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218a9f99e8526b4/Desktop/류홍규_파일관리/"/>
    </mc:Choice>
  </mc:AlternateContent>
  <xr:revisionPtr revIDLastSave="6" documentId="8_{0AF60EE4-BA97-43C6-AC44-B34C0644FC0C}" xr6:coauthVersionLast="47" xr6:coauthVersionMax="47" xr10:uidLastSave="{85E4350C-7C6C-46C7-A797-A4AE1A4F21BD}"/>
  <bookViews>
    <workbookView xWindow="-120" yWindow="-120" windowWidth="29040" windowHeight="15720" xr2:uid="{A1059C77-5DD7-4391-9CCE-5E5574636225}"/>
  </bookViews>
  <sheets>
    <sheet name="품목별_생산현황및지연일수" sheetId="4" r:id="rId1"/>
    <sheet name="최근3개월_로트번호별_공정별_생산현황및지연일수" sheetId="1" r:id="rId2"/>
    <sheet name="생산케이스분류_참조" sheetId="3" r:id="rId3"/>
    <sheet name="쿼리1" sheetId="2" r:id="rId4"/>
  </sheets>
  <definedNames>
    <definedName name="_xlnm._FilterDatabase" localSheetId="1" hidden="1">최근3개월_로트번호별_공정별_생산현황및지연일수!$B$5:$AT$2358</definedName>
    <definedName name="_xleta.IF" hidden="1" xlm="1">#NAME?</definedName>
    <definedName name="_xleta.VLOOKUP" hidden="1" xlm="1">#NAME?</definedName>
    <definedName name="ExternalData_1" localSheetId="3" hidden="1">'쿼리1'!$A$1:$T$7207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260" i="1" l="1"/>
  <c r="AT1260" i="1" s="1"/>
  <c r="AR1339" i="1"/>
  <c r="AT1339" i="1" s="1"/>
  <c r="AR1340" i="1"/>
  <c r="AT1340" i="1" s="1"/>
  <c r="AR1359" i="1"/>
  <c r="AT1359" i="1" s="1"/>
  <c r="AR1365" i="1"/>
  <c r="AT1365" i="1" s="1"/>
  <c r="AR1390" i="1"/>
  <c r="AT1390" i="1" s="1"/>
  <c r="AR1416" i="1"/>
  <c r="AT1416" i="1" s="1"/>
  <c r="AR1418" i="1"/>
  <c r="AT1418" i="1" s="1"/>
  <c r="AR1419" i="1"/>
  <c r="AT1419" i="1" s="1"/>
  <c r="AR1437" i="1"/>
  <c r="AT1437" i="1" s="1"/>
  <c r="AR1440" i="1"/>
  <c r="AT1440" i="1" s="1"/>
  <c r="AR1448" i="1"/>
  <c r="AT1448" i="1" s="1"/>
  <c r="AR1608" i="1"/>
  <c r="AT1608" i="1" s="1"/>
  <c r="AR1633" i="1"/>
  <c r="AT1633" i="1" s="1"/>
  <c r="AR1670" i="1"/>
  <c r="AT1670" i="1" s="1"/>
  <c r="AR1671" i="1"/>
  <c r="AT1671" i="1" s="1"/>
  <c r="AR1674" i="1"/>
  <c r="AT1674" i="1" s="1"/>
  <c r="AR1745" i="1"/>
  <c r="AT1745" i="1" s="1"/>
  <c r="AR1748" i="1"/>
  <c r="AT1748" i="1" s="1"/>
  <c r="AR1749" i="1"/>
  <c r="AT1749" i="1" s="1"/>
  <c r="AR1759" i="1"/>
  <c r="AT1759" i="1" s="1"/>
  <c r="AR1789" i="1"/>
  <c r="AT1789" i="1" s="1"/>
  <c r="AR1790" i="1"/>
  <c r="AT1790" i="1" s="1"/>
  <c r="AR1792" i="1"/>
  <c r="AT1792" i="1" s="1"/>
  <c r="AR1824" i="1"/>
  <c r="AT1824" i="1" s="1"/>
  <c r="AR1828" i="1"/>
  <c r="AT1828" i="1" s="1"/>
  <c r="AR1847" i="1"/>
  <c r="AT1847" i="1" s="1"/>
  <c r="AR1851" i="1"/>
  <c r="AT1851" i="1" s="1"/>
  <c r="AR1853" i="1"/>
  <c r="AT1853" i="1" s="1"/>
  <c r="AR1856" i="1"/>
  <c r="AT1856" i="1" s="1"/>
  <c r="AR1858" i="1"/>
  <c r="AT1858" i="1" s="1"/>
  <c r="AR1875" i="1"/>
  <c r="AT1875" i="1" s="1"/>
  <c r="AR1876" i="1"/>
  <c r="AT1876" i="1" s="1"/>
  <c r="AR1877" i="1"/>
  <c r="AT1877" i="1" s="1"/>
  <c r="AR1898" i="1"/>
  <c r="AT1898" i="1" s="1"/>
  <c r="AR1902" i="1"/>
  <c r="AT1902" i="1" s="1"/>
  <c r="AR1903" i="1"/>
  <c r="AT1903" i="1" s="1"/>
  <c r="AR1927" i="1"/>
  <c r="AT1927" i="1" s="1"/>
  <c r="AR1928" i="1"/>
  <c r="AT1928" i="1" s="1"/>
  <c r="AR1929" i="1"/>
  <c r="AT1929" i="1" s="1"/>
  <c r="AR1930" i="1"/>
  <c r="AT1930" i="1" s="1"/>
  <c r="AR1960" i="1"/>
  <c r="AT1960" i="1" s="1"/>
  <c r="AR1963" i="1"/>
  <c r="AT1963" i="1" s="1"/>
  <c r="AR1982" i="1"/>
  <c r="AT1982" i="1" s="1"/>
  <c r="AR1983" i="1"/>
  <c r="AT1983" i="1" s="1"/>
  <c r="AR1984" i="1"/>
  <c r="AT1984" i="1" s="1"/>
  <c r="AR1985" i="1"/>
  <c r="AT1985" i="1" s="1"/>
  <c r="AR2009" i="1"/>
  <c r="AT2009" i="1" s="1"/>
  <c r="AR2042" i="1"/>
  <c r="AT2042" i="1" s="1"/>
  <c r="AR2044" i="1"/>
  <c r="AT2044" i="1" s="1"/>
  <c r="AR2071" i="1"/>
  <c r="AT2071" i="1" s="1"/>
  <c r="AR2072" i="1"/>
  <c r="AT2072" i="1" s="1"/>
  <c r="AR2077" i="1"/>
  <c r="AT2077" i="1" s="1"/>
  <c r="AR2078" i="1"/>
  <c r="AT2078" i="1" s="1"/>
  <c r="AR2079" i="1"/>
  <c r="AT2079" i="1" s="1"/>
  <c r="AR2101" i="1"/>
  <c r="AT2101" i="1" s="1"/>
  <c r="AR2103" i="1"/>
  <c r="AT2103" i="1" s="1"/>
  <c r="AR2127" i="1"/>
  <c r="AT2127" i="1" s="1"/>
  <c r="AR2130" i="1"/>
  <c r="AT2130" i="1" s="1"/>
  <c r="AR2134" i="1"/>
  <c r="AT2134" i="1" s="1"/>
  <c r="AR2155" i="1"/>
  <c r="AT2155" i="1" s="1"/>
  <c r="AR2156" i="1"/>
  <c r="AT2156" i="1" s="1"/>
  <c r="AR2160" i="1"/>
  <c r="AT2160" i="1" s="1"/>
  <c r="AR2165" i="1"/>
  <c r="AT2165" i="1" s="1"/>
  <c r="AR2168" i="1"/>
  <c r="AT2168" i="1" s="1"/>
  <c r="AR2169" i="1"/>
  <c r="AT2169" i="1" s="1"/>
  <c r="AR2204" i="1"/>
  <c r="AT2204" i="1" s="1"/>
  <c r="AR2208" i="1"/>
  <c r="AT2208" i="1" s="1"/>
  <c r="AR2212" i="1"/>
  <c r="AT2212" i="1" s="1"/>
  <c r="AR2218" i="1"/>
  <c r="AT2218" i="1" s="1"/>
  <c r="AR2222" i="1"/>
  <c r="AT2222" i="1" s="1"/>
  <c r="AR2224" i="1"/>
  <c r="AT2224" i="1" s="1"/>
  <c r="AR2232" i="1"/>
  <c r="AT2232" i="1" s="1"/>
  <c r="AR2248" i="1"/>
  <c r="AT2248" i="1" s="1"/>
  <c r="AR2253" i="1"/>
  <c r="AT2253" i="1" s="1"/>
  <c r="AR2260" i="1"/>
  <c r="AT2260" i="1" s="1"/>
  <c r="AR2273" i="1"/>
  <c r="AT2273" i="1" s="1"/>
  <c r="AR2281" i="1"/>
  <c r="AT2281" i="1" s="1"/>
  <c r="AR2290" i="1"/>
  <c r="AT2290" i="1" s="1"/>
  <c r="AR2291" i="1"/>
  <c r="AT2291" i="1" s="1"/>
  <c r="AR2300" i="1"/>
  <c r="AT2300" i="1" s="1"/>
  <c r="AR2301" i="1"/>
  <c r="AT2301" i="1" s="1"/>
  <c r="AR2318" i="1"/>
  <c r="AT2318" i="1" s="1"/>
  <c r="AR2326" i="1"/>
  <c r="AT2326" i="1" s="1"/>
  <c r="AR2330" i="1"/>
  <c r="AT2330" i="1" s="1"/>
  <c r="AR2332" i="1"/>
  <c r="AT2332" i="1" s="1"/>
  <c r="AR2345" i="1"/>
  <c r="AT2345" i="1" s="1"/>
  <c r="AR2352" i="1"/>
  <c r="AT2352" i="1" s="1"/>
  <c r="AR2355" i="1"/>
  <c r="AT2355" i="1" s="1"/>
  <c r="AP2358" i="1"/>
  <c r="AP2357" i="1"/>
  <c r="AP2356" i="1"/>
  <c r="AP2355" i="1"/>
  <c r="AP2354" i="1"/>
  <c r="AP2353" i="1"/>
  <c r="AP2352" i="1"/>
  <c r="AP2348" i="1"/>
  <c r="AP2347" i="1"/>
  <c r="AP2345" i="1"/>
  <c r="AP2343" i="1"/>
  <c r="AP2342" i="1"/>
  <c r="AP2341" i="1"/>
  <c r="AP2339" i="1"/>
  <c r="AP2338" i="1"/>
  <c r="AP2337" i="1"/>
  <c r="AP2336" i="1"/>
  <c r="AP2335" i="1"/>
  <c r="AP2332" i="1"/>
  <c r="AP2330" i="1"/>
  <c r="AP2328" i="1"/>
  <c r="AP2327" i="1"/>
  <c r="AP2326" i="1"/>
  <c r="AP2323" i="1"/>
  <c r="AP2322" i="1"/>
  <c r="AP2320" i="1"/>
  <c r="AP2319" i="1"/>
  <c r="AP2318" i="1"/>
  <c r="AP2317" i="1"/>
  <c r="AP2310" i="1"/>
  <c r="AP2309" i="1"/>
  <c r="AP2307" i="1"/>
  <c r="AP2305" i="1"/>
  <c r="AP2304" i="1"/>
  <c r="AP2303" i="1"/>
  <c r="AP2302" i="1"/>
  <c r="AP2301" i="1"/>
  <c r="AP2300" i="1"/>
  <c r="AP2294" i="1"/>
  <c r="AP2293" i="1"/>
  <c r="AP2292" i="1"/>
  <c r="AP2291" i="1"/>
  <c r="AP2290" i="1"/>
  <c r="AP2289" i="1"/>
  <c r="AP2285" i="1"/>
  <c r="AP2281" i="1"/>
  <c r="AP2280" i="1"/>
  <c r="AP2275" i="1"/>
  <c r="AP2273" i="1"/>
  <c r="AP2270" i="1"/>
  <c r="AP2269" i="1"/>
  <c r="AP2268" i="1"/>
  <c r="AP2262" i="1"/>
  <c r="AP2261" i="1"/>
  <c r="AP2260" i="1"/>
  <c r="AP2253" i="1"/>
  <c r="AP2252" i="1"/>
  <c r="AP2248" i="1"/>
  <c r="AP2247" i="1"/>
  <c r="AP2244" i="1"/>
  <c r="AP2235" i="1"/>
  <c r="AP2232" i="1"/>
  <c r="AP2227" i="1"/>
  <c r="AP2224" i="1"/>
  <c r="AP2222" i="1"/>
  <c r="AP2219" i="1"/>
  <c r="AP2218" i="1"/>
  <c r="AP2212" i="1"/>
  <c r="AP2210" i="1"/>
  <c r="AP2208" i="1"/>
  <c r="AP2207" i="1"/>
  <c r="AP2204" i="1"/>
  <c r="AP2198" i="1"/>
  <c r="AP2187" i="1"/>
  <c r="AP2185" i="1"/>
  <c r="AP2184" i="1"/>
  <c r="AP2169" i="1"/>
  <c r="AP2168" i="1"/>
  <c r="AP2165" i="1"/>
  <c r="AP2160" i="1"/>
  <c r="AP2158" i="1"/>
  <c r="AP2156" i="1"/>
  <c r="AP2155" i="1"/>
  <c r="AP2153" i="1"/>
  <c r="AP2149" i="1"/>
  <c r="AP2134" i="1"/>
  <c r="AP2133" i="1"/>
  <c r="AP2130" i="1"/>
  <c r="AP2127" i="1"/>
  <c r="AP2125" i="1"/>
  <c r="AP2124" i="1"/>
  <c r="AP2123" i="1"/>
  <c r="AP2104" i="1"/>
  <c r="AP2103" i="1"/>
  <c r="AP2101" i="1"/>
  <c r="AP2082" i="1"/>
  <c r="AP2081" i="1"/>
  <c r="AP2080" i="1"/>
  <c r="AP2079" i="1"/>
  <c r="AP2078" i="1"/>
  <c r="AP2077" i="1"/>
  <c r="AP2072" i="1"/>
  <c r="AP2071" i="1"/>
  <c r="AP2044" i="1"/>
  <c r="AP2042" i="1"/>
  <c r="AP2018" i="1"/>
  <c r="AP2017" i="1"/>
  <c r="AP2009" i="1"/>
  <c r="AP1985" i="1"/>
  <c r="AP1984" i="1"/>
  <c r="AP1983" i="1"/>
  <c r="AP1982" i="1"/>
  <c r="AP1964" i="1"/>
  <c r="AP1963" i="1"/>
  <c r="AP1960" i="1"/>
  <c r="AP1959" i="1"/>
  <c r="AP1930" i="1"/>
  <c r="AP1929" i="1"/>
  <c r="AP1928" i="1"/>
  <c r="AP1927" i="1"/>
  <c r="AP1925" i="1"/>
  <c r="AP1908" i="1"/>
  <c r="AP1903" i="1"/>
  <c r="AP1902" i="1"/>
  <c r="AP1898" i="1"/>
  <c r="AP1897" i="1"/>
  <c r="AP1896" i="1"/>
  <c r="AP1877" i="1"/>
  <c r="AP1876" i="1"/>
  <c r="AP1875" i="1"/>
  <c r="AP1872" i="1"/>
  <c r="AP1859" i="1"/>
  <c r="AP1858" i="1"/>
  <c r="AP1857" i="1"/>
  <c r="AP1856" i="1"/>
  <c r="AP1855" i="1"/>
  <c r="AP1854" i="1"/>
  <c r="AP1853" i="1"/>
  <c r="AP1851" i="1"/>
  <c r="AP1848" i="1"/>
  <c r="AP1847" i="1"/>
  <c r="AP1846" i="1"/>
  <c r="AP1842" i="1"/>
  <c r="AP1828" i="1"/>
  <c r="AP1824" i="1"/>
  <c r="AP1822" i="1"/>
  <c r="AP1792" i="1"/>
  <c r="AP1790" i="1"/>
  <c r="AP1789" i="1"/>
  <c r="AP1763" i="1"/>
  <c r="AP1761" i="1"/>
  <c r="AP1759" i="1"/>
  <c r="AP1749" i="1"/>
  <c r="AP1748" i="1"/>
  <c r="AP1747" i="1"/>
  <c r="AP1745" i="1"/>
  <c r="AP1718" i="1"/>
  <c r="AP1696" i="1"/>
  <c r="AP1674" i="1"/>
  <c r="AP1671" i="1"/>
  <c r="AP1670" i="1"/>
  <c r="AP1637" i="1"/>
  <c r="AP1634" i="1"/>
  <c r="AP1633" i="1"/>
  <c r="AP1623" i="1"/>
  <c r="AP1609" i="1"/>
  <c r="AP1608" i="1"/>
  <c r="AP1579" i="1"/>
  <c r="AP1506" i="1"/>
  <c r="AP1505" i="1"/>
  <c r="AP1476" i="1"/>
  <c r="AP1451" i="1"/>
  <c r="AP1448" i="1"/>
  <c r="AP1440" i="1"/>
  <c r="AP1439" i="1"/>
  <c r="AP1437" i="1"/>
  <c r="AP1419" i="1"/>
  <c r="AP1418" i="1"/>
  <c r="AP1416" i="1"/>
  <c r="AP1394" i="1"/>
  <c r="AP1393" i="1"/>
  <c r="AP1390" i="1"/>
  <c r="AP1389" i="1"/>
  <c r="AP1388" i="1"/>
  <c r="AP1365" i="1"/>
  <c r="AP1361" i="1"/>
  <c r="AP1359" i="1"/>
  <c r="AP1341" i="1"/>
  <c r="AP1340" i="1"/>
  <c r="AP1339" i="1"/>
  <c r="AP1283" i="1"/>
  <c r="AP1282" i="1"/>
  <c r="AP1281" i="1"/>
  <c r="AP1261" i="1"/>
  <c r="AP1260" i="1"/>
  <c r="AP1238" i="1"/>
  <c r="AP1215" i="1"/>
  <c r="AP1213" i="1"/>
  <c r="AP1212" i="1"/>
  <c r="AP1211" i="1"/>
  <c r="AP1209" i="1"/>
  <c r="AP1183" i="1"/>
  <c r="AP1181" i="1"/>
  <c r="AP1179" i="1"/>
  <c r="AP1178" i="1"/>
  <c r="AP1149" i="1"/>
  <c r="AP1148" i="1"/>
  <c r="AP1147" i="1"/>
  <c r="AP1140" i="1"/>
  <c r="AP1139" i="1"/>
  <c r="AP1124" i="1"/>
  <c r="AP1123" i="1"/>
  <c r="AP1122" i="1"/>
  <c r="AP1120" i="1"/>
  <c r="AP1093" i="1"/>
  <c r="AP1077" i="1"/>
  <c r="AP1076" i="1"/>
  <c r="AP1075" i="1"/>
  <c r="AP1074" i="1"/>
  <c r="AP1072" i="1"/>
  <c r="AP1040" i="1"/>
  <c r="AP1008" i="1"/>
  <c r="AP1007" i="1"/>
  <c r="AP1006" i="1"/>
  <c r="AP1003" i="1"/>
  <c r="AP976" i="1"/>
  <c r="AP943" i="1"/>
  <c r="AP942" i="1"/>
  <c r="AP939" i="1"/>
  <c r="AP922" i="1"/>
  <c r="AP874" i="1"/>
  <c r="AP849" i="1"/>
  <c r="AP794" i="1"/>
  <c r="AP791" i="1"/>
  <c r="AP759" i="1"/>
  <c r="AP755" i="1"/>
  <c r="AP754" i="1"/>
  <c r="AP716" i="1"/>
  <c r="AP712" i="1"/>
  <c r="AP711" i="1"/>
  <c r="AP707" i="1"/>
  <c r="AP706" i="1"/>
  <c r="AP660" i="1"/>
  <c r="AP653" i="1"/>
  <c r="AP652" i="1"/>
  <c r="AP637" i="1"/>
  <c r="AP636" i="1"/>
  <c r="AP635" i="1"/>
  <c r="AP634" i="1"/>
  <c r="AP566" i="1"/>
  <c r="AP565" i="1"/>
  <c r="AP556" i="1"/>
  <c r="AP513" i="1"/>
  <c r="AP512" i="1"/>
  <c r="AP511" i="1"/>
  <c r="AP510" i="1"/>
  <c r="AP508" i="1"/>
  <c r="AP500" i="1"/>
  <c r="AP466" i="1"/>
  <c r="AP441" i="1"/>
  <c r="AP440" i="1"/>
  <c r="AP439" i="1"/>
  <c r="AP434" i="1"/>
  <c r="AP433" i="1"/>
  <c r="AP405" i="1"/>
  <c r="AP404" i="1"/>
  <c r="AP403" i="1"/>
  <c r="AP398" i="1"/>
  <c r="AP395" i="1"/>
  <c r="AP394" i="1"/>
  <c r="AP373" i="1"/>
  <c r="AP368" i="1"/>
  <c r="AP338" i="1"/>
  <c r="AP337" i="1"/>
  <c r="AP299" i="1"/>
  <c r="AP287" i="1"/>
  <c r="AP286" i="1"/>
  <c r="AP263" i="1"/>
  <c r="AP262" i="1"/>
  <c r="AP261" i="1"/>
  <c r="AP260" i="1"/>
  <c r="AP255" i="1"/>
  <c r="AP230" i="1"/>
  <c r="AP229" i="1"/>
  <c r="AP199" i="1"/>
  <c r="AP198" i="1"/>
  <c r="AP197" i="1"/>
  <c r="AP164" i="1"/>
  <c r="AP163" i="1"/>
  <c r="AP162" i="1"/>
  <c r="AP161" i="1"/>
  <c r="AP105" i="1"/>
  <c r="AP104" i="1"/>
  <c r="AP103" i="1"/>
  <c r="AP102" i="1"/>
  <c r="AP101" i="1"/>
  <c r="AP97" i="1"/>
  <c r="AP86" i="1"/>
  <c r="AP85" i="1"/>
  <c r="AP84" i="1"/>
  <c r="AP83" i="1"/>
  <c r="AP82" i="1"/>
  <c r="AP81" i="1"/>
  <c r="AP80" i="1"/>
  <c r="AP79" i="1"/>
  <c r="AP78" i="1"/>
  <c r="AP77" i="1"/>
  <c r="AP41" i="1"/>
  <c r="AP39" i="1"/>
  <c r="AP33" i="1"/>
  <c r="AI2356" i="1"/>
  <c r="AI2354" i="1"/>
  <c r="AI2353" i="1"/>
  <c r="AI2351" i="1"/>
  <c r="AI2349" i="1"/>
  <c r="AI2348" i="1"/>
  <c r="AI2347" i="1"/>
  <c r="AI2346" i="1"/>
  <c r="AI2343" i="1"/>
  <c r="AI2342" i="1"/>
  <c r="AI2341" i="1"/>
  <c r="AI2340" i="1"/>
  <c r="AI2339" i="1"/>
  <c r="AI2338" i="1"/>
  <c r="AI2337" i="1"/>
  <c r="AI2336" i="1"/>
  <c r="AI2335" i="1"/>
  <c r="AI2334" i="1"/>
  <c r="AI2331" i="1"/>
  <c r="AI2329" i="1"/>
  <c r="AI2320" i="1"/>
  <c r="AI2319" i="1"/>
  <c r="AI2317" i="1"/>
  <c r="AI2316" i="1"/>
  <c r="AI2315" i="1"/>
  <c r="AI2314" i="1"/>
  <c r="AI2313" i="1"/>
  <c r="AI2312" i="1"/>
  <c r="AI2311" i="1"/>
  <c r="AI2310" i="1"/>
  <c r="AI2309" i="1"/>
  <c r="AI2308" i="1"/>
  <c r="AI2307" i="1"/>
  <c r="AI2306" i="1"/>
  <c r="AI2305" i="1"/>
  <c r="AI2304" i="1"/>
  <c r="AI2303" i="1"/>
  <c r="AI2302" i="1"/>
  <c r="AI2299" i="1"/>
  <c r="AI2298" i="1"/>
  <c r="AI2297" i="1"/>
  <c r="AI2296" i="1"/>
  <c r="AI2295" i="1"/>
  <c r="AI2294" i="1"/>
  <c r="AI2293" i="1"/>
  <c r="AI2292" i="1"/>
  <c r="AI2289" i="1"/>
  <c r="AI2287" i="1"/>
  <c r="AI2286" i="1"/>
  <c r="AI2285" i="1"/>
  <c r="AI2284" i="1"/>
  <c r="AI2282" i="1"/>
  <c r="AI2280" i="1"/>
  <c r="AI2276" i="1"/>
  <c r="AI2275" i="1"/>
  <c r="AI2274" i="1"/>
  <c r="AI2270" i="1"/>
  <c r="AI2269" i="1"/>
  <c r="AI2268" i="1"/>
  <c r="AI2267" i="1"/>
  <c r="AI2261" i="1"/>
  <c r="AI2254" i="1"/>
  <c r="AI2247" i="1"/>
  <c r="AI2244" i="1"/>
  <c r="AI2236" i="1"/>
  <c r="AI2235" i="1"/>
  <c r="AI2233" i="1"/>
  <c r="AI2230" i="1"/>
  <c r="AI2229" i="1"/>
  <c r="AI2227" i="1"/>
  <c r="AI2226" i="1"/>
  <c r="AI2223" i="1"/>
  <c r="AI2220" i="1"/>
  <c r="AI2219" i="1"/>
  <c r="AI2214" i="1"/>
  <c r="AI2213" i="1"/>
  <c r="AI2210" i="1"/>
  <c r="AI2207" i="1"/>
  <c r="AI2206" i="1"/>
  <c r="AI2194" i="1"/>
  <c r="AI2191" i="1"/>
  <c r="AI2187" i="1"/>
  <c r="AI2185" i="1"/>
  <c r="AI2184" i="1"/>
  <c r="AI2176" i="1"/>
  <c r="AI2170" i="1"/>
  <c r="AI2153" i="1"/>
  <c r="AI2149" i="1"/>
  <c r="AI2135" i="1"/>
  <c r="AI2124" i="1"/>
  <c r="AI2123" i="1"/>
  <c r="AI2090" i="1"/>
  <c r="AI2085" i="1"/>
  <c r="AI2082" i="1"/>
  <c r="AI2081" i="1"/>
  <c r="AI2050" i="1"/>
  <c r="AI1623" i="1"/>
  <c r="AI1579" i="1"/>
  <c r="AI1451" i="1"/>
  <c r="AJ2358" i="1"/>
  <c r="AK2358" i="1" s="1"/>
  <c r="AM2358" i="1" s="1"/>
  <c r="AJ2357" i="1"/>
  <c r="AK2357" i="1" s="1"/>
  <c r="AM2357" i="1" s="1"/>
  <c r="AJ2356" i="1"/>
  <c r="AL2356" i="1" s="1"/>
  <c r="AJ2355" i="1"/>
  <c r="AK2355" i="1" s="1"/>
  <c r="AM2355" i="1" s="1"/>
  <c r="AJ2354" i="1"/>
  <c r="AL2354" i="1" s="1"/>
  <c r="AJ2353" i="1"/>
  <c r="AL2353" i="1" s="1"/>
  <c r="AJ2352" i="1"/>
  <c r="AK2352" i="1" s="1"/>
  <c r="AM2352" i="1" s="1"/>
  <c r="AJ2351" i="1"/>
  <c r="AJ2350" i="1"/>
  <c r="AK2350" i="1" s="1"/>
  <c r="AM2350" i="1" s="1"/>
  <c r="AJ2349" i="1"/>
  <c r="AL2349" i="1" s="1"/>
  <c r="AJ2348" i="1"/>
  <c r="AL2348" i="1" s="1"/>
  <c r="AJ2347" i="1"/>
  <c r="AL2347" i="1" s="1"/>
  <c r="AJ2346" i="1"/>
  <c r="AL2346" i="1" s="1"/>
  <c r="AJ2345" i="1"/>
  <c r="AK2345" i="1" s="1"/>
  <c r="AM2345" i="1" s="1"/>
  <c r="AJ2344" i="1"/>
  <c r="AK2344" i="1" s="1"/>
  <c r="AM2344" i="1" s="1"/>
  <c r="AJ2343" i="1"/>
  <c r="AJ2342" i="1"/>
  <c r="AJ2341" i="1"/>
  <c r="AJ2340" i="1"/>
  <c r="AJ2339" i="1"/>
  <c r="AL2339" i="1" s="1"/>
  <c r="AJ2338" i="1"/>
  <c r="AL2338" i="1" s="1"/>
  <c r="AJ2337" i="1"/>
  <c r="AJ2336" i="1"/>
  <c r="AJ2335" i="1"/>
  <c r="AL2335" i="1" s="1"/>
  <c r="AJ2334" i="1"/>
  <c r="AL2334" i="1" s="1"/>
  <c r="AJ2333" i="1"/>
  <c r="AK2333" i="1" s="1"/>
  <c r="AM2333" i="1" s="1"/>
  <c r="AJ2332" i="1"/>
  <c r="AK2332" i="1" s="1"/>
  <c r="AM2332" i="1" s="1"/>
  <c r="AJ2331" i="1"/>
  <c r="AL2331" i="1" s="1"/>
  <c r="AJ2330" i="1"/>
  <c r="AK2330" i="1" s="1"/>
  <c r="AM2330" i="1" s="1"/>
  <c r="AJ2329" i="1"/>
  <c r="AL2329" i="1" s="1"/>
  <c r="AJ2328" i="1"/>
  <c r="AK2328" i="1" s="1"/>
  <c r="AM2328" i="1" s="1"/>
  <c r="AJ2327" i="1"/>
  <c r="AK2327" i="1" s="1"/>
  <c r="AM2327" i="1" s="1"/>
  <c r="AJ2326" i="1"/>
  <c r="AK2326" i="1" s="1"/>
  <c r="AM2326" i="1" s="1"/>
  <c r="AJ2323" i="1"/>
  <c r="AK2323" i="1" s="1"/>
  <c r="AM2323" i="1" s="1"/>
  <c r="AJ2322" i="1"/>
  <c r="AK2322" i="1" s="1"/>
  <c r="AM2322" i="1" s="1"/>
  <c r="AJ2321" i="1"/>
  <c r="AK2321" i="1" s="1"/>
  <c r="AM2321" i="1" s="1"/>
  <c r="AJ2320" i="1"/>
  <c r="AL2320" i="1" s="1"/>
  <c r="AJ2319" i="1"/>
  <c r="AJ2318" i="1"/>
  <c r="AK2318" i="1" s="1"/>
  <c r="AM2318" i="1" s="1"/>
  <c r="AJ2317" i="1"/>
  <c r="AJ2316" i="1"/>
  <c r="AJ2315" i="1"/>
  <c r="AL2315" i="1" s="1"/>
  <c r="AJ2314" i="1"/>
  <c r="AL2314" i="1" s="1"/>
  <c r="AJ2313" i="1"/>
  <c r="AJ2312" i="1"/>
  <c r="AJ2311" i="1"/>
  <c r="AL2311" i="1" s="1"/>
  <c r="AJ2310" i="1"/>
  <c r="AL2310" i="1" s="1"/>
  <c r="AJ2309" i="1"/>
  <c r="AL2309" i="1" s="1"/>
  <c r="AJ2308" i="1"/>
  <c r="AL2308" i="1" s="1"/>
  <c r="AJ2307" i="1"/>
  <c r="AJ2306" i="1"/>
  <c r="AJ2305" i="1"/>
  <c r="AJ2304" i="1"/>
  <c r="AJ2303" i="1"/>
  <c r="AL2303" i="1" s="1"/>
  <c r="AJ2302" i="1"/>
  <c r="AL2302" i="1" s="1"/>
  <c r="AJ2301" i="1"/>
  <c r="AK2301" i="1" s="1"/>
  <c r="AM2301" i="1" s="1"/>
  <c r="AJ2300" i="1"/>
  <c r="AK2300" i="1" s="1"/>
  <c r="AM2300" i="1" s="1"/>
  <c r="AJ2299" i="1"/>
  <c r="AJ2298" i="1"/>
  <c r="AJ2297" i="1"/>
  <c r="AL2297" i="1" s="1"/>
  <c r="AJ2296" i="1"/>
  <c r="AL2296" i="1" s="1"/>
  <c r="AJ2295" i="1"/>
  <c r="AL2295" i="1" s="1"/>
  <c r="AJ2294" i="1"/>
  <c r="AL2294" i="1" s="1"/>
  <c r="AJ2293" i="1"/>
  <c r="AJ2292" i="1"/>
  <c r="AJ2291" i="1"/>
  <c r="AK2291" i="1" s="1"/>
  <c r="AM2291" i="1" s="1"/>
  <c r="AJ2290" i="1"/>
  <c r="AK2290" i="1" s="1"/>
  <c r="AM2290" i="1" s="1"/>
  <c r="AJ2289" i="1"/>
  <c r="AL2289" i="1" s="1"/>
  <c r="AJ2287" i="1"/>
  <c r="AJ2286" i="1"/>
  <c r="AL2286" i="1" s="1"/>
  <c r="AJ2285" i="1"/>
  <c r="AL2285" i="1" s="1"/>
  <c r="AJ2284" i="1"/>
  <c r="AL2284" i="1" s="1"/>
  <c r="AJ2283" i="1"/>
  <c r="AK2283" i="1" s="1"/>
  <c r="AM2283" i="1" s="1"/>
  <c r="AJ2282" i="1"/>
  <c r="AJ2281" i="1"/>
  <c r="AK2281" i="1" s="1"/>
  <c r="AM2281" i="1" s="1"/>
  <c r="AJ2280" i="1"/>
  <c r="AL2280" i="1" s="1"/>
  <c r="AJ2276" i="1"/>
  <c r="AL2276" i="1" s="1"/>
  <c r="AJ2275" i="1"/>
  <c r="AL2275" i="1" s="1"/>
  <c r="AJ2274" i="1"/>
  <c r="AL2274" i="1" s="1"/>
  <c r="AJ2273" i="1"/>
  <c r="AK2273" i="1" s="1"/>
  <c r="AM2273" i="1" s="1"/>
  <c r="AJ2272" i="1"/>
  <c r="AK2272" i="1" s="1"/>
  <c r="AM2272" i="1" s="1"/>
  <c r="AJ2271" i="1"/>
  <c r="AK2271" i="1" s="1"/>
  <c r="AM2271" i="1" s="1"/>
  <c r="AJ2270" i="1"/>
  <c r="AJ2269" i="1"/>
  <c r="AL2269" i="1" s="1"/>
  <c r="AJ2268" i="1"/>
  <c r="AJ2267" i="1"/>
  <c r="AJ2265" i="1"/>
  <c r="AK2265" i="1" s="1"/>
  <c r="AM2265" i="1" s="1"/>
  <c r="AJ2264" i="1"/>
  <c r="AK2264" i="1" s="1"/>
  <c r="AM2264" i="1" s="1"/>
  <c r="AJ2263" i="1"/>
  <c r="AK2263" i="1" s="1"/>
  <c r="AM2263" i="1" s="1"/>
  <c r="AJ2262" i="1"/>
  <c r="AK2262" i="1" s="1"/>
  <c r="AM2262" i="1" s="1"/>
  <c r="AJ2261" i="1"/>
  <c r="AL2261" i="1" s="1"/>
  <c r="AJ2260" i="1"/>
  <c r="AK2260" i="1" s="1"/>
  <c r="AM2260" i="1" s="1"/>
  <c r="AJ2258" i="1"/>
  <c r="AK2258" i="1" s="1"/>
  <c r="AM2258" i="1" s="1"/>
  <c r="AJ2257" i="1"/>
  <c r="AK2257" i="1" s="1"/>
  <c r="AM2257" i="1" s="1"/>
  <c r="AJ2256" i="1"/>
  <c r="AK2256" i="1" s="1"/>
  <c r="AM2256" i="1" s="1"/>
  <c r="AJ2255" i="1"/>
  <c r="AK2255" i="1" s="1"/>
  <c r="AM2255" i="1" s="1"/>
  <c r="AJ2254" i="1"/>
  <c r="AL2254" i="1" s="1"/>
  <c r="AJ2253" i="1"/>
  <c r="AK2253" i="1" s="1"/>
  <c r="AM2253" i="1" s="1"/>
  <c r="AJ2252" i="1"/>
  <c r="AK2252" i="1" s="1"/>
  <c r="AM2252" i="1" s="1"/>
  <c r="AJ2251" i="1"/>
  <c r="AK2251" i="1" s="1"/>
  <c r="AM2251" i="1" s="1"/>
  <c r="AJ2249" i="1"/>
  <c r="AK2249" i="1" s="1"/>
  <c r="AM2249" i="1" s="1"/>
  <c r="AJ2248" i="1"/>
  <c r="AK2248" i="1" s="1"/>
  <c r="AM2248" i="1" s="1"/>
  <c r="AJ2247" i="1"/>
  <c r="AL2247" i="1" s="1"/>
  <c r="AJ2244" i="1"/>
  <c r="AJ2236" i="1"/>
  <c r="AL2236" i="1" s="1"/>
  <c r="AJ2235" i="1"/>
  <c r="AL2235" i="1" s="1"/>
  <c r="AJ2233" i="1"/>
  <c r="AL2233" i="1" s="1"/>
  <c r="AJ2232" i="1"/>
  <c r="AK2232" i="1" s="1"/>
  <c r="AM2232" i="1" s="1"/>
  <c r="AJ2231" i="1"/>
  <c r="AK2231" i="1" s="1"/>
  <c r="AM2231" i="1" s="1"/>
  <c r="AJ2230" i="1"/>
  <c r="AL2230" i="1" s="1"/>
  <c r="AJ2229" i="1"/>
  <c r="AJ2228" i="1"/>
  <c r="AK2228" i="1" s="1"/>
  <c r="AM2228" i="1" s="1"/>
  <c r="AJ2227" i="1"/>
  <c r="AJ2226" i="1"/>
  <c r="AJ2224" i="1"/>
  <c r="AK2224" i="1" s="1"/>
  <c r="AM2224" i="1" s="1"/>
  <c r="AJ2223" i="1"/>
  <c r="AJ2222" i="1"/>
  <c r="AK2222" i="1" s="1"/>
  <c r="AM2222" i="1" s="1"/>
  <c r="AJ2220" i="1"/>
  <c r="AL2220" i="1" s="1"/>
  <c r="AJ2219" i="1"/>
  <c r="AL2219" i="1" s="1"/>
  <c r="AJ2218" i="1"/>
  <c r="AK2218" i="1" s="1"/>
  <c r="AM2218" i="1" s="1"/>
  <c r="AJ2216" i="1"/>
  <c r="AK2216" i="1" s="1"/>
  <c r="AM2216" i="1" s="1"/>
  <c r="AJ2214" i="1"/>
  <c r="AJ2213" i="1"/>
  <c r="AJ2212" i="1"/>
  <c r="AK2212" i="1" s="1"/>
  <c r="AM2212" i="1" s="1"/>
  <c r="AJ2211" i="1"/>
  <c r="AK2211" i="1" s="1"/>
  <c r="AM2211" i="1" s="1"/>
  <c r="AJ2210" i="1"/>
  <c r="AL2210" i="1" s="1"/>
  <c r="AJ2208" i="1"/>
  <c r="AK2208" i="1" s="1"/>
  <c r="AM2208" i="1" s="1"/>
  <c r="AJ2207" i="1"/>
  <c r="AL2207" i="1" s="1"/>
  <c r="AJ2206" i="1"/>
  <c r="AL2206" i="1" s="1"/>
  <c r="AJ2204" i="1"/>
  <c r="AK2204" i="1" s="1"/>
  <c r="AM2204" i="1" s="1"/>
  <c r="AJ2202" i="1"/>
  <c r="AK2202" i="1" s="1"/>
  <c r="AM2202" i="1" s="1"/>
  <c r="AJ2201" i="1"/>
  <c r="AK2201" i="1" s="1"/>
  <c r="AM2201" i="1" s="1"/>
  <c r="AJ2199" i="1"/>
  <c r="AK2199" i="1" s="1"/>
  <c r="AM2199" i="1" s="1"/>
  <c r="AJ2198" i="1"/>
  <c r="AK2198" i="1" s="1"/>
  <c r="AM2198" i="1" s="1"/>
  <c r="AJ2194" i="1"/>
  <c r="AL2194" i="1" s="1"/>
  <c r="AJ2191" i="1"/>
  <c r="AJ2187" i="1"/>
  <c r="AJ2185" i="1"/>
  <c r="AJ2184" i="1"/>
  <c r="AJ2176" i="1"/>
  <c r="AL2176" i="1" s="1"/>
  <c r="AJ2170" i="1"/>
  <c r="AL2170" i="1" s="1"/>
  <c r="AJ2169" i="1"/>
  <c r="AK2169" i="1" s="1"/>
  <c r="AM2169" i="1" s="1"/>
  <c r="AJ2168" i="1"/>
  <c r="AK2168" i="1" s="1"/>
  <c r="AM2168" i="1" s="1"/>
  <c r="AJ2165" i="1"/>
  <c r="AK2165" i="1" s="1"/>
  <c r="AM2165" i="1" s="1"/>
  <c r="AJ2160" i="1"/>
  <c r="AK2160" i="1" s="1"/>
  <c r="AM2160" i="1" s="1"/>
  <c r="AJ2159" i="1"/>
  <c r="AK2159" i="1" s="1"/>
  <c r="AM2159" i="1" s="1"/>
  <c r="AJ2158" i="1"/>
  <c r="AK2158" i="1" s="1"/>
  <c r="AM2158" i="1" s="1"/>
  <c r="AJ2156" i="1"/>
  <c r="AK2156" i="1" s="1"/>
  <c r="AM2156" i="1" s="1"/>
  <c r="AJ2155" i="1"/>
  <c r="AK2155" i="1" s="1"/>
  <c r="AM2155" i="1" s="1"/>
  <c r="AJ2153" i="1"/>
  <c r="AL2153" i="1" s="1"/>
  <c r="AJ2149" i="1"/>
  <c r="AL2149" i="1" s="1"/>
  <c r="AJ2135" i="1"/>
  <c r="AL2135" i="1" s="1"/>
  <c r="AJ2134" i="1"/>
  <c r="AK2134" i="1" s="1"/>
  <c r="AM2134" i="1" s="1"/>
  <c r="AJ2133" i="1"/>
  <c r="AK2133" i="1" s="1"/>
  <c r="AM2133" i="1" s="1"/>
  <c r="AJ2130" i="1"/>
  <c r="AK2130" i="1" s="1"/>
  <c r="AM2130" i="1" s="1"/>
  <c r="AJ2127" i="1"/>
  <c r="AK2127" i="1" s="1"/>
  <c r="AM2127" i="1" s="1"/>
  <c r="AJ2126" i="1"/>
  <c r="AK2126" i="1" s="1"/>
  <c r="AM2126" i="1" s="1"/>
  <c r="AJ2125" i="1"/>
  <c r="AK2125" i="1" s="1"/>
  <c r="AM2125" i="1" s="1"/>
  <c r="AJ2124" i="1"/>
  <c r="AL2124" i="1" s="1"/>
  <c r="AJ2123" i="1"/>
  <c r="AL2123" i="1" s="1"/>
  <c r="AJ2105" i="1"/>
  <c r="AK2105" i="1" s="1"/>
  <c r="AM2105" i="1" s="1"/>
  <c r="AJ2104" i="1"/>
  <c r="AK2104" i="1" s="1"/>
  <c r="AM2104" i="1" s="1"/>
  <c r="AJ2103" i="1"/>
  <c r="AK2103" i="1" s="1"/>
  <c r="AM2103" i="1" s="1"/>
  <c r="AJ2101" i="1"/>
  <c r="AK2101" i="1" s="1"/>
  <c r="AM2101" i="1" s="1"/>
  <c r="AJ2090" i="1"/>
  <c r="AL2090" i="1" s="1"/>
  <c r="AJ2085" i="1"/>
  <c r="AJ2082" i="1"/>
  <c r="AJ2081" i="1"/>
  <c r="AJ2080" i="1"/>
  <c r="AK2080" i="1" s="1"/>
  <c r="AM2080" i="1" s="1"/>
  <c r="AJ2079" i="1"/>
  <c r="AK2079" i="1" s="1"/>
  <c r="AM2079" i="1" s="1"/>
  <c r="AJ2078" i="1"/>
  <c r="AK2078" i="1" s="1"/>
  <c r="AM2078" i="1" s="1"/>
  <c r="AJ2077" i="1"/>
  <c r="AK2077" i="1" s="1"/>
  <c r="AM2077" i="1" s="1"/>
  <c r="AJ2072" i="1"/>
  <c r="AK2072" i="1" s="1"/>
  <c r="AM2072" i="1" s="1"/>
  <c r="AJ2071" i="1"/>
  <c r="AK2071" i="1" s="1"/>
  <c r="AM2071" i="1" s="1"/>
  <c r="AJ2050" i="1"/>
  <c r="AJ2044" i="1"/>
  <c r="AK2044" i="1" s="1"/>
  <c r="AM2044" i="1" s="1"/>
  <c r="AJ2042" i="1"/>
  <c r="AK2042" i="1" s="1"/>
  <c r="AM2042" i="1" s="1"/>
  <c r="AJ2020" i="1"/>
  <c r="AK2020" i="1" s="1"/>
  <c r="AM2020" i="1" s="1"/>
  <c r="AJ2018" i="1"/>
  <c r="AK2018" i="1" s="1"/>
  <c r="AM2018" i="1" s="1"/>
  <c r="AJ2017" i="1"/>
  <c r="AK2017" i="1" s="1"/>
  <c r="AM2017" i="1" s="1"/>
  <c r="AJ2009" i="1"/>
  <c r="AK2009" i="1" s="1"/>
  <c r="AM2009" i="1" s="1"/>
  <c r="AJ1985" i="1"/>
  <c r="AK1985" i="1" s="1"/>
  <c r="AM1985" i="1" s="1"/>
  <c r="AJ1984" i="1"/>
  <c r="AK1984" i="1" s="1"/>
  <c r="AM1984" i="1" s="1"/>
  <c r="AJ1983" i="1"/>
  <c r="AK1983" i="1" s="1"/>
  <c r="AM1983" i="1" s="1"/>
  <c r="AJ1982" i="1"/>
  <c r="AK1982" i="1" s="1"/>
  <c r="AM1982" i="1" s="1"/>
  <c r="AJ1981" i="1"/>
  <c r="AK1981" i="1" s="1"/>
  <c r="AM1981" i="1" s="1"/>
  <c r="AJ1978" i="1"/>
  <c r="AK1978" i="1" s="1"/>
  <c r="AM1978" i="1" s="1"/>
  <c r="AJ1964" i="1"/>
  <c r="AK1964" i="1" s="1"/>
  <c r="AM1964" i="1" s="1"/>
  <c r="AJ1963" i="1"/>
  <c r="AK1963" i="1" s="1"/>
  <c r="AM1963" i="1" s="1"/>
  <c r="AJ1962" i="1"/>
  <c r="AK1962" i="1" s="1"/>
  <c r="AM1962" i="1" s="1"/>
  <c r="AJ1961" i="1"/>
  <c r="AK1961" i="1" s="1"/>
  <c r="AM1961" i="1" s="1"/>
  <c r="AJ1960" i="1"/>
  <c r="AK1960" i="1" s="1"/>
  <c r="AM1960" i="1" s="1"/>
  <c r="AJ1959" i="1"/>
  <c r="AK1959" i="1" s="1"/>
  <c r="AM1959" i="1" s="1"/>
  <c r="AJ1930" i="1"/>
  <c r="AK1930" i="1" s="1"/>
  <c r="AM1930" i="1" s="1"/>
  <c r="AJ1929" i="1"/>
  <c r="AK1929" i="1" s="1"/>
  <c r="AM1929" i="1" s="1"/>
  <c r="AJ1928" i="1"/>
  <c r="AK1928" i="1" s="1"/>
  <c r="AM1928" i="1" s="1"/>
  <c r="AJ1927" i="1"/>
  <c r="AK1927" i="1" s="1"/>
  <c r="AM1927" i="1" s="1"/>
  <c r="AJ1926" i="1"/>
  <c r="AK1926" i="1" s="1"/>
  <c r="AM1926" i="1" s="1"/>
  <c r="AJ1925" i="1"/>
  <c r="AK1925" i="1" s="1"/>
  <c r="AM1925" i="1" s="1"/>
  <c r="AJ1908" i="1"/>
  <c r="AK1908" i="1" s="1"/>
  <c r="AM1908" i="1" s="1"/>
  <c r="AJ1903" i="1"/>
  <c r="AK1903" i="1" s="1"/>
  <c r="AM1903" i="1" s="1"/>
  <c r="AJ1902" i="1"/>
  <c r="AK1902" i="1" s="1"/>
  <c r="AM1902" i="1" s="1"/>
  <c r="AJ1901" i="1"/>
  <c r="AK1901" i="1" s="1"/>
  <c r="AM1901" i="1" s="1"/>
  <c r="AJ1899" i="1"/>
  <c r="AK1899" i="1" s="1"/>
  <c r="AM1899" i="1" s="1"/>
  <c r="AJ1898" i="1"/>
  <c r="AK1898" i="1" s="1"/>
  <c r="AM1898" i="1" s="1"/>
  <c r="AJ1897" i="1"/>
  <c r="AK1897" i="1" s="1"/>
  <c r="AM1897" i="1" s="1"/>
  <c r="AJ1896" i="1"/>
  <c r="AK1896" i="1" s="1"/>
  <c r="AM1896" i="1" s="1"/>
  <c r="AJ1877" i="1"/>
  <c r="AK1877" i="1" s="1"/>
  <c r="AM1877" i="1" s="1"/>
  <c r="AJ1876" i="1"/>
  <c r="AK1876" i="1" s="1"/>
  <c r="AM1876" i="1" s="1"/>
  <c r="AJ1875" i="1"/>
  <c r="AK1875" i="1" s="1"/>
  <c r="AM1875" i="1" s="1"/>
  <c r="AJ1872" i="1"/>
  <c r="AK1872" i="1" s="1"/>
  <c r="AM1872" i="1" s="1"/>
  <c r="AJ1859" i="1"/>
  <c r="AK1859" i="1" s="1"/>
  <c r="AM1859" i="1" s="1"/>
  <c r="AJ1858" i="1"/>
  <c r="AK1858" i="1" s="1"/>
  <c r="AM1858" i="1" s="1"/>
  <c r="AJ1857" i="1"/>
  <c r="AK1857" i="1" s="1"/>
  <c r="AM1857" i="1" s="1"/>
  <c r="AJ1856" i="1"/>
  <c r="AK1856" i="1" s="1"/>
  <c r="AM1856" i="1" s="1"/>
  <c r="AJ1855" i="1"/>
  <c r="AK1855" i="1" s="1"/>
  <c r="AM1855" i="1" s="1"/>
  <c r="AJ1854" i="1"/>
  <c r="AK1854" i="1" s="1"/>
  <c r="AM1854" i="1" s="1"/>
  <c r="AJ1853" i="1"/>
  <c r="AK1853" i="1" s="1"/>
  <c r="AM1853" i="1" s="1"/>
  <c r="AJ1852" i="1"/>
  <c r="AK1852" i="1" s="1"/>
  <c r="AM1852" i="1" s="1"/>
  <c r="AJ1851" i="1"/>
  <c r="AK1851" i="1" s="1"/>
  <c r="AM1851" i="1" s="1"/>
  <c r="AJ1850" i="1"/>
  <c r="AK1850" i="1" s="1"/>
  <c r="AM1850" i="1" s="1"/>
  <c r="AJ1849" i="1"/>
  <c r="AK1849" i="1" s="1"/>
  <c r="AM1849" i="1" s="1"/>
  <c r="AJ1848" i="1"/>
  <c r="AK1848" i="1" s="1"/>
  <c r="AM1848" i="1" s="1"/>
  <c r="AJ1847" i="1"/>
  <c r="AK1847" i="1" s="1"/>
  <c r="AM1847" i="1" s="1"/>
  <c r="AJ1846" i="1"/>
  <c r="AK1846" i="1" s="1"/>
  <c r="AM1846" i="1" s="1"/>
  <c r="AJ1842" i="1"/>
  <c r="AK1842" i="1" s="1"/>
  <c r="AM1842" i="1" s="1"/>
  <c r="AJ1828" i="1"/>
  <c r="AK1828" i="1" s="1"/>
  <c r="AM1828" i="1" s="1"/>
  <c r="AJ1824" i="1"/>
  <c r="AK1824" i="1" s="1"/>
  <c r="AM1824" i="1" s="1"/>
  <c r="AJ1822" i="1"/>
  <c r="AK1822" i="1" s="1"/>
  <c r="AM1822" i="1" s="1"/>
  <c r="AJ1792" i="1"/>
  <c r="AK1792" i="1" s="1"/>
  <c r="AM1792" i="1" s="1"/>
  <c r="AJ1790" i="1"/>
  <c r="AK1790" i="1" s="1"/>
  <c r="AM1790" i="1" s="1"/>
  <c r="AJ1789" i="1"/>
  <c r="AK1789" i="1" s="1"/>
  <c r="AM1789" i="1" s="1"/>
  <c r="AJ1763" i="1"/>
  <c r="AK1763" i="1" s="1"/>
  <c r="AM1763" i="1" s="1"/>
  <c r="AJ1762" i="1"/>
  <c r="AK1762" i="1" s="1"/>
  <c r="AM1762" i="1" s="1"/>
  <c r="AJ1761" i="1"/>
  <c r="AK1761" i="1" s="1"/>
  <c r="AM1761" i="1" s="1"/>
  <c r="AJ1759" i="1"/>
  <c r="AK1759" i="1" s="1"/>
  <c r="AM1759" i="1" s="1"/>
  <c r="AJ1749" i="1"/>
  <c r="AK1749" i="1" s="1"/>
  <c r="AM1749" i="1" s="1"/>
  <c r="AJ1748" i="1"/>
  <c r="AK1748" i="1" s="1"/>
  <c r="AM1748" i="1" s="1"/>
  <c r="AJ1747" i="1"/>
  <c r="AK1747" i="1" s="1"/>
  <c r="AM1747" i="1" s="1"/>
  <c r="AJ1745" i="1"/>
  <c r="AK1745" i="1" s="1"/>
  <c r="AM1745" i="1" s="1"/>
  <c r="AJ1718" i="1"/>
  <c r="AK1718" i="1" s="1"/>
  <c r="AM1718" i="1" s="1"/>
  <c r="AJ1696" i="1"/>
  <c r="AK1696" i="1" s="1"/>
  <c r="AM1696" i="1" s="1"/>
  <c r="AJ1674" i="1"/>
  <c r="AK1674" i="1" s="1"/>
  <c r="AM1674" i="1" s="1"/>
  <c r="AJ1671" i="1"/>
  <c r="AK1671" i="1" s="1"/>
  <c r="AM1671" i="1" s="1"/>
  <c r="AJ1670" i="1"/>
  <c r="AK1670" i="1" s="1"/>
  <c r="AM1670" i="1" s="1"/>
  <c r="AJ1637" i="1"/>
  <c r="AK1637" i="1" s="1"/>
  <c r="AM1637" i="1" s="1"/>
  <c r="AJ1634" i="1"/>
  <c r="AK1634" i="1" s="1"/>
  <c r="AM1634" i="1" s="1"/>
  <c r="AJ1633" i="1"/>
  <c r="AK1633" i="1" s="1"/>
  <c r="AM1633" i="1" s="1"/>
  <c r="AJ1623" i="1"/>
  <c r="AL1623" i="1" s="1"/>
  <c r="AJ1614" i="1"/>
  <c r="AK1614" i="1" s="1"/>
  <c r="AM1614" i="1" s="1"/>
  <c r="AJ1609" i="1"/>
  <c r="AK1609" i="1" s="1"/>
  <c r="AM1609" i="1" s="1"/>
  <c r="AJ1608" i="1"/>
  <c r="AK1608" i="1" s="1"/>
  <c r="AM1608" i="1" s="1"/>
  <c r="AJ1579" i="1"/>
  <c r="AL1579" i="1" s="1"/>
  <c r="AJ1557" i="1"/>
  <c r="AK1557" i="1" s="1"/>
  <c r="AM1557" i="1" s="1"/>
  <c r="AJ1506" i="1"/>
  <c r="AK1506" i="1" s="1"/>
  <c r="AM1506" i="1" s="1"/>
  <c r="AJ1505" i="1"/>
  <c r="AK1505" i="1" s="1"/>
  <c r="AM1505" i="1" s="1"/>
  <c r="AJ1476" i="1"/>
  <c r="AK1476" i="1" s="1"/>
  <c r="AM1476" i="1" s="1"/>
  <c r="AJ1451" i="1"/>
  <c r="AL1451" i="1" s="1"/>
  <c r="AJ1448" i="1"/>
  <c r="AK1448" i="1" s="1"/>
  <c r="AM1448" i="1" s="1"/>
  <c r="AJ1440" i="1"/>
  <c r="AK1440" i="1" s="1"/>
  <c r="AM1440" i="1" s="1"/>
  <c r="AJ1439" i="1"/>
  <c r="AK1439" i="1" s="1"/>
  <c r="AM1439" i="1" s="1"/>
  <c r="AJ1437" i="1"/>
  <c r="AK1437" i="1" s="1"/>
  <c r="AM1437" i="1" s="1"/>
  <c r="AJ1419" i="1"/>
  <c r="AK1419" i="1" s="1"/>
  <c r="AM1419" i="1" s="1"/>
  <c r="AJ1418" i="1"/>
  <c r="AK1418" i="1" s="1"/>
  <c r="AM1418" i="1" s="1"/>
  <c r="AJ1416" i="1"/>
  <c r="AK1416" i="1" s="1"/>
  <c r="AM1416" i="1" s="1"/>
  <c r="AJ1406" i="1"/>
  <c r="AK1406" i="1" s="1"/>
  <c r="AM1406" i="1" s="1"/>
  <c r="AJ1394" i="1"/>
  <c r="AK1394" i="1" s="1"/>
  <c r="AM1394" i="1" s="1"/>
  <c r="AJ1393" i="1"/>
  <c r="AK1393" i="1" s="1"/>
  <c r="AM1393" i="1" s="1"/>
  <c r="AJ1390" i="1"/>
  <c r="AK1390" i="1" s="1"/>
  <c r="AM1390" i="1" s="1"/>
  <c r="AJ1389" i="1"/>
  <c r="AK1389" i="1" s="1"/>
  <c r="AM1389" i="1" s="1"/>
  <c r="AJ1388" i="1"/>
  <c r="AK1388" i="1" s="1"/>
  <c r="AM1388" i="1" s="1"/>
  <c r="AJ1365" i="1"/>
  <c r="AK1365" i="1" s="1"/>
  <c r="AM1365" i="1" s="1"/>
  <c r="AJ1361" i="1"/>
  <c r="AK1361" i="1" s="1"/>
  <c r="AM1361" i="1" s="1"/>
  <c r="AJ1359" i="1"/>
  <c r="AK1359" i="1" s="1"/>
  <c r="AM1359" i="1" s="1"/>
  <c r="AJ1341" i="1"/>
  <c r="AK1341" i="1" s="1"/>
  <c r="AM1341" i="1" s="1"/>
  <c r="AJ1340" i="1"/>
  <c r="AK1340" i="1" s="1"/>
  <c r="AM1340" i="1" s="1"/>
  <c r="AJ1339" i="1"/>
  <c r="AK1339" i="1" s="1"/>
  <c r="AM1339" i="1" s="1"/>
  <c r="AJ1283" i="1"/>
  <c r="AK1283" i="1" s="1"/>
  <c r="AM1283" i="1" s="1"/>
  <c r="AJ1282" i="1"/>
  <c r="AK1282" i="1" s="1"/>
  <c r="AM1282" i="1" s="1"/>
  <c r="AJ1281" i="1"/>
  <c r="AK1281" i="1" s="1"/>
  <c r="AM1281" i="1" s="1"/>
  <c r="AJ1261" i="1"/>
  <c r="AK1261" i="1" s="1"/>
  <c r="AM1261" i="1" s="1"/>
  <c r="AJ1260" i="1"/>
  <c r="AK1260" i="1" s="1"/>
  <c r="AM1260" i="1" s="1"/>
  <c r="AJ1238" i="1"/>
  <c r="AL1238" i="1" s="1"/>
  <c r="AJ1217" i="1"/>
  <c r="AL1217" i="1" s="1"/>
  <c r="AJ1215" i="1"/>
  <c r="AL1215" i="1" s="1"/>
  <c r="AJ1213" i="1"/>
  <c r="AL1213" i="1" s="1"/>
  <c r="AJ1212" i="1"/>
  <c r="AL1212" i="1" s="1"/>
  <c r="AJ1211" i="1"/>
  <c r="AL1211" i="1" s="1"/>
  <c r="AJ1209" i="1"/>
  <c r="AL1209" i="1" s="1"/>
  <c r="AJ1183" i="1"/>
  <c r="AL1183" i="1" s="1"/>
  <c r="AJ1181" i="1"/>
  <c r="AL1181" i="1" s="1"/>
  <c r="AJ1179" i="1"/>
  <c r="AL1179" i="1" s="1"/>
  <c r="AJ1178" i="1"/>
  <c r="AL1178" i="1" s="1"/>
  <c r="AJ1149" i="1"/>
  <c r="AL1149" i="1" s="1"/>
  <c r="AJ1148" i="1"/>
  <c r="AL1148" i="1" s="1"/>
  <c r="AJ1147" i="1"/>
  <c r="AL1147" i="1" s="1"/>
  <c r="AJ1140" i="1"/>
  <c r="AL1140" i="1" s="1"/>
  <c r="AJ1139" i="1"/>
  <c r="AL1139" i="1" s="1"/>
  <c r="AJ1124" i="1"/>
  <c r="AL1124" i="1" s="1"/>
  <c r="AJ1123" i="1"/>
  <c r="AL1123" i="1" s="1"/>
  <c r="AJ1122" i="1"/>
  <c r="AL1122" i="1" s="1"/>
  <c r="AJ1120" i="1"/>
  <c r="AL1120" i="1" s="1"/>
  <c r="AJ1093" i="1"/>
  <c r="AL1093" i="1" s="1"/>
  <c r="AJ1077" i="1"/>
  <c r="AL1077" i="1" s="1"/>
  <c r="AJ1076" i="1"/>
  <c r="AL1076" i="1" s="1"/>
  <c r="AJ1075" i="1"/>
  <c r="AL1075" i="1" s="1"/>
  <c r="AJ1074" i="1"/>
  <c r="AL1074" i="1" s="1"/>
  <c r="AJ1072" i="1"/>
  <c r="AL1072" i="1" s="1"/>
  <c r="AJ1040" i="1"/>
  <c r="AL1040" i="1" s="1"/>
  <c r="AJ1008" i="1"/>
  <c r="AL1008" i="1" s="1"/>
  <c r="AJ1007" i="1"/>
  <c r="AL1007" i="1" s="1"/>
  <c r="AJ1006" i="1"/>
  <c r="AL1006" i="1" s="1"/>
  <c r="AJ1003" i="1"/>
  <c r="AL1003" i="1" s="1"/>
  <c r="AJ976" i="1"/>
  <c r="AL976" i="1" s="1"/>
  <c r="AJ943" i="1"/>
  <c r="AL943" i="1" s="1"/>
  <c r="AJ942" i="1"/>
  <c r="AL942" i="1" s="1"/>
  <c r="AJ939" i="1"/>
  <c r="AL939" i="1" s="1"/>
  <c r="AJ922" i="1"/>
  <c r="AL922" i="1" s="1"/>
  <c r="AJ874" i="1"/>
  <c r="AL874" i="1" s="1"/>
  <c r="AJ849" i="1"/>
  <c r="AL849" i="1" s="1"/>
  <c r="AJ794" i="1"/>
  <c r="AL794" i="1" s="1"/>
  <c r="AJ792" i="1"/>
  <c r="AL792" i="1" s="1"/>
  <c r="AJ791" i="1"/>
  <c r="AL791" i="1" s="1"/>
  <c r="AJ759" i="1"/>
  <c r="AL759" i="1" s="1"/>
  <c r="AJ755" i="1"/>
  <c r="AL755" i="1" s="1"/>
  <c r="AJ754" i="1"/>
  <c r="AL754" i="1" s="1"/>
  <c r="AJ716" i="1"/>
  <c r="AL716" i="1" s="1"/>
  <c r="AJ712" i="1"/>
  <c r="AL712" i="1" s="1"/>
  <c r="AJ711" i="1"/>
  <c r="AL711" i="1" s="1"/>
  <c r="AJ707" i="1"/>
  <c r="AL707" i="1" s="1"/>
  <c r="AJ706" i="1"/>
  <c r="AL706" i="1" s="1"/>
  <c r="AJ668" i="1"/>
  <c r="AL668" i="1" s="1"/>
  <c r="AJ660" i="1"/>
  <c r="AL660" i="1" s="1"/>
  <c r="AJ659" i="1"/>
  <c r="AL659" i="1" s="1"/>
  <c r="AJ655" i="1"/>
  <c r="AL655" i="1" s="1"/>
  <c r="AJ653" i="1"/>
  <c r="AL653" i="1" s="1"/>
  <c r="AJ652" i="1"/>
  <c r="AL652" i="1" s="1"/>
  <c r="AJ638" i="1"/>
  <c r="AL638" i="1" s="1"/>
  <c r="AJ637" i="1"/>
  <c r="AL637" i="1" s="1"/>
  <c r="AJ636" i="1"/>
  <c r="AL636" i="1" s="1"/>
  <c r="AJ635" i="1"/>
  <c r="AL635" i="1" s="1"/>
  <c r="AJ634" i="1"/>
  <c r="AL634" i="1" s="1"/>
  <c r="AJ576" i="1"/>
  <c r="AL576" i="1" s="1"/>
  <c r="AJ566" i="1"/>
  <c r="AL566" i="1" s="1"/>
  <c r="AJ565" i="1"/>
  <c r="AL565" i="1" s="1"/>
  <c r="AJ556" i="1"/>
  <c r="AL556" i="1" s="1"/>
  <c r="AJ513" i="1"/>
  <c r="AL513" i="1" s="1"/>
  <c r="AJ512" i="1"/>
  <c r="AL512" i="1" s="1"/>
  <c r="AJ511" i="1"/>
  <c r="AL511" i="1" s="1"/>
  <c r="AJ510" i="1"/>
  <c r="AL510" i="1" s="1"/>
  <c r="AJ508" i="1"/>
  <c r="AL508" i="1" s="1"/>
  <c r="AJ500" i="1"/>
  <c r="AL500" i="1" s="1"/>
  <c r="AJ471" i="1"/>
  <c r="AL471" i="1" s="1"/>
  <c r="AJ466" i="1"/>
  <c r="AL466" i="1" s="1"/>
  <c r="AJ441" i="1"/>
  <c r="AL441" i="1" s="1"/>
  <c r="AJ440" i="1"/>
  <c r="AL440" i="1" s="1"/>
  <c r="AJ439" i="1"/>
  <c r="AL439" i="1" s="1"/>
  <c r="AJ434" i="1"/>
  <c r="AL434" i="1" s="1"/>
  <c r="AJ433" i="1"/>
  <c r="AL433" i="1" s="1"/>
  <c r="AJ405" i="1"/>
  <c r="AL405" i="1" s="1"/>
  <c r="AJ404" i="1"/>
  <c r="AL404" i="1" s="1"/>
  <c r="AJ403" i="1"/>
  <c r="AL403" i="1" s="1"/>
  <c r="AJ398" i="1"/>
  <c r="AL398" i="1" s="1"/>
  <c r="AJ395" i="1"/>
  <c r="AL395" i="1" s="1"/>
  <c r="AJ394" i="1"/>
  <c r="AL394" i="1" s="1"/>
  <c r="AJ373" i="1"/>
  <c r="AL373" i="1" s="1"/>
  <c r="AJ368" i="1"/>
  <c r="AL368" i="1" s="1"/>
  <c r="AJ338" i="1"/>
  <c r="AL338" i="1" s="1"/>
  <c r="AJ337" i="1"/>
  <c r="AL337" i="1" s="1"/>
  <c r="AJ335" i="1"/>
  <c r="AL335" i="1" s="1"/>
  <c r="AJ299" i="1"/>
  <c r="AL299" i="1" s="1"/>
  <c r="AJ288" i="1"/>
  <c r="AL288" i="1" s="1"/>
  <c r="AJ287" i="1"/>
  <c r="AL287" i="1" s="1"/>
  <c r="AJ286" i="1"/>
  <c r="AL286" i="1" s="1"/>
  <c r="AJ263" i="1"/>
  <c r="AL263" i="1" s="1"/>
  <c r="AJ262" i="1"/>
  <c r="AL262" i="1" s="1"/>
  <c r="AJ261" i="1"/>
  <c r="AL261" i="1" s="1"/>
  <c r="AJ260" i="1"/>
  <c r="AL260" i="1" s="1"/>
  <c r="AJ255" i="1"/>
  <c r="AL255" i="1" s="1"/>
  <c r="AJ230" i="1"/>
  <c r="AL230" i="1" s="1"/>
  <c r="AJ229" i="1"/>
  <c r="AL229" i="1" s="1"/>
  <c r="AJ199" i="1"/>
  <c r="AL199" i="1" s="1"/>
  <c r="AJ198" i="1"/>
  <c r="AL198" i="1" s="1"/>
  <c r="AJ197" i="1"/>
  <c r="AL197" i="1" s="1"/>
  <c r="AJ164" i="1"/>
  <c r="AL164" i="1" s="1"/>
  <c r="AJ163" i="1"/>
  <c r="AL163" i="1" s="1"/>
  <c r="AJ162" i="1"/>
  <c r="AL162" i="1" s="1"/>
  <c r="AJ161" i="1"/>
  <c r="AL161" i="1" s="1"/>
  <c r="AJ105" i="1"/>
  <c r="AL105" i="1" s="1"/>
  <c r="AJ104" i="1"/>
  <c r="AL104" i="1" s="1"/>
  <c r="AJ103" i="1"/>
  <c r="AL103" i="1" s="1"/>
  <c r="AJ102" i="1"/>
  <c r="AL102" i="1" s="1"/>
  <c r="AJ101" i="1"/>
  <c r="AL101" i="1" s="1"/>
  <c r="AJ97" i="1"/>
  <c r="AL97" i="1" s="1"/>
  <c r="AJ86" i="1"/>
  <c r="AL86" i="1" s="1"/>
  <c r="AJ85" i="1"/>
  <c r="AL85" i="1" s="1"/>
  <c r="AJ84" i="1"/>
  <c r="AL84" i="1" s="1"/>
  <c r="AJ83" i="1"/>
  <c r="AL83" i="1" s="1"/>
  <c r="AJ82" i="1"/>
  <c r="AL82" i="1" s="1"/>
  <c r="AJ81" i="1"/>
  <c r="AL81" i="1" s="1"/>
  <c r="AJ80" i="1"/>
  <c r="AL80" i="1" s="1"/>
  <c r="AJ79" i="1"/>
  <c r="AL79" i="1" s="1"/>
  <c r="AJ78" i="1"/>
  <c r="AL78" i="1" s="1"/>
  <c r="AJ77" i="1"/>
  <c r="AL77" i="1" s="1"/>
  <c r="AJ41" i="1"/>
  <c r="AL41" i="1" s="1"/>
  <c r="AJ39" i="1"/>
  <c r="AL39" i="1" s="1"/>
  <c r="AJ33" i="1"/>
  <c r="AL33" i="1" s="1"/>
  <c r="AK1220" i="1"/>
  <c r="AM1220" i="1" s="1"/>
  <c r="AK1156" i="1"/>
  <c r="AM1156" i="1" s="1"/>
  <c r="AK1024" i="1"/>
  <c r="AM1024" i="1" s="1"/>
  <c r="AK912" i="1"/>
  <c r="AM912" i="1" s="1"/>
  <c r="AK911" i="1"/>
  <c r="AM911" i="1" s="1"/>
  <c r="AK907" i="1"/>
  <c r="AM907" i="1" s="1"/>
  <c r="AK859" i="1"/>
  <c r="AM859" i="1" s="1"/>
  <c r="AK840" i="1"/>
  <c r="AM840" i="1" s="1"/>
  <c r="AK823" i="1"/>
  <c r="AM823" i="1" s="1"/>
  <c r="AK735" i="1"/>
  <c r="AM735" i="1" s="1"/>
  <c r="AK705" i="1"/>
  <c r="AM705" i="1" s="1"/>
  <c r="AK667" i="1"/>
  <c r="AM667" i="1" s="1"/>
  <c r="AK665" i="1"/>
  <c r="AM665" i="1" s="1"/>
  <c r="AK656" i="1"/>
  <c r="AM656" i="1" s="1"/>
  <c r="AK628" i="1"/>
  <c r="AM628" i="1" s="1"/>
  <c r="AK605" i="1"/>
  <c r="AM605" i="1" s="1"/>
  <c r="AK589" i="1"/>
  <c r="AM589" i="1" s="1"/>
  <c r="AK546" i="1"/>
  <c r="AM546" i="1" s="1"/>
  <c r="AK530" i="1"/>
  <c r="AM530" i="1" s="1"/>
  <c r="AK517" i="1"/>
  <c r="AM517" i="1" s="1"/>
  <c r="AK496" i="1"/>
  <c r="AM496" i="1" s="1"/>
  <c r="AK492" i="1"/>
  <c r="AM492" i="1" s="1"/>
  <c r="AK448" i="1"/>
  <c r="AM448" i="1" s="1"/>
  <c r="AK446" i="1"/>
  <c r="AM446" i="1" s="1"/>
  <c r="AK432" i="1"/>
  <c r="AM432" i="1" s="1"/>
  <c r="AK430" i="1"/>
  <c r="AM430" i="1" s="1"/>
  <c r="AK427" i="1"/>
  <c r="AM427" i="1" s="1"/>
  <c r="AK419" i="1"/>
  <c r="AM419" i="1" s="1"/>
  <c r="AK417" i="1"/>
  <c r="AM417" i="1" s="1"/>
  <c r="AK361" i="1"/>
  <c r="AM361" i="1" s="1"/>
  <c r="AK360" i="1"/>
  <c r="AM360" i="1" s="1"/>
  <c r="AK355" i="1"/>
  <c r="AM355" i="1" s="1"/>
  <c r="AK334" i="1"/>
  <c r="AM334" i="1" s="1"/>
  <c r="AK319" i="1"/>
  <c r="AM319" i="1" s="1"/>
  <c r="AK275" i="1"/>
  <c r="AM275" i="1" s="1"/>
  <c r="AK273" i="1"/>
  <c r="AM273" i="1" s="1"/>
  <c r="AK257" i="1"/>
  <c r="AM257" i="1" s="1"/>
  <c r="AK251" i="1"/>
  <c r="AM251" i="1" s="1"/>
  <c r="AK249" i="1"/>
  <c r="AM249" i="1" s="1"/>
  <c r="AK246" i="1"/>
  <c r="AM246" i="1" s="1"/>
  <c r="AK240" i="1"/>
  <c r="AM240" i="1" s="1"/>
  <c r="AK239" i="1"/>
  <c r="AM239" i="1" s="1"/>
  <c r="AK219" i="1"/>
  <c r="AM219" i="1" s="1"/>
  <c r="AK215" i="1"/>
  <c r="AM215" i="1" s="1"/>
  <c r="AK212" i="1"/>
  <c r="AM212" i="1" s="1"/>
  <c r="AK208" i="1"/>
  <c r="AM208" i="1" s="1"/>
  <c r="AK200" i="1"/>
  <c r="AM200" i="1" s="1"/>
  <c r="AK188" i="1"/>
  <c r="AM188" i="1" s="1"/>
  <c r="AK178" i="1"/>
  <c r="AM178" i="1" s="1"/>
  <c r="AK176" i="1"/>
  <c r="AM176" i="1" s="1"/>
  <c r="AK175" i="1"/>
  <c r="AM175" i="1" s="1"/>
  <c r="AK174" i="1"/>
  <c r="AM174" i="1" s="1"/>
  <c r="AK171" i="1"/>
  <c r="AM171" i="1" s="1"/>
  <c r="AK170" i="1"/>
  <c r="AM170" i="1" s="1"/>
  <c r="AK169" i="1"/>
  <c r="AM169" i="1" s="1"/>
  <c r="AK153" i="1"/>
  <c r="AM153" i="1" s="1"/>
  <c r="AK149" i="1"/>
  <c r="AM149" i="1" s="1"/>
  <c r="AK143" i="1"/>
  <c r="AM143" i="1" s="1"/>
  <c r="AK135" i="1"/>
  <c r="AM135" i="1" s="1"/>
  <c r="AK134" i="1"/>
  <c r="AM134" i="1" s="1"/>
  <c r="AK128" i="1"/>
  <c r="AM128" i="1" s="1"/>
  <c r="AK127" i="1"/>
  <c r="AM127" i="1" s="1"/>
  <c r="AK125" i="1"/>
  <c r="AM125" i="1" s="1"/>
  <c r="AK124" i="1"/>
  <c r="AM124" i="1" s="1"/>
  <c r="AK123" i="1"/>
  <c r="AM123" i="1" s="1"/>
  <c r="AK122" i="1"/>
  <c r="AM122" i="1" s="1"/>
  <c r="AK118" i="1"/>
  <c r="AM118" i="1" s="1"/>
  <c r="AK117" i="1"/>
  <c r="AM117" i="1" s="1"/>
  <c r="AK111" i="1"/>
  <c r="AM111" i="1" s="1"/>
  <c r="AK98" i="1"/>
  <c r="AM98" i="1" s="1"/>
  <c r="AK93" i="1"/>
  <c r="AM93" i="1" s="1"/>
  <c r="AK64" i="1"/>
  <c r="AM64" i="1" s="1"/>
  <c r="AK57" i="1"/>
  <c r="AM57" i="1" s="1"/>
  <c r="AK45" i="1"/>
  <c r="AM45" i="1" s="1"/>
  <c r="AK29" i="1"/>
  <c r="AM29" i="1" s="1"/>
  <c r="AK26" i="1"/>
  <c r="AM26" i="1" s="1"/>
  <c r="AK23" i="1"/>
  <c r="AM23" i="1" s="1"/>
  <c r="AK19" i="1"/>
  <c r="AM19" i="1" s="1"/>
  <c r="AK18" i="1"/>
  <c r="AM18" i="1" s="1"/>
  <c r="AK15" i="1"/>
  <c r="AM15" i="1" s="1"/>
  <c r="AK13" i="1"/>
  <c r="AM13" i="1" s="1"/>
  <c r="AI2325" i="1"/>
  <c r="AK2325" i="1" s="1"/>
  <c r="AM2325" i="1" s="1"/>
  <c r="AI2324" i="1"/>
  <c r="AK2324" i="1" s="1"/>
  <c r="AM2324" i="1" s="1"/>
  <c r="AI2278" i="1"/>
  <c r="AK2278" i="1" s="1"/>
  <c r="AM2278" i="1" s="1"/>
  <c r="AI2277" i="1"/>
  <c r="AK2277" i="1" s="1"/>
  <c r="AM2277" i="1" s="1"/>
  <c r="AI2266" i="1"/>
  <c r="AK2266" i="1" s="1"/>
  <c r="AM2266" i="1" s="1"/>
  <c r="AI2250" i="1"/>
  <c r="AK2250" i="1" s="1"/>
  <c r="AM2250" i="1" s="1"/>
  <c r="AI2246" i="1"/>
  <c r="AK2246" i="1" s="1"/>
  <c r="AM2246" i="1" s="1"/>
  <c r="AI2245" i="1"/>
  <c r="AK2245" i="1" s="1"/>
  <c r="AM2245" i="1" s="1"/>
  <c r="AI2238" i="1"/>
  <c r="AK2238" i="1" s="1"/>
  <c r="AM2238" i="1" s="1"/>
  <c r="AI2215" i="1"/>
  <c r="AK2215" i="1" s="1"/>
  <c r="AM2215" i="1" s="1"/>
  <c r="AI2209" i="1"/>
  <c r="AK2209" i="1" s="1"/>
  <c r="AM2209" i="1" s="1"/>
  <c r="AI2195" i="1"/>
  <c r="AK2195" i="1" s="1"/>
  <c r="AM2195" i="1" s="1"/>
  <c r="AI2192" i="1"/>
  <c r="AK2192" i="1" s="1"/>
  <c r="AM2192" i="1" s="1"/>
  <c r="AI2190" i="1"/>
  <c r="AK2190" i="1" s="1"/>
  <c r="AM2190" i="1" s="1"/>
  <c r="AI2179" i="1"/>
  <c r="AK2179" i="1" s="1"/>
  <c r="AM2179" i="1" s="1"/>
  <c r="AI2173" i="1"/>
  <c r="AK2173" i="1" s="1"/>
  <c r="AM2173" i="1" s="1"/>
  <c r="AI2172" i="1"/>
  <c r="AK2172" i="1" s="1"/>
  <c r="AM2172" i="1" s="1"/>
  <c r="AI2171" i="1"/>
  <c r="AK2171" i="1" s="1"/>
  <c r="AM2171" i="1" s="1"/>
  <c r="AI2167" i="1"/>
  <c r="AK2167" i="1" s="1"/>
  <c r="AM2167" i="1" s="1"/>
  <c r="AI2166" i="1"/>
  <c r="AK2166" i="1" s="1"/>
  <c r="AM2166" i="1" s="1"/>
  <c r="AI2163" i="1"/>
  <c r="AK2163" i="1" s="1"/>
  <c r="AM2163" i="1" s="1"/>
  <c r="AI2161" i="1"/>
  <c r="AK2161" i="1" s="1"/>
  <c r="AM2161" i="1" s="1"/>
  <c r="AI2154" i="1"/>
  <c r="AK2154" i="1" s="1"/>
  <c r="AM2154" i="1" s="1"/>
  <c r="AI2152" i="1"/>
  <c r="AK2152" i="1" s="1"/>
  <c r="AM2152" i="1" s="1"/>
  <c r="AI2151" i="1"/>
  <c r="AK2151" i="1" s="1"/>
  <c r="AM2151" i="1" s="1"/>
  <c r="AI2147" i="1"/>
  <c r="AK2147" i="1" s="1"/>
  <c r="AM2147" i="1" s="1"/>
  <c r="AI2146" i="1"/>
  <c r="AK2146" i="1" s="1"/>
  <c r="AM2146" i="1" s="1"/>
  <c r="AI2145" i="1"/>
  <c r="AK2145" i="1" s="1"/>
  <c r="AM2145" i="1" s="1"/>
  <c r="AI2143" i="1"/>
  <c r="AK2143" i="1" s="1"/>
  <c r="AM2143" i="1" s="1"/>
  <c r="AI2142" i="1"/>
  <c r="AK2142" i="1" s="1"/>
  <c r="AM2142" i="1" s="1"/>
  <c r="AI2117" i="1"/>
  <c r="AK2117" i="1" s="1"/>
  <c r="AM2117" i="1" s="1"/>
  <c r="AI2110" i="1"/>
  <c r="AK2110" i="1" s="1"/>
  <c r="AM2110" i="1" s="1"/>
  <c r="AI2108" i="1"/>
  <c r="AK2108" i="1" s="1"/>
  <c r="AM2108" i="1" s="1"/>
  <c r="AI2107" i="1"/>
  <c r="AK2107" i="1" s="1"/>
  <c r="AM2107" i="1" s="1"/>
  <c r="AI2100" i="1"/>
  <c r="AK2100" i="1" s="1"/>
  <c r="AM2100" i="1" s="1"/>
  <c r="AI2099" i="1"/>
  <c r="AK2099" i="1" s="1"/>
  <c r="AM2099" i="1" s="1"/>
  <c r="AI2097" i="1"/>
  <c r="AK2097" i="1" s="1"/>
  <c r="AM2097" i="1" s="1"/>
  <c r="AI2093" i="1"/>
  <c r="AK2093" i="1" s="1"/>
  <c r="AM2093" i="1" s="1"/>
  <c r="AI2087" i="1"/>
  <c r="AK2087" i="1" s="1"/>
  <c r="AM2087" i="1" s="1"/>
  <c r="AI2083" i="1"/>
  <c r="AK2083" i="1" s="1"/>
  <c r="AM2083" i="1" s="1"/>
  <c r="AI2074" i="1"/>
  <c r="AK2074" i="1" s="1"/>
  <c r="AM2074" i="1" s="1"/>
  <c r="AI2066" i="1"/>
  <c r="AK2066" i="1" s="1"/>
  <c r="AM2066" i="1" s="1"/>
  <c r="AI2062" i="1"/>
  <c r="AK2062" i="1" s="1"/>
  <c r="AM2062" i="1" s="1"/>
  <c r="AI2061" i="1"/>
  <c r="AK2061" i="1" s="1"/>
  <c r="AM2061" i="1" s="1"/>
  <c r="AI2039" i="1"/>
  <c r="AK2039" i="1" s="1"/>
  <c r="AM2039" i="1" s="1"/>
  <c r="AI2038" i="1"/>
  <c r="AK2038" i="1" s="1"/>
  <c r="AM2038" i="1" s="1"/>
  <c r="AI2037" i="1"/>
  <c r="AK2037" i="1" s="1"/>
  <c r="AM2037" i="1" s="1"/>
  <c r="AI2025" i="1"/>
  <c r="AK2025" i="1" s="1"/>
  <c r="AM2025" i="1" s="1"/>
  <c r="AI2022" i="1"/>
  <c r="AK2022" i="1" s="1"/>
  <c r="AM2022" i="1" s="1"/>
  <c r="AI2021" i="1"/>
  <c r="AK2021" i="1" s="1"/>
  <c r="AM2021" i="1" s="1"/>
  <c r="AI2019" i="1"/>
  <c r="AK2019" i="1" s="1"/>
  <c r="AM2019" i="1" s="1"/>
  <c r="AI2015" i="1"/>
  <c r="AK2015" i="1" s="1"/>
  <c r="AM2015" i="1" s="1"/>
  <c r="AI2014" i="1"/>
  <c r="AK2014" i="1" s="1"/>
  <c r="AM2014" i="1" s="1"/>
  <c r="AI2008" i="1"/>
  <c r="AK2008" i="1" s="1"/>
  <c r="AM2008" i="1" s="1"/>
  <c r="AI2001" i="1"/>
  <c r="AK2001" i="1" s="1"/>
  <c r="AM2001" i="1" s="1"/>
  <c r="AI1998" i="1"/>
  <c r="AK1998" i="1" s="1"/>
  <c r="AM1998" i="1" s="1"/>
  <c r="AI1954" i="1"/>
  <c r="AK1954" i="1" s="1"/>
  <c r="AM1954" i="1" s="1"/>
  <c r="AI1953" i="1"/>
  <c r="AK1953" i="1" s="1"/>
  <c r="AM1953" i="1" s="1"/>
  <c r="AI1913" i="1"/>
  <c r="AK1913" i="1" s="1"/>
  <c r="AM1913" i="1" s="1"/>
  <c r="AI1907" i="1"/>
  <c r="AK1907" i="1" s="1"/>
  <c r="AM1907" i="1" s="1"/>
  <c r="AI1906" i="1"/>
  <c r="AK1906" i="1" s="1"/>
  <c r="AM1906" i="1" s="1"/>
  <c r="AI1905" i="1"/>
  <c r="AK1905" i="1" s="1"/>
  <c r="AM1905" i="1" s="1"/>
  <c r="AI1900" i="1"/>
  <c r="AK1900" i="1" s="1"/>
  <c r="AM1900" i="1" s="1"/>
  <c r="AI1885" i="1"/>
  <c r="AK1885" i="1" s="1"/>
  <c r="AM1885" i="1" s="1"/>
  <c r="AI1821" i="1"/>
  <c r="AK1821" i="1" s="1"/>
  <c r="AM1821" i="1" s="1"/>
  <c r="AI1744" i="1"/>
  <c r="AK1744" i="1" s="1"/>
  <c r="AM1744" i="1" s="1"/>
  <c r="AI1717" i="1"/>
  <c r="AK1717" i="1" s="1"/>
  <c r="AM1717" i="1" s="1"/>
  <c r="AI1716" i="1"/>
  <c r="AK1716" i="1" s="1"/>
  <c r="AM1716" i="1" s="1"/>
  <c r="AI1675" i="1"/>
  <c r="AK1675" i="1" s="1"/>
  <c r="AM1675" i="1" s="1"/>
  <c r="AI1669" i="1"/>
  <c r="AK1669" i="1" s="1"/>
  <c r="AM1669" i="1" s="1"/>
  <c r="AI1668" i="1"/>
  <c r="AK1668" i="1" s="1"/>
  <c r="AM1668" i="1" s="1"/>
  <c r="AI1667" i="1"/>
  <c r="AK1667" i="1" s="1"/>
  <c r="AM1667" i="1" s="1"/>
  <c r="AI1666" i="1"/>
  <c r="AK1666" i="1" s="1"/>
  <c r="AM1666" i="1" s="1"/>
  <c r="AI1665" i="1"/>
  <c r="AK1665" i="1" s="1"/>
  <c r="AM1665" i="1" s="1"/>
  <c r="AI1645" i="1"/>
  <c r="AK1645" i="1" s="1"/>
  <c r="AM1645" i="1" s="1"/>
  <c r="AI1644" i="1"/>
  <c r="AK1644" i="1" s="1"/>
  <c r="AM1644" i="1" s="1"/>
  <c r="AI1638" i="1"/>
  <c r="AK1638" i="1" s="1"/>
  <c r="AM1638" i="1" s="1"/>
  <c r="AI1636" i="1"/>
  <c r="AK1636" i="1" s="1"/>
  <c r="AM1636" i="1" s="1"/>
  <c r="AI1632" i="1"/>
  <c r="AK1632" i="1" s="1"/>
  <c r="AM1632" i="1" s="1"/>
  <c r="AI1621" i="1"/>
  <c r="AK1621" i="1" s="1"/>
  <c r="AM1621" i="1" s="1"/>
  <c r="AI1607" i="1"/>
  <c r="AK1607" i="1" s="1"/>
  <c r="AM1607" i="1" s="1"/>
  <c r="AI1603" i="1"/>
  <c r="AK1603" i="1" s="1"/>
  <c r="AM1603" i="1" s="1"/>
  <c r="AI1600" i="1"/>
  <c r="AK1600" i="1" s="1"/>
  <c r="AM1600" i="1" s="1"/>
  <c r="AI1528" i="1"/>
  <c r="AK1528" i="1" s="1"/>
  <c r="AM1528" i="1" s="1"/>
  <c r="AI1491" i="1"/>
  <c r="AK1491" i="1" s="1"/>
  <c r="AM1491" i="1" s="1"/>
  <c r="AI1471" i="1"/>
  <c r="AK1471" i="1" s="1"/>
  <c r="AM1471" i="1" s="1"/>
  <c r="AI2288" i="1"/>
  <c r="AK2288" i="1" s="1"/>
  <c r="AM2288" i="1" s="1"/>
  <c r="AI2279" i="1"/>
  <c r="AK2279" i="1" s="1"/>
  <c r="AM2279" i="1" s="1"/>
  <c r="AI2243" i="1"/>
  <c r="AK2243" i="1" s="1"/>
  <c r="AM2243" i="1" s="1"/>
  <c r="AI2242" i="1"/>
  <c r="AK2242" i="1" s="1"/>
  <c r="AM2242" i="1" s="1"/>
  <c r="AI2241" i="1"/>
  <c r="AK2241" i="1" s="1"/>
  <c r="AM2241" i="1" s="1"/>
  <c r="AI2240" i="1"/>
  <c r="AK2240" i="1" s="1"/>
  <c r="AM2240" i="1" s="1"/>
  <c r="AI2239" i="1"/>
  <c r="AK2239" i="1" s="1"/>
  <c r="AM2239" i="1" s="1"/>
  <c r="AI2234" i="1"/>
  <c r="AK2234" i="1" s="1"/>
  <c r="AM2234" i="1" s="1"/>
  <c r="AI2225" i="1"/>
  <c r="AK2225" i="1" s="1"/>
  <c r="AM2225" i="1" s="1"/>
  <c r="AI2203" i="1"/>
  <c r="AK2203" i="1" s="1"/>
  <c r="AM2203" i="1" s="1"/>
  <c r="AI2200" i="1"/>
  <c r="AK2200" i="1" s="1"/>
  <c r="AM2200" i="1" s="1"/>
  <c r="AI2189" i="1"/>
  <c r="AK2189" i="1" s="1"/>
  <c r="AM2189" i="1" s="1"/>
  <c r="AI2177" i="1"/>
  <c r="AK2177" i="1" s="1"/>
  <c r="AM2177" i="1" s="1"/>
  <c r="AI2175" i="1"/>
  <c r="AK2175" i="1" s="1"/>
  <c r="AM2175" i="1" s="1"/>
  <c r="AI2174" i="1"/>
  <c r="AK2174" i="1" s="1"/>
  <c r="AM2174" i="1" s="1"/>
  <c r="AI2164" i="1"/>
  <c r="AK2164" i="1" s="1"/>
  <c r="AM2164" i="1" s="1"/>
  <c r="AI2150" i="1"/>
  <c r="AK2150" i="1" s="1"/>
  <c r="AM2150" i="1" s="1"/>
  <c r="AI2139" i="1"/>
  <c r="AK2139" i="1" s="1"/>
  <c r="AM2139" i="1" s="1"/>
  <c r="AI2138" i="1"/>
  <c r="AK2138" i="1" s="1"/>
  <c r="AM2138" i="1" s="1"/>
  <c r="AI2136" i="1"/>
  <c r="AK2136" i="1" s="1"/>
  <c r="AM2136" i="1" s="1"/>
  <c r="AI2121" i="1"/>
  <c r="AK2121" i="1" s="1"/>
  <c r="AM2121" i="1" s="1"/>
  <c r="AI2120" i="1"/>
  <c r="AK2120" i="1" s="1"/>
  <c r="AM2120" i="1" s="1"/>
  <c r="AI2119" i="1"/>
  <c r="AK2119" i="1" s="1"/>
  <c r="AM2119" i="1" s="1"/>
  <c r="AI2118" i="1"/>
  <c r="AK2118" i="1" s="1"/>
  <c r="AM2118" i="1" s="1"/>
  <c r="AI2109" i="1"/>
  <c r="AK2109" i="1" s="1"/>
  <c r="AM2109" i="1" s="1"/>
  <c r="AI2106" i="1"/>
  <c r="AK2106" i="1" s="1"/>
  <c r="AM2106" i="1" s="1"/>
  <c r="AI2075" i="1"/>
  <c r="AK2075" i="1" s="1"/>
  <c r="AM2075" i="1" s="1"/>
  <c r="AI2068" i="1"/>
  <c r="AK2068" i="1" s="1"/>
  <c r="AM2068" i="1" s="1"/>
  <c r="AI2067" i="1"/>
  <c r="AK2067" i="1" s="1"/>
  <c r="AM2067" i="1" s="1"/>
  <c r="AI2064" i="1"/>
  <c r="AK2064" i="1" s="1"/>
  <c r="AM2064" i="1" s="1"/>
  <c r="AI2063" i="1"/>
  <c r="AK2063" i="1" s="1"/>
  <c r="AM2063" i="1" s="1"/>
  <c r="AI2060" i="1"/>
  <c r="AK2060" i="1" s="1"/>
  <c r="AM2060" i="1" s="1"/>
  <c r="AI2059" i="1"/>
  <c r="AK2059" i="1" s="1"/>
  <c r="AM2059" i="1" s="1"/>
  <c r="AI2058" i="1"/>
  <c r="AK2058" i="1" s="1"/>
  <c r="AM2058" i="1" s="1"/>
  <c r="AI2057" i="1"/>
  <c r="AK2057" i="1" s="1"/>
  <c r="AM2057" i="1" s="1"/>
  <c r="AI2028" i="1"/>
  <c r="AK2028" i="1" s="1"/>
  <c r="AM2028" i="1" s="1"/>
  <c r="AI2027" i="1"/>
  <c r="AK2027" i="1" s="1"/>
  <c r="AM2027" i="1" s="1"/>
  <c r="AI2006" i="1"/>
  <c r="AK2006" i="1" s="1"/>
  <c r="AM2006" i="1" s="1"/>
  <c r="AI1996" i="1"/>
  <c r="AK1996" i="1" s="1"/>
  <c r="AM1996" i="1" s="1"/>
  <c r="AI1989" i="1"/>
  <c r="AK1989" i="1" s="1"/>
  <c r="AM1989" i="1" s="1"/>
  <c r="AI1945" i="1"/>
  <c r="AK1945" i="1" s="1"/>
  <c r="AM1945" i="1" s="1"/>
  <c r="AI1939" i="1"/>
  <c r="AK1939" i="1" s="1"/>
  <c r="AM1939" i="1" s="1"/>
  <c r="AI1933" i="1"/>
  <c r="AK1933" i="1" s="1"/>
  <c r="AM1933" i="1" s="1"/>
  <c r="AI1932" i="1"/>
  <c r="AK1932" i="1" s="1"/>
  <c r="AM1932" i="1" s="1"/>
  <c r="AI1888" i="1"/>
  <c r="AK1888" i="1" s="1"/>
  <c r="AM1888" i="1" s="1"/>
  <c r="AI1887" i="1"/>
  <c r="AK1887" i="1" s="1"/>
  <c r="AM1887" i="1" s="1"/>
  <c r="AI1884" i="1"/>
  <c r="AK1884" i="1" s="1"/>
  <c r="AM1884" i="1" s="1"/>
  <c r="AI1861" i="1"/>
  <c r="AK1861" i="1" s="1"/>
  <c r="AM1861" i="1" s="1"/>
  <c r="AI1832" i="1"/>
  <c r="AK1832" i="1" s="1"/>
  <c r="AM1832" i="1" s="1"/>
  <c r="AI1781" i="1"/>
  <c r="AK1781" i="1" s="1"/>
  <c r="AM1781" i="1" s="1"/>
  <c r="AI1741" i="1"/>
  <c r="AK1741" i="1" s="1"/>
  <c r="AM1741" i="1" s="1"/>
  <c r="AI1581" i="1"/>
  <c r="AK1581" i="1" s="1"/>
  <c r="AM1581" i="1" s="1"/>
  <c r="AI1567" i="1"/>
  <c r="AK1567" i="1" s="1"/>
  <c r="AM1567" i="1" s="1"/>
  <c r="AI1559" i="1"/>
  <c r="AK1559" i="1" s="1"/>
  <c r="AM1559" i="1" s="1"/>
  <c r="AI1558" i="1"/>
  <c r="AK1558" i="1" s="1"/>
  <c r="AM1558" i="1" s="1"/>
  <c r="AI1556" i="1"/>
  <c r="AK1556" i="1" s="1"/>
  <c r="AM1556" i="1" s="1"/>
  <c r="AI1555" i="1"/>
  <c r="AK1555" i="1" s="1"/>
  <c r="AM1555" i="1" s="1"/>
  <c r="AI1552" i="1"/>
  <c r="AK1552" i="1" s="1"/>
  <c r="AM1552" i="1" s="1"/>
  <c r="AI1550" i="1"/>
  <c r="AK1550" i="1" s="1"/>
  <c r="AM1550" i="1" s="1"/>
  <c r="AI1546" i="1"/>
  <c r="AK1546" i="1" s="1"/>
  <c r="AM1546" i="1" s="1"/>
  <c r="AI1517" i="1"/>
  <c r="AK1517" i="1" s="1"/>
  <c r="AM1517" i="1" s="1"/>
  <c r="AI1516" i="1"/>
  <c r="AK1516" i="1" s="1"/>
  <c r="AM1516" i="1" s="1"/>
  <c r="AI1499" i="1"/>
  <c r="AK1499" i="1" s="1"/>
  <c r="AM1499" i="1" s="1"/>
  <c r="AI1485" i="1"/>
  <c r="AK1485" i="1" s="1"/>
  <c r="AM1485" i="1" s="1"/>
  <c r="AI1465" i="1"/>
  <c r="AK1465" i="1" s="1"/>
  <c r="AM1465" i="1" s="1"/>
  <c r="AI1433" i="1"/>
  <c r="AK1433" i="1" s="1"/>
  <c r="AM1433" i="1" s="1"/>
  <c r="AI1403" i="1"/>
  <c r="AK1403" i="1" s="1"/>
  <c r="AM1403" i="1" s="1"/>
  <c r="AI1395" i="1"/>
  <c r="AK1395" i="1" s="1"/>
  <c r="AM1395" i="1" s="1"/>
  <c r="AI2237" i="1"/>
  <c r="AK2237" i="1" s="1"/>
  <c r="AM2237" i="1" s="1"/>
  <c r="AI2221" i="1"/>
  <c r="AK2221" i="1" s="1"/>
  <c r="AM2221" i="1" s="1"/>
  <c r="AI2205" i="1"/>
  <c r="AK2205" i="1" s="1"/>
  <c r="AM2205" i="1" s="1"/>
  <c r="AI2193" i="1"/>
  <c r="AK2193" i="1" s="1"/>
  <c r="AM2193" i="1" s="1"/>
  <c r="AI2188" i="1"/>
  <c r="AK2188" i="1" s="1"/>
  <c r="AM2188" i="1" s="1"/>
  <c r="AI2183" i="1"/>
  <c r="AK2183" i="1" s="1"/>
  <c r="AM2183" i="1" s="1"/>
  <c r="AI2182" i="1"/>
  <c r="AK2182" i="1" s="1"/>
  <c r="AM2182" i="1" s="1"/>
  <c r="AI2181" i="1"/>
  <c r="AK2181" i="1" s="1"/>
  <c r="AM2181" i="1" s="1"/>
  <c r="AI2180" i="1"/>
  <c r="AK2180" i="1" s="1"/>
  <c r="AM2180" i="1" s="1"/>
  <c r="AI2162" i="1"/>
  <c r="AK2162" i="1" s="1"/>
  <c r="AM2162" i="1" s="1"/>
  <c r="AI2148" i="1"/>
  <c r="AK2148" i="1" s="1"/>
  <c r="AM2148" i="1" s="1"/>
  <c r="AI2116" i="1"/>
  <c r="AK2116" i="1" s="1"/>
  <c r="AM2116" i="1" s="1"/>
  <c r="AI2111" i="1"/>
  <c r="AK2111" i="1" s="1"/>
  <c r="AM2111" i="1" s="1"/>
  <c r="AI2096" i="1"/>
  <c r="AK2096" i="1" s="1"/>
  <c r="AM2096" i="1" s="1"/>
  <c r="AI2095" i="1"/>
  <c r="AK2095" i="1" s="1"/>
  <c r="AM2095" i="1" s="1"/>
  <c r="AI2089" i="1"/>
  <c r="AK2089" i="1" s="1"/>
  <c r="AM2089" i="1" s="1"/>
  <c r="AI2088" i="1"/>
  <c r="AK2088" i="1" s="1"/>
  <c r="AM2088" i="1" s="1"/>
  <c r="AI2086" i="1"/>
  <c r="AK2086" i="1" s="1"/>
  <c r="AM2086" i="1" s="1"/>
  <c r="AI2084" i="1"/>
  <c r="AK2084" i="1" s="1"/>
  <c r="AM2084" i="1" s="1"/>
  <c r="AI2070" i="1"/>
  <c r="AK2070" i="1" s="1"/>
  <c r="AM2070" i="1" s="1"/>
  <c r="AI2069" i="1"/>
  <c r="AK2069" i="1" s="1"/>
  <c r="AM2069" i="1" s="1"/>
  <c r="AI2065" i="1"/>
  <c r="AK2065" i="1" s="1"/>
  <c r="AM2065" i="1" s="1"/>
  <c r="AI2056" i="1"/>
  <c r="AK2056" i="1" s="1"/>
  <c r="AM2056" i="1" s="1"/>
  <c r="AI2053" i="1"/>
  <c r="AK2053" i="1" s="1"/>
  <c r="AM2053" i="1" s="1"/>
  <c r="AI2041" i="1"/>
  <c r="AK2041" i="1" s="1"/>
  <c r="AM2041" i="1" s="1"/>
  <c r="AI2040" i="1"/>
  <c r="AK2040" i="1" s="1"/>
  <c r="AM2040" i="1" s="1"/>
  <c r="AI2033" i="1"/>
  <c r="AK2033" i="1" s="1"/>
  <c r="AM2033" i="1" s="1"/>
  <c r="AI2032" i="1"/>
  <c r="AK2032" i="1" s="1"/>
  <c r="AM2032" i="1" s="1"/>
  <c r="AI2031" i="1"/>
  <c r="AK2031" i="1" s="1"/>
  <c r="AM2031" i="1" s="1"/>
  <c r="AI2030" i="1"/>
  <c r="AK2030" i="1" s="1"/>
  <c r="AM2030" i="1" s="1"/>
  <c r="AI2029" i="1"/>
  <c r="AK2029" i="1" s="1"/>
  <c r="AM2029" i="1" s="1"/>
  <c r="AI2002" i="1"/>
  <c r="AK2002" i="1" s="1"/>
  <c r="AM2002" i="1" s="1"/>
  <c r="AI1993" i="1"/>
  <c r="AK1993" i="1" s="1"/>
  <c r="AM1993" i="1" s="1"/>
  <c r="AI1988" i="1"/>
  <c r="AK1988" i="1" s="1"/>
  <c r="AM1988" i="1" s="1"/>
  <c r="AI1980" i="1"/>
  <c r="AK1980" i="1" s="1"/>
  <c r="AM1980" i="1" s="1"/>
  <c r="AI1979" i="1"/>
  <c r="AK1979" i="1" s="1"/>
  <c r="AM1979" i="1" s="1"/>
  <c r="AI1972" i="1"/>
  <c r="AK1972" i="1" s="1"/>
  <c r="AM1972" i="1" s="1"/>
  <c r="AI1970" i="1"/>
  <c r="AK1970" i="1" s="1"/>
  <c r="AM1970" i="1" s="1"/>
  <c r="AI1969" i="1"/>
  <c r="AK1969" i="1" s="1"/>
  <c r="AM1969" i="1" s="1"/>
  <c r="AI1967" i="1"/>
  <c r="AK1967" i="1" s="1"/>
  <c r="AM1967" i="1" s="1"/>
  <c r="AI1966" i="1"/>
  <c r="AK1966" i="1" s="1"/>
  <c r="AM1966" i="1" s="1"/>
  <c r="AI1958" i="1"/>
  <c r="AK1958" i="1" s="1"/>
  <c r="AM1958" i="1" s="1"/>
  <c r="AI1949" i="1"/>
  <c r="AK1949" i="1" s="1"/>
  <c r="AM1949" i="1" s="1"/>
  <c r="AI1948" i="1"/>
  <c r="AK1948" i="1" s="1"/>
  <c r="AM1948" i="1" s="1"/>
  <c r="AI1943" i="1"/>
  <c r="AK1943" i="1" s="1"/>
  <c r="AM1943" i="1" s="1"/>
  <c r="AI1941" i="1"/>
  <c r="AK1941" i="1" s="1"/>
  <c r="AM1941" i="1" s="1"/>
  <c r="AI1936" i="1"/>
  <c r="AK1936" i="1" s="1"/>
  <c r="AM1936" i="1" s="1"/>
  <c r="AI1935" i="1"/>
  <c r="AK1935" i="1" s="1"/>
  <c r="AM1935" i="1" s="1"/>
  <c r="AI1922" i="1"/>
  <c r="AK1922" i="1" s="1"/>
  <c r="AM1922" i="1" s="1"/>
  <c r="AI1921" i="1"/>
  <c r="AK1921" i="1" s="1"/>
  <c r="AM1921" i="1" s="1"/>
  <c r="AI1917" i="1"/>
  <c r="AK1917" i="1" s="1"/>
  <c r="AM1917" i="1" s="1"/>
  <c r="AI1895" i="1"/>
  <c r="AK1895" i="1" s="1"/>
  <c r="AM1895" i="1" s="1"/>
  <c r="AI1890" i="1"/>
  <c r="AK1890" i="1" s="1"/>
  <c r="AM1890" i="1" s="1"/>
  <c r="AI1889" i="1"/>
  <c r="AK1889" i="1" s="1"/>
  <c r="AM1889" i="1" s="1"/>
  <c r="AI1882" i="1"/>
  <c r="AK1882" i="1" s="1"/>
  <c r="AM1882" i="1" s="1"/>
  <c r="AI1881" i="1"/>
  <c r="AK1881" i="1" s="1"/>
  <c r="AM1881" i="1" s="1"/>
  <c r="AI1880" i="1"/>
  <c r="AK1880" i="1" s="1"/>
  <c r="AM1880" i="1" s="1"/>
  <c r="AI1879" i="1"/>
  <c r="AK1879" i="1" s="1"/>
  <c r="AM1879" i="1" s="1"/>
  <c r="AI1871" i="1"/>
  <c r="AK1871" i="1" s="1"/>
  <c r="AM1871" i="1" s="1"/>
  <c r="AI1870" i="1"/>
  <c r="AK1870" i="1" s="1"/>
  <c r="AM1870" i="1" s="1"/>
  <c r="AI1868" i="1"/>
  <c r="AK1868" i="1" s="1"/>
  <c r="AM1868" i="1" s="1"/>
  <c r="AI1867" i="1"/>
  <c r="AK1867" i="1" s="1"/>
  <c r="AM1867" i="1" s="1"/>
  <c r="AI1866" i="1"/>
  <c r="AK1866" i="1" s="1"/>
  <c r="AM1866" i="1" s="1"/>
  <c r="AI1864" i="1"/>
  <c r="AK1864" i="1" s="1"/>
  <c r="AM1864" i="1" s="1"/>
  <c r="AI1841" i="1"/>
  <c r="AK1841" i="1" s="1"/>
  <c r="AM1841" i="1" s="1"/>
  <c r="AI1840" i="1"/>
  <c r="AK1840" i="1" s="1"/>
  <c r="AM1840" i="1" s="1"/>
  <c r="AI1839" i="1"/>
  <c r="AK1839" i="1" s="1"/>
  <c r="AM1839" i="1" s="1"/>
  <c r="AI1838" i="1"/>
  <c r="AK1838" i="1" s="1"/>
  <c r="AM1838" i="1" s="1"/>
  <c r="AI1836" i="1"/>
  <c r="AK1836" i="1" s="1"/>
  <c r="AM1836" i="1" s="1"/>
  <c r="AI1835" i="1"/>
  <c r="AK1835" i="1" s="1"/>
  <c r="AM1835" i="1" s="1"/>
  <c r="AI1831" i="1"/>
  <c r="AK1831" i="1" s="1"/>
  <c r="AM1831" i="1" s="1"/>
  <c r="AI1823" i="1"/>
  <c r="AK1823" i="1" s="1"/>
  <c r="AM1823" i="1" s="1"/>
  <c r="AI1819" i="1"/>
  <c r="AK1819" i="1" s="1"/>
  <c r="AM1819" i="1" s="1"/>
  <c r="AI1818" i="1"/>
  <c r="AK1818" i="1" s="1"/>
  <c r="AM1818" i="1" s="1"/>
  <c r="AI1817" i="1"/>
  <c r="AK1817" i="1" s="1"/>
  <c r="AM1817" i="1" s="1"/>
  <c r="AI1814" i="1"/>
  <c r="AK1814" i="1" s="1"/>
  <c r="AM1814" i="1" s="1"/>
  <c r="AI1810" i="1"/>
  <c r="AK1810" i="1" s="1"/>
  <c r="AM1810" i="1" s="1"/>
  <c r="AI1807" i="1"/>
  <c r="AK1807" i="1" s="1"/>
  <c r="AM1807" i="1" s="1"/>
  <c r="AI1806" i="1"/>
  <c r="AK1806" i="1" s="1"/>
  <c r="AM1806" i="1" s="1"/>
  <c r="AI1804" i="1"/>
  <c r="AK1804" i="1" s="1"/>
  <c r="AM1804" i="1" s="1"/>
  <c r="AI1801" i="1"/>
  <c r="AK1801" i="1" s="1"/>
  <c r="AM1801" i="1" s="1"/>
  <c r="AI1800" i="1"/>
  <c r="AK1800" i="1" s="1"/>
  <c r="AM1800" i="1" s="1"/>
  <c r="AI1797" i="1"/>
  <c r="AK1797" i="1" s="1"/>
  <c r="AM1797" i="1" s="1"/>
  <c r="AI1794" i="1"/>
  <c r="AK1794" i="1" s="1"/>
  <c r="AM1794" i="1" s="1"/>
  <c r="AI1793" i="1"/>
  <c r="AK1793" i="1" s="1"/>
  <c r="AM1793" i="1" s="1"/>
  <c r="AI1788" i="1"/>
  <c r="AK1788" i="1" s="1"/>
  <c r="AM1788" i="1" s="1"/>
  <c r="AI1786" i="1"/>
  <c r="AK1786" i="1" s="1"/>
  <c r="AM1786" i="1" s="1"/>
  <c r="AI1779" i="1"/>
  <c r="AK1779" i="1" s="1"/>
  <c r="AM1779" i="1" s="1"/>
  <c r="AI1778" i="1"/>
  <c r="AK1778" i="1" s="1"/>
  <c r="AM1778" i="1" s="1"/>
  <c r="AI1777" i="1"/>
  <c r="AK1777" i="1" s="1"/>
  <c r="AM1777" i="1" s="1"/>
  <c r="AI1776" i="1"/>
  <c r="AK1776" i="1" s="1"/>
  <c r="AM1776" i="1" s="1"/>
  <c r="AI1775" i="1"/>
  <c r="AK1775" i="1" s="1"/>
  <c r="AM1775" i="1" s="1"/>
  <c r="AI1774" i="1"/>
  <c r="AK1774" i="1" s="1"/>
  <c r="AM1774" i="1" s="1"/>
  <c r="AI1773" i="1"/>
  <c r="AK1773" i="1" s="1"/>
  <c r="AM1773" i="1" s="1"/>
  <c r="AI1772" i="1"/>
  <c r="AK1772" i="1" s="1"/>
  <c r="AM1772" i="1" s="1"/>
  <c r="AI1771" i="1"/>
  <c r="AK1771" i="1" s="1"/>
  <c r="AM1771" i="1" s="1"/>
  <c r="AI1770" i="1"/>
  <c r="AK1770" i="1" s="1"/>
  <c r="AM1770" i="1" s="1"/>
  <c r="AI1768" i="1"/>
  <c r="AK1768" i="1" s="1"/>
  <c r="AM1768" i="1" s="1"/>
  <c r="AI1760" i="1"/>
  <c r="AK1760" i="1" s="1"/>
  <c r="AM1760" i="1" s="1"/>
  <c r="AI1750" i="1"/>
  <c r="AK1750" i="1" s="1"/>
  <c r="AM1750" i="1" s="1"/>
  <c r="AI1742" i="1"/>
  <c r="AK1742" i="1" s="1"/>
  <c r="AM1742" i="1" s="1"/>
  <c r="AI1734" i="1"/>
  <c r="AK1734" i="1" s="1"/>
  <c r="AM1734" i="1" s="1"/>
  <c r="AI1733" i="1"/>
  <c r="AK1733" i="1" s="1"/>
  <c r="AM1733" i="1" s="1"/>
  <c r="AI1726" i="1"/>
  <c r="AK1726" i="1" s="1"/>
  <c r="AM1726" i="1" s="1"/>
  <c r="AI1725" i="1"/>
  <c r="AK1725" i="1" s="1"/>
  <c r="AM1725" i="1" s="1"/>
  <c r="AI1724" i="1"/>
  <c r="AK1724" i="1" s="1"/>
  <c r="AM1724" i="1" s="1"/>
  <c r="AI1705" i="1"/>
  <c r="AK1705" i="1" s="1"/>
  <c r="AM1705" i="1" s="1"/>
  <c r="AI1704" i="1"/>
  <c r="AK1704" i="1" s="1"/>
  <c r="AM1704" i="1" s="1"/>
  <c r="AI1701" i="1"/>
  <c r="AK1701" i="1" s="1"/>
  <c r="AM1701" i="1" s="1"/>
  <c r="AI1700" i="1"/>
  <c r="AK1700" i="1" s="1"/>
  <c r="AM1700" i="1" s="1"/>
  <c r="AI1698" i="1"/>
  <c r="AK1698" i="1" s="1"/>
  <c r="AM1698" i="1" s="1"/>
  <c r="AI1692" i="1"/>
  <c r="AK1692" i="1" s="1"/>
  <c r="AM1692" i="1" s="1"/>
  <c r="AI1691" i="1"/>
  <c r="AK1691" i="1" s="1"/>
  <c r="AM1691" i="1" s="1"/>
  <c r="AI1690" i="1"/>
  <c r="AK1690" i="1" s="1"/>
  <c r="AM1690" i="1" s="1"/>
  <c r="AI1688" i="1"/>
  <c r="AK1688" i="1" s="1"/>
  <c r="AM1688" i="1" s="1"/>
  <c r="AI1687" i="1"/>
  <c r="AK1687" i="1" s="1"/>
  <c r="AM1687" i="1" s="1"/>
  <c r="AI1686" i="1"/>
  <c r="AK1686" i="1" s="1"/>
  <c r="AM1686" i="1" s="1"/>
  <c r="AI1683" i="1"/>
  <c r="AK1683" i="1" s="1"/>
  <c r="AM1683" i="1" s="1"/>
  <c r="AI1676" i="1"/>
  <c r="AK1676" i="1" s="1"/>
  <c r="AM1676" i="1" s="1"/>
  <c r="AI1664" i="1"/>
  <c r="AK1664" i="1" s="1"/>
  <c r="AM1664" i="1" s="1"/>
  <c r="AI1660" i="1"/>
  <c r="AK1660" i="1" s="1"/>
  <c r="AM1660" i="1" s="1"/>
  <c r="AI1657" i="1"/>
  <c r="AK1657" i="1" s="1"/>
  <c r="AM1657" i="1" s="1"/>
  <c r="AI1656" i="1"/>
  <c r="AK1656" i="1" s="1"/>
  <c r="AM1656" i="1" s="1"/>
  <c r="AI1655" i="1"/>
  <c r="AK1655" i="1" s="1"/>
  <c r="AM1655" i="1" s="1"/>
  <c r="AI1654" i="1"/>
  <c r="AK1654" i="1" s="1"/>
  <c r="AM1654" i="1" s="1"/>
  <c r="AI1651" i="1"/>
  <c r="AK1651" i="1" s="1"/>
  <c r="AM1651" i="1" s="1"/>
  <c r="AI1650" i="1"/>
  <c r="AK1650" i="1" s="1"/>
  <c r="AM1650" i="1" s="1"/>
  <c r="AI1647" i="1"/>
  <c r="AK1647" i="1" s="1"/>
  <c r="AM1647" i="1" s="1"/>
  <c r="AI1641" i="1"/>
  <c r="AK1641" i="1" s="1"/>
  <c r="AM1641" i="1" s="1"/>
  <c r="AI1627" i="1"/>
  <c r="AK1627" i="1" s="1"/>
  <c r="AM1627" i="1" s="1"/>
  <c r="AI1615" i="1"/>
  <c r="AK1615" i="1" s="1"/>
  <c r="AM1615" i="1" s="1"/>
  <c r="AI1613" i="1"/>
  <c r="AK1613" i="1" s="1"/>
  <c r="AM1613" i="1" s="1"/>
  <c r="AI1612" i="1"/>
  <c r="AK1612" i="1" s="1"/>
  <c r="AM1612" i="1" s="1"/>
  <c r="AI1604" i="1"/>
  <c r="AK1604" i="1" s="1"/>
  <c r="AM1604" i="1" s="1"/>
  <c r="AI1592" i="1"/>
  <c r="AK1592" i="1" s="1"/>
  <c r="AM1592" i="1" s="1"/>
  <c r="AI1591" i="1"/>
  <c r="AK1591" i="1" s="1"/>
  <c r="AM1591" i="1" s="1"/>
  <c r="AI1585" i="1"/>
  <c r="AK1585" i="1" s="1"/>
  <c r="AM1585" i="1" s="1"/>
  <c r="AI1584" i="1"/>
  <c r="AK1584" i="1" s="1"/>
  <c r="AM1584" i="1" s="1"/>
  <c r="AI1582" i="1"/>
  <c r="AK1582" i="1" s="1"/>
  <c r="AM1582" i="1" s="1"/>
  <c r="AI1578" i="1"/>
  <c r="AK1578" i="1" s="1"/>
  <c r="AM1578" i="1" s="1"/>
  <c r="AI1577" i="1"/>
  <c r="AK1577" i="1" s="1"/>
  <c r="AM1577" i="1" s="1"/>
  <c r="AI1574" i="1"/>
  <c r="AK1574" i="1" s="1"/>
  <c r="AM1574" i="1" s="1"/>
  <c r="AI1534" i="1"/>
  <c r="AK1534" i="1" s="1"/>
  <c r="AM1534" i="1" s="1"/>
  <c r="AI1527" i="1"/>
  <c r="AK1527" i="1" s="1"/>
  <c r="AM1527" i="1" s="1"/>
  <c r="AI1524" i="1"/>
  <c r="AK1524" i="1" s="1"/>
  <c r="AM1524" i="1" s="1"/>
  <c r="AI1519" i="1"/>
  <c r="AK1519" i="1" s="1"/>
  <c r="AM1519" i="1" s="1"/>
  <c r="AI1514" i="1"/>
  <c r="AK1514" i="1" s="1"/>
  <c r="AM1514" i="1" s="1"/>
  <c r="AI1513" i="1"/>
  <c r="AK1513" i="1" s="1"/>
  <c r="AM1513" i="1" s="1"/>
  <c r="AI1511" i="1"/>
  <c r="AK1511" i="1" s="1"/>
  <c r="AM1511" i="1" s="1"/>
  <c r="AI1500" i="1"/>
  <c r="AK1500" i="1" s="1"/>
  <c r="AM1500" i="1" s="1"/>
  <c r="AI1497" i="1"/>
  <c r="AK1497" i="1" s="1"/>
  <c r="AM1497" i="1" s="1"/>
  <c r="AI1496" i="1"/>
  <c r="AK1496" i="1" s="1"/>
  <c r="AM1496" i="1" s="1"/>
  <c r="AI1495" i="1"/>
  <c r="AK1495" i="1" s="1"/>
  <c r="AM1495" i="1" s="1"/>
  <c r="AI1494" i="1"/>
  <c r="AK1494" i="1" s="1"/>
  <c r="AM1494" i="1" s="1"/>
  <c r="AI1488" i="1"/>
  <c r="AK1488" i="1" s="1"/>
  <c r="AM1488" i="1" s="1"/>
  <c r="AI1487" i="1"/>
  <c r="AK1487" i="1" s="1"/>
  <c r="AM1487" i="1" s="1"/>
  <c r="AI1480" i="1"/>
  <c r="AK1480" i="1" s="1"/>
  <c r="AM1480" i="1" s="1"/>
  <c r="AI1464" i="1"/>
  <c r="AK1464" i="1" s="1"/>
  <c r="AM1464" i="1" s="1"/>
  <c r="AI1459" i="1"/>
  <c r="AK1459" i="1" s="1"/>
  <c r="AM1459" i="1" s="1"/>
  <c r="AI1457" i="1"/>
  <c r="AK1457" i="1" s="1"/>
  <c r="AM1457" i="1" s="1"/>
  <c r="AI1455" i="1"/>
  <c r="AK1455" i="1" s="1"/>
  <c r="AM1455" i="1" s="1"/>
  <c r="AI1453" i="1"/>
  <c r="AK1453" i="1" s="1"/>
  <c r="AM1453" i="1" s="1"/>
  <c r="AI1452" i="1"/>
  <c r="AK1452" i="1" s="1"/>
  <c r="AM1452" i="1" s="1"/>
  <c r="AI1442" i="1"/>
  <c r="AK1442" i="1" s="1"/>
  <c r="AM1442" i="1" s="1"/>
  <c r="AI1432" i="1"/>
  <c r="AK1432" i="1" s="1"/>
  <c r="AM1432" i="1" s="1"/>
  <c r="AI1430" i="1"/>
  <c r="AK1430" i="1" s="1"/>
  <c r="AM1430" i="1" s="1"/>
  <c r="AI1429" i="1"/>
  <c r="AK1429" i="1" s="1"/>
  <c r="AM1429" i="1" s="1"/>
  <c r="AI1422" i="1"/>
  <c r="AK1422" i="1" s="1"/>
  <c r="AM1422" i="1" s="1"/>
  <c r="AI1405" i="1"/>
  <c r="AK1405" i="1" s="1"/>
  <c r="AM1405" i="1" s="1"/>
  <c r="AI1404" i="1"/>
  <c r="AK1404" i="1" s="1"/>
  <c r="AM1404" i="1" s="1"/>
  <c r="AI1399" i="1"/>
  <c r="AK1399" i="1" s="1"/>
  <c r="AM1399" i="1" s="1"/>
  <c r="AI1396" i="1"/>
  <c r="AK1396" i="1" s="1"/>
  <c r="AM1396" i="1" s="1"/>
  <c r="AI1391" i="1"/>
  <c r="AK1391" i="1" s="1"/>
  <c r="AM1391" i="1" s="1"/>
  <c r="AI1386" i="1"/>
  <c r="AK1386" i="1" s="1"/>
  <c r="AM1386" i="1" s="1"/>
  <c r="AI1384" i="1"/>
  <c r="AK1384" i="1" s="1"/>
  <c r="AM1384" i="1" s="1"/>
  <c r="AI1383" i="1"/>
  <c r="AK1383" i="1" s="1"/>
  <c r="AM1383" i="1" s="1"/>
  <c r="AI1382" i="1"/>
  <c r="AK1382" i="1" s="1"/>
  <c r="AM1382" i="1" s="1"/>
  <c r="AI1381" i="1"/>
  <c r="AK1381" i="1" s="1"/>
  <c r="AM1381" i="1" s="1"/>
  <c r="AI1380" i="1"/>
  <c r="AK1380" i="1" s="1"/>
  <c r="AM1380" i="1" s="1"/>
  <c r="AI1378" i="1"/>
  <c r="AK1378" i="1" s="1"/>
  <c r="AM1378" i="1" s="1"/>
  <c r="AI1377" i="1"/>
  <c r="AK1377" i="1" s="1"/>
  <c r="AM1377" i="1" s="1"/>
  <c r="AI1375" i="1"/>
  <c r="AK1375" i="1" s="1"/>
  <c r="AM1375" i="1" s="1"/>
  <c r="AI1374" i="1"/>
  <c r="AK1374" i="1" s="1"/>
  <c r="AM1374" i="1" s="1"/>
  <c r="AI1373" i="1"/>
  <c r="AK1373" i="1" s="1"/>
  <c r="AM1373" i="1" s="1"/>
  <c r="AI1370" i="1"/>
  <c r="AK1370" i="1" s="1"/>
  <c r="AM1370" i="1" s="1"/>
  <c r="AI1369" i="1"/>
  <c r="AK1369" i="1" s="1"/>
  <c r="AM1369" i="1" s="1"/>
  <c r="AI1367" i="1"/>
  <c r="AK1367" i="1" s="1"/>
  <c r="AM1367" i="1" s="1"/>
  <c r="AI1364" i="1"/>
  <c r="AK1364" i="1" s="1"/>
  <c r="AM1364" i="1" s="1"/>
  <c r="AI1363" i="1"/>
  <c r="AK1363" i="1" s="1"/>
  <c r="AM1363" i="1" s="1"/>
  <c r="AI1351" i="1"/>
  <c r="AK1351" i="1" s="1"/>
  <c r="AM1351" i="1" s="1"/>
  <c r="AI1345" i="1"/>
  <c r="AK1345" i="1" s="1"/>
  <c r="AM1345" i="1" s="1"/>
  <c r="AI1344" i="1"/>
  <c r="AK1344" i="1" s="1"/>
  <c r="AM1344" i="1" s="1"/>
  <c r="AI1335" i="1"/>
  <c r="AK1335" i="1" s="1"/>
  <c r="AM1335" i="1" s="1"/>
  <c r="AI1334" i="1"/>
  <c r="AK1334" i="1" s="1"/>
  <c r="AM1334" i="1" s="1"/>
  <c r="AI1324" i="1"/>
  <c r="AK1324" i="1" s="1"/>
  <c r="AM1324" i="1" s="1"/>
  <c r="AI1321" i="1"/>
  <c r="AK1321" i="1" s="1"/>
  <c r="AM1321" i="1" s="1"/>
  <c r="AI1318" i="1"/>
  <c r="AK1318" i="1" s="1"/>
  <c r="AM1318" i="1" s="1"/>
  <c r="AI1317" i="1"/>
  <c r="AK1317" i="1" s="1"/>
  <c r="AM1317" i="1" s="1"/>
  <c r="AI1314" i="1"/>
  <c r="AK1314" i="1" s="1"/>
  <c r="AM1314" i="1" s="1"/>
  <c r="AI1313" i="1"/>
  <c r="AK1313" i="1" s="1"/>
  <c r="AM1313" i="1" s="1"/>
  <c r="AI1307" i="1"/>
  <c r="AK1307" i="1" s="1"/>
  <c r="AM1307" i="1" s="1"/>
  <c r="AI1306" i="1"/>
  <c r="AK1306" i="1" s="1"/>
  <c r="AM1306" i="1" s="1"/>
  <c r="AI1305" i="1"/>
  <c r="AK1305" i="1" s="1"/>
  <c r="AM1305" i="1" s="1"/>
  <c r="AI1302" i="1"/>
  <c r="AK1302" i="1" s="1"/>
  <c r="AM1302" i="1" s="1"/>
  <c r="AI1300" i="1"/>
  <c r="AK1300" i="1" s="1"/>
  <c r="AM1300" i="1" s="1"/>
  <c r="AI1298" i="1"/>
  <c r="AK1298" i="1" s="1"/>
  <c r="AM1298" i="1" s="1"/>
  <c r="AI1297" i="1"/>
  <c r="AK1297" i="1" s="1"/>
  <c r="AM1297" i="1" s="1"/>
  <c r="AI1293" i="1"/>
  <c r="AK1293" i="1" s="1"/>
  <c r="AM1293" i="1" s="1"/>
  <c r="AI1292" i="1"/>
  <c r="AK1292" i="1" s="1"/>
  <c r="AM1292" i="1" s="1"/>
  <c r="AI1291" i="1"/>
  <c r="AK1291" i="1" s="1"/>
  <c r="AM1291" i="1" s="1"/>
  <c r="AI1290" i="1"/>
  <c r="AK1290" i="1" s="1"/>
  <c r="AM1290" i="1" s="1"/>
  <c r="AI1289" i="1"/>
  <c r="AK1289" i="1" s="1"/>
  <c r="AM1289" i="1" s="1"/>
  <c r="AI1288" i="1"/>
  <c r="AK1288" i="1" s="1"/>
  <c r="AM1288" i="1" s="1"/>
  <c r="AI1286" i="1"/>
  <c r="AK1286" i="1" s="1"/>
  <c r="AM1286" i="1" s="1"/>
  <c r="AI1280" i="1"/>
  <c r="AK1280" i="1" s="1"/>
  <c r="AM1280" i="1" s="1"/>
  <c r="AI1276" i="1"/>
  <c r="AK1276" i="1" s="1"/>
  <c r="AM1276" i="1" s="1"/>
  <c r="AI1268" i="1"/>
  <c r="AK1268" i="1" s="1"/>
  <c r="AM1268" i="1" s="1"/>
  <c r="AI1266" i="1"/>
  <c r="AK1266" i="1" s="1"/>
  <c r="AM1266" i="1" s="1"/>
  <c r="AI1253" i="1"/>
  <c r="AK1253" i="1" s="1"/>
  <c r="AM1253" i="1" s="1"/>
  <c r="AI1252" i="1"/>
  <c r="AK1252" i="1" s="1"/>
  <c r="AM1252" i="1" s="1"/>
  <c r="AI1234" i="1"/>
  <c r="AK1234" i="1" s="1"/>
  <c r="AM1234" i="1" s="1"/>
  <c r="AI1233" i="1"/>
  <c r="AK1233" i="1" s="1"/>
  <c r="AM1233" i="1" s="1"/>
  <c r="AI1231" i="1"/>
  <c r="AK1231" i="1" s="1"/>
  <c r="AM1231" i="1" s="1"/>
  <c r="AI1218" i="1"/>
  <c r="AK1218" i="1" s="1"/>
  <c r="AM1218" i="1" s="1"/>
  <c r="AI1204" i="1"/>
  <c r="AK1204" i="1" s="1"/>
  <c r="AM1204" i="1" s="1"/>
  <c r="AI1198" i="1"/>
  <c r="AK1198" i="1" s="1"/>
  <c r="AM1198" i="1" s="1"/>
  <c r="AI1197" i="1"/>
  <c r="AK1197" i="1" s="1"/>
  <c r="AM1197" i="1" s="1"/>
  <c r="AI1196" i="1"/>
  <c r="AK1196" i="1" s="1"/>
  <c r="AM1196" i="1" s="1"/>
  <c r="AI1190" i="1"/>
  <c r="AK1190" i="1" s="1"/>
  <c r="AM1190" i="1" s="1"/>
  <c r="AI1189" i="1"/>
  <c r="AK1189" i="1" s="1"/>
  <c r="AM1189" i="1" s="1"/>
  <c r="AI1187" i="1"/>
  <c r="AK1187" i="1" s="1"/>
  <c r="AM1187" i="1" s="1"/>
  <c r="AI1180" i="1"/>
  <c r="AK1180" i="1" s="1"/>
  <c r="AM1180" i="1" s="1"/>
  <c r="AI1177" i="1"/>
  <c r="AK1177" i="1" s="1"/>
  <c r="AM1177" i="1" s="1"/>
  <c r="AI1175" i="1"/>
  <c r="AK1175" i="1" s="1"/>
  <c r="AM1175" i="1" s="1"/>
  <c r="AI1174" i="1"/>
  <c r="AK1174" i="1" s="1"/>
  <c r="AM1174" i="1" s="1"/>
  <c r="AI1173" i="1"/>
  <c r="AK1173" i="1" s="1"/>
  <c r="AM1173" i="1" s="1"/>
  <c r="AI1172" i="1"/>
  <c r="AK1172" i="1" s="1"/>
  <c r="AM1172" i="1" s="1"/>
  <c r="AI1171" i="1"/>
  <c r="AK1171" i="1" s="1"/>
  <c r="AM1171" i="1" s="1"/>
  <c r="AI1170" i="1"/>
  <c r="AK1170" i="1" s="1"/>
  <c r="AM1170" i="1" s="1"/>
  <c r="AI1169" i="1"/>
  <c r="AK1169" i="1" s="1"/>
  <c r="AM1169" i="1" s="1"/>
  <c r="AI1168" i="1"/>
  <c r="AK1168" i="1" s="1"/>
  <c r="AM1168" i="1" s="1"/>
  <c r="AI1166" i="1"/>
  <c r="AK1166" i="1" s="1"/>
  <c r="AM1166" i="1" s="1"/>
  <c r="AI1164" i="1"/>
  <c r="AK1164" i="1" s="1"/>
  <c r="AM1164" i="1" s="1"/>
  <c r="AI1142" i="1"/>
  <c r="AK1142" i="1" s="1"/>
  <c r="AM1142" i="1" s="1"/>
  <c r="AI1141" i="1"/>
  <c r="AK1141" i="1" s="1"/>
  <c r="AM1141" i="1" s="1"/>
  <c r="AI1135" i="1"/>
  <c r="AK1135" i="1" s="1"/>
  <c r="AM1135" i="1" s="1"/>
  <c r="AI1118" i="1"/>
  <c r="AK1118" i="1" s="1"/>
  <c r="AM1118" i="1" s="1"/>
  <c r="AI1117" i="1"/>
  <c r="AK1117" i="1" s="1"/>
  <c r="AM1117" i="1" s="1"/>
  <c r="AI1114" i="1"/>
  <c r="AK1114" i="1" s="1"/>
  <c r="AM1114" i="1" s="1"/>
  <c r="AI1099" i="1"/>
  <c r="AK1099" i="1" s="1"/>
  <c r="AM1099" i="1" s="1"/>
  <c r="AI1091" i="1"/>
  <c r="AK1091" i="1" s="1"/>
  <c r="AM1091" i="1" s="1"/>
  <c r="AI1083" i="1"/>
  <c r="AK1083" i="1" s="1"/>
  <c r="AM1083" i="1" s="1"/>
  <c r="AI1079" i="1"/>
  <c r="AK1079" i="1" s="1"/>
  <c r="AM1079" i="1" s="1"/>
  <c r="AI1067" i="1"/>
  <c r="AK1067" i="1" s="1"/>
  <c r="AM1067" i="1" s="1"/>
  <c r="AI1066" i="1"/>
  <c r="AK1066" i="1" s="1"/>
  <c r="AM1066" i="1" s="1"/>
  <c r="AI1054" i="1"/>
  <c r="AK1054" i="1" s="1"/>
  <c r="AM1054" i="1" s="1"/>
  <c r="AI1053" i="1"/>
  <c r="AK1053" i="1" s="1"/>
  <c r="AM1053" i="1" s="1"/>
  <c r="AI1032" i="1"/>
  <c r="AK1032" i="1" s="1"/>
  <c r="AM1032" i="1" s="1"/>
  <c r="AI1029" i="1"/>
  <c r="AK1029" i="1" s="1"/>
  <c r="AM1029" i="1" s="1"/>
  <c r="AI1028" i="1"/>
  <c r="AK1028" i="1" s="1"/>
  <c r="AM1028" i="1" s="1"/>
  <c r="AI1025" i="1"/>
  <c r="AK1025" i="1" s="1"/>
  <c r="AM1025" i="1" s="1"/>
  <c r="AI1021" i="1"/>
  <c r="AK1021" i="1" s="1"/>
  <c r="AM1021" i="1" s="1"/>
  <c r="AI1018" i="1"/>
  <c r="AK1018" i="1" s="1"/>
  <c r="AM1018" i="1" s="1"/>
  <c r="AI1017" i="1"/>
  <c r="AK1017" i="1" s="1"/>
  <c r="AM1017" i="1" s="1"/>
  <c r="AI996" i="1"/>
  <c r="AK996" i="1" s="1"/>
  <c r="AM996" i="1" s="1"/>
  <c r="AI994" i="1"/>
  <c r="AK994" i="1" s="1"/>
  <c r="AM994" i="1" s="1"/>
  <c r="AI991" i="1"/>
  <c r="AK991" i="1" s="1"/>
  <c r="AM991" i="1" s="1"/>
  <c r="AI989" i="1"/>
  <c r="AK989" i="1" s="1"/>
  <c r="AM989" i="1" s="1"/>
  <c r="AI987" i="1"/>
  <c r="AK987" i="1" s="1"/>
  <c r="AM987" i="1" s="1"/>
  <c r="AI986" i="1"/>
  <c r="AK986" i="1" s="1"/>
  <c r="AM986" i="1" s="1"/>
  <c r="AI983" i="1"/>
  <c r="AK983" i="1" s="1"/>
  <c r="AM983" i="1" s="1"/>
  <c r="AI982" i="1"/>
  <c r="AK982" i="1" s="1"/>
  <c r="AM982" i="1" s="1"/>
  <c r="AI980" i="1"/>
  <c r="AK980" i="1" s="1"/>
  <c r="AM980" i="1" s="1"/>
  <c r="AI979" i="1"/>
  <c r="AK979" i="1" s="1"/>
  <c r="AM979" i="1" s="1"/>
  <c r="AI975" i="1"/>
  <c r="AK975" i="1" s="1"/>
  <c r="AM975" i="1" s="1"/>
  <c r="AI974" i="1"/>
  <c r="AK974" i="1" s="1"/>
  <c r="AM974" i="1" s="1"/>
  <c r="AI966" i="1"/>
  <c r="AK966" i="1" s="1"/>
  <c r="AM966" i="1" s="1"/>
  <c r="AI965" i="1"/>
  <c r="AK965" i="1" s="1"/>
  <c r="AM965" i="1" s="1"/>
  <c r="AI964" i="1"/>
  <c r="AK964" i="1" s="1"/>
  <c r="AM964" i="1" s="1"/>
  <c r="AI963" i="1"/>
  <c r="AK963" i="1" s="1"/>
  <c r="AM963" i="1" s="1"/>
  <c r="AI962" i="1"/>
  <c r="AK962" i="1" s="1"/>
  <c r="AM962" i="1" s="1"/>
  <c r="AI957" i="1"/>
  <c r="AK957" i="1" s="1"/>
  <c r="AM957" i="1" s="1"/>
  <c r="AI955" i="1"/>
  <c r="AK955" i="1" s="1"/>
  <c r="AM955" i="1" s="1"/>
  <c r="AI954" i="1"/>
  <c r="AK954" i="1" s="1"/>
  <c r="AM954" i="1" s="1"/>
  <c r="AI952" i="1"/>
  <c r="AK952" i="1" s="1"/>
  <c r="AM952" i="1" s="1"/>
  <c r="AI951" i="1"/>
  <c r="AK951" i="1" s="1"/>
  <c r="AM951" i="1" s="1"/>
  <c r="AI934" i="1"/>
  <c r="AK934" i="1" s="1"/>
  <c r="AM934" i="1" s="1"/>
  <c r="AI931" i="1"/>
  <c r="AK931" i="1" s="1"/>
  <c r="AM931" i="1" s="1"/>
  <c r="AI927" i="1"/>
  <c r="AK927" i="1" s="1"/>
  <c r="AM927" i="1" s="1"/>
  <c r="AI925" i="1"/>
  <c r="AK925" i="1" s="1"/>
  <c r="AM925" i="1" s="1"/>
  <c r="AI916" i="1"/>
  <c r="AK916" i="1" s="1"/>
  <c r="AM916" i="1" s="1"/>
  <c r="AI909" i="1"/>
  <c r="AK909" i="1" s="1"/>
  <c r="AM909" i="1" s="1"/>
  <c r="AI906" i="1"/>
  <c r="AK906" i="1" s="1"/>
  <c r="AM906" i="1" s="1"/>
  <c r="AI905" i="1"/>
  <c r="AK905" i="1" s="1"/>
  <c r="AM905" i="1" s="1"/>
  <c r="AI904" i="1"/>
  <c r="AK904" i="1" s="1"/>
  <c r="AM904" i="1" s="1"/>
  <c r="AI902" i="1"/>
  <c r="AK902" i="1" s="1"/>
  <c r="AM902" i="1" s="1"/>
  <c r="AI901" i="1"/>
  <c r="AK901" i="1" s="1"/>
  <c r="AM901" i="1" s="1"/>
  <c r="AI900" i="1"/>
  <c r="AK900" i="1" s="1"/>
  <c r="AM900" i="1" s="1"/>
  <c r="AI899" i="1"/>
  <c r="AK899" i="1" s="1"/>
  <c r="AM899" i="1" s="1"/>
  <c r="AI897" i="1"/>
  <c r="AK897" i="1" s="1"/>
  <c r="AM897" i="1" s="1"/>
  <c r="AI896" i="1"/>
  <c r="AK896" i="1" s="1"/>
  <c r="AM896" i="1" s="1"/>
  <c r="AI895" i="1"/>
  <c r="AK895" i="1" s="1"/>
  <c r="AM895" i="1" s="1"/>
  <c r="AI894" i="1"/>
  <c r="AK894" i="1" s="1"/>
  <c r="AM894" i="1" s="1"/>
  <c r="AI893" i="1"/>
  <c r="AK893" i="1" s="1"/>
  <c r="AM893" i="1" s="1"/>
  <c r="AI892" i="1"/>
  <c r="AK892" i="1" s="1"/>
  <c r="AM892" i="1" s="1"/>
  <c r="AI890" i="1"/>
  <c r="AK890" i="1" s="1"/>
  <c r="AM890" i="1" s="1"/>
  <c r="AI888" i="1"/>
  <c r="AK888" i="1" s="1"/>
  <c r="AM888" i="1" s="1"/>
  <c r="AI887" i="1"/>
  <c r="AK887" i="1" s="1"/>
  <c r="AM887" i="1" s="1"/>
  <c r="AI886" i="1"/>
  <c r="AK886" i="1" s="1"/>
  <c r="AM886" i="1" s="1"/>
  <c r="AI869" i="1"/>
  <c r="AK869" i="1" s="1"/>
  <c r="AM869" i="1" s="1"/>
  <c r="AI868" i="1"/>
  <c r="AK868" i="1" s="1"/>
  <c r="AM868" i="1" s="1"/>
  <c r="AI860" i="1"/>
  <c r="AK860" i="1" s="1"/>
  <c r="AM860" i="1" s="1"/>
  <c r="AI854" i="1"/>
  <c r="AK854" i="1" s="1"/>
  <c r="AM854" i="1" s="1"/>
  <c r="AI831" i="1"/>
  <c r="AK831" i="1" s="1"/>
  <c r="AM831" i="1" s="1"/>
  <c r="AI829" i="1"/>
  <c r="AK829" i="1" s="1"/>
  <c r="AM829" i="1" s="1"/>
  <c r="AI824" i="1"/>
  <c r="AK824" i="1" s="1"/>
  <c r="AM824" i="1" s="1"/>
  <c r="AI822" i="1"/>
  <c r="AK822" i="1" s="1"/>
  <c r="AM822" i="1" s="1"/>
  <c r="AI816" i="1"/>
  <c r="AK816" i="1" s="1"/>
  <c r="AM816" i="1" s="1"/>
  <c r="AI811" i="1"/>
  <c r="AK811" i="1" s="1"/>
  <c r="AM811" i="1" s="1"/>
  <c r="AI810" i="1"/>
  <c r="AK810" i="1" s="1"/>
  <c r="AM810" i="1" s="1"/>
  <c r="AI809" i="1"/>
  <c r="AK809" i="1" s="1"/>
  <c r="AM809" i="1" s="1"/>
  <c r="AI807" i="1"/>
  <c r="AK807" i="1" s="1"/>
  <c r="AM807" i="1" s="1"/>
  <c r="AI786" i="1"/>
  <c r="AK786" i="1" s="1"/>
  <c r="AM786" i="1" s="1"/>
  <c r="AI785" i="1"/>
  <c r="AK785" i="1" s="1"/>
  <c r="AM785" i="1" s="1"/>
  <c r="AI784" i="1"/>
  <c r="AK784" i="1" s="1"/>
  <c r="AM784" i="1" s="1"/>
  <c r="AI783" i="1"/>
  <c r="AK783" i="1" s="1"/>
  <c r="AM783" i="1" s="1"/>
  <c r="AI780" i="1"/>
  <c r="AK780" i="1" s="1"/>
  <c r="AM780" i="1" s="1"/>
  <c r="AI777" i="1"/>
  <c r="AK777" i="1" s="1"/>
  <c r="AM777" i="1" s="1"/>
  <c r="AI776" i="1"/>
  <c r="AK776" i="1" s="1"/>
  <c r="AM776" i="1" s="1"/>
  <c r="AI749" i="1"/>
  <c r="AK749" i="1" s="1"/>
  <c r="AM749" i="1" s="1"/>
  <c r="AI747" i="1"/>
  <c r="AK747" i="1" s="1"/>
  <c r="AM747" i="1" s="1"/>
  <c r="AI746" i="1"/>
  <c r="AK746" i="1" s="1"/>
  <c r="AM746" i="1" s="1"/>
  <c r="AI745" i="1"/>
  <c r="AK745" i="1" s="1"/>
  <c r="AM745" i="1" s="1"/>
  <c r="AI744" i="1"/>
  <c r="AK744" i="1" s="1"/>
  <c r="AM744" i="1" s="1"/>
  <c r="AI743" i="1"/>
  <c r="AK743" i="1" s="1"/>
  <c r="AM743" i="1" s="1"/>
  <c r="AI742" i="1"/>
  <c r="AK742" i="1" s="1"/>
  <c r="AM742" i="1" s="1"/>
  <c r="AI741" i="1"/>
  <c r="AK741" i="1" s="1"/>
  <c r="AM741" i="1" s="1"/>
  <c r="AI738" i="1"/>
  <c r="AK738" i="1" s="1"/>
  <c r="AM738" i="1" s="1"/>
  <c r="AI734" i="1"/>
  <c r="AK734" i="1" s="1"/>
  <c r="AM734" i="1" s="1"/>
  <c r="AI733" i="1"/>
  <c r="AK733" i="1" s="1"/>
  <c r="AM733" i="1" s="1"/>
  <c r="AI730" i="1"/>
  <c r="AK730" i="1" s="1"/>
  <c r="AM730" i="1" s="1"/>
  <c r="AI702" i="1"/>
  <c r="AK702" i="1" s="1"/>
  <c r="AM702" i="1" s="1"/>
  <c r="AI695" i="1"/>
  <c r="AK695" i="1" s="1"/>
  <c r="AM695" i="1" s="1"/>
  <c r="AI692" i="1"/>
  <c r="AK692" i="1" s="1"/>
  <c r="AM692" i="1" s="1"/>
  <c r="AI689" i="1"/>
  <c r="AK689" i="1" s="1"/>
  <c r="AM689" i="1" s="1"/>
  <c r="AI688" i="1"/>
  <c r="AK688" i="1" s="1"/>
  <c r="AM688" i="1" s="1"/>
  <c r="AI687" i="1"/>
  <c r="AK687" i="1" s="1"/>
  <c r="AM687" i="1" s="1"/>
  <c r="AI686" i="1"/>
  <c r="AK686" i="1" s="1"/>
  <c r="AM686" i="1" s="1"/>
  <c r="AI685" i="1"/>
  <c r="AK685" i="1" s="1"/>
  <c r="AM685" i="1" s="1"/>
  <c r="AI678" i="1"/>
  <c r="AK678" i="1" s="1"/>
  <c r="AM678" i="1" s="1"/>
  <c r="AI664" i="1"/>
  <c r="AK664" i="1" s="1"/>
  <c r="AM664" i="1" s="1"/>
  <c r="AI663" i="1"/>
  <c r="AK663" i="1" s="1"/>
  <c r="AM663" i="1" s="1"/>
  <c r="AI662" i="1"/>
  <c r="AK662" i="1" s="1"/>
  <c r="AM662" i="1" s="1"/>
  <c r="AI651" i="1"/>
  <c r="AK651" i="1" s="1"/>
  <c r="AM651" i="1" s="1"/>
  <c r="AI650" i="1"/>
  <c r="AK650" i="1" s="1"/>
  <c r="AM650" i="1" s="1"/>
  <c r="AI649" i="1"/>
  <c r="AK649" i="1" s="1"/>
  <c r="AM649" i="1" s="1"/>
  <c r="AI627" i="1"/>
  <c r="AK627" i="1" s="1"/>
  <c r="AM627" i="1" s="1"/>
  <c r="AI626" i="1"/>
  <c r="AK626" i="1" s="1"/>
  <c r="AM626" i="1" s="1"/>
  <c r="AI609" i="1"/>
  <c r="AK609" i="1" s="1"/>
  <c r="AM609" i="1" s="1"/>
  <c r="AI602" i="1"/>
  <c r="AK602" i="1" s="1"/>
  <c r="AM602" i="1" s="1"/>
  <c r="AI601" i="1"/>
  <c r="AK601" i="1" s="1"/>
  <c r="AM601" i="1" s="1"/>
  <c r="AI600" i="1"/>
  <c r="AK600" i="1" s="1"/>
  <c r="AM600" i="1" s="1"/>
  <c r="AI599" i="1"/>
  <c r="AK599" i="1" s="1"/>
  <c r="AM599" i="1" s="1"/>
  <c r="AI597" i="1"/>
  <c r="AK597" i="1" s="1"/>
  <c r="AM597" i="1" s="1"/>
  <c r="AI591" i="1"/>
  <c r="AK591" i="1" s="1"/>
  <c r="AM591" i="1" s="1"/>
  <c r="AI586" i="1"/>
  <c r="AK586" i="1" s="1"/>
  <c r="AM586" i="1" s="1"/>
  <c r="AI547" i="1"/>
  <c r="AK547" i="1" s="1"/>
  <c r="AM547" i="1" s="1"/>
  <c r="AI539" i="1"/>
  <c r="AK539" i="1" s="1"/>
  <c r="AM539" i="1" s="1"/>
  <c r="AI528" i="1"/>
  <c r="AK528" i="1" s="1"/>
  <c r="AM528" i="1" s="1"/>
  <c r="AI523" i="1"/>
  <c r="AK523" i="1" s="1"/>
  <c r="AM523" i="1" s="1"/>
  <c r="AI522" i="1"/>
  <c r="AK522" i="1" s="1"/>
  <c r="AM522" i="1" s="1"/>
  <c r="AI521" i="1"/>
  <c r="AK521" i="1" s="1"/>
  <c r="AM521" i="1" s="1"/>
  <c r="AI519" i="1"/>
  <c r="AK519" i="1" s="1"/>
  <c r="AM519" i="1" s="1"/>
  <c r="AI515" i="1"/>
  <c r="AK515" i="1" s="1"/>
  <c r="AM515" i="1" s="1"/>
  <c r="AI504" i="1"/>
  <c r="AK504" i="1" s="1"/>
  <c r="AM504" i="1" s="1"/>
  <c r="AI503" i="1"/>
  <c r="AK503" i="1" s="1"/>
  <c r="AM503" i="1" s="1"/>
  <c r="AI502" i="1"/>
  <c r="AK502" i="1" s="1"/>
  <c r="AM502" i="1" s="1"/>
  <c r="AI501" i="1"/>
  <c r="AK501" i="1" s="1"/>
  <c r="AM501" i="1" s="1"/>
  <c r="AI494" i="1"/>
  <c r="AK494" i="1" s="1"/>
  <c r="AM494" i="1" s="1"/>
  <c r="AI493" i="1"/>
  <c r="AK493" i="1" s="1"/>
  <c r="AM493" i="1" s="1"/>
  <c r="AI490" i="1"/>
  <c r="AK490" i="1" s="1"/>
  <c r="AM490" i="1" s="1"/>
  <c r="AI489" i="1"/>
  <c r="AK489" i="1" s="1"/>
  <c r="AM489" i="1" s="1"/>
  <c r="AI486" i="1"/>
  <c r="AK486" i="1" s="1"/>
  <c r="AM486" i="1" s="1"/>
  <c r="AI485" i="1"/>
  <c r="AK485" i="1" s="1"/>
  <c r="AM485" i="1" s="1"/>
  <c r="AI484" i="1"/>
  <c r="AK484" i="1" s="1"/>
  <c r="AM484" i="1" s="1"/>
  <c r="AI481" i="1"/>
  <c r="AK481" i="1" s="1"/>
  <c r="AM481" i="1" s="1"/>
  <c r="AI480" i="1"/>
  <c r="AK480" i="1" s="1"/>
  <c r="AM480" i="1" s="1"/>
  <c r="AI479" i="1"/>
  <c r="AK479" i="1" s="1"/>
  <c r="AM479" i="1" s="1"/>
  <c r="AI478" i="1"/>
  <c r="AK478" i="1" s="1"/>
  <c r="AM478" i="1" s="1"/>
  <c r="AI477" i="1"/>
  <c r="AK477" i="1" s="1"/>
  <c r="AM477" i="1" s="1"/>
  <c r="AI465" i="1"/>
  <c r="AK465" i="1" s="1"/>
  <c r="AM465" i="1" s="1"/>
  <c r="AI459" i="1"/>
  <c r="AK459" i="1" s="1"/>
  <c r="AM459" i="1" s="1"/>
  <c r="AI453" i="1"/>
  <c r="AK453" i="1" s="1"/>
  <c r="AM453" i="1" s="1"/>
  <c r="AI452" i="1"/>
  <c r="AK452" i="1" s="1"/>
  <c r="AM452" i="1" s="1"/>
  <c r="AI450" i="1"/>
  <c r="AK450" i="1" s="1"/>
  <c r="AM450" i="1" s="1"/>
  <c r="AI449" i="1"/>
  <c r="AK449" i="1" s="1"/>
  <c r="AM449" i="1" s="1"/>
  <c r="AI437" i="1"/>
  <c r="AK437" i="1" s="1"/>
  <c r="AM437" i="1" s="1"/>
  <c r="AI436" i="1"/>
  <c r="AK436" i="1" s="1"/>
  <c r="AM436" i="1" s="1"/>
  <c r="AI428" i="1"/>
  <c r="AK428" i="1" s="1"/>
  <c r="AM428" i="1" s="1"/>
  <c r="AI414" i="1"/>
  <c r="AK414" i="1" s="1"/>
  <c r="AM414" i="1" s="1"/>
  <c r="AI412" i="1"/>
  <c r="AK412" i="1" s="1"/>
  <c r="AM412" i="1" s="1"/>
  <c r="AI392" i="1"/>
  <c r="AK392" i="1" s="1"/>
  <c r="AM392" i="1" s="1"/>
  <c r="AI386" i="1"/>
  <c r="AK386" i="1" s="1"/>
  <c r="AM386" i="1" s="1"/>
  <c r="AI374" i="1"/>
  <c r="AK374" i="1" s="1"/>
  <c r="AM374" i="1" s="1"/>
  <c r="AI371" i="1"/>
  <c r="AK371" i="1" s="1"/>
  <c r="AM371" i="1" s="1"/>
  <c r="AI370" i="1"/>
  <c r="AK370" i="1" s="1"/>
  <c r="AM370" i="1" s="1"/>
  <c r="AI365" i="1"/>
  <c r="AK365" i="1" s="1"/>
  <c r="AM365" i="1" s="1"/>
  <c r="AI358" i="1"/>
  <c r="AK358" i="1" s="1"/>
  <c r="AM358" i="1" s="1"/>
  <c r="AI357" i="1"/>
  <c r="AK357" i="1" s="1"/>
  <c r="AM357" i="1" s="1"/>
  <c r="AI347" i="1"/>
  <c r="AK347" i="1" s="1"/>
  <c r="AM347" i="1" s="1"/>
  <c r="AI341" i="1"/>
  <c r="AK341" i="1" s="1"/>
  <c r="AM341" i="1" s="1"/>
  <c r="AI331" i="1"/>
  <c r="AK331" i="1" s="1"/>
  <c r="AM331" i="1" s="1"/>
  <c r="AI330" i="1"/>
  <c r="AK330" i="1" s="1"/>
  <c r="AM330" i="1" s="1"/>
  <c r="AI318" i="1"/>
  <c r="AK318" i="1" s="1"/>
  <c r="AM318" i="1" s="1"/>
  <c r="AI316" i="1"/>
  <c r="AK316" i="1" s="1"/>
  <c r="AM316" i="1" s="1"/>
  <c r="AI278" i="1"/>
  <c r="AK278" i="1" s="1"/>
  <c r="AM278" i="1" s="1"/>
  <c r="AI277" i="1"/>
  <c r="AK277" i="1" s="1"/>
  <c r="AM277" i="1" s="1"/>
  <c r="AI267" i="1"/>
  <c r="AK267" i="1" s="1"/>
  <c r="AM267" i="1" s="1"/>
  <c r="AI221" i="1"/>
  <c r="AK221" i="1" s="1"/>
  <c r="AM221" i="1" s="1"/>
  <c r="AI218" i="1"/>
  <c r="AK218" i="1" s="1"/>
  <c r="AM218" i="1" s="1"/>
  <c r="AI217" i="1"/>
  <c r="AK217" i="1" s="1"/>
  <c r="AM217" i="1" s="1"/>
  <c r="AI209" i="1"/>
  <c r="AK209" i="1" s="1"/>
  <c r="AM209" i="1" s="1"/>
  <c r="AI205" i="1"/>
  <c r="AK205" i="1" s="1"/>
  <c r="AM205" i="1" s="1"/>
  <c r="AI183" i="1"/>
  <c r="AK183" i="1" s="1"/>
  <c r="AM183" i="1" s="1"/>
  <c r="AI180" i="1"/>
  <c r="AK180" i="1" s="1"/>
  <c r="AM180" i="1" s="1"/>
  <c r="AI173" i="1"/>
  <c r="AK173" i="1" s="1"/>
  <c r="AM173" i="1" s="1"/>
  <c r="AI157" i="1"/>
  <c r="AK157" i="1" s="1"/>
  <c r="AM157" i="1" s="1"/>
  <c r="AI146" i="1"/>
  <c r="AK146" i="1" s="1"/>
  <c r="AM146" i="1" s="1"/>
  <c r="AI133" i="1"/>
  <c r="AK133" i="1" s="1"/>
  <c r="AM133" i="1" s="1"/>
  <c r="AI132" i="1"/>
  <c r="AK132" i="1" s="1"/>
  <c r="AM132" i="1" s="1"/>
  <c r="AI129" i="1"/>
  <c r="AK129" i="1" s="1"/>
  <c r="AM129" i="1" s="1"/>
  <c r="AI126" i="1"/>
  <c r="AK126" i="1" s="1"/>
  <c r="AM126" i="1" s="1"/>
  <c r="AI120" i="1"/>
  <c r="AK120" i="1" s="1"/>
  <c r="AM120" i="1" s="1"/>
  <c r="AI119" i="1"/>
  <c r="AK119" i="1" s="1"/>
  <c r="AM119" i="1" s="1"/>
  <c r="AI109" i="1"/>
  <c r="AK109" i="1" s="1"/>
  <c r="AM109" i="1" s="1"/>
  <c r="AI108" i="1"/>
  <c r="AK108" i="1" s="1"/>
  <c r="AM108" i="1" s="1"/>
  <c r="AI107" i="1"/>
  <c r="AK107" i="1" s="1"/>
  <c r="AM107" i="1" s="1"/>
  <c r="AI95" i="1"/>
  <c r="AK95" i="1" s="1"/>
  <c r="AM95" i="1" s="1"/>
  <c r="AI91" i="1"/>
  <c r="AK91" i="1" s="1"/>
  <c r="AM91" i="1" s="1"/>
  <c r="AI73" i="1"/>
  <c r="AK73" i="1" s="1"/>
  <c r="AM73" i="1" s="1"/>
  <c r="AI71" i="1"/>
  <c r="AK71" i="1" s="1"/>
  <c r="AM71" i="1" s="1"/>
  <c r="AI70" i="1"/>
  <c r="AK70" i="1" s="1"/>
  <c r="AM70" i="1" s="1"/>
  <c r="AI59" i="1"/>
  <c r="AK59" i="1" s="1"/>
  <c r="AM59" i="1" s="1"/>
  <c r="AI58" i="1"/>
  <c r="AK58" i="1" s="1"/>
  <c r="AM58" i="1" s="1"/>
  <c r="AI56" i="1"/>
  <c r="AK56" i="1" s="1"/>
  <c r="AM56" i="1" s="1"/>
  <c r="AI55" i="1"/>
  <c r="AK55" i="1" s="1"/>
  <c r="AM55" i="1" s="1"/>
  <c r="AI53" i="1"/>
  <c r="AK53" i="1" s="1"/>
  <c r="AM53" i="1" s="1"/>
  <c r="AI52" i="1"/>
  <c r="AK52" i="1" s="1"/>
  <c r="AM52" i="1" s="1"/>
  <c r="AI46" i="1"/>
  <c r="AK46" i="1" s="1"/>
  <c r="AM46" i="1" s="1"/>
  <c r="AI28" i="1"/>
  <c r="AK28" i="1" s="1"/>
  <c r="AM28" i="1" s="1"/>
  <c r="AI22" i="1"/>
  <c r="AK22" i="1" s="1"/>
  <c r="AM22" i="1" s="1"/>
  <c r="AI21" i="1"/>
  <c r="AK21" i="1" s="1"/>
  <c r="AM21" i="1" s="1"/>
  <c r="AI17" i="1"/>
  <c r="AK17" i="1" s="1"/>
  <c r="AM17" i="1" s="1"/>
  <c r="AI16" i="1"/>
  <c r="AK16" i="1" s="1"/>
  <c r="AM16" i="1" s="1"/>
  <c r="AI14" i="1"/>
  <c r="AK14" i="1" s="1"/>
  <c r="AM14" i="1" s="1"/>
  <c r="AI12" i="1"/>
  <c r="AK12" i="1" s="1"/>
  <c r="AM12" i="1" s="1"/>
  <c r="AI11" i="1"/>
  <c r="AK11" i="1" s="1"/>
  <c r="AM11" i="1" s="1"/>
  <c r="AI10" i="1"/>
  <c r="AK10" i="1" s="1"/>
  <c r="AM10" i="1" s="1"/>
  <c r="AI9" i="1"/>
  <c r="AK9" i="1" s="1"/>
  <c r="AM9" i="1" s="1"/>
  <c r="AI6" i="1"/>
  <c r="AK6" i="1" s="1"/>
  <c r="AM6" i="1" s="1"/>
  <c r="AI2259" i="1"/>
  <c r="AK2259" i="1" s="1"/>
  <c r="AM2259" i="1" s="1"/>
  <c r="AI2217" i="1"/>
  <c r="AK2217" i="1" s="1"/>
  <c r="AM2217" i="1" s="1"/>
  <c r="AI2197" i="1"/>
  <c r="AK2197" i="1" s="1"/>
  <c r="AM2197" i="1" s="1"/>
  <c r="AI2196" i="1"/>
  <c r="AK2196" i="1" s="1"/>
  <c r="AM2196" i="1" s="1"/>
  <c r="AI2186" i="1"/>
  <c r="AK2186" i="1" s="1"/>
  <c r="AM2186" i="1" s="1"/>
  <c r="AI2178" i="1"/>
  <c r="AK2178" i="1" s="1"/>
  <c r="AM2178" i="1" s="1"/>
  <c r="AI2157" i="1"/>
  <c r="AK2157" i="1" s="1"/>
  <c r="AM2157" i="1" s="1"/>
  <c r="AI2144" i="1"/>
  <c r="AK2144" i="1" s="1"/>
  <c r="AM2144" i="1" s="1"/>
  <c r="AI2141" i="1"/>
  <c r="AK2141" i="1" s="1"/>
  <c r="AM2141" i="1" s="1"/>
  <c r="AI2140" i="1"/>
  <c r="AK2140" i="1" s="1"/>
  <c r="AM2140" i="1" s="1"/>
  <c r="AI2137" i="1"/>
  <c r="AK2137" i="1" s="1"/>
  <c r="AM2137" i="1" s="1"/>
  <c r="AI2132" i="1"/>
  <c r="AK2132" i="1" s="1"/>
  <c r="AM2132" i="1" s="1"/>
  <c r="AI2131" i="1"/>
  <c r="AK2131" i="1" s="1"/>
  <c r="AM2131" i="1" s="1"/>
  <c r="AI2129" i="1"/>
  <c r="AK2129" i="1" s="1"/>
  <c r="AM2129" i="1" s="1"/>
  <c r="AI2128" i="1"/>
  <c r="AK2128" i="1" s="1"/>
  <c r="AM2128" i="1" s="1"/>
  <c r="AI2122" i="1"/>
  <c r="AK2122" i="1" s="1"/>
  <c r="AM2122" i="1" s="1"/>
  <c r="AI2115" i="1"/>
  <c r="AK2115" i="1" s="1"/>
  <c r="AM2115" i="1" s="1"/>
  <c r="AI2114" i="1"/>
  <c r="AK2114" i="1" s="1"/>
  <c r="AM2114" i="1" s="1"/>
  <c r="AI2113" i="1"/>
  <c r="AK2113" i="1" s="1"/>
  <c r="AM2113" i="1" s="1"/>
  <c r="AI2112" i="1"/>
  <c r="AK2112" i="1" s="1"/>
  <c r="AM2112" i="1" s="1"/>
  <c r="AI2102" i="1"/>
  <c r="AK2102" i="1" s="1"/>
  <c r="AM2102" i="1" s="1"/>
  <c r="AI2098" i="1"/>
  <c r="AK2098" i="1" s="1"/>
  <c r="AM2098" i="1" s="1"/>
  <c r="AI2094" i="1"/>
  <c r="AK2094" i="1" s="1"/>
  <c r="AM2094" i="1" s="1"/>
  <c r="AI2092" i="1"/>
  <c r="AK2092" i="1" s="1"/>
  <c r="AM2092" i="1" s="1"/>
  <c r="AI2091" i="1"/>
  <c r="AK2091" i="1" s="1"/>
  <c r="AM2091" i="1" s="1"/>
  <c r="AI2076" i="1"/>
  <c r="AK2076" i="1" s="1"/>
  <c r="AM2076" i="1" s="1"/>
  <c r="AI2073" i="1"/>
  <c r="AK2073" i="1" s="1"/>
  <c r="AM2073" i="1" s="1"/>
  <c r="AI2055" i="1"/>
  <c r="AK2055" i="1" s="1"/>
  <c r="AM2055" i="1" s="1"/>
  <c r="AI2054" i="1"/>
  <c r="AK2054" i="1" s="1"/>
  <c r="AM2054" i="1" s="1"/>
  <c r="AI2052" i="1"/>
  <c r="AK2052" i="1" s="1"/>
  <c r="AM2052" i="1" s="1"/>
  <c r="AI2051" i="1"/>
  <c r="AK2051" i="1" s="1"/>
  <c r="AM2051" i="1" s="1"/>
  <c r="AI2049" i="1"/>
  <c r="AK2049" i="1" s="1"/>
  <c r="AM2049" i="1" s="1"/>
  <c r="AI2048" i="1"/>
  <c r="AK2048" i="1" s="1"/>
  <c r="AM2048" i="1" s="1"/>
  <c r="AI2047" i="1"/>
  <c r="AK2047" i="1" s="1"/>
  <c r="AM2047" i="1" s="1"/>
  <c r="AI2046" i="1"/>
  <c r="AK2046" i="1" s="1"/>
  <c r="AM2046" i="1" s="1"/>
  <c r="AI2045" i="1"/>
  <c r="AK2045" i="1" s="1"/>
  <c r="AM2045" i="1" s="1"/>
  <c r="AI2043" i="1"/>
  <c r="AK2043" i="1" s="1"/>
  <c r="AM2043" i="1" s="1"/>
  <c r="AI2036" i="1"/>
  <c r="AK2036" i="1" s="1"/>
  <c r="AM2036" i="1" s="1"/>
  <c r="AI2035" i="1"/>
  <c r="AK2035" i="1" s="1"/>
  <c r="AM2035" i="1" s="1"/>
  <c r="AI2034" i="1"/>
  <c r="AK2034" i="1" s="1"/>
  <c r="AM2034" i="1" s="1"/>
  <c r="AI2026" i="1"/>
  <c r="AK2026" i="1" s="1"/>
  <c r="AM2026" i="1" s="1"/>
  <c r="AI2024" i="1"/>
  <c r="AK2024" i="1" s="1"/>
  <c r="AM2024" i="1" s="1"/>
  <c r="AI2023" i="1"/>
  <c r="AK2023" i="1" s="1"/>
  <c r="AM2023" i="1" s="1"/>
  <c r="AI2016" i="1"/>
  <c r="AK2016" i="1" s="1"/>
  <c r="AM2016" i="1" s="1"/>
  <c r="AI2013" i="1"/>
  <c r="AK2013" i="1" s="1"/>
  <c r="AM2013" i="1" s="1"/>
  <c r="AI2012" i="1"/>
  <c r="AK2012" i="1" s="1"/>
  <c r="AM2012" i="1" s="1"/>
  <c r="AI2011" i="1"/>
  <c r="AK2011" i="1" s="1"/>
  <c r="AM2011" i="1" s="1"/>
  <c r="AI2010" i="1"/>
  <c r="AK2010" i="1" s="1"/>
  <c r="AM2010" i="1" s="1"/>
  <c r="AI2007" i="1"/>
  <c r="AK2007" i="1" s="1"/>
  <c r="AM2007" i="1" s="1"/>
  <c r="AI2005" i="1"/>
  <c r="AK2005" i="1" s="1"/>
  <c r="AM2005" i="1" s="1"/>
  <c r="AI2004" i="1"/>
  <c r="AK2004" i="1" s="1"/>
  <c r="AM2004" i="1" s="1"/>
  <c r="AI2003" i="1"/>
  <c r="AK2003" i="1" s="1"/>
  <c r="AM2003" i="1" s="1"/>
  <c r="AI2000" i="1"/>
  <c r="AK2000" i="1" s="1"/>
  <c r="AM2000" i="1" s="1"/>
  <c r="AI1999" i="1"/>
  <c r="AK1999" i="1" s="1"/>
  <c r="AM1999" i="1" s="1"/>
  <c r="AI1997" i="1"/>
  <c r="AK1997" i="1" s="1"/>
  <c r="AM1997" i="1" s="1"/>
  <c r="AI1995" i="1"/>
  <c r="AK1995" i="1" s="1"/>
  <c r="AM1995" i="1" s="1"/>
  <c r="AI1994" i="1"/>
  <c r="AK1994" i="1" s="1"/>
  <c r="AM1994" i="1" s="1"/>
  <c r="AI1992" i="1"/>
  <c r="AK1992" i="1" s="1"/>
  <c r="AM1992" i="1" s="1"/>
  <c r="AI1991" i="1"/>
  <c r="AK1991" i="1" s="1"/>
  <c r="AM1991" i="1" s="1"/>
  <c r="AI1990" i="1"/>
  <c r="AK1990" i="1" s="1"/>
  <c r="AM1990" i="1" s="1"/>
  <c r="AI1987" i="1"/>
  <c r="AK1987" i="1" s="1"/>
  <c r="AM1987" i="1" s="1"/>
  <c r="AI1986" i="1"/>
  <c r="AK1986" i="1" s="1"/>
  <c r="AM1986" i="1" s="1"/>
  <c r="AI1977" i="1"/>
  <c r="AK1977" i="1" s="1"/>
  <c r="AM1977" i="1" s="1"/>
  <c r="AI1976" i="1"/>
  <c r="AK1976" i="1" s="1"/>
  <c r="AM1976" i="1" s="1"/>
  <c r="AI1975" i="1"/>
  <c r="AK1975" i="1" s="1"/>
  <c r="AM1975" i="1" s="1"/>
  <c r="AI1974" i="1"/>
  <c r="AK1974" i="1" s="1"/>
  <c r="AM1974" i="1" s="1"/>
  <c r="AI1973" i="1"/>
  <c r="AK1973" i="1" s="1"/>
  <c r="AM1973" i="1" s="1"/>
  <c r="AI1971" i="1"/>
  <c r="AK1971" i="1" s="1"/>
  <c r="AM1971" i="1" s="1"/>
  <c r="AI1968" i="1"/>
  <c r="AK1968" i="1" s="1"/>
  <c r="AM1968" i="1" s="1"/>
  <c r="AI1965" i="1"/>
  <c r="AK1965" i="1" s="1"/>
  <c r="AM1965" i="1" s="1"/>
  <c r="AI1957" i="1"/>
  <c r="AK1957" i="1" s="1"/>
  <c r="AM1957" i="1" s="1"/>
  <c r="AI1956" i="1"/>
  <c r="AK1956" i="1" s="1"/>
  <c r="AM1956" i="1" s="1"/>
  <c r="AI1955" i="1"/>
  <c r="AK1955" i="1" s="1"/>
  <c r="AM1955" i="1" s="1"/>
  <c r="AI1952" i="1"/>
  <c r="AK1952" i="1" s="1"/>
  <c r="AM1952" i="1" s="1"/>
  <c r="AI1951" i="1"/>
  <c r="AK1951" i="1" s="1"/>
  <c r="AM1951" i="1" s="1"/>
  <c r="AI1950" i="1"/>
  <c r="AK1950" i="1" s="1"/>
  <c r="AM1950" i="1" s="1"/>
  <c r="AI1947" i="1"/>
  <c r="AK1947" i="1" s="1"/>
  <c r="AM1947" i="1" s="1"/>
  <c r="AI1946" i="1"/>
  <c r="AK1946" i="1" s="1"/>
  <c r="AM1946" i="1" s="1"/>
  <c r="AI1944" i="1"/>
  <c r="AK1944" i="1" s="1"/>
  <c r="AM1944" i="1" s="1"/>
  <c r="AI1942" i="1"/>
  <c r="AK1942" i="1" s="1"/>
  <c r="AM1942" i="1" s="1"/>
  <c r="AI1940" i="1"/>
  <c r="AK1940" i="1" s="1"/>
  <c r="AM1940" i="1" s="1"/>
  <c r="AI1938" i="1"/>
  <c r="AK1938" i="1" s="1"/>
  <c r="AM1938" i="1" s="1"/>
  <c r="AI1937" i="1"/>
  <c r="AK1937" i="1" s="1"/>
  <c r="AM1937" i="1" s="1"/>
  <c r="AI1934" i="1"/>
  <c r="AK1934" i="1" s="1"/>
  <c r="AM1934" i="1" s="1"/>
  <c r="AI1931" i="1"/>
  <c r="AK1931" i="1" s="1"/>
  <c r="AM1931" i="1" s="1"/>
  <c r="AI1924" i="1"/>
  <c r="AK1924" i="1" s="1"/>
  <c r="AM1924" i="1" s="1"/>
  <c r="AI1923" i="1"/>
  <c r="AK1923" i="1" s="1"/>
  <c r="AM1923" i="1" s="1"/>
  <c r="AI1920" i="1"/>
  <c r="AK1920" i="1" s="1"/>
  <c r="AM1920" i="1" s="1"/>
  <c r="AI1919" i="1"/>
  <c r="AK1919" i="1" s="1"/>
  <c r="AM1919" i="1" s="1"/>
  <c r="AI1918" i="1"/>
  <c r="AK1918" i="1" s="1"/>
  <c r="AM1918" i="1" s="1"/>
  <c r="AI1916" i="1"/>
  <c r="AK1916" i="1" s="1"/>
  <c r="AM1916" i="1" s="1"/>
  <c r="AI1915" i="1"/>
  <c r="AK1915" i="1" s="1"/>
  <c r="AM1915" i="1" s="1"/>
  <c r="AI1914" i="1"/>
  <c r="AK1914" i="1" s="1"/>
  <c r="AM1914" i="1" s="1"/>
  <c r="AI1912" i="1"/>
  <c r="AK1912" i="1" s="1"/>
  <c r="AM1912" i="1" s="1"/>
  <c r="AI1911" i="1"/>
  <c r="AK1911" i="1" s="1"/>
  <c r="AM1911" i="1" s="1"/>
  <c r="AI1910" i="1"/>
  <c r="AK1910" i="1" s="1"/>
  <c r="AM1910" i="1" s="1"/>
  <c r="AI1909" i="1"/>
  <c r="AK1909" i="1" s="1"/>
  <c r="AM1909" i="1" s="1"/>
  <c r="AI1904" i="1"/>
  <c r="AK1904" i="1" s="1"/>
  <c r="AM1904" i="1" s="1"/>
  <c r="AI1894" i="1"/>
  <c r="AK1894" i="1" s="1"/>
  <c r="AM1894" i="1" s="1"/>
  <c r="AI1893" i="1"/>
  <c r="AK1893" i="1" s="1"/>
  <c r="AM1893" i="1" s="1"/>
  <c r="AI1892" i="1"/>
  <c r="AK1892" i="1" s="1"/>
  <c r="AM1892" i="1" s="1"/>
  <c r="AI1891" i="1"/>
  <c r="AK1891" i="1" s="1"/>
  <c r="AM1891" i="1" s="1"/>
  <c r="AI1886" i="1"/>
  <c r="AK1886" i="1" s="1"/>
  <c r="AM1886" i="1" s="1"/>
  <c r="AI1883" i="1"/>
  <c r="AK1883" i="1" s="1"/>
  <c r="AM1883" i="1" s="1"/>
  <c r="AI1878" i="1"/>
  <c r="AK1878" i="1" s="1"/>
  <c r="AM1878" i="1" s="1"/>
  <c r="AI1874" i="1"/>
  <c r="AK1874" i="1" s="1"/>
  <c r="AM1874" i="1" s="1"/>
  <c r="AI1873" i="1"/>
  <c r="AK1873" i="1" s="1"/>
  <c r="AM1873" i="1" s="1"/>
  <c r="AI1869" i="1"/>
  <c r="AK1869" i="1" s="1"/>
  <c r="AM1869" i="1" s="1"/>
  <c r="AI1865" i="1"/>
  <c r="AK1865" i="1" s="1"/>
  <c r="AM1865" i="1" s="1"/>
  <c r="AI1863" i="1"/>
  <c r="AK1863" i="1" s="1"/>
  <c r="AM1863" i="1" s="1"/>
  <c r="AI1862" i="1"/>
  <c r="AK1862" i="1" s="1"/>
  <c r="AM1862" i="1" s="1"/>
  <c r="AI1860" i="1"/>
  <c r="AK1860" i="1" s="1"/>
  <c r="AM1860" i="1" s="1"/>
  <c r="AI1845" i="1"/>
  <c r="AK1845" i="1" s="1"/>
  <c r="AM1845" i="1" s="1"/>
  <c r="AI1844" i="1"/>
  <c r="AK1844" i="1" s="1"/>
  <c r="AM1844" i="1" s="1"/>
  <c r="AI1843" i="1"/>
  <c r="AK1843" i="1" s="1"/>
  <c r="AM1843" i="1" s="1"/>
  <c r="AI1837" i="1"/>
  <c r="AK1837" i="1" s="1"/>
  <c r="AM1837" i="1" s="1"/>
  <c r="AI1834" i="1"/>
  <c r="AK1834" i="1" s="1"/>
  <c r="AM1834" i="1" s="1"/>
  <c r="AI1833" i="1"/>
  <c r="AK1833" i="1" s="1"/>
  <c r="AM1833" i="1" s="1"/>
  <c r="AI1830" i="1"/>
  <c r="AK1830" i="1" s="1"/>
  <c r="AM1830" i="1" s="1"/>
  <c r="AI1829" i="1"/>
  <c r="AK1829" i="1" s="1"/>
  <c r="AM1829" i="1" s="1"/>
  <c r="AI1827" i="1"/>
  <c r="AK1827" i="1" s="1"/>
  <c r="AM1827" i="1" s="1"/>
  <c r="AI1826" i="1"/>
  <c r="AK1826" i="1" s="1"/>
  <c r="AM1826" i="1" s="1"/>
  <c r="AI1825" i="1"/>
  <c r="AK1825" i="1" s="1"/>
  <c r="AM1825" i="1" s="1"/>
  <c r="AI1820" i="1"/>
  <c r="AK1820" i="1" s="1"/>
  <c r="AM1820" i="1" s="1"/>
  <c r="AI1816" i="1"/>
  <c r="AK1816" i="1" s="1"/>
  <c r="AM1816" i="1" s="1"/>
  <c r="AI1815" i="1"/>
  <c r="AK1815" i="1" s="1"/>
  <c r="AM1815" i="1" s="1"/>
  <c r="AI1813" i="1"/>
  <c r="AK1813" i="1" s="1"/>
  <c r="AM1813" i="1" s="1"/>
  <c r="AI1812" i="1"/>
  <c r="AK1812" i="1" s="1"/>
  <c r="AM1812" i="1" s="1"/>
  <c r="AI1811" i="1"/>
  <c r="AK1811" i="1" s="1"/>
  <c r="AM1811" i="1" s="1"/>
  <c r="AI1809" i="1"/>
  <c r="AK1809" i="1" s="1"/>
  <c r="AM1809" i="1" s="1"/>
  <c r="AI1808" i="1"/>
  <c r="AK1808" i="1" s="1"/>
  <c r="AM1808" i="1" s="1"/>
  <c r="AI1805" i="1"/>
  <c r="AK1805" i="1" s="1"/>
  <c r="AM1805" i="1" s="1"/>
  <c r="AI1803" i="1"/>
  <c r="AK1803" i="1" s="1"/>
  <c r="AM1803" i="1" s="1"/>
  <c r="AI1802" i="1"/>
  <c r="AK1802" i="1" s="1"/>
  <c r="AM1802" i="1" s="1"/>
  <c r="AI1799" i="1"/>
  <c r="AK1799" i="1" s="1"/>
  <c r="AM1799" i="1" s="1"/>
  <c r="AI1798" i="1"/>
  <c r="AK1798" i="1" s="1"/>
  <c r="AM1798" i="1" s="1"/>
  <c r="AI1796" i="1"/>
  <c r="AK1796" i="1" s="1"/>
  <c r="AM1796" i="1" s="1"/>
  <c r="AI1795" i="1"/>
  <c r="AK1795" i="1" s="1"/>
  <c r="AM1795" i="1" s="1"/>
  <c r="AI1791" i="1"/>
  <c r="AK1791" i="1" s="1"/>
  <c r="AM1791" i="1" s="1"/>
  <c r="AI1787" i="1"/>
  <c r="AK1787" i="1" s="1"/>
  <c r="AM1787" i="1" s="1"/>
  <c r="AI1785" i="1"/>
  <c r="AK1785" i="1" s="1"/>
  <c r="AM1785" i="1" s="1"/>
  <c r="AI1784" i="1"/>
  <c r="AK1784" i="1" s="1"/>
  <c r="AM1784" i="1" s="1"/>
  <c r="AI1783" i="1"/>
  <c r="AK1783" i="1" s="1"/>
  <c r="AM1783" i="1" s="1"/>
  <c r="AI1782" i="1"/>
  <c r="AK1782" i="1" s="1"/>
  <c r="AM1782" i="1" s="1"/>
  <c r="AI1780" i="1"/>
  <c r="AK1780" i="1" s="1"/>
  <c r="AM1780" i="1" s="1"/>
  <c r="AI1769" i="1"/>
  <c r="AK1769" i="1" s="1"/>
  <c r="AM1769" i="1" s="1"/>
  <c r="AI1767" i="1"/>
  <c r="AK1767" i="1" s="1"/>
  <c r="AM1767" i="1" s="1"/>
  <c r="AI1766" i="1"/>
  <c r="AK1766" i="1" s="1"/>
  <c r="AM1766" i="1" s="1"/>
  <c r="AI1765" i="1"/>
  <c r="AK1765" i="1" s="1"/>
  <c r="AM1765" i="1" s="1"/>
  <c r="AI1764" i="1"/>
  <c r="AK1764" i="1" s="1"/>
  <c r="AM1764" i="1" s="1"/>
  <c r="AI1758" i="1"/>
  <c r="AK1758" i="1" s="1"/>
  <c r="AM1758" i="1" s="1"/>
  <c r="AI1757" i="1"/>
  <c r="AK1757" i="1" s="1"/>
  <c r="AM1757" i="1" s="1"/>
  <c r="AI1756" i="1"/>
  <c r="AK1756" i="1" s="1"/>
  <c r="AM1756" i="1" s="1"/>
  <c r="AI1755" i="1"/>
  <c r="AK1755" i="1" s="1"/>
  <c r="AM1755" i="1" s="1"/>
  <c r="AI1754" i="1"/>
  <c r="AK1754" i="1" s="1"/>
  <c r="AM1754" i="1" s="1"/>
  <c r="AI1753" i="1"/>
  <c r="AK1753" i="1" s="1"/>
  <c r="AM1753" i="1" s="1"/>
  <c r="AI1752" i="1"/>
  <c r="AK1752" i="1" s="1"/>
  <c r="AM1752" i="1" s="1"/>
  <c r="AI1751" i="1"/>
  <c r="AK1751" i="1" s="1"/>
  <c r="AM1751" i="1" s="1"/>
  <c r="AI1746" i="1"/>
  <c r="AK1746" i="1" s="1"/>
  <c r="AM1746" i="1" s="1"/>
  <c r="AI1743" i="1"/>
  <c r="AK1743" i="1" s="1"/>
  <c r="AM1743" i="1" s="1"/>
  <c r="AI1740" i="1"/>
  <c r="AK1740" i="1" s="1"/>
  <c r="AM1740" i="1" s="1"/>
  <c r="AI1739" i="1"/>
  <c r="AK1739" i="1" s="1"/>
  <c r="AM1739" i="1" s="1"/>
  <c r="AI1738" i="1"/>
  <c r="AK1738" i="1" s="1"/>
  <c r="AM1738" i="1" s="1"/>
  <c r="AI1737" i="1"/>
  <c r="AK1737" i="1" s="1"/>
  <c r="AM1737" i="1" s="1"/>
  <c r="AI1736" i="1"/>
  <c r="AK1736" i="1" s="1"/>
  <c r="AM1736" i="1" s="1"/>
  <c r="AI1735" i="1"/>
  <c r="AK1735" i="1" s="1"/>
  <c r="AM1735" i="1" s="1"/>
  <c r="AI1732" i="1"/>
  <c r="AK1732" i="1" s="1"/>
  <c r="AM1732" i="1" s="1"/>
  <c r="AI1731" i="1"/>
  <c r="AK1731" i="1" s="1"/>
  <c r="AM1731" i="1" s="1"/>
  <c r="AI1730" i="1"/>
  <c r="AK1730" i="1" s="1"/>
  <c r="AM1730" i="1" s="1"/>
  <c r="AI1729" i="1"/>
  <c r="AK1729" i="1" s="1"/>
  <c r="AM1729" i="1" s="1"/>
  <c r="AI1728" i="1"/>
  <c r="AK1728" i="1" s="1"/>
  <c r="AM1728" i="1" s="1"/>
  <c r="AI1727" i="1"/>
  <c r="AK1727" i="1" s="1"/>
  <c r="AM1727" i="1" s="1"/>
  <c r="AI1723" i="1"/>
  <c r="AK1723" i="1" s="1"/>
  <c r="AM1723" i="1" s="1"/>
  <c r="AI1722" i="1"/>
  <c r="AK1722" i="1" s="1"/>
  <c r="AM1722" i="1" s="1"/>
  <c r="AI1721" i="1"/>
  <c r="AK1721" i="1" s="1"/>
  <c r="AM1721" i="1" s="1"/>
  <c r="AI1720" i="1"/>
  <c r="AK1720" i="1" s="1"/>
  <c r="AM1720" i="1" s="1"/>
  <c r="AI1719" i="1"/>
  <c r="AK1719" i="1" s="1"/>
  <c r="AM1719" i="1" s="1"/>
  <c r="AI1715" i="1"/>
  <c r="AK1715" i="1" s="1"/>
  <c r="AM1715" i="1" s="1"/>
  <c r="AI1714" i="1"/>
  <c r="AK1714" i="1" s="1"/>
  <c r="AM1714" i="1" s="1"/>
  <c r="AI1713" i="1"/>
  <c r="AK1713" i="1" s="1"/>
  <c r="AM1713" i="1" s="1"/>
  <c r="AI1712" i="1"/>
  <c r="AK1712" i="1" s="1"/>
  <c r="AM1712" i="1" s="1"/>
  <c r="AI1711" i="1"/>
  <c r="AK1711" i="1" s="1"/>
  <c r="AM1711" i="1" s="1"/>
  <c r="AI1710" i="1"/>
  <c r="AK1710" i="1" s="1"/>
  <c r="AM1710" i="1" s="1"/>
  <c r="AI1709" i="1"/>
  <c r="AK1709" i="1" s="1"/>
  <c r="AM1709" i="1" s="1"/>
  <c r="AI1708" i="1"/>
  <c r="AK1708" i="1" s="1"/>
  <c r="AM1708" i="1" s="1"/>
  <c r="AI1707" i="1"/>
  <c r="AK1707" i="1" s="1"/>
  <c r="AM1707" i="1" s="1"/>
  <c r="AI1706" i="1"/>
  <c r="AK1706" i="1" s="1"/>
  <c r="AM1706" i="1" s="1"/>
  <c r="AI1703" i="1"/>
  <c r="AK1703" i="1" s="1"/>
  <c r="AM1703" i="1" s="1"/>
  <c r="AI1702" i="1"/>
  <c r="AK1702" i="1" s="1"/>
  <c r="AM1702" i="1" s="1"/>
  <c r="AI1699" i="1"/>
  <c r="AK1699" i="1" s="1"/>
  <c r="AM1699" i="1" s="1"/>
  <c r="AI1697" i="1"/>
  <c r="AK1697" i="1" s="1"/>
  <c r="AM1697" i="1" s="1"/>
  <c r="AI1695" i="1"/>
  <c r="AK1695" i="1" s="1"/>
  <c r="AM1695" i="1" s="1"/>
  <c r="AI1694" i="1"/>
  <c r="AK1694" i="1" s="1"/>
  <c r="AM1694" i="1" s="1"/>
  <c r="AI1693" i="1"/>
  <c r="AK1693" i="1" s="1"/>
  <c r="AM1693" i="1" s="1"/>
  <c r="AI1689" i="1"/>
  <c r="AK1689" i="1" s="1"/>
  <c r="AM1689" i="1" s="1"/>
  <c r="AI1685" i="1"/>
  <c r="AK1685" i="1" s="1"/>
  <c r="AM1685" i="1" s="1"/>
  <c r="AI1684" i="1"/>
  <c r="AK1684" i="1" s="1"/>
  <c r="AM1684" i="1" s="1"/>
  <c r="AI1682" i="1"/>
  <c r="AK1682" i="1" s="1"/>
  <c r="AM1682" i="1" s="1"/>
  <c r="AI1681" i="1"/>
  <c r="AK1681" i="1" s="1"/>
  <c r="AM1681" i="1" s="1"/>
  <c r="AI1680" i="1"/>
  <c r="AK1680" i="1" s="1"/>
  <c r="AM1680" i="1" s="1"/>
  <c r="AI1679" i="1"/>
  <c r="AK1679" i="1" s="1"/>
  <c r="AM1679" i="1" s="1"/>
  <c r="AI1678" i="1"/>
  <c r="AK1678" i="1" s="1"/>
  <c r="AM1678" i="1" s="1"/>
  <c r="AI1677" i="1"/>
  <c r="AK1677" i="1" s="1"/>
  <c r="AM1677" i="1" s="1"/>
  <c r="AI1673" i="1"/>
  <c r="AK1673" i="1" s="1"/>
  <c r="AM1673" i="1" s="1"/>
  <c r="AI1672" i="1"/>
  <c r="AK1672" i="1" s="1"/>
  <c r="AM1672" i="1" s="1"/>
  <c r="AI1663" i="1"/>
  <c r="AK1663" i="1" s="1"/>
  <c r="AM1663" i="1" s="1"/>
  <c r="AI1662" i="1"/>
  <c r="AK1662" i="1" s="1"/>
  <c r="AM1662" i="1" s="1"/>
  <c r="AI1661" i="1"/>
  <c r="AK1661" i="1" s="1"/>
  <c r="AM1661" i="1" s="1"/>
  <c r="AI1659" i="1"/>
  <c r="AK1659" i="1" s="1"/>
  <c r="AM1659" i="1" s="1"/>
  <c r="AI1658" i="1"/>
  <c r="AK1658" i="1" s="1"/>
  <c r="AM1658" i="1" s="1"/>
  <c r="AI1653" i="1"/>
  <c r="AK1653" i="1" s="1"/>
  <c r="AM1653" i="1" s="1"/>
  <c r="AI1652" i="1"/>
  <c r="AK1652" i="1" s="1"/>
  <c r="AM1652" i="1" s="1"/>
  <c r="AI1649" i="1"/>
  <c r="AK1649" i="1" s="1"/>
  <c r="AM1649" i="1" s="1"/>
  <c r="AI1648" i="1"/>
  <c r="AK1648" i="1" s="1"/>
  <c r="AM1648" i="1" s="1"/>
  <c r="AI1646" i="1"/>
  <c r="AK1646" i="1" s="1"/>
  <c r="AM1646" i="1" s="1"/>
  <c r="AI1643" i="1"/>
  <c r="AK1643" i="1" s="1"/>
  <c r="AM1643" i="1" s="1"/>
  <c r="AI1642" i="1"/>
  <c r="AK1642" i="1" s="1"/>
  <c r="AM1642" i="1" s="1"/>
  <c r="AI1640" i="1"/>
  <c r="AK1640" i="1" s="1"/>
  <c r="AM1640" i="1" s="1"/>
  <c r="AI1639" i="1"/>
  <c r="AK1639" i="1" s="1"/>
  <c r="AM1639" i="1" s="1"/>
  <c r="AI1635" i="1"/>
  <c r="AK1635" i="1" s="1"/>
  <c r="AM1635" i="1" s="1"/>
  <c r="AI1631" i="1"/>
  <c r="AK1631" i="1" s="1"/>
  <c r="AM1631" i="1" s="1"/>
  <c r="AI1630" i="1"/>
  <c r="AK1630" i="1" s="1"/>
  <c r="AM1630" i="1" s="1"/>
  <c r="AI1629" i="1"/>
  <c r="AK1629" i="1" s="1"/>
  <c r="AM1629" i="1" s="1"/>
  <c r="AI1628" i="1"/>
  <c r="AK1628" i="1" s="1"/>
  <c r="AM1628" i="1" s="1"/>
  <c r="AI1626" i="1"/>
  <c r="AK1626" i="1" s="1"/>
  <c r="AM1626" i="1" s="1"/>
  <c r="AI1625" i="1"/>
  <c r="AK1625" i="1" s="1"/>
  <c r="AM1625" i="1" s="1"/>
  <c r="AI1624" i="1"/>
  <c r="AK1624" i="1" s="1"/>
  <c r="AM1624" i="1" s="1"/>
  <c r="AI1622" i="1"/>
  <c r="AK1622" i="1" s="1"/>
  <c r="AM1622" i="1" s="1"/>
  <c r="AI1620" i="1"/>
  <c r="AK1620" i="1" s="1"/>
  <c r="AM1620" i="1" s="1"/>
  <c r="AI1619" i="1"/>
  <c r="AK1619" i="1" s="1"/>
  <c r="AM1619" i="1" s="1"/>
  <c r="AI1618" i="1"/>
  <c r="AK1618" i="1" s="1"/>
  <c r="AM1618" i="1" s="1"/>
  <c r="AI1617" i="1"/>
  <c r="AK1617" i="1" s="1"/>
  <c r="AM1617" i="1" s="1"/>
  <c r="AI1616" i="1"/>
  <c r="AK1616" i="1" s="1"/>
  <c r="AM1616" i="1" s="1"/>
  <c r="AI1611" i="1"/>
  <c r="AK1611" i="1" s="1"/>
  <c r="AM1611" i="1" s="1"/>
  <c r="AI1610" i="1"/>
  <c r="AK1610" i="1" s="1"/>
  <c r="AM1610" i="1" s="1"/>
  <c r="AI1606" i="1"/>
  <c r="AK1606" i="1" s="1"/>
  <c r="AM1606" i="1" s="1"/>
  <c r="AI1605" i="1"/>
  <c r="AK1605" i="1" s="1"/>
  <c r="AM1605" i="1" s="1"/>
  <c r="AI1602" i="1"/>
  <c r="AK1602" i="1" s="1"/>
  <c r="AM1602" i="1" s="1"/>
  <c r="AI1601" i="1"/>
  <c r="AK1601" i="1" s="1"/>
  <c r="AM1601" i="1" s="1"/>
  <c r="AI1599" i="1"/>
  <c r="AK1599" i="1" s="1"/>
  <c r="AM1599" i="1" s="1"/>
  <c r="AI1598" i="1"/>
  <c r="AK1598" i="1" s="1"/>
  <c r="AM1598" i="1" s="1"/>
  <c r="AI1597" i="1"/>
  <c r="AK1597" i="1" s="1"/>
  <c r="AM1597" i="1" s="1"/>
  <c r="AI1596" i="1"/>
  <c r="AK1596" i="1" s="1"/>
  <c r="AM1596" i="1" s="1"/>
  <c r="AI1595" i="1"/>
  <c r="AK1595" i="1" s="1"/>
  <c r="AM1595" i="1" s="1"/>
  <c r="AI1594" i="1"/>
  <c r="AK1594" i="1" s="1"/>
  <c r="AM1594" i="1" s="1"/>
  <c r="AI1593" i="1"/>
  <c r="AK1593" i="1" s="1"/>
  <c r="AM1593" i="1" s="1"/>
  <c r="AI1590" i="1"/>
  <c r="AK1590" i="1" s="1"/>
  <c r="AM1590" i="1" s="1"/>
  <c r="AI1589" i="1"/>
  <c r="AK1589" i="1" s="1"/>
  <c r="AM1589" i="1" s="1"/>
  <c r="AI1588" i="1"/>
  <c r="AK1588" i="1" s="1"/>
  <c r="AM1588" i="1" s="1"/>
  <c r="AI1587" i="1"/>
  <c r="AK1587" i="1" s="1"/>
  <c r="AM1587" i="1" s="1"/>
  <c r="AI1586" i="1"/>
  <c r="AK1586" i="1" s="1"/>
  <c r="AM1586" i="1" s="1"/>
  <c r="AI1583" i="1"/>
  <c r="AK1583" i="1" s="1"/>
  <c r="AM1583" i="1" s="1"/>
  <c r="AI1580" i="1"/>
  <c r="AK1580" i="1" s="1"/>
  <c r="AM1580" i="1" s="1"/>
  <c r="AI1576" i="1"/>
  <c r="AK1576" i="1" s="1"/>
  <c r="AM1576" i="1" s="1"/>
  <c r="AI1575" i="1"/>
  <c r="AK1575" i="1" s="1"/>
  <c r="AM1575" i="1" s="1"/>
  <c r="AI1573" i="1"/>
  <c r="AK1573" i="1" s="1"/>
  <c r="AM1573" i="1" s="1"/>
  <c r="AI1572" i="1"/>
  <c r="AK1572" i="1" s="1"/>
  <c r="AM1572" i="1" s="1"/>
  <c r="AI1571" i="1"/>
  <c r="AK1571" i="1" s="1"/>
  <c r="AM1571" i="1" s="1"/>
  <c r="AI1570" i="1"/>
  <c r="AK1570" i="1" s="1"/>
  <c r="AM1570" i="1" s="1"/>
  <c r="AI1569" i="1"/>
  <c r="AK1569" i="1" s="1"/>
  <c r="AM1569" i="1" s="1"/>
  <c r="AI1568" i="1"/>
  <c r="AK1568" i="1" s="1"/>
  <c r="AM1568" i="1" s="1"/>
  <c r="AI1566" i="1"/>
  <c r="AK1566" i="1" s="1"/>
  <c r="AM1566" i="1" s="1"/>
  <c r="AI1565" i="1"/>
  <c r="AK1565" i="1" s="1"/>
  <c r="AM1565" i="1" s="1"/>
  <c r="AI1564" i="1"/>
  <c r="AK1564" i="1" s="1"/>
  <c r="AM1564" i="1" s="1"/>
  <c r="AI1563" i="1"/>
  <c r="AK1563" i="1" s="1"/>
  <c r="AM1563" i="1" s="1"/>
  <c r="AI1562" i="1"/>
  <c r="AK1562" i="1" s="1"/>
  <c r="AM1562" i="1" s="1"/>
  <c r="AI1561" i="1"/>
  <c r="AK1561" i="1" s="1"/>
  <c r="AM1561" i="1" s="1"/>
  <c r="AI1560" i="1"/>
  <c r="AK1560" i="1" s="1"/>
  <c r="AM1560" i="1" s="1"/>
  <c r="AI1554" i="1"/>
  <c r="AK1554" i="1" s="1"/>
  <c r="AM1554" i="1" s="1"/>
  <c r="AI1553" i="1"/>
  <c r="AK1553" i="1" s="1"/>
  <c r="AM1553" i="1" s="1"/>
  <c r="AI1551" i="1"/>
  <c r="AK1551" i="1" s="1"/>
  <c r="AM1551" i="1" s="1"/>
  <c r="AI1549" i="1"/>
  <c r="AK1549" i="1" s="1"/>
  <c r="AM1549" i="1" s="1"/>
  <c r="AI1548" i="1"/>
  <c r="AK1548" i="1" s="1"/>
  <c r="AM1548" i="1" s="1"/>
  <c r="AI1547" i="1"/>
  <c r="AK1547" i="1" s="1"/>
  <c r="AM1547" i="1" s="1"/>
  <c r="AI1545" i="1"/>
  <c r="AK1545" i="1" s="1"/>
  <c r="AM1545" i="1" s="1"/>
  <c r="AI1544" i="1"/>
  <c r="AK1544" i="1" s="1"/>
  <c r="AM1544" i="1" s="1"/>
  <c r="AI1543" i="1"/>
  <c r="AK1543" i="1" s="1"/>
  <c r="AM1543" i="1" s="1"/>
  <c r="AI1542" i="1"/>
  <c r="AK1542" i="1" s="1"/>
  <c r="AM1542" i="1" s="1"/>
  <c r="AI1541" i="1"/>
  <c r="AK1541" i="1" s="1"/>
  <c r="AM1541" i="1" s="1"/>
  <c r="AI1540" i="1"/>
  <c r="AK1540" i="1" s="1"/>
  <c r="AM1540" i="1" s="1"/>
  <c r="AI1539" i="1"/>
  <c r="AK1539" i="1" s="1"/>
  <c r="AM1539" i="1" s="1"/>
  <c r="AI1538" i="1"/>
  <c r="AK1538" i="1" s="1"/>
  <c r="AM1538" i="1" s="1"/>
  <c r="AI1537" i="1"/>
  <c r="AK1537" i="1" s="1"/>
  <c r="AM1537" i="1" s="1"/>
  <c r="AI1536" i="1"/>
  <c r="AK1536" i="1" s="1"/>
  <c r="AM1536" i="1" s="1"/>
  <c r="AI1535" i="1"/>
  <c r="AK1535" i="1" s="1"/>
  <c r="AM1535" i="1" s="1"/>
  <c r="AI1533" i="1"/>
  <c r="AK1533" i="1" s="1"/>
  <c r="AM1533" i="1" s="1"/>
  <c r="AI1532" i="1"/>
  <c r="AK1532" i="1" s="1"/>
  <c r="AM1532" i="1" s="1"/>
  <c r="AI1531" i="1"/>
  <c r="AK1531" i="1" s="1"/>
  <c r="AM1531" i="1" s="1"/>
  <c r="AI1530" i="1"/>
  <c r="AK1530" i="1" s="1"/>
  <c r="AM1530" i="1" s="1"/>
  <c r="AI1529" i="1"/>
  <c r="AK1529" i="1" s="1"/>
  <c r="AM1529" i="1" s="1"/>
  <c r="AI1526" i="1"/>
  <c r="AK1526" i="1" s="1"/>
  <c r="AM1526" i="1" s="1"/>
  <c r="AI1525" i="1"/>
  <c r="AK1525" i="1" s="1"/>
  <c r="AM1525" i="1" s="1"/>
  <c r="AI1523" i="1"/>
  <c r="AK1523" i="1" s="1"/>
  <c r="AM1523" i="1" s="1"/>
  <c r="AI1522" i="1"/>
  <c r="AK1522" i="1" s="1"/>
  <c r="AM1522" i="1" s="1"/>
  <c r="AI1521" i="1"/>
  <c r="AK1521" i="1" s="1"/>
  <c r="AM1521" i="1" s="1"/>
  <c r="AI1520" i="1"/>
  <c r="AK1520" i="1" s="1"/>
  <c r="AM1520" i="1" s="1"/>
  <c r="AI1518" i="1"/>
  <c r="AK1518" i="1" s="1"/>
  <c r="AM1518" i="1" s="1"/>
  <c r="AI1515" i="1"/>
  <c r="AK1515" i="1" s="1"/>
  <c r="AM1515" i="1" s="1"/>
  <c r="AI1512" i="1"/>
  <c r="AK1512" i="1" s="1"/>
  <c r="AM1512" i="1" s="1"/>
  <c r="AI1510" i="1"/>
  <c r="AK1510" i="1" s="1"/>
  <c r="AM1510" i="1" s="1"/>
  <c r="AI1509" i="1"/>
  <c r="AK1509" i="1" s="1"/>
  <c r="AM1509" i="1" s="1"/>
  <c r="AI1508" i="1"/>
  <c r="AK1508" i="1" s="1"/>
  <c r="AM1508" i="1" s="1"/>
  <c r="AI1507" i="1"/>
  <c r="AK1507" i="1" s="1"/>
  <c r="AM1507" i="1" s="1"/>
  <c r="AI1504" i="1"/>
  <c r="AK1504" i="1" s="1"/>
  <c r="AM1504" i="1" s="1"/>
  <c r="AI1503" i="1"/>
  <c r="AK1503" i="1" s="1"/>
  <c r="AM1503" i="1" s="1"/>
  <c r="AI1502" i="1"/>
  <c r="AK1502" i="1" s="1"/>
  <c r="AM1502" i="1" s="1"/>
  <c r="AI1501" i="1"/>
  <c r="AK1501" i="1" s="1"/>
  <c r="AM1501" i="1" s="1"/>
  <c r="AI1498" i="1"/>
  <c r="AK1498" i="1" s="1"/>
  <c r="AM1498" i="1" s="1"/>
  <c r="AI1493" i="1"/>
  <c r="AK1493" i="1" s="1"/>
  <c r="AM1493" i="1" s="1"/>
  <c r="AI1492" i="1"/>
  <c r="AK1492" i="1" s="1"/>
  <c r="AM1492" i="1" s="1"/>
  <c r="AI1490" i="1"/>
  <c r="AK1490" i="1" s="1"/>
  <c r="AM1490" i="1" s="1"/>
  <c r="AI1489" i="1"/>
  <c r="AK1489" i="1" s="1"/>
  <c r="AM1489" i="1" s="1"/>
  <c r="AI1486" i="1"/>
  <c r="AK1486" i="1" s="1"/>
  <c r="AM1486" i="1" s="1"/>
  <c r="AI1484" i="1"/>
  <c r="AK1484" i="1" s="1"/>
  <c r="AM1484" i="1" s="1"/>
  <c r="AI1483" i="1"/>
  <c r="AK1483" i="1" s="1"/>
  <c r="AM1483" i="1" s="1"/>
  <c r="AI1482" i="1"/>
  <c r="AK1482" i="1" s="1"/>
  <c r="AM1482" i="1" s="1"/>
  <c r="AI1481" i="1"/>
  <c r="AK1481" i="1" s="1"/>
  <c r="AM1481" i="1" s="1"/>
  <c r="AI1479" i="1"/>
  <c r="AK1479" i="1" s="1"/>
  <c r="AM1479" i="1" s="1"/>
  <c r="AI1478" i="1"/>
  <c r="AK1478" i="1" s="1"/>
  <c r="AM1478" i="1" s="1"/>
  <c r="AI1477" i="1"/>
  <c r="AK1477" i="1" s="1"/>
  <c r="AM1477" i="1" s="1"/>
  <c r="AI1475" i="1"/>
  <c r="AK1475" i="1" s="1"/>
  <c r="AM1475" i="1" s="1"/>
  <c r="AI1474" i="1"/>
  <c r="AK1474" i="1" s="1"/>
  <c r="AM1474" i="1" s="1"/>
  <c r="AI1473" i="1"/>
  <c r="AK1473" i="1" s="1"/>
  <c r="AM1473" i="1" s="1"/>
  <c r="AI1472" i="1"/>
  <c r="AK1472" i="1" s="1"/>
  <c r="AM1472" i="1" s="1"/>
  <c r="AI1470" i="1"/>
  <c r="AK1470" i="1" s="1"/>
  <c r="AM1470" i="1" s="1"/>
  <c r="AI1469" i="1"/>
  <c r="AK1469" i="1" s="1"/>
  <c r="AM1469" i="1" s="1"/>
  <c r="AI1468" i="1"/>
  <c r="AK1468" i="1" s="1"/>
  <c r="AM1468" i="1" s="1"/>
  <c r="AI1467" i="1"/>
  <c r="AK1467" i="1" s="1"/>
  <c r="AM1467" i="1" s="1"/>
  <c r="AI1466" i="1"/>
  <c r="AK1466" i="1" s="1"/>
  <c r="AM1466" i="1" s="1"/>
  <c r="AI1463" i="1"/>
  <c r="AK1463" i="1" s="1"/>
  <c r="AM1463" i="1" s="1"/>
  <c r="AI1462" i="1"/>
  <c r="AK1462" i="1" s="1"/>
  <c r="AM1462" i="1" s="1"/>
  <c r="AI1461" i="1"/>
  <c r="AK1461" i="1" s="1"/>
  <c r="AM1461" i="1" s="1"/>
  <c r="AI1460" i="1"/>
  <c r="AK1460" i="1" s="1"/>
  <c r="AM1460" i="1" s="1"/>
  <c r="AI1458" i="1"/>
  <c r="AK1458" i="1" s="1"/>
  <c r="AM1458" i="1" s="1"/>
  <c r="AI1456" i="1"/>
  <c r="AK1456" i="1" s="1"/>
  <c r="AM1456" i="1" s="1"/>
  <c r="AI1454" i="1"/>
  <c r="AK1454" i="1" s="1"/>
  <c r="AM1454" i="1" s="1"/>
  <c r="AI1450" i="1"/>
  <c r="AK1450" i="1" s="1"/>
  <c r="AM1450" i="1" s="1"/>
  <c r="AI1449" i="1"/>
  <c r="AK1449" i="1" s="1"/>
  <c r="AM1449" i="1" s="1"/>
  <c r="AI1447" i="1"/>
  <c r="AK1447" i="1" s="1"/>
  <c r="AM1447" i="1" s="1"/>
  <c r="AI1446" i="1"/>
  <c r="AK1446" i="1" s="1"/>
  <c r="AM1446" i="1" s="1"/>
  <c r="AI1445" i="1"/>
  <c r="AK1445" i="1" s="1"/>
  <c r="AM1445" i="1" s="1"/>
  <c r="AI1444" i="1"/>
  <c r="AK1444" i="1" s="1"/>
  <c r="AM1444" i="1" s="1"/>
  <c r="AI1443" i="1"/>
  <c r="AK1443" i="1" s="1"/>
  <c r="AM1443" i="1" s="1"/>
  <c r="AI1441" i="1"/>
  <c r="AK1441" i="1" s="1"/>
  <c r="AM1441" i="1" s="1"/>
  <c r="AI1438" i="1"/>
  <c r="AK1438" i="1" s="1"/>
  <c r="AM1438" i="1" s="1"/>
  <c r="AI1436" i="1"/>
  <c r="AK1436" i="1" s="1"/>
  <c r="AM1436" i="1" s="1"/>
  <c r="AI1435" i="1"/>
  <c r="AK1435" i="1" s="1"/>
  <c r="AM1435" i="1" s="1"/>
  <c r="AI1434" i="1"/>
  <c r="AK1434" i="1" s="1"/>
  <c r="AM1434" i="1" s="1"/>
  <c r="AI1431" i="1"/>
  <c r="AK1431" i="1" s="1"/>
  <c r="AM1431" i="1" s="1"/>
  <c r="AI1428" i="1"/>
  <c r="AK1428" i="1" s="1"/>
  <c r="AM1428" i="1" s="1"/>
  <c r="AI1427" i="1"/>
  <c r="AK1427" i="1" s="1"/>
  <c r="AM1427" i="1" s="1"/>
  <c r="AI1426" i="1"/>
  <c r="AK1426" i="1" s="1"/>
  <c r="AM1426" i="1" s="1"/>
  <c r="AI1425" i="1"/>
  <c r="AK1425" i="1" s="1"/>
  <c r="AM1425" i="1" s="1"/>
  <c r="AI1424" i="1"/>
  <c r="AK1424" i="1" s="1"/>
  <c r="AM1424" i="1" s="1"/>
  <c r="AI1423" i="1"/>
  <c r="AK1423" i="1" s="1"/>
  <c r="AM1423" i="1" s="1"/>
  <c r="AI1421" i="1"/>
  <c r="AK1421" i="1" s="1"/>
  <c r="AM1421" i="1" s="1"/>
  <c r="AI1420" i="1"/>
  <c r="AK1420" i="1" s="1"/>
  <c r="AM1420" i="1" s="1"/>
  <c r="AI1417" i="1"/>
  <c r="AK1417" i="1" s="1"/>
  <c r="AM1417" i="1" s="1"/>
  <c r="AI1415" i="1"/>
  <c r="AK1415" i="1" s="1"/>
  <c r="AM1415" i="1" s="1"/>
  <c r="AI1414" i="1"/>
  <c r="AK1414" i="1" s="1"/>
  <c r="AM1414" i="1" s="1"/>
  <c r="AI1413" i="1"/>
  <c r="AK1413" i="1" s="1"/>
  <c r="AM1413" i="1" s="1"/>
  <c r="AI1412" i="1"/>
  <c r="AK1412" i="1" s="1"/>
  <c r="AM1412" i="1" s="1"/>
  <c r="AI1411" i="1"/>
  <c r="AK1411" i="1" s="1"/>
  <c r="AM1411" i="1" s="1"/>
  <c r="AI1410" i="1"/>
  <c r="AK1410" i="1" s="1"/>
  <c r="AM1410" i="1" s="1"/>
  <c r="AI1409" i="1"/>
  <c r="AK1409" i="1" s="1"/>
  <c r="AM1409" i="1" s="1"/>
  <c r="AI1408" i="1"/>
  <c r="AK1408" i="1" s="1"/>
  <c r="AM1408" i="1" s="1"/>
  <c r="AI1407" i="1"/>
  <c r="AK1407" i="1" s="1"/>
  <c r="AM1407" i="1" s="1"/>
  <c r="AI1402" i="1"/>
  <c r="AK1402" i="1" s="1"/>
  <c r="AM1402" i="1" s="1"/>
  <c r="AI1401" i="1"/>
  <c r="AK1401" i="1" s="1"/>
  <c r="AM1401" i="1" s="1"/>
  <c r="AI1400" i="1"/>
  <c r="AK1400" i="1" s="1"/>
  <c r="AM1400" i="1" s="1"/>
  <c r="AI1398" i="1"/>
  <c r="AK1398" i="1" s="1"/>
  <c r="AM1398" i="1" s="1"/>
  <c r="AI1397" i="1"/>
  <c r="AK1397" i="1" s="1"/>
  <c r="AM1397" i="1" s="1"/>
  <c r="AI1392" i="1"/>
  <c r="AK1392" i="1" s="1"/>
  <c r="AM1392" i="1" s="1"/>
  <c r="AI1387" i="1"/>
  <c r="AK1387" i="1" s="1"/>
  <c r="AM1387" i="1" s="1"/>
  <c r="AI1385" i="1"/>
  <c r="AK1385" i="1" s="1"/>
  <c r="AM1385" i="1" s="1"/>
  <c r="AI1379" i="1"/>
  <c r="AK1379" i="1" s="1"/>
  <c r="AM1379" i="1" s="1"/>
  <c r="AI1376" i="1"/>
  <c r="AK1376" i="1" s="1"/>
  <c r="AM1376" i="1" s="1"/>
  <c r="AI1372" i="1"/>
  <c r="AK1372" i="1" s="1"/>
  <c r="AM1372" i="1" s="1"/>
  <c r="AI1371" i="1"/>
  <c r="AK1371" i="1" s="1"/>
  <c r="AM1371" i="1" s="1"/>
  <c r="AI1368" i="1"/>
  <c r="AK1368" i="1" s="1"/>
  <c r="AM1368" i="1" s="1"/>
  <c r="AI1366" i="1"/>
  <c r="AK1366" i="1" s="1"/>
  <c r="AM1366" i="1" s="1"/>
  <c r="AI1362" i="1"/>
  <c r="AK1362" i="1" s="1"/>
  <c r="AM1362" i="1" s="1"/>
  <c r="AI1360" i="1"/>
  <c r="AK1360" i="1" s="1"/>
  <c r="AM1360" i="1" s="1"/>
  <c r="AI1358" i="1"/>
  <c r="AK1358" i="1" s="1"/>
  <c r="AM1358" i="1" s="1"/>
  <c r="AI1357" i="1"/>
  <c r="AK1357" i="1" s="1"/>
  <c r="AM1357" i="1" s="1"/>
  <c r="AI1356" i="1"/>
  <c r="AK1356" i="1" s="1"/>
  <c r="AM1356" i="1" s="1"/>
  <c r="AI1355" i="1"/>
  <c r="AK1355" i="1" s="1"/>
  <c r="AM1355" i="1" s="1"/>
  <c r="AI1354" i="1"/>
  <c r="AK1354" i="1" s="1"/>
  <c r="AM1354" i="1" s="1"/>
  <c r="AI1353" i="1"/>
  <c r="AK1353" i="1" s="1"/>
  <c r="AM1353" i="1" s="1"/>
  <c r="AI1352" i="1"/>
  <c r="AK1352" i="1" s="1"/>
  <c r="AM1352" i="1" s="1"/>
  <c r="AI1350" i="1"/>
  <c r="AK1350" i="1" s="1"/>
  <c r="AM1350" i="1" s="1"/>
  <c r="AI1349" i="1"/>
  <c r="AK1349" i="1" s="1"/>
  <c r="AM1349" i="1" s="1"/>
  <c r="AI1348" i="1"/>
  <c r="AK1348" i="1" s="1"/>
  <c r="AM1348" i="1" s="1"/>
  <c r="AI1347" i="1"/>
  <c r="AK1347" i="1" s="1"/>
  <c r="AM1347" i="1" s="1"/>
  <c r="AI1346" i="1"/>
  <c r="AK1346" i="1" s="1"/>
  <c r="AM1346" i="1" s="1"/>
  <c r="AI1343" i="1"/>
  <c r="AK1343" i="1" s="1"/>
  <c r="AM1343" i="1" s="1"/>
  <c r="AI1342" i="1"/>
  <c r="AK1342" i="1" s="1"/>
  <c r="AM1342" i="1" s="1"/>
  <c r="AI1338" i="1"/>
  <c r="AK1338" i="1" s="1"/>
  <c r="AM1338" i="1" s="1"/>
  <c r="AI1337" i="1"/>
  <c r="AK1337" i="1" s="1"/>
  <c r="AM1337" i="1" s="1"/>
  <c r="AI1336" i="1"/>
  <c r="AK1336" i="1" s="1"/>
  <c r="AM1336" i="1" s="1"/>
  <c r="AI1333" i="1"/>
  <c r="AK1333" i="1" s="1"/>
  <c r="AM1333" i="1" s="1"/>
  <c r="AI1332" i="1"/>
  <c r="AK1332" i="1" s="1"/>
  <c r="AM1332" i="1" s="1"/>
  <c r="AI1331" i="1"/>
  <c r="AK1331" i="1" s="1"/>
  <c r="AM1331" i="1" s="1"/>
  <c r="AI1330" i="1"/>
  <c r="AK1330" i="1" s="1"/>
  <c r="AM1330" i="1" s="1"/>
  <c r="AI1329" i="1"/>
  <c r="AK1329" i="1" s="1"/>
  <c r="AM1329" i="1" s="1"/>
  <c r="AI1328" i="1"/>
  <c r="AK1328" i="1" s="1"/>
  <c r="AM1328" i="1" s="1"/>
  <c r="AI1327" i="1"/>
  <c r="AK1327" i="1" s="1"/>
  <c r="AM1327" i="1" s="1"/>
  <c r="AI1326" i="1"/>
  <c r="AK1326" i="1" s="1"/>
  <c r="AM1326" i="1" s="1"/>
  <c r="AI1325" i="1"/>
  <c r="AK1325" i="1" s="1"/>
  <c r="AM1325" i="1" s="1"/>
  <c r="AI1323" i="1"/>
  <c r="AK1323" i="1" s="1"/>
  <c r="AM1323" i="1" s="1"/>
  <c r="AI1322" i="1"/>
  <c r="AK1322" i="1" s="1"/>
  <c r="AM1322" i="1" s="1"/>
  <c r="AI1320" i="1"/>
  <c r="AK1320" i="1" s="1"/>
  <c r="AM1320" i="1" s="1"/>
  <c r="AI1319" i="1"/>
  <c r="AK1319" i="1" s="1"/>
  <c r="AM1319" i="1" s="1"/>
  <c r="AI1316" i="1"/>
  <c r="AK1316" i="1" s="1"/>
  <c r="AM1316" i="1" s="1"/>
  <c r="AI1315" i="1"/>
  <c r="AK1315" i="1" s="1"/>
  <c r="AM1315" i="1" s="1"/>
  <c r="AI1312" i="1"/>
  <c r="AK1312" i="1" s="1"/>
  <c r="AM1312" i="1" s="1"/>
  <c r="AI1311" i="1"/>
  <c r="AK1311" i="1" s="1"/>
  <c r="AM1311" i="1" s="1"/>
  <c r="AI1310" i="1"/>
  <c r="AK1310" i="1" s="1"/>
  <c r="AM1310" i="1" s="1"/>
  <c r="AI1309" i="1"/>
  <c r="AK1309" i="1" s="1"/>
  <c r="AM1309" i="1" s="1"/>
  <c r="AI1308" i="1"/>
  <c r="AK1308" i="1" s="1"/>
  <c r="AM1308" i="1" s="1"/>
  <c r="AI1304" i="1"/>
  <c r="AK1304" i="1" s="1"/>
  <c r="AM1304" i="1" s="1"/>
  <c r="AI1303" i="1"/>
  <c r="AK1303" i="1" s="1"/>
  <c r="AM1303" i="1" s="1"/>
  <c r="AI1301" i="1"/>
  <c r="AK1301" i="1" s="1"/>
  <c r="AM1301" i="1" s="1"/>
  <c r="AI1299" i="1"/>
  <c r="AK1299" i="1" s="1"/>
  <c r="AM1299" i="1" s="1"/>
  <c r="AI1296" i="1"/>
  <c r="AK1296" i="1" s="1"/>
  <c r="AM1296" i="1" s="1"/>
  <c r="AI1295" i="1"/>
  <c r="AK1295" i="1" s="1"/>
  <c r="AM1295" i="1" s="1"/>
  <c r="AI1294" i="1"/>
  <c r="AK1294" i="1" s="1"/>
  <c r="AM1294" i="1" s="1"/>
  <c r="AI1287" i="1"/>
  <c r="AK1287" i="1" s="1"/>
  <c r="AM1287" i="1" s="1"/>
  <c r="AI1285" i="1"/>
  <c r="AK1285" i="1" s="1"/>
  <c r="AM1285" i="1" s="1"/>
  <c r="AI1284" i="1"/>
  <c r="AK1284" i="1" s="1"/>
  <c r="AM1284" i="1" s="1"/>
  <c r="AI1279" i="1"/>
  <c r="AK1279" i="1" s="1"/>
  <c r="AM1279" i="1" s="1"/>
  <c r="AI1278" i="1"/>
  <c r="AK1278" i="1" s="1"/>
  <c r="AM1278" i="1" s="1"/>
  <c r="AI1277" i="1"/>
  <c r="AK1277" i="1" s="1"/>
  <c r="AM1277" i="1" s="1"/>
  <c r="AI1275" i="1"/>
  <c r="AK1275" i="1" s="1"/>
  <c r="AM1275" i="1" s="1"/>
  <c r="AI1274" i="1"/>
  <c r="AK1274" i="1" s="1"/>
  <c r="AM1274" i="1" s="1"/>
  <c r="AI1273" i="1"/>
  <c r="AK1273" i="1" s="1"/>
  <c r="AM1273" i="1" s="1"/>
  <c r="AI1272" i="1"/>
  <c r="AK1272" i="1" s="1"/>
  <c r="AM1272" i="1" s="1"/>
  <c r="AI1271" i="1"/>
  <c r="AK1271" i="1" s="1"/>
  <c r="AM1271" i="1" s="1"/>
  <c r="AI1270" i="1"/>
  <c r="AK1270" i="1" s="1"/>
  <c r="AM1270" i="1" s="1"/>
  <c r="AI1269" i="1"/>
  <c r="AK1269" i="1" s="1"/>
  <c r="AM1269" i="1" s="1"/>
  <c r="AI1267" i="1"/>
  <c r="AK1267" i="1" s="1"/>
  <c r="AM1267" i="1" s="1"/>
  <c r="AI1265" i="1"/>
  <c r="AK1265" i="1" s="1"/>
  <c r="AM1265" i="1" s="1"/>
  <c r="AI1264" i="1"/>
  <c r="AK1264" i="1" s="1"/>
  <c r="AM1264" i="1" s="1"/>
  <c r="AI1263" i="1"/>
  <c r="AK1263" i="1" s="1"/>
  <c r="AM1263" i="1" s="1"/>
  <c r="AI1262" i="1"/>
  <c r="AK1262" i="1" s="1"/>
  <c r="AM1262" i="1" s="1"/>
  <c r="AI1259" i="1"/>
  <c r="AK1259" i="1" s="1"/>
  <c r="AM1259" i="1" s="1"/>
  <c r="AI1258" i="1"/>
  <c r="AK1258" i="1" s="1"/>
  <c r="AM1258" i="1" s="1"/>
  <c r="AI1257" i="1"/>
  <c r="AK1257" i="1" s="1"/>
  <c r="AM1257" i="1" s="1"/>
  <c r="AI1256" i="1"/>
  <c r="AK1256" i="1" s="1"/>
  <c r="AM1256" i="1" s="1"/>
  <c r="AI1255" i="1"/>
  <c r="AK1255" i="1" s="1"/>
  <c r="AM1255" i="1" s="1"/>
  <c r="AI1254" i="1"/>
  <c r="AK1254" i="1" s="1"/>
  <c r="AM1254" i="1" s="1"/>
  <c r="AI1251" i="1"/>
  <c r="AK1251" i="1" s="1"/>
  <c r="AM1251" i="1" s="1"/>
  <c r="AI1250" i="1"/>
  <c r="AK1250" i="1" s="1"/>
  <c r="AM1250" i="1" s="1"/>
  <c r="AI1249" i="1"/>
  <c r="AK1249" i="1" s="1"/>
  <c r="AM1249" i="1" s="1"/>
  <c r="AI1248" i="1"/>
  <c r="AK1248" i="1" s="1"/>
  <c r="AM1248" i="1" s="1"/>
  <c r="AI1247" i="1"/>
  <c r="AK1247" i="1" s="1"/>
  <c r="AM1247" i="1" s="1"/>
  <c r="AI1246" i="1"/>
  <c r="AK1246" i="1" s="1"/>
  <c r="AM1246" i="1" s="1"/>
  <c r="AI1245" i="1"/>
  <c r="AK1245" i="1" s="1"/>
  <c r="AM1245" i="1" s="1"/>
  <c r="AI1244" i="1"/>
  <c r="AK1244" i="1" s="1"/>
  <c r="AM1244" i="1" s="1"/>
  <c r="AI1243" i="1"/>
  <c r="AK1243" i="1" s="1"/>
  <c r="AM1243" i="1" s="1"/>
  <c r="AI1242" i="1"/>
  <c r="AK1242" i="1" s="1"/>
  <c r="AM1242" i="1" s="1"/>
  <c r="AI1241" i="1"/>
  <c r="AK1241" i="1" s="1"/>
  <c r="AM1241" i="1" s="1"/>
  <c r="AI1240" i="1"/>
  <c r="AK1240" i="1" s="1"/>
  <c r="AM1240" i="1" s="1"/>
  <c r="AI1239" i="1"/>
  <c r="AK1239" i="1" s="1"/>
  <c r="AM1239" i="1" s="1"/>
  <c r="AI1237" i="1"/>
  <c r="AK1237" i="1" s="1"/>
  <c r="AM1237" i="1" s="1"/>
  <c r="AI1236" i="1"/>
  <c r="AK1236" i="1" s="1"/>
  <c r="AM1236" i="1" s="1"/>
  <c r="AI1235" i="1"/>
  <c r="AK1235" i="1" s="1"/>
  <c r="AM1235" i="1" s="1"/>
  <c r="AI1232" i="1"/>
  <c r="AK1232" i="1" s="1"/>
  <c r="AM1232" i="1" s="1"/>
  <c r="AI1230" i="1"/>
  <c r="AK1230" i="1" s="1"/>
  <c r="AM1230" i="1" s="1"/>
  <c r="AI1229" i="1"/>
  <c r="AK1229" i="1" s="1"/>
  <c r="AM1229" i="1" s="1"/>
  <c r="AI1228" i="1"/>
  <c r="AK1228" i="1" s="1"/>
  <c r="AM1228" i="1" s="1"/>
  <c r="AI1227" i="1"/>
  <c r="AK1227" i="1" s="1"/>
  <c r="AM1227" i="1" s="1"/>
  <c r="AI1226" i="1"/>
  <c r="AK1226" i="1" s="1"/>
  <c r="AM1226" i="1" s="1"/>
  <c r="AI1225" i="1"/>
  <c r="AK1225" i="1" s="1"/>
  <c r="AM1225" i="1" s="1"/>
  <c r="AI1224" i="1"/>
  <c r="AK1224" i="1" s="1"/>
  <c r="AM1224" i="1" s="1"/>
  <c r="AI1223" i="1"/>
  <c r="AK1223" i="1" s="1"/>
  <c r="AM1223" i="1" s="1"/>
  <c r="AI1222" i="1"/>
  <c r="AK1222" i="1" s="1"/>
  <c r="AM1222" i="1" s="1"/>
  <c r="AI1221" i="1"/>
  <c r="AK1221" i="1" s="1"/>
  <c r="AM1221" i="1" s="1"/>
  <c r="AI1219" i="1"/>
  <c r="AK1219" i="1" s="1"/>
  <c r="AM1219" i="1" s="1"/>
  <c r="AI1216" i="1"/>
  <c r="AK1216" i="1" s="1"/>
  <c r="AM1216" i="1" s="1"/>
  <c r="AI1214" i="1"/>
  <c r="AK1214" i="1" s="1"/>
  <c r="AM1214" i="1" s="1"/>
  <c r="AI1210" i="1"/>
  <c r="AK1210" i="1" s="1"/>
  <c r="AM1210" i="1" s="1"/>
  <c r="AI1208" i="1"/>
  <c r="AK1208" i="1" s="1"/>
  <c r="AM1208" i="1" s="1"/>
  <c r="AI1207" i="1"/>
  <c r="AK1207" i="1" s="1"/>
  <c r="AM1207" i="1" s="1"/>
  <c r="AI1206" i="1"/>
  <c r="AK1206" i="1" s="1"/>
  <c r="AM1206" i="1" s="1"/>
  <c r="AI1205" i="1"/>
  <c r="AK1205" i="1" s="1"/>
  <c r="AM1205" i="1" s="1"/>
  <c r="AI1203" i="1"/>
  <c r="AK1203" i="1" s="1"/>
  <c r="AM1203" i="1" s="1"/>
  <c r="AI1202" i="1"/>
  <c r="AK1202" i="1" s="1"/>
  <c r="AM1202" i="1" s="1"/>
  <c r="AI1201" i="1"/>
  <c r="AK1201" i="1" s="1"/>
  <c r="AM1201" i="1" s="1"/>
  <c r="AI1200" i="1"/>
  <c r="AK1200" i="1" s="1"/>
  <c r="AM1200" i="1" s="1"/>
  <c r="AI1199" i="1"/>
  <c r="AK1199" i="1" s="1"/>
  <c r="AM1199" i="1" s="1"/>
  <c r="AI1195" i="1"/>
  <c r="AK1195" i="1" s="1"/>
  <c r="AM1195" i="1" s="1"/>
  <c r="AI1194" i="1"/>
  <c r="AK1194" i="1" s="1"/>
  <c r="AM1194" i="1" s="1"/>
  <c r="AI1193" i="1"/>
  <c r="AK1193" i="1" s="1"/>
  <c r="AM1193" i="1" s="1"/>
  <c r="AI1192" i="1"/>
  <c r="AK1192" i="1" s="1"/>
  <c r="AM1192" i="1" s="1"/>
  <c r="AI1191" i="1"/>
  <c r="AK1191" i="1" s="1"/>
  <c r="AM1191" i="1" s="1"/>
  <c r="AI1188" i="1"/>
  <c r="AK1188" i="1" s="1"/>
  <c r="AM1188" i="1" s="1"/>
  <c r="AI1186" i="1"/>
  <c r="AK1186" i="1" s="1"/>
  <c r="AM1186" i="1" s="1"/>
  <c r="AI1185" i="1"/>
  <c r="AK1185" i="1" s="1"/>
  <c r="AM1185" i="1" s="1"/>
  <c r="AI1184" i="1"/>
  <c r="AK1184" i="1" s="1"/>
  <c r="AM1184" i="1" s="1"/>
  <c r="AI1182" i="1"/>
  <c r="AK1182" i="1" s="1"/>
  <c r="AM1182" i="1" s="1"/>
  <c r="AI1176" i="1"/>
  <c r="AK1176" i="1" s="1"/>
  <c r="AM1176" i="1" s="1"/>
  <c r="AI1167" i="1"/>
  <c r="AK1167" i="1" s="1"/>
  <c r="AM1167" i="1" s="1"/>
  <c r="AI1165" i="1"/>
  <c r="AK1165" i="1" s="1"/>
  <c r="AM1165" i="1" s="1"/>
  <c r="AI1163" i="1"/>
  <c r="AK1163" i="1" s="1"/>
  <c r="AM1163" i="1" s="1"/>
  <c r="AI1162" i="1"/>
  <c r="AK1162" i="1" s="1"/>
  <c r="AM1162" i="1" s="1"/>
  <c r="AI1161" i="1"/>
  <c r="AK1161" i="1" s="1"/>
  <c r="AM1161" i="1" s="1"/>
  <c r="AI1160" i="1"/>
  <c r="AK1160" i="1" s="1"/>
  <c r="AM1160" i="1" s="1"/>
  <c r="AI1159" i="1"/>
  <c r="AK1159" i="1" s="1"/>
  <c r="AM1159" i="1" s="1"/>
  <c r="AI1158" i="1"/>
  <c r="AK1158" i="1" s="1"/>
  <c r="AM1158" i="1" s="1"/>
  <c r="AI1157" i="1"/>
  <c r="AK1157" i="1" s="1"/>
  <c r="AM1157" i="1" s="1"/>
  <c r="AI1155" i="1"/>
  <c r="AK1155" i="1" s="1"/>
  <c r="AM1155" i="1" s="1"/>
  <c r="AI1154" i="1"/>
  <c r="AK1154" i="1" s="1"/>
  <c r="AM1154" i="1" s="1"/>
  <c r="AI1153" i="1"/>
  <c r="AK1153" i="1" s="1"/>
  <c r="AM1153" i="1" s="1"/>
  <c r="AI1152" i="1"/>
  <c r="AK1152" i="1" s="1"/>
  <c r="AM1152" i="1" s="1"/>
  <c r="AI1151" i="1"/>
  <c r="AK1151" i="1" s="1"/>
  <c r="AM1151" i="1" s="1"/>
  <c r="AI1150" i="1"/>
  <c r="AK1150" i="1" s="1"/>
  <c r="AM1150" i="1" s="1"/>
  <c r="AI1146" i="1"/>
  <c r="AK1146" i="1" s="1"/>
  <c r="AM1146" i="1" s="1"/>
  <c r="AI1145" i="1"/>
  <c r="AK1145" i="1" s="1"/>
  <c r="AM1145" i="1" s="1"/>
  <c r="AI1144" i="1"/>
  <c r="AK1144" i="1" s="1"/>
  <c r="AM1144" i="1" s="1"/>
  <c r="AI1143" i="1"/>
  <c r="AK1143" i="1" s="1"/>
  <c r="AM1143" i="1" s="1"/>
  <c r="AI1138" i="1"/>
  <c r="AK1138" i="1" s="1"/>
  <c r="AM1138" i="1" s="1"/>
  <c r="AI1137" i="1"/>
  <c r="AK1137" i="1" s="1"/>
  <c r="AM1137" i="1" s="1"/>
  <c r="AI1136" i="1"/>
  <c r="AK1136" i="1" s="1"/>
  <c r="AM1136" i="1" s="1"/>
  <c r="AI1134" i="1"/>
  <c r="AK1134" i="1" s="1"/>
  <c r="AM1134" i="1" s="1"/>
  <c r="AI1133" i="1"/>
  <c r="AK1133" i="1" s="1"/>
  <c r="AM1133" i="1" s="1"/>
  <c r="AI1132" i="1"/>
  <c r="AK1132" i="1" s="1"/>
  <c r="AM1132" i="1" s="1"/>
  <c r="AI1131" i="1"/>
  <c r="AK1131" i="1" s="1"/>
  <c r="AM1131" i="1" s="1"/>
  <c r="AI1130" i="1"/>
  <c r="AK1130" i="1" s="1"/>
  <c r="AM1130" i="1" s="1"/>
  <c r="AI1129" i="1"/>
  <c r="AK1129" i="1" s="1"/>
  <c r="AM1129" i="1" s="1"/>
  <c r="AI1128" i="1"/>
  <c r="AK1128" i="1" s="1"/>
  <c r="AM1128" i="1" s="1"/>
  <c r="AI1127" i="1"/>
  <c r="AK1127" i="1" s="1"/>
  <c r="AM1127" i="1" s="1"/>
  <c r="AI1126" i="1"/>
  <c r="AK1126" i="1" s="1"/>
  <c r="AM1126" i="1" s="1"/>
  <c r="AI1125" i="1"/>
  <c r="AK1125" i="1" s="1"/>
  <c r="AM1125" i="1" s="1"/>
  <c r="AI1121" i="1"/>
  <c r="AK1121" i="1" s="1"/>
  <c r="AM1121" i="1" s="1"/>
  <c r="AI1119" i="1"/>
  <c r="AK1119" i="1" s="1"/>
  <c r="AM1119" i="1" s="1"/>
  <c r="AI1116" i="1"/>
  <c r="AK1116" i="1" s="1"/>
  <c r="AM1116" i="1" s="1"/>
  <c r="AI1115" i="1"/>
  <c r="AK1115" i="1" s="1"/>
  <c r="AM1115" i="1" s="1"/>
  <c r="AI1113" i="1"/>
  <c r="AK1113" i="1" s="1"/>
  <c r="AM1113" i="1" s="1"/>
  <c r="AI1112" i="1"/>
  <c r="AK1112" i="1" s="1"/>
  <c r="AM1112" i="1" s="1"/>
  <c r="AI1111" i="1"/>
  <c r="AK1111" i="1" s="1"/>
  <c r="AM1111" i="1" s="1"/>
  <c r="AI1110" i="1"/>
  <c r="AK1110" i="1" s="1"/>
  <c r="AM1110" i="1" s="1"/>
  <c r="AI1109" i="1"/>
  <c r="AK1109" i="1" s="1"/>
  <c r="AM1109" i="1" s="1"/>
  <c r="AI1108" i="1"/>
  <c r="AK1108" i="1" s="1"/>
  <c r="AM1108" i="1" s="1"/>
  <c r="AI1107" i="1"/>
  <c r="AK1107" i="1" s="1"/>
  <c r="AM1107" i="1" s="1"/>
  <c r="AI1106" i="1"/>
  <c r="AK1106" i="1" s="1"/>
  <c r="AM1106" i="1" s="1"/>
  <c r="AI1105" i="1"/>
  <c r="AK1105" i="1" s="1"/>
  <c r="AM1105" i="1" s="1"/>
  <c r="AI1104" i="1"/>
  <c r="AK1104" i="1" s="1"/>
  <c r="AM1104" i="1" s="1"/>
  <c r="AI1103" i="1"/>
  <c r="AK1103" i="1" s="1"/>
  <c r="AM1103" i="1" s="1"/>
  <c r="AI1102" i="1"/>
  <c r="AK1102" i="1" s="1"/>
  <c r="AM1102" i="1" s="1"/>
  <c r="AI1101" i="1"/>
  <c r="AK1101" i="1" s="1"/>
  <c r="AM1101" i="1" s="1"/>
  <c r="AI1100" i="1"/>
  <c r="AK1100" i="1" s="1"/>
  <c r="AM1100" i="1" s="1"/>
  <c r="AI1098" i="1"/>
  <c r="AK1098" i="1" s="1"/>
  <c r="AM1098" i="1" s="1"/>
  <c r="AI1097" i="1"/>
  <c r="AK1097" i="1" s="1"/>
  <c r="AM1097" i="1" s="1"/>
  <c r="AI1096" i="1"/>
  <c r="AK1096" i="1" s="1"/>
  <c r="AM1096" i="1" s="1"/>
  <c r="AI1095" i="1"/>
  <c r="AK1095" i="1" s="1"/>
  <c r="AM1095" i="1" s="1"/>
  <c r="AI1094" i="1"/>
  <c r="AK1094" i="1" s="1"/>
  <c r="AM1094" i="1" s="1"/>
  <c r="AI1092" i="1"/>
  <c r="AK1092" i="1" s="1"/>
  <c r="AM1092" i="1" s="1"/>
  <c r="AI1090" i="1"/>
  <c r="AK1090" i="1" s="1"/>
  <c r="AM1090" i="1" s="1"/>
  <c r="AI1089" i="1"/>
  <c r="AK1089" i="1" s="1"/>
  <c r="AM1089" i="1" s="1"/>
  <c r="AI1088" i="1"/>
  <c r="AK1088" i="1" s="1"/>
  <c r="AM1088" i="1" s="1"/>
  <c r="AI1087" i="1"/>
  <c r="AK1087" i="1" s="1"/>
  <c r="AM1087" i="1" s="1"/>
  <c r="AI1086" i="1"/>
  <c r="AK1086" i="1" s="1"/>
  <c r="AM1086" i="1" s="1"/>
  <c r="AI1085" i="1"/>
  <c r="AK1085" i="1" s="1"/>
  <c r="AM1085" i="1" s="1"/>
  <c r="AI1084" i="1"/>
  <c r="AK1084" i="1" s="1"/>
  <c r="AM1084" i="1" s="1"/>
  <c r="AI1082" i="1"/>
  <c r="AK1082" i="1" s="1"/>
  <c r="AM1082" i="1" s="1"/>
  <c r="AI1081" i="1"/>
  <c r="AK1081" i="1" s="1"/>
  <c r="AM1081" i="1" s="1"/>
  <c r="AI1080" i="1"/>
  <c r="AK1080" i="1" s="1"/>
  <c r="AM1080" i="1" s="1"/>
  <c r="AI1078" i="1"/>
  <c r="AK1078" i="1" s="1"/>
  <c r="AM1078" i="1" s="1"/>
  <c r="AI1073" i="1"/>
  <c r="AK1073" i="1" s="1"/>
  <c r="AM1073" i="1" s="1"/>
  <c r="AI1071" i="1"/>
  <c r="AK1071" i="1" s="1"/>
  <c r="AM1071" i="1" s="1"/>
  <c r="AI1070" i="1"/>
  <c r="AK1070" i="1" s="1"/>
  <c r="AM1070" i="1" s="1"/>
  <c r="AI1069" i="1"/>
  <c r="AK1069" i="1" s="1"/>
  <c r="AM1069" i="1" s="1"/>
  <c r="AI1068" i="1"/>
  <c r="AK1068" i="1" s="1"/>
  <c r="AM1068" i="1" s="1"/>
  <c r="AI1065" i="1"/>
  <c r="AK1065" i="1" s="1"/>
  <c r="AM1065" i="1" s="1"/>
  <c r="AI1064" i="1"/>
  <c r="AK1064" i="1" s="1"/>
  <c r="AM1064" i="1" s="1"/>
  <c r="AI1063" i="1"/>
  <c r="AK1063" i="1" s="1"/>
  <c r="AM1063" i="1" s="1"/>
  <c r="AI1062" i="1"/>
  <c r="AK1062" i="1" s="1"/>
  <c r="AM1062" i="1" s="1"/>
  <c r="AI1061" i="1"/>
  <c r="AK1061" i="1" s="1"/>
  <c r="AM1061" i="1" s="1"/>
  <c r="AI1060" i="1"/>
  <c r="AK1060" i="1" s="1"/>
  <c r="AM1060" i="1" s="1"/>
  <c r="AI1059" i="1"/>
  <c r="AK1059" i="1" s="1"/>
  <c r="AM1059" i="1" s="1"/>
  <c r="AI1058" i="1"/>
  <c r="AK1058" i="1" s="1"/>
  <c r="AM1058" i="1" s="1"/>
  <c r="AI1057" i="1"/>
  <c r="AK1057" i="1" s="1"/>
  <c r="AM1057" i="1" s="1"/>
  <c r="AI1056" i="1"/>
  <c r="AK1056" i="1" s="1"/>
  <c r="AM1056" i="1" s="1"/>
  <c r="AI1055" i="1"/>
  <c r="AK1055" i="1" s="1"/>
  <c r="AM1055" i="1" s="1"/>
  <c r="AI1052" i="1"/>
  <c r="AK1052" i="1" s="1"/>
  <c r="AM1052" i="1" s="1"/>
  <c r="AI1051" i="1"/>
  <c r="AK1051" i="1" s="1"/>
  <c r="AM1051" i="1" s="1"/>
  <c r="AI1050" i="1"/>
  <c r="AK1050" i="1" s="1"/>
  <c r="AM1050" i="1" s="1"/>
  <c r="AI1049" i="1"/>
  <c r="AK1049" i="1" s="1"/>
  <c r="AM1049" i="1" s="1"/>
  <c r="AI1048" i="1"/>
  <c r="AK1048" i="1" s="1"/>
  <c r="AM1048" i="1" s="1"/>
  <c r="AI1047" i="1"/>
  <c r="AK1047" i="1" s="1"/>
  <c r="AM1047" i="1" s="1"/>
  <c r="AI1046" i="1"/>
  <c r="AK1046" i="1" s="1"/>
  <c r="AM1046" i="1" s="1"/>
  <c r="AI1045" i="1"/>
  <c r="AK1045" i="1" s="1"/>
  <c r="AM1045" i="1" s="1"/>
  <c r="AI1044" i="1"/>
  <c r="AK1044" i="1" s="1"/>
  <c r="AM1044" i="1" s="1"/>
  <c r="AI1043" i="1"/>
  <c r="AK1043" i="1" s="1"/>
  <c r="AM1043" i="1" s="1"/>
  <c r="AI1042" i="1"/>
  <c r="AK1042" i="1" s="1"/>
  <c r="AM1042" i="1" s="1"/>
  <c r="AI1041" i="1"/>
  <c r="AK1041" i="1" s="1"/>
  <c r="AM1041" i="1" s="1"/>
  <c r="AI1039" i="1"/>
  <c r="AK1039" i="1" s="1"/>
  <c r="AM1039" i="1" s="1"/>
  <c r="AI1038" i="1"/>
  <c r="AK1038" i="1" s="1"/>
  <c r="AM1038" i="1" s="1"/>
  <c r="AI1037" i="1"/>
  <c r="AK1037" i="1" s="1"/>
  <c r="AM1037" i="1" s="1"/>
  <c r="AI1036" i="1"/>
  <c r="AK1036" i="1" s="1"/>
  <c r="AM1036" i="1" s="1"/>
  <c r="AI1035" i="1"/>
  <c r="AK1035" i="1" s="1"/>
  <c r="AM1035" i="1" s="1"/>
  <c r="AI1034" i="1"/>
  <c r="AK1034" i="1" s="1"/>
  <c r="AM1034" i="1" s="1"/>
  <c r="AI1033" i="1"/>
  <c r="AK1033" i="1" s="1"/>
  <c r="AM1033" i="1" s="1"/>
  <c r="AI1031" i="1"/>
  <c r="AK1031" i="1" s="1"/>
  <c r="AM1031" i="1" s="1"/>
  <c r="AI1030" i="1"/>
  <c r="AK1030" i="1" s="1"/>
  <c r="AM1030" i="1" s="1"/>
  <c r="AI1027" i="1"/>
  <c r="AK1027" i="1" s="1"/>
  <c r="AM1027" i="1" s="1"/>
  <c r="AI1026" i="1"/>
  <c r="AK1026" i="1" s="1"/>
  <c r="AM1026" i="1" s="1"/>
  <c r="AI1023" i="1"/>
  <c r="AK1023" i="1" s="1"/>
  <c r="AM1023" i="1" s="1"/>
  <c r="AI1022" i="1"/>
  <c r="AK1022" i="1" s="1"/>
  <c r="AM1022" i="1" s="1"/>
  <c r="AI1020" i="1"/>
  <c r="AK1020" i="1" s="1"/>
  <c r="AM1020" i="1" s="1"/>
  <c r="AI1019" i="1"/>
  <c r="AK1019" i="1" s="1"/>
  <c r="AM1019" i="1" s="1"/>
  <c r="AI1016" i="1"/>
  <c r="AK1016" i="1" s="1"/>
  <c r="AM1016" i="1" s="1"/>
  <c r="AI1015" i="1"/>
  <c r="AK1015" i="1" s="1"/>
  <c r="AM1015" i="1" s="1"/>
  <c r="AI1014" i="1"/>
  <c r="AK1014" i="1" s="1"/>
  <c r="AM1014" i="1" s="1"/>
  <c r="AI1013" i="1"/>
  <c r="AK1013" i="1" s="1"/>
  <c r="AM1013" i="1" s="1"/>
  <c r="AI1012" i="1"/>
  <c r="AK1012" i="1" s="1"/>
  <c r="AM1012" i="1" s="1"/>
  <c r="AI1011" i="1"/>
  <c r="AK1011" i="1" s="1"/>
  <c r="AM1011" i="1" s="1"/>
  <c r="AI1010" i="1"/>
  <c r="AK1010" i="1" s="1"/>
  <c r="AM1010" i="1" s="1"/>
  <c r="AI1009" i="1"/>
  <c r="AK1009" i="1" s="1"/>
  <c r="AM1009" i="1" s="1"/>
  <c r="AI1005" i="1"/>
  <c r="AK1005" i="1" s="1"/>
  <c r="AM1005" i="1" s="1"/>
  <c r="AI1004" i="1"/>
  <c r="AK1004" i="1" s="1"/>
  <c r="AM1004" i="1" s="1"/>
  <c r="AI1002" i="1"/>
  <c r="AK1002" i="1" s="1"/>
  <c r="AM1002" i="1" s="1"/>
  <c r="AI1001" i="1"/>
  <c r="AK1001" i="1" s="1"/>
  <c r="AM1001" i="1" s="1"/>
  <c r="AI1000" i="1"/>
  <c r="AK1000" i="1" s="1"/>
  <c r="AM1000" i="1" s="1"/>
  <c r="AI999" i="1"/>
  <c r="AK999" i="1" s="1"/>
  <c r="AM999" i="1" s="1"/>
  <c r="AI998" i="1"/>
  <c r="AK998" i="1" s="1"/>
  <c r="AM998" i="1" s="1"/>
  <c r="AI997" i="1"/>
  <c r="AK997" i="1" s="1"/>
  <c r="AM997" i="1" s="1"/>
  <c r="AI995" i="1"/>
  <c r="AK995" i="1" s="1"/>
  <c r="AM995" i="1" s="1"/>
  <c r="AI993" i="1"/>
  <c r="AK993" i="1" s="1"/>
  <c r="AM993" i="1" s="1"/>
  <c r="AI992" i="1"/>
  <c r="AK992" i="1" s="1"/>
  <c r="AM992" i="1" s="1"/>
  <c r="AI990" i="1"/>
  <c r="AK990" i="1" s="1"/>
  <c r="AM990" i="1" s="1"/>
  <c r="AI988" i="1"/>
  <c r="AK988" i="1" s="1"/>
  <c r="AM988" i="1" s="1"/>
  <c r="AI985" i="1"/>
  <c r="AK985" i="1" s="1"/>
  <c r="AM985" i="1" s="1"/>
  <c r="AI984" i="1"/>
  <c r="AK984" i="1" s="1"/>
  <c r="AM984" i="1" s="1"/>
  <c r="AI981" i="1"/>
  <c r="AK981" i="1" s="1"/>
  <c r="AM981" i="1" s="1"/>
  <c r="AI978" i="1"/>
  <c r="AK978" i="1" s="1"/>
  <c r="AM978" i="1" s="1"/>
  <c r="AI977" i="1"/>
  <c r="AK977" i="1" s="1"/>
  <c r="AM977" i="1" s="1"/>
  <c r="AI973" i="1"/>
  <c r="AK973" i="1" s="1"/>
  <c r="AM973" i="1" s="1"/>
  <c r="AI972" i="1"/>
  <c r="AK972" i="1" s="1"/>
  <c r="AM972" i="1" s="1"/>
  <c r="AI971" i="1"/>
  <c r="AK971" i="1" s="1"/>
  <c r="AM971" i="1" s="1"/>
  <c r="AI970" i="1"/>
  <c r="AK970" i="1" s="1"/>
  <c r="AM970" i="1" s="1"/>
  <c r="AI969" i="1"/>
  <c r="AK969" i="1" s="1"/>
  <c r="AM969" i="1" s="1"/>
  <c r="AI968" i="1"/>
  <c r="AK968" i="1" s="1"/>
  <c r="AM968" i="1" s="1"/>
  <c r="AI967" i="1"/>
  <c r="AK967" i="1" s="1"/>
  <c r="AM967" i="1" s="1"/>
  <c r="AI961" i="1"/>
  <c r="AK961" i="1" s="1"/>
  <c r="AM961" i="1" s="1"/>
  <c r="AI960" i="1"/>
  <c r="AK960" i="1" s="1"/>
  <c r="AM960" i="1" s="1"/>
  <c r="AI959" i="1"/>
  <c r="AK959" i="1" s="1"/>
  <c r="AM959" i="1" s="1"/>
  <c r="AI958" i="1"/>
  <c r="AK958" i="1" s="1"/>
  <c r="AM958" i="1" s="1"/>
  <c r="AI956" i="1"/>
  <c r="AK956" i="1" s="1"/>
  <c r="AM956" i="1" s="1"/>
  <c r="AI953" i="1"/>
  <c r="AK953" i="1" s="1"/>
  <c r="AM953" i="1" s="1"/>
  <c r="AI950" i="1"/>
  <c r="AK950" i="1" s="1"/>
  <c r="AM950" i="1" s="1"/>
  <c r="AI949" i="1"/>
  <c r="AK949" i="1" s="1"/>
  <c r="AM949" i="1" s="1"/>
  <c r="AI948" i="1"/>
  <c r="AK948" i="1" s="1"/>
  <c r="AM948" i="1" s="1"/>
  <c r="AI947" i="1"/>
  <c r="AK947" i="1" s="1"/>
  <c r="AM947" i="1" s="1"/>
  <c r="AI946" i="1"/>
  <c r="AK946" i="1" s="1"/>
  <c r="AM946" i="1" s="1"/>
  <c r="AI945" i="1"/>
  <c r="AK945" i="1" s="1"/>
  <c r="AM945" i="1" s="1"/>
  <c r="AI944" i="1"/>
  <c r="AK944" i="1" s="1"/>
  <c r="AM944" i="1" s="1"/>
  <c r="AI941" i="1"/>
  <c r="AK941" i="1" s="1"/>
  <c r="AM941" i="1" s="1"/>
  <c r="AI940" i="1"/>
  <c r="AK940" i="1" s="1"/>
  <c r="AM940" i="1" s="1"/>
  <c r="AI938" i="1"/>
  <c r="AK938" i="1" s="1"/>
  <c r="AM938" i="1" s="1"/>
  <c r="AI937" i="1"/>
  <c r="AK937" i="1" s="1"/>
  <c r="AM937" i="1" s="1"/>
  <c r="AI936" i="1"/>
  <c r="AK936" i="1" s="1"/>
  <c r="AM936" i="1" s="1"/>
  <c r="AI935" i="1"/>
  <c r="AK935" i="1" s="1"/>
  <c r="AM935" i="1" s="1"/>
  <c r="AI933" i="1"/>
  <c r="AK933" i="1" s="1"/>
  <c r="AM933" i="1" s="1"/>
  <c r="AI932" i="1"/>
  <c r="AK932" i="1" s="1"/>
  <c r="AM932" i="1" s="1"/>
  <c r="AI930" i="1"/>
  <c r="AK930" i="1" s="1"/>
  <c r="AM930" i="1" s="1"/>
  <c r="AI929" i="1"/>
  <c r="AK929" i="1" s="1"/>
  <c r="AM929" i="1" s="1"/>
  <c r="AI928" i="1"/>
  <c r="AK928" i="1" s="1"/>
  <c r="AM928" i="1" s="1"/>
  <c r="AI926" i="1"/>
  <c r="AK926" i="1" s="1"/>
  <c r="AM926" i="1" s="1"/>
  <c r="AI924" i="1"/>
  <c r="AK924" i="1" s="1"/>
  <c r="AM924" i="1" s="1"/>
  <c r="AI923" i="1"/>
  <c r="AK923" i="1" s="1"/>
  <c r="AM923" i="1" s="1"/>
  <c r="AI921" i="1"/>
  <c r="AK921" i="1" s="1"/>
  <c r="AM921" i="1" s="1"/>
  <c r="AI920" i="1"/>
  <c r="AK920" i="1" s="1"/>
  <c r="AM920" i="1" s="1"/>
  <c r="AI919" i="1"/>
  <c r="AK919" i="1" s="1"/>
  <c r="AM919" i="1" s="1"/>
  <c r="AI918" i="1"/>
  <c r="AK918" i="1" s="1"/>
  <c r="AM918" i="1" s="1"/>
  <c r="AI917" i="1"/>
  <c r="AK917" i="1" s="1"/>
  <c r="AM917" i="1" s="1"/>
  <c r="AI915" i="1"/>
  <c r="AK915" i="1" s="1"/>
  <c r="AM915" i="1" s="1"/>
  <c r="AI914" i="1"/>
  <c r="AK914" i="1" s="1"/>
  <c r="AM914" i="1" s="1"/>
  <c r="AI913" i="1"/>
  <c r="AK913" i="1" s="1"/>
  <c r="AM913" i="1" s="1"/>
  <c r="AI910" i="1"/>
  <c r="AK910" i="1" s="1"/>
  <c r="AM910" i="1" s="1"/>
  <c r="AI908" i="1"/>
  <c r="AK908" i="1" s="1"/>
  <c r="AM908" i="1" s="1"/>
  <c r="AI903" i="1"/>
  <c r="AK903" i="1" s="1"/>
  <c r="AM903" i="1" s="1"/>
  <c r="AI898" i="1"/>
  <c r="AK898" i="1" s="1"/>
  <c r="AM898" i="1" s="1"/>
  <c r="AI891" i="1"/>
  <c r="AK891" i="1" s="1"/>
  <c r="AM891" i="1" s="1"/>
  <c r="AI889" i="1"/>
  <c r="AK889" i="1" s="1"/>
  <c r="AM889" i="1" s="1"/>
  <c r="AI885" i="1"/>
  <c r="AK885" i="1" s="1"/>
  <c r="AM885" i="1" s="1"/>
  <c r="AI884" i="1"/>
  <c r="AK884" i="1" s="1"/>
  <c r="AM884" i="1" s="1"/>
  <c r="AI883" i="1"/>
  <c r="AK883" i="1" s="1"/>
  <c r="AM883" i="1" s="1"/>
  <c r="AI882" i="1"/>
  <c r="AK882" i="1" s="1"/>
  <c r="AM882" i="1" s="1"/>
  <c r="AI881" i="1"/>
  <c r="AK881" i="1" s="1"/>
  <c r="AM881" i="1" s="1"/>
  <c r="AI880" i="1"/>
  <c r="AK880" i="1" s="1"/>
  <c r="AM880" i="1" s="1"/>
  <c r="AI879" i="1"/>
  <c r="AK879" i="1" s="1"/>
  <c r="AM879" i="1" s="1"/>
  <c r="AI878" i="1"/>
  <c r="AK878" i="1" s="1"/>
  <c r="AM878" i="1" s="1"/>
  <c r="AI877" i="1"/>
  <c r="AK877" i="1" s="1"/>
  <c r="AM877" i="1" s="1"/>
  <c r="AI876" i="1"/>
  <c r="AK876" i="1" s="1"/>
  <c r="AM876" i="1" s="1"/>
  <c r="AI875" i="1"/>
  <c r="AK875" i="1" s="1"/>
  <c r="AM875" i="1" s="1"/>
  <c r="AI873" i="1"/>
  <c r="AK873" i="1" s="1"/>
  <c r="AM873" i="1" s="1"/>
  <c r="AI872" i="1"/>
  <c r="AK872" i="1" s="1"/>
  <c r="AM872" i="1" s="1"/>
  <c r="AI871" i="1"/>
  <c r="AK871" i="1" s="1"/>
  <c r="AM871" i="1" s="1"/>
  <c r="AI870" i="1"/>
  <c r="AK870" i="1" s="1"/>
  <c r="AM870" i="1" s="1"/>
  <c r="AI867" i="1"/>
  <c r="AK867" i="1" s="1"/>
  <c r="AM867" i="1" s="1"/>
  <c r="AI866" i="1"/>
  <c r="AK866" i="1" s="1"/>
  <c r="AM866" i="1" s="1"/>
  <c r="AI865" i="1"/>
  <c r="AK865" i="1" s="1"/>
  <c r="AM865" i="1" s="1"/>
  <c r="AI864" i="1"/>
  <c r="AK864" i="1" s="1"/>
  <c r="AM864" i="1" s="1"/>
  <c r="AI863" i="1"/>
  <c r="AK863" i="1" s="1"/>
  <c r="AM863" i="1" s="1"/>
  <c r="AI862" i="1"/>
  <c r="AK862" i="1" s="1"/>
  <c r="AM862" i="1" s="1"/>
  <c r="AI861" i="1"/>
  <c r="AK861" i="1" s="1"/>
  <c r="AM861" i="1" s="1"/>
  <c r="AI858" i="1"/>
  <c r="AK858" i="1" s="1"/>
  <c r="AM858" i="1" s="1"/>
  <c r="AI857" i="1"/>
  <c r="AK857" i="1" s="1"/>
  <c r="AM857" i="1" s="1"/>
  <c r="AI856" i="1"/>
  <c r="AK856" i="1" s="1"/>
  <c r="AM856" i="1" s="1"/>
  <c r="AI855" i="1"/>
  <c r="AK855" i="1" s="1"/>
  <c r="AM855" i="1" s="1"/>
  <c r="AI853" i="1"/>
  <c r="AK853" i="1" s="1"/>
  <c r="AM853" i="1" s="1"/>
  <c r="AI852" i="1"/>
  <c r="AK852" i="1" s="1"/>
  <c r="AM852" i="1" s="1"/>
  <c r="AI851" i="1"/>
  <c r="AK851" i="1" s="1"/>
  <c r="AM851" i="1" s="1"/>
  <c r="AI850" i="1"/>
  <c r="AK850" i="1" s="1"/>
  <c r="AM850" i="1" s="1"/>
  <c r="AI848" i="1"/>
  <c r="AK848" i="1" s="1"/>
  <c r="AM848" i="1" s="1"/>
  <c r="AI847" i="1"/>
  <c r="AK847" i="1" s="1"/>
  <c r="AM847" i="1" s="1"/>
  <c r="AI846" i="1"/>
  <c r="AK846" i="1" s="1"/>
  <c r="AM846" i="1" s="1"/>
  <c r="AI845" i="1"/>
  <c r="AK845" i="1" s="1"/>
  <c r="AM845" i="1" s="1"/>
  <c r="AI844" i="1"/>
  <c r="AK844" i="1" s="1"/>
  <c r="AM844" i="1" s="1"/>
  <c r="AI843" i="1"/>
  <c r="AK843" i="1" s="1"/>
  <c r="AM843" i="1" s="1"/>
  <c r="AI842" i="1"/>
  <c r="AK842" i="1" s="1"/>
  <c r="AM842" i="1" s="1"/>
  <c r="AI841" i="1"/>
  <c r="AK841" i="1" s="1"/>
  <c r="AM841" i="1" s="1"/>
  <c r="AI839" i="1"/>
  <c r="AK839" i="1" s="1"/>
  <c r="AM839" i="1" s="1"/>
  <c r="AI838" i="1"/>
  <c r="AK838" i="1" s="1"/>
  <c r="AM838" i="1" s="1"/>
  <c r="AI837" i="1"/>
  <c r="AK837" i="1" s="1"/>
  <c r="AM837" i="1" s="1"/>
  <c r="AI836" i="1"/>
  <c r="AK836" i="1" s="1"/>
  <c r="AM836" i="1" s="1"/>
  <c r="AI835" i="1"/>
  <c r="AK835" i="1" s="1"/>
  <c r="AM835" i="1" s="1"/>
  <c r="AI834" i="1"/>
  <c r="AK834" i="1" s="1"/>
  <c r="AM834" i="1" s="1"/>
  <c r="AI833" i="1"/>
  <c r="AK833" i="1" s="1"/>
  <c r="AM833" i="1" s="1"/>
  <c r="AI832" i="1"/>
  <c r="AK832" i="1" s="1"/>
  <c r="AM832" i="1" s="1"/>
  <c r="AI830" i="1"/>
  <c r="AK830" i="1" s="1"/>
  <c r="AM830" i="1" s="1"/>
  <c r="AI828" i="1"/>
  <c r="AK828" i="1" s="1"/>
  <c r="AM828" i="1" s="1"/>
  <c r="AI827" i="1"/>
  <c r="AK827" i="1" s="1"/>
  <c r="AM827" i="1" s="1"/>
  <c r="AI826" i="1"/>
  <c r="AK826" i="1" s="1"/>
  <c r="AM826" i="1" s="1"/>
  <c r="AI825" i="1"/>
  <c r="AK825" i="1" s="1"/>
  <c r="AM825" i="1" s="1"/>
  <c r="AI821" i="1"/>
  <c r="AK821" i="1" s="1"/>
  <c r="AM821" i="1" s="1"/>
  <c r="AI820" i="1"/>
  <c r="AK820" i="1" s="1"/>
  <c r="AM820" i="1" s="1"/>
  <c r="AI819" i="1"/>
  <c r="AK819" i="1" s="1"/>
  <c r="AM819" i="1" s="1"/>
  <c r="AI818" i="1"/>
  <c r="AK818" i="1" s="1"/>
  <c r="AM818" i="1" s="1"/>
  <c r="AI817" i="1"/>
  <c r="AK817" i="1" s="1"/>
  <c r="AM817" i="1" s="1"/>
  <c r="AI815" i="1"/>
  <c r="AK815" i="1" s="1"/>
  <c r="AM815" i="1" s="1"/>
  <c r="AI814" i="1"/>
  <c r="AK814" i="1" s="1"/>
  <c r="AM814" i="1" s="1"/>
  <c r="AI813" i="1"/>
  <c r="AK813" i="1" s="1"/>
  <c r="AM813" i="1" s="1"/>
  <c r="AI812" i="1"/>
  <c r="AK812" i="1" s="1"/>
  <c r="AM812" i="1" s="1"/>
  <c r="AI808" i="1"/>
  <c r="AK808" i="1" s="1"/>
  <c r="AM808" i="1" s="1"/>
  <c r="AI806" i="1"/>
  <c r="AK806" i="1" s="1"/>
  <c r="AM806" i="1" s="1"/>
  <c r="AI805" i="1"/>
  <c r="AK805" i="1" s="1"/>
  <c r="AM805" i="1" s="1"/>
  <c r="AI804" i="1"/>
  <c r="AK804" i="1" s="1"/>
  <c r="AM804" i="1" s="1"/>
  <c r="AI803" i="1"/>
  <c r="AK803" i="1" s="1"/>
  <c r="AM803" i="1" s="1"/>
  <c r="AI802" i="1"/>
  <c r="AK802" i="1" s="1"/>
  <c r="AM802" i="1" s="1"/>
  <c r="AI801" i="1"/>
  <c r="AK801" i="1" s="1"/>
  <c r="AM801" i="1" s="1"/>
  <c r="AI800" i="1"/>
  <c r="AK800" i="1" s="1"/>
  <c r="AM800" i="1" s="1"/>
  <c r="AI799" i="1"/>
  <c r="AK799" i="1" s="1"/>
  <c r="AM799" i="1" s="1"/>
  <c r="AI798" i="1"/>
  <c r="AK798" i="1" s="1"/>
  <c r="AM798" i="1" s="1"/>
  <c r="AI797" i="1"/>
  <c r="AK797" i="1" s="1"/>
  <c r="AM797" i="1" s="1"/>
  <c r="AI796" i="1"/>
  <c r="AK796" i="1" s="1"/>
  <c r="AM796" i="1" s="1"/>
  <c r="AI795" i="1"/>
  <c r="AK795" i="1" s="1"/>
  <c r="AM795" i="1" s="1"/>
  <c r="AI793" i="1"/>
  <c r="AK793" i="1" s="1"/>
  <c r="AM793" i="1" s="1"/>
  <c r="AI790" i="1"/>
  <c r="AK790" i="1" s="1"/>
  <c r="AM790" i="1" s="1"/>
  <c r="AI789" i="1"/>
  <c r="AK789" i="1" s="1"/>
  <c r="AM789" i="1" s="1"/>
  <c r="AI788" i="1"/>
  <c r="AK788" i="1" s="1"/>
  <c r="AM788" i="1" s="1"/>
  <c r="AI787" i="1"/>
  <c r="AK787" i="1" s="1"/>
  <c r="AM787" i="1" s="1"/>
  <c r="AI782" i="1"/>
  <c r="AK782" i="1" s="1"/>
  <c r="AM782" i="1" s="1"/>
  <c r="AI781" i="1"/>
  <c r="AK781" i="1" s="1"/>
  <c r="AM781" i="1" s="1"/>
  <c r="AI779" i="1"/>
  <c r="AK779" i="1" s="1"/>
  <c r="AM779" i="1" s="1"/>
  <c r="AI778" i="1"/>
  <c r="AK778" i="1" s="1"/>
  <c r="AM778" i="1" s="1"/>
  <c r="AI775" i="1"/>
  <c r="AK775" i="1" s="1"/>
  <c r="AM775" i="1" s="1"/>
  <c r="AI774" i="1"/>
  <c r="AK774" i="1" s="1"/>
  <c r="AM774" i="1" s="1"/>
  <c r="AI773" i="1"/>
  <c r="AK773" i="1" s="1"/>
  <c r="AM773" i="1" s="1"/>
  <c r="AI772" i="1"/>
  <c r="AK772" i="1" s="1"/>
  <c r="AM772" i="1" s="1"/>
  <c r="AI771" i="1"/>
  <c r="AK771" i="1" s="1"/>
  <c r="AM771" i="1" s="1"/>
  <c r="AI770" i="1"/>
  <c r="AK770" i="1" s="1"/>
  <c r="AM770" i="1" s="1"/>
  <c r="AI769" i="1"/>
  <c r="AK769" i="1" s="1"/>
  <c r="AM769" i="1" s="1"/>
  <c r="AI768" i="1"/>
  <c r="AK768" i="1" s="1"/>
  <c r="AM768" i="1" s="1"/>
  <c r="AI767" i="1"/>
  <c r="AK767" i="1" s="1"/>
  <c r="AM767" i="1" s="1"/>
  <c r="AI766" i="1"/>
  <c r="AK766" i="1" s="1"/>
  <c r="AM766" i="1" s="1"/>
  <c r="AI765" i="1"/>
  <c r="AK765" i="1" s="1"/>
  <c r="AM765" i="1" s="1"/>
  <c r="AI764" i="1"/>
  <c r="AK764" i="1" s="1"/>
  <c r="AM764" i="1" s="1"/>
  <c r="AI763" i="1"/>
  <c r="AK763" i="1" s="1"/>
  <c r="AM763" i="1" s="1"/>
  <c r="AI762" i="1"/>
  <c r="AK762" i="1" s="1"/>
  <c r="AM762" i="1" s="1"/>
  <c r="AI761" i="1"/>
  <c r="AK761" i="1" s="1"/>
  <c r="AM761" i="1" s="1"/>
  <c r="AI760" i="1"/>
  <c r="AK760" i="1" s="1"/>
  <c r="AM760" i="1" s="1"/>
  <c r="AI758" i="1"/>
  <c r="AK758" i="1" s="1"/>
  <c r="AM758" i="1" s="1"/>
  <c r="AI757" i="1"/>
  <c r="AK757" i="1" s="1"/>
  <c r="AM757" i="1" s="1"/>
  <c r="AI756" i="1"/>
  <c r="AK756" i="1" s="1"/>
  <c r="AM756" i="1" s="1"/>
  <c r="AI753" i="1"/>
  <c r="AK753" i="1" s="1"/>
  <c r="AM753" i="1" s="1"/>
  <c r="AI752" i="1"/>
  <c r="AK752" i="1" s="1"/>
  <c r="AM752" i="1" s="1"/>
  <c r="AI751" i="1"/>
  <c r="AK751" i="1" s="1"/>
  <c r="AM751" i="1" s="1"/>
  <c r="AI750" i="1"/>
  <c r="AK750" i="1" s="1"/>
  <c r="AM750" i="1" s="1"/>
  <c r="AI748" i="1"/>
  <c r="AK748" i="1" s="1"/>
  <c r="AM748" i="1" s="1"/>
  <c r="AI740" i="1"/>
  <c r="AK740" i="1" s="1"/>
  <c r="AM740" i="1" s="1"/>
  <c r="AI739" i="1"/>
  <c r="AK739" i="1" s="1"/>
  <c r="AM739" i="1" s="1"/>
  <c r="AI737" i="1"/>
  <c r="AK737" i="1" s="1"/>
  <c r="AM737" i="1" s="1"/>
  <c r="AI736" i="1"/>
  <c r="AK736" i="1" s="1"/>
  <c r="AM736" i="1" s="1"/>
  <c r="AI732" i="1"/>
  <c r="AK732" i="1" s="1"/>
  <c r="AM732" i="1" s="1"/>
  <c r="AI731" i="1"/>
  <c r="AK731" i="1" s="1"/>
  <c r="AM731" i="1" s="1"/>
  <c r="AI729" i="1"/>
  <c r="AK729" i="1" s="1"/>
  <c r="AM729" i="1" s="1"/>
  <c r="AI728" i="1"/>
  <c r="AK728" i="1" s="1"/>
  <c r="AM728" i="1" s="1"/>
  <c r="AI727" i="1"/>
  <c r="AK727" i="1" s="1"/>
  <c r="AM727" i="1" s="1"/>
  <c r="AI726" i="1"/>
  <c r="AK726" i="1" s="1"/>
  <c r="AM726" i="1" s="1"/>
  <c r="AI725" i="1"/>
  <c r="AK725" i="1" s="1"/>
  <c r="AM725" i="1" s="1"/>
  <c r="AI724" i="1"/>
  <c r="AK724" i="1" s="1"/>
  <c r="AM724" i="1" s="1"/>
  <c r="AI723" i="1"/>
  <c r="AK723" i="1" s="1"/>
  <c r="AM723" i="1" s="1"/>
  <c r="AI722" i="1"/>
  <c r="AK722" i="1" s="1"/>
  <c r="AM722" i="1" s="1"/>
  <c r="AI721" i="1"/>
  <c r="AK721" i="1" s="1"/>
  <c r="AM721" i="1" s="1"/>
  <c r="AI720" i="1"/>
  <c r="AK720" i="1" s="1"/>
  <c r="AM720" i="1" s="1"/>
  <c r="AI719" i="1"/>
  <c r="AK719" i="1" s="1"/>
  <c r="AM719" i="1" s="1"/>
  <c r="AI718" i="1"/>
  <c r="AK718" i="1" s="1"/>
  <c r="AM718" i="1" s="1"/>
  <c r="AI717" i="1"/>
  <c r="AK717" i="1" s="1"/>
  <c r="AM717" i="1" s="1"/>
  <c r="AI715" i="1"/>
  <c r="AK715" i="1" s="1"/>
  <c r="AM715" i="1" s="1"/>
  <c r="AI714" i="1"/>
  <c r="AK714" i="1" s="1"/>
  <c r="AM714" i="1" s="1"/>
  <c r="AI713" i="1"/>
  <c r="AK713" i="1" s="1"/>
  <c r="AM713" i="1" s="1"/>
  <c r="AI710" i="1"/>
  <c r="AK710" i="1" s="1"/>
  <c r="AM710" i="1" s="1"/>
  <c r="AI709" i="1"/>
  <c r="AK709" i="1" s="1"/>
  <c r="AM709" i="1" s="1"/>
  <c r="AI708" i="1"/>
  <c r="AK708" i="1" s="1"/>
  <c r="AM708" i="1" s="1"/>
  <c r="AI704" i="1"/>
  <c r="AK704" i="1" s="1"/>
  <c r="AM704" i="1" s="1"/>
  <c r="AI703" i="1"/>
  <c r="AK703" i="1" s="1"/>
  <c r="AM703" i="1" s="1"/>
  <c r="AI701" i="1"/>
  <c r="AK701" i="1" s="1"/>
  <c r="AM701" i="1" s="1"/>
  <c r="AI700" i="1"/>
  <c r="AK700" i="1" s="1"/>
  <c r="AM700" i="1" s="1"/>
  <c r="AI699" i="1"/>
  <c r="AK699" i="1" s="1"/>
  <c r="AM699" i="1" s="1"/>
  <c r="AI698" i="1"/>
  <c r="AK698" i="1" s="1"/>
  <c r="AM698" i="1" s="1"/>
  <c r="AI697" i="1"/>
  <c r="AK697" i="1" s="1"/>
  <c r="AM697" i="1" s="1"/>
  <c r="AI696" i="1"/>
  <c r="AK696" i="1" s="1"/>
  <c r="AM696" i="1" s="1"/>
  <c r="AI694" i="1"/>
  <c r="AK694" i="1" s="1"/>
  <c r="AM694" i="1" s="1"/>
  <c r="AI693" i="1"/>
  <c r="AK693" i="1" s="1"/>
  <c r="AM693" i="1" s="1"/>
  <c r="AI691" i="1"/>
  <c r="AK691" i="1" s="1"/>
  <c r="AM691" i="1" s="1"/>
  <c r="AI690" i="1"/>
  <c r="AK690" i="1" s="1"/>
  <c r="AM690" i="1" s="1"/>
  <c r="AI684" i="1"/>
  <c r="AK684" i="1" s="1"/>
  <c r="AM684" i="1" s="1"/>
  <c r="AI683" i="1"/>
  <c r="AK683" i="1" s="1"/>
  <c r="AM683" i="1" s="1"/>
  <c r="AI682" i="1"/>
  <c r="AK682" i="1" s="1"/>
  <c r="AM682" i="1" s="1"/>
  <c r="AI681" i="1"/>
  <c r="AK681" i="1" s="1"/>
  <c r="AM681" i="1" s="1"/>
  <c r="AI680" i="1"/>
  <c r="AK680" i="1" s="1"/>
  <c r="AM680" i="1" s="1"/>
  <c r="AI679" i="1"/>
  <c r="AK679" i="1" s="1"/>
  <c r="AM679" i="1" s="1"/>
  <c r="AI677" i="1"/>
  <c r="AK677" i="1" s="1"/>
  <c r="AM677" i="1" s="1"/>
  <c r="AI676" i="1"/>
  <c r="AK676" i="1" s="1"/>
  <c r="AM676" i="1" s="1"/>
  <c r="AI675" i="1"/>
  <c r="AK675" i="1" s="1"/>
  <c r="AM675" i="1" s="1"/>
  <c r="AI674" i="1"/>
  <c r="AK674" i="1" s="1"/>
  <c r="AM674" i="1" s="1"/>
  <c r="AI673" i="1"/>
  <c r="AK673" i="1" s="1"/>
  <c r="AM673" i="1" s="1"/>
  <c r="AI672" i="1"/>
  <c r="AK672" i="1" s="1"/>
  <c r="AM672" i="1" s="1"/>
  <c r="AI671" i="1"/>
  <c r="AK671" i="1" s="1"/>
  <c r="AM671" i="1" s="1"/>
  <c r="AI670" i="1"/>
  <c r="AK670" i="1" s="1"/>
  <c r="AM670" i="1" s="1"/>
  <c r="AI669" i="1"/>
  <c r="AK669" i="1" s="1"/>
  <c r="AM669" i="1" s="1"/>
  <c r="AI666" i="1"/>
  <c r="AK666" i="1" s="1"/>
  <c r="AM666" i="1" s="1"/>
  <c r="AI661" i="1"/>
  <c r="AK661" i="1" s="1"/>
  <c r="AM661" i="1" s="1"/>
  <c r="AI658" i="1"/>
  <c r="AK658" i="1" s="1"/>
  <c r="AM658" i="1" s="1"/>
  <c r="AI657" i="1"/>
  <c r="AK657" i="1" s="1"/>
  <c r="AM657" i="1" s="1"/>
  <c r="AI654" i="1"/>
  <c r="AK654" i="1" s="1"/>
  <c r="AM654" i="1" s="1"/>
  <c r="AI648" i="1"/>
  <c r="AK648" i="1" s="1"/>
  <c r="AM648" i="1" s="1"/>
  <c r="AI647" i="1"/>
  <c r="AK647" i="1" s="1"/>
  <c r="AM647" i="1" s="1"/>
  <c r="AI646" i="1"/>
  <c r="AK646" i="1" s="1"/>
  <c r="AM646" i="1" s="1"/>
  <c r="AI645" i="1"/>
  <c r="AK645" i="1" s="1"/>
  <c r="AM645" i="1" s="1"/>
  <c r="AI644" i="1"/>
  <c r="AK644" i="1" s="1"/>
  <c r="AM644" i="1" s="1"/>
  <c r="AI643" i="1"/>
  <c r="AK643" i="1" s="1"/>
  <c r="AM643" i="1" s="1"/>
  <c r="AI642" i="1"/>
  <c r="AK642" i="1" s="1"/>
  <c r="AM642" i="1" s="1"/>
  <c r="AI641" i="1"/>
  <c r="AK641" i="1" s="1"/>
  <c r="AM641" i="1" s="1"/>
  <c r="AI640" i="1"/>
  <c r="AK640" i="1" s="1"/>
  <c r="AM640" i="1" s="1"/>
  <c r="AI639" i="1"/>
  <c r="AK639" i="1" s="1"/>
  <c r="AM639" i="1" s="1"/>
  <c r="AI633" i="1"/>
  <c r="AK633" i="1" s="1"/>
  <c r="AM633" i="1" s="1"/>
  <c r="AI632" i="1"/>
  <c r="AK632" i="1" s="1"/>
  <c r="AM632" i="1" s="1"/>
  <c r="AI631" i="1"/>
  <c r="AK631" i="1" s="1"/>
  <c r="AM631" i="1" s="1"/>
  <c r="AI630" i="1"/>
  <c r="AK630" i="1" s="1"/>
  <c r="AM630" i="1" s="1"/>
  <c r="AI629" i="1"/>
  <c r="AK629" i="1" s="1"/>
  <c r="AM629" i="1" s="1"/>
  <c r="AI625" i="1"/>
  <c r="AK625" i="1" s="1"/>
  <c r="AM625" i="1" s="1"/>
  <c r="AI624" i="1"/>
  <c r="AK624" i="1" s="1"/>
  <c r="AM624" i="1" s="1"/>
  <c r="AI623" i="1"/>
  <c r="AK623" i="1" s="1"/>
  <c r="AM623" i="1" s="1"/>
  <c r="AI622" i="1"/>
  <c r="AK622" i="1" s="1"/>
  <c r="AM622" i="1" s="1"/>
  <c r="AI621" i="1"/>
  <c r="AK621" i="1" s="1"/>
  <c r="AM621" i="1" s="1"/>
  <c r="AI620" i="1"/>
  <c r="AK620" i="1" s="1"/>
  <c r="AM620" i="1" s="1"/>
  <c r="AI619" i="1"/>
  <c r="AK619" i="1" s="1"/>
  <c r="AM619" i="1" s="1"/>
  <c r="AI618" i="1"/>
  <c r="AK618" i="1" s="1"/>
  <c r="AM618" i="1" s="1"/>
  <c r="AI617" i="1"/>
  <c r="AK617" i="1" s="1"/>
  <c r="AM617" i="1" s="1"/>
  <c r="AI616" i="1"/>
  <c r="AK616" i="1" s="1"/>
  <c r="AM616" i="1" s="1"/>
  <c r="AI615" i="1"/>
  <c r="AK615" i="1" s="1"/>
  <c r="AM615" i="1" s="1"/>
  <c r="AI614" i="1"/>
  <c r="AK614" i="1" s="1"/>
  <c r="AM614" i="1" s="1"/>
  <c r="AI613" i="1"/>
  <c r="AK613" i="1" s="1"/>
  <c r="AM613" i="1" s="1"/>
  <c r="AI612" i="1"/>
  <c r="AK612" i="1" s="1"/>
  <c r="AM612" i="1" s="1"/>
  <c r="AI611" i="1"/>
  <c r="AK611" i="1" s="1"/>
  <c r="AM611" i="1" s="1"/>
  <c r="AI610" i="1"/>
  <c r="AK610" i="1" s="1"/>
  <c r="AM610" i="1" s="1"/>
  <c r="AI608" i="1"/>
  <c r="AK608" i="1" s="1"/>
  <c r="AM608" i="1" s="1"/>
  <c r="AI607" i="1"/>
  <c r="AK607" i="1" s="1"/>
  <c r="AM607" i="1" s="1"/>
  <c r="AI606" i="1"/>
  <c r="AK606" i="1" s="1"/>
  <c r="AM606" i="1" s="1"/>
  <c r="AI604" i="1"/>
  <c r="AK604" i="1" s="1"/>
  <c r="AM604" i="1" s="1"/>
  <c r="AI603" i="1"/>
  <c r="AK603" i="1" s="1"/>
  <c r="AM603" i="1" s="1"/>
  <c r="AI598" i="1"/>
  <c r="AK598" i="1" s="1"/>
  <c r="AM598" i="1" s="1"/>
  <c r="AI596" i="1"/>
  <c r="AK596" i="1" s="1"/>
  <c r="AM596" i="1" s="1"/>
  <c r="AI595" i="1"/>
  <c r="AK595" i="1" s="1"/>
  <c r="AM595" i="1" s="1"/>
  <c r="AI594" i="1"/>
  <c r="AK594" i="1" s="1"/>
  <c r="AM594" i="1" s="1"/>
  <c r="AI593" i="1"/>
  <c r="AK593" i="1" s="1"/>
  <c r="AM593" i="1" s="1"/>
  <c r="AI592" i="1"/>
  <c r="AK592" i="1" s="1"/>
  <c r="AM592" i="1" s="1"/>
  <c r="AI590" i="1"/>
  <c r="AK590" i="1" s="1"/>
  <c r="AM590" i="1" s="1"/>
  <c r="AI588" i="1"/>
  <c r="AK588" i="1" s="1"/>
  <c r="AM588" i="1" s="1"/>
  <c r="AI587" i="1"/>
  <c r="AK587" i="1" s="1"/>
  <c r="AM587" i="1" s="1"/>
  <c r="AI585" i="1"/>
  <c r="AK585" i="1" s="1"/>
  <c r="AM585" i="1" s="1"/>
  <c r="AI584" i="1"/>
  <c r="AK584" i="1" s="1"/>
  <c r="AM584" i="1" s="1"/>
  <c r="AI583" i="1"/>
  <c r="AK583" i="1" s="1"/>
  <c r="AM583" i="1" s="1"/>
  <c r="AI582" i="1"/>
  <c r="AK582" i="1" s="1"/>
  <c r="AM582" i="1" s="1"/>
  <c r="AI581" i="1"/>
  <c r="AK581" i="1" s="1"/>
  <c r="AM581" i="1" s="1"/>
  <c r="AI580" i="1"/>
  <c r="AK580" i="1" s="1"/>
  <c r="AM580" i="1" s="1"/>
  <c r="AI579" i="1"/>
  <c r="AK579" i="1" s="1"/>
  <c r="AM579" i="1" s="1"/>
  <c r="AI578" i="1"/>
  <c r="AK578" i="1" s="1"/>
  <c r="AM578" i="1" s="1"/>
  <c r="AI577" i="1"/>
  <c r="AK577" i="1" s="1"/>
  <c r="AM577" i="1" s="1"/>
  <c r="AI575" i="1"/>
  <c r="AK575" i="1" s="1"/>
  <c r="AM575" i="1" s="1"/>
  <c r="AI574" i="1"/>
  <c r="AK574" i="1" s="1"/>
  <c r="AM574" i="1" s="1"/>
  <c r="AI573" i="1"/>
  <c r="AK573" i="1" s="1"/>
  <c r="AM573" i="1" s="1"/>
  <c r="AI572" i="1"/>
  <c r="AK572" i="1" s="1"/>
  <c r="AM572" i="1" s="1"/>
  <c r="AI571" i="1"/>
  <c r="AK571" i="1" s="1"/>
  <c r="AM571" i="1" s="1"/>
  <c r="AI570" i="1"/>
  <c r="AK570" i="1" s="1"/>
  <c r="AM570" i="1" s="1"/>
  <c r="AI569" i="1"/>
  <c r="AK569" i="1" s="1"/>
  <c r="AM569" i="1" s="1"/>
  <c r="AI568" i="1"/>
  <c r="AK568" i="1" s="1"/>
  <c r="AM568" i="1" s="1"/>
  <c r="AI567" i="1"/>
  <c r="AK567" i="1" s="1"/>
  <c r="AM567" i="1" s="1"/>
  <c r="AI564" i="1"/>
  <c r="AK564" i="1" s="1"/>
  <c r="AM564" i="1" s="1"/>
  <c r="AI563" i="1"/>
  <c r="AK563" i="1" s="1"/>
  <c r="AM563" i="1" s="1"/>
  <c r="AI562" i="1"/>
  <c r="AK562" i="1" s="1"/>
  <c r="AM562" i="1" s="1"/>
  <c r="AI561" i="1"/>
  <c r="AK561" i="1" s="1"/>
  <c r="AM561" i="1" s="1"/>
  <c r="AI560" i="1"/>
  <c r="AK560" i="1" s="1"/>
  <c r="AM560" i="1" s="1"/>
  <c r="AI559" i="1"/>
  <c r="AK559" i="1" s="1"/>
  <c r="AM559" i="1" s="1"/>
  <c r="AI558" i="1"/>
  <c r="AK558" i="1" s="1"/>
  <c r="AM558" i="1" s="1"/>
  <c r="AI557" i="1"/>
  <c r="AK557" i="1" s="1"/>
  <c r="AM557" i="1" s="1"/>
  <c r="AI555" i="1"/>
  <c r="AK555" i="1" s="1"/>
  <c r="AM555" i="1" s="1"/>
  <c r="AI554" i="1"/>
  <c r="AK554" i="1" s="1"/>
  <c r="AM554" i="1" s="1"/>
  <c r="AI553" i="1"/>
  <c r="AK553" i="1" s="1"/>
  <c r="AM553" i="1" s="1"/>
  <c r="AI552" i="1"/>
  <c r="AK552" i="1" s="1"/>
  <c r="AM552" i="1" s="1"/>
  <c r="AI551" i="1"/>
  <c r="AK551" i="1" s="1"/>
  <c r="AM551" i="1" s="1"/>
  <c r="AI550" i="1"/>
  <c r="AK550" i="1" s="1"/>
  <c r="AM550" i="1" s="1"/>
  <c r="AI549" i="1"/>
  <c r="AK549" i="1" s="1"/>
  <c r="AM549" i="1" s="1"/>
  <c r="AI548" i="1"/>
  <c r="AK548" i="1" s="1"/>
  <c r="AM548" i="1" s="1"/>
  <c r="AI545" i="1"/>
  <c r="AK545" i="1" s="1"/>
  <c r="AM545" i="1" s="1"/>
  <c r="AI544" i="1"/>
  <c r="AK544" i="1" s="1"/>
  <c r="AM544" i="1" s="1"/>
  <c r="AI543" i="1"/>
  <c r="AK543" i="1" s="1"/>
  <c r="AM543" i="1" s="1"/>
  <c r="AI542" i="1"/>
  <c r="AK542" i="1" s="1"/>
  <c r="AM542" i="1" s="1"/>
  <c r="AI541" i="1"/>
  <c r="AK541" i="1" s="1"/>
  <c r="AM541" i="1" s="1"/>
  <c r="AI540" i="1"/>
  <c r="AK540" i="1" s="1"/>
  <c r="AM540" i="1" s="1"/>
  <c r="AI538" i="1"/>
  <c r="AK538" i="1" s="1"/>
  <c r="AM538" i="1" s="1"/>
  <c r="AI537" i="1"/>
  <c r="AK537" i="1" s="1"/>
  <c r="AM537" i="1" s="1"/>
  <c r="AI536" i="1"/>
  <c r="AK536" i="1" s="1"/>
  <c r="AM536" i="1" s="1"/>
  <c r="AI535" i="1"/>
  <c r="AK535" i="1" s="1"/>
  <c r="AM535" i="1" s="1"/>
  <c r="AI534" i="1"/>
  <c r="AK534" i="1" s="1"/>
  <c r="AM534" i="1" s="1"/>
  <c r="AI533" i="1"/>
  <c r="AK533" i="1" s="1"/>
  <c r="AM533" i="1" s="1"/>
  <c r="AI532" i="1"/>
  <c r="AK532" i="1" s="1"/>
  <c r="AM532" i="1" s="1"/>
  <c r="AI531" i="1"/>
  <c r="AK531" i="1" s="1"/>
  <c r="AM531" i="1" s="1"/>
  <c r="AI529" i="1"/>
  <c r="AK529" i="1" s="1"/>
  <c r="AM529" i="1" s="1"/>
  <c r="AI527" i="1"/>
  <c r="AK527" i="1" s="1"/>
  <c r="AM527" i="1" s="1"/>
  <c r="AI526" i="1"/>
  <c r="AK526" i="1" s="1"/>
  <c r="AM526" i="1" s="1"/>
  <c r="AI525" i="1"/>
  <c r="AK525" i="1" s="1"/>
  <c r="AM525" i="1" s="1"/>
  <c r="AI524" i="1"/>
  <c r="AK524" i="1" s="1"/>
  <c r="AM524" i="1" s="1"/>
  <c r="AI520" i="1"/>
  <c r="AK520" i="1" s="1"/>
  <c r="AM520" i="1" s="1"/>
  <c r="AI518" i="1"/>
  <c r="AK518" i="1" s="1"/>
  <c r="AM518" i="1" s="1"/>
  <c r="AI516" i="1"/>
  <c r="AK516" i="1" s="1"/>
  <c r="AM516" i="1" s="1"/>
  <c r="AI514" i="1"/>
  <c r="AK514" i="1" s="1"/>
  <c r="AM514" i="1" s="1"/>
  <c r="AI509" i="1"/>
  <c r="AK509" i="1" s="1"/>
  <c r="AM509" i="1" s="1"/>
  <c r="AI507" i="1"/>
  <c r="AK507" i="1" s="1"/>
  <c r="AM507" i="1" s="1"/>
  <c r="AI506" i="1"/>
  <c r="AK506" i="1" s="1"/>
  <c r="AM506" i="1" s="1"/>
  <c r="AI505" i="1"/>
  <c r="AK505" i="1" s="1"/>
  <c r="AM505" i="1" s="1"/>
  <c r="AI499" i="1"/>
  <c r="AK499" i="1" s="1"/>
  <c r="AM499" i="1" s="1"/>
  <c r="AI498" i="1"/>
  <c r="AK498" i="1" s="1"/>
  <c r="AM498" i="1" s="1"/>
  <c r="AI497" i="1"/>
  <c r="AK497" i="1" s="1"/>
  <c r="AM497" i="1" s="1"/>
  <c r="AI495" i="1"/>
  <c r="AK495" i="1" s="1"/>
  <c r="AM495" i="1" s="1"/>
  <c r="AI491" i="1"/>
  <c r="AK491" i="1" s="1"/>
  <c r="AM491" i="1" s="1"/>
  <c r="AI488" i="1"/>
  <c r="AK488" i="1" s="1"/>
  <c r="AM488" i="1" s="1"/>
  <c r="AI487" i="1"/>
  <c r="AK487" i="1" s="1"/>
  <c r="AM487" i="1" s="1"/>
  <c r="AI483" i="1"/>
  <c r="AK483" i="1" s="1"/>
  <c r="AM483" i="1" s="1"/>
  <c r="AI482" i="1"/>
  <c r="AK482" i="1" s="1"/>
  <c r="AM482" i="1" s="1"/>
  <c r="AI476" i="1"/>
  <c r="AK476" i="1" s="1"/>
  <c r="AM476" i="1" s="1"/>
  <c r="AI475" i="1"/>
  <c r="AK475" i="1" s="1"/>
  <c r="AM475" i="1" s="1"/>
  <c r="AI474" i="1"/>
  <c r="AK474" i="1" s="1"/>
  <c r="AM474" i="1" s="1"/>
  <c r="AI473" i="1"/>
  <c r="AK473" i="1" s="1"/>
  <c r="AM473" i="1" s="1"/>
  <c r="AI472" i="1"/>
  <c r="AK472" i="1" s="1"/>
  <c r="AM472" i="1" s="1"/>
  <c r="AI470" i="1"/>
  <c r="AK470" i="1" s="1"/>
  <c r="AM470" i="1" s="1"/>
  <c r="AI469" i="1"/>
  <c r="AK469" i="1" s="1"/>
  <c r="AM469" i="1" s="1"/>
  <c r="AI468" i="1"/>
  <c r="AK468" i="1" s="1"/>
  <c r="AM468" i="1" s="1"/>
  <c r="AI467" i="1"/>
  <c r="AK467" i="1" s="1"/>
  <c r="AM467" i="1" s="1"/>
  <c r="AI464" i="1"/>
  <c r="AK464" i="1" s="1"/>
  <c r="AM464" i="1" s="1"/>
  <c r="AI463" i="1"/>
  <c r="AK463" i="1" s="1"/>
  <c r="AM463" i="1" s="1"/>
  <c r="AI462" i="1"/>
  <c r="AK462" i="1" s="1"/>
  <c r="AM462" i="1" s="1"/>
  <c r="AI461" i="1"/>
  <c r="AK461" i="1" s="1"/>
  <c r="AM461" i="1" s="1"/>
  <c r="AI460" i="1"/>
  <c r="AK460" i="1" s="1"/>
  <c r="AM460" i="1" s="1"/>
  <c r="AI458" i="1"/>
  <c r="AK458" i="1" s="1"/>
  <c r="AM458" i="1" s="1"/>
  <c r="AI457" i="1"/>
  <c r="AK457" i="1" s="1"/>
  <c r="AM457" i="1" s="1"/>
  <c r="AI456" i="1"/>
  <c r="AK456" i="1" s="1"/>
  <c r="AM456" i="1" s="1"/>
  <c r="AI455" i="1"/>
  <c r="AK455" i="1" s="1"/>
  <c r="AM455" i="1" s="1"/>
  <c r="AI454" i="1"/>
  <c r="AK454" i="1" s="1"/>
  <c r="AM454" i="1" s="1"/>
  <c r="AI451" i="1"/>
  <c r="AK451" i="1" s="1"/>
  <c r="AM451" i="1" s="1"/>
  <c r="AI447" i="1"/>
  <c r="AK447" i="1" s="1"/>
  <c r="AM447" i="1" s="1"/>
  <c r="AI445" i="1"/>
  <c r="AK445" i="1" s="1"/>
  <c r="AM445" i="1" s="1"/>
  <c r="AI444" i="1"/>
  <c r="AK444" i="1" s="1"/>
  <c r="AM444" i="1" s="1"/>
  <c r="AI443" i="1"/>
  <c r="AK443" i="1" s="1"/>
  <c r="AM443" i="1" s="1"/>
  <c r="AI442" i="1"/>
  <c r="AK442" i="1" s="1"/>
  <c r="AM442" i="1" s="1"/>
  <c r="AI438" i="1"/>
  <c r="AK438" i="1" s="1"/>
  <c r="AM438" i="1" s="1"/>
  <c r="AI435" i="1"/>
  <c r="AK435" i="1" s="1"/>
  <c r="AM435" i="1" s="1"/>
  <c r="AI431" i="1"/>
  <c r="AK431" i="1" s="1"/>
  <c r="AM431" i="1" s="1"/>
  <c r="AI429" i="1"/>
  <c r="AK429" i="1" s="1"/>
  <c r="AM429" i="1" s="1"/>
  <c r="AI426" i="1"/>
  <c r="AK426" i="1" s="1"/>
  <c r="AM426" i="1" s="1"/>
  <c r="AI425" i="1"/>
  <c r="AK425" i="1" s="1"/>
  <c r="AM425" i="1" s="1"/>
  <c r="AI424" i="1"/>
  <c r="AK424" i="1" s="1"/>
  <c r="AM424" i="1" s="1"/>
  <c r="AI423" i="1"/>
  <c r="AK423" i="1" s="1"/>
  <c r="AM423" i="1" s="1"/>
  <c r="AI422" i="1"/>
  <c r="AK422" i="1" s="1"/>
  <c r="AM422" i="1" s="1"/>
  <c r="AI421" i="1"/>
  <c r="AK421" i="1" s="1"/>
  <c r="AM421" i="1" s="1"/>
  <c r="AI420" i="1"/>
  <c r="AK420" i="1" s="1"/>
  <c r="AM420" i="1" s="1"/>
  <c r="AI418" i="1"/>
  <c r="AK418" i="1" s="1"/>
  <c r="AM418" i="1" s="1"/>
  <c r="AI416" i="1"/>
  <c r="AK416" i="1" s="1"/>
  <c r="AM416" i="1" s="1"/>
  <c r="AI415" i="1"/>
  <c r="AK415" i="1" s="1"/>
  <c r="AM415" i="1" s="1"/>
  <c r="AI413" i="1"/>
  <c r="AK413" i="1" s="1"/>
  <c r="AM413" i="1" s="1"/>
  <c r="AI411" i="1"/>
  <c r="AK411" i="1" s="1"/>
  <c r="AM411" i="1" s="1"/>
  <c r="AI410" i="1"/>
  <c r="AK410" i="1" s="1"/>
  <c r="AM410" i="1" s="1"/>
  <c r="AI409" i="1"/>
  <c r="AK409" i="1" s="1"/>
  <c r="AM409" i="1" s="1"/>
  <c r="AI408" i="1"/>
  <c r="AK408" i="1" s="1"/>
  <c r="AM408" i="1" s="1"/>
  <c r="AI407" i="1"/>
  <c r="AK407" i="1" s="1"/>
  <c r="AM407" i="1" s="1"/>
  <c r="AI406" i="1"/>
  <c r="AK406" i="1" s="1"/>
  <c r="AM406" i="1" s="1"/>
  <c r="AI402" i="1"/>
  <c r="AK402" i="1" s="1"/>
  <c r="AM402" i="1" s="1"/>
  <c r="AI401" i="1"/>
  <c r="AK401" i="1" s="1"/>
  <c r="AM401" i="1" s="1"/>
  <c r="AI400" i="1"/>
  <c r="AK400" i="1" s="1"/>
  <c r="AM400" i="1" s="1"/>
  <c r="AI399" i="1"/>
  <c r="AK399" i="1" s="1"/>
  <c r="AM399" i="1" s="1"/>
  <c r="AI397" i="1"/>
  <c r="AK397" i="1" s="1"/>
  <c r="AM397" i="1" s="1"/>
  <c r="AI396" i="1"/>
  <c r="AK396" i="1" s="1"/>
  <c r="AM396" i="1" s="1"/>
  <c r="AI393" i="1"/>
  <c r="AK393" i="1" s="1"/>
  <c r="AM393" i="1" s="1"/>
  <c r="AI391" i="1"/>
  <c r="AK391" i="1" s="1"/>
  <c r="AM391" i="1" s="1"/>
  <c r="AI390" i="1"/>
  <c r="AK390" i="1" s="1"/>
  <c r="AM390" i="1" s="1"/>
  <c r="AI389" i="1"/>
  <c r="AK389" i="1" s="1"/>
  <c r="AM389" i="1" s="1"/>
  <c r="AI388" i="1"/>
  <c r="AK388" i="1" s="1"/>
  <c r="AM388" i="1" s="1"/>
  <c r="AI387" i="1"/>
  <c r="AK387" i="1" s="1"/>
  <c r="AM387" i="1" s="1"/>
  <c r="AI385" i="1"/>
  <c r="AK385" i="1" s="1"/>
  <c r="AM385" i="1" s="1"/>
  <c r="AI384" i="1"/>
  <c r="AK384" i="1" s="1"/>
  <c r="AM384" i="1" s="1"/>
  <c r="AI383" i="1"/>
  <c r="AK383" i="1" s="1"/>
  <c r="AM383" i="1" s="1"/>
  <c r="AI382" i="1"/>
  <c r="AK382" i="1" s="1"/>
  <c r="AM382" i="1" s="1"/>
  <c r="AI381" i="1"/>
  <c r="AK381" i="1" s="1"/>
  <c r="AM381" i="1" s="1"/>
  <c r="AI380" i="1"/>
  <c r="AK380" i="1" s="1"/>
  <c r="AM380" i="1" s="1"/>
  <c r="AI379" i="1"/>
  <c r="AK379" i="1" s="1"/>
  <c r="AM379" i="1" s="1"/>
  <c r="AI378" i="1"/>
  <c r="AK378" i="1" s="1"/>
  <c r="AM378" i="1" s="1"/>
  <c r="AI377" i="1"/>
  <c r="AK377" i="1" s="1"/>
  <c r="AM377" i="1" s="1"/>
  <c r="AI376" i="1"/>
  <c r="AK376" i="1" s="1"/>
  <c r="AM376" i="1" s="1"/>
  <c r="AI375" i="1"/>
  <c r="AK375" i="1" s="1"/>
  <c r="AM375" i="1" s="1"/>
  <c r="AI372" i="1"/>
  <c r="AK372" i="1" s="1"/>
  <c r="AM372" i="1" s="1"/>
  <c r="AI369" i="1"/>
  <c r="AK369" i="1" s="1"/>
  <c r="AM369" i="1" s="1"/>
  <c r="AI367" i="1"/>
  <c r="AK367" i="1" s="1"/>
  <c r="AM367" i="1" s="1"/>
  <c r="AI366" i="1"/>
  <c r="AK366" i="1" s="1"/>
  <c r="AM366" i="1" s="1"/>
  <c r="AI364" i="1"/>
  <c r="AK364" i="1" s="1"/>
  <c r="AM364" i="1" s="1"/>
  <c r="AI363" i="1"/>
  <c r="AK363" i="1" s="1"/>
  <c r="AM363" i="1" s="1"/>
  <c r="AI362" i="1"/>
  <c r="AK362" i="1" s="1"/>
  <c r="AM362" i="1" s="1"/>
  <c r="AI359" i="1"/>
  <c r="AK359" i="1" s="1"/>
  <c r="AM359" i="1" s="1"/>
  <c r="AI356" i="1"/>
  <c r="AK356" i="1" s="1"/>
  <c r="AM356" i="1" s="1"/>
  <c r="AI354" i="1"/>
  <c r="AK354" i="1" s="1"/>
  <c r="AM354" i="1" s="1"/>
  <c r="AI353" i="1"/>
  <c r="AK353" i="1" s="1"/>
  <c r="AM353" i="1" s="1"/>
  <c r="AI352" i="1"/>
  <c r="AK352" i="1" s="1"/>
  <c r="AM352" i="1" s="1"/>
  <c r="AI351" i="1"/>
  <c r="AK351" i="1" s="1"/>
  <c r="AM351" i="1" s="1"/>
  <c r="AI350" i="1"/>
  <c r="AK350" i="1" s="1"/>
  <c r="AM350" i="1" s="1"/>
  <c r="AI349" i="1"/>
  <c r="AK349" i="1" s="1"/>
  <c r="AM349" i="1" s="1"/>
  <c r="AI348" i="1"/>
  <c r="AK348" i="1" s="1"/>
  <c r="AM348" i="1" s="1"/>
  <c r="AI346" i="1"/>
  <c r="AK346" i="1" s="1"/>
  <c r="AM346" i="1" s="1"/>
  <c r="AI345" i="1"/>
  <c r="AK345" i="1" s="1"/>
  <c r="AM345" i="1" s="1"/>
  <c r="AI344" i="1"/>
  <c r="AK344" i="1" s="1"/>
  <c r="AM344" i="1" s="1"/>
  <c r="AI343" i="1"/>
  <c r="AK343" i="1" s="1"/>
  <c r="AM343" i="1" s="1"/>
  <c r="AI342" i="1"/>
  <c r="AK342" i="1" s="1"/>
  <c r="AM342" i="1" s="1"/>
  <c r="AI340" i="1"/>
  <c r="AK340" i="1" s="1"/>
  <c r="AM340" i="1" s="1"/>
  <c r="AI339" i="1"/>
  <c r="AK339" i="1" s="1"/>
  <c r="AM339" i="1" s="1"/>
  <c r="AI336" i="1"/>
  <c r="AK336" i="1" s="1"/>
  <c r="AM336" i="1" s="1"/>
  <c r="AI333" i="1"/>
  <c r="AK333" i="1" s="1"/>
  <c r="AM333" i="1" s="1"/>
  <c r="AI332" i="1"/>
  <c r="AK332" i="1" s="1"/>
  <c r="AM332" i="1" s="1"/>
  <c r="AI329" i="1"/>
  <c r="AK329" i="1" s="1"/>
  <c r="AM329" i="1" s="1"/>
  <c r="AI328" i="1"/>
  <c r="AK328" i="1" s="1"/>
  <c r="AM328" i="1" s="1"/>
  <c r="AI327" i="1"/>
  <c r="AK327" i="1" s="1"/>
  <c r="AM327" i="1" s="1"/>
  <c r="AI326" i="1"/>
  <c r="AK326" i="1" s="1"/>
  <c r="AM326" i="1" s="1"/>
  <c r="AI325" i="1"/>
  <c r="AK325" i="1" s="1"/>
  <c r="AM325" i="1" s="1"/>
  <c r="AI324" i="1"/>
  <c r="AK324" i="1" s="1"/>
  <c r="AM324" i="1" s="1"/>
  <c r="AI323" i="1"/>
  <c r="AK323" i="1" s="1"/>
  <c r="AM323" i="1" s="1"/>
  <c r="AI322" i="1"/>
  <c r="AK322" i="1" s="1"/>
  <c r="AM322" i="1" s="1"/>
  <c r="AI321" i="1"/>
  <c r="AK321" i="1" s="1"/>
  <c r="AM321" i="1" s="1"/>
  <c r="AI320" i="1"/>
  <c r="AK320" i="1" s="1"/>
  <c r="AM320" i="1" s="1"/>
  <c r="AI317" i="1"/>
  <c r="AK317" i="1" s="1"/>
  <c r="AM317" i="1" s="1"/>
  <c r="AI315" i="1"/>
  <c r="AK315" i="1" s="1"/>
  <c r="AM315" i="1" s="1"/>
  <c r="AI314" i="1"/>
  <c r="AK314" i="1" s="1"/>
  <c r="AM314" i="1" s="1"/>
  <c r="AI313" i="1"/>
  <c r="AK313" i="1" s="1"/>
  <c r="AM313" i="1" s="1"/>
  <c r="AI312" i="1"/>
  <c r="AK312" i="1" s="1"/>
  <c r="AM312" i="1" s="1"/>
  <c r="AI311" i="1"/>
  <c r="AK311" i="1" s="1"/>
  <c r="AM311" i="1" s="1"/>
  <c r="AI310" i="1"/>
  <c r="AK310" i="1" s="1"/>
  <c r="AM310" i="1" s="1"/>
  <c r="AI309" i="1"/>
  <c r="AK309" i="1" s="1"/>
  <c r="AM309" i="1" s="1"/>
  <c r="AI308" i="1"/>
  <c r="AK308" i="1" s="1"/>
  <c r="AM308" i="1" s="1"/>
  <c r="AI307" i="1"/>
  <c r="AK307" i="1" s="1"/>
  <c r="AM307" i="1" s="1"/>
  <c r="AI306" i="1"/>
  <c r="AK306" i="1" s="1"/>
  <c r="AM306" i="1" s="1"/>
  <c r="AI305" i="1"/>
  <c r="AK305" i="1" s="1"/>
  <c r="AM305" i="1" s="1"/>
  <c r="AI304" i="1"/>
  <c r="AK304" i="1" s="1"/>
  <c r="AM304" i="1" s="1"/>
  <c r="AI303" i="1"/>
  <c r="AK303" i="1" s="1"/>
  <c r="AM303" i="1" s="1"/>
  <c r="AI302" i="1"/>
  <c r="AK302" i="1" s="1"/>
  <c r="AM302" i="1" s="1"/>
  <c r="AI301" i="1"/>
  <c r="AK301" i="1" s="1"/>
  <c r="AM301" i="1" s="1"/>
  <c r="AI300" i="1"/>
  <c r="AK300" i="1" s="1"/>
  <c r="AM300" i="1" s="1"/>
  <c r="AI298" i="1"/>
  <c r="AK298" i="1" s="1"/>
  <c r="AM298" i="1" s="1"/>
  <c r="AI297" i="1"/>
  <c r="AK297" i="1" s="1"/>
  <c r="AM297" i="1" s="1"/>
  <c r="AI296" i="1"/>
  <c r="AK296" i="1" s="1"/>
  <c r="AM296" i="1" s="1"/>
  <c r="AI295" i="1"/>
  <c r="AK295" i="1" s="1"/>
  <c r="AM295" i="1" s="1"/>
  <c r="AI294" i="1"/>
  <c r="AK294" i="1" s="1"/>
  <c r="AM294" i="1" s="1"/>
  <c r="AI293" i="1"/>
  <c r="AK293" i="1" s="1"/>
  <c r="AM293" i="1" s="1"/>
  <c r="AI292" i="1"/>
  <c r="AK292" i="1" s="1"/>
  <c r="AM292" i="1" s="1"/>
  <c r="AI291" i="1"/>
  <c r="AK291" i="1" s="1"/>
  <c r="AM291" i="1" s="1"/>
  <c r="AI290" i="1"/>
  <c r="AK290" i="1" s="1"/>
  <c r="AM290" i="1" s="1"/>
  <c r="AI289" i="1"/>
  <c r="AK289" i="1" s="1"/>
  <c r="AM289" i="1" s="1"/>
  <c r="AI285" i="1"/>
  <c r="AK285" i="1" s="1"/>
  <c r="AM285" i="1" s="1"/>
  <c r="AI284" i="1"/>
  <c r="AK284" i="1" s="1"/>
  <c r="AM284" i="1" s="1"/>
  <c r="AI283" i="1"/>
  <c r="AK283" i="1" s="1"/>
  <c r="AM283" i="1" s="1"/>
  <c r="AI282" i="1"/>
  <c r="AK282" i="1" s="1"/>
  <c r="AM282" i="1" s="1"/>
  <c r="AI281" i="1"/>
  <c r="AK281" i="1" s="1"/>
  <c r="AM281" i="1" s="1"/>
  <c r="AI280" i="1"/>
  <c r="AK280" i="1" s="1"/>
  <c r="AM280" i="1" s="1"/>
  <c r="AI279" i="1"/>
  <c r="AK279" i="1" s="1"/>
  <c r="AM279" i="1" s="1"/>
  <c r="AI276" i="1"/>
  <c r="AK276" i="1" s="1"/>
  <c r="AM276" i="1" s="1"/>
  <c r="AI274" i="1"/>
  <c r="AK274" i="1" s="1"/>
  <c r="AM274" i="1" s="1"/>
  <c r="AI272" i="1"/>
  <c r="AK272" i="1" s="1"/>
  <c r="AM272" i="1" s="1"/>
  <c r="AI271" i="1"/>
  <c r="AK271" i="1" s="1"/>
  <c r="AM271" i="1" s="1"/>
  <c r="AI270" i="1"/>
  <c r="AK270" i="1" s="1"/>
  <c r="AM270" i="1" s="1"/>
  <c r="AI269" i="1"/>
  <c r="AK269" i="1" s="1"/>
  <c r="AM269" i="1" s="1"/>
  <c r="AI268" i="1"/>
  <c r="AK268" i="1" s="1"/>
  <c r="AM268" i="1" s="1"/>
  <c r="AI266" i="1"/>
  <c r="AK266" i="1" s="1"/>
  <c r="AM266" i="1" s="1"/>
  <c r="AI265" i="1"/>
  <c r="AK265" i="1" s="1"/>
  <c r="AM265" i="1" s="1"/>
  <c r="AI264" i="1"/>
  <c r="AK264" i="1" s="1"/>
  <c r="AM264" i="1" s="1"/>
  <c r="AI259" i="1"/>
  <c r="AK259" i="1" s="1"/>
  <c r="AM259" i="1" s="1"/>
  <c r="AI258" i="1"/>
  <c r="AK258" i="1" s="1"/>
  <c r="AM258" i="1" s="1"/>
  <c r="AI256" i="1"/>
  <c r="AK256" i="1" s="1"/>
  <c r="AM256" i="1" s="1"/>
  <c r="AI254" i="1"/>
  <c r="AK254" i="1" s="1"/>
  <c r="AM254" i="1" s="1"/>
  <c r="AI253" i="1"/>
  <c r="AK253" i="1" s="1"/>
  <c r="AM253" i="1" s="1"/>
  <c r="AI252" i="1"/>
  <c r="AK252" i="1" s="1"/>
  <c r="AM252" i="1" s="1"/>
  <c r="AI250" i="1"/>
  <c r="AK250" i="1" s="1"/>
  <c r="AM250" i="1" s="1"/>
  <c r="AI248" i="1"/>
  <c r="AK248" i="1" s="1"/>
  <c r="AM248" i="1" s="1"/>
  <c r="AI247" i="1"/>
  <c r="AK247" i="1" s="1"/>
  <c r="AM247" i="1" s="1"/>
  <c r="AI245" i="1"/>
  <c r="AK245" i="1" s="1"/>
  <c r="AM245" i="1" s="1"/>
  <c r="AI244" i="1"/>
  <c r="AK244" i="1" s="1"/>
  <c r="AM244" i="1" s="1"/>
  <c r="AI243" i="1"/>
  <c r="AK243" i="1" s="1"/>
  <c r="AM243" i="1" s="1"/>
  <c r="AI242" i="1"/>
  <c r="AK242" i="1" s="1"/>
  <c r="AM242" i="1" s="1"/>
  <c r="AI241" i="1"/>
  <c r="AK241" i="1" s="1"/>
  <c r="AM241" i="1" s="1"/>
  <c r="AI238" i="1"/>
  <c r="AK238" i="1" s="1"/>
  <c r="AM238" i="1" s="1"/>
  <c r="AI237" i="1"/>
  <c r="AK237" i="1" s="1"/>
  <c r="AM237" i="1" s="1"/>
  <c r="AI236" i="1"/>
  <c r="AK236" i="1" s="1"/>
  <c r="AM236" i="1" s="1"/>
  <c r="AI235" i="1"/>
  <c r="AK235" i="1" s="1"/>
  <c r="AM235" i="1" s="1"/>
  <c r="AI234" i="1"/>
  <c r="AK234" i="1" s="1"/>
  <c r="AM234" i="1" s="1"/>
  <c r="AI233" i="1"/>
  <c r="AK233" i="1" s="1"/>
  <c r="AM233" i="1" s="1"/>
  <c r="AI232" i="1"/>
  <c r="AK232" i="1" s="1"/>
  <c r="AM232" i="1" s="1"/>
  <c r="AI231" i="1"/>
  <c r="AK231" i="1" s="1"/>
  <c r="AM231" i="1" s="1"/>
  <c r="AI228" i="1"/>
  <c r="AK228" i="1" s="1"/>
  <c r="AM228" i="1" s="1"/>
  <c r="AI227" i="1"/>
  <c r="AK227" i="1" s="1"/>
  <c r="AM227" i="1" s="1"/>
  <c r="AI226" i="1"/>
  <c r="AK226" i="1" s="1"/>
  <c r="AM226" i="1" s="1"/>
  <c r="AI225" i="1"/>
  <c r="AK225" i="1" s="1"/>
  <c r="AM225" i="1" s="1"/>
  <c r="AI224" i="1"/>
  <c r="AK224" i="1" s="1"/>
  <c r="AM224" i="1" s="1"/>
  <c r="AI223" i="1"/>
  <c r="AK223" i="1" s="1"/>
  <c r="AM223" i="1" s="1"/>
  <c r="AI222" i="1"/>
  <c r="AK222" i="1" s="1"/>
  <c r="AM222" i="1" s="1"/>
  <c r="AI220" i="1"/>
  <c r="AK220" i="1" s="1"/>
  <c r="AM220" i="1" s="1"/>
  <c r="AI216" i="1"/>
  <c r="AK216" i="1" s="1"/>
  <c r="AM216" i="1" s="1"/>
  <c r="AI214" i="1"/>
  <c r="AK214" i="1" s="1"/>
  <c r="AM214" i="1" s="1"/>
  <c r="AI213" i="1"/>
  <c r="AK213" i="1" s="1"/>
  <c r="AM213" i="1" s="1"/>
  <c r="AI211" i="1"/>
  <c r="AK211" i="1" s="1"/>
  <c r="AM211" i="1" s="1"/>
  <c r="AI210" i="1"/>
  <c r="AK210" i="1" s="1"/>
  <c r="AM210" i="1" s="1"/>
  <c r="AI207" i="1"/>
  <c r="AK207" i="1" s="1"/>
  <c r="AM207" i="1" s="1"/>
  <c r="AI206" i="1"/>
  <c r="AK206" i="1" s="1"/>
  <c r="AM206" i="1" s="1"/>
  <c r="AI204" i="1"/>
  <c r="AK204" i="1" s="1"/>
  <c r="AM204" i="1" s="1"/>
  <c r="AI203" i="1"/>
  <c r="AK203" i="1" s="1"/>
  <c r="AM203" i="1" s="1"/>
  <c r="AI202" i="1"/>
  <c r="AK202" i="1" s="1"/>
  <c r="AM202" i="1" s="1"/>
  <c r="AI201" i="1"/>
  <c r="AK201" i="1" s="1"/>
  <c r="AM201" i="1" s="1"/>
  <c r="AI196" i="1"/>
  <c r="AK196" i="1" s="1"/>
  <c r="AM196" i="1" s="1"/>
  <c r="AI195" i="1"/>
  <c r="AK195" i="1" s="1"/>
  <c r="AM195" i="1" s="1"/>
  <c r="AI194" i="1"/>
  <c r="AK194" i="1" s="1"/>
  <c r="AM194" i="1" s="1"/>
  <c r="AI193" i="1"/>
  <c r="AK193" i="1" s="1"/>
  <c r="AM193" i="1" s="1"/>
  <c r="AI192" i="1"/>
  <c r="AK192" i="1" s="1"/>
  <c r="AM192" i="1" s="1"/>
  <c r="AI191" i="1"/>
  <c r="AK191" i="1" s="1"/>
  <c r="AM191" i="1" s="1"/>
  <c r="AI190" i="1"/>
  <c r="AK190" i="1" s="1"/>
  <c r="AM190" i="1" s="1"/>
  <c r="AI189" i="1"/>
  <c r="AK189" i="1" s="1"/>
  <c r="AM189" i="1" s="1"/>
  <c r="AI187" i="1"/>
  <c r="AK187" i="1" s="1"/>
  <c r="AM187" i="1" s="1"/>
  <c r="AI186" i="1"/>
  <c r="AK186" i="1" s="1"/>
  <c r="AM186" i="1" s="1"/>
  <c r="AI185" i="1"/>
  <c r="AK185" i="1" s="1"/>
  <c r="AM185" i="1" s="1"/>
  <c r="AI184" i="1"/>
  <c r="AK184" i="1" s="1"/>
  <c r="AM184" i="1" s="1"/>
  <c r="AI182" i="1"/>
  <c r="AK182" i="1" s="1"/>
  <c r="AM182" i="1" s="1"/>
  <c r="AI181" i="1"/>
  <c r="AK181" i="1" s="1"/>
  <c r="AM181" i="1" s="1"/>
  <c r="AI179" i="1"/>
  <c r="AK179" i="1" s="1"/>
  <c r="AM179" i="1" s="1"/>
  <c r="AI177" i="1"/>
  <c r="AK177" i="1" s="1"/>
  <c r="AM177" i="1" s="1"/>
  <c r="AI172" i="1"/>
  <c r="AK172" i="1" s="1"/>
  <c r="AM172" i="1" s="1"/>
  <c r="AI168" i="1"/>
  <c r="AK168" i="1" s="1"/>
  <c r="AM168" i="1" s="1"/>
  <c r="AI167" i="1"/>
  <c r="AK167" i="1" s="1"/>
  <c r="AM167" i="1" s="1"/>
  <c r="AI166" i="1"/>
  <c r="AK166" i="1" s="1"/>
  <c r="AM166" i="1" s="1"/>
  <c r="AI165" i="1"/>
  <c r="AK165" i="1" s="1"/>
  <c r="AM165" i="1" s="1"/>
  <c r="AI160" i="1"/>
  <c r="AK160" i="1" s="1"/>
  <c r="AM160" i="1" s="1"/>
  <c r="AI159" i="1"/>
  <c r="AK159" i="1" s="1"/>
  <c r="AM159" i="1" s="1"/>
  <c r="AI158" i="1"/>
  <c r="AK158" i="1" s="1"/>
  <c r="AM158" i="1" s="1"/>
  <c r="AI156" i="1"/>
  <c r="AK156" i="1" s="1"/>
  <c r="AM156" i="1" s="1"/>
  <c r="AI155" i="1"/>
  <c r="AK155" i="1" s="1"/>
  <c r="AM155" i="1" s="1"/>
  <c r="AI154" i="1"/>
  <c r="AK154" i="1" s="1"/>
  <c r="AM154" i="1" s="1"/>
  <c r="AI152" i="1"/>
  <c r="AK152" i="1" s="1"/>
  <c r="AM152" i="1" s="1"/>
  <c r="AI151" i="1"/>
  <c r="AK151" i="1" s="1"/>
  <c r="AM151" i="1" s="1"/>
  <c r="AI150" i="1"/>
  <c r="AK150" i="1" s="1"/>
  <c r="AM150" i="1" s="1"/>
  <c r="AI148" i="1"/>
  <c r="AK148" i="1" s="1"/>
  <c r="AM148" i="1" s="1"/>
  <c r="AI147" i="1"/>
  <c r="AK147" i="1" s="1"/>
  <c r="AM147" i="1" s="1"/>
  <c r="AI145" i="1"/>
  <c r="AK145" i="1" s="1"/>
  <c r="AM145" i="1" s="1"/>
  <c r="AI144" i="1"/>
  <c r="AK144" i="1" s="1"/>
  <c r="AM144" i="1" s="1"/>
  <c r="AI142" i="1"/>
  <c r="AK142" i="1" s="1"/>
  <c r="AM142" i="1" s="1"/>
  <c r="AI141" i="1"/>
  <c r="AK141" i="1" s="1"/>
  <c r="AM141" i="1" s="1"/>
  <c r="AI140" i="1"/>
  <c r="AK140" i="1" s="1"/>
  <c r="AM140" i="1" s="1"/>
  <c r="AI139" i="1"/>
  <c r="AK139" i="1" s="1"/>
  <c r="AM139" i="1" s="1"/>
  <c r="AI138" i="1"/>
  <c r="AK138" i="1" s="1"/>
  <c r="AM138" i="1" s="1"/>
  <c r="AI137" i="1"/>
  <c r="AK137" i="1" s="1"/>
  <c r="AM137" i="1" s="1"/>
  <c r="AI136" i="1"/>
  <c r="AK136" i="1" s="1"/>
  <c r="AM136" i="1" s="1"/>
  <c r="AI131" i="1"/>
  <c r="AK131" i="1" s="1"/>
  <c r="AM131" i="1" s="1"/>
  <c r="AI130" i="1"/>
  <c r="AK130" i="1" s="1"/>
  <c r="AM130" i="1" s="1"/>
  <c r="AI121" i="1"/>
  <c r="AK121" i="1" s="1"/>
  <c r="AM121" i="1" s="1"/>
  <c r="AI116" i="1"/>
  <c r="AK116" i="1" s="1"/>
  <c r="AM116" i="1" s="1"/>
  <c r="AI115" i="1"/>
  <c r="AK115" i="1" s="1"/>
  <c r="AM115" i="1" s="1"/>
  <c r="AI114" i="1"/>
  <c r="AK114" i="1" s="1"/>
  <c r="AM114" i="1" s="1"/>
  <c r="AI113" i="1"/>
  <c r="AK113" i="1" s="1"/>
  <c r="AM113" i="1" s="1"/>
  <c r="AI112" i="1"/>
  <c r="AK112" i="1" s="1"/>
  <c r="AM112" i="1" s="1"/>
  <c r="AI110" i="1"/>
  <c r="AK110" i="1" s="1"/>
  <c r="AM110" i="1" s="1"/>
  <c r="AI106" i="1"/>
  <c r="AK106" i="1" s="1"/>
  <c r="AM106" i="1" s="1"/>
  <c r="AI100" i="1"/>
  <c r="AK100" i="1" s="1"/>
  <c r="AM100" i="1" s="1"/>
  <c r="AI99" i="1"/>
  <c r="AK99" i="1" s="1"/>
  <c r="AM99" i="1" s="1"/>
  <c r="AI96" i="1"/>
  <c r="AK96" i="1" s="1"/>
  <c r="AM96" i="1" s="1"/>
  <c r="AI94" i="1"/>
  <c r="AK94" i="1" s="1"/>
  <c r="AM94" i="1" s="1"/>
  <c r="AI92" i="1"/>
  <c r="AK92" i="1" s="1"/>
  <c r="AM92" i="1" s="1"/>
  <c r="AI90" i="1"/>
  <c r="AK90" i="1" s="1"/>
  <c r="AM90" i="1" s="1"/>
  <c r="AI89" i="1"/>
  <c r="AK89" i="1" s="1"/>
  <c r="AM89" i="1" s="1"/>
  <c r="AI88" i="1"/>
  <c r="AK88" i="1" s="1"/>
  <c r="AM88" i="1" s="1"/>
  <c r="AI87" i="1"/>
  <c r="AK87" i="1" s="1"/>
  <c r="AM87" i="1" s="1"/>
  <c r="AI76" i="1"/>
  <c r="AK76" i="1" s="1"/>
  <c r="AM76" i="1" s="1"/>
  <c r="AI75" i="1"/>
  <c r="AK75" i="1" s="1"/>
  <c r="AM75" i="1" s="1"/>
  <c r="AI74" i="1"/>
  <c r="AK74" i="1" s="1"/>
  <c r="AM74" i="1" s="1"/>
  <c r="AI72" i="1"/>
  <c r="AK72" i="1" s="1"/>
  <c r="AM72" i="1" s="1"/>
  <c r="AI69" i="1"/>
  <c r="AK69" i="1" s="1"/>
  <c r="AM69" i="1" s="1"/>
  <c r="AI68" i="1"/>
  <c r="AK68" i="1" s="1"/>
  <c r="AM68" i="1" s="1"/>
  <c r="AI67" i="1"/>
  <c r="AK67" i="1" s="1"/>
  <c r="AM67" i="1" s="1"/>
  <c r="AI66" i="1"/>
  <c r="AK66" i="1" s="1"/>
  <c r="AM66" i="1" s="1"/>
  <c r="AI65" i="1"/>
  <c r="AK65" i="1" s="1"/>
  <c r="AM65" i="1" s="1"/>
  <c r="AI63" i="1"/>
  <c r="AK63" i="1" s="1"/>
  <c r="AM63" i="1" s="1"/>
  <c r="AI62" i="1"/>
  <c r="AK62" i="1" s="1"/>
  <c r="AM62" i="1" s="1"/>
  <c r="AI61" i="1"/>
  <c r="AK61" i="1" s="1"/>
  <c r="AM61" i="1" s="1"/>
  <c r="AI60" i="1"/>
  <c r="AK60" i="1" s="1"/>
  <c r="AM60" i="1" s="1"/>
  <c r="AI54" i="1"/>
  <c r="AK54" i="1" s="1"/>
  <c r="AM54" i="1" s="1"/>
  <c r="AI51" i="1"/>
  <c r="AK51" i="1" s="1"/>
  <c r="AM51" i="1" s="1"/>
  <c r="AI50" i="1"/>
  <c r="AK50" i="1" s="1"/>
  <c r="AM50" i="1" s="1"/>
  <c r="AI49" i="1"/>
  <c r="AK49" i="1" s="1"/>
  <c r="AM49" i="1" s="1"/>
  <c r="AI48" i="1"/>
  <c r="AK48" i="1" s="1"/>
  <c r="AM48" i="1" s="1"/>
  <c r="AI47" i="1"/>
  <c r="AK47" i="1" s="1"/>
  <c r="AM47" i="1" s="1"/>
  <c r="AI44" i="1"/>
  <c r="AK44" i="1" s="1"/>
  <c r="AM44" i="1" s="1"/>
  <c r="AI43" i="1"/>
  <c r="AK43" i="1" s="1"/>
  <c r="AM43" i="1" s="1"/>
  <c r="AI42" i="1"/>
  <c r="AK42" i="1" s="1"/>
  <c r="AM42" i="1" s="1"/>
  <c r="AI40" i="1"/>
  <c r="AK40" i="1" s="1"/>
  <c r="AM40" i="1" s="1"/>
  <c r="AI38" i="1"/>
  <c r="AK38" i="1" s="1"/>
  <c r="AM38" i="1" s="1"/>
  <c r="AI37" i="1"/>
  <c r="AK37" i="1" s="1"/>
  <c r="AM37" i="1" s="1"/>
  <c r="AI36" i="1"/>
  <c r="AK36" i="1" s="1"/>
  <c r="AM36" i="1" s="1"/>
  <c r="AI35" i="1"/>
  <c r="AK35" i="1" s="1"/>
  <c r="AM35" i="1" s="1"/>
  <c r="AI34" i="1"/>
  <c r="AK34" i="1" s="1"/>
  <c r="AM34" i="1" s="1"/>
  <c r="AI32" i="1"/>
  <c r="AK32" i="1" s="1"/>
  <c r="AM32" i="1" s="1"/>
  <c r="AI31" i="1"/>
  <c r="AK31" i="1" s="1"/>
  <c r="AM31" i="1" s="1"/>
  <c r="AI30" i="1"/>
  <c r="AK30" i="1" s="1"/>
  <c r="AM30" i="1" s="1"/>
  <c r="AI27" i="1"/>
  <c r="AK27" i="1" s="1"/>
  <c r="AM27" i="1" s="1"/>
  <c r="AI25" i="1"/>
  <c r="AK25" i="1" s="1"/>
  <c r="AM25" i="1" s="1"/>
  <c r="AI24" i="1"/>
  <c r="AK24" i="1" s="1"/>
  <c r="AM24" i="1" s="1"/>
  <c r="AI20" i="1"/>
  <c r="AK20" i="1" s="1"/>
  <c r="AM20" i="1" s="1"/>
  <c r="AI8" i="1"/>
  <c r="AK8" i="1" s="1"/>
  <c r="AM8" i="1" s="1"/>
  <c r="AI7" i="1"/>
  <c r="AK7" i="1" s="1"/>
  <c r="AM7" i="1" s="1"/>
  <c r="AG2259" i="1"/>
  <c r="AG2217" i="1"/>
  <c r="AG2197" i="1"/>
  <c r="AG2196" i="1"/>
  <c r="AG2186" i="1"/>
  <c r="AG2178" i="1"/>
  <c r="AG2157" i="1"/>
  <c r="AG2144" i="1"/>
  <c r="AG2141" i="1"/>
  <c r="AG2140" i="1"/>
  <c r="AG2137" i="1"/>
  <c r="AG2132" i="1"/>
  <c r="AG2131" i="1"/>
  <c r="AG2129" i="1"/>
  <c r="AG2128" i="1"/>
  <c r="AG2122" i="1"/>
  <c r="AG2115" i="1"/>
  <c r="AG2114" i="1"/>
  <c r="AG2113" i="1"/>
  <c r="AG2112" i="1"/>
  <c r="AG2102" i="1"/>
  <c r="AG2098" i="1"/>
  <c r="AG2094" i="1"/>
  <c r="AG2092" i="1"/>
  <c r="AG2091" i="1"/>
  <c r="AG2076" i="1"/>
  <c r="AG2073" i="1"/>
  <c r="AG2055" i="1"/>
  <c r="AG2054" i="1"/>
  <c r="AG2052" i="1"/>
  <c r="AG2051" i="1"/>
  <c r="AG2049" i="1"/>
  <c r="AG2048" i="1"/>
  <c r="AG2047" i="1"/>
  <c r="AG2046" i="1"/>
  <c r="AG2045" i="1"/>
  <c r="AG2043" i="1"/>
  <c r="AG2036" i="1"/>
  <c r="AG2035" i="1"/>
  <c r="AG2034" i="1"/>
  <c r="AG2026" i="1"/>
  <c r="AG2024" i="1"/>
  <c r="AG2023" i="1"/>
  <c r="AG2016" i="1"/>
  <c r="AG2013" i="1"/>
  <c r="AG2012" i="1"/>
  <c r="AG2011" i="1"/>
  <c r="AG2010" i="1"/>
  <c r="AG2007" i="1"/>
  <c r="AG2005" i="1"/>
  <c r="AG2004" i="1"/>
  <c r="AG2003" i="1"/>
  <c r="AG2000" i="1"/>
  <c r="AG1999" i="1"/>
  <c r="AG1997" i="1"/>
  <c r="AG1995" i="1"/>
  <c r="AG1994" i="1"/>
  <c r="AG1992" i="1"/>
  <c r="AG1991" i="1"/>
  <c r="AG1990" i="1"/>
  <c r="AG1987" i="1"/>
  <c r="AG1986" i="1"/>
  <c r="AG1977" i="1"/>
  <c r="AG1976" i="1"/>
  <c r="AG1975" i="1"/>
  <c r="AG1974" i="1"/>
  <c r="AG1973" i="1"/>
  <c r="AG1971" i="1"/>
  <c r="AG1968" i="1"/>
  <c r="AG1965" i="1"/>
  <c r="AG1957" i="1"/>
  <c r="AG1956" i="1"/>
  <c r="AG1955" i="1"/>
  <c r="AG1952" i="1"/>
  <c r="AG1951" i="1"/>
  <c r="AG1950" i="1"/>
  <c r="AG1947" i="1"/>
  <c r="AG1946" i="1"/>
  <c r="AG1944" i="1"/>
  <c r="AG1942" i="1"/>
  <c r="AG1940" i="1"/>
  <c r="AG1938" i="1"/>
  <c r="AG1937" i="1"/>
  <c r="AG1934" i="1"/>
  <c r="AG1931" i="1"/>
  <c r="AG1924" i="1"/>
  <c r="AG1923" i="1"/>
  <c r="AG1920" i="1"/>
  <c r="AG1919" i="1"/>
  <c r="AG1918" i="1"/>
  <c r="AG1916" i="1"/>
  <c r="AG1915" i="1"/>
  <c r="AG1914" i="1"/>
  <c r="AG1912" i="1"/>
  <c r="AG1911" i="1"/>
  <c r="AG1910" i="1"/>
  <c r="AG1909" i="1"/>
  <c r="AG1904" i="1"/>
  <c r="AG1894" i="1"/>
  <c r="AG1893" i="1"/>
  <c r="AG1892" i="1"/>
  <c r="AG1891" i="1"/>
  <c r="AG1886" i="1"/>
  <c r="AG1883" i="1"/>
  <c r="AG1878" i="1"/>
  <c r="AG1874" i="1"/>
  <c r="AG1873" i="1"/>
  <c r="AG1869" i="1"/>
  <c r="AG1865" i="1"/>
  <c r="AG1863" i="1"/>
  <c r="AG1862" i="1"/>
  <c r="AG1860" i="1"/>
  <c r="AG1845" i="1"/>
  <c r="AG1844" i="1"/>
  <c r="AG1843" i="1"/>
  <c r="AG1837" i="1"/>
  <c r="AG1834" i="1"/>
  <c r="AG1833" i="1"/>
  <c r="AG1830" i="1"/>
  <c r="AG1829" i="1"/>
  <c r="AG1827" i="1"/>
  <c r="AG1826" i="1"/>
  <c r="AG1825" i="1"/>
  <c r="AG1820" i="1"/>
  <c r="AG1816" i="1"/>
  <c r="AG1815" i="1"/>
  <c r="AG1813" i="1"/>
  <c r="AG1812" i="1"/>
  <c r="AG1811" i="1"/>
  <c r="AG1809" i="1"/>
  <c r="AG1808" i="1"/>
  <c r="AG1805" i="1"/>
  <c r="AG1803" i="1"/>
  <c r="AG1802" i="1"/>
  <c r="AG1799" i="1"/>
  <c r="AG1798" i="1"/>
  <c r="AG1796" i="1"/>
  <c r="AG1795" i="1"/>
  <c r="AG1791" i="1"/>
  <c r="AG1787" i="1"/>
  <c r="AG1785" i="1"/>
  <c r="AG1784" i="1"/>
  <c r="AG1783" i="1"/>
  <c r="AG1782" i="1"/>
  <c r="AG1780" i="1"/>
  <c r="AG1769" i="1"/>
  <c r="AG1767" i="1"/>
  <c r="AG1766" i="1"/>
  <c r="AG1765" i="1"/>
  <c r="AG1764" i="1"/>
  <c r="AG1758" i="1"/>
  <c r="AG1757" i="1"/>
  <c r="AG1756" i="1"/>
  <c r="AG1755" i="1"/>
  <c r="AG1754" i="1"/>
  <c r="AG1753" i="1"/>
  <c r="AG1752" i="1"/>
  <c r="AG1751" i="1"/>
  <c r="AG1746" i="1"/>
  <c r="AG1743" i="1"/>
  <c r="AG1740" i="1"/>
  <c r="AG1739" i="1"/>
  <c r="AG1738" i="1"/>
  <c r="AG1737" i="1"/>
  <c r="AG1736" i="1"/>
  <c r="AG1735" i="1"/>
  <c r="AG1732" i="1"/>
  <c r="AG1731" i="1"/>
  <c r="AG1730" i="1"/>
  <c r="AG1729" i="1"/>
  <c r="AG1728" i="1"/>
  <c r="AG1727" i="1"/>
  <c r="AG1723" i="1"/>
  <c r="AG1722" i="1"/>
  <c r="AG1721" i="1"/>
  <c r="AG1720" i="1"/>
  <c r="AG1719" i="1"/>
  <c r="AG1715" i="1"/>
  <c r="AG1714" i="1"/>
  <c r="AG1713" i="1"/>
  <c r="AG1712" i="1"/>
  <c r="AG1711" i="1"/>
  <c r="AG1710" i="1"/>
  <c r="AG1709" i="1"/>
  <c r="AG1708" i="1"/>
  <c r="AG1707" i="1"/>
  <c r="AG1706" i="1"/>
  <c r="AG1703" i="1"/>
  <c r="AG1702" i="1"/>
  <c r="AG1699" i="1"/>
  <c r="AG1697" i="1"/>
  <c r="AG1695" i="1"/>
  <c r="AG1694" i="1"/>
  <c r="AG1693" i="1"/>
  <c r="AG1689" i="1"/>
  <c r="AG1685" i="1"/>
  <c r="AG1684" i="1"/>
  <c r="AG1682" i="1"/>
  <c r="AG1681" i="1"/>
  <c r="AG1680" i="1"/>
  <c r="AG1679" i="1"/>
  <c r="AG1678" i="1"/>
  <c r="AG1677" i="1"/>
  <c r="AG1673" i="1"/>
  <c r="AG1672" i="1"/>
  <c r="AG1663" i="1"/>
  <c r="AG1662" i="1"/>
  <c r="AG1661" i="1"/>
  <c r="AG1659" i="1"/>
  <c r="AG1658" i="1"/>
  <c r="AG1653" i="1"/>
  <c r="AG1652" i="1"/>
  <c r="AG1649" i="1"/>
  <c r="AG1648" i="1"/>
  <c r="AG1646" i="1"/>
  <c r="AG1643" i="1"/>
  <c r="AG1642" i="1"/>
  <c r="AG1640" i="1"/>
  <c r="AG1639" i="1"/>
  <c r="AG1635" i="1"/>
  <c r="AG1631" i="1"/>
  <c r="AG1630" i="1"/>
  <c r="AG1629" i="1"/>
  <c r="AG1628" i="1"/>
  <c r="AG1626" i="1"/>
  <c r="AG1625" i="1"/>
  <c r="AG1624" i="1"/>
  <c r="AG1622" i="1"/>
  <c r="AG1620" i="1"/>
  <c r="AG1619" i="1"/>
  <c r="AG1618" i="1"/>
  <c r="AG1617" i="1"/>
  <c r="AG1616" i="1"/>
  <c r="AG1611" i="1"/>
  <c r="AG1610" i="1"/>
  <c r="AG1606" i="1"/>
  <c r="AG1605" i="1"/>
  <c r="AG1602" i="1"/>
  <c r="AG1601" i="1"/>
  <c r="AG1599" i="1"/>
  <c r="AG1598" i="1"/>
  <c r="AG1597" i="1"/>
  <c r="AG1596" i="1"/>
  <c r="AG1595" i="1"/>
  <c r="AG1594" i="1"/>
  <c r="AG1593" i="1"/>
  <c r="AG1590" i="1"/>
  <c r="AG1589" i="1"/>
  <c r="AG1588" i="1"/>
  <c r="AG1587" i="1"/>
  <c r="AG1586" i="1"/>
  <c r="AG1583" i="1"/>
  <c r="AG1580" i="1"/>
  <c r="AG1576" i="1"/>
  <c r="AG1575" i="1"/>
  <c r="AG1573" i="1"/>
  <c r="AG1572" i="1"/>
  <c r="AG1571" i="1"/>
  <c r="AG1570" i="1"/>
  <c r="AG1569" i="1"/>
  <c r="AG1568" i="1"/>
  <c r="AG1566" i="1"/>
  <c r="AG1565" i="1"/>
  <c r="AG1564" i="1"/>
  <c r="AG1563" i="1"/>
  <c r="AG1562" i="1"/>
  <c r="AG1561" i="1"/>
  <c r="AG1560" i="1"/>
  <c r="AG1554" i="1"/>
  <c r="AG1553" i="1"/>
  <c r="AG1551" i="1"/>
  <c r="AG1549" i="1"/>
  <c r="AG1548" i="1"/>
  <c r="AG1547" i="1"/>
  <c r="AG1545" i="1"/>
  <c r="AG1544" i="1"/>
  <c r="AG1543" i="1"/>
  <c r="AG1542" i="1"/>
  <c r="AG1541" i="1"/>
  <c r="AG1540" i="1"/>
  <c r="AG1539" i="1"/>
  <c r="AG1538" i="1"/>
  <c r="AG1537" i="1"/>
  <c r="AG1536" i="1"/>
  <c r="AG1535" i="1"/>
  <c r="AG1533" i="1"/>
  <c r="AG1532" i="1"/>
  <c r="AG1531" i="1"/>
  <c r="AG1530" i="1"/>
  <c r="AG1529" i="1"/>
  <c r="AG1526" i="1"/>
  <c r="AG1525" i="1"/>
  <c r="AG1523" i="1"/>
  <c r="AG1522" i="1"/>
  <c r="AG1521" i="1"/>
  <c r="AG1520" i="1"/>
  <c r="AG1518" i="1"/>
  <c r="AG1515" i="1"/>
  <c r="AG1512" i="1"/>
  <c r="AG1510" i="1"/>
  <c r="AG1509" i="1"/>
  <c r="AG1508" i="1"/>
  <c r="AG1507" i="1"/>
  <c r="AG1504" i="1"/>
  <c r="AG1503" i="1"/>
  <c r="AG1502" i="1"/>
  <c r="AG1501" i="1"/>
  <c r="AG1498" i="1"/>
  <c r="AG1493" i="1"/>
  <c r="AG1492" i="1"/>
  <c r="AG1490" i="1"/>
  <c r="AG1489" i="1"/>
  <c r="AG1486" i="1"/>
  <c r="AG1484" i="1"/>
  <c r="AG1483" i="1"/>
  <c r="AG1482" i="1"/>
  <c r="AG1481" i="1"/>
  <c r="AG1479" i="1"/>
  <c r="AG1478" i="1"/>
  <c r="AG1477" i="1"/>
  <c r="AG1475" i="1"/>
  <c r="AG1474" i="1"/>
  <c r="AG1473" i="1"/>
  <c r="AG1472" i="1"/>
  <c r="AG1470" i="1"/>
  <c r="AG1469" i="1"/>
  <c r="AG1468" i="1"/>
  <c r="AG1467" i="1"/>
  <c r="AG1466" i="1"/>
  <c r="AG1463" i="1"/>
  <c r="AG1462" i="1"/>
  <c r="AG1461" i="1"/>
  <c r="AG1460" i="1"/>
  <c r="AG1458" i="1"/>
  <c r="AG1456" i="1"/>
  <c r="AG1454" i="1"/>
  <c r="AG1450" i="1"/>
  <c r="AG1449" i="1"/>
  <c r="AG1447" i="1"/>
  <c r="AG1446" i="1"/>
  <c r="AG1445" i="1"/>
  <c r="AG1444" i="1"/>
  <c r="AG1443" i="1"/>
  <c r="AG1441" i="1"/>
  <c r="AG1438" i="1"/>
  <c r="AG1436" i="1"/>
  <c r="AG1435" i="1"/>
  <c r="AG1434" i="1"/>
  <c r="AG1431" i="1"/>
  <c r="AG1428" i="1"/>
  <c r="AG1427" i="1"/>
  <c r="AG1426" i="1"/>
  <c r="AG1425" i="1"/>
  <c r="AG1424" i="1"/>
  <c r="AG1423" i="1"/>
  <c r="AG1421" i="1"/>
  <c r="AG1420" i="1"/>
  <c r="AG1417" i="1"/>
  <c r="AG1415" i="1"/>
  <c r="AG1414" i="1"/>
  <c r="AG1413" i="1"/>
  <c r="AG1412" i="1"/>
  <c r="AG1411" i="1"/>
  <c r="AG1410" i="1"/>
  <c r="AG1409" i="1"/>
  <c r="AG1408" i="1"/>
  <c r="AG1407" i="1"/>
  <c r="AG1402" i="1"/>
  <c r="AG1401" i="1"/>
  <c r="AG1400" i="1"/>
  <c r="AG1398" i="1"/>
  <c r="AG1397" i="1"/>
  <c r="AG1392" i="1"/>
  <c r="AG1387" i="1"/>
  <c r="AG1385" i="1"/>
  <c r="AG1379" i="1"/>
  <c r="AG1376" i="1"/>
  <c r="AG1372" i="1"/>
  <c r="AG1371" i="1"/>
  <c r="AG1368" i="1"/>
  <c r="AG1366" i="1"/>
  <c r="AG1362" i="1"/>
  <c r="AG1360" i="1"/>
  <c r="AG1358" i="1"/>
  <c r="AG1357" i="1"/>
  <c r="AG1356" i="1"/>
  <c r="AG1355" i="1"/>
  <c r="AG1354" i="1"/>
  <c r="AG1353" i="1"/>
  <c r="AG1352" i="1"/>
  <c r="AG1350" i="1"/>
  <c r="AG1349" i="1"/>
  <c r="AG1348" i="1"/>
  <c r="AG1347" i="1"/>
  <c r="AG1346" i="1"/>
  <c r="AG1343" i="1"/>
  <c r="AG1342" i="1"/>
  <c r="AG1338" i="1"/>
  <c r="AG1337" i="1"/>
  <c r="AG1336" i="1"/>
  <c r="AG1333" i="1"/>
  <c r="AG1332" i="1"/>
  <c r="AG1331" i="1"/>
  <c r="AG1330" i="1"/>
  <c r="AG1329" i="1"/>
  <c r="AG1328" i="1"/>
  <c r="AG1327" i="1"/>
  <c r="AG1326" i="1"/>
  <c r="AG1325" i="1"/>
  <c r="AG1323" i="1"/>
  <c r="AG1322" i="1"/>
  <c r="AG1320" i="1"/>
  <c r="AG1319" i="1"/>
  <c r="AG1316" i="1"/>
  <c r="AG1315" i="1"/>
  <c r="AG1312" i="1"/>
  <c r="AG1311" i="1"/>
  <c r="AG1310" i="1"/>
  <c r="AG1309" i="1"/>
  <c r="AG1308" i="1"/>
  <c r="AG1304" i="1"/>
  <c r="AG1303" i="1"/>
  <c r="AG1301" i="1"/>
  <c r="AG1299" i="1"/>
  <c r="AG1296" i="1"/>
  <c r="AG1295" i="1"/>
  <c r="AG1294" i="1"/>
  <c r="AG1287" i="1"/>
  <c r="AG1285" i="1"/>
  <c r="AG1284" i="1"/>
  <c r="AG1279" i="1"/>
  <c r="AG1278" i="1"/>
  <c r="AG1277" i="1"/>
  <c r="AG1275" i="1"/>
  <c r="AG1274" i="1"/>
  <c r="AG1273" i="1"/>
  <c r="AG1272" i="1"/>
  <c r="AG1271" i="1"/>
  <c r="AG1270" i="1"/>
  <c r="AG1269" i="1"/>
  <c r="AG1267" i="1"/>
  <c r="AG1265" i="1"/>
  <c r="AG1264" i="1"/>
  <c r="AG1263" i="1"/>
  <c r="AG1262" i="1"/>
  <c r="AG1259" i="1"/>
  <c r="AG1258" i="1"/>
  <c r="AG1257" i="1"/>
  <c r="AG1256" i="1"/>
  <c r="AG1255" i="1"/>
  <c r="AG1254" i="1"/>
  <c r="AG1251" i="1"/>
  <c r="AG1250" i="1"/>
  <c r="AG1249" i="1"/>
  <c r="AG1248" i="1"/>
  <c r="AG1247" i="1"/>
  <c r="AG1246" i="1"/>
  <c r="AG1245" i="1"/>
  <c r="AG1244" i="1"/>
  <c r="AG1243" i="1"/>
  <c r="AG1242" i="1"/>
  <c r="AG1241" i="1"/>
  <c r="AG1240" i="1"/>
  <c r="AG1239" i="1"/>
  <c r="AG1237" i="1"/>
  <c r="AG1236" i="1"/>
  <c r="AG1235" i="1"/>
  <c r="AG1232" i="1"/>
  <c r="AG1230" i="1"/>
  <c r="AG1229" i="1"/>
  <c r="AG1228" i="1"/>
  <c r="AG1227" i="1"/>
  <c r="AG1226" i="1"/>
  <c r="AG1225" i="1"/>
  <c r="AG1224" i="1"/>
  <c r="AG1223" i="1"/>
  <c r="AG1222" i="1"/>
  <c r="AG1221" i="1"/>
  <c r="AG1219" i="1"/>
  <c r="AG1216" i="1"/>
  <c r="AG1214" i="1"/>
  <c r="AG1210" i="1"/>
  <c r="AG1208" i="1"/>
  <c r="AG1207" i="1"/>
  <c r="AG1206" i="1"/>
  <c r="AG1205" i="1"/>
  <c r="AG1203" i="1"/>
  <c r="AG1202" i="1"/>
  <c r="AG1201" i="1"/>
  <c r="AG1200" i="1"/>
  <c r="AG1199" i="1"/>
  <c r="AG1195" i="1"/>
  <c r="AG1194" i="1"/>
  <c r="AG1193" i="1"/>
  <c r="AG1192" i="1"/>
  <c r="AG1191" i="1"/>
  <c r="AG1188" i="1"/>
  <c r="AG1186" i="1"/>
  <c r="AG1185" i="1"/>
  <c r="AG1184" i="1"/>
  <c r="AG1182" i="1"/>
  <c r="AG1176" i="1"/>
  <c r="AG1167" i="1"/>
  <c r="AG1165" i="1"/>
  <c r="AG1163" i="1"/>
  <c r="AG1162" i="1"/>
  <c r="AG1161" i="1"/>
  <c r="AG1160" i="1"/>
  <c r="AG1159" i="1"/>
  <c r="AG1158" i="1"/>
  <c r="AG1157" i="1"/>
  <c r="AG1155" i="1"/>
  <c r="AG1154" i="1"/>
  <c r="AG1153" i="1"/>
  <c r="AG1152" i="1"/>
  <c r="AG1151" i="1"/>
  <c r="AG1150" i="1"/>
  <c r="AG1146" i="1"/>
  <c r="AG1145" i="1"/>
  <c r="AG1144" i="1"/>
  <c r="AG1143" i="1"/>
  <c r="AG1138" i="1"/>
  <c r="AG1137" i="1"/>
  <c r="AG1136" i="1"/>
  <c r="AG1134" i="1"/>
  <c r="AG1133" i="1"/>
  <c r="AG1132" i="1"/>
  <c r="AG1131" i="1"/>
  <c r="AG1130" i="1"/>
  <c r="AG1129" i="1"/>
  <c r="AG1128" i="1"/>
  <c r="AG1127" i="1"/>
  <c r="AG1126" i="1"/>
  <c r="AG1125" i="1"/>
  <c r="AG1121" i="1"/>
  <c r="AG1119" i="1"/>
  <c r="AG1116" i="1"/>
  <c r="AG1115" i="1"/>
  <c r="AG1113" i="1"/>
  <c r="AG1112" i="1"/>
  <c r="AG1111" i="1"/>
  <c r="AG1110" i="1"/>
  <c r="AG1109" i="1"/>
  <c r="AG1108" i="1"/>
  <c r="AG1107" i="1"/>
  <c r="AG1106" i="1"/>
  <c r="AG1105" i="1"/>
  <c r="AG1104" i="1"/>
  <c r="AG1103" i="1"/>
  <c r="AG1102" i="1"/>
  <c r="AG1101" i="1"/>
  <c r="AG1100" i="1"/>
  <c r="AG1098" i="1"/>
  <c r="AG1097" i="1"/>
  <c r="AG1096" i="1"/>
  <c r="AG1095" i="1"/>
  <c r="AG1094" i="1"/>
  <c r="AG1092" i="1"/>
  <c r="AG1090" i="1"/>
  <c r="AG1089" i="1"/>
  <c r="AG1088" i="1"/>
  <c r="AG1087" i="1"/>
  <c r="AG1086" i="1"/>
  <c r="AG1085" i="1"/>
  <c r="AG1084" i="1"/>
  <c r="AG1082" i="1"/>
  <c r="AG1081" i="1"/>
  <c r="AG1080" i="1"/>
  <c r="AG1078" i="1"/>
  <c r="AG1073" i="1"/>
  <c r="AG1071" i="1"/>
  <c r="AG1070" i="1"/>
  <c r="AG1069" i="1"/>
  <c r="AG1068" i="1"/>
  <c r="AG1065" i="1"/>
  <c r="AG1064" i="1"/>
  <c r="AG1063" i="1"/>
  <c r="AG1062" i="1"/>
  <c r="AG1061" i="1"/>
  <c r="AG1060" i="1"/>
  <c r="AG1059" i="1"/>
  <c r="AG1058" i="1"/>
  <c r="AG1057" i="1"/>
  <c r="AG1056" i="1"/>
  <c r="AG1055" i="1"/>
  <c r="AG1052" i="1"/>
  <c r="AG1051" i="1"/>
  <c r="AG1050" i="1"/>
  <c r="AG1049" i="1"/>
  <c r="AG1048" i="1"/>
  <c r="AG1047" i="1"/>
  <c r="AG1046" i="1"/>
  <c r="AG1045" i="1"/>
  <c r="AG1044" i="1"/>
  <c r="AG1043" i="1"/>
  <c r="AG1042" i="1"/>
  <c r="AG1041" i="1"/>
  <c r="AG1039" i="1"/>
  <c r="AG1038" i="1"/>
  <c r="AG1037" i="1"/>
  <c r="AG1036" i="1"/>
  <c r="AG1035" i="1"/>
  <c r="AG1034" i="1"/>
  <c r="AG1033" i="1"/>
  <c r="AG1031" i="1"/>
  <c r="AG1030" i="1"/>
  <c r="AG1027" i="1"/>
  <c r="AG1026" i="1"/>
  <c r="AG1023" i="1"/>
  <c r="AG1022" i="1"/>
  <c r="AG1020" i="1"/>
  <c r="AG1019" i="1"/>
  <c r="AG1016" i="1"/>
  <c r="AG1015" i="1"/>
  <c r="AG1014" i="1"/>
  <c r="AG1013" i="1"/>
  <c r="AG1012" i="1"/>
  <c r="AG1011" i="1"/>
  <c r="AG1010" i="1"/>
  <c r="AG1009" i="1"/>
  <c r="AG1005" i="1"/>
  <c r="AG1004" i="1"/>
  <c r="AG1002" i="1"/>
  <c r="AG1001" i="1"/>
  <c r="AG1000" i="1"/>
  <c r="AG999" i="1"/>
  <c r="AG998" i="1"/>
  <c r="AG997" i="1"/>
  <c r="AG995" i="1"/>
  <c r="AG993" i="1"/>
  <c r="AG992" i="1"/>
  <c r="AG990" i="1"/>
  <c r="AG988" i="1"/>
  <c r="AG985" i="1"/>
  <c r="AG984" i="1"/>
  <c r="AG981" i="1"/>
  <c r="AG978" i="1"/>
  <c r="AG977" i="1"/>
  <c r="AG973" i="1"/>
  <c r="AG972" i="1"/>
  <c r="AG971" i="1"/>
  <c r="AG970" i="1"/>
  <c r="AG969" i="1"/>
  <c r="AG968" i="1"/>
  <c r="AG967" i="1"/>
  <c r="AG961" i="1"/>
  <c r="AG960" i="1"/>
  <c r="AG959" i="1"/>
  <c r="AG958" i="1"/>
  <c r="AG956" i="1"/>
  <c r="AG953" i="1"/>
  <c r="AG950" i="1"/>
  <c r="AG949" i="1"/>
  <c r="AG948" i="1"/>
  <c r="AG947" i="1"/>
  <c r="AG946" i="1"/>
  <c r="AG945" i="1"/>
  <c r="AG944" i="1"/>
  <c r="AG941" i="1"/>
  <c r="AG940" i="1"/>
  <c r="AG938" i="1"/>
  <c r="AG937" i="1"/>
  <c r="AG936" i="1"/>
  <c r="AG935" i="1"/>
  <c r="AG933" i="1"/>
  <c r="AG932" i="1"/>
  <c r="AG930" i="1"/>
  <c r="AG929" i="1"/>
  <c r="AG928" i="1"/>
  <c r="AG926" i="1"/>
  <c r="AG924" i="1"/>
  <c r="AG923" i="1"/>
  <c r="AG921" i="1"/>
  <c r="AG920" i="1"/>
  <c r="AG919" i="1"/>
  <c r="AG918" i="1"/>
  <c r="AG917" i="1"/>
  <c r="AG915" i="1"/>
  <c r="AG914" i="1"/>
  <c r="AG913" i="1"/>
  <c r="AG910" i="1"/>
  <c r="AG908" i="1"/>
  <c r="AG903" i="1"/>
  <c r="AG898" i="1"/>
  <c r="AG891" i="1"/>
  <c r="AG889" i="1"/>
  <c r="AG885" i="1"/>
  <c r="AG884" i="1"/>
  <c r="AG883" i="1"/>
  <c r="AG882" i="1"/>
  <c r="AG881" i="1"/>
  <c r="AG880" i="1"/>
  <c r="AG879" i="1"/>
  <c r="AG878" i="1"/>
  <c r="AG877" i="1"/>
  <c r="AG876" i="1"/>
  <c r="AG875" i="1"/>
  <c r="AG873" i="1"/>
  <c r="AG872" i="1"/>
  <c r="AG871" i="1"/>
  <c r="AG870" i="1"/>
  <c r="AG867" i="1"/>
  <c r="AG866" i="1"/>
  <c r="AG865" i="1"/>
  <c r="AG864" i="1"/>
  <c r="AG863" i="1"/>
  <c r="AG862" i="1"/>
  <c r="AG861" i="1"/>
  <c r="AG858" i="1"/>
  <c r="AG857" i="1"/>
  <c r="AG856" i="1"/>
  <c r="AG855" i="1"/>
  <c r="AG853" i="1"/>
  <c r="AG852" i="1"/>
  <c r="AG851" i="1"/>
  <c r="AG850" i="1"/>
  <c r="AG848" i="1"/>
  <c r="AG847" i="1"/>
  <c r="AG846" i="1"/>
  <c r="AG845" i="1"/>
  <c r="AG844" i="1"/>
  <c r="AG843" i="1"/>
  <c r="AG842" i="1"/>
  <c r="AG841" i="1"/>
  <c r="AG839" i="1"/>
  <c r="AG838" i="1"/>
  <c r="AG837" i="1"/>
  <c r="AG836" i="1"/>
  <c r="AG835" i="1"/>
  <c r="AG834" i="1"/>
  <c r="AG833" i="1"/>
  <c r="AG832" i="1"/>
  <c r="AG830" i="1"/>
  <c r="AG828" i="1"/>
  <c r="AG827" i="1"/>
  <c r="AG826" i="1"/>
  <c r="AG825" i="1"/>
  <c r="AG821" i="1"/>
  <c r="AG820" i="1"/>
  <c r="AG819" i="1"/>
  <c r="AG818" i="1"/>
  <c r="AG817" i="1"/>
  <c r="AG815" i="1"/>
  <c r="AG814" i="1"/>
  <c r="AG813" i="1"/>
  <c r="AG812" i="1"/>
  <c r="AG808" i="1"/>
  <c r="AG806" i="1"/>
  <c r="AG805" i="1"/>
  <c r="AG804" i="1"/>
  <c r="AG803" i="1"/>
  <c r="AG802" i="1"/>
  <c r="AG801" i="1"/>
  <c r="AG800" i="1"/>
  <c r="AG799" i="1"/>
  <c r="AG798" i="1"/>
  <c r="AG797" i="1"/>
  <c r="AG796" i="1"/>
  <c r="AG795" i="1"/>
  <c r="AG793" i="1"/>
  <c r="AG790" i="1"/>
  <c r="AG789" i="1"/>
  <c r="AG788" i="1"/>
  <c r="AG787" i="1"/>
  <c r="AG782" i="1"/>
  <c r="AG781" i="1"/>
  <c r="AG779" i="1"/>
  <c r="AG778" i="1"/>
  <c r="AG775" i="1"/>
  <c r="AG774" i="1"/>
  <c r="AG773" i="1"/>
  <c r="AG772" i="1"/>
  <c r="AG771" i="1"/>
  <c r="AG770" i="1"/>
  <c r="AG769" i="1"/>
  <c r="AG768" i="1"/>
  <c r="AG767" i="1"/>
  <c r="AG766" i="1"/>
  <c r="AG765" i="1"/>
  <c r="AG764" i="1"/>
  <c r="AG763" i="1"/>
  <c r="AG762" i="1"/>
  <c r="AG761" i="1"/>
  <c r="AG760" i="1"/>
  <c r="AG758" i="1"/>
  <c r="AG757" i="1"/>
  <c r="AG756" i="1"/>
  <c r="AG753" i="1"/>
  <c r="AG752" i="1"/>
  <c r="AG751" i="1"/>
  <c r="AG750" i="1"/>
  <c r="AG748" i="1"/>
  <c r="AG740" i="1"/>
  <c r="AG739" i="1"/>
  <c r="AG737" i="1"/>
  <c r="AG736" i="1"/>
  <c r="AG732" i="1"/>
  <c r="AG731" i="1"/>
  <c r="AG729" i="1"/>
  <c r="AG728" i="1"/>
  <c r="AG727" i="1"/>
  <c r="AG726" i="1"/>
  <c r="AG725" i="1"/>
  <c r="AG724" i="1"/>
  <c r="AG723" i="1"/>
  <c r="AG722" i="1"/>
  <c r="AG721" i="1"/>
  <c r="AG720" i="1"/>
  <c r="AG719" i="1"/>
  <c r="AG718" i="1"/>
  <c r="AG717" i="1"/>
  <c r="AG715" i="1"/>
  <c r="AG714" i="1"/>
  <c r="AG713" i="1"/>
  <c r="AG710" i="1"/>
  <c r="AG709" i="1"/>
  <c r="AG708" i="1"/>
  <c r="AG704" i="1"/>
  <c r="AG703" i="1"/>
  <c r="AG701" i="1"/>
  <c r="AG700" i="1"/>
  <c r="AG699" i="1"/>
  <c r="AG698" i="1"/>
  <c r="AG697" i="1"/>
  <c r="AG696" i="1"/>
  <c r="AG694" i="1"/>
  <c r="AG693" i="1"/>
  <c r="AG691" i="1"/>
  <c r="AG690" i="1"/>
  <c r="AG684" i="1"/>
  <c r="AG683" i="1"/>
  <c r="AG682" i="1"/>
  <c r="AG681" i="1"/>
  <c r="AG680" i="1"/>
  <c r="AG679" i="1"/>
  <c r="AG677" i="1"/>
  <c r="AG676" i="1"/>
  <c r="AG675" i="1"/>
  <c r="AG674" i="1"/>
  <c r="AG673" i="1"/>
  <c r="AG672" i="1"/>
  <c r="AG671" i="1"/>
  <c r="AG670" i="1"/>
  <c r="AG669" i="1"/>
  <c r="AG666" i="1"/>
  <c r="AG661" i="1"/>
  <c r="AG658" i="1"/>
  <c r="AG657" i="1"/>
  <c r="AG654" i="1"/>
  <c r="AG648" i="1"/>
  <c r="AG647" i="1"/>
  <c r="AG646" i="1"/>
  <c r="AG645" i="1"/>
  <c r="AG644" i="1"/>
  <c r="AG643" i="1"/>
  <c r="AG642" i="1"/>
  <c r="AG641" i="1"/>
  <c r="AG640" i="1"/>
  <c r="AG639" i="1"/>
  <c r="AG633" i="1"/>
  <c r="AG632" i="1"/>
  <c r="AG631" i="1"/>
  <c r="AG630" i="1"/>
  <c r="AG629" i="1"/>
  <c r="AG625" i="1"/>
  <c r="AG624" i="1"/>
  <c r="AG623" i="1"/>
  <c r="AG622" i="1"/>
  <c r="AG621" i="1"/>
  <c r="AG620" i="1"/>
  <c r="AG619" i="1"/>
  <c r="AG618" i="1"/>
  <c r="AG617" i="1"/>
  <c r="AG616" i="1"/>
  <c r="AG615" i="1"/>
  <c r="AG614" i="1"/>
  <c r="AG613" i="1"/>
  <c r="AG612" i="1"/>
  <c r="AG611" i="1"/>
  <c r="AG610" i="1"/>
  <c r="AG608" i="1"/>
  <c r="AG607" i="1"/>
  <c r="AG606" i="1"/>
  <c r="AG604" i="1"/>
  <c r="AG603" i="1"/>
  <c r="AG598" i="1"/>
  <c r="AG596" i="1"/>
  <c r="AG595" i="1"/>
  <c r="AG594" i="1"/>
  <c r="AG593" i="1"/>
  <c r="AG592" i="1"/>
  <c r="AG590" i="1"/>
  <c r="AG588" i="1"/>
  <c r="AG587" i="1"/>
  <c r="AG585" i="1"/>
  <c r="AG584" i="1"/>
  <c r="AG583" i="1"/>
  <c r="AG582" i="1"/>
  <c r="AG581" i="1"/>
  <c r="AG580" i="1"/>
  <c r="AG579" i="1"/>
  <c r="AG578" i="1"/>
  <c r="AG577" i="1"/>
  <c r="AG575" i="1"/>
  <c r="AG574" i="1"/>
  <c r="AG573" i="1"/>
  <c r="AG572" i="1"/>
  <c r="AG571" i="1"/>
  <c r="AG570" i="1"/>
  <c r="AG569" i="1"/>
  <c r="AG568" i="1"/>
  <c r="AG567" i="1"/>
  <c r="AG564" i="1"/>
  <c r="AG563" i="1"/>
  <c r="AG562" i="1"/>
  <c r="AG561" i="1"/>
  <c r="AG560" i="1"/>
  <c r="AG559" i="1"/>
  <c r="AG558" i="1"/>
  <c r="AG557" i="1"/>
  <c r="AG555" i="1"/>
  <c r="AG554" i="1"/>
  <c r="AG553" i="1"/>
  <c r="AG552" i="1"/>
  <c r="AG551" i="1"/>
  <c r="AG550" i="1"/>
  <c r="AG549" i="1"/>
  <c r="AG548" i="1"/>
  <c r="AG545" i="1"/>
  <c r="AG544" i="1"/>
  <c r="AG543" i="1"/>
  <c r="AG542" i="1"/>
  <c r="AG541" i="1"/>
  <c r="AG540" i="1"/>
  <c r="AG538" i="1"/>
  <c r="AG537" i="1"/>
  <c r="AG536" i="1"/>
  <c r="AG535" i="1"/>
  <c r="AG534" i="1"/>
  <c r="AG533" i="1"/>
  <c r="AG532" i="1"/>
  <c r="AG531" i="1"/>
  <c r="AG529" i="1"/>
  <c r="AG527" i="1"/>
  <c r="AG526" i="1"/>
  <c r="AG525" i="1"/>
  <c r="AG524" i="1"/>
  <c r="AG520" i="1"/>
  <c r="AG518" i="1"/>
  <c r="AG516" i="1"/>
  <c r="AG514" i="1"/>
  <c r="AG509" i="1"/>
  <c r="AG507" i="1"/>
  <c r="AG506" i="1"/>
  <c r="AG505" i="1"/>
  <c r="AG499" i="1"/>
  <c r="AG498" i="1"/>
  <c r="AG497" i="1"/>
  <c r="AG495" i="1"/>
  <c r="AG491" i="1"/>
  <c r="AG488" i="1"/>
  <c r="AG487" i="1"/>
  <c r="AG483" i="1"/>
  <c r="AG482" i="1"/>
  <c r="AG476" i="1"/>
  <c r="AG475" i="1"/>
  <c r="AG474" i="1"/>
  <c r="AG473" i="1"/>
  <c r="AG472" i="1"/>
  <c r="AG470" i="1"/>
  <c r="AG469" i="1"/>
  <c r="AG468" i="1"/>
  <c r="AG467" i="1"/>
  <c r="AG464" i="1"/>
  <c r="AG463" i="1"/>
  <c r="AG462" i="1"/>
  <c r="AG461" i="1"/>
  <c r="AG460" i="1"/>
  <c r="AG458" i="1"/>
  <c r="AG457" i="1"/>
  <c r="AG456" i="1"/>
  <c r="AG455" i="1"/>
  <c r="AG454" i="1"/>
  <c r="AG451" i="1"/>
  <c r="AG447" i="1"/>
  <c r="AG445" i="1"/>
  <c r="AG444" i="1"/>
  <c r="AG443" i="1"/>
  <c r="AG442" i="1"/>
  <c r="AG438" i="1"/>
  <c r="AG435" i="1"/>
  <c r="AG431" i="1"/>
  <c r="AG429" i="1"/>
  <c r="AG426" i="1"/>
  <c r="AG425" i="1"/>
  <c r="AG424" i="1"/>
  <c r="AG423" i="1"/>
  <c r="AG422" i="1"/>
  <c r="AG421" i="1"/>
  <c r="AG420" i="1"/>
  <c r="AG418" i="1"/>
  <c r="AG416" i="1"/>
  <c r="AG415" i="1"/>
  <c r="AG413" i="1"/>
  <c r="AG411" i="1"/>
  <c r="AG410" i="1"/>
  <c r="AG409" i="1"/>
  <c r="AG408" i="1"/>
  <c r="AG407" i="1"/>
  <c r="AG406" i="1"/>
  <c r="AG402" i="1"/>
  <c r="AG401" i="1"/>
  <c r="AG400" i="1"/>
  <c r="AG399" i="1"/>
  <c r="AG397" i="1"/>
  <c r="AG396" i="1"/>
  <c r="AG393" i="1"/>
  <c r="AG391" i="1"/>
  <c r="AG390" i="1"/>
  <c r="AG389" i="1"/>
  <c r="AG388" i="1"/>
  <c r="AG387" i="1"/>
  <c r="AG385" i="1"/>
  <c r="AG384" i="1"/>
  <c r="AG383" i="1"/>
  <c r="AG382" i="1"/>
  <c r="AG381" i="1"/>
  <c r="AG380" i="1"/>
  <c r="AG379" i="1"/>
  <c r="AG378" i="1"/>
  <c r="AG377" i="1"/>
  <c r="AG376" i="1"/>
  <c r="AG375" i="1"/>
  <c r="AG372" i="1"/>
  <c r="AG369" i="1"/>
  <c r="AG367" i="1"/>
  <c r="AG366" i="1"/>
  <c r="AG364" i="1"/>
  <c r="AG363" i="1"/>
  <c r="AG362" i="1"/>
  <c r="AG359" i="1"/>
  <c r="AG356" i="1"/>
  <c r="AG354" i="1"/>
  <c r="AG353" i="1"/>
  <c r="AG352" i="1"/>
  <c r="AG351" i="1"/>
  <c r="AG350" i="1"/>
  <c r="AG349" i="1"/>
  <c r="AG348" i="1"/>
  <c r="AG346" i="1"/>
  <c r="AG345" i="1"/>
  <c r="AG344" i="1"/>
  <c r="AG343" i="1"/>
  <c r="AG342" i="1"/>
  <c r="AG340" i="1"/>
  <c r="AG339" i="1"/>
  <c r="AG336" i="1"/>
  <c r="AG333" i="1"/>
  <c r="AG332" i="1"/>
  <c r="AG329" i="1"/>
  <c r="AG328" i="1"/>
  <c r="AG327" i="1"/>
  <c r="AG326" i="1"/>
  <c r="AG325" i="1"/>
  <c r="AG324" i="1"/>
  <c r="AG323" i="1"/>
  <c r="AG322" i="1"/>
  <c r="AG321" i="1"/>
  <c r="AG320" i="1"/>
  <c r="AG317" i="1"/>
  <c r="AG315" i="1"/>
  <c r="AG314" i="1"/>
  <c r="AG313" i="1"/>
  <c r="AG312" i="1"/>
  <c r="AG311" i="1"/>
  <c r="AG310" i="1"/>
  <c r="AG309" i="1"/>
  <c r="AG308" i="1"/>
  <c r="AG307" i="1"/>
  <c r="AG306" i="1"/>
  <c r="AG305" i="1"/>
  <c r="AG304" i="1"/>
  <c r="AG303" i="1"/>
  <c r="AG302" i="1"/>
  <c r="AG301" i="1"/>
  <c r="AG300" i="1"/>
  <c r="AG298" i="1"/>
  <c r="AG297" i="1"/>
  <c r="AG296" i="1"/>
  <c r="AG295" i="1"/>
  <c r="AG294" i="1"/>
  <c r="AG293" i="1"/>
  <c r="AG292" i="1"/>
  <c r="AG291" i="1"/>
  <c r="AG290" i="1"/>
  <c r="AG289" i="1"/>
  <c r="AG285" i="1"/>
  <c r="AG284" i="1"/>
  <c r="AG283" i="1"/>
  <c r="AG282" i="1"/>
  <c r="AG281" i="1"/>
  <c r="AG280" i="1"/>
  <c r="AG279" i="1"/>
  <c r="AG276" i="1"/>
  <c r="AG274" i="1"/>
  <c r="AG272" i="1"/>
  <c r="AG271" i="1"/>
  <c r="AG270" i="1"/>
  <c r="AG269" i="1"/>
  <c r="AG268" i="1"/>
  <c r="AG266" i="1"/>
  <c r="AG265" i="1"/>
  <c r="AG264" i="1"/>
  <c r="AG259" i="1"/>
  <c r="AG258" i="1"/>
  <c r="AG256" i="1"/>
  <c r="AG254" i="1"/>
  <c r="AG253" i="1"/>
  <c r="AG252" i="1"/>
  <c r="AG250" i="1"/>
  <c r="AG248" i="1"/>
  <c r="AG247" i="1"/>
  <c r="AG245" i="1"/>
  <c r="AG244" i="1"/>
  <c r="AG243" i="1"/>
  <c r="AG242" i="1"/>
  <c r="AG241" i="1"/>
  <c r="AG238" i="1"/>
  <c r="AG237" i="1"/>
  <c r="AG236" i="1"/>
  <c r="AG235" i="1"/>
  <c r="AG234" i="1"/>
  <c r="AG233" i="1"/>
  <c r="AG232" i="1"/>
  <c r="AG231" i="1"/>
  <c r="AG228" i="1"/>
  <c r="AG227" i="1"/>
  <c r="AG226" i="1"/>
  <c r="AG225" i="1"/>
  <c r="AG224" i="1"/>
  <c r="AG223" i="1"/>
  <c r="AG222" i="1"/>
  <c r="AG220" i="1"/>
  <c r="AG216" i="1"/>
  <c r="AG214" i="1"/>
  <c r="AG213" i="1"/>
  <c r="AG211" i="1"/>
  <c r="AG210" i="1"/>
  <c r="AG207" i="1"/>
  <c r="AG206" i="1"/>
  <c r="AG204" i="1"/>
  <c r="AG203" i="1"/>
  <c r="AG202" i="1"/>
  <c r="AG201" i="1"/>
  <c r="AG196" i="1"/>
  <c r="AG195" i="1"/>
  <c r="AG194" i="1"/>
  <c r="AG193" i="1"/>
  <c r="AG192" i="1"/>
  <c r="AG191" i="1"/>
  <c r="AG190" i="1"/>
  <c r="AG189" i="1"/>
  <c r="AG187" i="1"/>
  <c r="AG186" i="1"/>
  <c r="AG185" i="1"/>
  <c r="AG184" i="1"/>
  <c r="AG182" i="1"/>
  <c r="AG181" i="1"/>
  <c r="AG179" i="1"/>
  <c r="AG177" i="1"/>
  <c r="AG172" i="1"/>
  <c r="AG168" i="1"/>
  <c r="AG167" i="1"/>
  <c r="AG166" i="1"/>
  <c r="AG165" i="1"/>
  <c r="AG160" i="1"/>
  <c r="AG159" i="1"/>
  <c r="AG158" i="1"/>
  <c r="AG156" i="1"/>
  <c r="AG155" i="1"/>
  <c r="AG154" i="1"/>
  <c r="AG152" i="1"/>
  <c r="AG151" i="1"/>
  <c r="AG150" i="1"/>
  <c r="AG148" i="1"/>
  <c r="AG147" i="1"/>
  <c r="AG145" i="1"/>
  <c r="AG144" i="1"/>
  <c r="AG142" i="1"/>
  <c r="AG141" i="1"/>
  <c r="AG140" i="1"/>
  <c r="AG139" i="1"/>
  <c r="AG138" i="1"/>
  <c r="AG137" i="1"/>
  <c r="AG136" i="1"/>
  <c r="AG131" i="1"/>
  <c r="AG130" i="1"/>
  <c r="AG121" i="1"/>
  <c r="AG116" i="1"/>
  <c r="AG115" i="1"/>
  <c r="AG114" i="1"/>
  <c r="AG113" i="1"/>
  <c r="AG112" i="1"/>
  <c r="AG110" i="1"/>
  <c r="AG106" i="1"/>
  <c r="AG100" i="1"/>
  <c r="AG99" i="1"/>
  <c r="AG96" i="1"/>
  <c r="AG94" i="1"/>
  <c r="AG92" i="1"/>
  <c r="AG90" i="1"/>
  <c r="AG89" i="1"/>
  <c r="AG88" i="1"/>
  <c r="AG87" i="1"/>
  <c r="AG76" i="1"/>
  <c r="AG75" i="1"/>
  <c r="AG74" i="1"/>
  <c r="AG72" i="1"/>
  <c r="AG69" i="1"/>
  <c r="AG68" i="1"/>
  <c r="AG67" i="1"/>
  <c r="AG66" i="1"/>
  <c r="AG65" i="1"/>
  <c r="AG63" i="1"/>
  <c r="AG62" i="1"/>
  <c r="AG61" i="1"/>
  <c r="AG60" i="1"/>
  <c r="AG54" i="1"/>
  <c r="AG51" i="1"/>
  <c r="AG50" i="1"/>
  <c r="AG49" i="1"/>
  <c r="AG48" i="1"/>
  <c r="AG47" i="1"/>
  <c r="AG44" i="1"/>
  <c r="AG43" i="1"/>
  <c r="AG42" i="1"/>
  <c r="AG40" i="1"/>
  <c r="AG38" i="1"/>
  <c r="AG37" i="1"/>
  <c r="AG36" i="1"/>
  <c r="AG35" i="1"/>
  <c r="AG34" i="1"/>
  <c r="AG32" i="1"/>
  <c r="AG31" i="1"/>
  <c r="AG30" i="1"/>
  <c r="AG27" i="1"/>
  <c r="AG25" i="1"/>
  <c r="AG24" i="1"/>
  <c r="AG20" i="1"/>
  <c r="AG8" i="1"/>
  <c r="AG7" i="1"/>
  <c r="AD2237" i="1"/>
  <c r="AD2221" i="1"/>
  <c r="AD2205" i="1"/>
  <c r="AD2193" i="1"/>
  <c r="AD2188" i="1"/>
  <c r="AD2183" i="1"/>
  <c r="AD2182" i="1"/>
  <c r="AD2181" i="1"/>
  <c r="AD2180" i="1"/>
  <c r="AD2162" i="1"/>
  <c r="AD2148" i="1"/>
  <c r="AD2116" i="1"/>
  <c r="AD2115" i="1"/>
  <c r="AD2114" i="1"/>
  <c r="AD2111" i="1"/>
  <c r="AD2096" i="1"/>
  <c r="AD2095" i="1"/>
  <c r="AD2089" i="1"/>
  <c r="AD2088" i="1"/>
  <c r="AD2086" i="1"/>
  <c r="AD2084" i="1"/>
  <c r="AD2070" i="1"/>
  <c r="AD2069" i="1"/>
  <c r="AD2065" i="1"/>
  <c r="AD2056" i="1"/>
  <c r="AD2053" i="1"/>
  <c r="AD2051" i="1"/>
  <c r="AD2048" i="1"/>
  <c r="AD2046" i="1"/>
  <c r="AD2045" i="1"/>
  <c r="AD2041" i="1"/>
  <c r="AD2040" i="1"/>
  <c r="AD2036" i="1"/>
  <c r="AD2033" i="1"/>
  <c r="AD2032" i="1"/>
  <c r="AD2031" i="1"/>
  <c r="AD2030" i="1"/>
  <c r="AD2029" i="1"/>
  <c r="AD2012" i="1"/>
  <c r="AD2002" i="1"/>
  <c r="AD2000" i="1"/>
  <c r="AD1999" i="1"/>
  <c r="AD1993" i="1"/>
  <c r="AD1991" i="1"/>
  <c r="AD1988" i="1"/>
  <c r="AD1987" i="1"/>
  <c r="AD1986" i="1"/>
  <c r="AD1980" i="1"/>
  <c r="AD1979" i="1"/>
  <c r="AD1972" i="1"/>
  <c r="AD1971" i="1"/>
  <c r="AD1970" i="1"/>
  <c r="AD1969" i="1"/>
  <c r="AD1967" i="1"/>
  <c r="AD1966" i="1"/>
  <c r="AD1958" i="1"/>
  <c r="AD1956" i="1"/>
  <c r="AD1952" i="1"/>
  <c r="AD1949" i="1"/>
  <c r="AD1948" i="1"/>
  <c r="AD1947" i="1"/>
  <c r="AD1946" i="1"/>
  <c r="AD1943" i="1"/>
  <c r="AD1941" i="1"/>
  <c r="AD1940" i="1"/>
  <c r="AD1936" i="1"/>
  <c r="AD1935" i="1"/>
  <c r="AD1934" i="1"/>
  <c r="AD1931" i="1"/>
  <c r="AD1922" i="1"/>
  <c r="AD1921" i="1"/>
  <c r="AD1917" i="1"/>
  <c r="AD1895" i="1"/>
  <c r="AD1890" i="1"/>
  <c r="AD1889" i="1"/>
  <c r="AD1886" i="1"/>
  <c r="AD1882" i="1"/>
  <c r="AD1881" i="1"/>
  <c r="AD1880" i="1"/>
  <c r="AD1879" i="1"/>
  <c r="AD1871" i="1"/>
  <c r="AD1870" i="1"/>
  <c r="AD1868" i="1"/>
  <c r="AD1867" i="1"/>
  <c r="AD1866" i="1"/>
  <c r="AD1864" i="1"/>
  <c r="AD1843" i="1"/>
  <c r="AD1841" i="1"/>
  <c r="AD1840" i="1"/>
  <c r="AD1839" i="1"/>
  <c r="AD1838" i="1"/>
  <c r="AD1836" i="1"/>
  <c r="AD1835" i="1"/>
  <c r="AD1834" i="1"/>
  <c r="AD1831" i="1"/>
  <c r="AD1825" i="1"/>
  <c r="AD1823" i="1"/>
  <c r="AD1819" i="1"/>
  <c r="AD1818" i="1"/>
  <c r="AD1817" i="1"/>
  <c r="AD1814" i="1"/>
  <c r="AD1812" i="1"/>
  <c r="AD1810" i="1"/>
  <c r="AD1807" i="1"/>
  <c r="AD1806" i="1"/>
  <c r="AD1804" i="1"/>
  <c r="AD1803" i="1"/>
  <c r="AD1801" i="1"/>
  <c r="AD1800" i="1"/>
  <c r="AD1799" i="1"/>
  <c r="AD1797" i="1"/>
  <c r="AD1794" i="1"/>
  <c r="AD1793" i="1"/>
  <c r="AD1788" i="1"/>
  <c r="AD1786" i="1"/>
  <c r="AD1779" i="1"/>
  <c r="AD1778" i="1"/>
  <c r="AD1777" i="1"/>
  <c r="AD1776" i="1"/>
  <c r="AD1775" i="1"/>
  <c r="AD1774" i="1"/>
  <c r="AD1773" i="1"/>
  <c r="AD1772" i="1"/>
  <c r="AD1771" i="1"/>
  <c r="AD1770" i="1"/>
  <c r="AD1768" i="1"/>
  <c r="AD1766" i="1"/>
  <c r="AD1760" i="1"/>
  <c r="AD1752" i="1"/>
  <c r="AD1751" i="1"/>
  <c r="AD1750" i="1"/>
  <c r="AD1742" i="1"/>
  <c r="AD1734" i="1"/>
  <c r="AD1733" i="1"/>
  <c r="AD1732" i="1"/>
  <c r="AD1729" i="1"/>
  <c r="AD1727" i="1"/>
  <c r="AD1726" i="1"/>
  <c r="AD1725" i="1"/>
  <c r="AD1724" i="1"/>
  <c r="AD1723" i="1"/>
  <c r="AD1721" i="1"/>
  <c r="AD1705" i="1"/>
  <c r="AD1704" i="1"/>
  <c r="AD1703" i="1"/>
  <c r="AD1701" i="1"/>
  <c r="AD1700" i="1"/>
  <c r="AD1698" i="1"/>
  <c r="AD1693" i="1"/>
  <c r="AD1692" i="1"/>
  <c r="AD1691" i="1"/>
  <c r="AD1690" i="1"/>
  <c r="AD1688" i="1"/>
  <c r="AD1687" i="1"/>
  <c r="AD1686" i="1"/>
  <c r="AD1685" i="1"/>
  <c r="AD1684" i="1"/>
  <c r="AD1683" i="1"/>
  <c r="AD1682" i="1"/>
  <c r="AD1681" i="1"/>
  <c r="AD1680" i="1"/>
  <c r="AD1679" i="1"/>
  <c r="AD1678" i="1"/>
  <c r="AD1677" i="1"/>
  <c r="AD1676" i="1"/>
  <c r="AD1664" i="1"/>
  <c r="AD1662" i="1"/>
  <c r="AD1660" i="1"/>
  <c r="AD1657" i="1"/>
  <c r="AD1656" i="1"/>
  <c r="AD1655" i="1"/>
  <c r="AD1654" i="1"/>
  <c r="AD1651" i="1"/>
  <c r="AD1650" i="1"/>
  <c r="AD1647" i="1"/>
  <c r="AD1642" i="1"/>
  <c r="AD1641" i="1"/>
  <c r="AD1639" i="1"/>
  <c r="AD1627" i="1"/>
  <c r="AD1615" i="1"/>
  <c r="AD1613" i="1"/>
  <c r="AD1612" i="1"/>
  <c r="AD1611" i="1"/>
  <c r="AD1604" i="1"/>
  <c r="AD1599" i="1"/>
  <c r="AD1598" i="1"/>
  <c r="AD1593" i="1"/>
  <c r="AD1592" i="1"/>
  <c r="AD1591" i="1"/>
  <c r="AD1585" i="1"/>
  <c r="AD1584" i="1"/>
  <c r="AD1582" i="1"/>
  <c r="AD1580" i="1"/>
  <c r="AD1578" i="1"/>
  <c r="AD1577" i="1"/>
  <c r="AD1574" i="1"/>
  <c r="AD1573" i="1"/>
  <c r="AD1571" i="1"/>
  <c r="AD1569" i="1"/>
  <c r="AD1568" i="1"/>
  <c r="AD1566" i="1"/>
  <c r="AD1565" i="1"/>
  <c r="AD1564" i="1"/>
  <c r="AD1563" i="1"/>
  <c r="AD1562" i="1"/>
  <c r="AD1538" i="1"/>
  <c r="AD1534" i="1"/>
  <c r="AD1532" i="1"/>
  <c r="AD1531" i="1"/>
  <c r="AD1529" i="1"/>
  <c r="AD1527" i="1"/>
  <c r="AD1524" i="1"/>
  <c r="AD1519" i="1"/>
  <c r="AD1514" i="1"/>
  <c r="AD1513" i="1"/>
  <c r="AD1511" i="1"/>
  <c r="AD1510" i="1"/>
  <c r="AD1509" i="1"/>
  <c r="AD1500" i="1"/>
  <c r="AD1497" i="1"/>
  <c r="AD1496" i="1"/>
  <c r="AD1495" i="1"/>
  <c r="AD1494" i="1"/>
  <c r="AD1493" i="1"/>
  <c r="AD1490" i="1"/>
  <c r="AD1488" i="1"/>
  <c r="AD1487" i="1"/>
  <c r="AD1481" i="1"/>
  <c r="AD1480" i="1"/>
  <c r="AD1478" i="1"/>
  <c r="AD1464" i="1"/>
  <c r="AD1459" i="1"/>
  <c r="AD1457" i="1"/>
  <c r="AD1455" i="1"/>
  <c r="AD1453" i="1"/>
  <c r="AD1452" i="1"/>
  <c r="AD1450" i="1"/>
  <c r="AD1449" i="1"/>
  <c r="AD1442" i="1"/>
  <c r="AD1432" i="1"/>
  <c r="AD1430" i="1"/>
  <c r="AD1429" i="1"/>
  <c r="AD1422" i="1"/>
  <c r="AD1409" i="1"/>
  <c r="AD1408" i="1"/>
  <c r="AD1405" i="1"/>
  <c r="AD1404" i="1"/>
  <c r="AD1399" i="1"/>
  <c r="AD1398" i="1"/>
  <c r="AD1396" i="1"/>
  <c r="AD1391" i="1"/>
  <c r="AD1386" i="1"/>
  <c r="AD1384" i="1"/>
  <c r="AD1383" i="1"/>
  <c r="AD1382" i="1"/>
  <c r="AD1381" i="1"/>
  <c r="AD1380" i="1"/>
  <c r="AD1379" i="1"/>
  <c r="AD1378" i="1"/>
  <c r="AD1377" i="1"/>
  <c r="AD1375" i="1"/>
  <c r="AD1374" i="1"/>
  <c r="AD1373" i="1"/>
  <c r="AD1370" i="1"/>
  <c r="AD1369" i="1"/>
  <c r="AD1367" i="1"/>
  <c r="AD1366" i="1"/>
  <c r="AD1364" i="1"/>
  <c r="AD1363" i="1"/>
  <c r="AD1362" i="1"/>
  <c r="AD1352" i="1"/>
  <c r="AD1351" i="1"/>
  <c r="AD1348" i="1"/>
  <c r="AD1345" i="1"/>
  <c r="AD1344" i="1"/>
  <c r="AD1337" i="1"/>
  <c r="AD1336" i="1"/>
  <c r="AD1335" i="1"/>
  <c r="AD1334" i="1"/>
  <c r="AD1327" i="1"/>
  <c r="AD1324" i="1"/>
  <c r="AD1321" i="1"/>
  <c r="AD1320" i="1"/>
  <c r="AD1318" i="1"/>
  <c r="AD1317" i="1"/>
  <c r="AD1314" i="1"/>
  <c r="AD1313" i="1"/>
  <c r="AD1307" i="1"/>
  <c r="AD1306" i="1"/>
  <c r="AD1305" i="1"/>
  <c r="AD1302" i="1"/>
  <c r="AD1300" i="1"/>
  <c r="AD1299" i="1"/>
  <c r="AD1298" i="1"/>
  <c r="AD1297" i="1"/>
  <c r="AD1293" i="1"/>
  <c r="AD1292" i="1"/>
  <c r="AD1291" i="1"/>
  <c r="AD1290" i="1"/>
  <c r="AD1289" i="1"/>
  <c r="AD1288" i="1"/>
  <c r="AD1286" i="1"/>
  <c r="AD1280" i="1"/>
  <c r="AD1276" i="1"/>
  <c r="AD1269" i="1"/>
  <c r="AD1268" i="1"/>
  <c r="AD1266" i="1"/>
  <c r="AD1264" i="1"/>
  <c r="AD1256" i="1"/>
  <c r="AD1253" i="1"/>
  <c r="AD1252" i="1"/>
  <c r="AD1248" i="1"/>
  <c r="AD1247" i="1"/>
  <c r="AD1246" i="1"/>
  <c r="AD1240" i="1"/>
  <c r="AD1234" i="1"/>
  <c r="AD1233" i="1"/>
  <c r="AD1231" i="1"/>
  <c r="AD1229" i="1"/>
  <c r="AD1226" i="1"/>
  <c r="AD1225" i="1"/>
  <c r="AD1218" i="1"/>
  <c r="AD1206" i="1"/>
  <c r="AD1204" i="1"/>
  <c r="AD1199" i="1"/>
  <c r="AD1198" i="1"/>
  <c r="AD1197" i="1"/>
  <c r="AD1196" i="1"/>
  <c r="AD1195" i="1"/>
  <c r="AD1194" i="1"/>
  <c r="AD1193" i="1"/>
  <c r="AD1192" i="1"/>
  <c r="AD1191" i="1"/>
  <c r="AD1190" i="1"/>
  <c r="AD1189" i="1"/>
  <c r="AD1187" i="1"/>
  <c r="AD1185" i="1"/>
  <c r="AD1180" i="1"/>
  <c r="AD1177" i="1"/>
  <c r="AD1175" i="1"/>
  <c r="AD1174" i="1"/>
  <c r="AD1173" i="1"/>
  <c r="AD1172" i="1"/>
  <c r="AD1171" i="1"/>
  <c r="AD1170" i="1"/>
  <c r="AD1169" i="1"/>
  <c r="AD1168" i="1"/>
  <c r="AD1166" i="1"/>
  <c r="AD1164" i="1"/>
  <c r="AD1142" i="1"/>
  <c r="AD1141" i="1"/>
  <c r="AD1135" i="1"/>
  <c r="AD1134" i="1"/>
  <c r="AD1130" i="1"/>
  <c r="AD1118" i="1"/>
  <c r="AD1117" i="1"/>
  <c r="AD1114" i="1"/>
  <c r="AD1108" i="1"/>
  <c r="AD1099" i="1"/>
  <c r="AD1097" i="1"/>
  <c r="AD1091" i="1"/>
  <c r="AD1090" i="1"/>
  <c r="AD1089" i="1"/>
  <c r="AD1088" i="1"/>
  <c r="AD1083" i="1"/>
  <c r="AD1081" i="1"/>
  <c r="AD1079" i="1"/>
  <c r="AD1069" i="1"/>
  <c r="AD1068" i="1"/>
  <c r="AD1067" i="1"/>
  <c r="AD1066" i="1"/>
  <c r="AD1056" i="1"/>
  <c r="AD1054" i="1"/>
  <c r="AD1053" i="1"/>
  <c r="AD1051" i="1"/>
  <c r="AD1050" i="1"/>
  <c r="AD1046" i="1"/>
  <c r="AD1044" i="1"/>
  <c r="AD1043" i="1"/>
  <c r="AD1042" i="1"/>
  <c r="AD1034" i="1"/>
  <c r="AD1033" i="1"/>
  <c r="AD1032" i="1"/>
  <c r="AD1029" i="1"/>
  <c r="AD1028" i="1"/>
  <c r="AD1025" i="1"/>
  <c r="AD1021" i="1"/>
  <c r="AD1018" i="1"/>
  <c r="AD1017" i="1"/>
  <c r="AD1015" i="1"/>
  <c r="AD1014" i="1"/>
  <c r="AD998" i="1"/>
  <c r="AD996" i="1"/>
  <c r="AD994" i="1"/>
  <c r="AD992" i="1"/>
  <c r="AD991" i="1"/>
  <c r="AD990" i="1"/>
  <c r="AD989" i="1"/>
  <c r="AD987" i="1"/>
  <c r="AD986" i="1"/>
  <c r="AD983" i="1"/>
  <c r="AD982" i="1"/>
  <c r="AD980" i="1"/>
  <c r="AD979" i="1"/>
  <c r="AD975" i="1"/>
  <c r="AD974" i="1"/>
  <c r="AD966" i="1"/>
  <c r="AD965" i="1"/>
  <c r="AD964" i="1"/>
  <c r="AD963" i="1"/>
  <c r="AD962" i="1"/>
  <c r="AD960" i="1"/>
  <c r="AD958" i="1"/>
  <c r="AD957" i="1"/>
  <c r="AD955" i="1"/>
  <c r="AD954" i="1"/>
  <c r="AD952" i="1"/>
  <c r="AD951" i="1"/>
  <c r="AD946" i="1"/>
  <c r="AD945" i="1"/>
  <c r="AD940" i="1"/>
  <c r="AD934" i="1"/>
  <c r="AD933" i="1"/>
  <c r="AD931" i="1"/>
  <c r="AD927" i="1"/>
  <c r="AD926" i="1"/>
  <c r="AD925" i="1"/>
  <c r="AD916" i="1"/>
  <c r="AD909" i="1"/>
  <c r="AD906" i="1"/>
  <c r="AD905" i="1"/>
  <c r="AD904" i="1"/>
  <c r="AD902" i="1"/>
  <c r="AD901" i="1"/>
  <c r="AD900" i="1"/>
  <c r="AD899" i="1"/>
  <c r="AD897" i="1"/>
  <c r="AD896" i="1"/>
  <c r="AD895" i="1"/>
  <c r="AD894" i="1"/>
  <c r="AD893" i="1"/>
  <c r="AD892" i="1"/>
  <c r="AD890" i="1"/>
  <c r="AD888" i="1"/>
  <c r="AD887" i="1"/>
  <c r="AD886" i="1"/>
  <c r="AD884" i="1"/>
  <c r="AD869" i="1"/>
  <c r="AD868" i="1"/>
  <c r="AD864" i="1"/>
  <c r="AD860" i="1"/>
  <c r="AD858" i="1"/>
  <c r="AD857" i="1"/>
  <c r="AD854" i="1"/>
  <c r="AD853" i="1"/>
  <c r="AD831" i="1"/>
  <c r="AD829" i="1"/>
  <c r="AD824" i="1"/>
  <c r="AD822" i="1"/>
  <c r="AD818" i="1"/>
  <c r="AD817" i="1"/>
  <c r="AD816" i="1"/>
  <c r="AD812" i="1"/>
  <c r="AD811" i="1"/>
  <c r="AD810" i="1"/>
  <c r="AD809" i="1"/>
  <c r="AD807" i="1"/>
  <c r="AD804" i="1"/>
  <c r="AD803" i="1"/>
  <c r="AD802" i="1"/>
  <c r="AD801" i="1"/>
  <c r="AD800" i="1"/>
  <c r="AD799" i="1"/>
  <c r="AD798" i="1"/>
  <c r="AD797" i="1"/>
  <c r="AD796" i="1"/>
  <c r="AD795" i="1"/>
  <c r="AD790" i="1"/>
  <c r="AD786" i="1"/>
  <c r="AD785" i="1"/>
  <c r="AD784" i="1"/>
  <c r="AD783" i="1"/>
  <c r="AD780" i="1"/>
  <c r="AD777" i="1"/>
  <c r="AD776" i="1"/>
  <c r="AD767" i="1"/>
  <c r="AD749" i="1"/>
  <c r="AD748" i="1"/>
  <c r="AD747" i="1"/>
  <c r="AD746" i="1"/>
  <c r="AD745" i="1"/>
  <c r="AD744" i="1"/>
  <c r="AD743" i="1"/>
  <c r="AD742" i="1"/>
  <c r="AD741" i="1"/>
  <c r="AD738" i="1"/>
  <c r="AD737" i="1"/>
  <c r="AD734" i="1"/>
  <c r="AD733" i="1"/>
  <c r="AD732" i="1"/>
  <c r="AD731" i="1"/>
  <c r="AD730" i="1"/>
  <c r="AD729" i="1"/>
  <c r="AD723" i="1"/>
  <c r="AD702" i="1"/>
  <c r="AD701" i="1"/>
  <c r="AD700" i="1"/>
  <c r="AD695" i="1"/>
  <c r="AD692" i="1"/>
  <c r="AD691" i="1"/>
  <c r="AD690" i="1"/>
  <c r="AD689" i="1"/>
  <c r="AD688" i="1"/>
  <c r="AD687" i="1"/>
  <c r="AD686" i="1"/>
  <c r="AD685" i="1"/>
  <c r="AD684" i="1"/>
  <c r="AD683" i="1"/>
  <c r="AD680" i="1"/>
  <c r="AD679" i="1"/>
  <c r="AD678" i="1"/>
  <c r="AD677" i="1"/>
  <c r="AD676" i="1"/>
  <c r="AD664" i="1"/>
  <c r="AD663" i="1"/>
  <c r="AD662" i="1"/>
  <c r="AD651" i="1"/>
  <c r="AD650" i="1"/>
  <c r="AD649" i="1"/>
  <c r="AD646" i="1"/>
  <c r="AD645" i="1"/>
  <c r="AD644" i="1"/>
  <c r="AD639" i="1"/>
  <c r="AD627" i="1"/>
  <c r="AD626" i="1"/>
  <c r="AD618" i="1"/>
  <c r="AD617" i="1"/>
  <c r="AD613" i="1"/>
  <c r="AD610" i="1"/>
  <c r="AD609" i="1"/>
  <c r="AD602" i="1"/>
  <c r="AD601" i="1"/>
  <c r="AD600" i="1"/>
  <c r="AD599" i="1"/>
  <c r="AD598" i="1"/>
  <c r="AD597" i="1"/>
  <c r="AD591" i="1"/>
  <c r="AD586" i="1"/>
  <c r="AD584" i="1"/>
  <c r="AD552" i="1"/>
  <c r="AD547" i="1"/>
  <c r="AD544" i="1"/>
  <c r="AD539" i="1"/>
  <c r="AD528" i="1"/>
  <c r="AD523" i="1"/>
  <c r="AD522" i="1"/>
  <c r="AD521" i="1"/>
  <c r="AD520" i="1"/>
  <c r="AD519" i="1"/>
  <c r="AD515" i="1"/>
  <c r="AD504" i="1"/>
  <c r="AD503" i="1"/>
  <c r="AD502" i="1"/>
  <c r="AD501" i="1"/>
  <c r="AD494" i="1"/>
  <c r="AD493" i="1"/>
  <c r="AD490" i="1"/>
  <c r="AD489" i="1"/>
  <c r="AD488" i="1"/>
  <c r="AD487" i="1"/>
  <c r="AD486" i="1"/>
  <c r="AD485" i="1"/>
  <c r="AD484" i="1"/>
  <c r="AD481" i="1"/>
  <c r="AD480" i="1"/>
  <c r="AD479" i="1"/>
  <c r="AD478" i="1"/>
  <c r="AD477" i="1"/>
  <c r="AD470" i="1"/>
  <c r="AD465" i="1"/>
  <c r="AD459" i="1"/>
  <c r="AD454" i="1"/>
  <c r="AD453" i="1"/>
  <c r="AD452" i="1"/>
  <c r="AD450" i="1"/>
  <c r="AD449" i="1"/>
  <c r="AD447" i="1"/>
  <c r="AD437" i="1"/>
  <c r="AD436" i="1"/>
  <c r="AD428" i="1"/>
  <c r="AD418" i="1"/>
  <c r="AD415" i="1"/>
  <c r="AD414" i="1"/>
  <c r="AD412" i="1"/>
  <c r="AD410" i="1"/>
  <c r="AD408" i="1"/>
  <c r="AD392" i="1"/>
  <c r="AD386" i="1"/>
  <c r="AD374" i="1"/>
  <c r="AD371" i="1"/>
  <c r="AD370" i="1"/>
  <c r="AD365" i="1"/>
  <c r="AD358" i="1"/>
  <c r="AD357" i="1"/>
  <c r="AD350" i="1"/>
  <c r="AD347" i="1"/>
  <c r="AD342" i="1"/>
  <c r="AD341" i="1"/>
  <c r="AD331" i="1"/>
  <c r="AD330" i="1"/>
  <c r="AD327" i="1"/>
  <c r="AD318" i="1"/>
  <c r="AD316" i="1"/>
  <c r="AD314" i="1"/>
  <c r="AD313" i="1"/>
  <c r="AD310" i="1"/>
  <c r="AD294" i="1"/>
  <c r="AD292" i="1"/>
  <c r="AD291" i="1"/>
  <c r="AD278" i="1"/>
  <c r="AD277" i="1"/>
  <c r="AD267" i="1"/>
  <c r="AD265" i="1"/>
  <c r="AD221" i="1"/>
  <c r="AD218" i="1"/>
  <c r="AD217" i="1"/>
  <c r="AD214" i="1"/>
  <c r="AD209" i="1"/>
  <c r="AD205" i="1"/>
  <c r="AD183" i="1"/>
  <c r="AD180" i="1"/>
  <c r="AD173" i="1"/>
  <c r="AD165" i="1"/>
  <c r="AD157" i="1"/>
  <c r="AD154" i="1"/>
  <c r="AD147" i="1"/>
  <c r="AD146" i="1"/>
  <c r="AD133" i="1"/>
  <c r="AD132" i="1"/>
  <c r="AD129" i="1"/>
  <c r="AD126" i="1"/>
  <c r="AD120" i="1"/>
  <c r="AD119" i="1"/>
  <c r="AD109" i="1"/>
  <c r="AD108" i="1"/>
  <c r="AD107" i="1"/>
  <c r="AD106" i="1"/>
  <c r="AD95" i="1"/>
  <c r="AD92" i="1"/>
  <c r="AD91" i="1"/>
  <c r="AD73" i="1"/>
  <c r="AD71" i="1"/>
  <c r="AD70" i="1"/>
  <c r="AD59" i="1"/>
  <c r="AD58" i="1"/>
  <c r="AD56" i="1"/>
  <c r="AD55" i="1"/>
  <c r="AD53" i="1"/>
  <c r="AD52" i="1"/>
  <c r="AD51" i="1"/>
  <c r="AD46" i="1"/>
  <c r="AD28" i="1"/>
  <c r="AD22" i="1"/>
  <c r="AD21" i="1"/>
  <c r="AD17" i="1"/>
  <c r="AD16" i="1"/>
  <c r="AD14" i="1"/>
  <c r="AD12" i="1"/>
  <c r="AD11" i="1"/>
  <c r="AD10" i="1"/>
  <c r="AD9" i="1"/>
  <c r="AD6" i="1"/>
  <c r="AA2288" i="1"/>
  <c r="AA2279" i="1"/>
  <c r="AA2243" i="1"/>
  <c r="AA2242" i="1"/>
  <c r="AA2241" i="1"/>
  <c r="AA2240" i="1"/>
  <c r="AA2239" i="1"/>
  <c r="AA2237" i="1"/>
  <c r="AA2234" i="1"/>
  <c r="AA2225" i="1"/>
  <c r="AA2203" i="1"/>
  <c r="AA2200" i="1"/>
  <c r="AA2189" i="1"/>
  <c r="AA2188" i="1"/>
  <c r="AA2186" i="1"/>
  <c r="AA2183" i="1"/>
  <c r="AA2182" i="1"/>
  <c r="AA2181" i="1"/>
  <c r="AA2180" i="1"/>
  <c r="AA2178" i="1"/>
  <c r="AA2177" i="1"/>
  <c r="AA2175" i="1"/>
  <c r="AA2174" i="1"/>
  <c r="AA2164" i="1"/>
  <c r="AA2162" i="1"/>
  <c r="AA2150" i="1"/>
  <c r="AA2148" i="1"/>
  <c r="AA2144" i="1"/>
  <c r="AA2141" i="1"/>
  <c r="AA2140" i="1"/>
  <c r="AA2139" i="1"/>
  <c r="AA2138" i="1"/>
  <c r="AA2137" i="1"/>
  <c r="AA2136" i="1"/>
  <c r="AA2121" i="1"/>
  <c r="AA2120" i="1"/>
  <c r="AA2119" i="1"/>
  <c r="AA2118" i="1"/>
  <c r="AA2116" i="1"/>
  <c r="AA2115" i="1"/>
  <c r="AA2114" i="1"/>
  <c r="AA2113" i="1"/>
  <c r="AA2112" i="1"/>
  <c r="AA2111" i="1"/>
  <c r="AA2109" i="1"/>
  <c r="AA2106" i="1"/>
  <c r="AA2098" i="1"/>
  <c r="AA2096" i="1"/>
  <c r="AA2095" i="1"/>
  <c r="AA2094" i="1"/>
  <c r="AA2092" i="1"/>
  <c r="AA2091" i="1"/>
  <c r="AA2089" i="1"/>
  <c r="AA2088" i="1"/>
  <c r="AA2086" i="1"/>
  <c r="AA2084" i="1"/>
  <c r="AA2075" i="1"/>
  <c r="AA2073" i="1"/>
  <c r="AA2070" i="1"/>
  <c r="AA2068" i="1"/>
  <c r="AA2067" i="1"/>
  <c r="AA2065" i="1"/>
  <c r="AA2064" i="1"/>
  <c r="AA2063" i="1"/>
  <c r="AA2060" i="1"/>
  <c r="AA2059" i="1"/>
  <c r="AA2058" i="1"/>
  <c r="AA2057" i="1"/>
  <c r="AA2056" i="1"/>
  <c r="AA2055" i="1"/>
  <c r="AA2054" i="1"/>
  <c r="AA2053" i="1"/>
  <c r="AA2052" i="1"/>
  <c r="AA2051" i="1"/>
  <c r="AA2048" i="1"/>
  <c r="AA2047" i="1"/>
  <c r="AA2046" i="1"/>
  <c r="AA2045" i="1"/>
  <c r="AA2036" i="1"/>
  <c r="AA2035" i="1"/>
  <c r="AA2034" i="1"/>
  <c r="AA2032" i="1"/>
  <c r="AA2031" i="1"/>
  <c r="AA2030" i="1"/>
  <c r="AA2029" i="1"/>
  <c r="AA2028" i="1"/>
  <c r="AA2027" i="1"/>
  <c r="AA2013" i="1"/>
  <c r="AA2012" i="1"/>
  <c r="AA2011" i="1"/>
  <c r="AA2010" i="1"/>
  <c r="AA2007" i="1"/>
  <c r="AA2006" i="1"/>
  <c r="AA2005" i="1"/>
  <c r="AA2004" i="1"/>
  <c r="AA2003" i="1"/>
  <c r="AA2002" i="1"/>
  <c r="AA2000" i="1"/>
  <c r="AA1999" i="1"/>
  <c r="AA1997" i="1"/>
  <c r="AA1996" i="1"/>
  <c r="AA1993" i="1"/>
  <c r="AA1991" i="1"/>
  <c r="AA1989" i="1"/>
  <c r="AA1988" i="1"/>
  <c r="AA1987" i="1"/>
  <c r="AA1986" i="1"/>
  <c r="AA1977" i="1"/>
  <c r="AA1976" i="1"/>
  <c r="AA1975" i="1"/>
  <c r="AA1974" i="1"/>
  <c r="AA1973" i="1"/>
  <c r="AA1972" i="1"/>
  <c r="AA1971" i="1"/>
  <c r="AA1970" i="1"/>
  <c r="AA1969" i="1"/>
  <c r="AA1967" i="1"/>
  <c r="AA1966" i="1"/>
  <c r="AA1958" i="1"/>
  <c r="AA1957" i="1"/>
  <c r="AA1956" i="1"/>
  <c r="AA1955" i="1"/>
  <c r="AA1951" i="1"/>
  <c r="AA1949" i="1"/>
  <c r="AA1948" i="1"/>
  <c r="AA1945" i="1"/>
  <c r="AA1944" i="1"/>
  <c r="AA1942" i="1"/>
  <c r="AA1941" i="1"/>
  <c r="AA1940" i="1"/>
  <c r="AA1939" i="1"/>
  <c r="AA1938" i="1"/>
  <c r="AA1937" i="1"/>
  <c r="AA1936" i="1"/>
  <c r="AA1935" i="1"/>
  <c r="AA1934" i="1"/>
  <c r="AA1933" i="1"/>
  <c r="AA1932" i="1"/>
  <c r="AA1931" i="1"/>
  <c r="AA1924" i="1"/>
  <c r="AA1923" i="1"/>
  <c r="AA1922" i="1"/>
  <c r="AA1921" i="1"/>
  <c r="AA1920" i="1"/>
  <c r="AA1919" i="1"/>
  <c r="AA1918" i="1"/>
  <c r="AA1917" i="1"/>
  <c r="AA1916" i="1"/>
  <c r="AA1915" i="1"/>
  <c r="AA1912" i="1"/>
  <c r="AA1911" i="1"/>
  <c r="AA1910" i="1"/>
  <c r="AA1909" i="1"/>
  <c r="AA1895" i="1"/>
  <c r="AA1893" i="1"/>
  <c r="AA1892" i="1"/>
  <c r="AA1891" i="1"/>
  <c r="AA1890" i="1"/>
  <c r="AA1889" i="1"/>
  <c r="AA1888" i="1"/>
  <c r="AA1887" i="1"/>
  <c r="AA1886" i="1"/>
  <c r="AA1884" i="1"/>
  <c r="AA1883" i="1"/>
  <c r="AA1882" i="1"/>
  <c r="AA1881" i="1"/>
  <c r="AA1880" i="1"/>
  <c r="AA1879" i="1"/>
  <c r="AA1878" i="1"/>
  <c r="AA1871" i="1"/>
  <c r="AA1870" i="1"/>
  <c r="AA1869" i="1"/>
  <c r="AA1868" i="1"/>
  <c r="AA1867" i="1"/>
  <c r="AA1866" i="1"/>
  <c r="AA1865" i="1"/>
  <c r="AA1864" i="1"/>
  <c r="AA1863" i="1"/>
  <c r="AA1861" i="1"/>
  <c r="AA1860" i="1"/>
  <c r="AA1844" i="1"/>
  <c r="AA1843" i="1"/>
  <c r="AA1841" i="1"/>
  <c r="AA1840" i="1"/>
  <c r="AA1839" i="1"/>
  <c r="AA1838" i="1"/>
  <c r="AA1837" i="1"/>
  <c r="AA1836" i="1"/>
  <c r="AA1835" i="1"/>
  <c r="AA1834" i="1"/>
  <c r="AA1833" i="1"/>
  <c r="AA1832" i="1"/>
  <c r="AA1829" i="1"/>
  <c r="AA1819" i="1"/>
  <c r="AA1818" i="1"/>
  <c r="AA1817" i="1"/>
  <c r="AA1816" i="1"/>
  <c r="AA1815" i="1"/>
  <c r="AA1814" i="1"/>
  <c r="AA1813" i="1"/>
  <c r="AA1812" i="1"/>
  <c r="AA1811" i="1"/>
  <c r="AA1810" i="1"/>
  <c r="AA1809" i="1"/>
  <c r="AA1808" i="1"/>
  <c r="AA1807" i="1"/>
  <c r="AA1806" i="1"/>
  <c r="AA1805" i="1"/>
  <c r="AA1803" i="1"/>
  <c r="AA1801" i="1"/>
  <c r="AA1800" i="1"/>
  <c r="AA1799" i="1"/>
  <c r="AA1798" i="1"/>
  <c r="AA1797" i="1"/>
  <c r="AA1796" i="1"/>
  <c r="AA1795" i="1"/>
  <c r="AA1794" i="1"/>
  <c r="AA1793" i="1"/>
  <c r="AA1788" i="1"/>
  <c r="AA1787" i="1"/>
  <c r="AA1786" i="1"/>
  <c r="AA1785" i="1"/>
  <c r="AA1784" i="1"/>
  <c r="AA1783" i="1"/>
  <c r="AA1782" i="1"/>
  <c r="AA1781" i="1"/>
  <c r="AA1779" i="1"/>
  <c r="AA1778" i="1"/>
  <c r="AA1777" i="1"/>
  <c r="AA1776" i="1"/>
  <c r="AA1775" i="1"/>
  <c r="AA1774" i="1"/>
  <c r="AA1773" i="1"/>
  <c r="AA1772" i="1"/>
  <c r="AA1771" i="1"/>
  <c r="AA1770" i="1"/>
  <c r="AA1769" i="1"/>
  <c r="AA1768" i="1"/>
  <c r="AA1766" i="1"/>
  <c r="AA1765" i="1"/>
  <c r="AA1764" i="1"/>
  <c r="AA1758" i="1"/>
  <c r="AA1757" i="1"/>
  <c r="AA1756" i="1"/>
  <c r="AA1755" i="1"/>
  <c r="AA1754" i="1"/>
  <c r="AA1753" i="1"/>
  <c r="AA1752" i="1"/>
  <c r="AA1751" i="1"/>
  <c r="AA1750" i="1"/>
  <c r="AA1743" i="1"/>
  <c r="AA1742" i="1"/>
  <c r="AA1741" i="1"/>
  <c r="AA1740" i="1"/>
  <c r="AA1739" i="1"/>
  <c r="AA1738" i="1"/>
  <c r="AA1737" i="1"/>
  <c r="AA1736" i="1"/>
  <c r="AA1735" i="1"/>
  <c r="AA1734" i="1"/>
  <c r="AA1733" i="1"/>
  <c r="AA1732" i="1"/>
  <c r="AA1731" i="1"/>
  <c r="AA1730" i="1"/>
  <c r="AA1729" i="1"/>
  <c r="AA1727" i="1"/>
  <c r="AA1726" i="1"/>
  <c r="AA1725" i="1"/>
  <c r="AA1724" i="1"/>
  <c r="AA1723" i="1"/>
  <c r="AA1722" i="1"/>
  <c r="AA1721" i="1"/>
  <c r="AA1720" i="1"/>
  <c r="AA1719" i="1"/>
  <c r="AA1712" i="1"/>
  <c r="AA1711" i="1"/>
  <c r="AA1710" i="1"/>
  <c r="AA1709" i="1"/>
  <c r="AA1708" i="1"/>
  <c r="AA1707" i="1"/>
  <c r="AA1706" i="1"/>
  <c r="AA1705" i="1"/>
  <c r="AA1704" i="1"/>
  <c r="AA1703" i="1"/>
  <c r="AA1702" i="1"/>
  <c r="AA1701" i="1"/>
  <c r="AA1700" i="1"/>
  <c r="AA1699" i="1"/>
  <c r="AA1698" i="1"/>
  <c r="AA1695" i="1"/>
  <c r="AA1693" i="1"/>
  <c r="AA1692" i="1"/>
  <c r="AA1691" i="1"/>
  <c r="AA1690" i="1"/>
  <c r="AA1689" i="1"/>
  <c r="AA1688" i="1"/>
  <c r="AA1687" i="1"/>
  <c r="AA1686" i="1"/>
  <c r="AA1685" i="1"/>
  <c r="AA1684" i="1"/>
  <c r="AA1683" i="1"/>
  <c r="AA1682" i="1"/>
  <c r="AA1681" i="1"/>
  <c r="AA1680" i="1"/>
  <c r="AA1679" i="1"/>
  <c r="AA1678" i="1"/>
  <c r="AA1677" i="1"/>
  <c r="AA1676" i="1"/>
  <c r="AA1664" i="1"/>
  <c r="AA1663" i="1"/>
  <c r="AA1662" i="1"/>
  <c r="AA1661" i="1"/>
  <c r="AA1660" i="1"/>
  <c r="AA1659" i="1"/>
  <c r="AA1658" i="1"/>
  <c r="AA1657" i="1"/>
  <c r="AA1656" i="1"/>
  <c r="AA1655" i="1"/>
  <c r="AA1654" i="1"/>
  <c r="AA1653" i="1"/>
  <c r="AA1652" i="1"/>
  <c r="AA1651" i="1"/>
  <c r="AA1650" i="1"/>
  <c r="AA1649" i="1"/>
  <c r="AA1648" i="1"/>
  <c r="AA1647" i="1"/>
  <c r="AA1646" i="1"/>
  <c r="AA1643" i="1"/>
  <c r="AA1642" i="1"/>
  <c r="AA1641" i="1"/>
  <c r="AA1640" i="1"/>
  <c r="AA1639" i="1"/>
  <c r="AA1631" i="1"/>
  <c r="AA1630" i="1"/>
  <c r="AA1629" i="1"/>
  <c r="AA1628" i="1"/>
  <c r="AA1627" i="1"/>
  <c r="AA1626" i="1"/>
  <c r="AA1625" i="1"/>
  <c r="AA1624" i="1"/>
  <c r="AA1622" i="1"/>
  <c r="AA1620" i="1"/>
  <c r="AA1619" i="1"/>
  <c r="AA1617" i="1"/>
  <c r="AA1616" i="1"/>
  <c r="AA1615" i="1"/>
  <c r="AA1613" i="1"/>
  <c r="AA1612" i="1"/>
  <c r="AA1611" i="1"/>
  <c r="AA1610" i="1"/>
  <c r="AA1599" i="1"/>
  <c r="AA1598" i="1"/>
  <c r="AA1597" i="1"/>
  <c r="AA1596" i="1"/>
  <c r="AA1595" i="1"/>
  <c r="AA1594" i="1"/>
  <c r="AA1593" i="1"/>
  <c r="AA1592" i="1"/>
  <c r="AA1591" i="1"/>
  <c r="AA1590" i="1"/>
  <c r="AA1589" i="1"/>
  <c r="AA1588" i="1"/>
  <c r="AA1587" i="1"/>
  <c r="AA1586" i="1"/>
  <c r="AA1585" i="1"/>
  <c r="AA1584" i="1"/>
  <c r="AA1583" i="1"/>
  <c r="AA1582" i="1"/>
  <c r="AA1581" i="1"/>
  <c r="AA1580" i="1"/>
  <c r="AA1578" i="1"/>
  <c r="AA1577" i="1"/>
  <c r="AA1576" i="1"/>
  <c r="AA1575" i="1"/>
  <c r="AA1574" i="1"/>
  <c r="AA1573" i="1"/>
  <c r="AA1572" i="1"/>
  <c r="AA1571" i="1"/>
  <c r="AA1570" i="1"/>
  <c r="AA1569" i="1"/>
  <c r="AA1568" i="1"/>
  <c r="AA1567" i="1"/>
  <c r="AA1566" i="1"/>
  <c r="AA1565" i="1"/>
  <c r="AA1564" i="1"/>
  <c r="AA1563" i="1"/>
  <c r="AA1562" i="1"/>
  <c r="AA1561" i="1"/>
  <c r="AA1560" i="1"/>
  <c r="AA1559" i="1"/>
  <c r="AA1558" i="1"/>
  <c r="AA1556" i="1"/>
  <c r="AA1555" i="1"/>
  <c r="AA1554" i="1"/>
  <c r="AA1553" i="1"/>
  <c r="AA1552" i="1"/>
  <c r="AA1551" i="1"/>
  <c r="AA1550" i="1"/>
  <c r="AA1549" i="1"/>
  <c r="AA1548" i="1"/>
  <c r="AA1547" i="1"/>
  <c r="AA1546" i="1"/>
  <c r="AA1545" i="1"/>
  <c r="AA1544" i="1"/>
  <c r="AA1543" i="1"/>
  <c r="AA1540" i="1"/>
  <c r="AA1539" i="1"/>
  <c r="AA1538" i="1"/>
  <c r="AA1537" i="1"/>
  <c r="AA1536" i="1"/>
  <c r="AA1535" i="1"/>
  <c r="AA1534" i="1"/>
  <c r="AA1533" i="1"/>
  <c r="AA1532" i="1"/>
  <c r="AA1531" i="1"/>
  <c r="AA1530" i="1"/>
  <c r="AA1529" i="1"/>
  <c r="AA1525" i="1"/>
  <c r="AA1524" i="1"/>
  <c r="AA1523" i="1"/>
  <c r="AA1522" i="1"/>
  <c r="AA1521" i="1"/>
  <c r="AA1520" i="1"/>
  <c r="AA1519" i="1"/>
  <c r="AA1518" i="1"/>
  <c r="AA1517" i="1"/>
  <c r="AA1516" i="1"/>
  <c r="AA1515" i="1"/>
  <c r="AA1514" i="1"/>
  <c r="AA1513" i="1"/>
  <c r="AA1512" i="1"/>
  <c r="AA1511" i="1"/>
  <c r="AA1510" i="1"/>
  <c r="AA1509" i="1"/>
  <c r="AA1508" i="1"/>
  <c r="AA1507" i="1"/>
  <c r="AA1501" i="1"/>
  <c r="AA1500" i="1"/>
  <c r="AA1499" i="1"/>
  <c r="AA1498" i="1"/>
  <c r="AA1497" i="1"/>
  <c r="AA1496" i="1"/>
  <c r="AA1495" i="1"/>
  <c r="AA1494" i="1"/>
  <c r="AA1493" i="1"/>
  <c r="AA1492" i="1"/>
  <c r="AA1490" i="1"/>
  <c r="AA1489" i="1"/>
  <c r="AA1488" i="1"/>
  <c r="AA1487" i="1"/>
  <c r="AA1486" i="1"/>
  <c r="AA1485" i="1"/>
  <c r="AA1484" i="1"/>
  <c r="AA1483" i="1"/>
  <c r="AA1482" i="1"/>
  <c r="AA1481" i="1"/>
  <c r="AA1480" i="1"/>
  <c r="AA1479" i="1"/>
  <c r="AA1478" i="1"/>
  <c r="AA1477" i="1"/>
  <c r="AA1470" i="1"/>
  <c r="AA1469" i="1"/>
  <c r="AA1468" i="1"/>
  <c r="AA1467" i="1"/>
  <c r="AA1466" i="1"/>
  <c r="AA1465" i="1"/>
  <c r="AA1464" i="1"/>
  <c r="AA1463" i="1"/>
  <c r="AA1462" i="1"/>
  <c r="AA1461" i="1"/>
  <c r="AA1460" i="1"/>
  <c r="AA1459" i="1"/>
  <c r="AA1458" i="1"/>
  <c r="AA1457" i="1"/>
  <c r="AA1456" i="1"/>
  <c r="AA1455" i="1"/>
  <c r="AA1454" i="1"/>
  <c r="AA1453" i="1"/>
  <c r="AA1452" i="1"/>
  <c r="AA1450" i="1"/>
  <c r="AA1449" i="1"/>
  <c r="AA1436" i="1"/>
  <c r="AA1435" i="1"/>
  <c r="AA1434" i="1"/>
  <c r="AA1433" i="1"/>
  <c r="AA1432" i="1"/>
  <c r="AA1431" i="1"/>
  <c r="AA1430" i="1"/>
  <c r="AA1429" i="1"/>
  <c r="AA1428" i="1"/>
  <c r="AA1427" i="1"/>
  <c r="AA1426" i="1"/>
  <c r="AA1425" i="1"/>
  <c r="AA1424" i="1"/>
  <c r="AA1423" i="1"/>
  <c r="AA1422" i="1"/>
  <c r="AA1421" i="1"/>
  <c r="AA1420" i="1"/>
  <c r="AA1410" i="1"/>
  <c r="AA1409" i="1"/>
  <c r="AA1408" i="1"/>
  <c r="AA1407" i="1"/>
  <c r="AA1405" i="1"/>
  <c r="AA1404" i="1"/>
  <c r="AA1403" i="1"/>
  <c r="AA1402" i="1"/>
  <c r="AA1401" i="1"/>
  <c r="AA1400" i="1"/>
  <c r="AA1399" i="1"/>
  <c r="AA1398" i="1"/>
  <c r="AA1397" i="1"/>
  <c r="AA1396" i="1"/>
  <c r="AA1395" i="1"/>
  <c r="AA1386" i="1"/>
  <c r="AA1385" i="1"/>
  <c r="AA1382" i="1"/>
  <c r="AA1381" i="1"/>
  <c r="AA1380" i="1"/>
  <c r="AA1379" i="1"/>
  <c r="AA1378" i="1"/>
  <c r="AA1377" i="1"/>
  <c r="AA1376" i="1"/>
  <c r="AA1375" i="1"/>
  <c r="AA1374" i="1"/>
  <c r="AA1373" i="1"/>
  <c r="AA1372" i="1"/>
  <c r="AA1371" i="1"/>
  <c r="AA1370" i="1"/>
  <c r="AA1369" i="1"/>
  <c r="AA1368" i="1"/>
  <c r="AA1367" i="1"/>
  <c r="AA1366" i="1"/>
  <c r="AA1364" i="1"/>
  <c r="AA1363" i="1"/>
  <c r="AA1362" i="1"/>
  <c r="AA1358" i="1"/>
  <c r="AA1357" i="1"/>
  <c r="AA1356" i="1"/>
  <c r="AA1355" i="1"/>
  <c r="AA1354" i="1"/>
  <c r="AA1353" i="1"/>
  <c r="AA1352" i="1"/>
  <c r="AA1351" i="1"/>
  <c r="AA1350" i="1"/>
  <c r="AA1349" i="1"/>
  <c r="AA1348" i="1"/>
  <c r="AA1347" i="1"/>
  <c r="AA1346" i="1"/>
  <c r="AA1345" i="1"/>
  <c r="AA1344" i="1"/>
  <c r="AA1343" i="1"/>
  <c r="AA1342" i="1"/>
  <c r="AA1331" i="1"/>
  <c r="AA1330" i="1"/>
  <c r="AA1329" i="1"/>
  <c r="AA1328" i="1"/>
  <c r="AA1327" i="1"/>
  <c r="AA1326" i="1"/>
  <c r="AA1325" i="1"/>
  <c r="AA1324" i="1"/>
  <c r="AA1323" i="1"/>
  <c r="AA1322" i="1"/>
  <c r="AA1321" i="1"/>
  <c r="AA1320" i="1"/>
  <c r="AA1319" i="1"/>
  <c r="AA1318" i="1"/>
  <c r="AA1317" i="1"/>
  <c r="AA1316" i="1"/>
  <c r="AA1315" i="1"/>
  <c r="AA1314" i="1"/>
  <c r="AA1313" i="1"/>
  <c r="AA1308" i="1"/>
  <c r="AA1307" i="1"/>
  <c r="AA1306" i="1"/>
  <c r="AA1305" i="1"/>
  <c r="AA1304" i="1"/>
  <c r="AA1303" i="1"/>
  <c r="AA1302" i="1"/>
  <c r="AA1301" i="1"/>
  <c r="AA1300" i="1"/>
  <c r="AA1299" i="1"/>
  <c r="AA1298" i="1"/>
  <c r="AA1297" i="1"/>
  <c r="AA1296" i="1"/>
  <c r="AA1295" i="1"/>
  <c r="AA1294" i="1"/>
  <c r="AA1293" i="1"/>
  <c r="AA1292" i="1"/>
  <c r="AA1291" i="1"/>
  <c r="AA1290" i="1"/>
  <c r="AA1289" i="1"/>
  <c r="AA1288" i="1"/>
  <c r="AA1287" i="1"/>
  <c r="AA1286" i="1"/>
  <c r="AA1285" i="1"/>
  <c r="AA1284" i="1"/>
  <c r="AA1277" i="1"/>
  <c r="AA1276" i="1"/>
  <c r="AA1275" i="1"/>
  <c r="AA1274" i="1"/>
  <c r="AA1273" i="1"/>
  <c r="AA1272" i="1"/>
  <c r="AA1271" i="1"/>
  <c r="AA1270" i="1"/>
  <c r="AA1269" i="1"/>
  <c r="AA1268" i="1"/>
  <c r="AA1267" i="1"/>
  <c r="AA1266" i="1"/>
  <c r="AA1265" i="1"/>
  <c r="AA1264" i="1"/>
  <c r="AA1263" i="1"/>
  <c r="AA1262" i="1"/>
  <c r="AA1257" i="1"/>
  <c r="AA1256" i="1"/>
  <c r="AA1255" i="1"/>
  <c r="AA1254" i="1"/>
  <c r="AA1253" i="1"/>
  <c r="AA1252" i="1"/>
  <c r="AA1251" i="1"/>
  <c r="AA1250" i="1"/>
  <c r="AA1249" i="1"/>
  <c r="AA1248" i="1"/>
  <c r="AA1247" i="1"/>
  <c r="AA1246" i="1"/>
  <c r="AA1241" i="1"/>
  <c r="AA1240" i="1"/>
  <c r="AA1239" i="1"/>
  <c r="AA1237" i="1"/>
  <c r="AA1236" i="1"/>
  <c r="AA1235" i="1"/>
  <c r="AA1234" i="1"/>
  <c r="AA1233" i="1"/>
  <c r="AA1232" i="1"/>
  <c r="AA1231" i="1"/>
  <c r="AA1230" i="1"/>
  <c r="AA1229" i="1"/>
  <c r="AA1228" i="1"/>
  <c r="AA1227" i="1"/>
  <c r="AA1225" i="1"/>
  <c r="AA1224" i="1"/>
  <c r="AA1223" i="1"/>
  <c r="AA1222" i="1"/>
  <c r="AA1221" i="1"/>
  <c r="AA1219" i="1"/>
  <c r="AA1218" i="1"/>
  <c r="AA1216" i="1"/>
  <c r="AA1207" i="1"/>
  <c r="AA1206" i="1"/>
  <c r="AA1205" i="1"/>
  <c r="AA1204" i="1"/>
  <c r="AA1203" i="1"/>
  <c r="AA1202" i="1"/>
  <c r="AA1201" i="1"/>
  <c r="AA1200" i="1"/>
  <c r="AA1199" i="1"/>
  <c r="AA1198" i="1"/>
  <c r="AA1197" i="1"/>
  <c r="AA1196" i="1"/>
  <c r="AA1195" i="1"/>
  <c r="AA1194" i="1"/>
  <c r="AA1193" i="1"/>
  <c r="AA1192" i="1"/>
  <c r="AA1191" i="1"/>
  <c r="AA1190" i="1"/>
  <c r="AA1189" i="1"/>
  <c r="AA1188" i="1"/>
  <c r="AA1187" i="1"/>
  <c r="AA1186" i="1"/>
  <c r="AA1185" i="1"/>
  <c r="AA1184" i="1"/>
  <c r="AA1177" i="1"/>
  <c r="AA1176" i="1"/>
  <c r="AA1175" i="1"/>
  <c r="AA1174" i="1"/>
  <c r="AA1173" i="1"/>
  <c r="AA1172" i="1"/>
  <c r="AA1171" i="1"/>
  <c r="AA1170" i="1"/>
  <c r="AA1169" i="1"/>
  <c r="AA1168" i="1"/>
  <c r="AA1167" i="1"/>
  <c r="AA1166" i="1"/>
  <c r="AA1165" i="1"/>
  <c r="AA1164" i="1"/>
  <c r="AA1163" i="1"/>
  <c r="AA1162" i="1"/>
  <c r="AA1161" i="1"/>
  <c r="AA1160" i="1"/>
  <c r="AA1159" i="1"/>
  <c r="AA1158" i="1"/>
  <c r="AA1157" i="1"/>
  <c r="AA1156" i="1"/>
  <c r="AA1155" i="1"/>
  <c r="AA1154" i="1"/>
  <c r="AA1153" i="1"/>
  <c r="AA1152" i="1"/>
  <c r="AA1151" i="1"/>
  <c r="AA1150" i="1"/>
  <c r="AA1138" i="1"/>
  <c r="AA1137" i="1"/>
  <c r="AA1136" i="1"/>
  <c r="AA1135" i="1"/>
  <c r="AA1134" i="1"/>
  <c r="AA1133" i="1"/>
  <c r="AA1132" i="1"/>
  <c r="AA1131" i="1"/>
  <c r="AA1130" i="1"/>
  <c r="AA1129" i="1"/>
  <c r="AA1128" i="1"/>
  <c r="AA1127" i="1"/>
  <c r="AA1126" i="1"/>
  <c r="AA1125" i="1"/>
  <c r="AA1115" i="1"/>
  <c r="AA1114" i="1"/>
  <c r="AA1113" i="1"/>
  <c r="AA1112" i="1"/>
  <c r="AA1111" i="1"/>
  <c r="AA1110" i="1"/>
  <c r="AA1109" i="1"/>
  <c r="AA1108" i="1"/>
  <c r="AA1107" i="1"/>
  <c r="AA1106" i="1"/>
  <c r="AA1105" i="1"/>
  <c r="AA1104" i="1"/>
  <c r="AA1103" i="1"/>
  <c r="AA1102" i="1"/>
  <c r="AA1101" i="1"/>
  <c r="AA1100" i="1"/>
  <c r="AA1099" i="1"/>
  <c r="AA1098" i="1"/>
  <c r="AA1097" i="1"/>
  <c r="AA1096" i="1"/>
  <c r="AA1094" i="1"/>
  <c r="AA1091" i="1"/>
  <c r="AA1090" i="1"/>
  <c r="AA1089" i="1"/>
  <c r="AA1088" i="1"/>
  <c r="AA1087" i="1"/>
  <c r="AA1086" i="1"/>
  <c r="AA1085" i="1"/>
  <c r="AA1084" i="1"/>
  <c r="AA1083" i="1"/>
  <c r="AA1082" i="1"/>
  <c r="AA1081" i="1"/>
  <c r="AA1080" i="1"/>
  <c r="AA1079" i="1"/>
  <c r="AA1069" i="1"/>
  <c r="AA1068" i="1"/>
  <c r="AA1067" i="1"/>
  <c r="AA1066" i="1"/>
  <c r="AA1065" i="1"/>
  <c r="AA1064" i="1"/>
  <c r="AA1063" i="1"/>
  <c r="AA1062" i="1"/>
  <c r="AA1061" i="1"/>
  <c r="AA1060" i="1"/>
  <c r="AA1059" i="1"/>
  <c r="AA1058" i="1"/>
  <c r="AA1057" i="1"/>
  <c r="AA1056" i="1"/>
  <c r="AA1055" i="1"/>
  <c r="AA1053" i="1"/>
  <c r="AA1052" i="1"/>
  <c r="AA1051" i="1"/>
  <c r="AA1050" i="1"/>
  <c r="AA1048" i="1"/>
  <c r="AA1047" i="1"/>
  <c r="AA1046" i="1"/>
  <c r="AA1045" i="1"/>
  <c r="AA1044" i="1"/>
  <c r="AA1043" i="1"/>
  <c r="AA1042" i="1"/>
  <c r="AA1041" i="1"/>
  <c r="AA1034" i="1"/>
  <c r="AA1032" i="1"/>
  <c r="AA1031" i="1"/>
  <c r="AA1030" i="1"/>
  <c r="AA1029" i="1"/>
  <c r="AA1028" i="1"/>
  <c r="AA1027" i="1"/>
  <c r="AA1026" i="1"/>
  <c r="AA1025" i="1"/>
  <c r="AA1024" i="1"/>
  <c r="AA1023" i="1"/>
  <c r="AA1022" i="1"/>
  <c r="AA1021" i="1"/>
  <c r="AA1020" i="1"/>
  <c r="AA1019" i="1"/>
  <c r="AA1018" i="1"/>
  <c r="AA1017" i="1"/>
  <c r="AA1016" i="1"/>
  <c r="AA1015" i="1"/>
  <c r="AA1014" i="1"/>
  <c r="AA1013" i="1"/>
  <c r="AA1012" i="1"/>
  <c r="AA1011" i="1"/>
  <c r="AA1010" i="1"/>
  <c r="AA1009" i="1"/>
  <c r="AA1001" i="1"/>
  <c r="AA1000" i="1"/>
  <c r="AA999" i="1"/>
  <c r="AA998" i="1"/>
  <c r="AA997" i="1"/>
  <c r="AA996" i="1"/>
  <c r="AA995" i="1"/>
  <c r="AA994" i="1"/>
  <c r="AA993" i="1"/>
  <c r="AA992" i="1"/>
  <c r="AA991" i="1"/>
  <c r="AA990" i="1"/>
  <c r="AA989" i="1"/>
  <c r="AA988" i="1"/>
  <c r="AA987" i="1"/>
  <c r="AA986" i="1"/>
  <c r="AA985" i="1"/>
  <c r="AA984" i="1"/>
  <c r="AA983" i="1"/>
  <c r="AA982" i="1"/>
  <c r="AA981" i="1"/>
  <c r="AA970" i="1"/>
  <c r="AA969" i="1"/>
  <c r="AA968" i="1"/>
  <c r="AA967" i="1"/>
  <c r="AA966" i="1"/>
  <c r="AA965" i="1"/>
  <c r="AA964" i="1"/>
  <c r="AA963" i="1"/>
  <c r="AA962" i="1"/>
  <c r="AA961" i="1"/>
  <c r="AA960" i="1"/>
  <c r="AA959" i="1"/>
  <c r="AA958" i="1"/>
  <c r="AA957" i="1"/>
  <c r="AA956" i="1"/>
  <c r="AA955" i="1"/>
  <c r="AA954" i="1"/>
  <c r="AA953" i="1"/>
  <c r="AA951" i="1"/>
  <c r="AA950" i="1"/>
  <c r="AA949" i="1"/>
  <c r="AA948" i="1"/>
  <c r="AA947" i="1"/>
  <c r="AA946" i="1"/>
  <c r="AA945" i="1"/>
  <c r="AA944" i="1"/>
  <c r="AA938" i="1"/>
  <c r="AA937" i="1"/>
  <c r="AA936" i="1"/>
  <c r="AA935" i="1"/>
  <c r="AA934" i="1"/>
  <c r="AA933" i="1"/>
  <c r="AA932" i="1"/>
  <c r="AA930" i="1"/>
  <c r="AA929" i="1"/>
  <c r="AA928" i="1"/>
  <c r="AA927" i="1"/>
  <c r="AA926" i="1"/>
  <c r="AA925" i="1"/>
  <c r="AA924" i="1"/>
  <c r="AA920" i="1"/>
  <c r="AA919" i="1"/>
  <c r="AA918" i="1"/>
  <c r="AA917" i="1"/>
  <c r="AA916" i="1"/>
  <c r="AA915" i="1"/>
  <c r="AA914" i="1"/>
  <c r="AA913" i="1"/>
  <c r="AA910" i="1"/>
  <c r="AA908" i="1"/>
  <c r="AA906" i="1"/>
  <c r="AA905" i="1"/>
  <c r="AA904" i="1"/>
  <c r="AA903" i="1"/>
  <c r="AA902" i="1"/>
  <c r="AA901" i="1"/>
  <c r="AA900" i="1"/>
  <c r="AA899" i="1"/>
  <c r="AA898" i="1"/>
  <c r="AA897" i="1"/>
  <c r="AA896" i="1"/>
  <c r="AA895" i="1"/>
  <c r="AA894" i="1"/>
  <c r="AA893" i="1"/>
  <c r="AA892" i="1"/>
  <c r="AA891" i="1"/>
  <c r="AA890" i="1"/>
  <c r="AA889" i="1"/>
  <c r="AA888" i="1"/>
  <c r="AA887" i="1"/>
  <c r="AA886" i="1"/>
  <c r="AA885" i="1"/>
  <c r="AA884" i="1"/>
  <c r="AA883" i="1"/>
  <c r="AA882" i="1"/>
  <c r="AA881" i="1"/>
  <c r="AA880" i="1"/>
  <c r="AA870" i="1"/>
  <c r="AA869" i="1"/>
  <c r="AA868" i="1"/>
  <c r="AA867" i="1"/>
  <c r="AA866" i="1"/>
  <c r="AA865" i="1"/>
  <c r="AA864" i="1"/>
  <c r="AA862" i="1"/>
  <c r="AA861" i="1"/>
  <c r="AA860" i="1"/>
  <c r="AA859" i="1"/>
  <c r="AA858" i="1"/>
  <c r="AA857" i="1"/>
  <c r="AA856" i="1"/>
  <c r="AA855" i="1"/>
  <c r="AA854" i="1"/>
  <c r="AA853" i="1"/>
  <c r="AA852" i="1"/>
  <c r="AA851" i="1"/>
  <c r="AA850" i="1"/>
  <c r="AA837" i="1"/>
  <c r="AA836" i="1"/>
  <c r="AA835" i="1"/>
  <c r="AA834" i="1"/>
  <c r="AA833" i="1"/>
  <c r="AA832" i="1"/>
  <c r="AA831" i="1"/>
  <c r="AA830" i="1"/>
  <c r="AA829" i="1"/>
  <c r="AA828" i="1"/>
  <c r="AA827" i="1"/>
  <c r="AA826" i="1"/>
  <c r="AA825" i="1"/>
  <c r="AA824" i="1"/>
  <c r="AA822" i="1"/>
  <c r="AA821" i="1"/>
  <c r="AA820" i="1"/>
  <c r="AA818" i="1"/>
  <c r="AA817" i="1"/>
  <c r="AA816" i="1"/>
  <c r="AA815" i="1"/>
  <c r="AA814" i="1"/>
  <c r="AA813" i="1"/>
  <c r="AA811" i="1"/>
  <c r="AA810" i="1"/>
  <c r="AA809" i="1"/>
  <c r="AA808" i="1"/>
  <c r="AA807" i="1"/>
  <c r="AA806" i="1"/>
  <c r="AA805" i="1"/>
  <c r="AA804" i="1"/>
  <c r="AA803" i="1"/>
  <c r="AA802" i="1"/>
  <c r="AA801" i="1"/>
  <c r="AA800" i="1"/>
  <c r="AA799" i="1"/>
  <c r="AA798" i="1"/>
  <c r="AA797" i="1"/>
  <c r="AA796" i="1"/>
  <c r="AA795" i="1"/>
  <c r="AA790" i="1"/>
  <c r="AA789" i="1"/>
  <c r="AA788" i="1"/>
  <c r="AA787" i="1"/>
  <c r="AA786" i="1"/>
  <c r="AA785" i="1"/>
  <c r="AA784" i="1"/>
  <c r="AA783" i="1"/>
  <c r="AA782" i="1"/>
  <c r="AA781" i="1"/>
  <c r="AA780" i="1"/>
  <c r="AA779" i="1"/>
  <c r="AA778" i="1"/>
  <c r="AA777" i="1"/>
  <c r="AA776" i="1"/>
  <c r="AA775" i="1"/>
  <c r="AA774" i="1"/>
  <c r="AA773" i="1"/>
  <c r="AA772" i="1"/>
  <c r="AA771" i="1"/>
  <c r="AA770" i="1"/>
  <c r="AA769" i="1"/>
  <c r="AA768" i="1"/>
  <c r="AA767" i="1"/>
  <c r="AA766" i="1"/>
  <c r="AA765" i="1"/>
  <c r="AA764" i="1"/>
  <c r="AA763" i="1"/>
  <c r="AA762" i="1"/>
  <c r="AA761" i="1"/>
  <c r="AA760" i="1"/>
  <c r="AA753" i="1"/>
  <c r="AA752" i="1"/>
  <c r="AA751" i="1"/>
  <c r="AA750" i="1"/>
  <c r="AA749" i="1"/>
  <c r="AA748" i="1"/>
  <c r="AA747" i="1"/>
  <c r="AA746" i="1"/>
  <c r="AA745" i="1"/>
  <c r="AA744" i="1"/>
  <c r="AA743" i="1"/>
  <c r="AA742" i="1"/>
  <c r="AA741" i="1"/>
  <c r="AA740" i="1"/>
  <c r="AA739" i="1"/>
  <c r="AA738" i="1"/>
  <c r="AA737" i="1"/>
  <c r="AA736" i="1"/>
  <c r="AA734" i="1"/>
  <c r="AA733" i="1"/>
  <c r="AA732" i="1"/>
  <c r="AA731" i="1"/>
  <c r="AA730" i="1"/>
  <c r="AA729" i="1"/>
  <c r="AA728" i="1"/>
  <c r="AA727" i="1"/>
  <c r="AA726" i="1"/>
  <c r="AA725" i="1"/>
  <c r="AA724" i="1"/>
  <c r="AA723" i="1"/>
  <c r="AA722" i="1"/>
  <c r="AA721" i="1"/>
  <c r="AA720" i="1"/>
  <c r="AA719" i="1"/>
  <c r="AA718" i="1"/>
  <c r="AA717" i="1"/>
  <c r="AA705" i="1"/>
  <c r="AA704" i="1"/>
  <c r="AA703" i="1"/>
  <c r="AA702" i="1"/>
  <c r="AA701" i="1"/>
  <c r="AA700" i="1"/>
  <c r="AA699" i="1"/>
  <c r="AA698" i="1"/>
  <c r="AA697" i="1"/>
  <c r="AA696" i="1"/>
  <c r="AA695" i="1"/>
  <c r="AA694" i="1"/>
  <c r="AA693" i="1"/>
  <c r="AA692" i="1"/>
  <c r="AA691" i="1"/>
  <c r="AA690" i="1"/>
  <c r="AA689" i="1"/>
  <c r="AA688" i="1"/>
  <c r="AA687" i="1"/>
  <c r="AA686" i="1"/>
  <c r="AA685" i="1"/>
  <c r="AA684" i="1"/>
  <c r="AA682" i="1"/>
  <c r="AA681" i="1"/>
  <c r="AA680" i="1"/>
  <c r="AA679" i="1"/>
  <c r="AA678" i="1"/>
  <c r="AA677" i="1"/>
  <c r="AA676" i="1"/>
  <c r="AA675" i="1"/>
  <c r="AA674" i="1"/>
  <c r="AA673" i="1"/>
  <c r="AA672" i="1"/>
  <c r="AA671" i="1"/>
  <c r="AA670" i="1"/>
  <c r="AA669" i="1"/>
  <c r="AA658" i="1"/>
  <c r="AA654" i="1"/>
  <c r="AA651" i="1"/>
  <c r="AA650" i="1"/>
  <c r="AA649" i="1"/>
  <c r="AA648" i="1"/>
  <c r="AA647" i="1"/>
  <c r="AA646" i="1"/>
  <c r="AA645" i="1"/>
  <c r="AA644" i="1"/>
  <c r="AA643" i="1"/>
  <c r="AA642" i="1"/>
  <c r="AA641" i="1"/>
  <c r="AA640" i="1"/>
  <c r="AA639" i="1"/>
  <c r="AA618" i="1"/>
  <c r="AA617" i="1"/>
  <c r="AA616" i="1"/>
  <c r="AA615" i="1"/>
  <c r="AA614" i="1"/>
  <c r="AA613" i="1"/>
  <c r="AA612" i="1"/>
  <c r="AA611" i="1"/>
  <c r="AA610" i="1"/>
  <c r="AA609" i="1"/>
  <c r="AA608" i="1"/>
  <c r="AA607" i="1"/>
  <c r="AA606" i="1"/>
  <c r="AA605" i="1"/>
  <c r="AA604" i="1"/>
  <c r="AA603" i="1"/>
  <c r="AA602" i="1"/>
  <c r="AA601" i="1"/>
  <c r="AA600" i="1"/>
  <c r="AA599" i="1"/>
  <c r="AA598" i="1"/>
  <c r="AA597" i="1"/>
  <c r="AA596" i="1"/>
  <c r="AA595" i="1"/>
  <c r="AA594" i="1"/>
  <c r="AA593" i="1"/>
  <c r="AA592" i="1"/>
  <c r="AA591" i="1"/>
  <c r="AA589" i="1"/>
  <c r="AA588" i="1"/>
  <c r="AA587" i="1"/>
  <c r="AA586" i="1"/>
  <c r="AA585" i="1"/>
  <c r="AA584" i="1"/>
  <c r="AA583" i="1"/>
  <c r="AA582" i="1"/>
  <c r="AA581" i="1"/>
  <c r="AA580" i="1"/>
  <c r="AA579" i="1"/>
  <c r="AA578" i="1"/>
  <c r="AA577" i="1"/>
  <c r="AA575" i="1"/>
  <c r="AA574" i="1"/>
  <c r="AA573" i="1"/>
  <c r="AA572" i="1"/>
  <c r="AA571" i="1"/>
  <c r="AA570" i="1"/>
  <c r="AA569" i="1"/>
  <c r="AA568" i="1"/>
  <c r="AA567" i="1"/>
  <c r="AA552" i="1"/>
  <c r="AA551" i="1"/>
  <c r="AA550" i="1"/>
  <c r="AA549" i="1"/>
  <c r="AA548" i="1"/>
  <c r="AA547" i="1"/>
  <c r="AA544" i="1"/>
  <c r="AA543" i="1"/>
  <c r="AA542" i="1"/>
  <c r="AA541" i="1"/>
  <c r="AA540" i="1"/>
  <c r="AA539" i="1"/>
  <c r="AA538" i="1"/>
  <c r="AA537" i="1"/>
  <c r="AA536" i="1"/>
  <c r="AA535" i="1"/>
  <c r="AA534" i="1"/>
  <c r="AA532" i="1"/>
  <c r="AA531" i="1"/>
  <c r="AA530" i="1"/>
  <c r="AA528" i="1"/>
  <c r="AA527" i="1"/>
  <c r="AA526" i="1"/>
  <c r="AA525" i="1"/>
  <c r="AA524" i="1"/>
  <c r="AA523" i="1"/>
  <c r="AA522" i="1"/>
  <c r="AA521" i="1"/>
  <c r="AA520" i="1"/>
  <c r="AA519" i="1"/>
  <c r="AA518" i="1"/>
  <c r="AA517" i="1"/>
  <c r="AA516" i="1"/>
  <c r="AA515" i="1"/>
  <c r="AA514" i="1"/>
  <c r="AA497" i="1"/>
  <c r="AA496" i="1"/>
  <c r="AA495" i="1"/>
  <c r="AA494" i="1"/>
  <c r="AA493" i="1"/>
  <c r="AA492" i="1"/>
  <c r="AA491" i="1"/>
  <c r="AA490" i="1"/>
  <c r="AA489" i="1"/>
  <c r="AA488" i="1"/>
  <c r="AA487" i="1"/>
  <c r="AA486" i="1"/>
  <c r="AA485" i="1"/>
  <c r="AA484" i="1"/>
  <c r="AA483" i="1"/>
  <c r="AA482" i="1"/>
  <c r="AA481" i="1"/>
  <c r="AA480" i="1"/>
  <c r="AA479" i="1"/>
  <c r="AA478" i="1"/>
  <c r="AA477" i="1"/>
  <c r="AA476" i="1"/>
  <c r="AA475" i="1"/>
  <c r="AA474" i="1"/>
  <c r="AA473" i="1"/>
  <c r="AA472" i="1"/>
  <c r="AA470" i="1"/>
  <c r="AA469" i="1"/>
  <c r="AA468" i="1"/>
  <c r="AA464" i="1"/>
  <c r="AA463" i="1"/>
  <c r="AA462" i="1"/>
  <c r="AA461" i="1"/>
  <c r="AA460" i="1"/>
  <c r="AA459" i="1"/>
  <c r="AA458" i="1"/>
  <c r="AA457" i="1"/>
  <c r="AA456" i="1"/>
  <c r="AA455" i="1"/>
  <c r="AA454" i="1"/>
  <c r="AA451" i="1"/>
  <c r="AA450" i="1"/>
  <c r="AA448" i="1"/>
  <c r="AA447" i="1"/>
  <c r="AA446" i="1"/>
  <c r="AA445" i="1"/>
  <c r="AA444" i="1"/>
  <c r="AA443" i="1"/>
  <c r="AA442" i="1"/>
  <c r="AA432" i="1"/>
  <c r="AA431" i="1"/>
  <c r="AA430" i="1"/>
  <c r="AA429" i="1"/>
  <c r="AA427" i="1"/>
  <c r="AA426" i="1"/>
  <c r="AA425" i="1"/>
  <c r="AA424" i="1"/>
  <c r="AA423" i="1"/>
  <c r="AA422" i="1"/>
  <c r="AA421" i="1"/>
  <c r="AA420" i="1"/>
  <c r="AA419" i="1"/>
  <c r="AA418" i="1"/>
  <c r="AA417" i="1"/>
  <c r="AA416" i="1"/>
  <c r="AA415" i="1"/>
  <c r="AA413" i="1"/>
  <c r="AA412" i="1"/>
  <c r="AA411" i="1"/>
  <c r="AA410" i="1"/>
  <c r="AA409" i="1"/>
  <c r="AA408" i="1"/>
  <c r="AA407" i="1"/>
  <c r="AA392" i="1"/>
  <c r="AA391" i="1"/>
  <c r="AA390" i="1"/>
  <c r="AA389" i="1"/>
  <c r="AA388" i="1"/>
  <c r="AA387" i="1"/>
  <c r="AA386" i="1"/>
  <c r="AA385" i="1"/>
  <c r="AA384" i="1"/>
  <c r="AA383" i="1"/>
  <c r="AA382" i="1"/>
  <c r="AA381" i="1"/>
  <c r="AA380" i="1"/>
  <c r="AA379" i="1"/>
  <c r="AA378" i="1"/>
  <c r="AA377" i="1"/>
  <c r="AA376" i="1"/>
  <c r="AA375" i="1"/>
  <c r="AA374" i="1"/>
  <c r="AA365" i="1"/>
  <c r="AA364" i="1"/>
  <c r="AA363" i="1"/>
  <c r="AA362" i="1"/>
  <c r="AA361" i="1"/>
  <c r="AA360" i="1"/>
  <c r="AA359" i="1"/>
  <c r="AA358" i="1"/>
  <c r="AA357" i="1"/>
  <c r="AA356" i="1"/>
  <c r="AA355" i="1"/>
  <c r="AA354" i="1"/>
  <c r="AA353" i="1"/>
  <c r="AA352" i="1"/>
  <c r="AA350" i="1"/>
  <c r="AA349" i="1"/>
  <c r="AA348" i="1"/>
  <c r="AA347" i="1"/>
  <c r="AA346" i="1"/>
  <c r="AA345" i="1"/>
  <c r="AA344" i="1"/>
  <c r="AA343" i="1"/>
  <c r="AA342" i="1"/>
  <c r="AA341" i="1"/>
  <c r="AA340" i="1"/>
  <c r="AA334" i="1"/>
  <c r="AA333" i="1"/>
  <c r="AA331" i="1"/>
  <c r="AA330" i="1"/>
  <c r="AA329" i="1"/>
  <c r="AA328" i="1"/>
  <c r="AA327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298" i="1"/>
  <c r="AA297" i="1"/>
  <c r="AA296" i="1"/>
  <c r="AA295" i="1"/>
  <c r="AA294" i="1"/>
  <c r="AA293" i="1"/>
  <c r="AA292" i="1"/>
  <c r="AA291" i="1"/>
  <c r="AA283" i="1"/>
  <c r="AA282" i="1"/>
  <c r="AA281" i="1"/>
  <c r="AA280" i="1"/>
  <c r="AA279" i="1"/>
  <c r="AA278" i="1"/>
  <c r="AA277" i="1"/>
  <c r="AA276" i="1"/>
  <c r="AA275" i="1"/>
  <c r="AA273" i="1"/>
  <c r="AA271" i="1"/>
  <c r="AA270" i="1"/>
  <c r="AA269" i="1"/>
  <c r="AA268" i="1"/>
  <c r="AA267" i="1"/>
  <c r="AA266" i="1"/>
  <c r="AA265" i="1"/>
  <c r="AA264" i="1"/>
  <c r="AA253" i="1"/>
  <c r="AA252" i="1"/>
  <c r="AA250" i="1"/>
  <c r="AA249" i="1"/>
  <c r="AA248" i="1"/>
  <c r="AA246" i="1"/>
  <c r="AA245" i="1"/>
  <c r="AA244" i="1"/>
  <c r="AA243" i="1"/>
  <c r="AA242" i="1"/>
  <c r="AA241" i="1"/>
  <c r="AA238" i="1"/>
  <c r="AA237" i="1"/>
  <c r="AA236" i="1"/>
  <c r="AA235" i="1"/>
  <c r="AA234" i="1"/>
  <c r="AA233" i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AA141" i="1"/>
  <c r="AA140" i="1"/>
  <c r="AA139" i="1"/>
  <c r="AA138" i="1"/>
  <c r="AA137" i="1"/>
  <c r="AA136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6" i="1"/>
  <c r="AA98" i="1"/>
  <c r="AA96" i="1"/>
  <c r="AA95" i="1"/>
  <c r="AA94" i="1"/>
  <c r="AA93" i="1"/>
  <c r="AA92" i="1"/>
  <c r="AA91" i="1"/>
  <c r="AA90" i="1"/>
  <c r="AA89" i="1"/>
  <c r="AA88" i="1"/>
  <c r="AA87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4" i="1"/>
  <c r="AA43" i="1"/>
  <c r="AA42" i="1"/>
  <c r="AA32" i="1"/>
  <c r="AA31" i="1"/>
  <c r="AA30" i="1"/>
  <c r="AA29" i="1"/>
  <c r="AA28" i="1"/>
  <c r="AA27" i="1"/>
  <c r="AA26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X2325" i="1"/>
  <c r="X2324" i="1"/>
  <c r="X2279" i="1"/>
  <c r="X2278" i="1"/>
  <c r="X2277" i="1"/>
  <c r="X2266" i="1"/>
  <c r="X2250" i="1"/>
  <c r="X2246" i="1"/>
  <c r="X2245" i="1"/>
  <c r="X2238" i="1"/>
  <c r="X2234" i="1"/>
  <c r="X2225" i="1"/>
  <c r="X2217" i="1"/>
  <c r="X2215" i="1"/>
  <c r="X2209" i="1"/>
  <c r="X2195" i="1"/>
  <c r="X2192" i="1"/>
  <c r="X2190" i="1"/>
  <c r="X2189" i="1"/>
  <c r="X2183" i="1"/>
  <c r="X2182" i="1"/>
  <c r="X2181" i="1"/>
  <c r="X2180" i="1"/>
  <c r="X2179" i="1"/>
  <c r="X2177" i="1"/>
  <c r="X2174" i="1"/>
  <c r="X2173" i="1"/>
  <c r="X2172" i="1"/>
  <c r="X2171" i="1"/>
  <c r="X2167" i="1"/>
  <c r="X2166" i="1"/>
  <c r="X2164" i="1"/>
  <c r="X2163" i="1"/>
  <c r="X2162" i="1"/>
  <c r="X2161" i="1"/>
  <c r="X2157" i="1"/>
  <c r="X2154" i="1"/>
  <c r="X2152" i="1"/>
  <c r="X2151" i="1"/>
  <c r="X2150" i="1"/>
  <c r="X2148" i="1"/>
  <c r="X2147" i="1"/>
  <c r="X2146" i="1"/>
  <c r="X2145" i="1"/>
  <c r="X2144" i="1"/>
  <c r="X2143" i="1"/>
  <c r="X2142" i="1"/>
  <c r="X2140" i="1"/>
  <c r="X2139" i="1"/>
  <c r="X2138" i="1"/>
  <c r="X2137" i="1"/>
  <c r="X2136" i="1"/>
  <c r="X2132" i="1"/>
  <c r="X2131" i="1"/>
  <c r="X2121" i="1"/>
  <c r="X2120" i="1"/>
  <c r="X2119" i="1"/>
  <c r="X2118" i="1"/>
  <c r="X2117" i="1"/>
  <c r="X2116" i="1"/>
  <c r="X2115" i="1"/>
  <c r="X2113" i="1"/>
  <c r="X2112" i="1"/>
  <c r="X2111" i="1"/>
  <c r="X2110" i="1"/>
  <c r="X2108" i="1"/>
  <c r="X2107" i="1"/>
  <c r="X2100" i="1"/>
  <c r="X2099" i="1"/>
  <c r="X2097" i="1"/>
  <c r="X2096" i="1"/>
  <c r="X2095" i="1"/>
  <c r="X2094" i="1"/>
  <c r="X2093" i="1"/>
  <c r="X2092" i="1"/>
  <c r="X2091" i="1"/>
  <c r="X2089" i="1"/>
  <c r="X2088" i="1"/>
  <c r="X2087" i="1"/>
  <c r="X2086" i="1"/>
  <c r="X2084" i="1"/>
  <c r="X2083" i="1"/>
  <c r="X2074" i="1"/>
  <c r="X2073" i="1"/>
  <c r="X2070" i="1"/>
  <c r="X2069" i="1"/>
  <c r="X2068" i="1"/>
  <c r="X2067" i="1"/>
  <c r="X2066" i="1"/>
  <c r="X2065" i="1"/>
  <c r="X2062" i="1"/>
  <c r="X2061" i="1"/>
  <c r="X2060" i="1"/>
  <c r="X2059" i="1"/>
  <c r="X2058" i="1"/>
  <c r="X2057" i="1"/>
  <c r="X2056" i="1"/>
  <c r="X2055" i="1"/>
  <c r="X2054" i="1"/>
  <c r="X2053" i="1"/>
  <c r="X2051" i="1"/>
  <c r="X2048" i="1"/>
  <c r="X2046" i="1"/>
  <c r="X2043" i="1"/>
  <c r="X2041" i="1"/>
  <c r="X2040" i="1"/>
  <c r="X2039" i="1"/>
  <c r="X2038" i="1"/>
  <c r="X2037" i="1"/>
  <c r="X2036" i="1"/>
  <c r="X2035" i="1"/>
  <c r="X2033" i="1"/>
  <c r="X2032" i="1"/>
  <c r="X2030" i="1"/>
  <c r="X2026" i="1"/>
  <c r="X2025" i="1"/>
  <c r="X2024" i="1"/>
  <c r="X2023" i="1"/>
  <c r="X2022" i="1"/>
  <c r="X2021" i="1"/>
  <c r="X2019" i="1"/>
  <c r="X2016" i="1"/>
  <c r="X2015" i="1"/>
  <c r="X2014" i="1"/>
  <c r="X2013" i="1"/>
  <c r="X2011" i="1"/>
  <c r="X2010" i="1"/>
  <c r="X2008" i="1"/>
  <c r="X2007" i="1"/>
  <c r="X2006" i="1"/>
  <c r="X2005" i="1"/>
  <c r="X2004" i="1"/>
  <c r="X2003" i="1"/>
  <c r="X2002" i="1"/>
  <c r="X2001" i="1"/>
  <c r="X1999" i="1"/>
  <c r="X1998" i="1"/>
  <c r="X1997" i="1"/>
  <c r="X1996" i="1"/>
  <c r="X1995" i="1"/>
  <c r="X1993" i="1"/>
  <c r="X1992" i="1"/>
  <c r="X1991" i="1"/>
  <c r="X1990" i="1"/>
  <c r="X1988" i="1"/>
  <c r="X1987" i="1"/>
  <c r="X1977" i="1"/>
  <c r="X1976" i="1"/>
  <c r="X1974" i="1"/>
  <c r="X1973" i="1"/>
  <c r="X1969" i="1"/>
  <c r="X1968" i="1"/>
  <c r="X1967" i="1"/>
  <c r="X1966" i="1"/>
  <c r="X1965" i="1"/>
  <c r="X1958" i="1"/>
  <c r="X1957" i="1"/>
  <c r="X1955" i="1"/>
  <c r="X1954" i="1"/>
  <c r="X1953" i="1"/>
  <c r="X1952" i="1"/>
  <c r="X1951" i="1"/>
  <c r="X1950" i="1"/>
  <c r="X1949" i="1"/>
  <c r="X1948" i="1"/>
  <c r="X1947" i="1"/>
  <c r="X1946" i="1"/>
  <c r="X1945" i="1"/>
  <c r="X1943" i="1"/>
  <c r="X1942" i="1"/>
  <c r="X1941" i="1"/>
  <c r="X1940" i="1"/>
  <c r="X1939" i="1"/>
  <c r="X1938" i="1"/>
  <c r="X1937" i="1"/>
  <c r="X1936" i="1"/>
  <c r="X1935" i="1"/>
  <c r="X1933" i="1"/>
  <c r="X1932" i="1"/>
  <c r="X1924" i="1"/>
  <c r="X1923" i="1"/>
  <c r="X1922" i="1"/>
  <c r="X1921" i="1"/>
  <c r="X1918" i="1"/>
  <c r="X1916" i="1"/>
  <c r="X1915" i="1"/>
  <c r="X1914" i="1"/>
  <c r="X1913" i="1"/>
  <c r="X1912" i="1"/>
  <c r="X1910" i="1"/>
  <c r="X1907" i="1"/>
  <c r="X1906" i="1"/>
  <c r="X1905" i="1"/>
  <c r="X1904" i="1"/>
  <c r="X1900" i="1"/>
  <c r="X1895" i="1"/>
  <c r="X1894" i="1"/>
  <c r="X1893" i="1"/>
  <c r="X1892" i="1"/>
  <c r="X1891" i="1"/>
  <c r="X1890" i="1"/>
  <c r="X1889" i="1"/>
  <c r="X1888" i="1"/>
  <c r="X1887" i="1"/>
  <c r="X1885" i="1"/>
  <c r="X1884" i="1"/>
  <c r="X1883" i="1"/>
  <c r="X1882" i="1"/>
  <c r="X1881" i="1"/>
  <c r="X1880" i="1"/>
  <c r="X1879" i="1"/>
  <c r="X1878" i="1"/>
  <c r="X1871" i="1"/>
  <c r="X1870" i="1"/>
  <c r="X1868" i="1"/>
  <c r="X1867" i="1"/>
  <c r="X1866" i="1"/>
  <c r="X1862" i="1"/>
  <c r="X1861" i="1"/>
  <c r="X1841" i="1"/>
  <c r="X1840" i="1"/>
  <c r="X1839" i="1"/>
  <c r="X1838" i="1"/>
  <c r="X1836" i="1"/>
  <c r="X1835" i="1"/>
  <c r="X1833" i="1"/>
  <c r="X1832" i="1"/>
  <c r="X1831" i="1"/>
  <c r="X1829" i="1"/>
  <c r="X1821" i="1"/>
  <c r="X1820" i="1"/>
  <c r="X1819" i="1"/>
  <c r="X1818" i="1"/>
  <c r="X1817" i="1"/>
  <c r="X1814" i="1"/>
  <c r="X1813" i="1"/>
  <c r="X1812" i="1"/>
  <c r="X1811" i="1"/>
  <c r="X1809" i="1"/>
  <c r="X1808" i="1"/>
  <c r="X1807" i="1"/>
  <c r="X1805" i="1"/>
  <c r="X1804" i="1"/>
  <c r="X1803" i="1"/>
  <c r="X1801" i="1"/>
  <c r="X1800" i="1"/>
  <c r="X1799" i="1"/>
  <c r="X1798" i="1"/>
  <c r="X1797" i="1"/>
  <c r="X1794" i="1"/>
  <c r="X1793" i="1"/>
  <c r="X1788" i="1"/>
  <c r="X1786" i="1"/>
  <c r="X1785" i="1"/>
  <c r="X1784" i="1"/>
  <c r="X1783" i="1"/>
  <c r="X1782" i="1"/>
  <c r="X1781" i="1"/>
  <c r="X1780" i="1"/>
  <c r="X1779" i="1"/>
  <c r="X1778" i="1"/>
  <c r="X1777" i="1"/>
  <c r="X1776" i="1"/>
  <c r="X1775" i="1"/>
  <c r="X1774" i="1"/>
  <c r="X1773" i="1"/>
  <c r="X1772" i="1"/>
  <c r="X1771" i="1"/>
  <c r="X1770" i="1"/>
  <c r="X1769" i="1"/>
  <c r="X1768" i="1"/>
  <c r="X1767" i="1"/>
  <c r="X1766" i="1"/>
  <c r="X1758" i="1"/>
  <c r="X1757" i="1"/>
  <c r="X1756" i="1"/>
  <c r="X1755" i="1"/>
  <c r="X1754" i="1"/>
  <c r="X1753" i="1"/>
  <c r="X1752" i="1"/>
  <c r="X1751" i="1"/>
  <c r="X1750" i="1"/>
  <c r="X1746" i="1"/>
  <c r="X1744" i="1"/>
  <c r="X1742" i="1"/>
  <c r="X1741" i="1"/>
  <c r="X1740" i="1"/>
  <c r="X1734" i="1"/>
  <c r="X1733" i="1"/>
  <c r="X1732" i="1"/>
  <c r="X1731" i="1"/>
  <c r="X1729" i="1"/>
  <c r="X1728" i="1"/>
  <c r="X1727" i="1"/>
  <c r="X1726" i="1"/>
  <c r="X1725" i="1"/>
  <c r="X1724" i="1"/>
  <c r="X1723" i="1"/>
  <c r="X1721" i="1"/>
  <c r="X1717" i="1"/>
  <c r="X1716" i="1"/>
  <c r="X1715" i="1"/>
  <c r="X1714" i="1"/>
  <c r="X1713" i="1"/>
  <c r="X1712" i="1"/>
  <c r="X1711" i="1"/>
  <c r="X1710" i="1"/>
  <c r="X1709" i="1"/>
  <c r="X1708" i="1"/>
  <c r="X1707" i="1"/>
  <c r="X1706" i="1"/>
  <c r="X1705" i="1"/>
  <c r="X1704" i="1"/>
  <c r="X1702" i="1"/>
  <c r="X1701" i="1"/>
  <c r="X1700" i="1"/>
  <c r="X1699" i="1"/>
  <c r="X1697" i="1"/>
  <c r="X1695" i="1"/>
  <c r="X1694" i="1"/>
  <c r="X1693" i="1"/>
  <c r="X1692" i="1"/>
  <c r="X1691" i="1"/>
  <c r="X1690" i="1"/>
  <c r="X1689" i="1"/>
  <c r="X1688" i="1"/>
  <c r="X1687" i="1"/>
  <c r="X1686" i="1"/>
  <c r="X1685" i="1"/>
  <c r="X1684" i="1"/>
  <c r="X1683" i="1"/>
  <c r="X1682" i="1"/>
  <c r="X1675" i="1"/>
  <c r="X1673" i="1"/>
  <c r="X1672" i="1"/>
  <c r="X1669" i="1"/>
  <c r="X1668" i="1"/>
  <c r="X1667" i="1"/>
  <c r="X1666" i="1"/>
  <c r="X1665" i="1"/>
  <c r="X1664" i="1"/>
  <c r="X1663" i="1"/>
  <c r="X1661" i="1"/>
  <c r="X1660" i="1"/>
  <c r="X1659" i="1"/>
  <c r="X1658" i="1"/>
  <c r="X1657" i="1"/>
  <c r="X1656" i="1"/>
  <c r="X1655" i="1"/>
  <c r="X1654" i="1"/>
  <c r="X1653" i="1"/>
  <c r="X1652" i="1"/>
  <c r="X1651" i="1"/>
  <c r="X1650" i="1"/>
  <c r="X1649" i="1"/>
  <c r="X1647" i="1"/>
  <c r="X1646" i="1"/>
  <c r="X1645" i="1"/>
  <c r="X1644" i="1"/>
  <c r="X1643" i="1"/>
  <c r="X1642" i="1"/>
  <c r="X1640" i="1"/>
  <c r="X1639" i="1"/>
  <c r="X1638" i="1"/>
  <c r="X1636" i="1"/>
  <c r="X1632" i="1"/>
  <c r="X1631" i="1"/>
  <c r="X1630" i="1"/>
  <c r="X1628" i="1"/>
  <c r="X1627" i="1"/>
  <c r="X1626" i="1"/>
  <c r="X1625" i="1"/>
  <c r="X1624" i="1"/>
  <c r="X1622" i="1"/>
  <c r="X1621" i="1"/>
  <c r="X1620" i="1"/>
  <c r="X1619" i="1"/>
  <c r="X1618" i="1"/>
  <c r="X1617" i="1"/>
  <c r="X1616" i="1"/>
  <c r="X1615" i="1"/>
  <c r="X1613" i="1"/>
  <c r="X1612" i="1"/>
  <c r="X1610" i="1"/>
  <c r="X1607" i="1"/>
  <c r="X1604" i="1"/>
  <c r="X1603" i="1"/>
  <c r="X1600" i="1"/>
  <c r="X1599" i="1"/>
  <c r="X1598" i="1"/>
  <c r="X1597" i="1"/>
  <c r="X1595" i="1"/>
  <c r="X1594" i="1"/>
  <c r="X1593" i="1"/>
  <c r="X1589" i="1"/>
  <c r="X1588" i="1"/>
  <c r="X1587" i="1"/>
  <c r="X1586" i="1"/>
  <c r="X1585" i="1"/>
  <c r="X1584" i="1"/>
  <c r="X1583" i="1"/>
  <c r="X1582" i="1"/>
  <c r="X1581" i="1"/>
  <c r="X1578" i="1"/>
  <c r="X1576" i="1"/>
  <c r="X1575" i="1"/>
  <c r="X1573" i="1"/>
  <c r="X1572" i="1"/>
  <c r="X1571" i="1"/>
  <c r="X1569" i="1"/>
  <c r="X1541" i="1"/>
  <c r="X1538" i="1"/>
  <c r="X1535" i="1"/>
  <c r="X1534" i="1"/>
  <c r="X1533" i="1"/>
  <c r="X1530" i="1"/>
  <c r="X1528" i="1"/>
  <c r="X1527" i="1"/>
  <c r="X1526" i="1"/>
  <c r="X1525" i="1"/>
  <c r="X1524" i="1"/>
  <c r="X1523" i="1"/>
  <c r="X1522" i="1"/>
  <c r="X1521" i="1"/>
  <c r="X1519" i="1"/>
  <c r="X1518" i="1"/>
  <c r="X1515" i="1"/>
  <c r="X1514" i="1"/>
  <c r="X1513" i="1"/>
  <c r="X1512" i="1"/>
  <c r="X1511" i="1"/>
  <c r="X1503" i="1"/>
  <c r="X1500" i="1"/>
  <c r="X1498" i="1"/>
  <c r="X1497" i="1"/>
  <c r="X1496" i="1"/>
  <c r="X1495" i="1"/>
  <c r="X1494" i="1"/>
  <c r="X1493" i="1"/>
  <c r="X1492" i="1"/>
  <c r="X1491" i="1"/>
  <c r="X1490" i="1"/>
  <c r="X1488" i="1"/>
  <c r="X1487" i="1"/>
  <c r="X1485" i="1"/>
  <c r="X1483" i="1"/>
  <c r="X1482" i="1"/>
  <c r="X1480" i="1"/>
  <c r="X1474" i="1"/>
  <c r="X1473" i="1"/>
  <c r="X1472" i="1"/>
  <c r="X1471" i="1"/>
  <c r="X1469" i="1"/>
  <c r="X1466" i="1"/>
  <c r="X1459" i="1"/>
  <c r="X1457" i="1"/>
  <c r="X1455" i="1"/>
  <c r="X1453" i="1"/>
  <c r="X1452" i="1"/>
  <c r="X1450" i="1"/>
  <c r="X1449" i="1"/>
  <c r="X1447" i="1"/>
  <c r="X1446" i="1"/>
  <c r="X1445" i="1"/>
  <c r="X1443" i="1"/>
  <c r="X1441" i="1"/>
  <c r="X1436" i="1"/>
  <c r="X1435" i="1"/>
  <c r="X1432" i="1"/>
  <c r="X1431" i="1"/>
  <c r="X1430" i="1"/>
  <c r="X1429" i="1"/>
  <c r="X1428" i="1"/>
  <c r="X1424" i="1"/>
  <c r="X1423" i="1"/>
  <c r="X1422" i="1"/>
  <c r="X1421" i="1"/>
  <c r="X1420" i="1"/>
  <c r="X1413" i="1"/>
  <c r="X1412" i="1"/>
  <c r="X1411" i="1"/>
  <c r="X1405" i="1"/>
  <c r="X1404" i="1"/>
  <c r="X1402" i="1"/>
  <c r="X1401" i="1"/>
  <c r="X1400" i="1"/>
  <c r="X1399" i="1"/>
  <c r="X1398" i="1"/>
  <c r="X1391" i="1"/>
  <c r="X1387" i="1"/>
  <c r="X1386" i="1"/>
  <c r="X1385" i="1"/>
  <c r="X1384" i="1"/>
  <c r="X1383" i="1"/>
  <c r="X1382" i="1"/>
  <c r="X1381" i="1"/>
  <c r="X1380" i="1"/>
  <c r="X1378" i="1"/>
  <c r="X1377" i="1"/>
  <c r="X1375" i="1"/>
  <c r="X1374" i="1"/>
  <c r="X1373" i="1"/>
  <c r="X1370" i="1"/>
  <c r="X1369" i="1"/>
  <c r="X1368" i="1"/>
  <c r="X1367" i="1"/>
  <c r="X1366" i="1"/>
  <c r="X1363" i="1"/>
  <c r="X1362" i="1"/>
  <c r="X1356" i="1"/>
  <c r="X1351" i="1"/>
  <c r="X1350" i="1"/>
  <c r="X1349" i="1"/>
  <c r="X1348" i="1"/>
  <c r="X1347" i="1"/>
  <c r="X1346" i="1"/>
  <c r="X1345" i="1"/>
  <c r="X1344" i="1"/>
  <c r="X1343" i="1"/>
  <c r="X1337" i="1"/>
  <c r="X1336" i="1"/>
  <c r="X1335" i="1"/>
  <c r="X1334" i="1"/>
  <c r="X1333" i="1"/>
  <c r="X1332" i="1"/>
  <c r="X1331" i="1"/>
  <c r="X1330" i="1"/>
  <c r="X1329" i="1"/>
  <c r="X1327" i="1"/>
  <c r="X1325" i="1"/>
  <c r="X1324" i="1"/>
  <c r="X1323" i="1"/>
  <c r="X1322" i="1"/>
  <c r="X1321" i="1"/>
  <c r="X1320" i="1"/>
  <c r="X1319" i="1"/>
  <c r="X1318" i="1"/>
  <c r="X1317" i="1"/>
  <c r="X1316" i="1"/>
  <c r="X1315" i="1"/>
  <c r="X1314" i="1"/>
  <c r="X1313" i="1"/>
  <c r="X1308" i="1"/>
  <c r="X1307" i="1"/>
  <c r="X1306" i="1"/>
  <c r="X1305" i="1"/>
  <c r="X1304" i="1"/>
  <c r="X1303" i="1"/>
  <c r="X1302" i="1"/>
  <c r="X1301" i="1"/>
  <c r="X1300" i="1"/>
  <c r="X1299" i="1"/>
  <c r="X1298" i="1"/>
  <c r="X1297" i="1"/>
  <c r="X1296" i="1"/>
  <c r="X1294" i="1"/>
  <c r="X1293" i="1"/>
  <c r="X1292" i="1"/>
  <c r="X1291" i="1"/>
  <c r="X1290" i="1"/>
  <c r="X1289" i="1"/>
  <c r="X1288" i="1"/>
  <c r="X1287" i="1"/>
  <c r="X1286" i="1"/>
  <c r="X1278" i="1"/>
  <c r="X1275" i="1"/>
  <c r="X1274" i="1"/>
  <c r="X1273" i="1"/>
  <c r="X1271" i="1"/>
  <c r="X1270" i="1"/>
  <c r="X1269" i="1"/>
  <c r="X1268" i="1"/>
  <c r="X1267" i="1"/>
  <c r="X1266" i="1"/>
  <c r="X1265" i="1"/>
  <c r="X1264" i="1"/>
  <c r="X1262" i="1"/>
  <c r="X1259" i="1"/>
  <c r="X1258" i="1"/>
  <c r="X1256" i="1"/>
  <c r="X1253" i="1"/>
  <c r="X1252" i="1"/>
  <c r="X1242" i="1"/>
  <c r="X1240" i="1"/>
  <c r="X1237" i="1"/>
  <c r="X1236" i="1"/>
  <c r="X1235" i="1"/>
  <c r="X1234" i="1"/>
  <c r="X1233" i="1"/>
  <c r="X1232" i="1"/>
  <c r="X1231" i="1"/>
  <c r="X1230" i="1"/>
  <c r="X1229" i="1"/>
  <c r="X1226" i="1"/>
  <c r="X1225" i="1"/>
  <c r="X1223" i="1"/>
  <c r="X1222" i="1"/>
  <c r="X1221" i="1"/>
  <c r="X1220" i="1"/>
  <c r="X1219" i="1"/>
  <c r="X1218" i="1"/>
  <c r="X1207" i="1"/>
  <c r="X1206" i="1"/>
  <c r="X1204" i="1"/>
  <c r="X1202" i="1"/>
  <c r="X1200" i="1"/>
  <c r="X1198" i="1"/>
  <c r="X1197" i="1"/>
  <c r="X1196" i="1"/>
  <c r="X1194" i="1"/>
  <c r="X1193" i="1"/>
  <c r="X1192" i="1"/>
  <c r="X1191" i="1"/>
  <c r="X1190" i="1"/>
  <c r="X1189" i="1"/>
  <c r="X1188" i="1"/>
  <c r="X1187" i="1"/>
  <c r="X1186" i="1"/>
  <c r="X1185" i="1"/>
  <c r="X1184" i="1"/>
  <c r="X1180" i="1"/>
  <c r="X1177" i="1"/>
  <c r="X1176" i="1"/>
  <c r="X1175" i="1"/>
  <c r="X1174" i="1"/>
  <c r="X1173" i="1"/>
  <c r="X1172" i="1"/>
  <c r="X1171" i="1"/>
  <c r="X1170" i="1"/>
  <c r="X1169" i="1"/>
  <c r="X1168" i="1"/>
  <c r="X1166" i="1"/>
  <c r="X1164" i="1"/>
  <c r="X1146" i="1"/>
  <c r="X1145" i="1"/>
  <c r="X1144" i="1"/>
  <c r="X1143" i="1"/>
  <c r="X1142" i="1"/>
  <c r="X1141" i="1"/>
  <c r="X1138" i="1"/>
  <c r="X1136" i="1"/>
  <c r="X1134" i="1"/>
  <c r="X1133" i="1"/>
  <c r="X1132" i="1"/>
  <c r="X1131" i="1"/>
  <c r="X1130" i="1"/>
  <c r="X1127" i="1"/>
  <c r="X1119" i="1"/>
  <c r="X1118" i="1"/>
  <c r="X1114" i="1"/>
  <c r="X1113" i="1"/>
  <c r="X1107" i="1"/>
  <c r="X1103" i="1"/>
  <c r="X1102" i="1"/>
  <c r="X1101" i="1"/>
  <c r="X1100" i="1"/>
  <c r="X1099" i="1"/>
  <c r="X1098" i="1"/>
  <c r="X1097" i="1"/>
  <c r="X1096" i="1"/>
  <c r="X1095" i="1"/>
  <c r="X1094" i="1"/>
  <c r="X1092" i="1"/>
  <c r="X1091" i="1"/>
  <c r="X1090" i="1"/>
  <c r="X1089" i="1"/>
  <c r="X1088" i="1"/>
  <c r="X1087" i="1"/>
  <c r="X1086" i="1"/>
  <c r="X1085" i="1"/>
  <c r="X1084" i="1"/>
  <c r="X1083" i="1"/>
  <c r="X1082" i="1"/>
  <c r="X1081" i="1"/>
  <c r="X1080" i="1"/>
  <c r="X1079" i="1"/>
  <c r="X1078" i="1"/>
  <c r="X1069" i="1"/>
  <c r="X1068" i="1"/>
  <c r="X1067" i="1"/>
  <c r="X1066" i="1"/>
  <c r="X1065" i="1"/>
  <c r="X1064" i="1"/>
  <c r="X1063" i="1"/>
  <c r="X1060" i="1"/>
  <c r="X1059" i="1"/>
  <c r="X1058" i="1"/>
  <c r="X1057" i="1"/>
  <c r="X1055" i="1"/>
  <c r="X1054" i="1"/>
  <c r="X1053" i="1"/>
  <c r="X1051" i="1"/>
  <c r="X1050" i="1"/>
  <c r="X1049" i="1"/>
  <c r="X1048" i="1"/>
  <c r="X1047" i="1"/>
  <c r="X1046" i="1"/>
  <c r="X1045" i="1"/>
  <c r="X1044" i="1"/>
  <c r="X1038" i="1"/>
  <c r="X1037" i="1"/>
  <c r="X1034" i="1"/>
  <c r="X1032" i="1"/>
  <c r="X1030" i="1"/>
  <c r="X1029" i="1"/>
  <c r="X1028" i="1"/>
  <c r="X1027" i="1"/>
  <c r="X1026" i="1"/>
  <c r="X1025" i="1"/>
  <c r="X1023" i="1"/>
  <c r="X1022" i="1"/>
  <c r="X1021" i="1"/>
  <c r="X1020" i="1"/>
  <c r="X1018" i="1"/>
  <c r="X1017" i="1"/>
  <c r="X1016" i="1"/>
  <c r="X1014" i="1"/>
  <c r="X1012" i="1"/>
  <c r="X1010" i="1"/>
  <c r="X1009" i="1"/>
  <c r="X1005" i="1"/>
  <c r="X1004" i="1"/>
  <c r="X1001" i="1"/>
  <c r="X1000" i="1"/>
  <c r="X999" i="1"/>
  <c r="X998" i="1"/>
  <c r="X996" i="1"/>
  <c r="X995" i="1"/>
  <c r="X994" i="1"/>
  <c r="X993" i="1"/>
  <c r="X992" i="1"/>
  <c r="X991" i="1"/>
  <c r="X989" i="1"/>
  <c r="X988" i="1"/>
  <c r="X987" i="1"/>
  <c r="X986" i="1"/>
  <c r="X985" i="1"/>
  <c r="X984" i="1"/>
  <c r="X983" i="1"/>
  <c r="X982" i="1"/>
  <c r="X981" i="1"/>
  <c r="X979" i="1"/>
  <c r="X978" i="1"/>
  <c r="X977" i="1"/>
  <c r="X974" i="1"/>
  <c r="X972" i="1"/>
  <c r="X971" i="1"/>
  <c r="X969" i="1"/>
  <c r="X966" i="1"/>
  <c r="X965" i="1"/>
  <c r="X964" i="1"/>
  <c r="X963" i="1"/>
  <c r="X962" i="1"/>
  <c r="X961" i="1"/>
  <c r="X960" i="1"/>
  <c r="X959" i="1"/>
  <c r="X958" i="1"/>
  <c r="X957" i="1"/>
  <c r="X955" i="1"/>
  <c r="X954" i="1"/>
  <c r="X952" i="1"/>
  <c r="X951" i="1"/>
  <c r="X950" i="1"/>
  <c r="X949" i="1"/>
  <c r="X948" i="1"/>
  <c r="X946" i="1"/>
  <c r="X940" i="1"/>
  <c r="X936" i="1"/>
  <c r="X935" i="1"/>
  <c r="X934" i="1"/>
  <c r="X929" i="1"/>
  <c r="X928" i="1"/>
  <c r="X927" i="1"/>
  <c r="X923" i="1"/>
  <c r="X921" i="1"/>
  <c r="X920" i="1"/>
  <c r="X919" i="1"/>
  <c r="X918" i="1"/>
  <c r="X914" i="1"/>
  <c r="X913" i="1"/>
  <c r="X912" i="1"/>
  <c r="X911" i="1"/>
  <c r="X909" i="1"/>
  <c r="X907" i="1"/>
  <c r="X906" i="1"/>
  <c r="X905" i="1"/>
  <c r="X904" i="1"/>
  <c r="X902" i="1"/>
  <c r="X901" i="1"/>
  <c r="X900" i="1"/>
  <c r="X899" i="1"/>
  <c r="X898" i="1"/>
  <c r="X897" i="1"/>
  <c r="X896" i="1"/>
  <c r="X895" i="1"/>
  <c r="X894" i="1"/>
  <c r="X893" i="1"/>
  <c r="X892" i="1"/>
  <c r="X891" i="1"/>
  <c r="X890" i="1"/>
  <c r="X889" i="1"/>
  <c r="X888" i="1"/>
  <c r="X887" i="1"/>
  <c r="X886" i="1"/>
  <c r="X884" i="1"/>
  <c r="X879" i="1"/>
  <c r="X877" i="1"/>
  <c r="X869" i="1"/>
  <c r="X868" i="1"/>
  <c r="X864" i="1"/>
  <c r="X862" i="1"/>
  <c r="X861" i="1"/>
  <c r="X860" i="1"/>
  <c r="X857" i="1"/>
  <c r="X855" i="1"/>
  <c r="X854" i="1"/>
  <c r="X853" i="1"/>
  <c r="X852" i="1"/>
  <c r="X851" i="1"/>
  <c r="X848" i="1"/>
  <c r="X847" i="1"/>
  <c r="X846" i="1"/>
  <c r="X845" i="1"/>
  <c r="X844" i="1"/>
  <c r="X843" i="1"/>
  <c r="X842" i="1"/>
  <c r="X840" i="1"/>
  <c r="X839" i="1"/>
  <c r="X835" i="1"/>
  <c r="X831" i="1"/>
  <c r="X830" i="1"/>
  <c r="X829" i="1"/>
  <c r="X828" i="1"/>
  <c r="X825" i="1"/>
  <c r="X823" i="1"/>
  <c r="X822" i="1"/>
  <c r="X819" i="1"/>
  <c r="X818" i="1"/>
  <c r="X817" i="1"/>
  <c r="X816" i="1"/>
  <c r="X814" i="1"/>
  <c r="X813" i="1"/>
  <c r="X812" i="1"/>
  <c r="X811" i="1"/>
  <c r="X810" i="1"/>
  <c r="X809" i="1"/>
  <c r="X807" i="1"/>
  <c r="X806" i="1"/>
  <c r="X805" i="1"/>
  <c r="X790" i="1"/>
  <c r="X789" i="1"/>
  <c r="X788" i="1"/>
  <c r="X787" i="1"/>
  <c r="X786" i="1"/>
  <c r="X785" i="1"/>
  <c r="X784" i="1"/>
  <c r="X783" i="1"/>
  <c r="X781" i="1"/>
  <c r="X780" i="1"/>
  <c r="X779" i="1"/>
  <c r="X777" i="1"/>
  <c r="X776" i="1"/>
  <c r="X774" i="1"/>
  <c r="X772" i="1"/>
  <c r="X771" i="1"/>
  <c r="X770" i="1"/>
  <c r="X769" i="1"/>
  <c r="X767" i="1"/>
  <c r="X757" i="1"/>
  <c r="X753" i="1"/>
  <c r="X752" i="1"/>
  <c r="X749" i="1"/>
  <c r="X748" i="1"/>
  <c r="X747" i="1"/>
  <c r="X746" i="1"/>
  <c r="X744" i="1"/>
  <c r="X743" i="1"/>
  <c r="X742" i="1"/>
  <c r="X741" i="1"/>
  <c r="X740" i="1"/>
  <c r="X739" i="1"/>
  <c r="X738" i="1"/>
  <c r="X737" i="1"/>
  <c r="X735" i="1"/>
  <c r="X733" i="1"/>
  <c r="X732" i="1"/>
  <c r="X731" i="1"/>
  <c r="X729" i="1"/>
  <c r="X728" i="1"/>
  <c r="X710" i="1"/>
  <c r="X709" i="1"/>
  <c r="X708" i="1"/>
  <c r="X704" i="1"/>
  <c r="X703" i="1"/>
  <c r="X702" i="1"/>
  <c r="X701" i="1"/>
  <c r="X700" i="1"/>
  <c r="X699" i="1"/>
  <c r="X698" i="1"/>
  <c r="X697" i="1"/>
  <c r="X695" i="1"/>
  <c r="X693" i="1"/>
  <c r="X692" i="1"/>
  <c r="X690" i="1"/>
  <c r="X689" i="1"/>
  <c r="X688" i="1"/>
  <c r="X687" i="1"/>
  <c r="X686" i="1"/>
  <c r="X685" i="1"/>
  <c r="X684" i="1"/>
  <c r="X683" i="1"/>
  <c r="X681" i="1"/>
  <c r="X680" i="1"/>
  <c r="X678" i="1"/>
  <c r="X675" i="1"/>
  <c r="X667" i="1"/>
  <c r="X666" i="1"/>
  <c r="X665" i="1"/>
  <c r="X664" i="1"/>
  <c r="X661" i="1"/>
  <c r="X656" i="1"/>
  <c r="X654" i="1"/>
  <c r="X651" i="1"/>
  <c r="X650" i="1"/>
  <c r="X649" i="1"/>
  <c r="X632" i="1"/>
  <c r="X629" i="1"/>
  <c r="X628" i="1"/>
  <c r="X627" i="1"/>
  <c r="X626" i="1"/>
  <c r="X625" i="1"/>
  <c r="X624" i="1"/>
  <c r="X621" i="1"/>
  <c r="X620" i="1"/>
  <c r="X619" i="1"/>
  <c r="X617" i="1"/>
  <c r="X616" i="1"/>
  <c r="X615" i="1"/>
  <c r="X613" i="1"/>
  <c r="X611" i="1"/>
  <c r="X609" i="1"/>
  <c r="X607" i="1"/>
  <c r="X606" i="1"/>
  <c r="X605" i="1"/>
  <c r="X604" i="1"/>
  <c r="X602" i="1"/>
  <c r="X601" i="1"/>
  <c r="X600" i="1"/>
  <c r="X599" i="1"/>
  <c r="X598" i="1"/>
  <c r="X597" i="1"/>
  <c r="X593" i="1"/>
  <c r="X591" i="1"/>
  <c r="X590" i="1"/>
  <c r="X589" i="1"/>
  <c r="X586" i="1"/>
  <c r="X564" i="1"/>
  <c r="X562" i="1"/>
  <c r="X561" i="1"/>
  <c r="X560" i="1"/>
  <c r="X559" i="1"/>
  <c r="X558" i="1"/>
  <c r="X557" i="1"/>
  <c r="X553" i="1"/>
  <c r="X549" i="1"/>
  <c r="X547" i="1"/>
  <c r="X546" i="1"/>
  <c r="X544" i="1"/>
  <c r="X542" i="1"/>
  <c r="X539" i="1"/>
  <c r="X538" i="1"/>
  <c r="X536" i="1"/>
  <c r="X535" i="1"/>
  <c r="X528" i="1"/>
  <c r="X527" i="1"/>
  <c r="X526" i="1"/>
  <c r="X524" i="1"/>
  <c r="X523" i="1"/>
  <c r="X522" i="1"/>
  <c r="X521" i="1"/>
  <c r="X520" i="1"/>
  <c r="X519" i="1"/>
  <c r="X518" i="1"/>
  <c r="X517" i="1"/>
  <c r="X515" i="1"/>
  <c r="X514" i="1"/>
  <c r="X509" i="1"/>
  <c r="X507" i="1"/>
  <c r="X506" i="1"/>
  <c r="X505" i="1"/>
  <c r="X502" i="1"/>
  <c r="X501" i="1"/>
  <c r="X499" i="1"/>
  <c r="X498" i="1"/>
  <c r="X497" i="1"/>
  <c r="X495" i="1"/>
  <c r="X494" i="1"/>
  <c r="X493" i="1"/>
  <c r="X491" i="1"/>
  <c r="X489" i="1"/>
  <c r="X488" i="1"/>
  <c r="X487" i="1"/>
  <c r="X486" i="1"/>
  <c r="X485" i="1"/>
  <c r="X484" i="1"/>
  <c r="X483" i="1"/>
  <c r="X482" i="1"/>
  <c r="X481" i="1"/>
  <c r="X480" i="1"/>
  <c r="X479" i="1"/>
  <c r="X478" i="1"/>
  <c r="X477" i="1"/>
  <c r="X476" i="1"/>
  <c r="X474" i="1"/>
  <c r="X473" i="1"/>
  <c r="X472" i="1"/>
  <c r="X468" i="1"/>
  <c r="X465" i="1"/>
  <c r="X464" i="1"/>
  <c r="X462" i="1"/>
  <c r="X461" i="1"/>
  <c r="X460" i="1"/>
  <c r="X457" i="1"/>
  <c r="X455" i="1"/>
  <c r="X451" i="1"/>
  <c r="X450" i="1"/>
  <c r="X449" i="1"/>
  <c r="X448" i="1"/>
  <c r="X447" i="1"/>
  <c r="X445" i="1"/>
  <c r="X443" i="1"/>
  <c r="X442" i="1"/>
  <c r="X437" i="1"/>
  <c r="X436" i="1"/>
  <c r="X435" i="1"/>
  <c r="X432" i="1"/>
  <c r="X430" i="1"/>
  <c r="X429" i="1"/>
  <c r="X428" i="1"/>
  <c r="X427" i="1"/>
  <c r="X426" i="1"/>
  <c r="X425" i="1"/>
  <c r="X423" i="1"/>
  <c r="X422" i="1"/>
  <c r="X421" i="1"/>
  <c r="X420" i="1"/>
  <c r="X419" i="1"/>
  <c r="X418" i="1"/>
  <c r="X417" i="1"/>
  <c r="X415" i="1"/>
  <c r="X414" i="1"/>
  <c r="X412" i="1"/>
  <c r="X410" i="1"/>
  <c r="X408" i="1"/>
  <c r="X407" i="1"/>
  <c r="X401" i="1"/>
  <c r="X400" i="1"/>
  <c r="X399" i="1"/>
  <c r="X396" i="1"/>
  <c r="X392" i="1"/>
  <c r="X391" i="1"/>
  <c r="X390" i="1"/>
  <c r="X389" i="1"/>
  <c r="X388" i="1"/>
  <c r="X387" i="1"/>
  <c r="X386" i="1"/>
  <c r="X385" i="1"/>
  <c r="X384" i="1"/>
  <c r="X381" i="1"/>
  <c r="X379" i="1"/>
  <c r="X378" i="1"/>
  <c r="X377" i="1"/>
  <c r="X376" i="1"/>
  <c r="X375" i="1"/>
  <c r="X367" i="1"/>
  <c r="X366" i="1"/>
  <c r="X365" i="1"/>
  <c r="X364" i="1"/>
  <c r="X363" i="1"/>
  <c r="X362" i="1"/>
  <c r="X361" i="1"/>
  <c r="X358" i="1"/>
  <c r="X357" i="1"/>
  <c r="X356" i="1"/>
  <c r="X355" i="1"/>
  <c r="X353" i="1"/>
  <c r="X352" i="1"/>
  <c r="X351" i="1"/>
  <c r="X350" i="1"/>
  <c r="X349" i="1"/>
  <c r="X348" i="1"/>
  <c r="X347" i="1"/>
  <c r="X346" i="1"/>
  <c r="X345" i="1"/>
  <c r="X344" i="1"/>
  <c r="X343" i="1"/>
  <c r="X341" i="1"/>
  <c r="X339" i="1"/>
  <c r="X336" i="1"/>
  <c r="X334" i="1"/>
  <c r="X333" i="1"/>
  <c r="X332" i="1"/>
  <c r="X331" i="1"/>
  <c r="X330" i="1"/>
  <c r="X329" i="1"/>
  <c r="X328" i="1"/>
  <c r="X325" i="1"/>
  <c r="X324" i="1"/>
  <c r="X323" i="1"/>
  <c r="X322" i="1"/>
  <c r="X321" i="1"/>
  <c r="X320" i="1"/>
  <c r="X319" i="1"/>
  <c r="X318" i="1"/>
  <c r="X317" i="1"/>
  <c r="X315" i="1"/>
  <c r="X305" i="1"/>
  <c r="X304" i="1"/>
  <c r="X303" i="1"/>
  <c r="X302" i="1"/>
  <c r="X301" i="1"/>
  <c r="X300" i="1"/>
  <c r="X298" i="1"/>
  <c r="X296" i="1"/>
  <c r="X292" i="1"/>
  <c r="X291" i="1"/>
  <c r="X290" i="1"/>
  <c r="X285" i="1"/>
  <c r="X284" i="1"/>
  <c r="X278" i="1"/>
  <c r="X277" i="1"/>
  <c r="X275" i="1"/>
  <c r="X274" i="1"/>
  <c r="X273" i="1"/>
  <c r="X272" i="1"/>
  <c r="X270" i="1"/>
  <c r="X267" i="1"/>
  <c r="X266" i="1"/>
  <c r="X265" i="1"/>
  <c r="X264" i="1"/>
  <c r="X259" i="1"/>
  <c r="X257" i="1"/>
  <c r="X253" i="1"/>
  <c r="X251" i="1"/>
  <c r="X250" i="1"/>
  <c r="X248" i="1"/>
  <c r="X247" i="1"/>
  <c r="X246" i="1"/>
  <c r="X244" i="1"/>
  <c r="X241" i="1"/>
  <c r="X240" i="1"/>
  <c r="X239" i="1"/>
  <c r="X237" i="1"/>
  <c r="X236" i="1"/>
  <c r="X231" i="1"/>
  <c r="X228" i="1"/>
  <c r="X227" i="1"/>
  <c r="X226" i="1"/>
  <c r="X225" i="1"/>
  <c r="X224" i="1"/>
  <c r="X222" i="1"/>
  <c r="X221" i="1"/>
  <c r="X220" i="1"/>
  <c r="X219" i="1"/>
  <c r="X218" i="1"/>
  <c r="X217" i="1"/>
  <c r="X216" i="1"/>
  <c r="X215" i="1"/>
  <c r="X214" i="1"/>
  <c r="X213" i="1"/>
  <c r="X212" i="1"/>
  <c r="X211" i="1"/>
  <c r="X210" i="1"/>
  <c r="X209" i="1"/>
  <c r="X208" i="1"/>
  <c r="X207" i="1"/>
  <c r="X206" i="1"/>
  <c r="X205" i="1"/>
  <c r="X201" i="1"/>
  <c r="X200" i="1"/>
  <c r="X193" i="1"/>
  <c r="X192" i="1"/>
  <c r="X191" i="1"/>
  <c r="X190" i="1"/>
  <c r="X189" i="1"/>
  <c r="X188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1" i="1"/>
  <c r="X170" i="1"/>
  <c r="X169" i="1"/>
  <c r="X168" i="1"/>
  <c r="X159" i="1"/>
  <c r="X157" i="1"/>
  <c r="X156" i="1"/>
  <c r="X153" i="1"/>
  <c r="X152" i="1"/>
  <c r="X151" i="1"/>
  <c r="X150" i="1"/>
  <c r="X149" i="1"/>
  <c r="X148" i="1"/>
  <c r="X146" i="1"/>
  <c r="X145" i="1"/>
  <c r="X144" i="1"/>
  <c r="X143" i="1"/>
  <c r="X142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4" i="1"/>
  <c r="X113" i="1"/>
  <c r="X112" i="1"/>
  <c r="X111" i="1"/>
  <c r="X110" i="1"/>
  <c r="X109" i="1"/>
  <c r="X108" i="1"/>
  <c r="X106" i="1"/>
  <c r="X100" i="1"/>
  <c r="X99" i="1"/>
  <c r="X98" i="1"/>
  <c r="X95" i="1"/>
  <c r="X94" i="1"/>
  <c r="X93" i="1"/>
  <c r="X92" i="1"/>
  <c r="X91" i="1"/>
  <c r="X90" i="1"/>
  <c r="X89" i="1"/>
  <c r="X88" i="1"/>
  <c r="X76" i="1"/>
  <c r="X74" i="1"/>
  <c r="X69" i="1"/>
  <c r="X67" i="1"/>
  <c r="X64" i="1"/>
  <c r="X63" i="1"/>
  <c r="X61" i="1"/>
  <c r="X60" i="1"/>
  <c r="X59" i="1"/>
  <c r="X58" i="1"/>
  <c r="X57" i="1"/>
  <c r="X56" i="1"/>
  <c r="X55" i="1"/>
  <c r="X53" i="1"/>
  <c r="X52" i="1"/>
  <c r="X47" i="1"/>
  <c r="X46" i="1"/>
  <c r="X45" i="1"/>
  <c r="X44" i="1"/>
  <c r="X37" i="1"/>
  <c r="X35" i="1"/>
  <c r="X31" i="1"/>
  <c r="X30" i="1"/>
  <c r="X29" i="1"/>
  <c r="X28" i="1"/>
  <c r="X26" i="1"/>
  <c r="X25" i="1"/>
  <c r="X24" i="1"/>
  <c r="X23" i="1"/>
  <c r="X22" i="1"/>
  <c r="X21" i="1"/>
  <c r="X20" i="1"/>
  <c r="X18" i="1"/>
  <c r="X16" i="1"/>
  <c r="X15" i="1"/>
  <c r="X14" i="1"/>
  <c r="X13" i="1"/>
  <c r="X12" i="1"/>
  <c r="X11" i="1"/>
  <c r="X10" i="1"/>
  <c r="X7" i="1"/>
  <c r="X6" i="1"/>
  <c r="X8" i="1"/>
  <c r="X9" i="1"/>
  <c r="X17" i="1"/>
  <c r="X19" i="1"/>
  <c r="X27" i="1"/>
  <c r="X32" i="1"/>
  <c r="X33" i="1"/>
  <c r="X34" i="1"/>
  <c r="X36" i="1"/>
  <c r="X38" i="1"/>
  <c r="X39" i="1"/>
  <c r="X40" i="1"/>
  <c r="X41" i="1"/>
  <c r="X42" i="1"/>
  <c r="X43" i="1"/>
  <c r="X48" i="1"/>
  <c r="X49" i="1"/>
  <c r="X50" i="1"/>
  <c r="X51" i="1"/>
  <c r="X54" i="1"/>
  <c r="X62" i="1"/>
  <c r="X65" i="1"/>
  <c r="X66" i="1"/>
  <c r="X68" i="1"/>
  <c r="X70" i="1"/>
  <c r="X71" i="1"/>
  <c r="X72" i="1"/>
  <c r="X73" i="1"/>
  <c r="X75" i="1"/>
  <c r="X77" i="1"/>
  <c r="X78" i="1"/>
  <c r="X79" i="1"/>
  <c r="X80" i="1"/>
  <c r="X81" i="1"/>
  <c r="X82" i="1"/>
  <c r="X83" i="1"/>
  <c r="X84" i="1"/>
  <c r="X85" i="1"/>
  <c r="X86" i="1"/>
  <c r="X87" i="1"/>
  <c r="X96" i="1"/>
  <c r="X97" i="1"/>
  <c r="X101" i="1"/>
  <c r="X102" i="1"/>
  <c r="X103" i="1"/>
  <c r="X104" i="1"/>
  <c r="X105" i="1"/>
  <c r="X107" i="1"/>
  <c r="X115" i="1"/>
  <c r="X141" i="1"/>
  <c r="X147" i="1"/>
  <c r="X154" i="1"/>
  <c r="X155" i="1"/>
  <c r="X158" i="1"/>
  <c r="X160" i="1"/>
  <c r="X161" i="1"/>
  <c r="X162" i="1"/>
  <c r="X163" i="1"/>
  <c r="X164" i="1"/>
  <c r="X165" i="1"/>
  <c r="X166" i="1"/>
  <c r="X167" i="1"/>
  <c r="X172" i="1"/>
  <c r="X187" i="1"/>
  <c r="X194" i="1"/>
  <c r="X195" i="1"/>
  <c r="X196" i="1"/>
  <c r="X197" i="1"/>
  <c r="X198" i="1"/>
  <c r="X199" i="1"/>
  <c r="X202" i="1"/>
  <c r="X203" i="1"/>
  <c r="X204" i="1"/>
  <c r="X223" i="1"/>
  <c r="X229" i="1"/>
  <c r="X230" i="1"/>
  <c r="X232" i="1"/>
  <c r="X233" i="1"/>
  <c r="X234" i="1"/>
  <c r="X235" i="1"/>
  <c r="X238" i="1"/>
  <c r="X242" i="1"/>
  <c r="X243" i="1"/>
  <c r="X245" i="1"/>
  <c r="X249" i="1"/>
  <c r="X252" i="1"/>
  <c r="X254" i="1"/>
  <c r="X255" i="1"/>
  <c r="X256" i="1"/>
  <c r="X258" i="1"/>
  <c r="X260" i="1"/>
  <c r="X261" i="1"/>
  <c r="X262" i="1"/>
  <c r="X263" i="1"/>
  <c r="X268" i="1"/>
  <c r="X269" i="1"/>
  <c r="X271" i="1"/>
  <c r="X276" i="1"/>
  <c r="X279" i="1"/>
  <c r="X280" i="1"/>
  <c r="X281" i="1"/>
  <c r="X282" i="1"/>
  <c r="X283" i="1"/>
  <c r="X286" i="1"/>
  <c r="X287" i="1"/>
  <c r="X288" i="1"/>
  <c r="X289" i="1"/>
  <c r="X293" i="1"/>
  <c r="X294" i="1"/>
  <c r="X295" i="1"/>
  <c r="X297" i="1"/>
  <c r="X299" i="1"/>
  <c r="X306" i="1"/>
  <c r="X307" i="1"/>
  <c r="X308" i="1"/>
  <c r="X309" i="1"/>
  <c r="X310" i="1"/>
  <c r="X311" i="1"/>
  <c r="X312" i="1"/>
  <c r="X313" i="1"/>
  <c r="X314" i="1"/>
  <c r="X316" i="1"/>
  <c r="X326" i="1"/>
  <c r="X327" i="1"/>
  <c r="X335" i="1"/>
  <c r="X337" i="1"/>
  <c r="X338" i="1"/>
  <c r="X340" i="1"/>
  <c r="X342" i="1"/>
  <c r="X354" i="1"/>
  <c r="X359" i="1"/>
  <c r="X360" i="1"/>
  <c r="X368" i="1"/>
  <c r="X369" i="1"/>
  <c r="X370" i="1"/>
  <c r="X371" i="1"/>
  <c r="X372" i="1"/>
  <c r="X373" i="1"/>
  <c r="X374" i="1"/>
  <c r="X380" i="1"/>
  <c r="X382" i="1"/>
  <c r="X383" i="1"/>
  <c r="X393" i="1"/>
  <c r="X394" i="1"/>
  <c r="X395" i="1"/>
  <c r="X397" i="1"/>
  <c r="X398" i="1"/>
  <c r="X402" i="1"/>
  <c r="X403" i="1"/>
  <c r="X404" i="1"/>
  <c r="X405" i="1"/>
  <c r="X406" i="1"/>
  <c r="X409" i="1"/>
  <c r="X411" i="1"/>
  <c r="X413" i="1"/>
  <c r="X416" i="1"/>
  <c r="X424" i="1"/>
  <c r="X431" i="1"/>
  <c r="X433" i="1"/>
  <c r="X434" i="1"/>
  <c r="X438" i="1"/>
  <c r="X439" i="1"/>
  <c r="X440" i="1"/>
  <c r="X441" i="1"/>
  <c r="X444" i="1"/>
  <c r="X446" i="1"/>
  <c r="X452" i="1"/>
  <c r="X453" i="1"/>
  <c r="X454" i="1"/>
  <c r="X456" i="1"/>
  <c r="X458" i="1"/>
  <c r="X459" i="1"/>
  <c r="X463" i="1"/>
  <c r="X466" i="1"/>
  <c r="X467" i="1"/>
  <c r="X469" i="1"/>
  <c r="X470" i="1"/>
  <c r="X471" i="1"/>
  <c r="X475" i="1"/>
  <c r="X490" i="1"/>
  <c r="X492" i="1"/>
  <c r="X496" i="1"/>
  <c r="X500" i="1"/>
  <c r="X503" i="1"/>
  <c r="X504" i="1"/>
  <c r="X508" i="1"/>
  <c r="X510" i="1"/>
  <c r="X511" i="1"/>
  <c r="X512" i="1"/>
  <c r="X513" i="1"/>
  <c r="X516" i="1"/>
  <c r="X525" i="1"/>
  <c r="X529" i="1"/>
  <c r="X530" i="1"/>
  <c r="X531" i="1"/>
  <c r="X532" i="1"/>
  <c r="X533" i="1"/>
  <c r="X534" i="1"/>
  <c r="X537" i="1"/>
  <c r="X540" i="1"/>
  <c r="X541" i="1"/>
  <c r="X543" i="1"/>
  <c r="X545" i="1"/>
  <c r="X548" i="1"/>
  <c r="X550" i="1"/>
  <c r="X551" i="1"/>
  <c r="X552" i="1"/>
  <c r="X554" i="1"/>
  <c r="X555" i="1"/>
  <c r="X556" i="1"/>
  <c r="X563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7" i="1"/>
  <c r="X588" i="1"/>
  <c r="X592" i="1"/>
  <c r="X594" i="1"/>
  <c r="X595" i="1"/>
  <c r="X596" i="1"/>
  <c r="X603" i="1"/>
  <c r="X608" i="1"/>
  <c r="X610" i="1"/>
  <c r="X612" i="1"/>
  <c r="X614" i="1"/>
  <c r="X618" i="1"/>
  <c r="X622" i="1"/>
  <c r="X623" i="1"/>
  <c r="X630" i="1"/>
  <c r="X631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52" i="1"/>
  <c r="X653" i="1"/>
  <c r="X655" i="1"/>
  <c r="X657" i="1"/>
  <c r="X658" i="1"/>
  <c r="X659" i="1"/>
  <c r="X660" i="1"/>
  <c r="X662" i="1"/>
  <c r="X663" i="1"/>
  <c r="X668" i="1"/>
  <c r="X669" i="1"/>
  <c r="X670" i="1"/>
  <c r="X671" i="1"/>
  <c r="X672" i="1"/>
  <c r="X673" i="1"/>
  <c r="X674" i="1"/>
  <c r="X676" i="1"/>
  <c r="X677" i="1"/>
  <c r="X679" i="1"/>
  <c r="X682" i="1"/>
  <c r="X691" i="1"/>
  <c r="X694" i="1"/>
  <c r="X696" i="1"/>
  <c r="X705" i="1"/>
  <c r="X706" i="1"/>
  <c r="X707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30" i="1"/>
  <c r="X734" i="1"/>
  <c r="X736" i="1"/>
  <c r="X745" i="1"/>
  <c r="X750" i="1"/>
  <c r="X751" i="1"/>
  <c r="X754" i="1"/>
  <c r="X755" i="1"/>
  <c r="X756" i="1"/>
  <c r="X758" i="1"/>
  <c r="X759" i="1"/>
  <c r="X760" i="1"/>
  <c r="X761" i="1"/>
  <c r="X762" i="1"/>
  <c r="X763" i="1"/>
  <c r="X764" i="1"/>
  <c r="X765" i="1"/>
  <c r="X766" i="1"/>
  <c r="X768" i="1"/>
  <c r="X773" i="1"/>
  <c r="X775" i="1"/>
  <c r="X778" i="1"/>
  <c r="X782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8" i="1"/>
  <c r="X815" i="1"/>
  <c r="X820" i="1"/>
  <c r="X821" i="1"/>
  <c r="X824" i="1"/>
  <c r="X826" i="1"/>
  <c r="X827" i="1"/>
  <c r="X832" i="1"/>
  <c r="X833" i="1"/>
  <c r="X834" i="1"/>
  <c r="X836" i="1"/>
  <c r="X837" i="1"/>
  <c r="X838" i="1"/>
  <c r="X841" i="1"/>
  <c r="X849" i="1"/>
  <c r="X850" i="1"/>
  <c r="X856" i="1"/>
  <c r="X858" i="1"/>
  <c r="X859" i="1"/>
  <c r="X863" i="1"/>
  <c r="X865" i="1"/>
  <c r="X866" i="1"/>
  <c r="X867" i="1"/>
  <c r="X870" i="1"/>
  <c r="X871" i="1"/>
  <c r="X872" i="1"/>
  <c r="X873" i="1"/>
  <c r="X874" i="1"/>
  <c r="X875" i="1"/>
  <c r="X876" i="1"/>
  <c r="X878" i="1"/>
  <c r="X880" i="1"/>
  <c r="X881" i="1"/>
  <c r="X882" i="1"/>
  <c r="X883" i="1"/>
  <c r="X885" i="1"/>
  <c r="X903" i="1"/>
  <c r="X908" i="1"/>
  <c r="X910" i="1"/>
  <c r="X915" i="1"/>
  <c r="X916" i="1"/>
  <c r="X917" i="1"/>
  <c r="X922" i="1"/>
  <c r="X924" i="1"/>
  <c r="X925" i="1"/>
  <c r="X926" i="1"/>
  <c r="X930" i="1"/>
  <c r="X931" i="1"/>
  <c r="X932" i="1"/>
  <c r="X933" i="1"/>
  <c r="X937" i="1"/>
  <c r="X938" i="1"/>
  <c r="X939" i="1"/>
  <c r="X941" i="1"/>
  <c r="X942" i="1"/>
  <c r="X943" i="1"/>
  <c r="X944" i="1"/>
  <c r="X945" i="1"/>
  <c r="X947" i="1"/>
  <c r="X953" i="1"/>
  <c r="X956" i="1"/>
  <c r="X967" i="1"/>
  <c r="X968" i="1"/>
  <c r="X970" i="1"/>
  <c r="X973" i="1"/>
  <c r="X975" i="1"/>
  <c r="X976" i="1"/>
  <c r="X980" i="1"/>
  <c r="X990" i="1"/>
  <c r="X997" i="1"/>
  <c r="X1002" i="1"/>
  <c r="X1003" i="1"/>
  <c r="X1006" i="1"/>
  <c r="X1007" i="1"/>
  <c r="X1008" i="1"/>
  <c r="X1011" i="1"/>
  <c r="X1013" i="1"/>
  <c r="X1015" i="1"/>
  <c r="X1019" i="1"/>
  <c r="X1024" i="1"/>
  <c r="X1031" i="1"/>
  <c r="X1033" i="1"/>
  <c r="X1035" i="1"/>
  <c r="X1036" i="1"/>
  <c r="X1039" i="1"/>
  <c r="X1040" i="1"/>
  <c r="X1041" i="1"/>
  <c r="X1042" i="1"/>
  <c r="X1043" i="1"/>
  <c r="X1052" i="1"/>
  <c r="X1056" i="1"/>
  <c r="X1061" i="1"/>
  <c r="X1062" i="1"/>
  <c r="X1070" i="1"/>
  <c r="X1071" i="1"/>
  <c r="X1072" i="1"/>
  <c r="X1073" i="1"/>
  <c r="X1074" i="1"/>
  <c r="X1075" i="1"/>
  <c r="X1076" i="1"/>
  <c r="X1077" i="1"/>
  <c r="X1093" i="1"/>
  <c r="X1104" i="1"/>
  <c r="X1105" i="1"/>
  <c r="X1106" i="1"/>
  <c r="X1108" i="1"/>
  <c r="X1109" i="1"/>
  <c r="X1110" i="1"/>
  <c r="X1111" i="1"/>
  <c r="X1112" i="1"/>
  <c r="X1115" i="1"/>
  <c r="X1116" i="1"/>
  <c r="X1117" i="1"/>
  <c r="X1120" i="1"/>
  <c r="X1121" i="1"/>
  <c r="X1122" i="1"/>
  <c r="X1123" i="1"/>
  <c r="X1124" i="1"/>
  <c r="X1125" i="1"/>
  <c r="X1126" i="1"/>
  <c r="X1128" i="1"/>
  <c r="X1129" i="1"/>
  <c r="X1135" i="1"/>
  <c r="X1137" i="1"/>
  <c r="X1139" i="1"/>
  <c r="X1140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5" i="1"/>
  <c r="X1167" i="1"/>
  <c r="X1178" i="1"/>
  <c r="X1179" i="1"/>
  <c r="X1181" i="1"/>
  <c r="X1182" i="1"/>
  <c r="X1183" i="1"/>
  <c r="X1195" i="1"/>
  <c r="X1199" i="1"/>
  <c r="X1201" i="1"/>
  <c r="X1203" i="1"/>
  <c r="X1205" i="1"/>
  <c r="X1208" i="1"/>
  <c r="X1209" i="1"/>
  <c r="X1210" i="1"/>
  <c r="X1211" i="1"/>
  <c r="X1212" i="1"/>
  <c r="X1213" i="1"/>
  <c r="X1214" i="1"/>
  <c r="X1215" i="1"/>
  <c r="X1216" i="1"/>
  <c r="X1217" i="1"/>
  <c r="X1224" i="1"/>
  <c r="X1227" i="1"/>
  <c r="X1228" i="1"/>
  <c r="X1238" i="1"/>
  <c r="X1239" i="1"/>
  <c r="X1241" i="1"/>
  <c r="X1243" i="1"/>
  <c r="X1244" i="1"/>
  <c r="X1245" i="1"/>
  <c r="X1246" i="1"/>
  <c r="X1247" i="1"/>
  <c r="X1248" i="1"/>
  <c r="X1249" i="1"/>
  <c r="X1250" i="1"/>
  <c r="X1251" i="1"/>
  <c r="X1254" i="1"/>
  <c r="X1255" i="1"/>
  <c r="X1257" i="1"/>
  <c r="X1260" i="1"/>
  <c r="X1261" i="1"/>
  <c r="X1263" i="1"/>
  <c r="X1272" i="1"/>
  <c r="X1276" i="1"/>
  <c r="X1277" i="1"/>
  <c r="X1279" i="1"/>
  <c r="X1280" i="1"/>
  <c r="X1281" i="1"/>
  <c r="X1282" i="1"/>
  <c r="X1283" i="1"/>
  <c r="X1284" i="1"/>
  <c r="X1285" i="1"/>
  <c r="X1295" i="1"/>
  <c r="X1309" i="1"/>
  <c r="X1310" i="1"/>
  <c r="X1311" i="1"/>
  <c r="X1312" i="1"/>
  <c r="X1326" i="1"/>
  <c r="X1328" i="1"/>
  <c r="X1338" i="1"/>
  <c r="X1339" i="1"/>
  <c r="X1340" i="1"/>
  <c r="X1341" i="1"/>
  <c r="X1342" i="1"/>
  <c r="X1352" i="1"/>
  <c r="X1353" i="1"/>
  <c r="X1354" i="1"/>
  <c r="X1355" i="1"/>
  <c r="X1357" i="1"/>
  <c r="X1358" i="1"/>
  <c r="X1359" i="1"/>
  <c r="X1360" i="1"/>
  <c r="X1361" i="1"/>
  <c r="X1364" i="1"/>
  <c r="X1365" i="1"/>
  <c r="X1371" i="1"/>
  <c r="X1372" i="1"/>
  <c r="X1376" i="1"/>
  <c r="X1379" i="1"/>
  <c r="X1388" i="1"/>
  <c r="X1389" i="1"/>
  <c r="X1390" i="1"/>
  <c r="X1392" i="1"/>
  <c r="X1393" i="1"/>
  <c r="X1394" i="1"/>
  <c r="X1395" i="1"/>
  <c r="X1396" i="1"/>
  <c r="X1397" i="1"/>
  <c r="X1403" i="1"/>
  <c r="X1406" i="1"/>
  <c r="X1407" i="1"/>
  <c r="X1408" i="1"/>
  <c r="X1409" i="1"/>
  <c r="X1410" i="1"/>
  <c r="X1414" i="1"/>
  <c r="X1415" i="1"/>
  <c r="X1416" i="1"/>
  <c r="X1417" i="1"/>
  <c r="X1418" i="1"/>
  <c r="X1419" i="1"/>
  <c r="X1425" i="1"/>
  <c r="X1426" i="1"/>
  <c r="X1427" i="1"/>
  <c r="X1433" i="1"/>
  <c r="X1434" i="1"/>
  <c r="X1437" i="1"/>
  <c r="X1438" i="1"/>
  <c r="X1439" i="1"/>
  <c r="X1440" i="1"/>
  <c r="X1442" i="1"/>
  <c r="X1444" i="1"/>
  <c r="X1448" i="1"/>
  <c r="X1451" i="1"/>
  <c r="X1454" i="1"/>
  <c r="X1456" i="1"/>
  <c r="X1458" i="1"/>
  <c r="X1460" i="1"/>
  <c r="X1461" i="1"/>
  <c r="X1462" i="1"/>
  <c r="X1463" i="1"/>
  <c r="X1464" i="1"/>
  <c r="X1465" i="1"/>
  <c r="X1467" i="1"/>
  <c r="X1468" i="1"/>
  <c r="X1470" i="1"/>
  <c r="X1475" i="1"/>
  <c r="X1476" i="1"/>
  <c r="X1477" i="1"/>
  <c r="X1478" i="1"/>
  <c r="X1479" i="1"/>
  <c r="X1481" i="1"/>
  <c r="X1484" i="1"/>
  <c r="X1486" i="1"/>
  <c r="X1489" i="1"/>
  <c r="X1499" i="1"/>
  <c r="X1501" i="1"/>
  <c r="X1502" i="1"/>
  <c r="X1504" i="1"/>
  <c r="X1505" i="1"/>
  <c r="X1506" i="1"/>
  <c r="X1507" i="1"/>
  <c r="X1508" i="1"/>
  <c r="X1509" i="1"/>
  <c r="X1510" i="1"/>
  <c r="X1516" i="1"/>
  <c r="X1517" i="1"/>
  <c r="X1520" i="1"/>
  <c r="X1529" i="1"/>
  <c r="X1531" i="1"/>
  <c r="X1532" i="1"/>
  <c r="X1536" i="1"/>
  <c r="X1537" i="1"/>
  <c r="X1539" i="1"/>
  <c r="X1540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70" i="1"/>
  <c r="X1574" i="1"/>
  <c r="X1577" i="1"/>
  <c r="X1579" i="1"/>
  <c r="X1580" i="1"/>
  <c r="X1590" i="1"/>
  <c r="X1591" i="1"/>
  <c r="X1592" i="1"/>
  <c r="X1596" i="1"/>
  <c r="X1601" i="1"/>
  <c r="X1602" i="1"/>
  <c r="X1605" i="1"/>
  <c r="X1606" i="1"/>
  <c r="X1608" i="1"/>
  <c r="X1609" i="1"/>
  <c r="X1611" i="1"/>
  <c r="X1614" i="1"/>
  <c r="X1623" i="1"/>
  <c r="X1629" i="1"/>
  <c r="X1633" i="1"/>
  <c r="X1634" i="1"/>
  <c r="X1635" i="1"/>
  <c r="X1637" i="1"/>
  <c r="X1641" i="1"/>
  <c r="X1648" i="1"/>
  <c r="X1662" i="1"/>
  <c r="X1670" i="1"/>
  <c r="X1671" i="1"/>
  <c r="X1674" i="1"/>
  <c r="X1676" i="1"/>
  <c r="X1677" i="1"/>
  <c r="X1678" i="1"/>
  <c r="X1679" i="1"/>
  <c r="X1680" i="1"/>
  <c r="X1681" i="1"/>
  <c r="X1696" i="1"/>
  <c r="X1698" i="1"/>
  <c r="X1703" i="1"/>
  <c r="X1718" i="1"/>
  <c r="X1719" i="1"/>
  <c r="X1720" i="1"/>
  <c r="X1722" i="1"/>
  <c r="X1730" i="1"/>
  <c r="X1735" i="1"/>
  <c r="X1736" i="1"/>
  <c r="X1737" i="1"/>
  <c r="X1738" i="1"/>
  <c r="X1739" i="1"/>
  <c r="X1743" i="1"/>
  <c r="X1745" i="1"/>
  <c r="X1747" i="1"/>
  <c r="X1748" i="1"/>
  <c r="X1749" i="1"/>
  <c r="X1759" i="1"/>
  <c r="X1760" i="1"/>
  <c r="X1761" i="1"/>
  <c r="X1762" i="1"/>
  <c r="X1763" i="1"/>
  <c r="X1764" i="1"/>
  <c r="X1765" i="1"/>
  <c r="X1787" i="1"/>
  <c r="X1789" i="1"/>
  <c r="X1790" i="1"/>
  <c r="X1791" i="1"/>
  <c r="X1792" i="1"/>
  <c r="X1795" i="1"/>
  <c r="X1796" i="1"/>
  <c r="X1802" i="1"/>
  <c r="X1806" i="1"/>
  <c r="X1810" i="1"/>
  <c r="X1815" i="1"/>
  <c r="X1816" i="1"/>
  <c r="X1822" i="1"/>
  <c r="X1823" i="1"/>
  <c r="X1824" i="1"/>
  <c r="X1825" i="1"/>
  <c r="X1826" i="1"/>
  <c r="X1827" i="1"/>
  <c r="X1828" i="1"/>
  <c r="X1830" i="1"/>
  <c r="X1834" i="1"/>
  <c r="X1837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3" i="1"/>
  <c r="X1864" i="1"/>
  <c r="X1865" i="1"/>
  <c r="X1869" i="1"/>
  <c r="X1872" i="1"/>
  <c r="X1873" i="1"/>
  <c r="X1874" i="1"/>
  <c r="X1875" i="1"/>
  <c r="X1876" i="1"/>
  <c r="X1877" i="1"/>
  <c r="X1886" i="1"/>
  <c r="X1896" i="1"/>
  <c r="X1897" i="1"/>
  <c r="X1898" i="1"/>
  <c r="X1899" i="1"/>
  <c r="X1901" i="1"/>
  <c r="X1902" i="1"/>
  <c r="X1903" i="1"/>
  <c r="X1908" i="1"/>
  <c r="X1909" i="1"/>
  <c r="X1911" i="1"/>
  <c r="X1917" i="1"/>
  <c r="X1919" i="1"/>
  <c r="X1920" i="1"/>
  <c r="X1925" i="1"/>
  <c r="X1926" i="1"/>
  <c r="X1927" i="1"/>
  <c r="X1928" i="1"/>
  <c r="X1929" i="1"/>
  <c r="X1930" i="1"/>
  <c r="X1931" i="1"/>
  <c r="X1934" i="1"/>
  <c r="X1944" i="1"/>
  <c r="X1956" i="1"/>
  <c r="X1959" i="1"/>
  <c r="X1960" i="1"/>
  <c r="X1961" i="1"/>
  <c r="X1962" i="1"/>
  <c r="X1963" i="1"/>
  <c r="X1964" i="1"/>
  <c r="X1970" i="1"/>
  <c r="X1971" i="1"/>
  <c r="X1972" i="1"/>
  <c r="X1975" i="1"/>
  <c r="X1978" i="1"/>
  <c r="X1979" i="1"/>
  <c r="X1980" i="1"/>
  <c r="X1981" i="1"/>
  <c r="X1982" i="1"/>
  <c r="X1983" i="1"/>
  <c r="X1984" i="1"/>
  <c r="X1985" i="1"/>
  <c r="X1986" i="1"/>
  <c r="X1989" i="1"/>
  <c r="X1994" i="1"/>
  <c r="X2000" i="1"/>
  <c r="X2009" i="1"/>
  <c r="X2012" i="1"/>
  <c r="X2017" i="1"/>
  <c r="X2018" i="1"/>
  <c r="X2020" i="1"/>
  <c r="X2027" i="1"/>
  <c r="X2028" i="1"/>
  <c r="X2029" i="1"/>
  <c r="X2031" i="1"/>
  <c r="X2034" i="1"/>
  <c r="X2042" i="1"/>
  <c r="X2044" i="1"/>
  <c r="X2045" i="1"/>
  <c r="X2047" i="1"/>
  <c r="X2049" i="1"/>
  <c r="X2050" i="1"/>
  <c r="X2052" i="1"/>
  <c r="X2063" i="1"/>
  <c r="X2064" i="1"/>
  <c r="X2071" i="1"/>
  <c r="X2072" i="1"/>
  <c r="X2075" i="1"/>
  <c r="X2076" i="1"/>
  <c r="X2077" i="1"/>
  <c r="X2078" i="1"/>
  <c r="X2079" i="1"/>
  <c r="X2080" i="1"/>
  <c r="X2081" i="1"/>
  <c r="X2082" i="1"/>
  <c r="X2085" i="1"/>
  <c r="X2090" i="1"/>
  <c r="X2098" i="1"/>
  <c r="X2101" i="1"/>
  <c r="X2102" i="1"/>
  <c r="X2103" i="1"/>
  <c r="X2104" i="1"/>
  <c r="X2105" i="1"/>
  <c r="X2106" i="1"/>
  <c r="X2109" i="1"/>
  <c r="X2114" i="1"/>
  <c r="X2122" i="1"/>
  <c r="X2123" i="1"/>
  <c r="X2124" i="1"/>
  <c r="X2125" i="1"/>
  <c r="X2126" i="1"/>
  <c r="X2127" i="1"/>
  <c r="X2128" i="1"/>
  <c r="X2129" i="1"/>
  <c r="X2130" i="1"/>
  <c r="X2133" i="1"/>
  <c r="X2134" i="1"/>
  <c r="X2135" i="1"/>
  <c r="X2141" i="1"/>
  <c r="X2149" i="1"/>
  <c r="X2153" i="1"/>
  <c r="X2155" i="1"/>
  <c r="X2156" i="1"/>
  <c r="X2158" i="1"/>
  <c r="X2159" i="1"/>
  <c r="X2160" i="1"/>
  <c r="X2165" i="1"/>
  <c r="X2168" i="1"/>
  <c r="X2169" i="1"/>
  <c r="X2170" i="1"/>
  <c r="X2175" i="1"/>
  <c r="X2176" i="1"/>
  <c r="X2178" i="1"/>
  <c r="X2184" i="1"/>
  <c r="X2185" i="1"/>
  <c r="X2186" i="1"/>
  <c r="X2187" i="1"/>
  <c r="X2188" i="1"/>
  <c r="X2191" i="1"/>
  <c r="X2193" i="1"/>
  <c r="X2194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10" i="1"/>
  <c r="X2211" i="1"/>
  <c r="X2212" i="1"/>
  <c r="X2213" i="1"/>
  <c r="X2214" i="1"/>
  <c r="X2216" i="1"/>
  <c r="X2218" i="1"/>
  <c r="X2219" i="1"/>
  <c r="X2220" i="1"/>
  <c r="X2221" i="1"/>
  <c r="X2222" i="1"/>
  <c r="X2223" i="1"/>
  <c r="X2224" i="1"/>
  <c r="X2226" i="1"/>
  <c r="X2227" i="1"/>
  <c r="X2228" i="1"/>
  <c r="X2229" i="1"/>
  <c r="X2230" i="1"/>
  <c r="X2231" i="1"/>
  <c r="X2232" i="1"/>
  <c r="X2233" i="1"/>
  <c r="X2235" i="1"/>
  <c r="X2236" i="1"/>
  <c r="X2237" i="1"/>
  <c r="X2239" i="1"/>
  <c r="X2240" i="1"/>
  <c r="X2241" i="1"/>
  <c r="X2242" i="1"/>
  <c r="X2243" i="1"/>
  <c r="X2244" i="1"/>
  <c r="X2247" i="1"/>
  <c r="X2248" i="1"/>
  <c r="X2249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7" i="1"/>
  <c r="X2268" i="1"/>
  <c r="X2269" i="1"/>
  <c r="X2270" i="1"/>
  <c r="X2271" i="1"/>
  <c r="X2272" i="1"/>
  <c r="X2273" i="1"/>
  <c r="X2274" i="1"/>
  <c r="X2275" i="1"/>
  <c r="X2276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AA25" i="1"/>
  <c r="AA33" i="1"/>
  <c r="AA34" i="1"/>
  <c r="AA35" i="1"/>
  <c r="AA36" i="1"/>
  <c r="AA37" i="1"/>
  <c r="AA38" i="1"/>
  <c r="AA39" i="1"/>
  <c r="AA40" i="1"/>
  <c r="AA41" i="1"/>
  <c r="AA4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97" i="1"/>
  <c r="AA99" i="1"/>
  <c r="AA100" i="1"/>
  <c r="AA101" i="1"/>
  <c r="AA102" i="1"/>
  <c r="AA103" i="1"/>
  <c r="AA104" i="1"/>
  <c r="AA105" i="1"/>
  <c r="AA107" i="1"/>
  <c r="AA135" i="1"/>
  <c r="AA155" i="1"/>
  <c r="AA156" i="1"/>
  <c r="AA157" i="1"/>
  <c r="AA158" i="1"/>
  <c r="AA159" i="1"/>
  <c r="AA160" i="1"/>
  <c r="AA161" i="1"/>
  <c r="AA162" i="1"/>
  <c r="AA163" i="1"/>
  <c r="AA164" i="1"/>
  <c r="AA191" i="1"/>
  <c r="AA192" i="1"/>
  <c r="AA193" i="1"/>
  <c r="AA194" i="1"/>
  <c r="AA195" i="1"/>
  <c r="AA196" i="1"/>
  <c r="AA197" i="1"/>
  <c r="AA198" i="1"/>
  <c r="AA199" i="1"/>
  <c r="AA227" i="1"/>
  <c r="AA228" i="1"/>
  <c r="AA229" i="1"/>
  <c r="AA230" i="1"/>
  <c r="AA231" i="1"/>
  <c r="AA232" i="1"/>
  <c r="AA239" i="1"/>
  <c r="AA240" i="1"/>
  <c r="AA247" i="1"/>
  <c r="AA251" i="1"/>
  <c r="AA254" i="1"/>
  <c r="AA255" i="1"/>
  <c r="AA256" i="1"/>
  <c r="AA257" i="1"/>
  <c r="AA258" i="1"/>
  <c r="AA259" i="1"/>
  <c r="AA260" i="1"/>
  <c r="AA261" i="1"/>
  <c r="AA262" i="1"/>
  <c r="AA263" i="1"/>
  <c r="AA272" i="1"/>
  <c r="AA274" i="1"/>
  <c r="AA284" i="1"/>
  <c r="AA285" i="1"/>
  <c r="AA286" i="1"/>
  <c r="AA287" i="1"/>
  <c r="AA288" i="1"/>
  <c r="AA289" i="1"/>
  <c r="AA290" i="1"/>
  <c r="AA299" i="1"/>
  <c r="AA300" i="1"/>
  <c r="AA301" i="1"/>
  <c r="AA302" i="1"/>
  <c r="AA303" i="1"/>
  <c r="AA304" i="1"/>
  <c r="AA305" i="1"/>
  <c r="AA332" i="1"/>
  <c r="AA335" i="1"/>
  <c r="AA336" i="1"/>
  <c r="AA337" i="1"/>
  <c r="AA338" i="1"/>
  <c r="AA339" i="1"/>
  <c r="AA351" i="1"/>
  <c r="AA366" i="1"/>
  <c r="AA367" i="1"/>
  <c r="AA368" i="1"/>
  <c r="AA369" i="1"/>
  <c r="AA370" i="1"/>
  <c r="AA371" i="1"/>
  <c r="AA372" i="1"/>
  <c r="AA373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14" i="1"/>
  <c r="AA428" i="1"/>
  <c r="AA433" i="1"/>
  <c r="AA434" i="1"/>
  <c r="AA435" i="1"/>
  <c r="AA436" i="1"/>
  <c r="AA437" i="1"/>
  <c r="AA438" i="1"/>
  <c r="AA439" i="1"/>
  <c r="AA440" i="1"/>
  <c r="AA441" i="1"/>
  <c r="AA449" i="1"/>
  <c r="AA452" i="1"/>
  <c r="AA453" i="1"/>
  <c r="AA465" i="1"/>
  <c r="AA466" i="1"/>
  <c r="AA467" i="1"/>
  <c r="AA471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29" i="1"/>
  <c r="AA533" i="1"/>
  <c r="AA545" i="1"/>
  <c r="AA546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76" i="1"/>
  <c r="AA590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52" i="1"/>
  <c r="AA653" i="1"/>
  <c r="AA655" i="1"/>
  <c r="AA656" i="1"/>
  <c r="AA657" i="1"/>
  <c r="AA659" i="1"/>
  <c r="AA660" i="1"/>
  <c r="AA661" i="1"/>
  <c r="AA662" i="1"/>
  <c r="AA663" i="1"/>
  <c r="AA664" i="1"/>
  <c r="AA665" i="1"/>
  <c r="AA666" i="1"/>
  <c r="AA667" i="1"/>
  <c r="AA668" i="1"/>
  <c r="AA683" i="1"/>
  <c r="AA706" i="1"/>
  <c r="AA707" i="1"/>
  <c r="AA708" i="1"/>
  <c r="AA709" i="1"/>
  <c r="AA710" i="1"/>
  <c r="AA711" i="1"/>
  <c r="AA712" i="1"/>
  <c r="AA713" i="1"/>
  <c r="AA714" i="1"/>
  <c r="AA715" i="1"/>
  <c r="AA716" i="1"/>
  <c r="AA735" i="1"/>
  <c r="AA754" i="1"/>
  <c r="AA755" i="1"/>
  <c r="AA756" i="1"/>
  <c r="AA757" i="1"/>
  <c r="AA758" i="1"/>
  <c r="AA759" i="1"/>
  <c r="AA791" i="1"/>
  <c r="AA792" i="1"/>
  <c r="AA793" i="1"/>
  <c r="AA794" i="1"/>
  <c r="AA812" i="1"/>
  <c r="AA819" i="1"/>
  <c r="AA823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63" i="1"/>
  <c r="AA871" i="1"/>
  <c r="AA872" i="1"/>
  <c r="AA873" i="1"/>
  <c r="AA874" i="1"/>
  <c r="AA875" i="1"/>
  <c r="AA876" i="1"/>
  <c r="AA877" i="1"/>
  <c r="AA878" i="1"/>
  <c r="AA879" i="1"/>
  <c r="AA907" i="1"/>
  <c r="AA909" i="1"/>
  <c r="AA911" i="1"/>
  <c r="AA912" i="1"/>
  <c r="AA921" i="1"/>
  <c r="AA922" i="1"/>
  <c r="AA923" i="1"/>
  <c r="AA931" i="1"/>
  <c r="AA939" i="1"/>
  <c r="AA940" i="1"/>
  <c r="AA941" i="1"/>
  <c r="AA942" i="1"/>
  <c r="AA943" i="1"/>
  <c r="AA952" i="1"/>
  <c r="AA971" i="1"/>
  <c r="AA972" i="1"/>
  <c r="AA973" i="1"/>
  <c r="AA974" i="1"/>
  <c r="AA975" i="1"/>
  <c r="AA976" i="1"/>
  <c r="AA977" i="1"/>
  <c r="AA978" i="1"/>
  <c r="AA979" i="1"/>
  <c r="AA980" i="1"/>
  <c r="AA1002" i="1"/>
  <c r="AA1003" i="1"/>
  <c r="AA1004" i="1"/>
  <c r="AA1005" i="1"/>
  <c r="AA1006" i="1"/>
  <c r="AA1007" i="1"/>
  <c r="AA1008" i="1"/>
  <c r="AA1033" i="1"/>
  <c r="AA1035" i="1"/>
  <c r="AA1036" i="1"/>
  <c r="AA1037" i="1"/>
  <c r="AA1038" i="1"/>
  <c r="AA1039" i="1"/>
  <c r="AA1040" i="1"/>
  <c r="AA1049" i="1"/>
  <c r="AA1054" i="1"/>
  <c r="AA1070" i="1"/>
  <c r="AA1071" i="1"/>
  <c r="AA1072" i="1"/>
  <c r="AA1073" i="1"/>
  <c r="AA1074" i="1"/>
  <c r="AA1075" i="1"/>
  <c r="AA1076" i="1"/>
  <c r="AA1077" i="1"/>
  <c r="AA1078" i="1"/>
  <c r="AA1092" i="1"/>
  <c r="AA1093" i="1"/>
  <c r="AA1095" i="1"/>
  <c r="AA1116" i="1"/>
  <c r="AA1117" i="1"/>
  <c r="AA1118" i="1"/>
  <c r="AA1119" i="1"/>
  <c r="AA1120" i="1"/>
  <c r="AA1121" i="1"/>
  <c r="AA1122" i="1"/>
  <c r="AA1123" i="1"/>
  <c r="AA1124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78" i="1"/>
  <c r="AA1179" i="1"/>
  <c r="AA1180" i="1"/>
  <c r="AA1181" i="1"/>
  <c r="AA1182" i="1"/>
  <c r="AA1183" i="1"/>
  <c r="AA1208" i="1"/>
  <c r="AA1209" i="1"/>
  <c r="AA1210" i="1"/>
  <c r="AA1211" i="1"/>
  <c r="AA1212" i="1"/>
  <c r="AA1213" i="1"/>
  <c r="AA1214" i="1"/>
  <c r="AA1215" i="1"/>
  <c r="AA1217" i="1"/>
  <c r="AA1220" i="1"/>
  <c r="AA1226" i="1"/>
  <c r="AA1238" i="1"/>
  <c r="AA1242" i="1"/>
  <c r="AA1243" i="1"/>
  <c r="AA1244" i="1"/>
  <c r="AA1245" i="1"/>
  <c r="AA1258" i="1"/>
  <c r="AA1259" i="1"/>
  <c r="AA1260" i="1"/>
  <c r="AA1261" i="1"/>
  <c r="AA1278" i="1"/>
  <c r="AA1279" i="1"/>
  <c r="AA1280" i="1"/>
  <c r="AA1281" i="1"/>
  <c r="AA1282" i="1"/>
  <c r="AA1283" i="1"/>
  <c r="AA1309" i="1"/>
  <c r="AA1310" i="1"/>
  <c r="AA1311" i="1"/>
  <c r="AA1312" i="1"/>
  <c r="AA1332" i="1"/>
  <c r="AA1333" i="1"/>
  <c r="AA1334" i="1"/>
  <c r="AA1335" i="1"/>
  <c r="AA1336" i="1"/>
  <c r="AA1337" i="1"/>
  <c r="AA1338" i="1"/>
  <c r="AA1339" i="1"/>
  <c r="AA1340" i="1"/>
  <c r="AA1341" i="1"/>
  <c r="AA1359" i="1"/>
  <c r="AA1360" i="1"/>
  <c r="AA1361" i="1"/>
  <c r="AA1365" i="1"/>
  <c r="AA1383" i="1"/>
  <c r="AA1384" i="1"/>
  <c r="AA1387" i="1"/>
  <c r="AA1388" i="1"/>
  <c r="AA1389" i="1"/>
  <c r="AA1390" i="1"/>
  <c r="AA1391" i="1"/>
  <c r="AA1392" i="1"/>
  <c r="AA1393" i="1"/>
  <c r="AA1394" i="1"/>
  <c r="AA1406" i="1"/>
  <c r="AA1411" i="1"/>
  <c r="AA1412" i="1"/>
  <c r="AA1413" i="1"/>
  <c r="AA1414" i="1"/>
  <c r="AA1415" i="1"/>
  <c r="AA1416" i="1"/>
  <c r="AA1417" i="1"/>
  <c r="AA1418" i="1"/>
  <c r="AA1419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51" i="1"/>
  <c r="AA1471" i="1"/>
  <c r="AA1472" i="1"/>
  <c r="AA1473" i="1"/>
  <c r="AA1474" i="1"/>
  <c r="AA1475" i="1"/>
  <c r="AA1476" i="1"/>
  <c r="AA1491" i="1"/>
  <c r="AA1502" i="1"/>
  <c r="AA1503" i="1"/>
  <c r="AA1504" i="1"/>
  <c r="AA1505" i="1"/>
  <c r="AA1506" i="1"/>
  <c r="AA1526" i="1"/>
  <c r="AA1527" i="1"/>
  <c r="AA1528" i="1"/>
  <c r="AA1541" i="1"/>
  <c r="AA1542" i="1"/>
  <c r="AA1557" i="1"/>
  <c r="AA1579" i="1"/>
  <c r="AA1600" i="1"/>
  <c r="AA1601" i="1"/>
  <c r="AA1602" i="1"/>
  <c r="AA1603" i="1"/>
  <c r="AA1604" i="1"/>
  <c r="AA1605" i="1"/>
  <c r="AA1606" i="1"/>
  <c r="AA1607" i="1"/>
  <c r="AA1608" i="1"/>
  <c r="AA1609" i="1"/>
  <c r="AA1614" i="1"/>
  <c r="AA1618" i="1"/>
  <c r="AA1621" i="1"/>
  <c r="AA1623" i="1"/>
  <c r="AA1632" i="1"/>
  <c r="AA1633" i="1"/>
  <c r="AA1634" i="1"/>
  <c r="AA1635" i="1"/>
  <c r="AA1636" i="1"/>
  <c r="AA1637" i="1"/>
  <c r="AA1638" i="1"/>
  <c r="AA1644" i="1"/>
  <c r="AA1645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94" i="1"/>
  <c r="AA1696" i="1"/>
  <c r="AA1697" i="1"/>
  <c r="AA1713" i="1"/>
  <c r="AA1714" i="1"/>
  <c r="AA1715" i="1"/>
  <c r="AA1716" i="1"/>
  <c r="AA1717" i="1"/>
  <c r="AA1718" i="1"/>
  <c r="AA1728" i="1"/>
  <c r="AA1744" i="1"/>
  <c r="AA1745" i="1"/>
  <c r="AA1746" i="1"/>
  <c r="AA1747" i="1"/>
  <c r="AA1748" i="1"/>
  <c r="AA1749" i="1"/>
  <c r="AA1759" i="1"/>
  <c r="AA1760" i="1"/>
  <c r="AA1761" i="1"/>
  <c r="AA1762" i="1"/>
  <c r="AA1763" i="1"/>
  <c r="AA1767" i="1"/>
  <c r="AA1780" i="1"/>
  <c r="AA1789" i="1"/>
  <c r="AA1790" i="1"/>
  <c r="AA1791" i="1"/>
  <c r="AA1792" i="1"/>
  <c r="AA1802" i="1"/>
  <c r="AA1804" i="1"/>
  <c r="AA1820" i="1"/>
  <c r="AA1821" i="1"/>
  <c r="AA1822" i="1"/>
  <c r="AA1823" i="1"/>
  <c r="AA1824" i="1"/>
  <c r="AA1825" i="1"/>
  <c r="AA1826" i="1"/>
  <c r="AA1827" i="1"/>
  <c r="AA1828" i="1"/>
  <c r="AA1830" i="1"/>
  <c r="AA1831" i="1"/>
  <c r="AA1842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2" i="1"/>
  <c r="AA1872" i="1"/>
  <c r="AA1873" i="1"/>
  <c r="AA1874" i="1"/>
  <c r="AA1875" i="1"/>
  <c r="AA1876" i="1"/>
  <c r="AA1877" i="1"/>
  <c r="AA1885" i="1"/>
  <c r="AA1894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13" i="1"/>
  <c r="AA1914" i="1"/>
  <c r="AA1925" i="1"/>
  <c r="AA1926" i="1"/>
  <c r="AA1927" i="1"/>
  <c r="AA1928" i="1"/>
  <c r="AA1929" i="1"/>
  <c r="AA1930" i="1"/>
  <c r="AA1943" i="1"/>
  <c r="AA1946" i="1"/>
  <c r="AA1947" i="1"/>
  <c r="AA1950" i="1"/>
  <c r="AA1952" i="1"/>
  <c r="AA1953" i="1"/>
  <c r="AA1954" i="1"/>
  <c r="AA1959" i="1"/>
  <c r="AA1960" i="1"/>
  <c r="AA1961" i="1"/>
  <c r="AA1962" i="1"/>
  <c r="AA1963" i="1"/>
  <c r="AA1964" i="1"/>
  <c r="AA1965" i="1"/>
  <c r="AA1968" i="1"/>
  <c r="AA1978" i="1"/>
  <c r="AA1979" i="1"/>
  <c r="AA1980" i="1"/>
  <c r="AA1981" i="1"/>
  <c r="AA1982" i="1"/>
  <c r="AA1983" i="1"/>
  <c r="AA1984" i="1"/>
  <c r="AA1985" i="1"/>
  <c r="AA1990" i="1"/>
  <c r="AA1992" i="1"/>
  <c r="AA1994" i="1"/>
  <c r="AA1995" i="1"/>
  <c r="AA1998" i="1"/>
  <c r="AA2001" i="1"/>
  <c r="AA2008" i="1"/>
  <c r="AA2009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33" i="1"/>
  <c r="AA2037" i="1"/>
  <c r="AA2038" i="1"/>
  <c r="AA2039" i="1"/>
  <c r="AA2040" i="1"/>
  <c r="AA2041" i="1"/>
  <c r="AA2042" i="1"/>
  <c r="AA2043" i="1"/>
  <c r="AA2044" i="1"/>
  <c r="AA2049" i="1"/>
  <c r="AA2050" i="1"/>
  <c r="AA2061" i="1"/>
  <c r="AA2062" i="1"/>
  <c r="AA2066" i="1"/>
  <c r="AA2069" i="1"/>
  <c r="AA2071" i="1"/>
  <c r="AA2072" i="1"/>
  <c r="AA2074" i="1"/>
  <c r="AA2076" i="1"/>
  <c r="AA2077" i="1"/>
  <c r="AA2078" i="1"/>
  <c r="AA2079" i="1"/>
  <c r="AA2080" i="1"/>
  <c r="AA2081" i="1"/>
  <c r="AA2082" i="1"/>
  <c r="AA2083" i="1"/>
  <c r="AA2085" i="1"/>
  <c r="AA2087" i="1"/>
  <c r="AA2090" i="1"/>
  <c r="AA2093" i="1"/>
  <c r="AA2097" i="1"/>
  <c r="AA2099" i="1"/>
  <c r="AA2100" i="1"/>
  <c r="AA2101" i="1"/>
  <c r="AA2102" i="1"/>
  <c r="AA2103" i="1"/>
  <c r="AA2104" i="1"/>
  <c r="AA2105" i="1"/>
  <c r="AA2107" i="1"/>
  <c r="AA2108" i="1"/>
  <c r="AA2110" i="1"/>
  <c r="AA2117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42" i="1"/>
  <c r="AA2143" i="1"/>
  <c r="AA2145" i="1"/>
  <c r="AA2146" i="1"/>
  <c r="AA2147" i="1"/>
  <c r="AA2149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3" i="1"/>
  <c r="AA2165" i="1"/>
  <c r="AA2166" i="1"/>
  <c r="AA2167" i="1"/>
  <c r="AA2168" i="1"/>
  <c r="AA2169" i="1"/>
  <c r="AA2170" i="1"/>
  <c r="AA2171" i="1"/>
  <c r="AA2172" i="1"/>
  <c r="AA2173" i="1"/>
  <c r="AA2176" i="1"/>
  <c r="AA2179" i="1"/>
  <c r="AA2184" i="1"/>
  <c r="AA2185" i="1"/>
  <c r="AA2187" i="1"/>
  <c r="AA2190" i="1"/>
  <c r="AA2191" i="1"/>
  <c r="AA2192" i="1"/>
  <c r="AA2193" i="1"/>
  <c r="AA2194" i="1"/>
  <c r="AA2195" i="1"/>
  <c r="AA2196" i="1"/>
  <c r="AA2197" i="1"/>
  <c r="AA2198" i="1"/>
  <c r="AA2199" i="1"/>
  <c r="AA2201" i="1"/>
  <c r="AA2202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6" i="1"/>
  <c r="AA2227" i="1"/>
  <c r="AA2228" i="1"/>
  <c r="AA2229" i="1"/>
  <c r="AA2230" i="1"/>
  <c r="AA2231" i="1"/>
  <c r="AA2232" i="1"/>
  <c r="AA2233" i="1"/>
  <c r="AA2235" i="1"/>
  <c r="AA2236" i="1"/>
  <c r="AA2238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80" i="1"/>
  <c r="AA2281" i="1"/>
  <c r="AA2282" i="1"/>
  <c r="AA2283" i="1"/>
  <c r="AA2284" i="1"/>
  <c r="AA2285" i="1"/>
  <c r="AA2286" i="1"/>
  <c r="AA2287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G2258" i="1"/>
  <c r="AG2257" i="1"/>
  <c r="AG2256" i="1"/>
  <c r="AG2255" i="1"/>
  <c r="AG2253" i="1"/>
  <c r="AG2222" i="1"/>
  <c r="AG2156" i="1"/>
  <c r="AG2126" i="1"/>
  <c r="AG2110" i="1"/>
  <c r="AG2103" i="1"/>
  <c r="AG2097" i="1"/>
  <c r="AG2093" i="1"/>
  <c r="AG2082" i="1"/>
  <c r="AG2081" i="1"/>
  <c r="AG2075" i="1"/>
  <c r="AG2072" i="1"/>
  <c r="AG2071" i="1"/>
  <c r="AG2070" i="1"/>
  <c r="AG2068" i="1"/>
  <c r="AG2066" i="1"/>
  <c r="AG2065" i="1"/>
  <c r="AG2064" i="1"/>
  <c r="AG2063" i="1"/>
  <c r="AG2062" i="1"/>
  <c r="AG2061" i="1"/>
  <c r="AG2060" i="1"/>
  <c r="AG2059" i="1"/>
  <c r="AG2058" i="1"/>
  <c r="AG2057" i="1"/>
  <c r="AG2050" i="1"/>
  <c r="AG2039" i="1"/>
  <c r="AG2038" i="1"/>
  <c r="AG2037" i="1"/>
  <c r="AG2031" i="1"/>
  <c r="AG2029" i="1"/>
  <c r="AG2028" i="1"/>
  <c r="AG2027" i="1"/>
  <c r="AG2025" i="1"/>
  <c r="AG2022" i="1"/>
  <c r="AG2021" i="1"/>
  <c r="AG2020" i="1"/>
  <c r="AG2015" i="1"/>
  <c r="AG2014" i="1"/>
  <c r="AG2006" i="1"/>
  <c r="AG2001" i="1"/>
  <c r="AG1998" i="1"/>
  <c r="AG1981" i="1"/>
  <c r="AG1978" i="1"/>
  <c r="AG1962" i="1"/>
  <c r="AG1961" i="1"/>
  <c r="AG1945" i="1"/>
  <c r="AG1926" i="1"/>
  <c r="AG1907" i="1"/>
  <c r="AG1906" i="1"/>
  <c r="AG1905" i="1"/>
  <c r="AG1901" i="1"/>
  <c r="AG1900" i="1"/>
  <c r="AG1899" i="1"/>
  <c r="AG1876" i="1"/>
  <c r="AG1853" i="1"/>
  <c r="AG1852" i="1"/>
  <c r="AG1850" i="1"/>
  <c r="AG1849" i="1"/>
  <c r="AG1824" i="1"/>
  <c r="AG1821" i="1"/>
  <c r="AG1789" i="1"/>
  <c r="AG1786" i="1"/>
  <c r="AG1781" i="1"/>
  <c r="AG1762" i="1"/>
  <c r="AG1761" i="1"/>
  <c r="AG1744" i="1"/>
  <c r="AG1741" i="1"/>
  <c r="AG1725" i="1"/>
  <c r="AG1717" i="1"/>
  <c r="AG1716" i="1"/>
  <c r="AG1676" i="1"/>
  <c r="AG1675" i="1"/>
  <c r="AG1669" i="1"/>
  <c r="AG1668" i="1"/>
  <c r="AG1667" i="1"/>
  <c r="AG1666" i="1"/>
  <c r="AG1665" i="1"/>
  <c r="AG1636" i="1"/>
  <c r="AG1632" i="1"/>
  <c r="AG1623" i="1"/>
  <c r="AG1607" i="1"/>
  <c r="AG1603" i="1"/>
  <c r="AG1600" i="1"/>
  <c r="AG1579" i="1"/>
  <c r="AG1567" i="1"/>
  <c r="AG1559" i="1"/>
  <c r="AG1558" i="1"/>
  <c r="AG1557" i="1"/>
  <c r="AG1556" i="1"/>
  <c r="AG1555" i="1"/>
  <c r="AG1550" i="1"/>
  <c r="AG1546" i="1"/>
  <c r="AG1528" i="1"/>
  <c r="AG1485" i="1"/>
  <c r="AG1471" i="1"/>
  <c r="AG1433" i="1"/>
  <c r="AG1403" i="1"/>
  <c r="AG1395" i="1"/>
  <c r="AG1156" i="1"/>
  <c r="AG840" i="1"/>
  <c r="AG792" i="1"/>
  <c r="AG652" i="1"/>
  <c r="AG649" i="1"/>
  <c r="AG638" i="1"/>
  <c r="AG605" i="1"/>
  <c r="AG576" i="1"/>
  <c r="AG530" i="1"/>
  <c r="AG496" i="1"/>
  <c r="AG490" i="1"/>
  <c r="AG430" i="1"/>
  <c r="AG427" i="1"/>
  <c r="AG419" i="1"/>
  <c r="AG368" i="1"/>
  <c r="AG360" i="1"/>
  <c r="AG288" i="1"/>
  <c r="AG45" i="1"/>
  <c r="AD2326" i="1"/>
  <c r="AD2249" i="1"/>
  <c r="AD2220" i="1"/>
  <c r="AD2160" i="1"/>
  <c r="AD2154" i="1"/>
  <c r="AD2153" i="1"/>
  <c r="AD2147" i="1"/>
  <c r="AD2124" i="1"/>
  <c r="AD2123" i="1"/>
  <c r="AD2087" i="1"/>
  <c r="AD2085" i="1"/>
  <c r="AD2083" i="1"/>
  <c r="AD2074" i="1"/>
  <c r="AD2067" i="1"/>
  <c r="AD2066" i="1"/>
  <c r="AD2039" i="1"/>
  <c r="AD2022" i="1"/>
  <c r="AD2008" i="1"/>
  <c r="AD1996" i="1"/>
  <c r="AD1989" i="1"/>
  <c r="AD1954" i="1"/>
  <c r="AD1953" i="1"/>
  <c r="AD1951" i="1"/>
  <c r="AD1939" i="1"/>
  <c r="AD1933" i="1"/>
  <c r="AD1932" i="1"/>
  <c r="AD1888" i="1"/>
  <c r="AD1887" i="1"/>
  <c r="AD1884" i="1"/>
  <c r="AD1861" i="1"/>
  <c r="AD1832" i="1"/>
  <c r="AD1821" i="1"/>
  <c r="AD1753" i="1"/>
  <c r="AD1741" i="1"/>
  <c r="AD1740" i="1"/>
  <c r="AD1638" i="1"/>
  <c r="AD1632" i="1"/>
  <c r="AD1581" i="1"/>
  <c r="AD1579" i="1"/>
  <c r="AD1517" i="1"/>
  <c r="AD1516" i="1"/>
  <c r="AD1499" i="1"/>
  <c r="AD1451" i="1"/>
  <c r="AD1427" i="1"/>
  <c r="AD1365" i="1"/>
  <c r="AD1331" i="1"/>
  <c r="AD1251" i="1"/>
  <c r="AD1250" i="1"/>
  <c r="AD1249" i="1"/>
  <c r="AD1167" i="1"/>
  <c r="AD1165" i="1"/>
  <c r="AD1096" i="1"/>
  <c r="AD1085" i="1"/>
  <c r="AD1084" i="1"/>
  <c r="AD1080" i="1"/>
  <c r="AD1047" i="1"/>
  <c r="AD1031" i="1"/>
  <c r="AD973" i="1"/>
  <c r="AD912" i="1"/>
  <c r="AD911" i="1"/>
  <c r="AD907" i="1"/>
  <c r="AD855" i="1"/>
  <c r="AD694" i="1"/>
  <c r="AD656" i="1"/>
  <c r="AD589" i="1"/>
  <c r="AD545" i="1"/>
  <c r="AD517" i="1"/>
  <c r="AD498" i="1"/>
  <c r="AD492" i="1"/>
  <c r="AD448" i="1"/>
  <c r="AD446" i="1"/>
  <c r="AD435" i="1"/>
  <c r="AD432" i="1"/>
  <c r="AD430" i="1"/>
  <c r="AD417" i="1"/>
  <c r="AD409" i="1"/>
  <c r="AD380" i="1"/>
  <c r="AD379" i="1"/>
  <c r="AD377" i="1"/>
  <c r="AD361" i="1"/>
  <c r="AD355" i="1"/>
  <c r="AD344" i="1"/>
  <c r="AD335" i="1"/>
  <c r="AD334" i="1"/>
  <c r="AD329" i="1"/>
  <c r="AD319" i="1"/>
  <c r="AD312" i="1"/>
  <c r="AD311" i="1"/>
  <c r="AD309" i="1"/>
  <c r="AD298" i="1"/>
  <c r="AD296" i="1"/>
  <c r="AD275" i="1"/>
  <c r="AD273" i="1"/>
  <c r="AD271" i="1"/>
  <c r="AD264" i="1"/>
  <c r="AD257" i="1"/>
  <c r="AD251" i="1"/>
  <c r="AD249" i="1"/>
  <c r="AD246" i="1"/>
  <c r="AD245" i="1"/>
  <c r="AD240" i="1"/>
  <c r="AD239" i="1"/>
  <c r="AD231" i="1"/>
  <c r="AD219" i="1"/>
  <c r="AD215" i="1"/>
  <c r="AD212" i="1"/>
  <c r="AD208" i="1"/>
  <c r="AD204" i="1"/>
  <c r="AD203" i="1"/>
  <c r="AD201" i="1"/>
  <c r="AD200" i="1"/>
  <c r="AD193" i="1"/>
  <c r="AD191" i="1"/>
  <c r="AD188" i="1"/>
  <c r="AD185" i="1"/>
  <c r="AD184" i="1"/>
  <c r="AD182" i="1"/>
  <c r="AD179" i="1"/>
  <c r="AD178" i="1"/>
  <c r="AD176" i="1"/>
  <c r="AD175" i="1"/>
  <c r="AD174" i="1"/>
  <c r="AD172" i="1"/>
  <c r="AD171" i="1"/>
  <c r="AD170" i="1"/>
  <c r="AD169" i="1"/>
  <c r="AD167" i="1"/>
  <c r="AD166" i="1"/>
  <c r="AD153" i="1"/>
  <c r="AD152" i="1"/>
  <c r="AD151" i="1"/>
  <c r="AD149" i="1"/>
  <c r="AD143" i="1"/>
  <c r="AD142" i="1"/>
  <c r="AD135" i="1"/>
  <c r="AD134" i="1"/>
  <c r="AD128" i="1"/>
  <c r="AD127" i="1"/>
  <c r="AD125" i="1"/>
  <c r="AD124" i="1"/>
  <c r="AD123" i="1"/>
  <c r="AD122" i="1"/>
  <c r="AD121" i="1"/>
  <c r="AD118" i="1"/>
  <c r="AD117" i="1"/>
  <c r="AD114" i="1"/>
  <c r="AD111" i="1"/>
  <c r="AD98" i="1"/>
  <c r="AD96" i="1"/>
  <c r="AD93" i="1"/>
  <c r="AD90" i="1"/>
  <c r="AD64" i="1"/>
  <c r="AD57" i="1"/>
  <c r="AD54" i="1"/>
  <c r="AD45" i="1"/>
  <c r="AD35" i="1"/>
  <c r="AD29" i="1"/>
  <c r="AD26" i="1"/>
  <c r="AD24" i="1"/>
  <c r="AD23" i="1"/>
  <c r="AD19" i="1"/>
  <c r="AD18" i="1"/>
  <c r="AD15" i="1"/>
  <c r="AD13" i="1"/>
  <c r="AD7" i="1"/>
  <c r="AG2356" i="1"/>
  <c r="AG2355" i="1"/>
  <c r="AG2352" i="1"/>
  <c r="AG2350" i="1"/>
  <c r="AG2349" i="1"/>
  <c r="AG2348" i="1"/>
  <c r="AG2347" i="1"/>
  <c r="AG2346" i="1"/>
  <c r="AG2345" i="1"/>
  <c r="AG2343" i="1"/>
  <c r="AG2342" i="1"/>
  <c r="AG2339" i="1"/>
  <c r="AG2338" i="1"/>
  <c r="AG2337" i="1"/>
  <c r="AG2336" i="1"/>
  <c r="AG2335" i="1"/>
  <c r="AG2333" i="1"/>
  <c r="AG2332" i="1"/>
  <c r="AG2330" i="1"/>
  <c r="AG2325" i="1"/>
  <c r="AG2324" i="1"/>
  <c r="AG2321" i="1"/>
  <c r="AG2318" i="1"/>
  <c r="AG2317" i="1"/>
  <c r="AG2313" i="1"/>
  <c r="AG2312" i="1"/>
  <c r="AG2310" i="1"/>
  <c r="AG2308" i="1"/>
  <c r="AG2307" i="1"/>
  <c r="AG2306" i="1"/>
  <c r="AG2305" i="1"/>
  <c r="AG2304" i="1"/>
  <c r="AG2303" i="1"/>
  <c r="AG2301" i="1"/>
  <c r="AG2300" i="1"/>
  <c r="AG2296" i="1"/>
  <c r="AG2294" i="1"/>
  <c r="AG2289" i="1"/>
  <c r="AG2288" i="1"/>
  <c r="AG2287" i="1"/>
  <c r="AG2286" i="1"/>
  <c r="AG2284" i="1"/>
  <c r="AG2283" i="1"/>
  <c r="AG2281" i="1"/>
  <c r="AG2279" i="1"/>
  <c r="AG2274" i="1"/>
  <c r="AG2273" i="1"/>
  <c r="AG2272" i="1"/>
  <c r="AG2270" i="1"/>
  <c r="AG2269" i="1"/>
  <c r="AG2268" i="1"/>
  <c r="AG2266" i="1"/>
  <c r="AG2265" i="1"/>
  <c r="AG2264" i="1"/>
  <c r="AG2263" i="1"/>
  <c r="AG2261" i="1"/>
  <c r="AG2254" i="1"/>
  <c r="AG2251" i="1"/>
  <c r="AG2250" i="1"/>
  <c r="AG2247" i="1"/>
  <c r="AG2246" i="1"/>
  <c r="AG2245" i="1"/>
  <c r="AG2244" i="1"/>
  <c r="AG2243" i="1"/>
  <c r="AG2242" i="1"/>
  <c r="AG2241" i="1"/>
  <c r="AG2240" i="1"/>
  <c r="AG2237" i="1"/>
  <c r="AG2234" i="1"/>
  <c r="AG2232" i="1"/>
  <c r="AG2231" i="1"/>
  <c r="AG2230" i="1"/>
  <c r="AG2229" i="1"/>
  <c r="AG2228" i="1"/>
  <c r="AG2226" i="1"/>
  <c r="AG2225" i="1"/>
  <c r="AG2223" i="1"/>
  <c r="AG2219" i="1"/>
  <c r="AG2216" i="1"/>
  <c r="AG2215" i="1"/>
  <c r="AG2214" i="1"/>
  <c r="AG2213" i="1"/>
  <c r="AG2212" i="1"/>
  <c r="AG2211" i="1"/>
  <c r="AG2208" i="1"/>
  <c r="AG2207" i="1"/>
  <c r="AG2206" i="1"/>
  <c r="AG2204" i="1"/>
  <c r="AG2203" i="1"/>
  <c r="AG2202" i="1"/>
  <c r="AG2201" i="1"/>
  <c r="AG2200" i="1"/>
  <c r="AG2199" i="1"/>
  <c r="AG2195" i="1"/>
  <c r="AG2194" i="1"/>
  <c r="AG2192" i="1"/>
  <c r="AG2191" i="1"/>
  <c r="AG2190" i="1"/>
  <c r="AG2189" i="1"/>
  <c r="AG2187" i="1"/>
  <c r="AG2185" i="1"/>
  <c r="AG2184" i="1"/>
  <c r="AG2179" i="1"/>
  <c r="AG2177" i="1"/>
  <c r="AG2175" i="1"/>
  <c r="AG2169" i="1"/>
  <c r="AG2168" i="1"/>
  <c r="AG2167" i="1"/>
  <c r="AG2165" i="1"/>
  <c r="AG2164" i="1"/>
  <c r="AG2161" i="1"/>
  <c r="AG2160" i="1"/>
  <c r="AG2159" i="1"/>
  <c r="AG2154" i="1"/>
  <c r="AG2153" i="1"/>
  <c r="AG2152" i="1"/>
  <c r="AG2151" i="1"/>
  <c r="AG2149" i="1"/>
  <c r="AG2146" i="1"/>
  <c r="AG2145" i="1"/>
  <c r="AG2143" i="1"/>
  <c r="AG2142" i="1"/>
  <c r="AG2139" i="1"/>
  <c r="AG2138" i="1"/>
  <c r="AG2124" i="1"/>
  <c r="AG2123" i="1"/>
  <c r="AG2121" i="1"/>
  <c r="AG2120" i="1"/>
  <c r="AG2119" i="1"/>
  <c r="AG2118" i="1"/>
  <c r="AG2117" i="1"/>
  <c r="AG2111" i="1"/>
  <c r="AG2109" i="1"/>
  <c r="AG2108" i="1"/>
  <c r="AG2107" i="1"/>
  <c r="AG2106" i="1"/>
  <c r="AG2105" i="1"/>
  <c r="AG2100" i="1"/>
  <c r="AG2090" i="1"/>
  <c r="AG2085" i="1"/>
  <c r="AG2084" i="1"/>
  <c r="AG1552" i="1"/>
  <c r="AD2356" i="1"/>
  <c r="AD2354" i="1"/>
  <c r="AD2353" i="1"/>
  <c r="AD2351" i="1"/>
  <c r="AD2348" i="1"/>
  <c r="AD2343" i="1"/>
  <c r="AD2342" i="1"/>
  <c r="AD2341" i="1"/>
  <c r="AD2340" i="1"/>
  <c r="AD2337" i="1"/>
  <c r="AD2336" i="1"/>
  <c r="AD2335" i="1"/>
  <c r="AD2334" i="1"/>
  <c r="AD2331" i="1"/>
  <c r="AD2330" i="1"/>
  <c r="AD2329" i="1"/>
  <c r="AD2320" i="1"/>
  <c r="AD2319" i="1"/>
  <c r="AD2316" i="1"/>
  <c r="AD2315" i="1"/>
  <c r="AD2314" i="1"/>
  <c r="AD2311" i="1"/>
  <c r="AD2309" i="1"/>
  <c r="AD2305" i="1"/>
  <c r="AD2303" i="1"/>
  <c r="AD2302" i="1"/>
  <c r="AD2301" i="1"/>
  <c r="AD2299" i="1"/>
  <c r="AD2298" i="1"/>
  <c r="AD2297" i="1"/>
  <c r="AD2295" i="1"/>
  <c r="AD2293" i="1"/>
  <c r="AD2287" i="1"/>
  <c r="AD2286" i="1"/>
  <c r="AD2285" i="1"/>
  <c r="AD2282" i="1"/>
  <c r="AD2280" i="1"/>
  <c r="AD2278" i="1"/>
  <c r="AD2277" i="1"/>
  <c r="AD2276" i="1"/>
  <c r="AD2275" i="1"/>
  <c r="AD2271" i="1"/>
  <c r="AD2268" i="1"/>
  <c r="AD2267" i="1"/>
  <c r="AD2239" i="1"/>
  <c r="AD2238" i="1"/>
  <c r="AD2236" i="1"/>
  <c r="AD2235" i="1"/>
  <c r="AD2233" i="1"/>
  <c r="AD2232" i="1"/>
  <c r="AD2229" i="1"/>
  <c r="AD2227" i="1"/>
  <c r="AD2226" i="1"/>
  <c r="AD2212" i="1"/>
  <c r="AD2210" i="1"/>
  <c r="AD2209" i="1"/>
  <c r="AD2187" i="1"/>
  <c r="AD2185" i="1"/>
  <c r="AD2176" i="1"/>
  <c r="AD2174" i="1"/>
  <c r="AD2173" i="1"/>
  <c r="AD2172" i="1"/>
  <c r="AD2171" i="1"/>
  <c r="AD2170" i="1"/>
  <c r="AD2166" i="1"/>
  <c r="AD2163" i="1"/>
  <c r="AD2161" i="1"/>
  <c r="AD2150" i="1"/>
  <c r="AD2146" i="1"/>
  <c r="AD2145" i="1"/>
  <c r="AD2143" i="1"/>
  <c r="AD2142" i="1"/>
  <c r="AD2136" i="1"/>
  <c r="AD2135" i="1"/>
  <c r="AD2090" i="1"/>
  <c r="AG9" i="1"/>
  <c r="AG10" i="1"/>
  <c r="AG11" i="1"/>
  <c r="AG12" i="1"/>
  <c r="AG13" i="1"/>
  <c r="AG14" i="1"/>
  <c r="AG15" i="1"/>
  <c r="AG16" i="1"/>
  <c r="AG17" i="1"/>
  <c r="AG18" i="1"/>
  <c r="AG19" i="1"/>
  <c r="AG21" i="1"/>
  <c r="AG22" i="1"/>
  <c r="AG23" i="1"/>
  <c r="AG26" i="1"/>
  <c r="AG28" i="1"/>
  <c r="AG29" i="1"/>
  <c r="AG33" i="1"/>
  <c r="AG39" i="1"/>
  <c r="AG41" i="1"/>
  <c r="AG46" i="1"/>
  <c r="AG52" i="1"/>
  <c r="AG53" i="1"/>
  <c r="AG55" i="1"/>
  <c r="AG56" i="1"/>
  <c r="AG57" i="1"/>
  <c r="AG58" i="1"/>
  <c r="AG59" i="1"/>
  <c r="AG64" i="1"/>
  <c r="AG70" i="1"/>
  <c r="AG71" i="1"/>
  <c r="AG73" i="1"/>
  <c r="AG77" i="1"/>
  <c r="AG78" i="1"/>
  <c r="AG79" i="1"/>
  <c r="AG80" i="1"/>
  <c r="AG81" i="1"/>
  <c r="AG82" i="1"/>
  <c r="AG83" i="1"/>
  <c r="AG84" i="1"/>
  <c r="AG85" i="1"/>
  <c r="AG86" i="1"/>
  <c r="AG91" i="1"/>
  <c r="AG93" i="1"/>
  <c r="AG95" i="1"/>
  <c r="AG97" i="1"/>
  <c r="AG98" i="1"/>
  <c r="AG101" i="1"/>
  <c r="AG102" i="1"/>
  <c r="AG103" i="1"/>
  <c r="AG104" i="1"/>
  <c r="AG105" i="1"/>
  <c r="AG107" i="1"/>
  <c r="AG108" i="1"/>
  <c r="AG109" i="1"/>
  <c r="AG111" i="1"/>
  <c r="AG117" i="1"/>
  <c r="AG118" i="1"/>
  <c r="AG119" i="1"/>
  <c r="AG120" i="1"/>
  <c r="AG122" i="1"/>
  <c r="AG123" i="1"/>
  <c r="AG124" i="1"/>
  <c r="AG125" i="1"/>
  <c r="AG126" i="1"/>
  <c r="AG127" i="1"/>
  <c r="AG128" i="1"/>
  <c r="AG129" i="1"/>
  <c r="AG132" i="1"/>
  <c r="AG133" i="1"/>
  <c r="AG134" i="1"/>
  <c r="AG135" i="1"/>
  <c r="AG143" i="1"/>
  <c r="AG146" i="1"/>
  <c r="AG149" i="1"/>
  <c r="AG153" i="1"/>
  <c r="AG157" i="1"/>
  <c r="AG161" i="1"/>
  <c r="AG162" i="1"/>
  <c r="AG163" i="1"/>
  <c r="AG164" i="1"/>
  <c r="AG169" i="1"/>
  <c r="AG170" i="1"/>
  <c r="AG171" i="1"/>
  <c r="AG173" i="1"/>
  <c r="AG174" i="1"/>
  <c r="AG175" i="1"/>
  <c r="AG176" i="1"/>
  <c r="AG178" i="1"/>
  <c r="AG180" i="1"/>
  <c r="AG183" i="1"/>
  <c r="AG188" i="1"/>
  <c r="AG197" i="1"/>
  <c r="AG198" i="1"/>
  <c r="AG199" i="1"/>
  <c r="AG200" i="1"/>
  <c r="AG205" i="1"/>
  <c r="AG208" i="1"/>
  <c r="AG209" i="1"/>
  <c r="AG212" i="1"/>
  <c r="AG215" i="1"/>
  <c r="AG217" i="1"/>
  <c r="AG218" i="1"/>
  <c r="AG219" i="1"/>
  <c r="AG221" i="1"/>
  <c r="AG229" i="1"/>
  <c r="AG230" i="1"/>
  <c r="AG239" i="1"/>
  <c r="AG240" i="1"/>
  <c r="AG246" i="1"/>
  <c r="AG249" i="1"/>
  <c r="AG251" i="1"/>
  <c r="AG255" i="1"/>
  <c r="AG257" i="1"/>
  <c r="AG260" i="1"/>
  <c r="AG261" i="1"/>
  <c r="AG262" i="1"/>
  <c r="AG263" i="1"/>
  <c r="AG267" i="1"/>
  <c r="AG273" i="1"/>
  <c r="AG275" i="1"/>
  <c r="AG277" i="1"/>
  <c r="AG278" i="1"/>
  <c r="AG286" i="1"/>
  <c r="AG287" i="1"/>
  <c r="AG299" i="1"/>
  <c r="AG316" i="1"/>
  <c r="AG318" i="1"/>
  <c r="AG319" i="1"/>
  <c r="AG330" i="1"/>
  <c r="AG331" i="1"/>
  <c r="AG334" i="1"/>
  <c r="AG335" i="1"/>
  <c r="AG337" i="1"/>
  <c r="AG338" i="1"/>
  <c r="AG341" i="1"/>
  <c r="AG347" i="1"/>
  <c r="AG355" i="1"/>
  <c r="AG357" i="1"/>
  <c r="AG358" i="1"/>
  <c r="AG361" i="1"/>
  <c r="AG365" i="1"/>
  <c r="AG370" i="1"/>
  <c r="AG371" i="1"/>
  <c r="AG373" i="1"/>
  <c r="AG374" i="1"/>
  <c r="AG386" i="1"/>
  <c r="AG392" i="1"/>
  <c r="AG394" i="1"/>
  <c r="AG395" i="1"/>
  <c r="AG398" i="1"/>
  <c r="AG403" i="1"/>
  <c r="AG404" i="1"/>
  <c r="AG405" i="1"/>
  <c r="AG412" i="1"/>
  <c r="AG414" i="1"/>
  <c r="AG417" i="1"/>
  <c r="AG428" i="1"/>
  <c r="AG432" i="1"/>
  <c r="AG433" i="1"/>
  <c r="AG434" i="1"/>
  <c r="AG436" i="1"/>
  <c r="AG437" i="1"/>
  <c r="AG439" i="1"/>
  <c r="AG440" i="1"/>
  <c r="AG441" i="1"/>
  <c r="AG446" i="1"/>
  <c r="AG448" i="1"/>
  <c r="AG449" i="1"/>
  <c r="AG450" i="1"/>
  <c r="AG452" i="1"/>
  <c r="AG453" i="1"/>
  <c r="AG459" i="1"/>
  <c r="AG465" i="1"/>
  <c r="AG466" i="1"/>
  <c r="AG471" i="1"/>
  <c r="AG477" i="1"/>
  <c r="AG478" i="1"/>
  <c r="AG479" i="1"/>
  <c r="AG480" i="1"/>
  <c r="AG481" i="1"/>
  <c r="AG484" i="1"/>
  <c r="AG485" i="1"/>
  <c r="AG486" i="1"/>
  <c r="AG489" i="1"/>
  <c r="AG492" i="1"/>
  <c r="AG493" i="1"/>
  <c r="AG494" i="1"/>
  <c r="AG500" i="1"/>
  <c r="AG501" i="1"/>
  <c r="AG502" i="1"/>
  <c r="AG503" i="1"/>
  <c r="AG504" i="1"/>
  <c r="AG508" i="1"/>
  <c r="AG510" i="1"/>
  <c r="AG511" i="1"/>
  <c r="AG512" i="1"/>
  <c r="AG513" i="1"/>
  <c r="AG515" i="1"/>
  <c r="AG517" i="1"/>
  <c r="AG519" i="1"/>
  <c r="AG521" i="1"/>
  <c r="AG522" i="1"/>
  <c r="AG523" i="1"/>
  <c r="AG528" i="1"/>
  <c r="AG539" i="1"/>
  <c r="AG546" i="1"/>
  <c r="AG547" i="1"/>
  <c r="AG556" i="1"/>
  <c r="AG565" i="1"/>
  <c r="AG566" i="1"/>
  <c r="AG586" i="1"/>
  <c r="AG589" i="1"/>
  <c r="AG591" i="1"/>
  <c r="AG597" i="1"/>
  <c r="AG599" i="1"/>
  <c r="AG600" i="1"/>
  <c r="AG601" i="1"/>
  <c r="AG602" i="1"/>
  <c r="AG609" i="1"/>
  <c r="AG626" i="1"/>
  <c r="AG627" i="1"/>
  <c r="AG628" i="1"/>
  <c r="AG634" i="1"/>
  <c r="AG635" i="1"/>
  <c r="AG636" i="1"/>
  <c r="AG637" i="1"/>
  <c r="AG650" i="1"/>
  <c r="AG651" i="1"/>
  <c r="AG653" i="1"/>
  <c r="AG655" i="1"/>
  <c r="AG656" i="1"/>
  <c r="AG659" i="1"/>
  <c r="AG660" i="1"/>
  <c r="AG662" i="1"/>
  <c r="AG663" i="1"/>
  <c r="AG664" i="1"/>
  <c r="AG665" i="1"/>
  <c r="AG667" i="1"/>
  <c r="AG668" i="1"/>
  <c r="AG678" i="1"/>
  <c r="AG685" i="1"/>
  <c r="AG686" i="1"/>
  <c r="AG687" i="1"/>
  <c r="AG688" i="1"/>
  <c r="AG689" i="1"/>
  <c r="AG692" i="1"/>
  <c r="AG695" i="1"/>
  <c r="AG702" i="1"/>
  <c r="AG705" i="1"/>
  <c r="AG706" i="1"/>
  <c r="AG707" i="1"/>
  <c r="AG711" i="1"/>
  <c r="AG712" i="1"/>
  <c r="AG716" i="1"/>
  <c r="AG730" i="1"/>
  <c r="AG733" i="1"/>
  <c r="AG734" i="1"/>
  <c r="AG735" i="1"/>
  <c r="AG738" i="1"/>
  <c r="AG741" i="1"/>
  <c r="AG742" i="1"/>
  <c r="AG743" i="1"/>
  <c r="AG744" i="1"/>
  <c r="AG745" i="1"/>
  <c r="AG746" i="1"/>
  <c r="AG747" i="1"/>
  <c r="AG749" i="1"/>
  <c r="AG754" i="1"/>
  <c r="AG755" i="1"/>
  <c r="AG759" i="1"/>
  <c r="AG776" i="1"/>
  <c r="AG777" i="1"/>
  <c r="AG780" i="1"/>
  <c r="AG783" i="1"/>
  <c r="AG784" i="1"/>
  <c r="AG785" i="1"/>
  <c r="AG786" i="1"/>
  <c r="AG791" i="1"/>
  <c r="AG794" i="1"/>
  <c r="AG807" i="1"/>
  <c r="AG809" i="1"/>
  <c r="AG810" i="1"/>
  <c r="AG811" i="1"/>
  <c r="AG816" i="1"/>
  <c r="AG822" i="1"/>
  <c r="AG823" i="1"/>
  <c r="AG824" i="1"/>
  <c r="AG829" i="1"/>
  <c r="AG831" i="1"/>
  <c r="AG849" i="1"/>
  <c r="AG854" i="1"/>
  <c r="AG859" i="1"/>
  <c r="AG860" i="1"/>
  <c r="AG868" i="1"/>
  <c r="AG869" i="1"/>
  <c r="AG874" i="1"/>
  <c r="AG886" i="1"/>
  <c r="AG887" i="1"/>
  <c r="AG888" i="1"/>
  <c r="AG890" i="1"/>
  <c r="AG892" i="1"/>
  <c r="AG893" i="1"/>
  <c r="AG894" i="1"/>
  <c r="AG895" i="1"/>
  <c r="AG896" i="1"/>
  <c r="AG897" i="1"/>
  <c r="AG899" i="1"/>
  <c r="AG900" i="1"/>
  <c r="AG901" i="1"/>
  <c r="AG902" i="1"/>
  <c r="AG904" i="1"/>
  <c r="AG905" i="1"/>
  <c r="AG906" i="1"/>
  <c r="AG907" i="1"/>
  <c r="AG909" i="1"/>
  <c r="AG911" i="1"/>
  <c r="AG912" i="1"/>
  <c r="AG916" i="1"/>
  <c r="AG922" i="1"/>
  <c r="AG925" i="1"/>
  <c r="AG927" i="1"/>
  <c r="AG931" i="1"/>
  <c r="AG934" i="1"/>
  <c r="AG939" i="1"/>
  <c r="AG942" i="1"/>
  <c r="AG943" i="1"/>
  <c r="AG951" i="1"/>
  <c r="AG952" i="1"/>
  <c r="AG954" i="1"/>
  <c r="AG955" i="1"/>
  <c r="AG957" i="1"/>
  <c r="AG962" i="1"/>
  <c r="AG963" i="1"/>
  <c r="AG964" i="1"/>
  <c r="AG965" i="1"/>
  <c r="AG966" i="1"/>
  <c r="AG974" i="1"/>
  <c r="AG975" i="1"/>
  <c r="AG976" i="1"/>
  <c r="AG979" i="1"/>
  <c r="AG980" i="1"/>
  <c r="AG982" i="1"/>
  <c r="AG983" i="1"/>
  <c r="AG986" i="1"/>
  <c r="AG987" i="1"/>
  <c r="AG989" i="1"/>
  <c r="AG991" i="1"/>
  <c r="AG994" i="1"/>
  <c r="AG996" i="1"/>
  <c r="AG1003" i="1"/>
  <c r="AG1006" i="1"/>
  <c r="AG1007" i="1"/>
  <c r="AG1008" i="1"/>
  <c r="AG1017" i="1"/>
  <c r="AG1018" i="1"/>
  <c r="AG1021" i="1"/>
  <c r="AG1024" i="1"/>
  <c r="AG1025" i="1"/>
  <c r="AG1028" i="1"/>
  <c r="AG1029" i="1"/>
  <c r="AG1032" i="1"/>
  <c r="AG1040" i="1"/>
  <c r="AG1053" i="1"/>
  <c r="AG1054" i="1"/>
  <c r="AG1066" i="1"/>
  <c r="AG1067" i="1"/>
  <c r="AG1072" i="1"/>
  <c r="AG1074" i="1"/>
  <c r="AG1075" i="1"/>
  <c r="AG1076" i="1"/>
  <c r="AG1077" i="1"/>
  <c r="AG1079" i="1"/>
  <c r="AG1083" i="1"/>
  <c r="AG1091" i="1"/>
  <c r="AG1093" i="1"/>
  <c r="AG1099" i="1"/>
  <c r="AG1114" i="1"/>
  <c r="AG1117" i="1"/>
  <c r="AG1118" i="1"/>
  <c r="AG1120" i="1"/>
  <c r="AG1122" i="1"/>
  <c r="AG1123" i="1"/>
  <c r="AG1124" i="1"/>
  <c r="AG1135" i="1"/>
  <c r="AG1139" i="1"/>
  <c r="AG1140" i="1"/>
  <c r="AG1141" i="1"/>
  <c r="AG1142" i="1"/>
  <c r="AG1147" i="1"/>
  <c r="AG1148" i="1"/>
  <c r="AG1149" i="1"/>
  <c r="AG1164" i="1"/>
  <c r="AG1166" i="1"/>
  <c r="AG1168" i="1"/>
  <c r="AG1169" i="1"/>
  <c r="AG1170" i="1"/>
  <c r="AG1171" i="1"/>
  <c r="AG1172" i="1"/>
  <c r="AG1173" i="1"/>
  <c r="AG1174" i="1"/>
  <c r="AG1175" i="1"/>
  <c r="AG1177" i="1"/>
  <c r="AG1178" i="1"/>
  <c r="AG1179" i="1"/>
  <c r="AG1180" i="1"/>
  <c r="AG1181" i="1"/>
  <c r="AG1183" i="1"/>
  <c r="AG1187" i="1"/>
  <c r="AG1189" i="1"/>
  <c r="AG1190" i="1"/>
  <c r="AG1196" i="1"/>
  <c r="AG1197" i="1"/>
  <c r="AG1198" i="1"/>
  <c r="AG1204" i="1"/>
  <c r="AG1209" i="1"/>
  <c r="AG1211" i="1"/>
  <c r="AG1212" i="1"/>
  <c r="AG1213" i="1"/>
  <c r="AG1215" i="1"/>
  <c r="AG1217" i="1"/>
  <c r="AG1218" i="1"/>
  <c r="AG1220" i="1"/>
  <c r="AG1231" i="1"/>
  <c r="AG1233" i="1"/>
  <c r="AG1234" i="1"/>
  <c r="AG1238" i="1"/>
  <c r="AG1252" i="1"/>
  <c r="AG1253" i="1"/>
  <c r="AG1260" i="1"/>
  <c r="AG1261" i="1"/>
  <c r="AG1266" i="1"/>
  <c r="AG1268" i="1"/>
  <c r="AG1276" i="1"/>
  <c r="AG1280" i="1"/>
  <c r="AG1281" i="1"/>
  <c r="AG1282" i="1"/>
  <c r="AG1283" i="1"/>
  <c r="AG1286" i="1"/>
  <c r="AG1288" i="1"/>
  <c r="AG1289" i="1"/>
  <c r="AG1290" i="1"/>
  <c r="AG1291" i="1"/>
  <c r="AG1292" i="1"/>
  <c r="AG1293" i="1"/>
  <c r="AG1297" i="1"/>
  <c r="AG1298" i="1"/>
  <c r="AG1300" i="1"/>
  <c r="AG1302" i="1"/>
  <c r="AG1305" i="1"/>
  <c r="AG1306" i="1"/>
  <c r="AG1307" i="1"/>
  <c r="AG1313" i="1"/>
  <c r="AG1314" i="1"/>
  <c r="AG1317" i="1"/>
  <c r="AG1318" i="1"/>
  <c r="AG1321" i="1"/>
  <c r="AG1324" i="1"/>
  <c r="AG1334" i="1"/>
  <c r="AG1335" i="1"/>
  <c r="AG1339" i="1"/>
  <c r="AG1340" i="1"/>
  <c r="AG1341" i="1"/>
  <c r="AG1344" i="1"/>
  <c r="AG1345" i="1"/>
  <c r="AG1351" i="1"/>
  <c r="AG1359" i="1"/>
  <c r="AG1361" i="1"/>
  <c r="AG1363" i="1"/>
  <c r="AG1364" i="1"/>
  <c r="AG1365" i="1"/>
  <c r="AG1367" i="1"/>
  <c r="AG1369" i="1"/>
  <c r="AG1370" i="1"/>
  <c r="AG1373" i="1"/>
  <c r="AG1374" i="1"/>
  <c r="AG1375" i="1"/>
  <c r="AG1377" i="1"/>
  <c r="AG1378" i="1"/>
  <c r="AG1380" i="1"/>
  <c r="AG1381" i="1"/>
  <c r="AG1382" i="1"/>
  <c r="AG1383" i="1"/>
  <c r="AG1384" i="1"/>
  <c r="AG1386" i="1"/>
  <c r="AG1388" i="1"/>
  <c r="AG1389" i="1"/>
  <c r="AG1390" i="1"/>
  <c r="AG1391" i="1"/>
  <c r="AG1393" i="1"/>
  <c r="AG1394" i="1"/>
  <c r="AG1396" i="1"/>
  <c r="AG1399" i="1"/>
  <c r="AG1404" i="1"/>
  <c r="AG1405" i="1"/>
  <c r="AG1406" i="1"/>
  <c r="AG1416" i="1"/>
  <c r="AG1418" i="1"/>
  <c r="AG1419" i="1"/>
  <c r="AG1422" i="1"/>
  <c r="AG1429" i="1"/>
  <c r="AG1430" i="1"/>
  <c r="AG1432" i="1"/>
  <c r="AG1437" i="1"/>
  <c r="AG1439" i="1"/>
  <c r="AG1440" i="1"/>
  <c r="AG1442" i="1"/>
  <c r="AG1448" i="1"/>
  <c r="AG1451" i="1"/>
  <c r="AG1452" i="1"/>
  <c r="AG1453" i="1"/>
  <c r="AG1455" i="1"/>
  <c r="AG1457" i="1"/>
  <c r="AG1459" i="1"/>
  <c r="AG1464" i="1"/>
  <c r="AG1465" i="1"/>
  <c r="AG1476" i="1"/>
  <c r="AG1480" i="1"/>
  <c r="AG1487" i="1"/>
  <c r="AG1488" i="1"/>
  <c r="AG1491" i="1"/>
  <c r="AG1494" i="1"/>
  <c r="AG1495" i="1"/>
  <c r="AG1496" i="1"/>
  <c r="AG1497" i="1"/>
  <c r="AG1499" i="1"/>
  <c r="AG1500" i="1"/>
  <c r="AG1505" i="1"/>
  <c r="AG1506" i="1"/>
  <c r="AG1511" i="1"/>
  <c r="AG1513" i="1"/>
  <c r="AG1514" i="1"/>
  <c r="AG1516" i="1"/>
  <c r="AG1517" i="1"/>
  <c r="AG1519" i="1"/>
  <c r="AG1524" i="1"/>
  <c r="AG1527" i="1"/>
  <c r="AG1534" i="1"/>
  <c r="AG1574" i="1"/>
  <c r="AG1577" i="1"/>
  <c r="AG1578" i="1"/>
  <c r="AG1581" i="1"/>
  <c r="AG1582" i="1"/>
  <c r="AG1584" i="1"/>
  <c r="AG1585" i="1"/>
  <c r="AG1591" i="1"/>
  <c r="AG1592" i="1"/>
  <c r="AG1604" i="1"/>
  <c r="AG1608" i="1"/>
  <c r="AG1609" i="1"/>
  <c r="AG1612" i="1"/>
  <c r="AG1613" i="1"/>
  <c r="AG1614" i="1"/>
  <c r="AG1615" i="1"/>
  <c r="AG1621" i="1"/>
  <c r="AG1627" i="1"/>
  <c r="AG1633" i="1"/>
  <c r="AG1634" i="1"/>
  <c r="AG1637" i="1"/>
  <c r="AG1638" i="1"/>
  <c r="AG1641" i="1"/>
  <c r="AG1644" i="1"/>
  <c r="AG1645" i="1"/>
  <c r="AG1647" i="1"/>
  <c r="AG1650" i="1"/>
  <c r="AG1651" i="1"/>
  <c r="AG1654" i="1"/>
  <c r="AG1655" i="1"/>
  <c r="AG1656" i="1"/>
  <c r="AG1657" i="1"/>
  <c r="AG1660" i="1"/>
  <c r="AG1664" i="1"/>
  <c r="AG1670" i="1"/>
  <c r="AG1671" i="1"/>
  <c r="AG1674" i="1"/>
  <c r="AG1683" i="1"/>
  <c r="AG1686" i="1"/>
  <c r="AG1687" i="1"/>
  <c r="AG1688" i="1"/>
  <c r="AG1690" i="1"/>
  <c r="AG1691" i="1"/>
  <c r="AG1692" i="1"/>
  <c r="AG1696" i="1"/>
  <c r="AG1698" i="1"/>
  <c r="AG1700" i="1"/>
  <c r="AG1701" i="1"/>
  <c r="AG1704" i="1"/>
  <c r="AG1705" i="1"/>
  <c r="AG1718" i="1"/>
  <c r="AG1724" i="1"/>
  <c r="AG1726" i="1"/>
  <c r="AG1733" i="1"/>
  <c r="AG1734" i="1"/>
  <c r="AG1742" i="1"/>
  <c r="AG1745" i="1"/>
  <c r="AG1747" i="1"/>
  <c r="AG1748" i="1"/>
  <c r="AG1749" i="1"/>
  <c r="AG1750" i="1"/>
  <c r="AG1759" i="1"/>
  <c r="AG1760" i="1"/>
  <c r="AG1763" i="1"/>
  <c r="AG1768" i="1"/>
  <c r="AG1770" i="1"/>
  <c r="AG1771" i="1"/>
  <c r="AG1772" i="1"/>
  <c r="AG1773" i="1"/>
  <c r="AG1774" i="1"/>
  <c r="AG1775" i="1"/>
  <c r="AG1776" i="1"/>
  <c r="AG1777" i="1"/>
  <c r="AG1778" i="1"/>
  <c r="AG1779" i="1"/>
  <c r="AG1788" i="1"/>
  <c r="AG1790" i="1"/>
  <c r="AG1792" i="1"/>
  <c r="AG1793" i="1"/>
  <c r="AG1794" i="1"/>
  <c r="AG1797" i="1"/>
  <c r="AG1800" i="1"/>
  <c r="AG1801" i="1"/>
  <c r="AG1804" i="1"/>
  <c r="AG1806" i="1"/>
  <c r="AG1807" i="1"/>
  <c r="AG1810" i="1"/>
  <c r="AG1814" i="1"/>
  <c r="AG1817" i="1"/>
  <c r="AG1818" i="1"/>
  <c r="AG1819" i="1"/>
  <c r="AG1822" i="1"/>
  <c r="AG1823" i="1"/>
  <c r="AG1828" i="1"/>
  <c r="AG1831" i="1"/>
  <c r="AG1832" i="1"/>
  <c r="AG1835" i="1"/>
  <c r="AG1836" i="1"/>
  <c r="AG1838" i="1"/>
  <c r="AG1839" i="1"/>
  <c r="AG1840" i="1"/>
  <c r="AG1841" i="1"/>
  <c r="AG1842" i="1"/>
  <c r="AG1846" i="1"/>
  <c r="AG1847" i="1"/>
  <c r="AG1848" i="1"/>
  <c r="AG1851" i="1"/>
  <c r="AG1854" i="1"/>
  <c r="AG1855" i="1"/>
  <c r="AG1856" i="1"/>
  <c r="AG1857" i="1"/>
  <c r="AG1858" i="1"/>
  <c r="AG1859" i="1"/>
  <c r="AG1861" i="1"/>
  <c r="AG1864" i="1"/>
  <c r="AG1866" i="1"/>
  <c r="AG1867" i="1"/>
  <c r="AG1868" i="1"/>
  <c r="AG1870" i="1"/>
  <c r="AG1871" i="1"/>
  <c r="AG1872" i="1"/>
  <c r="AG1875" i="1"/>
  <c r="AG1877" i="1"/>
  <c r="AG1879" i="1"/>
  <c r="AG1880" i="1"/>
  <c r="AG1881" i="1"/>
  <c r="AG1882" i="1"/>
  <c r="AG1884" i="1"/>
  <c r="AG1885" i="1"/>
  <c r="AG1887" i="1"/>
  <c r="AG1888" i="1"/>
  <c r="AG1889" i="1"/>
  <c r="AG1890" i="1"/>
  <c r="AG1895" i="1"/>
  <c r="AG1896" i="1"/>
  <c r="AG1897" i="1"/>
  <c r="AG1898" i="1"/>
  <c r="AG1902" i="1"/>
  <c r="AG1903" i="1"/>
  <c r="AG1908" i="1"/>
  <c r="AG1913" i="1"/>
  <c r="AG1917" i="1"/>
  <c r="AG1921" i="1"/>
  <c r="AG1922" i="1"/>
  <c r="AG1925" i="1"/>
  <c r="AG1927" i="1"/>
  <c r="AG1928" i="1"/>
  <c r="AG1929" i="1"/>
  <c r="AG1930" i="1"/>
  <c r="AG1932" i="1"/>
  <c r="AG1933" i="1"/>
  <c r="AG1935" i="1"/>
  <c r="AG1936" i="1"/>
  <c r="AG1939" i="1"/>
  <c r="AG1941" i="1"/>
  <c r="AG1943" i="1"/>
  <c r="AG1948" i="1"/>
  <c r="AG1949" i="1"/>
  <c r="AG1953" i="1"/>
  <c r="AG1954" i="1"/>
  <c r="AG1958" i="1"/>
  <c r="AG1959" i="1"/>
  <c r="AG1960" i="1"/>
  <c r="AG1963" i="1"/>
  <c r="AG1964" i="1"/>
  <c r="AG1966" i="1"/>
  <c r="AG1967" i="1"/>
  <c r="AG1969" i="1"/>
  <c r="AG1970" i="1"/>
  <c r="AG1972" i="1"/>
  <c r="AG1979" i="1"/>
  <c r="AG1980" i="1"/>
  <c r="AG1982" i="1"/>
  <c r="AG1983" i="1"/>
  <c r="AG1984" i="1"/>
  <c r="AG1985" i="1"/>
  <c r="AG1988" i="1"/>
  <c r="AG1989" i="1"/>
  <c r="AG1993" i="1"/>
  <c r="AG1996" i="1"/>
  <c r="AG2002" i="1"/>
  <c r="AG2008" i="1"/>
  <c r="AG2009" i="1"/>
  <c r="AG2017" i="1"/>
  <c r="AG2018" i="1"/>
  <c r="AG2019" i="1"/>
  <c r="AG2030" i="1"/>
  <c r="AG2032" i="1"/>
  <c r="AG2033" i="1"/>
  <c r="AG2040" i="1"/>
  <c r="AG2041" i="1"/>
  <c r="AG2042" i="1"/>
  <c r="AG2044" i="1"/>
  <c r="AG2053" i="1"/>
  <c r="AG2056" i="1"/>
  <c r="AG2067" i="1"/>
  <c r="AG2069" i="1"/>
  <c r="AG2074" i="1"/>
  <c r="AG2077" i="1"/>
  <c r="AG2078" i="1"/>
  <c r="AG2079" i="1"/>
  <c r="AG2080" i="1"/>
  <c r="AG2083" i="1"/>
  <c r="AG2086" i="1"/>
  <c r="AG2087" i="1"/>
  <c r="AG2088" i="1"/>
  <c r="AG2089" i="1"/>
  <c r="AG2095" i="1"/>
  <c r="AG2096" i="1"/>
  <c r="AG2099" i="1"/>
  <c r="AG2101" i="1"/>
  <c r="AG2104" i="1"/>
  <c r="AG2116" i="1"/>
  <c r="AG2125" i="1"/>
  <c r="AG2127" i="1"/>
  <c r="AG2130" i="1"/>
  <c r="AG2133" i="1"/>
  <c r="AG2134" i="1"/>
  <c r="AG2135" i="1"/>
  <c r="AG2136" i="1"/>
  <c r="AG2147" i="1"/>
  <c r="AG2148" i="1"/>
  <c r="AG2150" i="1"/>
  <c r="AG2155" i="1"/>
  <c r="AG2158" i="1"/>
  <c r="AG2162" i="1"/>
  <c r="AG2163" i="1"/>
  <c r="AG2166" i="1"/>
  <c r="AG2170" i="1"/>
  <c r="AG2171" i="1"/>
  <c r="AG2172" i="1"/>
  <c r="AG2173" i="1"/>
  <c r="AG2174" i="1"/>
  <c r="AG2176" i="1"/>
  <c r="AG2180" i="1"/>
  <c r="AG2181" i="1"/>
  <c r="AG2182" i="1"/>
  <c r="AG2183" i="1"/>
  <c r="AG2188" i="1"/>
  <c r="AG2193" i="1"/>
  <c r="AG2198" i="1"/>
  <c r="AG2205" i="1"/>
  <c r="AG2209" i="1"/>
  <c r="AG2210" i="1"/>
  <c r="AG2218" i="1"/>
  <c r="AG2220" i="1"/>
  <c r="AG2221" i="1"/>
  <c r="AG2224" i="1"/>
  <c r="AG2227" i="1"/>
  <c r="AG2233" i="1"/>
  <c r="AG2235" i="1"/>
  <c r="AG2236" i="1"/>
  <c r="AG2238" i="1"/>
  <c r="AG2239" i="1"/>
  <c r="AG2248" i="1"/>
  <c r="AG2249" i="1"/>
  <c r="AG2252" i="1"/>
  <c r="AG2260" i="1"/>
  <c r="AG2262" i="1"/>
  <c r="AG2267" i="1"/>
  <c r="AG2271" i="1"/>
  <c r="AG2275" i="1"/>
  <c r="AG2276" i="1"/>
  <c r="AG2277" i="1"/>
  <c r="AG2278" i="1"/>
  <c r="AG2280" i="1"/>
  <c r="AG2282" i="1"/>
  <c r="AG2285" i="1"/>
  <c r="AG2290" i="1"/>
  <c r="AG2291" i="1"/>
  <c r="AG2292" i="1"/>
  <c r="AG2293" i="1"/>
  <c r="AG2295" i="1"/>
  <c r="AG2297" i="1"/>
  <c r="AG2298" i="1"/>
  <c r="AG2299" i="1"/>
  <c r="AG2302" i="1"/>
  <c r="AG2309" i="1"/>
  <c r="AG2311" i="1"/>
  <c r="AG2314" i="1"/>
  <c r="AG2315" i="1"/>
  <c r="AG2316" i="1"/>
  <c r="AG2319" i="1"/>
  <c r="AG2320" i="1"/>
  <c r="AG2322" i="1"/>
  <c r="AG2323" i="1"/>
  <c r="AG2326" i="1"/>
  <c r="AG2327" i="1"/>
  <c r="AG2328" i="1"/>
  <c r="AG2329" i="1"/>
  <c r="AG2331" i="1"/>
  <c r="AG2334" i="1"/>
  <c r="AG2340" i="1"/>
  <c r="AG2341" i="1"/>
  <c r="AG2344" i="1"/>
  <c r="AG2351" i="1"/>
  <c r="AG2353" i="1"/>
  <c r="AG2354" i="1"/>
  <c r="AG2357" i="1"/>
  <c r="AG2358" i="1"/>
  <c r="AG6" i="1"/>
  <c r="AD8" i="1"/>
  <c r="AD20" i="1"/>
  <c r="AD25" i="1"/>
  <c r="AD27" i="1"/>
  <c r="AD30" i="1"/>
  <c r="AD31" i="1"/>
  <c r="AD32" i="1"/>
  <c r="AD33" i="1"/>
  <c r="AD34" i="1"/>
  <c r="AD36" i="1"/>
  <c r="AD37" i="1"/>
  <c r="AD38" i="1"/>
  <c r="AD39" i="1"/>
  <c r="AD40" i="1"/>
  <c r="AD41" i="1"/>
  <c r="AD42" i="1"/>
  <c r="AD43" i="1"/>
  <c r="AD44" i="1"/>
  <c r="AD47" i="1"/>
  <c r="AD48" i="1"/>
  <c r="AD49" i="1"/>
  <c r="AD50" i="1"/>
  <c r="AD60" i="1"/>
  <c r="AD61" i="1"/>
  <c r="AD62" i="1"/>
  <c r="AD63" i="1"/>
  <c r="AD65" i="1"/>
  <c r="AD66" i="1"/>
  <c r="AD67" i="1"/>
  <c r="AD68" i="1"/>
  <c r="AD69" i="1"/>
  <c r="AD72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4" i="1"/>
  <c r="AD97" i="1"/>
  <c r="AD99" i="1"/>
  <c r="AD100" i="1"/>
  <c r="AD101" i="1"/>
  <c r="AD102" i="1"/>
  <c r="AD103" i="1"/>
  <c r="AD104" i="1"/>
  <c r="AD105" i="1"/>
  <c r="AD110" i="1"/>
  <c r="AD112" i="1"/>
  <c r="AD113" i="1"/>
  <c r="AD115" i="1"/>
  <c r="AD116" i="1"/>
  <c r="AD130" i="1"/>
  <c r="AD131" i="1"/>
  <c r="AD136" i="1"/>
  <c r="AD137" i="1"/>
  <c r="AD138" i="1"/>
  <c r="AD139" i="1"/>
  <c r="AD140" i="1"/>
  <c r="AD141" i="1"/>
  <c r="AD144" i="1"/>
  <c r="AD145" i="1"/>
  <c r="AD148" i="1"/>
  <c r="AD150" i="1"/>
  <c r="AD155" i="1"/>
  <c r="AD156" i="1"/>
  <c r="AD158" i="1"/>
  <c r="AD159" i="1"/>
  <c r="AD160" i="1"/>
  <c r="AD161" i="1"/>
  <c r="AD162" i="1"/>
  <c r="AD163" i="1"/>
  <c r="AD164" i="1"/>
  <c r="AD168" i="1"/>
  <c r="AD177" i="1"/>
  <c r="AD181" i="1"/>
  <c r="AD186" i="1"/>
  <c r="AD187" i="1"/>
  <c r="AD189" i="1"/>
  <c r="AD190" i="1"/>
  <c r="AD192" i="1"/>
  <c r="AD194" i="1"/>
  <c r="AD195" i="1"/>
  <c r="AD196" i="1"/>
  <c r="AD197" i="1"/>
  <c r="AD198" i="1"/>
  <c r="AD199" i="1"/>
  <c r="AD202" i="1"/>
  <c r="AD206" i="1"/>
  <c r="AD207" i="1"/>
  <c r="AD210" i="1"/>
  <c r="AD211" i="1"/>
  <c r="AD213" i="1"/>
  <c r="AD216" i="1"/>
  <c r="AD220" i="1"/>
  <c r="AD222" i="1"/>
  <c r="AD223" i="1"/>
  <c r="AD224" i="1"/>
  <c r="AD225" i="1"/>
  <c r="AD226" i="1"/>
  <c r="AD227" i="1"/>
  <c r="AD228" i="1"/>
  <c r="AD229" i="1"/>
  <c r="AD230" i="1"/>
  <c r="AD232" i="1"/>
  <c r="AD233" i="1"/>
  <c r="AD234" i="1"/>
  <c r="AD235" i="1"/>
  <c r="AD236" i="1"/>
  <c r="AD237" i="1"/>
  <c r="AD238" i="1"/>
  <c r="AD241" i="1"/>
  <c r="AD242" i="1"/>
  <c r="AD243" i="1"/>
  <c r="AD244" i="1"/>
  <c r="AD247" i="1"/>
  <c r="AD248" i="1"/>
  <c r="AD250" i="1"/>
  <c r="AD252" i="1"/>
  <c r="AD253" i="1"/>
  <c r="AD254" i="1"/>
  <c r="AD255" i="1"/>
  <c r="AD256" i="1"/>
  <c r="AD258" i="1"/>
  <c r="AD259" i="1"/>
  <c r="AD260" i="1"/>
  <c r="AD261" i="1"/>
  <c r="AD262" i="1"/>
  <c r="AD263" i="1"/>
  <c r="AD266" i="1"/>
  <c r="AD268" i="1"/>
  <c r="AD269" i="1"/>
  <c r="AD270" i="1"/>
  <c r="AD272" i="1"/>
  <c r="AD274" i="1"/>
  <c r="AD276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3" i="1"/>
  <c r="AD295" i="1"/>
  <c r="AD297" i="1"/>
  <c r="AD299" i="1"/>
  <c r="AD300" i="1"/>
  <c r="AD301" i="1"/>
  <c r="AD302" i="1"/>
  <c r="AD303" i="1"/>
  <c r="AD304" i="1"/>
  <c r="AD305" i="1"/>
  <c r="AD306" i="1"/>
  <c r="AD307" i="1"/>
  <c r="AD308" i="1"/>
  <c r="AD315" i="1"/>
  <c r="AD317" i="1"/>
  <c r="AD320" i="1"/>
  <c r="AD321" i="1"/>
  <c r="AD322" i="1"/>
  <c r="AD323" i="1"/>
  <c r="AD324" i="1"/>
  <c r="AD325" i="1"/>
  <c r="AD326" i="1"/>
  <c r="AD328" i="1"/>
  <c r="AD332" i="1"/>
  <c r="AD333" i="1"/>
  <c r="AD336" i="1"/>
  <c r="AD337" i="1"/>
  <c r="AD338" i="1"/>
  <c r="AD339" i="1"/>
  <c r="AD340" i="1"/>
  <c r="AD343" i="1"/>
  <c r="AD345" i="1"/>
  <c r="AD346" i="1"/>
  <c r="AD348" i="1"/>
  <c r="AD349" i="1"/>
  <c r="AD351" i="1"/>
  <c r="AD352" i="1"/>
  <c r="AD353" i="1"/>
  <c r="AD354" i="1"/>
  <c r="AD356" i="1"/>
  <c r="AD359" i="1"/>
  <c r="AD360" i="1"/>
  <c r="AD362" i="1"/>
  <c r="AD363" i="1"/>
  <c r="AD364" i="1"/>
  <c r="AD366" i="1"/>
  <c r="AD367" i="1"/>
  <c r="AD368" i="1"/>
  <c r="AD369" i="1"/>
  <c r="AD372" i="1"/>
  <c r="AD373" i="1"/>
  <c r="AD375" i="1"/>
  <c r="AD376" i="1"/>
  <c r="AD378" i="1"/>
  <c r="AD381" i="1"/>
  <c r="AD382" i="1"/>
  <c r="AD383" i="1"/>
  <c r="AD384" i="1"/>
  <c r="AD385" i="1"/>
  <c r="AD387" i="1"/>
  <c r="AD388" i="1"/>
  <c r="AD389" i="1"/>
  <c r="AD390" i="1"/>
  <c r="AD391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11" i="1"/>
  <c r="AD413" i="1"/>
  <c r="AD416" i="1"/>
  <c r="AD419" i="1"/>
  <c r="AD420" i="1"/>
  <c r="AD421" i="1"/>
  <c r="AD422" i="1"/>
  <c r="AD423" i="1"/>
  <c r="AD424" i="1"/>
  <c r="AD425" i="1"/>
  <c r="AD426" i="1"/>
  <c r="AD427" i="1"/>
  <c r="AD429" i="1"/>
  <c r="AD431" i="1"/>
  <c r="AD433" i="1"/>
  <c r="AD434" i="1"/>
  <c r="AD438" i="1"/>
  <c r="AD439" i="1"/>
  <c r="AD440" i="1"/>
  <c r="AD441" i="1"/>
  <c r="AD442" i="1"/>
  <c r="AD443" i="1"/>
  <c r="AD444" i="1"/>
  <c r="AD445" i="1"/>
  <c r="AD451" i="1"/>
  <c r="AD455" i="1"/>
  <c r="AD456" i="1"/>
  <c r="AD457" i="1"/>
  <c r="AD458" i="1"/>
  <c r="AD460" i="1"/>
  <c r="AD461" i="1"/>
  <c r="AD462" i="1"/>
  <c r="AD463" i="1"/>
  <c r="AD464" i="1"/>
  <c r="AD466" i="1"/>
  <c r="AD467" i="1"/>
  <c r="AD468" i="1"/>
  <c r="AD469" i="1"/>
  <c r="AD471" i="1"/>
  <c r="AD472" i="1"/>
  <c r="AD473" i="1"/>
  <c r="AD474" i="1"/>
  <c r="AD475" i="1"/>
  <c r="AD476" i="1"/>
  <c r="AD482" i="1"/>
  <c r="AD483" i="1"/>
  <c r="AD491" i="1"/>
  <c r="AD495" i="1"/>
  <c r="AD496" i="1"/>
  <c r="AD497" i="1"/>
  <c r="AD499" i="1"/>
  <c r="AD500" i="1"/>
  <c r="AD505" i="1"/>
  <c r="AD506" i="1"/>
  <c r="AD507" i="1"/>
  <c r="AD508" i="1"/>
  <c r="AD509" i="1"/>
  <c r="AD510" i="1"/>
  <c r="AD511" i="1"/>
  <c r="AD512" i="1"/>
  <c r="AD513" i="1"/>
  <c r="AD514" i="1"/>
  <c r="AD516" i="1"/>
  <c r="AD518" i="1"/>
  <c r="AD524" i="1"/>
  <c r="AD525" i="1"/>
  <c r="AD526" i="1"/>
  <c r="AD527" i="1"/>
  <c r="AD529" i="1"/>
  <c r="AD530" i="1"/>
  <c r="AD531" i="1"/>
  <c r="AD532" i="1"/>
  <c r="AD533" i="1"/>
  <c r="AD534" i="1"/>
  <c r="AD535" i="1"/>
  <c r="AD536" i="1"/>
  <c r="AD537" i="1"/>
  <c r="AD538" i="1"/>
  <c r="AD540" i="1"/>
  <c r="AD541" i="1"/>
  <c r="AD542" i="1"/>
  <c r="AD543" i="1"/>
  <c r="AD546" i="1"/>
  <c r="AD548" i="1"/>
  <c r="AD549" i="1"/>
  <c r="AD550" i="1"/>
  <c r="AD551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5" i="1"/>
  <c r="AD587" i="1"/>
  <c r="AD588" i="1"/>
  <c r="AD590" i="1"/>
  <c r="AD592" i="1"/>
  <c r="AD593" i="1"/>
  <c r="AD594" i="1"/>
  <c r="AD595" i="1"/>
  <c r="AD596" i="1"/>
  <c r="AD603" i="1"/>
  <c r="AD604" i="1"/>
  <c r="AD605" i="1"/>
  <c r="AD606" i="1"/>
  <c r="AD607" i="1"/>
  <c r="AD608" i="1"/>
  <c r="AD611" i="1"/>
  <c r="AD612" i="1"/>
  <c r="AD614" i="1"/>
  <c r="AD615" i="1"/>
  <c r="AD616" i="1"/>
  <c r="AD619" i="1"/>
  <c r="AD620" i="1"/>
  <c r="AD621" i="1"/>
  <c r="AD622" i="1"/>
  <c r="AD623" i="1"/>
  <c r="AD624" i="1"/>
  <c r="AD625" i="1"/>
  <c r="AD628" i="1"/>
  <c r="AD629" i="1"/>
  <c r="AD630" i="1"/>
  <c r="AD631" i="1"/>
  <c r="AD632" i="1"/>
  <c r="AD633" i="1"/>
  <c r="AD634" i="1"/>
  <c r="AD635" i="1"/>
  <c r="AD636" i="1"/>
  <c r="AD637" i="1"/>
  <c r="AD638" i="1"/>
  <c r="AD640" i="1"/>
  <c r="AD641" i="1"/>
  <c r="AD642" i="1"/>
  <c r="AD643" i="1"/>
  <c r="AD647" i="1"/>
  <c r="AD648" i="1"/>
  <c r="AD652" i="1"/>
  <c r="AD653" i="1"/>
  <c r="AD654" i="1"/>
  <c r="AD655" i="1"/>
  <c r="AD657" i="1"/>
  <c r="AD658" i="1"/>
  <c r="AD659" i="1"/>
  <c r="AD660" i="1"/>
  <c r="AD661" i="1"/>
  <c r="AD665" i="1"/>
  <c r="AD666" i="1"/>
  <c r="AD667" i="1"/>
  <c r="AD668" i="1"/>
  <c r="AD669" i="1"/>
  <c r="AD670" i="1"/>
  <c r="AD671" i="1"/>
  <c r="AD672" i="1"/>
  <c r="AD673" i="1"/>
  <c r="AD674" i="1"/>
  <c r="AD675" i="1"/>
  <c r="AD681" i="1"/>
  <c r="AD682" i="1"/>
  <c r="AD693" i="1"/>
  <c r="AD696" i="1"/>
  <c r="AD697" i="1"/>
  <c r="AD698" i="1"/>
  <c r="AD699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4" i="1"/>
  <c r="AD725" i="1"/>
  <c r="AD726" i="1"/>
  <c r="AD727" i="1"/>
  <c r="AD728" i="1"/>
  <c r="AD735" i="1"/>
  <c r="AD736" i="1"/>
  <c r="AD739" i="1"/>
  <c r="AD740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8" i="1"/>
  <c r="AD769" i="1"/>
  <c r="AD770" i="1"/>
  <c r="AD771" i="1"/>
  <c r="AD772" i="1"/>
  <c r="AD773" i="1"/>
  <c r="AD774" i="1"/>
  <c r="AD775" i="1"/>
  <c r="AD778" i="1"/>
  <c r="AD779" i="1"/>
  <c r="AD781" i="1"/>
  <c r="AD782" i="1"/>
  <c r="AD787" i="1"/>
  <c r="AD788" i="1"/>
  <c r="AD789" i="1"/>
  <c r="AD791" i="1"/>
  <c r="AD792" i="1"/>
  <c r="AD793" i="1"/>
  <c r="AD794" i="1"/>
  <c r="AD805" i="1"/>
  <c r="AD806" i="1"/>
  <c r="AD808" i="1"/>
  <c r="AD813" i="1"/>
  <c r="AD814" i="1"/>
  <c r="AD815" i="1"/>
  <c r="AD819" i="1"/>
  <c r="AD820" i="1"/>
  <c r="AD821" i="1"/>
  <c r="AD823" i="1"/>
  <c r="AD825" i="1"/>
  <c r="AD826" i="1"/>
  <c r="AD827" i="1"/>
  <c r="AD828" i="1"/>
  <c r="AD830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6" i="1"/>
  <c r="AD859" i="1"/>
  <c r="AD861" i="1"/>
  <c r="AD862" i="1"/>
  <c r="AD863" i="1"/>
  <c r="AD865" i="1"/>
  <c r="AD866" i="1"/>
  <c r="AD867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5" i="1"/>
  <c r="AD889" i="1"/>
  <c r="AD891" i="1"/>
  <c r="AD898" i="1"/>
  <c r="AD903" i="1"/>
  <c r="AD908" i="1"/>
  <c r="AD910" i="1"/>
  <c r="AD913" i="1"/>
  <c r="AD914" i="1"/>
  <c r="AD915" i="1"/>
  <c r="AD917" i="1"/>
  <c r="AD918" i="1"/>
  <c r="AD919" i="1"/>
  <c r="AD920" i="1"/>
  <c r="AD921" i="1"/>
  <c r="AD922" i="1"/>
  <c r="AD923" i="1"/>
  <c r="AD924" i="1"/>
  <c r="AD928" i="1"/>
  <c r="AD929" i="1"/>
  <c r="AD930" i="1"/>
  <c r="AD932" i="1"/>
  <c r="AD935" i="1"/>
  <c r="AD936" i="1"/>
  <c r="AD937" i="1"/>
  <c r="AD938" i="1"/>
  <c r="AD939" i="1"/>
  <c r="AD941" i="1"/>
  <c r="AD942" i="1"/>
  <c r="AD943" i="1"/>
  <c r="AD944" i="1"/>
  <c r="AD947" i="1"/>
  <c r="AD948" i="1"/>
  <c r="AD949" i="1"/>
  <c r="AD950" i="1"/>
  <c r="AD953" i="1"/>
  <c r="AD956" i="1"/>
  <c r="AD959" i="1"/>
  <c r="AD961" i="1"/>
  <c r="AD967" i="1"/>
  <c r="AD968" i="1"/>
  <c r="AD969" i="1"/>
  <c r="AD970" i="1"/>
  <c r="AD971" i="1"/>
  <c r="AD972" i="1"/>
  <c r="AD976" i="1"/>
  <c r="AD977" i="1"/>
  <c r="AD978" i="1"/>
  <c r="AD981" i="1"/>
  <c r="AD984" i="1"/>
  <c r="AD985" i="1"/>
  <c r="AD988" i="1"/>
  <c r="AD993" i="1"/>
  <c r="AD995" i="1"/>
  <c r="AD997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6" i="1"/>
  <c r="AD1019" i="1"/>
  <c r="AD1020" i="1"/>
  <c r="AD1022" i="1"/>
  <c r="AD1023" i="1"/>
  <c r="AD1024" i="1"/>
  <c r="AD1026" i="1"/>
  <c r="AD1027" i="1"/>
  <c r="AD1030" i="1"/>
  <c r="AD1035" i="1"/>
  <c r="AD1036" i="1"/>
  <c r="AD1037" i="1"/>
  <c r="AD1038" i="1"/>
  <c r="AD1039" i="1"/>
  <c r="AD1040" i="1"/>
  <c r="AD1041" i="1"/>
  <c r="AD1045" i="1"/>
  <c r="AD1048" i="1"/>
  <c r="AD1049" i="1"/>
  <c r="AD1052" i="1"/>
  <c r="AD1055" i="1"/>
  <c r="AD1057" i="1"/>
  <c r="AD1058" i="1"/>
  <c r="AD1059" i="1"/>
  <c r="AD1060" i="1"/>
  <c r="AD1061" i="1"/>
  <c r="AD1062" i="1"/>
  <c r="AD1063" i="1"/>
  <c r="AD1064" i="1"/>
  <c r="AD1065" i="1"/>
  <c r="AD1070" i="1"/>
  <c r="AD1071" i="1"/>
  <c r="AD1072" i="1"/>
  <c r="AD1073" i="1"/>
  <c r="AD1074" i="1"/>
  <c r="AD1075" i="1"/>
  <c r="AD1076" i="1"/>
  <c r="AD1077" i="1"/>
  <c r="AD1078" i="1"/>
  <c r="AD1082" i="1"/>
  <c r="AD1086" i="1"/>
  <c r="AD1087" i="1"/>
  <c r="AD1092" i="1"/>
  <c r="AD1093" i="1"/>
  <c r="AD1094" i="1"/>
  <c r="AD1095" i="1"/>
  <c r="AD1098" i="1"/>
  <c r="AD1100" i="1"/>
  <c r="AD1101" i="1"/>
  <c r="AD1102" i="1"/>
  <c r="AD1103" i="1"/>
  <c r="AD1104" i="1"/>
  <c r="AD1105" i="1"/>
  <c r="AD1106" i="1"/>
  <c r="AD1107" i="1"/>
  <c r="AD1109" i="1"/>
  <c r="AD1110" i="1"/>
  <c r="AD1111" i="1"/>
  <c r="AD1112" i="1"/>
  <c r="AD1113" i="1"/>
  <c r="AD1115" i="1"/>
  <c r="AD1116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1" i="1"/>
  <c r="AD1132" i="1"/>
  <c r="AD1133" i="1"/>
  <c r="AD1136" i="1"/>
  <c r="AD1137" i="1"/>
  <c r="AD1138" i="1"/>
  <c r="AD1139" i="1"/>
  <c r="AD1140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76" i="1"/>
  <c r="AD1178" i="1"/>
  <c r="AD1179" i="1"/>
  <c r="AD1181" i="1"/>
  <c r="AD1182" i="1"/>
  <c r="AD1183" i="1"/>
  <c r="AD1184" i="1"/>
  <c r="AD1186" i="1"/>
  <c r="AD1188" i="1"/>
  <c r="AD1200" i="1"/>
  <c r="AD1201" i="1"/>
  <c r="AD1202" i="1"/>
  <c r="AD1203" i="1"/>
  <c r="AD1205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9" i="1"/>
  <c r="AD1220" i="1"/>
  <c r="AD1221" i="1"/>
  <c r="AD1222" i="1"/>
  <c r="AD1223" i="1"/>
  <c r="AD1224" i="1"/>
  <c r="AD1227" i="1"/>
  <c r="AD1228" i="1"/>
  <c r="AD1230" i="1"/>
  <c r="AD1232" i="1"/>
  <c r="AD1235" i="1"/>
  <c r="AD1236" i="1"/>
  <c r="AD1237" i="1"/>
  <c r="AD1238" i="1"/>
  <c r="AD1239" i="1"/>
  <c r="AD1241" i="1"/>
  <c r="AD1242" i="1"/>
  <c r="AD1243" i="1"/>
  <c r="AD1244" i="1"/>
  <c r="AD1245" i="1"/>
  <c r="AD1254" i="1"/>
  <c r="AD1255" i="1"/>
  <c r="AD1257" i="1"/>
  <c r="AD1258" i="1"/>
  <c r="AD1259" i="1"/>
  <c r="AD1260" i="1"/>
  <c r="AD1261" i="1"/>
  <c r="AD1262" i="1"/>
  <c r="AD1263" i="1"/>
  <c r="AD1265" i="1"/>
  <c r="AD1267" i="1"/>
  <c r="AD1270" i="1"/>
  <c r="AD1271" i="1"/>
  <c r="AD1272" i="1"/>
  <c r="AD1273" i="1"/>
  <c r="AD1274" i="1"/>
  <c r="AD1275" i="1"/>
  <c r="AD1277" i="1"/>
  <c r="AD1278" i="1"/>
  <c r="AD1279" i="1"/>
  <c r="AD1281" i="1"/>
  <c r="AD1282" i="1"/>
  <c r="AD1283" i="1"/>
  <c r="AD1284" i="1"/>
  <c r="AD1285" i="1"/>
  <c r="AD1287" i="1"/>
  <c r="AD1294" i="1"/>
  <c r="AD1295" i="1"/>
  <c r="AD1296" i="1"/>
  <c r="AD1301" i="1"/>
  <c r="AD1303" i="1"/>
  <c r="AD1304" i="1"/>
  <c r="AD1308" i="1"/>
  <c r="AD1309" i="1"/>
  <c r="AD1310" i="1"/>
  <c r="AD1311" i="1"/>
  <c r="AD1312" i="1"/>
  <c r="AD1315" i="1"/>
  <c r="AD1316" i="1"/>
  <c r="AD1319" i="1"/>
  <c r="AD1322" i="1"/>
  <c r="AD1323" i="1"/>
  <c r="AD1325" i="1"/>
  <c r="AD1326" i="1"/>
  <c r="AD1328" i="1"/>
  <c r="AD1329" i="1"/>
  <c r="AD1330" i="1"/>
  <c r="AD1332" i="1"/>
  <c r="AD1333" i="1"/>
  <c r="AD1338" i="1"/>
  <c r="AD1339" i="1"/>
  <c r="AD1340" i="1"/>
  <c r="AD1341" i="1"/>
  <c r="AD1342" i="1"/>
  <c r="AD1343" i="1"/>
  <c r="AD1346" i="1"/>
  <c r="AD1347" i="1"/>
  <c r="AD1349" i="1"/>
  <c r="AD1350" i="1"/>
  <c r="AD1353" i="1"/>
  <c r="AD1354" i="1"/>
  <c r="AD1355" i="1"/>
  <c r="AD1356" i="1"/>
  <c r="AD1357" i="1"/>
  <c r="AD1358" i="1"/>
  <c r="AD1359" i="1"/>
  <c r="AD1360" i="1"/>
  <c r="AD1361" i="1"/>
  <c r="AD1368" i="1"/>
  <c r="AD1371" i="1"/>
  <c r="AD1372" i="1"/>
  <c r="AD1376" i="1"/>
  <c r="AD1385" i="1"/>
  <c r="AD1387" i="1"/>
  <c r="AD1388" i="1"/>
  <c r="AD1389" i="1"/>
  <c r="AD1390" i="1"/>
  <c r="AD1392" i="1"/>
  <c r="AD1393" i="1"/>
  <c r="AD1394" i="1"/>
  <c r="AD1395" i="1"/>
  <c r="AD1397" i="1"/>
  <c r="AD1400" i="1"/>
  <c r="AD1401" i="1"/>
  <c r="AD1402" i="1"/>
  <c r="AD1403" i="1"/>
  <c r="AD1406" i="1"/>
  <c r="AD1407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3" i="1"/>
  <c r="AD1424" i="1"/>
  <c r="AD1425" i="1"/>
  <c r="AD1426" i="1"/>
  <c r="AD1428" i="1"/>
  <c r="AD1431" i="1"/>
  <c r="AD1433" i="1"/>
  <c r="AD1434" i="1"/>
  <c r="AD1435" i="1"/>
  <c r="AD1436" i="1"/>
  <c r="AD1437" i="1"/>
  <c r="AD1438" i="1"/>
  <c r="AD1439" i="1"/>
  <c r="AD1440" i="1"/>
  <c r="AD1441" i="1"/>
  <c r="AD1443" i="1"/>
  <c r="AD1444" i="1"/>
  <c r="AD1445" i="1"/>
  <c r="AD1446" i="1"/>
  <c r="AD1447" i="1"/>
  <c r="AD1448" i="1"/>
  <c r="AD1454" i="1"/>
  <c r="AD1456" i="1"/>
  <c r="AD1458" i="1"/>
  <c r="AD1460" i="1"/>
  <c r="AD1461" i="1"/>
  <c r="AD1462" i="1"/>
  <c r="AD1463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9" i="1"/>
  <c r="AD1482" i="1"/>
  <c r="AD1483" i="1"/>
  <c r="AD1484" i="1"/>
  <c r="AD1485" i="1"/>
  <c r="AD1486" i="1"/>
  <c r="AD1489" i="1"/>
  <c r="AD1491" i="1"/>
  <c r="AD1492" i="1"/>
  <c r="AD1498" i="1"/>
  <c r="AD1501" i="1"/>
  <c r="AD1502" i="1"/>
  <c r="AD1503" i="1"/>
  <c r="AD1504" i="1"/>
  <c r="AD1505" i="1"/>
  <c r="AD1506" i="1"/>
  <c r="AD1507" i="1"/>
  <c r="AD1508" i="1"/>
  <c r="AD1512" i="1"/>
  <c r="AD1515" i="1"/>
  <c r="AD1518" i="1"/>
  <c r="AD1520" i="1"/>
  <c r="AD1521" i="1"/>
  <c r="AD1522" i="1"/>
  <c r="AD1523" i="1"/>
  <c r="AD1525" i="1"/>
  <c r="AD1526" i="1"/>
  <c r="AD1528" i="1"/>
  <c r="AD1530" i="1"/>
  <c r="AD1533" i="1"/>
  <c r="AD1535" i="1"/>
  <c r="AD1536" i="1"/>
  <c r="AD1537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7" i="1"/>
  <c r="AD1570" i="1"/>
  <c r="AD1572" i="1"/>
  <c r="AD1575" i="1"/>
  <c r="AD1576" i="1"/>
  <c r="AD1583" i="1"/>
  <c r="AD1586" i="1"/>
  <c r="AD1587" i="1"/>
  <c r="AD1588" i="1"/>
  <c r="AD1589" i="1"/>
  <c r="AD1590" i="1"/>
  <c r="AD1594" i="1"/>
  <c r="AD1595" i="1"/>
  <c r="AD1596" i="1"/>
  <c r="AD1597" i="1"/>
  <c r="AD1600" i="1"/>
  <c r="AD1601" i="1"/>
  <c r="AD1602" i="1"/>
  <c r="AD1603" i="1"/>
  <c r="AD1605" i="1"/>
  <c r="AD1606" i="1"/>
  <c r="AD1607" i="1"/>
  <c r="AD1608" i="1"/>
  <c r="AD1609" i="1"/>
  <c r="AD1610" i="1"/>
  <c r="AD1614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8" i="1"/>
  <c r="AD1629" i="1"/>
  <c r="AD1630" i="1"/>
  <c r="AD1631" i="1"/>
  <c r="AD1633" i="1"/>
  <c r="AD1634" i="1"/>
  <c r="AD1635" i="1"/>
  <c r="AD1636" i="1"/>
  <c r="AD1637" i="1"/>
  <c r="AD1640" i="1"/>
  <c r="AD1643" i="1"/>
  <c r="AD1644" i="1"/>
  <c r="AD1645" i="1"/>
  <c r="AD1646" i="1"/>
  <c r="AD1648" i="1"/>
  <c r="AD1649" i="1"/>
  <c r="AD1652" i="1"/>
  <c r="AD1653" i="1"/>
  <c r="AD1658" i="1"/>
  <c r="AD1659" i="1"/>
  <c r="AD1661" i="1"/>
  <c r="AD1663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89" i="1"/>
  <c r="AD1694" i="1"/>
  <c r="AD1695" i="1"/>
  <c r="AD1696" i="1"/>
  <c r="AD1697" i="1"/>
  <c r="AD1699" i="1"/>
  <c r="AD1702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2" i="1"/>
  <c r="AD1728" i="1"/>
  <c r="AD1730" i="1"/>
  <c r="AD1731" i="1"/>
  <c r="AD1735" i="1"/>
  <c r="AD1736" i="1"/>
  <c r="AD1737" i="1"/>
  <c r="AD1738" i="1"/>
  <c r="AD1739" i="1"/>
  <c r="AD1743" i="1"/>
  <c r="AD1744" i="1"/>
  <c r="AD1745" i="1"/>
  <c r="AD1746" i="1"/>
  <c r="AD1747" i="1"/>
  <c r="AD1748" i="1"/>
  <c r="AD1749" i="1"/>
  <c r="AD1754" i="1"/>
  <c r="AD1755" i="1"/>
  <c r="AD1756" i="1"/>
  <c r="AD1757" i="1"/>
  <c r="AD1758" i="1"/>
  <c r="AD1759" i="1"/>
  <c r="AD1761" i="1"/>
  <c r="AD1762" i="1"/>
  <c r="AD1763" i="1"/>
  <c r="AD1764" i="1"/>
  <c r="AD1765" i="1"/>
  <c r="AD1767" i="1"/>
  <c r="AD1769" i="1"/>
  <c r="AD1780" i="1"/>
  <c r="AD1781" i="1"/>
  <c r="AD1782" i="1"/>
  <c r="AD1783" i="1"/>
  <c r="AD1784" i="1"/>
  <c r="AD1785" i="1"/>
  <c r="AD1787" i="1"/>
  <c r="AD1789" i="1"/>
  <c r="AD1790" i="1"/>
  <c r="AD1791" i="1"/>
  <c r="AD1792" i="1"/>
  <c r="AD1795" i="1"/>
  <c r="AD1796" i="1"/>
  <c r="AD1798" i="1"/>
  <c r="AD1802" i="1"/>
  <c r="AD1805" i="1"/>
  <c r="AD1808" i="1"/>
  <c r="AD1809" i="1"/>
  <c r="AD1811" i="1"/>
  <c r="AD1813" i="1"/>
  <c r="AD1815" i="1"/>
  <c r="AD1816" i="1"/>
  <c r="AD1820" i="1"/>
  <c r="AD1822" i="1"/>
  <c r="AD1824" i="1"/>
  <c r="AD1826" i="1"/>
  <c r="AD1827" i="1"/>
  <c r="AD1828" i="1"/>
  <c r="AD1829" i="1"/>
  <c r="AD1830" i="1"/>
  <c r="AD1833" i="1"/>
  <c r="AD1837" i="1"/>
  <c r="AD1842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2" i="1"/>
  <c r="AD1863" i="1"/>
  <c r="AD1865" i="1"/>
  <c r="AD1869" i="1"/>
  <c r="AD1872" i="1"/>
  <c r="AD1873" i="1"/>
  <c r="AD1874" i="1"/>
  <c r="AD1875" i="1"/>
  <c r="AD1876" i="1"/>
  <c r="AD1877" i="1"/>
  <c r="AD1878" i="1"/>
  <c r="AD1883" i="1"/>
  <c r="AD1885" i="1"/>
  <c r="AD1891" i="1"/>
  <c r="AD1892" i="1"/>
  <c r="AD1893" i="1"/>
  <c r="AD1894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8" i="1"/>
  <c r="AD1919" i="1"/>
  <c r="AD1920" i="1"/>
  <c r="AD1923" i="1"/>
  <c r="AD1924" i="1"/>
  <c r="AD1925" i="1"/>
  <c r="AD1926" i="1"/>
  <c r="AD1927" i="1"/>
  <c r="AD1928" i="1"/>
  <c r="AD1929" i="1"/>
  <c r="AD1930" i="1"/>
  <c r="AD1937" i="1"/>
  <c r="AD1938" i="1"/>
  <c r="AD1942" i="1"/>
  <c r="AD1944" i="1"/>
  <c r="AD1945" i="1"/>
  <c r="AD1950" i="1"/>
  <c r="AD1955" i="1"/>
  <c r="AD1957" i="1"/>
  <c r="AD1959" i="1"/>
  <c r="AD1960" i="1"/>
  <c r="AD1961" i="1"/>
  <c r="AD1962" i="1"/>
  <c r="AD1963" i="1"/>
  <c r="AD1964" i="1"/>
  <c r="AD1965" i="1"/>
  <c r="AD1968" i="1"/>
  <c r="AD1973" i="1"/>
  <c r="AD1974" i="1"/>
  <c r="AD1975" i="1"/>
  <c r="AD1976" i="1"/>
  <c r="AD1977" i="1"/>
  <c r="AD1978" i="1"/>
  <c r="AD1981" i="1"/>
  <c r="AD1982" i="1"/>
  <c r="AD1983" i="1"/>
  <c r="AD1984" i="1"/>
  <c r="AD1985" i="1"/>
  <c r="AD1990" i="1"/>
  <c r="AD1992" i="1"/>
  <c r="AD1994" i="1"/>
  <c r="AD1995" i="1"/>
  <c r="AD1997" i="1"/>
  <c r="AD1998" i="1"/>
  <c r="AD2001" i="1"/>
  <c r="AD2003" i="1"/>
  <c r="AD2004" i="1"/>
  <c r="AD2005" i="1"/>
  <c r="AD2006" i="1"/>
  <c r="AD2007" i="1"/>
  <c r="AD2009" i="1"/>
  <c r="AD2010" i="1"/>
  <c r="AD2011" i="1"/>
  <c r="AD2013" i="1"/>
  <c r="AD2014" i="1"/>
  <c r="AD2015" i="1"/>
  <c r="AD2016" i="1"/>
  <c r="AD2017" i="1"/>
  <c r="AD2018" i="1"/>
  <c r="AD2019" i="1"/>
  <c r="AD2020" i="1"/>
  <c r="AD2021" i="1"/>
  <c r="AD2023" i="1"/>
  <c r="AD2024" i="1"/>
  <c r="AD2025" i="1"/>
  <c r="AD2026" i="1"/>
  <c r="AD2027" i="1"/>
  <c r="AD2028" i="1"/>
  <c r="AD2034" i="1"/>
  <c r="AD2035" i="1"/>
  <c r="AD2037" i="1"/>
  <c r="AD2038" i="1"/>
  <c r="AD2042" i="1"/>
  <c r="AD2043" i="1"/>
  <c r="AD2044" i="1"/>
  <c r="AD2047" i="1"/>
  <c r="AD2049" i="1"/>
  <c r="AD2050" i="1"/>
  <c r="AD2052" i="1"/>
  <c r="AD2054" i="1"/>
  <c r="AD2055" i="1"/>
  <c r="AD2057" i="1"/>
  <c r="AD2058" i="1"/>
  <c r="AD2059" i="1"/>
  <c r="AD2060" i="1"/>
  <c r="AD2061" i="1"/>
  <c r="AD2062" i="1"/>
  <c r="AD2063" i="1"/>
  <c r="AD2064" i="1"/>
  <c r="AD2068" i="1"/>
  <c r="AD2071" i="1"/>
  <c r="AD2072" i="1"/>
  <c r="AD2073" i="1"/>
  <c r="AD2075" i="1"/>
  <c r="AD2076" i="1"/>
  <c r="AD2077" i="1"/>
  <c r="AD2078" i="1"/>
  <c r="AD2079" i="1"/>
  <c r="AD2080" i="1"/>
  <c r="AD2081" i="1"/>
  <c r="AD2082" i="1"/>
  <c r="AD2091" i="1"/>
  <c r="AD2092" i="1"/>
  <c r="AD2093" i="1"/>
  <c r="AD2094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2" i="1"/>
  <c r="AD2113" i="1"/>
  <c r="AD2117" i="1"/>
  <c r="AD2118" i="1"/>
  <c r="AD2119" i="1"/>
  <c r="AD2120" i="1"/>
  <c r="AD2121" i="1"/>
  <c r="AD2122" i="1"/>
  <c r="AD2125" i="1"/>
  <c r="AD2126" i="1"/>
  <c r="AD2127" i="1"/>
  <c r="AD2128" i="1"/>
  <c r="AD2129" i="1"/>
  <c r="AD2130" i="1"/>
  <c r="AD2131" i="1"/>
  <c r="AD2132" i="1"/>
  <c r="AD2133" i="1"/>
  <c r="AD2134" i="1"/>
  <c r="AD2137" i="1"/>
  <c r="AD2138" i="1"/>
  <c r="AD2139" i="1"/>
  <c r="AD2140" i="1"/>
  <c r="AD2141" i="1"/>
  <c r="AD2144" i="1"/>
  <c r="AD2149" i="1"/>
  <c r="AD2151" i="1"/>
  <c r="AD2152" i="1"/>
  <c r="AD2155" i="1"/>
  <c r="AD2156" i="1"/>
  <c r="AD2157" i="1"/>
  <c r="AD2158" i="1"/>
  <c r="AD2159" i="1"/>
  <c r="AD2164" i="1"/>
  <c r="AD2165" i="1"/>
  <c r="AD2167" i="1"/>
  <c r="AD2168" i="1"/>
  <c r="AD2169" i="1"/>
  <c r="AD2175" i="1"/>
  <c r="AD2177" i="1"/>
  <c r="AD2178" i="1"/>
  <c r="AD2179" i="1"/>
  <c r="AD2184" i="1"/>
  <c r="AD2186" i="1"/>
  <c r="AD2189" i="1"/>
  <c r="AD2190" i="1"/>
  <c r="AD2191" i="1"/>
  <c r="AD2192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6" i="1"/>
  <c r="AD2207" i="1"/>
  <c r="AD2208" i="1"/>
  <c r="AD2211" i="1"/>
  <c r="AD2213" i="1"/>
  <c r="AD2214" i="1"/>
  <c r="AD2215" i="1"/>
  <c r="AD2216" i="1"/>
  <c r="AD2217" i="1"/>
  <c r="AD2218" i="1"/>
  <c r="AD2219" i="1"/>
  <c r="AD2222" i="1"/>
  <c r="AD2223" i="1"/>
  <c r="AD2224" i="1"/>
  <c r="AD2225" i="1"/>
  <c r="AD2228" i="1"/>
  <c r="AD2230" i="1"/>
  <c r="AD2231" i="1"/>
  <c r="AD2234" i="1"/>
  <c r="AD2240" i="1"/>
  <c r="AD2241" i="1"/>
  <c r="AD2242" i="1"/>
  <c r="AD2243" i="1"/>
  <c r="AD2244" i="1"/>
  <c r="AD2245" i="1"/>
  <c r="AD2246" i="1"/>
  <c r="AD2247" i="1"/>
  <c r="AD2248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9" i="1"/>
  <c r="AD2270" i="1"/>
  <c r="AD2272" i="1"/>
  <c r="AD2273" i="1"/>
  <c r="AD2274" i="1"/>
  <c r="AD2279" i="1"/>
  <c r="AD2281" i="1"/>
  <c r="AD2283" i="1"/>
  <c r="AD2284" i="1"/>
  <c r="AD2288" i="1"/>
  <c r="AD2289" i="1"/>
  <c r="AD2290" i="1"/>
  <c r="AD2291" i="1"/>
  <c r="AD2292" i="1"/>
  <c r="AD2294" i="1"/>
  <c r="AD2296" i="1"/>
  <c r="AD2300" i="1"/>
  <c r="AD2304" i="1"/>
  <c r="AD2306" i="1"/>
  <c r="AD2307" i="1"/>
  <c r="AD2308" i="1"/>
  <c r="AD2310" i="1"/>
  <c r="AD2312" i="1"/>
  <c r="AD2313" i="1"/>
  <c r="AD2317" i="1"/>
  <c r="AD2318" i="1"/>
  <c r="AD2321" i="1"/>
  <c r="AD2322" i="1"/>
  <c r="AD2323" i="1"/>
  <c r="AD2324" i="1"/>
  <c r="AD2325" i="1"/>
  <c r="AD2327" i="1"/>
  <c r="AD2328" i="1"/>
  <c r="AD2332" i="1"/>
  <c r="AD2333" i="1"/>
  <c r="AD2338" i="1"/>
  <c r="AD2339" i="1"/>
  <c r="AD2344" i="1"/>
  <c r="AD2345" i="1"/>
  <c r="AD2346" i="1"/>
  <c r="AD2347" i="1"/>
  <c r="AD2349" i="1"/>
  <c r="AD2350" i="1"/>
  <c r="AD2352" i="1"/>
  <c r="AD2355" i="1"/>
  <c r="AD2357" i="1"/>
  <c r="AD2358" i="1"/>
  <c r="Q2218" i="1"/>
  <c r="Q430" i="1"/>
  <c r="Q1165" i="1"/>
  <c r="Q584" i="1"/>
  <c r="Q864" i="1"/>
  <c r="Q1986" i="1"/>
  <c r="Q1047" i="1"/>
  <c r="Q1593" i="1"/>
  <c r="Q64" i="1"/>
  <c r="Q1076" i="1"/>
  <c r="Q1077" i="1"/>
  <c r="Q106" i="1"/>
  <c r="Q140" i="1"/>
  <c r="Q138" i="1"/>
  <c r="Q139" i="1"/>
  <c r="Q321" i="1"/>
  <c r="Q20" i="1"/>
  <c r="Q389" i="1"/>
  <c r="Q44" i="1"/>
  <c r="Q1195" i="1"/>
  <c r="Q1030" i="1"/>
  <c r="Q1132" i="1"/>
  <c r="Q856" i="1"/>
  <c r="Q857" i="1"/>
  <c r="Q990" i="1"/>
  <c r="Q113" i="1"/>
  <c r="Q152" i="1"/>
  <c r="Q151" i="1"/>
  <c r="Q1097" i="1"/>
  <c r="Q1226" i="1"/>
  <c r="Q818" i="1"/>
  <c r="Q748" i="1"/>
  <c r="Q2051" i="1"/>
  <c r="Q1225" i="1"/>
  <c r="Q1362" i="1"/>
  <c r="Q1194" i="1"/>
  <c r="Q820" i="1"/>
  <c r="Q1458" i="1"/>
  <c r="Q1462" i="1"/>
  <c r="Q821" i="1"/>
  <c r="Q1461" i="1"/>
  <c r="Q1339" i="1"/>
  <c r="Q487" i="1"/>
  <c r="Q488" i="1"/>
  <c r="Q271" i="1"/>
  <c r="Q1725" i="1"/>
  <c r="Q690" i="1"/>
  <c r="Q486" i="1"/>
  <c r="Q924" i="1"/>
  <c r="Q131" i="1"/>
  <c r="Q2025" i="1"/>
  <c r="Q666" i="1"/>
  <c r="Q1146" i="1"/>
  <c r="Q559" i="1"/>
  <c r="Q1528" i="1"/>
  <c r="Q1473" i="1"/>
  <c r="Q1121" i="1"/>
  <c r="Q871" i="1"/>
  <c r="Q1926" i="1"/>
  <c r="Q69" i="1"/>
  <c r="Q303" i="1"/>
  <c r="Q397" i="1"/>
  <c r="Q498" i="1"/>
  <c r="Q557" i="1"/>
  <c r="Q535" i="1"/>
  <c r="Q1012" i="1"/>
  <c r="Q938" i="1"/>
  <c r="Q1576" i="1"/>
  <c r="Q416" i="1"/>
  <c r="Q551" i="1"/>
  <c r="Q1257" i="1"/>
  <c r="Q1275" i="1"/>
  <c r="Q1274" i="1"/>
  <c r="Q2346" i="1"/>
  <c r="Q2347" i="1"/>
  <c r="Q2318" i="1"/>
  <c r="Q2149" i="1"/>
  <c r="Q1865" i="1"/>
  <c r="Q1975" i="1"/>
  <c r="Q1206" i="1"/>
  <c r="Q204" i="1"/>
  <c r="Q265" i="1"/>
  <c r="Q142" i="1"/>
  <c r="Q2101" i="1"/>
  <c r="Q659" i="1"/>
  <c r="Q665" i="1"/>
  <c r="Q1419" i="1"/>
  <c r="Q1633" i="1"/>
  <c r="Q1388" i="1"/>
  <c r="Q2125" i="1"/>
  <c r="Q395" i="1"/>
  <c r="Q394" i="1"/>
  <c r="Q1897" i="1"/>
  <c r="Q255" i="1"/>
  <c r="Q101" i="1"/>
  <c r="Q1179" i="1"/>
  <c r="Q329" i="1"/>
  <c r="Q652" i="1"/>
  <c r="Q1148" i="1"/>
  <c r="Q103" i="1"/>
  <c r="Q440" i="1"/>
  <c r="Q566" i="1"/>
  <c r="Q41" i="1"/>
  <c r="Q1008" i="1"/>
  <c r="Q373" i="1"/>
  <c r="Q82" i="1"/>
  <c r="Q1394" i="1"/>
  <c r="Q1857" i="1"/>
  <c r="Q1637" i="1"/>
  <c r="Q197" i="1"/>
  <c r="Q2294" i="1"/>
  <c r="Q622" i="1"/>
  <c r="Q2155" i="1"/>
  <c r="Q1003" i="1"/>
  <c r="Q441" i="1"/>
  <c r="Q1963" i="1"/>
  <c r="Q508" i="1"/>
  <c r="Q1964" i="1"/>
  <c r="Q1439" i="1"/>
  <c r="Q1634" i="1"/>
  <c r="Q755" i="1"/>
  <c r="Q754" i="1"/>
  <c r="Q2017" i="1"/>
  <c r="Q1696" i="1"/>
  <c r="Q2018" i="1"/>
  <c r="Q1846" i="1"/>
  <c r="Q2303" i="1"/>
  <c r="Q1061" i="1"/>
  <c r="Q415" i="1"/>
  <c r="Q410" i="1"/>
  <c r="Q1213" i="1"/>
  <c r="Q507" i="1"/>
  <c r="Q505" i="1"/>
  <c r="Q506" i="1"/>
  <c r="Q1675" i="1"/>
  <c r="Q37" i="1"/>
  <c r="Q163" i="1"/>
  <c r="Q511" i="1"/>
  <c r="Q849" i="1"/>
  <c r="Q1215" i="1"/>
  <c r="Q164" i="1"/>
  <c r="Q1983" i="1"/>
  <c r="Q1411" i="1"/>
  <c r="Q228" i="1"/>
  <c r="Q709" i="1"/>
  <c r="Q1673" i="1"/>
  <c r="Q661" i="1"/>
  <c r="Q259" i="1"/>
  <c r="Q2043" i="1"/>
  <c r="Q1904" i="1"/>
  <c r="Q629" i="1"/>
  <c r="Q1682" i="1"/>
  <c r="Q1606" i="1"/>
  <c r="Q1526" i="1"/>
  <c r="Q1413" i="1"/>
  <c r="Q1229" i="1"/>
  <c r="Q2287" i="1"/>
  <c r="Q1320" i="1"/>
  <c r="Q1069" i="1"/>
  <c r="Q114" i="1"/>
  <c r="Q1068" i="1"/>
  <c r="Q1703" i="1"/>
  <c r="Q1721" i="1"/>
  <c r="Q1192" i="1"/>
  <c r="Q470" i="1"/>
  <c r="Q473" i="1"/>
  <c r="Q177" i="1"/>
  <c r="Q1945" i="1"/>
  <c r="Q1326" i="1"/>
  <c r="Q2339" i="1"/>
  <c r="Q444" i="1"/>
  <c r="Q1501" i="1"/>
  <c r="Q1303" i="1"/>
  <c r="Q420" i="1"/>
  <c r="Q186" i="1"/>
  <c r="Q1706" i="1"/>
  <c r="Q1709" i="1"/>
  <c r="Q1951" i="1"/>
  <c r="Q1999" i="1"/>
  <c r="Q872" i="1"/>
  <c r="Q72" i="1"/>
  <c r="Q940" i="1"/>
  <c r="Q971" i="1"/>
  <c r="Q1182" i="1"/>
  <c r="Q555" i="1"/>
  <c r="Q561" i="1"/>
  <c r="Q838" i="1"/>
  <c r="Q1418" i="1"/>
  <c r="Q1037" i="1"/>
  <c r="Q1039" i="1"/>
  <c r="Q1279" i="1"/>
  <c r="Q568" i="1"/>
  <c r="Q581" i="1"/>
  <c r="Q850" i="1"/>
  <c r="Q233" i="1"/>
  <c r="Q880" i="1"/>
  <c r="Q582" i="1"/>
  <c r="Q569" i="1"/>
  <c r="Q572" i="1"/>
  <c r="Q717" i="1"/>
  <c r="Q944" i="1"/>
  <c r="Q234" i="1"/>
  <c r="Q760" i="1"/>
  <c r="Q467" i="1"/>
  <c r="Q518" i="1"/>
  <c r="Q891" i="1"/>
  <c r="Q693" i="1"/>
  <c r="Q94" i="1"/>
  <c r="Q1022" i="1"/>
  <c r="Q813" i="1"/>
  <c r="Q1410" i="1"/>
  <c r="Q32" i="1"/>
  <c r="Q144" i="1"/>
  <c r="Q731" i="1"/>
  <c r="Q333" i="1"/>
  <c r="Q1483" i="1"/>
  <c r="Q49" i="1"/>
  <c r="Q1467" i="1"/>
  <c r="Q1468" i="1"/>
  <c r="Q1997" i="1"/>
  <c r="Q1957" i="1"/>
  <c r="Q1064" i="1"/>
  <c r="Q1261" i="1"/>
  <c r="Q337" i="1"/>
  <c r="Q2198" i="1"/>
  <c r="Q263" i="1"/>
  <c r="Q262" i="1"/>
  <c r="Q338" i="1"/>
  <c r="Q481" i="1"/>
  <c r="Q480" i="1"/>
  <c r="Q893" i="1"/>
  <c r="Q900" i="1"/>
  <c r="Q353" i="1"/>
  <c r="Q225" i="1"/>
  <c r="Q901" i="1"/>
  <c r="Q28" i="1"/>
  <c r="Q2080" i="1"/>
  <c r="Q2079" i="1"/>
  <c r="Q1361" i="1"/>
  <c r="Q1393" i="1"/>
  <c r="Q1960" i="1"/>
  <c r="Q1982" i="1"/>
  <c r="Q1414" i="1"/>
  <c r="Q1311" i="1"/>
  <c r="Q1981" i="1"/>
  <c r="Q288" i="1"/>
  <c r="Q2127" i="1"/>
  <c r="Q34" i="1"/>
  <c r="Q194" i="1"/>
  <c r="Q289" i="1"/>
  <c r="Q792" i="1"/>
  <c r="Q1961" i="1"/>
  <c r="Q1746" i="1"/>
  <c r="Q2016" i="1"/>
  <c r="Q1073" i="1"/>
  <c r="Q2023" i="1"/>
  <c r="Q972" i="1"/>
  <c r="Q624" i="1"/>
  <c r="Q625" i="1"/>
  <c r="Q2102" i="1"/>
  <c r="Q2157" i="1"/>
  <c r="Q2250" i="1"/>
  <c r="Q1119" i="1"/>
  <c r="Q921" i="1"/>
  <c r="Q1472" i="1"/>
  <c r="Q2217" i="1"/>
  <c r="Q2356" i="1"/>
  <c r="Q404" i="1"/>
  <c r="Q403" i="1"/>
  <c r="Q1183" i="1"/>
  <c r="Q405" i="1"/>
  <c r="Q1718" i="1"/>
  <c r="Q1075" i="1"/>
  <c r="Q2158" i="1"/>
  <c r="Q1448" i="1"/>
  <c r="Q1476" i="1"/>
  <c r="Q1984" i="1"/>
  <c r="Q2328" i="1"/>
  <c r="Q1752" i="1"/>
  <c r="Q1315" i="1"/>
  <c r="Q1316" i="1"/>
  <c r="Q2004" i="1"/>
  <c r="Q2003" i="1"/>
  <c r="Q711" i="1"/>
  <c r="Q286" i="1"/>
  <c r="Q1140" i="1"/>
  <c r="Q299" i="1"/>
  <c r="Q2044" i="1"/>
  <c r="Q712" i="1"/>
  <c r="Q716" i="1"/>
  <c r="Q1211" i="1"/>
  <c r="Q1212" i="1"/>
  <c r="Q433" i="1"/>
  <c r="Q976" i="1"/>
  <c r="Q1872" i="1"/>
  <c r="Q1747" i="1"/>
  <c r="Q1822" i="1"/>
  <c r="Q1674" i="1"/>
  <c r="Q1670" i="1"/>
  <c r="Q2085" i="1"/>
  <c r="Q812" i="1"/>
  <c r="Q2212" i="1"/>
  <c r="Q1352" i="1"/>
  <c r="Q1408" i="1"/>
  <c r="Q613" i="1"/>
  <c r="Q617" i="1"/>
  <c r="Q1538" i="1"/>
  <c r="Q552" i="1"/>
  <c r="Q2187" i="1"/>
  <c r="Q92" i="1"/>
  <c r="Q1256" i="1"/>
  <c r="Q598" i="1"/>
  <c r="Q2286" i="1"/>
  <c r="Q2111" i="1"/>
  <c r="Q691" i="1"/>
  <c r="Q1348" i="1"/>
  <c r="Q773" i="1"/>
  <c r="Q2110" i="1"/>
  <c r="Q1400" i="1"/>
  <c r="Q2207" i="1"/>
  <c r="Q2184" i="1"/>
  <c r="Q1105" i="1"/>
  <c r="Q1825" i="1"/>
  <c r="Q2121" i="1"/>
  <c r="Q1915" i="1"/>
  <c r="Q1944" i="1"/>
  <c r="Q2000" i="1"/>
  <c r="Q2118" i="1"/>
  <c r="Q1723" i="1"/>
  <c r="Q231" i="1"/>
  <c r="Q301" i="1"/>
  <c r="Q1145" i="1"/>
  <c r="Q2015" i="1"/>
  <c r="Q1744" i="1"/>
  <c r="Q2014" i="1"/>
  <c r="Q1259" i="1"/>
  <c r="Q1002" i="1"/>
  <c r="Q1387" i="1"/>
  <c r="Q619" i="1"/>
  <c r="Q192" i="1"/>
  <c r="Q1607" i="1"/>
  <c r="Q1310" i="1"/>
  <c r="Q435" i="1"/>
  <c r="Q256" i="1"/>
  <c r="Q2201" i="1"/>
  <c r="Q2204" i="1"/>
  <c r="Q360" i="1"/>
  <c r="Q340" i="1"/>
  <c r="Q359" i="1"/>
  <c r="Q585" i="1"/>
  <c r="Q588" i="1"/>
  <c r="Q279" i="1"/>
  <c r="Q283" i="1"/>
  <c r="Q870" i="1"/>
  <c r="Q280" i="1"/>
  <c r="Q496" i="1"/>
  <c r="Q268" i="1"/>
  <c r="Q1719" i="1"/>
  <c r="Q935" i="1"/>
  <c r="Q1485" i="1"/>
  <c r="Q497" i="1"/>
  <c r="Q936" i="1"/>
  <c r="Q253" i="1"/>
  <c r="Q1065" i="1"/>
  <c r="Q2165" i="1"/>
  <c r="Q866" i="1"/>
  <c r="Q345" i="1"/>
  <c r="Q1224" i="1"/>
  <c r="Q596" i="1"/>
  <c r="Q242" i="1"/>
  <c r="Q2052" i="1"/>
  <c r="Q1287" i="1"/>
  <c r="Q853" i="1"/>
  <c r="Q852" i="1"/>
  <c r="Q2214" i="1"/>
  <c r="Q657" i="1"/>
  <c r="Q490" i="1"/>
  <c r="Q13" i="1"/>
  <c r="Q15" i="1"/>
  <c r="Q888" i="1"/>
  <c r="Q22" i="1"/>
  <c r="Q591" i="1"/>
  <c r="Q895" i="1"/>
  <c r="Q902" i="1"/>
  <c r="Q600" i="1"/>
  <c r="Q886" i="1"/>
  <c r="Q10" i="1"/>
  <c r="Q29" i="1"/>
  <c r="Q896" i="1"/>
  <c r="Q905" i="1"/>
  <c r="Q607" i="1"/>
  <c r="Q292" i="1"/>
  <c r="Q2077" i="1"/>
  <c r="Q1902" i="1"/>
  <c r="Q873" i="1"/>
  <c r="Q1542" i="1"/>
  <c r="Q1036" i="1"/>
  <c r="Q713" i="1"/>
  <c r="Q2160" i="1"/>
  <c r="Q800" i="1"/>
  <c r="Q803" i="1"/>
  <c r="Q1554" i="1"/>
  <c r="Q2117" i="1"/>
  <c r="Q2028" i="1"/>
  <c r="Q2027" i="1"/>
  <c r="Q1510" i="1"/>
  <c r="Q638" i="1"/>
  <c r="Q1565" i="1"/>
  <c r="Q1250" i="1"/>
  <c r="Q1566" i="1"/>
  <c r="Q1163" i="1"/>
  <c r="Q801" i="1"/>
  <c r="Q1551" i="1"/>
  <c r="Q1676" i="1"/>
  <c r="Q674" i="1"/>
  <c r="Q1162" i="1"/>
  <c r="Q1246" i="1"/>
  <c r="Q1558" i="1"/>
  <c r="Q567" i="1"/>
  <c r="Q570" i="1"/>
  <c r="Q1155" i="1"/>
  <c r="Q1552" i="1"/>
  <c r="Q1559" i="1"/>
  <c r="Q575" i="1"/>
  <c r="Q579" i="1"/>
  <c r="Q645" i="1"/>
  <c r="Q2036" i="1"/>
  <c r="Q923" i="1"/>
  <c r="Q1715" i="1"/>
  <c r="Q1445" i="1"/>
  <c r="Q1071" i="1"/>
  <c r="Q2131" i="1"/>
  <c r="Q554" i="1"/>
  <c r="Q2076" i="1"/>
  <c r="Q1845" i="1"/>
  <c r="Q66" i="1"/>
  <c r="Q1070" i="1"/>
  <c r="Q1438" i="1"/>
  <c r="Q620" i="1"/>
  <c r="Q2129" i="1"/>
  <c r="Q875" i="1"/>
  <c r="Q1210" i="1"/>
  <c r="Q922" i="1"/>
  <c r="Q500" i="1"/>
  <c r="Q1749" i="1"/>
  <c r="Q1908" i="1"/>
  <c r="Q1506" i="1"/>
  <c r="Q759" i="1"/>
  <c r="Q939" i="1"/>
  <c r="Q1437" i="1"/>
  <c r="Q1416" i="1"/>
  <c r="Q2357" i="1"/>
  <c r="Q510" i="1"/>
  <c r="Q1120" i="1"/>
  <c r="Q1007" i="1"/>
  <c r="Q634" i="1"/>
  <c r="Q1898" i="1"/>
  <c r="Q942" i="1"/>
  <c r="Q1040" i="1"/>
  <c r="Q85" i="1"/>
  <c r="Q684" i="1"/>
  <c r="Q2084" i="1"/>
  <c r="Q350" i="1"/>
  <c r="Q926" i="1"/>
  <c r="Q618" i="1"/>
  <c r="Q1812" i="1"/>
  <c r="Q2115" i="1"/>
  <c r="Q1191" i="1"/>
  <c r="Q1108" i="1"/>
  <c r="Q1662" i="1"/>
  <c r="Q1420" i="1"/>
  <c r="Q675" i="1"/>
  <c r="Q2107" i="1"/>
  <c r="Q1697" i="1"/>
  <c r="Q1628" i="1"/>
  <c r="Q590" i="1"/>
  <c r="Q442" i="1"/>
  <c r="Q728" i="1"/>
  <c r="Q1219" i="1"/>
  <c r="Q315" i="1"/>
  <c r="Q1078" i="1"/>
  <c r="Q1299" i="1"/>
  <c r="Q1200" i="1"/>
  <c r="Q1580" i="1"/>
  <c r="Q846" i="1"/>
  <c r="Q844" i="1"/>
  <c r="Q847" i="1"/>
  <c r="Q1962" i="1"/>
  <c r="Q1821" i="1"/>
  <c r="Q1850" i="1"/>
  <c r="Q76" i="1"/>
  <c r="Q2104" i="1"/>
  <c r="Q104" i="1"/>
  <c r="Q105" i="1"/>
  <c r="Q160" i="1"/>
  <c r="Q1504" i="1"/>
  <c r="Q633" i="1"/>
  <c r="Q2222" i="1"/>
  <c r="Q1245" i="1"/>
  <c r="Q705" i="1"/>
  <c r="Q616" i="1"/>
  <c r="Q1630" i="1"/>
  <c r="Q937" i="1"/>
  <c r="Q1327" i="1"/>
  <c r="Q950" i="1"/>
  <c r="Q325" i="1"/>
  <c r="Q538" i="1"/>
  <c r="Q386" i="1"/>
  <c r="Q809" i="1"/>
  <c r="Q733" i="1"/>
  <c r="Q752" i="1"/>
  <c r="Q1693" i="1"/>
  <c r="Q2140" i="1"/>
  <c r="Q1769" i="1"/>
  <c r="Q654" i="1"/>
  <c r="Q740" i="1"/>
  <c r="Q1014" i="1"/>
  <c r="Q753" i="1"/>
  <c r="Q1860" i="1"/>
  <c r="Q88" i="1"/>
  <c r="Q2075" i="1"/>
  <c r="Q1401" i="1"/>
  <c r="Q1540" i="1"/>
  <c r="Q2070" i="1"/>
  <c r="Q1402" i="1"/>
  <c r="Q993" i="1"/>
  <c r="Q483" i="1"/>
  <c r="Q149" i="1"/>
  <c r="Q143" i="1"/>
  <c r="Q695" i="1"/>
  <c r="Q790" i="1"/>
  <c r="Q855" i="1"/>
  <c r="Q427" i="1"/>
  <c r="Q597" i="1"/>
  <c r="Q363" i="1"/>
  <c r="Q732" i="1"/>
  <c r="Q680" i="1"/>
  <c r="Q310" i="1"/>
  <c r="Q577" i="1"/>
  <c r="Q580" i="1"/>
  <c r="Q670" i="1"/>
  <c r="Q1549" i="1"/>
  <c r="Q1020" i="1"/>
  <c r="Q2035" i="1"/>
  <c r="Q1550" i="1"/>
  <c r="Q641" i="1"/>
  <c r="Q2200" i="1"/>
  <c r="Q1909" i="1"/>
  <c r="Q1911" i="1"/>
  <c r="Q1827" i="1"/>
  <c r="Q2259" i="1"/>
  <c r="Q1791" i="1"/>
  <c r="Q2128" i="1"/>
  <c r="Q1826" i="1"/>
  <c r="Q1338" i="1"/>
  <c r="Q1635" i="1"/>
  <c r="Q2256" i="1"/>
  <c r="Q1729" i="1"/>
  <c r="Q1208" i="1"/>
  <c r="Q1820" i="1"/>
  <c r="Q1258" i="1"/>
  <c r="Q2126" i="1"/>
  <c r="Q254" i="1"/>
  <c r="Q1874" i="1"/>
  <c r="Q1873" i="1"/>
  <c r="Q715" i="1"/>
  <c r="Q1282" i="1"/>
  <c r="Q1283" i="1"/>
  <c r="Q1745" i="1"/>
  <c r="Q1072" i="1"/>
  <c r="Q1851" i="1"/>
  <c r="Q1139" i="1"/>
  <c r="Q1147" i="1"/>
  <c r="Q1505" i="1"/>
  <c r="Q1985" i="1"/>
  <c r="Q1867" i="1"/>
  <c r="Q1866" i="1"/>
  <c r="Q1868" i="1"/>
  <c r="Q1870" i="1"/>
  <c r="Q1871" i="1"/>
  <c r="Q1722" i="1"/>
  <c r="Q48" i="1"/>
  <c r="Q815" i="1"/>
  <c r="Q1956" i="1"/>
  <c r="Q1834" i="1"/>
  <c r="Q1569" i="1"/>
  <c r="Q1598" i="1"/>
  <c r="Q1599" i="1"/>
  <c r="Q1571" i="1"/>
  <c r="Q167" i="1"/>
  <c r="Q172" i="1"/>
  <c r="Q1033" i="1"/>
  <c r="Q377" i="1"/>
  <c r="Q1642" i="1"/>
  <c r="Q1056" i="1"/>
  <c r="Q2012" i="1"/>
  <c r="Q1587" i="1"/>
  <c r="Q1731" i="1"/>
  <c r="Q534" i="1"/>
  <c r="Q1421" i="1"/>
  <c r="Q1555" i="1"/>
  <c r="Q1561" i="1"/>
  <c r="Q1159" i="1"/>
  <c r="Q1158" i="1"/>
  <c r="Q1560" i="1"/>
  <c r="Q1164" i="1"/>
  <c r="Q1190" i="1"/>
  <c r="Q1196" i="1"/>
  <c r="Q347" i="1"/>
  <c r="Q688" i="1"/>
  <c r="Q357" i="1"/>
  <c r="Q970" i="1"/>
  <c r="Q89" i="1"/>
  <c r="Q1236" i="1"/>
  <c r="Q1176" i="1"/>
  <c r="Q1222" i="1"/>
  <c r="Q349" i="1"/>
  <c r="Q1127" i="1"/>
  <c r="Q1294" i="1"/>
  <c r="Q455" i="1"/>
  <c r="Q344" i="1"/>
  <c r="Q1201" i="1"/>
  <c r="Q223" i="1"/>
  <c r="Q525" i="1"/>
  <c r="Q456" i="1"/>
  <c r="Q2034" i="1"/>
  <c r="Q1755" i="1"/>
  <c r="Q887" i="1"/>
  <c r="Q892" i="1"/>
  <c r="Q897" i="1"/>
  <c r="Q14" i="1"/>
  <c r="Q894" i="1"/>
  <c r="Q899" i="1"/>
  <c r="Q365" i="1"/>
  <c r="Q18" i="1"/>
  <c r="Q264" i="1"/>
  <c r="Q2257" i="1"/>
  <c r="Q1214" i="1"/>
  <c r="Q339" i="1"/>
  <c r="Q158" i="1"/>
  <c r="Q1360" i="1"/>
  <c r="Q1789" i="1"/>
  <c r="Q1502" i="1"/>
  <c r="Q2103" i="1"/>
  <c r="Q758" i="1"/>
  <c r="Q1415" i="1"/>
  <c r="Q1716" i="1"/>
  <c r="Q1717" i="1"/>
  <c r="Q258" i="1"/>
  <c r="Q1852" i="1"/>
  <c r="Q1392" i="1"/>
  <c r="Q1503" i="1"/>
  <c r="Q1905" i="1"/>
  <c r="Q1876" i="1"/>
  <c r="Q1243" i="1"/>
  <c r="Q1244" i="1"/>
  <c r="Q941" i="1"/>
  <c r="Q68" i="1"/>
  <c r="Q756" i="1"/>
  <c r="Q399" i="1"/>
  <c r="Q878" i="1"/>
  <c r="Q401" i="1"/>
  <c r="Q843" i="1"/>
  <c r="Q191" i="1"/>
  <c r="Q193" i="1"/>
  <c r="Q529" i="1"/>
  <c r="Q1632" i="1"/>
  <c r="Q1602" i="1"/>
  <c r="Q1605" i="1"/>
  <c r="Q1309" i="1"/>
  <c r="Q1284" i="1"/>
  <c r="Q2202" i="1"/>
  <c r="Q50" i="1"/>
  <c r="Q765" i="1"/>
  <c r="Q766" i="1"/>
  <c r="Q832" i="1"/>
  <c r="Q833" i="1"/>
  <c r="Q834" i="1"/>
  <c r="Q1109" i="1"/>
  <c r="Q1111" i="1"/>
  <c r="Q1241" i="1"/>
  <c r="Q1110" i="1"/>
  <c r="Q714" i="1"/>
  <c r="Q1541" i="1"/>
  <c r="Q1479" i="1"/>
  <c r="Q1906" i="1"/>
  <c r="Q1417" i="1"/>
  <c r="Q2024" i="1"/>
  <c r="Q2197" i="1"/>
  <c r="Q2196" i="1"/>
  <c r="Q36" i="1"/>
  <c r="Q2355" i="1"/>
  <c r="Q156" i="1"/>
  <c r="Q74" i="1"/>
  <c r="Q75" i="1"/>
  <c r="Q159" i="1"/>
  <c r="Q67" i="1"/>
  <c r="Q933" i="1"/>
  <c r="Q147" i="1"/>
  <c r="Q1199" i="1"/>
  <c r="Q1971" i="1"/>
  <c r="Q610" i="1"/>
  <c r="Q447" i="1"/>
  <c r="Q1185" i="1"/>
  <c r="Q2048" i="1"/>
  <c r="Q1543" i="1"/>
  <c r="Q1150" i="1"/>
  <c r="Q2199" i="1"/>
  <c r="Q2159" i="1"/>
  <c r="Q669" i="1"/>
  <c r="Q1553" i="1"/>
  <c r="Q532" i="1"/>
  <c r="Q1041" i="1"/>
  <c r="Q576" i="1"/>
  <c r="Q642" i="1"/>
  <c r="Q308" i="1"/>
  <c r="Q354" i="1"/>
  <c r="Q170" i="1"/>
  <c r="Q2006" i="1"/>
  <c r="Q2273" i="1"/>
  <c r="Q93" i="1"/>
  <c r="Q243" i="1"/>
  <c r="Q1757" i="1"/>
  <c r="Q1815" i="1"/>
  <c r="Q1537" i="1"/>
  <c r="Q1796" i="1"/>
  <c r="Q778" i="1"/>
  <c r="Q1522" i="1"/>
  <c r="Q1525" i="1"/>
  <c r="Q63" i="1"/>
  <c r="Q1799" i="1"/>
  <c r="Q1471" i="1"/>
  <c r="Q1328" i="1"/>
  <c r="Q1128" i="1"/>
  <c r="Q2332" i="1"/>
  <c r="Q2333" i="1"/>
  <c r="Q2169" i="1"/>
  <c r="Q1129" i="1"/>
  <c r="Q2168" i="1"/>
  <c r="Q1184" i="1"/>
  <c r="Q956" i="1"/>
  <c r="Q168" i="1"/>
  <c r="Q98" i="1"/>
  <c r="Q514" i="1"/>
  <c r="Q226" i="1"/>
  <c r="Q236" i="1"/>
  <c r="Q278" i="1"/>
  <c r="Q277" i="1"/>
  <c r="Q43" i="1"/>
  <c r="Q2171" i="1"/>
  <c r="Q380" i="1"/>
  <c r="Q631" i="1"/>
  <c r="Q1336" i="1"/>
  <c r="Q630" i="1"/>
  <c r="Q1474" i="1"/>
  <c r="Q2062" i="1"/>
  <c r="Q196" i="1"/>
  <c r="Q1412" i="1"/>
  <c r="Q1600" i="1"/>
  <c r="Q99" i="1"/>
  <c r="Q100" i="1"/>
  <c r="Q2352" i="1"/>
  <c r="Q1907" i="1"/>
  <c r="Q848" i="1"/>
  <c r="Q2038" i="1"/>
  <c r="Q369" i="1"/>
  <c r="Q837" i="1"/>
  <c r="Q2288" i="1"/>
  <c r="Q2240" i="1"/>
  <c r="Q1736" i="1"/>
  <c r="Q1354" i="1"/>
  <c r="Q1743" i="1"/>
  <c r="Q2283" i="1"/>
  <c r="Q2243" i="1"/>
  <c r="Q2284" i="1"/>
  <c r="Q1009" i="1"/>
  <c r="Q1011" i="1"/>
  <c r="Q1010" i="1"/>
  <c r="Q984" i="1"/>
  <c r="Q1893" i="1"/>
  <c r="Q195" i="1"/>
  <c r="Q563" i="1"/>
  <c r="Q632" i="1"/>
  <c r="Q1713" i="1"/>
  <c r="Q877" i="1"/>
  <c r="Q336" i="1"/>
  <c r="Q553" i="1"/>
  <c r="Q757" i="1"/>
  <c r="Q564" i="1"/>
  <c r="Q2026" i="1"/>
  <c r="Q232" i="1"/>
  <c r="Q1601" i="1"/>
  <c r="Q2261" i="1"/>
  <c r="Q623" i="1"/>
  <c r="Q1278" i="1"/>
  <c r="Q879" i="1"/>
  <c r="Q1991" i="1"/>
  <c r="Q1269" i="1"/>
  <c r="Q544" i="1"/>
  <c r="Q1449" i="1"/>
  <c r="Q296" i="1"/>
  <c r="Q1766" i="1"/>
  <c r="Q1987" i="1"/>
  <c r="Q1216" i="1"/>
  <c r="Q1556" i="1"/>
  <c r="Q672" i="1"/>
  <c r="Q87" i="1"/>
  <c r="Q945" i="1"/>
  <c r="Q571" i="1"/>
  <c r="Q574" i="1"/>
  <c r="Q673" i="1"/>
  <c r="Q881" i="1"/>
  <c r="Q2274" i="1"/>
  <c r="Q578" i="1"/>
  <c r="Q918" i="1"/>
  <c r="Q1482" i="1"/>
  <c r="Q2338" i="1"/>
  <c r="Q914" i="1"/>
  <c r="Q648" i="1"/>
  <c r="Q189" i="1"/>
  <c r="Q266" i="1"/>
  <c r="Q999" i="1"/>
  <c r="Q739" i="1"/>
  <c r="Q2191" i="1"/>
  <c r="Q949" i="1"/>
  <c r="Q1712" i="1"/>
  <c r="Q898" i="1"/>
  <c r="Q1977" i="1"/>
  <c r="Q549" i="1"/>
  <c r="Q2312" i="1"/>
  <c r="Q981" i="1"/>
  <c r="Q699" i="1"/>
  <c r="Q700" i="1"/>
  <c r="Q697" i="1"/>
  <c r="Q698" i="1"/>
  <c r="Q701" i="1"/>
  <c r="Q537" i="1"/>
  <c r="Q737" i="1"/>
  <c r="Q1663" i="1"/>
  <c r="Q1732" i="1"/>
  <c r="Q1739" i="1"/>
  <c r="Q1013" i="1"/>
  <c r="Q867" i="1"/>
  <c r="Q1754" i="1"/>
  <c r="Q1082" i="1"/>
  <c r="Q116" i="1"/>
  <c r="Q362" i="1"/>
  <c r="Q317" i="1"/>
  <c r="Q185" i="1"/>
  <c r="Q1130" i="1"/>
  <c r="Q402" i="1"/>
  <c r="Q38" i="1"/>
  <c r="Q305" i="1"/>
  <c r="Q558" i="1"/>
  <c r="Q560" i="1"/>
  <c r="Q2289" i="1"/>
  <c r="Q841" i="1"/>
  <c r="Q845" i="1"/>
  <c r="Q1143" i="1"/>
  <c r="Q1144" i="1"/>
  <c r="Q1900" i="1"/>
  <c r="Q155" i="1"/>
  <c r="Q2321" i="1"/>
  <c r="Q1116" i="1"/>
  <c r="Q1735" i="1"/>
  <c r="Q1785" i="1"/>
  <c r="Q2230" i="1"/>
  <c r="Q1424" i="1"/>
  <c r="Q920" i="1"/>
  <c r="Q391" i="1"/>
  <c r="Q390" i="1"/>
  <c r="Q1702" i="1"/>
  <c r="Q1094" i="1"/>
  <c r="Q445" i="1"/>
  <c r="Q1469" i="1"/>
  <c r="Q2296" i="1"/>
  <c r="Q1714" i="1"/>
  <c r="Q1441" i="1"/>
  <c r="Q1672" i="1"/>
  <c r="Q1443" i="1"/>
  <c r="Q1446" i="1"/>
  <c r="Q290" i="1"/>
  <c r="Q1447" i="1"/>
  <c r="Q2132" i="1"/>
  <c r="Q179" i="1"/>
  <c r="Q1084" i="1"/>
  <c r="Q1085" i="1"/>
  <c r="Q1080" i="1"/>
  <c r="Q729" i="1"/>
  <c r="Q7" i="1"/>
  <c r="Q2301" i="1"/>
  <c r="Q1398" i="1"/>
  <c r="Q462" i="1"/>
  <c r="Q608" i="1"/>
  <c r="Q1353" i="1"/>
  <c r="Q1358" i="1"/>
  <c r="Q751" i="1"/>
  <c r="Q463" i="1"/>
  <c r="Q1648" i="1"/>
  <c r="Q1994" i="1"/>
  <c r="Q364" i="1"/>
  <c r="Q1486" i="1"/>
  <c r="Q519" i="1"/>
  <c r="Q1270" i="1"/>
  <c r="Q861" i="1"/>
  <c r="Q862" i="1"/>
  <c r="Q1026" i="1"/>
  <c r="Q1756" i="1"/>
  <c r="Q1816" i="1"/>
  <c r="Q2047" i="1"/>
  <c r="Q1918" i="1"/>
  <c r="Q1965" i="1"/>
  <c r="Q181" i="1"/>
  <c r="Q1914" i="1"/>
  <c r="Q1829" i="1"/>
  <c r="Q1833" i="1"/>
  <c r="Q2337" i="1"/>
  <c r="Q2330" i="1"/>
  <c r="Q827" i="1"/>
  <c r="Q2161" i="1"/>
  <c r="Q431" i="1"/>
  <c r="Q407" i="1"/>
  <c r="Q295" i="1"/>
  <c r="Q1333" i="1"/>
  <c r="Q1092" i="1"/>
  <c r="Q1444" i="1"/>
  <c r="Q1901" i="1"/>
  <c r="Q978" i="1"/>
  <c r="Q533" i="1"/>
  <c r="Q2216" i="1"/>
  <c r="Q2219" i="1"/>
  <c r="Q2021" i="1"/>
  <c r="Q1849" i="1"/>
  <c r="Q372" i="1"/>
  <c r="Q2039" i="1"/>
  <c r="Q839" i="1"/>
  <c r="Q2154" i="1"/>
  <c r="Q1640" i="1"/>
  <c r="Q524" i="1"/>
  <c r="Q1255" i="1"/>
  <c r="Q1207" i="1"/>
  <c r="Q424" i="1"/>
  <c r="Q1347" i="1"/>
  <c r="Q324" i="1"/>
  <c r="Q2122" i="1"/>
  <c r="Q851" i="1"/>
  <c r="Q348" i="1"/>
  <c r="Q382" i="1"/>
  <c r="Q1295" i="1"/>
  <c r="Q1397" i="1"/>
  <c r="Q1265" i="1"/>
  <c r="Q1470" i="1"/>
  <c r="Q2013" i="1"/>
  <c r="Q1990" i="1"/>
  <c r="Q409" i="1"/>
  <c r="Q379" i="1"/>
  <c r="Q154" i="1"/>
  <c r="Q1843" i="1"/>
  <c r="Q1803" i="1"/>
  <c r="Q1050" i="1"/>
  <c r="Q1493" i="1"/>
  <c r="Q520" i="1"/>
  <c r="Q2142" i="1"/>
  <c r="Q121" i="1"/>
  <c r="Q2143" i="1"/>
  <c r="Q1081" i="1"/>
  <c r="Q526" i="1"/>
  <c r="Q932" i="1"/>
  <c r="Q1730" i="1"/>
  <c r="Q1239" i="1"/>
  <c r="Q1844" i="1"/>
  <c r="Q703" i="1"/>
  <c r="Q704" i="1"/>
  <c r="Q615" i="1"/>
  <c r="Q2190" i="1"/>
  <c r="Q1661" i="1"/>
  <c r="Q1805" i="1"/>
  <c r="Q1267" i="1"/>
  <c r="Q429" i="1"/>
  <c r="Q1878" i="1"/>
  <c r="Q930" i="1"/>
  <c r="Q1136" i="1"/>
  <c r="Q1230" i="1"/>
  <c r="Q206" i="1"/>
  <c r="Q210" i="1"/>
  <c r="Q356" i="1"/>
  <c r="Q780" i="1"/>
  <c r="Q476" i="1"/>
  <c r="Q1646" i="1"/>
  <c r="Q1492" i="1"/>
  <c r="Q2082" i="1"/>
  <c r="Q130" i="1"/>
  <c r="Q1891" i="1"/>
  <c r="Q201" i="1"/>
  <c r="Q946" i="1"/>
  <c r="Q1639" i="1"/>
  <c r="Q1787" i="1"/>
  <c r="Q2066" i="1"/>
  <c r="Q460" i="1"/>
  <c r="Q1626" i="1"/>
  <c r="Q985" i="1"/>
  <c r="Q302" i="1"/>
  <c r="Q304" i="1"/>
  <c r="Q842" i="1"/>
  <c r="Q2156" i="1"/>
  <c r="Q2194" i="1"/>
  <c r="Q2223" i="1"/>
  <c r="Q1762" i="1"/>
  <c r="Q2195" i="1"/>
  <c r="Q2037" i="1"/>
  <c r="Q1899" i="1"/>
  <c r="Q1978" i="1"/>
  <c r="Q2251" i="1"/>
  <c r="Q2258" i="1"/>
  <c r="Q562" i="1"/>
  <c r="Q647" i="1"/>
  <c r="Q469" i="1"/>
  <c r="Q2086" i="1"/>
  <c r="Q1992" i="1"/>
  <c r="Q1063" i="1"/>
  <c r="Q1254" i="1"/>
  <c r="Q1708" i="1"/>
  <c r="Q1707" i="1"/>
  <c r="Q1372" i="1"/>
  <c r="Q1133" i="1"/>
  <c r="Q1262" i="1"/>
  <c r="Q788" i="1"/>
  <c r="Q612" i="1"/>
  <c r="Q1052" i="1"/>
  <c r="Q1138" i="1"/>
  <c r="Q1456" i="1"/>
  <c r="Q1322" i="1"/>
  <c r="Q1131" i="1"/>
  <c r="Q2336" i="1"/>
  <c r="Q683" i="1"/>
  <c r="Q1934" i="1"/>
  <c r="Q2237" i="1"/>
  <c r="Q1940" i="1"/>
  <c r="Q1490" i="1"/>
  <c r="Q2114" i="1"/>
  <c r="Q1193" i="1"/>
  <c r="Q1379" i="1"/>
  <c r="Q795" i="1"/>
  <c r="Q306" i="1"/>
  <c r="Q1974" i="1"/>
  <c r="Q2073" i="1"/>
  <c r="Q1107" i="1"/>
  <c r="Q241" i="1"/>
  <c r="Q1221" i="1"/>
  <c r="Q1798" i="1"/>
  <c r="Q1942" i="1"/>
  <c r="Q2266" i="1"/>
  <c r="Q1223" i="1"/>
  <c r="Q1938" i="1"/>
  <c r="Q1099" i="1"/>
  <c r="Q528" i="1"/>
  <c r="Q692" i="1"/>
  <c r="Q521" i="1"/>
  <c r="Q515" i="1"/>
  <c r="Q319" i="1"/>
  <c r="Q738" i="1"/>
  <c r="Q1783" i="1"/>
  <c r="Q2307" i="1"/>
  <c r="Q220" i="1"/>
  <c r="Q1781" i="1"/>
  <c r="Q1782" i="1"/>
  <c r="Q247" i="1"/>
  <c r="Q929" i="1"/>
  <c r="Q461" i="1"/>
  <c r="Q112" i="1"/>
  <c r="Q332" i="1"/>
  <c r="Q1337" i="1"/>
  <c r="Q2254" i="1"/>
  <c r="Q2255" i="1"/>
  <c r="Q300" i="1"/>
  <c r="Q438" i="1"/>
  <c r="Q1475" i="1"/>
  <c r="Q840" i="1"/>
  <c r="Q2022" i="1"/>
  <c r="Q1035" i="1"/>
  <c r="Q977" i="1"/>
  <c r="Q1603" i="1"/>
  <c r="Q973" i="1"/>
  <c r="Q1038" i="1"/>
  <c r="Q2020" i="1"/>
  <c r="Q876" i="1"/>
  <c r="Q2350" i="1"/>
  <c r="Q1349" i="1"/>
  <c r="Q2310" i="1"/>
  <c r="Q536" i="1"/>
  <c r="Q375" i="1"/>
  <c r="Q376" i="1"/>
  <c r="Q516" i="1"/>
  <c r="Q2093" i="1"/>
  <c r="Q495" i="1"/>
  <c r="Q150" i="1"/>
  <c r="Q2213" i="1"/>
  <c r="Q696" i="1"/>
  <c r="Q679" i="1"/>
  <c r="Q1952" i="1"/>
  <c r="Q676" i="1"/>
  <c r="Q1312" i="1"/>
  <c r="Q2253" i="1"/>
  <c r="Q1666" i="1"/>
  <c r="Q366" i="1"/>
  <c r="Q2246" i="1"/>
  <c r="Q2245" i="1"/>
  <c r="Q2247" i="1"/>
  <c r="Q2244" i="1"/>
  <c r="Q1668" i="1"/>
  <c r="Q1669" i="1"/>
  <c r="Q1665" i="1"/>
  <c r="Q1242" i="1"/>
  <c r="Q1667" i="1"/>
  <c r="Q40" i="1"/>
  <c r="Q1433" i="1"/>
  <c r="Q1106" i="1"/>
  <c r="Q826" i="1"/>
  <c r="Q1489" i="1"/>
  <c r="Q294" i="1"/>
  <c r="Q1086" i="1"/>
  <c r="Q779" i="1"/>
  <c r="Q270" i="1"/>
  <c r="Q2094" i="1"/>
  <c r="Q542" i="1"/>
  <c r="Q327" i="1"/>
  <c r="Q863" i="1"/>
  <c r="Q454" i="1"/>
  <c r="Q272" i="1"/>
  <c r="Q1356" i="1"/>
  <c r="Q817" i="1"/>
  <c r="Q1031" i="1"/>
  <c r="Q1346" i="1"/>
  <c r="Q884" i="1"/>
  <c r="Q166" i="1"/>
  <c r="Q1786" i="1"/>
  <c r="Q45" i="1"/>
  <c r="Q649" i="1"/>
  <c r="Q84" i="1"/>
  <c r="Q1858" i="1"/>
  <c r="Q621" i="1"/>
  <c r="Q1466" i="1"/>
  <c r="Q2141" i="1"/>
  <c r="Q385" i="1"/>
  <c r="Q2317" i="1"/>
  <c r="Q2345" i="1"/>
  <c r="Q1016" i="1"/>
  <c r="Q1937" i="1"/>
  <c r="Q1115" i="1"/>
  <c r="Q1588" i="1"/>
  <c r="Q1304" i="1"/>
  <c r="Q190" i="1"/>
  <c r="Q2192" i="1"/>
  <c r="Q1699" i="1"/>
  <c r="Q1045" i="1"/>
  <c r="Q343" i="1"/>
  <c r="Q2108" i="1"/>
  <c r="Q275" i="1"/>
  <c r="Q1137" i="1"/>
  <c r="Q212" i="1"/>
  <c r="Q989" i="1"/>
  <c r="Q1993" i="1"/>
  <c r="Q2083" i="1"/>
  <c r="Q854" i="1"/>
  <c r="Q2087" i="1"/>
  <c r="Q1331" i="1"/>
  <c r="Q2031" i="1"/>
  <c r="Q383" i="1"/>
  <c r="Q293" i="1"/>
  <c r="Q1753" i="1"/>
  <c r="Q491" i="1"/>
  <c r="Q814" i="1"/>
  <c r="Q1450" i="1"/>
  <c r="Q1057" i="1"/>
  <c r="Q1058" i="1"/>
  <c r="Q1403" i="1"/>
  <c r="Q1395" i="1"/>
  <c r="Q2063" i="1"/>
  <c r="Q2064" i="1"/>
  <c r="Q1583" i="1"/>
  <c r="Q1095" i="1"/>
  <c r="Q543" i="1"/>
  <c r="Q2092" i="1"/>
  <c r="Q541" i="1"/>
  <c r="Q468" i="1"/>
  <c r="Q2091" i="1"/>
  <c r="Q2178" i="1"/>
  <c r="Q1837" i="1"/>
  <c r="Q682" i="1"/>
  <c r="Q2265" i="1"/>
  <c r="Q1795" i="1"/>
  <c r="Q2049" i="1"/>
  <c r="Q2272" i="1"/>
  <c r="Q1423" i="1"/>
  <c r="Q1319" i="1"/>
  <c r="Q830" i="1"/>
  <c r="Q1597" i="1"/>
  <c r="Q1610" i="1"/>
  <c r="Q2179" i="1"/>
  <c r="Q1027" i="1"/>
  <c r="Q1653" i="1"/>
  <c r="Q1883" i="1"/>
  <c r="Q1570" i="1"/>
  <c r="Q1623" i="1"/>
  <c r="Q1622" i="1"/>
  <c r="Q2308" i="1"/>
  <c r="Q858" i="1"/>
  <c r="Q1652" i="1"/>
  <c r="Q1515" i="1"/>
  <c r="Q31" i="1"/>
  <c r="Q248" i="1"/>
  <c r="Q1758" i="1"/>
  <c r="Q995" i="1"/>
  <c r="Q953" i="1"/>
  <c r="Q1618" i="1"/>
  <c r="Q2306" i="1"/>
  <c r="Q388" i="1"/>
  <c r="Q30" i="1"/>
  <c r="Q472" i="1"/>
  <c r="Q1530" i="1"/>
  <c r="Q997" i="1"/>
  <c r="Q1263" i="1"/>
  <c r="Q213" i="1"/>
  <c r="Q2137" i="1"/>
  <c r="Q2144" i="1"/>
  <c r="Q1512" i="1"/>
  <c r="Q781" i="1"/>
  <c r="Q606" i="1"/>
  <c r="Q593" i="1"/>
  <c r="Q132" i="1"/>
  <c r="Q133" i="1"/>
  <c r="Q205" i="1"/>
  <c r="Q2208" i="1"/>
  <c r="Q2046" i="1"/>
  <c r="Q65" i="1"/>
  <c r="Q1919" i="1"/>
  <c r="Q1090" i="1"/>
  <c r="Q1089" i="1"/>
  <c r="Q774" i="1"/>
  <c r="Q2045" i="1"/>
  <c r="Q1751" i="1"/>
  <c r="Q1611" i="1"/>
  <c r="Q342" i="1"/>
  <c r="Q1043" i="1"/>
  <c r="Q235" i="1"/>
  <c r="Q165" i="1"/>
  <c r="Q1808" i="1"/>
  <c r="Q1308" i="1"/>
  <c r="Q1235" i="1"/>
  <c r="Q594" i="1"/>
  <c r="Q883" i="1"/>
  <c r="Q2263" i="1"/>
  <c r="Q2281" i="1"/>
  <c r="Q1463" i="1"/>
  <c r="Q237" i="1"/>
  <c r="Q2112" i="1"/>
  <c r="Q1232" i="1"/>
  <c r="Q998" i="1"/>
  <c r="Q1629" i="1"/>
  <c r="Q2054" i="1"/>
  <c r="Q1098" i="1"/>
  <c r="Q2055" i="1"/>
  <c r="Q216" i="1"/>
  <c r="Q959" i="1"/>
  <c r="Q787" i="1"/>
  <c r="Q387" i="1"/>
  <c r="Q214" i="1"/>
  <c r="Q1060" i="1"/>
  <c r="Q24" i="1"/>
  <c r="Q1460" i="1"/>
  <c r="Q252" i="1"/>
  <c r="Q1928" i="1"/>
  <c r="Q1927" i="1"/>
  <c r="Q1929" i="1"/>
  <c r="Q1930" i="1"/>
  <c r="Q244" i="1"/>
  <c r="Q1096" i="1"/>
  <c r="Q2090" i="1"/>
  <c r="Q1685" i="1"/>
  <c r="Q806" i="1"/>
  <c r="Q312" i="1"/>
  <c r="Q313" i="1"/>
  <c r="Q314" i="1"/>
  <c r="Q734" i="1"/>
  <c r="Q2185" i="1"/>
  <c r="Q904" i="1"/>
  <c r="Q1654" i="1"/>
  <c r="Q432" i="1"/>
  <c r="Q1324" i="1"/>
  <c r="Q983" i="1"/>
  <c r="Q215" i="1"/>
  <c r="Q1044" i="1"/>
  <c r="Q910" i="1"/>
  <c r="Q915" i="1"/>
  <c r="Q1589" i="1"/>
  <c r="Q540" i="1"/>
  <c r="Q1695" i="1"/>
  <c r="Q1167" i="1"/>
  <c r="Q1863" i="1"/>
  <c r="Q1869" i="1"/>
  <c r="Q203" i="1"/>
  <c r="Q408" i="1"/>
  <c r="Q2349" i="1"/>
  <c r="Q1910" i="1"/>
  <c r="Q1912" i="1"/>
  <c r="Q527" i="1"/>
  <c r="Q2050" i="1"/>
  <c r="Q2300" i="1"/>
  <c r="Q605" i="1"/>
  <c r="Q1059" i="1"/>
  <c r="Q1616" i="1"/>
  <c r="Q604" i="1"/>
  <c r="Q1809" i="1"/>
  <c r="Q2211" i="1"/>
  <c r="Q1539" i="1"/>
  <c r="Q145" i="1"/>
  <c r="Q750" i="1"/>
  <c r="Q885" i="1"/>
  <c r="Q882" i="1"/>
  <c r="Q583" i="1"/>
  <c r="Q908" i="1"/>
  <c r="Q603" i="1"/>
  <c r="Q903" i="1"/>
  <c r="Q595" i="1"/>
  <c r="Q2231" i="1"/>
  <c r="Q1454" i="1"/>
  <c r="Q269" i="1"/>
  <c r="Q51" i="1"/>
  <c r="Q1277" i="1"/>
  <c r="Q967" i="1"/>
  <c r="Q1767" i="1"/>
  <c r="Q2007" i="1"/>
  <c r="Q1046" i="1"/>
  <c r="Q658" i="1"/>
  <c r="Q62" i="1"/>
  <c r="Q1062" i="1"/>
  <c r="Q1740" i="1"/>
  <c r="Q889" i="1"/>
  <c r="Q2068" i="1"/>
  <c r="Q276" i="1"/>
  <c r="Q1573" i="1"/>
  <c r="Q2186" i="1"/>
  <c r="Q2226" i="1"/>
  <c r="Q2229" i="1"/>
  <c r="Q1427" i="1"/>
  <c r="Q200" i="1"/>
  <c r="Q217" i="1"/>
  <c r="Q218" i="1"/>
  <c r="Q355" i="1"/>
  <c r="Q412" i="1"/>
  <c r="Q90" i="1"/>
  <c r="Q1428" i="1"/>
  <c r="Q352" i="1"/>
  <c r="Q1385" i="1"/>
  <c r="Q789" i="1"/>
  <c r="Q148" i="1"/>
  <c r="Q2153" i="1"/>
  <c r="Q211" i="1"/>
  <c r="Q775" i="1"/>
  <c r="Q1802" i="1"/>
  <c r="Q1019" i="1"/>
  <c r="Q1034" i="1"/>
  <c r="Q245" i="1"/>
  <c r="Q1968" i="1"/>
  <c r="Q25" i="1"/>
  <c r="Q1368" i="1"/>
  <c r="Q207" i="1"/>
  <c r="Q548" i="1"/>
  <c r="Q1409" i="1"/>
  <c r="Q2271" i="1"/>
  <c r="Q1698" i="1"/>
  <c r="Q60" i="1"/>
  <c r="Q425" i="1"/>
  <c r="Q61" i="1"/>
  <c r="Q426" i="1"/>
  <c r="Q1202" i="1"/>
  <c r="Q1435" i="1"/>
  <c r="Q2120" i="1"/>
  <c r="Q1436" i="1"/>
  <c r="Q2098" i="1"/>
  <c r="Q2119" i="1"/>
  <c r="Q1594" i="1"/>
  <c r="Q736" i="1"/>
  <c r="Q1407" i="1"/>
  <c r="Q1272" i="1"/>
  <c r="Q54" i="1"/>
  <c r="Q1976" i="1"/>
  <c r="Q1973" i="1"/>
  <c r="Q1794" i="1"/>
  <c r="Q1371" i="1"/>
  <c r="Q2071" i="1"/>
  <c r="Q2072" i="1"/>
  <c r="Q1104" i="1"/>
  <c r="Q9" i="1"/>
  <c r="Q23" i="1"/>
  <c r="Q991" i="1"/>
  <c r="Q994" i="1"/>
  <c r="Q127" i="1"/>
  <c r="Q153" i="1"/>
  <c r="Q743" i="1"/>
  <c r="Q1015" i="1"/>
  <c r="Q1296" i="1"/>
  <c r="Q2175" i="1"/>
  <c r="Q1586" i="1"/>
  <c r="Q1227" i="1"/>
  <c r="Q1228" i="1"/>
  <c r="Q1765" i="1"/>
  <c r="Q202" i="1"/>
  <c r="Q1813" i="1"/>
  <c r="Q1764" i="1"/>
  <c r="Q1631" i="1"/>
  <c r="Q1350" i="1"/>
  <c r="Q137" i="1"/>
  <c r="Q1830" i="1"/>
  <c r="Q1567" i="1"/>
  <c r="Q291" i="1"/>
  <c r="Q969" i="1"/>
  <c r="Q1484" i="1"/>
  <c r="Q1710" i="1"/>
  <c r="Q1711" i="1"/>
  <c r="Q550" i="1"/>
  <c r="Q587" i="1"/>
  <c r="Q917" i="1"/>
  <c r="Q8" i="1"/>
  <c r="Q928" i="1"/>
  <c r="Q475" i="1"/>
  <c r="Q1894" i="1"/>
  <c r="Q464" i="1"/>
  <c r="Q115" i="1"/>
  <c r="Q1240" i="1"/>
  <c r="Q1636" i="1"/>
  <c r="Q767" i="1"/>
  <c r="Q208" i="1"/>
  <c r="Q126" i="1"/>
  <c r="Q1946" i="1"/>
  <c r="Q2167" i="1"/>
  <c r="Q2232" i="1"/>
  <c r="Q1947" i="1"/>
  <c r="Q1943" i="1"/>
  <c r="Q1088" i="1"/>
  <c r="Q1727" i="1"/>
  <c r="Q1134" i="1"/>
  <c r="Q2264" i="1"/>
  <c r="Q136" i="1"/>
  <c r="Q768" i="1"/>
  <c r="Q423" i="1"/>
  <c r="Q2279" i="1"/>
  <c r="Q1624" i="1"/>
  <c r="Q1100" i="1"/>
  <c r="Q2011" i="1"/>
  <c r="Q2010" i="1"/>
  <c r="Q2124" i="1"/>
  <c r="Q2123" i="1"/>
  <c r="Q1523" i="1"/>
  <c r="Q825" i="1"/>
  <c r="Q1568" i="1"/>
  <c r="Q1590" i="1"/>
  <c r="Q770" i="1"/>
  <c r="Q771" i="1"/>
  <c r="Q819" i="1"/>
  <c r="Q772" i="1"/>
  <c r="Q2348" i="1"/>
  <c r="Q677" i="1"/>
  <c r="Q458" i="1"/>
  <c r="Q769" i="1"/>
  <c r="Q1273" i="1"/>
  <c r="Q828" i="1"/>
  <c r="Q1694" i="1"/>
  <c r="Q1329" i="1"/>
  <c r="Q1330" i="1"/>
  <c r="Q1954" i="1"/>
  <c r="Q1953" i="1"/>
  <c r="Q418" i="1"/>
  <c r="Q545" i="1"/>
  <c r="Q384" i="1"/>
  <c r="Q988" i="1"/>
  <c r="Q1498" i="1"/>
  <c r="Q422" i="1"/>
  <c r="Q1102" i="1"/>
  <c r="Q1103" i="1"/>
  <c r="Q1620" i="1"/>
  <c r="Q1625" i="1"/>
  <c r="Q1101" i="1"/>
  <c r="Q2005" i="1"/>
  <c r="Q1596" i="1"/>
  <c r="Q1203" i="1"/>
  <c r="Q297" i="1"/>
  <c r="Q1920" i="1"/>
  <c r="Q27" i="1"/>
  <c r="Q419" i="1"/>
  <c r="Q1536" i="1"/>
  <c r="Q1205" i="1"/>
  <c r="Q141" i="1"/>
  <c r="Q1741" i="1"/>
  <c r="Q2235" i="1"/>
  <c r="Q381" i="1"/>
  <c r="Q1520" i="1"/>
  <c r="Q448" i="1"/>
  <c r="Q1404" i="1"/>
  <c r="Q1615" i="1"/>
  <c r="Q2299" i="1"/>
  <c r="Q777" i="1"/>
  <c r="Q992" i="1"/>
  <c r="Q960" i="1"/>
  <c r="Q123" i="1"/>
  <c r="Q1268" i="1"/>
  <c r="Q328" i="1"/>
  <c r="Q982" i="1"/>
  <c r="Q26" i="1"/>
  <c r="Q209" i="1"/>
  <c r="Q219" i="1"/>
  <c r="Q378" i="1"/>
  <c r="Q110" i="1"/>
  <c r="Q1366" i="1"/>
  <c r="Q285" i="1"/>
  <c r="Q367" i="1"/>
  <c r="Q396" i="1"/>
  <c r="Q400" i="1"/>
  <c r="Q499" i="1"/>
  <c r="Q1004" i="1"/>
  <c r="Q227" i="1"/>
  <c r="Q284" i="1"/>
  <c r="Q1005" i="1"/>
  <c r="Q708" i="1"/>
  <c r="Q2113" i="1"/>
  <c r="Q2139" i="1"/>
  <c r="Q2001" i="1"/>
  <c r="Q611" i="1"/>
  <c r="Q2065" i="1"/>
  <c r="Q250" i="1"/>
  <c r="Q1780" i="1"/>
  <c r="Q2174" i="1"/>
  <c r="Q1689" i="1"/>
  <c r="Q2056" i="1"/>
  <c r="Q2138" i="1"/>
  <c r="Q320" i="1"/>
  <c r="Q2057" i="1"/>
  <c r="Q2059" i="1"/>
  <c r="Q2058" i="1"/>
  <c r="Q1264" i="1"/>
  <c r="Q2060" i="1"/>
  <c r="Q323" i="1"/>
  <c r="Q1784" i="1"/>
  <c r="Q1924" i="1"/>
  <c r="Q1323" i="1"/>
  <c r="Q451" i="1"/>
  <c r="Q2309" i="1"/>
  <c r="Q1298" i="1"/>
  <c r="Q2095" i="1"/>
  <c r="Q1958" i="1"/>
  <c r="Q2096" i="1"/>
  <c r="Q1377" i="1"/>
  <c r="Q958" i="1"/>
  <c r="Q326" i="1"/>
  <c r="Q1017" i="1"/>
  <c r="Q1114" i="1"/>
  <c r="Q1641" i="1"/>
  <c r="Q1317" i="1"/>
  <c r="Q1892" i="1"/>
  <c r="Q1531" i="1"/>
  <c r="Q1532" i="1"/>
  <c r="Q1948" i="1"/>
  <c r="Q1949" i="1"/>
  <c r="Q135" i="1"/>
  <c r="Q2277" i="1"/>
  <c r="Q710" i="1"/>
  <c r="Q2324" i="1"/>
  <c r="Q2325" i="1"/>
  <c r="Q1332" i="1"/>
  <c r="Q667" i="1"/>
  <c r="Q509" i="1"/>
  <c r="Q668" i="1"/>
  <c r="Q1066" i="1"/>
  <c r="Q2163" i="1"/>
  <c r="Q1186" i="1"/>
  <c r="Q2081" i="1"/>
  <c r="Q1575" i="1"/>
  <c r="Q2177" i="1"/>
  <c r="Q443" i="1"/>
  <c r="Q2061" i="1"/>
  <c r="Q1684" i="1"/>
  <c r="Q2164" i="1"/>
  <c r="Q1067" i="1"/>
  <c r="Q1895" i="1"/>
  <c r="Q689" i="1"/>
  <c r="Q859" i="1"/>
  <c r="Q1797" i="1"/>
  <c r="Q1806" i="1"/>
  <c r="Q1835" i="1"/>
  <c r="Q1879" i="1"/>
  <c r="Q2053" i="1"/>
  <c r="Q1291" i="1"/>
  <c r="Q1313" i="1"/>
  <c r="Q2205" i="1"/>
  <c r="Q1177" i="1"/>
  <c r="Q1793" i="1"/>
  <c r="Q1683" i="1"/>
  <c r="Q1988" i="1"/>
  <c r="Q2276" i="1"/>
  <c r="Q298" i="1"/>
  <c r="Q1048" i="1"/>
  <c r="Q1343" i="1"/>
  <c r="Q1916" i="1"/>
  <c r="Q2305" i="1"/>
  <c r="Q694" i="1"/>
  <c r="Q1023" i="1"/>
  <c r="Q2304" i="1"/>
  <c r="Q835" i="1"/>
  <c r="Q2215" i="1"/>
  <c r="Q2152" i="1"/>
  <c r="Q2151" i="1"/>
  <c r="Q1000" i="1"/>
  <c r="Q1001" i="1"/>
  <c r="Q2342" i="1"/>
  <c r="Q2343" i="1"/>
  <c r="Q1055" i="1"/>
  <c r="Q1465" i="1"/>
  <c r="Q1271" i="1"/>
  <c r="Q2019" i="1"/>
  <c r="Q628" i="1"/>
  <c r="Q749" i="1"/>
  <c r="Q459" i="1"/>
  <c r="Q494" i="1"/>
  <c r="Q746" i="1"/>
  <c r="Q747" i="1"/>
  <c r="Q17" i="1"/>
  <c r="Q1728" i="1"/>
  <c r="Q421" i="1"/>
  <c r="Q1950" i="1"/>
  <c r="Q184" i="1"/>
  <c r="Q1862" i="1"/>
  <c r="Q1051" i="1"/>
  <c r="Q1998" i="1"/>
  <c r="Q961" i="1"/>
  <c r="Q805" i="1"/>
  <c r="Q187" i="1"/>
  <c r="Q1384" i="1"/>
  <c r="Q807" i="1"/>
  <c r="Q685" i="1"/>
  <c r="Q1885" i="1"/>
  <c r="Q2150" i="1"/>
  <c r="Q2162" i="1"/>
  <c r="Q2176" i="1"/>
  <c r="Q1374" i="1"/>
  <c r="Q2270" i="1"/>
  <c r="Q2269" i="1"/>
  <c r="Q1700" i="1"/>
  <c r="Q2097" i="1"/>
  <c r="Q1383" i="1"/>
  <c r="Q1405" i="1"/>
  <c r="Q1168" i="1"/>
  <c r="Q1686" i="1"/>
  <c r="Q1779" i="1"/>
  <c r="Q1585" i="1"/>
  <c r="Q1612" i="1"/>
  <c r="Q1584" i="1"/>
  <c r="Q1171" i="1"/>
  <c r="Q1321" i="1"/>
  <c r="Q589" i="1"/>
  <c r="Q122" i="1"/>
  <c r="Q1451" i="1"/>
  <c r="Q1801" i="1"/>
  <c r="Q1032" i="1"/>
  <c r="Q274" i="1"/>
  <c r="Q1174" i="1"/>
  <c r="Q2173" i="1"/>
  <c r="Q1627" i="1"/>
  <c r="Q1831" i="1"/>
  <c r="Q1369" i="1"/>
  <c r="Q1173" i="1"/>
  <c r="Q1742" i="1"/>
  <c r="Q1364" i="1"/>
  <c r="Q1396" i="1"/>
  <c r="Q1664" i="1"/>
  <c r="Q1989" i="1"/>
  <c r="Q1882" i="1"/>
  <c r="Q1734" i="1"/>
  <c r="Q1292" i="1"/>
  <c r="Q117" i="1"/>
  <c r="Q2100" i="1"/>
  <c r="Q1818" i="1"/>
  <c r="Q1819" i="1"/>
  <c r="Q1091" i="1"/>
  <c r="Q1459" i="1"/>
  <c r="Q1344" i="1"/>
  <c r="Q2282" i="1"/>
  <c r="Q1613" i="1"/>
  <c r="Q1941" i="1"/>
  <c r="Q124" i="1"/>
  <c r="Q1170" i="1"/>
  <c r="Q1774" i="1"/>
  <c r="Q1306" i="1"/>
  <c r="Q1381" i="1"/>
  <c r="Q2206" i="1"/>
  <c r="Q1325" i="1"/>
  <c r="Q1649" i="1"/>
  <c r="Q1499" i="1"/>
  <c r="Q2302" i="1"/>
  <c r="Q2316" i="1"/>
  <c r="Q182" i="1"/>
  <c r="Q1595" i="1"/>
  <c r="Q1811" i="1"/>
  <c r="Q865" i="1"/>
  <c r="Q222" i="1"/>
  <c r="Q322" i="1"/>
  <c r="Q1775" i="1"/>
  <c r="Q1688" i="1"/>
  <c r="Q1494" i="1"/>
  <c r="Q1687" i="1"/>
  <c r="Q1810" i="1"/>
  <c r="Q1841" i="1"/>
  <c r="Q1690" i="1"/>
  <c r="Q2032" i="1"/>
  <c r="Q2183" i="1"/>
  <c r="Q2209" i="1"/>
  <c r="Q1800" i="1"/>
  <c r="Q1886" i="1"/>
  <c r="Q2315" i="1"/>
  <c r="Q1431" i="1"/>
  <c r="Q1518" i="1"/>
  <c r="Q2311" i="1"/>
  <c r="Q2238" i="1"/>
  <c r="Q485" i="1"/>
  <c r="Q489" i="1"/>
  <c r="Q1487" i="1"/>
  <c r="Q1939" i="1"/>
  <c r="Q702" i="1"/>
  <c r="Q2033" i="1"/>
  <c r="Q2170" i="1"/>
  <c r="Q651" i="1"/>
  <c r="Q831" i="1"/>
  <c r="Q650" i="1"/>
  <c r="Q180" i="1"/>
  <c r="Q1481" i="1"/>
  <c r="Q1375" i="1"/>
  <c r="Q1771" i="1"/>
  <c r="Q1365" i="1"/>
  <c r="Q1923" i="1"/>
  <c r="Q2295" i="1"/>
  <c r="Q2298" i="1"/>
  <c r="Q1692" i="1"/>
  <c r="Q2067" i="1"/>
  <c r="Q1305" i="1"/>
  <c r="Q47" i="1"/>
  <c r="Q1572" i="1"/>
  <c r="Q614" i="1"/>
  <c r="Q351" i="1"/>
  <c r="Q1535" i="1"/>
  <c r="Q1087" i="1"/>
  <c r="Q1189" i="1"/>
  <c r="Q1367" i="1"/>
  <c r="Q2278" i="1"/>
  <c r="Q12" i="1"/>
  <c r="Q1025" i="1"/>
  <c r="Q1198" i="1"/>
  <c r="Q1861" i="1"/>
  <c r="Q1884" i="1"/>
  <c r="Q744" i="1"/>
  <c r="Q784" i="1"/>
  <c r="Q860" i="1"/>
  <c r="Q358" i="1"/>
  <c r="Q523" i="1"/>
  <c r="Q1021" i="1"/>
  <c r="Q1175" i="1"/>
  <c r="Q1218" i="1"/>
  <c r="Q1836" i="1"/>
  <c r="Q1839" i="1"/>
  <c r="Q1288" i="1"/>
  <c r="Q1289" i="1"/>
  <c r="Q1234" i="1"/>
  <c r="Q1936" i="1"/>
  <c r="Q1290" i="1"/>
  <c r="Q1293" i="1"/>
  <c r="Q1307" i="1"/>
  <c r="Q742" i="1"/>
  <c r="Q1370" i="1"/>
  <c r="Q1582" i="1"/>
  <c r="Q1302" i="1"/>
  <c r="Q783" i="1"/>
  <c r="Q1380" i="1"/>
  <c r="Q522" i="1"/>
  <c r="Q1814" i="1"/>
  <c r="Q1691" i="1"/>
  <c r="Q1726" i="1"/>
  <c r="Q1807" i="1"/>
  <c r="Q1480" i="1"/>
  <c r="Q2002" i="1"/>
  <c r="Q2116" i="1"/>
  <c r="Q1770" i="1"/>
  <c r="Q1399" i="1"/>
  <c r="Q1166" i="1"/>
  <c r="Q1888" i="1"/>
  <c r="Q1430" i="1"/>
  <c r="Q816" i="1"/>
  <c r="Q1921" i="1"/>
  <c r="Q1778" i="1"/>
  <c r="Q1969" i="1"/>
  <c r="Q2089" i="1"/>
  <c r="Q1172" i="1"/>
  <c r="Q1776" i="1"/>
  <c r="Q1772" i="1"/>
  <c r="Q1967" i="1"/>
  <c r="Q1169" i="1"/>
  <c r="Q2069" i="1"/>
  <c r="Q1434" i="1"/>
  <c r="Q1533" i="1"/>
  <c r="Q2146" i="1"/>
  <c r="Q2145" i="1"/>
  <c r="Q1619" i="1"/>
  <c r="Q1617" i="1"/>
  <c r="Q1773" i="1"/>
  <c r="Q1777" i="1"/>
  <c r="Q741" i="1"/>
  <c r="Q1197" i="1"/>
  <c r="Q2181" i="1"/>
  <c r="Q1429" i="1"/>
  <c r="Q1488" i="1"/>
  <c r="Q2182" i="1"/>
  <c r="Q1701" i="1"/>
  <c r="Q1705" i="1"/>
  <c r="Q1832" i="1"/>
  <c r="Q1922" i="1"/>
  <c r="Q1880" i="1"/>
  <c r="Q2340" i="1"/>
  <c r="Q1655" i="1"/>
  <c r="Q1887" i="1"/>
  <c r="Q2180" i="1"/>
  <c r="Q822" i="1"/>
  <c r="Q134" i="1"/>
  <c r="Q479" i="1"/>
  <c r="Q1083" i="1"/>
  <c r="Q1135" i="1"/>
  <c r="Q1514" i="1"/>
  <c r="Q1519" i="1"/>
  <c r="Q1657" i="1"/>
  <c r="Q1838" i="1"/>
  <c r="Q2239" i="1"/>
  <c r="Q2267" i="1"/>
  <c r="Q2344" i="1"/>
  <c r="Q1579" i="1"/>
  <c r="Q948" i="1"/>
  <c r="Q2228" i="1"/>
  <c r="Q238" i="1"/>
  <c r="Q2335" i="1"/>
  <c r="Q1425" i="1"/>
  <c r="Q413" i="1"/>
  <c r="Q1426" i="1"/>
  <c r="Q1248" i="1"/>
  <c r="Q804" i="1"/>
  <c r="Q1251" i="1"/>
  <c r="Q761" i="1"/>
  <c r="Q764" i="1"/>
  <c r="Q1563" i="1"/>
  <c r="Q1507" i="1"/>
  <c r="Q1153" i="1"/>
  <c r="Q1249" i="1"/>
  <c r="Q916" i="1"/>
  <c r="Q492" i="1"/>
  <c r="Q1864" i="1"/>
  <c r="Q2354" i="1"/>
  <c r="Q824" i="1"/>
  <c r="Q73" i="1"/>
  <c r="Q1452" i="1"/>
  <c r="Q2233" i="1"/>
  <c r="Q2297" i="1"/>
  <c r="Q1453" i="1"/>
  <c r="Q786" i="1"/>
  <c r="Q785" i="1"/>
  <c r="Q547" i="1"/>
  <c r="Q2166" i="1"/>
  <c r="Q1760" i="1"/>
  <c r="Q1477" i="1"/>
  <c r="Q1545" i="1"/>
  <c r="Q1156" i="1"/>
  <c r="Q1157" i="1"/>
  <c r="Q1679" i="1"/>
  <c r="Q311" i="1"/>
  <c r="Q531" i="1"/>
  <c r="Q2285" i="1"/>
  <c r="Q1788" i="1"/>
  <c r="Q392" i="1"/>
  <c r="Q1647" i="1"/>
  <c r="Q1651" i="1"/>
  <c r="Q2331" i="1"/>
  <c r="Q2275" i="1"/>
  <c r="Q1500" i="1"/>
  <c r="Q1546" i="1"/>
  <c r="Q1154" i="1"/>
  <c r="Q1160" i="1"/>
  <c r="Q1247" i="1"/>
  <c r="Q727" i="1"/>
  <c r="Q1677" i="1"/>
  <c r="Q644" i="1"/>
  <c r="Q2029" i="1"/>
  <c r="Q1478" i="1"/>
  <c r="Q2221" i="1"/>
  <c r="Q2220" i="1"/>
  <c r="Q2040" i="1"/>
  <c r="Q1442" i="1"/>
  <c r="Q2105" i="1"/>
  <c r="Q1548" i="1"/>
  <c r="Q1564" i="1"/>
  <c r="Q1678" i="1"/>
  <c r="Q1931" i="1"/>
  <c r="Q1152" i="1"/>
  <c r="Q726" i="1"/>
  <c r="Q762" i="1"/>
  <c r="Q724" i="1"/>
  <c r="Q530" i="1"/>
  <c r="Q1544" i="1"/>
  <c r="Q1547" i="1"/>
  <c r="Q721" i="1"/>
  <c r="Q1151" i="1"/>
  <c r="Q640" i="1"/>
  <c r="Q639" i="1"/>
  <c r="Q446" i="1"/>
  <c r="Q1495" i="1"/>
  <c r="Q1823" i="1"/>
  <c r="Q1406" i="1"/>
  <c r="Q2188" i="1"/>
  <c r="Q2341" i="1"/>
  <c r="Q2280" i="1"/>
  <c r="Q1276" i="1"/>
  <c r="Q1733" i="1"/>
  <c r="Q1817" i="1"/>
  <c r="Q952" i="1"/>
  <c r="Q1724" i="1"/>
  <c r="Q1386" i="1"/>
  <c r="Q1266" i="1"/>
  <c r="Q1455" i="1"/>
  <c r="Q1704" i="1"/>
  <c r="Q2147" i="1"/>
  <c r="Q457" i="1"/>
  <c r="Q681" i="1"/>
  <c r="Q346" i="1"/>
  <c r="Q19" i="1"/>
  <c r="Q1591" i="1"/>
  <c r="Q1592" i="1"/>
  <c r="Q125" i="1"/>
  <c r="Q183" i="1"/>
  <c r="Q907" i="1"/>
  <c r="Q911" i="1"/>
  <c r="Q671" i="1"/>
  <c r="Q722" i="1"/>
  <c r="Q1161" i="1"/>
  <c r="Q1509" i="1"/>
  <c r="Q799" i="1"/>
  <c r="Q802" i="1"/>
  <c r="Q2334" i="1"/>
  <c r="Q1018" i="1"/>
  <c r="Q2088" i="1"/>
  <c r="Q1966" i="1"/>
  <c r="Q414" i="1"/>
  <c r="Q951" i="1"/>
  <c r="Q979" i="1"/>
  <c r="Q335" i="1"/>
  <c r="Q890" i="1"/>
  <c r="Q501" i="1"/>
  <c r="Q811" i="1"/>
  <c r="Q316" i="1"/>
  <c r="Q1660" i="1"/>
  <c r="Q2148" i="1"/>
  <c r="Q2227" i="1"/>
  <c r="Q1577" i="1"/>
  <c r="Q1574" i="1"/>
  <c r="Q797" i="1"/>
  <c r="Q763" i="1"/>
  <c r="Q1680" i="1"/>
  <c r="Q1126" i="1"/>
  <c r="Q723" i="1"/>
  <c r="Q1508" i="1"/>
  <c r="Q601" i="1"/>
  <c r="Q1028" i="1"/>
  <c r="Q1054" i="1"/>
  <c r="Q1117" i="1"/>
  <c r="Q663" i="1"/>
  <c r="Q626" i="1"/>
  <c r="Q912" i="1"/>
  <c r="Q146" i="1"/>
  <c r="Q1345" i="1"/>
  <c r="Q964" i="1"/>
  <c r="Q975" i="1"/>
  <c r="Q2210" i="1"/>
  <c r="Q1889" i="1"/>
  <c r="Q1890" i="1"/>
  <c r="Q869" i="1"/>
  <c r="Q1917" i="1"/>
  <c r="Q687" i="1"/>
  <c r="Q2353" i="1"/>
  <c r="Q2041" i="1"/>
  <c r="Q2193" i="1"/>
  <c r="Q437" i="1"/>
  <c r="Q1029" i="1"/>
  <c r="Q1318" i="1"/>
  <c r="Q1656" i="1"/>
  <c r="Q1650" i="1"/>
  <c r="Q1513" i="1"/>
  <c r="Q1562" i="1"/>
  <c r="Q796" i="1"/>
  <c r="Q798" i="1"/>
  <c r="Q719" i="1"/>
  <c r="Q450" i="1"/>
  <c r="Q334" i="1"/>
  <c r="Q730" i="1"/>
  <c r="Q1980" i="1"/>
  <c r="Q1527" i="1"/>
  <c r="Q966" i="1"/>
  <c r="Q477" i="1"/>
  <c r="Q478" i="1"/>
  <c r="Q599" i="1"/>
  <c r="Q586" i="1"/>
  <c r="Q1604" i="1"/>
  <c r="Q963" i="1"/>
  <c r="Q1932" i="1"/>
  <c r="Q1933" i="1"/>
  <c r="Q370" i="1"/>
  <c r="Q465" i="1"/>
  <c r="Q1391" i="1"/>
  <c r="Q957" i="1"/>
  <c r="Q965" i="1"/>
  <c r="Q1534" i="1"/>
  <c r="Q1280" i="1"/>
  <c r="Q1363" i="1"/>
  <c r="Q1334" i="1"/>
  <c r="Q1373" i="1"/>
  <c r="Q1581" i="1"/>
  <c r="Q1497" i="1"/>
  <c r="Q1496" i="1"/>
  <c r="Q646" i="1"/>
  <c r="Q718" i="1"/>
  <c r="Q720" i="1"/>
  <c r="Q309" i="1"/>
  <c r="Q1042" i="1"/>
  <c r="Q1125" i="1"/>
  <c r="Q725" i="1"/>
  <c r="Q2249" i="1"/>
  <c r="Q2314" i="1"/>
  <c r="Q1141" i="1"/>
  <c r="Q1231" i="1"/>
  <c r="Q1517" i="1"/>
  <c r="Q2030" i="1"/>
  <c r="Q2329" i="1"/>
  <c r="Q2351" i="1"/>
  <c r="Q1297" i="1"/>
  <c r="Q1516" i="1"/>
  <c r="Q1840" i="1"/>
  <c r="Q1935" i="1"/>
  <c r="Q1972" i="1"/>
  <c r="Q1432" i="1"/>
  <c r="Q1382" i="1"/>
  <c r="Q955" i="1"/>
  <c r="Q1768" i="1"/>
  <c r="Q2136" i="1"/>
  <c r="Q1314" i="1"/>
  <c r="Q70" i="1"/>
  <c r="Q95" i="1"/>
  <c r="Q239" i="1"/>
  <c r="Q56" i="1"/>
  <c r="Q120" i="1"/>
  <c r="Q1979" i="1"/>
  <c r="Q810" i="1"/>
  <c r="Q1804" i="1"/>
  <c r="Q643" i="1"/>
  <c r="Q1557" i="1"/>
  <c r="Q1529" i="1"/>
  <c r="Q1681" i="1"/>
  <c r="Q118" i="1"/>
  <c r="Q157" i="1"/>
  <c r="Q171" i="1"/>
  <c r="Q178" i="1"/>
  <c r="Q2135" i="1"/>
  <c r="Q980" i="1"/>
  <c r="Q484" i="1"/>
  <c r="Q539" i="1"/>
  <c r="Q906" i="1"/>
  <c r="Q307" i="1"/>
  <c r="Q592" i="1"/>
  <c r="Q1301" i="1"/>
  <c r="Q1658" i="1"/>
  <c r="Q1659" i="1"/>
  <c r="Q2313" i="1"/>
  <c r="Q1955" i="1"/>
  <c r="Q573" i="1"/>
  <c r="Q1188" i="1"/>
  <c r="Q1614" i="1"/>
  <c r="Q1970" i="1"/>
  <c r="Q1881" i="1"/>
  <c r="Q1464" i="1"/>
  <c r="Q927" i="1"/>
  <c r="Q517" i="1"/>
  <c r="Q46" i="1"/>
  <c r="Q1180" i="1"/>
  <c r="Q502" i="1"/>
  <c r="Q371" i="1"/>
  <c r="Q119" i="1"/>
  <c r="Q55" i="1"/>
  <c r="Q925" i="1"/>
  <c r="Q361" i="1"/>
  <c r="Q986" i="1"/>
  <c r="Q1638" i="1"/>
  <c r="Q1457" i="1"/>
  <c r="Q35" i="1"/>
  <c r="Q176" i="1"/>
  <c r="Q609" i="1"/>
  <c r="Q664" i="1"/>
  <c r="Q686" i="1"/>
  <c r="Q503" i="1"/>
  <c r="Q1511" i="1"/>
  <c r="Q436" i="1"/>
  <c r="Q249" i="1"/>
  <c r="Q107" i="1"/>
  <c r="Q493" i="1"/>
  <c r="Q53" i="1"/>
  <c r="Q71" i="1"/>
  <c r="Q128" i="1"/>
  <c r="Q2236" i="1"/>
  <c r="Q1053" i="1"/>
  <c r="Q974" i="1"/>
  <c r="Q1335" i="1"/>
  <c r="Q1378" i="1"/>
  <c r="Q1118" i="1"/>
  <c r="Q2234" i="1"/>
  <c r="Q2203" i="1"/>
  <c r="Q42" i="1"/>
  <c r="Q782" i="1"/>
  <c r="Q1285" i="1"/>
  <c r="Q281" i="1"/>
  <c r="Q282" i="1"/>
  <c r="Q2242" i="1"/>
  <c r="Q808" i="1"/>
  <c r="Q1738" i="1"/>
  <c r="Q1737" i="1"/>
  <c r="Q1342" i="1"/>
  <c r="Q1112" i="1"/>
  <c r="Q836" i="1"/>
  <c r="Q1355" i="1"/>
  <c r="Q2225" i="1"/>
  <c r="Q1357" i="1"/>
  <c r="Q1720" i="1"/>
  <c r="Q2241" i="1"/>
  <c r="Q2189" i="1"/>
  <c r="Q1113" i="1"/>
  <c r="Q406" i="1"/>
  <c r="Q411" i="1"/>
  <c r="Q2109" i="1"/>
  <c r="Q2106" i="1"/>
  <c r="Q968" i="1"/>
  <c r="Q947" i="1"/>
  <c r="Q474" i="1"/>
  <c r="Q1643" i="1"/>
  <c r="Q1578" i="1"/>
  <c r="Q1422" i="1"/>
  <c r="Q273" i="1"/>
  <c r="Q169" i="1"/>
  <c r="Q111" i="1"/>
  <c r="Q428" i="1"/>
  <c r="Q504" i="1"/>
  <c r="Q1142" i="1"/>
  <c r="Q962" i="1"/>
  <c r="Q1521" i="1"/>
  <c r="Q913" i="1"/>
  <c r="Q919" i="1"/>
  <c r="Q1237" i="1"/>
  <c r="Q96" i="1"/>
  <c r="Q224" i="1"/>
  <c r="Q2268" i="1"/>
  <c r="Q482" i="1"/>
  <c r="Q1995" i="1"/>
  <c r="Q1376" i="1"/>
  <c r="Q6" i="1"/>
  <c r="Q656" i="1"/>
  <c r="Q776" i="1"/>
  <c r="Q11" i="1"/>
  <c r="Q257" i="1"/>
  <c r="Q1233" i="1"/>
  <c r="Q1252" i="1"/>
  <c r="Q1300" i="1"/>
  <c r="Q627" i="1"/>
  <c r="Q240" i="1"/>
  <c r="Q246" i="1"/>
  <c r="Q188" i="1"/>
  <c r="Q909" i="1"/>
  <c r="Q449" i="1"/>
  <c r="Q1253" i="1"/>
  <c r="Q109" i="1"/>
  <c r="Q173" i="1"/>
  <c r="Q251" i="1"/>
  <c r="Q267" i="1"/>
  <c r="Q662" i="1"/>
  <c r="Q58" i="1"/>
  <c r="Q59" i="1"/>
  <c r="Q52" i="1"/>
  <c r="Q954" i="1"/>
  <c r="Q453" i="1"/>
  <c r="Q452" i="1"/>
  <c r="Q1079" i="1"/>
  <c r="Q2320" i="1"/>
  <c r="Q2293" i="1"/>
  <c r="Q1750" i="1"/>
  <c r="Q1286" i="1"/>
  <c r="Q57" i="1"/>
  <c r="Q1351" i="1"/>
  <c r="Q868" i="1"/>
  <c r="Q934" i="1"/>
  <c r="Q2326" i="1"/>
  <c r="Q1524" i="1"/>
  <c r="Q931" i="1"/>
  <c r="Q546" i="1"/>
  <c r="Q2319" i="1"/>
  <c r="Q2074" i="1"/>
  <c r="Q1204" i="1"/>
  <c r="Q829" i="1"/>
  <c r="Q1049" i="1"/>
  <c r="Q678" i="1"/>
  <c r="Q1187" i="1"/>
  <c r="Q2172" i="1"/>
  <c r="Q2292" i="1"/>
  <c r="Q2008" i="1"/>
  <c r="Q745" i="1"/>
  <c r="Q1996" i="1"/>
  <c r="Q318" i="1"/>
  <c r="Q2358" i="1"/>
  <c r="Q1763" i="1"/>
  <c r="Q434" i="1"/>
  <c r="Q229" i="1"/>
  <c r="Q1847" i="1"/>
  <c r="Q1074" i="1"/>
  <c r="Q1896" i="1"/>
  <c r="Q374" i="1"/>
  <c r="Q987" i="1"/>
  <c r="Q230" i="1"/>
  <c r="Q398" i="1"/>
  <c r="Q2078" i="1"/>
  <c r="Q39" i="1"/>
  <c r="Q791" i="1"/>
  <c r="Q1792" i="1"/>
  <c r="Q2042" i="1"/>
  <c r="Q466" i="1"/>
  <c r="Q2130" i="1"/>
  <c r="Q33" i="1"/>
  <c r="Q1389" i="1"/>
  <c r="Q1959" i="1"/>
  <c r="Q1671" i="1"/>
  <c r="Q1390" i="1"/>
  <c r="Q1181" i="1"/>
  <c r="Q1875" i="1"/>
  <c r="Q1006" i="1"/>
  <c r="Q108" i="1"/>
  <c r="Q1848" i="1"/>
  <c r="Q2262" i="1"/>
  <c r="Q1209" i="1"/>
  <c r="Q1281" i="1"/>
  <c r="Q1854" i="1"/>
  <c r="Q2252" i="1"/>
  <c r="Q556" i="1"/>
  <c r="Q77" i="1"/>
  <c r="Q1759" i="1"/>
  <c r="Q1124" i="1"/>
  <c r="Q1856" i="1"/>
  <c r="Q2322" i="1"/>
  <c r="Q102" i="1"/>
  <c r="Q1123" i="1"/>
  <c r="Q261" i="1"/>
  <c r="Q1122" i="1"/>
  <c r="Q874" i="1"/>
  <c r="Q129" i="1"/>
  <c r="Q1024" i="1"/>
  <c r="Q439" i="1"/>
  <c r="Q1359" i="1"/>
  <c r="Q565" i="1"/>
  <c r="Q287" i="1"/>
  <c r="Q660" i="1"/>
  <c r="Q1748" i="1"/>
  <c r="Q1790" i="1"/>
  <c r="Q1178" i="1"/>
  <c r="Q1340" i="1"/>
  <c r="Q2291" i="1"/>
  <c r="Q2260" i="1"/>
  <c r="Q2248" i="1"/>
  <c r="Q635" i="1"/>
  <c r="Q636" i="1"/>
  <c r="Q2327" i="1"/>
  <c r="Q2323" i="1"/>
  <c r="Q996" i="1"/>
  <c r="Q1644" i="1"/>
  <c r="Q417" i="1"/>
  <c r="Q2290" i="1"/>
  <c r="Q793" i="1"/>
  <c r="Q1842" i="1"/>
  <c r="Q97" i="1"/>
  <c r="Q80" i="1"/>
  <c r="Q81" i="1"/>
  <c r="Q78" i="1"/>
  <c r="Q86" i="1"/>
  <c r="Q2133" i="1"/>
  <c r="Q943" i="1"/>
  <c r="Q1853" i="1"/>
  <c r="Q393" i="1"/>
  <c r="Q368" i="1"/>
  <c r="Q1761" i="1"/>
  <c r="Q221" i="1"/>
  <c r="Q91" i="1"/>
  <c r="Q16" i="1"/>
  <c r="Q175" i="1"/>
  <c r="Q1238" i="1"/>
  <c r="Q706" i="1"/>
  <c r="Q1925" i="1"/>
  <c r="Q707" i="1"/>
  <c r="Q1341" i="1"/>
  <c r="Q1855" i="1"/>
  <c r="Q1859" i="1"/>
  <c r="Q794" i="1"/>
  <c r="Q79" i="1"/>
  <c r="Q637" i="1"/>
  <c r="Q1149" i="1"/>
  <c r="Q2009" i="1"/>
  <c r="Q260" i="1"/>
  <c r="Q2224" i="1"/>
  <c r="Q1217" i="1"/>
  <c r="Q174" i="1"/>
  <c r="Q331" i="1"/>
  <c r="Q330" i="1"/>
  <c r="Q602" i="1"/>
  <c r="Q1824" i="1"/>
  <c r="Q1903" i="1"/>
  <c r="Q341" i="1"/>
  <c r="Q1260" i="1"/>
  <c r="Q21" i="1"/>
  <c r="Q161" i="1"/>
  <c r="Q198" i="1"/>
  <c r="Q512" i="1"/>
  <c r="Q162" i="1"/>
  <c r="Q513" i="1"/>
  <c r="Q1093" i="1"/>
  <c r="Q83" i="1"/>
  <c r="Q199" i="1"/>
  <c r="Q2134" i="1"/>
  <c r="Q1608" i="1"/>
  <c r="Q1877" i="1"/>
  <c r="Q1609" i="1"/>
  <c r="Q1828" i="1"/>
  <c r="Q1621" i="1"/>
  <c r="Q1645" i="1"/>
  <c r="Q823" i="1"/>
  <c r="Q653" i="1"/>
  <c r="Q655" i="1"/>
  <c r="Q1491" i="1"/>
  <c r="Q1220" i="1"/>
  <c r="Q471" i="1"/>
  <c r="Q2099" i="1"/>
  <c r="Q1913" i="1"/>
  <c r="Q735" i="1"/>
  <c r="Q1440" i="1"/>
  <c r="P2218" i="1"/>
  <c r="P430" i="1"/>
  <c r="P1165" i="1"/>
  <c r="P584" i="1"/>
  <c r="P864" i="1"/>
  <c r="P1986" i="1"/>
  <c r="P1047" i="1"/>
  <c r="P1593" i="1"/>
  <c r="P64" i="1"/>
  <c r="P1076" i="1"/>
  <c r="P1077" i="1"/>
  <c r="P106" i="1"/>
  <c r="P140" i="1"/>
  <c r="P138" i="1"/>
  <c r="P139" i="1"/>
  <c r="P321" i="1"/>
  <c r="P20" i="1"/>
  <c r="P389" i="1"/>
  <c r="P44" i="1"/>
  <c r="P1195" i="1"/>
  <c r="P1030" i="1"/>
  <c r="P1132" i="1"/>
  <c r="P856" i="1"/>
  <c r="P857" i="1"/>
  <c r="P990" i="1"/>
  <c r="P113" i="1"/>
  <c r="P152" i="1"/>
  <c r="P151" i="1"/>
  <c r="P1097" i="1"/>
  <c r="P1226" i="1"/>
  <c r="P818" i="1"/>
  <c r="P748" i="1"/>
  <c r="P2051" i="1"/>
  <c r="P1225" i="1"/>
  <c r="P1362" i="1"/>
  <c r="P1194" i="1"/>
  <c r="P820" i="1"/>
  <c r="P1458" i="1"/>
  <c r="P1462" i="1"/>
  <c r="P821" i="1"/>
  <c r="P1461" i="1"/>
  <c r="P1339" i="1"/>
  <c r="P487" i="1"/>
  <c r="P488" i="1"/>
  <c r="P271" i="1"/>
  <c r="P1725" i="1"/>
  <c r="P690" i="1"/>
  <c r="P486" i="1"/>
  <c r="P924" i="1"/>
  <c r="P131" i="1"/>
  <c r="P2025" i="1"/>
  <c r="P666" i="1"/>
  <c r="P1146" i="1"/>
  <c r="P559" i="1"/>
  <c r="P1528" i="1"/>
  <c r="P1473" i="1"/>
  <c r="P1121" i="1"/>
  <c r="P871" i="1"/>
  <c r="P1926" i="1"/>
  <c r="P69" i="1"/>
  <c r="P303" i="1"/>
  <c r="P397" i="1"/>
  <c r="P498" i="1"/>
  <c r="P557" i="1"/>
  <c r="P535" i="1"/>
  <c r="P1012" i="1"/>
  <c r="P938" i="1"/>
  <c r="P1576" i="1"/>
  <c r="P416" i="1"/>
  <c r="P551" i="1"/>
  <c r="P1257" i="1"/>
  <c r="P1275" i="1"/>
  <c r="P1274" i="1"/>
  <c r="P2346" i="1"/>
  <c r="P2347" i="1"/>
  <c r="P2318" i="1"/>
  <c r="P2149" i="1"/>
  <c r="P1865" i="1"/>
  <c r="P1975" i="1"/>
  <c r="P1206" i="1"/>
  <c r="P204" i="1"/>
  <c r="P265" i="1"/>
  <c r="P142" i="1"/>
  <c r="P2101" i="1"/>
  <c r="P659" i="1"/>
  <c r="P665" i="1"/>
  <c r="P1419" i="1"/>
  <c r="P1633" i="1"/>
  <c r="P1388" i="1"/>
  <c r="P2125" i="1"/>
  <c r="P395" i="1"/>
  <c r="P394" i="1"/>
  <c r="P1897" i="1"/>
  <c r="P255" i="1"/>
  <c r="P101" i="1"/>
  <c r="P1179" i="1"/>
  <c r="P329" i="1"/>
  <c r="P652" i="1"/>
  <c r="P1148" i="1"/>
  <c r="P103" i="1"/>
  <c r="P440" i="1"/>
  <c r="P566" i="1"/>
  <c r="P41" i="1"/>
  <c r="P1008" i="1"/>
  <c r="P373" i="1"/>
  <c r="P82" i="1"/>
  <c r="P1394" i="1"/>
  <c r="P1857" i="1"/>
  <c r="P1637" i="1"/>
  <c r="P197" i="1"/>
  <c r="P2294" i="1"/>
  <c r="P622" i="1"/>
  <c r="P2155" i="1"/>
  <c r="P1003" i="1"/>
  <c r="P441" i="1"/>
  <c r="P1963" i="1"/>
  <c r="P508" i="1"/>
  <c r="P1964" i="1"/>
  <c r="P1439" i="1"/>
  <c r="P1634" i="1"/>
  <c r="P755" i="1"/>
  <c r="P754" i="1"/>
  <c r="P2017" i="1"/>
  <c r="P1696" i="1"/>
  <c r="P2018" i="1"/>
  <c r="P1846" i="1"/>
  <c r="P2303" i="1"/>
  <c r="P1061" i="1"/>
  <c r="P415" i="1"/>
  <c r="P410" i="1"/>
  <c r="P1213" i="1"/>
  <c r="P507" i="1"/>
  <c r="P505" i="1"/>
  <c r="P506" i="1"/>
  <c r="P1675" i="1"/>
  <c r="P37" i="1"/>
  <c r="P163" i="1"/>
  <c r="P511" i="1"/>
  <c r="P849" i="1"/>
  <c r="P1215" i="1"/>
  <c r="P164" i="1"/>
  <c r="P1983" i="1"/>
  <c r="P1411" i="1"/>
  <c r="P228" i="1"/>
  <c r="P709" i="1"/>
  <c r="P1673" i="1"/>
  <c r="P661" i="1"/>
  <c r="P259" i="1"/>
  <c r="P2043" i="1"/>
  <c r="P1904" i="1"/>
  <c r="P629" i="1"/>
  <c r="P1682" i="1"/>
  <c r="P1606" i="1"/>
  <c r="P1526" i="1"/>
  <c r="P1413" i="1"/>
  <c r="P1229" i="1"/>
  <c r="P2287" i="1"/>
  <c r="P1320" i="1"/>
  <c r="P1069" i="1"/>
  <c r="P114" i="1"/>
  <c r="P1068" i="1"/>
  <c r="P1703" i="1"/>
  <c r="P1721" i="1"/>
  <c r="P1192" i="1"/>
  <c r="P470" i="1"/>
  <c r="P473" i="1"/>
  <c r="P177" i="1"/>
  <c r="P1945" i="1"/>
  <c r="P1326" i="1"/>
  <c r="P2339" i="1"/>
  <c r="P444" i="1"/>
  <c r="P1501" i="1"/>
  <c r="P1303" i="1"/>
  <c r="P420" i="1"/>
  <c r="P186" i="1"/>
  <c r="P1706" i="1"/>
  <c r="P1709" i="1"/>
  <c r="P1951" i="1"/>
  <c r="P1999" i="1"/>
  <c r="P872" i="1"/>
  <c r="P72" i="1"/>
  <c r="P940" i="1"/>
  <c r="P971" i="1"/>
  <c r="P1182" i="1"/>
  <c r="P555" i="1"/>
  <c r="P561" i="1"/>
  <c r="P838" i="1"/>
  <c r="P1418" i="1"/>
  <c r="P1037" i="1"/>
  <c r="P1039" i="1"/>
  <c r="P1279" i="1"/>
  <c r="P568" i="1"/>
  <c r="P581" i="1"/>
  <c r="P850" i="1"/>
  <c r="P233" i="1"/>
  <c r="P880" i="1"/>
  <c r="P582" i="1"/>
  <c r="P569" i="1"/>
  <c r="P572" i="1"/>
  <c r="P717" i="1"/>
  <c r="P944" i="1"/>
  <c r="P234" i="1"/>
  <c r="P760" i="1"/>
  <c r="P467" i="1"/>
  <c r="P518" i="1"/>
  <c r="P891" i="1"/>
  <c r="P693" i="1"/>
  <c r="P94" i="1"/>
  <c r="P1022" i="1"/>
  <c r="P813" i="1"/>
  <c r="P1410" i="1"/>
  <c r="P32" i="1"/>
  <c r="P144" i="1"/>
  <c r="P731" i="1"/>
  <c r="P333" i="1"/>
  <c r="P1483" i="1"/>
  <c r="P49" i="1"/>
  <c r="P1467" i="1"/>
  <c r="P1468" i="1"/>
  <c r="P1997" i="1"/>
  <c r="P1957" i="1"/>
  <c r="P1064" i="1"/>
  <c r="P1261" i="1"/>
  <c r="P337" i="1"/>
  <c r="P2198" i="1"/>
  <c r="P263" i="1"/>
  <c r="P262" i="1"/>
  <c r="P338" i="1"/>
  <c r="P481" i="1"/>
  <c r="P480" i="1"/>
  <c r="P893" i="1"/>
  <c r="P900" i="1"/>
  <c r="P353" i="1"/>
  <c r="P225" i="1"/>
  <c r="P901" i="1"/>
  <c r="P28" i="1"/>
  <c r="P2080" i="1"/>
  <c r="P2079" i="1"/>
  <c r="P1361" i="1"/>
  <c r="P1393" i="1"/>
  <c r="P1960" i="1"/>
  <c r="P1982" i="1"/>
  <c r="P1414" i="1"/>
  <c r="P1311" i="1"/>
  <c r="P1981" i="1"/>
  <c r="P288" i="1"/>
  <c r="P2127" i="1"/>
  <c r="P34" i="1"/>
  <c r="P194" i="1"/>
  <c r="P289" i="1"/>
  <c r="P792" i="1"/>
  <c r="P1961" i="1"/>
  <c r="P1746" i="1"/>
  <c r="P2016" i="1"/>
  <c r="P1073" i="1"/>
  <c r="P2023" i="1"/>
  <c r="P972" i="1"/>
  <c r="P624" i="1"/>
  <c r="P625" i="1"/>
  <c r="P2102" i="1"/>
  <c r="P2157" i="1"/>
  <c r="P2250" i="1"/>
  <c r="P1119" i="1"/>
  <c r="P921" i="1"/>
  <c r="P1472" i="1"/>
  <c r="P2217" i="1"/>
  <c r="P2356" i="1"/>
  <c r="P404" i="1"/>
  <c r="P403" i="1"/>
  <c r="P1183" i="1"/>
  <c r="P405" i="1"/>
  <c r="P1718" i="1"/>
  <c r="P1075" i="1"/>
  <c r="P2158" i="1"/>
  <c r="P1448" i="1"/>
  <c r="P1476" i="1"/>
  <c r="P1984" i="1"/>
  <c r="P2328" i="1"/>
  <c r="P1752" i="1"/>
  <c r="P1315" i="1"/>
  <c r="P1316" i="1"/>
  <c r="P2004" i="1"/>
  <c r="P2003" i="1"/>
  <c r="P711" i="1"/>
  <c r="P286" i="1"/>
  <c r="P1140" i="1"/>
  <c r="P299" i="1"/>
  <c r="P2044" i="1"/>
  <c r="P712" i="1"/>
  <c r="P716" i="1"/>
  <c r="P1211" i="1"/>
  <c r="P1212" i="1"/>
  <c r="P433" i="1"/>
  <c r="P976" i="1"/>
  <c r="P1872" i="1"/>
  <c r="P1747" i="1"/>
  <c r="P1822" i="1"/>
  <c r="P1674" i="1"/>
  <c r="P1670" i="1"/>
  <c r="P2085" i="1"/>
  <c r="P812" i="1"/>
  <c r="P2212" i="1"/>
  <c r="P1352" i="1"/>
  <c r="P1408" i="1"/>
  <c r="P613" i="1"/>
  <c r="P617" i="1"/>
  <c r="P1538" i="1"/>
  <c r="P552" i="1"/>
  <c r="P2187" i="1"/>
  <c r="P92" i="1"/>
  <c r="P1256" i="1"/>
  <c r="P598" i="1"/>
  <c r="P2286" i="1"/>
  <c r="P2111" i="1"/>
  <c r="P691" i="1"/>
  <c r="P1348" i="1"/>
  <c r="P773" i="1"/>
  <c r="P2110" i="1"/>
  <c r="P1400" i="1"/>
  <c r="P2207" i="1"/>
  <c r="P2184" i="1"/>
  <c r="P1105" i="1"/>
  <c r="P1825" i="1"/>
  <c r="P2121" i="1"/>
  <c r="P1915" i="1"/>
  <c r="P1944" i="1"/>
  <c r="P2000" i="1"/>
  <c r="P2118" i="1"/>
  <c r="P1723" i="1"/>
  <c r="P231" i="1"/>
  <c r="P301" i="1"/>
  <c r="P1145" i="1"/>
  <c r="P2015" i="1"/>
  <c r="P1744" i="1"/>
  <c r="P2014" i="1"/>
  <c r="P1259" i="1"/>
  <c r="P1002" i="1"/>
  <c r="P1387" i="1"/>
  <c r="P619" i="1"/>
  <c r="P192" i="1"/>
  <c r="P1607" i="1"/>
  <c r="P1310" i="1"/>
  <c r="P435" i="1"/>
  <c r="P256" i="1"/>
  <c r="P2201" i="1"/>
  <c r="P2204" i="1"/>
  <c r="P360" i="1"/>
  <c r="P340" i="1"/>
  <c r="P359" i="1"/>
  <c r="P585" i="1"/>
  <c r="P588" i="1"/>
  <c r="P279" i="1"/>
  <c r="P283" i="1"/>
  <c r="P870" i="1"/>
  <c r="P280" i="1"/>
  <c r="P496" i="1"/>
  <c r="P268" i="1"/>
  <c r="P1719" i="1"/>
  <c r="P935" i="1"/>
  <c r="P1485" i="1"/>
  <c r="P497" i="1"/>
  <c r="P936" i="1"/>
  <c r="P253" i="1"/>
  <c r="P1065" i="1"/>
  <c r="P2165" i="1"/>
  <c r="P866" i="1"/>
  <c r="P345" i="1"/>
  <c r="P1224" i="1"/>
  <c r="P596" i="1"/>
  <c r="P242" i="1"/>
  <c r="P2052" i="1"/>
  <c r="P1287" i="1"/>
  <c r="P853" i="1"/>
  <c r="P852" i="1"/>
  <c r="P2214" i="1"/>
  <c r="P657" i="1"/>
  <c r="P490" i="1"/>
  <c r="P13" i="1"/>
  <c r="P15" i="1"/>
  <c r="P888" i="1"/>
  <c r="P22" i="1"/>
  <c r="P591" i="1"/>
  <c r="P895" i="1"/>
  <c r="P902" i="1"/>
  <c r="P600" i="1"/>
  <c r="P886" i="1"/>
  <c r="P10" i="1"/>
  <c r="P29" i="1"/>
  <c r="P896" i="1"/>
  <c r="P905" i="1"/>
  <c r="P607" i="1"/>
  <c r="P292" i="1"/>
  <c r="P2077" i="1"/>
  <c r="P1902" i="1"/>
  <c r="P873" i="1"/>
  <c r="P1542" i="1"/>
  <c r="P1036" i="1"/>
  <c r="P713" i="1"/>
  <c r="P2160" i="1"/>
  <c r="P800" i="1"/>
  <c r="P803" i="1"/>
  <c r="P1554" i="1"/>
  <c r="P2117" i="1"/>
  <c r="P2028" i="1"/>
  <c r="P2027" i="1"/>
  <c r="P1510" i="1"/>
  <c r="P638" i="1"/>
  <c r="P1565" i="1"/>
  <c r="P1250" i="1"/>
  <c r="P1566" i="1"/>
  <c r="P1163" i="1"/>
  <c r="P801" i="1"/>
  <c r="P1551" i="1"/>
  <c r="P1676" i="1"/>
  <c r="P674" i="1"/>
  <c r="P1162" i="1"/>
  <c r="P1246" i="1"/>
  <c r="P1558" i="1"/>
  <c r="P567" i="1"/>
  <c r="P570" i="1"/>
  <c r="P1155" i="1"/>
  <c r="P1552" i="1"/>
  <c r="P1559" i="1"/>
  <c r="P575" i="1"/>
  <c r="P579" i="1"/>
  <c r="P645" i="1"/>
  <c r="P2036" i="1"/>
  <c r="P923" i="1"/>
  <c r="P1715" i="1"/>
  <c r="P1445" i="1"/>
  <c r="P1071" i="1"/>
  <c r="P2131" i="1"/>
  <c r="P554" i="1"/>
  <c r="P2076" i="1"/>
  <c r="P1845" i="1"/>
  <c r="P66" i="1"/>
  <c r="P1070" i="1"/>
  <c r="P1438" i="1"/>
  <c r="P620" i="1"/>
  <c r="P2129" i="1"/>
  <c r="P875" i="1"/>
  <c r="P1210" i="1"/>
  <c r="P922" i="1"/>
  <c r="P500" i="1"/>
  <c r="P1749" i="1"/>
  <c r="P1908" i="1"/>
  <c r="P1506" i="1"/>
  <c r="P759" i="1"/>
  <c r="P939" i="1"/>
  <c r="P1437" i="1"/>
  <c r="P1416" i="1"/>
  <c r="P2357" i="1"/>
  <c r="P510" i="1"/>
  <c r="P1120" i="1"/>
  <c r="P1007" i="1"/>
  <c r="P634" i="1"/>
  <c r="P1898" i="1"/>
  <c r="P942" i="1"/>
  <c r="P1040" i="1"/>
  <c r="P85" i="1"/>
  <c r="P684" i="1"/>
  <c r="P2084" i="1"/>
  <c r="P350" i="1"/>
  <c r="P926" i="1"/>
  <c r="P618" i="1"/>
  <c r="P1812" i="1"/>
  <c r="P2115" i="1"/>
  <c r="P1191" i="1"/>
  <c r="P1108" i="1"/>
  <c r="P1662" i="1"/>
  <c r="P1420" i="1"/>
  <c r="P675" i="1"/>
  <c r="P2107" i="1"/>
  <c r="P1697" i="1"/>
  <c r="P1628" i="1"/>
  <c r="P590" i="1"/>
  <c r="P442" i="1"/>
  <c r="P728" i="1"/>
  <c r="P1219" i="1"/>
  <c r="P315" i="1"/>
  <c r="P1078" i="1"/>
  <c r="P1299" i="1"/>
  <c r="P1200" i="1"/>
  <c r="P1580" i="1"/>
  <c r="P846" i="1"/>
  <c r="P844" i="1"/>
  <c r="P847" i="1"/>
  <c r="P1962" i="1"/>
  <c r="P1821" i="1"/>
  <c r="P1850" i="1"/>
  <c r="P76" i="1"/>
  <c r="P2104" i="1"/>
  <c r="P104" i="1"/>
  <c r="P105" i="1"/>
  <c r="P160" i="1"/>
  <c r="P1504" i="1"/>
  <c r="P633" i="1"/>
  <c r="P2222" i="1"/>
  <c r="P1245" i="1"/>
  <c r="P705" i="1"/>
  <c r="P616" i="1"/>
  <c r="P1630" i="1"/>
  <c r="P937" i="1"/>
  <c r="P1327" i="1"/>
  <c r="P950" i="1"/>
  <c r="P325" i="1"/>
  <c r="P538" i="1"/>
  <c r="P386" i="1"/>
  <c r="P809" i="1"/>
  <c r="P733" i="1"/>
  <c r="P752" i="1"/>
  <c r="P1693" i="1"/>
  <c r="P2140" i="1"/>
  <c r="P1769" i="1"/>
  <c r="P654" i="1"/>
  <c r="P740" i="1"/>
  <c r="P1014" i="1"/>
  <c r="P753" i="1"/>
  <c r="P1860" i="1"/>
  <c r="P88" i="1"/>
  <c r="P2075" i="1"/>
  <c r="P1401" i="1"/>
  <c r="P1540" i="1"/>
  <c r="P2070" i="1"/>
  <c r="P1402" i="1"/>
  <c r="P993" i="1"/>
  <c r="P483" i="1"/>
  <c r="P149" i="1"/>
  <c r="P143" i="1"/>
  <c r="P695" i="1"/>
  <c r="P790" i="1"/>
  <c r="P855" i="1"/>
  <c r="P427" i="1"/>
  <c r="P597" i="1"/>
  <c r="P363" i="1"/>
  <c r="P732" i="1"/>
  <c r="P680" i="1"/>
  <c r="P310" i="1"/>
  <c r="P577" i="1"/>
  <c r="P580" i="1"/>
  <c r="P670" i="1"/>
  <c r="P1549" i="1"/>
  <c r="P1020" i="1"/>
  <c r="P2035" i="1"/>
  <c r="P1550" i="1"/>
  <c r="P641" i="1"/>
  <c r="P2200" i="1"/>
  <c r="P1909" i="1"/>
  <c r="P1911" i="1"/>
  <c r="P1827" i="1"/>
  <c r="P2259" i="1"/>
  <c r="P1791" i="1"/>
  <c r="P2128" i="1"/>
  <c r="P1826" i="1"/>
  <c r="P1338" i="1"/>
  <c r="P1635" i="1"/>
  <c r="P2256" i="1"/>
  <c r="P1729" i="1"/>
  <c r="P1208" i="1"/>
  <c r="P1820" i="1"/>
  <c r="P1258" i="1"/>
  <c r="P2126" i="1"/>
  <c r="P254" i="1"/>
  <c r="P1874" i="1"/>
  <c r="P1873" i="1"/>
  <c r="P715" i="1"/>
  <c r="P1282" i="1"/>
  <c r="P1283" i="1"/>
  <c r="P1745" i="1"/>
  <c r="P1072" i="1"/>
  <c r="P1851" i="1"/>
  <c r="P1139" i="1"/>
  <c r="P1147" i="1"/>
  <c r="P1505" i="1"/>
  <c r="P1985" i="1"/>
  <c r="P1867" i="1"/>
  <c r="P1866" i="1"/>
  <c r="P1868" i="1"/>
  <c r="P1870" i="1"/>
  <c r="P1871" i="1"/>
  <c r="P1722" i="1"/>
  <c r="P48" i="1"/>
  <c r="P815" i="1"/>
  <c r="P1956" i="1"/>
  <c r="P1834" i="1"/>
  <c r="P1569" i="1"/>
  <c r="P1598" i="1"/>
  <c r="P1599" i="1"/>
  <c r="P1571" i="1"/>
  <c r="P167" i="1"/>
  <c r="P172" i="1"/>
  <c r="P1033" i="1"/>
  <c r="P377" i="1"/>
  <c r="P1642" i="1"/>
  <c r="P1056" i="1"/>
  <c r="P2012" i="1"/>
  <c r="P1587" i="1"/>
  <c r="P1731" i="1"/>
  <c r="P534" i="1"/>
  <c r="P1421" i="1"/>
  <c r="P1555" i="1"/>
  <c r="P1561" i="1"/>
  <c r="P1159" i="1"/>
  <c r="P1158" i="1"/>
  <c r="P1560" i="1"/>
  <c r="P1164" i="1"/>
  <c r="P1190" i="1"/>
  <c r="P1196" i="1"/>
  <c r="P347" i="1"/>
  <c r="P688" i="1"/>
  <c r="P357" i="1"/>
  <c r="P970" i="1"/>
  <c r="P89" i="1"/>
  <c r="P1236" i="1"/>
  <c r="P1176" i="1"/>
  <c r="P1222" i="1"/>
  <c r="P349" i="1"/>
  <c r="P1127" i="1"/>
  <c r="P1294" i="1"/>
  <c r="P455" i="1"/>
  <c r="P344" i="1"/>
  <c r="P1201" i="1"/>
  <c r="P223" i="1"/>
  <c r="P525" i="1"/>
  <c r="P456" i="1"/>
  <c r="P2034" i="1"/>
  <c r="P1755" i="1"/>
  <c r="P887" i="1"/>
  <c r="P892" i="1"/>
  <c r="P897" i="1"/>
  <c r="P14" i="1"/>
  <c r="P894" i="1"/>
  <c r="P899" i="1"/>
  <c r="P365" i="1"/>
  <c r="P18" i="1"/>
  <c r="P264" i="1"/>
  <c r="P2257" i="1"/>
  <c r="P1214" i="1"/>
  <c r="P339" i="1"/>
  <c r="P158" i="1"/>
  <c r="P1360" i="1"/>
  <c r="P1789" i="1"/>
  <c r="P1502" i="1"/>
  <c r="P2103" i="1"/>
  <c r="P758" i="1"/>
  <c r="P1415" i="1"/>
  <c r="P1716" i="1"/>
  <c r="P1717" i="1"/>
  <c r="P258" i="1"/>
  <c r="P1852" i="1"/>
  <c r="P1392" i="1"/>
  <c r="P1503" i="1"/>
  <c r="P1905" i="1"/>
  <c r="P1876" i="1"/>
  <c r="P1243" i="1"/>
  <c r="P1244" i="1"/>
  <c r="P941" i="1"/>
  <c r="P68" i="1"/>
  <c r="P756" i="1"/>
  <c r="P399" i="1"/>
  <c r="P878" i="1"/>
  <c r="P401" i="1"/>
  <c r="P843" i="1"/>
  <c r="P191" i="1"/>
  <c r="P193" i="1"/>
  <c r="P529" i="1"/>
  <c r="P1632" i="1"/>
  <c r="P1602" i="1"/>
  <c r="P1605" i="1"/>
  <c r="P1309" i="1"/>
  <c r="P1284" i="1"/>
  <c r="P2202" i="1"/>
  <c r="P50" i="1"/>
  <c r="P765" i="1"/>
  <c r="P766" i="1"/>
  <c r="P832" i="1"/>
  <c r="P833" i="1"/>
  <c r="P834" i="1"/>
  <c r="P1109" i="1"/>
  <c r="P1111" i="1"/>
  <c r="P1241" i="1"/>
  <c r="P1110" i="1"/>
  <c r="P714" i="1"/>
  <c r="P1541" i="1"/>
  <c r="P1479" i="1"/>
  <c r="P1906" i="1"/>
  <c r="P1417" i="1"/>
  <c r="P2024" i="1"/>
  <c r="P2197" i="1"/>
  <c r="P2196" i="1"/>
  <c r="P36" i="1"/>
  <c r="P2355" i="1"/>
  <c r="P156" i="1"/>
  <c r="P74" i="1"/>
  <c r="P75" i="1"/>
  <c r="P159" i="1"/>
  <c r="P67" i="1"/>
  <c r="P933" i="1"/>
  <c r="P147" i="1"/>
  <c r="P1199" i="1"/>
  <c r="P1971" i="1"/>
  <c r="P610" i="1"/>
  <c r="P447" i="1"/>
  <c r="P1185" i="1"/>
  <c r="P2048" i="1"/>
  <c r="P1543" i="1"/>
  <c r="P1150" i="1"/>
  <c r="P2199" i="1"/>
  <c r="P2159" i="1"/>
  <c r="P669" i="1"/>
  <c r="P1553" i="1"/>
  <c r="P532" i="1"/>
  <c r="P1041" i="1"/>
  <c r="P576" i="1"/>
  <c r="P642" i="1"/>
  <c r="P308" i="1"/>
  <c r="P354" i="1"/>
  <c r="P170" i="1"/>
  <c r="P2006" i="1"/>
  <c r="P2273" i="1"/>
  <c r="P93" i="1"/>
  <c r="P243" i="1"/>
  <c r="P1757" i="1"/>
  <c r="P1815" i="1"/>
  <c r="P1537" i="1"/>
  <c r="P1796" i="1"/>
  <c r="P778" i="1"/>
  <c r="P1522" i="1"/>
  <c r="P1525" i="1"/>
  <c r="P63" i="1"/>
  <c r="P1799" i="1"/>
  <c r="P1471" i="1"/>
  <c r="P1328" i="1"/>
  <c r="P1128" i="1"/>
  <c r="P2332" i="1"/>
  <c r="P2333" i="1"/>
  <c r="P2169" i="1"/>
  <c r="P1129" i="1"/>
  <c r="P2168" i="1"/>
  <c r="P1184" i="1"/>
  <c r="P956" i="1"/>
  <c r="P168" i="1"/>
  <c r="P98" i="1"/>
  <c r="P514" i="1"/>
  <c r="P226" i="1"/>
  <c r="P236" i="1"/>
  <c r="P278" i="1"/>
  <c r="P277" i="1"/>
  <c r="P43" i="1"/>
  <c r="P2171" i="1"/>
  <c r="P380" i="1"/>
  <c r="P631" i="1"/>
  <c r="P1336" i="1"/>
  <c r="P630" i="1"/>
  <c r="P1474" i="1"/>
  <c r="P2062" i="1"/>
  <c r="P196" i="1"/>
  <c r="P1412" i="1"/>
  <c r="P1600" i="1"/>
  <c r="P99" i="1"/>
  <c r="P100" i="1"/>
  <c r="P2352" i="1"/>
  <c r="P1907" i="1"/>
  <c r="P848" i="1"/>
  <c r="P2038" i="1"/>
  <c r="P369" i="1"/>
  <c r="P837" i="1"/>
  <c r="P2288" i="1"/>
  <c r="P2240" i="1"/>
  <c r="P1736" i="1"/>
  <c r="P1354" i="1"/>
  <c r="P1743" i="1"/>
  <c r="P2283" i="1"/>
  <c r="P2243" i="1"/>
  <c r="P2284" i="1"/>
  <c r="P1009" i="1"/>
  <c r="P1011" i="1"/>
  <c r="P1010" i="1"/>
  <c r="P984" i="1"/>
  <c r="P1893" i="1"/>
  <c r="P195" i="1"/>
  <c r="P563" i="1"/>
  <c r="P632" i="1"/>
  <c r="P1713" i="1"/>
  <c r="P877" i="1"/>
  <c r="P336" i="1"/>
  <c r="P553" i="1"/>
  <c r="P757" i="1"/>
  <c r="P564" i="1"/>
  <c r="P2026" i="1"/>
  <c r="P232" i="1"/>
  <c r="P1601" i="1"/>
  <c r="P2261" i="1"/>
  <c r="P623" i="1"/>
  <c r="P1278" i="1"/>
  <c r="P879" i="1"/>
  <c r="P1991" i="1"/>
  <c r="P1269" i="1"/>
  <c r="P544" i="1"/>
  <c r="P1449" i="1"/>
  <c r="P296" i="1"/>
  <c r="P1766" i="1"/>
  <c r="P1987" i="1"/>
  <c r="P1216" i="1"/>
  <c r="P1556" i="1"/>
  <c r="P672" i="1"/>
  <c r="P87" i="1"/>
  <c r="P945" i="1"/>
  <c r="P571" i="1"/>
  <c r="P574" i="1"/>
  <c r="P673" i="1"/>
  <c r="P881" i="1"/>
  <c r="P2274" i="1"/>
  <c r="P578" i="1"/>
  <c r="P918" i="1"/>
  <c r="P1482" i="1"/>
  <c r="P2338" i="1"/>
  <c r="P914" i="1"/>
  <c r="P648" i="1"/>
  <c r="P189" i="1"/>
  <c r="P266" i="1"/>
  <c r="P999" i="1"/>
  <c r="P739" i="1"/>
  <c r="P2191" i="1"/>
  <c r="P949" i="1"/>
  <c r="P1712" i="1"/>
  <c r="P898" i="1"/>
  <c r="P1977" i="1"/>
  <c r="P549" i="1"/>
  <c r="P2312" i="1"/>
  <c r="P981" i="1"/>
  <c r="P699" i="1"/>
  <c r="P700" i="1"/>
  <c r="P697" i="1"/>
  <c r="P698" i="1"/>
  <c r="P701" i="1"/>
  <c r="P537" i="1"/>
  <c r="P737" i="1"/>
  <c r="P1663" i="1"/>
  <c r="P1732" i="1"/>
  <c r="P1739" i="1"/>
  <c r="P1013" i="1"/>
  <c r="P867" i="1"/>
  <c r="P1754" i="1"/>
  <c r="P1082" i="1"/>
  <c r="P116" i="1"/>
  <c r="P362" i="1"/>
  <c r="P317" i="1"/>
  <c r="P185" i="1"/>
  <c r="P1130" i="1"/>
  <c r="P402" i="1"/>
  <c r="P38" i="1"/>
  <c r="P305" i="1"/>
  <c r="P558" i="1"/>
  <c r="P560" i="1"/>
  <c r="P2289" i="1"/>
  <c r="P841" i="1"/>
  <c r="P845" i="1"/>
  <c r="P1143" i="1"/>
  <c r="P1144" i="1"/>
  <c r="P1900" i="1"/>
  <c r="P155" i="1"/>
  <c r="P2321" i="1"/>
  <c r="P1116" i="1"/>
  <c r="P1735" i="1"/>
  <c r="P1785" i="1"/>
  <c r="P2230" i="1"/>
  <c r="P1424" i="1"/>
  <c r="P920" i="1"/>
  <c r="P391" i="1"/>
  <c r="P390" i="1"/>
  <c r="P1702" i="1"/>
  <c r="P1094" i="1"/>
  <c r="P445" i="1"/>
  <c r="P1469" i="1"/>
  <c r="P2296" i="1"/>
  <c r="P1714" i="1"/>
  <c r="P1441" i="1"/>
  <c r="P1672" i="1"/>
  <c r="P1443" i="1"/>
  <c r="P1446" i="1"/>
  <c r="P290" i="1"/>
  <c r="P1447" i="1"/>
  <c r="P2132" i="1"/>
  <c r="P179" i="1"/>
  <c r="P1084" i="1"/>
  <c r="P1085" i="1"/>
  <c r="P1080" i="1"/>
  <c r="P729" i="1"/>
  <c r="P7" i="1"/>
  <c r="P2301" i="1"/>
  <c r="P1398" i="1"/>
  <c r="P462" i="1"/>
  <c r="P608" i="1"/>
  <c r="P1353" i="1"/>
  <c r="P1358" i="1"/>
  <c r="P751" i="1"/>
  <c r="P463" i="1"/>
  <c r="P1648" i="1"/>
  <c r="P1994" i="1"/>
  <c r="P364" i="1"/>
  <c r="P1486" i="1"/>
  <c r="P519" i="1"/>
  <c r="P1270" i="1"/>
  <c r="P861" i="1"/>
  <c r="P862" i="1"/>
  <c r="P1026" i="1"/>
  <c r="P1756" i="1"/>
  <c r="P1816" i="1"/>
  <c r="P2047" i="1"/>
  <c r="P1918" i="1"/>
  <c r="P1965" i="1"/>
  <c r="P181" i="1"/>
  <c r="P1914" i="1"/>
  <c r="P1829" i="1"/>
  <c r="P1833" i="1"/>
  <c r="P2337" i="1"/>
  <c r="P2330" i="1"/>
  <c r="P827" i="1"/>
  <c r="P2161" i="1"/>
  <c r="P431" i="1"/>
  <c r="P407" i="1"/>
  <c r="P295" i="1"/>
  <c r="P1333" i="1"/>
  <c r="P1092" i="1"/>
  <c r="P1444" i="1"/>
  <c r="P1901" i="1"/>
  <c r="P978" i="1"/>
  <c r="P533" i="1"/>
  <c r="P2216" i="1"/>
  <c r="P2219" i="1"/>
  <c r="P2021" i="1"/>
  <c r="P1849" i="1"/>
  <c r="P372" i="1"/>
  <c r="P2039" i="1"/>
  <c r="P839" i="1"/>
  <c r="P2154" i="1"/>
  <c r="P1640" i="1"/>
  <c r="P524" i="1"/>
  <c r="P1255" i="1"/>
  <c r="P1207" i="1"/>
  <c r="P424" i="1"/>
  <c r="P1347" i="1"/>
  <c r="P324" i="1"/>
  <c r="P2122" i="1"/>
  <c r="P851" i="1"/>
  <c r="P348" i="1"/>
  <c r="P382" i="1"/>
  <c r="P1295" i="1"/>
  <c r="P1397" i="1"/>
  <c r="P1265" i="1"/>
  <c r="P1470" i="1"/>
  <c r="P2013" i="1"/>
  <c r="P1990" i="1"/>
  <c r="P409" i="1"/>
  <c r="P379" i="1"/>
  <c r="P154" i="1"/>
  <c r="P1843" i="1"/>
  <c r="P1803" i="1"/>
  <c r="P1050" i="1"/>
  <c r="P1493" i="1"/>
  <c r="P520" i="1"/>
  <c r="P2142" i="1"/>
  <c r="P121" i="1"/>
  <c r="P2143" i="1"/>
  <c r="P1081" i="1"/>
  <c r="P526" i="1"/>
  <c r="P932" i="1"/>
  <c r="P1730" i="1"/>
  <c r="P1239" i="1"/>
  <c r="P1844" i="1"/>
  <c r="P703" i="1"/>
  <c r="P704" i="1"/>
  <c r="P615" i="1"/>
  <c r="P2190" i="1"/>
  <c r="P1661" i="1"/>
  <c r="P1805" i="1"/>
  <c r="P1267" i="1"/>
  <c r="P429" i="1"/>
  <c r="P1878" i="1"/>
  <c r="P930" i="1"/>
  <c r="P1136" i="1"/>
  <c r="P1230" i="1"/>
  <c r="P206" i="1"/>
  <c r="P210" i="1"/>
  <c r="P356" i="1"/>
  <c r="P780" i="1"/>
  <c r="P476" i="1"/>
  <c r="P1646" i="1"/>
  <c r="P1492" i="1"/>
  <c r="P2082" i="1"/>
  <c r="P130" i="1"/>
  <c r="P1891" i="1"/>
  <c r="P201" i="1"/>
  <c r="P946" i="1"/>
  <c r="P1639" i="1"/>
  <c r="P1787" i="1"/>
  <c r="P2066" i="1"/>
  <c r="P460" i="1"/>
  <c r="P1626" i="1"/>
  <c r="P985" i="1"/>
  <c r="P302" i="1"/>
  <c r="P304" i="1"/>
  <c r="P842" i="1"/>
  <c r="P2156" i="1"/>
  <c r="P2194" i="1"/>
  <c r="P2223" i="1"/>
  <c r="P1762" i="1"/>
  <c r="P2195" i="1"/>
  <c r="P2037" i="1"/>
  <c r="P1899" i="1"/>
  <c r="P1978" i="1"/>
  <c r="P2251" i="1"/>
  <c r="P2258" i="1"/>
  <c r="P562" i="1"/>
  <c r="P647" i="1"/>
  <c r="P469" i="1"/>
  <c r="P2086" i="1"/>
  <c r="P1992" i="1"/>
  <c r="P1063" i="1"/>
  <c r="P1254" i="1"/>
  <c r="P1708" i="1"/>
  <c r="P1707" i="1"/>
  <c r="P1372" i="1"/>
  <c r="P1133" i="1"/>
  <c r="P1262" i="1"/>
  <c r="P788" i="1"/>
  <c r="P612" i="1"/>
  <c r="P1052" i="1"/>
  <c r="P1138" i="1"/>
  <c r="P1456" i="1"/>
  <c r="P1322" i="1"/>
  <c r="P1131" i="1"/>
  <c r="P2336" i="1"/>
  <c r="P683" i="1"/>
  <c r="P1934" i="1"/>
  <c r="P2237" i="1"/>
  <c r="P1940" i="1"/>
  <c r="P1490" i="1"/>
  <c r="P2114" i="1"/>
  <c r="P1193" i="1"/>
  <c r="P1379" i="1"/>
  <c r="P795" i="1"/>
  <c r="P306" i="1"/>
  <c r="P1974" i="1"/>
  <c r="P2073" i="1"/>
  <c r="P1107" i="1"/>
  <c r="P241" i="1"/>
  <c r="P1221" i="1"/>
  <c r="P1798" i="1"/>
  <c r="P1942" i="1"/>
  <c r="P2266" i="1"/>
  <c r="P1223" i="1"/>
  <c r="P1938" i="1"/>
  <c r="P1099" i="1"/>
  <c r="P528" i="1"/>
  <c r="P692" i="1"/>
  <c r="P521" i="1"/>
  <c r="P515" i="1"/>
  <c r="P319" i="1"/>
  <c r="P738" i="1"/>
  <c r="P1783" i="1"/>
  <c r="P2307" i="1"/>
  <c r="P220" i="1"/>
  <c r="P1781" i="1"/>
  <c r="P1782" i="1"/>
  <c r="P247" i="1"/>
  <c r="P929" i="1"/>
  <c r="P461" i="1"/>
  <c r="P112" i="1"/>
  <c r="P332" i="1"/>
  <c r="P1337" i="1"/>
  <c r="P2254" i="1"/>
  <c r="P2255" i="1"/>
  <c r="P300" i="1"/>
  <c r="P438" i="1"/>
  <c r="P1475" i="1"/>
  <c r="P840" i="1"/>
  <c r="P2022" i="1"/>
  <c r="P1035" i="1"/>
  <c r="P977" i="1"/>
  <c r="P1603" i="1"/>
  <c r="P973" i="1"/>
  <c r="P1038" i="1"/>
  <c r="P2020" i="1"/>
  <c r="P876" i="1"/>
  <c r="P2350" i="1"/>
  <c r="P1349" i="1"/>
  <c r="P2310" i="1"/>
  <c r="P536" i="1"/>
  <c r="P375" i="1"/>
  <c r="P376" i="1"/>
  <c r="P516" i="1"/>
  <c r="P2093" i="1"/>
  <c r="P495" i="1"/>
  <c r="P150" i="1"/>
  <c r="P2213" i="1"/>
  <c r="P696" i="1"/>
  <c r="P679" i="1"/>
  <c r="P1952" i="1"/>
  <c r="P676" i="1"/>
  <c r="P1312" i="1"/>
  <c r="P2253" i="1"/>
  <c r="P1666" i="1"/>
  <c r="P366" i="1"/>
  <c r="P2246" i="1"/>
  <c r="P2245" i="1"/>
  <c r="P2247" i="1"/>
  <c r="P2244" i="1"/>
  <c r="P1668" i="1"/>
  <c r="P1669" i="1"/>
  <c r="P1665" i="1"/>
  <c r="P1242" i="1"/>
  <c r="P1667" i="1"/>
  <c r="P40" i="1"/>
  <c r="P1433" i="1"/>
  <c r="P1106" i="1"/>
  <c r="P826" i="1"/>
  <c r="P1489" i="1"/>
  <c r="P294" i="1"/>
  <c r="P1086" i="1"/>
  <c r="P779" i="1"/>
  <c r="P270" i="1"/>
  <c r="P2094" i="1"/>
  <c r="P542" i="1"/>
  <c r="P327" i="1"/>
  <c r="P863" i="1"/>
  <c r="P454" i="1"/>
  <c r="P272" i="1"/>
  <c r="P1356" i="1"/>
  <c r="P817" i="1"/>
  <c r="P1031" i="1"/>
  <c r="P1346" i="1"/>
  <c r="P884" i="1"/>
  <c r="P166" i="1"/>
  <c r="P1786" i="1"/>
  <c r="P45" i="1"/>
  <c r="P649" i="1"/>
  <c r="P84" i="1"/>
  <c r="P1858" i="1"/>
  <c r="P621" i="1"/>
  <c r="P1466" i="1"/>
  <c r="P2141" i="1"/>
  <c r="P385" i="1"/>
  <c r="P2317" i="1"/>
  <c r="P2345" i="1"/>
  <c r="P1016" i="1"/>
  <c r="P1937" i="1"/>
  <c r="P1115" i="1"/>
  <c r="P1588" i="1"/>
  <c r="P1304" i="1"/>
  <c r="P190" i="1"/>
  <c r="P2192" i="1"/>
  <c r="P1699" i="1"/>
  <c r="P1045" i="1"/>
  <c r="P343" i="1"/>
  <c r="P2108" i="1"/>
  <c r="P275" i="1"/>
  <c r="P1137" i="1"/>
  <c r="P212" i="1"/>
  <c r="P989" i="1"/>
  <c r="P1993" i="1"/>
  <c r="P2083" i="1"/>
  <c r="P854" i="1"/>
  <c r="P2087" i="1"/>
  <c r="P1331" i="1"/>
  <c r="P2031" i="1"/>
  <c r="P383" i="1"/>
  <c r="P293" i="1"/>
  <c r="P1753" i="1"/>
  <c r="P491" i="1"/>
  <c r="P814" i="1"/>
  <c r="P1450" i="1"/>
  <c r="P1057" i="1"/>
  <c r="P1058" i="1"/>
  <c r="P1403" i="1"/>
  <c r="P1395" i="1"/>
  <c r="P2063" i="1"/>
  <c r="P2064" i="1"/>
  <c r="P1583" i="1"/>
  <c r="P1095" i="1"/>
  <c r="P543" i="1"/>
  <c r="P2092" i="1"/>
  <c r="P541" i="1"/>
  <c r="P468" i="1"/>
  <c r="P2091" i="1"/>
  <c r="P2178" i="1"/>
  <c r="P1837" i="1"/>
  <c r="P682" i="1"/>
  <c r="P2265" i="1"/>
  <c r="P1795" i="1"/>
  <c r="P2049" i="1"/>
  <c r="P2272" i="1"/>
  <c r="P1423" i="1"/>
  <c r="P1319" i="1"/>
  <c r="P830" i="1"/>
  <c r="P1597" i="1"/>
  <c r="P1610" i="1"/>
  <c r="P2179" i="1"/>
  <c r="P1027" i="1"/>
  <c r="P1653" i="1"/>
  <c r="P1883" i="1"/>
  <c r="P1570" i="1"/>
  <c r="P1623" i="1"/>
  <c r="P1622" i="1"/>
  <c r="P2308" i="1"/>
  <c r="P858" i="1"/>
  <c r="P1652" i="1"/>
  <c r="P1515" i="1"/>
  <c r="P31" i="1"/>
  <c r="P248" i="1"/>
  <c r="P1758" i="1"/>
  <c r="P995" i="1"/>
  <c r="P953" i="1"/>
  <c r="P1618" i="1"/>
  <c r="P2306" i="1"/>
  <c r="P388" i="1"/>
  <c r="P30" i="1"/>
  <c r="P472" i="1"/>
  <c r="P1530" i="1"/>
  <c r="P997" i="1"/>
  <c r="P1263" i="1"/>
  <c r="P213" i="1"/>
  <c r="P2137" i="1"/>
  <c r="P2144" i="1"/>
  <c r="P1512" i="1"/>
  <c r="P781" i="1"/>
  <c r="P606" i="1"/>
  <c r="P593" i="1"/>
  <c r="P132" i="1"/>
  <c r="P133" i="1"/>
  <c r="P205" i="1"/>
  <c r="P2208" i="1"/>
  <c r="P2046" i="1"/>
  <c r="P65" i="1"/>
  <c r="P1919" i="1"/>
  <c r="P1090" i="1"/>
  <c r="P1089" i="1"/>
  <c r="P774" i="1"/>
  <c r="P2045" i="1"/>
  <c r="P1751" i="1"/>
  <c r="P1611" i="1"/>
  <c r="P342" i="1"/>
  <c r="P1043" i="1"/>
  <c r="P235" i="1"/>
  <c r="P165" i="1"/>
  <c r="P1808" i="1"/>
  <c r="P1308" i="1"/>
  <c r="P1235" i="1"/>
  <c r="P594" i="1"/>
  <c r="P883" i="1"/>
  <c r="P2263" i="1"/>
  <c r="P2281" i="1"/>
  <c r="P1463" i="1"/>
  <c r="P237" i="1"/>
  <c r="P2112" i="1"/>
  <c r="P1232" i="1"/>
  <c r="P998" i="1"/>
  <c r="P1629" i="1"/>
  <c r="P2054" i="1"/>
  <c r="P1098" i="1"/>
  <c r="P2055" i="1"/>
  <c r="P216" i="1"/>
  <c r="P959" i="1"/>
  <c r="P787" i="1"/>
  <c r="P387" i="1"/>
  <c r="P214" i="1"/>
  <c r="P1060" i="1"/>
  <c r="P24" i="1"/>
  <c r="P1460" i="1"/>
  <c r="P252" i="1"/>
  <c r="P1928" i="1"/>
  <c r="P1927" i="1"/>
  <c r="P1929" i="1"/>
  <c r="P1930" i="1"/>
  <c r="P244" i="1"/>
  <c r="P1096" i="1"/>
  <c r="P2090" i="1"/>
  <c r="P1685" i="1"/>
  <c r="P806" i="1"/>
  <c r="P312" i="1"/>
  <c r="P313" i="1"/>
  <c r="P314" i="1"/>
  <c r="P734" i="1"/>
  <c r="P2185" i="1"/>
  <c r="P904" i="1"/>
  <c r="P1654" i="1"/>
  <c r="P432" i="1"/>
  <c r="P1324" i="1"/>
  <c r="P983" i="1"/>
  <c r="P215" i="1"/>
  <c r="P1044" i="1"/>
  <c r="P910" i="1"/>
  <c r="P915" i="1"/>
  <c r="P1589" i="1"/>
  <c r="P540" i="1"/>
  <c r="P1695" i="1"/>
  <c r="P1167" i="1"/>
  <c r="P1863" i="1"/>
  <c r="P1869" i="1"/>
  <c r="P203" i="1"/>
  <c r="P408" i="1"/>
  <c r="P2349" i="1"/>
  <c r="P1910" i="1"/>
  <c r="P1912" i="1"/>
  <c r="P527" i="1"/>
  <c r="P2050" i="1"/>
  <c r="P2300" i="1"/>
  <c r="P605" i="1"/>
  <c r="P1059" i="1"/>
  <c r="P1616" i="1"/>
  <c r="P604" i="1"/>
  <c r="P1809" i="1"/>
  <c r="P2211" i="1"/>
  <c r="P1539" i="1"/>
  <c r="P145" i="1"/>
  <c r="P750" i="1"/>
  <c r="P885" i="1"/>
  <c r="P882" i="1"/>
  <c r="P583" i="1"/>
  <c r="P908" i="1"/>
  <c r="P603" i="1"/>
  <c r="P903" i="1"/>
  <c r="P595" i="1"/>
  <c r="P2231" i="1"/>
  <c r="P1454" i="1"/>
  <c r="P269" i="1"/>
  <c r="P51" i="1"/>
  <c r="P1277" i="1"/>
  <c r="P967" i="1"/>
  <c r="P1767" i="1"/>
  <c r="P2007" i="1"/>
  <c r="P1046" i="1"/>
  <c r="P658" i="1"/>
  <c r="P62" i="1"/>
  <c r="P1062" i="1"/>
  <c r="P1740" i="1"/>
  <c r="P889" i="1"/>
  <c r="P2068" i="1"/>
  <c r="P276" i="1"/>
  <c r="P1573" i="1"/>
  <c r="P2186" i="1"/>
  <c r="P2226" i="1"/>
  <c r="P2229" i="1"/>
  <c r="P1427" i="1"/>
  <c r="P200" i="1"/>
  <c r="P217" i="1"/>
  <c r="P218" i="1"/>
  <c r="P355" i="1"/>
  <c r="P412" i="1"/>
  <c r="P90" i="1"/>
  <c r="P1428" i="1"/>
  <c r="P352" i="1"/>
  <c r="P1385" i="1"/>
  <c r="P789" i="1"/>
  <c r="P148" i="1"/>
  <c r="P2153" i="1"/>
  <c r="P211" i="1"/>
  <c r="P775" i="1"/>
  <c r="P1802" i="1"/>
  <c r="P1019" i="1"/>
  <c r="P1034" i="1"/>
  <c r="P245" i="1"/>
  <c r="P1968" i="1"/>
  <c r="P25" i="1"/>
  <c r="P1368" i="1"/>
  <c r="P207" i="1"/>
  <c r="P548" i="1"/>
  <c r="P1409" i="1"/>
  <c r="P2271" i="1"/>
  <c r="P1698" i="1"/>
  <c r="P60" i="1"/>
  <c r="P425" i="1"/>
  <c r="P61" i="1"/>
  <c r="P426" i="1"/>
  <c r="P1202" i="1"/>
  <c r="P1435" i="1"/>
  <c r="P2120" i="1"/>
  <c r="P1436" i="1"/>
  <c r="P2098" i="1"/>
  <c r="P2119" i="1"/>
  <c r="P1594" i="1"/>
  <c r="P736" i="1"/>
  <c r="P1407" i="1"/>
  <c r="P1272" i="1"/>
  <c r="P54" i="1"/>
  <c r="P1976" i="1"/>
  <c r="P1973" i="1"/>
  <c r="P1794" i="1"/>
  <c r="P1371" i="1"/>
  <c r="P2071" i="1"/>
  <c r="P2072" i="1"/>
  <c r="P1104" i="1"/>
  <c r="P9" i="1"/>
  <c r="P23" i="1"/>
  <c r="P991" i="1"/>
  <c r="P994" i="1"/>
  <c r="P127" i="1"/>
  <c r="P153" i="1"/>
  <c r="P743" i="1"/>
  <c r="P1015" i="1"/>
  <c r="P1296" i="1"/>
  <c r="P2175" i="1"/>
  <c r="P1586" i="1"/>
  <c r="P1227" i="1"/>
  <c r="P1228" i="1"/>
  <c r="P1765" i="1"/>
  <c r="P202" i="1"/>
  <c r="P1813" i="1"/>
  <c r="P1764" i="1"/>
  <c r="P1631" i="1"/>
  <c r="P1350" i="1"/>
  <c r="P137" i="1"/>
  <c r="P1830" i="1"/>
  <c r="P1567" i="1"/>
  <c r="P291" i="1"/>
  <c r="P969" i="1"/>
  <c r="P1484" i="1"/>
  <c r="P1710" i="1"/>
  <c r="P1711" i="1"/>
  <c r="P550" i="1"/>
  <c r="P587" i="1"/>
  <c r="P917" i="1"/>
  <c r="P8" i="1"/>
  <c r="P928" i="1"/>
  <c r="P475" i="1"/>
  <c r="P1894" i="1"/>
  <c r="P464" i="1"/>
  <c r="P115" i="1"/>
  <c r="P1240" i="1"/>
  <c r="P1636" i="1"/>
  <c r="P767" i="1"/>
  <c r="P208" i="1"/>
  <c r="P126" i="1"/>
  <c r="P1946" i="1"/>
  <c r="P2167" i="1"/>
  <c r="P2232" i="1"/>
  <c r="P1947" i="1"/>
  <c r="P1943" i="1"/>
  <c r="P1088" i="1"/>
  <c r="P1727" i="1"/>
  <c r="P1134" i="1"/>
  <c r="P2264" i="1"/>
  <c r="P136" i="1"/>
  <c r="P768" i="1"/>
  <c r="P423" i="1"/>
  <c r="P2279" i="1"/>
  <c r="P1624" i="1"/>
  <c r="P1100" i="1"/>
  <c r="P2011" i="1"/>
  <c r="P2010" i="1"/>
  <c r="P2124" i="1"/>
  <c r="P2123" i="1"/>
  <c r="P1523" i="1"/>
  <c r="P825" i="1"/>
  <c r="P1568" i="1"/>
  <c r="P1590" i="1"/>
  <c r="P770" i="1"/>
  <c r="P771" i="1"/>
  <c r="P819" i="1"/>
  <c r="P772" i="1"/>
  <c r="P2348" i="1"/>
  <c r="P677" i="1"/>
  <c r="P458" i="1"/>
  <c r="P769" i="1"/>
  <c r="P1273" i="1"/>
  <c r="P828" i="1"/>
  <c r="P1694" i="1"/>
  <c r="P1329" i="1"/>
  <c r="P1330" i="1"/>
  <c r="P1954" i="1"/>
  <c r="P1953" i="1"/>
  <c r="P418" i="1"/>
  <c r="P545" i="1"/>
  <c r="P384" i="1"/>
  <c r="P988" i="1"/>
  <c r="P1498" i="1"/>
  <c r="P422" i="1"/>
  <c r="P1102" i="1"/>
  <c r="P1103" i="1"/>
  <c r="P1620" i="1"/>
  <c r="P1625" i="1"/>
  <c r="P1101" i="1"/>
  <c r="P2005" i="1"/>
  <c r="P1596" i="1"/>
  <c r="P1203" i="1"/>
  <c r="P297" i="1"/>
  <c r="P1920" i="1"/>
  <c r="P27" i="1"/>
  <c r="P419" i="1"/>
  <c r="P1536" i="1"/>
  <c r="P1205" i="1"/>
  <c r="P141" i="1"/>
  <c r="P1741" i="1"/>
  <c r="P2235" i="1"/>
  <c r="P381" i="1"/>
  <c r="P1520" i="1"/>
  <c r="P448" i="1"/>
  <c r="P1404" i="1"/>
  <c r="P1615" i="1"/>
  <c r="P2299" i="1"/>
  <c r="P777" i="1"/>
  <c r="P992" i="1"/>
  <c r="P960" i="1"/>
  <c r="P123" i="1"/>
  <c r="P1268" i="1"/>
  <c r="P328" i="1"/>
  <c r="P982" i="1"/>
  <c r="P26" i="1"/>
  <c r="P209" i="1"/>
  <c r="P219" i="1"/>
  <c r="P378" i="1"/>
  <c r="P110" i="1"/>
  <c r="P1366" i="1"/>
  <c r="P285" i="1"/>
  <c r="P367" i="1"/>
  <c r="P396" i="1"/>
  <c r="P400" i="1"/>
  <c r="P499" i="1"/>
  <c r="P1004" i="1"/>
  <c r="P227" i="1"/>
  <c r="P284" i="1"/>
  <c r="P1005" i="1"/>
  <c r="P708" i="1"/>
  <c r="P2113" i="1"/>
  <c r="P2139" i="1"/>
  <c r="P2001" i="1"/>
  <c r="P611" i="1"/>
  <c r="P2065" i="1"/>
  <c r="P250" i="1"/>
  <c r="P1780" i="1"/>
  <c r="P2174" i="1"/>
  <c r="P1689" i="1"/>
  <c r="P2056" i="1"/>
  <c r="P2138" i="1"/>
  <c r="P320" i="1"/>
  <c r="P2057" i="1"/>
  <c r="P2059" i="1"/>
  <c r="P2058" i="1"/>
  <c r="P1264" i="1"/>
  <c r="P2060" i="1"/>
  <c r="P323" i="1"/>
  <c r="P1784" i="1"/>
  <c r="P1924" i="1"/>
  <c r="P1323" i="1"/>
  <c r="P451" i="1"/>
  <c r="P2309" i="1"/>
  <c r="P1298" i="1"/>
  <c r="P2095" i="1"/>
  <c r="P1958" i="1"/>
  <c r="P2096" i="1"/>
  <c r="P1377" i="1"/>
  <c r="P958" i="1"/>
  <c r="P326" i="1"/>
  <c r="P1017" i="1"/>
  <c r="P1114" i="1"/>
  <c r="P1641" i="1"/>
  <c r="P1317" i="1"/>
  <c r="P1892" i="1"/>
  <c r="P1531" i="1"/>
  <c r="P1532" i="1"/>
  <c r="P1948" i="1"/>
  <c r="P1949" i="1"/>
  <c r="P135" i="1"/>
  <c r="P2277" i="1"/>
  <c r="P710" i="1"/>
  <c r="P2324" i="1"/>
  <c r="P2325" i="1"/>
  <c r="P1332" i="1"/>
  <c r="P667" i="1"/>
  <c r="P509" i="1"/>
  <c r="P668" i="1"/>
  <c r="P1066" i="1"/>
  <c r="P2163" i="1"/>
  <c r="P1186" i="1"/>
  <c r="P2081" i="1"/>
  <c r="P1575" i="1"/>
  <c r="P2177" i="1"/>
  <c r="P443" i="1"/>
  <c r="P2061" i="1"/>
  <c r="P1684" i="1"/>
  <c r="P2164" i="1"/>
  <c r="P1067" i="1"/>
  <c r="P1895" i="1"/>
  <c r="P689" i="1"/>
  <c r="P859" i="1"/>
  <c r="P1797" i="1"/>
  <c r="P1806" i="1"/>
  <c r="P1835" i="1"/>
  <c r="P1879" i="1"/>
  <c r="P2053" i="1"/>
  <c r="P1291" i="1"/>
  <c r="P1313" i="1"/>
  <c r="P2205" i="1"/>
  <c r="P1177" i="1"/>
  <c r="P1793" i="1"/>
  <c r="P1683" i="1"/>
  <c r="P1988" i="1"/>
  <c r="P2276" i="1"/>
  <c r="P298" i="1"/>
  <c r="P1048" i="1"/>
  <c r="P1343" i="1"/>
  <c r="P1916" i="1"/>
  <c r="P2305" i="1"/>
  <c r="P694" i="1"/>
  <c r="P1023" i="1"/>
  <c r="P2304" i="1"/>
  <c r="P835" i="1"/>
  <c r="P2215" i="1"/>
  <c r="P2152" i="1"/>
  <c r="P2151" i="1"/>
  <c r="P1000" i="1"/>
  <c r="P1001" i="1"/>
  <c r="P2342" i="1"/>
  <c r="P2343" i="1"/>
  <c r="P1055" i="1"/>
  <c r="P1465" i="1"/>
  <c r="P1271" i="1"/>
  <c r="P2019" i="1"/>
  <c r="P628" i="1"/>
  <c r="P749" i="1"/>
  <c r="P459" i="1"/>
  <c r="P494" i="1"/>
  <c r="P746" i="1"/>
  <c r="P747" i="1"/>
  <c r="P17" i="1"/>
  <c r="P1728" i="1"/>
  <c r="P421" i="1"/>
  <c r="P1950" i="1"/>
  <c r="P184" i="1"/>
  <c r="P1862" i="1"/>
  <c r="P1051" i="1"/>
  <c r="P1998" i="1"/>
  <c r="P961" i="1"/>
  <c r="P805" i="1"/>
  <c r="P187" i="1"/>
  <c r="P1384" i="1"/>
  <c r="P807" i="1"/>
  <c r="P685" i="1"/>
  <c r="P1885" i="1"/>
  <c r="P2150" i="1"/>
  <c r="P2162" i="1"/>
  <c r="P2176" i="1"/>
  <c r="P1374" i="1"/>
  <c r="P2270" i="1"/>
  <c r="P2269" i="1"/>
  <c r="P1700" i="1"/>
  <c r="P2097" i="1"/>
  <c r="P1383" i="1"/>
  <c r="P1405" i="1"/>
  <c r="P1168" i="1"/>
  <c r="P1686" i="1"/>
  <c r="P1779" i="1"/>
  <c r="P1585" i="1"/>
  <c r="P1612" i="1"/>
  <c r="P1584" i="1"/>
  <c r="P1171" i="1"/>
  <c r="P1321" i="1"/>
  <c r="P589" i="1"/>
  <c r="P122" i="1"/>
  <c r="P1451" i="1"/>
  <c r="P1801" i="1"/>
  <c r="P1032" i="1"/>
  <c r="P274" i="1"/>
  <c r="P1174" i="1"/>
  <c r="P2173" i="1"/>
  <c r="P1627" i="1"/>
  <c r="P1831" i="1"/>
  <c r="P1369" i="1"/>
  <c r="P1173" i="1"/>
  <c r="P1742" i="1"/>
  <c r="P1364" i="1"/>
  <c r="P1396" i="1"/>
  <c r="P1664" i="1"/>
  <c r="P1989" i="1"/>
  <c r="P1882" i="1"/>
  <c r="P1734" i="1"/>
  <c r="P1292" i="1"/>
  <c r="P117" i="1"/>
  <c r="P2100" i="1"/>
  <c r="P1818" i="1"/>
  <c r="P1819" i="1"/>
  <c r="P1091" i="1"/>
  <c r="P1459" i="1"/>
  <c r="P1344" i="1"/>
  <c r="P2282" i="1"/>
  <c r="P1613" i="1"/>
  <c r="P1941" i="1"/>
  <c r="P124" i="1"/>
  <c r="P1170" i="1"/>
  <c r="P1774" i="1"/>
  <c r="P1306" i="1"/>
  <c r="P1381" i="1"/>
  <c r="P2206" i="1"/>
  <c r="P1325" i="1"/>
  <c r="P1649" i="1"/>
  <c r="P1499" i="1"/>
  <c r="P2302" i="1"/>
  <c r="P2316" i="1"/>
  <c r="P182" i="1"/>
  <c r="P1595" i="1"/>
  <c r="P1811" i="1"/>
  <c r="P865" i="1"/>
  <c r="P222" i="1"/>
  <c r="P322" i="1"/>
  <c r="P1775" i="1"/>
  <c r="P1688" i="1"/>
  <c r="P1494" i="1"/>
  <c r="P1687" i="1"/>
  <c r="P1810" i="1"/>
  <c r="P1841" i="1"/>
  <c r="P1690" i="1"/>
  <c r="P2032" i="1"/>
  <c r="P2183" i="1"/>
  <c r="P2209" i="1"/>
  <c r="P1800" i="1"/>
  <c r="P1886" i="1"/>
  <c r="P2315" i="1"/>
  <c r="P1431" i="1"/>
  <c r="P1518" i="1"/>
  <c r="P2311" i="1"/>
  <c r="P2238" i="1"/>
  <c r="P485" i="1"/>
  <c r="P489" i="1"/>
  <c r="P1487" i="1"/>
  <c r="P1939" i="1"/>
  <c r="P702" i="1"/>
  <c r="P2033" i="1"/>
  <c r="P2170" i="1"/>
  <c r="P651" i="1"/>
  <c r="P831" i="1"/>
  <c r="P650" i="1"/>
  <c r="P180" i="1"/>
  <c r="P1481" i="1"/>
  <c r="P1375" i="1"/>
  <c r="P1771" i="1"/>
  <c r="P1365" i="1"/>
  <c r="P1923" i="1"/>
  <c r="P2295" i="1"/>
  <c r="P2298" i="1"/>
  <c r="P1692" i="1"/>
  <c r="P2067" i="1"/>
  <c r="P1305" i="1"/>
  <c r="P47" i="1"/>
  <c r="P1572" i="1"/>
  <c r="P614" i="1"/>
  <c r="P351" i="1"/>
  <c r="P1535" i="1"/>
  <c r="P1087" i="1"/>
  <c r="P1189" i="1"/>
  <c r="P1367" i="1"/>
  <c r="P2278" i="1"/>
  <c r="P12" i="1"/>
  <c r="P1025" i="1"/>
  <c r="P1198" i="1"/>
  <c r="P1861" i="1"/>
  <c r="P1884" i="1"/>
  <c r="P744" i="1"/>
  <c r="P784" i="1"/>
  <c r="P860" i="1"/>
  <c r="P358" i="1"/>
  <c r="P523" i="1"/>
  <c r="P1021" i="1"/>
  <c r="P1175" i="1"/>
  <c r="P1218" i="1"/>
  <c r="P1836" i="1"/>
  <c r="P1839" i="1"/>
  <c r="P1288" i="1"/>
  <c r="P1289" i="1"/>
  <c r="P1234" i="1"/>
  <c r="P1936" i="1"/>
  <c r="P1290" i="1"/>
  <c r="P1293" i="1"/>
  <c r="P1307" i="1"/>
  <c r="P742" i="1"/>
  <c r="P1370" i="1"/>
  <c r="P1582" i="1"/>
  <c r="P1302" i="1"/>
  <c r="P783" i="1"/>
  <c r="P1380" i="1"/>
  <c r="P522" i="1"/>
  <c r="P1814" i="1"/>
  <c r="P1691" i="1"/>
  <c r="P1726" i="1"/>
  <c r="P1807" i="1"/>
  <c r="P1480" i="1"/>
  <c r="P2002" i="1"/>
  <c r="P2116" i="1"/>
  <c r="P1770" i="1"/>
  <c r="P1399" i="1"/>
  <c r="P1166" i="1"/>
  <c r="P1888" i="1"/>
  <c r="P1430" i="1"/>
  <c r="P816" i="1"/>
  <c r="P1921" i="1"/>
  <c r="P1778" i="1"/>
  <c r="P1969" i="1"/>
  <c r="P2089" i="1"/>
  <c r="P1172" i="1"/>
  <c r="P1776" i="1"/>
  <c r="P1772" i="1"/>
  <c r="P1967" i="1"/>
  <c r="P1169" i="1"/>
  <c r="P2069" i="1"/>
  <c r="P1434" i="1"/>
  <c r="P1533" i="1"/>
  <c r="P2146" i="1"/>
  <c r="P2145" i="1"/>
  <c r="P1619" i="1"/>
  <c r="P1617" i="1"/>
  <c r="P1773" i="1"/>
  <c r="P1777" i="1"/>
  <c r="P741" i="1"/>
  <c r="P1197" i="1"/>
  <c r="P2181" i="1"/>
  <c r="P1429" i="1"/>
  <c r="P1488" i="1"/>
  <c r="P2182" i="1"/>
  <c r="P1701" i="1"/>
  <c r="P1705" i="1"/>
  <c r="P1832" i="1"/>
  <c r="P1922" i="1"/>
  <c r="P1880" i="1"/>
  <c r="P2340" i="1"/>
  <c r="P1655" i="1"/>
  <c r="P1887" i="1"/>
  <c r="P2180" i="1"/>
  <c r="P822" i="1"/>
  <c r="P134" i="1"/>
  <c r="P479" i="1"/>
  <c r="P1083" i="1"/>
  <c r="P1135" i="1"/>
  <c r="P1514" i="1"/>
  <c r="P1519" i="1"/>
  <c r="P1657" i="1"/>
  <c r="P1838" i="1"/>
  <c r="P2239" i="1"/>
  <c r="P2267" i="1"/>
  <c r="P2344" i="1"/>
  <c r="P1579" i="1"/>
  <c r="P948" i="1"/>
  <c r="P2228" i="1"/>
  <c r="P238" i="1"/>
  <c r="P2335" i="1"/>
  <c r="P1425" i="1"/>
  <c r="P413" i="1"/>
  <c r="P1426" i="1"/>
  <c r="P1248" i="1"/>
  <c r="P804" i="1"/>
  <c r="P1251" i="1"/>
  <c r="P761" i="1"/>
  <c r="P764" i="1"/>
  <c r="P1563" i="1"/>
  <c r="P1507" i="1"/>
  <c r="P1153" i="1"/>
  <c r="P1249" i="1"/>
  <c r="P916" i="1"/>
  <c r="P492" i="1"/>
  <c r="P1864" i="1"/>
  <c r="P2354" i="1"/>
  <c r="P824" i="1"/>
  <c r="P73" i="1"/>
  <c r="P1452" i="1"/>
  <c r="P2233" i="1"/>
  <c r="P2297" i="1"/>
  <c r="P1453" i="1"/>
  <c r="P786" i="1"/>
  <c r="P785" i="1"/>
  <c r="P547" i="1"/>
  <c r="P2166" i="1"/>
  <c r="P1760" i="1"/>
  <c r="P1477" i="1"/>
  <c r="P1545" i="1"/>
  <c r="P1156" i="1"/>
  <c r="P1157" i="1"/>
  <c r="P1679" i="1"/>
  <c r="P311" i="1"/>
  <c r="P531" i="1"/>
  <c r="P2285" i="1"/>
  <c r="P1788" i="1"/>
  <c r="P392" i="1"/>
  <c r="P1647" i="1"/>
  <c r="P1651" i="1"/>
  <c r="P2331" i="1"/>
  <c r="P2275" i="1"/>
  <c r="P1500" i="1"/>
  <c r="P1546" i="1"/>
  <c r="P1154" i="1"/>
  <c r="P1160" i="1"/>
  <c r="P1247" i="1"/>
  <c r="P727" i="1"/>
  <c r="P1677" i="1"/>
  <c r="P644" i="1"/>
  <c r="P2029" i="1"/>
  <c r="P1478" i="1"/>
  <c r="P2221" i="1"/>
  <c r="P2220" i="1"/>
  <c r="P2040" i="1"/>
  <c r="P1442" i="1"/>
  <c r="P2105" i="1"/>
  <c r="P1548" i="1"/>
  <c r="P1564" i="1"/>
  <c r="P1678" i="1"/>
  <c r="P1931" i="1"/>
  <c r="P1152" i="1"/>
  <c r="P726" i="1"/>
  <c r="P762" i="1"/>
  <c r="P724" i="1"/>
  <c r="P530" i="1"/>
  <c r="P1544" i="1"/>
  <c r="P1547" i="1"/>
  <c r="P721" i="1"/>
  <c r="P1151" i="1"/>
  <c r="P640" i="1"/>
  <c r="P639" i="1"/>
  <c r="P446" i="1"/>
  <c r="P1495" i="1"/>
  <c r="P1823" i="1"/>
  <c r="P1406" i="1"/>
  <c r="P2188" i="1"/>
  <c r="P2341" i="1"/>
  <c r="P2280" i="1"/>
  <c r="P1276" i="1"/>
  <c r="P1733" i="1"/>
  <c r="P1817" i="1"/>
  <c r="P952" i="1"/>
  <c r="P1724" i="1"/>
  <c r="P1386" i="1"/>
  <c r="P1266" i="1"/>
  <c r="P1455" i="1"/>
  <c r="P1704" i="1"/>
  <c r="P2147" i="1"/>
  <c r="P457" i="1"/>
  <c r="P681" i="1"/>
  <c r="P346" i="1"/>
  <c r="P19" i="1"/>
  <c r="P1591" i="1"/>
  <c r="P1592" i="1"/>
  <c r="P125" i="1"/>
  <c r="P183" i="1"/>
  <c r="P907" i="1"/>
  <c r="P911" i="1"/>
  <c r="P671" i="1"/>
  <c r="P722" i="1"/>
  <c r="P1161" i="1"/>
  <c r="P1509" i="1"/>
  <c r="P799" i="1"/>
  <c r="P802" i="1"/>
  <c r="P2334" i="1"/>
  <c r="P1018" i="1"/>
  <c r="P2088" i="1"/>
  <c r="P1966" i="1"/>
  <c r="P414" i="1"/>
  <c r="P951" i="1"/>
  <c r="P979" i="1"/>
  <c r="P335" i="1"/>
  <c r="P890" i="1"/>
  <c r="P501" i="1"/>
  <c r="P811" i="1"/>
  <c r="P316" i="1"/>
  <c r="P1660" i="1"/>
  <c r="P2148" i="1"/>
  <c r="P2227" i="1"/>
  <c r="P1577" i="1"/>
  <c r="P1574" i="1"/>
  <c r="P797" i="1"/>
  <c r="P763" i="1"/>
  <c r="P1680" i="1"/>
  <c r="P1126" i="1"/>
  <c r="P723" i="1"/>
  <c r="P1508" i="1"/>
  <c r="P601" i="1"/>
  <c r="P1028" i="1"/>
  <c r="P1054" i="1"/>
  <c r="P1117" i="1"/>
  <c r="P663" i="1"/>
  <c r="P626" i="1"/>
  <c r="P912" i="1"/>
  <c r="P146" i="1"/>
  <c r="P1345" i="1"/>
  <c r="P964" i="1"/>
  <c r="P975" i="1"/>
  <c r="P2210" i="1"/>
  <c r="P1889" i="1"/>
  <c r="P1890" i="1"/>
  <c r="P869" i="1"/>
  <c r="P1917" i="1"/>
  <c r="P687" i="1"/>
  <c r="P2353" i="1"/>
  <c r="P2041" i="1"/>
  <c r="P2193" i="1"/>
  <c r="P437" i="1"/>
  <c r="P1029" i="1"/>
  <c r="P1318" i="1"/>
  <c r="P1656" i="1"/>
  <c r="P1650" i="1"/>
  <c r="P1513" i="1"/>
  <c r="P1562" i="1"/>
  <c r="P796" i="1"/>
  <c r="P798" i="1"/>
  <c r="P719" i="1"/>
  <c r="P450" i="1"/>
  <c r="P334" i="1"/>
  <c r="P730" i="1"/>
  <c r="P1980" i="1"/>
  <c r="P1527" i="1"/>
  <c r="P966" i="1"/>
  <c r="P477" i="1"/>
  <c r="P478" i="1"/>
  <c r="P599" i="1"/>
  <c r="P586" i="1"/>
  <c r="P1604" i="1"/>
  <c r="P963" i="1"/>
  <c r="P1932" i="1"/>
  <c r="P1933" i="1"/>
  <c r="P370" i="1"/>
  <c r="P465" i="1"/>
  <c r="P1391" i="1"/>
  <c r="P957" i="1"/>
  <c r="P965" i="1"/>
  <c r="P1534" i="1"/>
  <c r="P1280" i="1"/>
  <c r="P1363" i="1"/>
  <c r="P1334" i="1"/>
  <c r="P1373" i="1"/>
  <c r="P1581" i="1"/>
  <c r="P1497" i="1"/>
  <c r="P1496" i="1"/>
  <c r="P646" i="1"/>
  <c r="P718" i="1"/>
  <c r="P720" i="1"/>
  <c r="P309" i="1"/>
  <c r="P1042" i="1"/>
  <c r="P1125" i="1"/>
  <c r="P725" i="1"/>
  <c r="P2249" i="1"/>
  <c r="P2314" i="1"/>
  <c r="P1141" i="1"/>
  <c r="P1231" i="1"/>
  <c r="P1517" i="1"/>
  <c r="P2030" i="1"/>
  <c r="P2329" i="1"/>
  <c r="P2351" i="1"/>
  <c r="P1297" i="1"/>
  <c r="P1516" i="1"/>
  <c r="P1840" i="1"/>
  <c r="P1935" i="1"/>
  <c r="P1972" i="1"/>
  <c r="P1432" i="1"/>
  <c r="P1382" i="1"/>
  <c r="P955" i="1"/>
  <c r="P1768" i="1"/>
  <c r="P2136" i="1"/>
  <c r="P1314" i="1"/>
  <c r="P70" i="1"/>
  <c r="P95" i="1"/>
  <c r="P239" i="1"/>
  <c r="P56" i="1"/>
  <c r="P120" i="1"/>
  <c r="P1979" i="1"/>
  <c r="P810" i="1"/>
  <c r="P1804" i="1"/>
  <c r="P643" i="1"/>
  <c r="P1557" i="1"/>
  <c r="P1529" i="1"/>
  <c r="P1681" i="1"/>
  <c r="P118" i="1"/>
  <c r="P157" i="1"/>
  <c r="P171" i="1"/>
  <c r="P178" i="1"/>
  <c r="P2135" i="1"/>
  <c r="P980" i="1"/>
  <c r="P484" i="1"/>
  <c r="P539" i="1"/>
  <c r="P906" i="1"/>
  <c r="P307" i="1"/>
  <c r="P592" i="1"/>
  <c r="P1301" i="1"/>
  <c r="P1658" i="1"/>
  <c r="P1659" i="1"/>
  <c r="P2313" i="1"/>
  <c r="P1955" i="1"/>
  <c r="P573" i="1"/>
  <c r="P1188" i="1"/>
  <c r="P1614" i="1"/>
  <c r="P1970" i="1"/>
  <c r="P1881" i="1"/>
  <c r="P1464" i="1"/>
  <c r="P927" i="1"/>
  <c r="P517" i="1"/>
  <c r="P46" i="1"/>
  <c r="P1180" i="1"/>
  <c r="P502" i="1"/>
  <c r="P371" i="1"/>
  <c r="P119" i="1"/>
  <c r="P55" i="1"/>
  <c r="P925" i="1"/>
  <c r="P361" i="1"/>
  <c r="P986" i="1"/>
  <c r="P1638" i="1"/>
  <c r="P1457" i="1"/>
  <c r="P35" i="1"/>
  <c r="P176" i="1"/>
  <c r="P609" i="1"/>
  <c r="P664" i="1"/>
  <c r="P686" i="1"/>
  <c r="P503" i="1"/>
  <c r="P1511" i="1"/>
  <c r="P436" i="1"/>
  <c r="P249" i="1"/>
  <c r="P107" i="1"/>
  <c r="P493" i="1"/>
  <c r="P53" i="1"/>
  <c r="P71" i="1"/>
  <c r="P128" i="1"/>
  <c r="P2236" i="1"/>
  <c r="P1053" i="1"/>
  <c r="P974" i="1"/>
  <c r="P1335" i="1"/>
  <c r="P1378" i="1"/>
  <c r="P1118" i="1"/>
  <c r="P2234" i="1"/>
  <c r="P2203" i="1"/>
  <c r="P42" i="1"/>
  <c r="P782" i="1"/>
  <c r="P1285" i="1"/>
  <c r="P281" i="1"/>
  <c r="P282" i="1"/>
  <c r="P2242" i="1"/>
  <c r="P808" i="1"/>
  <c r="P1738" i="1"/>
  <c r="P1737" i="1"/>
  <c r="P1342" i="1"/>
  <c r="P1112" i="1"/>
  <c r="P836" i="1"/>
  <c r="P1355" i="1"/>
  <c r="P2225" i="1"/>
  <c r="P1357" i="1"/>
  <c r="P1720" i="1"/>
  <c r="P2241" i="1"/>
  <c r="P2189" i="1"/>
  <c r="P1113" i="1"/>
  <c r="P406" i="1"/>
  <c r="P411" i="1"/>
  <c r="P2109" i="1"/>
  <c r="P2106" i="1"/>
  <c r="P968" i="1"/>
  <c r="P947" i="1"/>
  <c r="P474" i="1"/>
  <c r="P1643" i="1"/>
  <c r="P1578" i="1"/>
  <c r="P1422" i="1"/>
  <c r="P273" i="1"/>
  <c r="P169" i="1"/>
  <c r="P111" i="1"/>
  <c r="P428" i="1"/>
  <c r="P504" i="1"/>
  <c r="P1142" i="1"/>
  <c r="P962" i="1"/>
  <c r="P1521" i="1"/>
  <c r="P913" i="1"/>
  <c r="P919" i="1"/>
  <c r="P1237" i="1"/>
  <c r="P96" i="1"/>
  <c r="P224" i="1"/>
  <c r="P2268" i="1"/>
  <c r="P482" i="1"/>
  <c r="P1995" i="1"/>
  <c r="P1376" i="1"/>
  <c r="P6" i="1"/>
  <c r="P656" i="1"/>
  <c r="P776" i="1"/>
  <c r="P11" i="1"/>
  <c r="P257" i="1"/>
  <c r="P1233" i="1"/>
  <c r="P1252" i="1"/>
  <c r="P1300" i="1"/>
  <c r="P627" i="1"/>
  <c r="P240" i="1"/>
  <c r="P246" i="1"/>
  <c r="P188" i="1"/>
  <c r="P909" i="1"/>
  <c r="P449" i="1"/>
  <c r="P1253" i="1"/>
  <c r="P109" i="1"/>
  <c r="P173" i="1"/>
  <c r="P251" i="1"/>
  <c r="P267" i="1"/>
  <c r="P662" i="1"/>
  <c r="P58" i="1"/>
  <c r="P59" i="1"/>
  <c r="P52" i="1"/>
  <c r="P954" i="1"/>
  <c r="P453" i="1"/>
  <c r="P452" i="1"/>
  <c r="P1079" i="1"/>
  <c r="P2320" i="1"/>
  <c r="P2293" i="1"/>
  <c r="P1750" i="1"/>
  <c r="P1286" i="1"/>
  <c r="P57" i="1"/>
  <c r="P1351" i="1"/>
  <c r="P868" i="1"/>
  <c r="P934" i="1"/>
  <c r="P2326" i="1"/>
  <c r="P1524" i="1"/>
  <c r="P931" i="1"/>
  <c r="P546" i="1"/>
  <c r="P2319" i="1"/>
  <c r="P2074" i="1"/>
  <c r="P1204" i="1"/>
  <c r="P829" i="1"/>
  <c r="P1049" i="1"/>
  <c r="P678" i="1"/>
  <c r="P1187" i="1"/>
  <c r="P2172" i="1"/>
  <c r="P2292" i="1"/>
  <c r="P2008" i="1"/>
  <c r="P745" i="1"/>
  <c r="P1996" i="1"/>
  <c r="P318" i="1"/>
  <c r="P2358" i="1"/>
  <c r="P1763" i="1"/>
  <c r="P434" i="1"/>
  <c r="P229" i="1"/>
  <c r="P1847" i="1"/>
  <c r="P1074" i="1"/>
  <c r="P1896" i="1"/>
  <c r="P374" i="1"/>
  <c r="P987" i="1"/>
  <c r="P230" i="1"/>
  <c r="P398" i="1"/>
  <c r="P2078" i="1"/>
  <c r="P39" i="1"/>
  <c r="P791" i="1"/>
  <c r="P1792" i="1"/>
  <c r="P2042" i="1"/>
  <c r="P466" i="1"/>
  <c r="P2130" i="1"/>
  <c r="P33" i="1"/>
  <c r="P1389" i="1"/>
  <c r="P1959" i="1"/>
  <c r="P1671" i="1"/>
  <c r="P1390" i="1"/>
  <c r="P1181" i="1"/>
  <c r="P1875" i="1"/>
  <c r="P1006" i="1"/>
  <c r="P108" i="1"/>
  <c r="P1848" i="1"/>
  <c r="P2262" i="1"/>
  <c r="P1209" i="1"/>
  <c r="P1281" i="1"/>
  <c r="P1854" i="1"/>
  <c r="P2252" i="1"/>
  <c r="P556" i="1"/>
  <c r="P77" i="1"/>
  <c r="P1759" i="1"/>
  <c r="P1124" i="1"/>
  <c r="P1856" i="1"/>
  <c r="P2322" i="1"/>
  <c r="P102" i="1"/>
  <c r="P1123" i="1"/>
  <c r="P261" i="1"/>
  <c r="P1122" i="1"/>
  <c r="P874" i="1"/>
  <c r="P129" i="1"/>
  <c r="P1024" i="1"/>
  <c r="P439" i="1"/>
  <c r="P1359" i="1"/>
  <c r="P565" i="1"/>
  <c r="P287" i="1"/>
  <c r="P660" i="1"/>
  <c r="P1748" i="1"/>
  <c r="P1790" i="1"/>
  <c r="P1178" i="1"/>
  <c r="P1340" i="1"/>
  <c r="P2291" i="1"/>
  <c r="P2260" i="1"/>
  <c r="P2248" i="1"/>
  <c r="P635" i="1"/>
  <c r="P636" i="1"/>
  <c r="P2327" i="1"/>
  <c r="P2323" i="1"/>
  <c r="P996" i="1"/>
  <c r="P1644" i="1"/>
  <c r="P417" i="1"/>
  <c r="P2290" i="1"/>
  <c r="P793" i="1"/>
  <c r="P1842" i="1"/>
  <c r="P97" i="1"/>
  <c r="P80" i="1"/>
  <c r="P81" i="1"/>
  <c r="P78" i="1"/>
  <c r="P86" i="1"/>
  <c r="P2133" i="1"/>
  <c r="P943" i="1"/>
  <c r="P1853" i="1"/>
  <c r="P393" i="1"/>
  <c r="P368" i="1"/>
  <c r="P1761" i="1"/>
  <c r="P221" i="1"/>
  <c r="P91" i="1"/>
  <c r="P16" i="1"/>
  <c r="P175" i="1"/>
  <c r="P1238" i="1"/>
  <c r="P706" i="1"/>
  <c r="P1925" i="1"/>
  <c r="P707" i="1"/>
  <c r="P1341" i="1"/>
  <c r="P1855" i="1"/>
  <c r="P1859" i="1"/>
  <c r="P794" i="1"/>
  <c r="P79" i="1"/>
  <c r="P637" i="1"/>
  <c r="P1149" i="1"/>
  <c r="P2009" i="1"/>
  <c r="P260" i="1"/>
  <c r="P2224" i="1"/>
  <c r="P1217" i="1"/>
  <c r="P174" i="1"/>
  <c r="P331" i="1"/>
  <c r="P330" i="1"/>
  <c r="P602" i="1"/>
  <c r="P1824" i="1"/>
  <c r="P1903" i="1"/>
  <c r="P341" i="1"/>
  <c r="P1260" i="1"/>
  <c r="P21" i="1"/>
  <c r="P161" i="1"/>
  <c r="P198" i="1"/>
  <c r="P512" i="1"/>
  <c r="P162" i="1"/>
  <c r="P513" i="1"/>
  <c r="P1093" i="1"/>
  <c r="P83" i="1"/>
  <c r="P199" i="1"/>
  <c r="P2134" i="1"/>
  <c r="P1608" i="1"/>
  <c r="P1877" i="1"/>
  <c r="P1609" i="1"/>
  <c r="P1828" i="1"/>
  <c r="P1621" i="1"/>
  <c r="P1645" i="1"/>
  <c r="P823" i="1"/>
  <c r="P653" i="1"/>
  <c r="P655" i="1"/>
  <c r="P1491" i="1"/>
  <c r="P1220" i="1"/>
  <c r="P471" i="1"/>
  <c r="P2099" i="1"/>
  <c r="P1913" i="1"/>
  <c r="P735" i="1"/>
  <c r="P1440" i="1"/>
  <c r="N2218" i="1"/>
  <c r="N430" i="1"/>
  <c r="N1165" i="1"/>
  <c r="N584" i="1"/>
  <c r="N864" i="1"/>
  <c r="N1986" i="1"/>
  <c r="N1047" i="1"/>
  <c r="N1593" i="1"/>
  <c r="N64" i="1"/>
  <c r="N1076" i="1"/>
  <c r="N1077" i="1"/>
  <c r="N106" i="1"/>
  <c r="N140" i="1"/>
  <c r="N138" i="1"/>
  <c r="N139" i="1"/>
  <c r="N321" i="1"/>
  <c r="N20" i="1"/>
  <c r="N389" i="1"/>
  <c r="N44" i="1"/>
  <c r="N1195" i="1"/>
  <c r="N1030" i="1"/>
  <c r="N1132" i="1"/>
  <c r="N856" i="1"/>
  <c r="N857" i="1"/>
  <c r="N990" i="1"/>
  <c r="N113" i="1"/>
  <c r="N152" i="1"/>
  <c r="N151" i="1"/>
  <c r="N1097" i="1"/>
  <c r="N1226" i="1"/>
  <c r="N818" i="1"/>
  <c r="N748" i="1"/>
  <c r="N2051" i="1"/>
  <c r="N1225" i="1"/>
  <c r="N1362" i="1"/>
  <c r="N1194" i="1"/>
  <c r="N820" i="1"/>
  <c r="N1458" i="1"/>
  <c r="N1462" i="1"/>
  <c r="N821" i="1"/>
  <c r="N1461" i="1"/>
  <c r="N1339" i="1"/>
  <c r="N487" i="1"/>
  <c r="N488" i="1"/>
  <c r="N271" i="1"/>
  <c r="N1725" i="1"/>
  <c r="N690" i="1"/>
  <c r="N486" i="1"/>
  <c r="N924" i="1"/>
  <c r="N131" i="1"/>
  <c r="N2025" i="1"/>
  <c r="N666" i="1"/>
  <c r="N1146" i="1"/>
  <c r="N559" i="1"/>
  <c r="N1528" i="1"/>
  <c r="N1473" i="1"/>
  <c r="N1121" i="1"/>
  <c r="N871" i="1"/>
  <c r="N1926" i="1"/>
  <c r="N69" i="1"/>
  <c r="N303" i="1"/>
  <c r="N397" i="1"/>
  <c r="N498" i="1"/>
  <c r="N557" i="1"/>
  <c r="N535" i="1"/>
  <c r="N1012" i="1"/>
  <c r="N938" i="1"/>
  <c r="N1576" i="1"/>
  <c r="N416" i="1"/>
  <c r="N551" i="1"/>
  <c r="N1257" i="1"/>
  <c r="N1275" i="1"/>
  <c r="N1274" i="1"/>
  <c r="N2346" i="1"/>
  <c r="N2347" i="1"/>
  <c r="N2318" i="1"/>
  <c r="N2149" i="1"/>
  <c r="N1865" i="1"/>
  <c r="N1975" i="1"/>
  <c r="N1206" i="1"/>
  <c r="N204" i="1"/>
  <c r="N265" i="1"/>
  <c r="N142" i="1"/>
  <c r="N2101" i="1"/>
  <c r="N659" i="1"/>
  <c r="N665" i="1"/>
  <c r="N1419" i="1"/>
  <c r="N1633" i="1"/>
  <c r="N1388" i="1"/>
  <c r="N2125" i="1"/>
  <c r="N395" i="1"/>
  <c r="N394" i="1"/>
  <c r="N1897" i="1"/>
  <c r="N255" i="1"/>
  <c r="N101" i="1"/>
  <c r="N1179" i="1"/>
  <c r="N329" i="1"/>
  <c r="N652" i="1"/>
  <c r="N1148" i="1"/>
  <c r="N103" i="1"/>
  <c r="N440" i="1"/>
  <c r="N566" i="1"/>
  <c r="N41" i="1"/>
  <c r="N1008" i="1"/>
  <c r="N373" i="1"/>
  <c r="N82" i="1"/>
  <c r="N1394" i="1"/>
  <c r="N1857" i="1"/>
  <c r="N1637" i="1"/>
  <c r="N197" i="1"/>
  <c r="N2294" i="1"/>
  <c r="N622" i="1"/>
  <c r="N2155" i="1"/>
  <c r="N1003" i="1"/>
  <c r="N441" i="1"/>
  <c r="N1963" i="1"/>
  <c r="N508" i="1"/>
  <c r="N1964" i="1"/>
  <c r="N1439" i="1"/>
  <c r="N1634" i="1"/>
  <c r="N755" i="1"/>
  <c r="N754" i="1"/>
  <c r="N2017" i="1"/>
  <c r="N1696" i="1"/>
  <c r="N2018" i="1"/>
  <c r="N1846" i="1"/>
  <c r="N2303" i="1"/>
  <c r="N1061" i="1"/>
  <c r="N415" i="1"/>
  <c r="N410" i="1"/>
  <c r="N1213" i="1"/>
  <c r="N507" i="1"/>
  <c r="N505" i="1"/>
  <c r="N506" i="1"/>
  <c r="N1675" i="1"/>
  <c r="N37" i="1"/>
  <c r="N163" i="1"/>
  <c r="N511" i="1"/>
  <c r="N849" i="1"/>
  <c r="N1215" i="1"/>
  <c r="N164" i="1"/>
  <c r="N1983" i="1"/>
  <c r="N1411" i="1"/>
  <c r="N228" i="1"/>
  <c r="N709" i="1"/>
  <c r="N1673" i="1"/>
  <c r="N661" i="1"/>
  <c r="N259" i="1"/>
  <c r="N2043" i="1"/>
  <c r="N1904" i="1"/>
  <c r="N629" i="1"/>
  <c r="N1682" i="1"/>
  <c r="N1606" i="1"/>
  <c r="N1526" i="1"/>
  <c r="N1413" i="1"/>
  <c r="N1229" i="1"/>
  <c r="N2287" i="1"/>
  <c r="N1320" i="1"/>
  <c r="N1069" i="1"/>
  <c r="N114" i="1"/>
  <c r="N1068" i="1"/>
  <c r="N1703" i="1"/>
  <c r="N1721" i="1"/>
  <c r="N1192" i="1"/>
  <c r="N470" i="1"/>
  <c r="N473" i="1"/>
  <c r="N177" i="1"/>
  <c r="N1945" i="1"/>
  <c r="N1326" i="1"/>
  <c r="N2339" i="1"/>
  <c r="N444" i="1"/>
  <c r="N1501" i="1"/>
  <c r="N1303" i="1"/>
  <c r="N420" i="1"/>
  <c r="N186" i="1"/>
  <c r="N1706" i="1"/>
  <c r="N1709" i="1"/>
  <c r="N1951" i="1"/>
  <c r="N1999" i="1"/>
  <c r="N872" i="1"/>
  <c r="N72" i="1"/>
  <c r="N940" i="1"/>
  <c r="N971" i="1"/>
  <c r="N1182" i="1"/>
  <c r="N555" i="1"/>
  <c r="N561" i="1"/>
  <c r="N838" i="1"/>
  <c r="N1418" i="1"/>
  <c r="N1037" i="1"/>
  <c r="N1039" i="1"/>
  <c r="N1279" i="1"/>
  <c r="N568" i="1"/>
  <c r="N581" i="1"/>
  <c r="N850" i="1"/>
  <c r="N233" i="1"/>
  <c r="N880" i="1"/>
  <c r="N582" i="1"/>
  <c r="N569" i="1"/>
  <c r="N572" i="1"/>
  <c r="N717" i="1"/>
  <c r="N944" i="1"/>
  <c r="N234" i="1"/>
  <c r="N760" i="1"/>
  <c r="N467" i="1"/>
  <c r="N518" i="1"/>
  <c r="N891" i="1"/>
  <c r="N693" i="1"/>
  <c r="N94" i="1"/>
  <c r="N1022" i="1"/>
  <c r="N813" i="1"/>
  <c r="N1410" i="1"/>
  <c r="N32" i="1"/>
  <c r="N144" i="1"/>
  <c r="N731" i="1"/>
  <c r="N333" i="1"/>
  <c r="N1483" i="1"/>
  <c r="N49" i="1"/>
  <c r="N1467" i="1"/>
  <c r="N1468" i="1"/>
  <c r="N1997" i="1"/>
  <c r="N1957" i="1"/>
  <c r="N1064" i="1"/>
  <c r="N1261" i="1"/>
  <c r="N337" i="1"/>
  <c r="N2198" i="1"/>
  <c r="N263" i="1"/>
  <c r="N262" i="1"/>
  <c r="N338" i="1"/>
  <c r="N481" i="1"/>
  <c r="N480" i="1"/>
  <c r="N893" i="1"/>
  <c r="N900" i="1"/>
  <c r="N353" i="1"/>
  <c r="N225" i="1"/>
  <c r="N901" i="1"/>
  <c r="N28" i="1"/>
  <c r="N2080" i="1"/>
  <c r="N2079" i="1"/>
  <c r="N1361" i="1"/>
  <c r="N1393" i="1"/>
  <c r="N1960" i="1"/>
  <c r="N1982" i="1"/>
  <c r="N1414" i="1"/>
  <c r="N1311" i="1"/>
  <c r="N1981" i="1"/>
  <c r="N288" i="1"/>
  <c r="N2127" i="1"/>
  <c r="N34" i="1"/>
  <c r="N194" i="1"/>
  <c r="N289" i="1"/>
  <c r="N792" i="1"/>
  <c r="N1961" i="1"/>
  <c r="N1746" i="1"/>
  <c r="N2016" i="1"/>
  <c r="N1073" i="1"/>
  <c r="N2023" i="1"/>
  <c r="N972" i="1"/>
  <c r="N624" i="1"/>
  <c r="N625" i="1"/>
  <c r="N2102" i="1"/>
  <c r="N2157" i="1"/>
  <c r="N2250" i="1"/>
  <c r="N1119" i="1"/>
  <c r="N921" i="1"/>
  <c r="N1472" i="1"/>
  <c r="N2217" i="1"/>
  <c r="N2356" i="1"/>
  <c r="N404" i="1"/>
  <c r="N403" i="1"/>
  <c r="N1183" i="1"/>
  <c r="N405" i="1"/>
  <c r="N1718" i="1"/>
  <c r="N1075" i="1"/>
  <c r="N2158" i="1"/>
  <c r="N1448" i="1"/>
  <c r="N1476" i="1"/>
  <c r="N1984" i="1"/>
  <c r="N2328" i="1"/>
  <c r="N1752" i="1"/>
  <c r="N1315" i="1"/>
  <c r="N1316" i="1"/>
  <c r="N2004" i="1"/>
  <c r="N2003" i="1"/>
  <c r="N711" i="1"/>
  <c r="N286" i="1"/>
  <c r="N1140" i="1"/>
  <c r="N299" i="1"/>
  <c r="N2044" i="1"/>
  <c r="N712" i="1"/>
  <c r="N716" i="1"/>
  <c r="N1211" i="1"/>
  <c r="N1212" i="1"/>
  <c r="N433" i="1"/>
  <c r="N976" i="1"/>
  <c r="N1872" i="1"/>
  <c r="N1747" i="1"/>
  <c r="N1822" i="1"/>
  <c r="N1674" i="1"/>
  <c r="N1670" i="1"/>
  <c r="N2085" i="1"/>
  <c r="N812" i="1"/>
  <c r="N2212" i="1"/>
  <c r="N1352" i="1"/>
  <c r="N1408" i="1"/>
  <c r="N613" i="1"/>
  <c r="N617" i="1"/>
  <c r="N1538" i="1"/>
  <c r="N552" i="1"/>
  <c r="N2187" i="1"/>
  <c r="N92" i="1"/>
  <c r="N1256" i="1"/>
  <c r="N598" i="1"/>
  <c r="N2286" i="1"/>
  <c r="N2111" i="1"/>
  <c r="N691" i="1"/>
  <c r="N1348" i="1"/>
  <c r="N773" i="1"/>
  <c r="N2110" i="1"/>
  <c r="N1400" i="1"/>
  <c r="N2207" i="1"/>
  <c r="N2184" i="1"/>
  <c r="N1105" i="1"/>
  <c r="N1825" i="1"/>
  <c r="N2121" i="1"/>
  <c r="N1915" i="1"/>
  <c r="N1944" i="1"/>
  <c r="N2000" i="1"/>
  <c r="N2118" i="1"/>
  <c r="N1723" i="1"/>
  <c r="N231" i="1"/>
  <c r="N301" i="1"/>
  <c r="N1145" i="1"/>
  <c r="N2015" i="1"/>
  <c r="N1744" i="1"/>
  <c r="N2014" i="1"/>
  <c r="N1259" i="1"/>
  <c r="N1002" i="1"/>
  <c r="N1387" i="1"/>
  <c r="N619" i="1"/>
  <c r="N192" i="1"/>
  <c r="N1607" i="1"/>
  <c r="N1310" i="1"/>
  <c r="N435" i="1"/>
  <c r="N256" i="1"/>
  <c r="N2201" i="1"/>
  <c r="N2204" i="1"/>
  <c r="N360" i="1"/>
  <c r="N340" i="1"/>
  <c r="N359" i="1"/>
  <c r="N585" i="1"/>
  <c r="N588" i="1"/>
  <c r="N279" i="1"/>
  <c r="N283" i="1"/>
  <c r="N870" i="1"/>
  <c r="N280" i="1"/>
  <c r="N496" i="1"/>
  <c r="N268" i="1"/>
  <c r="N1719" i="1"/>
  <c r="N935" i="1"/>
  <c r="N1485" i="1"/>
  <c r="N497" i="1"/>
  <c r="N936" i="1"/>
  <c r="N253" i="1"/>
  <c r="N1065" i="1"/>
  <c r="N2165" i="1"/>
  <c r="N866" i="1"/>
  <c r="N345" i="1"/>
  <c r="N1224" i="1"/>
  <c r="N596" i="1"/>
  <c r="N242" i="1"/>
  <c r="N2052" i="1"/>
  <c r="N1287" i="1"/>
  <c r="N853" i="1"/>
  <c r="N852" i="1"/>
  <c r="N2214" i="1"/>
  <c r="N657" i="1"/>
  <c r="N490" i="1"/>
  <c r="N13" i="1"/>
  <c r="N15" i="1"/>
  <c r="N888" i="1"/>
  <c r="N22" i="1"/>
  <c r="N591" i="1"/>
  <c r="N895" i="1"/>
  <c r="N902" i="1"/>
  <c r="N600" i="1"/>
  <c r="N886" i="1"/>
  <c r="N10" i="1"/>
  <c r="N29" i="1"/>
  <c r="N896" i="1"/>
  <c r="N905" i="1"/>
  <c r="N607" i="1"/>
  <c r="N292" i="1"/>
  <c r="N2077" i="1"/>
  <c r="N1902" i="1"/>
  <c r="N873" i="1"/>
  <c r="N1542" i="1"/>
  <c r="N1036" i="1"/>
  <c r="N713" i="1"/>
  <c r="N2160" i="1"/>
  <c r="N800" i="1"/>
  <c r="N803" i="1"/>
  <c r="N1554" i="1"/>
  <c r="N2117" i="1"/>
  <c r="N2028" i="1"/>
  <c r="N2027" i="1"/>
  <c r="N1510" i="1"/>
  <c r="N638" i="1"/>
  <c r="N1565" i="1"/>
  <c r="N1250" i="1"/>
  <c r="N1566" i="1"/>
  <c r="N1163" i="1"/>
  <c r="N801" i="1"/>
  <c r="N1551" i="1"/>
  <c r="N1676" i="1"/>
  <c r="N674" i="1"/>
  <c r="N1162" i="1"/>
  <c r="N1246" i="1"/>
  <c r="N1558" i="1"/>
  <c r="N567" i="1"/>
  <c r="N570" i="1"/>
  <c r="N1155" i="1"/>
  <c r="N1552" i="1"/>
  <c r="N1559" i="1"/>
  <c r="N575" i="1"/>
  <c r="N579" i="1"/>
  <c r="N645" i="1"/>
  <c r="N2036" i="1"/>
  <c r="N923" i="1"/>
  <c r="N1715" i="1"/>
  <c r="N1445" i="1"/>
  <c r="N1071" i="1"/>
  <c r="N2131" i="1"/>
  <c r="N554" i="1"/>
  <c r="N2076" i="1"/>
  <c r="N1845" i="1"/>
  <c r="N66" i="1"/>
  <c r="N1070" i="1"/>
  <c r="N1438" i="1"/>
  <c r="N620" i="1"/>
  <c r="N2129" i="1"/>
  <c r="N875" i="1"/>
  <c r="N1210" i="1"/>
  <c r="N922" i="1"/>
  <c r="N500" i="1"/>
  <c r="N1749" i="1"/>
  <c r="N1908" i="1"/>
  <c r="N1506" i="1"/>
  <c r="N759" i="1"/>
  <c r="N939" i="1"/>
  <c r="N1437" i="1"/>
  <c r="N1416" i="1"/>
  <c r="N2357" i="1"/>
  <c r="N510" i="1"/>
  <c r="N1120" i="1"/>
  <c r="N1007" i="1"/>
  <c r="N634" i="1"/>
  <c r="N1898" i="1"/>
  <c r="N942" i="1"/>
  <c r="N1040" i="1"/>
  <c r="N85" i="1"/>
  <c r="N684" i="1"/>
  <c r="N2084" i="1"/>
  <c r="N350" i="1"/>
  <c r="N926" i="1"/>
  <c r="N618" i="1"/>
  <c r="N1812" i="1"/>
  <c r="N2115" i="1"/>
  <c r="N1191" i="1"/>
  <c r="N1108" i="1"/>
  <c r="N1662" i="1"/>
  <c r="N1420" i="1"/>
  <c r="N675" i="1"/>
  <c r="N2107" i="1"/>
  <c r="N1697" i="1"/>
  <c r="N1628" i="1"/>
  <c r="N590" i="1"/>
  <c r="N442" i="1"/>
  <c r="N728" i="1"/>
  <c r="N1219" i="1"/>
  <c r="N315" i="1"/>
  <c r="N1078" i="1"/>
  <c r="N1299" i="1"/>
  <c r="N1200" i="1"/>
  <c r="N1580" i="1"/>
  <c r="N846" i="1"/>
  <c r="N844" i="1"/>
  <c r="N847" i="1"/>
  <c r="N1962" i="1"/>
  <c r="N1821" i="1"/>
  <c r="N1850" i="1"/>
  <c r="N76" i="1"/>
  <c r="N2104" i="1"/>
  <c r="N104" i="1"/>
  <c r="N105" i="1"/>
  <c r="N160" i="1"/>
  <c r="N1504" i="1"/>
  <c r="N633" i="1"/>
  <c r="N2222" i="1"/>
  <c r="N1245" i="1"/>
  <c r="N705" i="1"/>
  <c r="N616" i="1"/>
  <c r="N1630" i="1"/>
  <c r="N937" i="1"/>
  <c r="N1327" i="1"/>
  <c r="N950" i="1"/>
  <c r="N325" i="1"/>
  <c r="N538" i="1"/>
  <c r="N386" i="1"/>
  <c r="N809" i="1"/>
  <c r="N733" i="1"/>
  <c r="N752" i="1"/>
  <c r="N1693" i="1"/>
  <c r="N2140" i="1"/>
  <c r="N1769" i="1"/>
  <c r="N654" i="1"/>
  <c r="N740" i="1"/>
  <c r="N1014" i="1"/>
  <c r="N753" i="1"/>
  <c r="N1860" i="1"/>
  <c r="N88" i="1"/>
  <c r="N2075" i="1"/>
  <c r="N1401" i="1"/>
  <c r="N1540" i="1"/>
  <c r="N2070" i="1"/>
  <c r="N1402" i="1"/>
  <c r="N993" i="1"/>
  <c r="N483" i="1"/>
  <c r="N149" i="1"/>
  <c r="N143" i="1"/>
  <c r="N695" i="1"/>
  <c r="N790" i="1"/>
  <c r="N855" i="1"/>
  <c r="N427" i="1"/>
  <c r="N597" i="1"/>
  <c r="N363" i="1"/>
  <c r="N732" i="1"/>
  <c r="N680" i="1"/>
  <c r="N310" i="1"/>
  <c r="N577" i="1"/>
  <c r="N580" i="1"/>
  <c r="N670" i="1"/>
  <c r="N1549" i="1"/>
  <c r="N1020" i="1"/>
  <c r="N2035" i="1"/>
  <c r="N1550" i="1"/>
  <c r="N641" i="1"/>
  <c r="N2200" i="1"/>
  <c r="N1909" i="1"/>
  <c r="N1911" i="1"/>
  <c r="N1827" i="1"/>
  <c r="N2259" i="1"/>
  <c r="N1791" i="1"/>
  <c r="N2128" i="1"/>
  <c r="N1826" i="1"/>
  <c r="N1338" i="1"/>
  <c r="N1635" i="1"/>
  <c r="N2256" i="1"/>
  <c r="N1729" i="1"/>
  <c r="N1208" i="1"/>
  <c r="N1820" i="1"/>
  <c r="N1258" i="1"/>
  <c r="N2126" i="1"/>
  <c r="N254" i="1"/>
  <c r="N1874" i="1"/>
  <c r="N1873" i="1"/>
  <c r="N715" i="1"/>
  <c r="N1282" i="1"/>
  <c r="N1283" i="1"/>
  <c r="N1745" i="1"/>
  <c r="N1072" i="1"/>
  <c r="N1851" i="1"/>
  <c r="N1139" i="1"/>
  <c r="N1147" i="1"/>
  <c r="N1505" i="1"/>
  <c r="N1985" i="1"/>
  <c r="N1867" i="1"/>
  <c r="N1866" i="1"/>
  <c r="N1868" i="1"/>
  <c r="N1870" i="1"/>
  <c r="N1871" i="1"/>
  <c r="N1722" i="1"/>
  <c r="N48" i="1"/>
  <c r="N815" i="1"/>
  <c r="N1956" i="1"/>
  <c r="N1834" i="1"/>
  <c r="N1569" i="1"/>
  <c r="N1598" i="1"/>
  <c r="N1599" i="1"/>
  <c r="N1571" i="1"/>
  <c r="N167" i="1"/>
  <c r="N172" i="1"/>
  <c r="N1033" i="1"/>
  <c r="N377" i="1"/>
  <c r="N1642" i="1"/>
  <c r="N1056" i="1"/>
  <c r="N2012" i="1"/>
  <c r="N1587" i="1"/>
  <c r="N1731" i="1"/>
  <c r="N534" i="1"/>
  <c r="N1421" i="1"/>
  <c r="N1555" i="1"/>
  <c r="N1561" i="1"/>
  <c r="N1159" i="1"/>
  <c r="N1158" i="1"/>
  <c r="N1560" i="1"/>
  <c r="N1164" i="1"/>
  <c r="N1190" i="1"/>
  <c r="N1196" i="1"/>
  <c r="N347" i="1"/>
  <c r="N688" i="1"/>
  <c r="N357" i="1"/>
  <c r="N970" i="1"/>
  <c r="N89" i="1"/>
  <c r="N1236" i="1"/>
  <c r="N1176" i="1"/>
  <c r="N1222" i="1"/>
  <c r="N349" i="1"/>
  <c r="N1127" i="1"/>
  <c r="N1294" i="1"/>
  <c r="N455" i="1"/>
  <c r="N344" i="1"/>
  <c r="N1201" i="1"/>
  <c r="N223" i="1"/>
  <c r="N525" i="1"/>
  <c r="N456" i="1"/>
  <c r="N2034" i="1"/>
  <c r="N1755" i="1"/>
  <c r="N887" i="1"/>
  <c r="N892" i="1"/>
  <c r="N897" i="1"/>
  <c r="N14" i="1"/>
  <c r="N894" i="1"/>
  <c r="N899" i="1"/>
  <c r="N365" i="1"/>
  <c r="N18" i="1"/>
  <c r="N264" i="1"/>
  <c r="N2257" i="1"/>
  <c r="N1214" i="1"/>
  <c r="N339" i="1"/>
  <c r="N158" i="1"/>
  <c r="N1360" i="1"/>
  <c r="N1789" i="1"/>
  <c r="N1502" i="1"/>
  <c r="N2103" i="1"/>
  <c r="N758" i="1"/>
  <c r="N1415" i="1"/>
  <c r="N1716" i="1"/>
  <c r="N1717" i="1"/>
  <c r="N258" i="1"/>
  <c r="N1852" i="1"/>
  <c r="N1392" i="1"/>
  <c r="N1503" i="1"/>
  <c r="N1905" i="1"/>
  <c r="N1876" i="1"/>
  <c r="N1243" i="1"/>
  <c r="N1244" i="1"/>
  <c r="N941" i="1"/>
  <c r="N68" i="1"/>
  <c r="N756" i="1"/>
  <c r="N399" i="1"/>
  <c r="N878" i="1"/>
  <c r="N401" i="1"/>
  <c r="N843" i="1"/>
  <c r="N191" i="1"/>
  <c r="N193" i="1"/>
  <c r="N529" i="1"/>
  <c r="N1632" i="1"/>
  <c r="N1602" i="1"/>
  <c r="N1605" i="1"/>
  <c r="N1309" i="1"/>
  <c r="N1284" i="1"/>
  <c r="N2202" i="1"/>
  <c r="N50" i="1"/>
  <c r="N765" i="1"/>
  <c r="N766" i="1"/>
  <c r="N832" i="1"/>
  <c r="N833" i="1"/>
  <c r="N834" i="1"/>
  <c r="N1109" i="1"/>
  <c r="N1111" i="1"/>
  <c r="N1241" i="1"/>
  <c r="N1110" i="1"/>
  <c r="N714" i="1"/>
  <c r="N1541" i="1"/>
  <c r="N1479" i="1"/>
  <c r="N1906" i="1"/>
  <c r="N1417" i="1"/>
  <c r="N2024" i="1"/>
  <c r="N2197" i="1"/>
  <c r="N2196" i="1"/>
  <c r="N36" i="1"/>
  <c r="N2355" i="1"/>
  <c r="N156" i="1"/>
  <c r="N74" i="1"/>
  <c r="N75" i="1"/>
  <c r="N159" i="1"/>
  <c r="N67" i="1"/>
  <c r="N933" i="1"/>
  <c r="N147" i="1"/>
  <c r="N1199" i="1"/>
  <c r="N1971" i="1"/>
  <c r="N610" i="1"/>
  <c r="N447" i="1"/>
  <c r="N1185" i="1"/>
  <c r="N2048" i="1"/>
  <c r="N1543" i="1"/>
  <c r="N1150" i="1"/>
  <c r="N2199" i="1"/>
  <c r="N2159" i="1"/>
  <c r="N669" i="1"/>
  <c r="N1553" i="1"/>
  <c r="N532" i="1"/>
  <c r="N1041" i="1"/>
  <c r="N576" i="1"/>
  <c r="N642" i="1"/>
  <c r="N308" i="1"/>
  <c r="N354" i="1"/>
  <c r="N170" i="1"/>
  <c r="N2006" i="1"/>
  <c r="N2273" i="1"/>
  <c r="N93" i="1"/>
  <c r="N243" i="1"/>
  <c r="N1757" i="1"/>
  <c r="N1815" i="1"/>
  <c r="N1537" i="1"/>
  <c r="N1796" i="1"/>
  <c r="N778" i="1"/>
  <c r="N1522" i="1"/>
  <c r="N1525" i="1"/>
  <c r="N63" i="1"/>
  <c r="N1799" i="1"/>
  <c r="N1471" i="1"/>
  <c r="N1328" i="1"/>
  <c r="N1128" i="1"/>
  <c r="N2332" i="1"/>
  <c r="N2333" i="1"/>
  <c r="N2169" i="1"/>
  <c r="N1129" i="1"/>
  <c r="N2168" i="1"/>
  <c r="N1184" i="1"/>
  <c r="N956" i="1"/>
  <c r="N168" i="1"/>
  <c r="N98" i="1"/>
  <c r="N514" i="1"/>
  <c r="N226" i="1"/>
  <c r="N236" i="1"/>
  <c r="N278" i="1"/>
  <c r="N277" i="1"/>
  <c r="N43" i="1"/>
  <c r="N2171" i="1"/>
  <c r="N380" i="1"/>
  <c r="N631" i="1"/>
  <c r="N1336" i="1"/>
  <c r="N630" i="1"/>
  <c r="N1474" i="1"/>
  <c r="N2062" i="1"/>
  <c r="N196" i="1"/>
  <c r="N1412" i="1"/>
  <c r="N1600" i="1"/>
  <c r="N99" i="1"/>
  <c r="N100" i="1"/>
  <c r="N2352" i="1"/>
  <c r="N1907" i="1"/>
  <c r="N848" i="1"/>
  <c r="N2038" i="1"/>
  <c r="N369" i="1"/>
  <c r="N837" i="1"/>
  <c r="N2288" i="1"/>
  <c r="N2240" i="1"/>
  <c r="N1736" i="1"/>
  <c r="N1354" i="1"/>
  <c r="N1743" i="1"/>
  <c r="N2283" i="1"/>
  <c r="N2243" i="1"/>
  <c r="N2284" i="1"/>
  <c r="N1009" i="1"/>
  <c r="N1011" i="1"/>
  <c r="N1010" i="1"/>
  <c r="N984" i="1"/>
  <c r="N1893" i="1"/>
  <c r="N195" i="1"/>
  <c r="N563" i="1"/>
  <c r="N632" i="1"/>
  <c r="N1713" i="1"/>
  <c r="N877" i="1"/>
  <c r="N336" i="1"/>
  <c r="N553" i="1"/>
  <c r="N757" i="1"/>
  <c r="N564" i="1"/>
  <c r="N2026" i="1"/>
  <c r="N232" i="1"/>
  <c r="N1601" i="1"/>
  <c r="N2261" i="1"/>
  <c r="N623" i="1"/>
  <c r="N1278" i="1"/>
  <c r="N879" i="1"/>
  <c r="N1991" i="1"/>
  <c r="N1269" i="1"/>
  <c r="N544" i="1"/>
  <c r="N1449" i="1"/>
  <c r="N296" i="1"/>
  <c r="N1766" i="1"/>
  <c r="N1987" i="1"/>
  <c r="N1216" i="1"/>
  <c r="N1556" i="1"/>
  <c r="N672" i="1"/>
  <c r="N87" i="1"/>
  <c r="N945" i="1"/>
  <c r="N571" i="1"/>
  <c r="N574" i="1"/>
  <c r="N673" i="1"/>
  <c r="N881" i="1"/>
  <c r="N2274" i="1"/>
  <c r="N578" i="1"/>
  <c r="N918" i="1"/>
  <c r="N1482" i="1"/>
  <c r="N2338" i="1"/>
  <c r="N914" i="1"/>
  <c r="N648" i="1"/>
  <c r="N189" i="1"/>
  <c r="N266" i="1"/>
  <c r="N999" i="1"/>
  <c r="N739" i="1"/>
  <c r="N2191" i="1"/>
  <c r="N949" i="1"/>
  <c r="N1712" i="1"/>
  <c r="N898" i="1"/>
  <c r="N1977" i="1"/>
  <c r="N549" i="1"/>
  <c r="N2312" i="1"/>
  <c r="N981" i="1"/>
  <c r="N699" i="1"/>
  <c r="N700" i="1"/>
  <c r="N697" i="1"/>
  <c r="N698" i="1"/>
  <c r="N701" i="1"/>
  <c r="N537" i="1"/>
  <c r="N737" i="1"/>
  <c r="N1663" i="1"/>
  <c r="N1732" i="1"/>
  <c r="N1739" i="1"/>
  <c r="N1013" i="1"/>
  <c r="N867" i="1"/>
  <c r="N1754" i="1"/>
  <c r="N1082" i="1"/>
  <c r="N116" i="1"/>
  <c r="N362" i="1"/>
  <c r="N317" i="1"/>
  <c r="N185" i="1"/>
  <c r="N1130" i="1"/>
  <c r="N402" i="1"/>
  <c r="N38" i="1"/>
  <c r="N305" i="1"/>
  <c r="N558" i="1"/>
  <c r="N560" i="1"/>
  <c r="N2289" i="1"/>
  <c r="N841" i="1"/>
  <c r="N845" i="1"/>
  <c r="N1143" i="1"/>
  <c r="N1144" i="1"/>
  <c r="N1900" i="1"/>
  <c r="N155" i="1"/>
  <c r="N2321" i="1"/>
  <c r="N1116" i="1"/>
  <c r="N1735" i="1"/>
  <c r="N1785" i="1"/>
  <c r="N2230" i="1"/>
  <c r="N1424" i="1"/>
  <c r="N920" i="1"/>
  <c r="N391" i="1"/>
  <c r="N390" i="1"/>
  <c r="N1702" i="1"/>
  <c r="N1094" i="1"/>
  <c r="N445" i="1"/>
  <c r="N1469" i="1"/>
  <c r="N2296" i="1"/>
  <c r="N1714" i="1"/>
  <c r="N1441" i="1"/>
  <c r="N1672" i="1"/>
  <c r="N1443" i="1"/>
  <c r="N1446" i="1"/>
  <c r="N290" i="1"/>
  <c r="N1447" i="1"/>
  <c r="N2132" i="1"/>
  <c r="N179" i="1"/>
  <c r="N1084" i="1"/>
  <c r="N1085" i="1"/>
  <c r="N1080" i="1"/>
  <c r="N729" i="1"/>
  <c r="N7" i="1"/>
  <c r="N2301" i="1"/>
  <c r="N1398" i="1"/>
  <c r="N462" i="1"/>
  <c r="N608" i="1"/>
  <c r="N1353" i="1"/>
  <c r="N1358" i="1"/>
  <c r="N751" i="1"/>
  <c r="N463" i="1"/>
  <c r="N1648" i="1"/>
  <c r="N1994" i="1"/>
  <c r="N364" i="1"/>
  <c r="N1486" i="1"/>
  <c r="N519" i="1"/>
  <c r="N1270" i="1"/>
  <c r="N861" i="1"/>
  <c r="N862" i="1"/>
  <c r="N1026" i="1"/>
  <c r="N1756" i="1"/>
  <c r="N1816" i="1"/>
  <c r="N2047" i="1"/>
  <c r="N1918" i="1"/>
  <c r="N1965" i="1"/>
  <c r="N181" i="1"/>
  <c r="N1914" i="1"/>
  <c r="N1829" i="1"/>
  <c r="N1833" i="1"/>
  <c r="N2337" i="1"/>
  <c r="N2330" i="1"/>
  <c r="N827" i="1"/>
  <c r="N2161" i="1"/>
  <c r="N431" i="1"/>
  <c r="N407" i="1"/>
  <c r="N295" i="1"/>
  <c r="N1333" i="1"/>
  <c r="N1092" i="1"/>
  <c r="N1444" i="1"/>
  <c r="N1901" i="1"/>
  <c r="N978" i="1"/>
  <c r="N533" i="1"/>
  <c r="N2216" i="1"/>
  <c r="N2219" i="1"/>
  <c r="N2021" i="1"/>
  <c r="N1849" i="1"/>
  <c r="N372" i="1"/>
  <c r="N2039" i="1"/>
  <c r="N839" i="1"/>
  <c r="N2154" i="1"/>
  <c r="N1640" i="1"/>
  <c r="N524" i="1"/>
  <c r="N1255" i="1"/>
  <c r="N1207" i="1"/>
  <c r="N424" i="1"/>
  <c r="N1347" i="1"/>
  <c r="N324" i="1"/>
  <c r="N2122" i="1"/>
  <c r="N851" i="1"/>
  <c r="N348" i="1"/>
  <c r="N382" i="1"/>
  <c r="N1295" i="1"/>
  <c r="N1397" i="1"/>
  <c r="N1265" i="1"/>
  <c r="N1470" i="1"/>
  <c r="N2013" i="1"/>
  <c r="N1990" i="1"/>
  <c r="N409" i="1"/>
  <c r="N379" i="1"/>
  <c r="N154" i="1"/>
  <c r="N1843" i="1"/>
  <c r="N1803" i="1"/>
  <c r="N1050" i="1"/>
  <c r="N1493" i="1"/>
  <c r="N520" i="1"/>
  <c r="N2142" i="1"/>
  <c r="N121" i="1"/>
  <c r="N2143" i="1"/>
  <c r="N1081" i="1"/>
  <c r="N526" i="1"/>
  <c r="N932" i="1"/>
  <c r="N1730" i="1"/>
  <c r="N1239" i="1"/>
  <c r="N1844" i="1"/>
  <c r="N703" i="1"/>
  <c r="N704" i="1"/>
  <c r="N615" i="1"/>
  <c r="N2190" i="1"/>
  <c r="N1661" i="1"/>
  <c r="N1805" i="1"/>
  <c r="N1267" i="1"/>
  <c r="N429" i="1"/>
  <c r="N1878" i="1"/>
  <c r="N930" i="1"/>
  <c r="N1136" i="1"/>
  <c r="N1230" i="1"/>
  <c r="N206" i="1"/>
  <c r="N210" i="1"/>
  <c r="N356" i="1"/>
  <c r="N780" i="1"/>
  <c r="N476" i="1"/>
  <c r="N1646" i="1"/>
  <c r="N1492" i="1"/>
  <c r="N2082" i="1"/>
  <c r="N130" i="1"/>
  <c r="N1891" i="1"/>
  <c r="N201" i="1"/>
  <c r="N946" i="1"/>
  <c r="N1639" i="1"/>
  <c r="N1787" i="1"/>
  <c r="N2066" i="1"/>
  <c r="N460" i="1"/>
  <c r="N1626" i="1"/>
  <c r="N985" i="1"/>
  <c r="N302" i="1"/>
  <c r="N304" i="1"/>
  <c r="N842" i="1"/>
  <c r="N2156" i="1"/>
  <c r="N2194" i="1"/>
  <c r="N2223" i="1"/>
  <c r="N1762" i="1"/>
  <c r="N2195" i="1"/>
  <c r="N2037" i="1"/>
  <c r="N1899" i="1"/>
  <c r="N1978" i="1"/>
  <c r="N2251" i="1"/>
  <c r="N2258" i="1"/>
  <c r="N562" i="1"/>
  <c r="N647" i="1"/>
  <c r="N469" i="1"/>
  <c r="N2086" i="1"/>
  <c r="N1992" i="1"/>
  <c r="N1063" i="1"/>
  <c r="N1254" i="1"/>
  <c r="N1708" i="1"/>
  <c r="N1707" i="1"/>
  <c r="N1372" i="1"/>
  <c r="N1133" i="1"/>
  <c r="N1262" i="1"/>
  <c r="N788" i="1"/>
  <c r="N612" i="1"/>
  <c r="N1052" i="1"/>
  <c r="N1138" i="1"/>
  <c r="N1456" i="1"/>
  <c r="N1322" i="1"/>
  <c r="N1131" i="1"/>
  <c r="N2336" i="1"/>
  <c r="N683" i="1"/>
  <c r="N1934" i="1"/>
  <c r="N2237" i="1"/>
  <c r="N1940" i="1"/>
  <c r="N1490" i="1"/>
  <c r="N2114" i="1"/>
  <c r="N1193" i="1"/>
  <c r="N1379" i="1"/>
  <c r="N795" i="1"/>
  <c r="N306" i="1"/>
  <c r="N1974" i="1"/>
  <c r="N2073" i="1"/>
  <c r="N1107" i="1"/>
  <c r="N241" i="1"/>
  <c r="N1221" i="1"/>
  <c r="N1798" i="1"/>
  <c r="N1942" i="1"/>
  <c r="N2266" i="1"/>
  <c r="N1223" i="1"/>
  <c r="N1938" i="1"/>
  <c r="N1099" i="1"/>
  <c r="N528" i="1"/>
  <c r="N692" i="1"/>
  <c r="N521" i="1"/>
  <c r="N515" i="1"/>
  <c r="N319" i="1"/>
  <c r="N738" i="1"/>
  <c r="N1783" i="1"/>
  <c r="N2307" i="1"/>
  <c r="N220" i="1"/>
  <c r="N1781" i="1"/>
  <c r="N1782" i="1"/>
  <c r="N247" i="1"/>
  <c r="N929" i="1"/>
  <c r="N461" i="1"/>
  <c r="N112" i="1"/>
  <c r="N332" i="1"/>
  <c r="N1337" i="1"/>
  <c r="N2254" i="1"/>
  <c r="N2255" i="1"/>
  <c r="N300" i="1"/>
  <c r="N438" i="1"/>
  <c r="N1475" i="1"/>
  <c r="N840" i="1"/>
  <c r="N2022" i="1"/>
  <c r="N1035" i="1"/>
  <c r="N977" i="1"/>
  <c r="N1603" i="1"/>
  <c r="N973" i="1"/>
  <c r="N1038" i="1"/>
  <c r="N2020" i="1"/>
  <c r="N876" i="1"/>
  <c r="N2350" i="1"/>
  <c r="N1349" i="1"/>
  <c r="N2310" i="1"/>
  <c r="N536" i="1"/>
  <c r="N375" i="1"/>
  <c r="N376" i="1"/>
  <c r="N516" i="1"/>
  <c r="N2093" i="1"/>
  <c r="N495" i="1"/>
  <c r="N150" i="1"/>
  <c r="N2213" i="1"/>
  <c r="N696" i="1"/>
  <c r="N679" i="1"/>
  <c r="N1952" i="1"/>
  <c r="N676" i="1"/>
  <c r="N1312" i="1"/>
  <c r="N2253" i="1"/>
  <c r="N1666" i="1"/>
  <c r="N366" i="1"/>
  <c r="N2246" i="1"/>
  <c r="N2245" i="1"/>
  <c r="N2247" i="1"/>
  <c r="N2244" i="1"/>
  <c r="N1668" i="1"/>
  <c r="N1669" i="1"/>
  <c r="N1665" i="1"/>
  <c r="N1242" i="1"/>
  <c r="N1667" i="1"/>
  <c r="N40" i="1"/>
  <c r="N1433" i="1"/>
  <c r="N1106" i="1"/>
  <c r="N826" i="1"/>
  <c r="N1489" i="1"/>
  <c r="N294" i="1"/>
  <c r="N1086" i="1"/>
  <c r="N779" i="1"/>
  <c r="N270" i="1"/>
  <c r="N2094" i="1"/>
  <c r="N542" i="1"/>
  <c r="N327" i="1"/>
  <c r="N863" i="1"/>
  <c r="N454" i="1"/>
  <c r="N272" i="1"/>
  <c r="N1356" i="1"/>
  <c r="N817" i="1"/>
  <c r="N1031" i="1"/>
  <c r="N1346" i="1"/>
  <c r="N884" i="1"/>
  <c r="N166" i="1"/>
  <c r="N1786" i="1"/>
  <c r="N45" i="1"/>
  <c r="N649" i="1"/>
  <c r="N84" i="1"/>
  <c r="N1858" i="1"/>
  <c r="N621" i="1"/>
  <c r="N1466" i="1"/>
  <c r="N2141" i="1"/>
  <c r="N385" i="1"/>
  <c r="N2317" i="1"/>
  <c r="N2345" i="1"/>
  <c r="N1016" i="1"/>
  <c r="N1937" i="1"/>
  <c r="N1115" i="1"/>
  <c r="N1588" i="1"/>
  <c r="N1304" i="1"/>
  <c r="N190" i="1"/>
  <c r="N2192" i="1"/>
  <c r="N1699" i="1"/>
  <c r="N1045" i="1"/>
  <c r="N343" i="1"/>
  <c r="N2108" i="1"/>
  <c r="N275" i="1"/>
  <c r="N1137" i="1"/>
  <c r="N212" i="1"/>
  <c r="N989" i="1"/>
  <c r="N1993" i="1"/>
  <c r="N2083" i="1"/>
  <c r="N854" i="1"/>
  <c r="N2087" i="1"/>
  <c r="N1331" i="1"/>
  <c r="N2031" i="1"/>
  <c r="N383" i="1"/>
  <c r="N293" i="1"/>
  <c r="N1753" i="1"/>
  <c r="N491" i="1"/>
  <c r="N814" i="1"/>
  <c r="N1450" i="1"/>
  <c r="N1057" i="1"/>
  <c r="N1058" i="1"/>
  <c r="N1403" i="1"/>
  <c r="N1395" i="1"/>
  <c r="N2063" i="1"/>
  <c r="N2064" i="1"/>
  <c r="N1583" i="1"/>
  <c r="N1095" i="1"/>
  <c r="N543" i="1"/>
  <c r="N2092" i="1"/>
  <c r="N541" i="1"/>
  <c r="N468" i="1"/>
  <c r="N2091" i="1"/>
  <c r="N2178" i="1"/>
  <c r="N1837" i="1"/>
  <c r="N682" i="1"/>
  <c r="N2265" i="1"/>
  <c r="N1795" i="1"/>
  <c r="N2049" i="1"/>
  <c r="N2272" i="1"/>
  <c r="N1423" i="1"/>
  <c r="N1319" i="1"/>
  <c r="N830" i="1"/>
  <c r="N1597" i="1"/>
  <c r="N1610" i="1"/>
  <c r="N2179" i="1"/>
  <c r="N1027" i="1"/>
  <c r="N1653" i="1"/>
  <c r="N1883" i="1"/>
  <c r="N1570" i="1"/>
  <c r="N1623" i="1"/>
  <c r="N1622" i="1"/>
  <c r="N2308" i="1"/>
  <c r="N858" i="1"/>
  <c r="N1652" i="1"/>
  <c r="N1515" i="1"/>
  <c r="N31" i="1"/>
  <c r="N248" i="1"/>
  <c r="N1758" i="1"/>
  <c r="N995" i="1"/>
  <c r="N953" i="1"/>
  <c r="N1618" i="1"/>
  <c r="N2306" i="1"/>
  <c r="N388" i="1"/>
  <c r="N30" i="1"/>
  <c r="N472" i="1"/>
  <c r="N1530" i="1"/>
  <c r="N997" i="1"/>
  <c r="N1263" i="1"/>
  <c r="N213" i="1"/>
  <c r="N2137" i="1"/>
  <c r="N2144" i="1"/>
  <c r="N1512" i="1"/>
  <c r="N781" i="1"/>
  <c r="N606" i="1"/>
  <c r="N593" i="1"/>
  <c r="N132" i="1"/>
  <c r="N133" i="1"/>
  <c r="N205" i="1"/>
  <c r="N2208" i="1"/>
  <c r="N2046" i="1"/>
  <c r="N65" i="1"/>
  <c r="N1919" i="1"/>
  <c r="N1090" i="1"/>
  <c r="N1089" i="1"/>
  <c r="N774" i="1"/>
  <c r="N2045" i="1"/>
  <c r="N1751" i="1"/>
  <c r="N1611" i="1"/>
  <c r="N342" i="1"/>
  <c r="N1043" i="1"/>
  <c r="N235" i="1"/>
  <c r="N165" i="1"/>
  <c r="N1808" i="1"/>
  <c r="N1308" i="1"/>
  <c r="N1235" i="1"/>
  <c r="N594" i="1"/>
  <c r="N883" i="1"/>
  <c r="N2263" i="1"/>
  <c r="N2281" i="1"/>
  <c r="N1463" i="1"/>
  <c r="N237" i="1"/>
  <c r="N2112" i="1"/>
  <c r="N1232" i="1"/>
  <c r="N998" i="1"/>
  <c r="N1629" i="1"/>
  <c r="N2054" i="1"/>
  <c r="N1098" i="1"/>
  <c r="N2055" i="1"/>
  <c r="N216" i="1"/>
  <c r="N959" i="1"/>
  <c r="N787" i="1"/>
  <c r="N387" i="1"/>
  <c r="N214" i="1"/>
  <c r="N1060" i="1"/>
  <c r="N24" i="1"/>
  <c r="N1460" i="1"/>
  <c r="N252" i="1"/>
  <c r="N1928" i="1"/>
  <c r="N1927" i="1"/>
  <c r="N1929" i="1"/>
  <c r="N1930" i="1"/>
  <c r="N244" i="1"/>
  <c r="N1096" i="1"/>
  <c r="N2090" i="1"/>
  <c r="N1685" i="1"/>
  <c r="N806" i="1"/>
  <c r="N312" i="1"/>
  <c r="N313" i="1"/>
  <c r="N314" i="1"/>
  <c r="N734" i="1"/>
  <c r="N2185" i="1"/>
  <c r="N904" i="1"/>
  <c r="N1654" i="1"/>
  <c r="N432" i="1"/>
  <c r="N1324" i="1"/>
  <c r="N983" i="1"/>
  <c r="N215" i="1"/>
  <c r="N1044" i="1"/>
  <c r="N910" i="1"/>
  <c r="N915" i="1"/>
  <c r="N1589" i="1"/>
  <c r="N540" i="1"/>
  <c r="N1695" i="1"/>
  <c r="N1167" i="1"/>
  <c r="N1863" i="1"/>
  <c r="N1869" i="1"/>
  <c r="N203" i="1"/>
  <c r="N408" i="1"/>
  <c r="N2349" i="1"/>
  <c r="N1910" i="1"/>
  <c r="N1912" i="1"/>
  <c r="N527" i="1"/>
  <c r="N2050" i="1"/>
  <c r="N2300" i="1"/>
  <c r="N605" i="1"/>
  <c r="N1059" i="1"/>
  <c r="N1616" i="1"/>
  <c r="N604" i="1"/>
  <c r="N1809" i="1"/>
  <c r="N2211" i="1"/>
  <c r="N1539" i="1"/>
  <c r="N145" i="1"/>
  <c r="N750" i="1"/>
  <c r="N885" i="1"/>
  <c r="N882" i="1"/>
  <c r="N583" i="1"/>
  <c r="N908" i="1"/>
  <c r="N603" i="1"/>
  <c r="N903" i="1"/>
  <c r="N595" i="1"/>
  <c r="N2231" i="1"/>
  <c r="N1454" i="1"/>
  <c r="N269" i="1"/>
  <c r="N51" i="1"/>
  <c r="N1277" i="1"/>
  <c r="N967" i="1"/>
  <c r="N1767" i="1"/>
  <c r="N2007" i="1"/>
  <c r="N1046" i="1"/>
  <c r="N658" i="1"/>
  <c r="N62" i="1"/>
  <c r="N1062" i="1"/>
  <c r="N1740" i="1"/>
  <c r="N889" i="1"/>
  <c r="N2068" i="1"/>
  <c r="N276" i="1"/>
  <c r="N1573" i="1"/>
  <c r="N2186" i="1"/>
  <c r="N2226" i="1"/>
  <c r="N2229" i="1"/>
  <c r="N1427" i="1"/>
  <c r="N200" i="1"/>
  <c r="N217" i="1"/>
  <c r="N218" i="1"/>
  <c r="N355" i="1"/>
  <c r="N412" i="1"/>
  <c r="N90" i="1"/>
  <c r="N1428" i="1"/>
  <c r="N352" i="1"/>
  <c r="N1385" i="1"/>
  <c r="N789" i="1"/>
  <c r="N148" i="1"/>
  <c r="N2153" i="1"/>
  <c r="N211" i="1"/>
  <c r="N775" i="1"/>
  <c r="N1802" i="1"/>
  <c r="N1019" i="1"/>
  <c r="N1034" i="1"/>
  <c r="N245" i="1"/>
  <c r="N1968" i="1"/>
  <c r="N25" i="1"/>
  <c r="N1368" i="1"/>
  <c r="N207" i="1"/>
  <c r="N548" i="1"/>
  <c r="N1409" i="1"/>
  <c r="N2271" i="1"/>
  <c r="N1698" i="1"/>
  <c r="N60" i="1"/>
  <c r="N425" i="1"/>
  <c r="N61" i="1"/>
  <c r="N426" i="1"/>
  <c r="N1202" i="1"/>
  <c r="N1435" i="1"/>
  <c r="N2120" i="1"/>
  <c r="N1436" i="1"/>
  <c r="N2098" i="1"/>
  <c r="N2119" i="1"/>
  <c r="N1594" i="1"/>
  <c r="N736" i="1"/>
  <c r="N1407" i="1"/>
  <c r="N1272" i="1"/>
  <c r="N54" i="1"/>
  <c r="N1976" i="1"/>
  <c r="N1973" i="1"/>
  <c r="N1794" i="1"/>
  <c r="N1371" i="1"/>
  <c r="N2071" i="1"/>
  <c r="N2072" i="1"/>
  <c r="N1104" i="1"/>
  <c r="N9" i="1"/>
  <c r="N23" i="1"/>
  <c r="N991" i="1"/>
  <c r="N994" i="1"/>
  <c r="N127" i="1"/>
  <c r="N153" i="1"/>
  <c r="N743" i="1"/>
  <c r="N1015" i="1"/>
  <c r="N1296" i="1"/>
  <c r="N2175" i="1"/>
  <c r="N1586" i="1"/>
  <c r="N1227" i="1"/>
  <c r="N1228" i="1"/>
  <c r="N1765" i="1"/>
  <c r="N202" i="1"/>
  <c r="N1813" i="1"/>
  <c r="N1764" i="1"/>
  <c r="N1631" i="1"/>
  <c r="N1350" i="1"/>
  <c r="N137" i="1"/>
  <c r="N1830" i="1"/>
  <c r="N1567" i="1"/>
  <c r="N291" i="1"/>
  <c r="N969" i="1"/>
  <c r="N1484" i="1"/>
  <c r="N1710" i="1"/>
  <c r="N1711" i="1"/>
  <c r="N550" i="1"/>
  <c r="N587" i="1"/>
  <c r="N917" i="1"/>
  <c r="N8" i="1"/>
  <c r="N928" i="1"/>
  <c r="N475" i="1"/>
  <c r="N1894" i="1"/>
  <c r="N464" i="1"/>
  <c r="N115" i="1"/>
  <c r="N1240" i="1"/>
  <c r="N1636" i="1"/>
  <c r="N767" i="1"/>
  <c r="N208" i="1"/>
  <c r="N126" i="1"/>
  <c r="N1946" i="1"/>
  <c r="N2167" i="1"/>
  <c r="N2232" i="1"/>
  <c r="N1947" i="1"/>
  <c r="N1943" i="1"/>
  <c r="N1088" i="1"/>
  <c r="N1727" i="1"/>
  <c r="N1134" i="1"/>
  <c r="N2264" i="1"/>
  <c r="N136" i="1"/>
  <c r="N768" i="1"/>
  <c r="N423" i="1"/>
  <c r="N2279" i="1"/>
  <c r="N1624" i="1"/>
  <c r="N1100" i="1"/>
  <c r="N2011" i="1"/>
  <c r="N2010" i="1"/>
  <c r="N2124" i="1"/>
  <c r="N2123" i="1"/>
  <c r="N1523" i="1"/>
  <c r="N825" i="1"/>
  <c r="N1568" i="1"/>
  <c r="N1590" i="1"/>
  <c r="N770" i="1"/>
  <c r="N771" i="1"/>
  <c r="N819" i="1"/>
  <c r="N772" i="1"/>
  <c r="N2348" i="1"/>
  <c r="N677" i="1"/>
  <c r="N458" i="1"/>
  <c r="N769" i="1"/>
  <c r="N1273" i="1"/>
  <c r="N828" i="1"/>
  <c r="N1694" i="1"/>
  <c r="N1329" i="1"/>
  <c r="N1330" i="1"/>
  <c r="N1954" i="1"/>
  <c r="N1953" i="1"/>
  <c r="N418" i="1"/>
  <c r="N545" i="1"/>
  <c r="N384" i="1"/>
  <c r="N988" i="1"/>
  <c r="N1498" i="1"/>
  <c r="N422" i="1"/>
  <c r="N1102" i="1"/>
  <c r="N1103" i="1"/>
  <c r="N1620" i="1"/>
  <c r="N1625" i="1"/>
  <c r="N1101" i="1"/>
  <c r="N2005" i="1"/>
  <c r="N1596" i="1"/>
  <c r="N1203" i="1"/>
  <c r="N297" i="1"/>
  <c r="N1920" i="1"/>
  <c r="N27" i="1"/>
  <c r="N419" i="1"/>
  <c r="N1536" i="1"/>
  <c r="N1205" i="1"/>
  <c r="N141" i="1"/>
  <c r="N1741" i="1"/>
  <c r="N2235" i="1"/>
  <c r="N381" i="1"/>
  <c r="N1520" i="1"/>
  <c r="N448" i="1"/>
  <c r="N1404" i="1"/>
  <c r="N1615" i="1"/>
  <c r="N2299" i="1"/>
  <c r="N777" i="1"/>
  <c r="N992" i="1"/>
  <c r="N960" i="1"/>
  <c r="N123" i="1"/>
  <c r="N1268" i="1"/>
  <c r="N328" i="1"/>
  <c r="N982" i="1"/>
  <c r="N26" i="1"/>
  <c r="N209" i="1"/>
  <c r="N219" i="1"/>
  <c r="N378" i="1"/>
  <c r="N110" i="1"/>
  <c r="N1366" i="1"/>
  <c r="N285" i="1"/>
  <c r="N367" i="1"/>
  <c r="N396" i="1"/>
  <c r="N400" i="1"/>
  <c r="N499" i="1"/>
  <c r="N1004" i="1"/>
  <c r="N227" i="1"/>
  <c r="N284" i="1"/>
  <c r="N1005" i="1"/>
  <c r="N708" i="1"/>
  <c r="N2113" i="1"/>
  <c r="N2139" i="1"/>
  <c r="N2001" i="1"/>
  <c r="N611" i="1"/>
  <c r="N2065" i="1"/>
  <c r="N250" i="1"/>
  <c r="N1780" i="1"/>
  <c r="N2174" i="1"/>
  <c r="N1689" i="1"/>
  <c r="N2056" i="1"/>
  <c r="N2138" i="1"/>
  <c r="N320" i="1"/>
  <c r="N2057" i="1"/>
  <c r="N2059" i="1"/>
  <c r="N2058" i="1"/>
  <c r="N1264" i="1"/>
  <c r="N2060" i="1"/>
  <c r="N323" i="1"/>
  <c r="N1784" i="1"/>
  <c r="N1924" i="1"/>
  <c r="N1323" i="1"/>
  <c r="N451" i="1"/>
  <c r="N2309" i="1"/>
  <c r="N1298" i="1"/>
  <c r="N2095" i="1"/>
  <c r="N1958" i="1"/>
  <c r="N2096" i="1"/>
  <c r="N1377" i="1"/>
  <c r="N958" i="1"/>
  <c r="N326" i="1"/>
  <c r="N1017" i="1"/>
  <c r="N1114" i="1"/>
  <c r="N1641" i="1"/>
  <c r="N1317" i="1"/>
  <c r="N1892" i="1"/>
  <c r="N1531" i="1"/>
  <c r="N1532" i="1"/>
  <c r="N1948" i="1"/>
  <c r="N1949" i="1"/>
  <c r="N135" i="1"/>
  <c r="N2277" i="1"/>
  <c r="N710" i="1"/>
  <c r="N2324" i="1"/>
  <c r="N2325" i="1"/>
  <c r="N1332" i="1"/>
  <c r="N667" i="1"/>
  <c r="N509" i="1"/>
  <c r="N668" i="1"/>
  <c r="N1066" i="1"/>
  <c r="N2163" i="1"/>
  <c r="N1186" i="1"/>
  <c r="N2081" i="1"/>
  <c r="N1575" i="1"/>
  <c r="N2177" i="1"/>
  <c r="N443" i="1"/>
  <c r="N2061" i="1"/>
  <c r="N1684" i="1"/>
  <c r="N2164" i="1"/>
  <c r="N1067" i="1"/>
  <c r="N1895" i="1"/>
  <c r="N689" i="1"/>
  <c r="N859" i="1"/>
  <c r="N1797" i="1"/>
  <c r="N1806" i="1"/>
  <c r="N1835" i="1"/>
  <c r="N1879" i="1"/>
  <c r="N2053" i="1"/>
  <c r="N1291" i="1"/>
  <c r="N1313" i="1"/>
  <c r="N2205" i="1"/>
  <c r="N1177" i="1"/>
  <c r="N1793" i="1"/>
  <c r="N1683" i="1"/>
  <c r="N1988" i="1"/>
  <c r="N2276" i="1"/>
  <c r="N298" i="1"/>
  <c r="N1048" i="1"/>
  <c r="N1343" i="1"/>
  <c r="N1916" i="1"/>
  <c r="N2305" i="1"/>
  <c r="N694" i="1"/>
  <c r="N1023" i="1"/>
  <c r="N2304" i="1"/>
  <c r="N835" i="1"/>
  <c r="N2215" i="1"/>
  <c r="N2152" i="1"/>
  <c r="N2151" i="1"/>
  <c r="N1000" i="1"/>
  <c r="N1001" i="1"/>
  <c r="N2342" i="1"/>
  <c r="N2343" i="1"/>
  <c r="N1055" i="1"/>
  <c r="N1465" i="1"/>
  <c r="N1271" i="1"/>
  <c r="N2019" i="1"/>
  <c r="N628" i="1"/>
  <c r="N749" i="1"/>
  <c r="N459" i="1"/>
  <c r="N494" i="1"/>
  <c r="N746" i="1"/>
  <c r="N747" i="1"/>
  <c r="N17" i="1"/>
  <c r="N1728" i="1"/>
  <c r="N421" i="1"/>
  <c r="N1950" i="1"/>
  <c r="N184" i="1"/>
  <c r="N1862" i="1"/>
  <c r="N1051" i="1"/>
  <c r="N1998" i="1"/>
  <c r="N961" i="1"/>
  <c r="N805" i="1"/>
  <c r="N187" i="1"/>
  <c r="N1384" i="1"/>
  <c r="N807" i="1"/>
  <c r="N685" i="1"/>
  <c r="N1885" i="1"/>
  <c r="N2150" i="1"/>
  <c r="N2162" i="1"/>
  <c r="N2176" i="1"/>
  <c r="N1374" i="1"/>
  <c r="N2270" i="1"/>
  <c r="N2269" i="1"/>
  <c r="N1700" i="1"/>
  <c r="N2097" i="1"/>
  <c r="N1383" i="1"/>
  <c r="N1405" i="1"/>
  <c r="N1168" i="1"/>
  <c r="N1686" i="1"/>
  <c r="N1779" i="1"/>
  <c r="N1585" i="1"/>
  <c r="N1612" i="1"/>
  <c r="N1584" i="1"/>
  <c r="N1171" i="1"/>
  <c r="N1321" i="1"/>
  <c r="N589" i="1"/>
  <c r="N122" i="1"/>
  <c r="N1451" i="1"/>
  <c r="N1801" i="1"/>
  <c r="N1032" i="1"/>
  <c r="N274" i="1"/>
  <c r="N1174" i="1"/>
  <c r="N2173" i="1"/>
  <c r="N1627" i="1"/>
  <c r="N1831" i="1"/>
  <c r="N1369" i="1"/>
  <c r="N1173" i="1"/>
  <c r="N1742" i="1"/>
  <c r="N1364" i="1"/>
  <c r="N1396" i="1"/>
  <c r="N1664" i="1"/>
  <c r="N1989" i="1"/>
  <c r="N1882" i="1"/>
  <c r="N1734" i="1"/>
  <c r="N1292" i="1"/>
  <c r="N117" i="1"/>
  <c r="N2100" i="1"/>
  <c r="N1818" i="1"/>
  <c r="N1819" i="1"/>
  <c r="N1091" i="1"/>
  <c r="N1459" i="1"/>
  <c r="N1344" i="1"/>
  <c r="N2282" i="1"/>
  <c r="N1613" i="1"/>
  <c r="N1941" i="1"/>
  <c r="N124" i="1"/>
  <c r="N1170" i="1"/>
  <c r="N1774" i="1"/>
  <c r="N1306" i="1"/>
  <c r="N1381" i="1"/>
  <c r="N2206" i="1"/>
  <c r="N1325" i="1"/>
  <c r="N1649" i="1"/>
  <c r="N1499" i="1"/>
  <c r="N2302" i="1"/>
  <c r="N2316" i="1"/>
  <c r="N182" i="1"/>
  <c r="N1595" i="1"/>
  <c r="N1811" i="1"/>
  <c r="N865" i="1"/>
  <c r="N222" i="1"/>
  <c r="N322" i="1"/>
  <c r="N1775" i="1"/>
  <c r="N1688" i="1"/>
  <c r="N1494" i="1"/>
  <c r="N1687" i="1"/>
  <c r="N1810" i="1"/>
  <c r="N1841" i="1"/>
  <c r="N1690" i="1"/>
  <c r="N2032" i="1"/>
  <c r="N2183" i="1"/>
  <c r="N2209" i="1"/>
  <c r="N1800" i="1"/>
  <c r="N1886" i="1"/>
  <c r="N2315" i="1"/>
  <c r="N1431" i="1"/>
  <c r="N1518" i="1"/>
  <c r="N2311" i="1"/>
  <c r="N2238" i="1"/>
  <c r="N485" i="1"/>
  <c r="N489" i="1"/>
  <c r="N1487" i="1"/>
  <c r="N1939" i="1"/>
  <c r="N702" i="1"/>
  <c r="N2033" i="1"/>
  <c r="N2170" i="1"/>
  <c r="N651" i="1"/>
  <c r="N831" i="1"/>
  <c r="N650" i="1"/>
  <c r="N180" i="1"/>
  <c r="N1481" i="1"/>
  <c r="N1375" i="1"/>
  <c r="N1771" i="1"/>
  <c r="N1365" i="1"/>
  <c r="N1923" i="1"/>
  <c r="N2295" i="1"/>
  <c r="N2298" i="1"/>
  <c r="N1692" i="1"/>
  <c r="N2067" i="1"/>
  <c r="N1305" i="1"/>
  <c r="N47" i="1"/>
  <c r="N1572" i="1"/>
  <c r="N614" i="1"/>
  <c r="N351" i="1"/>
  <c r="N1535" i="1"/>
  <c r="N1087" i="1"/>
  <c r="N1189" i="1"/>
  <c r="N1367" i="1"/>
  <c r="N2278" i="1"/>
  <c r="N12" i="1"/>
  <c r="N1025" i="1"/>
  <c r="N1198" i="1"/>
  <c r="N1861" i="1"/>
  <c r="N1884" i="1"/>
  <c r="N744" i="1"/>
  <c r="N784" i="1"/>
  <c r="N860" i="1"/>
  <c r="N358" i="1"/>
  <c r="N523" i="1"/>
  <c r="N1021" i="1"/>
  <c r="N1175" i="1"/>
  <c r="N1218" i="1"/>
  <c r="N1836" i="1"/>
  <c r="N1839" i="1"/>
  <c r="N1288" i="1"/>
  <c r="N1289" i="1"/>
  <c r="N1234" i="1"/>
  <c r="N1936" i="1"/>
  <c r="N1290" i="1"/>
  <c r="N1293" i="1"/>
  <c r="N1307" i="1"/>
  <c r="N742" i="1"/>
  <c r="N1370" i="1"/>
  <c r="N1582" i="1"/>
  <c r="N1302" i="1"/>
  <c r="N783" i="1"/>
  <c r="N1380" i="1"/>
  <c r="N522" i="1"/>
  <c r="N1814" i="1"/>
  <c r="N1691" i="1"/>
  <c r="N1726" i="1"/>
  <c r="N1807" i="1"/>
  <c r="N1480" i="1"/>
  <c r="N2002" i="1"/>
  <c r="N2116" i="1"/>
  <c r="N1770" i="1"/>
  <c r="N1399" i="1"/>
  <c r="N1166" i="1"/>
  <c r="N1888" i="1"/>
  <c r="N1430" i="1"/>
  <c r="N816" i="1"/>
  <c r="N1921" i="1"/>
  <c r="N1778" i="1"/>
  <c r="N1969" i="1"/>
  <c r="N2089" i="1"/>
  <c r="N1172" i="1"/>
  <c r="N1776" i="1"/>
  <c r="N1772" i="1"/>
  <c r="N1967" i="1"/>
  <c r="N1169" i="1"/>
  <c r="N2069" i="1"/>
  <c r="N1434" i="1"/>
  <c r="N1533" i="1"/>
  <c r="N2146" i="1"/>
  <c r="N2145" i="1"/>
  <c r="N1619" i="1"/>
  <c r="N1617" i="1"/>
  <c r="N1773" i="1"/>
  <c r="N1777" i="1"/>
  <c r="N741" i="1"/>
  <c r="N1197" i="1"/>
  <c r="N2181" i="1"/>
  <c r="N1429" i="1"/>
  <c r="N1488" i="1"/>
  <c r="N2182" i="1"/>
  <c r="N1701" i="1"/>
  <c r="N1705" i="1"/>
  <c r="N1832" i="1"/>
  <c r="N1922" i="1"/>
  <c r="N1880" i="1"/>
  <c r="N2340" i="1"/>
  <c r="N1655" i="1"/>
  <c r="N1887" i="1"/>
  <c r="N2180" i="1"/>
  <c r="N822" i="1"/>
  <c r="N134" i="1"/>
  <c r="N479" i="1"/>
  <c r="N1083" i="1"/>
  <c r="N1135" i="1"/>
  <c r="N1514" i="1"/>
  <c r="N1519" i="1"/>
  <c r="N1657" i="1"/>
  <c r="N1838" i="1"/>
  <c r="N2239" i="1"/>
  <c r="N2267" i="1"/>
  <c r="N2344" i="1"/>
  <c r="N1579" i="1"/>
  <c r="N948" i="1"/>
  <c r="N2228" i="1"/>
  <c r="N238" i="1"/>
  <c r="N2335" i="1"/>
  <c r="N1425" i="1"/>
  <c r="N413" i="1"/>
  <c r="N1426" i="1"/>
  <c r="N1248" i="1"/>
  <c r="N804" i="1"/>
  <c r="N1251" i="1"/>
  <c r="N761" i="1"/>
  <c r="N764" i="1"/>
  <c r="N1563" i="1"/>
  <c r="N1507" i="1"/>
  <c r="N1153" i="1"/>
  <c r="N1249" i="1"/>
  <c r="N916" i="1"/>
  <c r="N492" i="1"/>
  <c r="N1864" i="1"/>
  <c r="N2354" i="1"/>
  <c r="N824" i="1"/>
  <c r="N73" i="1"/>
  <c r="N1452" i="1"/>
  <c r="N2233" i="1"/>
  <c r="N2297" i="1"/>
  <c r="N1453" i="1"/>
  <c r="N786" i="1"/>
  <c r="N785" i="1"/>
  <c r="N547" i="1"/>
  <c r="N2166" i="1"/>
  <c r="N1760" i="1"/>
  <c r="N1477" i="1"/>
  <c r="N1545" i="1"/>
  <c r="N1156" i="1"/>
  <c r="N1157" i="1"/>
  <c r="N1679" i="1"/>
  <c r="N311" i="1"/>
  <c r="N531" i="1"/>
  <c r="N2285" i="1"/>
  <c r="N1788" i="1"/>
  <c r="N392" i="1"/>
  <c r="N1647" i="1"/>
  <c r="N1651" i="1"/>
  <c r="N2331" i="1"/>
  <c r="N2275" i="1"/>
  <c r="N1500" i="1"/>
  <c r="N1546" i="1"/>
  <c r="N1154" i="1"/>
  <c r="N1160" i="1"/>
  <c r="N1247" i="1"/>
  <c r="N727" i="1"/>
  <c r="N1677" i="1"/>
  <c r="N644" i="1"/>
  <c r="N2029" i="1"/>
  <c r="N1478" i="1"/>
  <c r="N2221" i="1"/>
  <c r="N2220" i="1"/>
  <c r="N2040" i="1"/>
  <c r="N1442" i="1"/>
  <c r="N2105" i="1"/>
  <c r="N1548" i="1"/>
  <c r="N1564" i="1"/>
  <c r="N1678" i="1"/>
  <c r="N1931" i="1"/>
  <c r="N1152" i="1"/>
  <c r="N726" i="1"/>
  <c r="N762" i="1"/>
  <c r="N724" i="1"/>
  <c r="N530" i="1"/>
  <c r="N1544" i="1"/>
  <c r="N1547" i="1"/>
  <c r="N721" i="1"/>
  <c r="N1151" i="1"/>
  <c r="N640" i="1"/>
  <c r="N639" i="1"/>
  <c r="N446" i="1"/>
  <c r="N1495" i="1"/>
  <c r="N1823" i="1"/>
  <c r="N1406" i="1"/>
  <c r="N2188" i="1"/>
  <c r="N2341" i="1"/>
  <c r="N2280" i="1"/>
  <c r="N1276" i="1"/>
  <c r="N1733" i="1"/>
  <c r="N1817" i="1"/>
  <c r="N952" i="1"/>
  <c r="N1724" i="1"/>
  <c r="N1386" i="1"/>
  <c r="N1266" i="1"/>
  <c r="N1455" i="1"/>
  <c r="N1704" i="1"/>
  <c r="N2147" i="1"/>
  <c r="N457" i="1"/>
  <c r="N681" i="1"/>
  <c r="N346" i="1"/>
  <c r="N19" i="1"/>
  <c r="N1591" i="1"/>
  <c r="N1592" i="1"/>
  <c r="N125" i="1"/>
  <c r="N183" i="1"/>
  <c r="N907" i="1"/>
  <c r="N911" i="1"/>
  <c r="N671" i="1"/>
  <c r="N722" i="1"/>
  <c r="N1161" i="1"/>
  <c r="N1509" i="1"/>
  <c r="N799" i="1"/>
  <c r="N802" i="1"/>
  <c r="N2334" i="1"/>
  <c r="N1018" i="1"/>
  <c r="N2088" i="1"/>
  <c r="N1966" i="1"/>
  <c r="N414" i="1"/>
  <c r="N951" i="1"/>
  <c r="N979" i="1"/>
  <c r="N335" i="1"/>
  <c r="N890" i="1"/>
  <c r="N501" i="1"/>
  <c r="N811" i="1"/>
  <c r="N316" i="1"/>
  <c r="N1660" i="1"/>
  <c r="N2148" i="1"/>
  <c r="N2227" i="1"/>
  <c r="N1577" i="1"/>
  <c r="N1574" i="1"/>
  <c r="N797" i="1"/>
  <c r="N763" i="1"/>
  <c r="N1680" i="1"/>
  <c r="N1126" i="1"/>
  <c r="N723" i="1"/>
  <c r="N1508" i="1"/>
  <c r="N601" i="1"/>
  <c r="N1028" i="1"/>
  <c r="N1054" i="1"/>
  <c r="N1117" i="1"/>
  <c r="N663" i="1"/>
  <c r="N626" i="1"/>
  <c r="N912" i="1"/>
  <c r="N146" i="1"/>
  <c r="N1345" i="1"/>
  <c r="N964" i="1"/>
  <c r="N975" i="1"/>
  <c r="N2210" i="1"/>
  <c r="N1889" i="1"/>
  <c r="N1890" i="1"/>
  <c r="N869" i="1"/>
  <c r="N1917" i="1"/>
  <c r="N687" i="1"/>
  <c r="N2353" i="1"/>
  <c r="N2041" i="1"/>
  <c r="N2193" i="1"/>
  <c r="N437" i="1"/>
  <c r="N1029" i="1"/>
  <c r="N1318" i="1"/>
  <c r="N1656" i="1"/>
  <c r="N1650" i="1"/>
  <c r="N1513" i="1"/>
  <c r="N1562" i="1"/>
  <c r="N796" i="1"/>
  <c r="N798" i="1"/>
  <c r="N719" i="1"/>
  <c r="N450" i="1"/>
  <c r="N334" i="1"/>
  <c r="N730" i="1"/>
  <c r="N1980" i="1"/>
  <c r="N1527" i="1"/>
  <c r="N966" i="1"/>
  <c r="N477" i="1"/>
  <c r="N478" i="1"/>
  <c r="N599" i="1"/>
  <c r="N586" i="1"/>
  <c r="N1604" i="1"/>
  <c r="N963" i="1"/>
  <c r="N1932" i="1"/>
  <c r="N1933" i="1"/>
  <c r="N370" i="1"/>
  <c r="N465" i="1"/>
  <c r="N1391" i="1"/>
  <c r="N957" i="1"/>
  <c r="N965" i="1"/>
  <c r="N1534" i="1"/>
  <c r="N1280" i="1"/>
  <c r="N1363" i="1"/>
  <c r="N1334" i="1"/>
  <c r="N1373" i="1"/>
  <c r="N1581" i="1"/>
  <c r="N1497" i="1"/>
  <c r="N1496" i="1"/>
  <c r="N646" i="1"/>
  <c r="N718" i="1"/>
  <c r="N720" i="1"/>
  <c r="N309" i="1"/>
  <c r="N1042" i="1"/>
  <c r="N1125" i="1"/>
  <c r="N725" i="1"/>
  <c r="N2249" i="1"/>
  <c r="N2314" i="1"/>
  <c r="N1141" i="1"/>
  <c r="N1231" i="1"/>
  <c r="N1517" i="1"/>
  <c r="N2030" i="1"/>
  <c r="N2329" i="1"/>
  <c r="N2351" i="1"/>
  <c r="N1297" i="1"/>
  <c r="N1516" i="1"/>
  <c r="N1840" i="1"/>
  <c r="N1935" i="1"/>
  <c r="N1972" i="1"/>
  <c r="N1432" i="1"/>
  <c r="N1382" i="1"/>
  <c r="N955" i="1"/>
  <c r="N1768" i="1"/>
  <c r="N2136" i="1"/>
  <c r="N1314" i="1"/>
  <c r="N70" i="1"/>
  <c r="N95" i="1"/>
  <c r="N239" i="1"/>
  <c r="N56" i="1"/>
  <c r="N120" i="1"/>
  <c r="N1979" i="1"/>
  <c r="N810" i="1"/>
  <c r="N1804" i="1"/>
  <c r="N643" i="1"/>
  <c r="N1557" i="1"/>
  <c r="N1529" i="1"/>
  <c r="N1681" i="1"/>
  <c r="N118" i="1"/>
  <c r="N157" i="1"/>
  <c r="N171" i="1"/>
  <c r="N178" i="1"/>
  <c r="N2135" i="1"/>
  <c r="N980" i="1"/>
  <c r="N484" i="1"/>
  <c r="N539" i="1"/>
  <c r="N906" i="1"/>
  <c r="N307" i="1"/>
  <c r="N592" i="1"/>
  <c r="N1301" i="1"/>
  <c r="N1658" i="1"/>
  <c r="N1659" i="1"/>
  <c r="N2313" i="1"/>
  <c r="N1955" i="1"/>
  <c r="N573" i="1"/>
  <c r="N1188" i="1"/>
  <c r="N1614" i="1"/>
  <c r="N1970" i="1"/>
  <c r="N1881" i="1"/>
  <c r="N1464" i="1"/>
  <c r="N927" i="1"/>
  <c r="N517" i="1"/>
  <c r="N46" i="1"/>
  <c r="N1180" i="1"/>
  <c r="N502" i="1"/>
  <c r="N371" i="1"/>
  <c r="N119" i="1"/>
  <c r="N55" i="1"/>
  <c r="N925" i="1"/>
  <c r="N361" i="1"/>
  <c r="N986" i="1"/>
  <c r="N1638" i="1"/>
  <c r="N1457" i="1"/>
  <c r="N35" i="1"/>
  <c r="N176" i="1"/>
  <c r="N609" i="1"/>
  <c r="N664" i="1"/>
  <c r="N686" i="1"/>
  <c r="N503" i="1"/>
  <c r="N1511" i="1"/>
  <c r="N436" i="1"/>
  <c r="N249" i="1"/>
  <c r="N107" i="1"/>
  <c r="N493" i="1"/>
  <c r="N53" i="1"/>
  <c r="N71" i="1"/>
  <c r="N128" i="1"/>
  <c r="N2236" i="1"/>
  <c r="N1053" i="1"/>
  <c r="N974" i="1"/>
  <c r="N1335" i="1"/>
  <c r="N1378" i="1"/>
  <c r="N1118" i="1"/>
  <c r="N2234" i="1"/>
  <c r="N2203" i="1"/>
  <c r="N42" i="1"/>
  <c r="N782" i="1"/>
  <c r="N1285" i="1"/>
  <c r="N281" i="1"/>
  <c r="N282" i="1"/>
  <c r="N2242" i="1"/>
  <c r="N808" i="1"/>
  <c r="N1738" i="1"/>
  <c r="N1737" i="1"/>
  <c r="N1342" i="1"/>
  <c r="N1112" i="1"/>
  <c r="N836" i="1"/>
  <c r="N1355" i="1"/>
  <c r="N2225" i="1"/>
  <c r="N1357" i="1"/>
  <c r="N1720" i="1"/>
  <c r="N2241" i="1"/>
  <c r="N2189" i="1"/>
  <c r="N1113" i="1"/>
  <c r="N406" i="1"/>
  <c r="N411" i="1"/>
  <c r="N2109" i="1"/>
  <c r="N2106" i="1"/>
  <c r="N968" i="1"/>
  <c r="N947" i="1"/>
  <c r="N474" i="1"/>
  <c r="N1643" i="1"/>
  <c r="N1578" i="1"/>
  <c r="N1422" i="1"/>
  <c r="N273" i="1"/>
  <c r="N169" i="1"/>
  <c r="N111" i="1"/>
  <c r="N428" i="1"/>
  <c r="N504" i="1"/>
  <c r="N1142" i="1"/>
  <c r="N962" i="1"/>
  <c r="N1521" i="1"/>
  <c r="N913" i="1"/>
  <c r="N919" i="1"/>
  <c r="N1237" i="1"/>
  <c r="N96" i="1"/>
  <c r="N224" i="1"/>
  <c r="N2268" i="1"/>
  <c r="N482" i="1"/>
  <c r="N1995" i="1"/>
  <c r="N1376" i="1"/>
  <c r="N6" i="1"/>
  <c r="N656" i="1"/>
  <c r="N776" i="1"/>
  <c r="N11" i="1"/>
  <c r="N257" i="1"/>
  <c r="N1233" i="1"/>
  <c r="N1252" i="1"/>
  <c r="N1300" i="1"/>
  <c r="N627" i="1"/>
  <c r="N240" i="1"/>
  <c r="N246" i="1"/>
  <c r="N188" i="1"/>
  <c r="N909" i="1"/>
  <c r="N449" i="1"/>
  <c r="N1253" i="1"/>
  <c r="N109" i="1"/>
  <c r="N173" i="1"/>
  <c r="N251" i="1"/>
  <c r="N267" i="1"/>
  <c r="N662" i="1"/>
  <c r="N58" i="1"/>
  <c r="N59" i="1"/>
  <c r="N52" i="1"/>
  <c r="N954" i="1"/>
  <c r="N453" i="1"/>
  <c r="N452" i="1"/>
  <c r="N1079" i="1"/>
  <c r="N2320" i="1"/>
  <c r="N2293" i="1"/>
  <c r="N1750" i="1"/>
  <c r="N1286" i="1"/>
  <c r="N57" i="1"/>
  <c r="N1351" i="1"/>
  <c r="N868" i="1"/>
  <c r="N934" i="1"/>
  <c r="N2326" i="1"/>
  <c r="N1524" i="1"/>
  <c r="N931" i="1"/>
  <c r="N546" i="1"/>
  <c r="N2319" i="1"/>
  <c r="N2074" i="1"/>
  <c r="N1204" i="1"/>
  <c r="N829" i="1"/>
  <c r="N1049" i="1"/>
  <c r="N678" i="1"/>
  <c r="N1187" i="1"/>
  <c r="N2172" i="1"/>
  <c r="N2292" i="1"/>
  <c r="N2008" i="1"/>
  <c r="N745" i="1"/>
  <c r="N1996" i="1"/>
  <c r="N318" i="1"/>
  <c r="N2358" i="1"/>
  <c r="N1763" i="1"/>
  <c r="N434" i="1"/>
  <c r="N229" i="1"/>
  <c r="N1847" i="1"/>
  <c r="N1074" i="1"/>
  <c r="N1896" i="1"/>
  <c r="N374" i="1"/>
  <c r="N987" i="1"/>
  <c r="N230" i="1"/>
  <c r="N398" i="1"/>
  <c r="N2078" i="1"/>
  <c r="N39" i="1"/>
  <c r="N791" i="1"/>
  <c r="N1792" i="1"/>
  <c r="N2042" i="1"/>
  <c r="N466" i="1"/>
  <c r="N2130" i="1"/>
  <c r="N33" i="1"/>
  <c r="N1389" i="1"/>
  <c r="N1959" i="1"/>
  <c r="N1671" i="1"/>
  <c r="N1390" i="1"/>
  <c r="N1181" i="1"/>
  <c r="N1875" i="1"/>
  <c r="N1006" i="1"/>
  <c r="N108" i="1"/>
  <c r="N1848" i="1"/>
  <c r="N2262" i="1"/>
  <c r="N1209" i="1"/>
  <c r="N1281" i="1"/>
  <c r="N1854" i="1"/>
  <c r="N2252" i="1"/>
  <c r="N556" i="1"/>
  <c r="N77" i="1"/>
  <c r="N1759" i="1"/>
  <c r="N1124" i="1"/>
  <c r="N1856" i="1"/>
  <c r="N2322" i="1"/>
  <c r="N102" i="1"/>
  <c r="N1123" i="1"/>
  <c r="N261" i="1"/>
  <c r="N1122" i="1"/>
  <c r="N874" i="1"/>
  <c r="N129" i="1"/>
  <c r="N1024" i="1"/>
  <c r="N439" i="1"/>
  <c r="N1359" i="1"/>
  <c r="N565" i="1"/>
  <c r="N287" i="1"/>
  <c r="N660" i="1"/>
  <c r="N1748" i="1"/>
  <c r="N1790" i="1"/>
  <c r="N1178" i="1"/>
  <c r="N1340" i="1"/>
  <c r="N2291" i="1"/>
  <c r="N2260" i="1"/>
  <c r="N2248" i="1"/>
  <c r="N635" i="1"/>
  <c r="N636" i="1"/>
  <c r="N2327" i="1"/>
  <c r="N2323" i="1"/>
  <c r="N996" i="1"/>
  <c r="N1644" i="1"/>
  <c r="N417" i="1"/>
  <c r="N2290" i="1"/>
  <c r="N793" i="1"/>
  <c r="N1842" i="1"/>
  <c r="N97" i="1"/>
  <c r="N80" i="1"/>
  <c r="N81" i="1"/>
  <c r="N78" i="1"/>
  <c r="N86" i="1"/>
  <c r="N2133" i="1"/>
  <c r="N943" i="1"/>
  <c r="N1853" i="1"/>
  <c r="N393" i="1"/>
  <c r="N368" i="1"/>
  <c r="N1761" i="1"/>
  <c r="N221" i="1"/>
  <c r="N91" i="1"/>
  <c r="N16" i="1"/>
  <c r="N175" i="1"/>
  <c r="N1238" i="1"/>
  <c r="N706" i="1"/>
  <c r="N1925" i="1"/>
  <c r="N707" i="1"/>
  <c r="N1341" i="1"/>
  <c r="N1855" i="1"/>
  <c r="N1859" i="1"/>
  <c r="N794" i="1"/>
  <c r="N79" i="1"/>
  <c r="N637" i="1"/>
  <c r="N1149" i="1"/>
  <c r="N2009" i="1"/>
  <c r="N260" i="1"/>
  <c r="N2224" i="1"/>
  <c r="N1217" i="1"/>
  <c r="N174" i="1"/>
  <c r="N331" i="1"/>
  <c r="N330" i="1"/>
  <c r="N602" i="1"/>
  <c r="N1824" i="1"/>
  <c r="N1903" i="1"/>
  <c r="N341" i="1"/>
  <c r="N1260" i="1"/>
  <c r="N21" i="1"/>
  <c r="N161" i="1"/>
  <c r="N198" i="1"/>
  <c r="N512" i="1"/>
  <c r="N162" i="1"/>
  <c r="N513" i="1"/>
  <c r="N1093" i="1"/>
  <c r="N83" i="1"/>
  <c r="N199" i="1"/>
  <c r="N2134" i="1"/>
  <c r="N1608" i="1"/>
  <c r="N1877" i="1"/>
  <c r="N1609" i="1"/>
  <c r="N1828" i="1"/>
  <c r="N1621" i="1"/>
  <c r="N1645" i="1"/>
  <c r="N823" i="1"/>
  <c r="N653" i="1"/>
  <c r="N655" i="1"/>
  <c r="N1491" i="1"/>
  <c r="N1220" i="1"/>
  <c r="N471" i="1"/>
  <c r="N2099" i="1"/>
  <c r="N1913" i="1"/>
  <c r="N735" i="1"/>
  <c r="N1440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L2218" i="1"/>
  <c r="L430" i="1"/>
  <c r="L1165" i="1"/>
  <c r="L584" i="1"/>
  <c r="L864" i="1"/>
  <c r="L1986" i="1"/>
  <c r="L1047" i="1"/>
  <c r="L1593" i="1"/>
  <c r="L64" i="1"/>
  <c r="L1076" i="1"/>
  <c r="L1077" i="1"/>
  <c r="L106" i="1"/>
  <c r="L140" i="1"/>
  <c r="L138" i="1"/>
  <c r="L139" i="1"/>
  <c r="L321" i="1"/>
  <c r="L20" i="1"/>
  <c r="L389" i="1"/>
  <c r="L44" i="1"/>
  <c r="L1195" i="1"/>
  <c r="L1030" i="1"/>
  <c r="L1132" i="1"/>
  <c r="L856" i="1"/>
  <c r="L857" i="1"/>
  <c r="L990" i="1"/>
  <c r="L113" i="1"/>
  <c r="L152" i="1"/>
  <c r="L151" i="1"/>
  <c r="L1097" i="1"/>
  <c r="L1226" i="1"/>
  <c r="L818" i="1"/>
  <c r="L748" i="1"/>
  <c r="L2051" i="1"/>
  <c r="L1225" i="1"/>
  <c r="L1362" i="1"/>
  <c r="L1194" i="1"/>
  <c r="L820" i="1"/>
  <c r="L1458" i="1"/>
  <c r="L1462" i="1"/>
  <c r="L821" i="1"/>
  <c r="L1461" i="1"/>
  <c r="L1339" i="1"/>
  <c r="L487" i="1"/>
  <c r="L488" i="1"/>
  <c r="L271" i="1"/>
  <c r="L1725" i="1"/>
  <c r="L690" i="1"/>
  <c r="L486" i="1"/>
  <c r="L924" i="1"/>
  <c r="L131" i="1"/>
  <c r="L2025" i="1"/>
  <c r="L666" i="1"/>
  <c r="L1146" i="1"/>
  <c r="L559" i="1"/>
  <c r="L1528" i="1"/>
  <c r="L1473" i="1"/>
  <c r="L1121" i="1"/>
  <c r="L871" i="1"/>
  <c r="L1926" i="1"/>
  <c r="L69" i="1"/>
  <c r="L303" i="1"/>
  <c r="L397" i="1"/>
  <c r="L498" i="1"/>
  <c r="L557" i="1"/>
  <c r="L535" i="1"/>
  <c r="L1012" i="1"/>
  <c r="L938" i="1"/>
  <c r="L1576" i="1"/>
  <c r="L416" i="1"/>
  <c r="L551" i="1"/>
  <c r="L1257" i="1"/>
  <c r="L1275" i="1"/>
  <c r="L1274" i="1"/>
  <c r="L2346" i="1"/>
  <c r="L2347" i="1"/>
  <c r="L2318" i="1"/>
  <c r="L2149" i="1"/>
  <c r="L1865" i="1"/>
  <c r="L1975" i="1"/>
  <c r="L1206" i="1"/>
  <c r="L204" i="1"/>
  <c r="L265" i="1"/>
  <c r="L142" i="1"/>
  <c r="L2101" i="1"/>
  <c r="L659" i="1"/>
  <c r="L665" i="1"/>
  <c r="L1419" i="1"/>
  <c r="L1633" i="1"/>
  <c r="L1388" i="1"/>
  <c r="L2125" i="1"/>
  <c r="L395" i="1"/>
  <c r="L394" i="1"/>
  <c r="L1897" i="1"/>
  <c r="L255" i="1"/>
  <c r="L101" i="1"/>
  <c r="L1179" i="1"/>
  <c r="L329" i="1"/>
  <c r="L652" i="1"/>
  <c r="L1148" i="1"/>
  <c r="L103" i="1"/>
  <c r="L440" i="1"/>
  <c r="L566" i="1"/>
  <c r="L41" i="1"/>
  <c r="L1008" i="1"/>
  <c r="L373" i="1"/>
  <c r="L82" i="1"/>
  <c r="L1394" i="1"/>
  <c r="L1857" i="1"/>
  <c r="L1637" i="1"/>
  <c r="L197" i="1"/>
  <c r="L2294" i="1"/>
  <c r="L622" i="1"/>
  <c r="L2155" i="1"/>
  <c r="L1003" i="1"/>
  <c r="L441" i="1"/>
  <c r="L1963" i="1"/>
  <c r="L508" i="1"/>
  <c r="L1964" i="1"/>
  <c r="L1439" i="1"/>
  <c r="L1634" i="1"/>
  <c r="L755" i="1"/>
  <c r="L754" i="1"/>
  <c r="L2017" i="1"/>
  <c r="L1696" i="1"/>
  <c r="L2018" i="1"/>
  <c r="L1846" i="1"/>
  <c r="L2303" i="1"/>
  <c r="L1061" i="1"/>
  <c r="L415" i="1"/>
  <c r="L410" i="1"/>
  <c r="L1213" i="1"/>
  <c r="L507" i="1"/>
  <c r="L505" i="1"/>
  <c r="L506" i="1"/>
  <c r="L1675" i="1"/>
  <c r="L37" i="1"/>
  <c r="L163" i="1"/>
  <c r="L511" i="1"/>
  <c r="L849" i="1"/>
  <c r="L1215" i="1"/>
  <c r="L164" i="1"/>
  <c r="L1983" i="1"/>
  <c r="L1411" i="1"/>
  <c r="L228" i="1"/>
  <c r="L709" i="1"/>
  <c r="L1673" i="1"/>
  <c r="L661" i="1"/>
  <c r="L259" i="1"/>
  <c r="L2043" i="1"/>
  <c r="L1904" i="1"/>
  <c r="L629" i="1"/>
  <c r="L1682" i="1"/>
  <c r="L1606" i="1"/>
  <c r="L1526" i="1"/>
  <c r="L1413" i="1"/>
  <c r="L1229" i="1"/>
  <c r="L2287" i="1"/>
  <c r="L1320" i="1"/>
  <c r="L1069" i="1"/>
  <c r="L114" i="1"/>
  <c r="L1068" i="1"/>
  <c r="L1703" i="1"/>
  <c r="L1721" i="1"/>
  <c r="L1192" i="1"/>
  <c r="L470" i="1"/>
  <c r="L473" i="1"/>
  <c r="L177" i="1"/>
  <c r="L1945" i="1"/>
  <c r="L1326" i="1"/>
  <c r="L2339" i="1"/>
  <c r="L444" i="1"/>
  <c r="L1501" i="1"/>
  <c r="L1303" i="1"/>
  <c r="L420" i="1"/>
  <c r="L186" i="1"/>
  <c r="L1706" i="1"/>
  <c r="L1709" i="1"/>
  <c r="L1951" i="1"/>
  <c r="L1999" i="1"/>
  <c r="L872" i="1"/>
  <c r="L72" i="1"/>
  <c r="L940" i="1"/>
  <c r="L971" i="1"/>
  <c r="L1182" i="1"/>
  <c r="L555" i="1"/>
  <c r="L561" i="1"/>
  <c r="L838" i="1"/>
  <c r="L1418" i="1"/>
  <c r="L1037" i="1"/>
  <c r="L1039" i="1"/>
  <c r="L1279" i="1"/>
  <c r="L568" i="1"/>
  <c r="L581" i="1"/>
  <c r="L850" i="1"/>
  <c r="L233" i="1"/>
  <c r="L880" i="1"/>
  <c r="L582" i="1"/>
  <c r="L569" i="1"/>
  <c r="L572" i="1"/>
  <c r="L717" i="1"/>
  <c r="L944" i="1"/>
  <c r="L234" i="1"/>
  <c r="L760" i="1"/>
  <c r="L467" i="1"/>
  <c r="L518" i="1"/>
  <c r="L891" i="1"/>
  <c r="L693" i="1"/>
  <c r="L94" i="1"/>
  <c r="L1022" i="1"/>
  <c r="L813" i="1"/>
  <c r="L1410" i="1"/>
  <c r="L32" i="1"/>
  <c r="L144" i="1"/>
  <c r="L731" i="1"/>
  <c r="L333" i="1"/>
  <c r="L1483" i="1"/>
  <c r="L49" i="1"/>
  <c r="L1467" i="1"/>
  <c r="L1468" i="1"/>
  <c r="L1997" i="1"/>
  <c r="L1957" i="1"/>
  <c r="L1064" i="1"/>
  <c r="L1261" i="1"/>
  <c r="L337" i="1"/>
  <c r="L2198" i="1"/>
  <c r="L263" i="1"/>
  <c r="L262" i="1"/>
  <c r="L338" i="1"/>
  <c r="L481" i="1"/>
  <c r="L480" i="1"/>
  <c r="L893" i="1"/>
  <c r="L900" i="1"/>
  <c r="L353" i="1"/>
  <c r="L225" i="1"/>
  <c r="L901" i="1"/>
  <c r="L28" i="1"/>
  <c r="L2080" i="1"/>
  <c r="L2079" i="1"/>
  <c r="L1361" i="1"/>
  <c r="L1393" i="1"/>
  <c r="L1960" i="1"/>
  <c r="L1982" i="1"/>
  <c r="L1414" i="1"/>
  <c r="L1311" i="1"/>
  <c r="L1981" i="1"/>
  <c r="L288" i="1"/>
  <c r="L2127" i="1"/>
  <c r="L34" i="1"/>
  <c r="L194" i="1"/>
  <c r="L289" i="1"/>
  <c r="L792" i="1"/>
  <c r="L1961" i="1"/>
  <c r="L1746" i="1"/>
  <c r="L2016" i="1"/>
  <c r="L1073" i="1"/>
  <c r="L2023" i="1"/>
  <c r="L972" i="1"/>
  <c r="L624" i="1"/>
  <c r="L625" i="1"/>
  <c r="L2102" i="1"/>
  <c r="L2157" i="1"/>
  <c r="L2250" i="1"/>
  <c r="L1119" i="1"/>
  <c r="L921" i="1"/>
  <c r="L1472" i="1"/>
  <c r="L2217" i="1"/>
  <c r="L2356" i="1"/>
  <c r="L404" i="1"/>
  <c r="L403" i="1"/>
  <c r="L1183" i="1"/>
  <c r="L405" i="1"/>
  <c r="L1718" i="1"/>
  <c r="L1075" i="1"/>
  <c r="L2158" i="1"/>
  <c r="L1448" i="1"/>
  <c r="L1476" i="1"/>
  <c r="L1984" i="1"/>
  <c r="L2328" i="1"/>
  <c r="L1752" i="1"/>
  <c r="L1315" i="1"/>
  <c r="L1316" i="1"/>
  <c r="L2004" i="1"/>
  <c r="L2003" i="1"/>
  <c r="L711" i="1"/>
  <c r="L286" i="1"/>
  <c r="L1140" i="1"/>
  <c r="L299" i="1"/>
  <c r="L2044" i="1"/>
  <c r="L712" i="1"/>
  <c r="L716" i="1"/>
  <c r="L1211" i="1"/>
  <c r="L1212" i="1"/>
  <c r="L433" i="1"/>
  <c r="L976" i="1"/>
  <c r="L1872" i="1"/>
  <c r="L1747" i="1"/>
  <c r="L1822" i="1"/>
  <c r="L1674" i="1"/>
  <c r="L1670" i="1"/>
  <c r="L2085" i="1"/>
  <c r="L812" i="1"/>
  <c r="L2212" i="1"/>
  <c r="L1352" i="1"/>
  <c r="L1408" i="1"/>
  <c r="L613" i="1"/>
  <c r="L617" i="1"/>
  <c r="L1538" i="1"/>
  <c r="L552" i="1"/>
  <c r="L2187" i="1"/>
  <c r="L92" i="1"/>
  <c r="L1256" i="1"/>
  <c r="L598" i="1"/>
  <c r="L2286" i="1"/>
  <c r="L2111" i="1"/>
  <c r="L691" i="1"/>
  <c r="L1348" i="1"/>
  <c r="L773" i="1"/>
  <c r="L2110" i="1"/>
  <c r="L1400" i="1"/>
  <c r="L2207" i="1"/>
  <c r="L2184" i="1"/>
  <c r="L1105" i="1"/>
  <c r="L1825" i="1"/>
  <c r="L2121" i="1"/>
  <c r="L1915" i="1"/>
  <c r="L1944" i="1"/>
  <c r="L2000" i="1"/>
  <c r="L2118" i="1"/>
  <c r="L1723" i="1"/>
  <c r="L231" i="1"/>
  <c r="L301" i="1"/>
  <c r="L1145" i="1"/>
  <c r="L2015" i="1"/>
  <c r="L1744" i="1"/>
  <c r="L2014" i="1"/>
  <c r="L1259" i="1"/>
  <c r="L1002" i="1"/>
  <c r="L1387" i="1"/>
  <c r="L619" i="1"/>
  <c r="L192" i="1"/>
  <c r="L1607" i="1"/>
  <c r="L1310" i="1"/>
  <c r="L435" i="1"/>
  <c r="L256" i="1"/>
  <c r="L2201" i="1"/>
  <c r="L2204" i="1"/>
  <c r="L360" i="1"/>
  <c r="L340" i="1"/>
  <c r="L359" i="1"/>
  <c r="L585" i="1"/>
  <c r="L588" i="1"/>
  <c r="L279" i="1"/>
  <c r="L283" i="1"/>
  <c r="L870" i="1"/>
  <c r="L280" i="1"/>
  <c r="L496" i="1"/>
  <c r="L268" i="1"/>
  <c r="L1719" i="1"/>
  <c r="L935" i="1"/>
  <c r="L1485" i="1"/>
  <c r="L497" i="1"/>
  <c r="L936" i="1"/>
  <c r="L253" i="1"/>
  <c r="L1065" i="1"/>
  <c r="L2165" i="1"/>
  <c r="L866" i="1"/>
  <c r="L345" i="1"/>
  <c r="L1224" i="1"/>
  <c r="L596" i="1"/>
  <c r="L242" i="1"/>
  <c r="L2052" i="1"/>
  <c r="L1287" i="1"/>
  <c r="L853" i="1"/>
  <c r="L852" i="1"/>
  <c r="L2214" i="1"/>
  <c r="L657" i="1"/>
  <c r="L490" i="1"/>
  <c r="L13" i="1"/>
  <c r="L15" i="1"/>
  <c r="L888" i="1"/>
  <c r="L22" i="1"/>
  <c r="L591" i="1"/>
  <c r="L895" i="1"/>
  <c r="L902" i="1"/>
  <c r="L600" i="1"/>
  <c r="L886" i="1"/>
  <c r="L10" i="1"/>
  <c r="L29" i="1"/>
  <c r="L896" i="1"/>
  <c r="L905" i="1"/>
  <c r="L607" i="1"/>
  <c r="L292" i="1"/>
  <c r="L2077" i="1"/>
  <c r="L1902" i="1"/>
  <c r="L873" i="1"/>
  <c r="L1542" i="1"/>
  <c r="L1036" i="1"/>
  <c r="L713" i="1"/>
  <c r="L2160" i="1"/>
  <c r="L800" i="1"/>
  <c r="L803" i="1"/>
  <c r="L1554" i="1"/>
  <c r="L2117" i="1"/>
  <c r="L2028" i="1"/>
  <c r="L2027" i="1"/>
  <c r="L1510" i="1"/>
  <c r="L638" i="1"/>
  <c r="L1565" i="1"/>
  <c r="L1250" i="1"/>
  <c r="L1566" i="1"/>
  <c r="L1163" i="1"/>
  <c r="L801" i="1"/>
  <c r="L1551" i="1"/>
  <c r="L1676" i="1"/>
  <c r="L674" i="1"/>
  <c r="L1162" i="1"/>
  <c r="L1246" i="1"/>
  <c r="L1558" i="1"/>
  <c r="L567" i="1"/>
  <c r="L570" i="1"/>
  <c r="L1155" i="1"/>
  <c r="L1552" i="1"/>
  <c r="L1559" i="1"/>
  <c r="L575" i="1"/>
  <c r="L579" i="1"/>
  <c r="L645" i="1"/>
  <c r="L2036" i="1"/>
  <c r="L923" i="1"/>
  <c r="L1715" i="1"/>
  <c r="L1445" i="1"/>
  <c r="L1071" i="1"/>
  <c r="L2131" i="1"/>
  <c r="L554" i="1"/>
  <c r="L2076" i="1"/>
  <c r="L1845" i="1"/>
  <c r="L66" i="1"/>
  <c r="L1070" i="1"/>
  <c r="L1438" i="1"/>
  <c r="L620" i="1"/>
  <c r="L2129" i="1"/>
  <c r="L875" i="1"/>
  <c r="L1210" i="1"/>
  <c r="L922" i="1"/>
  <c r="L500" i="1"/>
  <c r="L1749" i="1"/>
  <c r="L1908" i="1"/>
  <c r="L1506" i="1"/>
  <c r="L759" i="1"/>
  <c r="L939" i="1"/>
  <c r="L1437" i="1"/>
  <c r="L1416" i="1"/>
  <c r="L2357" i="1"/>
  <c r="L510" i="1"/>
  <c r="L1120" i="1"/>
  <c r="L1007" i="1"/>
  <c r="L634" i="1"/>
  <c r="L1898" i="1"/>
  <c r="L942" i="1"/>
  <c r="L1040" i="1"/>
  <c r="L85" i="1"/>
  <c r="L684" i="1"/>
  <c r="L2084" i="1"/>
  <c r="L350" i="1"/>
  <c r="L926" i="1"/>
  <c r="L618" i="1"/>
  <c r="L1812" i="1"/>
  <c r="L2115" i="1"/>
  <c r="L1191" i="1"/>
  <c r="L1108" i="1"/>
  <c r="L1662" i="1"/>
  <c r="L1420" i="1"/>
  <c r="L675" i="1"/>
  <c r="L2107" i="1"/>
  <c r="L1697" i="1"/>
  <c r="L1628" i="1"/>
  <c r="L590" i="1"/>
  <c r="L442" i="1"/>
  <c r="L728" i="1"/>
  <c r="L1219" i="1"/>
  <c r="L315" i="1"/>
  <c r="L1078" i="1"/>
  <c r="L1299" i="1"/>
  <c r="L1200" i="1"/>
  <c r="L1580" i="1"/>
  <c r="L846" i="1"/>
  <c r="L844" i="1"/>
  <c r="L847" i="1"/>
  <c r="L1962" i="1"/>
  <c r="L1821" i="1"/>
  <c r="L1850" i="1"/>
  <c r="L76" i="1"/>
  <c r="L2104" i="1"/>
  <c r="L104" i="1"/>
  <c r="L105" i="1"/>
  <c r="L160" i="1"/>
  <c r="L1504" i="1"/>
  <c r="L633" i="1"/>
  <c r="L2222" i="1"/>
  <c r="L1245" i="1"/>
  <c r="L705" i="1"/>
  <c r="L616" i="1"/>
  <c r="L1630" i="1"/>
  <c r="L937" i="1"/>
  <c r="L1327" i="1"/>
  <c r="L950" i="1"/>
  <c r="L325" i="1"/>
  <c r="L538" i="1"/>
  <c r="L386" i="1"/>
  <c r="L809" i="1"/>
  <c r="L733" i="1"/>
  <c r="L752" i="1"/>
  <c r="L1693" i="1"/>
  <c r="L2140" i="1"/>
  <c r="L1769" i="1"/>
  <c r="L654" i="1"/>
  <c r="L740" i="1"/>
  <c r="L1014" i="1"/>
  <c r="L753" i="1"/>
  <c r="L1860" i="1"/>
  <c r="L88" i="1"/>
  <c r="L2075" i="1"/>
  <c r="L1401" i="1"/>
  <c r="L1540" i="1"/>
  <c r="L2070" i="1"/>
  <c r="L1402" i="1"/>
  <c r="L993" i="1"/>
  <c r="L483" i="1"/>
  <c r="L149" i="1"/>
  <c r="L143" i="1"/>
  <c r="L695" i="1"/>
  <c r="L790" i="1"/>
  <c r="L855" i="1"/>
  <c r="L427" i="1"/>
  <c r="L597" i="1"/>
  <c r="L363" i="1"/>
  <c r="L732" i="1"/>
  <c r="L680" i="1"/>
  <c r="L310" i="1"/>
  <c r="L577" i="1"/>
  <c r="L580" i="1"/>
  <c r="L670" i="1"/>
  <c r="L1549" i="1"/>
  <c r="L1020" i="1"/>
  <c r="L2035" i="1"/>
  <c r="L1550" i="1"/>
  <c r="L641" i="1"/>
  <c r="L2200" i="1"/>
  <c r="L1909" i="1"/>
  <c r="L1911" i="1"/>
  <c r="L1827" i="1"/>
  <c r="L2259" i="1"/>
  <c r="L1791" i="1"/>
  <c r="L2128" i="1"/>
  <c r="L1826" i="1"/>
  <c r="L1338" i="1"/>
  <c r="L1635" i="1"/>
  <c r="L2256" i="1"/>
  <c r="L1729" i="1"/>
  <c r="L1208" i="1"/>
  <c r="L1820" i="1"/>
  <c r="L1258" i="1"/>
  <c r="L2126" i="1"/>
  <c r="L254" i="1"/>
  <c r="L1874" i="1"/>
  <c r="L1873" i="1"/>
  <c r="L715" i="1"/>
  <c r="L1282" i="1"/>
  <c r="L1283" i="1"/>
  <c r="L1745" i="1"/>
  <c r="L1072" i="1"/>
  <c r="L1851" i="1"/>
  <c r="L1139" i="1"/>
  <c r="L1147" i="1"/>
  <c r="L1505" i="1"/>
  <c r="L1985" i="1"/>
  <c r="L1867" i="1"/>
  <c r="L1866" i="1"/>
  <c r="L1868" i="1"/>
  <c r="L1870" i="1"/>
  <c r="L1871" i="1"/>
  <c r="L1722" i="1"/>
  <c r="L48" i="1"/>
  <c r="L815" i="1"/>
  <c r="L1956" i="1"/>
  <c r="L1834" i="1"/>
  <c r="L1569" i="1"/>
  <c r="L1598" i="1"/>
  <c r="L1599" i="1"/>
  <c r="L1571" i="1"/>
  <c r="L167" i="1"/>
  <c r="L172" i="1"/>
  <c r="L1033" i="1"/>
  <c r="L377" i="1"/>
  <c r="L1642" i="1"/>
  <c r="L1056" i="1"/>
  <c r="L2012" i="1"/>
  <c r="L1587" i="1"/>
  <c r="L1731" i="1"/>
  <c r="L534" i="1"/>
  <c r="L1421" i="1"/>
  <c r="L1555" i="1"/>
  <c r="L1561" i="1"/>
  <c r="L1159" i="1"/>
  <c r="L1158" i="1"/>
  <c r="L1560" i="1"/>
  <c r="L1164" i="1"/>
  <c r="L1190" i="1"/>
  <c r="L1196" i="1"/>
  <c r="L347" i="1"/>
  <c r="L688" i="1"/>
  <c r="L357" i="1"/>
  <c r="L970" i="1"/>
  <c r="L89" i="1"/>
  <c r="L1236" i="1"/>
  <c r="L1176" i="1"/>
  <c r="L1222" i="1"/>
  <c r="L349" i="1"/>
  <c r="L1127" i="1"/>
  <c r="L1294" i="1"/>
  <c r="L455" i="1"/>
  <c r="L344" i="1"/>
  <c r="L1201" i="1"/>
  <c r="L223" i="1"/>
  <c r="L525" i="1"/>
  <c r="L456" i="1"/>
  <c r="L2034" i="1"/>
  <c r="L1755" i="1"/>
  <c r="L887" i="1"/>
  <c r="L892" i="1"/>
  <c r="L897" i="1"/>
  <c r="L14" i="1"/>
  <c r="L894" i="1"/>
  <c r="L899" i="1"/>
  <c r="L365" i="1"/>
  <c r="L18" i="1"/>
  <c r="L264" i="1"/>
  <c r="L2257" i="1"/>
  <c r="L1214" i="1"/>
  <c r="L339" i="1"/>
  <c r="L158" i="1"/>
  <c r="L1360" i="1"/>
  <c r="L1789" i="1"/>
  <c r="L1502" i="1"/>
  <c r="L2103" i="1"/>
  <c r="L758" i="1"/>
  <c r="L1415" i="1"/>
  <c r="L1716" i="1"/>
  <c r="L1717" i="1"/>
  <c r="L258" i="1"/>
  <c r="L1852" i="1"/>
  <c r="L1392" i="1"/>
  <c r="L1503" i="1"/>
  <c r="L1905" i="1"/>
  <c r="L1876" i="1"/>
  <c r="L1243" i="1"/>
  <c r="L1244" i="1"/>
  <c r="L941" i="1"/>
  <c r="L68" i="1"/>
  <c r="L756" i="1"/>
  <c r="L399" i="1"/>
  <c r="L878" i="1"/>
  <c r="L401" i="1"/>
  <c r="L843" i="1"/>
  <c r="L191" i="1"/>
  <c r="L193" i="1"/>
  <c r="L529" i="1"/>
  <c r="L1632" i="1"/>
  <c r="L1602" i="1"/>
  <c r="L1605" i="1"/>
  <c r="L1309" i="1"/>
  <c r="L1284" i="1"/>
  <c r="L2202" i="1"/>
  <c r="L50" i="1"/>
  <c r="L765" i="1"/>
  <c r="L766" i="1"/>
  <c r="L832" i="1"/>
  <c r="L833" i="1"/>
  <c r="L834" i="1"/>
  <c r="L1109" i="1"/>
  <c r="L1111" i="1"/>
  <c r="L1241" i="1"/>
  <c r="L1110" i="1"/>
  <c r="L714" i="1"/>
  <c r="L1541" i="1"/>
  <c r="L1479" i="1"/>
  <c r="L1906" i="1"/>
  <c r="L1417" i="1"/>
  <c r="L2024" i="1"/>
  <c r="L2197" i="1"/>
  <c r="L2196" i="1"/>
  <c r="L36" i="1"/>
  <c r="L2355" i="1"/>
  <c r="L156" i="1"/>
  <c r="L74" i="1"/>
  <c r="L75" i="1"/>
  <c r="L159" i="1"/>
  <c r="L67" i="1"/>
  <c r="L933" i="1"/>
  <c r="L147" i="1"/>
  <c r="L1199" i="1"/>
  <c r="L1971" i="1"/>
  <c r="L610" i="1"/>
  <c r="L447" i="1"/>
  <c r="L1185" i="1"/>
  <c r="L2048" i="1"/>
  <c r="L1543" i="1"/>
  <c r="L1150" i="1"/>
  <c r="L2199" i="1"/>
  <c r="L2159" i="1"/>
  <c r="L669" i="1"/>
  <c r="L1553" i="1"/>
  <c r="L532" i="1"/>
  <c r="L1041" i="1"/>
  <c r="L576" i="1"/>
  <c r="L642" i="1"/>
  <c r="L308" i="1"/>
  <c r="L354" i="1"/>
  <c r="L170" i="1"/>
  <c r="L2006" i="1"/>
  <c r="L2273" i="1"/>
  <c r="L93" i="1"/>
  <c r="L243" i="1"/>
  <c r="L1757" i="1"/>
  <c r="L1815" i="1"/>
  <c r="L1537" i="1"/>
  <c r="L1796" i="1"/>
  <c r="L778" i="1"/>
  <c r="L1522" i="1"/>
  <c r="L1525" i="1"/>
  <c r="L63" i="1"/>
  <c r="L1799" i="1"/>
  <c r="L1471" i="1"/>
  <c r="L1328" i="1"/>
  <c r="L1128" i="1"/>
  <c r="L2332" i="1"/>
  <c r="L2333" i="1"/>
  <c r="L2169" i="1"/>
  <c r="L1129" i="1"/>
  <c r="L2168" i="1"/>
  <c r="L1184" i="1"/>
  <c r="L956" i="1"/>
  <c r="L168" i="1"/>
  <c r="L98" i="1"/>
  <c r="L514" i="1"/>
  <c r="L226" i="1"/>
  <c r="L236" i="1"/>
  <c r="L278" i="1"/>
  <c r="L277" i="1"/>
  <c r="L43" i="1"/>
  <c r="L2171" i="1"/>
  <c r="L380" i="1"/>
  <c r="L631" i="1"/>
  <c r="L1336" i="1"/>
  <c r="L630" i="1"/>
  <c r="L1474" i="1"/>
  <c r="L2062" i="1"/>
  <c r="L196" i="1"/>
  <c r="L1412" i="1"/>
  <c r="L1600" i="1"/>
  <c r="L99" i="1"/>
  <c r="L100" i="1"/>
  <c r="L2352" i="1"/>
  <c r="L1907" i="1"/>
  <c r="L848" i="1"/>
  <c r="L2038" i="1"/>
  <c r="L369" i="1"/>
  <c r="L837" i="1"/>
  <c r="L2288" i="1"/>
  <c r="L2240" i="1"/>
  <c r="L1736" i="1"/>
  <c r="L1354" i="1"/>
  <c r="L1743" i="1"/>
  <c r="L2283" i="1"/>
  <c r="L2243" i="1"/>
  <c r="L2284" i="1"/>
  <c r="L1009" i="1"/>
  <c r="L1011" i="1"/>
  <c r="L1010" i="1"/>
  <c r="L984" i="1"/>
  <c r="L1893" i="1"/>
  <c r="L195" i="1"/>
  <c r="L563" i="1"/>
  <c r="L632" i="1"/>
  <c r="L1713" i="1"/>
  <c r="L877" i="1"/>
  <c r="L336" i="1"/>
  <c r="L553" i="1"/>
  <c r="L757" i="1"/>
  <c r="L564" i="1"/>
  <c r="L2026" i="1"/>
  <c r="L232" i="1"/>
  <c r="L1601" i="1"/>
  <c r="L2261" i="1"/>
  <c r="L623" i="1"/>
  <c r="L1278" i="1"/>
  <c r="L879" i="1"/>
  <c r="L1991" i="1"/>
  <c r="L1269" i="1"/>
  <c r="L544" i="1"/>
  <c r="L1449" i="1"/>
  <c r="L296" i="1"/>
  <c r="L1766" i="1"/>
  <c r="L1987" i="1"/>
  <c r="L1216" i="1"/>
  <c r="L1556" i="1"/>
  <c r="L672" i="1"/>
  <c r="L87" i="1"/>
  <c r="L945" i="1"/>
  <c r="L571" i="1"/>
  <c r="L574" i="1"/>
  <c r="L673" i="1"/>
  <c r="L881" i="1"/>
  <c r="L2274" i="1"/>
  <c r="L578" i="1"/>
  <c r="L918" i="1"/>
  <c r="L1482" i="1"/>
  <c r="L2338" i="1"/>
  <c r="L914" i="1"/>
  <c r="L648" i="1"/>
  <c r="L189" i="1"/>
  <c r="L266" i="1"/>
  <c r="L999" i="1"/>
  <c r="L739" i="1"/>
  <c r="L2191" i="1"/>
  <c r="L949" i="1"/>
  <c r="L1712" i="1"/>
  <c r="L898" i="1"/>
  <c r="L1977" i="1"/>
  <c r="L549" i="1"/>
  <c r="L2312" i="1"/>
  <c r="L981" i="1"/>
  <c r="L699" i="1"/>
  <c r="L700" i="1"/>
  <c r="L697" i="1"/>
  <c r="L698" i="1"/>
  <c r="L701" i="1"/>
  <c r="L537" i="1"/>
  <c r="L737" i="1"/>
  <c r="L1663" i="1"/>
  <c r="L1732" i="1"/>
  <c r="L1739" i="1"/>
  <c r="L1013" i="1"/>
  <c r="L867" i="1"/>
  <c r="L1754" i="1"/>
  <c r="L1082" i="1"/>
  <c r="L116" i="1"/>
  <c r="L362" i="1"/>
  <c r="L317" i="1"/>
  <c r="L185" i="1"/>
  <c r="L1130" i="1"/>
  <c r="L402" i="1"/>
  <c r="L38" i="1"/>
  <c r="L305" i="1"/>
  <c r="L558" i="1"/>
  <c r="L560" i="1"/>
  <c r="L2289" i="1"/>
  <c r="L841" i="1"/>
  <c r="L845" i="1"/>
  <c r="L1143" i="1"/>
  <c r="L1144" i="1"/>
  <c r="L1900" i="1"/>
  <c r="L155" i="1"/>
  <c r="L2321" i="1"/>
  <c r="L1116" i="1"/>
  <c r="L1735" i="1"/>
  <c r="L1785" i="1"/>
  <c r="L2230" i="1"/>
  <c r="L1424" i="1"/>
  <c r="L920" i="1"/>
  <c r="L391" i="1"/>
  <c r="L390" i="1"/>
  <c r="L1702" i="1"/>
  <c r="L1094" i="1"/>
  <c r="L445" i="1"/>
  <c r="L1469" i="1"/>
  <c r="L2296" i="1"/>
  <c r="L1714" i="1"/>
  <c r="L1441" i="1"/>
  <c r="L1672" i="1"/>
  <c r="L1443" i="1"/>
  <c r="L1446" i="1"/>
  <c r="L290" i="1"/>
  <c r="L1447" i="1"/>
  <c r="L2132" i="1"/>
  <c r="L179" i="1"/>
  <c r="L1084" i="1"/>
  <c r="L1085" i="1"/>
  <c r="L1080" i="1"/>
  <c r="L729" i="1"/>
  <c r="L7" i="1"/>
  <c r="L2301" i="1"/>
  <c r="L1398" i="1"/>
  <c r="L462" i="1"/>
  <c r="L608" i="1"/>
  <c r="L1353" i="1"/>
  <c r="L1358" i="1"/>
  <c r="L751" i="1"/>
  <c r="L463" i="1"/>
  <c r="L1648" i="1"/>
  <c r="L1994" i="1"/>
  <c r="L364" i="1"/>
  <c r="L1486" i="1"/>
  <c r="L519" i="1"/>
  <c r="L1270" i="1"/>
  <c r="L861" i="1"/>
  <c r="L862" i="1"/>
  <c r="L1026" i="1"/>
  <c r="L1756" i="1"/>
  <c r="L1816" i="1"/>
  <c r="L2047" i="1"/>
  <c r="L1918" i="1"/>
  <c r="L1965" i="1"/>
  <c r="L181" i="1"/>
  <c r="L1914" i="1"/>
  <c r="L1829" i="1"/>
  <c r="L1833" i="1"/>
  <c r="L2337" i="1"/>
  <c r="L2330" i="1"/>
  <c r="L827" i="1"/>
  <c r="L2161" i="1"/>
  <c r="L431" i="1"/>
  <c r="L407" i="1"/>
  <c r="L295" i="1"/>
  <c r="L1333" i="1"/>
  <c r="L1092" i="1"/>
  <c r="L1444" i="1"/>
  <c r="L1901" i="1"/>
  <c r="L978" i="1"/>
  <c r="L533" i="1"/>
  <c r="L2216" i="1"/>
  <c r="L2219" i="1"/>
  <c r="L2021" i="1"/>
  <c r="L1849" i="1"/>
  <c r="L372" i="1"/>
  <c r="L2039" i="1"/>
  <c r="L839" i="1"/>
  <c r="L2154" i="1"/>
  <c r="L1640" i="1"/>
  <c r="L524" i="1"/>
  <c r="L1255" i="1"/>
  <c r="L1207" i="1"/>
  <c r="L424" i="1"/>
  <c r="L1347" i="1"/>
  <c r="L324" i="1"/>
  <c r="L2122" i="1"/>
  <c r="L851" i="1"/>
  <c r="L348" i="1"/>
  <c r="L382" i="1"/>
  <c r="L1295" i="1"/>
  <c r="L1397" i="1"/>
  <c r="L1265" i="1"/>
  <c r="L1470" i="1"/>
  <c r="L2013" i="1"/>
  <c r="L1990" i="1"/>
  <c r="L409" i="1"/>
  <c r="L379" i="1"/>
  <c r="L154" i="1"/>
  <c r="L1843" i="1"/>
  <c r="L1803" i="1"/>
  <c r="L1050" i="1"/>
  <c r="L1493" i="1"/>
  <c r="L520" i="1"/>
  <c r="L2142" i="1"/>
  <c r="L121" i="1"/>
  <c r="L2143" i="1"/>
  <c r="L1081" i="1"/>
  <c r="L526" i="1"/>
  <c r="L932" i="1"/>
  <c r="L1730" i="1"/>
  <c r="L1239" i="1"/>
  <c r="L1844" i="1"/>
  <c r="L703" i="1"/>
  <c r="L704" i="1"/>
  <c r="L615" i="1"/>
  <c r="L2190" i="1"/>
  <c r="L1661" i="1"/>
  <c r="L1805" i="1"/>
  <c r="L1267" i="1"/>
  <c r="L429" i="1"/>
  <c r="L1878" i="1"/>
  <c r="L930" i="1"/>
  <c r="L1136" i="1"/>
  <c r="L1230" i="1"/>
  <c r="L206" i="1"/>
  <c r="L210" i="1"/>
  <c r="L356" i="1"/>
  <c r="L780" i="1"/>
  <c r="L476" i="1"/>
  <c r="L1646" i="1"/>
  <c r="L1492" i="1"/>
  <c r="L2082" i="1"/>
  <c r="L130" i="1"/>
  <c r="L1891" i="1"/>
  <c r="L201" i="1"/>
  <c r="L946" i="1"/>
  <c r="L1639" i="1"/>
  <c r="L1787" i="1"/>
  <c r="L2066" i="1"/>
  <c r="L460" i="1"/>
  <c r="L1626" i="1"/>
  <c r="L985" i="1"/>
  <c r="L302" i="1"/>
  <c r="L304" i="1"/>
  <c r="L842" i="1"/>
  <c r="L2156" i="1"/>
  <c r="L2194" i="1"/>
  <c r="L2223" i="1"/>
  <c r="L1762" i="1"/>
  <c r="L2195" i="1"/>
  <c r="L2037" i="1"/>
  <c r="L1899" i="1"/>
  <c r="L1978" i="1"/>
  <c r="L2251" i="1"/>
  <c r="L2258" i="1"/>
  <c r="L562" i="1"/>
  <c r="L647" i="1"/>
  <c r="L469" i="1"/>
  <c r="L2086" i="1"/>
  <c r="L1992" i="1"/>
  <c r="L1063" i="1"/>
  <c r="L1254" i="1"/>
  <c r="L1708" i="1"/>
  <c r="L1707" i="1"/>
  <c r="L1372" i="1"/>
  <c r="L1133" i="1"/>
  <c r="L1262" i="1"/>
  <c r="L788" i="1"/>
  <c r="L612" i="1"/>
  <c r="L1052" i="1"/>
  <c r="L1138" i="1"/>
  <c r="L1456" i="1"/>
  <c r="L1322" i="1"/>
  <c r="L1131" i="1"/>
  <c r="L2336" i="1"/>
  <c r="L683" i="1"/>
  <c r="L1934" i="1"/>
  <c r="L2237" i="1"/>
  <c r="L1940" i="1"/>
  <c r="L1490" i="1"/>
  <c r="L2114" i="1"/>
  <c r="L1193" i="1"/>
  <c r="L1379" i="1"/>
  <c r="L795" i="1"/>
  <c r="L306" i="1"/>
  <c r="L1974" i="1"/>
  <c r="L2073" i="1"/>
  <c r="L1107" i="1"/>
  <c r="L241" i="1"/>
  <c r="L1221" i="1"/>
  <c r="L1798" i="1"/>
  <c r="L1942" i="1"/>
  <c r="L2266" i="1"/>
  <c r="L1223" i="1"/>
  <c r="L1938" i="1"/>
  <c r="L1099" i="1"/>
  <c r="L528" i="1"/>
  <c r="L692" i="1"/>
  <c r="L521" i="1"/>
  <c r="L515" i="1"/>
  <c r="L319" i="1"/>
  <c r="L738" i="1"/>
  <c r="L1783" i="1"/>
  <c r="L2307" i="1"/>
  <c r="L220" i="1"/>
  <c r="L1781" i="1"/>
  <c r="L1782" i="1"/>
  <c r="L247" i="1"/>
  <c r="L929" i="1"/>
  <c r="L461" i="1"/>
  <c r="L112" i="1"/>
  <c r="L332" i="1"/>
  <c r="L1337" i="1"/>
  <c r="L2254" i="1"/>
  <c r="L2255" i="1"/>
  <c r="L300" i="1"/>
  <c r="L438" i="1"/>
  <c r="L1475" i="1"/>
  <c r="L840" i="1"/>
  <c r="L2022" i="1"/>
  <c r="L1035" i="1"/>
  <c r="L977" i="1"/>
  <c r="L1603" i="1"/>
  <c r="L973" i="1"/>
  <c r="L1038" i="1"/>
  <c r="L2020" i="1"/>
  <c r="L876" i="1"/>
  <c r="L2350" i="1"/>
  <c r="L1349" i="1"/>
  <c r="L2310" i="1"/>
  <c r="L536" i="1"/>
  <c r="L375" i="1"/>
  <c r="L376" i="1"/>
  <c r="L516" i="1"/>
  <c r="L2093" i="1"/>
  <c r="L495" i="1"/>
  <c r="L150" i="1"/>
  <c r="L2213" i="1"/>
  <c r="L696" i="1"/>
  <c r="L679" i="1"/>
  <c r="L1952" i="1"/>
  <c r="L676" i="1"/>
  <c r="L1312" i="1"/>
  <c r="L2253" i="1"/>
  <c r="L1666" i="1"/>
  <c r="L366" i="1"/>
  <c r="L2246" i="1"/>
  <c r="L2245" i="1"/>
  <c r="L2247" i="1"/>
  <c r="L2244" i="1"/>
  <c r="L1668" i="1"/>
  <c r="L1669" i="1"/>
  <c r="L1665" i="1"/>
  <c r="L1242" i="1"/>
  <c r="L1667" i="1"/>
  <c r="L40" i="1"/>
  <c r="L1433" i="1"/>
  <c r="L1106" i="1"/>
  <c r="L826" i="1"/>
  <c r="L1489" i="1"/>
  <c r="L294" i="1"/>
  <c r="L1086" i="1"/>
  <c r="L779" i="1"/>
  <c r="L270" i="1"/>
  <c r="L2094" i="1"/>
  <c r="L542" i="1"/>
  <c r="L327" i="1"/>
  <c r="L863" i="1"/>
  <c r="L454" i="1"/>
  <c r="L272" i="1"/>
  <c r="L1356" i="1"/>
  <c r="L817" i="1"/>
  <c r="L1031" i="1"/>
  <c r="L1346" i="1"/>
  <c r="L884" i="1"/>
  <c r="L166" i="1"/>
  <c r="L1786" i="1"/>
  <c r="L45" i="1"/>
  <c r="L649" i="1"/>
  <c r="L84" i="1"/>
  <c r="L1858" i="1"/>
  <c r="L621" i="1"/>
  <c r="L1466" i="1"/>
  <c r="L2141" i="1"/>
  <c r="L385" i="1"/>
  <c r="L2317" i="1"/>
  <c r="L2345" i="1"/>
  <c r="L1016" i="1"/>
  <c r="L1937" i="1"/>
  <c r="L1115" i="1"/>
  <c r="L1588" i="1"/>
  <c r="L1304" i="1"/>
  <c r="L190" i="1"/>
  <c r="L2192" i="1"/>
  <c r="L1699" i="1"/>
  <c r="L1045" i="1"/>
  <c r="L343" i="1"/>
  <c r="L2108" i="1"/>
  <c r="L275" i="1"/>
  <c r="L1137" i="1"/>
  <c r="L212" i="1"/>
  <c r="L989" i="1"/>
  <c r="L1993" i="1"/>
  <c r="L2083" i="1"/>
  <c r="L854" i="1"/>
  <c r="L2087" i="1"/>
  <c r="L1331" i="1"/>
  <c r="L2031" i="1"/>
  <c r="L383" i="1"/>
  <c r="L293" i="1"/>
  <c r="L1753" i="1"/>
  <c r="L491" i="1"/>
  <c r="L814" i="1"/>
  <c r="L1450" i="1"/>
  <c r="L1057" i="1"/>
  <c r="L1058" i="1"/>
  <c r="L1403" i="1"/>
  <c r="L1395" i="1"/>
  <c r="L2063" i="1"/>
  <c r="L2064" i="1"/>
  <c r="L1583" i="1"/>
  <c r="L1095" i="1"/>
  <c r="L543" i="1"/>
  <c r="L2092" i="1"/>
  <c r="L541" i="1"/>
  <c r="L468" i="1"/>
  <c r="L2091" i="1"/>
  <c r="L2178" i="1"/>
  <c r="L1837" i="1"/>
  <c r="L682" i="1"/>
  <c r="L2265" i="1"/>
  <c r="L1795" i="1"/>
  <c r="L2049" i="1"/>
  <c r="L2272" i="1"/>
  <c r="L1423" i="1"/>
  <c r="L1319" i="1"/>
  <c r="L830" i="1"/>
  <c r="L1597" i="1"/>
  <c r="L1610" i="1"/>
  <c r="L2179" i="1"/>
  <c r="L1027" i="1"/>
  <c r="L1653" i="1"/>
  <c r="L1883" i="1"/>
  <c r="L1570" i="1"/>
  <c r="L1623" i="1"/>
  <c r="L1622" i="1"/>
  <c r="L2308" i="1"/>
  <c r="L858" i="1"/>
  <c r="L1652" i="1"/>
  <c r="L1515" i="1"/>
  <c r="L31" i="1"/>
  <c r="L248" i="1"/>
  <c r="L1758" i="1"/>
  <c r="L995" i="1"/>
  <c r="L953" i="1"/>
  <c r="L1618" i="1"/>
  <c r="L2306" i="1"/>
  <c r="L388" i="1"/>
  <c r="L30" i="1"/>
  <c r="L472" i="1"/>
  <c r="L1530" i="1"/>
  <c r="L997" i="1"/>
  <c r="L1263" i="1"/>
  <c r="L213" i="1"/>
  <c r="L2137" i="1"/>
  <c r="L2144" i="1"/>
  <c r="L1512" i="1"/>
  <c r="L781" i="1"/>
  <c r="L606" i="1"/>
  <c r="L593" i="1"/>
  <c r="L132" i="1"/>
  <c r="L133" i="1"/>
  <c r="L205" i="1"/>
  <c r="L2208" i="1"/>
  <c r="L2046" i="1"/>
  <c r="L65" i="1"/>
  <c r="L1919" i="1"/>
  <c r="L1090" i="1"/>
  <c r="L1089" i="1"/>
  <c r="L774" i="1"/>
  <c r="L2045" i="1"/>
  <c r="L1751" i="1"/>
  <c r="L1611" i="1"/>
  <c r="L342" i="1"/>
  <c r="L1043" i="1"/>
  <c r="L235" i="1"/>
  <c r="L165" i="1"/>
  <c r="L1808" i="1"/>
  <c r="L1308" i="1"/>
  <c r="L1235" i="1"/>
  <c r="L594" i="1"/>
  <c r="L883" i="1"/>
  <c r="L2263" i="1"/>
  <c r="L2281" i="1"/>
  <c r="L1463" i="1"/>
  <c r="L237" i="1"/>
  <c r="L2112" i="1"/>
  <c r="L1232" i="1"/>
  <c r="L998" i="1"/>
  <c r="L1629" i="1"/>
  <c r="L2054" i="1"/>
  <c r="L1098" i="1"/>
  <c r="L2055" i="1"/>
  <c r="L216" i="1"/>
  <c r="L959" i="1"/>
  <c r="L787" i="1"/>
  <c r="L387" i="1"/>
  <c r="L214" i="1"/>
  <c r="L1060" i="1"/>
  <c r="L24" i="1"/>
  <c r="L1460" i="1"/>
  <c r="L252" i="1"/>
  <c r="L1928" i="1"/>
  <c r="L1927" i="1"/>
  <c r="L1929" i="1"/>
  <c r="L1930" i="1"/>
  <c r="L244" i="1"/>
  <c r="L1096" i="1"/>
  <c r="L2090" i="1"/>
  <c r="L1685" i="1"/>
  <c r="L806" i="1"/>
  <c r="L312" i="1"/>
  <c r="L313" i="1"/>
  <c r="L314" i="1"/>
  <c r="L734" i="1"/>
  <c r="L2185" i="1"/>
  <c r="L904" i="1"/>
  <c r="L1654" i="1"/>
  <c r="L432" i="1"/>
  <c r="L1324" i="1"/>
  <c r="L983" i="1"/>
  <c r="L215" i="1"/>
  <c r="L1044" i="1"/>
  <c r="L910" i="1"/>
  <c r="L915" i="1"/>
  <c r="L1589" i="1"/>
  <c r="L540" i="1"/>
  <c r="L1695" i="1"/>
  <c r="L1167" i="1"/>
  <c r="L1863" i="1"/>
  <c r="L1869" i="1"/>
  <c r="L203" i="1"/>
  <c r="L408" i="1"/>
  <c r="L2349" i="1"/>
  <c r="L1910" i="1"/>
  <c r="L1912" i="1"/>
  <c r="L527" i="1"/>
  <c r="L2050" i="1"/>
  <c r="L2300" i="1"/>
  <c r="L605" i="1"/>
  <c r="L1059" i="1"/>
  <c r="L1616" i="1"/>
  <c r="L604" i="1"/>
  <c r="L1809" i="1"/>
  <c r="L2211" i="1"/>
  <c r="L1539" i="1"/>
  <c r="L145" i="1"/>
  <c r="L750" i="1"/>
  <c r="L885" i="1"/>
  <c r="L882" i="1"/>
  <c r="L583" i="1"/>
  <c r="L908" i="1"/>
  <c r="L603" i="1"/>
  <c r="L903" i="1"/>
  <c r="L595" i="1"/>
  <c r="L2231" i="1"/>
  <c r="L1454" i="1"/>
  <c r="L269" i="1"/>
  <c r="L51" i="1"/>
  <c r="L1277" i="1"/>
  <c r="L967" i="1"/>
  <c r="L1767" i="1"/>
  <c r="L2007" i="1"/>
  <c r="L1046" i="1"/>
  <c r="L658" i="1"/>
  <c r="L62" i="1"/>
  <c r="L1062" i="1"/>
  <c r="L1740" i="1"/>
  <c r="L889" i="1"/>
  <c r="L2068" i="1"/>
  <c r="L276" i="1"/>
  <c r="L1573" i="1"/>
  <c r="L2186" i="1"/>
  <c r="L2226" i="1"/>
  <c r="L2229" i="1"/>
  <c r="L1427" i="1"/>
  <c r="L200" i="1"/>
  <c r="L217" i="1"/>
  <c r="L218" i="1"/>
  <c r="L355" i="1"/>
  <c r="L412" i="1"/>
  <c r="L90" i="1"/>
  <c r="L1428" i="1"/>
  <c r="L352" i="1"/>
  <c r="L1385" i="1"/>
  <c r="L789" i="1"/>
  <c r="L148" i="1"/>
  <c r="L2153" i="1"/>
  <c r="L211" i="1"/>
  <c r="L775" i="1"/>
  <c r="L1802" i="1"/>
  <c r="L1019" i="1"/>
  <c r="L1034" i="1"/>
  <c r="L245" i="1"/>
  <c r="L1968" i="1"/>
  <c r="L25" i="1"/>
  <c r="L1368" i="1"/>
  <c r="L207" i="1"/>
  <c r="L548" i="1"/>
  <c r="L1409" i="1"/>
  <c r="L2271" i="1"/>
  <c r="L1698" i="1"/>
  <c r="L60" i="1"/>
  <c r="L425" i="1"/>
  <c r="L61" i="1"/>
  <c r="L426" i="1"/>
  <c r="L1202" i="1"/>
  <c r="L1435" i="1"/>
  <c r="L2120" i="1"/>
  <c r="L1436" i="1"/>
  <c r="L2098" i="1"/>
  <c r="L2119" i="1"/>
  <c r="L1594" i="1"/>
  <c r="L736" i="1"/>
  <c r="L1407" i="1"/>
  <c r="L1272" i="1"/>
  <c r="L54" i="1"/>
  <c r="L1976" i="1"/>
  <c r="L1973" i="1"/>
  <c r="L1794" i="1"/>
  <c r="L1371" i="1"/>
  <c r="L2071" i="1"/>
  <c r="L2072" i="1"/>
  <c r="L1104" i="1"/>
  <c r="L9" i="1"/>
  <c r="L23" i="1"/>
  <c r="L991" i="1"/>
  <c r="L994" i="1"/>
  <c r="L127" i="1"/>
  <c r="L153" i="1"/>
  <c r="L743" i="1"/>
  <c r="L1015" i="1"/>
  <c r="L1296" i="1"/>
  <c r="L2175" i="1"/>
  <c r="L1586" i="1"/>
  <c r="L1227" i="1"/>
  <c r="L1228" i="1"/>
  <c r="L1765" i="1"/>
  <c r="L202" i="1"/>
  <c r="L1813" i="1"/>
  <c r="L1764" i="1"/>
  <c r="L1631" i="1"/>
  <c r="L1350" i="1"/>
  <c r="L137" i="1"/>
  <c r="L1830" i="1"/>
  <c r="L1567" i="1"/>
  <c r="L291" i="1"/>
  <c r="L969" i="1"/>
  <c r="L1484" i="1"/>
  <c r="L1710" i="1"/>
  <c r="L1711" i="1"/>
  <c r="L550" i="1"/>
  <c r="L587" i="1"/>
  <c r="L917" i="1"/>
  <c r="L8" i="1"/>
  <c r="L928" i="1"/>
  <c r="L475" i="1"/>
  <c r="L1894" i="1"/>
  <c r="L464" i="1"/>
  <c r="L115" i="1"/>
  <c r="L1240" i="1"/>
  <c r="L1636" i="1"/>
  <c r="L767" i="1"/>
  <c r="L208" i="1"/>
  <c r="L126" i="1"/>
  <c r="L1946" i="1"/>
  <c r="L2167" i="1"/>
  <c r="L2232" i="1"/>
  <c r="L1947" i="1"/>
  <c r="L1943" i="1"/>
  <c r="L1088" i="1"/>
  <c r="L1727" i="1"/>
  <c r="L1134" i="1"/>
  <c r="L2264" i="1"/>
  <c r="L136" i="1"/>
  <c r="L768" i="1"/>
  <c r="L423" i="1"/>
  <c r="L2279" i="1"/>
  <c r="L1624" i="1"/>
  <c r="L1100" i="1"/>
  <c r="L2011" i="1"/>
  <c r="L2010" i="1"/>
  <c r="L2124" i="1"/>
  <c r="L2123" i="1"/>
  <c r="L1523" i="1"/>
  <c r="L825" i="1"/>
  <c r="L1568" i="1"/>
  <c r="L1590" i="1"/>
  <c r="L770" i="1"/>
  <c r="L771" i="1"/>
  <c r="L819" i="1"/>
  <c r="L772" i="1"/>
  <c r="L2348" i="1"/>
  <c r="L677" i="1"/>
  <c r="L458" i="1"/>
  <c r="L769" i="1"/>
  <c r="L1273" i="1"/>
  <c r="L828" i="1"/>
  <c r="L1694" i="1"/>
  <c r="L1329" i="1"/>
  <c r="L1330" i="1"/>
  <c r="L1954" i="1"/>
  <c r="L1953" i="1"/>
  <c r="L418" i="1"/>
  <c r="L545" i="1"/>
  <c r="L384" i="1"/>
  <c r="L988" i="1"/>
  <c r="L1498" i="1"/>
  <c r="L422" i="1"/>
  <c r="L1102" i="1"/>
  <c r="L1103" i="1"/>
  <c r="L1620" i="1"/>
  <c r="L1625" i="1"/>
  <c r="L1101" i="1"/>
  <c r="L2005" i="1"/>
  <c r="L1596" i="1"/>
  <c r="L1203" i="1"/>
  <c r="L297" i="1"/>
  <c r="L1920" i="1"/>
  <c r="L27" i="1"/>
  <c r="L419" i="1"/>
  <c r="L1536" i="1"/>
  <c r="L1205" i="1"/>
  <c r="L141" i="1"/>
  <c r="L1741" i="1"/>
  <c r="L2235" i="1"/>
  <c r="L381" i="1"/>
  <c r="L1520" i="1"/>
  <c r="L448" i="1"/>
  <c r="L1404" i="1"/>
  <c r="L1615" i="1"/>
  <c r="L2299" i="1"/>
  <c r="L777" i="1"/>
  <c r="L992" i="1"/>
  <c r="L960" i="1"/>
  <c r="L123" i="1"/>
  <c r="L1268" i="1"/>
  <c r="L328" i="1"/>
  <c r="L982" i="1"/>
  <c r="L26" i="1"/>
  <c r="L209" i="1"/>
  <c r="L219" i="1"/>
  <c r="L378" i="1"/>
  <c r="L110" i="1"/>
  <c r="L1366" i="1"/>
  <c r="L285" i="1"/>
  <c r="L367" i="1"/>
  <c r="L396" i="1"/>
  <c r="L400" i="1"/>
  <c r="L499" i="1"/>
  <c r="L1004" i="1"/>
  <c r="L227" i="1"/>
  <c r="L284" i="1"/>
  <c r="L1005" i="1"/>
  <c r="L708" i="1"/>
  <c r="L2113" i="1"/>
  <c r="L2139" i="1"/>
  <c r="L2001" i="1"/>
  <c r="L611" i="1"/>
  <c r="L2065" i="1"/>
  <c r="L250" i="1"/>
  <c r="L1780" i="1"/>
  <c r="L2174" i="1"/>
  <c r="L1689" i="1"/>
  <c r="L2056" i="1"/>
  <c r="L2138" i="1"/>
  <c r="L320" i="1"/>
  <c r="L2057" i="1"/>
  <c r="L2059" i="1"/>
  <c r="L2058" i="1"/>
  <c r="L1264" i="1"/>
  <c r="L2060" i="1"/>
  <c r="L323" i="1"/>
  <c r="L1784" i="1"/>
  <c r="L1924" i="1"/>
  <c r="L1323" i="1"/>
  <c r="L451" i="1"/>
  <c r="L2309" i="1"/>
  <c r="L1298" i="1"/>
  <c r="L2095" i="1"/>
  <c r="L1958" i="1"/>
  <c r="L2096" i="1"/>
  <c r="L1377" i="1"/>
  <c r="L958" i="1"/>
  <c r="L326" i="1"/>
  <c r="L1017" i="1"/>
  <c r="L1114" i="1"/>
  <c r="L1641" i="1"/>
  <c r="L1317" i="1"/>
  <c r="L1892" i="1"/>
  <c r="L1531" i="1"/>
  <c r="L1532" i="1"/>
  <c r="L1948" i="1"/>
  <c r="L1949" i="1"/>
  <c r="L135" i="1"/>
  <c r="L2277" i="1"/>
  <c r="L710" i="1"/>
  <c r="L2324" i="1"/>
  <c r="L2325" i="1"/>
  <c r="L1332" i="1"/>
  <c r="L667" i="1"/>
  <c r="L509" i="1"/>
  <c r="L668" i="1"/>
  <c r="L1066" i="1"/>
  <c r="L2163" i="1"/>
  <c r="L1186" i="1"/>
  <c r="L2081" i="1"/>
  <c r="L1575" i="1"/>
  <c r="L2177" i="1"/>
  <c r="L443" i="1"/>
  <c r="L2061" i="1"/>
  <c r="L1684" i="1"/>
  <c r="L2164" i="1"/>
  <c r="L1067" i="1"/>
  <c r="L1895" i="1"/>
  <c r="L689" i="1"/>
  <c r="L859" i="1"/>
  <c r="L1797" i="1"/>
  <c r="L1806" i="1"/>
  <c r="L1835" i="1"/>
  <c r="L1879" i="1"/>
  <c r="L2053" i="1"/>
  <c r="L1291" i="1"/>
  <c r="L1313" i="1"/>
  <c r="L2205" i="1"/>
  <c r="L1177" i="1"/>
  <c r="L1793" i="1"/>
  <c r="L1683" i="1"/>
  <c r="L1988" i="1"/>
  <c r="L2276" i="1"/>
  <c r="L298" i="1"/>
  <c r="L1048" i="1"/>
  <c r="L1343" i="1"/>
  <c r="L1916" i="1"/>
  <c r="L2305" i="1"/>
  <c r="L694" i="1"/>
  <c r="L1023" i="1"/>
  <c r="L2304" i="1"/>
  <c r="L835" i="1"/>
  <c r="L2215" i="1"/>
  <c r="L2152" i="1"/>
  <c r="L2151" i="1"/>
  <c r="L1000" i="1"/>
  <c r="L1001" i="1"/>
  <c r="L2342" i="1"/>
  <c r="L2343" i="1"/>
  <c r="L1055" i="1"/>
  <c r="L1465" i="1"/>
  <c r="L1271" i="1"/>
  <c r="L2019" i="1"/>
  <c r="L628" i="1"/>
  <c r="L749" i="1"/>
  <c r="L459" i="1"/>
  <c r="L494" i="1"/>
  <c r="L746" i="1"/>
  <c r="L747" i="1"/>
  <c r="L17" i="1"/>
  <c r="L1728" i="1"/>
  <c r="L421" i="1"/>
  <c r="L1950" i="1"/>
  <c r="L184" i="1"/>
  <c r="L1862" i="1"/>
  <c r="L1051" i="1"/>
  <c r="L1998" i="1"/>
  <c r="L961" i="1"/>
  <c r="L805" i="1"/>
  <c r="L187" i="1"/>
  <c r="L1384" i="1"/>
  <c r="L807" i="1"/>
  <c r="L685" i="1"/>
  <c r="L1885" i="1"/>
  <c r="L2150" i="1"/>
  <c r="L2162" i="1"/>
  <c r="L2176" i="1"/>
  <c r="L1374" i="1"/>
  <c r="L2270" i="1"/>
  <c r="L2269" i="1"/>
  <c r="L1700" i="1"/>
  <c r="L2097" i="1"/>
  <c r="L1383" i="1"/>
  <c r="L1405" i="1"/>
  <c r="L1168" i="1"/>
  <c r="L1686" i="1"/>
  <c r="L1779" i="1"/>
  <c r="L1585" i="1"/>
  <c r="L1612" i="1"/>
  <c r="L1584" i="1"/>
  <c r="L1171" i="1"/>
  <c r="L1321" i="1"/>
  <c r="L589" i="1"/>
  <c r="L122" i="1"/>
  <c r="L1451" i="1"/>
  <c r="L1801" i="1"/>
  <c r="L1032" i="1"/>
  <c r="L274" i="1"/>
  <c r="L1174" i="1"/>
  <c r="L2173" i="1"/>
  <c r="L1627" i="1"/>
  <c r="L1831" i="1"/>
  <c r="L1369" i="1"/>
  <c r="L1173" i="1"/>
  <c r="L1742" i="1"/>
  <c r="L1364" i="1"/>
  <c r="L1396" i="1"/>
  <c r="L1664" i="1"/>
  <c r="L1989" i="1"/>
  <c r="L1882" i="1"/>
  <c r="L1734" i="1"/>
  <c r="L1292" i="1"/>
  <c r="L117" i="1"/>
  <c r="L2100" i="1"/>
  <c r="L1818" i="1"/>
  <c r="L1819" i="1"/>
  <c r="L1091" i="1"/>
  <c r="L1459" i="1"/>
  <c r="L1344" i="1"/>
  <c r="L2282" i="1"/>
  <c r="L1613" i="1"/>
  <c r="L1941" i="1"/>
  <c r="L124" i="1"/>
  <c r="L1170" i="1"/>
  <c r="L1774" i="1"/>
  <c r="L1306" i="1"/>
  <c r="L1381" i="1"/>
  <c r="L2206" i="1"/>
  <c r="L1325" i="1"/>
  <c r="L1649" i="1"/>
  <c r="L1499" i="1"/>
  <c r="L2302" i="1"/>
  <c r="L2316" i="1"/>
  <c r="L182" i="1"/>
  <c r="L1595" i="1"/>
  <c r="L1811" i="1"/>
  <c r="L865" i="1"/>
  <c r="L222" i="1"/>
  <c r="L322" i="1"/>
  <c r="L1775" i="1"/>
  <c r="L1688" i="1"/>
  <c r="L1494" i="1"/>
  <c r="L1687" i="1"/>
  <c r="L1810" i="1"/>
  <c r="L1841" i="1"/>
  <c r="L1690" i="1"/>
  <c r="L2032" i="1"/>
  <c r="L2183" i="1"/>
  <c r="L2209" i="1"/>
  <c r="L1800" i="1"/>
  <c r="L1886" i="1"/>
  <c r="L2315" i="1"/>
  <c r="L1431" i="1"/>
  <c r="L1518" i="1"/>
  <c r="L2311" i="1"/>
  <c r="L2238" i="1"/>
  <c r="L485" i="1"/>
  <c r="L489" i="1"/>
  <c r="L1487" i="1"/>
  <c r="L1939" i="1"/>
  <c r="L702" i="1"/>
  <c r="L2033" i="1"/>
  <c r="L2170" i="1"/>
  <c r="L651" i="1"/>
  <c r="L831" i="1"/>
  <c r="L650" i="1"/>
  <c r="L180" i="1"/>
  <c r="L1481" i="1"/>
  <c r="L1375" i="1"/>
  <c r="L1771" i="1"/>
  <c r="L1365" i="1"/>
  <c r="L1923" i="1"/>
  <c r="L2295" i="1"/>
  <c r="L2298" i="1"/>
  <c r="L1692" i="1"/>
  <c r="L2067" i="1"/>
  <c r="L1305" i="1"/>
  <c r="L47" i="1"/>
  <c r="L1572" i="1"/>
  <c r="L614" i="1"/>
  <c r="L351" i="1"/>
  <c r="L1535" i="1"/>
  <c r="L1087" i="1"/>
  <c r="L1189" i="1"/>
  <c r="L1367" i="1"/>
  <c r="L2278" i="1"/>
  <c r="L12" i="1"/>
  <c r="L1025" i="1"/>
  <c r="L1198" i="1"/>
  <c r="L1861" i="1"/>
  <c r="L1884" i="1"/>
  <c r="L744" i="1"/>
  <c r="L784" i="1"/>
  <c r="L860" i="1"/>
  <c r="L358" i="1"/>
  <c r="L523" i="1"/>
  <c r="L1021" i="1"/>
  <c r="L1175" i="1"/>
  <c r="L1218" i="1"/>
  <c r="L1836" i="1"/>
  <c r="L1839" i="1"/>
  <c r="L1288" i="1"/>
  <c r="L1289" i="1"/>
  <c r="L1234" i="1"/>
  <c r="L1936" i="1"/>
  <c r="L1290" i="1"/>
  <c r="L1293" i="1"/>
  <c r="L1307" i="1"/>
  <c r="L742" i="1"/>
  <c r="L1370" i="1"/>
  <c r="L1582" i="1"/>
  <c r="L1302" i="1"/>
  <c r="L783" i="1"/>
  <c r="L1380" i="1"/>
  <c r="L522" i="1"/>
  <c r="L1814" i="1"/>
  <c r="L1691" i="1"/>
  <c r="L1726" i="1"/>
  <c r="L1807" i="1"/>
  <c r="L1480" i="1"/>
  <c r="L2002" i="1"/>
  <c r="L2116" i="1"/>
  <c r="L1770" i="1"/>
  <c r="L1399" i="1"/>
  <c r="L1166" i="1"/>
  <c r="L1888" i="1"/>
  <c r="L1430" i="1"/>
  <c r="L816" i="1"/>
  <c r="L1921" i="1"/>
  <c r="L1778" i="1"/>
  <c r="L1969" i="1"/>
  <c r="L2089" i="1"/>
  <c r="L1172" i="1"/>
  <c r="L1776" i="1"/>
  <c r="L1772" i="1"/>
  <c r="L1967" i="1"/>
  <c r="L1169" i="1"/>
  <c r="L2069" i="1"/>
  <c r="L1434" i="1"/>
  <c r="L1533" i="1"/>
  <c r="L2146" i="1"/>
  <c r="L2145" i="1"/>
  <c r="L1619" i="1"/>
  <c r="L1617" i="1"/>
  <c r="L1773" i="1"/>
  <c r="L1777" i="1"/>
  <c r="L741" i="1"/>
  <c r="L1197" i="1"/>
  <c r="L2181" i="1"/>
  <c r="L1429" i="1"/>
  <c r="L1488" i="1"/>
  <c r="L2182" i="1"/>
  <c r="L1701" i="1"/>
  <c r="L1705" i="1"/>
  <c r="L1832" i="1"/>
  <c r="L1922" i="1"/>
  <c r="L1880" i="1"/>
  <c r="L2340" i="1"/>
  <c r="L1655" i="1"/>
  <c r="L1887" i="1"/>
  <c r="L2180" i="1"/>
  <c r="L822" i="1"/>
  <c r="L134" i="1"/>
  <c r="L479" i="1"/>
  <c r="L1083" i="1"/>
  <c r="L1135" i="1"/>
  <c r="L1514" i="1"/>
  <c r="L1519" i="1"/>
  <c r="L1657" i="1"/>
  <c r="L1838" i="1"/>
  <c r="L2239" i="1"/>
  <c r="L2267" i="1"/>
  <c r="L2344" i="1"/>
  <c r="L1579" i="1"/>
  <c r="L948" i="1"/>
  <c r="L2228" i="1"/>
  <c r="L238" i="1"/>
  <c r="L2335" i="1"/>
  <c r="L1425" i="1"/>
  <c r="L413" i="1"/>
  <c r="L1426" i="1"/>
  <c r="L1248" i="1"/>
  <c r="L804" i="1"/>
  <c r="L1251" i="1"/>
  <c r="L761" i="1"/>
  <c r="L764" i="1"/>
  <c r="L1563" i="1"/>
  <c r="L1507" i="1"/>
  <c r="L1153" i="1"/>
  <c r="L1249" i="1"/>
  <c r="L916" i="1"/>
  <c r="L492" i="1"/>
  <c r="L1864" i="1"/>
  <c r="L2354" i="1"/>
  <c r="L824" i="1"/>
  <c r="L73" i="1"/>
  <c r="L1452" i="1"/>
  <c r="L2233" i="1"/>
  <c r="L2297" i="1"/>
  <c r="L1453" i="1"/>
  <c r="L786" i="1"/>
  <c r="L785" i="1"/>
  <c r="L547" i="1"/>
  <c r="L2166" i="1"/>
  <c r="L1760" i="1"/>
  <c r="L1477" i="1"/>
  <c r="L1545" i="1"/>
  <c r="L1156" i="1"/>
  <c r="L1157" i="1"/>
  <c r="L1679" i="1"/>
  <c r="L311" i="1"/>
  <c r="L531" i="1"/>
  <c r="L2285" i="1"/>
  <c r="L1788" i="1"/>
  <c r="L392" i="1"/>
  <c r="L1647" i="1"/>
  <c r="L1651" i="1"/>
  <c r="L2331" i="1"/>
  <c r="L2275" i="1"/>
  <c r="L1500" i="1"/>
  <c r="L1546" i="1"/>
  <c r="L1154" i="1"/>
  <c r="L1160" i="1"/>
  <c r="L1247" i="1"/>
  <c r="L727" i="1"/>
  <c r="L1677" i="1"/>
  <c r="L644" i="1"/>
  <c r="L2029" i="1"/>
  <c r="L1478" i="1"/>
  <c r="L2221" i="1"/>
  <c r="L2220" i="1"/>
  <c r="L2040" i="1"/>
  <c r="L1442" i="1"/>
  <c r="L2105" i="1"/>
  <c r="L1548" i="1"/>
  <c r="L1564" i="1"/>
  <c r="L1678" i="1"/>
  <c r="L1931" i="1"/>
  <c r="L1152" i="1"/>
  <c r="L726" i="1"/>
  <c r="L762" i="1"/>
  <c r="L724" i="1"/>
  <c r="L530" i="1"/>
  <c r="L1544" i="1"/>
  <c r="L1547" i="1"/>
  <c r="L721" i="1"/>
  <c r="L1151" i="1"/>
  <c r="L640" i="1"/>
  <c r="L639" i="1"/>
  <c r="L446" i="1"/>
  <c r="L1495" i="1"/>
  <c r="L1823" i="1"/>
  <c r="L1406" i="1"/>
  <c r="L2188" i="1"/>
  <c r="L2341" i="1"/>
  <c r="L2280" i="1"/>
  <c r="L1276" i="1"/>
  <c r="L1733" i="1"/>
  <c r="L1817" i="1"/>
  <c r="L952" i="1"/>
  <c r="L1724" i="1"/>
  <c r="L1386" i="1"/>
  <c r="L1266" i="1"/>
  <c r="L1455" i="1"/>
  <c r="L1704" i="1"/>
  <c r="L2147" i="1"/>
  <c r="L457" i="1"/>
  <c r="L681" i="1"/>
  <c r="L346" i="1"/>
  <c r="L19" i="1"/>
  <c r="L1591" i="1"/>
  <c r="L1592" i="1"/>
  <c r="L125" i="1"/>
  <c r="L183" i="1"/>
  <c r="L907" i="1"/>
  <c r="L911" i="1"/>
  <c r="L671" i="1"/>
  <c r="L722" i="1"/>
  <c r="L1161" i="1"/>
  <c r="L1509" i="1"/>
  <c r="L799" i="1"/>
  <c r="L802" i="1"/>
  <c r="L2334" i="1"/>
  <c r="L1018" i="1"/>
  <c r="L2088" i="1"/>
  <c r="L1966" i="1"/>
  <c r="L414" i="1"/>
  <c r="L951" i="1"/>
  <c r="L979" i="1"/>
  <c r="L335" i="1"/>
  <c r="L890" i="1"/>
  <c r="L501" i="1"/>
  <c r="L811" i="1"/>
  <c r="L316" i="1"/>
  <c r="L1660" i="1"/>
  <c r="L2148" i="1"/>
  <c r="L2227" i="1"/>
  <c r="L1577" i="1"/>
  <c r="L1574" i="1"/>
  <c r="L797" i="1"/>
  <c r="L763" i="1"/>
  <c r="L1680" i="1"/>
  <c r="L1126" i="1"/>
  <c r="L723" i="1"/>
  <c r="L1508" i="1"/>
  <c r="L601" i="1"/>
  <c r="L1028" i="1"/>
  <c r="L1054" i="1"/>
  <c r="L1117" i="1"/>
  <c r="L663" i="1"/>
  <c r="L626" i="1"/>
  <c r="L912" i="1"/>
  <c r="L146" i="1"/>
  <c r="L1345" i="1"/>
  <c r="L964" i="1"/>
  <c r="L975" i="1"/>
  <c r="L2210" i="1"/>
  <c r="L1889" i="1"/>
  <c r="L1890" i="1"/>
  <c r="L869" i="1"/>
  <c r="L1917" i="1"/>
  <c r="L687" i="1"/>
  <c r="L2353" i="1"/>
  <c r="L2041" i="1"/>
  <c r="L2193" i="1"/>
  <c r="L437" i="1"/>
  <c r="L1029" i="1"/>
  <c r="L1318" i="1"/>
  <c r="L1656" i="1"/>
  <c r="L1650" i="1"/>
  <c r="L1513" i="1"/>
  <c r="L1562" i="1"/>
  <c r="L796" i="1"/>
  <c r="L798" i="1"/>
  <c r="L719" i="1"/>
  <c r="L450" i="1"/>
  <c r="L334" i="1"/>
  <c r="L730" i="1"/>
  <c r="L1980" i="1"/>
  <c r="L1527" i="1"/>
  <c r="L966" i="1"/>
  <c r="L477" i="1"/>
  <c r="L478" i="1"/>
  <c r="L599" i="1"/>
  <c r="L586" i="1"/>
  <c r="L1604" i="1"/>
  <c r="L963" i="1"/>
  <c r="L1932" i="1"/>
  <c r="L1933" i="1"/>
  <c r="L370" i="1"/>
  <c r="L465" i="1"/>
  <c r="L1391" i="1"/>
  <c r="L957" i="1"/>
  <c r="L965" i="1"/>
  <c r="L1534" i="1"/>
  <c r="L1280" i="1"/>
  <c r="L1363" i="1"/>
  <c r="L1334" i="1"/>
  <c r="L1373" i="1"/>
  <c r="L1581" i="1"/>
  <c r="L1497" i="1"/>
  <c r="L1496" i="1"/>
  <c r="L646" i="1"/>
  <c r="L718" i="1"/>
  <c r="L720" i="1"/>
  <c r="L309" i="1"/>
  <c r="L1042" i="1"/>
  <c r="L1125" i="1"/>
  <c r="L725" i="1"/>
  <c r="L2249" i="1"/>
  <c r="L2314" i="1"/>
  <c r="L1141" i="1"/>
  <c r="L1231" i="1"/>
  <c r="L1517" i="1"/>
  <c r="L2030" i="1"/>
  <c r="L2329" i="1"/>
  <c r="L2351" i="1"/>
  <c r="L1297" i="1"/>
  <c r="L1516" i="1"/>
  <c r="L1840" i="1"/>
  <c r="L1935" i="1"/>
  <c r="L1972" i="1"/>
  <c r="L1432" i="1"/>
  <c r="L1382" i="1"/>
  <c r="L955" i="1"/>
  <c r="L1768" i="1"/>
  <c r="L2136" i="1"/>
  <c r="L1314" i="1"/>
  <c r="L70" i="1"/>
  <c r="L95" i="1"/>
  <c r="L239" i="1"/>
  <c r="L56" i="1"/>
  <c r="L120" i="1"/>
  <c r="L1979" i="1"/>
  <c r="L810" i="1"/>
  <c r="L1804" i="1"/>
  <c r="L643" i="1"/>
  <c r="L1557" i="1"/>
  <c r="L1529" i="1"/>
  <c r="L1681" i="1"/>
  <c r="L118" i="1"/>
  <c r="L157" i="1"/>
  <c r="L171" i="1"/>
  <c r="L178" i="1"/>
  <c r="L2135" i="1"/>
  <c r="L980" i="1"/>
  <c r="L484" i="1"/>
  <c r="L539" i="1"/>
  <c r="L906" i="1"/>
  <c r="L307" i="1"/>
  <c r="L592" i="1"/>
  <c r="L1301" i="1"/>
  <c r="L1658" i="1"/>
  <c r="L1659" i="1"/>
  <c r="L2313" i="1"/>
  <c r="L1955" i="1"/>
  <c r="L573" i="1"/>
  <c r="L1188" i="1"/>
  <c r="L1614" i="1"/>
  <c r="L1970" i="1"/>
  <c r="L1881" i="1"/>
  <c r="L1464" i="1"/>
  <c r="L927" i="1"/>
  <c r="L517" i="1"/>
  <c r="L46" i="1"/>
  <c r="L1180" i="1"/>
  <c r="L502" i="1"/>
  <c r="L371" i="1"/>
  <c r="L119" i="1"/>
  <c r="L55" i="1"/>
  <c r="L925" i="1"/>
  <c r="L361" i="1"/>
  <c r="L986" i="1"/>
  <c r="L1638" i="1"/>
  <c r="L1457" i="1"/>
  <c r="L35" i="1"/>
  <c r="L176" i="1"/>
  <c r="L609" i="1"/>
  <c r="L664" i="1"/>
  <c r="L686" i="1"/>
  <c r="L503" i="1"/>
  <c r="L1511" i="1"/>
  <c r="L436" i="1"/>
  <c r="L249" i="1"/>
  <c r="L107" i="1"/>
  <c r="L493" i="1"/>
  <c r="L53" i="1"/>
  <c r="L71" i="1"/>
  <c r="L128" i="1"/>
  <c r="L2236" i="1"/>
  <c r="L1053" i="1"/>
  <c r="L974" i="1"/>
  <c r="L1335" i="1"/>
  <c r="L1378" i="1"/>
  <c r="L1118" i="1"/>
  <c r="L2234" i="1"/>
  <c r="L2203" i="1"/>
  <c r="L42" i="1"/>
  <c r="L782" i="1"/>
  <c r="L1285" i="1"/>
  <c r="L281" i="1"/>
  <c r="L282" i="1"/>
  <c r="L2242" i="1"/>
  <c r="L808" i="1"/>
  <c r="L1738" i="1"/>
  <c r="L1737" i="1"/>
  <c r="L1342" i="1"/>
  <c r="L1112" i="1"/>
  <c r="L836" i="1"/>
  <c r="L1355" i="1"/>
  <c r="L2225" i="1"/>
  <c r="L1357" i="1"/>
  <c r="L1720" i="1"/>
  <c r="L2241" i="1"/>
  <c r="L2189" i="1"/>
  <c r="L1113" i="1"/>
  <c r="L406" i="1"/>
  <c r="L411" i="1"/>
  <c r="L2109" i="1"/>
  <c r="L2106" i="1"/>
  <c r="L968" i="1"/>
  <c r="L947" i="1"/>
  <c r="L474" i="1"/>
  <c r="L1643" i="1"/>
  <c r="L1578" i="1"/>
  <c r="L1422" i="1"/>
  <c r="L273" i="1"/>
  <c r="L169" i="1"/>
  <c r="L111" i="1"/>
  <c r="L428" i="1"/>
  <c r="L504" i="1"/>
  <c r="L1142" i="1"/>
  <c r="L962" i="1"/>
  <c r="L1521" i="1"/>
  <c r="L913" i="1"/>
  <c r="L919" i="1"/>
  <c r="L1237" i="1"/>
  <c r="L96" i="1"/>
  <c r="L224" i="1"/>
  <c r="L2268" i="1"/>
  <c r="L482" i="1"/>
  <c r="L1995" i="1"/>
  <c r="L1376" i="1"/>
  <c r="L6" i="1"/>
  <c r="L656" i="1"/>
  <c r="L776" i="1"/>
  <c r="L11" i="1"/>
  <c r="L257" i="1"/>
  <c r="L1233" i="1"/>
  <c r="L1252" i="1"/>
  <c r="L1300" i="1"/>
  <c r="L627" i="1"/>
  <c r="L240" i="1"/>
  <c r="L246" i="1"/>
  <c r="L188" i="1"/>
  <c r="L909" i="1"/>
  <c r="L449" i="1"/>
  <c r="L1253" i="1"/>
  <c r="L109" i="1"/>
  <c r="L173" i="1"/>
  <c r="L251" i="1"/>
  <c r="L267" i="1"/>
  <c r="L662" i="1"/>
  <c r="L58" i="1"/>
  <c r="L59" i="1"/>
  <c r="L52" i="1"/>
  <c r="L954" i="1"/>
  <c r="L453" i="1"/>
  <c r="L452" i="1"/>
  <c r="L1079" i="1"/>
  <c r="L2320" i="1"/>
  <c r="L2293" i="1"/>
  <c r="L1750" i="1"/>
  <c r="L1286" i="1"/>
  <c r="L57" i="1"/>
  <c r="L1351" i="1"/>
  <c r="L868" i="1"/>
  <c r="L934" i="1"/>
  <c r="L2326" i="1"/>
  <c r="L1524" i="1"/>
  <c r="L931" i="1"/>
  <c r="L546" i="1"/>
  <c r="L2319" i="1"/>
  <c r="L2074" i="1"/>
  <c r="L1204" i="1"/>
  <c r="L829" i="1"/>
  <c r="L1049" i="1"/>
  <c r="L678" i="1"/>
  <c r="L1187" i="1"/>
  <c r="L2172" i="1"/>
  <c r="L2292" i="1"/>
  <c r="L2008" i="1"/>
  <c r="L745" i="1"/>
  <c r="L1996" i="1"/>
  <c r="L318" i="1"/>
  <c r="L2358" i="1"/>
  <c r="L1763" i="1"/>
  <c r="L434" i="1"/>
  <c r="L229" i="1"/>
  <c r="L1847" i="1"/>
  <c r="L1074" i="1"/>
  <c r="L1896" i="1"/>
  <c r="L374" i="1"/>
  <c r="L987" i="1"/>
  <c r="L230" i="1"/>
  <c r="L398" i="1"/>
  <c r="L2078" i="1"/>
  <c r="L39" i="1"/>
  <c r="L791" i="1"/>
  <c r="L1792" i="1"/>
  <c r="L2042" i="1"/>
  <c r="L466" i="1"/>
  <c r="L2130" i="1"/>
  <c r="L33" i="1"/>
  <c r="L1389" i="1"/>
  <c r="L1959" i="1"/>
  <c r="L1671" i="1"/>
  <c r="L1390" i="1"/>
  <c r="L1181" i="1"/>
  <c r="L1875" i="1"/>
  <c r="L1006" i="1"/>
  <c r="L108" i="1"/>
  <c r="L1848" i="1"/>
  <c r="L2262" i="1"/>
  <c r="L1209" i="1"/>
  <c r="L1281" i="1"/>
  <c r="L1854" i="1"/>
  <c r="L2252" i="1"/>
  <c r="L556" i="1"/>
  <c r="L77" i="1"/>
  <c r="L1759" i="1"/>
  <c r="L1124" i="1"/>
  <c r="L1856" i="1"/>
  <c r="L2322" i="1"/>
  <c r="L102" i="1"/>
  <c r="L1123" i="1"/>
  <c r="L261" i="1"/>
  <c r="L1122" i="1"/>
  <c r="L874" i="1"/>
  <c r="L129" i="1"/>
  <c r="L1024" i="1"/>
  <c r="L439" i="1"/>
  <c r="L1359" i="1"/>
  <c r="L565" i="1"/>
  <c r="L287" i="1"/>
  <c r="L660" i="1"/>
  <c r="L1748" i="1"/>
  <c r="L1790" i="1"/>
  <c r="L1178" i="1"/>
  <c r="L1340" i="1"/>
  <c r="L2291" i="1"/>
  <c r="L2260" i="1"/>
  <c r="L2248" i="1"/>
  <c r="L635" i="1"/>
  <c r="L636" i="1"/>
  <c r="L2327" i="1"/>
  <c r="L2323" i="1"/>
  <c r="L996" i="1"/>
  <c r="L1644" i="1"/>
  <c r="L417" i="1"/>
  <c r="L2290" i="1"/>
  <c r="L793" i="1"/>
  <c r="L1842" i="1"/>
  <c r="L97" i="1"/>
  <c r="L80" i="1"/>
  <c r="L81" i="1"/>
  <c r="L78" i="1"/>
  <c r="L86" i="1"/>
  <c r="L2133" i="1"/>
  <c r="L943" i="1"/>
  <c r="L1853" i="1"/>
  <c r="L393" i="1"/>
  <c r="L368" i="1"/>
  <c r="L1761" i="1"/>
  <c r="L221" i="1"/>
  <c r="L91" i="1"/>
  <c r="L16" i="1"/>
  <c r="L175" i="1"/>
  <c r="L1238" i="1"/>
  <c r="L706" i="1"/>
  <c r="L1925" i="1"/>
  <c r="L707" i="1"/>
  <c r="L1341" i="1"/>
  <c r="L1855" i="1"/>
  <c r="L1859" i="1"/>
  <c r="L794" i="1"/>
  <c r="L79" i="1"/>
  <c r="L637" i="1"/>
  <c r="L1149" i="1"/>
  <c r="L2009" i="1"/>
  <c r="L260" i="1"/>
  <c r="L2224" i="1"/>
  <c r="L1217" i="1"/>
  <c r="L174" i="1"/>
  <c r="L331" i="1"/>
  <c r="L330" i="1"/>
  <c r="L602" i="1"/>
  <c r="L1824" i="1"/>
  <c r="L1903" i="1"/>
  <c r="L341" i="1"/>
  <c r="L1260" i="1"/>
  <c r="L21" i="1"/>
  <c r="L161" i="1"/>
  <c r="L198" i="1"/>
  <c r="L512" i="1"/>
  <c r="L162" i="1"/>
  <c r="L513" i="1"/>
  <c r="L1093" i="1"/>
  <c r="L83" i="1"/>
  <c r="L199" i="1"/>
  <c r="L2134" i="1"/>
  <c r="L1608" i="1"/>
  <c r="L1877" i="1"/>
  <c r="L1609" i="1"/>
  <c r="L1828" i="1"/>
  <c r="L1621" i="1"/>
  <c r="L1645" i="1"/>
  <c r="L823" i="1"/>
  <c r="L653" i="1"/>
  <c r="L655" i="1"/>
  <c r="L1491" i="1"/>
  <c r="L1220" i="1"/>
  <c r="L471" i="1"/>
  <c r="L2099" i="1"/>
  <c r="L1913" i="1"/>
  <c r="L735" i="1"/>
  <c r="L1440" i="1"/>
  <c r="K2218" i="1"/>
  <c r="K430" i="1"/>
  <c r="K1165" i="1"/>
  <c r="K584" i="1"/>
  <c r="K864" i="1"/>
  <c r="K1986" i="1"/>
  <c r="K1047" i="1"/>
  <c r="K1593" i="1"/>
  <c r="K64" i="1"/>
  <c r="K1076" i="1"/>
  <c r="K1077" i="1"/>
  <c r="K106" i="1"/>
  <c r="K140" i="1"/>
  <c r="K138" i="1"/>
  <c r="K139" i="1"/>
  <c r="K321" i="1"/>
  <c r="K20" i="1"/>
  <c r="K389" i="1"/>
  <c r="K44" i="1"/>
  <c r="K1195" i="1"/>
  <c r="K1030" i="1"/>
  <c r="K1132" i="1"/>
  <c r="K856" i="1"/>
  <c r="K857" i="1"/>
  <c r="K990" i="1"/>
  <c r="K113" i="1"/>
  <c r="K152" i="1"/>
  <c r="K151" i="1"/>
  <c r="K1097" i="1"/>
  <c r="K1226" i="1"/>
  <c r="K818" i="1"/>
  <c r="K748" i="1"/>
  <c r="K2051" i="1"/>
  <c r="K1225" i="1"/>
  <c r="K1362" i="1"/>
  <c r="K1194" i="1"/>
  <c r="K820" i="1"/>
  <c r="K1458" i="1"/>
  <c r="K1462" i="1"/>
  <c r="K821" i="1"/>
  <c r="K1461" i="1"/>
  <c r="K1339" i="1"/>
  <c r="K487" i="1"/>
  <c r="K488" i="1"/>
  <c r="K271" i="1"/>
  <c r="K1725" i="1"/>
  <c r="K690" i="1"/>
  <c r="K486" i="1"/>
  <c r="K924" i="1"/>
  <c r="K131" i="1"/>
  <c r="K2025" i="1"/>
  <c r="K666" i="1"/>
  <c r="K1146" i="1"/>
  <c r="K559" i="1"/>
  <c r="K1528" i="1"/>
  <c r="K1473" i="1"/>
  <c r="K1121" i="1"/>
  <c r="K871" i="1"/>
  <c r="K1926" i="1"/>
  <c r="K69" i="1"/>
  <c r="K303" i="1"/>
  <c r="K397" i="1"/>
  <c r="K498" i="1"/>
  <c r="K557" i="1"/>
  <c r="K535" i="1"/>
  <c r="K1012" i="1"/>
  <c r="K938" i="1"/>
  <c r="K1576" i="1"/>
  <c r="K416" i="1"/>
  <c r="K551" i="1"/>
  <c r="K1257" i="1"/>
  <c r="K1275" i="1"/>
  <c r="K1274" i="1"/>
  <c r="K2346" i="1"/>
  <c r="K2347" i="1"/>
  <c r="K2318" i="1"/>
  <c r="K2149" i="1"/>
  <c r="K1865" i="1"/>
  <c r="K1975" i="1"/>
  <c r="K1206" i="1"/>
  <c r="K204" i="1"/>
  <c r="K265" i="1"/>
  <c r="K142" i="1"/>
  <c r="K2101" i="1"/>
  <c r="K659" i="1"/>
  <c r="K665" i="1"/>
  <c r="K1419" i="1"/>
  <c r="K1633" i="1"/>
  <c r="K1388" i="1"/>
  <c r="K2125" i="1"/>
  <c r="K395" i="1"/>
  <c r="K394" i="1"/>
  <c r="K1897" i="1"/>
  <c r="K255" i="1"/>
  <c r="K101" i="1"/>
  <c r="K1179" i="1"/>
  <c r="K329" i="1"/>
  <c r="K652" i="1"/>
  <c r="K1148" i="1"/>
  <c r="K103" i="1"/>
  <c r="K440" i="1"/>
  <c r="K566" i="1"/>
  <c r="K41" i="1"/>
  <c r="K1008" i="1"/>
  <c r="K373" i="1"/>
  <c r="K82" i="1"/>
  <c r="K1394" i="1"/>
  <c r="K1857" i="1"/>
  <c r="K1637" i="1"/>
  <c r="K197" i="1"/>
  <c r="K2294" i="1"/>
  <c r="K622" i="1"/>
  <c r="K2155" i="1"/>
  <c r="K1003" i="1"/>
  <c r="K441" i="1"/>
  <c r="K1963" i="1"/>
  <c r="K508" i="1"/>
  <c r="K1964" i="1"/>
  <c r="K1439" i="1"/>
  <c r="K1634" i="1"/>
  <c r="K755" i="1"/>
  <c r="K754" i="1"/>
  <c r="K2017" i="1"/>
  <c r="K1696" i="1"/>
  <c r="K2018" i="1"/>
  <c r="K1846" i="1"/>
  <c r="K2303" i="1"/>
  <c r="K1061" i="1"/>
  <c r="K415" i="1"/>
  <c r="K410" i="1"/>
  <c r="K1213" i="1"/>
  <c r="K507" i="1"/>
  <c r="K505" i="1"/>
  <c r="K506" i="1"/>
  <c r="K1675" i="1"/>
  <c r="K37" i="1"/>
  <c r="K163" i="1"/>
  <c r="K511" i="1"/>
  <c r="K849" i="1"/>
  <c r="K1215" i="1"/>
  <c r="K164" i="1"/>
  <c r="K1983" i="1"/>
  <c r="K1411" i="1"/>
  <c r="K228" i="1"/>
  <c r="K709" i="1"/>
  <c r="K1673" i="1"/>
  <c r="K661" i="1"/>
  <c r="K259" i="1"/>
  <c r="K2043" i="1"/>
  <c r="K1904" i="1"/>
  <c r="K629" i="1"/>
  <c r="K1682" i="1"/>
  <c r="K1606" i="1"/>
  <c r="K1526" i="1"/>
  <c r="K1413" i="1"/>
  <c r="K1229" i="1"/>
  <c r="K2287" i="1"/>
  <c r="K1320" i="1"/>
  <c r="K1069" i="1"/>
  <c r="K114" i="1"/>
  <c r="K1068" i="1"/>
  <c r="K1703" i="1"/>
  <c r="K1721" i="1"/>
  <c r="K1192" i="1"/>
  <c r="K470" i="1"/>
  <c r="K473" i="1"/>
  <c r="K177" i="1"/>
  <c r="K1945" i="1"/>
  <c r="K1326" i="1"/>
  <c r="K2339" i="1"/>
  <c r="K444" i="1"/>
  <c r="K1501" i="1"/>
  <c r="K1303" i="1"/>
  <c r="K420" i="1"/>
  <c r="K186" i="1"/>
  <c r="K1706" i="1"/>
  <c r="K1709" i="1"/>
  <c r="K1951" i="1"/>
  <c r="K1999" i="1"/>
  <c r="K872" i="1"/>
  <c r="K72" i="1"/>
  <c r="K940" i="1"/>
  <c r="K971" i="1"/>
  <c r="K1182" i="1"/>
  <c r="K555" i="1"/>
  <c r="K561" i="1"/>
  <c r="K838" i="1"/>
  <c r="K1418" i="1"/>
  <c r="K1037" i="1"/>
  <c r="K1039" i="1"/>
  <c r="K1279" i="1"/>
  <c r="K568" i="1"/>
  <c r="K581" i="1"/>
  <c r="K850" i="1"/>
  <c r="K233" i="1"/>
  <c r="K880" i="1"/>
  <c r="K582" i="1"/>
  <c r="K569" i="1"/>
  <c r="K572" i="1"/>
  <c r="K717" i="1"/>
  <c r="K944" i="1"/>
  <c r="K234" i="1"/>
  <c r="K760" i="1"/>
  <c r="K467" i="1"/>
  <c r="K518" i="1"/>
  <c r="K891" i="1"/>
  <c r="K693" i="1"/>
  <c r="K94" i="1"/>
  <c r="K1022" i="1"/>
  <c r="K813" i="1"/>
  <c r="K1410" i="1"/>
  <c r="K32" i="1"/>
  <c r="K144" i="1"/>
  <c r="K731" i="1"/>
  <c r="K333" i="1"/>
  <c r="K1483" i="1"/>
  <c r="K49" i="1"/>
  <c r="K1467" i="1"/>
  <c r="K1468" i="1"/>
  <c r="K1997" i="1"/>
  <c r="K1957" i="1"/>
  <c r="K1064" i="1"/>
  <c r="K1261" i="1"/>
  <c r="K337" i="1"/>
  <c r="K2198" i="1"/>
  <c r="K263" i="1"/>
  <c r="K262" i="1"/>
  <c r="K338" i="1"/>
  <c r="K481" i="1"/>
  <c r="K480" i="1"/>
  <c r="K893" i="1"/>
  <c r="K900" i="1"/>
  <c r="K353" i="1"/>
  <c r="K225" i="1"/>
  <c r="K901" i="1"/>
  <c r="K28" i="1"/>
  <c r="K2080" i="1"/>
  <c r="K2079" i="1"/>
  <c r="K1361" i="1"/>
  <c r="K1393" i="1"/>
  <c r="K1960" i="1"/>
  <c r="K1982" i="1"/>
  <c r="K1414" i="1"/>
  <c r="K1311" i="1"/>
  <c r="K1981" i="1"/>
  <c r="K288" i="1"/>
  <c r="K2127" i="1"/>
  <c r="K34" i="1"/>
  <c r="K194" i="1"/>
  <c r="K289" i="1"/>
  <c r="K792" i="1"/>
  <c r="K1961" i="1"/>
  <c r="K1746" i="1"/>
  <c r="K2016" i="1"/>
  <c r="K1073" i="1"/>
  <c r="K2023" i="1"/>
  <c r="K972" i="1"/>
  <c r="K624" i="1"/>
  <c r="K625" i="1"/>
  <c r="K2102" i="1"/>
  <c r="K2157" i="1"/>
  <c r="K2250" i="1"/>
  <c r="K1119" i="1"/>
  <c r="K921" i="1"/>
  <c r="K1472" i="1"/>
  <c r="K2217" i="1"/>
  <c r="K2356" i="1"/>
  <c r="K404" i="1"/>
  <c r="K403" i="1"/>
  <c r="K1183" i="1"/>
  <c r="K405" i="1"/>
  <c r="K1718" i="1"/>
  <c r="K1075" i="1"/>
  <c r="K2158" i="1"/>
  <c r="K1448" i="1"/>
  <c r="K1476" i="1"/>
  <c r="K1984" i="1"/>
  <c r="K2328" i="1"/>
  <c r="K1752" i="1"/>
  <c r="K1315" i="1"/>
  <c r="K1316" i="1"/>
  <c r="K2004" i="1"/>
  <c r="K2003" i="1"/>
  <c r="K711" i="1"/>
  <c r="K286" i="1"/>
  <c r="K1140" i="1"/>
  <c r="K299" i="1"/>
  <c r="K2044" i="1"/>
  <c r="K712" i="1"/>
  <c r="K716" i="1"/>
  <c r="K1211" i="1"/>
  <c r="K1212" i="1"/>
  <c r="K433" i="1"/>
  <c r="K976" i="1"/>
  <c r="K1872" i="1"/>
  <c r="K1747" i="1"/>
  <c r="K1822" i="1"/>
  <c r="K1674" i="1"/>
  <c r="K1670" i="1"/>
  <c r="K2085" i="1"/>
  <c r="K812" i="1"/>
  <c r="K2212" i="1"/>
  <c r="K1352" i="1"/>
  <c r="K1408" i="1"/>
  <c r="K613" i="1"/>
  <c r="K617" i="1"/>
  <c r="K1538" i="1"/>
  <c r="K552" i="1"/>
  <c r="K2187" i="1"/>
  <c r="K92" i="1"/>
  <c r="K1256" i="1"/>
  <c r="K598" i="1"/>
  <c r="K2286" i="1"/>
  <c r="K2111" i="1"/>
  <c r="K691" i="1"/>
  <c r="K1348" i="1"/>
  <c r="K773" i="1"/>
  <c r="K2110" i="1"/>
  <c r="K1400" i="1"/>
  <c r="K2207" i="1"/>
  <c r="K2184" i="1"/>
  <c r="K1105" i="1"/>
  <c r="K1825" i="1"/>
  <c r="K2121" i="1"/>
  <c r="K1915" i="1"/>
  <c r="K1944" i="1"/>
  <c r="K2000" i="1"/>
  <c r="K2118" i="1"/>
  <c r="K1723" i="1"/>
  <c r="K231" i="1"/>
  <c r="K301" i="1"/>
  <c r="K1145" i="1"/>
  <c r="K2015" i="1"/>
  <c r="K1744" i="1"/>
  <c r="K2014" i="1"/>
  <c r="K1259" i="1"/>
  <c r="K1002" i="1"/>
  <c r="K1387" i="1"/>
  <c r="K619" i="1"/>
  <c r="K192" i="1"/>
  <c r="K1607" i="1"/>
  <c r="K1310" i="1"/>
  <c r="K435" i="1"/>
  <c r="K256" i="1"/>
  <c r="K2201" i="1"/>
  <c r="K2204" i="1"/>
  <c r="K360" i="1"/>
  <c r="K340" i="1"/>
  <c r="K359" i="1"/>
  <c r="K585" i="1"/>
  <c r="K588" i="1"/>
  <c r="K279" i="1"/>
  <c r="K283" i="1"/>
  <c r="K870" i="1"/>
  <c r="K280" i="1"/>
  <c r="K496" i="1"/>
  <c r="K268" i="1"/>
  <c r="K1719" i="1"/>
  <c r="K935" i="1"/>
  <c r="K1485" i="1"/>
  <c r="K497" i="1"/>
  <c r="K936" i="1"/>
  <c r="K253" i="1"/>
  <c r="K1065" i="1"/>
  <c r="K2165" i="1"/>
  <c r="K866" i="1"/>
  <c r="K345" i="1"/>
  <c r="K1224" i="1"/>
  <c r="K596" i="1"/>
  <c r="K242" i="1"/>
  <c r="K2052" i="1"/>
  <c r="K1287" i="1"/>
  <c r="K853" i="1"/>
  <c r="K852" i="1"/>
  <c r="K2214" i="1"/>
  <c r="K657" i="1"/>
  <c r="K490" i="1"/>
  <c r="K13" i="1"/>
  <c r="K15" i="1"/>
  <c r="K888" i="1"/>
  <c r="K22" i="1"/>
  <c r="K591" i="1"/>
  <c r="K895" i="1"/>
  <c r="K902" i="1"/>
  <c r="K600" i="1"/>
  <c r="K886" i="1"/>
  <c r="K10" i="1"/>
  <c r="K29" i="1"/>
  <c r="K896" i="1"/>
  <c r="K905" i="1"/>
  <c r="K607" i="1"/>
  <c r="K292" i="1"/>
  <c r="K2077" i="1"/>
  <c r="K1902" i="1"/>
  <c r="K873" i="1"/>
  <c r="K1542" i="1"/>
  <c r="K1036" i="1"/>
  <c r="K713" i="1"/>
  <c r="K2160" i="1"/>
  <c r="K800" i="1"/>
  <c r="K803" i="1"/>
  <c r="K1554" i="1"/>
  <c r="K2117" i="1"/>
  <c r="K2028" i="1"/>
  <c r="K2027" i="1"/>
  <c r="K1510" i="1"/>
  <c r="K638" i="1"/>
  <c r="K1565" i="1"/>
  <c r="K1250" i="1"/>
  <c r="K1566" i="1"/>
  <c r="K1163" i="1"/>
  <c r="K801" i="1"/>
  <c r="K1551" i="1"/>
  <c r="K1676" i="1"/>
  <c r="K674" i="1"/>
  <c r="K1162" i="1"/>
  <c r="K1246" i="1"/>
  <c r="K1558" i="1"/>
  <c r="K567" i="1"/>
  <c r="K570" i="1"/>
  <c r="K1155" i="1"/>
  <c r="K1552" i="1"/>
  <c r="K1559" i="1"/>
  <c r="K575" i="1"/>
  <c r="K579" i="1"/>
  <c r="K645" i="1"/>
  <c r="K2036" i="1"/>
  <c r="K923" i="1"/>
  <c r="K1715" i="1"/>
  <c r="K1445" i="1"/>
  <c r="K1071" i="1"/>
  <c r="K2131" i="1"/>
  <c r="K554" i="1"/>
  <c r="K2076" i="1"/>
  <c r="K1845" i="1"/>
  <c r="K66" i="1"/>
  <c r="K1070" i="1"/>
  <c r="K1438" i="1"/>
  <c r="K620" i="1"/>
  <c r="K2129" i="1"/>
  <c r="K875" i="1"/>
  <c r="K1210" i="1"/>
  <c r="K922" i="1"/>
  <c r="K500" i="1"/>
  <c r="K1749" i="1"/>
  <c r="K1908" i="1"/>
  <c r="K1506" i="1"/>
  <c r="K759" i="1"/>
  <c r="K939" i="1"/>
  <c r="K1437" i="1"/>
  <c r="K1416" i="1"/>
  <c r="K2357" i="1"/>
  <c r="K510" i="1"/>
  <c r="K1120" i="1"/>
  <c r="K1007" i="1"/>
  <c r="K634" i="1"/>
  <c r="K1898" i="1"/>
  <c r="K942" i="1"/>
  <c r="K1040" i="1"/>
  <c r="K85" i="1"/>
  <c r="K684" i="1"/>
  <c r="K2084" i="1"/>
  <c r="K350" i="1"/>
  <c r="K926" i="1"/>
  <c r="K618" i="1"/>
  <c r="K1812" i="1"/>
  <c r="K2115" i="1"/>
  <c r="K1191" i="1"/>
  <c r="K1108" i="1"/>
  <c r="K1662" i="1"/>
  <c r="K1420" i="1"/>
  <c r="K675" i="1"/>
  <c r="K2107" i="1"/>
  <c r="K1697" i="1"/>
  <c r="K1628" i="1"/>
  <c r="K590" i="1"/>
  <c r="K442" i="1"/>
  <c r="K728" i="1"/>
  <c r="K1219" i="1"/>
  <c r="K315" i="1"/>
  <c r="K1078" i="1"/>
  <c r="K1299" i="1"/>
  <c r="K1200" i="1"/>
  <c r="K1580" i="1"/>
  <c r="K846" i="1"/>
  <c r="K844" i="1"/>
  <c r="K847" i="1"/>
  <c r="K1962" i="1"/>
  <c r="K1821" i="1"/>
  <c r="K1850" i="1"/>
  <c r="K76" i="1"/>
  <c r="K2104" i="1"/>
  <c r="K104" i="1"/>
  <c r="K105" i="1"/>
  <c r="K160" i="1"/>
  <c r="K1504" i="1"/>
  <c r="K633" i="1"/>
  <c r="K2222" i="1"/>
  <c r="K1245" i="1"/>
  <c r="K705" i="1"/>
  <c r="K616" i="1"/>
  <c r="K1630" i="1"/>
  <c r="K937" i="1"/>
  <c r="K1327" i="1"/>
  <c r="K950" i="1"/>
  <c r="K325" i="1"/>
  <c r="K538" i="1"/>
  <c r="K386" i="1"/>
  <c r="K809" i="1"/>
  <c r="K733" i="1"/>
  <c r="K752" i="1"/>
  <c r="K1693" i="1"/>
  <c r="K2140" i="1"/>
  <c r="K1769" i="1"/>
  <c r="K654" i="1"/>
  <c r="K740" i="1"/>
  <c r="K1014" i="1"/>
  <c r="K753" i="1"/>
  <c r="K1860" i="1"/>
  <c r="K88" i="1"/>
  <c r="K2075" i="1"/>
  <c r="K1401" i="1"/>
  <c r="K1540" i="1"/>
  <c r="K2070" i="1"/>
  <c r="K1402" i="1"/>
  <c r="K993" i="1"/>
  <c r="K483" i="1"/>
  <c r="K149" i="1"/>
  <c r="K143" i="1"/>
  <c r="K695" i="1"/>
  <c r="K790" i="1"/>
  <c r="K855" i="1"/>
  <c r="K427" i="1"/>
  <c r="K597" i="1"/>
  <c r="K363" i="1"/>
  <c r="K732" i="1"/>
  <c r="K680" i="1"/>
  <c r="K310" i="1"/>
  <c r="K577" i="1"/>
  <c r="K580" i="1"/>
  <c r="K670" i="1"/>
  <c r="K1549" i="1"/>
  <c r="K1020" i="1"/>
  <c r="K2035" i="1"/>
  <c r="K1550" i="1"/>
  <c r="K641" i="1"/>
  <c r="K2200" i="1"/>
  <c r="K1909" i="1"/>
  <c r="K1911" i="1"/>
  <c r="K1827" i="1"/>
  <c r="K2259" i="1"/>
  <c r="K1791" i="1"/>
  <c r="K2128" i="1"/>
  <c r="K1826" i="1"/>
  <c r="K1338" i="1"/>
  <c r="K1635" i="1"/>
  <c r="K2256" i="1"/>
  <c r="K1729" i="1"/>
  <c r="K1208" i="1"/>
  <c r="K1820" i="1"/>
  <c r="K1258" i="1"/>
  <c r="K2126" i="1"/>
  <c r="K254" i="1"/>
  <c r="K1874" i="1"/>
  <c r="K1873" i="1"/>
  <c r="K715" i="1"/>
  <c r="K1282" i="1"/>
  <c r="K1283" i="1"/>
  <c r="K1745" i="1"/>
  <c r="K1072" i="1"/>
  <c r="K1851" i="1"/>
  <c r="K1139" i="1"/>
  <c r="K1147" i="1"/>
  <c r="K1505" i="1"/>
  <c r="K1985" i="1"/>
  <c r="K1867" i="1"/>
  <c r="K1866" i="1"/>
  <c r="K1868" i="1"/>
  <c r="K1870" i="1"/>
  <c r="K1871" i="1"/>
  <c r="K1722" i="1"/>
  <c r="K48" i="1"/>
  <c r="K815" i="1"/>
  <c r="K1956" i="1"/>
  <c r="K1834" i="1"/>
  <c r="K1569" i="1"/>
  <c r="K1598" i="1"/>
  <c r="K1599" i="1"/>
  <c r="K1571" i="1"/>
  <c r="K167" i="1"/>
  <c r="K172" i="1"/>
  <c r="K1033" i="1"/>
  <c r="K377" i="1"/>
  <c r="K1642" i="1"/>
  <c r="K1056" i="1"/>
  <c r="K2012" i="1"/>
  <c r="K1587" i="1"/>
  <c r="K1731" i="1"/>
  <c r="K534" i="1"/>
  <c r="K1421" i="1"/>
  <c r="K1555" i="1"/>
  <c r="K1561" i="1"/>
  <c r="K1159" i="1"/>
  <c r="K1158" i="1"/>
  <c r="K1560" i="1"/>
  <c r="K1164" i="1"/>
  <c r="K1190" i="1"/>
  <c r="K1196" i="1"/>
  <c r="K347" i="1"/>
  <c r="K688" i="1"/>
  <c r="K357" i="1"/>
  <c r="K970" i="1"/>
  <c r="K89" i="1"/>
  <c r="K1236" i="1"/>
  <c r="K1176" i="1"/>
  <c r="K1222" i="1"/>
  <c r="K349" i="1"/>
  <c r="K1127" i="1"/>
  <c r="K1294" i="1"/>
  <c r="K455" i="1"/>
  <c r="K344" i="1"/>
  <c r="K1201" i="1"/>
  <c r="K223" i="1"/>
  <c r="K525" i="1"/>
  <c r="K456" i="1"/>
  <c r="K2034" i="1"/>
  <c r="K1755" i="1"/>
  <c r="K887" i="1"/>
  <c r="K892" i="1"/>
  <c r="K897" i="1"/>
  <c r="K14" i="1"/>
  <c r="K894" i="1"/>
  <c r="K899" i="1"/>
  <c r="K365" i="1"/>
  <c r="K18" i="1"/>
  <c r="K264" i="1"/>
  <c r="K2257" i="1"/>
  <c r="K1214" i="1"/>
  <c r="K339" i="1"/>
  <c r="K158" i="1"/>
  <c r="K1360" i="1"/>
  <c r="K1789" i="1"/>
  <c r="K1502" i="1"/>
  <c r="K2103" i="1"/>
  <c r="K758" i="1"/>
  <c r="K1415" i="1"/>
  <c r="K1716" i="1"/>
  <c r="K1717" i="1"/>
  <c r="K258" i="1"/>
  <c r="K1852" i="1"/>
  <c r="K1392" i="1"/>
  <c r="K1503" i="1"/>
  <c r="K1905" i="1"/>
  <c r="K1876" i="1"/>
  <c r="K1243" i="1"/>
  <c r="K1244" i="1"/>
  <c r="K941" i="1"/>
  <c r="K68" i="1"/>
  <c r="K756" i="1"/>
  <c r="K399" i="1"/>
  <c r="K878" i="1"/>
  <c r="K401" i="1"/>
  <c r="K843" i="1"/>
  <c r="K191" i="1"/>
  <c r="K193" i="1"/>
  <c r="K529" i="1"/>
  <c r="K1632" i="1"/>
  <c r="K1602" i="1"/>
  <c r="K1605" i="1"/>
  <c r="K1309" i="1"/>
  <c r="K1284" i="1"/>
  <c r="K2202" i="1"/>
  <c r="K50" i="1"/>
  <c r="K765" i="1"/>
  <c r="K766" i="1"/>
  <c r="K832" i="1"/>
  <c r="K833" i="1"/>
  <c r="K834" i="1"/>
  <c r="K1109" i="1"/>
  <c r="K1111" i="1"/>
  <c r="K1241" i="1"/>
  <c r="K1110" i="1"/>
  <c r="K714" i="1"/>
  <c r="K1541" i="1"/>
  <c r="K1479" i="1"/>
  <c r="K1906" i="1"/>
  <c r="K1417" i="1"/>
  <c r="K2024" i="1"/>
  <c r="K2197" i="1"/>
  <c r="K2196" i="1"/>
  <c r="K36" i="1"/>
  <c r="K2355" i="1"/>
  <c r="K156" i="1"/>
  <c r="K74" i="1"/>
  <c r="K75" i="1"/>
  <c r="K159" i="1"/>
  <c r="K67" i="1"/>
  <c r="K933" i="1"/>
  <c r="K147" i="1"/>
  <c r="K1199" i="1"/>
  <c r="K1971" i="1"/>
  <c r="K610" i="1"/>
  <c r="K447" i="1"/>
  <c r="K1185" i="1"/>
  <c r="K2048" i="1"/>
  <c r="K1543" i="1"/>
  <c r="K1150" i="1"/>
  <c r="K2199" i="1"/>
  <c r="K2159" i="1"/>
  <c r="K669" i="1"/>
  <c r="K1553" i="1"/>
  <c r="K532" i="1"/>
  <c r="K1041" i="1"/>
  <c r="K576" i="1"/>
  <c r="K642" i="1"/>
  <c r="K308" i="1"/>
  <c r="K354" i="1"/>
  <c r="K170" i="1"/>
  <c r="K2006" i="1"/>
  <c r="K2273" i="1"/>
  <c r="K93" i="1"/>
  <c r="K243" i="1"/>
  <c r="K1757" i="1"/>
  <c r="K1815" i="1"/>
  <c r="K1537" i="1"/>
  <c r="K1796" i="1"/>
  <c r="K778" i="1"/>
  <c r="K1522" i="1"/>
  <c r="K1525" i="1"/>
  <c r="K63" i="1"/>
  <c r="K1799" i="1"/>
  <c r="K1471" i="1"/>
  <c r="K1328" i="1"/>
  <c r="K1128" i="1"/>
  <c r="K2332" i="1"/>
  <c r="K2333" i="1"/>
  <c r="K2169" i="1"/>
  <c r="K1129" i="1"/>
  <c r="K2168" i="1"/>
  <c r="K1184" i="1"/>
  <c r="K956" i="1"/>
  <c r="K168" i="1"/>
  <c r="K98" i="1"/>
  <c r="K514" i="1"/>
  <c r="K226" i="1"/>
  <c r="K236" i="1"/>
  <c r="K278" i="1"/>
  <c r="K277" i="1"/>
  <c r="K43" i="1"/>
  <c r="K2171" i="1"/>
  <c r="K380" i="1"/>
  <c r="K631" i="1"/>
  <c r="K1336" i="1"/>
  <c r="K630" i="1"/>
  <c r="K1474" i="1"/>
  <c r="K2062" i="1"/>
  <c r="K196" i="1"/>
  <c r="K1412" i="1"/>
  <c r="K1600" i="1"/>
  <c r="K99" i="1"/>
  <c r="K100" i="1"/>
  <c r="K2352" i="1"/>
  <c r="K1907" i="1"/>
  <c r="K848" i="1"/>
  <c r="K2038" i="1"/>
  <c r="K369" i="1"/>
  <c r="K837" i="1"/>
  <c r="K2288" i="1"/>
  <c r="K2240" i="1"/>
  <c r="K1736" i="1"/>
  <c r="K1354" i="1"/>
  <c r="K1743" i="1"/>
  <c r="K2283" i="1"/>
  <c r="K2243" i="1"/>
  <c r="K2284" i="1"/>
  <c r="K1009" i="1"/>
  <c r="K1011" i="1"/>
  <c r="K1010" i="1"/>
  <c r="K984" i="1"/>
  <c r="K1893" i="1"/>
  <c r="K195" i="1"/>
  <c r="K563" i="1"/>
  <c r="K632" i="1"/>
  <c r="K1713" i="1"/>
  <c r="K877" i="1"/>
  <c r="K336" i="1"/>
  <c r="K553" i="1"/>
  <c r="K757" i="1"/>
  <c r="K564" i="1"/>
  <c r="K2026" i="1"/>
  <c r="K232" i="1"/>
  <c r="K1601" i="1"/>
  <c r="K2261" i="1"/>
  <c r="K623" i="1"/>
  <c r="K1278" i="1"/>
  <c r="K879" i="1"/>
  <c r="K1991" i="1"/>
  <c r="K1269" i="1"/>
  <c r="K544" i="1"/>
  <c r="K1449" i="1"/>
  <c r="K296" i="1"/>
  <c r="K1766" i="1"/>
  <c r="K1987" i="1"/>
  <c r="K1216" i="1"/>
  <c r="K1556" i="1"/>
  <c r="K672" i="1"/>
  <c r="K87" i="1"/>
  <c r="K945" i="1"/>
  <c r="K571" i="1"/>
  <c r="K574" i="1"/>
  <c r="K673" i="1"/>
  <c r="K881" i="1"/>
  <c r="K2274" i="1"/>
  <c r="K578" i="1"/>
  <c r="K918" i="1"/>
  <c r="K1482" i="1"/>
  <c r="K2338" i="1"/>
  <c r="K914" i="1"/>
  <c r="K648" i="1"/>
  <c r="K189" i="1"/>
  <c r="K266" i="1"/>
  <c r="K999" i="1"/>
  <c r="K739" i="1"/>
  <c r="K2191" i="1"/>
  <c r="K949" i="1"/>
  <c r="K1712" i="1"/>
  <c r="K898" i="1"/>
  <c r="K1977" i="1"/>
  <c r="K549" i="1"/>
  <c r="K2312" i="1"/>
  <c r="K981" i="1"/>
  <c r="K699" i="1"/>
  <c r="K700" i="1"/>
  <c r="K697" i="1"/>
  <c r="K698" i="1"/>
  <c r="K701" i="1"/>
  <c r="K537" i="1"/>
  <c r="K737" i="1"/>
  <c r="K1663" i="1"/>
  <c r="K1732" i="1"/>
  <c r="K1739" i="1"/>
  <c r="K1013" i="1"/>
  <c r="K867" i="1"/>
  <c r="K1754" i="1"/>
  <c r="K1082" i="1"/>
  <c r="K116" i="1"/>
  <c r="K362" i="1"/>
  <c r="K317" i="1"/>
  <c r="K185" i="1"/>
  <c r="K1130" i="1"/>
  <c r="K402" i="1"/>
  <c r="K38" i="1"/>
  <c r="K305" i="1"/>
  <c r="K558" i="1"/>
  <c r="K560" i="1"/>
  <c r="K2289" i="1"/>
  <c r="K841" i="1"/>
  <c r="K845" i="1"/>
  <c r="K1143" i="1"/>
  <c r="K1144" i="1"/>
  <c r="K1900" i="1"/>
  <c r="K155" i="1"/>
  <c r="K2321" i="1"/>
  <c r="K1116" i="1"/>
  <c r="K1735" i="1"/>
  <c r="K1785" i="1"/>
  <c r="K2230" i="1"/>
  <c r="K1424" i="1"/>
  <c r="K920" i="1"/>
  <c r="K391" i="1"/>
  <c r="K390" i="1"/>
  <c r="K1702" i="1"/>
  <c r="K1094" i="1"/>
  <c r="K445" i="1"/>
  <c r="K1469" i="1"/>
  <c r="K2296" i="1"/>
  <c r="K1714" i="1"/>
  <c r="K1441" i="1"/>
  <c r="K1672" i="1"/>
  <c r="K1443" i="1"/>
  <c r="K1446" i="1"/>
  <c r="K290" i="1"/>
  <c r="K1447" i="1"/>
  <c r="K2132" i="1"/>
  <c r="K179" i="1"/>
  <c r="K1084" i="1"/>
  <c r="K1085" i="1"/>
  <c r="K1080" i="1"/>
  <c r="K729" i="1"/>
  <c r="K7" i="1"/>
  <c r="K2301" i="1"/>
  <c r="K1398" i="1"/>
  <c r="K462" i="1"/>
  <c r="K608" i="1"/>
  <c r="K1353" i="1"/>
  <c r="K1358" i="1"/>
  <c r="K751" i="1"/>
  <c r="K463" i="1"/>
  <c r="K1648" i="1"/>
  <c r="K1994" i="1"/>
  <c r="K364" i="1"/>
  <c r="K1486" i="1"/>
  <c r="K519" i="1"/>
  <c r="K1270" i="1"/>
  <c r="K861" i="1"/>
  <c r="K862" i="1"/>
  <c r="K1026" i="1"/>
  <c r="K1756" i="1"/>
  <c r="K1816" i="1"/>
  <c r="K2047" i="1"/>
  <c r="K1918" i="1"/>
  <c r="K1965" i="1"/>
  <c r="K181" i="1"/>
  <c r="K1914" i="1"/>
  <c r="K1829" i="1"/>
  <c r="K1833" i="1"/>
  <c r="K2337" i="1"/>
  <c r="K2330" i="1"/>
  <c r="K827" i="1"/>
  <c r="K2161" i="1"/>
  <c r="K431" i="1"/>
  <c r="K407" i="1"/>
  <c r="K295" i="1"/>
  <c r="K1333" i="1"/>
  <c r="K1092" i="1"/>
  <c r="K1444" i="1"/>
  <c r="K1901" i="1"/>
  <c r="K978" i="1"/>
  <c r="K533" i="1"/>
  <c r="K2216" i="1"/>
  <c r="K2219" i="1"/>
  <c r="K2021" i="1"/>
  <c r="K1849" i="1"/>
  <c r="K372" i="1"/>
  <c r="K2039" i="1"/>
  <c r="K839" i="1"/>
  <c r="K2154" i="1"/>
  <c r="K1640" i="1"/>
  <c r="K524" i="1"/>
  <c r="K1255" i="1"/>
  <c r="K1207" i="1"/>
  <c r="K424" i="1"/>
  <c r="K1347" i="1"/>
  <c r="K324" i="1"/>
  <c r="K2122" i="1"/>
  <c r="K851" i="1"/>
  <c r="K348" i="1"/>
  <c r="K382" i="1"/>
  <c r="K1295" i="1"/>
  <c r="K1397" i="1"/>
  <c r="K1265" i="1"/>
  <c r="K1470" i="1"/>
  <c r="K2013" i="1"/>
  <c r="K1990" i="1"/>
  <c r="K409" i="1"/>
  <c r="K379" i="1"/>
  <c r="K154" i="1"/>
  <c r="K1843" i="1"/>
  <c r="K1803" i="1"/>
  <c r="K1050" i="1"/>
  <c r="K1493" i="1"/>
  <c r="K520" i="1"/>
  <c r="K2142" i="1"/>
  <c r="K121" i="1"/>
  <c r="K2143" i="1"/>
  <c r="K1081" i="1"/>
  <c r="K526" i="1"/>
  <c r="K932" i="1"/>
  <c r="K1730" i="1"/>
  <c r="K1239" i="1"/>
  <c r="K1844" i="1"/>
  <c r="K703" i="1"/>
  <c r="K704" i="1"/>
  <c r="K615" i="1"/>
  <c r="K2190" i="1"/>
  <c r="K1661" i="1"/>
  <c r="K1805" i="1"/>
  <c r="K1267" i="1"/>
  <c r="K429" i="1"/>
  <c r="K1878" i="1"/>
  <c r="K930" i="1"/>
  <c r="K1136" i="1"/>
  <c r="K1230" i="1"/>
  <c r="K206" i="1"/>
  <c r="K210" i="1"/>
  <c r="K356" i="1"/>
  <c r="K780" i="1"/>
  <c r="K476" i="1"/>
  <c r="K1646" i="1"/>
  <c r="K1492" i="1"/>
  <c r="K2082" i="1"/>
  <c r="K130" i="1"/>
  <c r="K1891" i="1"/>
  <c r="K201" i="1"/>
  <c r="K946" i="1"/>
  <c r="K1639" i="1"/>
  <c r="K1787" i="1"/>
  <c r="K2066" i="1"/>
  <c r="K460" i="1"/>
  <c r="K1626" i="1"/>
  <c r="K985" i="1"/>
  <c r="K302" i="1"/>
  <c r="K304" i="1"/>
  <c r="K842" i="1"/>
  <c r="K2156" i="1"/>
  <c r="K2194" i="1"/>
  <c r="K2223" i="1"/>
  <c r="K1762" i="1"/>
  <c r="K2195" i="1"/>
  <c r="K2037" i="1"/>
  <c r="K1899" i="1"/>
  <c r="K1978" i="1"/>
  <c r="K2251" i="1"/>
  <c r="K2258" i="1"/>
  <c r="K562" i="1"/>
  <c r="K647" i="1"/>
  <c r="K469" i="1"/>
  <c r="K2086" i="1"/>
  <c r="K1992" i="1"/>
  <c r="K1063" i="1"/>
  <c r="K1254" i="1"/>
  <c r="K1708" i="1"/>
  <c r="K1707" i="1"/>
  <c r="K1372" i="1"/>
  <c r="K1133" i="1"/>
  <c r="K1262" i="1"/>
  <c r="K788" i="1"/>
  <c r="K612" i="1"/>
  <c r="K1052" i="1"/>
  <c r="K1138" i="1"/>
  <c r="K1456" i="1"/>
  <c r="K1322" i="1"/>
  <c r="K1131" i="1"/>
  <c r="K2336" i="1"/>
  <c r="K683" i="1"/>
  <c r="K1934" i="1"/>
  <c r="K2237" i="1"/>
  <c r="K1940" i="1"/>
  <c r="K1490" i="1"/>
  <c r="K2114" i="1"/>
  <c r="K1193" i="1"/>
  <c r="K1379" i="1"/>
  <c r="K795" i="1"/>
  <c r="K306" i="1"/>
  <c r="K1974" i="1"/>
  <c r="K2073" i="1"/>
  <c r="K1107" i="1"/>
  <c r="K241" i="1"/>
  <c r="K1221" i="1"/>
  <c r="K1798" i="1"/>
  <c r="K1942" i="1"/>
  <c r="K2266" i="1"/>
  <c r="K1223" i="1"/>
  <c r="K1938" i="1"/>
  <c r="K1099" i="1"/>
  <c r="K528" i="1"/>
  <c r="K692" i="1"/>
  <c r="K521" i="1"/>
  <c r="K515" i="1"/>
  <c r="K319" i="1"/>
  <c r="K738" i="1"/>
  <c r="K1783" i="1"/>
  <c r="K2307" i="1"/>
  <c r="K220" i="1"/>
  <c r="K1781" i="1"/>
  <c r="K1782" i="1"/>
  <c r="K247" i="1"/>
  <c r="K929" i="1"/>
  <c r="K461" i="1"/>
  <c r="K112" i="1"/>
  <c r="K332" i="1"/>
  <c r="K1337" i="1"/>
  <c r="K2254" i="1"/>
  <c r="K2255" i="1"/>
  <c r="K300" i="1"/>
  <c r="K438" i="1"/>
  <c r="K1475" i="1"/>
  <c r="K840" i="1"/>
  <c r="K2022" i="1"/>
  <c r="K1035" i="1"/>
  <c r="K977" i="1"/>
  <c r="K1603" i="1"/>
  <c r="K973" i="1"/>
  <c r="K1038" i="1"/>
  <c r="K2020" i="1"/>
  <c r="K876" i="1"/>
  <c r="K2350" i="1"/>
  <c r="K1349" i="1"/>
  <c r="K2310" i="1"/>
  <c r="K536" i="1"/>
  <c r="K375" i="1"/>
  <c r="K376" i="1"/>
  <c r="K516" i="1"/>
  <c r="K2093" i="1"/>
  <c r="K495" i="1"/>
  <c r="K150" i="1"/>
  <c r="K2213" i="1"/>
  <c r="K696" i="1"/>
  <c r="K679" i="1"/>
  <c r="K1952" i="1"/>
  <c r="K676" i="1"/>
  <c r="K1312" i="1"/>
  <c r="K2253" i="1"/>
  <c r="K1666" i="1"/>
  <c r="K366" i="1"/>
  <c r="K2246" i="1"/>
  <c r="K2245" i="1"/>
  <c r="K2247" i="1"/>
  <c r="K2244" i="1"/>
  <c r="K1668" i="1"/>
  <c r="K1669" i="1"/>
  <c r="K1665" i="1"/>
  <c r="K1242" i="1"/>
  <c r="K1667" i="1"/>
  <c r="K40" i="1"/>
  <c r="K1433" i="1"/>
  <c r="K1106" i="1"/>
  <c r="K826" i="1"/>
  <c r="K1489" i="1"/>
  <c r="K294" i="1"/>
  <c r="K1086" i="1"/>
  <c r="K779" i="1"/>
  <c r="K270" i="1"/>
  <c r="K2094" i="1"/>
  <c r="K542" i="1"/>
  <c r="K327" i="1"/>
  <c r="K863" i="1"/>
  <c r="K454" i="1"/>
  <c r="K272" i="1"/>
  <c r="K1356" i="1"/>
  <c r="K817" i="1"/>
  <c r="K1031" i="1"/>
  <c r="K1346" i="1"/>
  <c r="K884" i="1"/>
  <c r="K166" i="1"/>
  <c r="K1786" i="1"/>
  <c r="K45" i="1"/>
  <c r="K649" i="1"/>
  <c r="K84" i="1"/>
  <c r="K1858" i="1"/>
  <c r="K621" i="1"/>
  <c r="K1466" i="1"/>
  <c r="K2141" i="1"/>
  <c r="K385" i="1"/>
  <c r="K2317" i="1"/>
  <c r="K2345" i="1"/>
  <c r="K1016" i="1"/>
  <c r="K1937" i="1"/>
  <c r="K1115" i="1"/>
  <c r="K1588" i="1"/>
  <c r="K1304" i="1"/>
  <c r="K190" i="1"/>
  <c r="K2192" i="1"/>
  <c r="K1699" i="1"/>
  <c r="K1045" i="1"/>
  <c r="K343" i="1"/>
  <c r="K2108" i="1"/>
  <c r="K275" i="1"/>
  <c r="K1137" i="1"/>
  <c r="K212" i="1"/>
  <c r="K989" i="1"/>
  <c r="K1993" i="1"/>
  <c r="K2083" i="1"/>
  <c r="K854" i="1"/>
  <c r="K2087" i="1"/>
  <c r="K1331" i="1"/>
  <c r="K2031" i="1"/>
  <c r="K383" i="1"/>
  <c r="K293" i="1"/>
  <c r="K1753" i="1"/>
  <c r="K491" i="1"/>
  <c r="K814" i="1"/>
  <c r="K1450" i="1"/>
  <c r="K1057" i="1"/>
  <c r="K1058" i="1"/>
  <c r="K1403" i="1"/>
  <c r="K1395" i="1"/>
  <c r="K2063" i="1"/>
  <c r="K2064" i="1"/>
  <c r="K1583" i="1"/>
  <c r="K1095" i="1"/>
  <c r="K543" i="1"/>
  <c r="K2092" i="1"/>
  <c r="K541" i="1"/>
  <c r="K468" i="1"/>
  <c r="K2091" i="1"/>
  <c r="K2178" i="1"/>
  <c r="K1837" i="1"/>
  <c r="K682" i="1"/>
  <c r="K2265" i="1"/>
  <c r="K1795" i="1"/>
  <c r="K2049" i="1"/>
  <c r="K2272" i="1"/>
  <c r="K1423" i="1"/>
  <c r="K1319" i="1"/>
  <c r="K830" i="1"/>
  <c r="K1597" i="1"/>
  <c r="K1610" i="1"/>
  <c r="K2179" i="1"/>
  <c r="K1027" i="1"/>
  <c r="K1653" i="1"/>
  <c r="K1883" i="1"/>
  <c r="K1570" i="1"/>
  <c r="K1623" i="1"/>
  <c r="K1622" i="1"/>
  <c r="K2308" i="1"/>
  <c r="K858" i="1"/>
  <c r="K1652" i="1"/>
  <c r="K1515" i="1"/>
  <c r="K31" i="1"/>
  <c r="K248" i="1"/>
  <c r="K1758" i="1"/>
  <c r="K995" i="1"/>
  <c r="K953" i="1"/>
  <c r="K1618" i="1"/>
  <c r="K2306" i="1"/>
  <c r="K388" i="1"/>
  <c r="K30" i="1"/>
  <c r="K472" i="1"/>
  <c r="K1530" i="1"/>
  <c r="K997" i="1"/>
  <c r="K1263" i="1"/>
  <c r="K213" i="1"/>
  <c r="K2137" i="1"/>
  <c r="K2144" i="1"/>
  <c r="K1512" i="1"/>
  <c r="K781" i="1"/>
  <c r="K606" i="1"/>
  <c r="K593" i="1"/>
  <c r="K132" i="1"/>
  <c r="K133" i="1"/>
  <c r="K205" i="1"/>
  <c r="K2208" i="1"/>
  <c r="K2046" i="1"/>
  <c r="K65" i="1"/>
  <c r="K1919" i="1"/>
  <c r="K1090" i="1"/>
  <c r="K1089" i="1"/>
  <c r="K774" i="1"/>
  <c r="K2045" i="1"/>
  <c r="K1751" i="1"/>
  <c r="K1611" i="1"/>
  <c r="K342" i="1"/>
  <c r="K1043" i="1"/>
  <c r="K235" i="1"/>
  <c r="K165" i="1"/>
  <c r="K1808" i="1"/>
  <c r="K1308" i="1"/>
  <c r="K1235" i="1"/>
  <c r="K594" i="1"/>
  <c r="K883" i="1"/>
  <c r="K2263" i="1"/>
  <c r="K2281" i="1"/>
  <c r="K1463" i="1"/>
  <c r="K237" i="1"/>
  <c r="K2112" i="1"/>
  <c r="K1232" i="1"/>
  <c r="K998" i="1"/>
  <c r="K1629" i="1"/>
  <c r="K2054" i="1"/>
  <c r="K1098" i="1"/>
  <c r="K2055" i="1"/>
  <c r="K216" i="1"/>
  <c r="K959" i="1"/>
  <c r="K787" i="1"/>
  <c r="K387" i="1"/>
  <c r="K214" i="1"/>
  <c r="K1060" i="1"/>
  <c r="K24" i="1"/>
  <c r="K1460" i="1"/>
  <c r="K252" i="1"/>
  <c r="K1928" i="1"/>
  <c r="K1927" i="1"/>
  <c r="K1929" i="1"/>
  <c r="K1930" i="1"/>
  <c r="K244" i="1"/>
  <c r="K1096" i="1"/>
  <c r="K2090" i="1"/>
  <c r="K1685" i="1"/>
  <c r="K806" i="1"/>
  <c r="K312" i="1"/>
  <c r="K313" i="1"/>
  <c r="K314" i="1"/>
  <c r="K734" i="1"/>
  <c r="K2185" i="1"/>
  <c r="K904" i="1"/>
  <c r="K1654" i="1"/>
  <c r="K432" i="1"/>
  <c r="K1324" i="1"/>
  <c r="K983" i="1"/>
  <c r="K215" i="1"/>
  <c r="K1044" i="1"/>
  <c r="K910" i="1"/>
  <c r="K915" i="1"/>
  <c r="K1589" i="1"/>
  <c r="K540" i="1"/>
  <c r="K1695" i="1"/>
  <c r="K1167" i="1"/>
  <c r="K1863" i="1"/>
  <c r="K1869" i="1"/>
  <c r="K203" i="1"/>
  <c r="K408" i="1"/>
  <c r="K2349" i="1"/>
  <c r="K1910" i="1"/>
  <c r="K1912" i="1"/>
  <c r="K527" i="1"/>
  <c r="K2050" i="1"/>
  <c r="K2300" i="1"/>
  <c r="K605" i="1"/>
  <c r="K1059" i="1"/>
  <c r="K1616" i="1"/>
  <c r="K604" i="1"/>
  <c r="K1809" i="1"/>
  <c r="K2211" i="1"/>
  <c r="K1539" i="1"/>
  <c r="K145" i="1"/>
  <c r="K750" i="1"/>
  <c r="K885" i="1"/>
  <c r="K882" i="1"/>
  <c r="K583" i="1"/>
  <c r="K908" i="1"/>
  <c r="K603" i="1"/>
  <c r="K903" i="1"/>
  <c r="K595" i="1"/>
  <c r="K2231" i="1"/>
  <c r="K1454" i="1"/>
  <c r="K269" i="1"/>
  <c r="K51" i="1"/>
  <c r="K1277" i="1"/>
  <c r="K967" i="1"/>
  <c r="K1767" i="1"/>
  <c r="K2007" i="1"/>
  <c r="K1046" i="1"/>
  <c r="K658" i="1"/>
  <c r="K62" i="1"/>
  <c r="K1062" i="1"/>
  <c r="K1740" i="1"/>
  <c r="K889" i="1"/>
  <c r="K2068" i="1"/>
  <c r="K276" i="1"/>
  <c r="K1573" i="1"/>
  <c r="K2186" i="1"/>
  <c r="K2226" i="1"/>
  <c r="K2229" i="1"/>
  <c r="K1427" i="1"/>
  <c r="K200" i="1"/>
  <c r="K217" i="1"/>
  <c r="K218" i="1"/>
  <c r="K355" i="1"/>
  <c r="K412" i="1"/>
  <c r="K90" i="1"/>
  <c r="K1428" i="1"/>
  <c r="K352" i="1"/>
  <c r="K1385" i="1"/>
  <c r="K789" i="1"/>
  <c r="K148" i="1"/>
  <c r="K2153" i="1"/>
  <c r="K211" i="1"/>
  <c r="K775" i="1"/>
  <c r="K1802" i="1"/>
  <c r="K1019" i="1"/>
  <c r="K1034" i="1"/>
  <c r="K245" i="1"/>
  <c r="K1968" i="1"/>
  <c r="K25" i="1"/>
  <c r="K1368" i="1"/>
  <c r="K207" i="1"/>
  <c r="K548" i="1"/>
  <c r="K1409" i="1"/>
  <c r="K2271" i="1"/>
  <c r="K1698" i="1"/>
  <c r="K60" i="1"/>
  <c r="K425" i="1"/>
  <c r="K61" i="1"/>
  <c r="K426" i="1"/>
  <c r="K1202" i="1"/>
  <c r="K1435" i="1"/>
  <c r="K2120" i="1"/>
  <c r="K1436" i="1"/>
  <c r="K2098" i="1"/>
  <c r="K2119" i="1"/>
  <c r="K1594" i="1"/>
  <c r="K736" i="1"/>
  <c r="K1407" i="1"/>
  <c r="K1272" i="1"/>
  <c r="K54" i="1"/>
  <c r="K1976" i="1"/>
  <c r="K1973" i="1"/>
  <c r="K1794" i="1"/>
  <c r="K1371" i="1"/>
  <c r="K2071" i="1"/>
  <c r="K2072" i="1"/>
  <c r="K1104" i="1"/>
  <c r="K9" i="1"/>
  <c r="K23" i="1"/>
  <c r="K991" i="1"/>
  <c r="K994" i="1"/>
  <c r="K127" i="1"/>
  <c r="K153" i="1"/>
  <c r="K743" i="1"/>
  <c r="K1015" i="1"/>
  <c r="K1296" i="1"/>
  <c r="K2175" i="1"/>
  <c r="K1586" i="1"/>
  <c r="K1227" i="1"/>
  <c r="K1228" i="1"/>
  <c r="K1765" i="1"/>
  <c r="K202" i="1"/>
  <c r="K1813" i="1"/>
  <c r="K1764" i="1"/>
  <c r="K1631" i="1"/>
  <c r="K1350" i="1"/>
  <c r="K137" i="1"/>
  <c r="K1830" i="1"/>
  <c r="K1567" i="1"/>
  <c r="K291" i="1"/>
  <c r="K969" i="1"/>
  <c r="K1484" i="1"/>
  <c r="K1710" i="1"/>
  <c r="K1711" i="1"/>
  <c r="K550" i="1"/>
  <c r="K587" i="1"/>
  <c r="K917" i="1"/>
  <c r="K8" i="1"/>
  <c r="K928" i="1"/>
  <c r="K475" i="1"/>
  <c r="K1894" i="1"/>
  <c r="K464" i="1"/>
  <c r="K115" i="1"/>
  <c r="K1240" i="1"/>
  <c r="K1636" i="1"/>
  <c r="K767" i="1"/>
  <c r="K208" i="1"/>
  <c r="K126" i="1"/>
  <c r="K1946" i="1"/>
  <c r="K2167" i="1"/>
  <c r="K2232" i="1"/>
  <c r="K1947" i="1"/>
  <c r="K1943" i="1"/>
  <c r="K1088" i="1"/>
  <c r="K1727" i="1"/>
  <c r="K1134" i="1"/>
  <c r="K2264" i="1"/>
  <c r="K136" i="1"/>
  <c r="K768" i="1"/>
  <c r="K423" i="1"/>
  <c r="K2279" i="1"/>
  <c r="K1624" i="1"/>
  <c r="K1100" i="1"/>
  <c r="K2011" i="1"/>
  <c r="K2010" i="1"/>
  <c r="K2124" i="1"/>
  <c r="K2123" i="1"/>
  <c r="K1523" i="1"/>
  <c r="K825" i="1"/>
  <c r="K1568" i="1"/>
  <c r="K1590" i="1"/>
  <c r="K770" i="1"/>
  <c r="K771" i="1"/>
  <c r="K819" i="1"/>
  <c r="K772" i="1"/>
  <c r="K2348" i="1"/>
  <c r="K677" i="1"/>
  <c r="K458" i="1"/>
  <c r="K769" i="1"/>
  <c r="K1273" i="1"/>
  <c r="K828" i="1"/>
  <c r="K1694" i="1"/>
  <c r="K1329" i="1"/>
  <c r="K1330" i="1"/>
  <c r="K1954" i="1"/>
  <c r="K1953" i="1"/>
  <c r="K418" i="1"/>
  <c r="K545" i="1"/>
  <c r="K384" i="1"/>
  <c r="K988" i="1"/>
  <c r="K1498" i="1"/>
  <c r="K422" i="1"/>
  <c r="K1102" i="1"/>
  <c r="K1103" i="1"/>
  <c r="K1620" i="1"/>
  <c r="K1625" i="1"/>
  <c r="K1101" i="1"/>
  <c r="K2005" i="1"/>
  <c r="K1596" i="1"/>
  <c r="K1203" i="1"/>
  <c r="K297" i="1"/>
  <c r="K1920" i="1"/>
  <c r="K27" i="1"/>
  <c r="K419" i="1"/>
  <c r="K1536" i="1"/>
  <c r="K1205" i="1"/>
  <c r="K141" i="1"/>
  <c r="K1741" i="1"/>
  <c r="K2235" i="1"/>
  <c r="K381" i="1"/>
  <c r="K1520" i="1"/>
  <c r="K448" i="1"/>
  <c r="K1404" i="1"/>
  <c r="K1615" i="1"/>
  <c r="K2299" i="1"/>
  <c r="K777" i="1"/>
  <c r="K992" i="1"/>
  <c r="K960" i="1"/>
  <c r="K123" i="1"/>
  <c r="K1268" i="1"/>
  <c r="K328" i="1"/>
  <c r="K982" i="1"/>
  <c r="K26" i="1"/>
  <c r="K209" i="1"/>
  <c r="K219" i="1"/>
  <c r="K378" i="1"/>
  <c r="K110" i="1"/>
  <c r="K1366" i="1"/>
  <c r="K285" i="1"/>
  <c r="K367" i="1"/>
  <c r="K396" i="1"/>
  <c r="K400" i="1"/>
  <c r="K499" i="1"/>
  <c r="K1004" i="1"/>
  <c r="K227" i="1"/>
  <c r="K284" i="1"/>
  <c r="K1005" i="1"/>
  <c r="K708" i="1"/>
  <c r="K2113" i="1"/>
  <c r="K2139" i="1"/>
  <c r="K2001" i="1"/>
  <c r="K611" i="1"/>
  <c r="K2065" i="1"/>
  <c r="K250" i="1"/>
  <c r="K1780" i="1"/>
  <c r="K2174" i="1"/>
  <c r="K1689" i="1"/>
  <c r="K2056" i="1"/>
  <c r="K2138" i="1"/>
  <c r="K320" i="1"/>
  <c r="K2057" i="1"/>
  <c r="K2059" i="1"/>
  <c r="K2058" i="1"/>
  <c r="K1264" i="1"/>
  <c r="K2060" i="1"/>
  <c r="K323" i="1"/>
  <c r="K1784" i="1"/>
  <c r="K1924" i="1"/>
  <c r="K1323" i="1"/>
  <c r="K451" i="1"/>
  <c r="K2309" i="1"/>
  <c r="K1298" i="1"/>
  <c r="K2095" i="1"/>
  <c r="K1958" i="1"/>
  <c r="K2096" i="1"/>
  <c r="K1377" i="1"/>
  <c r="K958" i="1"/>
  <c r="K326" i="1"/>
  <c r="K1017" i="1"/>
  <c r="K1114" i="1"/>
  <c r="K1641" i="1"/>
  <c r="K1317" i="1"/>
  <c r="K1892" i="1"/>
  <c r="K1531" i="1"/>
  <c r="K1532" i="1"/>
  <c r="K1948" i="1"/>
  <c r="K1949" i="1"/>
  <c r="K135" i="1"/>
  <c r="K2277" i="1"/>
  <c r="K710" i="1"/>
  <c r="K2324" i="1"/>
  <c r="K2325" i="1"/>
  <c r="K1332" i="1"/>
  <c r="K667" i="1"/>
  <c r="K509" i="1"/>
  <c r="K668" i="1"/>
  <c r="K1066" i="1"/>
  <c r="K2163" i="1"/>
  <c r="K1186" i="1"/>
  <c r="K2081" i="1"/>
  <c r="K1575" i="1"/>
  <c r="K2177" i="1"/>
  <c r="K443" i="1"/>
  <c r="K2061" i="1"/>
  <c r="K1684" i="1"/>
  <c r="K2164" i="1"/>
  <c r="K1067" i="1"/>
  <c r="K1895" i="1"/>
  <c r="K689" i="1"/>
  <c r="K859" i="1"/>
  <c r="K1797" i="1"/>
  <c r="K1806" i="1"/>
  <c r="K1835" i="1"/>
  <c r="K1879" i="1"/>
  <c r="K2053" i="1"/>
  <c r="K1291" i="1"/>
  <c r="K1313" i="1"/>
  <c r="K2205" i="1"/>
  <c r="K1177" i="1"/>
  <c r="K1793" i="1"/>
  <c r="K1683" i="1"/>
  <c r="K1988" i="1"/>
  <c r="K2276" i="1"/>
  <c r="K298" i="1"/>
  <c r="K1048" i="1"/>
  <c r="K1343" i="1"/>
  <c r="K1916" i="1"/>
  <c r="K2305" i="1"/>
  <c r="K694" i="1"/>
  <c r="K1023" i="1"/>
  <c r="K2304" i="1"/>
  <c r="K835" i="1"/>
  <c r="K2215" i="1"/>
  <c r="K2152" i="1"/>
  <c r="K2151" i="1"/>
  <c r="K1000" i="1"/>
  <c r="K1001" i="1"/>
  <c r="K2342" i="1"/>
  <c r="K2343" i="1"/>
  <c r="K1055" i="1"/>
  <c r="K1465" i="1"/>
  <c r="K1271" i="1"/>
  <c r="K2019" i="1"/>
  <c r="K628" i="1"/>
  <c r="K749" i="1"/>
  <c r="K459" i="1"/>
  <c r="K494" i="1"/>
  <c r="K746" i="1"/>
  <c r="K747" i="1"/>
  <c r="K17" i="1"/>
  <c r="K1728" i="1"/>
  <c r="K421" i="1"/>
  <c r="K1950" i="1"/>
  <c r="K184" i="1"/>
  <c r="K1862" i="1"/>
  <c r="K1051" i="1"/>
  <c r="K1998" i="1"/>
  <c r="K961" i="1"/>
  <c r="K805" i="1"/>
  <c r="K187" i="1"/>
  <c r="K1384" i="1"/>
  <c r="K807" i="1"/>
  <c r="K685" i="1"/>
  <c r="K1885" i="1"/>
  <c r="K2150" i="1"/>
  <c r="K2162" i="1"/>
  <c r="K2176" i="1"/>
  <c r="K1374" i="1"/>
  <c r="K2270" i="1"/>
  <c r="K2269" i="1"/>
  <c r="K1700" i="1"/>
  <c r="K2097" i="1"/>
  <c r="K1383" i="1"/>
  <c r="K1405" i="1"/>
  <c r="K1168" i="1"/>
  <c r="K1686" i="1"/>
  <c r="K1779" i="1"/>
  <c r="K1585" i="1"/>
  <c r="K1612" i="1"/>
  <c r="K1584" i="1"/>
  <c r="K1171" i="1"/>
  <c r="K1321" i="1"/>
  <c r="K589" i="1"/>
  <c r="K122" i="1"/>
  <c r="K1451" i="1"/>
  <c r="K1801" i="1"/>
  <c r="K1032" i="1"/>
  <c r="K274" i="1"/>
  <c r="K1174" i="1"/>
  <c r="K2173" i="1"/>
  <c r="K1627" i="1"/>
  <c r="K1831" i="1"/>
  <c r="K1369" i="1"/>
  <c r="K1173" i="1"/>
  <c r="K1742" i="1"/>
  <c r="K1364" i="1"/>
  <c r="K1396" i="1"/>
  <c r="K1664" i="1"/>
  <c r="K1989" i="1"/>
  <c r="K1882" i="1"/>
  <c r="K1734" i="1"/>
  <c r="K1292" i="1"/>
  <c r="K117" i="1"/>
  <c r="K2100" i="1"/>
  <c r="K1818" i="1"/>
  <c r="K1819" i="1"/>
  <c r="K1091" i="1"/>
  <c r="K1459" i="1"/>
  <c r="K1344" i="1"/>
  <c r="K2282" i="1"/>
  <c r="K1613" i="1"/>
  <c r="K1941" i="1"/>
  <c r="K124" i="1"/>
  <c r="K1170" i="1"/>
  <c r="K1774" i="1"/>
  <c r="K1306" i="1"/>
  <c r="K1381" i="1"/>
  <c r="K2206" i="1"/>
  <c r="K1325" i="1"/>
  <c r="K1649" i="1"/>
  <c r="K1499" i="1"/>
  <c r="K2302" i="1"/>
  <c r="K2316" i="1"/>
  <c r="K182" i="1"/>
  <c r="K1595" i="1"/>
  <c r="K1811" i="1"/>
  <c r="K865" i="1"/>
  <c r="K222" i="1"/>
  <c r="K322" i="1"/>
  <c r="K1775" i="1"/>
  <c r="K1688" i="1"/>
  <c r="K1494" i="1"/>
  <c r="K1687" i="1"/>
  <c r="K1810" i="1"/>
  <c r="K1841" i="1"/>
  <c r="K1690" i="1"/>
  <c r="K2032" i="1"/>
  <c r="K2183" i="1"/>
  <c r="K2209" i="1"/>
  <c r="K1800" i="1"/>
  <c r="K1886" i="1"/>
  <c r="K2315" i="1"/>
  <c r="K1431" i="1"/>
  <c r="K1518" i="1"/>
  <c r="K2311" i="1"/>
  <c r="K2238" i="1"/>
  <c r="K485" i="1"/>
  <c r="K489" i="1"/>
  <c r="K1487" i="1"/>
  <c r="K1939" i="1"/>
  <c r="K702" i="1"/>
  <c r="K2033" i="1"/>
  <c r="K2170" i="1"/>
  <c r="K651" i="1"/>
  <c r="K831" i="1"/>
  <c r="K650" i="1"/>
  <c r="K180" i="1"/>
  <c r="K1481" i="1"/>
  <c r="K1375" i="1"/>
  <c r="K1771" i="1"/>
  <c r="K1365" i="1"/>
  <c r="K1923" i="1"/>
  <c r="K2295" i="1"/>
  <c r="K2298" i="1"/>
  <c r="K1692" i="1"/>
  <c r="K2067" i="1"/>
  <c r="K1305" i="1"/>
  <c r="K47" i="1"/>
  <c r="K1572" i="1"/>
  <c r="K614" i="1"/>
  <c r="K351" i="1"/>
  <c r="K1535" i="1"/>
  <c r="K1087" i="1"/>
  <c r="K1189" i="1"/>
  <c r="K1367" i="1"/>
  <c r="K2278" i="1"/>
  <c r="K12" i="1"/>
  <c r="K1025" i="1"/>
  <c r="K1198" i="1"/>
  <c r="K1861" i="1"/>
  <c r="K1884" i="1"/>
  <c r="K744" i="1"/>
  <c r="K784" i="1"/>
  <c r="K860" i="1"/>
  <c r="K358" i="1"/>
  <c r="K523" i="1"/>
  <c r="K1021" i="1"/>
  <c r="K1175" i="1"/>
  <c r="K1218" i="1"/>
  <c r="K1836" i="1"/>
  <c r="K1839" i="1"/>
  <c r="K1288" i="1"/>
  <c r="K1289" i="1"/>
  <c r="K1234" i="1"/>
  <c r="K1936" i="1"/>
  <c r="K1290" i="1"/>
  <c r="K1293" i="1"/>
  <c r="K1307" i="1"/>
  <c r="K742" i="1"/>
  <c r="K1370" i="1"/>
  <c r="K1582" i="1"/>
  <c r="K1302" i="1"/>
  <c r="K783" i="1"/>
  <c r="K1380" i="1"/>
  <c r="K522" i="1"/>
  <c r="K1814" i="1"/>
  <c r="K1691" i="1"/>
  <c r="K1726" i="1"/>
  <c r="K1807" i="1"/>
  <c r="K1480" i="1"/>
  <c r="K2002" i="1"/>
  <c r="K2116" i="1"/>
  <c r="K1770" i="1"/>
  <c r="K1399" i="1"/>
  <c r="K1166" i="1"/>
  <c r="K1888" i="1"/>
  <c r="K1430" i="1"/>
  <c r="K816" i="1"/>
  <c r="K1921" i="1"/>
  <c r="K1778" i="1"/>
  <c r="K1969" i="1"/>
  <c r="K2089" i="1"/>
  <c r="K1172" i="1"/>
  <c r="K1776" i="1"/>
  <c r="K1772" i="1"/>
  <c r="K1967" i="1"/>
  <c r="K1169" i="1"/>
  <c r="K2069" i="1"/>
  <c r="K1434" i="1"/>
  <c r="K1533" i="1"/>
  <c r="K2146" i="1"/>
  <c r="K2145" i="1"/>
  <c r="K1619" i="1"/>
  <c r="K1617" i="1"/>
  <c r="K1773" i="1"/>
  <c r="K1777" i="1"/>
  <c r="K741" i="1"/>
  <c r="K1197" i="1"/>
  <c r="K2181" i="1"/>
  <c r="K1429" i="1"/>
  <c r="K1488" i="1"/>
  <c r="K2182" i="1"/>
  <c r="K1701" i="1"/>
  <c r="K1705" i="1"/>
  <c r="K1832" i="1"/>
  <c r="K1922" i="1"/>
  <c r="K1880" i="1"/>
  <c r="K2340" i="1"/>
  <c r="K1655" i="1"/>
  <c r="K1887" i="1"/>
  <c r="K2180" i="1"/>
  <c r="K822" i="1"/>
  <c r="K134" i="1"/>
  <c r="K479" i="1"/>
  <c r="K1083" i="1"/>
  <c r="K1135" i="1"/>
  <c r="K1514" i="1"/>
  <c r="K1519" i="1"/>
  <c r="K1657" i="1"/>
  <c r="K1838" i="1"/>
  <c r="K2239" i="1"/>
  <c r="K2267" i="1"/>
  <c r="K2344" i="1"/>
  <c r="K1579" i="1"/>
  <c r="K948" i="1"/>
  <c r="K2228" i="1"/>
  <c r="K238" i="1"/>
  <c r="K2335" i="1"/>
  <c r="K1425" i="1"/>
  <c r="K413" i="1"/>
  <c r="K1426" i="1"/>
  <c r="K1248" i="1"/>
  <c r="K804" i="1"/>
  <c r="K1251" i="1"/>
  <c r="K761" i="1"/>
  <c r="K764" i="1"/>
  <c r="K1563" i="1"/>
  <c r="K1507" i="1"/>
  <c r="K1153" i="1"/>
  <c r="K1249" i="1"/>
  <c r="K916" i="1"/>
  <c r="K492" i="1"/>
  <c r="K1864" i="1"/>
  <c r="K2354" i="1"/>
  <c r="K824" i="1"/>
  <c r="K73" i="1"/>
  <c r="K1452" i="1"/>
  <c r="K2233" i="1"/>
  <c r="K2297" i="1"/>
  <c r="K1453" i="1"/>
  <c r="K786" i="1"/>
  <c r="K785" i="1"/>
  <c r="K547" i="1"/>
  <c r="K2166" i="1"/>
  <c r="K1760" i="1"/>
  <c r="K1477" i="1"/>
  <c r="K1545" i="1"/>
  <c r="K1156" i="1"/>
  <c r="K1157" i="1"/>
  <c r="K1679" i="1"/>
  <c r="K311" i="1"/>
  <c r="K531" i="1"/>
  <c r="K2285" i="1"/>
  <c r="K1788" i="1"/>
  <c r="K392" i="1"/>
  <c r="K1647" i="1"/>
  <c r="K1651" i="1"/>
  <c r="K2331" i="1"/>
  <c r="K2275" i="1"/>
  <c r="K1500" i="1"/>
  <c r="K1546" i="1"/>
  <c r="K1154" i="1"/>
  <c r="K1160" i="1"/>
  <c r="K1247" i="1"/>
  <c r="K727" i="1"/>
  <c r="K1677" i="1"/>
  <c r="K644" i="1"/>
  <c r="K2029" i="1"/>
  <c r="K1478" i="1"/>
  <c r="K2221" i="1"/>
  <c r="K2220" i="1"/>
  <c r="K2040" i="1"/>
  <c r="K1442" i="1"/>
  <c r="K2105" i="1"/>
  <c r="K1548" i="1"/>
  <c r="K1564" i="1"/>
  <c r="K1678" i="1"/>
  <c r="K1931" i="1"/>
  <c r="K1152" i="1"/>
  <c r="K726" i="1"/>
  <c r="K762" i="1"/>
  <c r="K724" i="1"/>
  <c r="K530" i="1"/>
  <c r="K1544" i="1"/>
  <c r="K1547" i="1"/>
  <c r="K721" i="1"/>
  <c r="K1151" i="1"/>
  <c r="K640" i="1"/>
  <c r="K639" i="1"/>
  <c r="K446" i="1"/>
  <c r="K1495" i="1"/>
  <c r="K1823" i="1"/>
  <c r="K1406" i="1"/>
  <c r="K2188" i="1"/>
  <c r="K2341" i="1"/>
  <c r="K2280" i="1"/>
  <c r="K1276" i="1"/>
  <c r="K1733" i="1"/>
  <c r="K1817" i="1"/>
  <c r="K952" i="1"/>
  <c r="K1724" i="1"/>
  <c r="K1386" i="1"/>
  <c r="K1266" i="1"/>
  <c r="K1455" i="1"/>
  <c r="K1704" i="1"/>
  <c r="K2147" i="1"/>
  <c r="K457" i="1"/>
  <c r="K681" i="1"/>
  <c r="K346" i="1"/>
  <c r="K19" i="1"/>
  <c r="K1591" i="1"/>
  <c r="K1592" i="1"/>
  <c r="K125" i="1"/>
  <c r="K183" i="1"/>
  <c r="K907" i="1"/>
  <c r="K911" i="1"/>
  <c r="K671" i="1"/>
  <c r="K722" i="1"/>
  <c r="K1161" i="1"/>
  <c r="K1509" i="1"/>
  <c r="K799" i="1"/>
  <c r="K802" i="1"/>
  <c r="K2334" i="1"/>
  <c r="K1018" i="1"/>
  <c r="K2088" i="1"/>
  <c r="K1966" i="1"/>
  <c r="K414" i="1"/>
  <c r="K951" i="1"/>
  <c r="K979" i="1"/>
  <c r="K335" i="1"/>
  <c r="K890" i="1"/>
  <c r="K501" i="1"/>
  <c r="K811" i="1"/>
  <c r="K316" i="1"/>
  <c r="K1660" i="1"/>
  <c r="K2148" i="1"/>
  <c r="K2227" i="1"/>
  <c r="K1577" i="1"/>
  <c r="K1574" i="1"/>
  <c r="K797" i="1"/>
  <c r="K763" i="1"/>
  <c r="K1680" i="1"/>
  <c r="K1126" i="1"/>
  <c r="K723" i="1"/>
  <c r="K1508" i="1"/>
  <c r="K601" i="1"/>
  <c r="K1028" i="1"/>
  <c r="K1054" i="1"/>
  <c r="K1117" i="1"/>
  <c r="K663" i="1"/>
  <c r="K626" i="1"/>
  <c r="K912" i="1"/>
  <c r="K146" i="1"/>
  <c r="K1345" i="1"/>
  <c r="K964" i="1"/>
  <c r="K975" i="1"/>
  <c r="K2210" i="1"/>
  <c r="K1889" i="1"/>
  <c r="K1890" i="1"/>
  <c r="K869" i="1"/>
  <c r="K1917" i="1"/>
  <c r="K687" i="1"/>
  <c r="K2353" i="1"/>
  <c r="K2041" i="1"/>
  <c r="K2193" i="1"/>
  <c r="K437" i="1"/>
  <c r="K1029" i="1"/>
  <c r="K1318" i="1"/>
  <c r="K1656" i="1"/>
  <c r="K1650" i="1"/>
  <c r="K1513" i="1"/>
  <c r="K1562" i="1"/>
  <c r="K796" i="1"/>
  <c r="K798" i="1"/>
  <c r="K719" i="1"/>
  <c r="K450" i="1"/>
  <c r="K334" i="1"/>
  <c r="K730" i="1"/>
  <c r="K1980" i="1"/>
  <c r="K1527" i="1"/>
  <c r="K966" i="1"/>
  <c r="K477" i="1"/>
  <c r="K478" i="1"/>
  <c r="K599" i="1"/>
  <c r="K586" i="1"/>
  <c r="K1604" i="1"/>
  <c r="K963" i="1"/>
  <c r="K1932" i="1"/>
  <c r="K1933" i="1"/>
  <c r="K370" i="1"/>
  <c r="K465" i="1"/>
  <c r="K1391" i="1"/>
  <c r="K957" i="1"/>
  <c r="K965" i="1"/>
  <c r="K1534" i="1"/>
  <c r="K1280" i="1"/>
  <c r="K1363" i="1"/>
  <c r="K1334" i="1"/>
  <c r="K1373" i="1"/>
  <c r="K1581" i="1"/>
  <c r="K1497" i="1"/>
  <c r="K1496" i="1"/>
  <c r="K646" i="1"/>
  <c r="K718" i="1"/>
  <c r="K720" i="1"/>
  <c r="K309" i="1"/>
  <c r="K1042" i="1"/>
  <c r="K1125" i="1"/>
  <c r="K725" i="1"/>
  <c r="K2249" i="1"/>
  <c r="K2314" i="1"/>
  <c r="K1141" i="1"/>
  <c r="K1231" i="1"/>
  <c r="K1517" i="1"/>
  <c r="K2030" i="1"/>
  <c r="K2329" i="1"/>
  <c r="K2351" i="1"/>
  <c r="K1297" i="1"/>
  <c r="K1516" i="1"/>
  <c r="K1840" i="1"/>
  <c r="K1935" i="1"/>
  <c r="K1972" i="1"/>
  <c r="K1432" i="1"/>
  <c r="K1382" i="1"/>
  <c r="K955" i="1"/>
  <c r="K1768" i="1"/>
  <c r="K2136" i="1"/>
  <c r="K1314" i="1"/>
  <c r="K70" i="1"/>
  <c r="K95" i="1"/>
  <c r="K239" i="1"/>
  <c r="K56" i="1"/>
  <c r="K120" i="1"/>
  <c r="K1979" i="1"/>
  <c r="K810" i="1"/>
  <c r="K1804" i="1"/>
  <c r="K643" i="1"/>
  <c r="K1557" i="1"/>
  <c r="K1529" i="1"/>
  <c r="K1681" i="1"/>
  <c r="K118" i="1"/>
  <c r="K157" i="1"/>
  <c r="K171" i="1"/>
  <c r="K178" i="1"/>
  <c r="K2135" i="1"/>
  <c r="K980" i="1"/>
  <c r="K484" i="1"/>
  <c r="K539" i="1"/>
  <c r="K906" i="1"/>
  <c r="K307" i="1"/>
  <c r="K592" i="1"/>
  <c r="K1301" i="1"/>
  <c r="K1658" i="1"/>
  <c r="K1659" i="1"/>
  <c r="K2313" i="1"/>
  <c r="K1955" i="1"/>
  <c r="K573" i="1"/>
  <c r="K1188" i="1"/>
  <c r="K1614" i="1"/>
  <c r="K1970" i="1"/>
  <c r="K1881" i="1"/>
  <c r="K1464" i="1"/>
  <c r="K927" i="1"/>
  <c r="K517" i="1"/>
  <c r="K46" i="1"/>
  <c r="K1180" i="1"/>
  <c r="K502" i="1"/>
  <c r="K371" i="1"/>
  <c r="K119" i="1"/>
  <c r="K55" i="1"/>
  <c r="K925" i="1"/>
  <c r="K361" i="1"/>
  <c r="K986" i="1"/>
  <c r="K1638" i="1"/>
  <c r="K1457" i="1"/>
  <c r="K35" i="1"/>
  <c r="K176" i="1"/>
  <c r="K609" i="1"/>
  <c r="K664" i="1"/>
  <c r="K686" i="1"/>
  <c r="K503" i="1"/>
  <c r="K1511" i="1"/>
  <c r="K436" i="1"/>
  <c r="K249" i="1"/>
  <c r="K107" i="1"/>
  <c r="K493" i="1"/>
  <c r="K53" i="1"/>
  <c r="K71" i="1"/>
  <c r="K128" i="1"/>
  <c r="K2236" i="1"/>
  <c r="K1053" i="1"/>
  <c r="K974" i="1"/>
  <c r="K1335" i="1"/>
  <c r="K1378" i="1"/>
  <c r="K1118" i="1"/>
  <c r="K2234" i="1"/>
  <c r="K2203" i="1"/>
  <c r="K42" i="1"/>
  <c r="K782" i="1"/>
  <c r="K1285" i="1"/>
  <c r="K281" i="1"/>
  <c r="K282" i="1"/>
  <c r="K2242" i="1"/>
  <c r="K808" i="1"/>
  <c r="K1738" i="1"/>
  <c r="K1737" i="1"/>
  <c r="K1342" i="1"/>
  <c r="K1112" i="1"/>
  <c r="K836" i="1"/>
  <c r="K1355" i="1"/>
  <c r="K2225" i="1"/>
  <c r="K1357" i="1"/>
  <c r="K1720" i="1"/>
  <c r="K2241" i="1"/>
  <c r="K2189" i="1"/>
  <c r="K1113" i="1"/>
  <c r="K406" i="1"/>
  <c r="K411" i="1"/>
  <c r="K2109" i="1"/>
  <c r="K2106" i="1"/>
  <c r="K968" i="1"/>
  <c r="K947" i="1"/>
  <c r="K474" i="1"/>
  <c r="K1643" i="1"/>
  <c r="K1578" i="1"/>
  <c r="K1422" i="1"/>
  <c r="K273" i="1"/>
  <c r="K169" i="1"/>
  <c r="K111" i="1"/>
  <c r="K428" i="1"/>
  <c r="K504" i="1"/>
  <c r="K1142" i="1"/>
  <c r="K962" i="1"/>
  <c r="K1521" i="1"/>
  <c r="K913" i="1"/>
  <c r="K919" i="1"/>
  <c r="K1237" i="1"/>
  <c r="K96" i="1"/>
  <c r="K224" i="1"/>
  <c r="K2268" i="1"/>
  <c r="K482" i="1"/>
  <c r="K1995" i="1"/>
  <c r="K1376" i="1"/>
  <c r="K6" i="1"/>
  <c r="K656" i="1"/>
  <c r="K776" i="1"/>
  <c r="K11" i="1"/>
  <c r="K257" i="1"/>
  <c r="K1233" i="1"/>
  <c r="K1252" i="1"/>
  <c r="K1300" i="1"/>
  <c r="K627" i="1"/>
  <c r="K240" i="1"/>
  <c r="K246" i="1"/>
  <c r="K188" i="1"/>
  <c r="K909" i="1"/>
  <c r="K449" i="1"/>
  <c r="K1253" i="1"/>
  <c r="K109" i="1"/>
  <c r="K173" i="1"/>
  <c r="K251" i="1"/>
  <c r="K267" i="1"/>
  <c r="K662" i="1"/>
  <c r="K58" i="1"/>
  <c r="K59" i="1"/>
  <c r="K52" i="1"/>
  <c r="K954" i="1"/>
  <c r="K453" i="1"/>
  <c r="K452" i="1"/>
  <c r="K1079" i="1"/>
  <c r="K2320" i="1"/>
  <c r="K2293" i="1"/>
  <c r="K1750" i="1"/>
  <c r="K1286" i="1"/>
  <c r="K57" i="1"/>
  <c r="K1351" i="1"/>
  <c r="K868" i="1"/>
  <c r="K934" i="1"/>
  <c r="K2326" i="1"/>
  <c r="K1524" i="1"/>
  <c r="K931" i="1"/>
  <c r="K546" i="1"/>
  <c r="K2319" i="1"/>
  <c r="K2074" i="1"/>
  <c r="K1204" i="1"/>
  <c r="K829" i="1"/>
  <c r="K1049" i="1"/>
  <c r="K678" i="1"/>
  <c r="K1187" i="1"/>
  <c r="K2172" i="1"/>
  <c r="K2292" i="1"/>
  <c r="K2008" i="1"/>
  <c r="K745" i="1"/>
  <c r="K1996" i="1"/>
  <c r="K318" i="1"/>
  <c r="K2358" i="1"/>
  <c r="K1763" i="1"/>
  <c r="K434" i="1"/>
  <c r="K229" i="1"/>
  <c r="K1847" i="1"/>
  <c r="K1074" i="1"/>
  <c r="K1896" i="1"/>
  <c r="K374" i="1"/>
  <c r="K987" i="1"/>
  <c r="K230" i="1"/>
  <c r="K398" i="1"/>
  <c r="K2078" i="1"/>
  <c r="K39" i="1"/>
  <c r="K791" i="1"/>
  <c r="K1792" i="1"/>
  <c r="K2042" i="1"/>
  <c r="K466" i="1"/>
  <c r="K2130" i="1"/>
  <c r="K33" i="1"/>
  <c r="K1389" i="1"/>
  <c r="K1959" i="1"/>
  <c r="K1671" i="1"/>
  <c r="K1390" i="1"/>
  <c r="K1181" i="1"/>
  <c r="K1875" i="1"/>
  <c r="K1006" i="1"/>
  <c r="K108" i="1"/>
  <c r="K1848" i="1"/>
  <c r="K2262" i="1"/>
  <c r="K1209" i="1"/>
  <c r="K1281" i="1"/>
  <c r="K1854" i="1"/>
  <c r="K2252" i="1"/>
  <c r="K556" i="1"/>
  <c r="K77" i="1"/>
  <c r="K1759" i="1"/>
  <c r="K1124" i="1"/>
  <c r="K1856" i="1"/>
  <c r="K2322" i="1"/>
  <c r="K102" i="1"/>
  <c r="K1123" i="1"/>
  <c r="K261" i="1"/>
  <c r="K1122" i="1"/>
  <c r="K874" i="1"/>
  <c r="K129" i="1"/>
  <c r="K1024" i="1"/>
  <c r="K439" i="1"/>
  <c r="K1359" i="1"/>
  <c r="K565" i="1"/>
  <c r="K287" i="1"/>
  <c r="K660" i="1"/>
  <c r="K1748" i="1"/>
  <c r="K1790" i="1"/>
  <c r="K1178" i="1"/>
  <c r="K1340" i="1"/>
  <c r="K2291" i="1"/>
  <c r="K2260" i="1"/>
  <c r="K2248" i="1"/>
  <c r="K635" i="1"/>
  <c r="K636" i="1"/>
  <c r="K2327" i="1"/>
  <c r="K2323" i="1"/>
  <c r="K996" i="1"/>
  <c r="K1644" i="1"/>
  <c r="K417" i="1"/>
  <c r="K2290" i="1"/>
  <c r="K793" i="1"/>
  <c r="K1842" i="1"/>
  <c r="K97" i="1"/>
  <c r="K80" i="1"/>
  <c r="K81" i="1"/>
  <c r="K78" i="1"/>
  <c r="K86" i="1"/>
  <c r="K2133" i="1"/>
  <c r="K943" i="1"/>
  <c r="K1853" i="1"/>
  <c r="K393" i="1"/>
  <c r="K368" i="1"/>
  <c r="K1761" i="1"/>
  <c r="K221" i="1"/>
  <c r="K91" i="1"/>
  <c r="K16" i="1"/>
  <c r="K175" i="1"/>
  <c r="K1238" i="1"/>
  <c r="K706" i="1"/>
  <c r="K1925" i="1"/>
  <c r="K707" i="1"/>
  <c r="K1341" i="1"/>
  <c r="K1855" i="1"/>
  <c r="K1859" i="1"/>
  <c r="K794" i="1"/>
  <c r="K79" i="1"/>
  <c r="K637" i="1"/>
  <c r="K1149" i="1"/>
  <c r="K2009" i="1"/>
  <c r="K260" i="1"/>
  <c r="K2224" i="1"/>
  <c r="K1217" i="1"/>
  <c r="K174" i="1"/>
  <c r="K331" i="1"/>
  <c r="K330" i="1"/>
  <c r="K602" i="1"/>
  <c r="K1824" i="1"/>
  <c r="K1903" i="1"/>
  <c r="K341" i="1"/>
  <c r="K1260" i="1"/>
  <c r="K21" i="1"/>
  <c r="K161" i="1"/>
  <c r="K198" i="1"/>
  <c r="K512" i="1"/>
  <c r="K162" i="1"/>
  <c r="K513" i="1"/>
  <c r="K1093" i="1"/>
  <c r="K83" i="1"/>
  <c r="K199" i="1"/>
  <c r="K2134" i="1"/>
  <c r="K1608" i="1"/>
  <c r="K1877" i="1"/>
  <c r="K1609" i="1"/>
  <c r="K1828" i="1"/>
  <c r="K1621" i="1"/>
  <c r="K1645" i="1"/>
  <c r="K823" i="1"/>
  <c r="K653" i="1"/>
  <c r="K655" i="1"/>
  <c r="K1491" i="1"/>
  <c r="K1220" i="1"/>
  <c r="K471" i="1"/>
  <c r="K2099" i="1"/>
  <c r="K1913" i="1"/>
  <c r="K735" i="1"/>
  <c r="K1440" i="1"/>
  <c r="J2218" i="1"/>
  <c r="J430" i="1"/>
  <c r="J1165" i="1"/>
  <c r="J584" i="1"/>
  <c r="J864" i="1"/>
  <c r="J1986" i="1"/>
  <c r="J1047" i="1"/>
  <c r="J1593" i="1"/>
  <c r="J64" i="1"/>
  <c r="J1076" i="1"/>
  <c r="J1077" i="1"/>
  <c r="J106" i="1"/>
  <c r="J140" i="1"/>
  <c r="J138" i="1"/>
  <c r="J139" i="1"/>
  <c r="J321" i="1"/>
  <c r="J20" i="1"/>
  <c r="J389" i="1"/>
  <c r="J44" i="1"/>
  <c r="J1195" i="1"/>
  <c r="J1030" i="1"/>
  <c r="J1132" i="1"/>
  <c r="J856" i="1"/>
  <c r="J857" i="1"/>
  <c r="J990" i="1"/>
  <c r="J113" i="1"/>
  <c r="J152" i="1"/>
  <c r="J151" i="1"/>
  <c r="J1097" i="1"/>
  <c r="J1226" i="1"/>
  <c r="J818" i="1"/>
  <c r="J748" i="1"/>
  <c r="J2051" i="1"/>
  <c r="J1225" i="1"/>
  <c r="J1362" i="1"/>
  <c r="J1194" i="1"/>
  <c r="J820" i="1"/>
  <c r="J1458" i="1"/>
  <c r="J1462" i="1"/>
  <c r="J821" i="1"/>
  <c r="J1461" i="1"/>
  <c r="J1339" i="1"/>
  <c r="J487" i="1"/>
  <c r="J488" i="1"/>
  <c r="J271" i="1"/>
  <c r="J1725" i="1"/>
  <c r="J690" i="1"/>
  <c r="J486" i="1"/>
  <c r="J924" i="1"/>
  <c r="J131" i="1"/>
  <c r="J2025" i="1"/>
  <c r="J666" i="1"/>
  <c r="J1146" i="1"/>
  <c r="J559" i="1"/>
  <c r="J1528" i="1"/>
  <c r="J1473" i="1"/>
  <c r="J1121" i="1"/>
  <c r="J871" i="1"/>
  <c r="J1926" i="1"/>
  <c r="J69" i="1"/>
  <c r="J303" i="1"/>
  <c r="J397" i="1"/>
  <c r="J498" i="1"/>
  <c r="J557" i="1"/>
  <c r="J535" i="1"/>
  <c r="J1012" i="1"/>
  <c r="J938" i="1"/>
  <c r="J1576" i="1"/>
  <c r="J416" i="1"/>
  <c r="J551" i="1"/>
  <c r="J1257" i="1"/>
  <c r="J1275" i="1"/>
  <c r="J1274" i="1"/>
  <c r="J2346" i="1"/>
  <c r="J2347" i="1"/>
  <c r="J2318" i="1"/>
  <c r="J2149" i="1"/>
  <c r="J1865" i="1"/>
  <c r="J1975" i="1"/>
  <c r="J1206" i="1"/>
  <c r="J204" i="1"/>
  <c r="J265" i="1"/>
  <c r="J142" i="1"/>
  <c r="J2101" i="1"/>
  <c r="J659" i="1"/>
  <c r="J665" i="1"/>
  <c r="J1419" i="1"/>
  <c r="J1633" i="1"/>
  <c r="J1388" i="1"/>
  <c r="J2125" i="1"/>
  <c r="J395" i="1"/>
  <c r="J394" i="1"/>
  <c r="J1897" i="1"/>
  <c r="J255" i="1"/>
  <c r="J101" i="1"/>
  <c r="J1179" i="1"/>
  <c r="J329" i="1"/>
  <c r="J652" i="1"/>
  <c r="J1148" i="1"/>
  <c r="J103" i="1"/>
  <c r="J440" i="1"/>
  <c r="J566" i="1"/>
  <c r="J41" i="1"/>
  <c r="J1008" i="1"/>
  <c r="J373" i="1"/>
  <c r="J82" i="1"/>
  <c r="J1394" i="1"/>
  <c r="J1857" i="1"/>
  <c r="J1637" i="1"/>
  <c r="J197" i="1"/>
  <c r="J2294" i="1"/>
  <c r="J622" i="1"/>
  <c r="J2155" i="1"/>
  <c r="J1003" i="1"/>
  <c r="J441" i="1"/>
  <c r="J1963" i="1"/>
  <c r="J508" i="1"/>
  <c r="J1964" i="1"/>
  <c r="J1439" i="1"/>
  <c r="J1634" i="1"/>
  <c r="J755" i="1"/>
  <c r="J754" i="1"/>
  <c r="J2017" i="1"/>
  <c r="J1696" i="1"/>
  <c r="J2018" i="1"/>
  <c r="J1846" i="1"/>
  <c r="J2303" i="1"/>
  <c r="J1061" i="1"/>
  <c r="J415" i="1"/>
  <c r="J410" i="1"/>
  <c r="J1213" i="1"/>
  <c r="J507" i="1"/>
  <c r="J505" i="1"/>
  <c r="J506" i="1"/>
  <c r="J1675" i="1"/>
  <c r="J37" i="1"/>
  <c r="J163" i="1"/>
  <c r="J511" i="1"/>
  <c r="J849" i="1"/>
  <c r="J1215" i="1"/>
  <c r="J164" i="1"/>
  <c r="J1983" i="1"/>
  <c r="J1411" i="1"/>
  <c r="J228" i="1"/>
  <c r="J709" i="1"/>
  <c r="J1673" i="1"/>
  <c r="J661" i="1"/>
  <c r="J259" i="1"/>
  <c r="J2043" i="1"/>
  <c r="J1904" i="1"/>
  <c r="J629" i="1"/>
  <c r="J1682" i="1"/>
  <c r="J1606" i="1"/>
  <c r="J1526" i="1"/>
  <c r="J1413" i="1"/>
  <c r="J1229" i="1"/>
  <c r="J2287" i="1"/>
  <c r="J1320" i="1"/>
  <c r="J1069" i="1"/>
  <c r="J114" i="1"/>
  <c r="J1068" i="1"/>
  <c r="J1703" i="1"/>
  <c r="J1721" i="1"/>
  <c r="J1192" i="1"/>
  <c r="J470" i="1"/>
  <c r="J473" i="1"/>
  <c r="J177" i="1"/>
  <c r="J1945" i="1"/>
  <c r="J1326" i="1"/>
  <c r="J2339" i="1"/>
  <c r="J444" i="1"/>
  <c r="J1501" i="1"/>
  <c r="J1303" i="1"/>
  <c r="J420" i="1"/>
  <c r="J186" i="1"/>
  <c r="J1706" i="1"/>
  <c r="J1709" i="1"/>
  <c r="J1951" i="1"/>
  <c r="J1999" i="1"/>
  <c r="J872" i="1"/>
  <c r="J72" i="1"/>
  <c r="J940" i="1"/>
  <c r="J971" i="1"/>
  <c r="J1182" i="1"/>
  <c r="J555" i="1"/>
  <c r="J561" i="1"/>
  <c r="J838" i="1"/>
  <c r="J1418" i="1"/>
  <c r="J1037" i="1"/>
  <c r="J1039" i="1"/>
  <c r="J1279" i="1"/>
  <c r="J568" i="1"/>
  <c r="J581" i="1"/>
  <c r="J850" i="1"/>
  <c r="J233" i="1"/>
  <c r="J880" i="1"/>
  <c r="J582" i="1"/>
  <c r="J569" i="1"/>
  <c r="J572" i="1"/>
  <c r="J717" i="1"/>
  <c r="J944" i="1"/>
  <c r="J234" i="1"/>
  <c r="J760" i="1"/>
  <c r="J467" i="1"/>
  <c r="J518" i="1"/>
  <c r="J891" i="1"/>
  <c r="J693" i="1"/>
  <c r="J94" i="1"/>
  <c r="J1022" i="1"/>
  <c r="J813" i="1"/>
  <c r="J1410" i="1"/>
  <c r="J32" i="1"/>
  <c r="J144" i="1"/>
  <c r="J731" i="1"/>
  <c r="J333" i="1"/>
  <c r="J1483" i="1"/>
  <c r="J49" i="1"/>
  <c r="J1467" i="1"/>
  <c r="J1468" i="1"/>
  <c r="J1997" i="1"/>
  <c r="J1957" i="1"/>
  <c r="J1064" i="1"/>
  <c r="J1261" i="1"/>
  <c r="J337" i="1"/>
  <c r="J2198" i="1"/>
  <c r="J263" i="1"/>
  <c r="J262" i="1"/>
  <c r="J338" i="1"/>
  <c r="J481" i="1"/>
  <c r="J480" i="1"/>
  <c r="J893" i="1"/>
  <c r="J900" i="1"/>
  <c r="J353" i="1"/>
  <c r="J225" i="1"/>
  <c r="J901" i="1"/>
  <c r="J28" i="1"/>
  <c r="J2080" i="1"/>
  <c r="J2079" i="1"/>
  <c r="J1361" i="1"/>
  <c r="J1393" i="1"/>
  <c r="J1960" i="1"/>
  <c r="J1982" i="1"/>
  <c r="J1414" i="1"/>
  <c r="J1311" i="1"/>
  <c r="J1981" i="1"/>
  <c r="J288" i="1"/>
  <c r="J2127" i="1"/>
  <c r="J34" i="1"/>
  <c r="J194" i="1"/>
  <c r="J289" i="1"/>
  <c r="J792" i="1"/>
  <c r="J1961" i="1"/>
  <c r="J1746" i="1"/>
  <c r="J2016" i="1"/>
  <c r="J1073" i="1"/>
  <c r="J2023" i="1"/>
  <c r="J972" i="1"/>
  <c r="J624" i="1"/>
  <c r="J625" i="1"/>
  <c r="J2102" i="1"/>
  <c r="J2157" i="1"/>
  <c r="J2250" i="1"/>
  <c r="J1119" i="1"/>
  <c r="J921" i="1"/>
  <c r="J1472" i="1"/>
  <c r="J2217" i="1"/>
  <c r="J2356" i="1"/>
  <c r="J404" i="1"/>
  <c r="J403" i="1"/>
  <c r="J1183" i="1"/>
  <c r="J405" i="1"/>
  <c r="J1718" i="1"/>
  <c r="J1075" i="1"/>
  <c r="J2158" i="1"/>
  <c r="J1448" i="1"/>
  <c r="J1476" i="1"/>
  <c r="J1984" i="1"/>
  <c r="J2328" i="1"/>
  <c r="J1752" i="1"/>
  <c r="J1315" i="1"/>
  <c r="J1316" i="1"/>
  <c r="J2004" i="1"/>
  <c r="J2003" i="1"/>
  <c r="J711" i="1"/>
  <c r="J286" i="1"/>
  <c r="J1140" i="1"/>
  <c r="J299" i="1"/>
  <c r="J2044" i="1"/>
  <c r="J712" i="1"/>
  <c r="J716" i="1"/>
  <c r="J1211" i="1"/>
  <c r="J1212" i="1"/>
  <c r="J433" i="1"/>
  <c r="J976" i="1"/>
  <c r="J1872" i="1"/>
  <c r="J1747" i="1"/>
  <c r="J1822" i="1"/>
  <c r="J1674" i="1"/>
  <c r="J1670" i="1"/>
  <c r="J2085" i="1"/>
  <c r="J812" i="1"/>
  <c r="J2212" i="1"/>
  <c r="J1352" i="1"/>
  <c r="J1408" i="1"/>
  <c r="J613" i="1"/>
  <c r="J617" i="1"/>
  <c r="J1538" i="1"/>
  <c r="J552" i="1"/>
  <c r="J2187" i="1"/>
  <c r="J92" i="1"/>
  <c r="J1256" i="1"/>
  <c r="J598" i="1"/>
  <c r="J2286" i="1"/>
  <c r="J2111" i="1"/>
  <c r="J691" i="1"/>
  <c r="J1348" i="1"/>
  <c r="J773" i="1"/>
  <c r="J2110" i="1"/>
  <c r="J1400" i="1"/>
  <c r="J2207" i="1"/>
  <c r="J2184" i="1"/>
  <c r="J1105" i="1"/>
  <c r="J1825" i="1"/>
  <c r="J2121" i="1"/>
  <c r="J1915" i="1"/>
  <c r="J1944" i="1"/>
  <c r="J2000" i="1"/>
  <c r="J2118" i="1"/>
  <c r="J1723" i="1"/>
  <c r="J231" i="1"/>
  <c r="J301" i="1"/>
  <c r="J1145" i="1"/>
  <c r="J2015" i="1"/>
  <c r="J1744" i="1"/>
  <c r="J2014" i="1"/>
  <c r="J1259" i="1"/>
  <c r="J1002" i="1"/>
  <c r="J1387" i="1"/>
  <c r="J619" i="1"/>
  <c r="J192" i="1"/>
  <c r="J1607" i="1"/>
  <c r="J1310" i="1"/>
  <c r="J435" i="1"/>
  <c r="J256" i="1"/>
  <c r="J2201" i="1"/>
  <c r="J2204" i="1"/>
  <c r="J360" i="1"/>
  <c r="J340" i="1"/>
  <c r="J359" i="1"/>
  <c r="J585" i="1"/>
  <c r="J588" i="1"/>
  <c r="J279" i="1"/>
  <c r="J283" i="1"/>
  <c r="J870" i="1"/>
  <c r="J280" i="1"/>
  <c r="J496" i="1"/>
  <c r="J268" i="1"/>
  <c r="J1719" i="1"/>
  <c r="J935" i="1"/>
  <c r="J1485" i="1"/>
  <c r="J497" i="1"/>
  <c r="J936" i="1"/>
  <c r="J253" i="1"/>
  <c r="J1065" i="1"/>
  <c r="J2165" i="1"/>
  <c r="J866" i="1"/>
  <c r="J345" i="1"/>
  <c r="J1224" i="1"/>
  <c r="J596" i="1"/>
  <c r="J242" i="1"/>
  <c r="J2052" i="1"/>
  <c r="J1287" i="1"/>
  <c r="J853" i="1"/>
  <c r="J852" i="1"/>
  <c r="J2214" i="1"/>
  <c r="J657" i="1"/>
  <c r="J490" i="1"/>
  <c r="J13" i="1"/>
  <c r="J15" i="1"/>
  <c r="J888" i="1"/>
  <c r="J22" i="1"/>
  <c r="J591" i="1"/>
  <c r="J895" i="1"/>
  <c r="J902" i="1"/>
  <c r="J600" i="1"/>
  <c r="J886" i="1"/>
  <c r="J10" i="1"/>
  <c r="J29" i="1"/>
  <c r="J896" i="1"/>
  <c r="J905" i="1"/>
  <c r="J607" i="1"/>
  <c r="J292" i="1"/>
  <c r="J2077" i="1"/>
  <c r="J1902" i="1"/>
  <c r="J873" i="1"/>
  <c r="J1542" i="1"/>
  <c r="J1036" i="1"/>
  <c r="J713" i="1"/>
  <c r="J2160" i="1"/>
  <c r="J800" i="1"/>
  <c r="J803" i="1"/>
  <c r="J1554" i="1"/>
  <c r="J2117" i="1"/>
  <c r="J2028" i="1"/>
  <c r="J2027" i="1"/>
  <c r="J1510" i="1"/>
  <c r="J638" i="1"/>
  <c r="J1565" i="1"/>
  <c r="J1250" i="1"/>
  <c r="J1566" i="1"/>
  <c r="J1163" i="1"/>
  <c r="J801" i="1"/>
  <c r="J1551" i="1"/>
  <c r="J1676" i="1"/>
  <c r="J674" i="1"/>
  <c r="J1162" i="1"/>
  <c r="J1246" i="1"/>
  <c r="J1558" i="1"/>
  <c r="J567" i="1"/>
  <c r="J570" i="1"/>
  <c r="J1155" i="1"/>
  <c r="J1552" i="1"/>
  <c r="J1559" i="1"/>
  <c r="J575" i="1"/>
  <c r="J579" i="1"/>
  <c r="J645" i="1"/>
  <c r="J2036" i="1"/>
  <c r="J923" i="1"/>
  <c r="J1715" i="1"/>
  <c r="J1445" i="1"/>
  <c r="J1071" i="1"/>
  <c r="J2131" i="1"/>
  <c r="J554" i="1"/>
  <c r="J2076" i="1"/>
  <c r="J1845" i="1"/>
  <c r="J66" i="1"/>
  <c r="J1070" i="1"/>
  <c r="J1438" i="1"/>
  <c r="J620" i="1"/>
  <c r="J2129" i="1"/>
  <c r="J875" i="1"/>
  <c r="J1210" i="1"/>
  <c r="J922" i="1"/>
  <c r="J500" i="1"/>
  <c r="J1749" i="1"/>
  <c r="J1908" i="1"/>
  <c r="J1506" i="1"/>
  <c r="J759" i="1"/>
  <c r="J939" i="1"/>
  <c r="J1437" i="1"/>
  <c r="J1416" i="1"/>
  <c r="J2357" i="1"/>
  <c r="J510" i="1"/>
  <c r="J1120" i="1"/>
  <c r="J1007" i="1"/>
  <c r="J634" i="1"/>
  <c r="J1898" i="1"/>
  <c r="J942" i="1"/>
  <c r="J1040" i="1"/>
  <c r="J85" i="1"/>
  <c r="J684" i="1"/>
  <c r="J2084" i="1"/>
  <c r="J350" i="1"/>
  <c r="J926" i="1"/>
  <c r="J618" i="1"/>
  <c r="J1812" i="1"/>
  <c r="J2115" i="1"/>
  <c r="J1191" i="1"/>
  <c r="J1108" i="1"/>
  <c r="J1662" i="1"/>
  <c r="J1420" i="1"/>
  <c r="J675" i="1"/>
  <c r="J2107" i="1"/>
  <c r="J1697" i="1"/>
  <c r="J1628" i="1"/>
  <c r="J590" i="1"/>
  <c r="J442" i="1"/>
  <c r="J728" i="1"/>
  <c r="J1219" i="1"/>
  <c r="J315" i="1"/>
  <c r="J1078" i="1"/>
  <c r="J1299" i="1"/>
  <c r="J1200" i="1"/>
  <c r="J1580" i="1"/>
  <c r="J846" i="1"/>
  <c r="J844" i="1"/>
  <c r="J847" i="1"/>
  <c r="J1962" i="1"/>
  <c r="J1821" i="1"/>
  <c r="J1850" i="1"/>
  <c r="J76" i="1"/>
  <c r="J2104" i="1"/>
  <c r="J104" i="1"/>
  <c r="J105" i="1"/>
  <c r="J160" i="1"/>
  <c r="J1504" i="1"/>
  <c r="J633" i="1"/>
  <c r="J2222" i="1"/>
  <c r="J1245" i="1"/>
  <c r="J705" i="1"/>
  <c r="J616" i="1"/>
  <c r="J1630" i="1"/>
  <c r="J937" i="1"/>
  <c r="J1327" i="1"/>
  <c r="J950" i="1"/>
  <c r="J325" i="1"/>
  <c r="J538" i="1"/>
  <c r="J386" i="1"/>
  <c r="J809" i="1"/>
  <c r="J733" i="1"/>
  <c r="J752" i="1"/>
  <c r="J1693" i="1"/>
  <c r="J2140" i="1"/>
  <c r="J1769" i="1"/>
  <c r="J654" i="1"/>
  <c r="J740" i="1"/>
  <c r="J1014" i="1"/>
  <c r="J753" i="1"/>
  <c r="J1860" i="1"/>
  <c r="J88" i="1"/>
  <c r="J2075" i="1"/>
  <c r="J1401" i="1"/>
  <c r="J1540" i="1"/>
  <c r="J2070" i="1"/>
  <c r="J1402" i="1"/>
  <c r="J993" i="1"/>
  <c r="J483" i="1"/>
  <c r="J149" i="1"/>
  <c r="J143" i="1"/>
  <c r="J695" i="1"/>
  <c r="J790" i="1"/>
  <c r="J855" i="1"/>
  <c r="J427" i="1"/>
  <c r="J597" i="1"/>
  <c r="J363" i="1"/>
  <c r="J732" i="1"/>
  <c r="J680" i="1"/>
  <c r="J310" i="1"/>
  <c r="J577" i="1"/>
  <c r="J580" i="1"/>
  <c r="J670" i="1"/>
  <c r="J1549" i="1"/>
  <c r="J1020" i="1"/>
  <c r="J2035" i="1"/>
  <c r="J1550" i="1"/>
  <c r="J641" i="1"/>
  <c r="J2200" i="1"/>
  <c r="J1909" i="1"/>
  <c r="J1911" i="1"/>
  <c r="J1827" i="1"/>
  <c r="J2259" i="1"/>
  <c r="J1791" i="1"/>
  <c r="J2128" i="1"/>
  <c r="J1826" i="1"/>
  <c r="J1338" i="1"/>
  <c r="J1635" i="1"/>
  <c r="J2256" i="1"/>
  <c r="J1729" i="1"/>
  <c r="J1208" i="1"/>
  <c r="J1820" i="1"/>
  <c r="J1258" i="1"/>
  <c r="J2126" i="1"/>
  <c r="J254" i="1"/>
  <c r="J1874" i="1"/>
  <c r="J1873" i="1"/>
  <c r="J715" i="1"/>
  <c r="J1282" i="1"/>
  <c r="J1283" i="1"/>
  <c r="J1745" i="1"/>
  <c r="J1072" i="1"/>
  <c r="J1851" i="1"/>
  <c r="J1139" i="1"/>
  <c r="J1147" i="1"/>
  <c r="J1505" i="1"/>
  <c r="J1985" i="1"/>
  <c r="J1867" i="1"/>
  <c r="J1866" i="1"/>
  <c r="J1868" i="1"/>
  <c r="J1870" i="1"/>
  <c r="J1871" i="1"/>
  <c r="J1722" i="1"/>
  <c r="J48" i="1"/>
  <c r="J815" i="1"/>
  <c r="J1956" i="1"/>
  <c r="J1834" i="1"/>
  <c r="J1569" i="1"/>
  <c r="J1598" i="1"/>
  <c r="J1599" i="1"/>
  <c r="J1571" i="1"/>
  <c r="J167" i="1"/>
  <c r="J172" i="1"/>
  <c r="J1033" i="1"/>
  <c r="J377" i="1"/>
  <c r="J1642" i="1"/>
  <c r="J1056" i="1"/>
  <c r="J2012" i="1"/>
  <c r="J1587" i="1"/>
  <c r="J1731" i="1"/>
  <c r="J534" i="1"/>
  <c r="J1421" i="1"/>
  <c r="J1555" i="1"/>
  <c r="J1561" i="1"/>
  <c r="J1159" i="1"/>
  <c r="J1158" i="1"/>
  <c r="J1560" i="1"/>
  <c r="J1164" i="1"/>
  <c r="J1190" i="1"/>
  <c r="J1196" i="1"/>
  <c r="J347" i="1"/>
  <c r="J688" i="1"/>
  <c r="J357" i="1"/>
  <c r="J970" i="1"/>
  <c r="J89" i="1"/>
  <c r="J1236" i="1"/>
  <c r="J1176" i="1"/>
  <c r="J1222" i="1"/>
  <c r="J349" i="1"/>
  <c r="J1127" i="1"/>
  <c r="J1294" i="1"/>
  <c r="J455" i="1"/>
  <c r="J344" i="1"/>
  <c r="J1201" i="1"/>
  <c r="J223" i="1"/>
  <c r="J525" i="1"/>
  <c r="J456" i="1"/>
  <c r="J2034" i="1"/>
  <c r="J1755" i="1"/>
  <c r="J887" i="1"/>
  <c r="J892" i="1"/>
  <c r="J897" i="1"/>
  <c r="J14" i="1"/>
  <c r="J894" i="1"/>
  <c r="J899" i="1"/>
  <c r="J365" i="1"/>
  <c r="J18" i="1"/>
  <c r="J264" i="1"/>
  <c r="J2257" i="1"/>
  <c r="J1214" i="1"/>
  <c r="J339" i="1"/>
  <c r="J158" i="1"/>
  <c r="J1360" i="1"/>
  <c r="J1789" i="1"/>
  <c r="J1502" i="1"/>
  <c r="J2103" i="1"/>
  <c r="J758" i="1"/>
  <c r="J1415" i="1"/>
  <c r="J1716" i="1"/>
  <c r="J1717" i="1"/>
  <c r="J258" i="1"/>
  <c r="J1852" i="1"/>
  <c r="J1392" i="1"/>
  <c r="J1503" i="1"/>
  <c r="J1905" i="1"/>
  <c r="J1876" i="1"/>
  <c r="J1243" i="1"/>
  <c r="J1244" i="1"/>
  <c r="J941" i="1"/>
  <c r="J68" i="1"/>
  <c r="J756" i="1"/>
  <c r="J399" i="1"/>
  <c r="J878" i="1"/>
  <c r="J401" i="1"/>
  <c r="J843" i="1"/>
  <c r="J191" i="1"/>
  <c r="J193" i="1"/>
  <c r="J529" i="1"/>
  <c r="J1632" i="1"/>
  <c r="J1602" i="1"/>
  <c r="J1605" i="1"/>
  <c r="J1309" i="1"/>
  <c r="J1284" i="1"/>
  <c r="J2202" i="1"/>
  <c r="J50" i="1"/>
  <c r="J765" i="1"/>
  <c r="J766" i="1"/>
  <c r="J832" i="1"/>
  <c r="J833" i="1"/>
  <c r="J834" i="1"/>
  <c r="J1109" i="1"/>
  <c r="J1111" i="1"/>
  <c r="J1241" i="1"/>
  <c r="J1110" i="1"/>
  <c r="J714" i="1"/>
  <c r="J1541" i="1"/>
  <c r="J1479" i="1"/>
  <c r="J1906" i="1"/>
  <c r="J1417" i="1"/>
  <c r="J2024" i="1"/>
  <c r="J2197" i="1"/>
  <c r="J2196" i="1"/>
  <c r="J36" i="1"/>
  <c r="J2355" i="1"/>
  <c r="J156" i="1"/>
  <c r="J74" i="1"/>
  <c r="J75" i="1"/>
  <c r="J159" i="1"/>
  <c r="J67" i="1"/>
  <c r="J933" i="1"/>
  <c r="J147" i="1"/>
  <c r="J1199" i="1"/>
  <c r="J1971" i="1"/>
  <c r="J610" i="1"/>
  <c r="J447" i="1"/>
  <c r="J1185" i="1"/>
  <c r="J2048" i="1"/>
  <c r="J1543" i="1"/>
  <c r="J1150" i="1"/>
  <c r="J2199" i="1"/>
  <c r="J2159" i="1"/>
  <c r="J669" i="1"/>
  <c r="J1553" i="1"/>
  <c r="J532" i="1"/>
  <c r="J1041" i="1"/>
  <c r="J576" i="1"/>
  <c r="J642" i="1"/>
  <c r="J308" i="1"/>
  <c r="J354" i="1"/>
  <c r="J170" i="1"/>
  <c r="J2006" i="1"/>
  <c r="J2273" i="1"/>
  <c r="J93" i="1"/>
  <c r="J243" i="1"/>
  <c r="J1757" i="1"/>
  <c r="J1815" i="1"/>
  <c r="J1537" i="1"/>
  <c r="J1796" i="1"/>
  <c r="J778" i="1"/>
  <c r="J1522" i="1"/>
  <c r="J1525" i="1"/>
  <c r="J63" i="1"/>
  <c r="J1799" i="1"/>
  <c r="J1471" i="1"/>
  <c r="J1328" i="1"/>
  <c r="J1128" i="1"/>
  <c r="J2332" i="1"/>
  <c r="J2333" i="1"/>
  <c r="J2169" i="1"/>
  <c r="J1129" i="1"/>
  <c r="J2168" i="1"/>
  <c r="J1184" i="1"/>
  <c r="J956" i="1"/>
  <c r="J168" i="1"/>
  <c r="J98" i="1"/>
  <c r="J514" i="1"/>
  <c r="J226" i="1"/>
  <c r="J236" i="1"/>
  <c r="J278" i="1"/>
  <c r="J277" i="1"/>
  <c r="J43" i="1"/>
  <c r="J2171" i="1"/>
  <c r="J380" i="1"/>
  <c r="J631" i="1"/>
  <c r="J1336" i="1"/>
  <c r="J630" i="1"/>
  <c r="J1474" i="1"/>
  <c r="J2062" i="1"/>
  <c r="J196" i="1"/>
  <c r="J1412" i="1"/>
  <c r="J1600" i="1"/>
  <c r="J99" i="1"/>
  <c r="J100" i="1"/>
  <c r="J2352" i="1"/>
  <c r="J1907" i="1"/>
  <c r="J848" i="1"/>
  <c r="J2038" i="1"/>
  <c r="J369" i="1"/>
  <c r="J837" i="1"/>
  <c r="J2288" i="1"/>
  <c r="J2240" i="1"/>
  <c r="J1736" i="1"/>
  <c r="J1354" i="1"/>
  <c r="J1743" i="1"/>
  <c r="J2283" i="1"/>
  <c r="J2243" i="1"/>
  <c r="J2284" i="1"/>
  <c r="J1009" i="1"/>
  <c r="J1011" i="1"/>
  <c r="J1010" i="1"/>
  <c r="J984" i="1"/>
  <c r="J1893" i="1"/>
  <c r="J195" i="1"/>
  <c r="J563" i="1"/>
  <c r="J632" i="1"/>
  <c r="J1713" i="1"/>
  <c r="J877" i="1"/>
  <c r="J336" i="1"/>
  <c r="J553" i="1"/>
  <c r="J757" i="1"/>
  <c r="J564" i="1"/>
  <c r="J2026" i="1"/>
  <c r="J232" i="1"/>
  <c r="J1601" i="1"/>
  <c r="J2261" i="1"/>
  <c r="J623" i="1"/>
  <c r="J1278" i="1"/>
  <c r="J879" i="1"/>
  <c r="J1991" i="1"/>
  <c r="J1269" i="1"/>
  <c r="J544" i="1"/>
  <c r="J1449" i="1"/>
  <c r="J296" i="1"/>
  <c r="J1766" i="1"/>
  <c r="J1987" i="1"/>
  <c r="J1216" i="1"/>
  <c r="J1556" i="1"/>
  <c r="J672" i="1"/>
  <c r="J87" i="1"/>
  <c r="J945" i="1"/>
  <c r="J571" i="1"/>
  <c r="J574" i="1"/>
  <c r="J673" i="1"/>
  <c r="J881" i="1"/>
  <c r="J2274" i="1"/>
  <c r="J578" i="1"/>
  <c r="J918" i="1"/>
  <c r="J1482" i="1"/>
  <c r="J2338" i="1"/>
  <c r="J914" i="1"/>
  <c r="J648" i="1"/>
  <c r="J189" i="1"/>
  <c r="J266" i="1"/>
  <c r="J999" i="1"/>
  <c r="J739" i="1"/>
  <c r="J2191" i="1"/>
  <c r="J949" i="1"/>
  <c r="J1712" i="1"/>
  <c r="J898" i="1"/>
  <c r="J1977" i="1"/>
  <c r="J549" i="1"/>
  <c r="J2312" i="1"/>
  <c r="J981" i="1"/>
  <c r="J699" i="1"/>
  <c r="J700" i="1"/>
  <c r="J697" i="1"/>
  <c r="J698" i="1"/>
  <c r="J701" i="1"/>
  <c r="J537" i="1"/>
  <c r="J737" i="1"/>
  <c r="J1663" i="1"/>
  <c r="J1732" i="1"/>
  <c r="J1739" i="1"/>
  <c r="J1013" i="1"/>
  <c r="J867" i="1"/>
  <c r="J1754" i="1"/>
  <c r="J1082" i="1"/>
  <c r="J116" i="1"/>
  <c r="J362" i="1"/>
  <c r="J317" i="1"/>
  <c r="J185" i="1"/>
  <c r="J1130" i="1"/>
  <c r="J402" i="1"/>
  <c r="J38" i="1"/>
  <c r="J305" i="1"/>
  <c r="J558" i="1"/>
  <c r="J560" i="1"/>
  <c r="J2289" i="1"/>
  <c r="J841" i="1"/>
  <c r="J845" i="1"/>
  <c r="J1143" i="1"/>
  <c r="J1144" i="1"/>
  <c r="J1900" i="1"/>
  <c r="J155" i="1"/>
  <c r="J2321" i="1"/>
  <c r="J1116" i="1"/>
  <c r="J1735" i="1"/>
  <c r="J1785" i="1"/>
  <c r="J2230" i="1"/>
  <c r="J1424" i="1"/>
  <c r="J920" i="1"/>
  <c r="J391" i="1"/>
  <c r="J390" i="1"/>
  <c r="J1702" i="1"/>
  <c r="J1094" i="1"/>
  <c r="J445" i="1"/>
  <c r="J1469" i="1"/>
  <c r="J2296" i="1"/>
  <c r="J1714" i="1"/>
  <c r="J1441" i="1"/>
  <c r="J1672" i="1"/>
  <c r="J1443" i="1"/>
  <c r="J1446" i="1"/>
  <c r="J290" i="1"/>
  <c r="J1447" i="1"/>
  <c r="J2132" i="1"/>
  <c r="J179" i="1"/>
  <c r="J1084" i="1"/>
  <c r="J1085" i="1"/>
  <c r="J1080" i="1"/>
  <c r="J729" i="1"/>
  <c r="J7" i="1"/>
  <c r="J2301" i="1"/>
  <c r="J1398" i="1"/>
  <c r="J462" i="1"/>
  <c r="J608" i="1"/>
  <c r="J1353" i="1"/>
  <c r="J1358" i="1"/>
  <c r="J751" i="1"/>
  <c r="J463" i="1"/>
  <c r="J1648" i="1"/>
  <c r="J1994" i="1"/>
  <c r="J364" i="1"/>
  <c r="J1486" i="1"/>
  <c r="J519" i="1"/>
  <c r="J1270" i="1"/>
  <c r="J861" i="1"/>
  <c r="J862" i="1"/>
  <c r="J1026" i="1"/>
  <c r="J1756" i="1"/>
  <c r="J1816" i="1"/>
  <c r="J2047" i="1"/>
  <c r="J1918" i="1"/>
  <c r="J1965" i="1"/>
  <c r="J181" i="1"/>
  <c r="J1914" i="1"/>
  <c r="J1829" i="1"/>
  <c r="J1833" i="1"/>
  <c r="J2337" i="1"/>
  <c r="J2330" i="1"/>
  <c r="J827" i="1"/>
  <c r="J2161" i="1"/>
  <c r="J431" i="1"/>
  <c r="J407" i="1"/>
  <c r="J295" i="1"/>
  <c r="J1333" i="1"/>
  <c r="J1092" i="1"/>
  <c r="J1444" i="1"/>
  <c r="J1901" i="1"/>
  <c r="J978" i="1"/>
  <c r="J533" i="1"/>
  <c r="J2216" i="1"/>
  <c r="J2219" i="1"/>
  <c r="J2021" i="1"/>
  <c r="J1849" i="1"/>
  <c r="J372" i="1"/>
  <c r="J2039" i="1"/>
  <c r="J839" i="1"/>
  <c r="J2154" i="1"/>
  <c r="J1640" i="1"/>
  <c r="J524" i="1"/>
  <c r="J1255" i="1"/>
  <c r="J1207" i="1"/>
  <c r="J424" i="1"/>
  <c r="J1347" i="1"/>
  <c r="J324" i="1"/>
  <c r="J2122" i="1"/>
  <c r="J851" i="1"/>
  <c r="J348" i="1"/>
  <c r="J382" i="1"/>
  <c r="J1295" i="1"/>
  <c r="J1397" i="1"/>
  <c r="J1265" i="1"/>
  <c r="J1470" i="1"/>
  <c r="J2013" i="1"/>
  <c r="J1990" i="1"/>
  <c r="J409" i="1"/>
  <c r="J379" i="1"/>
  <c r="J154" i="1"/>
  <c r="J1843" i="1"/>
  <c r="J1803" i="1"/>
  <c r="J1050" i="1"/>
  <c r="J1493" i="1"/>
  <c r="J520" i="1"/>
  <c r="J2142" i="1"/>
  <c r="J121" i="1"/>
  <c r="J2143" i="1"/>
  <c r="J1081" i="1"/>
  <c r="J526" i="1"/>
  <c r="J932" i="1"/>
  <c r="J1730" i="1"/>
  <c r="J1239" i="1"/>
  <c r="J1844" i="1"/>
  <c r="J703" i="1"/>
  <c r="J704" i="1"/>
  <c r="J615" i="1"/>
  <c r="J2190" i="1"/>
  <c r="J1661" i="1"/>
  <c r="J1805" i="1"/>
  <c r="J1267" i="1"/>
  <c r="J429" i="1"/>
  <c r="J1878" i="1"/>
  <c r="J930" i="1"/>
  <c r="J1136" i="1"/>
  <c r="J1230" i="1"/>
  <c r="J206" i="1"/>
  <c r="J210" i="1"/>
  <c r="J356" i="1"/>
  <c r="J780" i="1"/>
  <c r="J476" i="1"/>
  <c r="J1646" i="1"/>
  <c r="J1492" i="1"/>
  <c r="J2082" i="1"/>
  <c r="J130" i="1"/>
  <c r="J1891" i="1"/>
  <c r="J201" i="1"/>
  <c r="J946" i="1"/>
  <c r="J1639" i="1"/>
  <c r="J1787" i="1"/>
  <c r="J2066" i="1"/>
  <c r="J460" i="1"/>
  <c r="J1626" i="1"/>
  <c r="J985" i="1"/>
  <c r="J302" i="1"/>
  <c r="J304" i="1"/>
  <c r="J842" i="1"/>
  <c r="J2156" i="1"/>
  <c r="J2194" i="1"/>
  <c r="J2223" i="1"/>
  <c r="J1762" i="1"/>
  <c r="J2195" i="1"/>
  <c r="J2037" i="1"/>
  <c r="J1899" i="1"/>
  <c r="J1978" i="1"/>
  <c r="J2251" i="1"/>
  <c r="J2258" i="1"/>
  <c r="J562" i="1"/>
  <c r="J647" i="1"/>
  <c r="J469" i="1"/>
  <c r="J2086" i="1"/>
  <c r="J1992" i="1"/>
  <c r="J1063" i="1"/>
  <c r="J1254" i="1"/>
  <c r="J1708" i="1"/>
  <c r="J1707" i="1"/>
  <c r="J1372" i="1"/>
  <c r="J1133" i="1"/>
  <c r="J1262" i="1"/>
  <c r="J788" i="1"/>
  <c r="J612" i="1"/>
  <c r="J1052" i="1"/>
  <c r="J1138" i="1"/>
  <c r="J1456" i="1"/>
  <c r="J1322" i="1"/>
  <c r="J1131" i="1"/>
  <c r="J2336" i="1"/>
  <c r="J683" i="1"/>
  <c r="J1934" i="1"/>
  <c r="J2237" i="1"/>
  <c r="J1940" i="1"/>
  <c r="J1490" i="1"/>
  <c r="J2114" i="1"/>
  <c r="J1193" i="1"/>
  <c r="J1379" i="1"/>
  <c r="J795" i="1"/>
  <c r="J306" i="1"/>
  <c r="J1974" i="1"/>
  <c r="J2073" i="1"/>
  <c r="J1107" i="1"/>
  <c r="J241" i="1"/>
  <c r="J1221" i="1"/>
  <c r="J1798" i="1"/>
  <c r="J1942" i="1"/>
  <c r="J2266" i="1"/>
  <c r="J1223" i="1"/>
  <c r="J1938" i="1"/>
  <c r="J1099" i="1"/>
  <c r="J528" i="1"/>
  <c r="J692" i="1"/>
  <c r="J521" i="1"/>
  <c r="J515" i="1"/>
  <c r="J319" i="1"/>
  <c r="J738" i="1"/>
  <c r="J1783" i="1"/>
  <c r="J2307" i="1"/>
  <c r="J220" i="1"/>
  <c r="J1781" i="1"/>
  <c r="J1782" i="1"/>
  <c r="J247" i="1"/>
  <c r="J929" i="1"/>
  <c r="J461" i="1"/>
  <c r="J112" i="1"/>
  <c r="J332" i="1"/>
  <c r="J1337" i="1"/>
  <c r="J2254" i="1"/>
  <c r="J2255" i="1"/>
  <c r="J300" i="1"/>
  <c r="J438" i="1"/>
  <c r="J1475" i="1"/>
  <c r="J840" i="1"/>
  <c r="J2022" i="1"/>
  <c r="J1035" i="1"/>
  <c r="J977" i="1"/>
  <c r="J1603" i="1"/>
  <c r="J973" i="1"/>
  <c r="J1038" i="1"/>
  <c r="J2020" i="1"/>
  <c r="J876" i="1"/>
  <c r="J2350" i="1"/>
  <c r="J1349" i="1"/>
  <c r="J2310" i="1"/>
  <c r="J536" i="1"/>
  <c r="J375" i="1"/>
  <c r="J376" i="1"/>
  <c r="J516" i="1"/>
  <c r="J2093" i="1"/>
  <c r="J495" i="1"/>
  <c r="J150" i="1"/>
  <c r="J2213" i="1"/>
  <c r="J696" i="1"/>
  <c r="J679" i="1"/>
  <c r="J1952" i="1"/>
  <c r="J676" i="1"/>
  <c r="J1312" i="1"/>
  <c r="J2253" i="1"/>
  <c r="J1666" i="1"/>
  <c r="J366" i="1"/>
  <c r="J2246" i="1"/>
  <c r="J2245" i="1"/>
  <c r="J2247" i="1"/>
  <c r="J2244" i="1"/>
  <c r="J1668" i="1"/>
  <c r="J1669" i="1"/>
  <c r="J1665" i="1"/>
  <c r="J1242" i="1"/>
  <c r="J1667" i="1"/>
  <c r="J40" i="1"/>
  <c r="J1433" i="1"/>
  <c r="J1106" i="1"/>
  <c r="J826" i="1"/>
  <c r="J1489" i="1"/>
  <c r="J294" i="1"/>
  <c r="J1086" i="1"/>
  <c r="J779" i="1"/>
  <c r="J270" i="1"/>
  <c r="J2094" i="1"/>
  <c r="J542" i="1"/>
  <c r="J327" i="1"/>
  <c r="J863" i="1"/>
  <c r="J454" i="1"/>
  <c r="J272" i="1"/>
  <c r="J1356" i="1"/>
  <c r="J817" i="1"/>
  <c r="J1031" i="1"/>
  <c r="J1346" i="1"/>
  <c r="J884" i="1"/>
  <c r="J166" i="1"/>
  <c r="J1786" i="1"/>
  <c r="J45" i="1"/>
  <c r="J649" i="1"/>
  <c r="J84" i="1"/>
  <c r="J1858" i="1"/>
  <c r="J621" i="1"/>
  <c r="J1466" i="1"/>
  <c r="J2141" i="1"/>
  <c r="J385" i="1"/>
  <c r="J2317" i="1"/>
  <c r="J2345" i="1"/>
  <c r="J1016" i="1"/>
  <c r="J1937" i="1"/>
  <c r="J1115" i="1"/>
  <c r="J1588" i="1"/>
  <c r="J1304" i="1"/>
  <c r="J190" i="1"/>
  <c r="J2192" i="1"/>
  <c r="J1699" i="1"/>
  <c r="J1045" i="1"/>
  <c r="J343" i="1"/>
  <c r="J2108" i="1"/>
  <c r="J275" i="1"/>
  <c r="J1137" i="1"/>
  <c r="J212" i="1"/>
  <c r="J989" i="1"/>
  <c r="J1993" i="1"/>
  <c r="J2083" i="1"/>
  <c r="J854" i="1"/>
  <c r="J2087" i="1"/>
  <c r="J1331" i="1"/>
  <c r="J2031" i="1"/>
  <c r="J383" i="1"/>
  <c r="J293" i="1"/>
  <c r="J1753" i="1"/>
  <c r="J491" i="1"/>
  <c r="J814" i="1"/>
  <c r="J1450" i="1"/>
  <c r="J1057" i="1"/>
  <c r="J1058" i="1"/>
  <c r="J1403" i="1"/>
  <c r="J1395" i="1"/>
  <c r="J2063" i="1"/>
  <c r="J2064" i="1"/>
  <c r="J1583" i="1"/>
  <c r="J1095" i="1"/>
  <c r="J543" i="1"/>
  <c r="J2092" i="1"/>
  <c r="J541" i="1"/>
  <c r="J468" i="1"/>
  <c r="J2091" i="1"/>
  <c r="J2178" i="1"/>
  <c r="J1837" i="1"/>
  <c r="J682" i="1"/>
  <c r="J2265" i="1"/>
  <c r="J1795" i="1"/>
  <c r="J2049" i="1"/>
  <c r="J2272" i="1"/>
  <c r="J1423" i="1"/>
  <c r="J1319" i="1"/>
  <c r="J830" i="1"/>
  <c r="J1597" i="1"/>
  <c r="J1610" i="1"/>
  <c r="J2179" i="1"/>
  <c r="J1027" i="1"/>
  <c r="J1653" i="1"/>
  <c r="J1883" i="1"/>
  <c r="J1570" i="1"/>
  <c r="J1623" i="1"/>
  <c r="J1622" i="1"/>
  <c r="J2308" i="1"/>
  <c r="J858" i="1"/>
  <c r="J1652" i="1"/>
  <c r="J1515" i="1"/>
  <c r="J31" i="1"/>
  <c r="J248" i="1"/>
  <c r="J1758" i="1"/>
  <c r="J995" i="1"/>
  <c r="J953" i="1"/>
  <c r="J1618" i="1"/>
  <c r="J2306" i="1"/>
  <c r="J388" i="1"/>
  <c r="J30" i="1"/>
  <c r="J472" i="1"/>
  <c r="J1530" i="1"/>
  <c r="J997" i="1"/>
  <c r="J1263" i="1"/>
  <c r="J213" i="1"/>
  <c r="J2137" i="1"/>
  <c r="J2144" i="1"/>
  <c r="J1512" i="1"/>
  <c r="J781" i="1"/>
  <c r="J606" i="1"/>
  <c r="J593" i="1"/>
  <c r="J132" i="1"/>
  <c r="J133" i="1"/>
  <c r="J205" i="1"/>
  <c r="J2208" i="1"/>
  <c r="J2046" i="1"/>
  <c r="J65" i="1"/>
  <c r="J1919" i="1"/>
  <c r="J1090" i="1"/>
  <c r="J1089" i="1"/>
  <c r="J774" i="1"/>
  <c r="J2045" i="1"/>
  <c r="J1751" i="1"/>
  <c r="J1611" i="1"/>
  <c r="J342" i="1"/>
  <c r="J1043" i="1"/>
  <c r="J235" i="1"/>
  <c r="J165" i="1"/>
  <c r="J1808" i="1"/>
  <c r="J1308" i="1"/>
  <c r="J1235" i="1"/>
  <c r="J594" i="1"/>
  <c r="J883" i="1"/>
  <c r="J2263" i="1"/>
  <c r="J2281" i="1"/>
  <c r="J1463" i="1"/>
  <c r="J237" i="1"/>
  <c r="J2112" i="1"/>
  <c r="J1232" i="1"/>
  <c r="J998" i="1"/>
  <c r="J1629" i="1"/>
  <c r="J2054" i="1"/>
  <c r="J1098" i="1"/>
  <c r="J2055" i="1"/>
  <c r="J216" i="1"/>
  <c r="J959" i="1"/>
  <c r="J787" i="1"/>
  <c r="J387" i="1"/>
  <c r="J214" i="1"/>
  <c r="J1060" i="1"/>
  <c r="J24" i="1"/>
  <c r="J1460" i="1"/>
  <c r="J252" i="1"/>
  <c r="J1928" i="1"/>
  <c r="J1927" i="1"/>
  <c r="J1929" i="1"/>
  <c r="J1930" i="1"/>
  <c r="J244" i="1"/>
  <c r="J1096" i="1"/>
  <c r="J2090" i="1"/>
  <c r="J1685" i="1"/>
  <c r="J806" i="1"/>
  <c r="J312" i="1"/>
  <c r="J313" i="1"/>
  <c r="J314" i="1"/>
  <c r="J734" i="1"/>
  <c r="J2185" i="1"/>
  <c r="J904" i="1"/>
  <c r="J1654" i="1"/>
  <c r="J432" i="1"/>
  <c r="J1324" i="1"/>
  <c r="J983" i="1"/>
  <c r="J215" i="1"/>
  <c r="J1044" i="1"/>
  <c r="J910" i="1"/>
  <c r="J915" i="1"/>
  <c r="J1589" i="1"/>
  <c r="J540" i="1"/>
  <c r="J1695" i="1"/>
  <c r="J1167" i="1"/>
  <c r="J1863" i="1"/>
  <c r="J1869" i="1"/>
  <c r="J203" i="1"/>
  <c r="J408" i="1"/>
  <c r="J2349" i="1"/>
  <c r="J1910" i="1"/>
  <c r="J1912" i="1"/>
  <c r="J527" i="1"/>
  <c r="J2050" i="1"/>
  <c r="J2300" i="1"/>
  <c r="J605" i="1"/>
  <c r="J1059" i="1"/>
  <c r="J1616" i="1"/>
  <c r="J604" i="1"/>
  <c r="J1809" i="1"/>
  <c r="J2211" i="1"/>
  <c r="J1539" i="1"/>
  <c r="J145" i="1"/>
  <c r="J750" i="1"/>
  <c r="J885" i="1"/>
  <c r="J882" i="1"/>
  <c r="J583" i="1"/>
  <c r="J908" i="1"/>
  <c r="J603" i="1"/>
  <c r="J903" i="1"/>
  <c r="J595" i="1"/>
  <c r="J2231" i="1"/>
  <c r="J1454" i="1"/>
  <c r="J269" i="1"/>
  <c r="J51" i="1"/>
  <c r="J1277" i="1"/>
  <c r="J967" i="1"/>
  <c r="J1767" i="1"/>
  <c r="J2007" i="1"/>
  <c r="J1046" i="1"/>
  <c r="J658" i="1"/>
  <c r="J62" i="1"/>
  <c r="J1062" i="1"/>
  <c r="J1740" i="1"/>
  <c r="J889" i="1"/>
  <c r="J2068" i="1"/>
  <c r="J276" i="1"/>
  <c r="J1573" i="1"/>
  <c r="J2186" i="1"/>
  <c r="J2226" i="1"/>
  <c r="J2229" i="1"/>
  <c r="J1427" i="1"/>
  <c r="J200" i="1"/>
  <c r="J217" i="1"/>
  <c r="J218" i="1"/>
  <c r="J355" i="1"/>
  <c r="J412" i="1"/>
  <c r="J90" i="1"/>
  <c r="J1428" i="1"/>
  <c r="J352" i="1"/>
  <c r="J1385" i="1"/>
  <c r="J789" i="1"/>
  <c r="J148" i="1"/>
  <c r="J2153" i="1"/>
  <c r="J211" i="1"/>
  <c r="J775" i="1"/>
  <c r="J1802" i="1"/>
  <c r="J1019" i="1"/>
  <c r="J1034" i="1"/>
  <c r="J245" i="1"/>
  <c r="J1968" i="1"/>
  <c r="J25" i="1"/>
  <c r="J1368" i="1"/>
  <c r="J207" i="1"/>
  <c r="J548" i="1"/>
  <c r="J1409" i="1"/>
  <c r="J2271" i="1"/>
  <c r="J1698" i="1"/>
  <c r="J60" i="1"/>
  <c r="J425" i="1"/>
  <c r="J61" i="1"/>
  <c r="J426" i="1"/>
  <c r="J1202" i="1"/>
  <c r="J1435" i="1"/>
  <c r="J2120" i="1"/>
  <c r="J1436" i="1"/>
  <c r="J2098" i="1"/>
  <c r="J2119" i="1"/>
  <c r="J1594" i="1"/>
  <c r="J736" i="1"/>
  <c r="J1407" i="1"/>
  <c r="J1272" i="1"/>
  <c r="J54" i="1"/>
  <c r="J1976" i="1"/>
  <c r="J1973" i="1"/>
  <c r="J1794" i="1"/>
  <c r="J1371" i="1"/>
  <c r="J2071" i="1"/>
  <c r="J2072" i="1"/>
  <c r="J1104" i="1"/>
  <c r="J9" i="1"/>
  <c r="J23" i="1"/>
  <c r="J991" i="1"/>
  <c r="J994" i="1"/>
  <c r="J127" i="1"/>
  <c r="J153" i="1"/>
  <c r="J743" i="1"/>
  <c r="J1015" i="1"/>
  <c r="J1296" i="1"/>
  <c r="J2175" i="1"/>
  <c r="J1586" i="1"/>
  <c r="J1227" i="1"/>
  <c r="J1228" i="1"/>
  <c r="J1765" i="1"/>
  <c r="J202" i="1"/>
  <c r="J1813" i="1"/>
  <c r="J1764" i="1"/>
  <c r="J1631" i="1"/>
  <c r="J1350" i="1"/>
  <c r="J137" i="1"/>
  <c r="J1830" i="1"/>
  <c r="J1567" i="1"/>
  <c r="J291" i="1"/>
  <c r="J969" i="1"/>
  <c r="J1484" i="1"/>
  <c r="J1710" i="1"/>
  <c r="J1711" i="1"/>
  <c r="J550" i="1"/>
  <c r="J587" i="1"/>
  <c r="J917" i="1"/>
  <c r="J8" i="1"/>
  <c r="J928" i="1"/>
  <c r="J475" i="1"/>
  <c r="J1894" i="1"/>
  <c r="J464" i="1"/>
  <c r="J115" i="1"/>
  <c r="J1240" i="1"/>
  <c r="J1636" i="1"/>
  <c r="J767" i="1"/>
  <c r="J208" i="1"/>
  <c r="J126" i="1"/>
  <c r="J1946" i="1"/>
  <c r="J2167" i="1"/>
  <c r="J2232" i="1"/>
  <c r="J1947" i="1"/>
  <c r="J1943" i="1"/>
  <c r="J1088" i="1"/>
  <c r="J1727" i="1"/>
  <c r="J1134" i="1"/>
  <c r="J2264" i="1"/>
  <c r="J136" i="1"/>
  <c r="J768" i="1"/>
  <c r="J423" i="1"/>
  <c r="J2279" i="1"/>
  <c r="J1624" i="1"/>
  <c r="J1100" i="1"/>
  <c r="J2011" i="1"/>
  <c r="J2010" i="1"/>
  <c r="J2124" i="1"/>
  <c r="J2123" i="1"/>
  <c r="J1523" i="1"/>
  <c r="J825" i="1"/>
  <c r="J1568" i="1"/>
  <c r="J1590" i="1"/>
  <c r="J770" i="1"/>
  <c r="J771" i="1"/>
  <c r="J819" i="1"/>
  <c r="J772" i="1"/>
  <c r="J2348" i="1"/>
  <c r="J677" i="1"/>
  <c r="J458" i="1"/>
  <c r="J769" i="1"/>
  <c r="J1273" i="1"/>
  <c r="J828" i="1"/>
  <c r="J1694" i="1"/>
  <c r="J1329" i="1"/>
  <c r="J1330" i="1"/>
  <c r="J1954" i="1"/>
  <c r="J1953" i="1"/>
  <c r="J418" i="1"/>
  <c r="J545" i="1"/>
  <c r="J384" i="1"/>
  <c r="J988" i="1"/>
  <c r="J1498" i="1"/>
  <c r="J422" i="1"/>
  <c r="J1102" i="1"/>
  <c r="J1103" i="1"/>
  <c r="J1620" i="1"/>
  <c r="J1625" i="1"/>
  <c r="J1101" i="1"/>
  <c r="J2005" i="1"/>
  <c r="J1596" i="1"/>
  <c r="J1203" i="1"/>
  <c r="J297" i="1"/>
  <c r="J1920" i="1"/>
  <c r="J27" i="1"/>
  <c r="J419" i="1"/>
  <c r="J1536" i="1"/>
  <c r="J1205" i="1"/>
  <c r="J141" i="1"/>
  <c r="J1741" i="1"/>
  <c r="J2235" i="1"/>
  <c r="J381" i="1"/>
  <c r="J1520" i="1"/>
  <c r="J448" i="1"/>
  <c r="J1404" i="1"/>
  <c r="J1615" i="1"/>
  <c r="J2299" i="1"/>
  <c r="J777" i="1"/>
  <c r="J992" i="1"/>
  <c r="J960" i="1"/>
  <c r="J123" i="1"/>
  <c r="J1268" i="1"/>
  <c r="J328" i="1"/>
  <c r="J982" i="1"/>
  <c r="J26" i="1"/>
  <c r="J209" i="1"/>
  <c r="J219" i="1"/>
  <c r="J378" i="1"/>
  <c r="J110" i="1"/>
  <c r="J1366" i="1"/>
  <c r="J285" i="1"/>
  <c r="J367" i="1"/>
  <c r="J396" i="1"/>
  <c r="J400" i="1"/>
  <c r="J499" i="1"/>
  <c r="J1004" i="1"/>
  <c r="J227" i="1"/>
  <c r="J284" i="1"/>
  <c r="J1005" i="1"/>
  <c r="J708" i="1"/>
  <c r="J2113" i="1"/>
  <c r="J2139" i="1"/>
  <c r="J2001" i="1"/>
  <c r="J611" i="1"/>
  <c r="J2065" i="1"/>
  <c r="J250" i="1"/>
  <c r="J1780" i="1"/>
  <c r="J2174" i="1"/>
  <c r="J1689" i="1"/>
  <c r="J2056" i="1"/>
  <c r="J2138" i="1"/>
  <c r="J320" i="1"/>
  <c r="J2057" i="1"/>
  <c r="J2059" i="1"/>
  <c r="J2058" i="1"/>
  <c r="J1264" i="1"/>
  <c r="J2060" i="1"/>
  <c r="J323" i="1"/>
  <c r="J1784" i="1"/>
  <c r="J1924" i="1"/>
  <c r="J1323" i="1"/>
  <c r="J451" i="1"/>
  <c r="J2309" i="1"/>
  <c r="J1298" i="1"/>
  <c r="J2095" i="1"/>
  <c r="J1958" i="1"/>
  <c r="J2096" i="1"/>
  <c r="J1377" i="1"/>
  <c r="J958" i="1"/>
  <c r="J326" i="1"/>
  <c r="J1017" i="1"/>
  <c r="J1114" i="1"/>
  <c r="J1641" i="1"/>
  <c r="J1317" i="1"/>
  <c r="J1892" i="1"/>
  <c r="J1531" i="1"/>
  <c r="J1532" i="1"/>
  <c r="J1948" i="1"/>
  <c r="J1949" i="1"/>
  <c r="J135" i="1"/>
  <c r="J2277" i="1"/>
  <c r="J710" i="1"/>
  <c r="J2324" i="1"/>
  <c r="J2325" i="1"/>
  <c r="J1332" i="1"/>
  <c r="J667" i="1"/>
  <c r="J509" i="1"/>
  <c r="J668" i="1"/>
  <c r="J1066" i="1"/>
  <c r="J2163" i="1"/>
  <c r="J1186" i="1"/>
  <c r="J2081" i="1"/>
  <c r="J1575" i="1"/>
  <c r="J2177" i="1"/>
  <c r="J443" i="1"/>
  <c r="J2061" i="1"/>
  <c r="J1684" i="1"/>
  <c r="J2164" i="1"/>
  <c r="J1067" i="1"/>
  <c r="J1895" i="1"/>
  <c r="J689" i="1"/>
  <c r="J859" i="1"/>
  <c r="J1797" i="1"/>
  <c r="J1806" i="1"/>
  <c r="J1835" i="1"/>
  <c r="J1879" i="1"/>
  <c r="J2053" i="1"/>
  <c r="J1291" i="1"/>
  <c r="J1313" i="1"/>
  <c r="J2205" i="1"/>
  <c r="J1177" i="1"/>
  <c r="J1793" i="1"/>
  <c r="J1683" i="1"/>
  <c r="J1988" i="1"/>
  <c r="J2276" i="1"/>
  <c r="J298" i="1"/>
  <c r="J1048" i="1"/>
  <c r="J1343" i="1"/>
  <c r="J1916" i="1"/>
  <c r="J2305" i="1"/>
  <c r="J694" i="1"/>
  <c r="J1023" i="1"/>
  <c r="J2304" i="1"/>
  <c r="J835" i="1"/>
  <c r="J2215" i="1"/>
  <c r="J2152" i="1"/>
  <c r="J2151" i="1"/>
  <c r="J1000" i="1"/>
  <c r="J1001" i="1"/>
  <c r="J2342" i="1"/>
  <c r="J2343" i="1"/>
  <c r="J1055" i="1"/>
  <c r="J1465" i="1"/>
  <c r="J1271" i="1"/>
  <c r="J2019" i="1"/>
  <c r="J628" i="1"/>
  <c r="J749" i="1"/>
  <c r="J459" i="1"/>
  <c r="J494" i="1"/>
  <c r="J746" i="1"/>
  <c r="J747" i="1"/>
  <c r="J17" i="1"/>
  <c r="J1728" i="1"/>
  <c r="J421" i="1"/>
  <c r="J1950" i="1"/>
  <c r="J184" i="1"/>
  <c r="J1862" i="1"/>
  <c r="J1051" i="1"/>
  <c r="J1998" i="1"/>
  <c r="J961" i="1"/>
  <c r="J805" i="1"/>
  <c r="J187" i="1"/>
  <c r="J1384" i="1"/>
  <c r="J807" i="1"/>
  <c r="J685" i="1"/>
  <c r="J1885" i="1"/>
  <c r="J2150" i="1"/>
  <c r="J2162" i="1"/>
  <c r="J2176" i="1"/>
  <c r="J1374" i="1"/>
  <c r="J2270" i="1"/>
  <c r="J2269" i="1"/>
  <c r="J1700" i="1"/>
  <c r="J2097" i="1"/>
  <c r="J1383" i="1"/>
  <c r="J1405" i="1"/>
  <c r="J1168" i="1"/>
  <c r="J1686" i="1"/>
  <c r="J1779" i="1"/>
  <c r="J1585" i="1"/>
  <c r="J1612" i="1"/>
  <c r="J1584" i="1"/>
  <c r="J1171" i="1"/>
  <c r="J1321" i="1"/>
  <c r="J589" i="1"/>
  <c r="J122" i="1"/>
  <c r="J1451" i="1"/>
  <c r="J1801" i="1"/>
  <c r="J1032" i="1"/>
  <c r="J274" i="1"/>
  <c r="J1174" i="1"/>
  <c r="J2173" i="1"/>
  <c r="J1627" i="1"/>
  <c r="J1831" i="1"/>
  <c r="J1369" i="1"/>
  <c r="J1173" i="1"/>
  <c r="J1742" i="1"/>
  <c r="J1364" i="1"/>
  <c r="J1396" i="1"/>
  <c r="J1664" i="1"/>
  <c r="J1989" i="1"/>
  <c r="J1882" i="1"/>
  <c r="J1734" i="1"/>
  <c r="J1292" i="1"/>
  <c r="J117" i="1"/>
  <c r="J2100" i="1"/>
  <c r="J1818" i="1"/>
  <c r="J1819" i="1"/>
  <c r="J1091" i="1"/>
  <c r="J1459" i="1"/>
  <c r="J1344" i="1"/>
  <c r="J2282" i="1"/>
  <c r="J1613" i="1"/>
  <c r="J1941" i="1"/>
  <c r="J124" i="1"/>
  <c r="J1170" i="1"/>
  <c r="J1774" i="1"/>
  <c r="J1306" i="1"/>
  <c r="J1381" i="1"/>
  <c r="J2206" i="1"/>
  <c r="J1325" i="1"/>
  <c r="J1649" i="1"/>
  <c r="J1499" i="1"/>
  <c r="J2302" i="1"/>
  <c r="J2316" i="1"/>
  <c r="J182" i="1"/>
  <c r="J1595" i="1"/>
  <c r="J1811" i="1"/>
  <c r="J865" i="1"/>
  <c r="J222" i="1"/>
  <c r="J322" i="1"/>
  <c r="J1775" i="1"/>
  <c r="J1688" i="1"/>
  <c r="J1494" i="1"/>
  <c r="J1687" i="1"/>
  <c r="J1810" i="1"/>
  <c r="J1841" i="1"/>
  <c r="J1690" i="1"/>
  <c r="J2032" i="1"/>
  <c r="J2183" i="1"/>
  <c r="J2209" i="1"/>
  <c r="J1800" i="1"/>
  <c r="J1886" i="1"/>
  <c r="J2315" i="1"/>
  <c r="J1431" i="1"/>
  <c r="J1518" i="1"/>
  <c r="J2311" i="1"/>
  <c r="J2238" i="1"/>
  <c r="J485" i="1"/>
  <c r="J489" i="1"/>
  <c r="J1487" i="1"/>
  <c r="J1939" i="1"/>
  <c r="J702" i="1"/>
  <c r="J2033" i="1"/>
  <c r="J2170" i="1"/>
  <c r="J651" i="1"/>
  <c r="J831" i="1"/>
  <c r="J650" i="1"/>
  <c r="J180" i="1"/>
  <c r="J1481" i="1"/>
  <c r="J1375" i="1"/>
  <c r="J1771" i="1"/>
  <c r="J1365" i="1"/>
  <c r="J1923" i="1"/>
  <c r="J2295" i="1"/>
  <c r="J2298" i="1"/>
  <c r="J1692" i="1"/>
  <c r="J2067" i="1"/>
  <c r="J1305" i="1"/>
  <c r="J47" i="1"/>
  <c r="J1572" i="1"/>
  <c r="J614" i="1"/>
  <c r="J351" i="1"/>
  <c r="J1535" i="1"/>
  <c r="J1087" i="1"/>
  <c r="J1189" i="1"/>
  <c r="J1367" i="1"/>
  <c r="J2278" i="1"/>
  <c r="J12" i="1"/>
  <c r="J1025" i="1"/>
  <c r="J1198" i="1"/>
  <c r="J1861" i="1"/>
  <c r="J1884" i="1"/>
  <c r="J744" i="1"/>
  <c r="J784" i="1"/>
  <c r="J860" i="1"/>
  <c r="J358" i="1"/>
  <c r="J523" i="1"/>
  <c r="J1021" i="1"/>
  <c r="J1175" i="1"/>
  <c r="J1218" i="1"/>
  <c r="J1836" i="1"/>
  <c r="J1839" i="1"/>
  <c r="J1288" i="1"/>
  <c r="J1289" i="1"/>
  <c r="J1234" i="1"/>
  <c r="J1936" i="1"/>
  <c r="J1290" i="1"/>
  <c r="J1293" i="1"/>
  <c r="J1307" i="1"/>
  <c r="J742" i="1"/>
  <c r="J1370" i="1"/>
  <c r="J1582" i="1"/>
  <c r="J1302" i="1"/>
  <c r="J783" i="1"/>
  <c r="J1380" i="1"/>
  <c r="J522" i="1"/>
  <c r="J1814" i="1"/>
  <c r="J1691" i="1"/>
  <c r="J1726" i="1"/>
  <c r="J1807" i="1"/>
  <c r="J1480" i="1"/>
  <c r="J2002" i="1"/>
  <c r="J2116" i="1"/>
  <c r="J1770" i="1"/>
  <c r="J1399" i="1"/>
  <c r="J1166" i="1"/>
  <c r="J1888" i="1"/>
  <c r="J1430" i="1"/>
  <c r="J816" i="1"/>
  <c r="J1921" i="1"/>
  <c r="J1778" i="1"/>
  <c r="J1969" i="1"/>
  <c r="J2089" i="1"/>
  <c r="J1172" i="1"/>
  <c r="J1776" i="1"/>
  <c r="J1772" i="1"/>
  <c r="J1967" i="1"/>
  <c r="J1169" i="1"/>
  <c r="J2069" i="1"/>
  <c r="J1434" i="1"/>
  <c r="J1533" i="1"/>
  <c r="J2146" i="1"/>
  <c r="J2145" i="1"/>
  <c r="J1619" i="1"/>
  <c r="J1617" i="1"/>
  <c r="J1773" i="1"/>
  <c r="J1777" i="1"/>
  <c r="J741" i="1"/>
  <c r="J1197" i="1"/>
  <c r="J2181" i="1"/>
  <c r="J1429" i="1"/>
  <c r="J1488" i="1"/>
  <c r="J2182" i="1"/>
  <c r="J1701" i="1"/>
  <c r="J1705" i="1"/>
  <c r="J1832" i="1"/>
  <c r="J1922" i="1"/>
  <c r="J1880" i="1"/>
  <c r="J2340" i="1"/>
  <c r="J1655" i="1"/>
  <c r="J1887" i="1"/>
  <c r="J2180" i="1"/>
  <c r="J822" i="1"/>
  <c r="J134" i="1"/>
  <c r="J479" i="1"/>
  <c r="J1083" i="1"/>
  <c r="J1135" i="1"/>
  <c r="J1514" i="1"/>
  <c r="J1519" i="1"/>
  <c r="J1657" i="1"/>
  <c r="J1838" i="1"/>
  <c r="J2239" i="1"/>
  <c r="J2267" i="1"/>
  <c r="J2344" i="1"/>
  <c r="J1579" i="1"/>
  <c r="J948" i="1"/>
  <c r="J2228" i="1"/>
  <c r="J238" i="1"/>
  <c r="J2335" i="1"/>
  <c r="J1425" i="1"/>
  <c r="J413" i="1"/>
  <c r="J1426" i="1"/>
  <c r="J1248" i="1"/>
  <c r="J804" i="1"/>
  <c r="J1251" i="1"/>
  <c r="J761" i="1"/>
  <c r="J764" i="1"/>
  <c r="J1563" i="1"/>
  <c r="J1507" i="1"/>
  <c r="J1153" i="1"/>
  <c r="J1249" i="1"/>
  <c r="J916" i="1"/>
  <c r="J492" i="1"/>
  <c r="J1864" i="1"/>
  <c r="J2354" i="1"/>
  <c r="J824" i="1"/>
  <c r="J73" i="1"/>
  <c r="J1452" i="1"/>
  <c r="J2233" i="1"/>
  <c r="J2297" i="1"/>
  <c r="J1453" i="1"/>
  <c r="J786" i="1"/>
  <c r="J785" i="1"/>
  <c r="J547" i="1"/>
  <c r="J2166" i="1"/>
  <c r="J1760" i="1"/>
  <c r="J1477" i="1"/>
  <c r="J1545" i="1"/>
  <c r="J1156" i="1"/>
  <c r="J1157" i="1"/>
  <c r="J1679" i="1"/>
  <c r="J311" i="1"/>
  <c r="J531" i="1"/>
  <c r="J2285" i="1"/>
  <c r="J1788" i="1"/>
  <c r="J392" i="1"/>
  <c r="J1647" i="1"/>
  <c r="J1651" i="1"/>
  <c r="J2331" i="1"/>
  <c r="J2275" i="1"/>
  <c r="J1500" i="1"/>
  <c r="J1546" i="1"/>
  <c r="J1154" i="1"/>
  <c r="J1160" i="1"/>
  <c r="J1247" i="1"/>
  <c r="J727" i="1"/>
  <c r="J1677" i="1"/>
  <c r="J644" i="1"/>
  <c r="J2029" i="1"/>
  <c r="J1478" i="1"/>
  <c r="J2221" i="1"/>
  <c r="J2220" i="1"/>
  <c r="J2040" i="1"/>
  <c r="J1442" i="1"/>
  <c r="J2105" i="1"/>
  <c r="J1548" i="1"/>
  <c r="J1564" i="1"/>
  <c r="J1678" i="1"/>
  <c r="J1931" i="1"/>
  <c r="J1152" i="1"/>
  <c r="J726" i="1"/>
  <c r="J762" i="1"/>
  <c r="J724" i="1"/>
  <c r="J530" i="1"/>
  <c r="J1544" i="1"/>
  <c r="J1547" i="1"/>
  <c r="J721" i="1"/>
  <c r="J1151" i="1"/>
  <c r="J640" i="1"/>
  <c r="J639" i="1"/>
  <c r="J446" i="1"/>
  <c r="J1495" i="1"/>
  <c r="J1823" i="1"/>
  <c r="J1406" i="1"/>
  <c r="J2188" i="1"/>
  <c r="J2341" i="1"/>
  <c r="J2280" i="1"/>
  <c r="J1276" i="1"/>
  <c r="J1733" i="1"/>
  <c r="J1817" i="1"/>
  <c r="J952" i="1"/>
  <c r="J1724" i="1"/>
  <c r="J1386" i="1"/>
  <c r="J1266" i="1"/>
  <c r="J1455" i="1"/>
  <c r="J1704" i="1"/>
  <c r="J2147" i="1"/>
  <c r="J457" i="1"/>
  <c r="J681" i="1"/>
  <c r="J346" i="1"/>
  <c r="J19" i="1"/>
  <c r="J1591" i="1"/>
  <c r="J1592" i="1"/>
  <c r="J125" i="1"/>
  <c r="J183" i="1"/>
  <c r="J907" i="1"/>
  <c r="J911" i="1"/>
  <c r="J671" i="1"/>
  <c r="J722" i="1"/>
  <c r="J1161" i="1"/>
  <c r="J1509" i="1"/>
  <c r="J799" i="1"/>
  <c r="J802" i="1"/>
  <c r="J2334" i="1"/>
  <c r="J1018" i="1"/>
  <c r="J2088" i="1"/>
  <c r="J1966" i="1"/>
  <c r="J414" i="1"/>
  <c r="J951" i="1"/>
  <c r="J979" i="1"/>
  <c r="J335" i="1"/>
  <c r="J890" i="1"/>
  <c r="J501" i="1"/>
  <c r="J811" i="1"/>
  <c r="J316" i="1"/>
  <c r="J1660" i="1"/>
  <c r="J2148" i="1"/>
  <c r="J2227" i="1"/>
  <c r="J1577" i="1"/>
  <c r="J1574" i="1"/>
  <c r="J797" i="1"/>
  <c r="J763" i="1"/>
  <c r="J1680" i="1"/>
  <c r="J1126" i="1"/>
  <c r="J723" i="1"/>
  <c r="J1508" i="1"/>
  <c r="J601" i="1"/>
  <c r="J1028" i="1"/>
  <c r="J1054" i="1"/>
  <c r="J1117" i="1"/>
  <c r="J663" i="1"/>
  <c r="J626" i="1"/>
  <c r="J912" i="1"/>
  <c r="J146" i="1"/>
  <c r="J1345" i="1"/>
  <c r="J964" i="1"/>
  <c r="J975" i="1"/>
  <c r="J2210" i="1"/>
  <c r="J1889" i="1"/>
  <c r="J1890" i="1"/>
  <c r="J869" i="1"/>
  <c r="J1917" i="1"/>
  <c r="J687" i="1"/>
  <c r="J2353" i="1"/>
  <c r="J2041" i="1"/>
  <c r="J2193" i="1"/>
  <c r="J437" i="1"/>
  <c r="J1029" i="1"/>
  <c r="J1318" i="1"/>
  <c r="J1656" i="1"/>
  <c r="J1650" i="1"/>
  <c r="J1513" i="1"/>
  <c r="J1562" i="1"/>
  <c r="J796" i="1"/>
  <c r="J798" i="1"/>
  <c r="J719" i="1"/>
  <c r="J450" i="1"/>
  <c r="J334" i="1"/>
  <c r="J730" i="1"/>
  <c r="J1980" i="1"/>
  <c r="J1527" i="1"/>
  <c r="J966" i="1"/>
  <c r="J477" i="1"/>
  <c r="J478" i="1"/>
  <c r="J599" i="1"/>
  <c r="J586" i="1"/>
  <c r="J1604" i="1"/>
  <c r="J963" i="1"/>
  <c r="J1932" i="1"/>
  <c r="J1933" i="1"/>
  <c r="J370" i="1"/>
  <c r="J465" i="1"/>
  <c r="J1391" i="1"/>
  <c r="J957" i="1"/>
  <c r="J965" i="1"/>
  <c r="J1534" i="1"/>
  <c r="J1280" i="1"/>
  <c r="J1363" i="1"/>
  <c r="J1334" i="1"/>
  <c r="J1373" i="1"/>
  <c r="J1581" i="1"/>
  <c r="J1497" i="1"/>
  <c r="J1496" i="1"/>
  <c r="J646" i="1"/>
  <c r="J718" i="1"/>
  <c r="J720" i="1"/>
  <c r="J309" i="1"/>
  <c r="J1042" i="1"/>
  <c r="J1125" i="1"/>
  <c r="J725" i="1"/>
  <c r="J2249" i="1"/>
  <c r="J2314" i="1"/>
  <c r="J1141" i="1"/>
  <c r="J1231" i="1"/>
  <c r="J1517" i="1"/>
  <c r="J2030" i="1"/>
  <c r="J2329" i="1"/>
  <c r="J2351" i="1"/>
  <c r="J1297" i="1"/>
  <c r="J1516" i="1"/>
  <c r="J1840" i="1"/>
  <c r="J1935" i="1"/>
  <c r="J1972" i="1"/>
  <c r="J1432" i="1"/>
  <c r="J1382" i="1"/>
  <c r="J955" i="1"/>
  <c r="J1768" i="1"/>
  <c r="J2136" i="1"/>
  <c r="J1314" i="1"/>
  <c r="J70" i="1"/>
  <c r="J95" i="1"/>
  <c r="J239" i="1"/>
  <c r="J56" i="1"/>
  <c r="J120" i="1"/>
  <c r="J1979" i="1"/>
  <c r="J810" i="1"/>
  <c r="J1804" i="1"/>
  <c r="J643" i="1"/>
  <c r="J1557" i="1"/>
  <c r="J1529" i="1"/>
  <c r="J1681" i="1"/>
  <c r="J118" i="1"/>
  <c r="J157" i="1"/>
  <c r="J171" i="1"/>
  <c r="J178" i="1"/>
  <c r="J2135" i="1"/>
  <c r="J980" i="1"/>
  <c r="J484" i="1"/>
  <c r="J539" i="1"/>
  <c r="J906" i="1"/>
  <c r="J307" i="1"/>
  <c r="J592" i="1"/>
  <c r="J1301" i="1"/>
  <c r="J1658" i="1"/>
  <c r="J1659" i="1"/>
  <c r="J2313" i="1"/>
  <c r="J1955" i="1"/>
  <c r="J573" i="1"/>
  <c r="J1188" i="1"/>
  <c r="J1614" i="1"/>
  <c r="J1970" i="1"/>
  <c r="J1881" i="1"/>
  <c r="J1464" i="1"/>
  <c r="J927" i="1"/>
  <c r="J517" i="1"/>
  <c r="J46" i="1"/>
  <c r="J1180" i="1"/>
  <c r="J502" i="1"/>
  <c r="J371" i="1"/>
  <c r="J119" i="1"/>
  <c r="J55" i="1"/>
  <c r="J925" i="1"/>
  <c r="J361" i="1"/>
  <c r="J986" i="1"/>
  <c r="J1638" i="1"/>
  <c r="J1457" i="1"/>
  <c r="J35" i="1"/>
  <c r="J176" i="1"/>
  <c r="J609" i="1"/>
  <c r="J664" i="1"/>
  <c r="J686" i="1"/>
  <c r="J503" i="1"/>
  <c r="J1511" i="1"/>
  <c r="J436" i="1"/>
  <c r="J249" i="1"/>
  <c r="J107" i="1"/>
  <c r="J493" i="1"/>
  <c r="J53" i="1"/>
  <c r="J71" i="1"/>
  <c r="J128" i="1"/>
  <c r="J2236" i="1"/>
  <c r="J1053" i="1"/>
  <c r="J974" i="1"/>
  <c r="J1335" i="1"/>
  <c r="J1378" i="1"/>
  <c r="J1118" i="1"/>
  <c r="J2234" i="1"/>
  <c r="J2203" i="1"/>
  <c r="J42" i="1"/>
  <c r="J782" i="1"/>
  <c r="J1285" i="1"/>
  <c r="J281" i="1"/>
  <c r="J282" i="1"/>
  <c r="J2242" i="1"/>
  <c r="J808" i="1"/>
  <c r="J1738" i="1"/>
  <c r="J1737" i="1"/>
  <c r="J1342" i="1"/>
  <c r="J1112" i="1"/>
  <c r="J836" i="1"/>
  <c r="J1355" i="1"/>
  <c r="J2225" i="1"/>
  <c r="J1357" i="1"/>
  <c r="J1720" i="1"/>
  <c r="J2241" i="1"/>
  <c r="J2189" i="1"/>
  <c r="J1113" i="1"/>
  <c r="J406" i="1"/>
  <c r="J411" i="1"/>
  <c r="J2109" i="1"/>
  <c r="J2106" i="1"/>
  <c r="J968" i="1"/>
  <c r="J947" i="1"/>
  <c r="J474" i="1"/>
  <c r="J1643" i="1"/>
  <c r="J1578" i="1"/>
  <c r="J1422" i="1"/>
  <c r="J273" i="1"/>
  <c r="J169" i="1"/>
  <c r="J111" i="1"/>
  <c r="J428" i="1"/>
  <c r="J504" i="1"/>
  <c r="J1142" i="1"/>
  <c r="J962" i="1"/>
  <c r="J1521" i="1"/>
  <c r="J913" i="1"/>
  <c r="J919" i="1"/>
  <c r="J1237" i="1"/>
  <c r="J96" i="1"/>
  <c r="J224" i="1"/>
  <c r="J2268" i="1"/>
  <c r="J482" i="1"/>
  <c r="J1995" i="1"/>
  <c r="J1376" i="1"/>
  <c r="J6" i="1"/>
  <c r="J656" i="1"/>
  <c r="J776" i="1"/>
  <c r="J11" i="1"/>
  <c r="J257" i="1"/>
  <c r="J1233" i="1"/>
  <c r="J1252" i="1"/>
  <c r="J1300" i="1"/>
  <c r="J627" i="1"/>
  <c r="J240" i="1"/>
  <c r="J246" i="1"/>
  <c r="J188" i="1"/>
  <c r="J909" i="1"/>
  <c r="J449" i="1"/>
  <c r="J1253" i="1"/>
  <c r="J109" i="1"/>
  <c r="J173" i="1"/>
  <c r="J251" i="1"/>
  <c r="J267" i="1"/>
  <c r="J662" i="1"/>
  <c r="J58" i="1"/>
  <c r="J59" i="1"/>
  <c r="J52" i="1"/>
  <c r="J954" i="1"/>
  <c r="J453" i="1"/>
  <c r="J452" i="1"/>
  <c r="J1079" i="1"/>
  <c r="J2320" i="1"/>
  <c r="J2293" i="1"/>
  <c r="J1750" i="1"/>
  <c r="J1286" i="1"/>
  <c r="J57" i="1"/>
  <c r="J1351" i="1"/>
  <c r="J868" i="1"/>
  <c r="J934" i="1"/>
  <c r="J2326" i="1"/>
  <c r="J1524" i="1"/>
  <c r="J931" i="1"/>
  <c r="J546" i="1"/>
  <c r="J2319" i="1"/>
  <c r="J2074" i="1"/>
  <c r="J1204" i="1"/>
  <c r="J829" i="1"/>
  <c r="J1049" i="1"/>
  <c r="J678" i="1"/>
  <c r="J1187" i="1"/>
  <c r="J2172" i="1"/>
  <c r="J2292" i="1"/>
  <c r="J2008" i="1"/>
  <c r="J745" i="1"/>
  <c r="J1996" i="1"/>
  <c r="J318" i="1"/>
  <c r="J2358" i="1"/>
  <c r="J1763" i="1"/>
  <c r="J434" i="1"/>
  <c r="J229" i="1"/>
  <c r="J1847" i="1"/>
  <c r="J1074" i="1"/>
  <c r="J1896" i="1"/>
  <c r="J374" i="1"/>
  <c r="J987" i="1"/>
  <c r="J230" i="1"/>
  <c r="J398" i="1"/>
  <c r="J2078" i="1"/>
  <c r="J39" i="1"/>
  <c r="J791" i="1"/>
  <c r="J1792" i="1"/>
  <c r="J2042" i="1"/>
  <c r="J466" i="1"/>
  <c r="J2130" i="1"/>
  <c r="J33" i="1"/>
  <c r="J1389" i="1"/>
  <c r="J1959" i="1"/>
  <c r="J1671" i="1"/>
  <c r="J1390" i="1"/>
  <c r="J1181" i="1"/>
  <c r="J1875" i="1"/>
  <c r="J1006" i="1"/>
  <c r="J108" i="1"/>
  <c r="J1848" i="1"/>
  <c r="J2262" i="1"/>
  <c r="J1209" i="1"/>
  <c r="J1281" i="1"/>
  <c r="J1854" i="1"/>
  <c r="J2252" i="1"/>
  <c r="J556" i="1"/>
  <c r="J77" i="1"/>
  <c r="J1759" i="1"/>
  <c r="J1124" i="1"/>
  <c r="J1856" i="1"/>
  <c r="J2322" i="1"/>
  <c r="J102" i="1"/>
  <c r="J1123" i="1"/>
  <c r="J261" i="1"/>
  <c r="J1122" i="1"/>
  <c r="J874" i="1"/>
  <c r="J129" i="1"/>
  <c r="J1024" i="1"/>
  <c r="J439" i="1"/>
  <c r="J1359" i="1"/>
  <c r="J565" i="1"/>
  <c r="J287" i="1"/>
  <c r="J660" i="1"/>
  <c r="J1748" i="1"/>
  <c r="J1790" i="1"/>
  <c r="J1178" i="1"/>
  <c r="J1340" i="1"/>
  <c r="J2291" i="1"/>
  <c r="J2260" i="1"/>
  <c r="J2248" i="1"/>
  <c r="J635" i="1"/>
  <c r="J636" i="1"/>
  <c r="J2327" i="1"/>
  <c r="J2323" i="1"/>
  <c r="J996" i="1"/>
  <c r="J1644" i="1"/>
  <c r="J417" i="1"/>
  <c r="J2290" i="1"/>
  <c r="J793" i="1"/>
  <c r="J1842" i="1"/>
  <c r="J97" i="1"/>
  <c r="J80" i="1"/>
  <c r="J81" i="1"/>
  <c r="J78" i="1"/>
  <c r="J86" i="1"/>
  <c r="J2133" i="1"/>
  <c r="J943" i="1"/>
  <c r="J1853" i="1"/>
  <c r="J393" i="1"/>
  <c r="J368" i="1"/>
  <c r="J1761" i="1"/>
  <c r="J221" i="1"/>
  <c r="J91" i="1"/>
  <c r="J16" i="1"/>
  <c r="J175" i="1"/>
  <c r="J1238" i="1"/>
  <c r="J706" i="1"/>
  <c r="J1925" i="1"/>
  <c r="J707" i="1"/>
  <c r="J1341" i="1"/>
  <c r="J1855" i="1"/>
  <c r="J1859" i="1"/>
  <c r="J794" i="1"/>
  <c r="J79" i="1"/>
  <c r="J637" i="1"/>
  <c r="J1149" i="1"/>
  <c r="J2009" i="1"/>
  <c r="J260" i="1"/>
  <c r="J2224" i="1"/>
  <c r="J1217" i="1"/>
  <c r="J174" i="1"/>
  <c r="J331" i="1"/>
  <c r="J330" i="1"/>
  <c r="J602" i="1"/>
  <c r="J1824" i="1"/>
  <c r="J1903" i="1"/>
  <c r="J341" i="1"/>
  <c r="J1260" i="1"/>
  <c r="J21" i="1"/>
  <c r="J161" i="1"/>
  <c r="J198" i="1"/>
  <c r="J512" i="1"/>
  <c r="J162" i="1"/>
  <c r="J513" i="1"/>
  <c r="J1093" i="1"/>
  <c r="J83" i="1"/>
  <c r="J199" i="1"/>
  <c r="J2134" i="1"/>
  <c r="J1608" i="1"/>
  <c r="J1877" i="1"/>
  <c r="J1609" i="1"/>
  <c r="J1828" i="1"/>
  <c r="J1621" i="1"/>
  <c r="J1645" i="1"/>
  <c r="J823" i="1"/>
  <c r="J653" i="1"/>
  <c r="J655" i="1"/>
  <c r="J1491" i="1"/>
  <c r="J1220" i="1"/>
  <c r="J471" i="1"/>
  <c r="J2099" i="1"/>
  <c r="J1913" i="1"/>
  <c r="J735" i="1"/>
  <c r="J1440" i="1"/>
  <c r="I2218" i="1"/>
  <c r="I430" i="1"/>
  <c r="I1165" i="1"/>
  <c r="I584" i="1"/>
  <c r="I864" i="1"/>
  <c r="I1986" i="1"/>
  <c r="I1047" i="1"/>
  <c r="I1593" i="1"/>
  <c r="I64" i="1"/>
  <c r="I1076" i="1"/>
  <c r="I1077" i="1"/>
  <c r="I106" i="1"/>
  <c r="I140" i="1"/>
  <c r="I138" i="1"/>
  <c r="I139" i="1"/>
  <c r="I321" i="1"/>
  <c r="I20" i="1"/>
  <c r="I389" i="1"/>
  <c r="I44" i="1"/>
  <c r="I1195" i="1"/>
  <c r="I1030" i="1"/>
  <c r="I1132" i="1"/>
  <c r="I856" i="1"/>
  <c r="I857" i="1"/>
  <c r="I990" i="1"/>
  <c r="I113" i="1"/>
  <c r="I152" i="1"/>
  <c r="I151" i="1"/>
  <c r="I1097" i="1"/>
  <c r="I1226" i="1"/>
  <c r="I818" i="1"/>
  <c r="I748" i="1"/>
  <c r="I2051" i="1"/>
  <c r="I1225" i="1"/>
  <c r="I1362" i="1"/>
  <c r="I1194" i="1"/>
  <c r="I820" i="1"/>
  <c r="I1458" i="1"/>
  <c r="I1462" i="1"/>
  <c r="I821" i="1"/>
  <c r="I1461" i="1"/>
  <c r="I1339" i="1"/>
  <c r="I487" i="1"/>
  <c r="I488" i="1"/>
  <c r="I271" i="1"/>
  <c r="I1725" i="1"/>
  <c r="I690" i="1"/>
  <c r="I486" i="1"/>
  <c r="I924" i="1"/>
  <c r="I131" i="1"/>
  <c r="I2025" i="1"/>
  <c r="I666" i="1"/>
  <c r="I1146" i="1"/>
  <c r="I559" i="1"/>
  <c r="I1528" i="1"/>
  <c r="I1473" i="1"/>
  <c r="I1121" i="1"/>
  <c r="I871" i="1"/>
  <c r="I1926" i="1"/>
  <c r="I69" i="1"/>
  <c r="I303" i="1"/>
  <c r="I397" i="1"/>
  <c r="I498" i="1"/>
  <c r="I557" i="1"/>
  <c r="I535" i="1"/>
  <c r="I1012" i="1"/>
  <c r="I938" i="1"/>
  <c r="I1576" i="1"/>
  <c r="I416" i="1"/>
  <c r="I551" i="1"/>
  <c r="I1257" i="1"/>
  <c r="I1275" i="1"/>
  <c r="I1274" i="1"/>
  <c r="I2346" i="1"/>
  <c r="I2347" i="1"/>
  <c r="I2318" i="1"/>
  <c r="I2149" i="1"/>
  <c r="I1865" i="1"/>
  <c r="I1975" i="1"/>
  <c r="I1206" i="1"/>
  <c r="I204" i="1"/>
  <c r="I265" i="1"/>
  <c r="I142" i="1"/>
  <c r="I2101" i="1"/>
  <c r="I659" i="1"/>
  <c r="I665" i="1"/>
  <c r="I1419" i="1"/>
  <c r="I1633" i="1"/>
  <c r="I1388" i="1"/>
  <c r="I2125" i="1"/>
  <c r="I395" i="1"/>
  <c r="I394" i="1"/>
  <c r="I1897" i="1"/>
  <c r="I255" i="1"/>
  <c r="I101" i="1"/>
  <c r="I1179" i="1"/>
  <c r="I329" i="1"/>
  <c r="I652" i="1"/>
  <c r="I1148" i="1"/>
  <c r="I103" i="1"/>
  <c r="I440" i="1"/>
  <c r="I566" i="1"/>
  <c r="I41" i="1"/>
  <c r="I1008" i="1"/>
  <c r="I373" i="1"/>
  <c r="I82" i="1"/>
  <c r="I1394" i="1"/>
  <c r="I1857" i="1"/>
  <c r="I1637" i="1"/>
  <c r="I197" i="1"/>
  <c r="I2294" i="1"/>
  <c r="I622" i="1"/>
  <c r="I2155" i="1"/>
  <c r="I1003" i="1"/>
  <c r="I441" i="1"/>
  <c r="I1963" i="1"/>
  <c r="I508" i="1"/>
  <c r="I1964" i="1"/>
  <c r="I1439" i="1"/>
  <c r="I1634" i="1"/>
  <c r="I755" i="1"/>
  <c r="I754" i="1"/>
  <c r="I2017" i="1"/>
  <c r="I1696" i="1"/>
  <c r="I2018" i="1"/>
  <c r="I1846" i="1"/>
  <c r="I2303" i="1"/>
  <c r="I1061" i="1"/>
  <c r="I415" i="1"/>
  <c r="I410" i="1"/>
  <c r="I1213" i="1"/>
  <c r="I507" i="1"/>
  <c r="I505" i="1"/>
  <c r="I506" i="1"/>
  <c r="I1675" i="1"/>
  <c r="I37" i="1"/>
  <c r="I163" i="1"/>
  <c r="I511" i="1"/>
  <c r="I849" i="1"/>
  <c r="I1215" i="1"/>
  <c r="I164" i="1"/>
  <c r="I1983" i="1"/>
  <c r="I1411" i="1"/>
  <c r="I228" i="1"/>
  <c r="I709" i="1"/>
  <c r="I1673" i="1"/>
  <c r="I661" i="1"/>
  <c r="I259" i="1"/>
  <c r="I2043" i="1"/>
  <c r="I1904" i="1"/>
  <c r="I629" i="1"/>
  <c r="I1682" i="1"/>
  <c r="I1606" i="1"/>
  <c r="I1526" i="1"/>
  <c r="I1413" i="1"/>
  <c r="I1229" i="1"/>
  <c r="I2287" i="1"/>
  <c r="I1320" i="1"/>
  <c r="I1069" i="1"/>
  <c r="I114" i="1"/>
  <c r="I1068" i="1"/>
  <c r="I1703" i="1"/>
  <c r="I1721" i="1"/>
  <c r="I1192" i="1"/>
  <c r="I470" i="1"/>
  <c r="I473" i="1"/>
  <c r="I177" i="1"/>
  <c r="I1945" i="1"/>
  <c r="I1326" i="1"/>
  <c r="I2339" i="1"/>
  <c r="I444" i="1"/>
  <c r="I1501" i="1"/>
  <c r="I1303" i="1"/>
  <c r="I420" i="1"/>
  <c r="I186" i="1"/>
  <c r="I1706" i="1"/>
  <c r="I1709" i="1"/>
  <c r="I1951" i="1"/>
  <c r="I1999" i="1"/>
  <c r="I872" i="1"/>
  <c r="I72" i="1"/>
  <c r="I940" i="1"/>
  <c r="I971" i="1"/>
  <c r="I1182" i="1"/>
  <c r="I555" i="1"/>
  <c r="I561" i="1"/>
  <c r="I838" i="1"/>
  <c r="I1418" i="1"/>
  <c r="I1037" i="1"/>
  <c r="I1039" i="1"/>
  <c r="I1279" i="1"/>
  <c r="I568" i="1"/>
  <c r="I581" i="1"/>
  <c r="I850" i="1"/>
  <c r="I233" i="1"/>
  <c r="I880" i="1"/>
  <c r="I582" i="1"/>
  <c r="I569" i="1"/>
  <c r="I572" i="1"/>
  <c r="I717" i="1"/>
  <c r="I944" i="1"/>
  <c r="I234" i="1"/>
  <c r="I760" i="1"/>
  <c r="I467" i="1"/>
  <c r="I518" i="1"/>
  <c r="I891" i="1"/>
  <c r="I693" i="1"/>
  <c r="I94" i="1"/>
  <c r="I1022" i="1"/>
  <c r="I813" i="1"/>
  <c r="I1410" i="1"/>
  <c r="I32" i="1"/>
  <c r="I144" i="1"/>
  <c r="I731" i="1"/>
  <c r="I333" i="1"/>
  <c r="I1483" i="1"/>
  <c r="I49" i="1"/>
  <c r="I1467" i="1"/>
  <c r="I1468" i="1"/>
  <c r="I1997" i="1"/>
  <c r="I1957" i="1"/>
  <c r="I1064" i="1"/>
  <c r="I1261" i="1"/>
  <c r="I337" i="1"/>
  <c r="I2198" i="1"/>
  <c r="I263" i="1"/>
  <c r="I262" i="1"/>
  <c r="I338" i="1"/>
  <c r="I481" i="1"/>
  <c r="I480" i="1"/>
  <c r="I893" i="1"/>
  <c r="I900" i="1"/>
  <c r="I353" i="1"/>
  <c r="I225" i="1"/>
  <c r="I901" i="1"/>
  <c r="I28" i="1"/>
  <c r="I2080" i="1"/>
  <c r="I2079" i="1"/>
  <c r="I1361" i="1"/>
  <c r="I1393" i="1"/>
  <c r="I1960" i="1"/>
  <c r="I1982" i="1"/>
  <c r="I1414" i="1"/>
  <c r="I1311" i="1"/>
  <c r="I1981" i="1"/>
  <c r="I288" i="1"/>
  <c r="I2127" i="1"/>
  <c r="I34" i="1"/>
  <c r="I194" i="1"/>
  <c r="I289" i="1"/>
  <c r="I792" i="1"/>
  <c r="I1961" i="1"/>
  <c r="I1746" i="1"/>
  <c r="I2016" i="1"/>
  <c r="I1073" i="1"/>
  <c r="I2023" i="1"/>
  <c r="I972" i="1"/>
  <c r="I624" i="1"/>
  <c r="I625" i="1"/>
  <c r="I2102" i="1"/>
  <c r="I2157" i="1"/>
  <c r="I2250" i="1"/>
  <c r="I1119" i="1"/>
  <c r="I921" i="1"/>
  <c r="I1472" i="1"/>
  <c r="I2217" i="1"/>
  <c r="I2356" i="1"/>
  <c r="I404" i="1"/>
  <c r="I403" i="1"/>
  <c r="I1183" i="1"/>
  <c r="I405" i="1"/>
  <c r="I1718" i="1"/>
  <c r="I1075" i="1"/>
  <c r="I2158" i="1"/>
  <c r="I1448" i="1"/>
  <c r="I1476" i="1"/>
  <c r="I1984" i="1"/>
  <c r="I2328" i="1"/>
  <c r="I1752" i="1"/>
  <c r="I1315" i="1"/>
  <c r="I1316" i="1"/>
  <c r="I2004" i="1"/>
  <c r="I2003" i="1"/>
  <c r="I711" i="1"/>
  <c r="I286" i="1"/>
  <c r="I1140" i="1"/>
  <c r="I299" i="1"/>
  <c r="I2044" i="1"/>
  <c r="I712" i="1"/>
  <c r="I716" i="1"/>
  <c r="I1211" i="1"/>
  <c r="I1212" i="1"/>
  <c r="I433" i="1"/>
  <c r="I976" i="1"/>
  <c r="I1872" i="1"/>
  <c r="I1747" i="1"/>
  <c r="I1822" i="1"/>
  <c r="I1674" i="1"/>
  <c r="I1670" i="1"/>
  <c r="I2085" i="1"/>
  <c r="I812" i="1"/>
  <c r="I2212" i="1"/>
  <c r="I1352" i="1"/>
  <c r="I1408" i="1"/>
  <c r="I613" i="1"/>
  <c r="I617" i="1"/>
  <c r="I1538" i="1"/>
  <c r="I552" i="1"/>
  <c r="I2187" i="1"/>
  <c r="I92" i="1"/>
  <c r="I1256" i="1"/>
  <c r="I598" i="1"/>
  <c r="I2286" i="1"/>
  <c r="I2111" i="1"/>
  <c r="I691" i="1"/>
  <c r="I1348" i="1"/>
  <c r="I773" i="1"/>
  <c r="I2110" i="1"/>
  <c r="I1400" i="1"/>
  <c r="I2207" i="1"/>
  <c r="I2184" i="1"/>
  <c r="I1105" i="1"/>
  <c r="I1825" i="1"/>
  <c r="I2121" i="1"/>
  <c r="I1915" i="1"/>
  <c r="I1944" i="1"/>
  <c r="I2000" i="1"/>
  <c r="I2118" i="1"/>
  <c r="I1723" i="1"/>
  <c r="I231" i="1"/>
  <c r="I301" i="1"/>
  <c r="I1145" i="1"/>
  <c r="I2015" i="1"/>
  <c r="I1744" i="1"/>
  <c r="I2014" i="1"/>
  <c r="I1259" i="1"/>
  <c r="I1002" i="1"/>
  <c r="I1387" i="1"/>
  <c r="I619" i="1"/>
  <c r="I192" i="1"/>
  <c r="I1607" i="1"/>
  <c r="I1310" i="1"/>
  <c r="I435" i="1"/>
  <c r="I256" i="1"/>
  <c r="I2201" i="1"/>
  <c r="I2204" i="1"/>
  <c r="I360" i="1"/>
  <c r="I340" i="1"/>
  <c r="I359" i="1"/>
  <c r="I585" i="1"/>
  <c r="I588" i="1"/>
  <c r="I279" i="1"/>
  <c r="I283" i="1"/>
  <c r="I870" i="1"/>
  <c r="I280" i="1"/>
  <c r="I496" i="1"/>
  <c r="I268" i="1"/>
  <c r="I1719" i="1"/>
  <c r="I935" i="1"/>
  <c r="I1485" i="1"/>
  <c r="I497" i="1"/>
  <c r="I936" i="1"/>
  <c r="I253" i="1"/>
  <c r="I1065" i="1"/>
  <c r="I2165" i="1"/>
  <c r="I866" i="1"/>
  <c r="I345" i="1"/>
  <c r="I1224" i="1"/>
  <c r="I596" i="1"/>
  <c r="I242" i="1"/>
  <c r="I2052" i="1"/>
  <c r="I1287" i="1"/>
  <c r="I853" i="1"/>
  <c r="I852" i="1"/>
  <c r="I2214" i="1"/>
  <c r="I657" i="1"/>
  <c r="I490" i="1"/>
  <c r="I13" i="1"/>
  <c r="I15" i="1"/>
  <c r="I888" i="1"/>
  <c r="I22" i="1"/>
  <c r="I591" i="1"/>
  <c r="I895" i="1"/>
  <c r="I902" i="1"/>
  <c r="I600" i="1"/>
  <c r="I886" i="1"/>
  <c r="I10" i="1"/>
  <c r="I29" i="1"/>
  <c r="I896" i="1"/>
  <c r="I905" i="1"/>
  <c r="I607" i="1"/>
  <c r="I292" i="1"/>
  <c r="I2077" i="1"/>
  <c r="I1902" i="1"/>
  <c r="I873" i="1"/>
  <c r="I1542" i="1"/>
  <c r="I1036" i="1"/>
  <c r="I713" i="1"/>
  <c r="I2160" i="1"/>
  <c r="I800" i="1"/>
  <c r="I803" i="1"/>
  <c r="I1554" i="1"/>
  <c r="I2117" i="1"/>
  <c r="I2028" i="1"/>
  <c r="I2027" i="1"/>
  <c r="I1510" i="1"/>
  <c r="I638" i="1"/>
  <c r="I1565" i="1"/>
  <c r="I1250" i="1"/>
  <c r="I1566" i="1"/>
  <c r="I1163" i="1"/>
  <c r="I801" i="1"/>
  <c r="I1551" i="1"/>
  <c r="I1676" i="1"/>
  <c r="I674" i="1"/>
  <c r="I1162" i="1"/>
  <c r="I1246" i="1"/>
  <c r="I1558" i="1"/>
  <c r="I567" i="1"/>
  <c r="I570" i="1"/>
  <c r="I1155" i="1"/>
  <c r="I1552" i="1"/>
  <c r="I1559" i="1"/>
  <c r="I575" i="1"/>
  <c r="I579" i="1"/>
  <c r="I645" i="1"/>
  <c r="I2036" i="1"/>
  <c r="I923" i="1"/>
  <c r="I1715" i="1"/>
  <c r="I1445" i="1"/>
  <c r="I1071" i="1"/>
  <c r="I2131" i="1"/>
  <c r="I554" i="1"/>
  <c r="I2076" i="1"/>
  <c r="I1845" i="1"/>
  <c r="I66" i="1"/>
  <c r="I1070" i="1"/>
  <c r="I1438" i="1"/>
  <c r="I620" i="1"/>
  <c r="I2129" i="1"/>
  <c r="I875" i="1"/>
  <c r="I1210" i="1"/>
  <c r="I922" i="1"/>
  <c r="I500" i="1"/>
  <c r="I1749" i="1"/>
  <c r="I1908" i="1"/>
  <c r="I1506" i="1"/>
  <c r="I759" i="1"/>
  <c r="I939" i="1"/>
  <c r="I1437" i="1"/>
  <c r="I1416" i="1"/>
  <c r="I2357" i="1"/>
  <c r="I510" i="1"/>
  <c r="I1120" i="1"/>
  <c r="I1007" i="1"/>
  <c r="I634" i="1"/>
  <c r="I1898" i="1"/>
  <c r="I942" i="1"/>
  <c r="I1040" i="1"/>
  <c r="I85" i="1"/>
  <c r="I684" i="1"/>
  <c r="I2084" i="1"/>
  <c r="I350" i="1"/>
  <c r="I926" i="1"/>
  <c r="I618" i="1"/>
  <c r="I1812" i="1"/>
  <c r="I2115" i="1"/>
  <c r="I1191" i="1"/>
  <c r="I1108" i="1"/>
  <c r="I1662" i="1"/>
  <c r="I1420" i="1"/>
  <c r="I675" i="1"/>
  <c r="I2107" i="1"/>
  <c r="I1697" i="1"/>
  <c r="I1628" i="1"/>
  <c r="I590" i="1"/>
  <c r="I442" i="1"/>
  <c r="I728" i="1"/>
  <c r="I1219" i="1"/>
  <c r="I315" i="1"/>
  <c r="I1078" i="1"/>
  <c r="I1299" i="1"/>
  <c r="I1200" i="1"/>
  <c r="I1580" i="1"/>
  <c r="I846" i="1"/>
  <c r="I844" i="1"/>
  <c r="I847" i="1"/>
  <c r="I1962" i="1"/>
  <c r="I1821" i="1"/>
  <c r="I1850" i="1"/>
  <c r="I76" i="1"/>
  <c r="I2104" i="1"/>
  <c r="I104" i="1"/>
  <c r="I105" i="1"/>
  <c r="I160" i="1"/>
  <c r="I1504" i="1"/>
  <c r="I633" i="1"/>
  <c r="I2222" i="1"/>
  <c r="I1245" i="1"/>
  <c r="I705" i="1"/>
  <c r="I616" i="1"/>
  <c r="I1630" i="1"/>
  <c r="I937" i="1"/>
  <c r="I1327" i="1"/>
  <c r="I950" i="1"/>
  <c r="I325" i="1"/>
  <c r="I538" i="1"/>
  <c r="I386" i="1"/>
  <c r="I809" i="1"/>
  <c r="I733" i="1"/>
  <c r="I752" i="1"/>
  <c r="I1693" i="1"/>
  <c r="I2140" i="1"/>
  <c r="I1769" i="1"/>
  <c r="I654" i="1"/>
  <c r="I740" i="1"/>
  <c r="I1014" i="1"/>
  <c r="I753" i="1"/>
  <c r="I1860" i="1"/>
  <c r="I88" i="1"/>
  <c r="I2075" i="1"/>
  <c r="I1401" i="1"/>
  <c r="I1540" i="1"/>
  <c r="I2070" i="1"/>
  <c r="I1402" i="1"/>
  <c r="I993" i="1"/>
  <c r="I483" i="1"/>
  <c r="I149" i="1"/>
  <c r="I143" i="1"/>
  <c r="I695" i="1"/>
  <c r="I790" i="1"/>
  <c r="I855" i="1"/>
  <c r="I427" i="1"/>
  <c r="I597" i="1"/>
  <c r="I363" i="1"/>
  <c r="I732" i="1"/>
  <c r="I680" i="1"/>
  <c r="I310" i="1"/>
  <c r="I577" i="1"/>
  <c r="I580" i="1"/>
  <c r="I670" i="1"/>
  <c r="I1549" i="1"/>
  <c r="I1020" i="1"/>
  <c r="I2035" i="1"/>
  <c r="I1550" i="1"/>
  <c r="I641" i="1"/>
  <c r="I2200" i="1"/>
  <c r="I1909" i="1"/>
  <c r="I1911" i="1"/>
  <c r="I1827" i="1"/>
  <c r="I2259" i="1"/>
  <c r="I1791" i="1"/>
  <c r="I2128" i="1"/>
  <c r="I1826" i="1"/>
  <c r="I1338" i="1"/>
  <c r="I1635" i="1"/>
  <c r="I2256" i="1"/>
  <c r="I1729" i="1"/>
  <c r="I1208" i="1"/>
  <c r="I1820" i="1"/>
  <c r="I1258" i="1"/>
  <c r="I2126" i="1"/>
  <c r="I254" i="1"/>
  <c r="I1874" i="1"/>
  <c r="I1873" i="1"/>
  <c r="I715" i="1"/>
  <c r="I1282" i="1"/>
  <c r="I1283" i="1"/>
  <c r="I1745" i="1"/>
  <c r="I1072" i="1"/>
  <c r="I1851" i="1"/>
  <c r="I1139" i="1"/>
  <c r="I1147" i="1"/>
  <c r="I1505" i="1"/>
  <c r="I1985" i="1"/>
  <c r="I1867" i="1"/>
  <c r="I1866" i="1"/>
  <c r="I1868" i="1"/>
  <c r="I1870" i="1"/>
  <c r="I1871" i="1"/>
  <c r="I1722" i="1"/>
  <c r="I48" i="1"/>
  <c r="I815" i="1"/>
  <c r="I1956" i="1"/>
  <c r="I1834" i="1"/>
  <c r="I1569" i="1"/>
  <c r="I1598" i="1"/>
  <c r="I1599" i="1"/>
  <c r="I1571" i="1"/>
  <c r="I167" i="1"/>
  <c r="I172" i="1"/>
  <c r="I1033" i="1"/>
  <c r="I377" i="1"/>
  <c r="I1642" i="1"/>
  <c r="I1056" i="1"/>
  <c r="I2012" i="1"/>
  <c r="I1587" i="1"/>
  <c r="I1731" i="1"/>
  <c r="I534" i="1"/>
  <c r="I1421" i="1"/>
  <c r="I1555" i="1"/>
  <c r="I1561" i="1"/>
  <c r="I1159" i="1"/>
  <c r="I1158" i="1"/>
  <c r="I1560" i="1"/>
  <c r="I1164" i="1"/>
  <c r="I1190" i="1"/>
  <c r="I1196" i="1"/>
  <c r="I347" i="1"/>
  <c r="I688" i="1"/>
  <c r="I357" i="1"/>
  <c r="I970" i="1"/>
  <c r="I89" i="1"/>
  <c r="I1236" i="1"/>
  <c r="I1176" i="1"/>
  <c r="I1222" i="1"/>
  <c r="I349" i="1"/>
  <c r="I1127" i="1"/>
  <c r="I1294" i="1"/>
  <c r="I455" i="1"/>
  <c r="I344" i="1"/>
  <c r="I1201" i="1"/>
  <c r="I223" i="1"/>
  <c r="I525" i="1"/>
  <c r="I456" i="1"/>
  <c r="I2034" i="1"/>
  <c r="I1755" i="1"/>
  <c r="I887" i="1"/>
  <c r="I892" i="1"/>
  <c r="I897" i="1"/>
  <c r="I14" i="1"/>
  <c r="I894" i="1"/>
  <c r="I899" i="1"/>
  <c r="I365" i="1"/>
  <c r="I18" i="1"/>
  <c r="I264" i="1"/>
  <c r="I2257" i="1"/>
  <c r="I1214" i="1"/>
  <c r="I339" i="1"/>
  <c r="I158" i="1"/>
  <c r="I1360" i="1"/>
  <c r="I1789" i="1"/>
  <c r="I1502" i="1"/>
  <c r="I2103" i="1"/>
  <c r="I758" i="1"/>
  <c r="I1415" i="1"/>
  <c r="I1716" i="1"/>
  <c r="I1717" i="1"/>
  <c r="I258" i="1"/>
  <c r="I1852" i="1"/>
  <c r="I1392" i="1"/>
  <c r="I1503" i="1"/>
  <c r="I1905" i="1"/>
  <c r="I1876" i="1"/>
  <c r="I1243" i="1"/>
  <c r="I1244" i="1"/>
  <c r="I941" i="1"/>
  <c r="I68" i="1"/>
  <c r="I756" i="1"/>
  <c r="I399" i="1"/>
  <c r="I878" i="1"/>
  <c r="I401" i="1"/>
  <c r="I843" i="1"/>
  <c r="I191" i="1"/>
  <c r="I193" i="1"/>
  <c r="I529" i="1"/>
  <c r="I1632" i="1"/>
  <c r="I1602" i="1"/>
  <c r="I1605" i="1"/>
  <c r="I1309" i="1"/>
  <c r="I1284" i="1"/>
  <c r="I2202" i="1"/>
  <c r="I50" i="1"/>
  <c r="I765" i="1"/>
  <c r="I766" i="1"/>
  <c r="I832" i="1"/>
  <c r="I833" i="1"/>
  <c r="I834" i="1"/>
  <c r="I1109" i="1"/>
  <c r="I1111" i="1"/>
  <c r="I1241" i="1"/>
  <c r="I1110" i="1"/>
  <c r="I714" i="1"/>
  <c r="I1541" i="1"/>
  <c r="I1479" i="1"/>
  <c r="I1906" i="1"/>
  <c r="I1417" i="1"/>
  <c r="I2024" i="1"/>
  <c r="I2197" i="1"/>
  <c r="I2196" i="1"/>
  <c r="I36" i="1"/>
  <c r="I2355" i="1"/>
  <c r="I156" i="1"/>
  <c r="I74" i="1"/>
  <c r="I75" i="1"/>
  <c r="I159" i="1"/>
  <c r="I67" i="1"/>
  <c r="I933" i="1"/>
  <c r="I147" i="1"/>
  <c r="I1199" i="1"/>
  <c r="I1971" i="1"/>
  <c r="I610" i="1"/>
  <c r="I447" i="1"/>
  <c r="I1185" i="1"/>
  <c r="I2048" i="1"/>
  <c r="I1543" i="1"/>
  <c r="I1150" i="1"/>
  <c r="I2199" i="1"/>
  <c r="I2159" i="1"/>
  <c r="I669" i="1"/>
  <c r="I1553" i="1"/>
  <c r="I532" i="1"/>
  <c r="I1041" i="1"/>
  <c r="I576" i="1"/>
  <c r="I642" i="1"/>
  <c r="I308" i="1"/>
  <c r="I354" i="1"/>
  <c r="I170" i="1"/>
  <c r="I2006" i="1"/>
  <c r="I2273" i="1"/>
  <c r="I93" i="1"/>
  <c r="I243" i="1"/>
  <c r="I1757" i="1"/>
  <c r="I1815" i="1"/>
  <c r="I1537" i="1"/>
  <c r="I1796" i="1"/>
  <c r="I778" i="1"/>
  <c r="I1522" i="1"/>
  <c r="I1525" i="1"/>
  <c r="I63" i="1"/>
  <c r="I1799" i="1"/>
  <c r="I1471" i="1"/>
  <c r="I1328" i="1"/>
  <c r="I1128" i="1"/>
  <c r="I2332" i="1"/>
  <c r="I2333" i="1"/>
  <c r="I2169" i="1"/>
  <c r="I1129" i="1"/>
  <c r="I2168" i="1"/>
  <c r="I1184" i="1"/>
  <c r="I956" i="1"/>
  <c r="I168" i="1"/>
  <c r="I98" i="1"/>
  <c r="I514" i="1"/>
  <c r="I226" i="1"/>
  <c r="I236" i="1"/>
  <c r="I278" i="1"/>
  <c r="I277" i="1"/>
  <c r="I43" i="1"/>
  <c r="I2171" i="1"/>
  <c r="I380" i="1"/>
  <c r="I631" i="1"/>
  <c r="I1336" i="1"/>
  <c r="I630" i="1"/>
  <c r="I1474" i="1"/>
  <c r="I2062" i="1"/>
  <c r="I196" i="1"/>
  <c r="I1412" i="1"/>
  <c r="I1600" i="1"/>
  <c r="I99" i="1"/>
  <c r="I100" i="1"/>
  <c r="I2352" i="1"/>
  <c r="I1907" i="1"/>
  <c r="I848" i="1"/>
  <c r="I2038" i="1"/>
  <c r="I369" i="1"/>
  <c r="I837" i="1"/>
  <c r="I2288" i="1"/>
  <c r="I2240" i="1"/>
  <c r="I1736" i="1"/>
  <c r="I1354" i="1"/>
  <c r="I1743" i="1"/>
  <c r="I2283" i="1"/>
  <c r="I2243" i="1"/>
  <c r="I2284" i="1"/>
  <c r="I1009" i="1"/>
  <c r="I1011" i="1"/>
  <c r="I1010" i="1"/>
  <c r="I984" i="1"/>
  <c r="I1893" i="1"/>
  <c r="I195" i="1"/>
  <c r="I563" i="1"/>
  <c r="I632" i="1"/>
  <c r="I1713" i="1"/>
  <c r="I877" i="1"/>
  <c r="I336" i="1"/>
  <c r="I553" i="1"/>
  <c r="I757" i="1"/>
  <c r="I564" i="1"/>
  <c r="I2026" i="1"/>
  <c r="I232" i="1"/>
  <c r="I1601" i="1"/>
  <c r="I2261" i="1"/>
  <c r="I623" i="1"/>
  <c r="I1278" i="1"/>
  <c r="I879" i="1"/>
  <c r="I1991" i="1"/>
  <c r="I1269" i="1"/>
  <c r="I544" i="1"/>
  <c r="I1449" i="1"/>
  <c r="I296" i="1"/>
  <c r="I1766" i="1"/>
  <c r="I1987" i="1"/>
  <c r="I1216" i="1"/>
  <c r="I1556" i="1"/>
  <c r="I672" i="1"/>
  <c r="I87" i="1"/>
  <c r="I945" i="1"/>
  <c r="I571" i="1"/>
  <c r="I574" i="1"/>
  <c r="I673" i="1"/>
  <c r="I881" i="1"/>
  <c r="I2274" i="1"/>
  <c r="I578" i="1"/>
  <c r="I918" i="1"/>
  <c r="I1482" i="1"/>
  <c r="I2338" i="1"/>
  <c r="I914" i="1"/>
  <c r="I648" i="1"/>
  <c r="I189" i="1"/>
  <c r="I266" i="1"/>
  <c r="I999" i="1"/>
  <c r="I739" i="1"/>
  <c r="I2191" i="1"/>
  <c r="I949" i="1"/>
  <c r="I1712" i="1"/>
  <c r="I898" i="1"/>
  <c r="I1977" i="1"/>
  <c r="I549" i="1"/>
  <c r="I2312" i="1"/>
  <c r="I981" i="1"/>
  <c r="I699" i="1"/>
  <c r="I700" i="1"/>
  <c r="I697" i="1"/>
  <c r="I698" i="1"/>
  <c r="I701" i="1"/>
  <c r="I537" i="1"/>
  <c r="I737" i="1"/>
  <c r="I1663" i="1"/>
  <c r="I1732" i="1"/>
  <c r="I1739" i="1"/>
  <c r="I1013" i="1"/>
  <c r="I867" i="1"/>
  <c r="I1754" i="1"/>
  <c r="I1082" i="1"/>
  <c r="I116" i="1"/>
  <c r="I362" i="1"/>
  <c r="I317" i="1"/>
  <c r="I185" i="1"/>
  <c r="I1130" i="1"/>
  <c r="I402" i="1"/>
  <c r="I38" i="1"/>
  <c r="I305" i="1"/>
  <c r="I558" i="1"/>
  <c r="I560" i="1"/>
  <c r="I2289" i="1"/>
  <c r="I841" i="1"/>
  <c r="I845" i="1"/>
  <c r="I1143" i="1"/>
  <c r="I1144" i="1"/>
  <c r="I1900" i="1"/>
  <c r="I155" i="1"/>
  <c r="I2321" i="1"/>
  <c r="I1116" i="1"/>
  <c r="I1735" i="1"/>
  <c r="I1785" i="1"/>
  <c r="I2230" i="1"/>
  <c r="I1424" i="1"/>
  <c r="I920" i="1"/>
  <c r="I391" i="1"/>
  <c r="I390" i="1"/>
  <c r="I1702" i="1"/>
  <c r="I1094" i="1"/>
  <c r="I445" i="1"/>
  <c r="I1469" i="1"/>
  <c r="I2296" i="1"/>
  <c r="I1714" i="1"/>
  <c r="I1441" i="1"/>
  <c r="I1672" i="1"/>
  <c r="I1443" i="1"/>
  <c r="I1446" i="1"/>
  <c r="I290" i="1"/>
  <c r="I1447" i="1"/>
  <c r="I2132" i="1"/>
  <c r="I179" i="1"/>
  <c r="I1084" i="1"/>
  <c r="I1085" i="1"/>
  <c r="I1080" i="1"/>
  <c r="I729" i="1"/>
  <c r="I7" i="1"/>
  <c r="I2301" i="1"/>
  <c r="I1398" i="1"/>
  <c r="I462" i="1"/>
  <c r="I608" i="1"/>
  <c r="I1353" i="1"/>
  <c r="I1358" i="1"/>
  <c r="I751" i="1"/>
  <c r="I463" i="1"/>
  <c r="I1648" i="1"/>
  <c r="I1994" i="1"/>
  <c r="I364" i="1"/>
  <c r="I1486" i="1"/>
  <c r="I519" i="1"/>
  <c r="I1270" i="1"/>
  <c r="I861" i="1"/>
  <c r="I862" i="1"/>
  <c r="I1026" i="1"/>
  <c r="I1756" i="1"/>
  <c r="I1816" i="1"/>
  <c r="I2047" i="1"/>
  <c r="I1918" i="1"/>
  <c r="I1965" i="1"/>
  <c r="I181" i="1"/>
  <c r="I1914" i="1"/>
  <c r="I1829" i="1"/>
  <c r="I1833" i="1"/>
  <c r="I2337" i="1"/>
  <c r="I2330" i="1"/>
  <c r="I827" i="1"/>
  <c r="I2161" i="1"/>
  <c r="I431" i="1"/>
  <c r="I407" i="1"/>
  <c r="I295" i="1"/>
  <c r="I1333" i="1"/>
  <c r="I1092" i="1"/>
  <c r="I1444" i="1"/>
  <c r="I1901" i="1"/>
  <c r="I978" i="1"/>
  <c r="I533" i="1"/>
  <c r="I2216" i="1"/>
  <c r="I2219" i="1"/>
  <c r="I2021" i="1"/>
  <c r="I1849" i="1"/>
  <c r="I372" i="1"/>
  <c r="I2039" i="1"/>
  <c r="I839" i="1"/>
  <c r="I2154" i="1"/>
  <c r="I1640" i="1"/>
  <c r="I524" i="1"/>
  <c r="I1255" i="1"/>
  <c r="I1207" i="1"/>
  <c r="I424" i="1"/>
  <c r="I1347" i="1"/>
  <c r="I324" i="1"/>
  <c r="I2122" i="1"/>
  <c r="I851" i="1"/>
  <c r="I348" i="1"/>
  <c r="I382" i="1"/>
  <c r="I1295" i="1"/>
  <c r="I1397" i="1"/>
  <c r="I1265" i="1"/>
  <c r="I1470" i="1"/>
  <c r="I2013" i="1"/>
  <c r="I1990" i="1"/>
  <c r="I409" i="1"/>
  <c r="I379" i="1"/>
  <c r="I154" i="1"/>
  <c r="I1843" i="1"/>
  <c r="I1803" i="1"/>
  <c r="I1050" i="1"/>
  <c r="I1493" i="1"/>
  <c r="I520" i="1"/>
  <c r="I2142" i="1"/>
  <c r="I121" i="1"/>
  <c r="I2143" i="1"/>
  <c r="I1081" i="1"/>
  <c r="I526" i="1"/>
  <c r="I932" i="1"/>
  <c r="I1730" i="1"/>
  <c r="I1239" i="1"/>
  <c r="I1844" i="1"/>
  <c r="I703" i="1"/>
  <c r="I704" i="1"/>
  <c r="I615" i="1"/>
  <c r="I2190" i="1"/>
  <c r="I1661" i="1"/>
  <c r="I1805" i="1"/>
  <c r="I1267" i="1"/>
  <c r="I429" i="1"/>
  <c r="I1878" i="1"/>
  <c r="I930" i="1"/>
  <c r="I1136" i="1"/>
  <c r="I1230" i="1"/>
  <c r="I206" i="1"/>
  <c r="I210" i="1"/>
  <c r="I356" i="1"/>
  <c r="I780" i="1"/>
  <c r="I476" i="1"/>
  <c r="I1646" i="1"/>
  <c r="I1492" i="1"/>
  <c r="I2082" i="1"/>
  <c r="I130" i="1"/>
  <c r="I1891" i="1"/>
  <c r="I201" i="1"/>
  <c r="I946" i="1"/>
  <c r="I1639" i="1"/>
  <c r="I1787" i="1"/>
  <c r="I2066" i="1"/>
  <c r="I460" i="1"/>
  <c r="I1626" i="1"/>
  <c r="I985" i="1"/>
  <c r="I302" i="1"/>
  <c r="I304" i="1"/>
  <c r="I842" i="1"/>
  <c r="I2156" i="1"/>
  <c r="I2194" i="1"/>
  <c r="I2223" i="1"/>
  <c r="I1762" i="1"/>
  <c r="I2195" i="1"/>
  <c r="I2037" i="1"/>
  <c r="I1899" i="1"/>
  <c r="I1978" i="1"/>
  <c r="I2251" i="1"/>
  <c r="I2258" i="1"/>
  <c r="I562" i="1"/>
  <c r="I647" i="1"/>
  <c r="I469" i="1"/>
  <c r="I2086" i="1"/>
  <c r="I1992" i="1"/>
  <c r="I1063" i="1"/>
  <c r="I1254" i="1"/>
  <c r="I1708" i="1"/>
  <c r="I1707" i="1"/>
  <c r="I1372" i="1"/>
  <c r="I1133" i="1"/>
  <c r="I1262" i="1"/>
  <c r="I788" i="1"/>
  <c r="I612" i="1"/>
  <c r="I1052" i="1"/>
  <c r="I1138" i="1"/>
  <c r="I1456" i="1"/>
  <c r="I1322" i="1"/>
  <c r="I1131" i="1"/>
  <c r="I2336" i="1"/>
  <c r="I683" i="1"/>
  <c r="I1934" i="1"/>
  <c r="I2237" i="1"/>
  <c r="I1940" i="1"/>
  <c r="I1490" i="1"/>
  <c r="I2114" i="1"/>
  <c r="I1193" i="1"/>
  <c r="I1379" i="1"/>
  <c r="I795" i="1"/>
  <c r="I306" i="1"/>
  <c r="I1974" i="1"/>
  <c r="I2073" i="1"/>
  <c r="I1107" i="1"/>
  <c r="I241" i="1"/>
  <c r="I1221" i="1"/>
  <c r="I1798" i="1"/>
  <c r="I1942" i="1"/>
  <c r="I2266" i="1"/>
  <c r="I1223" i="1"/>
  <c r="I1938" i="1"/>
  <c r="I1099" i="1"/>
  <c r="I528" i="1"/>
  <c r="I692" i="1"/>
  <c r="I521" i="1"/>
  <c r="I515" i="1"/>
  <c r="I319" i="1"/>
  <c r="I738" i="1"/>
  <c r="I1783" i="1"/>
  <c r="I2307" i="1"/>
  <c r="I220" i="1"/>
  <c r="I1781" i="1"/>
  <c r="I1782" i="1"/>
  <c r="I247" i="1"/>
  <c r="I929" i="1"/>
  <c r="I461" i="1"/>
  <c r="I112" i="1"/>
  <c r="I332" i="1"/>
  <c r="I1337" i="1"/>
  <c r="I2254" i="1"/>
  <c r="I2255" i="1"/>
  <c r="I300" i="1"/>
  <c r="I438" i="1"/>
  <c r="I1475" i="1"/>
  <c r="I840" i="1"/>
  <c r="I2022" i="1"/>
  <c r="I1035" i="1"/>
  <c r="I977" i="1"/>
  <c r="I1603" i="1"/>
  <c r="I973" i="1"/>
  <c r="I1038" i="1"/>
  <c r="I2020" i="1"/>
  <c r="I876" i="1"/>
  <c r="I2350" i="1"/>
  <c r="I1349" i="1"/>
  <c r="I2310" i="1"/>
  <c r="I536" i="1"/>
  <c r="I375" i="1"/>
  <c r="I376" i="1"/>
  <c r="I516" i="1"/>
  <c r="I2093" i="1"/>
  <c r="I495" i="1"/>
  <c r="I150" i="1"/>
  <c r="I2213" i="1"/>
  <c r="I696" i="1"/>
  <c r="I679" i="1"/>
  <c r="I1952" i="1"/>
  <c r="I676" i="1"/>
  <c r="I1312" i="1"/>
  <c r="I2253" i="1"/>
  <c r="I1666" i="1"/>
  <c r="I366" i="1"/>
  <c r="I2246" i="1"/>
  <c r="I2245" i="1"/>
  <c r="I2247" i="1"/>
  <c r="I2244" i="1"/>
  <c r="I1668" i="1"/>
  <c r="I1669" i="1"/>
  <c r="I1665" i="1"/>
  <c r="I1242" i="1"/>
  <c r="I1667" i="1"/>
  <c r="I40" i="1"/>
  <c r="I1433" i="1"/>
  <c r="I1106" i="1"/>
  <c r="I826" i="1"/>
  <c r="I1489" i="1"/>
  <c r="I294" i="1"/>
  <c r="I1086" i="1"/>
  <c r="I779" i="1"/>
  <c r="I270" i="1"/>
  <c r="I2094" i="1"/>
  <c r="I542" i="1"/>
  <c r="I327" i="1"/>
  <c r="I863" i="1"/>
  <c r="I454" i="1"/>
  <c r="I272" i="1"/>
  <c r="I1356" i="1"/>
  <c r="I817" i="1"/>
  <c r="I1031" i="1"/>
  <c r="I1346" i="1"/>
  <c r="I884" i="1"/>
  <c r="I166" i="1"/>
  <c r="I1786" i="1"/>
  <c r="I45" i="1"/>
  <c r="I649" i="1"/>
  <c r="I84" i="1"/>
  <c r="I1858" i="1"/>
  <c r="I621" i="1"/>
  <c r="I1466" i="1"/>
  <c r="I2141" i="1"/>
  <c r="I385" i="1"/>
  <c r="I2317" i="1"/>
  <c r="I2345" i="1"/>
  <c r="I1016" i="1"/>
  <c r="I1937" i="1"/>
  <c r="I1115" i="1"/>
  <c r="I1588" i="1"/>
  <c r="I1304" i="1"/>
  <c r="I190" i="1"/>
  <c r="I2192" i="1"/>
  <c r="I1699" i="1"/>
  <c r="I1045" i="1"/>
  <c r="I343" i="1"/>
  <c r="I2108" i="1"/>
  <c r="I275" i="1"/>
  <c r="I1137" i="1"/>
  <c r="I212" i="1"/>
  <c r="I989" i="1"/>
  <c r="I1993" i="1"/>
  <c r="I2083" i="1"/>
  <c r="I854" i="1"/>
  <c r="I2087" i="1"/>
  <c r="I1331" i="1"/>
  <c r="I2031" i="1"/>
  <c r="I383" i="1"/>
  <c r="I293" i="1"/>
  <c r="I1753" i="1"/>
  <c r="I491" i="1"/>
  <c r="I814" i="1"/>
  <c r="I1450" i="1"/>
  <c r="I1057" i="1"/>
  <c r="I1058" i="1"/>
  <c r="I1403" i="1"/>
  <c r="I1395" i="1"/>
  <c r="I2063" i="1"/>
  <c r="I2064" i="1"/>
  <c r="I1583" i="1"/>
  <c r="I1095" i="1"/>
  <c r="I543" i="1"/>
  <c r="I2092" i="1"/>
  <c r="I541" i="1"/>
  <c r="I468" i="1"/>
  <c r="I2091" i="1"/>
  <c r="I2178" i="1"/>
  <c r="I1837" i="1"/>
  <c r="I682" i="1"/>
  <c r="I2265" i="1"/>
  <c r="I1795" i="1"/>
  <c r="I2049" i="1"/>
  <c r="I2272" i="1"/>
  <c r="I1423" i="1"/>
  <c r="I1319" i="1"/>
  <c r="I830" i="1"/>
  <c r="I1597" i="1"/>
  <c r="I1610" i="1"/>
  <c r="I2179" i="1"/>
  <c r="I1027" i="1"/>
  <c r="I1653" i="1"/>
  <c r="I1883" i="1"/>
  <c r="I1570" i="1"/>
  <c r="I1623" i="1"/>
  <c r="I1622" i="1"/>
  <c r="I2308" i="1"/>
  <c r="I858" i="1"/>
  <c r="I1652" i="1"/>
  <c r="I1515" i="1"/>
  <c r="I31" i="1"/>
  <c r="I248" i="1"/>
  <c r="I1758" i="1"/>
  <c r="I995" i="1"/>
  <c r="I953" i="1"/>
  <c r="I1618" i="1"/>
  <c r="I2306" i="1"/>
  <c r="I388" i="1"/>
  <c r="I30" i="1"/>
  <c r="I472" i="1"/>
  <c r="I1530" i="1"/>
  <c r="I997" i="1"/>
  <c r="I1263" i="1"/>
  <c r="I213" i="1"/>
  <c r="I2137" i="1"/>
  <c r="I2144" i="1"/>
  <c r="I1512" i="1"/>
  <c r="I781" i="1"/>
  <c r="I606" i="1"/>
  <c r="I593" i="1"/>
  <c r="I132" i="1"/>
  <c r="I133" i="1"/>
  <c r="I205" i="1"/>
  <c r="I2208" i="1"/>
  <c r="I2046" i="1"/>
  <c r="I65" i="1"/>
  <c r="I1919" i="1"/>
  <c r="I1090" i="1"/>
  <c r="I1089" i="1"/>
  <c r="I774" i="1"/>
  <c r="I2045" i="1"/>
  <c r="I1751" i="1"/>
  <c r="I1611" i="1"/>
  <c r="I342" i="1"/>
  <c r="I1043" i="1"/>
  <c r="I235" i="1"/>
  <c r="I165" i="1"/>
  <c r="I1808" i="1"/>
  <c r="I1308" i="1"/>
  <c r="I1235" i="1"/>
  <c r="I594" i="1"/>
  <c r="I883" i="1"/>
  <c r="I2263" i="1"/>
  <c r="I2281" i="1"/>
  <c r="I1463" i="1"/>
  <c r="I237" i="1"/>
  <c r="I2112" i="1"/>
  <c r="I1232" i="1"/>
  <c r="I998" i="1"/>
  <c r="I1629" i="1"/>
  <c r="I2054" i="1"/>
  <c r="I1098" i="1"/>
  <c r="I2055" i="1"/>
  <c r="I216" i="1"/>
  <c r="I959" i="1"/>
  <c r="I787" i="1"/>
  <c r="I387" i="1"/>
  <c r="I214" i="1"/>
  <c r="I1060" i="1"/>
  <c r="I24" i="1"/>
  <c r="I1460" i="1"/>
  <c r="I252" i="1"/>
  <c r="I1928" i="1"/>
  <c r="I1927" i="1"/>
  <c r="I1929" i="1"/>
  <c r="I1930" i="1"/>
  <c r="I244" i="1"/>
  <c r="I1096" i="1"/>
  <c r="I2090" i="1"/>
  <c r="I1685" i="1"/>
  <c r="I806" i="1"/>
  <c r="I312" i="1"/>
  <c r="I313" i="1"/>
  <c r="I314" i="1"/>
  <c r="I734" i="1"/>
  <c r="I2185" i="1"/>
  <c r="I904" i="1"/>
  <c r="I1654" i="1"/>
  <c r="I432" i="1"/>
  <c r="I1324" i="1"/>
  <c r="I983" i="1"/>
  <c r="I215" i="1"/>
  <c r="I1044" i="1"/>
  <c r="I910" i="1"/>
  <c r="I915" i="1"/>
  <c r="I1589" i="1"/>
  <c r="I540" i="1"/>
  <c r="I1695" i="1"/>
  <c r="I1167" i="1"/>
  <c r="I1863" i="1"/>
  <c r="I1869" i="1"/>
  <c r="I203" i="1"/>
  <c r="I408" i="1"/>
  <c r="I2349" i="1"/>
  <c r="I1910" i="1"/>
  <c r="I1912" i="1"/>
  <c r="I527" i="1"/>
  <c r="I2050" i="1"/>
  <c r="I2300" i="1"/>
  <c r="I605" i="1"/>
  <c r="I1059" i="1"/>
  <c r="I1616" i="1"/>
  <c r="I604" i="1"/>
  <c r="I1809" i="1"/>
  <c r="I2211" i="1"/>
  <c r="I1539" i="1"/>
  <c r="I145" i="1"/>
  <c r="I750" i="1"/>
  <c r="I885" i="1"/>
  <c r="I882" i="1"/>
  <c r="I583" i="1"/>
  <c r="I908" i="1"/>
  <c r="I603" i="1"/>
  <c r="I903" i="1"/>
  <c r="I595" i="1"/>
  <c r="I2231" i="1"/>
  <c r="I1454" i="1"/>
  <c r="I269" i="1"/>
  <c r="I51" i="1"/>
  <c r="I1277" i="1"/>
  <c r="I967" i="1"/>
  <c r="I1767" i="1"/>
  <c r="I2007" i="1"/>
  <c r="I1046" i="1"/>
  <c r="I658" i="1"/>
  <c r="I62" i="1"/>
  <c r="I1062" i="1"/>
  <c r="I1740" i="1"/>
  <c r="I889" i="1"/>
  <c r="I2068" i="1"/>
  <c r="I276" i="1"/>
  <c r="I1573" i="1"/>
  <c r="I2186" i="1"/>
  <c r="I2226" i="1"/>
  <c r="I2229" i="1"/>
  <c r="I1427" i="1"/>
  <c r="I200" i="1"/>
  <c r="I217" i="1"/>
  <c r="I218" i="1"/>
  <c r="I355" i="1"/>
  <c r="I412" i="1"/>
  <c r="I90" i="1"/>
  <c r="I1428" i="1"/>
  <c r="I352" i="1"/>
  <c r="I1385" i="1"/>
  <c r="I789" i="1"/>
  <c r="I148" i="1"/>
  <c r="I2153" i="1"/>
  <c r="I211" i="1"/>
  <c r="I775" i="1"/>
  <c r="I1802" i="1"/>
  <c r="I1019" i="1"/>
  <c r="I1034" i="1"/>
  <c r="I245" i="1"/>
  <c r="I1968" i="1"/>
  <c r="I25" i="1"/>
  <c r="I1368" i="1"/>
  <c r="I207" i="1"/>
  <c r="I548" i="1"/>
  <c r="I1409" i="1"/>
  <c r="I2271" i="1"/>
  <c r="I1698" i="1"/>
  <c r="I60" i="1"/>
  <c r="I425" i="1"/>
  <c r="I61" i="1"/>
  <c r="I426" i="1"/>
  <c r="I1202" i="1"/>
  <c r="I1435" i="1"/>
  <c r="I2120" i="1"/>
  <c r="I1436" i="1"/>
  <c r="I2098" i="1"/>
  <c r="I2119" i="1"/>
  <c r="I1594" i="1"/>
  <c r="I736" i="1"/>
  <c r="I1407" i="1"/>
  <c r="I1272" i="1"/>
  <c r="I54" i="1"/>
  <c r="I1976" i="1"/>
  <c r="I1973" i="1"/>
  <c r="I1794" i="1"/>
  <c r="I1371" i="1"/>
  <c r="I2071" i="1"/>
  <c r="I2072" i="1"/>
  <c r="I1104" i="1"/>
  <c r="I9" i="1"/>
  <c r="I23" i="1"/>
  <c r="I991" i="1"/>
  <c r="I994" i="1"/>
  <c r="I127" i="1"/>
  <c r="I153" i="1"/>
  <c r="I743" i="1"/>
  <c r="I1015" i="1"/>
  <c r="I1296" i="1"/>
  <c r="I2175" i="1"/>
  <c r="I1586" i="1"/>
  <c r="I1227" i="1"/>
  <c r="I1228" i="1"/>
  <c r="I1765" i="1"/>
  <c r="I202" i="1"/>
  <c r="I1813" i="1"/>
  <c r="I1764" i="1"/>
  <c r="I1631" i="1"/>
  <c r="I1350" i="1"/>
  <c r="I137" i="1"/>
  <c r="I1830" i="1"/>
  <c r="I1567" i="1"/>
  <c r="I291" i="1"/>
  <c r="I969" i="1"/>
  <c r="I1484" i="1"/>
  <c r="I1710" i="1"/>
  <c r="I1711" i="1"/>
  <c r="I550" i="1"/>
  <c r="I587" i="1"/>
  <c r="I917" i="1"/>
  <c r="I8" i="1"/>
  <c r="I928" i="1"/>
  <c r="I475" i="1"/>
  <c r="I1894" i="1"/>
  <c r="I464" i="1"/>
  <c r="I115" i="1"/>
  <c r="I1240" i="1"/>
  <c r="I1636" i="1"/>
  <c r="I767" i="1"/>
  <c r="I208" i="1"/>
  <c r="I126" i="1"/>
  <c r="I1946" i="1"/>
  <c r="I2167" i="1"/>
  <c r="I2232" i="1"/>
  <c r="I1947" i="1"/>
  <c r="I1943" i="1"/>
  <c r="I1088" i="1"/>
  <c r="I1727" i="1"/>
  <c r="I1134" i="1"/>
  <c r="I2264" i="1"/>
  <c r="I136" i="1"/>
  <c r="I768" i="1"/>
  <c r="I423" i="1"/>
  <c r="I2279" i="1"/>
  <c r="I1624" i="1"/>
  <c r="I1100" i="1"/>
  <c r="I2011" i="1"/>
  <c r="I2010" i="1"/>
  <c r="I2124" i="1"/>
  <c r="I2123" i="1"/>
  <c r="I1523" i="1"/>
  <c r="I825" i="1"/>
  <c r="I1568" i="1"/>
  <c r="I1590" i="1"/>
  <c r="I770" i="1"/>
  <c r="I771" i="1"/>
  <c r="I819" i="1"/>
  <c r="I772" i="1"/>
  <c r="I2348" i="1"/>
  <c r="I677" i="1"/>
  <c r="I458" i="1"/>
  <c r="I769" i="1"/>
  <c r="I1273" i="1"/>
  <c r="I828" i="1"/>
  <c r="I1694" i="1"/>
  <c r="I1329" i="1"/>
  <c r="I1330" i="1"/>
  <c r="I1954" i="1"/>
  <c r="I1953" i="1"/>
  <c r="I418" i="1"/>
  <c r="I545" i="1"/>
  <c r="I384" i="1"/>
  <c r="I988" i="1"/>
  <c r="I1498" i="1"/>
  <c r="I422" i="1"/>
  <c r="I1102" i="1"/>
  <c r="I1103" i="1"/>
  <c r="I1620" i="1"/>
  <c r="I1625" i="1"/>
  <c r="I1101" i="1"/>
  <c r="I2005" i="1"/>
  <c r="I1596" i="1"/>
  <c r="I1203" i="1"/>
  <c r="I297" i="1"/>
  <c r="I1920" i="1"/>
  <c r="I27" i="1"/>
  <c r="I419" i="1"/>
  <c r="I1536" i="1"/>
  <c r="I1205" i="1"/>
  <c r="I141" i="1"/>
  <c r="I1741" i="1"/>
  <c r="I2235" i="1"/>
  <c r="I381" i="1"/>
  <c r="I1520" i="1"/>
  <c r="I448" i="1"/>
  <c r="I1404" i="1"/>
  <c r="I1615" i="1"/>
  <c r="I2299" i="1"/>
  <c r="I777" i="1"/>
  <c r="I992" i="1"/>
  <c r="I960" i="1"/>
  <c r="I123" i="1"/>
  <c r="I1268" i="1"/>
  <c r="I328" i="1"/>
  <c r="I982" i="1"/>
  <c r="I26" i="1"/>
  <c r="I209" i="1"/>
  <c r="I219" i="1"/>
  <c r="I378" i="1"/>
  <c r="I110" i="1"/>
  <c r="I1366" i="1"/>
  <c r="I285" i="1"/>
  <c r="I367" i="1"/>
  <c r="I396" i="1"/>
  <c r="I400" i="1"/>
  <c r="I499" i="1"/>
  <c r="I1004" i="1"/>
  <c r="I227" i="1"/>
  <c r="I284" i="1"/>
  <c r="I1005" i="1"/>
  <c r="I708" i="1"/>
  <c r="I2113" i="1"/>
  <c r="I2139" i="1"/>
  <c r="I2001" i="1"/>
  <c r="I611" i="1"/>
  <c r="I2065" i="1"/>
  <c r="I250" i="1"/>
  <c r="I1780" i="1"/>
  <c r="I2174" i="1"/>
  <c r="I1689" i="1"/>
  <c r="I2056" i="1"/>
  <c r="I2138" i="1"/>
  <c r="I320" i="1"/>
  <c r="I2057" i="1"/>
  <c r="I2059" i="1"/>
  <c r="I2058" i="1"/>
  <c r="I1264" i="1"/>
  <c r="I2060" i="1"/>
  <c r="I323" i="1"/>
  <c r="I1784" i="1"/>
  <c r="I1924" i="1"/>
  <c r="I1323" i="1"/>
  <c r="I451" i="1"/>
  <c r="I2309" i="1"/>
  <c r="I1298" i="1"/>
  <c r="I2095" i="1"/>
  <c r="I1958" i="1"/>
  <c r="I2096" i="1"/>
  <c r="I1377" i="1"/>
  <c r="I958" i="1"/>
  <c r="I326" i="1"/>
  <c r="I1017" i="1"/>
  <c r="I1114" i="1"/>
  <c r="I1641" i="1"/>
  <c r="I1317" i="1"/>
  <c r="I1892" i="1"/>
  <c r="I1531" i="1"/>
  <c r="I1532" i="1"/>
  <c r="I1948" i="1"/>
  <c r="I1949" i="1"/>
  <c r="I135" i="1"/>
  <c r="I2277" i="1"/>
  <c r="I710" i="1"/>
  <c r="I2324" i="1"/>
  <c r="I2325" i="1"/>
  <c r="I1332" i="1"/>
  <c r="I667" i="1"/>
  <c r="I509" i="1"/>
  <c r="I668" i="1"/>
  <c r="I1066" i="1"/>
  <c r="I2163" i="1"/>
  <c r="I1186" i="1"/>
  <c r="I2081" i="1"/>
  <c r="I1575" i="1"/>
  <c r="I2177" i="1"/>
  <c r="I443" i="1"/>
  <c r="I2061" i="1"/>
  <c r="I1684" i="1"/>
  <c r="I2164" i="1"/>
  <c r="I1067" i="1"/>
  <c r="I1895" i="1"/>
  <c r="I689" i="1"/>
  <c r="I859" i="1"/>
  <c r="I1797" i="1"/>
  <c r="I1806" i="1"/>
  <c r="I1835" i="1"/>
  <c r="I1879" i="1"/>
  <c r="I2053" i="1"/>
  <c r="I1291" i="1"/>
  <c r="I1313" i="1"/>
  <c r="I2205" i="1"/>
  <c r="I1177" i="1"/>
  <c r="I1793" i="1"/>
  <c r="I1683" i="1"/>
  <c r="I1988" i="1"/>
  <c r="I2276" i="1"/>
  <c r="I298" i="1"/>
  <c r="I1048" i="1"/>
  <c r="I1343" i="1"/>
  <c r="I1916" i="1"/>
  <c r="I2305" i="1"/>
  <c r="I694" i="1"/>
  <c r="I1023" i="1"/>
  <c r="I2304" i="1"/>
  <c r="I835" i="1"/>
  <c r="I2215" i="1"/>
  <c r="I2152" i="1"/>
  <c r="I2151" i="1"/>
  <c r="I1000" i="1"/>
  <c r="I1001" i="1"/>
  <c r="I2342" i="1"/>
  <c r="I2343" i="1"/>
  <c r="I1055" i="1"/>
  <c r="I1465" i="1"/>
  <c r="I1271" i="1"/>
  <c r="I2019" i="1"/>
  <c r="I628" i="1"/>
  <c r="I749" i="1"/>
  <c r="I459" i="1"/>
  <c r="I494" i="1"/>
  <c r="I746" i="1"/>
  <c r="I747" i="1"/>
  <c r="I17" i="1"/>
  <c r="I1728" i="1"/>
  <c r="I421" i="1"/>
  <c r="I1950" i="1"/>
  <c r="I184" i="1"/>
  <c r="I1862" i="1"/>
  <c r="I1051" i="1"/>
  <c r="I1998" i="1"/>
  <c r="I961" i="1"/>
  <c r="I805" i="1"/>
  <c r="I187" i="1"/>
  <c r="I1384" i="1"/>
  <c r="I807" i="1"/>
  <c r="I685" i="1"/>
  <c r="I1885" i="1"/>
  <c r="I2150" i="1"/>
  <c r="I2162" i="1"/>
  <c r="I2176" i="1"/>
  <c r="I1374" i="1"/>
  <c r="I2270" i="1"/>
  <c r="I2269" i="1"/>
  <c r="I1700" i="1"/>
  <c r="I2097" i="1"/>
  <c r="I1383" i="1"/>
  <c r="I1405" i="1"/>
  <c r="I1168" i="1"/>
  <c r="I1686" i="1"/>
  <c r="I1779" i="1"/>
  <c r="I1585" i="1"/>
  <c r="I1612" i="1"/>
  <c r="I1584" i="1"/>
  <c r="I1171" i="1"/>
  <c r="I1321" i="1"/>
  <c r="I589" i="1"/>
  <c r="I122" i="1"/>
  <c r="I1451" i="1"/>
  <c r="I1801" i="1"/>
  <c r="I1032" i="1"/>
  <c r="I274" i="1"/>
  <c r="I1174" i="1"/>
  <c r="I2173" i="1"/>
  <c r="I1627" i="1"/>
  <c r="I1831" i="1"/>
  <c r="I1369" i="1"/>
  <c r="I1173" i="1"/>
  <c r="I1742" i="1"/>
  <c r="I1364" i="1"/>
  <c r="I1396" i="1"/>
  <c r="I1664" i="1"/>
  <c r="I1989" i="1"/>
  <c r="I1882" i="1"/>
  <c r="I1734" i="1"/>
  <c r="I1292" i="1"/>
  <c r="I117" i="1"/>
  <c r="I2100" i="1"/>
  <c r="I1818" i="1"/>
  <c r="I1819" i="1"/>
  <c r="I1091" i="1"/>
  <c r="I1459" i="1"/>
  <c r="I1344" i="1"/>
  <c r="I2282" i="1"/>
  <c r="I1613" i="1"/>
  <c r="I1941" i="1"/>
  <c r="I124" i="1"/>
  <c r="I1170" i="1"/>
  <c r="I1774" i="1"/>
  <c r="I1306" i="1"/>
  <c r="I1381" i="1"/>
  <c r="I2206" i="1"/>
  <c r="I1325" i="1"/>
  <c r="I1649" i="1"/>
  <c r="I1499" i="1"/>
  <c r="I2302" i="1"/>
  <c r="I2316" i="1"/>
  <c r="I182" i="1"/>
  <c r="I1595" i="1"/>
  <c r="I1811" i="1"/>
  <c r="I865" i="1"/>
  <c r="I222" i="1"/>
  <c r="I322" i="1"/>
  <c r="I1775" i="1"/>
  <c r="I1688" i="1"/>
  <c r="I1494" i="1"/>
  <c r="I1687" i="1"/>
  <c r="I1810" i="1"/>
  <c r="I1841" i="1"/>
  <c r="I1690" i="1"/>
  <c r="I2032" i="1"/>
  <c r="I2183" i="1"/>
  <c r="I2209" i="1"/>
  <c r="I1800" i="1"/>
  <c r="I1886" i="1"/>
  <c r="I2315" i="1"/>
  <c r="I1431" i="1"/>
  <c r="I1518" i="1"/>
  <c r="I2311" i="1"/>
  <c r="I2238" i="1"/>
  <c r="I485" i="1"/>
  <c r="I489" i="1"/>
  <c r="I1487" i="1"/>
  <c r="I1939" i="1"/>
  <c r="I702" i="1"/>
  <c r="I2033" i="1"/>
  <c r="I2170" i="1"/>
  <c r="I651" i="1"/>
  <c r="I831" i="1"/>
  <c r="I650" i="1"/>
  <c r="I180" i="1"/>
  <c r="I1481" i="1"/>
  <c r="I1375" i="1"/>
  <c r="I1771" i="1"/>
  <c r="I1365" i="1"/>
  <c r="I1923" i="1"/>
  <c r="I2295" i="1"/>
  <c r="I2298" i="1"/>
  <c r="I1692" i="1"/>
  <c r="I2067" i="1"/>
  <c r="I1305" i="1"/>
  <c r="I47" i="1"/>
  <c r="I1572" i="1"/>
  <c r="I614" i="1"/>
  <c r="I351" i="1"/>
  <c r="I1535" i="1"/>
  <c r="I1087" i="1"/>
  <c r="I1189" i="1"/>
  <c r="I1367" i="1"/>
  <c r="I2278" i="1"/>
  <c r="I12" i="1"/>
  <c r="I1025" i="1"/>
  <c r="I1198" i="1"/>
  <c r="I1861" i="1"/>
  <c r="I1884" i="1"/>
  <c r="I744" i="1"/>
  <c r="I784" i="1"/>
  <c r="I860" i="1"/>
  <c r="I358" i="1"/>
  <c r="I523" i="1"/>
  <c r="I1021" i="1"/>
  <c r="I1175" i="1"/>
  <c r="I1218" i="1"/>
  <c r="I1836" i="1"/>
  <c r="I1839" i="1"/>
  <c r="I1288" i="1"/>
  <c r="I1289" i="1"/>
  <c r="I1234" i="1"/>
  <c r="I1936" i="1"/>
  <c r="I1290" i="1"/>
  <c r="I1293" i="1"/>
  <c r="I1307" i="1"/>
  <c r="I742" i="1"/>
  <c r="I1370" i="1"/>
  <c r="I1582" i="1"/>
  <c r="I1302" i="1"/>
  <c r="I783" i="1"/>
  <c r="I1380" i="1"/>
  <c r="I522" i="1"/>
  <c r="I1814" i="1"/>
  <c r="I1691" i="1"/>
  <c r="I1726" i="1"/>
  <c r="I1807" i="1"/>
  <c r="I1480" i="1"/>
  <c r="I2002" i="1"/>
  <c r="I2116" i="1"/>
  <c r="I1770" i="1"/>
  <c r="I1399" i="1"/>
  <c r="I1166" i="1"/>
  <c r="I1888" i="1"/>
  <c r="I1430" i="1"/>
  <c r="I816" i="1"/>
  <c r="I1921" i="1"/>
  <c r="I1778" i="1"/>
  <c r="I1969" i="1"/>
  <c r="I2089" i="1"/>
  <c r="I1172" i="1"/>
  <c r="I1776" i="1"/>
  <c r="I1772" i="1"/>
  <c r="I1967" i="1"/>
  <c r="I1169" i="1"/>
  <c r="I2069" i="1"/>
  <c r="I1434" i="1"/>
  <c r="I1533" i="1"/>
  <c r="I2146" i="1"/>
  <c r="I2145" i="1"/>
  <c r="I1619" i="1"/>
  <c r="I1617" i="1"/>
  <c r="I1773" i="1"/>
  <c r="I1777" i="1"/>
  <c r="I741" i="1"/>
  <c r="I1197" i="1"/>
  <c r="I2181" i="1"/>
  <c r="I1429" i="1"/>
  <c r="I1488" i="1"/>
  <c r="I2182" i="1"/>
  <c r="I1701" i="1"/>
  <c r="I1705" i="1"/>
  <c r="I1832" i="1"/>
  <c r="I1922" i="1"/>
  <c r="I1880" i="1"/>
  <c r="I2340" i="1"/>
  <c r="I1655" i="1"/>
  <c r="I1887" i="1"/>
  <c r="I2180" i="1"/>
  <c r="I822" i="1"/>
  <c r="I134" i="1"/>
  <c r="I479" i="1"/>
  <c r="I1083" i="1"/>
  <c r="I1135" i="1"/>
  <c r="I1514" i="1"/>
  <c r="I1519" i="1"/>
  <c r="I1657" i="1"/>
  <c r="I1838" i="1"/>
  <c r="I2239" i="1"/>
  <c r="I2267" i="1"/>
  <c r="I2344" i="1"/>
  <c r="I1579" i="1"/>
  <c r="I948" i="1"/>
  <c r="I2228" i="1"/>
  <c r="I238" i="1"/>
  <c r="I2335" i="1"/>
  <c r="I1425" i="1"/>
  <c r="I413" i="1"/>
  <c r="I1426" i="1"/>
  <c r="I1248" i="1"/>
  <c r="I804" i="1"/>
  <c r="I1251" i="1"/>
  <c r="I761" i="1"/>
  <c r="I764" i="1"/>
  <c r="I1563" i="1"/>
  <c r="I1507" i="1"/>
  <c r="I1153" i="1"/>
  <c r="I1249" i="1"/>
  <c r="I916" i="1"/>
  <c r="I492" i="1"/>
  <c r="I1864" i="1"/>
  <c r="I2354" i="1"/>
  <c r="I824" i="1"/>
  <c r="I73" i="1"/>
  <c r="I1452" i="1"/>
  <c r="I2233" i="1"/>
  <c r="I2297" i="1"/>
  <c r="I1453" i="1"/>
  <c r="I786" i="1"/>
  <c r="I785" i="1"/>
  <c r="I547" i="1"/>
  <c r="I2166" i="1"/>
  <c r="I1760" i="1"/>
  <c r="I1477" i="1"/>
  <c r="I1545" i="1"/>
  <c r="I1156" i="1"/>
  <c r="I1157" i="1"/>
  <c r="I1679" i="1"/>
  <c r="I311" i="1"/>
  <c r="I531" i="1"/>
  <c r="I2285" i="1"/>
  <c r="I1788" i="1"/>
  <c r="I392" i="1"/>
  <c r="I1647" i="1"/>
  <c r="I1651" i="1"/>
  <c r="I2331" i="1"/>
  <c r="I2275" i="1"/>
  <c r="I1500" i="1"/>
  <c r="I1546" i="1"/>
  <c r="I1154" i="1"/>
  <c r="I1160" i="1"/>
  <c r="I1247" i="1"/>
  <c r="I727" i="1"/>
  <c r="I1677" i="1"/>
  <c r="I644" i="1"/>
  <c r="I2029" i="1"/>
  <c r="I1478" i="1"/>
  <c r="I2221" i="1"/>
  <c r="I2220" i="1"/>
  <c r="I2040" i="1"/>
  <c r="I1442" i="1"/>
  <c r="I2105" i="1"/>
  <c r="I1548" i="1"/>
  <c r="I1564" i="1"/>
  <c r="I1678" i="1"/>
  <c r="I1931" i="1"/>
  <c r="I1152" i="1"/>
  <c r="I726" i="1"/>
  <c r="I762" i="1"/>
  <c r="I724" i="1"/>
  <c r="I530" i="1"/>
  <c r="I1544" i="1"/>
  <c r="I1547" i="1"/>
  <c r="I721" i="1"/>
  <c r="I1151" i="1"/>
  <c r="I640" i="1"/>
  <c r="I639" i="1"/>
  <c r="I446" i="1"/>
  <c r="I1495" i="1"/>
  <c r="I1823" i="1"/>
  <c r="I1406" i="1"/>
  <c r="I2188" i="1"/>
  <c r="I2341" i="1"/>
  <c r="I2280" i="1"/>
  <c r="I1276" i="1"/>
  <c r="I1733" i="1"/>
  <c r="I1817" i="1"/>
  <c r="I952" i="1"/>
  <c r="I1724" i="1"/>
  <c r="I1386" i="1"/>
  <c r="I1266" i="1"/>
  <c r="I1455" i="1"/>
  <c r="I1704" i="1"/>
  <c r="I2147" i="1"/>
  <c r="I457" i="1"/>
  <c r="I681" i="1"/>
  <c r="I346" i="1"/>
  <c r="I19" i="1"/>
  <c r="I1591" i="1"/>
  <c r="I1592" i="1"/>
  <c r="I125" i="1"/>
  <c r="I183" i="1"/>
  <c r="I907" i="1"/>
  <c r="I911" i="1"/>
  <c r="I671" i="1"/>
  <c r="I722" i="1"/>
  <c r="I1161" i="1"/>
  <c r="I1509" i="1"/>
  <c r="I799" i="1"/>
  <c r="I802" i="1"/>
  <c r="I2334" i="1"/>
  <c r="I1018" i="1"/>
  <c r="I2088" i="1"/>
  <c r="I1966" i="1"/>
  <c r="I414" i="1"/>
  <c r="I951" i="1"/>
  <c r="I979" i="1"/>
  <c r="I335" i="1"/>
  <c r="I890" i="1"/>
  <c r="I501" i="1"/>
  <c r="I811" i="1"/>
  <c r="I316" i="1"/>
  <c r="I1660" i="1"/>
  <c r="I2148" i="1"/>
  <c r="I2227" i="1"/>
  <c r="I1577" i="1"/>
  <c r="I1574" i="1"/>
  <c r="I797" i="1"/>
  <c r="I763" i="1"/>
  <c r="I1680" i="1"/>
  <c r="I1126" i="1"/>
  <c r="I723" i="1"/>
  <c r="I1508" i="1"/>
  <c r="I601" i="1"/>
  <c r="I1028" i="1"/>
  <c r="I1054" i="1"/>
  <c r="I1117" i="1"/>
  <c r="I663" i="1"/>
  <c r="I626" i="1"/>
  <c r="I912" i="1"/>
  <c r="I146" i="1"/>
  <c r="I1345" i="1"/>
  <c r="I964" i="1"/>
  <c r="I975" i="1"/>
  <c r="I2210" i="1"/>
  <c r="I1889" i="1"/>
  <c r="I1890" i="1"/>
  <c r="I869" i="1"/>
  <c r="I1917" i="1"/>
  <c r="I687" i="1"/>
  <c r="I2353" i="1"/>
  <c r="I2041" i="1"/>
  <c r="I2193" i="1"/>
  <c r="I437" i="1"/>
  <c r="I1029" i="1"/>
  <c r="I1318" i="1"/>
  <c r="I1656" i="1"/>
  <c r="I1650" i="1"/>
  <c r="I1513" i="1"/>
  <c r="I1562" i="1"/>
  <c r="I796" i="1"/>
  <c r="I798" i="1"/>
  <c r="I719" i="1"/>
  <c r="I450" i="1"/>
  <c r="I334" i="1"/>
  <c r="I730" i="1"/>
  <c r="I1980" i="1"/>
  <c r="I1527" i="1"/>
  <c r="I966" i="1"/>
  <c r="I477" i="1"/>
  <c r="I478" i="1"/>
  <c r="I599" i="1"/>
  <c r="I586" i="1"/>
  <c r="I1604" i="1"/>
  <c r="I963" i="1"/>
  <c r="I1932" i="1"/>
  <c r="I1933" i="1"/>
  <c r="I370" i="1"/>
  <c r="I465" i="1"/>
  <c r="I1391" i="1"/>
  <c r="I957" i="1"/>
  <c r="I965" i="1"/>
  <c r="I1534" i="1"/>
  <c r="I1280" i="1"/>
  <c r="I1363" i="1"/>
  <c r="I1334" i="1"/>
  <c r="I1373" i="1"/>
  <c r="I1581" i="1"/>
  <c r="I1497" i="1"/>
  <c r="I1496" i="1"/>
  <c r="I646" i="1"/>
  <c r="I718" i="1"/>
  <c r="I720" i="1"/>
  <c r="I309" i="1"/>
  <c r="I1042" i="1"/>
  <c r="I1125" i="1"/>
  <c r="I725" i="1"/>
  <c r="I2249" i="1"/>
  <c r="I2314" i="1"/>
  <c r="I1141" i="1"/>
  <c r="I1231" i="1"/>
  <c r="I1517" i="1"/>
  <c r="I2030" i="1"/>
  <c r="I2329" i="1"/>
  <c r="I2351" i="1"/>
  <c r="I1297" i="1"/>
  <c r="I1516" i="1"/>
  <c r="I1840" i="1"/>
  <c r="I1935" i="1"/>
  <c r="I1972" i="1"/>
  <c r="I1432" i="1"/>
  <c r="I1382" i="1"/>
  <c r="I955" i="1"/>
  <c r="I1768" i="1"/>
  <c r="I2136" i="1"/>
  <c r="I1314" i="1"/>
  <c r="I70" i="1"/>
  <c r="I95" i="1"/>
  <c r="I239" i="1"/>
  <c r="I56" i="1"/>
  <c r="I120" i="1"/>
  <c r="I1979" i="1"/>
  <c r="I810" i="1"/>
  <c r="I1804" i="1"/>
  <c r="I643" i="1"/>
  <c r="I1557" i="1"/>
  <c r="I1529" i="1"/>
  <c r="I1681" i="1"/>
  <c r="I118" i="1"/>
  <c r="I157" i="1"/>
  <c r="I171" i="1"/>
  <c r="I178" i="1"/>
  <c r="I2135" i="1"/>
  <c r="I980" i="1"/>
  <c r="I484" i="1"/>
  <c r="I539" i="1"/>
  <c r="I906" i="1"/>
  <c r="I307" i="1"/>
  <c r="I592" i="1"/>
  <c r="I1301" i="1"/>
  <c r="I1658" i="1"/>
  <c r="I1659" i="1"/>
  <c r="I2313" i="1"/>
  <c r="I1955" i="1"/>
  <c r="I573" i="1"/>
  <c r="I1188" i="1"/>
  <c r="I1614" i="1"/>
  <c r="I1970" i="1"/>
  <c r="I1881" i="1"/>
  <c r="I1464" i="1"/>
  <c r="I927" i="1"/>
  <c r="I517" i="1"/>
  <c r="I46" i="1"/>
  <c r="I1180" i="1"/>
  <c r="I502" i="1"/>
  <c r="I371" i="1"/>
  <c r="I119" i="1"/>
  <c r="I55" i="1"/>
  <c r="I925" i="1"/>
  <c r="I361" i="1"/>
  <c r="I986" i="1"/>
  <c r="I1638" i="1"/>
  <c r="I1457" i="1"/>
  <c r="I35" i="1"/>
  <c r="I176" i="1"/>
  <c r="I609" i="1"/>
  <c r="I664" i="1"/>
  <c r="I686" i="1"/>
  <c r="I503" i="1"/>
  <c r="I1511" i="1"/>
  <c r="I436" i="1"/>
  <c r="I249" i="1"/>
  <c r="I107" i="1"/>
  <c r="I493" i="1"/>
  <c r="I53" i="1"/>
  <c r="I71" i="1"/>
  <c r="I128" i="1"/>
  <c r="I2236" i="1"/>
  <c r="I1053" i="1"/>
  <c r="I974" i="1"/>
  <c r="I1335" i="1"/>
  <c r="I1378" i="1"/>
  <c r="I1118" i="1"/>
  <c r="I2234" i="1"/>
  <c r="I2203" i="1"/>
  <c r="I42" i="1"/>
  <c r="I782" i="1"/>
  <c r="I1285" i="1"/>
  <c r="I281" i="1"/>
  <c r="I282" i="1"/>
  <c r="I2242" i="1"/>
  <c r="I808" i="1"/>
  <c r="I1738" i="1"/>
  <c r="I1737" i="1"/>
  <c r="I1342" i="1"/>
  <c r="I1112" i="1"/>
  <c r="I836" i="1"/>
  <c r="I1355" i="1"/>
  <c r="I2225" i="1"/>
  <c r="I1357" i="1"/>
  <c r="I1720" i="1"/>
  <c r="I2241" i="1"/>
  <c r="I2189" i="1"/>
  <c r="I1113" i="1"/>
  <c r="I406" i="1"/>
  <c r="I411" i="1"/>
  <c r="I2109" i="1"/>
  <c r="I2106" i="1"/>
  <c r="I968" i="1"/>
  <c r="I947" i="1"/>
  <c r="I474" i="1"/>
  <c r="I1643" i="1"/>
  <c r="I1578" i="1"/>
  <c r="I1422" i="1"/>
  <c r="I273" i="1"/>
  <c r="I169" i="1"/>
  <c r="I111" i="1"/>
  <c r="I428" i="1"/>
  <c r="I504" i="1"/>
  <c r="I1142" i="1"/>
  <c r="I962" i="1"/>
  <c r="I1521" i="1"/>
  <c r="I913" i="1"/>
  <c r="I919" i="1"/>
  <c r="I1237" i="1"/>
  <c r="I96" i="1"/>
  <c r="I224" i="1"/>
  <c r="I2268" i="1"/>
  <c r="I482" i="1"/>
  <c r="I1995" i="1"/>
  <c r="I1376" i="1"/>
  <c r="I6" i="1"/>
  <c r="I656" i="1"/>
  <c r="I776" i="1"/>
  <c r="I11" i="1"/>
  <c r="I257" i="1"/>
  <c r="I1233" i="1"/>
  <c r="I1252" i="1"/>
  <c r="I1300" i="1"/>
  <c r="I627" i="1"/>
  <c r="I240" i="1"/>
  <c r="I246" i="1"/>
  <c r="I188" i="1"/>
  <c r="I909" i="1"/>
  <c r="I449" i="1"/>
  <c r="I1253" i="1"/>
  <c r="I109" i="1"/>
  <c r="I173" i="1"/>
  <c r="I251" i="1"/>
  <c r="I267" i="1"/>
  <c r="I662" i="1"/>
  <c r="I58" i="1"/>
  <c r="I59" i="1"/>
  <c r="I52" i="1"/>
  <c r="I954" i="1"/>
  <c r="I453" i="1"/>
  <c r="I452" i="1"/>
  <c r="I1079" i="1"/>
  <c r="I2320" i="1"/>
  <c r="I2293" i="1"/>
  <c r="I1750" i="1"/>
  <c r="I1286" i="1"/>
  <c r="I57" i="1"/>
  <c r="I1351" i="1"/>
  <c r="I868" i="1"/>
  <c r="I934" i="1"/>
  <c r="I2326" i="1"/>
  <c r="I1524" i="1"/>
  <c r="I931" i="1"/>
  <c r="I546" i="1"/>
  <c r="I2319" i="1"/>
  <c r="I2074" i="1"/>
  <c r="I1204" i="1"/>
  <c r="I829" i="1"/>
  <c r="I1049" i="1"/>
  <c r="I678" i="1"/>
  <c r="I1187" i="1"/>
  <c r="I2172" i="1"/>
  <c r="I2292" i="1"/>
  <c r="I2008" i="1"/>
  <c r="I745" i="1"/>
  <c r="I1996" i="1"/>
  <c r="I318" i="1"/>
  <c r="I2358" i="1"/>
  <c r="I1763" i="1"/>
  <c r="I434" i="1"/>
  <c r="I229" i="1"/>
  <c r="I1847" i="1"/>
  <c r="I1074" i="1"/>
  <c r="I1896" i="1"/>
  <c r="I374" i="1"/>
  <c r="I987" i="1"/>
  <c r="I230" i="1"/>
  <c r="I398" i="1"/>
  <c r="I2078" i="1"/>
  <c r="I39" i="1"/>
  <c r="I791" i="1"/>
  <c r="I1792" i="1"/>
  <c r="I2042" i="1"/>
  <c r="I466" i="1"/>
  <c r="I2130" i="1"/>
  <c r="I33" i="1"/>
  <c r="I1389" i="1"/>
  <c r="I1959" i="1"/>
  <c r="I1671" i="1"/>
  <c r="I1390" i="1"/>
  <c r="I1181" i="1"/>
  <c r="I1875" i="1"/>
  <c r="I1006" i="1"/>
  <c r="I108" i="1"/>
  <c r="I1848" i="1"/>
  <c r="I2262" i="1"/>
  <c r="I1209" i="1"/>
  <c r="I1281" i="1"/>
  <c r="I1854" i="1"/>
  <c r="I2252" i="1"/>
  <c r="I556" i="1"/>
  <c r="I77" i="1"/>
  <c r="I1759" i="1"/>
  <c r="I1124" i="1"/>
  <c r="I1856" i="1"/>
  <c r="I2322" i="1"/>
  <c r="I102" i="1"/>
  <c r="I1123" i="1"/>
  <c r="I261" i="1"/>
  <c r="I1122" i="1"/>
  <c r="I874" i="1"/>
  <c r="I129" i="1"/>
  <c r="I1024" i="1"/>
  <c r="I439" i="1"/>
  <c r="I1359" i="1"/>
  <c r="I565" i="1"/>
  <c r="I287" i="1"/>
  <c r="I660" i="1"/>
  <c r="I1748" i="1"/>
  <c r="I1790" i="1"/>
  <c r="I1178" i="1"/>
  <c r="I1340" i="1"/>
  <c r="I2291" i="1"/>
  <c r="I2260" i="1"/>
  <c r="I2248" i="1"/>
  <c r="I635" i="1"/>
  <c r="I636" i="1"/>
  <c r="I2327" i="1"/>
  <c r="I2323" i="1"/>
  <c r="I996" i="1"/>
  <c r="I1644" i="1"/>
  <c r="I417" i="1"/>
  <c r="I2290" i="1"/>
  <c r="I793" i="1"/>
  <c r="I1842" i="1"/>
  <c r="I97" i="1"/>
  <c r="I80" i="1"/>
  <c r="I81" i="1"/>
  <c r="I78" i="1"/>
  <c r="I86" i="1"/>
  <c r="I2133" i="1"/>
  <c r="I943" i="1"/>
  <c r="I1853" i="1"/>
  <c r="I393" i="1"/>
  <c r="I368" i="1"/>
  <c r="I1761" i="1"/>
  <c r="I221" i="1"/>
  <c r="I91" i="1"/>
  <c r="I16" i="1"/>
  <c r="I175" i="1"/>
  <c r="I1238" i="1"/>
  <c r="I706" i="1"/>
  <c r="I1925" i="1"/>
  <c r="I707" i="1"/>
  <c r="I1341" i="1"/>
  <c r="I1855" i="1"/>
  <c r="I1859" i="1"/>
  <c r="I794" i="1"/>
  <c r="I79" i="1"/>
  <c r="I637" i="1"/>
  <c r="I1149" i="1"/>
  <c r="I2009" i="1"/>
  <c r="I260" i="1"/>
  <c r="I2224" i="1"/>
  <c r="I1217" i="1"/>
  <c r="I174" i="1"/>
  <c r="I331" i="1"/>
  <c r="I330" i="1"/>
  <c r="I602" i="1"/>
  <c r="I1824" i="1"/>
  <c r="I1903" i="1"/>
  <c r="I341" i="1"/>
  <c r="I1260" i="1"/>
  <c r="I21" i="1"/>
  <c r="I161" i="1"/>
  <c r="I198" i="1"/>
  <c r="I512" i="1"/>
  <c r="I162" i="1"/>
  <c r="I513" i="1"/>
  <c r="I1093" i="1"/>
  <c r="I83" i="1"/>
  <c r="I199" i="1"/>
  <c r="I2134" i="1"/>
  <c r="I1608" i="1"/>
  <c r="I1877" i="1"/>
  <c r="I1609" i="1"/>
  <c r="I1828" i="1"/>
  <c r="I1621" i="1"/>
  <c r="I1645" i="1"/>
  <c r="I823" i="1"/>
  <c r="I653" i="1"/>
  <c r="I655" i="1"/>
  <c r="I1491" i="1"/>
  <c r="I1220" i="1"/>
  <c r="I471" i="1"/>
  <c r="I2099" i="1"/>
  <c r="I1913" i="1"/>
  <c r="I735" i="1"/>
  <c r="I1440" i="1"/>
  <c r="M2218" i="1"/>
  <c r="M430" i="1"/>
  <c r="M1165" i="1"/>
  <c r="M584" i="1"/>
  <c r="M864" i="1"/>
  <c r="M1986" i="1"/>
  <c r="M1047" i="1"/>
  <c r="M1593" i="1"/>
  <c r="M64" i="1"/>
  <c r="M1076" i="1"/>
  <c r="M1077" i="1"/>
  <c r="M106" i="1"/>
  <c r="M140" i="1"/>
  <c r="M138" i="1"/>
  <c r="M139" i="1"/>
  <c r="M321" i="1"/>
  <c r="M20" i="1"/>
  <c r="M389" i="1"/>
  <c r="M44" i="1"/>
  <c r="M1195" i="1"/>
  <c r="M1030" i="1"/>
  <c r="M1132" i="1"/>
  <c r="M856" i="1"/>
  <c r="M857" i="1"/>
  <c r="M990" i="1"/>
  <c r="M113" i="1"/>
  <c r="M152" i="1"/>
  <c r="M151" i="1"/>
  <c r="M1097" i="1"/>
  <c r="M1226" i="1"/>
  <c r="M818" i="1"/>
  <c r="M748" i="1"/>
  <c r="M2051" i="1"/>
  <c r="M1225" i="1"/>
  <c r="M1362" i="1"/>
  <c r="M1194" i="1"/>
  <c r="M820" i="1"/>
  <c r="M1458" i="1"/>
  <c r="M1462" i="1"/>
  <c r="M821" i="1"/>
  <c r="M1461" i="1"/>
  <c r="M1339" i="1"/>
  <c r="M487" i="1"/>
  <c r="M488" i="1"/>
  <c r="M271" i="1"/>
  <c r="M1725" i="1"/>
  <c r="M690" i="1"/>
  <c r="M486" i="1"/>
  <c r="M924" i="1"/>
  <c r="M131" i="1"/>
  <c r="M2025" i="1"/>
  <c r="M666" i="1"/>
  <c r="M1146" i="1"/>
  <c r="M559" i="1"/>
  <c r="M1528" i="1"/>
  <c r="M1473" i="1"/>
  <c r="M1121" i="1"/>
  <c r="M871" i="1"/>
  <c r="M1926" i="1"/>
  <c r="M69" i="1"/>
  <c r="M303" i="1"/>
  <c r="M397" i="1"/>
  <c r="M498" i="1"/>
  <c r="M557" i="1"/>
  <c r="M535" i="1"/>
  <c r="M1012" i="1"/>
  <c r="M938" i="1"/>
  <c r="M1576" i="1"/>
  <c r="M416" i="1"/>
  <c r="M551" i="1"/>
  <c r="M1257" i="1"/>
  <c r="M1275" i="1"/>
  <c r="M1274" i="1"/>
  <c r="M2346" i="1"/>
  <c r="M2347" i="1"/>
  <c r="M2318" i="1"/>
  <c r="M2149" i="1"/>
  <c r="M1865" i="1"/>
  <c r="M1975" i="1"/>
  <c r="M1206" i="1"/>
  <c r="M204" i="1"/>
  <c r="M265" i="1"/>
  <c r="M142" i="1"/>
  <c r="M2101" i="1"/>
  <c r="M659" i="1"/>
  <c r="M665" i="1"/>
  <c r="M1419" i="1"/>
  <c r="M1633" i="1"/>
  <c r="M1388" i="1"/>
  <c r="M2125" i="1"/>
  <c r="M395" i="1"/>
  <c r="M394" i="1"/>
  <c r="M1897" i="1"/>
  <c r="M255" i="1"/>
  <c r="M101" i="1"/>
  <c r="M1179" i="1"/>
  <c r="M329" i="1"/>
  <c r="M652" i="1"/>
  <c r="M1148" i="1"/>
  <c r="M103" i="1"/>
  <c r="M440" i="1"/>
  <c r="M566" i="1"/>
  <c r="M41" i="1"/>
  <c r="M1008" i="1"/>
  <c r="M373" i="1"/>
  <c r="M82" i="1"/>
  <c r="M1394" i="1"/>
  <c r="M1857" i="1"/>
  <c r="M1637" i="1"/>
  <c r="M197" i="1"/>
  <c r="M2294" i="1"/>
  <c r="M622" i="1"/>
  <c r="M2155" i="1"/>
  <c r="M1003" i="1"/>
  <c r="M441" i="1"/>
  <c r="M1963" i="1"/>
  <c r="M508" i="1"/>
  <c r="M1964" i="1"/>
  <c r="M1439" i="1"/>
  <c r="M1634" i="1"/>
  <c r="M755" i="1"/>
  <c r="M754" i="1"/>
  <c r="M2017" i="1"/>
  <c r="M1696" i="1"/>
  <c r="M2018" i="1"/>
  <c r="M1846" i="1"/>
  <c r="M2303" i="1"/>
  <c r="M1061" i="1"/>
  <c r="M415" i="1"/>
  <c r="M410" i="1"/>
  <c r="M1213" i="1"/>
  <c r="M507" i="1"/>
  <c r="M505" i="1"/>
  <c r="M506" i="1"/>
  <c r="M1675" i="1"/>
  <c r="M37" i="1"/>
  <c r="M163" i="1"/>
  <c r="M511" i="1"/>
  <c r="M849" i="1"/>
  <c r="M1215" i="1"/>
  <c r="M164" i="1"/>
  <c r="M1983" i="1"/>
  <c r="M1411" i="1"/>
  <c r="M228" i="1"/>
  <c r="M709" i="1"/>
  <c r="M1673" i="1"/>
  <c r="M661" i="1"/>
  <c r="M259" i="1"/>
  <c r="M2043" i="1"/>
  <c r="M1904" i="1"/>
  <c r="M629" i="1"/>
  <c r="M1682" i="1"/>
  <c r="M1606" i="1"/>
  <c r="M1526" i="1"/>
  <c r="M1413" i="1"/>
  <c r="M1229" i="1"/>
  <c r="M2287" i="1"/>
  <c r="M1320" i="1"/>
  <c r="M1069" i="1"/>
  <c r="M114" i="1"/>
  <c r="M1068" i="1"/>
  <c r="M1703" i="1"/>
  <c r="M1721" i="1"/>
  <c r="M1192" i="1"/>
  <c r="M470" i="1"/>
  <c r="M473" i="1"/>
  <c r="M177" i="1"/>
  <c r="M1945" i="1"/>
  <c r="M1326" i="1"/>
  <c r="M2339" i="1"/>
  <c r="M444" i="1"/>
  <c r="M1501" i="1"/>
  <c r="M1303" i="1"/>
  <c r="M420" i="1"/>
  <c r="M186" i="1"/>
  <c r="M1706" i="1"/>
  <c r="M1709" i="1"/>
  <c r="M1951" i="1"/>
  <c r="M1999" i="1"/>
  <c r="M872" i="1"/>
  <c r="M72" i="1"/>
  <c r="M940" i="1"/>
  <c r="M971" i="1"/>
  <c r="M1182" i="1"/>
  <c r="M555" i="1"/>
  <c r="M561" i="1"/>
  <c r="M838" i="1"/>
  <c r="M1418" i="1"/>
  <c r="M1037" i="1"/>
  <c r="M1039" i="1"/>
  <c r="M1279" i="1"/>
  <c r="M568" i="1"/>
  <c r="M581" i="1"/>
  <c r="M850" i="1"/>
  <c r="M233" i="1"/>
  <c r="M880" i="1"/>
  <c r="M582" i="1"/>
  <c r="M569" i="1"/>
  <c r="M572" i="1"/>
  <c r="M717" i="1"/>
  <c r="M944" i="1"/>
  <c r="M234" i="1"/>
  <c r="M760" i="1"/>
  <c r="M467" i="1"/>
  <c r="M518" i="1"/>
  <c r="M891" i="1"/>
  <c r="M693" i="1"/>
  <c r="M94" i="1"/>
  <c r="M1022" i="1"/>
  <c r="M813" i="1"/>
  <c r="M1410" i="1"/>
  <c r="M32" i="1"/>
  <c r="M144" i="1"/>
  <c r="M731" i="1"/>
  <c r="M333" i="1"/>
  <c r="M1483" i="1"/>
  <c r="M49" i="1"/>
  <c r="M1467" i="1"/>
  <c r="M1468" i="1"/>
  <c r="M1997" i="1"/>
  <c r="M1957" i="1"/>
  <c r="M1064" i="1"/>
  <c r="M1261" i="1"/>
  <c r="M337" i="1"/>
  <c r="M2198" i="1"/>
  <c r="M263" i="1"/>
  <c r="M262" i="1"/>
  <c r="M338" i="1"/>
  <c r="M481" i="1"/>
  <c r="M480" i="1"/>
  <c r="M893" i="1"/>
  <c r="M900" i="1"/>
  <c r="M353" i="1"/>
  <c r="M225" i="1"/>
  <c r="M901" i="1"/>
  <c r="M28" i="1"/>
  <c r="M2080" i="1"/>
  <c r="M2079" i="1"/>
  <c r="M1361" i="1"/>
  <c r="M1393" i="1"/>
  <c r="M1960" i="1"/>
  <c r="M1982" i="1"/>
  <c r="M1414" i="1"/>
  <c r="M1311" i="1"/>
  <c r="M1981" i="1"/>
  <c r="M288" i="1"/>
  <c r="M2127" i="1"/>
  <c r="M34" i="1"/>
  <c r="M194" i="1"/>
  <c r="M289" i="1"/>
  <c r="M792" i="1"/>
  <c r="M1961" i="1"/>
  <c r="M1746" i="1"/>
  <c r="M2016" i="1"/>
  <c r="M1073" i="1"/>
  <c r="M2023" i="1"/>
  <c r="M972" i="1"/>
  <c r="M624" i="1"/>
  <c r="M625" i="1"/>
  <c r="M2102" i="1"/>
  <c r="M2157" i="1"/>
  <c r="M2250" i="1"/>
  <c r="M1119" i="1"/>
  <c r="M921" i="1"/>
  <c r="M1472" i="1"/>
  <c r="M2217" i="1"/>
  <c r="M2356" i="1"/>
  <c r="M404" i="1"/>
  <c r="M403" i="1"/>
  <c r="M1183" i="1"/>
  <c r="M405" i="1"/>
  <c r="M1718" i="1"/>
  <c r="M1075" i="1"/>
  <c r="M2158" i="1"/>
  <c r="M1448" i="1"/>
  <c r="M1476" i="1"/>
  <c r="M1984" i="1"/>
  <c r="M2328" i="1"/>
  <c r="M1752" i="1"/>
  <c r="M1315" i="1"/>
  <c r="M1316" i="1"/>
  <c r="M2004" i="1"/>
  <c r="M2003" i="1"/>
  <c r="M711" i="1"/>
  <c r="M286" i="1"/>
  <c r="M1140" i="1"/>
  <c r="M299" i="1"/>
  <c r="M2044" i="1"/>
  <c r="M712" i="1"/>
  <c r="M716" i="1"/>
  <c r="M1211" i="1"/>
  <c r="M1212" i="1"/>
  <c r="M433" i="1"/>
  <c r="M976" i="1"/>
  <c r="M1872" i="1"/>
  <c r="M1747" i="1"/>
  <c r="M1822" i="1"/>
  <c r="M1674" i="1"/>
  <c r="M1670" i="1"/>
  <c r="M2085" i="1"/>
  <c r="M812" i="1"/>
  <c r="M2212" i="1"/>
  <c r="M1352" i="1"/>
  <c r="M1408" i="1"/>
  <c r="M613" i="1"/>
  <c r="M617" i="1"/>
  <c r="M1538" i="1"/>
  <c r="M552" i="1"/>
  <c r="M2187" i="1"/>
  <c r="M92" i="1"/>
  <c r="M1256" i="1"/>
  <c r="M598" i="1"/>
  <c r="M2286" i="1"/>
  <c r="M2111" i="1"/>
  <c r="M691" i="1"/>
  <c r="M1348" i="1"/>
  <c r="M773" i="1"/>
  <c r="M2110" i="1"/>
  <c r="M1400" i="1"/>
  <c r="M2207" i="1"/>
  <c r="M2184" i="1"/>
  <c r="M1105" i="1"/>
  <c r="M1825" i="1"/>
  <c r="M2121" i="1"/>
  <c r="M1915" i="1"/>
  <c r="M1944" i="1"/>
  <c r="M2000" i="1"/>
  <c r="M2118" i="1"/>
  <c r="M1723" i="1"/>
  <c r="M231" i="1"/>
  <c r="M301" i="1"/>
  <c r="M1145" i="1"/>
  <c r="M2015" i="1"/>
  <c r="M1744" i="1"/>
  <c r="M2014" i="1"/>
  <c r="M1259" i="1"/>
  <c r="M1002" i="1"/>
  <c r="M1387" i="1"/>
  <c r="M619" i="1"/>
  <c r="M192" i="1"/>
  <c r="M1607" i="1"/>
  <c r="M1310" i="1"/>
  <c r="M435" i="1"/>
  <c r="M256" i="1"/>
  <c r="M2201" i="1"/>
  <c r="M2204" i="1"/>
  <c r="M360" i="1"/>
  <c r="M340" i="1"/>
  <c r="M359" i="1"/>
  <c r="M585" i="1"/>
  <c r="M588" i="1"/>
  <c r="M279" i="1"/>
  <c r="M283" i="1"/>
  <c r="M870" i="1"/>
  <c r="M280" i="1"/>
  <c r="M496" i="1"/>
  <c r="M268" i="1"/>
  <c r="M1719" i="1"/>
  <c r="M935" i="1"/>
  <c r="M1485" i="1"/>
  <c r="M497" i="1"/>
  <c r="M936" i="1"/>
  <c r="M253" i="1"/>
  <c r="M1065" i="1"/>
  <c r="M2165" i="1"/>
  <c r="M866" i="1"/>
  <c r="M345" i="1"/>
  <c r="M1224" i="1"/>
  <c r="M596" i="1"/>
  <c r="M242" i="1"/>
  <c r="M2052" i="1"/>
  <c r="M1287" i="1"/>
  <c r="M853" i="1"/>
  <c r="M852" i="1"/>
  <c r="M2214" i="1"/>
  <c r="M657" i="1"/>
  <c r="M490" i="1"/>
  <c r="M13" i="1"/>
  <c r="M15" i="1"/>
  <c r="M888" i="1"/>
  <c r="M22" i="1"/>
  <c r="M591" i="1"/>
  <c r="M895" i="1"/>
  <c r="M902" i="1"/>
  <c r="M600" i="1"/>
  <c r="M886" i="1"/>
  <c r="M10" i="1"/>
  <c r="M29" i="1"/>
  <c r="M896" i="1"/>
  <c r="M905" i="1"/>
  <c r="M607" i="1"/>
  <c r="M292" i="1"/>
  <c r="M2077" i="1"/>
  <c r="M1902" i="1"/>
  <c r="M873" i="1"/>
  <c r="M1542" i="1"/>
  <c r="M1036" i="1"/>
  <c r="M713" i="1"/>
  <c r="M2160" i="1"/>
  <c r="M800" i="1"/>
  <c r="M803" i="1"/>
  <c r="M1554" i="1"/>
  <c r="M2117" i="1"/>
  <c r="M2028" i="1"/>
  <c r="M2027" i="1"/>
  <c r="M1510" i="1"/>
  <c r="M638" i="1"/>
  <c r="M1565" i="1"/>
  <c r="M1250" i="1"/>
  <c r="M1566" i="1"/>
  <c r="M1163" i="1"/>
  <c r="M801" i="1"/>
  <c r="M1551" i="1"/>
  <c r="M1676" i="1"/>
  <c r="M674" i="1"/>
  <c r="M1162" i="1"/>
  <c r="M1246" i="1"/>
  <c r="M1558" i="1"/>
  <c r="M567" i="1"/>
  <c r="M570" i="1"/>
  <c r="M1155" i="1"/>
  <c r="M1552" i="1"/>
  <c r="M1559" i="1"/>
  <c r="M575" i="1"/>
  <c r="M579" i="1"/>
  <c r="M645" i="1"/>
  <c r="M2036" i="1"/>
  <c r="M923" i="1"/>
  <c r="M1715" i="1"/>
  <c r="M1445" i="1"/>
  <c r="M1071" i="1"/>
  <c r="M2131" i="1"/>
  <c r="M554" i="1"/>
  <c r="M2076" i="1"/>
  <c r="M1845" i="1"/>
  <c r="M66" i="1"/>
  <c r="M1070" i="1"/>
  <c r="M1438" i="1"/>
  <c r="M620" i="1"/>
  <c r="M2129" i="1"/>
  <c r="M875" i="1"/>
  <c r="M1210" i="1"/>
  <c r="M922" i="1"/>
  <c r="M500" i="1"/>
  <c r="M1749" i="1"/>
  <c r="M1908" i="1"/>
  <c r="M1506" i="1"/>
  <c r="M759" i="1"/>
  <c r="M939" i="1"/>
  <c r="M1437" i="1"/>
  <c r="M1416" i="1"/>
  <c r="M2357" i="1"/>
  <c r="M510" i="1"/>
  <c r="M1120" i="1"/>
  <c r="M1007" i="1"/>
  <c r="M634" i="1"/>
  <c r="M1898" i="1"/>
  <c r="M942" i="1"/>
  <c r="M1040" i="1"/>
  <c r="M85" i="1"/>
  <c r="M684" i="1"/>
  <c r="M2084" i="1"/>
  <c r="M350" i="1"/>
  <c r="M926" i="1"/>
  <c r="M618" i="1"/>
  <c r="M1812" i="1"/>
  <c r="M2115" i="1"/>
  <c r="M1191" i="1"/>
  <c r="M1108" i="1"/>
  <c r="M1662" i="1"/>
  <c r="M1420" i="1"/>
  <c r="M675" i="1"/>
  <c r="M2107" i="1"/>
  <c r="M1697" i="1"/>
  <c r="M1628" i="1"/>
  <c r="M590" i="1"/>
  <c r="M442" i="1"/>
  <c r="M728" i="1"/>
  <c r="M1219" i="1"/>
  <c r="M315" i="1"/>
  <c r="M1078" i="1"/>
  <c r="M1299" i="1"/>
  <c r="M1200" i="1"/>
  <c r="M1580" i="1"/>
  <c r="M846" i="1"/>
  <c r="M844" i="1"/>
  <c r="M847" i="1"/>
  <c r="M1962" i="1"/>
  <c r="M1821" i="1"/>
  <c r="M1850" i="1"/>
  <c r="M76" i="1"/>
  <c r="M2104" i="1"/>
  <c r="M104" i="1"/>
  <c r="M105" i="1"/>
  <c r="M160" i="1"/>
  <c r="M1504" i="1"/>
  <c r="M633" i="1"/>
  <c r="M2222" i="1"/>
  <c r="M1245" i="1"/>
  <c r="M705" i="1"/>
  <c r="M616" i="1"/>
  <c r="M1630" i="1"/>
  <c r="M937" i="1"/>
  <c r="M1327" i="1"/>
  <c r="M950" i="1"/>
  <c r="M325" i="1"/>
  <c r="M538" i="1"/>
  <c r="M386" i="1"/>
  <c r="M809" i="1"/>
  <c r="M733" i="1"/>
  <c r="M752" i="1"/>
  <c r="M1693" i="1"/>
  <c r="M2140" i="1"/>
  <c r="M1769" i="1"/>
  <c r="M654" i="1"/>
  <c r="M740" i="1"/>
  <c r="M1014" i="1"/>
  <c r="M753" i="1"/>
  <c r="M1860" i="1"/>
  <c r="M88" i="1"/>
  <c r="M2075" i="1"/>
  <c r="M1401" i="1"/>
  <c r="M1540" i="1"/>
  <c r="M2070" i="1"/>
  <c r="M1402" i="1"/>
  <c r="M993" i="1"/>
  <c r="M483" i="1"/>
  <c r="M149" i="1"/>
  <c r="M143" i="1"/>
  <c r="M695" i="1"/>
  <c r="M790" i="1"/>
  <c r="M855" i="1"/>
  <c r="M427" i="1"/>
  <c r="M597" i="1"/>
  <c r="M363" i="1"/>
  <c r="M732" i="1"/>
  <c r="M680" i="1"/>
  <c r="M310" i="1"/>
  <c r="M577" i="1"/>
  <c r="M580" i="1"/>
  <c r="M670" i="1"/>
  <c r="M1549" i="1"/>
  <c r="M1020" i="1"/>
  <c r="M2035" i="1"/>
  <c r="M1550" i="1"/>
  <c r="M641" i="1"/>
  <c r="M2200" i="1"/>
  <c r="M1909" i="1"/>
  <c r="M1911" i="1"/>
  <c r="M1827" i="1"/>
  <c r="M2259" i="1"/>
  <c r="M1791" i="1"/>
  <c r="M2128" i="1"/>
  <c r="M1826" i="1"/>
  <c r="M1338" i="1"/>
  <c r="M1635" i="1"/>
  <c r="M2256" i="1"/>
  <c r="M1729" i="1"/>
  <c r="M1208" i="1"/>
  <c r="M1820" i="1"/>
  <c r="M1258" i="1"/>
  <c r="M2126" i="1"/>
  <c r="M254" i="1"/>
  <c r="M1874" i="1"/>
  <c r="M1873" i="1"/>
  <c r="M715" i="1"/>
  <c r="M1282" i="1"/>
  <c r="M1283" i="1"/>
  <c r="M1745" i="1"/>
  <c r="M1072" i="1"/>
  <c r="M1851" i="1"/>
  <c r="M1139" i="1"/>
  <c r="M1147" i="1"/>
  <c r="M1505" i="1"/>
  <c r="M1985" i="1"/>
  <c r="M1867" i="1"/>
  <c r="M1866" i="1"/>
  <c r="M1868" i="1"/>
  <c r="M1870" i="1"/>
  <c r="M1871" i="1"/>
  <c r="M1722" i="1"/>
  <c r="M48" i="1"/>
  <c r="M815" i="1"/>
  <c r="M1956" i="1"/>
  <c r="M1834" i="1"/>
  <c r="M1569" i="1"/>
  <c r="M1598" i="1"/>
  <c r="M1599" i="1"/>
  <c r="M1571" i="1"/>
  <c r="M167" i="1"/>
  <c r="M172" i="1"/>
  <c r="M1033" i="1"/>
  <c r="M377" i="1"/>
  <c r="M1642" i="1"/>
  <c r="M1056" i="1"/>
  <c r="M2012" i="1"/>
  <c r="M1587" i="1"/>
  <c r="M1731" i="1"/>
  <c r="M534" i="1"/>
  <c r="M1421" i="1"/>
  <c r="M1555" i="1"/>
  <c r="M1561" i="1"/>
  <c r="M1159" i="1"/>
  <c r="M1158" i="1"/>
  <c r="M1560" i="1"/>
  <c r="M1164" i="1"/>
  <c r="M1190" i="1"/>
  <c r="M1196" i="1"/>
  <c r="M347" i="1"/>
  <c r="M688" i="1"/>
  <c r="M357" i="1"/>
  <c r="M970" i="1"/>
  <c r="M89" i="1"/>
  <c r="M1236" i="1"/>
  <c r="M1176" i="1"/>
  <c r="M1222" i="1"/>
  <c r="M349" i="1"/>
  <c r="M1127" i="1"/>
  <c r="M1294" i="1"/>
  <c r="M455" i="1"/>
  <c r="M344" i="1"/>
  <c r="M1201" i="1"/>
  <c r="M223" i="1"/>
  <c r="M525" i="1"/>
  <c r="M456" i="1"/>
  <c r="M2034" i="1"/>
  <c r="M1755" i="1"/>
  <c r="M887" i="1"/>
  <c r="M892" i="1"/>
  <c r="M897" i="1"/>
  <c r="M14" i="1"/>
  <c r="M894" i="1"/>
  <c r="M899" i="1"/>
  <c r="M365" i="1"/>
  <c r="M18" i="1"/>
  <c r="M264" i="1"/>
  <c r="M2257" i="1"/>
  <c r="M1214" i="1"/>
  <c r="M339" i="1"/>
  <c r="M158" i="1"/>
  <c r="M1360" i="1"/>
  <c r="M1789" i="1"/>
  <c r="M1502" i="1"/>
  <c r="M2103" i="1"/>
  <c r="M758" i="1"/>
  <c r="M1415" i="1"/>
  <c r="M1716" i="1"/>
  <c r="M1717" i="1"/>
  <c r="M258" i="1"/>
  <c r="M1852" i="1"/>
  <c r="M1392" i="1"/>
  <c r="M1503" i="1"/>
  <c r="M1905" i="1"/>
  <c r="M1876" i="1"/>
  <c r="M1243" i="1"/>
  <c r="M1244" i="1"/>
  <c r="M941" i="1"/>
  <c r="M68" i="1"/>
  <c r="M756" i="1"/>
  <c r="M399" i="1"/>
  <c r="M878" i="1"/>
  <c r="M401" i="1"/>
  <c r="M843" i="1"/>
  <c r="M191" i="1"/>
  <c r="M193" i="1"/>
  <c r="M529" i="1"/>
  <c r="M1632" i="1"/>
  <c r="M1602" i="1"/>
  <c r="M1605" i="1"/>
  <c r="M1309" i="1"/>
  <c r="M1284" i="1"/>
  <c r="M2202" i="1"/>
  <c r="M50" i="1"/>
  <c r="M765" i="1"/>
  <c r="M766" i="1"/>
  <c r="M832" i="1"/>
  <c r="M833" i="1"/>
  <c r="M834" i="1"/>
  <c r="M1109" i="1"/>
  <c r="M1111" i="1"/>
  <c r="M1241" i="1"/>
  <c r="M1110" i="1"/>
  <c r="M714" i="1"/>
  <c r="M1541" i="1"/>
  <c r="M1479" i="1"/>
  <c r="M1906" i="1"/>
  <c r="M1417" i="1"/>
  <c r="M2024" i="1"/>
  <c r="M2197" i="1"/>
  <c r="M2196" i="1"/>
  <c r="M36" i="1"/>
  <c r="M2355" i="1"/>
  <c r="M156" i="1"/>
  <c r="M74" i="1"/>
  <c r="M75" i="1"/>
  <c r="M159" i="1"/>
  <c r="M67" i="1"/>
  <c r="M933" i="1"/>
  <c r="M147" i="1"/>
  <c r="M1199" i="1"/>
  <c r="M1971" i="1"/>
  <c r="M610" i="1"/>
  <c r="M447" i="1"/>
  <c r="M1185" i="1"/>
  <c r="M2048" i="1"/>
  <c r="M1543" i="1"/>
  <c r="M1150" i="1"/>
  <c r="M2199" i="1"/>
  <c r="M2159" i="1"/>
  <c r="M669" i="1"/>
  <c r="M1553" i="1"/>
  <c r="M532" i="1"/>
  <c r="M1041" i="1"/>
  <c r="M576" i="1"/>
  <c r="M642" i="1"/>
  <c r="M308" i="1"/>
  <c r="M354" i="1"/>
  <c r="M170" i="1"/>
  <c r="M2006" i="1"/>
  <c r="M2273" i="1"/>
  <c r="M93" i="1"/>
  <c r="M243" i="1"/>
  <c r="M1757" i="1"/>
  <c r="M1815" i="1"/>
  <c r="M1537" i="1"/>
  <c r="M1796" i="1"/>
  <c r="M778" i="1"/>
  <c r="M1522" i="1"/>
  <c r="M1525" i="1"/>
  <c r="M63" i="1"/>
  <c r="M1799" i="1"/>
  <c r="M1471" i="1"/>
  <c r="M1328" i="1"/>
  <c r="M1128" i="1"/>
  <c r="M2332" i="1"/>
  <c r="M2333" i="1"/>
  <c r="M2169" i="1"/>
  <c r="M1129" i="1"/>
  <c r="M2168" i="1"/>
  <c r="M1184" i="1"/>
  <c r="M956" i="1"/>
  <c r="M168" i="1"/>
  <c r="M98" i="1"/>
  <c r="M514" i="1"/>
  <c r="M226" i="1"/>
  <c r="M236" i="1"/>
  <c r="M278" i="1"/>
  <c r="M277" i="1"/>
  <c r="M43" i="1"/>
  <c r="M2171" i="1"/>
  <c r="M380" i="1"/>
  <c r="M631" i="1"/>
  <c r="M1336" i="1"/>
  <c r="M630" i="1"/>
  <c r="M1474" i="1"/>
  <c r="M2062" i="1"/>
  <c r="M196" i="1"/>
  <c r="M1412" i="1"/>
  <c r="M1600" i="1"/>
  <c r="M99" i="1"/>
  <c r="M100" i="1"/>
  <c r="M2352" i="1"/>
  <c r="M1907" i="1"/>
  <c r="M848" i="1"/>
  <c r="M2038" i="1"/>
  <c r="M369" i="1"/>
  <c r="M837" i="1"/>
  <c r="M2288" i="1"/>
  <c r="M2240" i="1"/>
  <c r="M1736" i="1"/>
  <c r="M1354" i="1"/>
  <c r="M1743" i="1"/>
  <c r="M2283" i="1"/>
  <c r="M2243" i="1"/>
  <c r="M2284" i="1"/>
  <c r="M1009" i="1"/>
  <c r="M1011" i="1"/>
  <c r="M1010" i="1"/>
  <c r="M984" i="1"/>
  <c r="M1893" i="1"/>
  <c r="M195" i="1"/>
  <c r="M563" i="1"/>
  <c r="M632" i="1"/>
  <c r="M1713" i="1"/>
  <c r="M877" i="1"/>
  <c r="M336" i="1"/>
  <c r="M553" i="1"/>
  <c r="M757" i="1"/>
  <c r="M564" i="1"/>
  <c r="M2026" i="1"/>
  <c r="M232" i="1"/>
  <c r="M1601" i="1"/>
  <c r="M2261" i="1"/>
  <c r="M623" i="1"/>
  <c r="M1278" i="1"/>
  <c r="M879" i="1"/>
  <c r="M1991" i="1"/>
  <c r="M1269" i="1"/>
  <c r="M544" i="1"/>
  <c r="M1449" i="1"/>
  <c r="M296" i="1"/>
  <c r="M1766" i="1"/>
  <c r="M1987" i="1"/>
  <c r="M1216" i="1"/>
  <c r="M1556" i="1"/>
  <c r="M672" i="1"/>
  <c r="M87" i="1"/>
  <c r="M945" i="1"/>
  <c r="M571" i="1"/>
  <c r="M574" i="1"/>
  <c r="M673" i="1"/>
  <c r="M881" i="1"/>
  <c r="M2274" i="1"/>
  <c r="M578" i="1"/>
  <c r="M918" i="1"/>
  <c r="M1482" i="1"/>
  <c r="M2338" i="1"/>
  <c r="M914" i="1"/>
  <c r="M648" i="1"/>
  <c r="M189" i="1"/>
  <c r="M266" i="1"/>
  <c r="M999" i="1"/>
  <c r="M739" i="1"/>
  <c r="M2191" i="1"/>
  <c r="M949" i="1"/>
  <c r="M1712" i="1"/>
  <c r="M898" i="1"/>
  <c r="M1977" i="1"/>
  <c r="M549" i="1"/>
  <c r="M2312" i="1"/>
  <c r="M981" i="1"/>
  <c r="M699" i="1"/>
  <c r="M700" i="1"/>
  <c r="M697" i="1"/>
  <c r="M698" i="1"/>
  <c r="M701" i="1"/>
  <c r="M537" i="1"/>
  <c r="M737" i="1"/>
  <c r="M1663" i="1"/>
  <c r="M1732" i="1"/>
  <c r="M1739" i="1"/>
  <c r="M1013" i="1"/>
  <c r="M867" i="1"/>
  <c r="M1754" i="1"/>
  <c r="M1082" i="1"/>
  <c r="M116" i="1"/>
  <c r="M362" i="1"/>
  <c r="M317" i="1"/>
  <c r="M185" i="1"/>
  <c r="M1130" i="1"/>
  <c r="M402" i="1"/>
  <c r="M38" i="1"/>
  <c r="M305" i="1"/>
  <c r="M558" i="1"/>
  <c r="M560" i="1"/>
  <c r="M2289" i="1"/>
  <c r="M841" i="1"/>
  <c r="M845" i="1"/>
  <c r="M1143" i="1"/>
  <c r="M1144" i="1"/>
  <c r="M1900" i="1"/>
  <c r="M155" i="1"/>
  <c r="M2321" i="1"/>
  <c r="M1116" i="1"/>
  <c r="M1735" i="1"/>
  <c r="M1785" i="1"/>
  <c r="M2230" i="1"/>
  <c r="M1424" i="1"/>
  <c r="M920" i="1"/>
  <c r="M391" i="1"/>
  <c r="M390" i="1"/>
  <c r="M1702" i="1"/>
  <c r="M1094" i="1"/>
  <c r="M445" i="1"/>
  <c r="M1469" i="1"/>
  <c r="M2296" i="1"/>
  <c r="M1714" i="1"/>
  <c r="M1441" i="1"/>
  <c r="M1672" i="1"/>
  <c r="M1443" i="1"/>
  <c r="M1446" i="1"/>
  <c r="M290" i="1"/>
  <c r="M1447" i="1"/>
  <c r="M2132" i="1"/>
  <c r="M179" i="1"/>
  <c r="M1084" i="1"/>
  <c r="M1085" i="1"/>
  <c r="M1080" i="1"/>
  <c r="M729" i="1"/>
  <c r="M7" i="1"/>
  <c r="M2301" i="1"/>
  <c r="M1398" i="1"/>
  <c r="M462" i="1"/>
  <c r="M608" i="1"/>
  <c r="M1353" i="1"/>
  <c r="M1358" i="1"/>
  <c r="M751" i="1"/>
  <c r="M463" i="1"/>
  <c r="M1648" i="1"/>
  <c r="M1994" i="1"/>
  <c r="M364" i="1"/>
  <c r="M1486" i="1"/>
  <c r="M519" i="1"/>
  <c r="M1270" i="1"/>
  <c r="M861" i="1"/>
  <c r="M862" i="1"/>
  <c r="M1026" i="1"/>
  <c r="M1756" i="1"/>
  <c r="M1816" i="1"/>
  <c r="M2047" i="1"/>
  <c r="M1918" i="1"/>
  <c r="M1965" i="1"/>
  <c r="M181" i="1"/>
  <c r="M1914" i="1"/>
  <c r="M1829" i="1"/>
  <c r="M1833" i="1"/>
  <c r="M2337" i="1"/>
  <c r="M2330" i="1"/>
  <c r="M827" i="1"/>
  <c r="M2161" i="1"/>
  <c r="M431" i="1"/>
  <c r="M407" i="1"/>
  <c r="M295" i="1"/>
  <c r="M1333" i="1"/>
  <c r="M1092" i="1"/>
  <c r="M1444" i="1"/>
  <c r="M1901" i="1"/>
  <c r="M978" i="1"/>
  <c r="M533" i="1"/>
  <c r="M2216" i="1"/>
  <c r="M2219" i="1"/>
  <c r="M2021" i="1"/>
  <c r="M1849" i="1"/>
  <c r="M372" i="1"/>
  <c r="M2039" i="1"/>
  <c r="M839" i="1"/>
  <c r="M2154" i="1"/>
  <c r="M1640" i="1"/>
  <c r="M524" i="1"/>
  <c r="M1255" i="1"/>
  <c r="M1207" i="1"/>
  <c r="M424" i="1"/>
  <c r="M1347" i="1"/>
  <c r="M324" i="1"/>
  <c r="M2122" i="1"/>
  <c r="M851" i="1"/>
  <c r="M348" i="1"/>
  <c r="M382" i="1"/>
  <c r="M1295" i="1"/>
  <c r="M1397" i="1"/>
  <c r="M1265" i="1"/>
  <c r="M1470" i="1"/>
  <c r="M2013" i="1"/>
  <c r="M1990" i="1"/>
  <c r="M409" i="1"/>
  <c r="M379" i="1"/>
  <c r="M154" i="1"/>
  <c r="M1843" i="1"/>
  <c r="M1803" i="1"/>
  <c r="M1050" i="1"/>
  <c r="M1493" i="1"/>
  <c r="M520" i="1"/>
  <c r="M2142" i="1"/>
  <c r="M121" i="1"/>
  <c r="M2143" i="1"/>
  <c r="M1081" i="1"/>
  <c r="M526" i="1"/>
  <c r="M932" i="1"/>
  <c r="M1730" i="1"/>
  <c r="M1239" i="1"/>
  <c r="M1844" i="1"/>
  <c r="M703" i="1"/>
  <c r="M704" i="1"/>
  <c r="M615" i="1"/>
  <c r="M2190" i="1"/>
  <c r="M1661" i="1"/>
  <c r="M1805" i="1"/>
  <c r="M1267" i="1"/>
  <c r="M429" i="1"/>
  <c r="M1878" i="1"/>
  <c r="M930" i="1"/>
  <c r="M1136" i="1"/>
  <c r="M1230" i="1"/>
  <c r="M206" i="1"/>
  <c r="M210" i="1"/>
  <c r="M356" i="1"/>
  <c r="M780" i="1"/>
  <c r="M476" i="1"/>
  <c r="M1646" i="1"/>
  <c r="M1492" i="1"/>
  <c r="M2082" i="1"/>
  <c r="M130" i="1"/>
  <c r="M1891" i="1"/>
  <c r="M201" i="1"/>
  <c r="M946" i="1"/>
  <c r="M1639" i="1"/>
  <c r="M1787" i="1"/>
  <c r="M2066" i="1"/>
  <c r="M460" i="1"/>
  <c r="M1626" i="1"/>
  <c r="M985" i="1"/>
  <c r="M302" i="1"/>
  <c r="M304" i="1"/>
  <c r="M842" i="1"/>
  <c r="M2156" i="1"/>
  <c r="M2194" i="1"/>
  <c r="M2223" i="1"/>
  <c r="M1762" i="1"/>
  <c r="M2195" i="1"/>
  <c r="M2037" i="1"/>
  <c r="M1899" i="1"/>
  <c r="M1978" i="1"/>
  <c r="M2251" i="1"/>
  <c r="M2258" i="1"/>
  <c r="M562" i="1"/>
  <c r="M647" i="1"/>
  <c r="M469" i="1"/>
  <c r="M2086" i="1"/>
  <c r="M1992" i="1"/>
  <c r="M1063" i="1"/>
  <c r="M1254" i="1"/>
  <c r="M1708" i="1"/>
  <c r="M1707" i="1"/>
  <c r="M1372" i="1"/>
  <c r="M1133" i="1"/>
  <c r="M1262" i="1"/>
  <c r="M788" i="1"/>
  <c r="M612" i="1"/>
  <c r="M1052" i="1"/>
  <c r="M1138" i="1"/>
  <c r="M1456" i="1"/>
  <c r="M1322" i="1"/>
  <c r="M1131" i="1"/>
  <c r="M2336" i="1"/>
  <c r="M683" i="1"/>
  <c r="M1934" i="1"/>
  <c r="M2237" i="1"/>
  <c r="M1940" i="1"/>
  <c r="M1490" i="1"/>
  <c r="M2114" i="1"/>
  <c r="M1193" i="1"/>
  <c r="M1379" i="1"/>
  <c r="M795" i="1"/>
  <c r="M306" i="1"/>
  <c r="M1974" i="1"/>
  <c r="M2073" i="1"/>
  <c r="M1107" i="1"/>
  <c r="M241" i="1"/>
  <c r="M1221" i="1"/>
  <c r="M1798" i="1"/>
  <c r="M1942" i="1"/>
  <c r="M2266" i="1"/>
  <c r="M1223" i="1"/>
  <c r="M1938" i="1"/>
  <c r="M1099" i="1"/>
  <c r="M528" i="1"/>
  <c r="M692" i="1"/>
  <c r="M521" i="1"/>
  <c r="M515" i="1"/>
  <c r="M319" i="1"/>
  <c r="M738" i="1"/>
  <c r="M1783" i="1"/>
  <c r="M2307" i="1"/>
  <c r="M220" i="1"/>
  <c r="M1781" i="1"/>
  <c r="M1782" i="1"/>
  <c r="M247" i="1"/>
  <c r="M929" i="1"/>
  <c r="M461" i="1"/>
  <c r="M112" i="1"/>
  <c r="M332" i="1"/>
  <c r="M1337" i="1"/>
  <c r="M2254" i="1"/>
  <c r="M2255" i="1"/>
  <c r="M300" i="1"/>
  <c r="M438" i="1"/>
  <c r="M1475" i="1"/>
  <c r="M840" i="1"/>
  <c r="M2022" i="1"/>
  <c r="M1035" i="1"/>
  <c r="M977" i="1"/>
  <c r="M1603" i="1"/>
  <c r="M973" i="1"/>
  <c r="M1038" i="1"/>
  <c r="M2020" i="1"/>
  <c r="M876" i="1"/>
  <c r="M2350" i="1"/>
  <c r="M1349" i="1"/>
  <c r="M2310" i="1"/>
  <c r="M536" i="1"/>
  <c r="M375" i="1"/>
  <c r="M376" i="1"/>
  <c r="M516" i="1"/>
  <c r="M2093" i="1"/>
  <c r="M495" i="1"/>
  <c r="M150" i="1"/>
  <c r="M2213" i="1"/>
  <c r="M696" i="1"/>
  <c r="M679" i="1"/>
  <c r="M1952" i="1"/>
  <c r="M676" i="1"/>
  <c r="M1312" i="1"/>
  <c r="M2253" i="1"/>
  <c r="M1666" i="1"/>
  <c r="M366" i="1"/>
  <c r="M2246" i="1"/>
  <c r="M2245" i="1"/>
  <c r="M2247" i="1"/>
  <c r="M2244" i="1"/>
  <c r="M1668" i="1"/>
  <c r="M1669" i="1"/>
  <c r="M1665" i="1"/>
  <c r="M1242" i="1"/>
  <c r="M1667" i="1"/>
  <c r="M40" i="1"/>
  <c r="M1433" i="1"/>
  <c r="M1106" i="1"/>
  <c r="M826" i="1"/>
  <c r="M1489" i="1"/>
  <c r="M294" i="1"/>
  <c r="M1086" i="1"/>
  <c r="M779" i="1"/>
  <c r="M270" i="1"/>
  <c r="M2094" i="1"/>
  <c r="M542" i="1"/>
  <c r="M327" i="1"/>
  <c r="M863" i="1"/>
  <c r="M454" i="1"/>
  <c r="M272" i="1"/>
  <c r="M1356" i="1"/>
  <c r="M817" i="1"/>
  <c r="M1031" i="1"/>
  <c r="M1346" i="1"/>
  <c r="M884" i="1"/>
  <c r="M166" i="1"/>
  <c r="M1786" i="1"/>
  <c r="M45" i="1"/>
  <c r="M649" i="1"/>
  <c r="M84" i="1"/>
  <c r="M1858" i="1"/>
  <c r="M621" i="1"/>
  <c r="M1466" i="1"/>
  <c r="M2141" i="1"/>
  <c r="M385" i="1"/>
  <c r="M2317" i="1"/>
  <c r="M2345" i="1"/>
  <c r="M1016" i="1"/>
  <c r="M1937" i="1"/>
  <c r="M1115" i="1"/>
  <c r="M1588" i="1"/>
  <c r="M1304" i="1"/>
  <c r="M190" i="1"/>
  <c r="M2192" i="1"/>
  <c r="M1699" i="1"/>
  <c r="M1045" i="1"/>
  <c r="M343" i="1"/>
  <c r="M2108" i="1"/>
  <c r="M275" i="1"/>
  <c r="M1137" i="1"/>
  <c r="M212" i="1"/>
  <c r="M989" i="1"/>
  <c r="M1993" i="1"/>
  <c r="M2083" i="1"/>
  <c r="M854" i="1"/>
  <c r="M2087" i="1"/>
  <c r="M1331" i="1"/>
  <c r="M2031" i="1"/>
  <c r="M383" i="1"/>
  <c r="M293" i="1"/>
  <c r="M1753" i="1"/>
  <c r="M491" i="1"/>
  <c r="M814" i="1"/>
  <c r="M1450" i="1"/>
  <c r="M1057" i="1"/>
  <c r="M1058" i="1"/>
  <c r="M1403" i="1"/>
  <c r="M1395" i="1"/>
  <c r="M2063" i="1"/>
  <c r="M2064" i="1"/>
  <c r="M1583" i="1"/>
  <c r="M1095" i="1"/>
  <c r="M543" i="1"/>
  <c r="M2092" i="1"/>
  <c r="M541" i="1"/>
  <c r="M468" i="1"/>
  <c r="M2091" i="1"/>
  <c r="M2178" i="1"/>
  <c r="M1837" i="1"/>
  <c r="M682" i="1"/>
  <c r="M2265" i="1"/>
  <c r="M1795" i="1"/>
  <c r="M2049" i="1"/>
  <c r="M2272" i="1"/>
  <c r="M1423" i="1"/>
  <c r="M1319" i="1"/>
  <c r="M830" i="1"/>
  <c r="M1597" i="1"/>
  <c r="M1610" i="1"/>
  <c r="M2179" i="1"/>
  <c r="M1027" i="1"/>
  <c r="M1653" i="1"/>
  <c r="M1883" i="1"/>
  <c r="M1570" i="1"/>
  <c r="M1623" i="1"/>
  <c r="M1622" i="1"/>
  <c r="M2308" i="1"/>
  <c r="M858" i="1"/>
  <c r="M1652" i="1"/>
  <c r="M1515" i="1"/>
  <c r="M31" i="1"/>
  <c r="M248" i="1"/>
  <c r="M1758" i="1"/>
  <c r="M995" i="1"/>
  <c r="M953" i="1"/>
  <c r="M1618" i="1"/>
  <c r="M2306" i="1"/>
  <c r="M388" i="1"/>
  <c r="M30" i="1"/>
  <c r="M472" i="1"/>
  <c r="M1530" i="1"/>
  <c r="M997" i="1"/>
  <c r="M1263" i="1"/>
  <c r="M213" i="1"/>
  <c r="M2137" i="1"/>
  <c r="M2144" i="1"/>
  <c r="M1512" i="1"/>
  <c r="M781" i="1"/>
  <c r="M606" i="1"/>
  <c r="M593" i="1"/>
  <c r="M132" i="1"/>
  <c r="M133" i="1"/>
  <c r="M205" i="1"/>
  <c r="M2208" i="1"/>
  <c r="M2046" i="1"/>
  <c r="M65" i="1"/>
  <c r="M1919" i="1"/>
  <c r="M1090" i="1"/>
  <c r="M1089" i="1"/>
  <c r="M774" i="1"/>
  <c r="M2045" i="1"/>
  <c r="M1751" i="1"/>
  <c r="M1611" i="1"/>
  <c r="M342" i="1"/>
  <c r="M1043" i="1"/>
  <c r="M235" i="1"/>
  <c r="M165" i="1"/>
  <c r="M1808" i="1"/>
  <c r="M1308" i="1"/>
  <c r="M1235" i="1"/>
  <c r="M594" i="1"/>
  <c r="M883" i="1"/>
  <c r="M2263" i="1"/>
  <c r="M2281" i="1"/>
  <c r="M1463" i="1"/>
  <c r="M237" i="1"/>
  <c r="M2112" i="1"/>
  <c r="M1232" i="1"/>
  <c r="M998" i="1"/>
  <c r="M1629" i="1"/>
  <c r="M2054" i="1"/>
  <c r="M1098" i="1"/>
  <c r="M2055" i="1"/>
  <c r="M216" i="1"/>
  <c r="M959" i="1"/>
  <c r="M787" i="1"/>
  <c r="M387" i="1"/>
  <c r="M214" i="1"/>
  <c r="M1060" i="1"/>
  <c r="M24" i="1"/>
  <c r="M1460" i="1"/>
  <c r="M252" i="1"/>
  <c r="M1928" i="1"/>
  <c r="M1927" i="1"/>
  <c r="M1929" i="1"/>
  <c r="M1930" i="1"/>
  <c r="M244" i="1"/>
  <c r="M1096" i="1"/>
  <c r="M2090" i="1"/>
  <c r="M1685" i="1"/>
  <c r="M806" i="1"/>
  <c r="M312" i="1"/>
  <c r="M313" i="1"/>
  <c r="M314" i="1"/>
  <c r="M734" i="1"/>
  <c r="M2185" i="1"/>
  <c r="M904" i="1"/>
  <c r="M1654" i="1"/>
  <c r="M432" i="1"/>
  <c r="M1324" i="1"/>
  <c r="M983" i="1"/>
  <c r="M215" i="1"/>
  <c r="M1044" i="1"/>
  <c r="M910" i="1"/>
  <c r="M915" i="1"/>
  <c r="M1589" i="1"/>
  <c r="M540" i="1"/>
  <c r="M1695" i="1"/>
  <c r="M1167" i="1"/>
  <c r="M1863" i="1"/>
  <c r="M1869" i="1"/>
  <c r="M203" i="1"/>
  <c r="M408" i="1"/>
  <c r="M2349" i="1"/>
  <c r="M1910" i="1"/>
  <c r="M1912" i="1"/>
  <c r="M527" i="1"/>
  <c r="M2050" i="1"/>
  <c r="M2300" i="1"/>
  <c r="M605" i="1"/>
  <c r="M1059" i="1"/>
  <c r="M1616" i="1"/>
  <c r="M604" i="1"/>
  <c r="M1809" i="1"/>
  <c r="M2211" i="1"/>
  <c r="M1539" i="1"/>
  <c r="M145" i="1"/>
  <c r="M750" i="1"/>
  <c r="M885" i="1"/>
  <c r="M882" i="1"/>
  <c r="M583" i="1"/>
  <c r="M908" i="1"/>
  <c r="M603" i="1"/>
  <c r="M903" i="1"/>
  <c r="M595" i="1"/>
  <c r="M2231" i="1"/>
  <c r="M1454" i="1"/>
  <c r="M269" i="1"/>
  <c r="M51" i="1"/>
  <c r="M1277" i="1"/>
  <c r="M967" i="1"/>
  <c r="M1767" i="1"/>
  <c r="M2007" i="1"/>
  <c r="M1046" i="1"/>
  <c r="M658" i="1"/>
  <c r="M62" i="1"/>
  <c r="M1062" i="1"/>
  <c r="M1740" i="1"/>
  <c r="M889" i="1"/>
  <c r="M2068" i="1"/>
  <c r="M276" i="1"/>
  <c r="M1573" i="1"/>
  <c r="M2186" i="1"/>
  <c r="M2226" i="1"/>
  <c r="M2229" i="1"/>
  <c r="M1427" i="1"/>
  <c r="M200" i="1"/>
  <c r="M217" i="1"/>
  <c r="M218" i="1"/>
  <c r="M355" i="1"/>
  <c r="M412" i="1"/>
  <c r="M90" i="1"/>
  <c r="M1428" i="1"/>
  <c r="M352" i="1"/>
  <c r="M1385" i="1"/>
  <c r="M789" i="1"/>
  <c r="M148" i="1"/>
  <c r="M2153" i="1"/>
  <c r="M211" i="1"/>
  <c r="M775" i="1"/>
  <c r="M1802" i="1"/>
  <c r="M1019" i="1"/>
  <c r="M1034" i="1"/>
  <c r="M245" i="1"/>
  <c r="M1968" i="1"/>
  <c r="M25" i="1"/>
  <c r="M1368" i="1"/>
  <c r="M207" i="1"/>
  <c r="M548" i="1"/>
  <c r="M1409" i="1"/>
  <c r="M2271" i="1"/>
  <c r="M1698" i="1"/>
  <c r="M60" i="1"/>
  <c r="M425" i="1"/>
  <c r="M61" i="1"/>
  <c r="M426" i="1"/>
  <c r="M1202" i="1"/>
  <c r="M1435" i="1"/>
  <c r="M2120" i="1"/>
  <c r="M1436" i="1"/>
  <c r="M2098" i="1"/>
  <c r="M2119" i="1"/>
  <c r="M1594" i="1"/>
  <c r="M736" i="1"/>
  <c r="M1407" i="1"/>
  <c r="M1272" i="1"/>
  <c r="M54" i="1"/>
  <c r="M1976" i="1"/>
  <c r="M1973" i="1"/>
  <c r="M1794" i="1"/>
  <c r="M1371" i="1"/>
  <c r="M2071" i="1"/>
  <c r="M2072" i="1"/>
  <c r="M1104" i="1"/>
  <c r="M9" i="1"/>
  <c r="M23" i="1"/>
  <c r="M991" i="1"/>
  <c r="M994" i="1"/>
  <c r="M127" i="1"/>
  <c r="M153" i="1"/>
  <c r="M743" i="1"/>
  <c r="M1015" i="1"/>
  <c r="M1296" i="1"/>
  <c r="M2175" i="1"/>
  <c r="M1586" i="1"/>
  <c r="M1227" i="1"/>
  <c r="M1228" i="1"/>
  <c r="M1765" i="1"/>
  <c r="M202" i="1"/>
  <c r="M1813" i="1"/>
  <c r="M1764" i="1"/>
  <c r="M1631" i="1"/>
  <c r="M1350" i="1"/>
  <c r="M137" i="1"/>
  <c r="M1830" i="1"/>
  <c r="M1567" i="1"/>
  <c r="M291" i="1"/>
  <c r="M969" i="1"/>
  <c r="M1484" i="1"/>
  <c r="M1710" i="1"/>
  <c r="M1711" i="1"/>
  <c r="M550" i="1"/>
  <c r="M587" i="1"/>
  <c r="M917" i="1"/>
  <c r="M8" i="1"/>
  <c r="M928" i="1"/>
  <c r="M475" i="1"/>
  <c r="M1894" i="1"/>
  <c r="M464" i="1"/>
  <c r="M115" i="1"/>
  <c r="M1240" i="1"/>
  <c r="M1636" i="1"/>
  <c r="M767" i="1"/>
  <c r="M208" i="1"/>
  <c r="M126" i="1"/>
  <c r="M1946" i="1"/>
  <c r="M2167" i="1"/>
  <c r="M2232" i="1"/>
  <c r="M1947" i="1"/>
  <c r="M1943" i="1"/>
  <c r="M1088" i="1"/>
  <c r="M1727" i="1"/>
  <c r="M1134" i="1"/>
  <c r="M2264" i="1"/>
  <c r="M136" i="1"/>
  <c r="M768" i="1"/>
  <c r="M423" i="1"/>
  <c r="M2279" i="1"/>
  <c r="M1624" i="1"/>
  <c r="M1100" i="1"/>
  <c r="M2011" i="1"/>
  <c r="M2010" i="1"/>
  <c r="M2124" i="1"/>
  <c r="M2123" i="1"/>
  <c r="M1523" i="1"/>
  <c r="M825" i="1"/>
  <c r="M1568" i="1"/>
  <c r="M1590" i="1"/>
  <c r="M770" i="1"/>
  <c r="M771" i="1"/>
  <c r="M819" i="1"/>
  <c r="M772" i="1"/>
  <c r="M2348" i="1"/>
  <c r="M677" i="1"/>
  <c r="M458" i="1"/>
  <c r="M769" i="1"/>
  <c r="M1273" i="1"/>
  <c r="M828" i="1"/>
  <c r="M1694" i="1"/>
  <c r="M1329" i="1"/>
  <c r="M1330" i="1"/>
  <c r="M1954" i="1"/>
  <c r="M1953" i="1"/>
  <c r="M418" i="1"/>
  <c r="M545" i="1"/>
  <c r="M384" i="1"/>
  <c r="M988" i="1"/>
  <c r="M1498" i="1"/>
  <c r="M422" i="1"/>
  <c r="M1102" i="1"/>
  <c r="M1103" i="1"/>
  <c r="M1620" i="1"/>
  <c r="M1625" i="1"/>
  <c r="M1101" i="1"/>
  <c r="M2005" i="1"/>
  <c r="M1596" i="1"/>
  <c r="M1203" i="1"/>
  <c r="M297" i="1"/>
  <c r="M1920" i="1"/>
  <c r="M27" i="1"/>
  <c r="M419" i="1"/>
  <c r="M1536" i="1"/>
  <c r="M1205" i="1"/>
  <c r="M141" i="1"/>
  <c r="M1741" i="1"/>
  <c r="M2235" i="1"/>
  <c r="M381" i="1"/>
  <c r="M1520" i="1"/>
  <c r="M448" i="1"/>
  <c r="M1404" i="1"/>
  <c r="M1615" i="1"/>
  <c r="M2299" i="1"/>
  <c r="M777" i="1"/>
  <c r="M992" i="1"/>
  <c r="M960" i="1"/>
  <c r="M123" i="1"/>
  <c r="M1268" i="1"/>
  <c r="M328" i="1"/>
  <c r="M982" i="1"/>
  <c r="M26" i="1"/>
  <c r="M209" i="1"/>
  <c r="M219" i="1"/>
  <c r="M378" i="1"/>
  <c r="M110" i="1"/>
  <c r="M1366" i="1"/>
  <c r="M285" i="1"/>
  <c r="M367" i="1"/>
  <c r="M396" i="1"/>
  <c r="M400" i="1"/>
  <c r="M499" i="1"/>
  <c r="M1004" i="1"/>
  <c r="M227" i="1"/>
  <c r="M284" i="1"/>
  <c r="M1005" i="1"/>
  <c r="M708" i="1"/>
  <c r="M2113" i="1"/>
  <c r="M2139" i="1"/>
  <c r="M2001" i="1"/>
  <c r="M611" i="1"/>
  <c r="M2065" i="1"/>
  <c r="M250" i="1"/>
  <c r="M1780" i="1"/>
  <c r="M2174" i="1"/>
  <c r="M1689" i="1"/>
  <c r="M2056" i="1"/>
  <c r="M2138" i="1"/>
  <c r="M320" i="1"/>
  <c r="M2057" i="1"/>
  <c r="M2059" i="1"/>
  <c r="M2058" i="1"/>
  <c r="M1264" i="1"/>
  <c r="M2060" i="1"/>
  <c r="M323" i="1"/>
  <c r="M1784" i="1"/>
  <c r="M1924" i="1"/>
  <c r="M1323" i="1"/>
  <c r="M451" i="1"/>
  <c r="M2309" i="1"/>
  <c r="M1298" i="1"/>
  <c r="M2095" i="1"/>
  <c r="M1958" i="1"/>
  <c r="M2096" i="1"/>
  <c r="M1377" i="1"/>
  <c r="M958" i="1"/>
  <c r="M326" i="1"/>
  <c r="M1017" i="1"/>
  <c r="M1114" i="1"/>
  <c r="M1641" i="1"/>
  <c r="M1317" i="1"/>
  <c r="M1892" i="1"/>
  <c r="M1531" i="1"/>
  <c r="M1532" i="1"/>
  <c r="M1948" i="1"/>
  <c r="M1949" i="1"/>
  <c r="M135" i="1"/>
  <c r="M2277" i="1"/>
  <c r="M710" i="1"/>
  <c r="M2324" i="1"/>
  <c r="M2325" i="1"/>
  <c r="M1332" i="1"/>
  <c r="M667" i="1"/>
  <c r="M509" i="1"/>
  <c r="M668" i="1"/>
  <c r="M1066" i="1"/>
  <c r="M2163" i="1"/>
  <c r="M1186" i="1"/>
  <c r="M2081" i="1"/>
  <c r="M1575" i="1"/>
  <c r="M2177" i="1"/>
  <c r="M443" i="1"/>
  <c r="M2061" i="1"/>
  <c r="M1684" i="1"/>
  <c r="M2164" i="1"/>
  <c r="M1067" i="1"/>
  <c r="M1895" i="1"/>
  <c r="M689" i="1"/>
  <c r="M859" i="1"/>
  <c r="M1797" i="1"/>
  <c r="M1806" i="1"/>
  <c r="M1835" i="1"/>
  <c r="M1879" i="1"/>
  <c r="M2053" i="1"/>
  <c r="M1291" i="1"/>
  <c r="M1313" i="1"/>
  <c r="M2205" i="1"/>
  <c r="M1177" i="1"/>
  <c r="M1793" i="1"/>
  <c r="M1683" i="1"/>
  <c r="M1988" i="1"/>
  <c r="M2276" i="1"/>
  <c r="M298" i="1"/>
  <c r="M1048" i="1"/>
  <c r="M1343" i="1"/>
  <c r="M1916" i="1"/>
  <c r="M2305" i="1"/>
  <c r="M694" i="1"/>
  <c r="M1023" i="1"/>
  <c r="M2304" i="1"/>
  <c r="M835" i="1"/>
  <c r="M2215" i="1"/>
  <c r="M2152" i="1"/>
  <c r="M2151" i="1"/>
  <c r="M1000" i="1"/>
  <c r="M1001" i="1"/>
  <c r="M2342" i="1"/>
  <c r="M2343" i="1"/>
  <c r="M1055" i="1"/>
  <c r="M1465" i="1"/>
  <c r="M1271" i="1"/>
  <c r="M2019" i="1"/>
  <c r="M628" i="1"/>
  <c r="M749" i="1"/>
  <c r="M459" i="1"/>
  <c r="M494" i="1"/>
  <c r="M746" i="1"/>
  <c r="M747" i="1"/>
  <c r="M17" i="1"/>
  <c r="M1728" i="1"/>
  <c r="M421" i="1"/>
  <c r="M1950" i="1"/>
  <c r="M184" i="1"/>
  <c r="M1862" i="1"/>
  <c r="M1051" i="1"/>
  <c r="M1998" i="1"/>
  <c r="M961" i="1"/>
  <c r="M805" i="1"/>
  <c r="M187" i="1"/>
  <c r="M1384" i="1"/>
  <c r="M807" i="1"/>
  <c r="M685" i="1"/>
  <c r="M1885" i="1"/>
  <c r="M2150" i="1"/>
  <c r="M2162" i="1"/>
  <c r="M2176" i="1"/>
  <c r="M1374" i="1"/>
  <c r="M2270" i="1"/>
  <c r="M2269" i="1"/>
  <c r="M1700" i="1"/>
  <c r="M2097" i="1"/>
  <c r="M1383" i="1"/>
  <c r="M1405" i="1"/>
  <c r="M1168" i="1"/>
  <c r="M1686" i="1"/>
  <c r="M1779" i="1"/>
  <c r="M1585" i="1"/>
  <c r="M1612" i="1"/>
  <c r="M1584" i="1"/>
  <c r="M1171" i="1"/>
  <c r="M1321" i="1"/>
  <c r="M589" i="1"/>
  <c r="M122" i="1"/>
  <c r="M1451" i="1"/>
  <c r="M1801" i="1"/>
  <c r="M1032" i="1"/>
  <c r="M274" i="1"/>
  <c r="M1174" i="1"/>
  <c r="M2173" i="1"/>
  <c r="M1627" i="1"/>
  <c r="M1831" i="1"/>
  <c r="M1369" i="1"/>
  <c r="M1173" i="1"/>
  <c r="M1742" i="1"/>
  <c r="M1364" i="1"/>
  <c r="M1396" i="1"/>
  <c r="M1664" i="1"/>
  <c r="M1989" i="1"/>
  <c r="M1882" i="1"/>
  <c r="M1734" i="1"/>
  <c r="M1292" i="1"/>
  <c r="M117" i="1"/>
  <c r="M2100" i="1"/>
  <c r="M1818" i="1"/>
  <c r="M1819" i="1"/>
  <c r="M1091" i="1"/>
  <c r="M1459" i="1"/>
  <c r="M1344" i="1"/>
  <c r="M2282" i="1"/>
  <c r="M1613" i="1"/>
  <c r="M1941" i="1"/>
  <c r="M124" i="1"/>
  <c r="M1170" i="1"/>
  <c r="M1774" i="1"/>
  <c r="M1306" i="1"/>
  <c r="M1381" i="1"/>
  <c r="M2206" i="1"/>
  <c r="M1325" i="1"/>
  <c r="M1649" i="1"/>
  <c r="M1499" i="1"/>
  <c r="M2302" i="1"/>
  <c r="M2316" i="1"/>
  <c r="M182" i="1"/>
  <c r="M1595" i="1"/>
  <c r="M1811" i="1"/>
  <c r="M865" i="1"/>
  <c r="M222" i="1"/>
  <c r="M322" i="1"/>
  <c r="M1775" i="1"/>
  <c r="M1688" i="1"/>
  <c r="M1494" i="1"/>
  <c r="M1687" i="1"/>
  <c r="M1810" i="1"/>
  <c r="M1841" i="1"/>
  <c r="M1690" i="1"/>
  <c r="M2032" i="1"/>
  <c r="M2183" i="1"/>
  <c r="M2209" i="1"/>
  <c r="M1800" i="1"/>
  <c r="M1886" i="1"/>
  <c r="M2315" i="1"/>
  <c r="M1431" i="1"/>
  <c r="M1518" i="1"/>
  <c r="M2311" i="1"/>
  <c r="M2238" i="1"/>
  <c r="M485" i="1"/>
  <c r="M489" i="1"/>
  <c r="M1487" i="1"/>
  <c r="M1939" i="1"/>
  <c r="M702" i="1"/>
  <c r="M2033" i="1"/>
  <c r="M2170" i="1"/>
  <c r="M651" i="1"/>
  <c r="M831" i="1"/>
  <c r="M650" i="1"/>
  <c r="M180" i="1"/>
  <c r="M1481" i="1"/>
  <c r="M1375" i="1"/>
  <c r="M1771" i="1"/>
  <c r="M1365" i="1"/>
  <c r="M1923" i="1"/>
  <c r="M2295" i="1"/>
  <c r="M2298" i="1"/>
  <c r="M1692" i="1"/>
  <c r="M2067" i="1"/>
  <c r="M1305" i="1"/>
  <c r="M47" i="1"/>
  <c r="M1572" i="1"/>
  <c r="M614" i="1"/>
  <c r="M351" i="1"/>
  <c r="M1535" i="1"/>
  <c r="M1087" i="1"/>
  <c r="M1189" i="1"/>
  <c r="M1367" i="1"/>
  <c r="M2278" i="1"/>
  <c r="M12" i="1"/>
  <c r="M1025" i="1"/>
  <c r="M1198" i="1"/>
  <c r="M1861" i="1"/>
  <c r="M1884" i="1"/>
  <c r="M744" i="1"/>
  <c r="M784" i="1"/>
  <c r="M860" i="1"/>
  <c r="M358" i="1"/>
  <c r="M523" i="1"/>
  <c r="M1021" i="1"/>
  <c r="M1175" i="1"/>
  <c r="M1218" i="1"/>
  <c r="M1836" i="1"/>
  <c r="M1839" i="1"/>
  <c r="M1288" i="1"/>
  <c r="M1289" i="1"/>
  <c r="M1234" i="1"/>
  <c r="M1936" i="1"/>
  <c r="M1290" i="1"/>
  <c r="M1293" i="1"/>
  <c r="M1307" i="1"/>
  <c r="M742" i="1"/>
  <c r="M1370" i="1"/>
  <c r="M1582" i="1"/>
  <c r="M1302" i="1"/>
  <c r="M783" i="1"/>
  <c r="M1380" i="1"/>
  <c r="M522" i="1"/>
  <c r="M1814" i="1"/>
  <c r="M1691" i="1"/>
  <c r="M1726" i="1"/>
  <c r="M1807" i="1"/>
  <c r="M1480" i="1"/>
  <c r="M2002" i="1"/>
  <c r="M2116" i="1"/>
  <c r="M1770" i="1"/>
  <c r="M1399" i="1"/>
  <c r="M1166" i="1"/>
  <c r="M1888" i="1"/>
  <c r="M1430" i="1"/>
  <c r="M816" i="1"/>
  <c r="M1921" i="1"/>
  <c r="M1778" i="1"/>
  <c r="M1969" i="1"/>
  <c r="M2089" i="1"/>
  <c r="M1172" i="1"/>
  <c r="M1776" i="1"/>
  <c r="M1772" i="1"/>
  <c r="M1967" i="1"/>
  <c r="M1169" i="1"/>
  <c r="M2069" i="1"/>
  <c r="M1434" i="1"/>
  <c r="M1533" i="1"/>
  <c r="M2146" i="1"/>
  <c r="M2145" i="1"/>
  <c r="M1619" i="1"/>
  <c r="M1617" i="1"/>
  <c r="M1773" i="1"/>
  <c r="M1777" i="1"/>
  <c r="M741" i="1"/>
  <c r="M1197" i="1"/>
  <c r="M2181" i="1"/>
  <c r="M1429" i="1"/>
  <c r="M1488" i="1"/>
  <c r="M2182" i="1"/>
  <c r="M1701" i="1"/>
  <c r="M1705" i="1"/>
  <c r="M1832" i="1"/>
  <c r="M1922" i="1"/>
  <c r="M1880" i="1"/>
  <c r="M2340" i="1"/>
  <c r="M1655" i="1"/>
  <c r="M1887" i="1"/>
  <c r="M2180" i="1"/>
  <c r="M822" i="1"/>
  <c r="M134" i="1"/>
  <c r="M479" i="1"/>
  <c r="M1083" i="1"/>
  <c r="M1135" i="1"/>
  <c r="M1514" i="1"/>
  <c r="M1519" i="1"/>
  <c r="M1657" i="1"/>
  <c r="M1838" i="1"/>
  <c r="M2239" i="1"/>
  <c r="M2267" i="1"/>
  <c r="M2344" i="1"/>
  <c r="M1579" i="1"/>
  <c r="M948" i="1"/>
  <c r="M2228" i="1"/>
  <c r="M238" i="1"/>
  <c r="M2335" i="1"/>
  <c r="M1425" i="1"/>
  <c r="M413" i="1"/>
  <c r="M1426" i="1"/>
  <c r="M1248" i="1"/>
  <c r="M804" i="1"/>
  <c r="M1251" i="1"/>
  <c r="M761" i="1"/>
  <c r="M764" i="1"/>
  <c r="M1563" i="1"/>
  <c r="M1507" i="1"/>
  <c r="M1153" i="1"/>
  <c r="M1249" i="1"/>
  <c r="M916" i="1"/>
  <c r="M492" i="1"/>
  <c r="M1864" i="1"/>
  <c r="M2354" i="1"/>
  <c r="M824" i="1"/>
  <c r="M73" i="1"/>
  <c r="M1452" i="1"/>
  <c r="M2233" i="1"/>
  <c r="M2297" i="1"/>
  <c r="M1453" i="1"/>
  <c r="M786" i="1"/>
  <c r="M785" i="1"/>
  <c r="M547" i="1"/>
  <c r="M2166" i="1"/>
  <c r="M1760" i="1"/>
  <c r="M1477" i="1"/>
  <c r="M1545" i="1"/>
  <c r="M1156" i="1"/>
  <c r="M1157" i="1"/>
  <c r="M1679" i="1"/>
  <c r="M311" i="1"/>
  <c r="M531" i="1"/>
  <c r="M2285" i="1"/>
  <c r="M1788" i="1"/>
  <c r="M392" i="1"/>
  <c r="M1647" i="1"/>
  <c r="M1651" i="1"/>
  <c r="M2331" i="1"/>
  <c r="M2275" i="1"/>
  <c r="M1500" i="1"/>
  <c r="M1546" i="1"/>
  <c r="M1154" i="1"/>
  <c r="M1160" i="1"/>
  <c r="M1247" i="1"/>
  <c r="M727" i="1"/>
  <c r="M1677" i="1"/>
  <c r="M644" i="1"/>
  <c r="M2029" i="1"/>
  <c r="M1478" i="1"/>
  <c r="M2221" i="1"/>
  <c r="M2220" i="1"/>
  <c r="M2040" i="1"/>
  <c r="M1442" i="1"/>
  <c r="M2105" i="1"/>
  <c r="M1548" i="1"/>
  <c r="M1564" i="1"/>
  <c r="M1678" i="1"/>
  <c r="M1931" i="1"/>
  <c r="M1152" i="1"/>
  <c r="M726" i="1"/>
  <c r="M762" i="1"/>
  <c r="M724" i="1"/>
  <c r="M530" i="1"/>
  <c r="M1544" i="1"/>
  <c r="M1547" i="1"/>
  <c r="M721" i="1"/>
  <c r="M1151" i="1"/>
  <c r="M640" i="1"/>
  <c r="M639" i="1"/>
  <c r="M446" i="1"/>
  <c r="M1495" i="1"/>
  <c r="M1823" i="1"/>
  <c r="M1406" i="1"/>
  <c r="M2188" i="1"/>
  <c r="M2341" i="1"/>
  <c r="M2280" i="1"/>
  <c r="M1276" i="1"/>
  <c r="M1733" i="1"/>
  <c r="M1817" i="1"/>
  <c r="M952" i="1"/>
  <c r="M1724" i="1"/>
  <c r="M1386" i="1"/>
  <c r="M1266" i="1"/>
  <c r="M1455" i="1"/>
  <c r="M1704" i="1"/>
  <c r="M2147" i="1"/>
  <c r="M457" i="1"/>
  <c r="M681" i="1"/>
  <c r="M346" i="1"/>
  <c r="M19" i="1"/>
  <c r="M1591" i="1"/>
  <c r="M1592" i="1"/>
  <c r="M125" i="1"/>
  <c r="M183" i="1"/>
  <c r="M907" i="1"/>
  <c r="M911" i="1"/>
  <c r="M671" i="1"/>
  <c r="M722" i="1"/>
  <c r="M1161" i="1"/>
  <c r="M1509" i="1"/>
  <c r="M799" i="1"/>
  <c r="M802" i="1"/>
  <c r="M2334" i="1"/>
  <c r="M1018" i="1"/>
  <c r="M2088" i="1"/>
  <c r="M1966" i="1"/>
  <c r="M414" i="1"/>
  <c r="M951" i="1"/>
  <c r="M979" i="1"/>
  <c r="M335" i="1"/>
  <c r="M890" i="1"/>
  <c r="M501" i="1"/>
  <c r="M811" i="1"/>
  <c r="M316" i="1"/>
  <c r="M1660" i="1"/>
  <c r="M2148" i="1"/>
  <c r="M2227" i="1"/>
  <c r="M1577" i="1"/>
  <c r="M1574" i="1"/>
  <c r="M797" i="1"/>
  <c r="M763" i="1"/>
  <c r="M1680" i="1"/>
  <c r="M1126" i="1"/>
  <c r="M723" i="1"/>
  <c r="M1508" i="1"/>
  <c r="M601" i="1"/>
  <c r="M1028" i="1"/>
  <c r="M1054" i="1"/>
  <c r="M1117" i="1"/>
  <c r="M663" i="1"/>
  <c r="M626" i="1"/>
  <c r="M912" i="1"/>
  <c r="M146" i="1"/>
  <c r="M1345" i="1"/>
  <c r="M964" i="1"/>
  <c r="M975" i="1"/>
  <c r="M2210" i="1"/>
  <c r="M1889" i="1"/>
  <c r="M1890" i="1"/>
  <c r="M869" i="1"/>
  <c r="M1917" i="1"/>
  <c r="M687" i="1"/>
  <c r="M2353" i="1"/>
  <c r="M2041" i="1"/>
  <c r="M2193" i="1"/>
  <c r="M437" i="1"/>
  <c r="M1029" i="1"/>
  <c r="M1318" i="1"/>
  <c r="M1656" i="1"/>
  <c r="M1650" i="1"/>
  <c r="M1513" i="1"/>
  <c r="M1562" i="1"/>
  <c r="M796" i="1"/>
  <c r="M798" i="1"/>
  <c r="M719" i="1"/>
  <c r="M450" i="1"/>
  <c r="M334" i="1"/>
  <c r="M730" i="1"/>
  <c r="M1980" i="1"/>
  <c r="M1527" i="1"/>
  <c r="M966" i="1"/>
  <c r="M477" i="1"/>
  <c r="M478" i="1"/>
  <c r="M599" i="1"/>
  <c r="M586" i="1"/>
  <c r="M1604" i="1"/>
  <c r="M963" i="1"/>
  <c r="M1932" i="1"/>
  <c r="M1933" i="1"/>
  <c r="M370" i="1"/>
  <c r="M465" i="1"/>
  <c r="M1391" i="1"/>
  <c r="M957" i="1"/>
  <c r="M965" i="1"/>
  <c r="M1534" i="1"/>
  <c r="M1280" i="1"/>
  <c r="M1363" i="1"/>
  <c r="M1334" i="1"/>
  <c r="M1373" i="1"/>
  <c r="M1581" i="1"/>
  <c r="M1497" i="1"/>
  <c r="M1496" i="1"/>
  <c r="M646" i="1"/>
  <c r="M718" i="1"/>
  <c r="M720" i="1"/>
  <c r="M309" i="1"/>
  <c r="M1042" i="1"/>
  <c r="M1125" i="1"/>
  <c r="M725" i="1"/>
  <c r="M2249" i="1"/>
  <c r="M2314" i="1"/>
  <c r="M1141" i="1"/>
  <c r="M1231" i="1"/>
  <c r="M1517" i="1"/>
  <c r="M2030" i="1"/>
  <c r="M2329" i="1"/>
  <c r="M2351" i="1"/>
  <c r="M1297" i="1"/>
  <c r="M1516" i="1"/>
  <c r="M1840" i="1"/>
  <c r="M1935" i="1"/>
  <c r="M1972" i="1"/>
  <c r="M1432" i="1"/>
  <c r="M1382" i="1"/>
  <c r="M955" i="1"/>
  <c r="M1768" i="1"/>
  <c r="M2136" i="1"/>
  <c r="M1314" i="1"/>
  <c r="M70" i="1"/>
  <c r="M95" i="1"/>
  <c r="M239" i="1"/>
  <c r="M56" i="1"/>
  <c r="M120" i="1"/>
  <c r="M1979" i="1"/>
  <c r="M810" i="1"/>
  <c r="M1804" i="1"/>
  <c r="M643" i="1"/>
  <c r="M1557" i="1"/>
  <c r="M1529" i="1"/>
  <c r="M1681" i="1"/>
  <c r="M118" i="1"/>
  <c r="M157" i="1"/>
  <c r="M171" i="1"/>
  <c r="M178" i="1"/>
  <c r="M2135" i="1"/>
  <c r="M980" i="1"/>
  <c r="M484" i="1"/>
  <c r="M539" i="1"/>
  <c r="M906" i="1"/>
  <c r="M307" i="1"/>
  <c r="M592" i="1"/>
  <c r="M1301" i="1"/>
  <c r="M1658" i="1"/>
  <c r="M1659" i="1"/>
  <c r="M2313" i="1"/>
  <c r="M1955" i="1"/>
  <c r="M573" i="1"/>
  <c r="M1188" i="1"/>
  <c r="M1614" i="1"/>
  <c r="M1970" i="1"/>
  <c r="M1881" i="1"/>
  <c r="M1464" i="1"/>
  <c r="M927" i="1"/>
  <c r="M517" i="1"/>
  <c r="M46" i="1"/>
  <c r="M1180" i="1"/>
  <c r="M502" i="1"/>
  <c r="M371" i="1"/>
  <c r="M119" i="1"/>
  <c r="M55" i="1"/>
  <c r="M925" i="1"/>
  <c r="M361" i="1"/>
  <c r="M986" i="1"/>
  <c r="M1638" i="1"/>
  <c r="M1457" i="1"/>
  <c r="M35" i="1"/>
  <c r="M176" i="1"/>
  <c r="M609" i="1"/>
  <c r="M664" i="1"/>
  <c r="M686" i="1"/>
  <c r="M503" i="1"/>
  <c r="M1511" i="1"/>
  <c r="M436" i="1"/>
  <c r="M249" i="1"/>
  <c r="M107" i="1"/>
  <c r="M493" i="1"/>
  <c r="M53" i="1"/>
  <c r="M71" i="1"/>
  <c r="M128" i="1"/>
  <c r="M2236" i="1"/>
  <c r="M1053" i="1"/>
  <c r="M974" i="1"/>
  <c r="M1335" i="1"/>
  <c r="M1378" i="1"/>
  <c r="M1118" i="1"/>
  <c r="M2234" i="1"/>
  <c r="M2203" i="1"/>
  <c r="M42" i="1"/>
  <c r="M782" i="1"/>
  <c r="M1285" i="1"/>
  <c r="M281" i="1"/>
  <c r="M282" i="1"/>
  <c r="M2242" i="1"/>
  <c r="M808" i="1"/>
  <c r="M1738" i="1"/>
  <c r="M1737" i="1"/>
  <c r="M1342" i="1"/>
  <c r="M1112" i="1"/>
  <c r="M836" i="1"/>
  <c r="M1355" i="1"/>
  <c r="M2225" i="1"/>
  <c r="M1357" i="1"/>
  <c r="M1720" i="1"/>
  <c r="M2241" i="1"/>
  <c r="M2189" i="1"/>
  <c r="M1113" i="1"/>
  <c r="M406" i="1"/>
  <c r="M411" i="1"/>
  <c r="M2109" i="1"/>
  <c r="M2106" i="1"/>
  <c r="M968" i="1"/>
  <c r="M947" i="1"/>
  <c r="M474" i="1"/>
  <c r="M1643" i="1"/>
  <c r="M1578" i="1"/>
  <c r="M1422" i="1"/>
  <c r="M273" i="1"/>
  <c r="M169" i="1"/>
  <c r="M111" i="1"/>
  <c r="M428" i="1"/>
  <c r="M504" i="1"/>
  <c r="M1142" i="1"/>
  <c r="M962" i="1"/>
  <c r="M1521" i="1"/>
  <c r="M913" i="1"/>
  <c r="M919" i="1"/>
  <c r="M1237" i="1"/>
  <c r="M96" i="1"/>
  <c r="M224" i="1"/>
  <c r="M2268" i="1"/>
  <c r="M482" i="1"/>
  <c r="M1995" i="1"/>
  <c r="M1376" i="1"/>
  <c r="M6" i="1"/>
  <c r="M656" i="1"/>
  <c r="M776" i="1"/>
  <c r="M11" i="1"/>
  <c r="M257" i="1"/>
  <c r="M1233" i="1"/>
  <c r="M1252" i="1"/>
  <c r="M1300" i="1"/>
  <c r="M627" i="1"/>
  <c r="M240" i="1"/>
  <c r="M246" i="1"/>
  <c r="M188" i="1"/>
  <c r="M909" i="1"/>
  <c r="M449" i="1"/>
  <c r="M1253" i="1"/>
  <c r="M109" i="1"/>
  <c r="M173" i="1"/>
  <c r="M251" i="1"/>
  <c r="M267" i="1"/>
  <c r="M662" i="1"/>
  <c r="M58" i="1"/>
  <c r="M59" i="1"/>
  <c r="M52" i="1"/>
  <c r="M954" i="1"/>
  <c r="M453" i="1"/>
  <c r="M452" i="1"/>
  <c r="M1079" i="1"/>
  <c r="M2320" i="1"/>
  <c r="M2293" i="1"/>
  <c r="M1750" i="1"/>
  <c r="M1286" i="1"/>
  <c r="M57" i="1"/>
  <c r="M1351" i="1"/>
  <c r="M868" i="1"/>
  <c r="M934" i="1"/>
  <c r="M2326" i="1"/>
  <c r="M1524" i="1"/>
  <c r="M931" i="1"/>
  <c r="M546" i="1"/>
  <c r="M2319" i="1"/>
  <c r="M2074" i="1"/>
  <c r="M1204" i="1"/>
  <c r="M829" i="1"/>
  <c r="M1049" i="1"/>
  <c r="M678" i="1"/>
  <c r="M1187" i="1"/>
  <c r="M2172" i="1"/>
  <c r="M2292" i="1"/>
  <c r="M2008" i="1"/>
  <c r="M745" i="1"/>
  <c r="M1996" i="1"/>
  <c r="M318" i="1"/>
  <c r="M2358" i="1"/>
  <c r="M1763" i="1"/>
  <c r="M434" i="1"/>
  <c r="M229" i="1"/>
  <c r="M1847" i="1"/>
  <c r="M1074" i="1"/>
  <c r="M1896" i="1"/>
  <c r="M374" i="1"/>
  <c r="M987" i="1"/>
  <c r="M230" i="1"/>
  <c r="M398" i="1"/>
  <c r="M2078" i="1"/>
  <c r="M39" i="1"/>
  <c r="M791" i="1"/>
  <c r="M1792" i="1"/>
  <c r="M2042" i="1"/>
  <c r="M466" i="1"/>
  <c r="M2130" i="1"/>
  <c r="M33" i="1"/>
  <c r="M1389" i="1"/>
  <c r="M1959" i="1"/>
  <c r="M1671" i="1"/>
  <c r="M1390" i="1"/>
  <c r="M1181" i="1"/>
  <c r="M1875" i="1"/>
  <c r="M1006" i="1"/>
  <c r="M108" i="1"/>
  <c r="M1848" i="1"/>
  <c r="M2262" i="1"/>
  <c r="M1209" i="1"/>
  <c r="M1281" i="1"/>
  <c r="M1854" i="1"/>
  <c r="M2252" i="1"/>
  <c r="M556" i="1"/>
  <c r="M77" i="1"/>
  <c r="M1759" i="1"/>
  <c r="M1124" i="1"/>
  <c r="M1856" i="1"/>
  <c r="M2322" i="1"/>
  <c r="M102" i="1"/>
  <c r="M1123" i="1"/>
  <c r="M261" i="1"/>
  <c r="M1122" i="1"/>
  <c r="M874" i="1"/>
  <c r="M129" i="1"/>
  <c r="M1024" i="1"/>
  <c r="M439" i="1"/>
  <c r="M1359" i="1"/>
  <c r="M565" i="1"/>
  <c r="M287" i="1"/>
  <c r="M660" i="1"/>
  <c r="M1748" i="1"/>
  <c r="M1790" i="1"/>
  <c r="M1178" i="1"/>
  <c r="M1340" i="1"/>
  <c r="M2291" i="1"/>
  <c r="M2260" i="1"/>
  <c r="M2248" i="1"/>
  <c r="M635" i="1"/>
  <c r="M636" i="1"/>
  <c r="M2327" i="1"/>
  <c r="M2323" i="1"/>
  <c r="M996" i="1"/>
  <c r="M1644" i="1"/>
  <c r="M417" i="1"/>
  <c r="M2290" i="1"/>
  <c r="M793" i="1"/>
  <c r="M1842" i="1"/>
  <c r="M97" i="1"/>
  <c r="M80" i="1"/>
  <c r="M81" i="1"/>
  <c r="M78" i="1"/>
  <c r="M86" i="1"/>
  <c r="M2133" i="1"/>
  <c r="M943" i="1"/>
  <c r="M1853" i="1"/>
  <c r="M393" i="1"/>
  <c r="M368" i="1"/>
  <c r="M1761" i="1"/>
  <c r="M221" i="1"/>
  <c r="M91" i="1"/>
  <c r="M16" i="1"/>
  <c r="M175" i="1"/>
  <c r="M1238" i="1"/>
  <c r="M706" i="1"/>
  <c r="M1925" i="1"/>
  <c r="M707" i="1"/>
  <c r="M1341" i="1"/>
  <c r="M1855" i="1"/>
  <c r="M1859" i="1"/>
  <c r="M794" i="1"/>
  <c r="M79" i="1"/>
  <c r="M637" i="1"/>
  <c r="M1149" i="1"/>
  <c r="M2009" i="1"/>
  <c r="M260" i="1"/>
  <c r="M2224" i="1"/>
  <c r="M1217" i="1"/>
  <c r="M174" i="1"/>
  <c r="M331" i="1"/>
  <c r="M330" i="1"/>
  <c r="M602" i="1"/>
  <c r="M1824" i="1"/>
  <c r="M1903" i="1"/>
  <c r="M341" i="1"/>
  <c r="M1260" i="1"/>
  <c r="M21" i="1"/>
  <c r="M161" i="1"/>
  <c r="M198" i="1"/>
  <c r="M512" i="1"/>
  <c r="M162" i="1"/>
  <c r="M513" i="1"/>
  <c r="M1093" i="1"/>
  <c r="M83" i="1"/>
  <c r="M199" i="1"/>
  <c r="M2134" i="1"/>
  <c r="M1608" i="1"/>
  <c r="M1877" i="1"/>
  <c r="M1609" i="1"/>
  <c r="M1828" i="1"/>
  <c r="M1621" i="1"/>
  <c r="M1645" i="1"/>
  <c r="M823" i="1"/>
  <c r="M653" i="1"/>
  <c r="M655" i="1"/>
  <c r="M1491" i="1"/>
  <c r="M1220" i="1"/>
  <c r="M471" i="1"/>
  <c r="M2099" i="1"/>
  <c r="M1913" i="1"/>
  <c r="M735" i="1"/>
  <c r="M1440" i="1"/>
  <c r="AN2343" i="1" l="1"/>
  <c r="AO2352" i="1"/>
  <c r="AN2352" i="1"/>
  <c r="AO2340" i="1"/>
  <c r="AN2340" i="1"/>
  <c r="AO2328" i="1"/>
  <c r="AQ2328" i="1" s="1"/>
  <c r="AN2328" i="1"/>
  <c r="AO2316" i="1"/>
  <c r="AN2316" i="1"/>
  <c r="AO2304" i="1"/>
  <c r="AQ2304" i="1" s="1"/>
  <c r="AN2304" i="1"/>
  <c r="AO2292" i="1"/>
  <c r="AQ2292" i="1" s="1"/>
  <c r="AN2292" i="1"/>
  <c r="AO2280" i="1"/>
  <c r="AQ2280" i="1" s="1"/>
  <c r="AN2280" i="1"/>
  <c r="AO2268" i="1"/>
  <c r="AQ2268" i="1" s="1"/>
  <c r="AN2268" i="1"/>
  <c r="AO2256" i="1"/>
  <c r="AN2256" i="1"/>
  <c r="AO2244" i="1"/>
  <c r="AQ2244" i="1" s="1"/>
  <c r="AN2244" i="1"/>
  <c r="AO2232" i="1"/>
  <c r="AN2232" i="1"/>
  <c r="AO2220" i="1"/>
  <c r="AN2220" i="1"/>
  <c r="AO2208" i="1"/>
  <c r="AN2208" i="1"/>
  <c r="AO2196" i="1"/>
  <c r="AN2196" i="1"/>
  <c r="AO2184" i="1"/>
  <c r="AQ2184" i="1" s="1"/>
  <c r="AN2184" i="1"/>
  <c r="AO2172" i="1"/>
  <c r="AN2172" i="1"/>
  <c r="AO2160" i="1"/>
  <c r="AN2160" i="1"/>
  <c r="AO2148" i="1"/>
  <c r="AN2148" i="1"/>
  <c r="AO2136" i="1"/>
  <c r="AN2136" i="1"/>
  <c r="AO2124" i="1"/>
  <c r="AQ2124" i="1" s="1"/>
  <c r="AN2124" i="1"/>
  <c r="AO2112" i="1"/>
  <c r="AN2112" i="1"/>
  <c r="AO2100" i="1"/>
  <c r="AN2100" i="1"/>
  <c r="AO2088" i="1"/>
  <c r="AN2088" i="1"/>
  <c r="AO2076" i="1"/>
  <c r="AN2076" i="1"/>
  <c r="AO2064" i="1"/>
  <c r="AN2064" i="1"/>
  <c r="AO2052" i="1"/>
  <c r="AN2052" i="1"/>
  <c r="AO2040" i="1"/>
  <c r="AN2040" i="1"/>
  <c r="AO2028" i="1"/>
  <c r="AN2028" i="1"/>
  <c r="AO2016" i="1"/>
  <c r="AN2016" i="1"/>
  <c r="AO2004" i="1"/>
  <c r="AN2004" i="1"/>
  <c r="AO1992" i="1"/>
  <c r="AN1992" i="1"/>
  <c r="AO1980" i="1"/>
  <c r="AN1980" i="1"/>
  <c r="AO1968" i="1"/>
  <c r="AN1968" i="1"/>
  <c r="AO1956" i="1"/>
  <c r="AN1956" i="1"/>
  <c r="AN1356" i="1"/>
  <c r="AO2351" i="1"/>
  <c r="AN2351" i="1"/>
  <c r="AO2339" i="1"/>
  <c r="AQ2339" i="1" s="1"/>
  <c r="AN2339" i="1"/>
  <c r="AN1559" i="1"/>
  <c r="AN1067" i="1"/>
  <c r="AN1019" i="1"/>
  <c r="AO2350" i="1"/>
  <c r="AN2350" i="1"/>
  <c r="AO2338" i="1"/>
  <c r="AQ2338" i="1" s="1"/>
  <c r="AN2338" i="1"/>
  <c r="AN2302" i="1"/>
  <c r="AN2290" i="1"/>
  <c r="AO2349" i="1"/>
  <c r="AN2349" i="1"/>
  <c r="AO2337" i="1"/>
  <c r="AQ2337" i="1" s="1"/>
  <c r="AN2337" i="1"/>
  <c r="AO2325" i="1"/>
  <c r="AN2325" i="1"/>
  <c r="AO2313" i="1"/>
  <c r="AN2313" i="1"/>
  <c r="AO2301" i="1"/>
  <c r="AN2301" i="1"/>
  <c r="AO2289" i="1"/>
  <c r="AQ2289" i="1" s="1"/>
  <c r="AN2289" i="1"/>
  <c r="AO2277" i="1"/>
  <c r="AN2277" i="1"/>
  <c r="AO2265" i="1"/>
  <c r="AN2265" i="1"/>
  <c r="AO2253" i="1"/>
  <c r="AN2253" i="1"/>
  <c r="AO2241" i="1"/>
  <c r="AN2241" i="1"/>
  <c r="AO2229" i="1"/>
  <c r="AN2229" i="1"/>
  <c r="AO2217" i="1"/>
  <c r="AN2217" i="1"/>
  <c r="AO2205" i="1"/>
  <c r="AN2205" i="1"/>
  <c r="AO2193" i="1"/>
  <c r="AN2193" i="1"/>
  <c r="AO2181" i="1"/>
  <c r="AN2181" i="1"/>
  <c r="AO2169" i="1"/>
  <c r="AN2169" i="1"/>
  <c r="AO2157" i="1"/>
  <c r="AN2157" i="1"/>
  <c r="AN1545" i="1"/>
  <c r="AN1401" i="1"/>
  <c r="AN1341" i="1"/>
  <c r="AN1185" i="1"/>
  <c r="AN1149" i="1"/>
  <c r="AN1113" i="1"/>
  <c r="AO2348" i="1"/>
  <c r="AQ2348" i="1" s="1"/>
  <c r="AN2348" i="1"/>
  <c r="AO2336" i="1"/>
  <c r="AQ2336" i="1" s="1"/>
  <c r="AN2336" i="1"/>
  <c r="AO2324" i="1"/>
  <c r="AN2324" i="1"/>
  <c r="AO2312" i="1"/>
  <c r="AN2312" i="1"/>
  <c r="AO2300" i="1"/>
  <c r="AN2300" i="1"/>
  <c r="AO2288" i="1"/>
  <c r="AN2288" i="1"/>
  <c r="AO2276" i="1"/>
  <c r="AN2276" i="1"/>
  <c r="AO2264" i="1"/>
  <c r="AN2264" i="1"/>
  <c r="AO2252" i="1"/>
  <c r="AQ2252" i="1" s="1"/>
  <c r="AN2252" i="1"/>
  <c r="AO2240" i="1"/>
  <c r="AN2240" i="1"/>
  <c r="AO2228" i="1"/>
  <c r="AN2228" i="1"/>
  <c r="AO2216" i="1"/>
  <c r="AN2216" i="1"/>
  <c r="AO2204" i="1"/>
  <c r="AN2204" i="1"/>
  <c r="AO2192" i="1"/>
  <c r="AN2192" i="1"/>
  <c r="AO2180" i="1"/>
  <c r="AN2180" i="1"/>
  <c r="AO2168" i="1"/>
  <c r="AN2168" i="1"/>
  <c r="AO2156" i="1"/>
  <c r="AN2156" i="1"/>
  <c r="AO2144" i="1"/>
  <c r="AN2144" i="1"/>
  <c r="AO2132" i="1"/>
  <c r="AN2132" i="1"/>
  <c r="AO2120" i="1"/>
  <c r="AN2120" i="1"/>
  <c r="AO2108" i="1"/>
  <c r="AN2108" i="1"/>
  <c r="AO2096" i="1"/>
  <c r="AN2096" i="1"/>
  <c r="AO2084" i="1"/>
  <c r="AN2084" i="1"/>
  <c r="AO2072" i="1"/>
  <c r="AN2072" i="1"/>
  <c r="AO2060" i="1"/>
  <c r="AN2060" i="1"/>
  <c r="AO2048" i="1"/>
  <c r="AN2048" i="1"/>
  <c r="AO2036" i="1"/>
  <c r="AN2036" i="1"/>
  <c r="AO2024" i="1"/>
  <c r="AN2024" i="1"/>
  <c r="AO2012" i="1"/>
  <c r="AN2012" i="1"/>
  <c r="AO2000" i="1"/>
  <c r="AN2000" i="1"/>
  <c r="AO1988" i="1"/>
  <c r="AN1988" i="1"/>
  <c r="AO1976" i="1"/>
  <c r="AN1976" i="1"/>
  <c r="AO1964" i="1"/>
  <c r="AQ1964" i="1" s="1"/>
  <c r="AN1964" i="1"/>
  <c r="AO1952" i="1"/>
  <c r="AN1952" i="1"/>
  <c r="AO1940" i="1"/>
  <c r="AN1940" i="1"/>
  <c r="AO1928" i="1"/>
  <c r="AN1928" i="1"/>
  <c r="AO1916" i="1"/>
  <c r="AN1916" i="1"/>
  <c r="AO1904" i="1"/>
  <c r="AN1904" i="1"/>
  <c r="AO1892" i="1"/>
  <c r="AN1892" i="1"/>
  <c r="AO1880" i="1"/>
  <c r="AN1880" i="1"/>
  <c r="AN1868" i="1"/>
  <c r="AN1856" i="1"/>
  <c r="AN1844" i="1"/>
  <c r="AN1832" i="1"/>
  <c r="AN1820" i="1"/>
  <c r="AN1808" i="1"/>
  <c r="AN1796" i="1"/>
  <c r="AN1760" i="1"/>
  <c r="AN1736" i="1"/>
  <c r="AO6" i="1"/>
  <c r="AN1211" i="1"/>
  <c r="AN1415" i="1"/>
  <c r="AN1588" i="1"/>
  <c r="AN1748" i="1"/>
  <c r="AN2106" i="1"/>
  <c r="AN2142" i="1"/>
  <c r="AN2178" i="1"/>
  <c r="AN2262" i="1"/>
  <c r="AN6" i="1"/>
  <c r="AO2347" i="1"/>
  <c r="AQ2347" i="1" s="1"/>
  <c r="AN2347" i="1"/>
  <c r="AO2335" i="1"/>
  <c r="AQ2335" i="1" s="1"/>
  <c r="AN2335" i="1"/>
  <c r="AO2323" i="1"/>
  <c r="AQ2323" i="1" s="1"/>
  <c r="AN2323" i="1"/>
  <c r="AO2311" i="1"/>
  <c r="AN2311" i="1"/>
  <c r="AO2299" i="1"/>
  <c r="AN2299" i="1"/>
  <c r="AO2287" i="1"/>
  <c r="AN2287" i="1"/>
  <c r="AO2275" i="1"/>
  <c r="AQ2275" i="1" s="1"/>
  <c r="AN2275" i="1"/>
  <c r="AO2263" i="1"/>
  <c r="AN2263" i="1"/>
  <c r="AO2251" i="1"/>
  <c r="AN2251" i="1"/>
  <c r="AO2239" i="1"/>
  <c r="AN2239" i="1"/>
  <c r="AO2227" i="1"/>
  <c r="AQ2227" i="1" s="1"/>
  <c r="AN2227" i="1"/>
  <c r="AO2215" i="1"/>
  <c r="AN2215" i="1"/>
  <c r="AO2203" i="1"/>
  <c r="AN2203" i="1"/>
  <c r="AO2191" i="1"/>
  <c r="AN2191" i="1"/>
  <c r="AO2179" i="1"/>
  <c r="AN2179" i="1"/>
  <c r="AN2167" i="1"/>
  <c r="AN2155" i="1"/>
  <c r="AN2143" i="1"/>
  <c r="AN2131" i="1"/>
  <c r="AN2119" i="1"/>
  <c r="AN2107" i="1"/>
  <c r="AN2095" i="1"/>
  <c r="AN1723" i="1"/>
  <c r="AN1603" i="1"/>
  <c r="AN1531" i="1"/>
  <c r="AN1459" i="1"/>
  <c r="AN1387" i="1"/>
  <c r="AO2358" i="1"/>
  <c r="AQ2358" i="1" s="1"/>
  <c r="AN2358" i="1"/>
  <c r="AO2357" i="1"/>
  <c r="AQ2357" i="1" s="1"/>
  <c r="AN2357" i="1"/>
  <c r="AO2345" i="1"/>
  <c r="AN2345" i="1"/>
  <c r="AO2333" i="1"/>
  <c r="AN2333" i="1"/>
  <c r="AO2321" i="1"/>
  <c r="AN2321" i="1"/>
  <c r="AO2309" i="1"/>
  <c r="AQ2309" i="1" s="1"/>
  <c r="AN2309" i="1"/>
  <c r="AO2297" i="1"/>
  <c r="AN2297" i="1"/>
  <c r="AO2285" i="1"/>
  <c r="AQ2285" i="1" s="1"/>
  <c r="AN2285" i="1"/>
  <c r="AO2273" i="1"/>
  <c r="AN2273" i="1"/>
  <c r="AO2261" i="1"/>
  <c r="AQ2261" i="1" s="1"/>
  <c r="AN2261" i="1"/>
  <c r="AO2249" i="1"/>
  <c r="AN2249" i="1"/>
  <c r="AO2237" i="1"/>
  <c r="AN2237" i="1"/>
  <c r="AO2225" i="1"/>
  <c r="AN2225" i="1"/>
  <c r="AO2213" i="1"/>
  <c r="AN2213" i="1"/>
  <c r="AO2201" i="1"/>
  <c r="AN2201" i="1"/>
  <c r="AO2189" i="1"/>
  <c r="AN2189" i="1"/>
  <c r="AO2177" i="1"/>
  <c r="AN2177" i="1"/>
  <c r="AO2165" i="1"/>
  <c r="AN2165" i="1"/>
  <c r="AO2153" i="1"/>
  <c r="AQ2153" i="1" s="1"/>
  <c r="AN2153" i="1"/>
  <c r="AO2141" i="1"/>
  <c r="AN2141" i="1"/>
  <c r="AO2129" i="1"/>
  <c r="AN2129" i="1"/>
  <c r="AO2117" i="1"/>
  <c r="AN2117" i="1"/>
  <c r="AO2105" i="1"/>
  <c r="AN2105" i="1"/>
  <c r="AO2093" i="1"/>
  <c r="AN2093" i="1"/>
  <c r="AO2081" i="1"/>
  <c r="AQ2081" i="1" s="1"/>
  <c r="AN2081" i="1"/>
  <c r="AO2069" i="1"/>
  <c r="AN2069" i="1"/>
  <c r="AO2057" i="1"/>
  <c r="AN2057" i="1"/>
  <c r="AO2045" i="1"/>
  <c r="AN2045" i="1"/>
  <c r="AO2033" i="1"/>
  <c r="AN2033" i="1"/>
  <c r="AO2021" i="1"/>
  <c r="AN2021" i="1"/>
  <c r="AO2009" i="1"/>
  <c r="AN2009" i="1"/>
  <c r="AO1997" i="1"/>
  <c r="AN1997" i="1"/>
  <c r="AO1985" i="1"/>
  <c r="AN1985" i="1"/>
  <c r="AO1973" i="1"/>
  <c r="AN1973" i="1"/>
  <c r="AO1961" i="1"/>
  <c r="AN1961" i="1"/>
  <c r="AO1949" i="1"/>
  <c r="AN1949" i="1"/>
  <c r="AO1937" i="1"/>
  <c r="AN1937" i="1"/>
  <c r="AO1925" i="1"/>
  <c r="AQ1925" i="1" s="1"/>
  <c r="AN1925" i="1"/>
  <c r="AO1913" i="1"/>
  <c r="AN1913" i="1"/>
  <c r="AO1901" i="1"/>
  <c r="AN1901" i="1"/>
  <c r="AO1889" i="1"/>
  <c r="AN1889" i="1"/>
  <c r="AO1877" i="1"/>
  <c r="AN1877" i="1"/>
  <c r="AO1865" i="1"/>
  <c r="AN1865" i="1"/>
  <c r="AO1853" i="1"/>
  <c r="AN1853" i="1"/>
  <c r="AO1841" i="1"/>
  <c r="AN1841" i="1"/>
  <c r="AO1829" i="1"/>
  <c r="AN1829" i="1"/>
  <c r="AO1817" i="1"/>
  <c r="AN1817" i="1"/>
  <c r="AO1805" i="1"/>
  <c r="AN1805" i="1"/>
  <c r="AO1793" i="1"/>
  <c r="AN1793" i="1"/>
  <c r="AO1781" i="1"/>
  <c r="AN1781" i="1"/>
  <c r="AO1769" i="1"/>
  <c r="AN1769" i="1"/>
  <c r="AO1757" i="1"/>
  <c r="AN1757" i="1"/>
  <c r="AO1745" i="1"/>
  <c r="AN1745" i="1"/>
  <c r="AO1733" i="1"/>
  <c r="AN1733" i="1"/>
  <c r="AO1721" i="1"/>
  <c r="AN1721" i="1"/>
  <c r="AO1709" i="1"/>
  <c r="AN1709" i="1"/>
  <c r="AO1697" i="1"/>
  <c r="AN1697" i="1"/>
  <c r="AO1685" i="1"/>
  <c r="AN1685" i="1"/>
  <c r="AO1673" i="1"/>
  <c r="AN1673" i="1"/>
  <c r="AO1661" i="1"/>
  <c r="AN1661" i="1"/>
  <c r="AO1649" i="1"/>
  <c r="AN1649" i="1"/>
  <c r="AO1637" i="1"/>
  <c r="AQ1637" i="1" s="1"/>
  <c r="AN1637" i="1"/>
  <c r="AO1625" i="1"/>
  <c r="AN1625" i="1"/>
  <c r="AO1613" i="1"/>
  <c r="AN1613" i="1"/>
  <c r="AO1601" i="1"/>
  <c r="AN1601" i="1"/>
  <c r="AO1589" i="1"/>
  <c r="AN1589" i="1"/>
  <c r="AO1577" i="1"/>
  <c r="AN1577" i="1"/>
  <c r="AO1565" i="1"/>
  <c r="AN1565" i="1"/>
  <c r="AO1553" i="1"/>
  <c r="AN1553" i="1"/>
  <c r="AO1541" i="1"/>
  <c r="AN1541" i="1"/>
  <c r="AO1529" i="1"/>
  <c r="AN1529" i="1"/>
  <c r="AO1517" i="1"/>
  <c r="AN1517" i="1"/>
  <c r="AO1505" i="1"/>
  <c r="AQ1505" i="1" s="1"/>
  <c r="AN1505" i="1"/>
  <c r="AO1493" i="1"/>
  <c r="AN1493" i="1"/>
  <c r="AO1481" i="1"/>
  <c r="AN1481" i="1"/>
  <c r="AO1469" i="1"/>
  <c r="AN1469" i="1"/>
  <c r="AO1457" i="1"/>
  <c r="AN1457" i="1"/>
  <c r="AO1445" i="1"/>
  <c r="AN1445" i="1"/>
  <c r="AO1433" i="1"/>
  <c r="AN1433" i="1"/>
  <c r="AO1421" i="1"/>
  <c r="AN1421" i="1"/>
  <c r="AO1409" i="1"/>
  <c r="AN1409" i="1"/>
  <c r="AO1397" i="1"/>
  <c r="AN1397" i="1"/>
  <c r="AO1385" i="1"/>
  <c r="AN1385" i="1"/>
  <c r="AO1373" i="1"/>
  <c r="AN1373" i="1"/>
  <c r="AO1361" i="1"/>
  <c r="AQ1361" i="1" s="1"/>
  <c r="AN1361" i="1"/>
  <c r="AO1349" i="1"/>
  <c r="AN1349" i="1"/>
  <c r="AO1337" i="1"/>
  <c r="AN1337" i="1"/>
  <c r="AO1325" i="1"/>
  <c r="AN1325" i="1"/>
  <c r="AO1313" i="1"/>
  <c r="AN1313" i="1"/>
  <c r="AO1301" i="1"/>
  <c r="AN1301" i="1"/>
  <c r="AO1289" i="1"/>
  <c r="AN1289" i="1"/>
  <c r="AO1277" i="1"/>
  <c r="AN1277" i="1"/>
  <c r="AO1265" i="1"/>
  <c r="AN1265" i="1"/>
  <c r="AO1253" i="1"/>
  <c r="AN1253" i="1"/>
  <c r="AO1241" i="1"/>
  <c r="AN1241" i="1"/>
  <c r="AO1229" i="1"/>
  <c r="AN1229" i="1"/>
  <c r="AO1217" i="1"/>
  <c r="AN1217" i="1"/>
  <c r="AO1205" i="1"/>
  <c r="AN1205" i="1"/>
  <c r="AO1193" i="1"/>
  <c r="AN1193" i="1"/>
  <c r="AO1181" i="1"/>
  <c r="AQ1181" i="1" s="1"/>
  <c r="AN1181" i="1"/>
  <c r="AO1169" i="1"/>
  <c r="AN1169" i="1"/>
  <c r="AO1157" i="1"/>
  <c r="AN1157" i="1"/>
  <c r="AO1145" i="1"/>
  <c r="AN1145" i="1"/>
  <c r="AO1133" i="1"/>
  <c r="AN1133" i="1"/>
  <c r="AO1121" i="1"/>
  <c r="AN1121" i="1"/>
  <c r="AO1109" i="1"/>
  <c r="AN1109" i="1"/>
  <c r="AO1097" i="1"/>
  <c r="AN1097" i="1"/>
  <c r="AO1085" i="1"/>
  <c r="AN1085" i="1"/>
  <c r="AO1073" i="1"/>
  <c r="AN1073" i="1"/>
  <c r="AO1061" i="1"/>
  <c r="AN1061" i="1"/>
  <c r="AO1049" i="1"/>
  <c r="AN1049" i="1"/>
  <c r="AO1037" i="1"/>
  <c r="AN1037" i="1"/>
  <c r="AO1025" i="1"/>
  <c r="AN1025" i="1"/>
  <c r="AO1013" i="1"/>
  <c r="AN1013" i="1"/>
  <c r="AO1001" i="1"/>
  <c r="AN1001" i="1"/>
  <c r="AO989" i="1"/>
  <c r="AN989" i="1"/>
  <c r="AO977" i="1"/>
  <c r="AN977" i="1"/>
  <c r="AO965" i="1"/>
  <c r="AN965" i="1"/>
  <c r="AO953" i="1"/>
  <c r="AN953" i="1"/>
  <c r="AO941" i="1"/>
  <c r="AN941" i="1"/>
  <c r="AO929" i="1"/>
  <c r="AN929" i="1"/>
  <c r="AO917" i="1"/>
  <c r="AN917" i="1"/>
  <c r="AO905" i="1"/>
  <c r="AN905" i="1"/>
  <c r="AO893" i="1"/>
  <c r="AN893" i="1"/>
  <c r="AO881" i="1"/>
  <c r="AN881" i="1"/>
  <c r="AO869" i="1"/>
  <c r="AN869" i="1"/>
  <c r="AO857" i="1"/>
  <c r="AN857" i="1"/>
  <c r="AO845" i="1"/>
  <c r="AN845" i="1"/>
  <c r="AO833" i="1"/>
  <c r="AN833" i="1"/>
  <c r="AO821" i="1"/>
  <c r="AN821" i="1"/>
  <c r="AO809" i="1"/>
  <c r="AN809" i="1"/>
  <c r="AO797" i="1"/>
  <c r="AN797" i="1"/>
  <c r="AO785" i="1"/>
  <c r="AN785" i="1"/>
  <c r="AO773" i="1"/>
  <c r="AN773" i="1"/>
  <c r="AO761" i="1"/>
  <c r="AN761" i="1"/>
  <c r="AO749" i="1"/>
  <c r="AN749" i="1"/>
  <c r="AO737" i="1"/>
  <c r="AN737" i="1"/>
  <c r="AO725" i="1"/>
  <c r="AN725" i="1"/>
  <c r="AO713" i="1"/>
  <c r="AN713" i="1"/>
  <c r="AO701" i="1"/>
  <c r="AN701" i="1"/>
  <c r="AO689" i="1"/>
  <c r="AN689" i="1"/>
  <c r="AO677" i="1"/>
  <c r="AN677" i="1"/>
  <c r="AO665" i="1"/>
  <c r="AN665" i="1"/>
  <c r="AO653" i="1"/>
  <c r="AQ653" i="1" s="1"/>
  <c r="AN653" i="1"/>
  <c r="AO641" i="1"/>
  <c r="AN641" i="1"/>
  <c r="AO629" i="1"/>
  <c r="AN629" i="1"/>
  <c r="AO617" i="1"/>
  <c r="AN617" i="1"/>
  <c r="AO605" i="1"/>
  <c r="AN605" i="1"/>
  <c r="AO593" i="1"/>
  <c r="AN593" i="1"/>
  <c r="AO581" i="1"/>
  <c r="AN581" i="1"/>
  <c r="AO569" i="1"/>
  <c r="AN569" i="1"/>
  <c r="AO557" i="1"/>
  <c r="AN557" i="1"/>
  <c r="AO545" i="1"/>
  <c r="AN545" i="1"/>
  <c r="AO533" i="1"/>
  <c r="AN533" i="1"/>
  <c r="AO521" i="1"/>
  <c r="AN521" i="1"/>
  <c r="AO509" i="1"/>
  <c r="AN509" i="1"/>
  <c r="AO497" i="1"/>
  <c r="AN497" i="1"/>
  <c r="AO485" i="1"/>
  <c r="AN485" i="1"/>
  <c r="AO473" i="1"/>
  <c r="AN473" i="1"/>
  <c r="AO461" i="1"/>
  <c r="AN461" i="1"/>
  <c r="AO449" i="1"/>
  <c r="AN449" i="1"/>
  <c r="AO437" i="1"/>
  <c r="AN437" i="1"/>
  <c r="AO425" i="1"/>
  <c r="AN425" i="1"/>
  <c r="AO413" i="1"/>
  <c r="AN413" i="1"/>
  <c r="AO401" i="1"/>
  <c r="AN401" i="1"/>
  <c r="AO389" i="1"/>
  <c r="AN389" i="1"/>
  <c r="AO377" i="1"/>
  <c r="AN377" i="1"/>
  <c r="AO365" i="1"/>
  <c r="AN365" i="1"/>
  <c r="AO353" i="1"/>
  <c r="AN353" i="1"/>
  <c r="AO341" i="1"/>
  <c r="AN341" i="1"/>
  <c r="AO329" i="1"/>
  <c r="AN329" i="1"/>
  <c r="AO317" i="1"/>
  <c r="AN317" i="1"/>
  <c r="AO305" i="1"/>
  <c r="AN305" i="1"/>
  <c r="AO293" i="1"/>
  <c r="AN293" i="1"/>
  <c r="AO281" i="1"/>
  <c r="AN281" i="1"/>
  <c r="AO269" i="1"/>
  <c r="AN269" i="1"/>
  <c r="AO257" i="1"/>
  <c r="AN257" i="1"/>
  <c r="AO245" i="1"/>
  <c r="AN245" i="1"/>
  <c r="AO233" i="1"/>
  <c r="AN233" i="1"/>
  <c r="AO221" i="1"/>
  <c r="AN221" i="1"/>
  <c r="AO209" i="1"/>
  <c r="AN209" i="1"/>
  <c r="AO197" i="1"/>
  <c r="AQ197" i="1" s="1"/>
  <c r="AN197" i="1"/>
  <c r="AO185" i="1"/>
  <c r="AN185" i="1"/>
  <c r="AO173" i="1"/>
  <c r="AN173" i="1"/>
  <c r="AO161" i="1"/>
  <c r="AQ161" i="1" s="1"/>
  <c r="AN161" i="1"/>
  <c r="AO149" i="1"/>
  <c r="AN149" i="1"/>
  <c r="AO137" i="1"/>
  <c r="AN137" i="1"/>
  <c r="AO125" i="1"/>
  <c r="AN125" i="1"/>
  <c r="AO113" i="1"/>
  <c r="AN113" i="1"/>
  <c r="AO101" i="1"/>
  <c r="AQ101" i="1" s="1"/>
  <c r="AN101" i="1"/>
  <c r="AO89" i="1"/>
  <c r="AN89" i="1"/>
  <c r="AO77" i="1"/>
  <c r="AQ77" i="1" s="1"/>
  <c r="AN77" i="1"/>
  <c r="AO65" i="1"/>
  <c r="AN65" i="1"/>
  <c r="AO53" i="1"/>
  <c r="AN53" i="1"/>
  <c r="AO41" i="1"/>
  <c r="AQ41" i="1" s="1"/>
  <c r="AN41" i="1"/>
  <c r="AO29" i="1"/>
  <c r="AN29" i="1"/>
  <c r="AO17" i="1"/>
  <c r="AN17" i="1"/>
  <c r="AO2356" i="1"/>
  <c r="AQ2356" i="1" s="1"/>
  <c r="AN2356" i="1"/>
  <c r="AO2344" i="1"/>
  <c r="AN2344" i="1"/>
  <c r="AO2332" i="1"/>
  <c r="AN2332" i="1"/>
  <c r="AO2320" i="1"/>
  <c r="AQ2320" i="1" s="1"/>
  <c r="AN2320" i="1"/>
  <c r="AO2308" i="1"/>
  <c r="AN2308" i="1"/>
  <c r="AO2296" i="1"/>
  <c r="AN2296" i="1"/>
  <c r="AO2284" i="1"/>
  <c r="AN2284" i="1"/>
  <c r="AO2272" i="1"/>
  <c r="AN2272" i="1"/>
  <c r="AO2260" i="1"/>
  <c r="AN2260" i="1"/>
  <c r="AO2248" i="1"/>
  <c r="AN2248" i="1"/>
  <c r="AO2236" i="1"/>
  <c r="AN2236" i="1"/>
  <c r="AN2326" i="1"/>
  <c r="AO2355" i="1"/>
  <c r="AN2355" i="1"/>
  <c r="AO2343" i="1"/>
  <c r="AQ2343" i="1" s="1"/>
  <c r="AO2331" i="1"/>
  <c r="AN2331" i="1"/>
  <c r="AO2319" i="1"/>
  <c r="AQ2319" i="1" s="1"/>
  <c r="AN2319" i="1"/>
  <c r="AO2307" i="1"/>
  <c r="AQ2307" i="1" s="1"/>
  <c r="AN2307" i="1"/>
  <c r="AN2310" i="1"/>
  <c r="AN1574" i="1"/>
  <c r="AN1430" i="1"/>
  <c r="AN2295" i="1"/>
  <c r="AO2353" i="1"/>
  <c r="AQ2353" i="1" s="1"/>
  <c r="AN2353" i="1"/>
  <c r="AO2341" i="1"/>
  <c r="AQ2341" i="1" s="1"/>
  <c r="AN2341" i="1"/>
  <c r="AO2329" i="1"/>
  <c r="AN2329" i="1"/>
  <c r="AO2317" i="1"/>
  <c r="AQ2317" i="1" s="1"/>
  <c r="AN2293" i="1"/>
  <c r="AN2257" i="1"/>
  <c r="AN2233" i="1"/>
  <c r="AN2209" i="1"/>
  <c r="AN2278" i="1"/>
  <c r="AO2346" i="1"/>
  <c r="AO2334" i="1"/>
  <c r="AO2322" i="1"/>
  <c r="AQ2322" i="1" s="1"/>
  <c r="AO2310" i="1"/>
  <c r="AQ2310" i="1" s="1"/>
  <c r="AO2298" i="1"/>
  <c r="AO2286" i="1"/>
  <c r="AO2274" i="1"/>
  <c r="AO2262" i="1"/>
  <c r="AQ2262" i="1" s="1"/>
  <c r="AO2250" i="1"/>
  <c r="AO2238" i="1"/>
  <c r="AO2226" i="1"/>
  <c r="AO2214" i="1"/>
  <c r="AO2202" i="1"/>
  <c r="AO2190" i="1"/>
  <c r="AO2178" i="1"/>
  <c r="AQ2178" i="1" s="1"/>
  <c r="AR2178" i="1" s="1"/>
  <c r="AT2178" i="1" s="1"/>
  <c r="AO2166" i="1"/>
  <c r="AO2154" i="1"/>
  <c r="AO2142" i="1"/>
  <c r="AQ2142" i="1" s="1"/>
  <c r="AR2142" i="1" s="1"/>
  <c r="AT2142" i="1" s="1"/>
  <c r="AO2130" i="1"/>
  <c r="AO2118" i="1"/>
  <c r="AO2106" i="1"/>
  <c r="AQ2106" i="1" s="1"/>
  <c r="AR2106" i="1" s="1"/>
  <c r="AT2106" i="1" s="1"/>
  <c r="AO2094" i="1"/>
  <c r="AO2082" i="1"/>
  <c r="AQ2082" i="1" s="1"/>
  <c r="AO2070" i="1"/>
  <c r="AN2070" i="1"/>
  <c r="AO2058" i="1"/>
  <c r="AN2058" i="1"/>
  <c r="AO2046" i="1"/>
  <c r="AN2046" i="1"/>
  <c r="AO2034" i="1"/>
  <c r="AN2034" i="1"/>
  <c r="AO2022" i="1"/>
  <c r="AN2022" i="1"/>
  <c r="AO2010" i="1"/>
  <c r="AN2010" i="1"/>
  <c r="AO1998" i="1"/>
  <c r="AN1998" i="1"/>
  <c r="AO1986" i="1"/>
  <c r="AN1986" i="1"/>
  <c r="AO1974" i="1"/>
  <c r="AN1974" i="1"/>
  <c r="AO1962" i="1"/>
  <c r="AN1962" i="1"/>
  <c r="AO1950" i="1"/>
  <c r="AN1950" i="1"/>
  <c r="AO1938" i="1"/>
  <c r="AN1938" i="1"/>
  <c r="AO1926" i="1"/>
  <c r="AN1926" i="1"/>
  <c r="AO1914" i="1"/>
  <c r="AN1914" i="1"/>
  <c r="AO1902" i="1"/>
  <c r="AN1902" i="1"/>
  <c r="AO1890" i="1"/>
  <c r="AN1890" i="1"/>
  <c r="AO1878" i="1"/>
  <c r="AN1878" i="1"/>
  <c r="AO1866" i="1"/>
  <c r="AN1866" i="1"/>
  <c r="AO1854" i="1"/>
  <c r="AQ1854" i="1" s="1"/>
  <c r="AN1854" i="1"/>
  <c r="AO1842" i="1"/>
  <c r="AQ1842" i="1" s="1"/>
  <c r="AN1842" i="1"/>
  <c r="AO1830" i="1"/>
  <c r="AN1830" i="1"/>
  <c r="AO1818" i="1"/>
  <c r="AN1818" i="1"/>
  <c r="AO1806" i="1"/>
  <c r="AN1806" i="1"/>
  <c r="AO1794" i="1"/>
  <c r="AN1794" i="1"/>
  <c r="AO1782" i="1"/>
  <c r="AN1782" i="1"/>
  <c r="AO1770" i="1"/>
  <c r="AN1770" i="1"/>
  <c r="AO1758" i="1"/>
  <c r="AN1758" i="1"/>
  <c r="AO1746" i="1"/>
  <c r="AN1746" i="1"/>
  <c r="AO1734" i="1"/>
  <c r="AN1734" i="1"/>
  <c r="AO1722" i="1"/>
  <c r="AN1722" i="1"/>
  <c r="AO1710" i="1"/>
  <c r="AO1698" i="1"/>
  <c r="AN1698" i="1"/>
  <c r="AO1686" i="1"/>
  <c r="AN1686" i="1"/>
  <c r="AO1674" i="1"/>
  <c r="AN1674" i="1"/>
  <c r="AO1662" i="1"/>
  <c r="AN1662" i="1"/>
  <c r="AO1650" i="1"/>
  <c r="AN1650" i="1"/>
  <c r="AO1638" i="1"/>
  <c r="AN1638" i="1"/>
  <c r="AO1626" i="1"/>
  <c r="AN1626" i="1"/>
  <c r="AO1614" i="1"/>
  <c r="AN1614" i="1"/>
  <c r="AO1602" i="1"/>
  <c r="AN1602" i="1"/>
  <c r="AO1590" i="1"/>
  <c r="AN1590" i="1"/>
  <c r="AO1578" i="1"/>
  <c r="AN1578" i="1"/>
  <c r="AO1566" i="1"/>
  <c r="AN1566" i="1"/>
  <c r="AO1554" i="1"/>
  <c r="AN1554" i="1"/>
  <c r="AO1542" i="1"/>
  <c r="AN1542" i="1"/>
  <c r="AO1530" i="1"/>
  <c r="AN1530" i="1"/>
  <c r="AO1518" i="1"/>
  <c r="AN1518" i="1"/>
  <c r="AO1506" i="1"/>
  <c r="AQ1506" i="1" s="1"/>
  <c r="AN1506" i="1"/>
  <c r="AO1494" i="1"/>
  <c r="AN1494" i="1"/>
  <c r="AO1482" i="1"/>
  <c r="AN1482" i="1"/>
  <c r="AO1470" i="1"/>
  <c r="AN1470" i="1"/>
  <c r="AO1458" i="1"/>
  <c r="AN1458" i="1"/>
  <c r="AO1446" i="1"/>
  <c r="AN1446" i="1"/>
  <c r="AO1434" i="1"/>
  <c r="AN1434" i="1"/>
  <c r="AO1422" i="1"/>
  <c r="AN1422" i="1"/>
  <c r="AO1410" i="1"/>
  <c r="AN1410" i="1"/>
  <c r="AO1398" i="1"/>
  <c r="AN1398" i="1"/>
  <c r="AO1386" i="1"/>
  <c r="AN1386" i="1"/>
  <c r="AO1374" i="1"/>
  <c r="AN1374" i="1"/>
  <c r="AO1362" i="1"/>
  <c r="AN1362" i="1"/>
  <c r="AO1350" i="1"/>
  <c r="AN1350" i="1"/>
  <c r="AO1338" i="1"/>
  <c r="AN1338" i="1"/>
  <c r="AO1326" i="1"/>
  <c r="AN1326" i="1"/>
  <c r="AO1314" i="1"/>
  <c r="AN1314" i="1"/>
  <c r="AO1302" i="1"/>
  <c r="AN1302" i="1"/>
  <c r="AO1290" i="1"/>
  <c r="AN1290" i="1"/>
  <c r="AO1278" i="1"/>
  <c r="AN1278" i="1"/>
  <c r="AO1266" i="1"/>
  <c r="AN1266" i="1"/>
  <c r="AO1254" i="1"/>
  <c r="AN1254" i="1"/>
  <c r="AO1242" i="1"/>
  <c r="AN1242" i="1"/>
  <c r="AO1230" i="1"/>
  <c r="AN1230" i="1"/>
  <c r="AO1218" i="1"/>
  <c r="AN1218" i="1"/>
  <c r="AO1206" i="1"/>
  <c r="AN1206" i="1"/>
  <c r="AO1194" i="1"/>
  <c r="AN1194" i="1"/>
  <c r="AO1182" i="1"/>
  <c r="AN1182" i="1"/>
  <c r="AO1170" i="1"/>
  <c r="AN1170" i="1"/>
  <c r="AO1158" i="1"/>
  <c r="AN1158" i="1"/>
  <c r="AO1146" i="1"/>
  <c r="AN1146" i="1"/>
  <c r="AO1134" i="1"/>
  <c r="AN1134" i="1"/>
  <c r="AO1122" i="1"/>
  <c r="AQ1122" i="1" s="1"/>
  <c r="AN1122" i="1"/>
  <c r="AO1110" i="1"/>
  <c r="AN1110" i="1"/>
  <c r="AO1098" i="1"/>
  <c r="AN1098" i="1"/>
  <c r="AO1086" i="1"/>
  <c r="AN1086" i="1"/>
  <c r="AO1074" i="1"/>
  <c r="AQ1074" i="1" s="1"/>
  <c r="AN1074" i="1"/>
  <c r="AO1062" i="1"/>
  <c r="AN1062" i="1"/>
  <c r="AO1050" i="1"/>
  <c r="AN1050" i="1"/>
  <c r="AO1038" i="1"/>
  <c r="AN1038" i="1"/>
  <c r="AO1026" i="1"/>
  <c r="AN1026" i="1"/>
  <c r="AO1014" i="1"/>
  <c r="AN1014" i="1"/>
  <c r="AO1002" i="1"/>
  <c r="AN1002" i="1"/>
  <c r="AO990" i="1"/>
  <c r="AN990" i="1"/>
  <c r="AO978" i="1"/>
  <c r="AN978" i="1"/>
  <c r="AO966" i="1"/>
  <c r="AN966" i="1"/>
  <c r="AO954" i="1"/>
  <c r="AN954" i="1"/>
  <c r="AO942" i="1"/>
  <c r="AQ942" i="1" s="1"/>
  <c r="AN942" i="1"/>
  <c r="AO930" i="1"/>
  <c r="AN930" i="1"/>
  <c r="AO918" i="1"/>
  <c r="AN918" i="1"/>
  <c r="AO906" i="1"/>
  <c r="AN906" i="1"/>
  <c r="AO894" i="1"/>
  <c r="AN894" i="1"/>
  <c r="AO882" i="1"/>
  <c r="AN882" i="1"/>
  <c r="AO870" i="1"/>
  <c r="AN870" i="1"/>
  <c r="AO858" i="1"/>
  <c r="AN858" i="1"/>
  <c r="AO846" i="1"/>
  <c r="AN846" i="1"/>
  <c r="AO834" i="1"/>
  <c r="AN834" i="1"/>
  <c r="AO822" i="1"/>
  <c r="AN822" i="1"/>
  <c r="AO810" i="1"/>
  <c r="AN810" i="1"/>
  <c r="AO798" i="1"/>
  <c r="AN798" i="1"/>
  <c r="AO786" i="1"/>
  <c r="AN786" i="1"/>
  <c r="AO774" i="1"/>
  <c r="AN774" i="1"/>
  <c r="AO762" i="1"/>
  <c r="AN762" i="1"/>
  <c r="AO750" i="1"/>
  <c r="AN750" i="1"/>
  <c r="AO738" i="1"/>
  <c r="AN738" i="1"/>
  <c r="AO726" i="1"/>
  <c r="AN726" i="1"/>
  <c r="AO714" i="1"/>
  <c r="AN714" i="1"/>
  <c r="AO702" i="1"/>
  <c r="AN702" i="1"/>
  <c r="AO690" i="1"/>
  <c r="AN690" i="1"/>
  <c r="AO678" i="1"/>
  <c r="AN678" i="1"/>
  <c r="AO666" i="1"/>
  <c r="AN666" i="1"/>
  <c r="AO654" i="1"/>
  <c r="AN654" i="1"/>
  <c r="AO642" i="1"/>
  <c r="AN642" i="1"/>
  <c r="AO630" i="1"/>
  <c r="AN630" i="1"/>
  <c r="AO618" i="1"/>
  <c r="AN618" i="1"/>
  <c r="AO606" i="1"/>
  <c r="AN606" i="1"/>
  <c r="AO594" i="1"/>
  <c r="AN594" i="1"/>
  <c r="AO582" i="1"/>
  <c r="AN582" i="1"/>
  <c r="AO570" i="1"/>
  <c r="AN570" i="1"/>
  <c r="AO558" i="1"/>
  <c r="AN558" i="1"/>
  <c r="AO546" i="1"/>
  <c r="AN546" i="1"/>
  <c r="AO534" i="1"/>
  <c r="AN534" i="1"/>
  <c r="AO522" i="1"/>
  <c r="AN522" i="1"/>
  <c r="AO510" i="1"/>
  <c r="AQ510" i="1" s="1"/>
  <c r="AN510" i="1"/>
  <c r="AO498" i="1"/>
  <c r="AN498" i="1"/>
  <c r="AO486" i="1"/>
  <c r="AN486" i="1"/>
  <c r="AO474" i="1"/>
  <c r="AN474" i="1"/>
  <c r="AO462" i="1"/>
  <c r="AN462" i="1"/>
  <c r="AO450" i="1"/>
  <c r="AN450" i="1"/>
  <c r="AO438" i="1"/>
  <c r="AN438" i="1"/>
  <c r="AO426" i="1"/>
  <c r="AN426" i="1"/>
  <c r="AO414" i="1"/>
  <c r="AN414" i="1"/>
  <c r="AO402" i="1"/>
  <c r="AN402" i="1"/>
  <c r="AO390" i="1"/>
  <c r="AN390" i="1"/>
  <c r="AO378" i="1"/>
  <c r="AN378" i="1"/>
  <c r="AO366" i="1"/>
  <c r="AN366" i="1"/>
  <c r="AO354" i="1"/>
  <c r="AN354" i="1"/>
  <c r="AO342" i="1"/>
  <c r="AN342" i="1"/>
  <c r="AO330" i="1"/>
  <c r="AN330" i="1"/>
  <c r="AO318" i="1"/>
  <c r="AN318" i="1"/>
  <c r="AO306" i="1"/>
  <c r="AN306" i="1"/>
  <c r="AO294" i="1"/>
  <c r="AN294" i="1"/>
  <c r="AO282" i="1"/>
  <c r="AN282" i="1"/>
  <c r="AO270" i="1"/>
  <c r="AN270" i="1"/>
  <c r="AO258" i="1"/>
  <c r="AN258" i="1"/>
  <c r="AO246" i="1"/>
  <c r="AN246" i="1"/>
  <c r="AO234" i="1"/>
  <c r="AN234" i="1"/>
  <c r="AO222" i="1"/>
  <c r="AN222" i="1"/>
  <c r="AO210" i="1"/>
  <c r="AN210" i="1"/>
  <c r="AO198" i="1"/>
  <c r="AQ198" i="1" s="1"/>
  <c r="AN198" i="1"/>
  <c r="AO186" i="1"/>
  <c r="AN186" i="1"/>
  <c r="AO174" i="1"/>
  <c r="AN174" i="1"/>
  <c r="AO162" i="1"/>
  <c r="AQ162" i="1" s="1"/>
  <c r="AN162" i="1"/>
  <c r="AO150" i="1"/>
  <c r="AN150" i="1"/>
  <c r="AO138" i="1"/>
  <c r="AN138" i="1"/>
  <c r="AO126" i="1"/>
  <c r="AN126" i="1"/>
  <c r="AO114" i="1"/>
  <c r="AN114" i="1"/>
  <c r="AO102" i="1"/>
  <c r="AQ102" i="1" s="1"/>
  <c r="AN102" i="1"/>
  <c r="AO90" i="1"/>
  <c r="AN90" i="1"/>
  <c r="AO78" i="1"/>
  <c r="AQ78" i="1" s="1"/>
  <c r="AN78" i="1"/>
  <c r="AO66" i="1"/>
  <c r="AN66" i="1"/>
  <c r="AO54" i="1"/>
  <c r="AN54" i="1"/>
  <c r="AO42" i="1"/>
  <c r="AN42" i="1"/>
  <c r="AO30" i="1"/>
  <c r="AN30" i="1"/>
  <c r="AO18" i="1"/>
  <c r="AN18" i="1"/>
  <c r="AN2214" i="1"/>
  <c r="AO2224" i="1"/>
  <c r="AN2224" i="1"/>
  <c r="AO2212" i="1"/>
  <c r="AN2212" i="1"/>
  <c r="AO2200" i="1"/>
  <c r="AN2200" i="1"/>
  <c r="AO2188" i="1"/>
  <c r="AN2188" i="1"/>
  <c r="AO2176" i="1"/>
  <c r="AN2176" i="1"/>
  <c r="AO2164" i="1"/>
  <c r="AN2164" i="1"/>
  <c r="AO2152" i="1"/>
  <c r="AN2152" i="1"/>
  <c r="AO2140" i="1"/>
  <c r="AN2140" i="1"/>
  <c r="AO2128" i="1"/>
  <c r="AN2128" i="1"/>
  <c r="AO2116" i="1"/>
  <c r="AN2116" i="1"/>
  <c r="AO2104" i="1"/>
  <c r="AQ2104" i="1" s="1"/>
  <c r="AN2104" i="1"/>
  <c r="AO2092" i="1"/>
  <c r="AN2092" i="1"/>
  <c r="AO2080" i="1"/>
  <c r="AQ2080" i="1" s="1"/>
  <c r="AN2080" i="1"/>
  <c r="AO2068" i="1"/>
  <c r="AN2068" i="1"/>
  <c r="AO2056" i="1"/>
  <c r="AN2056" i="1"/>
  <c r="AO2044" i="1"/>
  <c r="AN2044" i="1"/>
  <c r="AO2032" i="1"/>
  <c r="AN2032" i="1"/>
  <c r="AO2020" i="1"/>
  <c r="AN2020" i="1"/>
  <c r="AO2008" i="1"/>
  <c r="AN2008" i="1"/>
  <c r="AO1996" i="1"/>
  <c r="AN1996" i="1"/>
  <c r="AO1984" i="1"/>
  <c r="AN1984" i="1"/>
  <c r="AO1972" i="1"/>
  <c r="AN1972" i="1"/>
  <c r="AO1960" i="1"/>
  <c r="AN1960" i="1"/>
  <c r="AO1948" i="1"/>
  <c r="AN1948" i="1"/>
  <c r="AO1936" i="1"/>
  <c r="AN1936" i="1"/>
  <c r="AO1924" i="1"/>
  <c r="AN1924" i="1"/>
  <c r="AO1912" i="1"/>
  <c r="AN1912" i="1"/>
  <c r="AO1900" i="1"/>
  <c r="AN1900" i="1"/>
  <c r="AO1888" i="1"/>
  <c r="AN1888" i="1"/>
  <c r="AO1876" i="1"/>
  <c r="AN1876" i="1"/>
  <c r="AO1864" i="1"/>
  <c r="AN1864" i="1"/>
  <c r="AO1852" i="1"/>
  <c r="AN1852" i="1"/>
  <c r="AO1840" i="1"/>
  <c r="AN1840" i="1"/>
  <c r="AO1828" i="1"/>
  <c r="AN1828" i="1"/>
  <c r="AO1816" i="1"/>
  <c r="AN1816" i="1"/>
  <c r="AO1804" i="1"/>
  <c r="AN1804" i="1"/>
  <c r="AO1792" i="1"/>
  <c r="AN1792" i="1"/>
  <c r="AO1780" i="1"/>
  <c r="AN1780" i="1"/>
  <c r="AO1768" i="1"/>
  <c r="AN1768" i="1"/>
  <c r="AO1756" i="1"/>
  <c r="AN1756" i="1"/>
  <c r="AO1744" i="1"/>
  <c r="AN1744" i="1"/>
  <c r="AO1732" i="1"/>
  <c r="AN1732" i="1"/>
  <c r="AO1720" i="1"/>
  <c r="AN1720" i="1"/>
  <c r="AO1708" i="1"/>
  <c r="AN1708" i="1"/>
  <c r="AO1696" i="1"/>
  <c r="AQ1696" i="1" s="1"/>
  <c r="AN1696" i="1"/>
  <c r="AO1684" i="1"/>
  <c r="AO1672" i="1"/>
  <c r="AN1672" i="1"/>
  <c r="AO1660" i="1"/>
  <c r="AN1660" i="1"/>
  <c r="AO1648" i="1"/>
  <c r="AN1648" i="1"/>
  <c r="AO1636" i="1"/>
  <c r="AN1636" i="1"/>
  <c r="AO1624" i="1"/>
  <c r="AN1624" i="1"/>
  <c r="AO1612" i="1"/>
  <c r="AN1612" i="1"/>
  <c r="AO1600" i="1"/>
  <c r="AN1600" i="1"/>
  <c r="AO1588" i="1"/>
  <c r="AO1576" i="1"/>
  <c r="AN1576" i="1"/>
  <c r="AO1564" i="1"/>
  <c r="AN1564" i="1"/>
  <c r="AO1552" i="1"/>
  <c r="AN1552" i="1"/>
  <c r="AO1540" i="1"/>
  <c r="AN1540" i="1"/>
  <c r="AO1528" i="1"/>
  <c r="AN1528" i="1"/>
  <c r="AO1516" i="1"/>
  <c r="AO1504" i="1"/>
  <c r="AN1504" i="1"/>
  <c r="AO1492" i="1"/>
  <c r="AN1492" i="1"/>
  <c r="AO1480" i="1"/>
  <c r="AN1480" i="1"/>
  <c r="AO1468" i="1"/>
  <c r="AN1468" i="1"/>
  <c r="AO1456" i="1"/>
  <c r="AN1456" i="1"/>
  <c r="AO1444" i="1"/>
  <c r="AO1432" i="1"/>
  <c r="AN1432" i="1"/>
  <c r="AO1420" i="1"/>
  <c r="AN1420" i="1"/>
  <c r="AO1408" i="1"/>
  <c r="AN1408" i="1"/>
  <c r="AO1396" i="1"/>
  <c r="AN1396" i="1"/>
  <c r="AO1384" i="1"/>
  <c r="AN1384" i="1"/>
  <c r="AO1372" i="1"/>
  <c r="AO1360" i="1"/>
  <c r="AN1360" i="1"/>
  <c r="AO1348" i="1"/>
  <c r="AN1348" i="1"/>
  <c r="AO1336" i="1"/>
  <c r="AN1336" i="1"/>
  <c r="AO1324" i="1"/>
  <c r="AN1324" i="1"/>
  <c r="AO1312" i="1"/>
  <c r="AN1312" i="1"/>
  <c r="AO1300" i="1"/>
  <c r="AN1300" i="1"/>
  <c r="AO1288" i="1"/>
  <c r="AN1288" i="1"/>
  <c r="AO1276" i="1"/>
  <c r="AN1276" i="1"/>
  <c r="AO1264" i="1"/>
  <c r="AN1264" i="1"/>
  <c r="AO1252" i="1"/>
  <c r="AN1252" i="1"/>
  <c r="AO1240" i="1"/>
  <c r="AN1240" i="1"/>
  <c r="AO1228" i="1"/>
  <c r="AN1228" i="1"/>
  <c r="AO1216" i="1"/>
  <c r="AN1216" i="1"/>
  <c r="AO1204" i="1"/>
  <c r="AN1204" i="1"/>
  <c r="AO1192" i="1"/>
  <c r="AN1192" i="1"/>
  <c r="AO1180" i="1"/>
  <c r="AN1180" i="1"/>
  <c r="AO1168" i="1"/>
  <c r="AN1168" i="1"/>
  <c r="AO1156" i="1"/>
  <c r="AN1156" i="1"/>
  <c r="AO1144" i="1"/>
  <c r="AN1144" i="1"/>
  <c r="AO1132" i="1"/>
  <c r="AN1132" i="1"/>
  <c r="AO1120" i="1"/>
  <c r="AQ1120" i="1" s="1"/>
  <c r="AN1120" i="1"/>
  <c r="AO1108" i="1"/>
  <c r="AN1108" i="1"/>
  <c r="AO1096" i="1"/>
  <c r="AN1096" i="1"/>
  <c r="AO1084" i="1"/>
  <c r="AN1084" i="1"/>
  <c r="AO1072" i="1"/>
  <c r="AQ1072" i="1" s="1"/>
  <c r="AN1072" i="1"/>
  <c r="AO1060" i="1"/>
  <c r="AN1060" i="1"/>
  <c r="AO1048" i="1"/>
  <c r="AN1048" i="1"/>
  <c r="AO1036" i="1"/>
  <c r="AN1036" i="1"/>
  <c r="AO1024" i="1"/>
  <c r="AN1024" i="1"/>
  <c r="AO1012" i="1"/>
  <c r="AN1012" i="1"/>
  <c r="AO1000" i="1"/>
  <c r="AN1000" i="1"/>
  <c r="AO988" i="1"/>
  <c r="AN988" i="1"/>
  <c r="AO976" i="1"/>
  <c r="AQ976" i="1" s="1"/>
  <c r="AN976" i="1"/>
  <c r="AO964" i="1"/>
  <c r="AN964" i="1"/>
  <c r="AO952" i="1"/>
  <c r="AN952" i="1"/>
  <c r="AO940" i="1"/>
  <c r="AN940" i="1"/>
  <c r="AO928" i="1"/>
  <c r="AN928" i="1"/>
  <c r="AO916" i="1"/>
  <c r="AN916" i="1"/>
  <c r="AO904" i="1"/>
  <c r="AN904" i="1"/>
  <c r="AO892" i="1"/>
  <c r="AN892" i="1"/>
  <c r="AO880" i="1"/>
  <c r="AN880" i="1"/>
  <c r="AO868" i="1"/>
  <c r="AN868" i="1"/>
  <c r="AO856" i="1"/>
  <c r="AN856" i="1"/>
  <c r="AO844" i="1"/>
  <c r="AN844" i="1"/>
  <c r="AO832" i="1"/>
  <c r="AN832" i="1"/>
  <c r="AO820" i="1"/>
  <c r="AN820" i="1"/>
  <c r="AO808" i="1"/>
  <c r="AN808" i="1"/>
  <c r="AO796" i="1"/>
  <c r="AN796" i="1"/>
  <c r="AO784" i="1"/>
  <c r="AN784" i="1"/>
  <c r="AO772" i="1"/>
  <c r="AN772" i="1"/>
  <c r="AO760" i="1"/>
  <c r="AN760" i="1"/>
  <c r="AO748" i="1"/>
  <c r="AN748" i="1"/>
  <c r="AO736" i="1"/>
  <c r="AN736" i="1"/>
  <c r="AO724" i="1"/>
  <c r="AN724" i="1"/>
  <c r="AO712" i="1"/>
  <c r="AQ712" i="1" s="1"/>
  <c r="AN712" i="1"/>
  <c r="AO700" i="1"/>
  <c r="AN700" i="1"/>
  <c r="AO688" i="1"/>
  <c r="AN688" i="1"/>
  <c r="AO676" i="1"/>
  <c r="AN676" i="1"/>
  <c r="AO664" i="1"/>
  <c r="AN664" i="1"/>
  <c r="AO652" i="1"/>
  <c r="AQ652" i="1" s="1"/>
  <c r="AN652" i="1"/>
  <c r="AO640" i="1"/>
  <c r="AN640" i="1"/>
  <c r="AO628" i="1"/>
  <c r="AN628" i="1"/>
  <c r="AO616" i="1"/>
  <c r="AN616" i="1"/>
  <c r="AO604" i="1"/>
  <c r="AN604" i="1"/>
  <c r="AO592" i="1"/>
  <c r="AN592" i="1"/>
  <c r="AO580" i="1"/>
  <c r="AN580" i="1"/>
  <c r="AO568" i="1"/>
  <c r="AN568" i="1"/>
  <c r="AO556" i="1"/>
  <c r="AQ556" i="1" s="1"/>
  <c r="AN556" i="1"/>
  <c r="AO544" i="1"/>
  <c r="AN544" i="1"/>
  <c r="AO532" i="1"/>
  <c r="AN532" i="1"/>
  <c r="AO520" i="1"/>
  <c r="AN520" i="1"/>
  <c r="AO508" i="1"/>
  <c r="AQ508" i="1" s="1"/>
  <c r="AN508" i="1"/>
  <c r="AO496" i="1"/>
  <c r="AN496" i="1"/>
  <c r="AO484" i="1"/>
  <c r="AN484" i="1"/>
  <c r="AO472" i="1"/>
  <c r="AN472" i="1"/>
  <c r="AO460" i="1"/>
  <c r="AN460" i="1"/>
  <c r="AO448" i="1"/>
  <c r="AN448" i="1"/>
  <c r="AO436" i="1"/>
  <c r="AN436" i="1"/>
  <c r="AO424" i="1"/>
  <c r="AN424" i="1"/>
  <c r="AO412" i="1"/>
  <c r="AN412" i="1"/>
  <c r="AO400" i="1"/>
  <c r="AN400" i="1"/>
  <c r="AO388" i="1"/>
  <c r="AN388" i="1"/>
  <c r="AO376" i="1"/>
  <c r="AN376" i="1"/>
  <c r="AO364" i="1"/>
  <c r="AO352" i="1"/>
  <c r="AN352" i="1"/>
  <c r="AO340" i="1"/>
  <c r="AN340" i="1"/>
  <c r="AO328" i="1"/>
  <c r="AN328" i="1"/>
  <c r="AO316" i="1"/>
  <c r="AN316" i="1"/>
  <c r="AO304" i="1"/>
  <c r="AN304" i="1"/>
  <c r="AO292" i="1"/>
  <c r="AN292" i="1"/>
  <c r="AO280" i="1"/>
  <c r="AN280" i="1"/>
  <c r="AO268" i="1"/>
  <c r="AN268" i="1"/>
  <c r="AO256" i="1"/>
  <c r="AN256" i="1"/>
  <c r="AO244" i="1"/>
  <c r="AN244" i="1"/>
  <c r="AO232" i="1"/>
  <c r="AN232" i="1"/>
  <c r="AO220" i="1"/>
  <c r="AN220" i="1"/>
  <c r="AO208" i="1"/>
  <c r="AN208" i="1"/>
  <c r="AO196" i="1"/>
  <c r="AN196" i="1"/>
  <c r="AO184" i="1"/>
  <c r="AN184" i="1"/>
  <c r="AO172" i="1"/>
  <c r="AN172" i="1"/>
  <c r="AO160" i="1"/>
  <c r="AN160" i="1"/>
  <c r="AO148" i="1"/>
  <c r="AN148" i="1"/>
  <c r="AO136" i="1"/>
  <c r="AN136" i="1"/>
  <c r="AO124" i="1"/>
  <c r="AN124" i="1"/>
  <c r="AO112" i="1"/>
  <c r="AN112" i="1"/>
  <c r="AO100" i="1"/>
  <c r="AN100" i="1"/>
  <c r="AO88" i="1"/>
  <c r="AN88" i="1"/>
  <c r="AO76" i="1"/>
  <c r="AN76" i="1"/>
  <c r="AO64" i="1"/>
  <c r="AN64" i="1"/>
  <c r="AO52" i="1"/>
  <c r="AN52" i="1"/>
  <c r="AO40" i="1"/>
  <c r="AN40" i="1"/>
  <c r="AO28" i="1"/>
  <c r="AN28" i="1"/>
  <c r="AO16" i="1"/>
  <c r="AN16" i="1"/>
  <c r="AN2238" i="1"/>
  <c r="AO2295" i="1"/>
  <c r="AQ2295" i="1" s="1"/>
  <c r="AR2295" i="1" s="1"/>
  <c r="AT2295" i="1" s="1"/>
  <c r="AO2283" i="1"/>
  <c r="AO2271" i="1"/>
  <c r="AO2259" i="1"/>
  <c r="AN2259" i="1"/>
  <c r="AO2247" i="1"/>
  <c r="AQ2247" i="1" s="1"/>
  <c r="AN2247" i="1"/>
  <c r="AO2235" i="1"/>
  <c r="AQ2235" i="1" s="1"/>
  <c r="AN2235" i="1"/>
  <c r="AO2223" i="1"/>
  <c r="AN2223" i="1"/>
  <c r="AO2211" i="1"/>
  <c r="AN2211" i="1"/>
  <c r="AO2199" i="1"/>
  <c r="AN2199" i="1"/>
  <c r="AO2187" i="1"/>
  <c r="AQ2187" i="1" s="1"/>
  <c r="AN2187" i="1"/>
  <c r="AO2175" i="1"/>
  <c r="AN2175" i="1"/>
  <c r="AO2163" i="1"/>
  <c r="AN2163" i="1"/>
  <c r="AO2151" i="1"/>
  <c r="AN2151" i="1"/>
  <c r="AO2139" i="1"/>
  <c r="AN2139" i="1"/>
  <c r="AO2127" i="1"/>
  <c r="AN2127" i="1"/>
  <c r="AO2115" i="1"/>
  <c r="AN2115" i="1"/>
  <c r="AO2103" i="1"/>
  <c r="AN2103" i="1"/>
  <c r="AO2091" i="1"/>
  <c r="AN2091" i="1"/>
  <c r="AO2079" i="1"/>
  <c r="AN2079" i="1"/>
  <c r="AO2067" i="1"/>
  <c r="AN2067" i="1"/>
  <c r="AO2055" i="1"/>
  <c r="AN2055" i="1"/>
  <c r="AO2043" i="1"/>
  <c r="AN2043" i="1"/>
  <c r="AO2031" i="1"/>
  <c r="AN2031" i="1"/>
  <c r="AO2019" i="1"/>
  <c r="AN2019" i="1"/>
  <c r="AO2007" i="1"/>
  <c r="AN2007" i="1"/>
  <c r="AO1995" i="1"/>
  <c r="AN1995" i="1"/>
  <c r="AO1983" i="1"/>
  <c r="AN1983" i="1"/>
  <c r="AO1971" i="1"/>
  <c r="AN1971" i="1"/>
  <c r="AO1959" i="1"/>
  <c r="AQ1959" i="1" s="1"/>
  <c r="AN1959" i="1"/>
  <c r="AO1947" i="1"/>
  <c r="AN1947" i="1"/>
  <c r="AO1935" i="1"/>
  <c r="AN1935" i="1"/>
  <c r="AO1923" i="1"/>
  <c r="AN1923" i="1"/>
  <c r="AO1911" i="1"/>
  <c r="AN1911" i="1"/>
  <c r="AO1899" i="1"/>
  <c r="AN1899" i="1"/>
  <c r="AO1887" i="1"/>
  <c r="AN1887" i="1"/>
  <c r="AO1875" i="1"/>
  <c r="AN1875" i="1"/>
  <c r="AO1863" i="1"/>
  <c r="AN1863" i="1"/>
  <c r="AO1851" i="1"/>
  <c r="AN1851" i="1"/>
  <c r="AO1839" i="1"/>
  <c r="AN1839" i="1"/>
  <c r="AO1827" i="1"/>
  <c r="AN1827" i="1"/>
  <c r="AO1815" i="1"/>
  <c r="AN1815" i="1"/>
  <c r="AO1803" i="1"/>
  <c r="AN1803" i="1"/>
  <c r="AO1791" i="1"/>
  <c r="AN1791" i="1"/>
  <c r="AO1779" i="1"/>
  <c r="AN1779" i="1"/>
  <c r="AO1767" i="1"/>
  <c r="AN1767" i="1"/>
  <c r="AO1755" i="1"/>
  <c r="AN1755" i="1"/>
  <c r="AO1743" i="1"/>
  <c r="AN1743" i="1"/>
  <c r="AO1731" i="1"/>
  <c r="AN1731" i="1"/>
  <c r="AO1719" i="1"/>
  <c r="AN1719" i="1"/>
  <c r="AO1707" i="1"/>
  <c r="AN1707" i="1"/>
  <c r="AO1695" i="1"/>
  <c r="AN1695" i="1"/>
  <c r="AO1683" i="1"/>
  <c r="AN1683" i="1"/>
  <c r="AO1671" i="1"/>
  <c r="AO1659" i="1"/>
  <c r="AN1659" i="1"/>
  <c r="AO1647" i="1"/>
  <c r="AN1647" i="1"/>
  <c r="AO1635" i="1"/>
  <c r="AN1635" i="1"/>
  <c r="AO1623" i="1"/>
  <c r="AQ1623" i="1" s="1"/>
  <c r="AN1623" i="1"/>
  <c r="AO1611" i="1"/>
  <c r="AN1611" i="1"/>
  <c r="AO1599" i="1"/>
  <c r="AN1599" i="1"/>
  <c r="AO1587" i="1"/>
  <c r="AN1587" i="1"/>
  <c r="AO1575" i="1"/>
  <c r="AN1575" i="1"/>
  <c r="AO1563" i="1"/>
  <c r="AN1563" i="1"/>
  <c r="AO1551" i="1"/>
  <c r="AN1551" i="1"/>
  <c r="AO1539" i="1"/>
  <c r="AN1539" i="1"/>
  <c r="AO1527" i="1"/>
  <c r="AN1527" i="1"/>
  <c r="AO1515" i="1"/>
  <c r="AN1515" i="1"/>
  <c r="AO1503" i="1"/>
  <c r="AN1503" i="1"/>
  <c r="AO1491" i="1"/>
  <c r="AN1491" i="1"/>
  <c r="AO1479" i="1"/>
  <c r="AN1479" i="1"/>
  <c r="AO1467" i="1"/>
  <c r="AN1467" i="1"/>
  <c r="AO1455" i="1"/>
  <c r="AN1455" i="1"/>
  <c r="AO1443" i="1"/>
  <c r="AN1443" i="1"/>
  <c r="AO1431" i="1"/>
  <c r="AN1431" i="1"/>
  <c r="AO1419" i="1"/>
  <c r="AN1419" i="1"/>
  <c r="AO1407" i="1"/>
  <c r="AN1407" i="1"/>
  <c r="AO1395" i="1"/>
  <c r="AN1395" i="1"/>
  <c r="AO1383" i="1"/>
  <c r="AN1383" i="1"/>
  <c r="AO1371" i="1"/>
  <c r="AN1371" i="1"/>
  <c r="AO1359" i="1"/>
  <c r="AN1359" i="1"/>
  <c r="AO1347" i="1"/>
  <c r="AN1347" i="1"/>
  <c r="AO1335" i="1"/>
  <c r="AN1335" i="1"/>
  <c r="AO1323" i="1"/>
  <c r="AN1323" i="1"/>
  <c r="AO1311" i="1"/>
  <c r="AN1311" i="1"/>
  <c r="AO1299" i="1"/>
  <c r="AN1299" i="1"/>
  <c r="AO1287" i="1"/>
  <c r="AN1287" i="1"/>
  <c r="AO1275" i="1"/>
  <c r="AN1275" i="1"/>
  <c r="AO1263" i="1"/>
  <c r="AN1263" i="1"/>
  <c r="AO1251" i="1"/>
  <c r="AN1251" i="1"/>
  <c r="AO1239" i="1"/>
  <c r="AN1239" i="1"/>
  <c r="AO1227" i="1"/>
  <c r="AN1227" i="1"/>
  <c r="AO1215" i="1"/>
  <c r="AQ1215" i="1" s="1"/>
  <c r="AN1215" i="1"/>
  <c r="AO1203" i="1"/>
  <c r="AN1203" i="1"/>
  <c r="AO1191" i="1"/>
  <c r="AN1191" i="1"/>
  <c r="AO1179" i="1"/>
  <c r="AQ1179" i="1" s="1"/>
  <c r="AN1179" i="1"/>
  <c r="AO1167" i="1"/>
  <c r="AN1167" i="1"/>
  <c r="AO1155" i="1"/>
  <c r="AN1155" i="1"/>
  <c r="AO1143" i="1"/>
  <c r="AN1143" i="1"/>
  <c r="AO1131" i="1"/>
  <c r="AN1131" i="1"/>
  <c r="AO1119" i="1"/>
  <c r="AN1119" i="1"/>
  <c r="AO1107" i="1"/>
  <c r="AN1107" i="1"/>
  <c r="AO1095" i="1"/>
  <c r="AN1095" i="1"/>
  <c r="AO1083" i="1"/>
  <c r="AN1083" i="1"/>
  <c r="AO1071" i="1"/>
  <c r="AN1071" i="1"/>
  <c r="AO1059" i="1"/>
  <c r="AN1059" i="1"/>
  <c r="AO1047" i="1"/>
  <c r="AN1047" i="1"/>
  <c r="AO1035" i="1"/>
  <c r="AN1035" i="1"/>
  <c r="AO1023" i="1"/>
  <c r="AN1023" i="1"/>
  <c r="AO1011" i="1"/>
  <c r="AN1011" i="1"/>
  <c r="AO999" i="1"/>
  <c r="AN999" i="1"/>
  <c r="AO987" i="1"/>
  <c r="AN987" i="1"/>
  <c r="AO975" i="1"/>
  <c r="AN975" i="1"/>
  <c r="AO963" i="1"/>
  <c r="AN963" i="1"/>
  <c r="AO951" i="1"/>
  <c r="AN951" i="1"/>
  <c r="AO939" i="1"/>
  <c r="AQ939" i="1" s="1"/>
  <c r="AN939" i="1"/>
  <c r="AO927" i="1"/>
  <c r="AN927" i="1"/>
  <c r="AO915" i="1"/>
  <c r="AN915" i="1"/>
  <c r="AO903" i="1"/>
  <c r="AN903" i="1"/>
  <c r="AO891" i="1"/>
  <c r="AN891" i="1"/>
  <c r="AO879" i="1"/>
  <c r="AN879" i="1"/>
  <c r="AO867" i="1"/>
  <c r="AN867" i="1"/>
  <c r="AO855" i="1"/>
  <c r="AN855" i="1"/>
  <c r="AO843" i="1"/>
  <c r="AN843" i="1"/>
  <c r="AO831" i="1"/>
  <c r="AN831" i="1"/>
  <c r="AO819" i="1"/>
  <c r="AN819" i="1"/>
  <c r="AO807" i="1"/>
  <c r="AN807" i="1"/>
  <c r="AO795" i="1"/>
  <c r="AN795" i="1"/>
  <c r="AO783" i="1"/>
  <c r="AN783" i="1"/>
  <c r="AO771" i="1"/>
  <c r="AN771" i="1"/>
  <c r="AO759" i="1"/>
  <c r="AQ759" i="1" s="1"/>
  <c r="AN759" i="1"/>
  <c r="AO747" i="1"/>
  <c r="AN747" i="1"/>
  <c r="AO735" i="1"/>
  <c r="AN735" i="1"/>
  <c r="AO723" i="1"/>
  <c r="AN723" i="1"/>
  <c r="AO711" i="1"/>
  <c r="AQ711" i="1" s="1"/>
  <c r="AN711" i="1"/>
  <c r="AO699" i="1"/>
  <c r="AN699" i="1"/>
  <c r="AO687" i="1"/>
  <c r="AN687" i="1"/>
  <c r="AO675" i="1"/>
  <c r="AN675" i="1"/>
  <c r="AO663" i="1"/>
  <c r="AN663" i="1"/>
  <c r="AO651" i="1"/>
  <c r="AN651" i="1"/>
  <c r="AO639" i="1"/>
  <c r="AN639" i="1"/>
  <c r="AO627" i="1"/>
  <c r="AN627" i="1"/>
  <c r="AO615" i="1"/>
  <c r="AN615" i="1"/>
  <c r="AO603" i="1"/>
  <c r="AN603" i="1"/>
  <c r="AO591" i="1"/>
  <c r="AN591" i="1"/>
  <c r="AO579" i="1"/>
  <c r="AN579" i="1"/>
  <c r="AO567" i="1"/>
  <c r="AN567" i="1"/>
  <c r="AO555" i="1"/>
  <c r="AN555" i="1"/>
  <c r="AO543" i="1"/>
  <c r="AN543" i="1"/>
  <c r="AO531" i="1"/>
  <c r="AN531" i="1"/>
  <c r="AO519" i="1"/>
  <c r="AN519" i="1"/>
  <c r="AO507" i="1"/>
  <c r="AN507" i="1"/>
  <c r="AO495" i="1"/>
  <c r="AN495" i="1"/>
  <c r="AO483" i="1"/>
  <c r="AN483" i="1"/>
  <c r="AO471" i="1"/>
  <c r="AN471" i="1"/>
  <c r="AO459" i="1"/>
  <c r="AN459" i="1"/>
  <c r="AO447" i="1"/>
  <c r="AN447" i="1"/>
  <c r="AO435" i="1"/>
  <c r="AN435" i="1"/>
  <c r="AO423" i="1"/>
  <c r="AN423" i="1"/>
  <c r="AO411" i="1"/>
  <c r="AN411" i="1"/>
  <c r="AO399" i="1"/>
  <c r="AN399" i="1"/>
  <c r="AO387" i="1"/>
  <c r="AN387" i="1"/>
  <c r="AO375" i="1"/>
  <c r="AN375" i="1"/>
  <c r="AO363" i="1"/>
  <c r="AN363" i="1"/>
  <c r="AO351" i="1"/>
  <c r="AN351" i="1"/>
  <c r="AO339" i="1"/>
  <c r="AN339" i="1"/>
  <c r="AO327" i="1"/>
  <c r="AN327" i="1"/>
  <c r="AO315" i="1"/>
  <c r="AN315" i="1"/>
  <c r="AO303" i="1"/>
  <c r="AN303" i="1"/>
  <c r="AO291" i="1"/>
  <c r="AN291" i="1"/>
  <c r="AO279" i="1"/>
  <c r="AN279" i="1"/>
  <c r="AO267" i="1"/>
  <c r="AN267" i="1"/>
  <c r="AO255" i="1"/>
  <c r="AQ255" i="1" s="1"/>
  <c r="AN255" i="1"/>
  <c r="AO243" i="1"/>
  <c r="AN243" i="1"/>
  <c r="AO231" i="1"/>
  <c r="AN231" i="1"/>
  <c r="AO219" i="1"/>
  <c r="AN219" i="1"/>
  <c r="AO207" i="1"/>
  <c r="AN207" i="1"/>
  <c r="AO195" i="1"/>
  <c r="AN195" i="1"/>
  <c r="AO183" i="1"/>
  <c r="AN183" i="1"/>
  <c r="AO171" i="1"/>
  <c r="AN171" i="1"/>
  <c r="AO159" i="1"/>
  <c r="AN159" i="1"/>
  <c r="AO147" i="1"/>
  <c r="AN147" i="1"/>
  <c r="AO135" i="1"/>
  <c r="AN135" i="1"/>
  <c r="AO123" i="1"/>
  <c r="AN123" i="1"/>
  <c r="AO111" i="1"/>
  <c r="AN111" i="1"/>
  <c r="AO99" i="1"/>
  <c r="AN99" i="1"/>
  <c r="AO87" i="1"/>
  <c r="AN87" i="1"/>
  <c r="AO75" i="1"/>
  <c r="AN75" i="1"/>
  <c r="AO63" i="1"/>
  <c r="AN63" i="1"/>
  <c r="AO51" i="1"/>
  <c r="AN51" i="1"/>
  <c r="AO39" i="1"/>
  <c r="AQ39" i="1" s="1"/>
  <c r="AN39" i="1"/>
  <c r="AO27" i="1"/>
  <c r="AN27" i="1"/>
  <c r="AO15" i="1"/>
  <c r="AN15" i="1"/>
  <c r="AO2354" i="1"/>
  <c r="AQ2354" i="1" s="1"/>
  <c r="AN2354" i="1"/>
  <c r="AO2342" i="1"/>
  <c r="AQ2342" i="1" s="1"/>
  <c r="AN2342" i="1"/>
  <c r="AO2330" i="1"/>
  <c r="AN2330" i="1"/>
  <c r="AO2318" i="1"/>
  <c r="AN2318" i="1"/>
  <c r="AO2306" i="1"/>
  <c r="AN2306" i="1"/>
  <c r="AO2294" i="1"/>
  <c r="AQ2294" i="1" s="1"/>
  <c r="AN2294" i="1"/>
  <c r="AO2282" i="1"/>
  <c r="AN2282" i="1"/>
  <c r="AO2270" i="1"/>
  <c r="AQ2270" i="1" s="1"/>
  <c r="AN2270" i="1"/>
  <c r="AO2258" i="1"/>
  <c r="AN2258" i="1"/>
  <c r="AO2246" i="1"/>
  <c r="AN2246" i="1"/>
  <c r="AO2234" i="1"/>
  <c r="AN2234" i="1"/>
  <c r="AO2222" i="1"/>
  <c r="AN2222" i="1"/>
  <c r="AO2210" i="1"/>
  <c r="AQ2210" i="1" s="1"/>
  <c r="AN2210" i="1"/>
  <c r="AO2198" i="1"/>
  <c r="AQ2198" i="1" s="1"/>
  <c r="AN2198" i="1"/>
  <c r="AO2186" i="1"/>
  <c r="AN2186" i="1"/>
  <c r="AO2174" i="1"/>
  <c r="AN2174" i="1"/>
  <c r="AO2162" i="1"/>
  <c r="AN2162" i="1"/>
  <c r="AO2150" i="1"/>
  <c r="AN2150" i="1"/>
  <c r="AO2138" i="1"/>
  <c r="AN2138" i="1"/>
  <c r="AO2126" i="1"/>
  <c r="AN2126" i="1"/>
  <c r="AO2114" i="1"/>
  <c r="AN2114" i="1"/>
  <c r="AO2102" i="1"/>
  <c r="AN2102" i="1"/>
  <c r="AO2090" i="1"/>
  <c r="AN2090" i="1"/>
  <c r="AO2078" i="1"/>
  <c r="AN2078" i="1"/>
  <c r="AO2066" i="1"/>
  <c r="AN2066" i="1"/>
  <c r="AO2054" i="1"/>
  <c r="AN2054" i="1"/>
  <c r="AO2042" i="1"/>
  <c r="AN2042" i="1"/>
  <c r="AO2030" i="1"/>
  <c r="AN2030" i="1"/>
  <c r="AO2018" i="1"/>
  <c r="AQ2018" i="1" s="1"/>
  <c r="AN2018" i="1"/>
  <c r="AO2006" i="1"/>
  <c r="AN2006" i="1"/>
  <c r="AO1994" i="1"/>
  <c r="AN1994" i="1"/>
  <c r="AO1982" i="1"/>
  <c r="AN1982" i="1"/>
  <c r="AO1970" i="1"/>
  <c r="AN1970" i="1"/>
  <c r="AO1958" i="1"/>
  <c r="AN1958" i="1"/>
  <c r="AO1946" i="1"/>
  <c r="AN1946" i="1"/>
  <c r="AO1934" i="1"/>
  <c r="AN1934" i="1"/>
  <c r="AO1922" i="1"/>
  <c r="AN1922" i="1"/>
  <c r="AO1910" i="1"/>
  <c r="AN1910" i="1"/>
  <c r="AO1898" i="1"/>
  <c r="AN1898" i="1"/>
  <c r="AO1886" i="1"/>
  <c r="AN1886" i="1"/>
  <c r="AO1874" i="1"/>
  <c r="AN1874" i="1"/>
  <c r="AO1862" i="1"/>
  <c r="AN1862" i="1"/>
  <c r="AO1850" i="1"/>
  <c r="AN1850" i="1"/>
  <c r="AO1838" i="1"/>
  <c r="AN1838" i="1"/>
  <c r="AO1826" i="1"/>
  <c r="AN1826" i="1"/>
  <c r="AO1814" i="1"/>
  <c r="AN1814" i="1"/>
  <c r="AO1802" i="1"/>
  <c r="AN1802" i="1"/>
  <c r="AO1790" i="1"/>
  <c r="AN1790" i="1"/>
  <c r="AO1778" i="1"/>
  <c r="AN1778" i="1"/>
  <c r="AO1766" i="1"/>
  <c r="AN1766" i="1"/>
  <c r="AO1754" i="1"/>
  <c r="AN1754" i="1"/>
  <c r="AO1742" i="1"/>
  <c r="AN1742" i="1"/>
  <c r="AO1730" i="1"/>
  <c r="AN1730" i="1"/>
  <c r="AO1718" i="1"/>
  <c r="AQ1718" i="1" s="1"/>
  <c r="AN1718" i="1"/>
  <c r="AO1706" i="1"/>
  <c r="AN1706" i="1"/>
  <c r="AO1694" i="1"/>
  <c r="AN1694" i="1"/>
  <c r="AO1682" i="1"/>
  <c r="AN1682" i="1"/>
  <c r="AO1670" i="1"/>
  <c r="AN1670" i="1"/>
  <c r="AO1658" i="1"/>
  <c r="AO1646" i="1"/>
  <c r="AN1646" i="1"/>
  <c r="AO1634" i="1"/>
  <c r="AQ1634" i="1" s="1"/>
  <c r="AN1634" i="1"/>
  <c r="AO1622" i="1"/>
  <c r="AN1622" i="1"/>
  <c r="AO1610" i="1"/>
  <c r="AN1610" i="1"/>
  <c r="AO1598" i="1"/>
  <c r="AN1598" i="1"/>
  <c r="AO1586" i="1"/>
  <c r="AN1586" i="1"/>
  <c r="AO1574" i="1"/>
  <c r="AQ1574" i="1" s="1"/>
  <c r="AR1574" i="1" s="1"/>
  <c r="AT1574" i="1" s="1"/>
  <c r="AO1562" i="1"/>
  <c r="AN1562" i="1"/>
  <c r="AO1550" i="1"/>
  <c r="AN1550" i="1"/>
  <c r="AO1538" i="1"/>
  <c r="AN1538" i="1"/>
  <c r="AO1526" i="1"/>
  <c r="AN1526" i="1"/>
  <c r="AO1514" i="1"/>
  <c r="AN1514" i="1"/>
  <c r="AO1502" i="1"/>
  <c r="AO1490" i="1"/>
  <c r="AN1490" i="1"/>
  <c r="AO1478" i="1"/>
  <c r="AN1478" i="1"/>
  <c r="AO1466" i="1"/>
  <c r="AN1466" i="1"/>
  <c r="AO1454" i="1"/>
  <c r="AN1454" i="1"/>
  <c r="AO1442" i="1"/>
  <c r="AN1442" i="1"/>
  <c r="AO1430" i="1"/>
  <c r="AQ1430" i="1" s="1"/>
  <c r="AR1430" i="1" s="1"/>
  <c r="AT1430" i="1" s="1"/>
  <c r="AO1418" i="1"/>
  <c r="AN1418" i="1"/>
  <c r="AO1406" i="1"/>
  <c r="AN1406" i="1"/>
  <c r="AO1394" i="1"/>
  <c r="AQ1394" i="1" s="1"/>
  <c r="AN1394" i="1"/>
  <c r="AO1382" i="1"/>
  <c r="AN1382" i="1"/>
  <c r="AO1370" i="1"/>
  <c r="AN1370" i="1"/>
  <c r="AO1358" i="1"/>
  <c r="AN1358" i="1"/>
  <c r="AO1346" i="1"/>
  <c r="AN1346" i="1"/>
  <c r="AO1334" i="1"/>
  <c r="AN1334" i="1"/>
  <c r="AO1322" i="1"/>
  <c r="AN1322" i="1"/>
  <c r="AO1310" i="1"/>
  <c r="AN1310" i="1"/>
  <c r="AO1298" i="1"/>
  <c r="AN1298" i="1"/>
  <c r="AO1286" i="1"/>
  <c r="AN1286" i="1"/>
  <c r="AO1274" i="1"/>
  <c r="AN1274" i="1"/>
  <c r="AO1262" i="1"/>
  <c r="AN1262" i="1"/>
  <c r="AO1250" i="1"/>
  <c r="AN1250" i="1"/>
  <c r="AO1238" i="1"/>
  <c r="AQ1238" i="1" s="1"/>
  <c r="AN1238" i="1"/>
  <c r="AO1226" i="1"/>
  <c r="AN1226" i="1"/>
  <c r="AO1214" i="1"/>
  <c r="AN1214" i="1"/>
  <c r="AO1202" i="1"/>
  <c r="AN1202" i="1"/>
  <c r="AO1190" i="1"/>
  <c r="AN1190" i="1"/>
  <c r="AO1178" i="1"/>
  <c r="AQ1178" i="1" s="1"/>
  <c r="AN1178" i="1"/>
  <c r="AO1166" i="1"/>
  <c r="AN1166" i="1"/>
  <c r="AO1154" i="1"/>
  <c r="AN1154" i="1"/>
  <c r="AO1142" i="1"/>
  <c r="AN1142" i="1"/>
  <c r="AO1130" i="1"/>
  <c r="AN1130" i="1"/>
  <c r="AO1118" i="1"/>
  <c r="AN1118" i="1"/>
  <c r="AO1106" i="1"/>
  <c r="AN1106" i="1"/>
  <c r="AO1094" i="1"/>
  <c r="AN1094" i="1"/>
  <c r="AO1082" i="1"/>
  <c r="AN1082" i="1"/>
  <c r="AO1070" i="1"/>
  <c r="AN1070" i="1"/>
  <c r="AO1058" i="1"/>
  <c r="AN1058" i="1"/>
  <c r="AO1046" i="1"/>
  <c r="AN1046" i="1"/>
  <c r="AO1034" i="1"/>
  <c r="AN1034" i="1"/>
  <c r="AO1022" i="1"/>
  <c r="AN1022" i="1"/>
  <c r="AO1010" i="1"/>
  <c r="AN1010" i="1"/>
  <c r="AO998" i="1"/>
  <c r="AN998" i="1"/>
  <c r="AO986" i="1"/>
  <c r="AN986" i="1"/>
  <c r="AO974" i="1"/>
  <c r="AN974" i="1"/>
  <c r="AO962" i="1"/>
  <c r="AN962" i="1"/>
  <c r="AO950" i="1"/>
  <c r="AN950" i="1"/>
  <c r="AO938" i="1"/>
  <c r="AN938" i="1"/>
  <c r="AO926" i="1"/>
  <c r="AN926" i="1"/>
  <c r="AO914" i="1"/>
  <c r="AN914" i="1"/>
  <c r="AO902" i="1"/>
  <c r="AN902" i="1"/>
  <c r="AO890" i="1"/>
  <c r="AN890" i="1"/>
  <c r="AO878" i="1"/>
  <c r="AN878" i="1"/>
  <c r="AO866" i="1"/>
  <c r="AN866" i="1"/>
  <c r="AO854" i="1"/>
  <c r="AN854" i="1"/>
  <c r="AO842" i="1"/>
  <c r="AN842" i="1"/>
  <c r="AO830" i="1"/>
  <c r="AN830" i="1"/>
  <c r="AO818" i="1"/>
  <c r="AN818" i="1"/>
  <c r="AO806" i="1"/>
  <c r="AN806" i="1"/>
  <c r="AO794" i="1"/>
  <c r="AQ794" i="1" s="1"/>
  <c r="AN794" i="1"/>
  <c r="AO782" i="1"/>
  <c r="AN782" i="1"/>
  <c r="AO770" i="1"/>
  <c r="AN770" i="1"/>
  <c r="AO758" i="1"/>
  <c r="AN758" i="1"/>
  <c r="AO746" i="1"/>
  <c r="AN746" i="1"/>
  <c r="AO734" i="1"/>
  <c r="AN734" i="1"/>
  <c r="AO722" i="1"/>
  <c r="AN722" i="1"/>
  <c r="AO710" i="1"/>
  <c r="AN710" i="1"/>
  <c r="AO698" i="1"/>
  <c r="AN698" i="1"/>
  <c r="AO686" i="1"/>
  <c r="AN686" i="1"/>
  <c r="AO674" i="1"/>
  <c r="AN674" i="1"/>
  <c r="AO662" i="1"/>
  <c r="AN662" i="1"/>
  <c r="AO650" i="1"/>
  <c r="AN650" i="1"/>
  <c r="AO638" i="1"/>
  <c r="AN638" i="1"/>
  <c r="AO626" i="1"/>
  <c r="AN626" i="1"/>
  <c r="AO614" i="1"/>
  <c r="AN614" i="1"/>
  <c r="AO602" i="1"/>
  <c r="AN602" i="1"/>
  <c r="AO590" i="1"/>
  <c r="AN590" i="1"/>
  <c r="AO578" i="1"/>
  <c r="AN578" i="1"/>
  <c r="AO566" i="1"/>
  <c r="AQ566" i="1" s="1"/>
  <c r="AN566" i="1"/>
  <c r="AO554" i="1"/>
  <c r="AN554" i="1"/>
  <c r="AO542" i="1"/>
  <c r="AN542" i="1"/>
  <c r="AO530" i="1"/>
  <c r="AN530" i="1"/>
  <c r="AO518" i="1"/>
  <c r="AN518" i="1"/>
  <c r="AO506" i="1"/>
  <c r="AN506" i="1"/>
  <c r="AO494" i="1"/>
  <c r="AN494" i="1"/>
  <c r="AO482" i="1"/>
  <c r="AN482" i="1"/>
  <c r="AO470" i="1"/>
  <c r="AN470" i="1"/>
  <c r="AO458" i="1"/>
  <c r="AN458" i="1"/>
  <c r="AO446" i="1"/>
  <c r="AN446" i="1"/>
  <c r="AO434" i="1"/>
  <c r="AQ434" i="1" s="1"/>
  <c r="AN434" i="1"/>
  <c r="AO422" i="1"/>
  <c r="AN422" i="1"/>
  <c r="AO410" i="1"/>
  <c r="AN410" i="1"/>
  <c r="AO398" i="1"/>
  <c r="AQ398" i="1" s="1"/>
  <c r="AN398" i="1"/>
  <c r="AO386" i="1"/>
  <c r="AN386" i="1"/>
  <c r="AO374" i="1"/>
  <c r="AN374" i="1"/>
  <c r="AO362" i="1"/>
  <c r="AN362" i="1"/>
  <c r="AO350" i="1"/>
  <c r="AN350" i="1"/>
  <c r="AO338" i="1"/>
  <c r="AQ338" i="1" s="1"/>
  <c r="AN338" i="1"/>
  <c r="AO326" i="1"/>
  <c r="AN326" i="1"/>
  <c r="AO314" i="1"/>
  <c r="AN314" i="1"/>
  <c r="AO302" i="1"/>
  <c r="AN302" i="1"/>
  <c r="AO290" i="1"/>
  <c r="AN290" i="1"/>
  <c r="AO278" i="1"/>
  <c r="AN278" i="1"/>
  <c r="AO266" i="1"/>
  <c r="AN266" i="1"/>
  <c r="AO254" i="1"/>
  <c r="AN254" i="1"/>
  <c r="AO242" i="1"/>
  <c r="AN242" i="1"/>
  <c r="AO230" i="1"/>
  <c r="AQ230" i="1" s="1"/>
  <c r="AN230" i="1"/>
  <c r="AO218" i="1"/>
  <c r="AN218" i="1"/>
  <c r="AO206" i="1"/>
  <c r="AN206" i="1"/>
  <c r="AO194" i="1"/>
  <c r="AN194" i="1"/>
  <c r="AO182" i="1"/>
  <c r="AN182" i="1"/>
  <c r="AO170" i="1"/>
  <c r="AN170" i="1"/>
  <c r="AO158" i="1"/>
  <c r="AN158" i="1"/>
  <c r="AO146" i="1"/>
  <c r="AN146" i="1"/>
  <c r="AO134" i="1"/>
  <c r="AN134" i="1"/>
  <c r="AO122" i="1"/>
  <c r="AN122" i="1"/>
  <c r="AO110" i="1"/>
  <c r="AN110" i="1"/>
  <c r="AO98" i="1"/>
  <c r="AN98" i="1"/>
  <c r="AO86" i="1"/>
  <c r="AQ86" i="1" s="1"/>
  <c r="AN86" i="1"/>
  <c r="AO74" i="1"/>
  <c r="AN74" i="1"/>
  <c r="AO62" i="1"/>
  <c r="AN62" i="1"/>
  <c r="AO50" i="1"/>
  <c r="AN50" i="1"/>
  <c r="AO38" i="1"/>
  <c r="AN38" i="1"/>
  <c r="AO26" i="1"/>
  <c r="AN26" i="1"/>
  <c r="AO14" i="1"/>
  <c r="AN14" i="1"/>
  <c r="AN2322" i="1"/>
  <c r="AN2274" i="1"/>
  <c r="AN1710" i="1"/>
  <c r="AN1372" i="1"/>
  <c r="AO2305" i="1"/>
  <c r="AQ2305" i="1" s="1"/>
  <c r="AO2293" i="1"/>
  <c r="AQ2293" i="1" s="1"/>
  <c r="AO2281" i="1"/>
  <c r="AO2269" i="1"/>
  <c r="AQ2269" i="1" s="1"/>
  <c r="AO2257" i="1"/>
  <c r="AQ2257" i="1" s="1"/>
  <c r="AR2257" i="1" s="1"/>
  <c r="AT2257" i="1" s="1"/>
  <c r="AO2245" i="1"/>
  <c r="AO2233" i="1"/>
  <c r="AQ2233" i="1" s="1"/>
  <c r="AR2233" i="1" s="1"/>
  <c r="AT2233" i="1" s="1"/>
  <c r="AO2221" i="1"/>
  <c r="AO2209" i="1"/>
  <c r="AQ2209" i="1" s="1"/>
  <c r="AR2209" i="1" s="1"/>
  <c r="AT2209" i="1" s="1"/>
  <c r="AO2197" i="1"/>
  <c r="AN2197" i="1"/>
  <c r="AO2185" i="1"/>
  <c r="AQ2185" i="1" s="1"/>
  <c r="AN2185" i="1"/>
  <c r="AO2173" i="1"/>
  <c r="AN2173" i="1"/>
  <c r="AO2161" i="1"/>
  <c r="AN2161" i="1"/>
  <c r="AO2149" i="1"/>
  <c r="AQ2149" i="1" s="1"/>
  <c r="AN2149" i="1"/>
  <c r="AO2137" i="1"/>
  <c r="AN2137" i="1"/>
  <c r="AO2125" i="1"/>
  <c r="AQ2125" i="1" s="1"/>
  <c r="AN2125" i="1"/>
  <c r="AO2113" i="1"/>
  <c r="AN2113" i="1"/>
  <c r="AO2101" i="1"/>
  <c r="AN2101" i="1"/>
  <c r="AO2089" i="1"/>
  <c r="AN2089" i="1"/>
  <c r="AO2077" i="1"/>
  <c r="AN2077" i="1"/>
  <c r="AO2065" i="1"/>
  <c r="AN2065" i="1"/>
  <c r="AO2053" i="1"/>
  <c r="AN2053" i="1"/>
  <c r="AO2041" i="1"/>
  <c r="AN2041" i="1"/>
  <c r="AO2029" i="1"/>
  <c r="AN2029" i="1"/>
  <c r="AO2017" i="1"/>
  <c r="AQ2017" i="1" s="1"/>
  <c r="AN2017" i="1"/>
  <c r="AO2005" i="1"/>
  <c r="AN2005" i="1"/>
  <c r="AO1993" i="1"/>
  <c r="AN1993" i="1"/>
  <c r="AO1981" i="1"/>
  <c r="AN1981" i="1"/>
  <c r="AO1969" i="1"/>
  <c r="AN1969" i="1"/>
  <c r="AO1957" i="1"/>
  <c r="AN1957" i="1"/>
  <c r="AO1945" i="1"/>
  <c r="AN1945" i="1"/>
  <c r="AO1933" i="1"/>
  <c r="AN1933" i="1"/>
  <c r="AO1921" i="1"/>
  <c r="AN1921" i="1"/>
  <c r="AO1909" i="1"/>
  <c r="AN1909" i="1"/>
  <c r="AO1897" i="1"/>
  <c r="AQ1897" i="1" s="1"/>
  <c r="AN1897" i="1"/>
  <c r="AO1885" i="1"/>
  <c r="AN1885" i="1"/>
  <c r="AO1873" i="1"/>
  <c r="AN1873" i="1"/>
  <c r="AO1861" i="1"/>
  <c r="AN1861" i="1"/>
  <c r="AO1849" i="1"/>
  <c r="AN1849" i="1"/>
  <c r="AO1837" i="1"/>
  <c r="AN1837" i="1"/>
  <c r="AO1825" i="1"/>
  <c r="AN1825" i="1"/>
  <c r="AO1813" i="1"/>
  <c r="AN1813" i="1"/>
  <c r="AO1801" i="1"/>
  <c r="AN1801" i="1"/>
  <c r="AO1789" i="1"/>
  <c r="AN1789" i="1"/>
  <c r="AO1777" i="1"/>
  <c r="AN1777" i="1"/>
  <c r="AO1765" i="1"/>
  <c r="AN1765" i="1"/>
  <c r="AO1753" i="1"/>
  <c r="AN1753" i="1"/>
  <c r="AO1741" i="1"/>
  <c r="AN1741" i="1"/>
  <c r="AO1729" i="1"/>
  <c r="AN1729" i="1"/>
  <c r="AO1717" i="1"/>
  <c r="AN1717" i="1"/>
  <c r="AO1705" i="1"/>
  <c r="AN1705" i="1"/>
  <c r="AO1693" i="1"/>
  <c r="AN1693" i="1"/>
  <c r="AO1681" i="1"/>
  <c r="AN1681" i="1"/>
  <c r="AO1669" i="1"/>
  <c r="AN1669" i="1"/>
  <c r="AO1657" i="1"/>
  <c r="AN1657" i="1"/>
  <c r="AO1645" i="1"/>
  <c r="AN1645" i="1"/>
  <c r="AO1633" i="1"/>
  <c r="AN1633" i="1"/>
  <c r="AO1621" i="1"/>
  <c r="AN1621" i="1"/>
  <c r="AO1609" i="1"/>
  <c r="AQ1609" i="1" s="1"/>
  <c r="AN1609" i="1"/>
  <c r="AO1597" i="1"/>
  <c r="AN1597" i="1"/>
  <c r="AO1585" i="1"/>
  <c r="AN1585" i="1"/>
  <c r="AO1573" i="1"/>
  <c r="AN1573" i="1"/>
  <c r="AO1561" i="1"/>
  <c r="AN1561" i="1"/>
  <c r="AO1549" i="1"/>
  <c r="AN1549" i="1"/>
  <c r="AO1537" i="1"/>
  <c r="AN1537" i="1"/>
  <c r="AO1525" i="1"/>
  <c r="AN1525" i="1"/>
  <c r="AO1513" i="1"/>
  <c r="AN1513" i="1"/>
  <c r="AO1501" i="1"/>
  <c r="AN1501" i="1"/>
  <c r="AO1489" i="1"/>
  <c r="AN1489" i="1"/>
  <c r="AO1477" i="1"/>
  <c r="AN1477" i="1"/>
  <c r="AO1465" i="1"/>
  <c r="AN1465" i="1"/>
  <c r="AO1453" i="1"/>
  <c r="AN1453" i="1"/>
  <c r="AO1441" i="1"/>
  <c r="AN1441" i="1"/>
  <c r="AO1429" i="1"/>
  <c r="AN1429" i="1"/>
  <c r="AO1417" i="1"/>
  <c r="AN1417" i="1"/>
  <c r="AO1405" i="1"/>
  <c r="AN1405" i="1"/>
  <c r="AO1393" i="1"/>
  <c r="AQ1393" i="1" s="1"/>
  <c r="AN1393" i="1"/>
  <c r="AO1381" i="1"/>
  <c r="AN1381" i="1"/>
  <c r="AO1369" i="1"/>
  <c r="AN1369" i="1"/>
  <c r="AO1357" i="1"/>
  <c r="AN1357" i="1"/>
  <c r="AO1345" i="1"/>
  <c r="AN1345" i="1"/>
  <c r="AO1333" i="1"/>
  <c r="AN1333" i="1"/>
  <c r="AO1321" i="1"/>
  <c r="AN1321" i="1"/>
  <c r="AO1309" i="1"/>
  <c r="AN1309" i="1"/>
  <c r="AO1297" i="1"/>
  <c r="AN1297" i="1"/>
  <c r="AO1285" i="1"/>
  <c r="AN1285" i="1"/>
  <c r="AO1273" i="1"/>
  <c r="AN1273" i="1"/>
  <c r="AO1261" i="1"/>
  <c r="AQ1261" i="1" s="1"/>
  <c r="AN1261" i="1"/>
  <c r="AO1249" i="1"/>
  <c r="AN1249" i="1"/>
  <c r="AO1237" i="1"/>
  <c r="AN1237" i="1"/>
  <c r="AO1225" i="1"/>
  <c r="AN1225" i="1"/>
  <c r="AO1213" i="1"/>
  <c r="AQ1213" i="1" s="1"/>
  <c r="AN1213" i="1"/>
  <c r="AO1201" i="1"/>
  <c r="AN1201" i="1"/>
  <c r="AO1189" i="1"/>
  <c r="AN1189" i="1"/>
  <c r="AO1177" i="1"/>
  <c r="AN1177" i="1"/>
  <c r="AO1165" i="1"/>
  <c r="AN1165" i="1"/>
  <c r="AO1153" i="1"/>
  <c r="AN1153" i="1"/>
  <c r="AO1141" i="1"/>
  <c r="AN1141" i="1"/>
  <c r="AO1129" i="1"/>
  <c r="AN1129" i="1"/>
  <c r="AO1117" i="1"/>
  <c r="AN1117" i="1"/>
  <c r="AO1105" i="1"/>
  <c r="AN1105" i="1"/>
  <c r="AO1093" i="1"/>
  <c r="AQ1093" i="1" s="1"/>
  <c r="AN1093" i="1"/>
  <c r="AO1081" i="1"/>
  <c r="AN1081" i="1"/>
  <c r="AO1069" i="1"/>
  <c r="AN1069" i="1"/>
  <c r="AO1057" i="1"/>
  <c r="AN1057" i="1"/>
  <c r="AO1045" i="1"/>
  <c r="AN1045" i="1"/>
  <c r="AO1033" i="1"/>
  <c r="AN1033" i="1"/>
  <c r="AO1021" i="1"/>
  <c r="AN1021" i="1"/>
  <c r="AO1009" i="1"/>
  <c r="AN1009" i="1"/>
  <c r="AO997" i="1"/>
  <c r="AN997" i="1"/>
  <c r="AO985" i="1"/>
  <c r="AN985" i="1"/>
  <c r="AO973" i="1"/>
  <c r="AN973" i="1"/>
  <c r="AO961" i="1"/>
  <c r="AN961" i="1"/>
  <c r="AO949" i="1"/>
  <c r="AN949" i="1"/>
  <c r="AO937" i="1"/>
  <c r="AN937" i="1"/>
  <c r="AO925" i="1"/>
  <c r="AN925" i="1"/>
  <c r="AO913" i="1"/>
  <c r="AN913" i="1"/>
  <c r="AO901" i="1"/>
  <c r="AN901" i="1"/>
  <c r="AO889" i="1"/>
  <c r="AN889" i="1"/>
  <c r="AO877" i="1"/>
  <c r="AN877" i="1"/>
  <c r="AO865" i="1"/>
  <c r="AN865" i="1"/>
  <c r="AO853" i="1"/>
  <c r="AN853" i="1"/>
  <c r="AO841" i="1"/>
  <c r="AN841" i="1"/>
  <c r="AO829" i="1"/>
  <c r="AN829" i="1"/>
  <c r="AO817" i="1"/>
  <c r="AN817" i="1"/>
  <c r="AO805" i="1"/>
  <c r="AN805" i="1"/>
  <c r="AO793" i="1"/>
  <c r="AN793" i="1"/>
  <c r="AO781" i="1"/>
  <c r="AN781" i="1"/>
  <c r="AO769" i="1"/>
  <c r="AN769" i="1"/>
  <c r="AO757" i="1"/>
  <c r="AN757" i="1"/>
  <c r="AO745" i="1"/>
  <c r="AN745" i="1"/>
  <c r="AO733" i="1"/>
  <c r="AN733" i="1"/>
  <c r="AO721" i="1"/>
  <c r="AN721" i="1"/>
  <c r="AO709" i="1"/>
  <c r="AN709" i="1"/>
  <c r="AO697" i="1"/>
  <c r="AN697" i="1"/>
  <c r="AO685" i="1"/>
  <c r="AN685" i="1"/>
  <c r="AO673" i="1"/>
  <c r="AN673" i="1"/>
  <c r="AO661" i="1"/>
  <c r="AN661" i="1"/>
  <c r="AO649" i="1"/>
  <c r="AN649" i="1"/>
  <c r="AO637" i="1"/>
  <c r="AQ637" i="1" s="1"/>
  <c r="AN637" i="1"/>
  <c r="AO625" i="1"/>
  <c r="AN625" i="1"/>
  <c r="AO613" i="1"/>
  <c r="AN613" i="1"/>
  <c r="AO601" i="1"/>
  <c r="AN601" i="1"/>
  <c r="AO589" i="1"/>
  <c r="AN589" i="1"/>
  <c r="AO577" i="1"/>
  <c r="AN577" i="1"/>
  <c r="AO565" i="1"/>
  <c r="AQ565" i="1" s="1"/>
  <c r="AN565" i="1"/>
  <c r="AO553" i="1"/>
  <c r="AN553" i="1"/>
  <c r="AO541" i="1"/>
  <c r="AN541" i="1"/>
  <c r="AO529" i="1"/>
  <c r="AN529" i="1"/>
  <c r="AO517" i="1"/>
  <c r="AN517" i="1"/>
  <c r="AO505" i="1"/>
  <c r="AN505" i="1"/>
  <c r="AO493" i="1"/>
  <c r="AN493" i="1"/>
  <c r="AO481" i="1"/>
  <c r="AN481" i="1"/>
  <c r="AO469" i="1"/>
  <c r="AN469" i="1"/>
  <c r="AO457" i="1"/>
  <c r="AN457" i="1"/>
  <c r="AO445" i="1"/>
  <c r="AN445" i="1"/>
  <c r="AO433" i="1"/>
  <c r="AQ433" i="1" s="1"/>
  <c r="AN433" i="1"/>
  <c r="AO421" i="1"/>
  <c r="AN421" i="1"/>
  <c r="AO409" i="1"/>
  <c r="AN409" i="1"/>
  <c r="AO397" i="1"/>
  <c r="AN397" i="1"/>
  <c r="AO385" i="1"/>
  <c r="AN385" i="1"/>
  <c r="AO373" i="1"/>
  <c r="AQ373" i="1" s="1"/>
  <c r="AN373" i="1"/>
  <c r="AO361" i="1"/>
  <c r="AN361" i="1"/>
  <c r="AO349" i="1"/>
  <c r="AN349" i="1"/>
  <c r="AO337" i="1"/>
  <c r="AQ337" i="1" s="1"/>
  <c r="AN337" i="1"/>
  <c r="AO325" i="1"/>
  <c r="AN325" i="1"/>
  <c r="AO313" i="1"/>
  <c r="AN313" i="1"/>
  <c r="AO301" i="1"/>
  <c r="AN301" i="1"/>
  <c r="AO289" i="1"/>
  <c r="AN289" i="1"/>
  <c r="AO277" i="1"/>
  <c r="AN277" i="1"/>
  <c r="AO265" i="1"/>
  <c r="AN265" i="1"/>
  <c r="AO253" i="1"/>
  <c r="AN253" i="1"/>
  <c r="AO241" i="1"/>
  <c r="AN241" i="1"/>
  <c r="AO229" i="1"/>
  <c r="AQ229" i="1" s="1"/>
  <c r="AN229" i="1"/>
  <c r="AO217" i="1"/>
  <c r="AN217" i="1"/>
  <c r="AO205" i="1"/>
  <c r="AN205" i="1"/>
  <c r="AO193" i="1"/>
  <c r="AN193" i="1"/>
  <c r="AO181" i="1"/>
  <c r="AN181" i="1"/>
  <c r="AO169" i="1"/>
  <c r="AN169" i="1"/>
  <c r="AO157" i="1"/>
  <c r="AN157" i="1"/>
  <c r="AO145" i="1"/>
  <c r="AN145" i="1"/>
  <c r="AO133" i="1"/>
  <c r="AN133" i="1"/>
  <c r="AO121" i="1"/>
  <c r="AN121" i="1"/>
  <c r="AO109" i="1"/>
  <c r="AN109" i="1"/>
  <c r="AO97" i="1"/>
  <c r="AQ97" i="1" s="1"/>
  <c r="AN97" i="1"/>
  <c r="AO85" i="1"/>
  <c r="AQ85" i="1" s="1"/>
  <c r="AN85" i="1"/>
  <c r="AO73" i="1"/>
  <c r="AN73" i="1"/>
  <c r="AO61" i="1"/>
  <c r="AN61" i="1"/>
  <c r="AO49" i="1"/>
  <c r="AN49" i="1"/>
  <c r="AO37" i="1"/>
  <c r="AN37" i="1"/>
  <c r="AO25" i="1"/>
  <c r="AN25" i="1"/>
  <c r="AN2305" i="1"/>
  <c r="AN2202" i="1"/>
  <c r="AN2166" i="1"/>
  <c r="AN2130" i="1"/>
  <c r="AN2094" i="1"/>
  <c r="AO1944" i="1"/>
  <c r="AN1944" i="1"/>
  <c r="AO1932" i="1"/>
  <c r="AN1932" i="1"/>
  <c r="AO1920" i="1"/>
  <c r="AN1920" i="1"/>
  <c r="AO1908" i="1"/>
  <c r="AQ1908" i="1" s="1"/>
  <c r="AN1908" i="1"/>
  <c r="AO1896" i="1"/>
  <c r="AQ1896" i="1" s="1"/>
  <c r="AN1896" i="1"/>
  <c r="AO1884" i="1"/>
  <c r="AN1884" i="1"/>
  <c r="AO1872" i="1"/>
  <c r="AQ1872" i="1" s="1"/>
  <c r="AN1872" i="1"/>
  <c r="AO1860" i="1"/>
  <c r="AN1860" i="1"/>
  <c r="AO1848" i="1"/>
  <c r="AQ1848" i="1" s="1"/>
  <c r="AN1848" i="1"/>
  <c r="AO1836" i="1"/>
  <c r="AN1836" i="1"/>
  <c r="AO1824" i="1"/>
  <c r="AN1824" i="1"/>
  <c r="AO1812" i="1"/>
  <c r="AN1812" i="1"/>
  <c r="AO1800" i="1"/>
  <c r="AN1800" i="1"/>
  <c r="AO1788" i="1"/>
  <c r="AN1788" i="1"/>
  <c r="AO1776" i="1"/>
  <c r="AN1776" i="1"/>
  <c r="AO1764" i="1"/>
  <c r="AN1764" i="1"/>
  <c r="AO1752" i="1"/>
  <c r="AN1752" i="1"/>
  <c r="AO1740" i="1"/>
  <c r="AN1740" i="1"/>
  <c r="AO1728" i="1"/>
  <c r="AN1728" i="1"/>
  <c r="AO1716" i="1"/>
  <c r="AN1716" i="1"/>
  <c r="AO1704" i="1"/>
  <c r="AN1704" i="1"/>
  <c r="AO1692" i="1"/>
  <c r="AN1692" i="1"/>
  <c r="AO1680" i="1"/>
  <c r="AN1680" i="1"/>
  <c r="AO1668" i="1"/>
  <c r="AN1668" i="1"/>
  <c r="AO1656" i="1"/>
  <c r="AN1656" i="1"/>
  <c r="AO1644" i="1"/>
  <c r="AO1632" i="1"/>
  <c r="AN1632" i="1"/>
  <c r="AO1620" i="1"/>
  <c r="AN1620" i="1"/>
  <c r="AO1608" i="1"/>
  <c r="AN1608" i="1"/>
  <c r="AO1596" i="1"/>
  <c r="AN1596" i="1"/>
  <c r="AO1584" i="1"/>
  <c r="AN1584" i="1"/>
  <c r="AO1572" i="1"/>
  <c r="AN1572" i="1"/>
  <c r="AO1560" i="1"/>
  <c r="AN1560" i="1"/>
  <c r="AO1548" i="1"/>
  <c r="AN1548" i="1"/>
  <c r="AO1536" i="1"/>
  <c r="AN1536" i="1"/>
  <c r="AO1524" i="1"/>
  <c r="AN1524" i="1"/>
  <c r="AO1512" i="1"/>
  <c r="AN1512" i="1"/>
  <c r="AO1500" i="1"/>
  <c r="AN1500" i="1"/>
  <c r="AO1488" i="1"/>
  <c r="AN1488" i="1"/>
  <c r="AO1476" i="1"/>
  <c r="AQ1476" i="1" s="1"/>
  <c r="AN1476" i="1"/>
  <c r="AO1464" i="1"/>
  <c r="AN1464" i="1"/>
  <c r="AO1452" i="1"/>
  <c r="AN1452" i="1"/>
  <c r="AO1440" i="1"/>
  <c r="AN1440" i="1"/>
  <c r="AO1428" i="1"/>
  <c r="AN1428" i="1"/>
  <c r="AO1416" i="1"/>
  <c r="AN1416" i="1"/>
  <c r="AO1404" i="1"/>
  <c r="AN1404" i="1"/>
  <c r="AO1392" i="1"/>
  <c r="AN1392" i="1"/>
  <c r="AO1380" i="1"/>
  <c r="AN1380" i="1"/>
  <c r="AO1368" i="1"/>
  <c r="AN1368" i="1"/>
  <c r="AO1356" i="1"/>
  <c r="AQ1356" i="1" s="1"/>
  <c r="AR1356" i="1" s="1"/>
  <c r="AT1356" i="1" s="1"/>
  <c r="AO1344" i="1"/>
  <c r="AN1344" i="1"/>
  <c r="AO1332" i="1"/>
  <c r="AN1332" i="1"/>
  <c r="AO1320" i="1"/>
  <c r="AN1320" i="1"/>
  <c r="AO1308" i="1"/>
  <c r="AO1296" i="1"/>
  <c r="AN1296" i="1"/>
  <c r="AO1284" i="1"/>
  <c r="AN1284" i="1"/>
  <c r="AO1272" i="1"/>
  <c r="AN1272" i="1"/>
  <c r="AO1260" i="1"/>
  <c r="AO1248" i="1"/>
  <c r="AN1248" i="1"/>
  <c r="AO1236" i="1"/>
  <c r="AN1236" i="1"/>
  <c r="AO1224" i="1"/>
  <c r="AN1224" i="1"/>
  <c r="AO1212" i="1"/>
  <c r="AQ1212" i="1" s="1"/>
  <c r="AN1212" i="1"/>
  <c r="AO1200" i="1"/>
  <c r="AN1200" i="1"/>
  <c r="AO1188" i="1"/>
  <c r="AN1188" i="1"/>
  <c r="AO1176" i="1"/>
  <c r="AN1176" i="1"/>
  <c r="AO1164" i="1"/>
  <c r="AN1164" i="1"/>
  <c r="AO1152" i="1"/>
  <c r="AN1152" i="1"/>
  <c r="AO1140" i="1"/>
  <c r="AQ1140" i="1" s="1"/>
  <c r="AN1140" i="1"/>
  <c r="AO1128" i="1"/>
  <c r="AN1128" i="1"/>
  <c r="AO1116" i="1"/>
  <c r="AN1116" i="1"/>
  <c r="AO1104" i="1"/>
  <c r="AN1104" i="1"/>
  <c r="AO1092" i="1"/>
  <c r="AN1092" i="1"/>
  <c r="AO1080" i="1"/>
  <c r="AN1080" i="1"/>
  <c r="AO1068" i="1"/>
  <c r="AN1068" i="1"/>
  <c r="AO1056" i="1"/>
  <c r="AN1056" i="1"/>
  <c r="AO1044" i="1"/>
  <c r="AN1044" i="1"/>
  <c r="AO1032" i="1"/>
  <c r="AN1032" i="1"/>
  <c r="AO1020" i="1"/>
  <c r="AN1020" i="1"/>
  <c r="AO1008" i="1"/>
  <c r="AQ1008" i="1" s="1"/>
  <c r="AN1008" i="1"/>
  <c r="AO996" i="1"/>
  <c r="AN996" i="1"/>
  <c r="AO984" i="1"/>
  <c r="AN984" i="1"/>
  <c r="AO972" i="1"/>
  <c r="AN972" i="1"/>
  <c r="AO960" i="1"/>
  <c r="AN960" i="1"/>
  <c r="AO948" i="1"/>
  <c r="AO936" i="1"/>
  <c r="AN936" i="1"/>
  <c r="AO924" i="1"/>
  <c r="AN924" i="1"/>
  <c r="AO912" i="1"/>
  <c r="AN912" i="1"/>
  <c r="AO900" i="1"/>
  <c r="AN900" i="1"/>
  <c r="AO888" i="1"/>
  <c r="AN888" i="1"/>
  <c r="AO876" i="1"/>
  <c r="AN876" i="1"/>
  <c r="AO864" i="1"/>
  <c r="AN864" i="1"/>
  <c r="AO852" i="1"/>
  <c r="AN852" i="1"/>
  <c r="AO840" i="1"/>
  <c r="AN840" i="1"/>
  <c r="AO828" i="1"/>
  <c r="AN828" i="1"/>
  <c r="AO816" i="1"/>
  <c r="AN816" i="1"/>
  <c r="AO804" i="1"/>
  <c r="AO792" i="1"/>
  <c r="AN792" i="1"/>
  <c r="AO780" i="1"/>
  <c r="AN780" i="1"/>
  <c r="AO768" i="1"/>
  <c r="AN768" i="1"/>
  <c r="AO756" i="1"/>
  <c r="AN756" i="1"/>
  <c r="AO744" i="1"/>
  <c r="AN744" i="1"/>
  <c r="AO732" i="1"/>
  <c r="AN732" i="1"/>
  <c r="AO720" i="1"/>
  <c r="AN720" i="1"/>
  <c r="AO708" i="1"/>
  <c r="AN708" i="1"/>
  <c r="AO696" i="1"/>
  <c r="AN696" i="1"/>
  <c r="AO684" i="1"/>
  <c r="AN684" i="1"/>
  <c r="AO672" i="1"/>
  <c r="AN672" i="1"/>
  <c r="AO660" i="1"/>
  <c r="AQ660" i="1" s="1"/>
  <c r="AO648" i="1"/>
  <c r="AN648" i="1"/>
  <c r="AO636" i="1"/>
  <c r="AQ636" i="1" s="1"/>
  <c r="AN636" i="1"/>
  <c r="AO624" i="1"/>
  <c r="AN624" i="1"/>
  <c r="AO612" i="1"/>
  <c r="AN612" i="1"/>
  <c r="AO600" i="1"/>
  <c r="AN600" i="1"/>
  <c r="AO588" i="1"/>
  <c r="AN588" i="1"/>
  <c r="AO576" i="1"/>
  <c r="AN576" i="1"/>
  <c r="AO564" i="1"/>
  <c r="AN564" i="1"/>
  <c r="AO552" i="1"/>
  <c r="AN552" i="1"/>
  <c r="AO540" i="1"/>
  <c r="AN540" i="1"/>
  <c r="AO528" i="1"/>
  <c r="AN528" i="1"/>
  <c r="AO516" i="1"/>
  <c r="AO504" i="1"/>
  <c r="AN504" i="1"/>
  <c r="AO492" i="1"/>
  <c r="AN492" i="1"/>
  <c r="AO480" i="1"/>
  <c r="AN480" i="1"/>
  <c r="AO468" i="1"/>
  <c r="AN468" i="1"/>
  <c r="AO456" i="1"/>
  <c r="AN456" i="1"/>
  <c r="AO444" i="1"/>
  <c r="AN444" i="1"/>
  <c r="AO432" i="1"/>
  <c r="AN432" i="1"/>
  <c r="AO420" i="1"/>
  <c r="AN420" i="1"/>
  <c r="AO408" i="1"/>
  <c r="AN408" i="1"/>
  <c r="AO396" i="1"/>
  <c r="AN396" i="1"/>
  <c r="AO384" i="1"/>
  <c r="AN384" i="1"/>
  <c r="AO372" i="1"/>
  <c r="AN372" i="1"/>
  <c r="AO360" i="1"/>
  <c r="AN360" i="1"/>
  <c r="AO348" i="1"/>
  <c r="AN348" i="1"/>
  <c r="AO336" i="1"/>
  <c r="AN336" i="1"/>
  <c r="AO324" i="1"/>
  <c r="AN324" i="1"/>
  <c r="AO312" i="1"/>
  <c r="AN312" i="1"/>
  <c r="AO300" i="1"/>
  <c r="AN300" i="1"/>
  <c r="AO288" i="1"/>
  <c r="AN288" i="1"/>
  <c r="AO276" i="1"/>
  <c r="AN276" i="1"/>
  <c r="AO264" i="1"/>
  <c r="AN264" i="1"/>
  <c r="AO252" i="1"/>
  <c r="AN252" i="1"/>
  <c r="AO240" i="1"/>
  <c r="AN240" i="1"/>
  <c r="AO228" i="1"/>
  <c r="AN228" i="1"/>
  <c r="AO216" i="1"/>
  <c r="AN216" i="1"/>
  <c r="AO204" i="1"/>
  <c r="AN204" i="1"/>
  <c r="AO192" i="1"/>
  <c r="AN192" i="1"/>
  <c r="AO180" i="1"/>
  <c r="AN180" i="1"/>
  <c r="AO168" i="1"/>
  <c r="AN168" i="1"/>
  <c r="AO156" i="1"/>
  <c r="AN156" i="1"/>
  <c r="AO144" i="1"/>
  <c r="AN144" i="1"/>
  <c r="AO132" i="1"/>
  <c r="AN132" i="1"/>
  <c r="AO120" i="1"/>
  <c r="AN120" i="1"/>
  <c r="AO108" i="1"/>
  <c r="AN108" i="1"/>
  <c r="AO96" i="1"/>
  <c r="AN96" i="1"/>
  <c r="AO84" i="1"/>
  <c r="AQ84" i="1" s="1"/>
  <c r="AN84" i="1"/>
  <c r="AO72" i="1"/>
  <c r="AN72" i="1"/>
  <c r="AO60" i="1"/>
  <c r="AN60" i="1"/>
  <c r="AO48" i="1"/>
  <c r="AN48" i="1"/>
  <c r="AO36" i="1"/>
  <c r="AN36" i="1"/>
  <c r="AO24" i="1"/>
  <c r="AN24" i="1"/>
  <c r="AO12" i="1"/>
  <c r="AN12" i="1"/>
  <c r="AN1684" i="1"/>
  <c r="AN1516" i="1"/>
  <c r="AO2327" i="1"/>
  <c r="AQ2327" i="1" s="1"/>
  <c r="AN2327" i="1"/>
  <c r="AO2315" i="1"/>
  <c r="AN2315" i="1"/>
  <c r="AO2303" i="1"/>
  <c r="AQ2303" i="1" s="1"/>
  <c r="AN2303" i="1"/>
  <c r="AO2291" i="1"/>
  <c r="AN2291" i="1"/>
  <c r="AO2279" i="1"/>
  <c r="AN2279" i="1"/>
  <c r="AO2267" i="1"/>
  <c r="AN2267" i="1"/>
  <c r="AO2255" i="1"/>
  <c r="AN2255" i="1"/>
  <c r="AO2243" i="1"/>
  <c r="AN2243" i="1"/>
  <c r="AO2231" i="1"/>
  <c r="AN2231" i="1"/>
  <c r="AO2219" i="1"/>
  <c r="AQ2219" i="1" s="1"/>
  <c r="AN2219" i="1"/>
  <c r="AO2207" i="1"/>
  <c r="AQ2207" i="1" s="1"/>
  <c r="AN2207" i="1"/>
  <c r="AO2195" i="1"/>
  <c r="AN2195" i="1"/>
  <c r="AO2183" i="1"/>
  <c r="AN2183" i="1"/>
  <c r="AO2171" i="1"/>
  <c r="AN2171" i="1"/>
  <c r="AO2159" i="1"/>
  <c r="AN2159" i="1"/>
  <c r="AO2147" i="1"/>
  <c r="AN2147" i="1"/>
  <c r="AO2135" i="1"/>
  <c r="AN2135" i="1"/>
  <c r="AO2123" i="1"/>
  <c r="AQ2123" i="1" s="1"/>
  <c r="AN2123" i="1"/>
  <c r="AO2111" i="1"/>
  <c r="AN2111" i="1"/>
  <c r="AO2099" i="1"/>
  <c r="AN2099" i="1"/>
  <c r="AO2087" i="1"/>
  <c r="AN2087" i="1"/>
  <c r="AO2075" i="1"/>
  <c r="AN2075" i="1"/>
  <c r="AO2063" i="1"/>
  <c r="AN2063" i="1"/>
  <c r="AO2051" i="1"/>
  <c r="AN2051" i="1"/>
  <c r="AO2039" i="1"/>
  <c r="AN2039" i="1"/>
  <c r="AO2027" i="1"/>
  <c r="AN2027" i="1"/>
  <c r="AO2015" i="1"/>
  <c r="AN2015" i="1"/>
  <c r="AO2003" i="1"/>
  <c r="AN2003" i="1"/>
  <c r="AO1991" i="1"/>
  <c r="AN1991" i="1"/>
  <c r="AO1979" i="1"/>
  <c r="AN1979" i="1"/>
  <c r="AO1967" i="1"/>
  <c r="AN1967" i="1"/>
  <c r="AO1955" i="1"/>
  <c r="AN1955" i="1"/>
  <c r="AO1943" i="1"/>
  <c r="AN1943" i="1"/>
  <c r="AO1931" i="1"/>
  <c r="AN1931" i="1"/>
  <c r="AO1919" i="1"/>
  <c r="AN1919" i="1"/>
  <c r="AO1907" i="1"/>
  <c r="AN1907" i="1"/>
  <c r="AO1895" i="1"/>
  <c r="AN1895" i="1"/>
  <c r="AO1883" i="1"/>
  <c r="AN1883" i="1"/>
  <c r="AO1871" i="1"/>
  <c r="AN1871" i="1"/>
  <c r="AO1859" i="1"/>
  <c r="AQ1859" i="1" s="1"/>
  <c r="AN1859" i="1"/>
  <c r="AO1847" i="1"/>
  <c r="AN1847" i="1"/>
  <c r="AO1835" i="1"/>
  <c r="AN1835" i="1"/>
  <c r="AO1823" i="1"/>
  <c r="AN1823" i="1"/>
  <c r="AO1811" i="1"/>
  <c r="AN1811" i="1"/>
  <c r="AO1799" i="1"/>
  <c r="AN1799" i="1"/>
  <c r="AO1787" i="1"/>
  <c r="AN1787" i="1"/>
  <c r="AO1775" i="1"/>
  <c r="AN1775" i="1"/>
  <c r="AO1763" i="1"/>
  <c r="AQ1763" i="1" s="1"/>
  <c r="AN1763" i="1"/>
  <c r="AO1751" i="1"/>
  <c r="AN1751" i="1"/>
  <c r="AO1739" i="1"/>
  <c r="AN1739" i="1"/>
  <c r="AO1727" i="1"/>
  <c r="AN1727" i="1"/>
  <c r="AO1715" i="1"/>
  <c r="AN1715" i="1"/>
  <c r="AO1703" i="1"/>
  <c r="AN1703" i="1"/>
  <c r="AO1691" i="1"/>
  <c r="AN1691" i="1"/>
  <c r="AO1679" i="1"/>
  <c r="AN1679" i="1"/>
  <c r="AO1667" i="1"/>
  <c r="AN1667" i="1"/>
  <c r="AO1655" i="1"/>
  <c r="AN1655" i="1"/>
  <c r="AO1643" i="1"/>
  <c r="AN1643" i="1"/>
  <c r="AO1631" i="1"/>
  <c r="AO1619" i="1"/>
  <c r="AN1619" i="1"/>
  <c r="AO1607" i="1"/>
  <c r="AN1607" i="1"/>
  <c r="AO1595" i="1"/>
  <c r="AN1595" i="1"/>
  <c r="AO1583" i="1"/>
  <c r="AN1583" i="1"/>
  <c r="AO1571" i="1"/>
  <c r="AN1571" i="1"/>
  <c r="AO1559" i="1"/>
  <c r="AQ1559" i="1" s="1"/>
  <c r="AR1559" i="1" s="1"/>
  <c r="AT1559" i="1" s="1"/>
  <c r="AO1547" i="1"/>
  <c r="AN1547" i="1"/>
  <c r="AO1535" i="1"/>
  <c r="AN1535" i="1"/>
  <c r="AO1523" i="1"/>
  <c r="AN1523" i="1"/>
  <c r="AO1511" i="1"/>
  <c r="AN1511" i="1"/>
  <c r="AO1499" i="1"/>
  <c r="AN1499" i="1"/>
  <c r="AO1487" i="1"/>
  <c r="AO1475" i="1"/>
  <c r="AN1475" i="1"/>
  <c r="AO1463" i="1"/>
  <c r="AN1463" i="1"/>
  <c r="AO1451" i="1"/>
  <c r="AQ1451" i="1" s="1"/>
  <c r="AN1451" i="1"/>
  <c r="AO1439" i="1"/>
  <c r="AQ1439" i="1" s="1"/>
  <c r="AN1439" i="1"/>
  <c r="AO1427" i="1"/>
  <c r="AN1427" i="1"/>
  <c r="AO1415" i="1"/>
  <c r="AQ1415" i="1" s="1"/>
  <c r="AR1415" i="1" s="1"/>
  <c r="AT1415" i="1" s="1"/>
  <c r="AO1403" i="1"/>
  <c r="AN1403" i="1"/>
  <c r="AO1391" i="1"/>
  <c r="AN1391" i="1"/>
  <c r="AO1379" i="1"/>
  <c r="AN1379" i="1"/>
  <c r="AO1367" i="1"/>
  <c r="AN1367" i="1"/>
  <c r="AO1355" i="1"/>
  <c r="AN1355" i="1"/>
  <c r="AO1343" i="1"/>
  <c r="AN1343" i="1"/>
  <c r="AO1331" i="1"/>
  <c r="AN1331" i="1"/>
  <c r="AO1319" i="1"/>
  <c r="AN1319" i="1"/>
  <c r="AO1307" i="1"/>
  <c r="AN1307" i="1"/>
  <c r="AO1295" i="1"/>
  <c r="AN1295" i="1"/>
  <c r="AO1283" i="1"/>
  <c r="AQ1283" i="1" s="1"/>
  <c r="AN1283" i="1"/>
  <c r="AO1271" i="1"/>
  <c r="AN1271" i="1"/>
  <c r="AO1259" i="1"/>
  <c r="AN1259" i="1"/>
  <c r="AO1247" i="1"/>
  <c r="AN1247" i="1"/>
  <c r="AO1235" i="1"/>
  <c r="AN1235" i="1"/>
  <c r="AO1223" i="1"/>
  <c r="AN1223" i="1"/>
  <c r="AO1211" i="1"/>
  <c r="AQ1211" i="1" s="1"/>
  <c r="AO1199" i="1"/>
  <c r="AN1199" i="1"/>
  <c r="AO1187" i="1"/>
  <c r="AN1187" i="1"/>
  <c r="AO1175" i="1"/>
  <c r="AN1175" i="1"/>
  <c r="AO1163" i="1"/>
  <c r="AN1163" i="1"/>
  <c r="AO1151" i="1"/>
  <c r="AN1151" i="1"/>
  <c r="AO1139" i="1"/>
  <c r="AQ1139" i="1" s="1"/>
  <c r="AN1139" i="1"/>
  <c r="AO1127" i="1"/>
  <c r="AN1127" i="1"/>
  <c r="AO1115" i="1"/>
  <c r="AN1115" i="1"/>
  <c r="AO1103" i="1"/>
  <c r="AN1103" i="1"/>
  <c r="AO1091" i="1"/>
  <c r="AN1091" i="1"/>
  <c r="AO1079" i="1"/>
  <c r="AN1079" i="1"/>
  <c r="AO1067" i="1"/>
  <c r="AQ1067" i="1" s="1"/>
  <c r="AR1067" i="1" s="1"/>
  <c r="AT1067" i="1" s="1"/>
  <c r="AO1055" i="1"/>
  <c r="AN1055" i="1"/>
  <c r="AO1043" i="1"/>
  <c r="AN1043" i="1"/>
  <c r="AO1031" i="1"/>
  <c r="AN1031" i="1"/>
  <c r="AO1019" i="1"/>
  <c r="AQ1019" i="1" s="1"/>
  <c r="AR1019" i="1" s="1"/>
  <c r="AT1019" i="1" s="1"/>
  <c r="AO1007" i="1"/>
  <c r="AQ1007" i="1" s="1"/>
  <c r="AN1007" i="1"/>
  <c r="AO995" i="1"/>
  <c r="AN995" i="1"/>
  <c r="AO983" i="1"/>
  <c r="AN983" i="1"/>
  <c r="AO971" i="1"/>
  <c r="AN971" i="1"/>
  <c r="AO959" i="1"/>
  <c r="AN959" i="1"/>
  <c r="AO947" i="1"/>
  <c r="AN947" i="1"/>
  <c r="AO935" i="1"/>
  <c r="AN935" i="1"/>
  <c r="AO923" i="1"/>
  <c r="AN923" i="1"/>
  <c r="AO911" i="1"/>
  <c r="AN911" i="1"/>
  <c r="AO899" i="1"/>
  <c r="AN899" i="1"/>
  <c r="AO887" i="1"/>
  <c r="AN887" i="1"/>
  <c r="AO875" i="1"/>
  <c r="AN875" i="1"/>
  <c r="AO863" i="1"/>
  <c r="AN863" i="1"/>
  <c r="AO851" i="1"/>
  <c r="AN851" i="1"/>
  <c r="AO839" i="1"/>
  <c r="AN839" i="1"/>
  <c r="AO827" i="1"/>
  <c r="AN827" i="1"/>
  <c r="AO815" i="1"/>
  <c r="AN815" i="1"/>
  <c r="AO803" i="1"/>
  <c r="AN803" i="1"/>
  <c r="AO791" i="1"/>
  <c r="AQ791" i="1" s="1"/>
  <c r="AN791" i="1"/>
  <c r="AO779" i="1"/>
  <c r="AN779" i="1"/>
  <c r="AO767" i="1"/>
  <c r="AN767" i="1"/>
  <c r="AO755" i="1"/>
  <c r="AQ755" i="1" s="1"/>
  <c r="AN755" i="1"/>
  <c r="AO743" i="1"/>
  <c r="AN743" i="1"/>
  <c r="AO731" i="1"/>
  <c r="AN731" i="1"/>
  <c r="AO719" i="1"/>
  <c r="AN719" i="1"/>
  <c r="AO707" i="1"/>
  <c r="AQ707" i="1" s="1"/>
  <c r="AN707" i="1"/>
  <c r="AO695" i="1"/>
  <c r="AN695" i="1"/>
  <c r="AO683" i="1"/>
  <c r="AN683" i="1"/>
  <c r="AO671" i="1"/>
  <c r="AN671" i="1"/>
  <c r="AO659" i="1"/>
  <c r="AN659" i="1"/>
  <c r="AO647" i="1"/>
  <c r="AN647" i="1"/>
  <c r="AO635" i="1"/>
  <c r="AQ635" i="1" s="1"/>
  <c r="AN635" i="1"/>
  <c r="AO623" i="1"/>
  <c r="AN623" i="1"/>
  <c r="AO611" i="1"/>
  <c r="AN611" i="1"/>
  <c r="AO599" i="1"/>
  <c r="AN599" i="1"/>
  <c r="AO587" i="1"/>
  <c r="AN587" i="1"/>
  <c r="AO575" i="1"/>
  <c r="AN575" i="1"/>
  <c r="AO563" i="1"/>
  <c r="AN563" i="1"/>
  <c r="AO551" i="1"/>
  <c r="AN551" i="1"/>
  <c r="AO539" i="1"/>
  <c r="AN539" i="1"/>
  <c r="AO527" i="1"/>
  <c r="AN527" i="1"/>
  <c r="AO515" i="1"/>
  <c r="AN515" i="1"/>
  <c r="AO503" i="1"/>
  <c r="AN503" i="1"/>
  <c r="AO491" i="1"/>
  <c r="AN491" i="1"/>
  <c r="AO479" i="1"/>
  <c r="AN479" i="1"/>
  <c r="AO467" i="1"/>
  <c r="AN467" i="1"/>
  <c r="AO455" i="1"/>
  <c r="AN455" i="1"/>
  <c r="AO443" i="1"/>
  <c r="AN443" i="1"/>
  <c r="AO431" i="1"/>
  <c r="AN431" i="1"/>
  <c r="AO419" i="1"/>
  <c r="AN419" i="1"/>
  <c r="AO407" i="1"/>
  <c r="AN407" i="1"/>
  <c r="AO395" i="1"/>
  <c r="AQ395" i="1" s="1"/>
  <c r="AN395" i="1"/>
  <c r="AO383" i="1"/>
  <c r="AN383" i="1"/>
  <c r="AO371" i="1"/>
  <c r="AN371" i="1"/>
  <c r="AO359" i="1"/>
  <c r="AN359" i="1"/>
  <c r="AO347" i="1"/>
  <c r="AN347" i="1"/>
  <c r="AO335" i="1"/>
  <c r="AN335" i="1"/>
  <c r="AO323" i="1"/>
  <c r="AN323" i="1"/>
  <c r="AO311" i="1"/>
  <c r="AN311" i="1"/>
  <c r="AO299" i="1"/>
  <c r="AQ299" i="1" s="1"/>
  <c r="AN299" i="1"/>
  <c r="AO287" i="1"/>
  <c r="AQ287" i="1" s="1"/>
  <c r="AN287" i="1"/>
  <c r="AO275" i="1"/>
  <c r="AN275" i="1"/>
  <c r="AO263" i="1"/>
  <c r="AQ263" i="1" s="1"/>
  <c r="AN263" i="1"/>
  <c r="AO251" i="1"/>
  <c r="AN251" i="1"/>
  <c r="AO239" i="1"/>
  <c r="AN239" i="1"/>
  <c r="AO227" i="1"/>
  <c r="AN227" i="1"/>
  <c r="AO215" i="1"/>
  <c r="AN215" i="1"/>
  <c r="AO203" i="1"/>
  <c r="AN203" i="1"/>
  <c r="AO191" i="1"/>
  <c r="AN191" i="1"/>
  <c r="AO179" i="1"/>
  <c r="AN179" i="1"/>
  <c r="AO167" i="1"/>
  <c r="AN167" i="1"/>
  <c r="AO155" i="1"/>
  <c r="AN155" i="1"/>
  <c r="AO143" i="1"/>
  <c r="AN143" i="1"/>
  <c r="AO131" i="1"/>
  <c r="AN131" i="1"/>
  <c r="AO119" i="1"/>
  <c r="AN119" i="1"/>
  <c r="AO107" i="1"/>
  <c r="AN107" i="1"/>
  <c r="AO95" i="1"/>
  <c r="AN95" i="1"/>
  <c r="AO83" i="1"/>
  <c r="AQ83" i="1" s="1"/>
  <c r="AN83" i="1"/>
  <c r="AO71" i="1"/>
  <c r="AN71" i="1"/>
  <c r="AO59" i="1"/>
  <c r="AN59" i="1"/>
  <c r="AO47" i="1"/>
  <c r="AN47" i="1"/>
  <c r="AO35" i="1"/>
  <c r="AN35" i="1"/>
  <c r="AO23" i="1"/>
  <c r="AN23" i="1"/>
  <c r="AO11" i="1"/>
  <c r="AN11" i="1"/>
  <c r="AN2334" i="1"/>
  <c r="AN2286" i="1"/>
  <c r="AN2271" i="1"/>
  <c r="AN2226" i="1"/>
  <c r="AN1671" i="1"/>
  <c r="AN1502" i="1"/>
  <c r="AN948" i="1"/>
  <c r="AO2326" i="1"/>
  <c r="AO2314" i="1"/>
  <c r="AO2302" i="1"/>
  <c r="AQ2302" i="1" s="1"/>
  <c r="AO2290" i="1"/>
  <c r="AO2278" i="1"/>
  <c r="AQ2278" i="1" s="1"/>
  <c r="AR2278" i="1" s="1"/>
  <c r="AT2278" i="1" s="1"/>
  <c r="AO2266" i="1"/>
  <c r="AO2254" i="1"/>
  <c r="AN2254" i="1"/>
  <c r="AO2242" i="1"/>
  <c r="AN2242" i="1"/>
  <c r="AO2230" i="1"/>
  <c r="AN2230" i="1"/>
  <c r="AO2218" i="1"/>
  <c r="AN2218" i="1"/>
  <c r="AO2206" i="1"/>
  <c r="AN2206" i="1"/>
  <c r="AO2194" i="1"/>
  <c r="AN2194" i="1"/>
  <c r="AO2182" i="1"/>
  <c r="AN2182" i="1"/>
  <c r="AO2170" i="1"/>
  <c r="AN2170" i="1"/>
  <c r="AO2158" i="1"/>
  <c r="AQ2158" i="1" s="1"/>
  <c r="AN2158" i="1"/>
  <c r="AO2146" i="1"/>
  <c r="AN2146" i="1"/>
  <c r="AO2134" i="1"/>
  <c r="AN2134" i="1"/>
  <c r="AO2122" i="1"/>
  <c r="AN2122" i="1"/>
  <c r="AO2110" i="1"/>
  <c r="AN2110" i="1"/>
  <c r="AO2098" i="1"/>
  <c r="AN2098" i="1"/>
  <c r="AO2086" i="1"/>
  <c r="AN2086" i="1"/>
  <c r="AO2074" i="1"/>
  <c r="AN2074" i="1"/>
  <c r="AO2062" i="1"/>
  <c r="AN2062" i="1"/>
  <c r="AO2050" i="1"/>
  <c r="AN2050" i="1"/>
  <c r="AO2038" i="1"/>
  <c r="AN2038" i="1"/>
  <c r="AO2026" i="1"/>
  <c r="AN2026" i="1"/>
  <c r="AO2014" i="1"/>
  <c r="AN2014" i="1"/>
  <c r="AO2002" i="1"/>
  <c r="AN2002" i="1"/>
  <c r="AO1990" i="1"/>
  <c r="AN1990" i="1"/>
  <c r="AO1978" i="1"/>
  <c r="AN1978" i="1"/>
  <c r="AO1966" i="1"/>
  <c r="AN1966" i="1"/>
  <c r="AO1954" i="1"/>
  <c r="AN1954" i="1"/>
  <c r="AO1942" i="1"/>
  <c r="AN1942" i="1"/>
  <c r="AO1930" i="1"/>
  <c r="AN1930" i="1"/>
  <c r="AO1918" i="1"/>
  <c r="AN1918" i="1"/>
  <c r="AO1906" i="1"/>
  <c r="AN1906" i="1"/>
  <c r="AO1894" i="1"/>
  <c r="AN1894" i="1"/>
  <c r="AO1882" i="1"/>
  <c r="AN1882" i="1"/>
  <c r="AO1870" i="1"/>
  <c r="AN1870" i="1"/>
  <c r="AO1858" i="1"/>
  <c r="AN1858" i="1"/>
  <c r="AO1846" i="1"/>
  <c r="AQ1846" i="1" s="1"/>
  <c r="AN1846" i="1"/>
  <c r="AO1834" i="1"/>
  <c r="AN1834" i="1"/>
  <c r="AO1822" i="1"/>
  <c r="AQ1822" i="1" s="1"/>
  <c r="AN1822" i="1"/>
  <c r="AO1810" i="1"/>
  <c r="AN1810" i="1"/>
  <c r="AO1798" i="1"/>
  <c r="AN1798" i="1"/>
  <c r="AO1786" i="1"/>
  <c r="AN1786" i="1"/>
  <c r="AO1774" i="1"/>
  <c r="AN1774" i="1"/>
  <c r="AO1762" i="1"/>
  <c r="AN1762" i="1"/>
  <c r="AO1750" i="1"/>
  <c r="AN1750" i="1"/>
  <c r="AO1738" i="1"/>
  <c r="AN1738" i="1"/>
  <c r="AO1726" i="1"/>
  <c r="AN1726" i="1"/>
  <c r="AO1714" i="1"/>
  <c r="AN1714" i="1"/>
  <c r="AO1702" i="1"/>
  <c r="AN1702" i="1"/>
  <c r="AO1690" i="1"/>
  <c r="AN1690" i="1"/>
  <c r="AO1678" i="1"/>
  <c r="AN1678" i="1"/>
  <c r="AO1666" i="1"/>
  <c r="AN1666" i="1"/>
  <c r="AO1654" i="1"/>
  <c r="AN1654" i="1"/>
  <c r="AO1642" i="1"/>
  <c r="AN1642" i="1"/>
  <c r="AO1630" i="1"/>
  <c r="AN1630" i="1"/>
  <c r="AO1618" i="1"/>
  <c r="AN1618" i="1"/>
  <c r="AO1606" i="1"/>
  <c r="AN1606" i="1"/>
  <c r="AO1594" i="1"/>
  <c r="AN1594" i="1"/>
  <c r="AO1582" i="1"/>
  <c r="AN1582" i="1"/>
  <c r="AO1570" i="1"/>
  <c r="AN1570" i="1"/>
  <c r="AO1558" i="1"/>
  <c r="AN1558" i="1"/>
  <c r="AO1546" i="1"/>
  <c r="AN1546" i="1"/>
  <c r="AO1534" i="1"/>
  <c r="AN1534" i="1"/>
  <c r="AO1522" i="1"/>
  <c r="AN1522" i="1"/>
  <c r="AO1510" i="1"/>
  <c r="AN1510" i="1"/>
  <c r="AO1498" i="1"/>
  <c r="AN1498" i="1"/>
  <c r="AO1486" i="1"/>
  <c r="AN1486" i="1"/>
  <c r="AO1474" i="1"/>
  <c r="AN1474" i="1"/>
  <c r="AO1462" i="1"/>
  <c r="AN1462" i="1"/>
  <c r="AO1450" i="1"/>
  <c r="AN1450" i="1"/>
  <c r="AO1438" i="1"/>
  <c r="AN1438" i="1"/>
  <c r="AO1426" i="1"/>
  <c r="AN1426" i="1"/>
  <c r="AO1414" i="1"/>
  <c r="AN1414" i="1"/>
  <c r="AO1402" i="1"/>
  <c r="AN1402" i="1"/>
  <c r="AO1390" i="1"/>
  <c r="AN1390" i="1"/>
  <c r="AO1378" i="1"/>
  <c r="AN1378" i="1"/>
  <c r="AO1366" i="1"/>
  <c r="AN1366" i="1"/>
  <c r="AO1354" i="1"/>
  <c r="AN1354" i="1"/>
  <c r="AO1342" i="1"/>
  <c r="AN1342" i="1"/>
  <c r="AO1330" i="1"/>
  <c r="AN1330" i="1"/>
  <c r="AO1318" i="1"/>
  <c r="AN1318" i="1"/>
  <c r="AO1306" i="1"/>
  <c r="AN1306" i="1"/>
  <c r="AO1294" i="1"/>
  <c r="AN1294" i="1"/>
  <c r="AO1282" i="1"/>
  <c r="AQ1282" i="1" s="1"/>
  <c r="AN1282" i="1"/>
  <c r="AO1270" i="1"/>
  <c r="AN1270" i="1"/>
  <c r="AO1258" i="1"/>
  <c r="AN1258" i="1"/>
  <c r="AO1246" i="1"/>
  <c r="AN1246" i="1"/>
  <c r="AO1234" i="1"/>
  <c r="AN1234" i="1"/>
  <c r="AO1222" i="1"/>
  <c r="AN1222" i="1"/>
  <c r="AO1210" i="1"/>
  <c r="AN1210" i="1"/>
  <c r="AO1198" i="1"/>
  <c r="AN1198" i="1"/>
  <c r="AO1186" i="1"/>
  <c r="AN1186" i="1"/>
  <c r="AO1174" i="1"/>
  <c r="AN1174" i="1"/>
  <c r="AO1162" i="1"/>
  <c r="AN1162" i="1"/>
  <c r="AO1150" i="1"/>
  <c r="AN1150" i="1"/>
  <c r="AO1138" i="1"/>
  <c r="AN1138" i="1"/>
  <c r="AO1126" i="1"/>
  <c r="AN1126" i="1"/>
  <c r="AO1114" i="1"/>
  <c r="AN1114" i="1"/>
  <c r="AO1102" i="1"/>
  <c r="AN1102" i="1"/>
  <c r="AO1090" i="1"/>
  <c r="AN1090" i="1"/>
  <c r="AO1078" i="1"/>
  <c r="AN1078" i="1"/>
  <c r="AO1066" i="1"/>
  <c r="AN1066" i="1"/>
  <c r="AO1054" i="1"/>
  <c r="AN1054" i="1"/>
  <c r="AO1042" i="1"/>
  <c r="AN1042" i="1"/>
  <c r="AO1030" i="1"/>
  <c r="AN1030" i="1"/>
  <c r="AO1018" i="1"/>
  <c r="AN1018" i="1"/>
  <c r="AO1006" i="1"/>
  <c r="AQ1006" i="1" s="1"/>
  <c r="AN1006" i="1"/>
  <c r="AO994" i="1"/>
  <c r="AN994" i="1"/>
  <c r="AO982" i="1"/>
  <c r="AN982" i="1"/>
  <c r="AO970" i="1"/>
  <c r="AN970" i="1"/>
  <c r="AO958" i="1"/>
  <c r="AN958" i="1"/>
  <c r="AO946" i="1"/>
  <c r="AN946" i="1"/>
  <c r="AO934" i="1"/>
  <c r="AN934" i="1"/>
  <c r="AO922" i="1"/>
  <c r="AQ922" i="1" s="1"/>
  <c r="AN922" i="1"/>
  <c r="AO910" i="1"/>
  <c r="AN910" i="1"/>
  <c r="AO898" i="1"/>
  <c r="AN898" i="1"/>
  <c r="AO886" i="1"/>
  <c r="AN886" i="1"/>
  <c r="AO874" i="1"/>
  <c r="AQ874" i="1" s="1"/>
  <c r="AN874" i="1"/>
  <c r="AO862" i="1"/>
  <c r="AN862" i="1"/>
  <c r="AO850" i="1"/>
  <c r="AN850" i="1"/>
  <c r="AO838" i="1"/>
  <c r="AN838" i="1"/>
  <c r="AO826" i="1"/>
  <c r="AN826" i="1"/>
  <c r="AO814" i="1"/>
  <c r="AN814" i="1"/>
  <c r="AO802" i="1"/>
  <c r="AN802" i="1"/>
  <c r="AO790" i="1"/>
  <c r="AN790" i="1"/>
  <c r="AO778" i="1"/>
  <c r="AN778" i="1"/>
  <c r="AO766" i="1"/>
  <c r="AN766" i="1"/>
  <c r="AO754" i="1"/>
  <c r="AQ754" i="1" s="1"/>
  <c r="AN754" i="1"/>
  <c r="AO742" i="1"/>
  <c r="AN742" i="1"/>
  <c r="AO730" i="1"/>
  <c r="AN730" i="1"/>
  <c r="AO718" i="1"/>
  <c r="AN718" i="1"/>
  <c r="AO706" i="1"/>
  <c r="AQ706" i="1" s="1"/>
  <c r="AN706" i="1"/>
  <c r="AO694" i="1"/>
  <c r="AN694" i="1"/>
  <c r="AO682" i="1"/>
  <c r="AN682" i="1"/>
  <c r="AO670" i="1"/>
  <c r="AN670" i="1"/>
  <c r="AO658" i="1"/>
  <c r="AN658" i="1"/>
  <c r="AO646" i="1"/>
  <c r="AN646" i="1"/>
  <c r="AO634" i="1"/>
  <c r="AQ634" i="1" s="1"/>
  <c r="AN634" i="1"/>
  <c r="AO622" i="1"/>
  <c r="AN622" i="1"/>
  <c r="AO610" i="1"/>
  <c r="AN610" i="1"/>
  <c r="AO598" i="1"/>
  <c r="AN598" i="1"/>
  <c r="AO586" i="1"/>
  <c r="AN586" i="1"/>
  <c r="AO574" i="1"/>
  <c r="AN574" i="1"/>
  <c r="AO562" i="1"/>
  <c r="AN562" i="1"/>
  <c r="AO550" i="1"/>
  <c r="AN550" i="1"/>
  <c r="AO538" i="1"/>
  <c r="AN538" i="1"/>
  <c r="AO526" i="1"/>
  <c r="AN526" i="1"/>
  <c r="AO514" i="1"/>
  <c r="AN514" i="1"/>
  <c r="AO502" i="1"/>
  <c r="AN502" i="1"/>
  <c r="AO490" i="1"/>
  <c r="AN490" i="1"/>
  <c r="AO478" i="1"/>
  <c r="AN478" i="1"/>
  <c r="AO466" i="1"/>
  <c r="AQ466" i="1" s="1"/>
  <c r="AN466" i="1"/>
  <c r="AO454" i="1"/>
  <c r="AN454" i="1"/>
  <c r="AO442" i="1"/>
  <c r="AN442" i="1"/>
  <c r="AO430" i="1"/>
  <c r="AN430" i="1"/>
  <c r="AO418" i="1"/>
  <c r="AN418" i="1"/>
  <c r="AO406" i="1"/>
  <c r="AN406" i="1"/>
  <c r="AO394" i="1"/>
  <c r="AQ394" i="1" s="1"/>
  <c r="AN394" i="1"/>
  <c r="AO382" i="1"/>
  <c r="AN382" i="1"/>
  <c r="AO370" i="1"/>
  <c r="AN370" i="1"/>
  <c r="AO358" i="1"/>
  <c r="AN358" i="1"/>
  <c r="AO346" i="1"/>
  <c r="AN346" i="1"/>
  <c r="AO334" i="1"/>
  <c r="AN334" i="1"/>
  <c r="AO322" i="1"/>
  <c r="AN322" i="1"/>
  <c r="AO310" i="1"/>
  <c r="AN310" i="1"/>
  <c r="AO298" i="1"/>
  <c r="AN298" i="1"/>
  <c r="AO286" i="1"/>
  <c r="AQ286" i="1" s="1"/>
  <c r="AN286" i="1"/>
  <c r="AO274" i="1"/>
  <c r="AN274" i="1"/>
  <c r="AO262" i="1"/>
  <c r="AQ262" i="1" s="1"/>
  <c r="AN262" i="1"/>
  <c r="AO250" i="1"/>
  <c r="AN250" i="1"/>
  <c r="AO238" i="1"/>
  <c r="AN238" i="1"/>
  <c r="AO226" i="1"/>
  <c r="AN226" i="1"/>
  <c r="AO214" i="1"/>
  <c r="AN214" i="1"/>
  <c r="AO202" i="1"/>
  <c r="AN202" i="1"/>
  <c r="AO190" i="1"/>
  <c r="AN190" i="1"/>
  <c r="AO178" i="1"/>
  <c r="AN178" i="1"/>
  <c r="AO166" i="1"/>
  <c r="AN166" i="1"/>
  <c r="AO154" i="1"/>
  <c r="AN154" i="1"/>
  <c r="AO142" i="1"/>
  <c r="AN142" i="1"/>
  <c r="AO130" i="1"/>
  <c r="AN130" i="1"/>
  <c r="AO118" i="1"/>
  <c r="AN118" i="1"/>
  <c r="AO106" i="1"/>
  <c r="AN106" i="1"/>
  <c r="AO94" i="1"/>
  <c r="AN94" i="1"/>
  <c r="AO82" i="1"/>
  <c r="AQ82" i="1" s="1"/>
  <c r="AN82" i="1"/>
  <c r="AO70" i="1"/>
  <c r="AN70" i="1"/>
  <c r="AO58" i="1"/>
  <c r="AN58" i="1"/>
  <c r="AO46" i="1"/>
  <c r="AN46" i="1"/>
  <c r="AO34" i="1"/>
  <c r="AN34" i="1"/>
  <c r="AO22" i="1"/>
  <c r="AN22" i="1"/>
  <c r="AN2317" i="1"/>
  <c r="AN2269" i="1"/>
  <c r="AN2250" i="1"/>
  <c r="AN2082" i="1"/>
  <c r="AN1658" i="1"/>
  <c r="AN1487" i="1"/>
  <c r="AN1308" i="1"/>
  <c r="AN804" i="1"/>
  <c r="AO2145" i="1"/>
  <c r="AN2145" i="1"/>
  <c r="AO2133" i="1"/>
  <c r="AQ2133" i="1" s="1"/>
  <c r="AN2133" i="1"/>
  <c r="AO2121" i="1"/>
  <c r="AN2121" i="1"/>
  <c r="AO2109" i="1"/>
  <c r="AN2109" i="1"/>
  <c r="AO2097" i="1"/>
  <c r="AN2097" i="1"/>
  <c r="AO2085" i="1"/>
  <c r="AN2085" i="1"/>
  <c r="AO2073" i="1"/>
  <c r="AN2073" i="1"/>
  <c r="AO2061" i="1"/>
  <c r="AN2061" i="1"/>
  <c r="AO2049" i="1"/>
  <c r="AN2049" i="1"/>
  <c r="AO2037" i="1"/>
  <c r="AN2037" i="1"/>
  <c r="AO2025" i="1"/>
  <c r="AN2025" i="1"/>
  <c r="AO2013" i="1"/>
  <c r="AN2013" i="1"/>
  <c r="AO2001" i="1"/>
  <c r="AN2001" i="1"/>
  <c r="AO1989" i="1"/>
  <c r="AN1989" i="1"/>
  <c r="AO1977" i="1"/>
  <c r="AN1977" i="1"/>
  <c r="AO1965" i="1"/>
  <c r="AN1965" i="1"/>
  <c r="AO1953" i="1"/>
  <c r="AN1953" i="1"/>
  <c r="AO1941" i="1"/>
  <c r="AN1941" i="1"/>
  <c r="AO1929" i="1"/>
  <c r="AN1929" i="1"/>
  <c r="AO1917" i="1"/>
  <c r="AN1917" i="1"/>
  <c r="AO1905" i="1"/>
  <c r="AN1905" i="1"/>
  <c r="AO1893" i="1"/>
  <c r="AN1893" i="1"/>
  <c r="AO1881" i="1"/>
  <c r="AN1881" i="1"/>
  <c r="AO1869" i="1"/>
  <c r="AN1869" i="1"/>
  <c r="AO1857" i="1"/>
  <c r="AQ1857" i="1" s="1"/>
  <c r="AN1857" i="1"/>
  <c r="AO1845" i="1"/>
  <c r="AN1845" i="1"/>
  <c r="AO1833" i="1"/>
  <c r="AN1833" i="1"/>
  <c r="AO1821" i="1"/>
  <c r="AN1821" i="1"/>
  <c r="AO1809" i="1"/>
  <c r="AN1809" i="1"/>
  <c r="AO1797" i="1"/>
  <c r="AN1797" i="1"/>
  <c r="AO1785" i="1"/>
  <c r="AN1785" i="1"/>
  <c r="AO1773" i="1"/>
  <c r="AN1773" i="1"/>
  <c r="AO1761" i="1"/>
  <c r="AQ1761" i="1" s="1"/>
  <c r="AN1761" i="1"/>
  <c r="AO1749" i="1"/>
  <c r="AN1749" i="1"/>
  <c r="AO1737" i="1"/>
  <c r="AN1737" i="1"/>
  <c r="AO1725" i="1"/>
  <c r="AN1725" i="1"/>
  <c r="AO1713" i="1"/>
  <c r="AN1713" i="1"/>
  <c r="AO1701" i="1"/>
  <c r="AN1701" i="1"/>
  <c r="AO1689" i="1"/>
  <c r="AN1689" i="1"/>
  <c r="AO1677" i="1"/>
  <c r="AN1677" i="1"/>
  <c r="AO1665" i="1"/>
  <c r="AN1665" i="1"/>
  <c r="AO1653" i="1"/>
  <c r="AN1653" i="1"/>
  <c r="AO1641" i="1"/>
  <c r="AN1641" i="1"/>
  <c r="AO1629" i="1"/>
  <c r="AN1629" i="1"/>
  <c r="AO1617" i="1"/>
  <c r="AO1605" i="1"/>
  <c r="AN1605" i="1"/>
  <c r="AO1593" i="1"/>
  <c r="AN1593" i="1"/>
  <c r="AO1581" i="1"/>
  <c r="AN1581" i="1"/>
  <c r="AO1569" i="1"/>
  <c r="AN1569" i="1"/>
  <c r="AO1557" i="1"/>
  <c r="AN1557" i="1"/>
  <c r="AO1545" i="1"/>
  <c r="AQ1545" i="1" s="1"/>
  <c r="AR1545" i="1" s="1"/>
  <c r="AT1545" i="1" s="1"/>
  <c r="AO1533" i="1"/>
  <c r="AN1533" i="1"/>
  <c r="AO1521" i="1"/>
  <c r="AN1521" i="1"/>
  <c r="AO1509" i="1"/>
  <c r="AN1509" i="1"/>
  <c r="AO1497" i="1"/>
  <c r="AN1497" i="1"/>
  <c r="AO1485" i="1"/>
  <c r="AN1485" i="1"/>
  <c r="AO1473" i="1"/>
  <c r="AO1461" i="1"/>
  <c r="AN1461" i="1"/>
  <c r="AO1449" i="1"/>
  <c r="AN1449" i="1"/>
  <c r="AO1437" i="1"/>
  <c r="AN1437" i="1"/>
  <c r="AO1425" i="1"/>
  <c r="AN1425" i="1"/>
  <c r="AO1413" i="1"/>
  <c r="AN1413" i="1"/>
  <c r="AO1401" i="1"/>
  <c r="AQ1401" i="1" s="1"/>
  <c r="AR1401" i="1" s="1"/>
  <c r="AT1401" i="1" s="1"/>
  <c r="AO1389" i="1"/>
  <c r="AQ1389" i="1" s="1"/>
  <c r="AN1389" i="1"/>
  <c r="AO1377" i="1"/>
  <c r="AN1377" i="1"/>
  <c r="AO1365" i="1"/>
  <c r="AN1365" i="1"/>
  <c r="AO1353" i="1"/>
  <c r="AN1353" i="1"/>
  <c r="AO1341" i="1"/>
  <c r="AQ1341" i="1" s="1"/>
  <c r="AO1329" i="1"/>
  <c r="AN1329" i="1"/>
  <c r="AO1317" i="1"/>
  <c r="AN1317" i="1"/>
  <c r="AO1305" i="1"/>
  <c r="AN1305" i="1"/>
  <c r="AO1293" i="1"/>
  <c r="AO1281" i="1"/>
  <c r="AQ1281" i="1" s="1"/>
  <c r="AN1281" i="1"/>
  <c r="AO1269" i="1"/>
  <c r="AN1269" i="1"/>
  <c r="AO1257" i="1"/>
  <c r="AN1257" i="1"/>
  <c r="AO1245" i="1"/>
  <c r="AN1245" i="1"/>
  <c r="AO1233" i="1"/>
  <c r="AN1233" i="1"/>
  <c r="AO1221" i="1"/>
  <c r="AN1221" i="1"/>
  <c r="AO1209" i="1"/>
  <c r="AQ1209" i="1" s="1"/>
  <c r="AN1209" i="1"/>
  <c r="AO1197" i="1"/>
  <c r="AN1197" i="1"/>
  <c r="AO1185" i="1"/>
  <c r="AQ1185" i="1" s="1"/>
  <c r="AR1185" i="1" s="1"/>
  <c r="AT1185" i="1" s="1"/>
  <c r="AO1173" i="1"/>
  <c r="AN1173" i="1"/>
  <c r="AO1161" i="1"/>
  <c r="AN1161" i="1"/>
  <c r="AO1149" i="1"/>
  <c r="AQ1149" i="1" s="1"/>
  <c r="AO1137" i="1"/>
  <c r="AN1137" i="1"/>
  <c r="AO1125" i="1"/>
  <c r="AN1125" i="1"/>
  <c r="AO1113" i="1"/>
  <c r="AQ1113" i="1" s="1"/>
  <c r="AR1113" i="1" s="1"/>
  <c r="AT1113" i="1" s="1"/>
  <c r="AO1101" i="1"/>
  <c r="AN1101" i="1"/>
  <c r="AO1089" i="1"/>
  <c r="AN1089" i="1"/>
  <c r="AO1077" i="1"/>
  <c r="AQ1077" i="1" s="1"/>
  <c r="AN1077" i="1"/>
  <c r="AO1065" i="1"/>
  <c r="AN1065" i="1"/>
  <c r="AO1053" i="1"/>
  <c r="AN1053" i="1"/>
  <c r="AO1041" i="1"/>
  <c r="AN1041" i="1"/>
  <c r="AO1029" i="1"/>
  <c r="AN1029" i="1"/>
  <c r="AO1017" i="1"/>
  <c r="AN1017" i="1"/>
  <c r="AO1005" i="1"/>
  <c r="AN1005" i="1"/>
  <c r="AO993" i="1"/>
  <c r="AN993" i="1"/>
  <c r="AO981" i="1"/>
  <c r="AN981" i="1"/>
  <c r="AO969" i="1"/>
  <c r="AN969" i="1"/>
  <c r="AO957" i="1"/>
  <c r="AN957" i="1"/>
  <c r="AO945" i="1"/>
  <c r="AN945" i="1"/>
  <c r="AO933" i="1"/>
  <c r="AN933" i="1"/>
  <c r="AO921" i="1"/>
  <c r="AN921" i="1"/>
  <c r="AO909" i="1"/>
  <c r="AN909" i="1"/>
  <c r="AO897" i="1"/>
  <c r="AN897" i="1"/>
  <c r="AO885" i="1"/>
  <c r="AN885" i="1"/>
  <c r="AO873" i="1"/>
  <c r="AN873" i="1"/>
  <c r="AO861" i="1"/>
  <c r="AN861" i="1"/>
  <c r="AO849" i="1"/>
  <c r="AQ849" i="1" s="1"/>
  <c r="AN849" i="1"/>
  <c r="AO837" i="1"/>
  <c r="AN837" i="1"/>
  <c r="AO825" i="1"/>
  <c r="AN825" i="1"/>
  <c r="AO813" i="1"/>
  <c r="AN813" i="1"/>
  <c r="AO801" i="1"/>
  <c r="AN801" i="1"/>
  <c r="AO789" i="1"/>
  <c r="AN789" i="1"/>
  <c r="AO777" i="1"/>
  <c r="AN777" i="1"/>
  <c r="AO765" i="1"/>
  <c r="AN765" i="1"/>
  <c r="AO753" i="1"/>
  <c r="AN753" i="1"/>
  <c r="AO741" i="1"/>
  <c r="AN741" i="1"/>
  <c r="AO729" i="1"/>
  <c r="AN729" i="1"/>
  <c r="AO717" i="1"/>
  <c r="AN717" i="1"/>
  <c r="AO705" i="1"/>
  <c r="AN705" i="1"/>
  <c r="AO693" i="1"/>
  <c r="AN693" i="1"/>
  <c r="AO681" i="1"/>
  <c r="AN681" i="1"/>
  <c r="AO669" i="1"/>
  <c r="AN669" i="1"/>
  <c r="AO657" i="1"/>
  <c r="AN657" i="1"/>
  <c r="AO645" i="1"/>
  <c r="AN645" i="1"/>
  <c r="AO633" i="1"/>
  <c r="AN633" i="1"/>
  <c r="AO621" i="1"/>
  <c r="AN621" i="1"/>
  <c r="AO609" i="1"/>
  <c r="AN609" i="1"/>
  <c r="AO597" i="1"/>
  <c r="AN597" i="1"/>
  <c r="AO585" i="1"/>
  <c r="AN585" i="1"/>
  <c r="AO573" i="1"/>
  <c r="AN573" i="1"/>
  <c r="AO561" i="1"/>
  <c r="AN561" i="1"/>
  <c r="AO549" i="1"/>
  <c r="AN549" i="1"/>
  <c r="AO537" i="1"/>
  <c r="AN537" i="1"/>
  <c r="AO525" i="1"/>
  <c r="AN525" i="1"/>
  <c r="AO513" i="1"/>
  <c r="AQ513" i="1" s="1"/>
  <c r="AN513" i="1"/>
  <c r="AO501" i="1"/>
  <c r="AN501" i="1"/>
  <c r="AO489" i="1"/>
  <c r="AN489" i="1"/>
  <c r="AO477" i="1"/>
  <c r="AN477" i="1"/>
  <c r="AO465" i="1"/>
  <c r="AN465" i="1"/>
  <c r="AO453" i="1"/>
  <c r="AN453" i="1"/>
  <c r="AO441" i="1"/>
  <c r="AQ441" i="1" s="1"/>
  <c r="AN441" i="1"/>
  <c r="AO429" i="1"/>
  <c r="AN429" i="1"/>
  <c r="AO417" i="1"/>
  <c r="AN417" i="1"/>
  <c r="AO405" i="1"/>
  <c r="AQ405" i="1" s="1"/>
  <c r="AN405" i="1"/>
  <c r="AO393" i="1"/>
  <c r="AN393" i="1"/>
  <c r="AO381" i="1"/>
  <c r="AN381" i="1"/>
  <c r="AO369" i="1"/>
  <c r="AN369" i="1"/>
  <c r="AO357" i="1"/>
  <c r="AN357" i="1"/>
  <c r="AO345" i="1"/>
  <c r="AN345" i="1"/>
  <c r="AO333" i="1"/>
  <c r="AN333" i="1"/>
  <c r="AO321" i="1"/>
  <c r="AN321" i="1"/>
  <c r="AO309" i="1"/>
  <c r="AN309" i="1"/>
  <c r="AO297" i="1"/>
  <c r="AN297" i="1"/>
  <c r="AO285" i="1"/>
  <c r="AN285" i="1"/>
  <c r="AO273" i="1"/>
  <c r="AN273" i="1"/>
  <c r="AO261" i="1"/>
  <c r="AQ261" i="1" s="1"/>
  <c r="AN261" i="1"/>
  <c r="AO249" i="1"/>
  <c r="AN249" i="1"/>
  <c r="AO237" i="1"/>
  <c r="AN237" i="1"/>
  <c r="AO225" i="1"/>
  <c r="AN225" i="1"/>
  <c r="AO213" i="1"/>
  <c r="AN213" i="1"/>
  <c r="AO201" i="1"/>
  <c r="AN201" i="1"/>
  <c r="AO189" i="1"/>
  <c r="AN189" i="1"/>
  <c r="AO177" i="1"/>
  <c r="AN177" i="1"/>
  <c r="AO165" i="1"/>
  <c r="AN165" i="1"/>
  <c r="AO153" i="1"/>
  <c r="AN153" i="1"/>
  <c r="AO141" i="1"/>
  <c r="AN141" i="1"/>
  <c r="AO129" i="1"/>
  <c r="AN129" i="1"/>
  <c r="AO117" i="1"/>
  <c r="AN117" i="1"/>
  <c r="AO105" i="1"/>
  <c r="AQ105" i="1" s="1"/>
  <c r="AN105" i="1"/>
  <c r="AO93" i="1"/>
  <c r="AN93" i="1"/>
  <c r="AO81" i="1"/>
  <c r="AQ81" i="1" s="1"/>
  <c r="AN81" i="1"/>
  <c r="AO69" i="1"/>
  <c r="AN69" i="1"/>
  <c r="AO57" i="1"/>
  <c r="AN57" i="1"/>
  <c r="AO45" i="1"/>
  <c r="AN45" i="1"/>
  <c r="AO33" i="1"/>
  <c r="AQ33" i="1" s="1"/>
  <c r="AN33" i="1"/>
  <c r="AO21" i="1"/>
  <c r="AN21" i="1"/>
  <c r="AO9" i="1"/>
  <c r="AN9" i="1"/>
  <c r="AN2221" i="1"/>
  <c r="AN2190" i="1"/>
  <c r="AN2154" i="1"/>
  <c r="AN2118" i="1"/>
  <c r="AN1644" i="1"/>
  <c r="AN1473" i="1"/>
  <c r="AN1293" i="1"/>
  <c r="AN660" i="1"/>
  <c r="AO1868" i="1"/>
  <c r="AQ1868" i="1" s="1"/>
  <c r="AR1868" i="1" s="1"/>
  <c r="AT1868" i="1" s="1"/>
  <c r="AO1856" i="1"/>
  <c r="AO1844" i="1"/>
  <c r="AQ1844" i="1" s="1"/>
  <c r="AR1844" i="1" s="1"/>
  <c r="AT1844" i="1" s="1"/>
  <c r="AO1832" i="1"/>
  <c r="AQ1832" i="1" s="1"/>
  <c r="AR1832" i="1" s="1"/>
  <c r="AT1832" i="1" s="1"/>
  <c r="AO1820" i="1"/>
  <c r="AQ1820" i="1" s="1"/>
  <c r="AR1820" i="1" s="1"/>
  <c r="AT1820" i="1" s="1"/>
  <c r="AO1808" i="1"/>
  <c r="AQ1808" i="1" s="1"/>
  <c r="AR1808" i="1" s="1"/>
  <c r="AT1808" i="1" s="1"/>
  <c r="AO1796" i="1"/>
  <c r="AQ1796" i="1" s="1"/>
  <c r="AR1796" i="1" s="1"/>
  <c r="AT1796" i="1" s="1"/>
  <c r="AO1784" i="1"/>
  <c r="AO1772" i="1"/>
  <c r="AO1760" i="1"/>
  <c r="AQ1760" i="1" s="1"/>
  <c r="AR1760" i="1" s="1"/>
  <c r="AT1760" i="1" s="1"/>
  <c r="AO1748" i="1"/>
  <c r="AO1736" i="1"/>
  <c r="AQ1736" i="1" s="1"/>
  <c r="AR1736" i="1" s="1"/>
  <c r="AT1736" i="1" s="1"/>
  <c r="AO1724" i="1"/>
  <c r="AN1724" i="1"/>
  <c r="AO1712" i="1"/>
  <c r="AN1712" i="1"/>
  <c r="AO1700" i="1"/>
  <c r="AN1700" i="1"/>
  <c r="AO1688" i="1"/>
  <c r="AN1688" i="1"/>
  <c r="AO1676" i="1"/>
  <c r="AN1676" i="1"/>
  <c r="AO1664" i="1"/>
  <c r="AN1664" i="1"/>
  <c r="AO1652" i="1"/>
  <c r="AN1652" i="1"/>
  <c r="AO1640" i="1"/>
  <c r="AN1640" i="1"/>
  <c r="AO1628" i="1"/>
  <c r="AN1628" i="1"/>
  <c r="AO1616" i="1"/>
  <c r="AN1616" i="1"/>
  <c r="AO1604" i="1"/>
  <c r="AN1604" i="1"/>
  <c r="AO1592" i="1"/>
  <c r="AN1592" i="1"/>
  <c r="AO1580" i="1"/>
  <c r="AN1580" i="1"/>
  <c r="AO1568" i="1"/>
  <c r="AN1568" i="1"/>
  <c r="AO1556" i="1"/>
  <c r="AN1556" i="1"/>
  <c r="AO1544" i="1"/>
  <c r="AN1544" i="1"/>
  <c r="AO1532" i="1"/>
  <c r="AN1532" i="1"/>
  <c r="AO1520" i="1"/>
  <c r="AN1520" i="1"/>
  <c r="AO1508" i="1"/>
  <c r="AN1508" i="1"/>
  <c r="AO1496" i="1"/>
  <c r="AN1496" i="1"/>
  <c r="AO1484" i="1"/>
  <c r="AN1484" i="1"/>
  <c r="AO1472" i="1"/>
  <c r="AN1472" i="1"/>
  <c r="AO1460" i="1"/>
  <c r="AN1460" i="1"/>
  <c r="AO1448" i="1"/>
  <c r="AN1448" i="1"/>
  <c r="AO1436" i="1"/>
  <c r="AN1436" i="1"/>
  <c r="AO1424" i="1"/>
  <c r="AN1424" i="1"/>
  <c r="AO1412" i="1"/>
  <c r="AN1412" i="1"/>
  <c r="AO1400" i="1"/>
  <c r="AN1400" i="1"/>
  <c r="AO1388" i="1"/>
  <c r="AQ1388" i="1" s="1"/>
  <c r="AN1388" i="1"/>
  <c r="AO1376" i="1"/>
  <c r="AN1376" i="1"/>
  <c r="AO1364" i="1"/>
  <c r="AN1364" i="1"/>
  <c r="AO1352" i="1"/>
  <c r="AN1352" i="1"/>
  <c r="AO1340" i="1"/>
  <c r="AN1340" i="1"/>
  <c r="AO1328" i="1"/>
  <c r="AN1328" i="1"/>
  <c r="AO1316" i="1"/>
  <c r="AN1316" i="1"/>
  <c r="AO1304" i="1"/>
  <c r="AN1304" i="1"/>
  <c r="AO1292" i="1"/>
  <c r="AN1292" i="1"/>
  <c r="AO1280" i="1"/>
  <c r="AN1280" i="1"/>
  <c r="AO1268" i="1"/>
  <c r="AN1268" i="1"/>
  <c r="AO1256" i="1"/>
  <c r="AN1256" i="1"/>
  <c r="AO1244" i="1"/>
  <c r="AN1244" i="1"/>
  <c r="AO1232" i="1"/>
  <c r="AN1232" i="1"/>
  <c r="AO1220" i="1"/>
  <c r="AN1220" i="1"/>
  <c r="AO1208" i="1"/>
  <c r="AN1208" i="1"/>
  <c r="AO1196" i="1"/>
  <c r="AN1196" i="1"/>
  <c r="AO1184" i="1"/>
  <c r="AN1184" i="1"/>
  <c r="AO1172" i="1"/>
  <c r="AN1172" i="1"/>
  <c r="AO1160" i="1"/>
  <c r="AN1160" i="1"/>
  <c r="AO1148" i="1"/>
  <c r="AQ1148" i="1" s="1"/>
  <c r="AN1148" i="1"/>
  <c r="AO1136" i="1"/>
  <c r="AN1136" i="1"/>
  <c r="AO1124" i="1"/>
  <c r="AQ1124" i="1" s="1"/>
  <c r="AN1124" i="1"/>
  <c r="AO1112" i="1"/>
  <c r="AN1112" i="1"/>
  <c r="AO1100" i="1"/>
  <c r="AN1100" i="1"/>
  <c r="AO1088" i="1"/>
  <c r="AN1088" i="1"/>
  <c r="AO1076" i="1"/>
  <c r="AQ1076" i="1" s="1"/>
  <c r="AN1076" i="1"/>
  <c r="AO1064" i="1"/>
  <c r="AN1064" i="1"/>
  <c r="AO1052" i="1"/>
  <c r="AN1052" i="1"/>
  <c r="AO1040" i="1"/>
  <c r="AQ1040" i="1" s="1"/>
  <c r="AN1040" i="1"/>
  <c r="AO1028" i="1"/>
  <c r="AN1028" i="1"/>
  <c r="AO1016" i="1"/>
  <c r="AN1016" i="1"/>
  <c r="AO1004" i="1"/>
  <c r="AN1004" i="1"/>
  <c r="AO992" i="1"/>
  <c r="AN992" i="1"/>
  <c r="AO980" i="1"/>
  <c r="AN980" i="1"/>
  <c r="AO968" i="1"/>
  <c r="AN968" i="1"/>
  <c r="AO956" i="1"/>
  <c r="AN956" i="1"/>
  <c r="AO944" i="1"/>
  <c r="AN944" i="1"/>
  <c r="AO932" i="1"/>
  <c r="AN932" i="1"/>
  <c r="AO920" i="1"/>
  <c r="AN920" i="1"/>
  <c r="AO908" i="1"/>
  <c r="AN908" i="1"/>
  <c r="AO896" i="1"/>
  <c r="AN896" i="1"/>
  <c r="AO884" i="1"/>
  <c r="AN884" i="1"/>
  <c r="AO872" i="1"/>
  <c r="AN872" i="1"/>
  <c r="AO860" i="1"/>
  <c r="AN860" i="1"/>
  <c r="AO848" i="1"/>
  <c r="AN848" i="1"/>
  <c r="AO836" i="1"/>
  <c r="AN836" i="1"/>
  <c r="AO824" i="1"/>
  <c r="AN824" i="1"/>
  <c r="AO812" i="1"/>
  <c r="AN812" i="1"/>
  <c r="AO800" i="1"/>
  <c r="AN800" i="1"/>
  <c r="AO788" i="1"/>
  <c r="AN788" i="1"/>
  <c r="AO776" i="1"/>
  <c r="AN776" i="1"/>
  <c r="AO764" i="1"/>
  <c r="AN764" i="1"/>
  <c r="AO752" i="1"/>
  <c r="AN752" i="1"/>
  <c r="AO740" i="1"/>
  <c r="AN740" i="1"/>
  <c r="AO728" i="1"/>
  <c r="AN728" i="1"/>
  <c r="AO716" i="1"/>
  <c r="AQ716" i="1" s="1"/>
  <c r="AN716" i="1"/>
  <c r="AO704" i="1"/>
  <c r="AN704" i="1"/>
  <c r="AO692" i="1"/>
  <c r="AN692" i="1"/>
  <c r="AO680" i="1"/>
  <c r="AN680" i="1"/>
  <c r="AO668" i="1"/>
  <c r="AN668" i="1"/>
  <c r="AO656" i="1"/>
  <c r="AN656" i="1"/>
  <c r="AO644" i="1"/>
  <c r="AN644" i="1"/>
  <c r="AO632" i="1"/>
  <c r="AN632" i="1"/>
  <c r="AO620" i="1"/>
  <c r="AN620" i="1"/>
  <c r="AO608" i="1"/>
  <c r="AN608" i="1"/>
  <c r="AO596" i="1"/>
  <c r="AN596" i="1"/>
  <c r="AO584" i="1"/>
  <c r="AN584" i="1"/>
  <c r="AO572" i="1"/>
  <c r="AN572" i="1"/>
  <c r="AO560" i="1"/>
  <c r="AN560" i="1"/>
  <c r="AO548" i="1"/>
  <c r="AN548" i="1"/>
  <c r="AO536" i="1"/>
  <c r="AN536" i="1"/>
  <c r="AO524" i="1"/>
  <c r="AN524" i="1"/>
  <c r="AO512" i="1"/>
  <c r="AQ512" i="1" s="1"/>
  <c r="AN512" i="1"/>
  <c r="AO500" i="1"/>
  <c r="AQ500" i="1" s="1"/>
  <c r="AN500" i="1"/>
  <c r="AO488" i="1"/>
  <c r="AN488" i="1"/>
  <c r="AO476" i="1"/>
  <c r="AN476" i="1"/>
  <c r="AO464" i="1"/>
  <c r="AN464" i="1"/>
  <c r="AO452" i="1"/>
  <c r="AN452" i="1"/>
  <c r="AO440" i="1"/>
  <c r="AQ440" i="1" s="1"/>
  <c r="AN440" i="1"/>
  <c r="AO428" i="1"/>
  <c r="AN428" i="1"/>
  <c r="AO416" i="1"/>
  <c r="AN416" i="1"/>
  <c r="AO404" i="1"/>
  <c r="AQ404" i="1" s="1"/>
  <c r="AN404" i="1"/>
  <c r="AO392" i="1"/>
  <c r="AN392" i="1"/>
  <c r="AO380" i="1"/>
  <c r="AN380" i="1"/>
  <c r="AO368" i="1"/>
  <c r="AQ368" i="1" s="1"/>
  <c r="AN368" i="1"/>
  <c r="AO356" i="1"/>
  <c r="AN356" i="1"/>
  <c r="AO344" i="1"/>
  <c r="AN344" i="1"/>
  <c r="AO332" i="1"/>
  <c r="AN332" i="1"/>
  <c r="AO320" i="1"/>
  <c r="AN320" i="1"/>
  <c r="AO308" i="1"/>
  <c r="AN308" i="1"/>
  <c r="AO296" i="1"/>
  <c r="AN296" i="1"/>
  <c r="AO284" i="1"/>
  <c r="AN284" i="1"/>
  <c r="AO272" i="1"/>
  <c r="AN272" i="1"/>
  <c r="AO260" i="1"/>
  <c r="AQ260" i="1" s="1"/>
  <c r="AN260" i="1"/>
  <c r="AO248" i="1"/>
  <c r="AN248" i="1"/>
  <c r="AO236" i="1"/>
  <c r="AN236" i="1"/>
  <c r="AO224" i="1"/>
  <c r="AN224" i="1"/>
  <c r="AO212" i="1"/>
  <c r="AN212" i="1"/>
  <c r="AO200" i="1"/>
  <c r="AN200" i="1"/>
  <c r="AO188" i="1"/>
  <c r="AN188" i="1"/>
  <c r="AO176" i="1"/>
  <c r="AN176" i="1"/>
  <c r="AO164" i="1"/>
  <c r="AQ164" i="1" s="1"/>
  <c r="AN164" i="1"/>
  <c r="AO152" i="1"/>
  <c r="AN152" i="1"/>
  <c r="AO140" i="1"/>
  <c r="AN140" i="1"/>
  <c r="AO128" i="1"/>
  <c r="AN128" i="1"/>
  <c r="AO116" i="1"/>
  <c r="AN116" i="1"/>
  <c r="AO104" i="1"/>
  <c r="AQ104" i="1" s="1"/>
  <c r="AN104" i="1"/>
  <c r="AO92" i="1"/>
  <c r="AN92" i="1"/>
  <c r="AO80" i="1"/>
  <c r="AQ80" i="1" s="1"/>
  <c r="AN80" i="1"/>
  <c r="AO68" i="1"/>
  <c r="AN68" i="1"/>
  <c r="AO56" i="1"/>
  <c r="AN56" i="1"/>
  <c r="AO44" i="1"/>
  <c r="AN44" i="1"/>
  <c r="AO32" i="1"/>
  <c r="AN32" i="1"/>
  <c r="AO20" i="1"/>
  <c r="AN20" i="1"/>
  <c r="AN2346" i="1"/>
  <c r="AN2314" i="1"/>
  <c r="AN2298" i="1"/>
  <c r="AN2283" i="1"/>
  <c r="AN2266" i="1"/>
  <c r="AN1784" i="1"/>
  <c r="AN1631" i="1"/>
  <c r="AN516" i="1"/>
  <c r="AO2167" i="1"/>
  <c r="AQ2167" i="1" s="1"/>
  <c r="AR2167" i="1" s="1"/>
  <c r="AT2167" i="1" s="1"/>
  <c r="AO2155" i="1"/>
  <c r="AO2143" i="1"/>
  <c r="AQ2143" i="1" s="1"/>
  <c r="AR2143" i="1" s="1"/>
  <c r="AT2143" i="1" s="1"/>
  <c r="AO2131" i="1"/>
  <c r="AQ2131" i="1" s="1"/>
  <c r="AR2131" i="1" s="1"/>
  <c r="AT2131" i="1" s="1"/>
  <c r="AO2119" i="1"/>
  <c r="AQ2119" i="1" s="1"/>
  <c r="AR2119" i="1" s="1"/>
  <c r="AT2119" i="1" s="1"/>
  <c r="AO2107" i="1"/>
  <c r="AQ2107" i="1" s="1"/>
  <c r="AR2107" i="1" s="1"/>
  <c r="AT2107" i="1" s="1"/>
  <c r="AO2095" i="1"/>
  <c r="AQ2095" i="1" s="1"/>
  <c r="AR2095" i="1" s="1"/>
  <c r="AT2095" i="1" s="1"/>
  <c r="AO2083" i="1"/>
  <c r="AN2083" i="1"/>
  <c r="AO2071" i="1"/>
  <c r="AN2071" i="1"/>
  <c r="AO2059" i="1"/>
  <c r="AN2059" i="1"/>
  <c r="AO2047" i="1"/>
  <c r="AN2047" i="1"/>
  <c r="AO2035" i="1"/>
  <c r="AN2035" i="1"/>
  <c r="AO2023" i="1"/>
  <c r="AN2023" i="1"/>
  <c r="AO2011" i="1"/>
  <c r="AN2011" i="1"/>
  <c r="AO1999" i="1"/>
  <c r="AN1999" i="1"/>
  <c r="AO1987" i="1"/>
  <c r="AN1987" i="1"/>
  <c r="AO1975" i="1"/>
  <c r="AN1975" i="1"/>
  <c r="AO1963" i="1"/>
  <c r="AN1963" i="1"/>
  <c r="AO1951" i="1"/>
  <c r="AN1951" i="1"/>
  <c r="AO1939" i="1"/>
  <c r="AN1939" i="1"/>
  <c r="AO1927" i="1"/>
  <c r="AN1927" i="1"/>
  <c r="AO1915" i="1"/>
  <c r="AN1915" i="1"/>
  <c r="AO1903" i="1"/>
  <c r="AN1903" i="1"/>
  <c r="AO1891" i="1"/>
  <c r="AN1891" i="1"/>
  <c r="AO1879" i="1"/>
  <c r="AN1879" i="1"/>
  <c r="AO1867" i="1"/>
  <c r="AN1867" i="1"/>
  <c r="AO1855" i="1"/>
  <c r="AQ1855" i="1" s="1"/>
  <c r="AN1855" i="1"/>
  <c r="AO1843" i="1"/>
  <c r="AN1843" i="1"/>
  <c r="AO1831" i="1"/>
  <c r="AN1831" i="1"/>
  <c r="AO1819" i="1"/>
  <c r="AN1819" i="1"/>
  <c r="AO1807" i="1"/>
  <c r="AN1807" i="1"/>
  <c r="AO1795" i="1"/>
  <c r="AN1795" i="1"/>
  <c r="AO1783" i="1"/>
  <c r="AN1783" i="1"/>
  <c r="AO1771" i="1"/>
  <c r="AN1771" i="1"/>
  <c r="AO1759" i="1"/>
  <c r="AN1759" i="1"/>
  <c r="AO1747" i="1"/>
  <c r="AQ1747" i="1" s="1"/>
  <c r="AN1747" i="1"/>
  <c r="AO1735" i="1"/>
  <c r="AN1735" i="1"/>
  <c r="AO1723" i="1"/>
  <c r="AQ1723" i="1" s="1"/>
  <c r="AR1723" i="1" s="1"/>
  <c r="AT1723" i="1" s="1"/>
  <c r="AO1711" i="1"/>
  <c r="AN1711" i="1"/>
  <c r="AO1699" i="1"/>
  <c r="AN1699" i="1"/>
  <c r="AO1687" i="1"/>
  <c r="AN1687" i="1"/>
  <c r="AO1675" i="1"/>
  <c r="AN1675" i="1"/>
  <c r="AO1663" i="1"/>
  <c r="AN1663" i="1"/>
  <c r="AO1651" i="1"/>
  <c r="AN1651" i="1"/>
  <c r="AO1639" i="1"/>
  <c r="AN1639" i="1"/>
  <c r="AO1627" i="1"/>
  <c r="AN1627" i="1"/>
  <c r="AO1615" i="1"/>
  <c r="AN1615" i="1"/>
  <c r="AO1603" i="1"/>
  <c r="AQ1603" i="1" s="1"/>
  <c r="AR1603" i="1" s="1"/>
  <c r="AT1603" i="1" s="1"/>
  <c r="AO1591" i="1"/>
  <c r="AN1591" i="1"/>
  <c r="AO1579" i="1"/>
  <c r="AQ1579" i="1" s="1"/>
  <c r="AN1579" i="1"/>
  <c r="AO1567" i="1"/>
  <c r="AN1567" i="1"/>
  <c r="AO1555" i="1"/>
  <c r="AN1555" i="1"/>
  <c r="AO1543" i="1"/>
  <c r="AN1543" i="1"/>
  <c r="AO1531" i="1"/>
  <c r="AQ1531" i="1" s="1"/>
  <c r="AR1531" i="1" s="1"/>
  <c r="AT1531" i="1" s="1"/>
  <c r="AO1519" i="1"/>
  <c r="AN1519" i="1"/>
  <c r="AO1507" i="1"/>
  <c r="AN1507" i="1"/>
  <c r="AO1495" i="1"/>
  <c r="AN1495" i="1"/>
  <c r="AO1483" i="1"/>
  <c r="AN1483" i="1"/>
  <c r="AO1471" i="1"/>
  <c r="AN1471" i="1"/>
  <c r="AO1459" i="1"/>
  <c r="AQ1459" i="1" s="1"/>
  <c r="AR1459" i="1" s="1"/>
  <c r="AT1459" i="1" s="1"/>
  <c r="AO1447" i="1"/>
  <c r="AN1447" i="1"/>
  <c r="AO1435" i="1"/>
  <c r="AN1435" i="1"/>
  <c r="AO1423" i="1"/>
  <c r="AN1423" i="1"/>
  <c r="AO1411" i="1"/>
  <c r="AN1411" i="1"/>
  <c r="AO1399" i="1"/>
  <c r="AN1399" i="1"/>
  <c r="AO1387" i="1"/>
  <c r="AQ1387" i="1" s="1"/>
  <c r="AR1387" i="1" s="1"/>
  <c r="AT1387" i="1" s="1"/>
  <c r="AO1375" i="1"/>
  <c r="AN1375" i="1"/>
  <c r="AO1363" i="1"/>
  <c r="AN1363" i="1"/>
  <c r="AO1351" i="1"/>
  <c r="AN1351" i="1"/>
  <c r="AO1339" i="1"/>
  <c r="AN1339" i="1"/>
  <c r="AO1327" i="1"/>
  <c r="AN1327" i="1"/>
  <c r="AO1315" i="1"/>
  <c r="AN1315" i="1"/>
  <c r="AO1303" i="1"/>
  <c r="AN1303" i="1"/>
  <c r="AO1291" i="1"/>
  <c r="AN1291" i="1"/>
  <c r="AO1279" i="1"/>
  <c r="AN1279" i="1"/>
  <c r="AO1267" i="1"/>
  <c r="AN1267" i="1"/>
  <c r="AO1255" i="1"/>
  <c r="AN1255" i="1"/>
  <c r="AO1243" i="1"/>
  <c r="AN1243" i="1"/>
  <c r="AO1231" i="1"/>
  <c r="AN1231" i="1"/>
  <c r="AO1219" i="1"/>
  <c r="AN1219" i="1"/>
  <c r="AO1207" i="1"/>
  <c r="AN1207" i="1"/>
  <c r="AO1195" i="1"/>
  <c r="AN1195" i="1"/>
  <c r="AO1183" i="1"/>
  <c r="AQ1183" i="1" s="1"/>
  <c r="AN1183" i="1"/>
  <c r="AO1171" i="1"/>
  <c r="AN1171" i="1"/>
  <c r="AO1159" i="1"/>
  <c r="AN1159" i="1"/>
  <c r="AO1147" i="1"/>
  <c r="AQ1147" i="1" s="1"/>
  <c r="AN1147" i="1"/>
  <c r="AO1135" i="1"/>
  <c r="AN1135" i="1"/>
  <c r="AO1123" i="1"/>
  <c r="AQ1123" i="1" s="1"/>
  <c r="AN1123" i="1"/>
  <c r="AO1111" i="1"/>
  <c r="AN1111" i="1"/>
  <c r="AO1099" i="1"/>
  <c r="AN1099" i="1"/>
  <c r="AO1087" i="1"/>
  <c r="AN1087" i="1"/>
  <c r="AO1075" i="1"/>
  <c r="AQ1075" i="1" s="1"/>
  <c r="AN1075" i="1"/>
  <c r="AO1063" i="1"/>
  <c r="AN1063" i="1"/>
  <c r="AO1051" i="1"/>
  <c r="AN1051" i="1"/>
  <c r="AO1039" i="1"/>
  <c r="AN1039" i="1"/>
  <c r="AO1027" i="1"/>
  <c r="AN1027" i="1"/>
  <c r="AO1015" i="1"/>
  <c r="AN1015" i="1"/>
  <c r="AO1003" i="1"/>
  <c r="AQ1003" i="1" s="1"/>
  <c r="AN1003" i="1"/>
  <c r="AO991" i="1"/>
  <c r="AN991" i="1"/>
  <c r="AO979" i="1"/>
  <c r="AN979" i="1"/>
  <c r="AO967" i="1"/>
  <c r="AN967" i="1"/>
  <c r="AO955" i="1"/>
  <c r="AN955" i="1"/>
  <c r="AO943" i="1"/>
  <c r="AQ943" i="1" s="1"/>
  <c r="AN943" i="1"/>
  <c r="AO931" i="1"/>
  <c r="AN931" i="1"/>
  <c r="AO919" i="1"/>
  <c r="AN919" i="1"/>
  <c r="AO907" i="1"/>
  <c r="AN907" i="1"/>
  <c r="AO895" i="1"/>
  <c r="AN895" i="1"/>
  <c r="AO883" i="1"/>
  <c r="AN883" i="1"/>
  <c r="AO871" i="1"/>
  <c r="AN871" i="1"/>
  <c r="AO859" i="1"/>
  <c r="AN859" i="1"/>
  <c r="AO847" i="1"/>
  <c r="AN847" i="1"/>
  <c r="AO835" i="1"/>
  <c r="AN835" i="1"/>
  <c r="AO823" i="1"/>
  <c r="AN823" i="1"/>
  <c r="AO811" i="1"/>
  <c r="AN811" i="1"/>
  <c r="AO799" i="1"/>
  <c r="AN799" i="1"/>
  <c r="AO787" i="1"/>
  <c r="AN787" i="1"/>
  <c r="AO775" i="1"/>
  <c r="AN775" i="1"/>
  <c r="AO763" i="1"/>
  <c r="AN763" i="1"/>
  <c r="AO751" i="1"/>
  <c r="AN751" i="1"/>
  <c r="AO739" i="1"/>
  <c r="AN739" i="1"/>
  <c r="AO727" i="1"/>
  <c r="AN727" i="1"/>
  <c r="AO715" i="1"/>
  <c r="AN715" i="1"/>
  <c r="AO703" i="1"/>
  <c r="AN703" i="1"/>
  <c r="AO691" i="1"/>
  <c r="AN691" i="1"/>
  <c r="AO679" i="1"/>
  <c r="AN679" i="1"/>
  <c r="AO667" i="1"/>
  <c r="AN667" i="1"/>
  <c r="AO655" i="1"/>
  <c r="AN655" i="1"/>
  <c r="AO643" i="1"/>
  <c r="AN643" i="1"/>
  <c r="AO631" i="1"/>
  <c r="AN631" i="1"/>
  <c r="AO619" i="1"/>
  <c r="AN619" i="1"/>
  <c r="AO607" i="1"/>
  <c r="AN607" i="1"/>
  <c r="AO595" i="1"/>
  <c r="AN595" i="1"/>
  <c r="AO583" i="1"/>
  <c r="AN583" i="1"/>
  <c r="AO571" i="1"/>
  <c r="AN571" i="1"/>
  <c r="AO559" i="1"/>
  <c r="AN559" i="1"/>
  <c r="AO547" i="1"/>
  <c r="AN547" i="1"/>
  <c r="AO535" i="1"/>
  <c r="AN535" i="1"/>
  <c r="AO523" i="1"/>
  <c r="AN523" i="1"/>
  <c r="AO511" i="1"/>
  <c r="AQ511" i="1" s="1"/>
  <c r="AN511" i="1"/>
  <c r="AO499" i="1"/>
  <c r="AN499" i="1"/>
  <c r="AO487" i="1"/>
  <c r="AN487" i="1"/>
  <c r="AO475" i="1"/>
  <c r="AN475" i="1"/>
  <c r="AO463" i="1"/>
  <c r="AN463" i="1"/>
  <c r="AO451" i="1"/>
  <c r="AN451" i="1"/>
  <c r="AO439" i="1"/>
  <c r="AQ439" i="1" s="1"/>
  <c r="AN439" i="1"/>
  <c r="AO427" i="1"/>
  <c r="AN427" i="1"/>
  <c r="AO415" i="1"/>
  <c r="AN415" i="1"/>
  <c r="AO403" i="1"/>
  <c r="AQ403" i="1" s="1"/>
  <c r="AN403" i="1"/>
  <c r="AO391" i="1"/>
  <c r="AN391" i="1"/>
  <c r="AO379" i="1"/>
  <c r="AN379" i="1"/>
  <c r="AO367" i="1"/>
  <c r="AN367" i="1"/>
  <c r="AO355" i="1"/>
  <c r="AN355" i="1"/>
  <c r="AO343" i="1"/>
  <c r="AN343" i="1"/>
  <c r="AO331" i="1"/>
  <c r="AN331" i="1"/>
  <c r="AO319" i="1"/>
  <c r="AN319" i="1"/>
  <c r="AO307" i="1"/>
  <c r="AN307" i="1"/>
  <c r="AO295" i="1"/>
  <c r="AN295" i="1"/>
  <c r="AO283" i="1"/>
  <c r="AN283" i="1"/>
  <c r="AO271" i="1"/>
  <c r="AN271" i="1"/>
  <c r="AO259" i="1"/>
  <c r="AN259" i="1"/>
  <c r="AO247" i="1"/>
  <c r="AN247" i="1"/>
  <c r="AO235" i="1"/>
  <c r="AN235" i="1"/>
  <c r="AO223" i="1"/>
  <c r="AN223" i="1"/>
  <c r="AO211" i="1"/>
  <c r="AN211" i="1"/>
  <c r="AO199" i="1"/>
  <c r="AQ199" i="1" s="1"/>
  <c r="AN199" i="1"/>
  <c r="AO187" i="1"/>
  <c r="AN187" i="1"/>
  <c r="AO175" i="1"/>
  <c r="AN175" i="1"/>
  <c r="AO163" i="1"/>
  <c r="AQ163" i="1" s="1"/>
  <c r="AN163" i="1"/>
  <c r="AO151" i="1"/>
  <c r="AN151" i="1"/>
  <c r="AO139" i="1"/>
  <c r="AN139" i="1"/>
  <c r="AO127" i="1"/>
  <c r="AN127" i="1"/>
  <c r="AO115" i="1"/>
  <c r="AN115" i="1"/>
  <c r="AO103" i="1"/>
  <c r="AQ103" i="1" s="1"/>
  <c r="AN103" i="1"/>
  <c r="AO91" i="1"/>
  <c r="AN91" i="1"/>
  <c r="AO79" i="1"/>
  <c r="AQ79" i="1" s="1"/>
  <c r="AN79" i="1"/>
  <c r="AO67" i="1"/>
  <c r="AN67" i="1"/>
  <c r="AO55" i="1"/>
  <c r="AN55" i="1"/>
  <c r="AO43" i="1"/>
  <c r="AN43" i="1"/>
  <c r="AO31" i="1"/>
  <c r="AN31" i="1"/>
  <c r="AO19" i="1"/>
  <c r="AN19" i="1"/>
  <c r="AO7" i="1"/>
  <c r="AN7" i="1"/>
  <c r="AN2281" i="1"/>
  <c r="AN2245" i="1"/>
  <c r="AN1772" i="1"/>
  <c r="AN1617" i="1"/>
  <c r="AN1444" i="1"/>
  <c r="AN1260" i="1"/>
  <c r="AN364" i="1"/>
  <c r="AO13" i="1"/>
  <c r="AN13" i="1"/>
  <c r="AO10" i="1"/>
  <c r="AN10" i="1"/>
  <c r="AO8" i="1"/>
  <c r="AN8" i="1"/>
  <c r="AK101" i="1"/>
  <c r="AM101" i="1" s="1"/>
  <c r="AK2354" i="1"/>
  <c r="AM2354" i="1" s="1"/>
  <c r="AK2334" i="1"/>
  <c r="AM2334" i="1" s="1"/>
  <c r="AK2286" i="1"/>
  <c r="AM2286" i="1" s="1"/>
  <c r="AK2285" i="1"/>
  <c r="AM2285" i="1" s="1"/>
  <c r="AK510" i="1"/>
  <c r="AM510" i="1" s="1"/>
  <c r="AK2284" i="1"/>
  <c r="AM2284" i="1" s="1"/>
  <c r="AK77" i="1"/>
  <c r="AM77" i="1" s="1"/>
  <c r="AK41" i="1"/>
  <c r="AM41" i="1" s="1"/>
  <c r="AK1217" i="1"/>
  <c r="AM1217" i="1" s="1"/>
  <c r="AK653" i="1"/>
  <c r="AM653" i="1" s="1"/>
  <c r="AK162" i="1"/>
  <c r="AM162" i="1" s="1"/>
  <c r="AK161" i="1"/>
  <c r="AM161" i="1" s="1"/>
  <c r="AK2153" i="1"/>
  <c r="AM2153" i="1" s="1"/>
  <c r="AK198" i="1"/>
  <c r="AM198" i="1" s="1"/>
  <c r="AK2315" i="1"/>
  <c r="AM2315" i="1" s="1"/>
  <c r="AK197" i="1"/>
  <c r="AM197" i="1" s="1"/>
  <c r="AK2348" i="1"/>
  <c r="AM2348" i="1" s="1"/>
  <c r="AK2310" i="1"/>
  <c r="AM2310" i="1" s="1"/>
  <c r="AK2269" i="1"/>
  <c r="AM2269" i="1" s="1"/>
  <c r="AK2347" i="1"/>
  <c r="AM2347" i="1" s="1"/>
  <c r="AK2309" i="1"/>
  <c r="AM2309" i="1" s="1"/>
  <c r="AK2346" i="1"/>
  <c r="AM2346" i="1" s="1"/>
  <c r="AK2303" i="1"/>
  <c r="AM2303" i="1" s="1"/>
  <c r="AK1181" i="1"/>
  <c r="AM1181" i="1" s="1"/>
  <c r="AK942" i="1"/>
  <c r="AM942" i="1" s="1"/>
  <c r="AK2297" i="1"/>
  <c r="AM2297" i="1" s="1"/>
  <c r="AK2335" i="1"/>
  <c r="AM2335" i="1" s="1"/>
  <c r="AK1122" i="1"/>
  <c r="AM1122" i="1" s="1"/>
  <c r="AK2274" i="1"/>
  <c r="AM2274" i="1" s="1"/>
  <c r="AK1074" i="1"/>
  <c r="AM1074" i="1" s="1"/>
  <c r="AK102" i="1"/>
  <c r="AM102" i="1" s="1"/>
  <c r="AK78" i="1"/>
  <c r="AM78" i="1" s="1"/>
  <c r="AK2261" i="1"/>
  <c r="AM2261" i="1" s="1"/>
  <c r="AK2356" i="1"/>
  <c r="AM2356" i="1" s="1"/>
  <c r="AK2320" i="1"/>
  <c r="AM2320" i="1" s="1"/>
  <c r="AK2308" i="1"/>
  <c r="AM2308" i="1" s="1"/>
  <c r="AK2296" i="1"/>
  <c r="AM2296" i="1" s="1"/>
  <c r="AK2236" i="1"/>
  <c r="AM2236" i="1" s="1"/>
  <c r="AK2176" i="1"/>
  <c r="AM2176" i="1" s="1"/>
  <c r="AK1120" i="1"/>
  <c r="AM1120" i="1" s="1"/>
  <c r="AK1072" i="1"/>
  <c r="AM1072" i="1" s="1"/>
  <c r="AK976" i="1"/>
  <c r="AM976" i="1" s="1"/>
  <c r="AK712" i="1"/>
  <c r="AM712" i="1" s="1"/>
  <c r="AK652" i="1"/>
  <c r="AM652" i="1" s="1"/>
  <c r="AK556" i="1"/>
  <c r="AM556" i="1" s="1"/>
  <c r="AK508" i="1"/>
  <c r="AM508" i="1" s="1"/>
  <c r="AK2331" i="1"/>
  <c r="AM2331" i="1" s="1"/>
  <c r="AK2295" i="1"/>
  <c r="AM2295" i="1" s="1"/>
  <c r="AK2247" i="1"/>
  <c r="AM2247" i="1" s="1"/>
  <c r="AK2235" i="1"/>
  <c r="AM2235" i="1" s="1"/>
  <c r="AK1623" i="1"/>
  <c r="AM1623" i="1" s="1"/>
  <c r="AK1215" i="1"/>
  <c r="AM1215" i="1" s="1"/>
  <c r="AK1179" i="1"/>
  <c r="AM1179" i="1" s="1"/>
  <c r="AK939" i="1"/>
  <c r="AM939" i="1" s="1"/>
  <c r="AK759" i="1"/>
  <c r="AM759" i="1" s="1"/>
  <c r="AK711" i="1"/>
  <c r="AM711" i="1" s="1"/>
  <c r="AK471" i="1"/>
  <c r="AM471" i="1" s="1"/>
  <c r="AK255" i="1"/>
  <c r="AM255" i="1" s="1"/>
  <c r="AK39" i="1"/>
  <c r="AM39" i="1" s="1"/>
  <c r="AK2294" i="1"/>
  <c r="AM2294" i="1" s="1"/>
  <c r="AK2210" i="1"/>
  <c r="AM2210" i="1" s="1"/>
  <c r="AK2090" i="1"/>
  <c r="AM2090" i="1" s="1"/>
  <c r="AK1238" i="1"/>
  <c r="AM1238" i="1" s="1"/>
  <c r="AK1178" i="1"/>
  <c r="AM1178" i="1" s="1"/>
  <c r="AK794" i="1"/>
  <c r="AM794" i="1" s="1"/>
  <c r="AK638" i="1"/>
  <c r="AM638" i="1" s="1"/>
  <c r="AK566" i="1"/>
  <c r="AM566" i="1" s="1"/>
  <c r="AK434" i="1"/>
  <c r="AM434" i="1" s="1"/>
  <c r="AK398" i="1"/>
  <c r="AM398" i="1" s="1"/>
  <c r="AK338" i="1"/>
  <c r="AM338" i="1" s="1"/>
  <c r="AK230" i="1"/>
  <c r="AM230" i="1" s="1"/>
  <c r="AK86" i="1"/>
  <c r="AM86" i="1" s="1"/>
  <c r="AK2353" i="1"/>
  <c r="AM2353" i="1" s="1"/>
  <c r="AK2329" i="1"/>
  <c r="AM2329" i="1" s="1"/>
  <c r="AK2233" i="1"/>
  <c r="AM2233" i="1" s="1"/>
  <c r="AK2149" i="1"/>
  <c r="AM2149" i="1" s="1"/>
  <c r="AK1213" i="1"/>
  <c r="AM1213" i="1" s="1"/>
  <c r="AK1093" i="1"/>
  <c r="AM1093" i="1" s="1"/>
  <c r="AK637" i="1"/>
  <c r="AM637" i="1" s="1"/>
  <c r="AK565" i="1"/>
  <c r="AM565" i="1" s="1"/>
  <c r="AK433" i="1"/>
  <c r="AM433" i="1" s="1"/>
  <c r="AK373" i="1"/>
  <c r="AM373" i="1" s="1"/>
  <c r="AK337" i="1"/>
  <c r="AM337" i="1" s="1"/>
  <c r="AK229" i="1"/>
  <c r="AM229" i="1" s="1"/>
  <c r="AK97" i="1"/>
  <c r="AM97" i="1" s="1"/>
  <c r="AK85" i="1"/>
  <c r="AM85" i="1" s="1"/>
  <c r="AK2280" i="1"/>
  <c r="AM2280" i="1" s="1"/>
  <c r="AK2220" i="1"/>
  <c r="AM2220" i="1" s="1"/>
  <c r="AK2124" i="1"/>
  <c r="AM2124" i="1" s="1"/>
  <c r="AK1212" i="1"/>
  <c r="AM1212" i="1" s="1"/>
  <c r="AK1140" i="1"/>
  <c r="AM1140" i="1" s="1"/>
  <c r="AK1008" i="1"/>
  <c r="AM1008" i="1" s="1"/>
  <c r="AK792" i="1"/>
  <c r="AM792" i="1" s="1"/>
  <c r="AK660" i="1"/>
  <c r="AM660" i="1" s="1"/>
  <c r="AK636" i="1"/>
  <c r="AM636" i="1" s="1"/>
  <c r="AK576" i="1"/>
  <c r="AM576" i="1" s="1"/>
  <c r="AK288" i="1"/>
  <c r="AM288" i="1" s="1"/>
  <c r="AK84" i="1"/>
  <c r="AM84" i="1" s="1"/>
  <c r="AK2339" i="1"/>
  <c r="AM2339" i="1" s="1"/>
  <c r="AK2219" i="1"/>
  <c r="AM2219" i="1" s="1"/>
  <c r="AK2207" i="1"/>
  <c r="AM2207" i="1" s="1"/>
  <c r="AK2135" i="1"/>
  <c r="AM2135" i="1" s="1"/>
  <c r="AK2123" i="1"/>
  <c r="AM2123" i="1" s="1"/>
  <c r="AK1451" i="1"/>
  <c r="AM1451" i="1" s="1"/>
  <c r="AK1211" i="1"/>
  <c r="AM1211" i="1" s="1"/>
  <c r="AK1139" i="1"/>
  <c r="AM1139" i="1" s="1"/>
  <c r="AK1007" i="1"/>
  <c r="AM1007" i="1" s="1"/>
  <c r="AK791" i="1"/>
  <c r="AM791" i="1" s="1"/>
  <c r="AK755" i="1"/>
  <c r="AM755" i="1" s="1"/>
  <c r="AK707" i="1"/>
  <c r="AM707" i="1" s="1"/>
  <c r="AK659" i="1"/>
  <c r="AM659" i="1" s="1"/>
  <c r="AK635" i="1"/>
  <c r="AM635" i="1" s="1"/>
  <c r="AK395" i="1"/>
  <c r="AM395" i="1" s="1"/>
  <c r="AK335" i="1"/>
  <c r="AM335" i="1" s="1"/>
  <c r="AK299" i="1"/>
  <c r="AM299" i="1" s="1"/>
  <c r="AK287" i="1"/>
  <c r="AM287" i="1" s="1"/>
  <c r="AK263" i="1"/>
  <c r="AM263" i="1" s="1"/>
  <c r="AK83" i="1"/>
  <c r="AM83" i="1" s="1"/>
  <c r="AK2338" i="1"/>
  <c r="AM2338" i="1" s="1"/>
  <c r="AK2314" i="1"/>
  <c r="AM2314" i="1" s="1"/>
  <c r="AK2302" i="1"/>
  <c r="AM2302" i="1" s="1"/>
  <c r="AK2254" i="1"/>
  <c r="AM2254" i="1" s="1"/>
  <c r="AK2230" i="1"/>
  <c r="AM2230" i="1" s="1"/>
  <c r="AK2206" i="1"/>
  <c r="AM2206" i="1" s="1"/>
  <c r="AK2194" i="1"/>
  <c r="AM2194" i="1" s="1"/>
  <c r="AK2170" i="1"/>
  <c r="AM2170" i="1" s="1"/>
  <c r="AK1006" i="1"/>
  <c r="AM1006" i="1" s="1"/>
  <c r="AK922" i="1"/>
  <c r="AM922" i="1" s="1"/>
  <c r="AK874" i="1"/>
  <c r="AM874" i="1" s="1"/>
  <c r="AK754" i="1"/>
  <c r="AM754" i="1" s="1"/>
  <c r="AK706" i="1"/>
  <c r="AM706" i="1" s="1"/>
  <c r="AK634" i="1"/>
  <c r="AM634" i="1" s="1"/>
  <c r="AK466" i="1"/>
  <c r="AM466" i="1" s="1"/>
  <c r="AK394" i="1"/>
  <c r="AM394" i="1" s="1"/>
  <c r="AK286" i="1"/>
  <c r="AM286" i="1" s="1"/>
  <c r="AK262" i="1"/>
  <c r="AM262" i="1" s="1"/>
  <c r="AK82" i="1"/>
  <c r="AM82" i="1" s="1"/>
  <c r="AK2349" i="1"/>
  <c r="AM2349" i="1" s="1"/>
  <c r="AK2289" i="1"/>
  <c r="AM2289" i="1" s="1"/>
  <c r="AK1209" i="1"/>
  <c r="AM1209" i="1" s="1"/>
  <c r="AK1149" i="1"/>
  <c r="AM1149" i="1" s="1"/>
  <c r="AK1077" i="1"/>
  <c r="AM1077" i="1" s="1"/>
  <c r="AK849" i="1"/>
  <c r="AM849" i="1" s="1"/>
  <c r="AK513" i="1"/>
  <c r="AM513" i="1" s="1"/>
  <c r="AK441" i="1"/>
  <c r="AM441" i="1" s="1"/>
  <c r="AK405" i="1"/>
  <c r="AM405" i="1" s="1"/>
  <c r="AK261" i="1"/>
  <c r="AM261" i="1" s="1"/>
  <c r="AK105" i="1"/>
  <c r="AM105" i="1" s="1"/>
  <c r="AK81" i="1"/>
  <c r="AM81" i="1" s="1"/>
  <c r="AK33" i="1"/>
  <c r="AM33" i="1" s="1"/>
  <c r="AK2276" i="1"/>
  <c r="AM2276" i="1" s="1"/>
  <c r="AK1148" i="1"/>
  <c r="AM1148" i="1" s="1"/>
  <c r="AK1124" i="1"/>
  <c r="AM1124" i="1" s="1"/>
  <c r="AK1076" i="1"/>
  <c r="AM1076" i="1" s="1"/>
  <c r="AK1040" i="1"/>
  <c r="AM1040" i="1" s="1"/>
  <c r="AK716" i="1"/>
  <c r="AM716" i="1" s="1"/>
  <c r="AK668" i="1"/>
  <c r="AM668" i="1" s="1"/>
  <c r="AK512" i="1"/>
  <c r="AM512" i="1" s="1"/>
  <c r="AK500" i="1"/>
  <c r="AM500" i="1" s="1"/>
  <c r="AK440" i="1"/>
  <c r="AM440" i="1" s="1"/>
  <c r="AK404" i="1"/>
  <c r="AM404" i="1" s="1"/>
  <c r="AK368" i="1"/>
  <c r="AM368" i="1" s="1"/>
  <c r="AK260" i="1"/>
  <c r="AM260" i="1" s="1"/>
  <c r="AK164" i="1"/>
  <c r="AM164" i="1" s="1"/>
  <c r="AK104" i="1"/>
  <c r="AM104" i="1" s="1"/>
  <c r="AK80" i="1"/>
  <c r="AM80" i="1" s="1"/>
  <c r="AK2311" i="1"/>
  <c r="AM2311" i="1" s="1"/>
  <c r="AK2275" i="1"/>
  <c r="AM2275" i="1" s="1"/>
  <c r="AK1579" i="1"/>
  <c r="AM1579" i="1" s="1"/>
  <c r="AK1183" i="1"/>
  <c r="AM1183" i="1" s="1"/>
  <c r="AK1147" i="1"/>
  <c r="AM1147" i="1" s="1"/>
  <c r="AK1123" i="1"/>
  <c r="AM1123" i="1" s="1"/>
  <c r="AK1075" i="1"/>
  <c r="AM1075" i="1" s="1"/>
  <c r="AK1003" i="1"/>
  <c r="AM1003" i="1" s="1"/>
  <c r="AK943" i="1"/>
  <c r="AM943" i="1" s="1"/>
  <c r="AK655" i="1"/>
  <c r="AM655" i="1" s="1"/>
  <c r="AK511" i="1"/>
  <c r="AM511" i="1" s="1"/>
  <c r="AK439" i="1"/>
  <c r="AM439" i="1" s="1"/>
  <c r="AK403" i="1"/>
  <c r="AM403" i="1" s="1"/>
  <c r="AK199" i="1"/>
  <c r="AM199" i="1" s="1"/>
  <c r="AK163" i="1"/>
  <c r="AM163" i="1" s="1"/>
  <c r="AK103" i="1"/>
  <c r="AM103" i="1" s="1"/>
  <c r="AK79" i="1"/>
  <c r="AM79" i="1" s="1"/>
  <c r="AQ1973" i="1" l="1"/>
  <c r="AR1973" i="1" s="1"/>
  <c r="AT1973" i="1" s="1"/>
  <c r="AQ2045" i="1"/>
  <c r="AR2045" i="1" s="1"/>
  <c r="AT2045" i="1" s="1"/>
  <c r="AQ2117" i="1"/>
  <c r="AR2117" i="1" s="1"/>
  <c r="AT2117" i="1" s="1"/>
  <c r="AQ2189" i="1"/>
  <c r="AR2189" i="1" s="1"/>
  <c r="AT2189" i="1" s="1"/>
  <c r="AQ2333" i="1"/>
  <c r="AR2333" i="1" s="1"/>
  <c r="AT2333" i="1" s="1"/>
  <c r="AQ2203" i="1"/>
  <c r="AR2203" i="1" s="1"/>
  <c r="AT2203" i="1" s="1"/>
  <c r="AQ2299" i="1"/>
  <c r="AR2299" i="1" s="1"/>
  <c r="AT2299" i="1" s="1"/>
  <c r="AQ1588" i="1"/>
  <c r="AR1588" i="1" s="1"/>
  <c r="AT1588" i="1" s="1"/>
  <c r="AQ1320" i="1"/>
  <c r="AR1320" i="1" s="1"/>
  <c r="AT1320" i="1" s="1"/>
  <c r="AQ1692" i="1"/>
  <c r="AR1692" i="1" s="1"/>
  <c r="AT1692" i="1" s="1"/>
  <c r="AQ1764" i="1"/>
  <c r="AR1764" i="1" s="1"/>
  <c r="AT1764" i="1" s="1"/>
  <c r="AQ1836" i="1"/>
  <c r="AR1836" i="1" s="1"/>
  <c r="AT1836" i="1" s="1"/>
  <c r="AQ2316" i="1"/>
  <c r="AR2316" i="1" s="1"/>
  <c r="AT2316" i="1" s="1"/>
  <c r="AQ2141" i="1"/>
  <c r="AR2141" i="1" s="1"/>
  <c r="AT2141" i="1" s="1"/>
  <c r="AQ2213" i="1"/>
  <c r="AR2213" i="1" s="1"/>
  <c r="AT2213" i="1" s="1"/>
  <c r="AQ50" i="1"/>
  <c r="AR50" i="1" s="1"/>
  <c r="AT50" i="1" s="1"/>
  <c r="AQ122" i="1"/>
  <c r="AR122" i="1" s="1"/>
  <c r="AT122" i="1" s="1"/>
  <c r="AQ194" i="1"/>
  <c r="AR194" i="1" s="1"/>
  <c r="AT194" i="1" s="1"/>
  <c r="AQ266" i="1"/>
  <c r="AR266" i="1" s="1"/>
  <c r="AT266" i="1" s="1"/>
  <c r="AQ410" i="1"/>
  <c r="AR410" i="1" s="1"/>
  <c r="AT410" i="1" s="1"/>
  <c r="AQ482" i="1"/>
  <c r="AR482" i="1" s="1"/>
  <c r="AT482" i="1" s="1"/>
  <c r="AQ554" i="1"/>
  <c r="AR554" i="1" s="1"/>
  <c r="AT554" i="1" s="1"/>
  <c r="AQ626" i="1"/>
  <c r="AR626" i="1" s="1"/>
  <c r="AT626" i="1" s="1"/>
  <c r="AQ698" i="1"/>
  <c r="AR698" i="1" s="1"/>
  <c r="AT698" i="1" s="1"/>
  <c r="AQ770" i="1"/>
  <c r="AR770" i="1" s="1"/>
  <c r="AT770" i="1" s="1"/>
  <c r="AQ842" i="1"/>
  <c r="AR842" i="1" s="1"/>
  <c r="AT842" i="1" s="1"/>
  <c r="AQ914" i="1"/>
  <c r="AR914" i="1" s="1"/>
  <c r="AT914" i="1" s="1"/>
  <c r="AQ986" i="1"/>
  <c r="AR986" i="1" s="1"/>
  <c r="AT986" i="1" s="1"/>
  <c r="AQ1058" i="1"/>
  <c r="AR1058" i="1" s="1"/>
  <c r="AT1058" i="1" s="1"/>
  <c r="AQ1130" i="1"/>
  <c r="AR1130" i="1" s="1"/>
  <c r="AT1130" i="1" s="1"/>
  <c r="AQ1202" i="1"/>
  <c r="AR1202" i="1" s="1"/>
  <c r="AT1202" i="1" s="1"/>
  <c r="AQ1274" i="1"/>
  <c r="AR1274" i="1" s="1"/>
  <c r="AT1274" i="1" s="1"/>
  <c r="AQ1346" i="1"/>
  <c r="AR1346" i="1" s="1"/>
  <c r="AT1346" i="1" s="1"/>
  <c r="AQ1730" i="1"/>
  <c r="AR1730" i="1" s="1"/>
  <c r="AT1730" i="1" s="1"/>
  <c r="AQ1802" i="1"/>
  <c r="AR1802" i="1" s="1"/>
  <c r="AT1802" i="1" s="1"/>
  <c r="AQ1874" i="1"/>
  <c r="AR1874" i="1" s="1"/>
  <c r="AT1874" i="1" s="1"/>
  <c r="AQ1946" i="1"/>
  <c r="AR1946" i="1" s="1"/>
  <c r="AT1946" i="1" s="1"/>
  <c r="AQ2090" i="1"/>
  <c r="AR2090" i="1" s="1"/>
  <c r="AT2090" i="1" s="1"/>
  <c r="AQ99" i="1"/>
  <c r="AR99" i="1" s="1"/>
  <c r="AT99" i="1" s="1"/>
  <c r="AS79" i="1"/>
  <c r="AR79" i="1"/>
  <c r="AS439" i="1"/>
  <c r="AR439" i="1"/>
  <c r="AS511" i="1"/>
  <c r="AR511" i="1"/>
  <c r="AS943" i="1"/>
  <c r="AR943" i="1"/>
  <c r="AS104" i="1"/>
  <c r="AR104" i="1"/>
  <c r="AS1040" i="1"/>
  <c r="AR1040" i="1"/>
  <c r="AS849" i="1"/>
  <c r="AR849" i="1"/>
  <c r="AS1149" i="1"/>
  <c r="AR1149" i="1"/>
  <c r="AS635" i="1"/>
  <c r="AR635" i="1"/>
  <c r="AS707" i="1"/>
  <c r="AR707" i="1"/>
  <c r="AS1451" i="1"/>
  <c r="AR1451" i="1"/>
  <c r="AS1476" i="1"/>
  <c r="AR1476" i="1"/>
  <c r="AS97" i="1"/>
  <c r="AR97" i="1"/>
  <c r="AS1393" i="1"/>
  <c r="AR1393" i="1"/>
  <c r="AS1609" i="1"/>
  <c r="AR1609" i="1"/>
  <c r="AS1897" i="1"/>
  <c r="AR1897" i="1"/>
  <c r="AS2185" i="1"/>
  <c r="AR2185" i="1"/>
  <c r="AS1842" i="1"/>
  <c r="AR1842" i="1"/>
  <c r="AS2343" i="1"/>
  <c r="AR2343" i="1"/>
  <c r="AS2292" i="1"/>
  <c r="AR2292" i="1"/>
  <c r="AS1389" i="1"/>
  <c r="AR1389" i="1"/>
  <c r="AS2133" i="1"/>
  <c r="AR2133" i="1"/>
  <c r="AS1822" i="1"/>
  <c r="AR1822" i="1"/>
  <c r="AS1763" i="1"/>
  <c r="AR1763" i="1"/>
  <c r="AS2123" i="1"/>
  <c r="AR2123" i="1"/>
  <c r="AS660" i="1"/>
  <c r="AR660" i="1"/>
  <c r="AS1848" i="1"/>
  <c r="AR1848" i="1"/>
  <c r="AS566" i="1"/>
  <c r="AR566" i="1"/>
  <c r="AS39" i="1"/>
  <c r="AR39" i="1"/>
  <c r="AS255" i="1"/>
  <c r="AR255" i="1"/>
  <c r="AS759" i="1"/>
  <c r="AR759" i="1"/>
  <c r="AS1623" i="1"/>
  <c r="AR1623" i="1"/>
  <c r="AS508" i="1"/>
  <c r="AR508" i="1"/>
  <c r="AS652" i="1"/>
  <c r="AR652" i="1"/>
  <c r="AS1122" i="1"/>
  <c r="AR1122" i="1"/>
  <c r="AS2353" i="1"/>
  <c r="AR2353" i="1"/>
  <c r="AS2356" i="1"/>
  <c r="AR2356" i="1"/>
  <c r="AS77" i="1"/>
  <c r="AR77" i="1"/>
  <c r="AS653" i="1"/>
  <c r="AR653" i="1"/>
  <c r="AS2309" i="1"/>
  <c r="AR2309" i="1"/>
  <c r="AS2323" i="1"/>
  <c r="AR2323" i="1"/>
  <c r="AS163" i="1"/>
  <c r="AR163" i="1"/>
  <c r="AS260" i="1"/>
  <c r="AR260" i="1"/>
  <c r="AS404" i="1"/>
  <c r="AR404" i="1"/>
  <c r="AS1124" i="1"/>
  <c r="AR1124" i="1"/>
  <c r="AS1077" i="1"/>
  <c r="AR1077" i="1"/>
  <c r="AS287" i="1"/>
  <c r="AR287" i="1"/>
  <c r="AS791" i="1"/>
  <c r="AR791" i="1"/>
  <c r="AS1007" i="1"/>
  <c r="AR1007" i="1"/>
  <c r="AS1261" i="1"/>
  <c r="AR1261" i="1"/>
  <c r="AS2125" i="1"/>
  <c r="AR2125" i="1"/>
  <c r="AS1696" i="1"/>
  <c r="AR1696" i="1"/>
  <c r="AS1854" i="1"/>
  <c r="AR1854" i="1"/>
  <c r="AS2289" i="1"/>
  <c r="AR2289" i="1"/>
  <c r="AS2304" i="1"/>
  <c r="AR2304" i="1"/>
  <c r="AS1855" i="1"/>
  <c r="AR1855" i="1"/>
  <c r="AS1857" i="1"/>
  <c r="AR1857" i="1"/>
  <c r="AS394" i="1"/>
  <c r="AR394" i="1"/>
  <c r="AS466" i="1"/>
  <c r="AR466" i="1"/>
  <c r="AS754" i="1"/>
  <c r="AR754" i="1"/>
  <c r="AS2207" i="1"/>
  <c r="AR2207" i="1"/>
  <c r="AS84" i="1"/>
  <c r="AR84" i="1"/>
  <c r="AS434" i="1"/>
  <c r="AR434" i="1"/>
  <c r="AS794" i="1"/>
  <c r="AR794" i="1"/>
  <c r="AS198" i="1"/>
  <c r="AR198" i="1"/>
  <c r="AS2082" i="1"/>
  <c r="AR2082" i="1"/>
  <c r="AS161" i="1"/>
  <c r="AR161" i="1"/>
  <c r="AS2335" i="1"/>
  <c r="AR2335" i="1"/>
  <c r="AS103" i="1"/>
  <c r="AR103" i="1"/>
  <c r="AS1183" i="1"/>
  <c r="AR1183" i="1"/>
  <c r="AS81" i="1"/>
  <c r="AR81" i="1"/>
  <c r="AS441" i="1"/>
  <c r="AR441" i="1"/>
  <c r="AS513" i="1"/>
  <c r="AR513" i="1"/>
  <c r="AS83" i="1"/>
  <c r="AR83" i="1"/>
  <c r="AS299" i="1"/>
  <c r="AR299" i="1"/>
  <c r="AS337" i="1"/>
  <c r="AR337" i="1"/>
  <c r="AS1964" i="1"/>
  <c r="AR1964" i="1"/>
  <c r="AS2252" i="1"/>
  <c r="AR2252" i="1"/>
  <c r="AS2338" i="1"/>
  <c r="AR2338" i="1"/>
  <c r="AS2244" i="1"/>
  <c r="AR2244" i="1"/>
  <c r="AS1341" i="1"/>
  <c r="AR1341" i="1"/>
  <c r="AS262" i="1"/>
  <c r="AR262" i="1"/>
  <c r="AS1846" i="1"/>
  <c r="AR1846" i="1"/>
  <c r="AS2302" i="1"/>
  <c r="AR2302" i="1"/>
  <c r="AS1859" i="1"/>
  <c r="AR1859" i="1"/>
  <c r="AS2219" i="1"/>
  <c r="AR2219" i="1"/>
  <c r="AS1872" i="1"/>
  <c r="AR1872" i="1"/>
  <c r="AS86" i="1"/>
  <c r="AR86" i="1"/>
  <c r="AS230" i="1"/>
  <c r="AR230" i="1"/>
  <c r="AS1238" i="1"/>
  <c r="AR1238" i="1"/>
  <c r="AS2198" i="1"/>
  <c r="AR2198" i="1"/>
  <c r="AS2270" i="1"/>
  <c r="AR2270" i="1"/>
  <c r="AS2342" i="1"/>
  <c r="AR2342" i="1"/>
  <c r="AS711" i="1"/>
  <c r="AR711" i="1"/>
  <c r="AS1215" i="1"/>
  <c r="AR1215" i="1"/>
  <c r="AS1074" i="1"/>
  <c r="AR1074" i="1"/>
  <c r="AS1506" i="1"/>
  <c r="AR1506" i="1"/>
  <c r="AS101" i="1"/>
  <c r="AR101" i="1"/>
  <c r="AS1181" i="1"/>
  <c r="AR1181" i="1"/>
  <c r="AS2261" i="1"/>
  <c r="AR2261" i="1"/>
  <c r="AS2275" i="1"/>
  <c r="AR2275" i="1"/>
  <c r="AS2347" i="1"/>
  <c r="AR2347" i="1"/>
  <c r="AS403" i="1"/>
  <c r="AR403" i="1"/>
  <c r="AS1123" i="1"/>
  <c r="AR1123" i="1"/>
  <c r="AS500" i="1"/>
  <c r="AR500" i="1"/>
  <c r="AS716" i="1"/>
  <c r="AR716" i="1"/>
  <c r="AS1076" i="1"/>
  <c r="AR1076" i="1"/>
  <c r="AS1148" i="1"/>
  <c r="AR1148" i="1"/>
  <c r="AS565" i="1"/>
  <c r="AR565" i="1"/>
  <c r="AS637" i="1"/>
  <c r="AR637" i="1"/>
  <c r="AS1213" i="1"/>
  <c r="AR1213" i="1"/>
  <c r="AS2149" i="1"/>
  <c r="AR2149" i="1"/>
  <c r="AS2235" i="1"/>
  <c r="AR2235" i="1"/>
  <c r="AS2080" i="1"/>
  <c r="AR2080" i="1"/>
  <c r="AS2262" i="1"/>
  <c r="AR2262" i="1"/>
  <c r="AS2336" i="1"/>
  <c r="AR2336" i="1"/>
  <c r="AS2184" i="1"/>
  <c r="AR2184" i="1"/>
  <c r="AS2328" i="1"/>
  <c r="AR2328" i="1"/>
  <c r="AS1579" i="1"/>
  <c r="AR1579" i="1"/>
  <c r="AS634" i="1"/>
  <c r="AR634" i="1"/>
  <c r="AS706" i="1"/>
  <c r="AR706" i="1"/>
  <c r="AS922" i="1"/>
  <c r="AR922" i="1"/>
  <c r="AS1282" i="1"/>
  <c r="AR1282" i="1"/>
  <c r="AS2303" i="1"/>
  <c r="AR2303" i="1"/>
  <c r="AS1140" i="1"/>
  <c r="AR1140" i="1"/>
  <c r="AS1212" i="1"/>
  <c r="AR1212" i="1"/>
  <c r="AS1178" i="1"/>
  <c r="AR1178" i="1"/>
  <c r="AS1394" i="1"/>
  <c r="AR1394" i="1"/>
  <c r="AS2210" i="1"/>
  <c r="AR2210" i="1"/>
  <c r="AS2354" i="1"/>
  <c r="AR2354" i="1"/>
  <c r="AS939" i="1"/>
  <c r="AR939" i="1"/>
  <c r="AS976" i="1"/>
  <c r="AR976" i="1"/>
  <c r="AS1120" i="1"/>
  <c r="AR1120" i="1"/>
  <c r="AS78" i="1"/>
  <c r="AR78" i="1"/>
  <c r="AS510" i="1"/>
  <c r="AR510" i="1"/>
  <c r="AS942" i="1"/>
  <c r="AR942" i="1"/>
  <c r="AS2317" i="1"/>
  <c r="AR2317" i="1"/>
  <c r="AS2307" i="1"/>
  <c r="AR2307" i="1"/>
  <c r="AS2320" i="1"/>
  <c r="AR2320" i="1"/>
  <c r="AS41" i="1"/>
  <c r="AR41" i="1"/>
  <c r="AS199" i="1"/>
  <c r="AR199" i="1"/>
  <c r="AS80" i="1"/>
  <c r="AR80" i="1"/>
  <c r="AS368" i="1"/>
  <c r="AR368" i="1"/>
  <c r="AS440" i="1"/>
  <c r="AR440" i="1"/>
  <c r="AS512" i="1"/>
  <c r="AR512" i="1"/>
  <c r="AS33" i="1"/>
  <c r="AR33" i="1"/>
  <c r="AS105" i="1"/>
  <c r="AR105" i="1"/>
  <c r="AS395" i="1"/>
  <c r="AR395" i="1"/>
  <c r="AS755" i="1"/>
  <c r="AR755" i="1"/>
  <c r="AS433" i="1"/>
  <c r="AR433" i="1"/>
  <c r="AS2017" i="1"/>
  <c r="AR2017" i="1"/>
  <c r="AS2269" i="1"/>
  <c r="AR2269" i="1"/>
  <c r="AS1634" i="1"/>
  <c r="AR1634" i="1"/>
  <c r="AS1959" i="1"/>
  <c r="AR1959" i="1"/>
  <c r="AS2247" i="1"/>
  <c r="AR2247" i="1"/>
  <c r="AS2348" i="1"/>
  <c r="AR2348" i="1"/>
  <c r="AS2124" i="1"/>
  <c r="AR2124" i="1"/>
  <c r="AS2268" i="1"/>
  <c r="AR2268" i="1"/>
  <c r="AS1747" i="1"/>
  <c r="AR1747" i="1"/>
  <c r="AS1209" i="1"/>
  <c r="AR1209" i="1"/>
  <c r="AS1281" i="1"/>
  <c r="AR1281" i="1"/>
  <c r="AS286" i="1"/>
  <c r="AR286" i="1"/>
  <c r="AS1006" i="1"/>
  <c r="AR1006" i="1"/>
  <c r="AS2158" i="1"/>
  <c r="AR2158" i="1"/>
  <c r="AS1211" i="1"/>
  <c r="AR1211" i="1"/>
  <c r="AS1283" i="1"/>
  <c r="AR1283" i="1"/>
  <c r="AS1008" i="1"/>
  <c r="AR1008" i="1"/>
  <c r="AS1896" i="1"/>
  <c r="AR1896" i="1"/>
  <c r="AS398" i="1"/>
  <c r="AR398" i="1"/>
  <c r="AS1718" i="1"/>
  <c r="AR1718" i="1"/>
  <c r="AS2294" i="1"/>
  <c r="AR2294" i="1"/>
  <c r="AS556" i="1"/>
  <c r="AR556" i="1"/>
  <c r="AS162" i="1"/>
  <c r="AR162" i="1"/>
  <c r="AS2319" i="1"/>
  <c r="AR2319" i="1"/>
  <c r="AS197" i="1"/>
  <c r="AR197" i="1"/>
  <c r="AS1637" i="1"/>
  <c r="AR1637" i="1"/>
  <c r="AS1925" i="1"/>
  <c r="AR1925" i="1"/>
  <c r="AS2285" i="1"/>
  <c r="AR2285" i="1"/>
  <c r="AS2357" i="1"/>
  <c r="AR2357" i="1"/>
  <c r="AS2227" i="1"/>
  <c r="AR2227" i="1"/>
  <c r="AS1003" i="1"/>
  <c r="AR1003" i="1"/>
  <c r="AS1075" i="1"/>
  <c r="AR1075" i="1"/>
  <c r="AS1147" i="1"/>
  <c r="AR1147" i="1"/>
  <c r="AS164" i="1"/>
  <c r="AR164" i="1"/>
  <c r="AS1388" i="1"/>
  <c r="AR1388" i="1"/>
  <c r="AS261" i="1"/>
  <c r="AR261" i="1"/>
  <c r="AS405" i="1"/>
  <c r="AR405" i="1"/>
  <c r="AS263" i="1"/>
  <c r="AR263" i="1"/>
  <c r="AS1139" i="1"/>
  <c r="AR1139" i="1"/>
  <c r="AS1439" i="1"/>
  <c r="AR1439" i="1"/>
  <c r="AS636" i="1"/>
  <c r="AR636" i="1"/>
  <c r="AS85" i="1"/>
  <c r="AR85" i="1"/>
  <c r="AS229" i="1"/>
  <c r="AR229" i="1"/>
  <c r="AS373" i="1"/>
  <c r="AR373" i="1"/>
  <c r="AS1093" i="1"/>
  <c r="AR1093" i="1"/>
  <c r="AS2293" i="1"/>
  <c r="AR2293" i="1"/>
  <c r="AS2187" i="1"/>
  <c r="AR2187" i="1"/>
  <c r="AS2104" i="1"/>
  <c r="AR2104" i="1"/>
  <c r="AS2310" i="1"/>
  <c r="AR2310" i="1"/>
  <c r="AS2337" i="1"/>
  <c r="AR2337" i="1"/>
  <c r="AS2280" i="1"/>
  <c r="AR2280" i="1"/>
  <c r="AS1761" i="1"/>
  <c r="AR1761" i="1"/>
  <c r="AS82" i="1"/>
  <c r="AR82" i="1"/>
  <c r="AS874" i="1"/>
  <c r="AR874" i="1"/>
  <c r="AS2327" i="1"/>
  <c r="AR2327" i="1"/>
  <c r="AS1908" i="1"/>
  <c r="AR1908" i="1"/>
  <c r="AS2305" i="1"/>
  <c r="AR2305" i="1"/>
  <c r="AS338" i="1"/>
  <c r="AR338" i="1"/>
  <c r="AS2018" i="1"/>
  <c r="AR2018" i="1"/>
  <c r="AS1179" i="1"/>
  <c r="AR1179" i="1"/>
  <c r="AS712" i="1"/>
  <c r="AR712" i="1"/>
  <c r="AS1072" i="1"/>
  <c r="AR1072" i="1"/>
  <c r="AS102" i="1"/>
  <c r="AR102" i="1"/>
  <c r="AS2322" i="1"/>
  <c r="AR2322" i="1"/>
  <c r="AS2341" i="1"/>
  <c r="AR2341" i="1"/>
  <c r="AS1361" i="1"/>
  <c r="AR1361" i="1"/>
  <c r="AS1505" i="1"/>
  <c r="AR1505" i="1"/>
  <c r="AS2081" i="1"/>
  <c r="AR2081" i="1"/>
  <c r="AS2153" i="1"/>
  <c r="AR2153" i="1"/>
  <c r="AS2358" i="1"/>
  <c r="AR2358" i="1"/>
  <c r="AS2339" i="1"/>
  <c r="AR2339" i="1"/>
  <c r="AQ2000" i="1"/>
  <c r="AR2000" i="1" s="1"/>
  <c r="AT2000" i="1" s="1"/>
  <c r="AQ2144" i="1"/>
  <c r="AR2144" i="1" s="1"/>
  <c r="AT2144" i="1" s="1"/>
  <c r="AQ2216" i="1"/>
  <c r="AR2216" i="1" s="1"/>
  <c r="AT2216" i="1" s="1"/>
  <c r="AQ2288" i="1"/>
  <c r="AR2288" i="1" s="1"/>
  <c r="AT2288" i="1" s="1"/>
  <c r="AQ1731" i="1"/>
  <c r="AR1731" i="1" s="1"/>
  <c r="AT1731" i="1" s="1"/>
  <c r="AQ1803" i="1"/>
  <c r="AR1803" i="1" s="1"/>
  <c r="AT1803" i="1" s="1"/>
  <c r="AQ1947" i="1"/>
  <c r="AR1947" i="1" s="1"/>
  <c r="AT1947" i="1" s="1"/>
  <c r="AQ2019" i="1"/>
  <c r="AR2019" i="1" s="1"/>
  <c r="AT2019" i="1" s="1"/>
  <c r="AQ2091" i="1"/>
  <c r="AR2091" i="1" s="1"/>
  <c r="AT2091" i="1" s="1"/>
  <c r="AQ2163" i="1"/>
  <c r="AR2163" i="1" s="1"/>
  <c r="AT2163" i="1" s="1"/>
  <c r="AQ28" i="1"/>
  <c r="AR28" i="1" s="1"/>
  <c r="AT28" i="1" s="1"/>
  <c r="AQ100" i="1"/>
  <c r="AR100" i="1" s="1"/>
  <c r="AT100" i="1" s="1"/>
  <c r="AQ172" i="1"/>
  <c r="AR172" i="1" s="1"/>
  <c r="AT172" i="1" s="1"/>
  <c r="AQ244" i="1"/>
  <c r="AR244" i="1" s="1"/>
  <c r="AT244" i="1" s="1"/>
  <c r="AQ316" i="1"/>
  <c r="AR316" i="1" s="1"/>
  <c r="AT316" i="1" s="1"/>
  <c r="AQ1408" i="1"/>
  <c r="AR1408" i="1" s="1"/>
  <c r="AT1408" i="1" s="1"/>
  <c r="AQ1564" i="1"/>
  <c r="AR1564" i="1" s="1"/>
  <c r="AT1564" i="1" s="1"/>
  <c r="AQ1720" i="1"/>
  <c r="AR1720" i="1" s="1"/>
  <c r="AT1720" i="1" s="1"/>
  <c r="AQ1864" i="1"/>
  <c r="AR1864" i="1" s="1"/>
  <c r="AT1864" i="1" s="1"/>
  <c r="AQ1936" i="1"/>
  <c r="AR1936" i="1" s="1"/>
  <c r="AT1936" i="1" s="1"/>
  <c r="AQ2008" i="1"/>
  <c r="AR2008" i="1" s="1"/>
  <c r="AT2008" i="1" s="1"/>
  <c r="AQ2069" i="1"/>
  <c r="AR2069" i="1" s="1"/>
  <c r="AT2069" i="1" s="1"/>
  <c r="AQ43" i="1"/>
  <c r="AR43" i="1" s="1"/>
  <c r="AT43" i="1" s="1"/>
  <c r="AQ187" i="1"/>
  <c r="AR187" i="1" s="1"/>
  <c r="AT187" i="1" s="1"/>
  <c r="AQ331" i="1"/>
  <c r="AR331" i="1" s="1"/>
  <c r="AT331" i="1" s="1"/>
  <c r="AQ475" i="1"/>
  <c r="AR475" i="1" s="1"/>
  <c r="AT475" i="1" s="1"/>
  <c r="AQ619" i="1"/>
  <c r="AR619" i="1" s="1"/>
  <c r="AT619" i="1" s="1"/>
  <c r="AQ691" i="1"/>
  <c r="AR691" i="1" s="1"/>
  <c r="AT691" i="1" s="1"/>
  <c r="AQ763" i="1"/>
  <c r="AR763" i="1" s="1"/>
  <c r="AT763" i="1" s="1"/>
  <c r="AQ835" i="1"/>
  <c r="AR835" i="1" s="1"/>
  <c r="AT835" i="1" s="1"/>
  <c r="AQ907" i="1"/>
  <c r="AR907" i="1" s="1"/>
  <c r="AT907" i="1" s="1"/>
  <c r="AQ979" i="1"/>
  <c r="AR979" i="1" s="1"/>
  <c r="AT979" i="1" s="1"/>
  <c r="AQ1051" i="1"/>
  <c r="AR1051" i="1" s="1"/>
  <c r="AT1051" i="1" s="1"/>
  <c r="AQ1195" i="1"/>
  <c r="AR1195" i="1" s="1"/>
  <c r="AT1195" i="1" s="1"/>
  <c r="AQ1267" i="1"/>
  <c r="AR1267" i="1" s="1"/>
  <c r="AT1267" i="1" s="1"/>
  <c r="AQ1495" i="1"/>
  <c r="AR1495" i="1" s="1"/>
  <c r="AT1495" i="1" s="1"/>
  <c r="AQ1651" i="1"/>
  <c r="AR1651" i="1" s="1"/>
  <c r="AT1651" i="1" s="1"/>
  <c r="AQ68" i="1"/>
  <c r="AR68" i="1" s="1"/>
  <c r="AT68" i="1" s="1"/>
  <c r="AQ212" i="1"/>
  <c r="AR212" i="1" s="1"/>
  <c r="AT212" i="1" s="1"/>
  <c r="AQ115" i="1"/>
  <c r="AR115" i="1" s="1"/>
  <c r="AT115" i="1" s="1"/>
  <c r="AQ259" i="1"/>
  <c r="AR259" i="1" s="1"/>
  <c r="AT259" i="1" s="1"/>
  <c r="AQ547" i="1"/>
  <c r="AR547" i="1" s="1"/>
  <c r="AT547" i="1" s="1"/>
  <c r="AQ140" i="1"/>
  <c r="AR140" i="1" s="1"/>
  <c r="AT140" i="1" s="1"/>
  <c r="AQ284" i="1"/>
  <c r="AR284" i="1" s="1"/>
  <c r="AT284" i="1" s="1"/>
  <c r="AQ415" i="1"/>
  <c r="AR415" i="1" s="1"/>
  <c r="AT415" i="1" s="1"/>
  <c r="AQ487" i="1"/>
  <c r="AR487" i="1" s="1"/>
  <c r="AT487" i="1" s="1"/>
  <c r="AQ559" i="1"/>
  <c r="AR559" i="1" s="1"/>
  <c r="AT559" i="1" s="1"/>
  <c r="AQ631" i="1"/>
  <c r="AR631" i="1" s="1"/>
  <c r="AT631" i="1" s="1"/>
  <c r="AQ703" i="1"/>
  <c r="AR703" i="1" s="1"/>
  <c r="AT703" i="1" s="1"/>
  <c r="AQ775" i="1"/>
  <c r="AR775" i="1" s="1"/>
  <c r="AT775" i="1" s="1"/>
  <c r="AQ847" i="1"/>
  <c r="AR847" i="1" s="1"/>
  <c r="AT847" i="1" s="1"/>
  <c r="AQ919" i="1"/>
  <c r="AR919" i="1" s="1"/>
  <c r="AT919" i="1" s="1"/>
  <c r="AQ991" i="1"/>
  <c r="AR991" i="1" s="1"/>
  <c r="AT991" i="1" s="1"/>
  <c r="AQ1063" i="1"/>
  <c r="AR1063" i="1" s="1"/>
  <c r="AT1063" i="1" s="1"/>
  <c r="AQ1135" i="1"/>
  <c r="AR1135" i="1" s="1"/>
  <c r="AT1135" i="1" s="1"/>
  <c r="AQ1207" i="1"/>
  <c r="AR1207" i="1" s="1"/>
  <c r="AT1207" i="1" s="1"/>
  <c r="AQ1279" i="1"/>
  <c r="AR1279" i="1" s="1"/>
  <c r="AT1279" i="1" s="1"/>
  <c r="AQ1351" i="1"/>
  <c r="AR1351" i="1" s="1"/>
  <c r="AT1351" i="1" s="1"/>
  <c r="AQ1507" i="1"/>
  <c r="AR1507" i="1" s="1"/>
  <c r="AT1507" i="1" s="1"/>
  <c r="AQ1663" i="1"/>
  <c r="AR1663" i="1" s="1"/>
  <c r="AT1663" i="1" s="1"/>
  <c r="AQ152" i="1"/>
  <c r="AR152" i="1" s="1"/>
  <c r="AT152" i="1" s="1"/>
  <c r="AQ224" i="1"/>
  <c r="AR224" i="1" s="1"/>
  <c r="AT224" i="1" s="1"/>
  <c r="AQ296" i="1"/>
  <c r="AR296" i="1" s="1"/>
  <c r="AT296" i="1" s="1"/>
  <c r="AQ584" i="1"/>
  <c r="AR584" i="1" s="1"/>
  <c r="AT584" i="1" s="1"/>
  <c r="AQ656" i="1"/>
  <c r="AR656" i="1" s="1"/>
  <c r="AT656" i="1" s="1"/>
  <c r="AQ728" i="1"/>
  <c r="AR728" i="1" s="1"/>
  <c r="AT728" i="1" s="1"/>
  <c r="AQ800" i="1"/>
  <c r="AR800" i="1" s="1"/>
  <c r="AT800" i="1" s="1"/>
  <c r="AQ872" i="1"/>
  <c r="AR872" i="1" s="1"/>
  <c r="AT872" i="1" s="1"/>
  <c r="AQ944" i="1"/>
  <c r="AR944" i="1" s="1"/>
  <c r="AT944" i="1" s="1"/>
  <c r="AQ1016" i="1"/>
  <c r="AR1016" i="1" s="1"/>
  <c r="AT1016" i="1" s="1"/>
  <c r="AQ1088" i="1"/>
  <c r="AR1088" i="1" s="1"/>
  <c r="AT1088" i="1" s="1"/>
  <c r="AQ1160" i="1"/>
  <c r="AR1160" i="1" s="1"/>
  <c r="AT1160" i="1" s="1"/>
  <c r="AQ1232" i="1"/>
  <c r="AR1232" i="1" s="1"/>
  <c r="AT1232" i="1" s="1"/>
  <c r="AQ1304" i="1"/>
  <c r="AR1304" i="1" s="1"/>
  <c r="AT1304" i="1" s="1"/>
  <c r="AQ1376" i="1"/>
  <c r="AR1376" i="1" s="1"/>
  <c r="AT1376" i="1" s="1"/>
  <c r="AQ1520" i="1"/>
  <c r="AR1520" i="1" s="1"/>
  <c r="AT1520" i="1" s="1"/>
  <c r="AQ1592" i="1"/>
  <c r="AR1592" i="1" s="1"/>
  <c r="AT1592" i="1" s="1"/>
  <c r="AQ1664" i="1"/>
  <c r="AR1664" i="1" s="1"/>
  <c r="AT1664" i="1" s="1"/>
  <c r="AQ177" i="1"/>
  <c r="AR177" i="1" s="1"/>
  <c r="AT177" i="1" s="1"/>
  <c r="AQ249" i="1"/>
  <c r="AR249" i="1" s="1"/>
  <c r="AT249" i="1" s="1"/>
  <c r="AQ321" i="1"/>
  <c r="AR321" i="1" s="1"/>
  <c r="AT321" i="1" s="1"/>
  <c r="AQ393" i="1"/>
  <c r="AR393" i="1" s="1"/>
  <c r="AT393" i="1" s="1"/>
  <c r="AQ465" i="1"/>
  <c r="AR465" i="1" s="1"/>
  <c r="AT465" i="1" s="1"/>
  <c r="AQ537" i="1"/>
  <c r="AR537" i="1" s="1"/>
  <c r="AT537" i="1" s="1"/>
  <c r="AQ609" i="1"/>
  <c r="AR609" i="1" s="1"/>
  <c r="AT609" i="1" s="1"/>
  <c r="AQ681" i="1"/>
  <c r="AR681" i="1" s="1"/>
  <c r="AT681" i="1" s="1"/>
  <c r="AQ753" i="1"/>
  <c r="AR753" i="1" s="1"/>
  <c r="AT753" i="1" s="1"/>
  <c r="AQ23" i="1"/>
  <c r="AR23" i="1" s="1"/>
  <c r="AT23" i="1" s="1"/>
  <c r="AQ95" i="1"/>
  <c r="AR95" i="1" s="1"/>
  <c r="AT95" i="1" s="1"/>
  <c r="AQ167" i="1"/>
  <c r="AR167" i="1" s="1"/>
  <c r="AT167" i="1" s="1"/>
  <c r="AQ239" i="1"/>
  <c r="AR239" i="1" s="1"/>
  <c r="AT239" i="1" s="1"/>
  <c r="AQ311" i="1"/>
  <c r="AR311" i="1" s="1"/>
  <c r="AT311" i="1" s="1"/>
  <c r="AQ383" i="1"/>
  <c r="AR383" i="1" s="1"/>
  <c r="AT383" i="1" s="1"/>
  <c r="AQ1357" i="1"/>
  <c r="AR1357" i="1" s="1"/>
  <c r="AT1357" i="1" s="1"/>
  <c r="AQ1501" i="1"/>
  <c r="AR1501" i="1" s="1"/>
  <c r="AT1501" i="1" s="1"/>
  <c r="AQ1573" i="1"/>
  <c r="AR1573" i="1" s="1"/>
  <c r="AT1573" i="1" s="1"/>
  <c r="AQ1645" i="1"/>
  <c r="AR1645" i="1" s="1"/>
  <c r="AT1645" i="1" s="1"/>
  <c r="AQ1717" i="1"/>
  <c r="AR1717" i="1" s="1"/>
  <c r="AT1717" i="1" s="1"/>
  <c r="AQ1861" i="1"/>
  <c r="AR1861" i="1" s="1"/>
  <c r="AT1861" i="1" s="1"/>
  <c r="AQ1933" i="1"/>
  <c r="AR1933" i="1" s="1"/>
  <c r="AT1933" i="1" s="1"/>
  <c r="AQ2005" i="1"/>
  <c r="AR2005" i="1" s="1"/>
  <c r="AT2005" i="1" s="1"/>
  <c r="AQ1466" i="1"/>
  <c r="AR1466" i="1" s="1"/>
  <c r="AT1466" i="1" s="1"/>
  <c r="AQ1622" i="1"/>
  <c r="AR1622" i="1" s="1"/>
  <c r="AT1622" i="1" s="1"/>
  <c r="AQ1904" i="1"/>
  <c r="AR1904" i="1" s="1"/>
  <c r="AT1904" i="1" s="1"/>
  <c r="AQ1976" i="1"/>
  <c r="AR1976" i="1" s="1"/>
  <c r="AT1976" i="1" s="1"/>
  <c r="AQ2048" i="1"/>
  <c r="AR2048" i="1" s="1"/>
  <c r="AT2048" i="1" s="1"/>
  <c r="AQ2120" i="1"/>
  <c r="AR2120" i="1" s="1"/>
  <c r="AT2120" i="1" s="1"/>
  <c r="AQ2192" i="1"/>
  <c r="AR2192" i="1" s="1"/>
  <c r="AT2192" i="1" s="1"/>
  <c r="AQ2264" i="1"/>
  <c r="AR2264" i="1" s="1"/>
  <c r="AT2264" i="1" s="1"/>
  <c r="AQ2241" i="1"/>
  <c r="AR2241" i="1" s="1"/>
  <c r="AT2241" i="1" s="1"/>
  <c r="AQ2313" i="1"/>
  <c r="AR2313" i="1" s="1"/>
  <c r="AT2313" i="1" s="1"/>
  <c r="AQ2350" i="1"/>
  <c r="AR2350" i="1" s="1"/>
  <c r="AT2350" i="1" s="1"/>
  <c r="AQ1968" i="1"/>
  <c r="AR1968" i="1" s="1"/>
  <c r="AT1968" i="1" s="1"/>
  <c r="AQ2040" i="1"/>
  <c r="AR2040" i="1" s="1"/>
  <c r="AT2040" i="1" s="1"/>
  <c r="AQ2112" i="1"/>
  <c r="AR2112" i="1" s="1"/>
  <c r="AT2112" i="1" s="1"/>
  <c r="AQ2256" i="1"/>
  <c r="AR2256" i="1" s="1"/>
  <c r="AT2256" i="1" s="1"/>
  <c r="AQ825" i="1"/>
  <c r="AR825" i="1" s="1"/>
  <c r="AT825" i="1" s="1"/>
  <c r="AQ897" i="1"/>
  <c r="AR897" i="1" s="1"/>
  <c r="AT897" i="1" s="1"/>
  <c r="AQ969" i="1"/>
  <c r="AR969" i="1" s="1"/>
  <c r="AT969" i="1" s="1"/>
  <c r="AQ1041" i="1"/>
  <c r="AR1041" i="1" s="1"/>
  <c r="AT1041" i="1" s="1"/>
  <c r="AQ1593" i="1"/>
  <c r="AR1593" i="1" s="1"/>
  <c r="AT1593" i="1" s="1"/>
  <c r="AQ35" i="1"/>
  <c r="AR35" i="1" s="1"/>
  <c r="AT35" i="1" s="1"/>
  <c r="AQ107" i="1"/>
  <c r="AR107" i="1" s="1"/>
  <c r="AT107" i="1" s="1"/>
  <c r="AQ179" i="1"/>
  <c r="AR179" i="1" s="1"/>
  <c r="AT179" i="1" s="1"/>
  <c r="AQ251" i="1"/>
  <c r="AR251" i="1" s="1"/>
  <c r="AT251" i="1" s="1"/>
  <c r="AQ323" i="1"/>
  <c r="AR323" i="1" s="1"/>
  <c r="AT323" i="1" s="1"/>
  <c r="AQ467" i="1"/>
  <c r="AR467" i="1" s="1"/>
  <c r="AT467" i="1" s="1"/>
  <c r="AQ539" i="1"/>
  <c r="AR539" i="1" s="1"/>
  <c r="AT539" i="1" s="1"/>
  <c r="AQ611" i="1"/>
  <c r="AR611" i="1" s="1"/>
  <c r="AT611" i="1" s="1"/>
  <c r="AQ683" i="1"/>
  <c r="AR683" i="1" s="1"/>
  <c r="AT683" i="1" s="1"/>
  <c r="AQ827" i="1"/>
  <c r="AR827" i="1" s="1"/>
  <c r="AT827" i="1" s="1"/>
  <c r="AQ899" i="1"/>
  <c r="AR899" i="1" s="1"/>
  <c r="AT899" i="1" s="1"/>
  <c r="AQ971" i="1"/>
  <c r="AR971" i="1" s="1"/>
  <c r="AT971" i="1" s="1"/>
  <c r="AQ1127" i="1"/>
  <c r="AR1127" i="1" s="1"/>
  <c r="AT1127" i="1" s="1"/>
  <c r="AQ1199" i="1"/>
  <c r="AR1199" i="1" s="1"/>
  <c r="AT1199" i="1" s="1"/>
  <c r="AQ1427" i="1"/>
  <c r="AR1427" i="1" s="1"/>
  <c r="AT1427" i="1" s="1"/>
  <c r="AQ1583" i="1"/>
  <c r="AR1583" i="1" s="1"/>
  <c r="AT1583" i="1" s="1"/>
  <c r="AQ552" i="1"/>
  <c r="AR552" i="1" s="1"/>
  <c r="AT552" i="1" s="1"/>
  <c r="AQ624" i="1"/>
  <c r="AR624" i="1" s="1"/>
  <c r="AT624" i="1" s="1"/>
  <c r="AQ852" i="1"/>
  <c r="AR852" i="1" s="1"/>
  <c r="AT852" i="1" s="1"/>
  <c r="AQ924" i="1"/>
  <c r="AR924" i="1" s="1"/>
  <c r="AT924" i="1" s="1"/>
  <c r="AQ1296" i="1"/>
  <c r="AR1296" i="1" s="1"/>
  <c r="AT1296" i="1" s="1"/>
  <c r="AQ1380" i="1"/>
  <c r="AR1380" i="1" s="1"/>
  <c r="AT1380" i="1" s="1"/>
  <c r="AQ1452" i="1"/>
  <c r="AR1452" i="1" s="1"/>
  <c r="AT1452" i="1" s="1"/>
  <c r="AQ1524" i="1"/>
  <c r="AR1524" i="1" s="1"/>
  <c r="AT1524" i="1" s="1"/>
  <c r="AQ1596" i="1"/>
  <c r="AR1596" i="1" s="1"/>
  <c r="AT1596" i="1" s="1"/>
  <c r="AQ73" i="1"/>
  <c r="AR73" i="1" s="1"/>
  <c r="AT73" i="1" s="1"/>
  <c r="AQ145" i="1"/>
  <c r="AR145" i="1" s="1"/>
  <c r="AT145" i="1" s="1"/>
  <c r="AQ217" i="1"/>
  <c r="AR217" i="1" s="1"/>
  <c r="AT217" i="1" s="1"/>
  <c r="AQ289" i="1"/>
  <c r="AR289" i="1" s="1"/>
  <c r="AT289" i="1" s="1"/>
  <c r="AQ361" i="1"/>
  <c r="AR361" i="1" s="1"/>
  <c r="AT361" i="1" s="1"/>
  <c r="AQ505" i="1"/>
  <c r="AR505" i="1" s="1"/>
  <c r="AT505" i="1" s="1"/>
  <c r="AQ577" i="1"/>
  <c r="AR577" i="1" s="1"/>
  <c r="AT577" i="1" s="1"/>
  <c r="AQ649" i="1"/>
  <c r="AR649" i="1" s="1"/>
  <c r="AT649" i="1" s="1"/>
  <c r="AQ721" i="1"/>
  <c r="AR721" i="1" s="1"/>
  <c r="AT721" i="1" s="1"/>
  <c r="AQ793" i="1"/>
  <c r="AR793" i="1" s="1"/>
  <c r="AT793" i="1" s="1"/>
  <c r="AQ865" i="1"/>
  <c r="AR865" i="1" s="1"/>
  <c r="AT865" i="1" s="1"/>
  <c r="AQ937" i="1"/>
  <c r="AR937" i="1" s="1"/>
  <c r="AT937" i="1" s="1"/>
  <c r="AQ1009" i="1"/>
  <c r="AR1009" i="1" s="1"/>
  <c r="AT1009" i="1" s="1"/>
  <c r="AQ1081" i="1"/>
  <c r="AR1081" i="1" s="1"/>
  <c r="AT1081" i="1" s="1"/>
  <c r="AQ1153" i="1"/>
  <c r="AR1153" i="1" s="1"/>
  <c r="AT1153" i="1" s="1"/>
  <c r="AQ1225" i="1"/>
  <c r="AR1225" i="1" s="1"/>
  <c r="AT1225" i="1" s="1"/>
  <c r="AQ1297" i="1"/>
  <c r="AR1297" i="1" s="1"/>
  <c r="AT1297" i="1" s="1"/>
  <c r="AQ1369" i="1"/>
  <c r="AR1369" i="1" s="1"/>
  <c r="AT1369" i="1" s="1"/>
  <c r="AQ1441" i="1"/>
  <c r="AR1441" i="1" s="1"/>
  <c r="AT1441" i="1" s="1"/>
  <c r="AQ1513" i="1"/>
  <c r="AR1513" i="1" s="1"/>
  <c r="AT1513" i="1" s="1"/>
  <c r="AQ1585" i="1"/>
  <c r="AR1585" i="1" s="1"/>
  <c r="AT1585" i="1" s="1"/>
  <c r="AQ1657" i="1"/>
  <c r="AR1657" i="1" s="1"/>
  <c r="AT1657" i="1" s="1"/>
  <c r="AQ1729" i="1"/>
  <c r="AR1729" i="1" s="1"/>
  <c r="AT1729" i="1" s="1"/>
  <c r="AQ1801" i="1"/>
  <c r="AR1801" i="1" s="1"/>
  <c r="AT1801" i="1" s="1"/>
  <c r="AQ1873" i="1"/>
  <c r="AR1873" i="1" s="1"/>
  <c r="AT1873" i="1" s="1"/>
  <c r="AQ1945" i="1"/>
  <c r="AR1945" i="1" s="1"/>
  <c r="AT1945" i="1" s="1"/>
  <c r="AQ2089" i="1"/>
  <c r="AR2089" i="1" s="1"/>
  <c r="AT2089" i="1" s="1"/>
  <c r="AQ2161" i="1"/>
  <c r="AR2161" i="1" s="1"/>
  <c r="AT2161" i="1" s="1"/>
  <c r="AQ1478" i="1"/>
  <c r="AR1478" i="1" s="1"/>
  <c r="AT1478" i="1" s="1"/>
  <c r="AQ1420" i="1"/>
  <c r="AR1420" i="1" s="1"/>
  <c r="AT1420" i="1" s="1"/>
  <c r="AQ1576" i="1"/>
  <c r="AR1576" i="1" s="1"/>
  <c r="AT1576" i="1" s="1"/>
  <c r="AQ1732" i="1"/>
  <c r="AR1732" i="1" s="1"/>
  <c r="AT1732" i="1" s="1"/>
  <c r="AQ1804" i="1"/>
  <c r="AR1804" i="1" s="1"/>
  <c r="AT1804" i="1" s="1"/>
  <c r="AQ1948" i="1"/>
  <c r="AR1948" i="1" s="1"/>
  <c r="AT1948" i="1" s="1"/>
  <c r="AQ2020" i="1"/>
  <c r="AR2020" i="1" s="1"/>
  <c r="AT2020" i="1" s="1"/>
  <c r="AQ2092" i="1"/>
  <c r="AR2092" i="1" s="1"/>
  <c r="AT2092" i="1" s="1"/>
  <c r="AQ2164" i="1"/>
  <c r="AR2164" i="1" s="1"/>
  <c r="AT2164" i="1" s="1"/>
  <c r="AQ2179" i="1"/>
  <c r="AR2179" i="1" s="1"/>
  <c r="AT2179" i="1" s="1"/>
  <c r="AQ2251" i="1"/>
  <c r="AR2251" i="1" s="1"/>
  <c r="AT2251" i="1" s="1"/>
  <c r="AQ2351" i="1"/>
  <c r="AR2351" i="1" s="1"/>
  <c r="AT2351" i="1" s="1"/>
  <c r="AQ1442" i="1"/>
  <c r="AR1442" i="1" s="1"/>
  <c r="AT1442" i="1" s="1"/>
  <c r="AQ1598" i="1"/>
  <c r="AR1598" i="1" s="1"/>
  <c r="AT1598" i="1" s="1"/>
  <c r="AQ1707" i="1"/>
  <c r="AR1707" i="1" s="1"/>
  <c r="AT1707" i="1" s="1"/>
  <c r="AQ1779" i="1"/>
  <c r="AR1779" i="1" s="1"/>
  <c r="AT1779" i="1" s="1"/>
  <c r="AQ1923" i="1"/>
  <c r="AR1923" i="1" s="1"/>
  <c r="AT1923" i="1" s="1"/>
  <c r="AQ1995" i="1"/>
  <c r="AR1995" i="1" s="1"/>
  <c r="AT1995" i="1" s="1"/>
  <c r="AQ2067" i="1"/>
  <c r="AR2067" i="1" s="1"/>
  <c r="AT2067" i="1" s="1"/>
  <c r="AQ2139" i="1"/>
  <c r="AR2139" i="1" s="1"/>
  <c r="AT2139" i="1" s="1"/>
  <c r="AQ2211" i="1"/>
  <c r="AR2211" i="1" s="1"/>
  <c r="AT2211" i="1" s="1"/>
  <c r="AQ76" i="1"/>
  <c r="AR76" i="1" s="1"/>
  <c r="AT76" i="1" s="1"/>
  <c r="AQ148" i="1"/>
  <c r="AR148" i="1" s="1"/>
  <c r="AT148" i="1" s="1"/>
  <c r="AQ220" i="1"/>
  <c r="AR220" i="1" s="1"/>
  <c r="AT220" i="1" s="1"/>
  <c r="AQ292" i="1"/>
  <c r="AR292" i="1" s="1"/>
  <c r="AT292" i="1" s="1"/>
  <c r="AQ1384" i="1"/>
  <c r="AR1384" i="1" s="1"/>
  <c r="AT1384" i="1" s="1"/>
  <c r="AQ1540" i="1"/>
  <c r="AR1540" i="1" s="1"/>
  <c r="AT1540" i="1" s="1"/>
  <c r="AQ1768" i="1"/>
  <c r="AR1768" i="1" s="1"/>
  <c r="AT1768" i="1" s="1"/>
  <c r="AQ1840" i="1"/>
  <c r="AR1840" i="1" s="1"/>
  <c r="AT1840" i="1" s="1"/>
  <c r="AQ1912" i="1"/>
  <c r="AR1912" i="1" s="1"/>
  <c r="AT1912" i="1" s="1"/>
  <c r="AQ2056" i="1"/>
  <c r="AR2056" i="1" s="1"/>
  <c r="AT2056" i="1" s="1"/>
  <c r="AQ2128" i="1"/>
  <c r="AR2128" i="1" s="1"/>
  <c r="AT2128" i="1" s="1"/>
  <c r="AQ2200" i="1"/>
  <c r="AR2200" i="1" s="1"/>
  <c r="AT2200" i="1" s="1"/>
  <c r="AQ1782" i="1"/>
  <c r="AR1782" i="1" s="1"/>
  <c r="AT1782" i="1" s="1"/>
  <c r="AQ1926" i="1"/>
  <c r="AR1926" i="1" s="1"/>
  <c r="AT1926" i="1" s="1"/>
  <c r="AQ19" i="1"/>
  <c r="AR19" i="1" s="1"/>
  <c r="AT19" i="1" s="1"/>
  <c r="AQ91" i="1"/>
  <c r="AR91" i="1" s="1"/>
  <c r="AT91" i="1" s="1"/>
  <c r="AQ235" i="1"/>
  <c r="AR235" i="1" s="1"/>
  <c r="AT235" i="1" s="1"/>
  <c r="AQ307" i="1"/>
  <c r="AR307" i="1" s="1"/>
  <c r="AT307" i="1" s="1"/>
  <c r="AQ379" i="1"/>
  <c r="AR379" i="1" s="1"/>
  <c r="AT379" i="1" s="1"/>
  <c r="AQ451" i="1"/>
  <c r="AR451" i="1" s="1"/>
  <c r="AT451" i="1" s="1"/>
  <c r="AQ523" i="1"/>
  <c r="AR523" i="1" s="1"/>
  <c r="AT523" i="1" s="1"/>
  <c r="AQ595" i="1"/>
  <c r="AR595" i="1" s="1"/>
  <c r="AT595" i="1" s="1"/>
  <c r="AQ667" i="1"/>
  <c r="AR667" i="1" s="1"/>
  <c r="AT667" i="1" s="1"/>
  <c r="AQ739" i="1"/>
  <c r="AR739" i="1" s="1"/>
  <c r="AT739" i="1" s="1"/>
  <c r="AQ811" i="1"/>
  <c r="AR811" i="1" s="1"/>
  <c r="AT811" i="1" s="1"/>
  <c r="AQ883" i="1"/>
  <c r="AR883" i="1" s="1"/>
  <c r="AT883" i="1" s="1"/>
  <c r="AQ955" i="1"/>
  <c r="AR955" i="1" s="1"/>
  <c r="AT955" i="1" s="1"/>
  <c r="AQ1027" i="1"/>
  <c r="AR1027" i="1" s="1"/>
  <c r="AT1027" i="1" s="1"/>
  <c r="AQ1099" i="1"/>
  <c r="AR1099" i="1" s="1"/>
  <c r="AT1099" i="1" s="1"/>
  <c r="AQ1171" i="1"/>
  <c r="AR1171" i="1" s="1"/>
  <c r="AT1171" i="1" s="1"/>
  <c r="AQ1243" i="1"/>
  <c r="AR1243" i="1" s="1"/>
  <c r="AT1243" i="1" s="1"/>
  <c r="AQ1315" i="1"/>
  <c r="AR1315" i="1" s="1"/>
  <c r="AT1315" i="1" s="1"/>
  <c r="AQ1471" i="1"/>
  <c r="AR1471" i="1" s="1"/>
  <c r="AT1471" i="1" s="1"/>
  <c r="AQ1627" i="1"/>
  <c r="AR1627" i="1" s="1"/>
  <c r="AT1627" i="1" s="1"/>
  <c r="AQ1699" i="1"/>
  <c r="AR1699" i="1" s="1"/>
  <c r="AT1699" i="1" s="1"/>
  <c r="AQ44" i="1"/>
  <c r="AR44" i="1" s="1"/>
  <c r="AT44" i="1" s="1"/>
  <c r="AQ116" i="1"/>
  <c r="AR116" i="1" s="1"/>
  <c r="AT116" i="1" s="1"/>
  <c r="AQ1411" i="1"/>
  <c r="AR1411" i="1" s="1"/>
  <c r="AT1411" i="1" s="1"/>
  <c r="AQ55" i="1"/>
  <c r="AR55" i="1" s="1"/>
  <c r="AT55" i="1" s="1"/>
  <c r="AQ343" i="1"/>
  <c r="AR343" i="1" s="1"/>
  <c r="AT343" i="1" s="1"/>
  <c r="AQ127" i="1"/>
  <c r="AR127" i="1" s="1"/>
  <c r="AT127" i="1" s="1"/>
  <c r="AQ271" i="1"/>
  <c r="AR271" i="1" s="1"/>
  <c r="AT271" i="1" s="1"/>
  <c r="AQ188" i="1"/>
  <c r="AR188" i="1" s="1"/>
  <c r="AT188" i="1" s="1"/>
  <c r="AQ332" i="1"/>
  <c r="AR332" i="1" s="1"/>
  <c r="AT332" i="1" s="1"/>
  <c r="AQ476" i="1"/>
  <c r="AR476" i="1" s="1"/>
  <c r="AT476" i="1" s="1"/>
  <c r="AQ548" i="1"/>
  <c r="AR548" i="1" s="1"/>
  <c r="AT548" i="1" s="1"/>
  <c r="AQ620" i="1"/>
  <c r="AR620" i="1" s="1"/>
  <c r="AT620" i="1" s="1"/>
  <c r="AQ692" i="1"/>
  <c r="AR692" i="1" s="1"/>
  <c r="AT692" i="1" s="1"/>
  <c r="AQ764" i="1"/>
  <c r="AR764" i="1" s="1"/>
  <c r="AT764" i="1" s="1"/>
  <c r="AQ836" i="1"/>
  <c r="AR836" i="1" s="1"/>
  <c r="AT836" i="1" s="1"/>
  <c r="AQ908" i="1"/>
  <c r="AR908" i="1" s="1"/>
  <c r="AT908" i="1" s="1"/>
  <c r="AQ980" i="1"/>
  <c r="AR980" i="1" s="1"/>
  <c r="AT980" i="1" s="1"/>
  <c r="AQ1052" i="1"/>
  <c r="AR1052" i="1" s="1"/>
  <c r="AT1052" i="1" s="1"/>
  <c r="AQ1196" i="1"/>
  <c r="AR1196" i="1" s="1"/>
  <c r="AT1196" i="1" s="1"/>
  <c r="AQ1268" i="1"/>
  <c r="AR1268" i="1" s="1"/>
  <c r="AT1268" i="1" s="1"/>
  <c r="AQ1412" i="1"/>
  <c r="AR1412" i="1" s="1"/>
  <c r="AT1412" i="1" s="1"/>
  <c r="AQ1484" i="1"/>
  <c r="AR1484" i="1" s="1"/>
  <c r="AT1484" i="1" s="1"/>
  <c r="AQ1556" i="1"/>
  <c r="AR1556" i="1" s="1"/>
  <c r="AT1556" i="1" s="1"/>
  <c r="AQ1628" i="1"/>
  <c r="AR1628" i="1" s="1"/>
  <c r="AT1628" i="1" s="1"/>
  <c r="AQ1700" i="1"/>
  <c r="AR1700" i="1" s="1"/>
  <c r="AT1700" i="1" s="1"/>
  <c r="AQ69" i="1"/>
  <c r="AR69" i="1" s="1"/>
  <c r="AT69" i="1" s="1"/>
  <c r="AQ141" i="1"/>
  <c r="AR141" i="1" s="1"/>
  <c r="AT141" i="1" s="1"/>
  <c r="AQ213" i="1"/>
  <c r="AR213" i="1" s="1"/>
  <c r="AT213" i="1" s="1"/>
  <c r="AQ285" i="1"/>
  <c r="AR285" i="1" s="1"/>
  <c r="AT285" i="1" s="1"/>
  <c r="AQ357" i="1"/>
  <c r="AR357" i="1" s="1"/>
  <c r="AT357" i="1" s="1"/>
  <c r="AQ429" i="1"/>
  <c r="AR429" i="1" s="1"/>
  <c r="AT429" i="1" s="1"/>
  <c r="AQ501" i="1"/>
  <c r="AR501" i="1" s="1"/>
  <c r="AT501" i="1" s="1"/>
  <c r="AQ573" i="1"/>
  <c r="AR573" i="1" s="1"/>
  <c r="AT573" i="1" s="1"/>
  <c r="AQ645" i="1"/>
  <c r="AR645" i="1" s="1"/>
  <c r="AT645" i="1" s="1"/>
  <c r="AQ717" i="1"/>
  <c r="AR717" i="1" s="1"/>
  <c r="AT717" i="1" s="1"/>
  <c r="AQ789" i="1"/>
  <c r="AR789" i="1" s="1"/>
  <c r="AT789" i="1" s="1"/>
  <c r="AQ861" i="1"/>
  <c r="AR861" i="1" s="1"/>
  <c r="AT861" i="1" s="1"/>
  <c r="AQ933" i="1"/>
  <c r="AR933" i="1" s="1"/>
  <c r="AT933" i="1" s="1"/>
  <c r="AQ1005" i="1"/>
  <c r="AR1005" i="1" s="1"/>
  <c r="AT1005" i="1" s="1"/>
  <c r="AQ1161" i="1"/>
  <c r="AR1161" i="1" s="1"/>
  <c r="AT1161" i="1" s="1"/>
  <c r="AQ1317" i="1"/>
  <c r="AR1317" i="1" s="1"/>
  <c r="AT1317" i="1" s="1"/>
  <c r="AQ1557" i="1"/>
  <c r="AR1557" i="1" s="1"/>
  <c r="AT1557" i="1" s="1"/>
  <c r="AQ71" i="1"/>
  <c r="AR71" i="1" s="1"/>
  <c r="AT71" i="1" s="1"/>
  <c r="AQ143" i="1"/>
  <c r="AR143" i="1" s="1"/>
  <c r="AT143" i="1" s="1"/>
  <c r="AQ215" i="1"/>
  <c r="AR215" i="1" s="1"/>
  <c r="AT215" i="1" s="1"/>
  <c r="AQ359" i="1"/>
  <c r="AR359" i="1" s="1"/>
  <c r="AT359" i="1" s="1"/>
  <c r="AQ431" i="1"/>
  <c r="AR431" i="1" s="1"/>
  <c r="AT431" i="1" s="1"/>
  <c r="AQ503" i="1"/>
  <c r="AR503" i="1" s="1"/>
  <c r="AT503" i="1" s="1"/>
  <c r="AQ575" i="1"/>
  <c r="AR575" i="1" s="1"/>
  <c r="AT575" i="1" s="1"/>
  <c r="AQ647" i="1"/>
  <c r="AR647" i="1" s="1"/>
  <c r="AT647" i="1" s="1"/>
  <c r="AQ719" i="1"/>
  <c r="AR719" i="1" s="1"/>
  <c r="AT719" i="1" s="1"/>
  <c r="AQ863" i="1"/>
  <c r="AR863" i="1" s="1"/>
  <c r="AT863" i="1" s="1"/>
  <c r="AQ935" i="1"/>
  <c r="AR935" i="1" s="1"/>
  <c r="AT935" i="1" s="1"/>
  <c r="AQ1091" i="1"/>
  <c r="AR1091" i="1" s="1"/>
  <c r="AT1091" i="1" s="1"/>
  <c r="AQ1163" i="1"/>
  <c r="AR1163" i="1" s="1"/>
  <c r="AT1163" i="1" s="1"/>
  <c r="AQ1463" i="1"/>
  <c r="AR1463" i="1" s="1"/>
  <c r="AT1463" i="1" s="1"/>
  <c r="AQ1619" i="1"/>
  <c r="AR1619" i="1" s="1"/>
  <c r="AT1619" i="1" s="1"/>
  <c r="AQ588" i="1"/>
  <c r="AR588" i="1" s="1"/>
  <c r="AT588" i="1" s="1"/>
  <c r="AQ816" i="1"/>
  <c r="AR816" i="1" s="1"/>
  <c r="AT816" i="1" s="1"/>
  <c r="AQ888" i="1"/>
  <c r="AR888" i="1" s="1"/>
  <c r="AT888" i="1" s="1"/>
  <c r="AQ1488" i="1"/>
  <c r="AR1488" i="1" s="1"/>
  <c r="AT1488" i="1" s="1"/>
  <c r="AQ1560" i="1"/>
  <c r="AR1560" i="1" s="1"/>
  <c r="AT1560" i="1" s="1"/>
  <c r="AQ1632" i="1"/>
  <c r="AR1632" i="1" s="1"/>
  <c r="AT1632" i="1" s="1"/>
  <c r="AQ37" i="1"/>
  <c r="AR37" i="1" s="1"/>
  <c r="AT37" i="1" s="1"/>
  <c r="AQ109" i="1"/>
  <c r="AR109" i="1" s="1"/>
  <c r="AT109" i="1" s="1"/>
  <c r="AQ181" i="1"/>
  <c r="AR181" i="1" s="1"/>
  <c r="AT181" i="1" s="1"/>
  <c r="AQ253" i="1"/>
  <c r="AR253" i="1" s="1"/>
  <c r="AT253" i="1" s="1"/>
  <c r="AQ325" i="1"/>
  <c r="AR325" i="1" s="1"/>
  <c r="AT325" i="1" s="1"/>
  <c r="AQ397" i="1"/>
  <c r="AR397" i="1" s="1"/>
  <c r="AT397" i="1" s="1"/>
  <c r="AQ469" i="1"/>
  <c r="AR469" i="1" s="1"/>
  <c r="AT469" i="1" s="1"/>
  <c r="AQ541" i="1"/>
  <c r="AR541" i="1" s="1"/>
  <c r="AT541" i="1" s="1"/>
  <c r="AQ613" i="1"/>
  <c r="AR613" i="1" s="1"/>
  <c r="AT613" i="1" s="1"/>
  <c r="AQ685" i="1"/>
  <c r="AR685" i="1" s="1"/>
  <c r="AT685" i="1" s="1"/>
  <c r="AQ757" i="1"/>
  <c r="AR757" i="1" s="1"/>
  <c r="AT757" i="1" s="1"/>
  <c r="AQ829" i="1"/>
  <c r="AR829" i="1" s="1"/>
  <c r="AT829" i="1" s="1"/>
  <c r="AQ901" i="1"/>
  <c r="AR901" i="1" s="1"/>
  <c r="AT901" i="1" s="1"/>
  <c r="AQ973" i="1"/>
  <c r="AR973" i="1" s="1"/>
  <c r="AT973" i="1" s="1"/>
  <c r="AQ1045" i="1"/>
  <c r="AR1045" i="1" s="1"/>
  <c r="AT1045" i="1" s="1"/>
  <c r="AQ1117" i="1"/>
  <c r="AR1117" i="1" s="1"/>
  <c r="AT1117" i="1" s="1"/>
  <c r="AQ1189" i="1"/>
  <c r="AR1189" i="1" s="1"/>
  <c r="AT1189" i="1" s="1"/>
  <c r="AQ1333" i="1"/>
  <c r="AR1333" i="1" s="1"/>
  <c r="AT1333" i="1" s="1"/>
  <c r="AQ1405" i="1"/>
  <c r="AR1405" i="1" s="1"/>
  <c r="AT1405" i="1" s="1"/>
  <c r="AQ1477" i="1"/>
  <c r="AR1477" i="1" s="1"/>
  <c r="AT1477" i="1" s="1"/>
  <c r="AQ1549" i="1"/>
  <c r="AR1549" i="1" s="1"/>
  <c r="AT1549" i="1" s="1"/>
  <c r="AQ1621" i="1"/>
  <c r="AR1621" i="1" s="1"/>
  <c r="AT1621" i="1" s="1"/>
  <c r="AQ1693" i="1"/>
  <c r="AR1693" i="1" s="1"/>
  <c r="AT1693" i="1" s="1"/>
  <c r="AQ1765" i="1"/>
  <c r="AR1765" i="1" s="1"/>
  <c r="AT1765" i="1" s="1"/>
  <c r="AQ1837" i="1"/>
  <c r="AR1837" i="1" s="1"/>
  <c r="AT1837" i="1" s="1"/>
  <c r="AQ1909" i="1"/>
  <c r="AR1909" i="1" s="1"/>
  <c r="AT1909" i="1" s="1"/>
  <c r="AQ1981" i="1"/>
  <c r="AR1981" i="1" s="1"/>
  <c r="AT1981" i="1" s="1"/>
  <c r="AQ2053" i="1"/>
  <c r="AR2053" i="1" s="1"/>
  <c r="AT2053" i="1" s="1"/>
  <c r="AQ2197" i="1"/>
  <c r="AR2197" i="1" s="1"/>
  <c r="AT2197" i="1" s="1"/>
  <c r="AQ38" i="1"/>
  <c r="AR38" i="1" s="1"/>
  <c r="AT38" i="1" s="1"/>
  <c r="AQ110" i="1"/>
  <c r="AR110" i="1" s="1"/>
  <c r="AT110" i="1" s="1"/>
  <c r="AQ182" i="1"/>
  <c r="AR182" i="1" s="1"/>
  <c r="AT182" i="1" s="1"/>
  <c r="AQ254" i="1"/>
  <c r="AR254" i="1" s="1"/>
  <c r="AT254" i="1" s="1"/>
  <c r="AQ326" i="1"/>
  <c r="AR326" i="1" s="1"/>
  <c r="AT326" i="1" s="1"/>
  <c r="AQ470" i="1"/>
  <c r="AR470" i="1" s="1"/>
  <c r="AT470" i="1" s="1"/>
  <c r="AQ542" i="1"/>
  <c r="AR542" i="1" s="1"/>
  <c r="AT542" i="1" s="1"/>
  <c r="AQ614" i="1"/>
  <c r="AR614" i="1" s="1"/>
  <c r="AT614" i="1" s="1"/>
  <c r="AQ686" i="1"/>
  <c r="AR686" i="1" s="1"/>
  <c r="AT686" i="1" s="1"/>
  <c r="AQ758" i="1"/>
  <c r="AR758" i="1" s="1"/>
  <c r="AT758" i="1" s="1"/>
  <c r="AQ830" i="1"/>
  <c r="AR830" i="1" s="1"/>
  <c r="AT830" i="1" s="1"/>
  <c r="AQ902" i="1"/>
  <c r="AR902" i="1" s="1"/>
  <c r="AT902" i="1" s="1"/>
  <c r="AQ974" i="1"/>
  <c r="AR974" i="1" s="1"/>
  <c r="AT974" i="1" s="1"/>
  <c r="AQ1046" i="1"/>
  <c r="AR1046" i="1" s="1"/>
  <c r="AT1046" i="1" s="1"/>
  <c r="AQ1118" i="1"/>
  <c r="AR1118" i="1" s="1"/>
  <c r="AT1118" i="1" s="1"/>
  <c r="AQ1190" i="1"/>
  <c r="AR1190" i="1" s="1"/>
  <c r="AT1190" i="1" s="1"/>
  <c r="AQ1262" i="1"/>
  <c r="AR1262" i="1" s="1"/>
  <c r="AT1262" i="1" s="1"/>
  <c r="AQ1334" i="1"/>
  <c r="AR1334" i="1" s="1"/>
  <c r="AT1334" i="1" s="1"/>
  <c r="AQ1406" i="1"/>
  <c r="AR1406" i="1" s="1"/>
  <c r="AT1406" i="1" s="1"/>
  <c r="AQ1562" i="1"/>
  <c r="AR1562" i="1" s="1"/>
  <c r="AT1562" i="1" s="1"/>
  <c r="AQ1862" i="1"/>
  <c r="AR1862" i="1" s="1"/>
  <c r="AT1862" i="1" s="1"/>
  <c r="AQ1934" i="1"/>
  <c r="AR1934" i="1" s="1"/>
  <c r="AT1934" i="1" s="1"/>
  <c r="AQ2006" i="1"/>
  <c r="AR2006" i="1" s="1"/>
  <c r="AT2006" i="1" s="1"/>
  <c r="AQ2150" i="1"/>
  <c r="AR2150" i="1" s="1"/>
  <c r="AT2150" i="1" s="1"/>
  <c r="AQ1998" i="1"/>
  <c r="AR1998" i="1" s="1"/>
  <c r="AT1998" i="1" s="1"/>
  <c r="AQ2070" i="1"/>
  <c r="AR2070" i="1" s="1"/>
  <c r="AT2070" i="1" s="1"/>
  <c r="AQ1956" i="1"/>
  <c r="AR1956" i="1" s="1"/>
  <c r="AT1956" i="1" s="1"/>
  <c r="AQ2028" i="1"/>
  <c r="AR2028" i="1" s="1"/>
  <c r="AT2028" i="1" s="1"/>
  <c r="AQ2100" i="1"/>
  <c r="AR2100" i="1" s="1"/>
  <c r="AT2100" i="1" s="1"/>
  <c r="AQ2172" i="1"/>
  <c r="AR2172" i="1" s="1"/>
  <c r="AT2172" i="1" s="1"/>
  <c r="AQ1980" i="1"/>
  <c r="AR1980" i="1" s="1"/>
  <c r="AT1980" i="1" s="1"/>
  <c r="AQ2052" i="1"/>
  <c r="AR2052" i="1" s="1"/>
  <c r="AT2052" i="1" s="1"/>
  <c r="AQ2196" i="1"/>
  <c r="AR2196" i="1" s="1"/>
  <c r="AT2196" i="1" s="1"/>
  <c r="AQ2340" i="1"/>
  <c r="AR2340" i="1" s="1"/>
  <c r="AT2340" i="1" s="1"/>
  <c r="AQ15" i="1"/>
  <c r="AR15" i="1" s="1"/>
  <c r="AT15" i="1" s="1"/>
  <c r="AQ87" i="1"/>
  <c r="AR87" i="1" s="1"/>
  <c r="AT87" i="1" s="1"/>
  <c r="AQ159" i="1"/>
  <c r="AR159" i="1" s="1"/>
  <c r="AT159" i="1" s="1"/>
  <c r="AQ231" i="1"/>
  <c r="AR231" i="1" s="1"/>
  <c r="AT231" i="1" s="1"/>
  <c r="AQ303" i="1"/>
  <c r="AR303" i="1" s="1"/>
  <c r="AT303" i="1" s="1"/>
  <c r="AQ375" i="1"/>
  <c r="AR375" i="1" s="1"/>
  <c r="AT375" i="1" s="1"/>
  <c r="AQ447" i="1"/>
  <c r="AR447" i="1" s="1"/>
  <c r="AT447" i="1" s="1"/>
  <c r="AQ519" i="1"/>
  <c r="AR519" i="1" s="1"/>
  <c r="AT519" i="1" s="1"/>
  <c r="AQ591" i="1"/>
  <c r="AR591" i="1" s="1"/>
  <c r="AT591" i="1" s="1"/>
  <c r="AQ663" i="1"/>
  <c r="AR663" i="1" s="1"/>
  <c r="AT663" i="1" s="1"/>
  <c r="AQ735" i="1"/>
  <c r="AR735" i="1" s="1"/>
  <c r="AT735" i="1" s="1"/>
  <c r="AQ807" i="1"/>
  <c r="AR807" i="1" s="1"/>
  <c r="AT807" i="1" s="1"/>
  <c r="AQ879" i="1"/>
  <c r="AR879" i="1" s="1"/>
  <c r="AT879" i="1" s="1"/>
  <c r="AQ951" i="1"/>
  <c r="AR951" i="1" s="1"/>
  <c r="AT951" i="1" s="1"/>
  <c r="AQ1023" i="1"/>
  <c r="AR1023" i="1" s="1"/>
  <c r="AT1023" i="1" s="1"/>
  <c r="AQ1095" i="1"/>
  <c r="AR1095" i="1" s="1"/>
  <c r="AT1095" i="1" s="1"/>
  <c r="AQ1167" i="1"/>
  <c r="AR1167" i="1" s="1"/>
  <c r="AT1167" i="1" s="1"/>
  <c r="AQ1239" i="1"/>
  <c r="AR1239" i="1" s="1"/>
  <c r="AT1239" i="1" s="1"/>
  <c r="AQ1311" i="1"/>
  <c r="AR1311" i="1" s="1"/>
  <c r="AT1311" i="1" s="1"/>
  <c r="AQ1383" i="1"/>
  <c r="AR1383" i="1" s="1"/>
  <c r="AT1383" i="1" s="1"/>
  <c r="AQ1455" i="1"/>
  <c r="AR1455" i="1" s="1"/>
  <c r="AT1455" i="1" s="1"/>
  <c r="AQ1527" i="1"/>
  <c r="AR1527" i="1" s="1"/>
  <c r="AT1527" i="1" s="1"/>
  <c r="AQ1599" i="1"/>
  <c r="AR1599" i="1" s="1"/>
  <c r="AT1599" i="1" s="1"/>
  <c r="AQ412" i="1"/>
  <c r="AR412" i="1" s="1"/>
  <c r="AT412" i="1" s="1"/>
  <c r="AQ484" i="1"/>
  <c r="AR484" i="1" s="1"/>
  <c r="AT484" i="1" s="1"/>
  <c r="AQ628" i="1"/>
  <c r="AR628" i="1" s="1"/>
  <c r="AT628" i="1" s="1"/>
  <c r="AQ700" i="1"/>
  <c r="AR700" i="1" s="1"/>
  <c r="AT700" i="1" s="1"/>
  <c r="AQ772" i="1"/>
  <c r="AR772" i="1" s="1"/>
  <c r="AT772" i="1" s="1"/>
  <c r="AQ844" i="1"/>
  <c r="AR844" i="1" s="1"/>
  <c r="AT844" i="1" s="1"/>
  <c r="AQ916" i="1"/>
  <c r="AR916" i="1" s="1"/>
  <c r="AT916" i="1" s="1"/>
  <c r="AQ988" i="1"/>
  <c r="AR988" i="1" s="1"/>
  <c r="AT988" i="1" s="1"/>
  <c r="AQ1060" i="1"/>
  <c r="AR1060" i="1" s="1"/>
  <c r="AT1060" i="1" s="1"/>
  <c r="AQ1132" i="1"/>
  <c r="AR1132" i="1" s="1"/>
  <c r="AT1132" i="1" s="1"/>
  <c r="AQ1204" i="1"/>
  <c r="AR1204" i="1" s="1"/>
  <c r="AT1204" i="1" s="1"/>
  <c r="AQ1276" i="1"/>
  <c r="AR1276" i="1" s="1"/>
  <c r="AT1276" i="1" s="1"/>
  <c r="AQ1348" i="1"/>
  <c r="AR1348" i="1" s="1"/>
  <c r="AT1348" i="1" s="1"/>
  <c r="AQ1504" i="1"/>
  <c r="AR1504" i="1" s="1"/>
  <c r="AT1504" i="1" s="1"/>
  <c r="AQ1660" i="1"/>
  <c r="AR1660" i="1" s="1"/>
  <c r="AT1660" i="1" s="1"/>
  <c r="AQ18" i="1"/>
  <c r="AR18" i="1" s="1"/>
  <c r="AT18" i="1" s="1"/>
  <c r="AQ90" i="1"/>
  <c r="AR90" i="1" s="1"/>
  <c r="AT90" i="1" s="1"/>
  <c r="AQ234" i="1"/>
  <c r="AR234" i="1" s="1"/>
  <c r="AT234" i="1" s="1"/>
  <c r="AQ306" i="1"/>
  <c r="AR306" i="1" s="1"/>
  <c r="AT306" i="1" s="1"/>
  <c r="AQ378" i="1"/>
  <c r="AR378" i="1" s="1"/>
  <c r="AT378" i="1" s="1"/>
  <c r="AQ450" i="1"/>
  <c r="AR450" i="1" s="1"/>
  <c r="AT450" i="1" s="1"/>
  <c r="AQ522" i="1"/>
  <c r="AR522" i="1" s="1"/>
  <c r="AT522" i="1" s="1"/>
  <c r="AQ594" i="1"/>
  <c r="AR594" i="1" s="1"/>
  <c r="AT594" i="1" s="1"/>
  <c r="AQ666" i="1"/>
  <c r="AR666" i="1" s="1"/>
  <c r="AT666" i="1" s="1"/>
  <c r="AQ738" i="1"/>
  <c r="AR738" i="1" s="1"/>
  <c r="AT738" i="1" s="1"/>
  <c r="AQ810" i="1"/>
  <c r="AR810" i="1" s="1"/>
  <c r="AT810" i="1" s="1"/>
  <c r="AQ882" i="1"/>
  <c r="AR882" i="1" s="1"/>
  <c r="AT882" i="1" s="1"/>
  <c r="AQ954" i="1"/>
  <c r="AR954" i="1" s="1"/>
  <c r="AT954" i="1" s="1"/>
  <c r="AQ1026" i="1"/>
  <c r="AR1026" i="1" s="1"/>
  <c r="AT1026" i="1" s="1"/>
  <c r="AQ1098" i="1"/>
  <c r="AR1098" i="1" s="1"/>
  <c r="AT1098" i="1" s="1"/>
  <c r="AQ1170" i="1"/>
  <c r="AR1170" i="1" s="1"/>
  <c r="AT1170" i="1" s="1"/>
  <c r="AQ1242" i="1"/>
  <c r="AR1242" i="1" s="1"/>
  <c r="AT1242" i="1" s="1"/>
  <c r="AQ1314" i="1"/>
  <c r="AR1314" i="1" s="1"/>
  <c r="AT1314" i="1" s="1"/>
  <c r="AQ1386" i="1"/>
  <c r="AR1386" i="1" s="1"/>
  <c r="AT1386" i="1" s="1"/>
  <c r="AQ1458" i="1"/>
  <c r="AR1458" i="1" s="1"/>
  <c r="AT1458" i="1" s="1"/>
  <c r="AQ1530" i="1"/>
  <c r="AR1530" i="1" s="1"/>
  <c r="AT1530" i="1" s="1"/>
  <c r="AQ1602" i="1"/>
  <c r="AR1602" i="1" s="1"/>
  <c r="AT1602" i="1" s="1"/>
  <c r="AQ2329" i="1"/>
  <c r="AR2329" i="1" s="1"/>
  <c r="AT2329" i="1" s="1"/>
  <c r="AQ53" i="1"/>
  <c r="AR53" i="1" s="1"/>
  <c r="AT53" i="1" s="1"/>
  <c r="AQ125" i="1"/>
  <c r="AR125" i="1" s="1"/>
  <c r="AT125" i="1" s="1"/>
  <c r="AQ269" i="1"/>
  <c r="AR269" i="1" s="1"/>
  <c r="AT269" i="1" s="1"/>
  <c r="AQ341" i="1"/>
  <c r="AR341" i="1" s="1"/>
  <c r="AT341" i="1" s="1"/>
  <c r="AQ413" i="1"/>
  <c r="AR413" i="1" s="1"/>
  <c r="AT413" i="1" s="1"/>
  <c r="AQ485" i="1"/>
  <c r="AR485" i="1" s="1"/>
  <c r="AT485" i="1" s="1"/>
  <c r="AQ557" i="1"/>
  <c r="AR557" i="1" s="1"/>
  <c r="AT557" i="1" s="1"/>
  <c r="AQ629" i="1"/>
  <c r="AR629" i="1" s="1"/>
  <c r="AT629" i="1" s="1"/>
  <c r="AQ701" i="1"/>
  <c r="AR701" i="1" s="1"/>
  <c r="AT701" i="1" s="1"/>
  <c r="AQ773" i="1"/>
  <c r="AR773" i="1" s="1"/>
  <c r="AT773" i="1" s="1"/>
  <c r="AQ845" i="1"/>
  <c r="AR845" i="1" s="1"/>
  <c r="AT845" i="1" s="1"/>
  <c r="AQ917" i="1"/>
  <c r="AR917" i="1" s="1"/>
  <c r="AT917" i="1" s="1"/>
  <c r="AQ989" i="1"/>
  <c r="AR989" i="1" s="1"/>
  <c r="AT989" i="1" s="1"/>
  <c r="AQ1061" i="1"/>
  <c r="AR1061" i="1" s="1"/>
  <c r="AT1061" i="1" s="1"/>
  <c r="AQ1133" i="1"/>
  <c r="AR1133" i="1" s="1"/>
  <c r="AT1133" i="1" s="1"/>
  <c r="AQ1205" i="1"/>
  <c r="AR1205" i="1" s="1"/>
  <c r="AT1205" i="1" s="1"/>
  <c r="AQ1277" i="1"/>
  <c r="AR1277" i="1" s="1"/>
  <c r="AT1277" i="1" s="1"/>
  <c r="AQ1349" i="1"/>
  <c r="AR1349" i="1" s="1"/>
  <c r="AT1349" i="1" s="1"/>
  <c r="AQ1421" i="1"/>
  <c r="AR1421" i="1" s="1"/>
  <c r="AT1421" i="1" s="1"/>
  <c r="AQ1493" i="1"/>
  <c r="AR1493" i="1" s="1"/>
  <c r="AT1493" i="1" s="1"/>
  <c r="AQ1565" i="1"/>
  <c r="AR1565" i="1" s="1"/>
  <c r="AT1565" i="1" s="1"/>
  <c r="AQ1709" i="1"/>
  <c r="AR1709" i="1" s="1"/>
  <c r="AT1709" i="1" s="1"/>
  <c r="AQ1781" i="1"/>
  <c r="AR1781" i="1" s="1"/>
  <c r="AT1781" i="1" s="1"/>
  <c r="AQ1997" i="1"/>
  <c r="AR1997" i="1" s="1"/>
  <c r="AT1997" i="1" s="1"/>
  <c r="AQ1742" i="1"/>
  <c r="AR1742" i="1" s="1"/>
  <c r="AT1742" i="1" s="1"/>
  <c r="AQ1814" i="1"/>
  <c r="AR1814" i="1" s="1"/>
  <c r="AT1814" i="1" s="1"/>
  <c r="AQ1886" i="1"/>
  <c r="AR1886" i="1" s="1"/>
  <c r="AT1886" i="1" s="1"/>
  <c r="AQ1958" i="1"/>
  <c r="AR1958" i="1" s="1"/>
  <c r="AT1958" i="1" s="1"/>
  <c r="AQ2030" i="1"/>
  <c r="AR2030" i="1" s="1"/>
  <c r="AT2030" i="1" s="1"/>
  <c r="AQ1567" i="1"/>
  <c r="AR1567" i="1" s="1"/>
  <c r="AT1567" i="1" s="1"/>
  <c r="AQ1795" i="1"/>
  <c r="AR1795" i="1" s="1"/>
  <c r="AT1795" i="1" s="1"/>
  <c r="AQ1867" i="1"/>
  <c r="AR1867" i="1" s="1"/>
  <c r="AT1867" i="1" s="1"/>
  <c r="AQ1939" i="1"/>
  <c r="AR1939" i="1" s="1"/>
  <c r="AT1939" i="1" s="1"/>
  <c r="AQ2011" i="1"/>
  <c r="AR2011" i="1" s="1"/>
  <c r="AT2011" i="1" s="1"/>
  <c r="AQ2083" i="1"/>
  <c r="AR2083" i="1" s="1"/>
  <c r="AT2083" i="1" s="1"/>
  <c r="AQ14" i="1"/>
  <c r="AR14" i="1" s="1"/>
  <c r="AT14" i="1" s="1"/>
  <c r="AQ158" i="1"/>
  <c r="AR158" i="1" s="1"/>
  <c r="AT158" i="1" s="1"/>
  <c r="AQ302" i="1"/>
  <c r="AR302" i="1" s="1"/>
  <c r="AT302" i="1" s="1"/>
  <c r="AQ374" i="1"/>
  <c r="AR374" i="1" s="1"/>
  <c r="AT374" i="1" s="1"/>
  <c r="AQ446" i="1"/>
  <c r="AR446" i="1" s="1"/>
  <c r="AT446" i="1" s="1"/>
  <c r="AQ518" i="1"/>
  <c r="AR518" i="1" s="1"/>
  <c r="AT518" i="1" s="1"/>
  <c r="AQ590" i="1"/>
  <c r="AR590" i="1" s="1"/>
  <c r="AT590" i="1" s="1"/>
  <c r="AQ662" i="1"/>
  <c r="AR662" i="1" s="1"/>
  <c r="AT662" i="1" s="1"/>
  <c r="AQ734" i="1"/>
  <c r="AR734" i="1" s="1"/>
  <c r="AT734" i="1" s="1"/>
  <c r="AQ806" i="1"/>
  <c r="AR806" i="1" s="1"/>
  <c r="AT806" i="1" s="1"/>
  <c r="AQ878" i="1"/>
  <c r="AR878" i="1" s="1"/>
  <c r="AT878" i="1" s="1"/>
  <c r="AQ950" i="1"/>
  <c r="AR950" i="1" s="1"/>
  <c r="AT950" i="1" s="1"/>
  <c r="AQ1022" i="1"/>
  <c r="AR1022" i="1" s="1"/>
  <c r="AT1022" i="1" s="1"/>
  <c r="AQ1094" i="1"/>
  <c r="AR1094" i="1" s="1"/>
  <c r="AT1094" i="1" s="1"/>
  <c r="AQ1166" i="1"/>
  <c r="AR1166" i="1" s="1"/>
  <c r="AT1166" i="1" s="1"/>
  <c r="AQ1310" i="1"/>
  <c r="AR1310" i="1" s="1"/>
  <c r="AT1310" i="1" s="1"/>
  <c r="AQ1382" i="1"/>
  <c r="AR1382" i="1" s="1"/>
  <c r="AT1382" i="1" s="1"/>
  <c r="AQ1538" i="1"/>
  <c r="AR1538" i="1" s="1"/>
  <c r="AT1538" i="1" s="1"/>
  <c r="AQ1694" i="1"/>
  <c r="AR1694" i="1" s="1"/>
  <c r="AT1694" i="1" s="1"/>
  <c r="AQ1766" i="1"/>
  <c r="AR1766" i="1" s="1"/>
  <c r="AT1766" i="1" s="1"/>
  <c r="AQ1838" i="1"/>
  <c r="AR1838" i="1" s="1"/>
  <c r="AT1838" i="1" s="1"/>
  <c r="AQ351" i="1"/>
  <c r="AR351" i="1" s="1"/>
  <c r="AT351" i="1" s="1"/>
  <c r="AQ423" i="1"/>
  <c r="AR423" i="1" s="1"/>
  <c r="AT423" i="1" s="1"/>
  <c r="AQ356" i="1"/>
  <c r="AR356" i="1" s="1"/>
  <c r="AT356" i="1" s="1"/>
  <c r="AQ428" i="1"/>
  <c r="AR428" i="1" s="1"/>
  <c r="AT428" i="1" s="1"/>
  <c r="AQ572" i="1"/>
  <c r="AR572" i="1" s="1"/>
  <c r="AT572" i="1" s="1"/>
  <c r="AQ644" i="1"/>
  <c r="AR644" i="1" s="1"/>
  <c r="AT644" i="1" s="1"/>
  <c r="AQ788" i="1"/>
  <c r="AR788" i="1" s="1"/>
  <c r="AT788" i="1" s="1"/>
  <c r="AQ860" i="1"/>
  <c r="AR860" i="1" s="1"/>
  <c r="AT860" i="1" s="1"/>
  <c r="AQ932" i="1"/>
  <c r="AR932" i="1" s="1"/>
  <c r="AT932" i="1" s="1"/>
  <c r="AQ1004" i="1"/>
  <c r="AR1004" i="1" s="1"/>
  <c r="AT1004" i="1" s="1"/>
  <c r="AQ1220" i="1"/>
  <c r="AR1220" i="1" s="1"/>
  <c r="AT1220" i="1" s="1"/>
  <c r="AQ1292" i="1"/>
  <c r="AR1292" i="1" s="1"/>
  <c r="AT1292" i="1" s="1"/>
  <c r="AQ1364" i="1"/>
  <c r="AR1364" i="1" s="1"/>
  <c r="AT1364" i="1" s="1"/>
  <c r="AQ1436" i="1"/>
  <c r="AR1436" i="1" s="1"/>
  <c r="AT1436" i="1" s="1"/>
  <c r="AQ1508" i="1"/>
  <c r="AR1508" i="1" s="1"/>
  <c r="AT1508" i="1" s="1"/>
  <c r="AQ1580" i="1"/>
  <c r="AR1580" i="1" s="1"/>
  <c r="AT1580" i="1" s="1"/>
  <c r="AQ1652" i="1"/>
  <c r="AR1652" i="1" s="1"/>
  <c r="AT1652" i="1" s="1"/>
  <c r="AQ1724" i="1"/>
  <c r="AR1724" i="1" s="1"/>
  <c r="AT1724" i="1" s="1"/>
  <c r="AQ21" i="1"/>
  <c r="AR21" i="1" s="1"/>
  <c r="AT21" i="1" s="1"/>
  <c r="AQ93" i="1"/>
  <c r="AR93" i="1" s="1"/>
  <c r="AT93" i="1" s="1"/>
  <c r="AQ165" i="1"/>
  <c r="AR165" i="1" s="1"/>
  <c r="AT165" i="1" s="1"/>
  <c r="AQ237" i="1"/>
  <c r="AR237" i="1" s="1"/>
  <c r="AT237" i="1" s="1"/>
  <c r="AQ309" i="1"/>
  <c r="AR309" i="1" s="1"/>
  <c r="AT309" i="1" s="1"/>
  <c r="AQ381" i="1"/>
  <c r="AR381" i="1" s="1"/>
  <c r="AT381" i="1" s="1"/>
  <c r="AQ453" i="1"/>
  <c r="AR453" i="1" s="1"/>
  <c r="AT453" i="1" s="1"/>
  <c r="AQ525" i="1"/>
  <c r="AR525" i="1" s="1"/>
  <c r="AT525" i="1" s="1"/>
  <c r="AQ597" i="1"/>
  <c r="AR597" i="1" s="1"/>
  <c r="AT597" i="1" s="1"/>
  <c r="AQ669" i="1"/>
  <c r="AR669" i="1" s="1"/>
  <c r="AT669" i="1" s="1"/>
  <c r="AQ741" i="1"/>
  <c r="AR741" i="1" s="1"/>
  <c r="AT741" i="1" s="1"/>
  <c r="AQ813" i="1"/>
  <c r="AR813" i="1" s="1"/>
  <c r="AT813" i="1" s="1"/>
  <c r="AQ885" i="1"/>
  <c r="AR885" i="1" s="1"/>
  <c r="AT885" i="1" s="1"/>
  <c r="AQ957" i="1"/>
  <c r="AR957" i="1" s="1"/>
  <c r="AT957" i="1" s="1"/>
  <c r="AQ1029" i="1"/>
  <c r="AR1029" i="1" s="1"/>
  <c r="AT1029" i="1" s="1"/>
  <c r="AQ1101" i="1"/>
  <c r="AR1101" i="1" s="1"/>
  <c r="AT1101" i="1" s="1"/>
  <c r="AQ1425" i="1"/>
  <c r="AR1425" i="1" s="1"/>
  <c r="AT1425" i="1" s="1"/>
  <c r="AQ1581" i="1"/>
  <c r="AR1581" i="1" s="1"/>
  <c r="AT1581" i="1" s="1"/>
  <c r="AQ455" i="1"/>
  <c r="AR455" i="1" s="1"/>
  <c r="AT455" i="1" s="1"/>
  <c r="AQ527" i="1"/>
  <c r="AR527" i="1" s="1"/>
  <c r="AT527" i="1" s="1"/>
  <c r="AQ599" i="1"/>
  <c r="AR599" i="1" s="1"/>
  <c r="AT599" i="1" s="1"/>
  <c r="AQ671" i="1"/>
  <c r="AR671" i="1" s="1"/>
  <c r="AT671" i="1" s="1"/>
  <c r="AQ743" i="1"/>
  <c r="AR743" i="1" s="1"/>
  <c r="AT743" i="1" s="1"/>
  <c r="AQ815" i="1"/>
  <c r="AR815" i="1" s="1"/>
  <c r="AT815" i="1" s="1"/>
  <c r="AQ887" i="1"/>
  <c r="AR887" i="1" s="1"/>
  <c r="AT887" i="1" s="1"/>
  <c r="AQ959" i="1"/>
  <c r="AR959" i="1" s="1"/>
  <c r="AT959" i="1" s="1"/>
  <c r="AQ1115" i="1"/>
  <c r="AR1115" i="1" s="1"/>
  <c r="AT1115" i="1" s="1"/>
  <c r="AQ1187" i="1"/>
  <c r="AR1187" i="1" s="1"/>
  <c r="AT1187" i="1" s="1"/>
  <c r="AQ1571" i="1"/>
  <c r="AR1571" i="1" s="1"/>
  <c r="AT1571" i="1" s="1"/>
  <c r="AQ540" i="1"/>
  <c r="AR540" i="1" s="1"/>
  <c r="AT540" i="1" s="1"/>
  <c r="AQ612" i="1"/>
  <c r="AR612" i="1" s="1"/>
  <c r="AT612" i="1" s="1"/>
  <c r="AQ840" i="1"/>
  <c r="AR840" i="1" s="1"/>
  <c r="AT840" i="1" s="1"/>
  <c r="AQ912" i="1"/>
  <c r="AR912" i="1" s="1"/>
  <c r="AT912" i="1" s="1"/>
  <c r="AQ1284" i="1"/>
  <c r="AR1284" i="1" s="1"/>
  <c r="AT1284" i="1" s="1"/>
  <c r="AQ1368" i="1"/>
  <c r="AR1368" i="1" s="1"/>
  <c r="AT1368" i="1" s="1"/>
  <c r="AQ1512" i="1"/>
  <c r="AR1512" i="1" s="1"/>
  <c r="AT1512" i="1" s="1"/>
  <c r="AQ1584" i="1"/>
  <c r="AR1584" i="1" s="1"/>
  <c r="AT1584" i="1" s="1"/>
  <c r="AQ61" i="1"/>
  <c r="AR61" i="1" s="1"/>
  <c r="AT61" i="1" s="1"/>
  <c r="AQ133" i="1"/>
  <c r="AR133" i="1" s="1"/>
  <c r="AT133" i="1" s="1"/>
  <c r="AQ205" i="1"/>
  <c r="AR205" i="1" s="1"/>
  <c r="AT205" i="1" s="1"/>
  <c r="AQ277" i="1"/>
  <c r="AR277" i="1" s="1"/>
  <c r="AT277" i="1" s="1"/>
  <c r="AQ349" i="1"/>
  <c r="AR349" i="1" s="1"/>
  <c r="AT349" i="1" s="1"/>
  <c r="AQ421" i="1"/>
  <c r="AR421" i="1" s="1"/>
  <c r="AT421" i="1" s="1"/>
  <c r="AQ493" i="1"/>
  <c r="AR493" i="1" s="1"/>
  <c r="AT493" i="1" s="1"/>
  <c r="AQ709" i="1"/>
  <c r="AR709" i="1" s="1"/>
  <c r="AT709" i="1" s="1"/>
  <c r="AQ781" i="1"/>
  <c r="AR781" i="1" s="1"/>
  <c r="AT781" i="1" s="1"/>
  <c r="AQ853" i="1"/>
  <c r="AR853" i="1" s="1"/>
  <c r="AT853" i="1" s="1"/>
  <c r="AQ925" i="1"/>
  <c r="AR925" i="1" s="1"/>
  <c r="AT925" i="1" s="1"/>
  <c r="AQ997" i="1"/>
  <c r="AR997" i="1" s="1"/>
  <c r="AT997" i="1" s="1"/>
  <c r="AQ1069" i="1"/>
  <c r="AR1069" i="1" s="1"/>
  <c r="AT1069" i="1" s="1"/>
  <c r="AQ1141" i="1"/>
  <c r="AR1141" i="1" s="1"/>
  <c r="AT1141" i="1" s="1"/>
  <c r="AQ1285" i="1"/>
  <c r="AR1285" i="1" s="1"/>
  <c r="AT1285" i="1" s="1"/>
  <c r="AQ1429" i="1"/>
  <c r="AR1429" i="1" s="1"/>
  <c r="AT1429" i="1" s="1"/>
  <c r="AQ1363" i="1"/>
  <c r="AR1363" i="1" s="1"/>
  <c r="AT1363" i="1" s="1"/>
  <c r="AQ1519" i="1"/>
  <c r="AR1519" i="1" s="1"/>
  <c r="AT1519" i="1" s="1"/>
  <c r="AQ1675" i="1"/>
  <c r="AR1675" i="1" s="1"/>
  <c r="AT1675" i="1" s="1"/>
  <c r="AQ47" i="1"/>
  <c r="AR47" i="1" s="1"/>
  <c r="AT47" i="1" s="1"/>
  <c r="AQ119" i="1"/>
  <c r="AR119" i="1" s="1"/>
  <c r="AT119" i="1" s="1"/>
  <c r="AQ191" i="1"/>
  <c r="AR191" i="1" s="1"/>
  <c r="AT191" i="1" s="1"/>
  <c r="AQ335" i="1"/>
  <c r="AR335" i="1" s="1"/>
  <c r="AT335" i="1" s="1"/>
  <c r="AQ407" i="1"/>
  <c r="AR407" i="1" s="1"/>
  <c r="AT407" i="1" s="1"/>
  <c r="AQ479" i="1"/>
  <c r="AR479" i="1" s="1"/>
  <c r="AT479" i="1" s="1"/>
  <c r="AQ551" i="1"/>
  <c r="AR551" i="1" s="1"/>
  <c r="AT551" i="1" s="1"/>
  <c r="AQ623" i="1"/>
  <c r="AR623" i="1" s="1"/>
  <c r="AT623" i="1" s="1"/>
  <c r="AQ695" i="1"/>
  <c r="AR695" i="1" s="1"/>
  <c r="AT695" i="1" s="1"/>
  <c r="AQ767" i="1"/>
  <c r="AR767" i="1" s="1"/>
  <c r="AT767" i="1" s="1"/>
  <c r="AQ839" i="1"/>
  <c r="AR839" i="1" s="1"/>
  <c r="AT839" i="1" s="1"/>
  <c r="AQ911" i="1"/>
  <c r="AR911" i="1" s="1"/>
  <c r="AT911" i="1" s="1"/>
  <c r="AQ983" i="1"/>
  <c r="AR983" i="1" s="1"/>
  <c r="AT983" i="1" s="1"/>
  <c r="AQ1595" i="1"/>
  <c r="AR1595" i="1" s="1"/>
  <c r="AT1595" i="1" s="1"/>
  <c r="AQ564" i="1"/>
  <c r="AR564" i="1" s="1"/>
  <c r="AT564" i="1" s="1"/>
  <c r="AQ864" i="1"/>
  <c r="AR864" i="1" s="1"/>
  <c r="AT864" i="1" s="1"/>
  <c r="AQ936" i="1"/>
  <c r="AR936" i="1" s="1"/>
  <c r="AT936" i="1" s="1"/>
  <c r="AQ1392" i="1"/>
  <c r="AR1392" i="1" s="1"/>
  <c r="AT1392" i="1" s="1"/>
  <c r="AQ1464" i="1"/>
  <c r="AR1464" i="1" s="1"/>
  <c r="AT1464" i="1" s="1"/>
  <c r="AQ1536" i="1"/>
  <c r="AR1536" i="1" s="1"/>
  <c r="AT1536" i="1" s="1"/>
  <c r="AQ157" i="1"/>
  <c r="AR157" i="1" s="1"/>
  <c r="AT157" i="1" s="1"/>
  <c r="AQ301" i="1"/>
  <c r="AR301" i="1" s="1"/>
  <c r="AT301" i="1" s="1"/>
  <c r="AQ445" i="1"/>
  <c r="AR445" i="1" s="1"/>
  <c r="AT445" i="1" s="1"/>
  <c r="AQ517" i="1"/>
  <c r="AR517" i="1" s="1"/>
  <c r="AT517" i="1" s="1"/>
  <c r="AQ589" i="1"/>
  <c r="AR589" i="1" s="1"/>
  <c r="AT589" i="1" s="1"/>
  <c r="AQ661" i="1"/>
  <c r="AR661" i="1" s="1"/>
  <c r="AT661" i="1" s="1"/>
  <c r="AQ733" i="1"/>
  <c r="AR733" i="1" s="1"/>
  <c r="AT733" i="1" s="1"/>
  <c r="AQ805" i="1"/>
  <c r="AR805" i="1" s="1"/>
  <c r="AT805" i="1" s="1"/>
  <c r="AQ877" i="1"/>
  <c r="AR877" i="1" s="1"/>
  <c r="AT877" i="1" s="1"/>
  <c r="AQ949" i="1"/>
  <c r="AR949" i="1" s="1"/>
  <c r="AT949" i="1" s="1"/>
  <c r="AQ1021" i="1"/>
  <c r="AR1021" i="1" s="1"/>
  <c r="AT1021" i="1" s="1"/>
  <c r="AQ1165" i="1"/>
  <c r="AR1165" i="1" s="1"/>
  <c r="AT1165" i="1" s="1"/>
  <c r="AQ1237" i="1"/>
  <c r="AR1237" i="1" s="1"/>
  <c r="AT1237" i="1" s="1"/>
  <c r="AQ1309" i="1"/>
  <c r="AR1309" i="1" s="1"/>
  <c r="AT1309" i="1" s="1"/>
  <c r="AQ1381" i="1"/>
  <c r="AR1381" i="1" s="1"/>
  <c r="AT1381" i="1" s="1"/>
  <c r="AQ1453" i="1"/>
  <c r="AR1453" i="1" s="1"/>
  <c r="AT1453" i="1" s="1"/>
  <c r="AQ1525" i="1"/>
  <c r="AR1525" i="1" s="1"/>
  <c r="AT1525" i="1" s="1"/>
  <c r="AQ1597" i="1"/>
  <c r="AR1597" i="1" s="1"/>
  <c r="AT1597" i="1" s="1"/>
  <c r="AQ1669" i="1"/>
  <c r="AR1669" i="1" s="1"/>
  <c r="AT1669" i="1" s="1"/>
  <c r="AQ1741" i="1"/>
  <c r="AR1741" i="1" s="1"/>
  <c r="AT1741" i="1" s="1"/>
  <c r="AQ1813" i="1"/>
  <c r="AR1813" i="1" s="1"/>
  <c r="AT1813" i="1" s="1"/>
  <c r="AQ1885" i="1"/>
  <c r="AR1885" i="1" s="1"/>
  <c r="AT1885" i="1" s="1"/>
  <c r="AQ1957" i="1"/>
  <c r="AR1957" i="1" s="1"/>
  <c r="AT1957" i="1" s="1"/>
  <c r="AQ2029" i="1"/>
  <c r="AR2029" i="1" s="1"/>
  <c r="AT2029" i="1" s="1"/>
  <c r="AQ2173" i="1"/>
  <c r="AR2173" i="1" s="1"/>
  <c r="AT2173" i="1" s="1"/>
  <c r="AQ1490" i="1"/>
  <c r="AR1490" i="1" s="1"/>
  <c r="AT1490" i="1" s="1"/>
  <c r="AQ1646" i="1"/>
  <c r="AR1646" i="1" s="1"/>
  <c r="AT1646" i="1" s="1"/>
  <c r="AQ8" i="1"/>
  <c r="AR8" i="1" s="1"/>
  <c r="AT8" i="1" s="1"/>
  <c r="AQ1447" i="1"/>
  <c r="AR1447" i="1" s="1"/>
  <c r="AT1447" i="1" s="1"/>
  <c r="AQ1831" i="1"/>
  <c r="AR1831" i="1" s="1"/>
  <c r="AT1831" i="1" s="1"/>
  <c r="AQ1975" i="1"/>
  <c r="AR1975" i="1" s="1"/>
  <c r="AT1975" i="1" s="1"/>
  <c r="AQ2047" i="1"/>
  <c r="AR2047" i="1" s="1"/>
  <c r="AT2047" i="1" s="1"/>
  <c r="AQ1784" i="1"/>
  <c r="AR1784" i="1" s="1"/>
  <c r="AT1784" i="1" s="1"/>
  <c r="AQ1137" i="1"/>
  <c r="AR1137" i="1" s="1"/>
  <c r="AT1137" i="1" s="1"/>
  <c r="AQ1221" i="1"/>
  <c r="AR1221" i="1" s="1"/>
  <c r="AT1221" i="1" s="1"/>
  <c r="AQ1377" i="1"/>
  <c r="AR1377" i="1" s="1"/>
  <c r="AT1377" i="1" s="1"/>
  <c r="AQ1533" i="1"/>
  <c r="AR1533" i="1" s="1"/>
  <c r="AT1533" i="1" s="1"/>
  <c r="AQ1689" i="1"/>
  <c r="AR1689" i="1" s="1"/>
  <c r="AT1689" i="1" s="1"/>
  <c r="AQ1833" i="1"/>
  <c r="AR1833" i="1" s="1"/>
  <c r="AT1833" i="1" s="1"/>
  <c r="AQ1905" i="1"/>
  <c r="AR1905" i="1" s="1"/>
  <c r="AT1905" i="1" s="1"/>
  <c r="AQ1977" i="1"/>
  <c r="AR1977" i="1" s="1"/>
  <c r="AT1977" i="1" s="1"/>
  <c r="AQ2049" i="1"/>
  <c r="AR2049" i="1" s="1"/>
  <c r="AT2049" i="1" s="1"/>
  <c r="AQ2121" i="1"/>
  <c r="AR2121" i="1" s="1"/>
  <c r="AT2121" i="1" s="1"/>
  <c r="AQ154" i="1"/>
  <c r="AR154" i="1" s="1"/>
  <c r="AT154" i="1" s="1"/>
  <c r="AQ226" i="1"/>
  <c r="AR226" i="1" s="1"/>
  <c r="AT226" i="1" s="1"/>
  <c r="AQ298" i="1"/>
  <c r="AR298" i="1" s="1"/>
  <c r="AT298" i="1" s="1"/>
  <c r="AQ370" i="1"/>
  <c r="AR370" i="1" s="1"/>
  <c r="AT370" i="1" s="1"/>
  <c r="AQ442" i="1"/>
  <c r="AR442" i="1" s="1"/>
  <c r="AT442" i="1" s="1"/>
  <c r="AQ514" i="1"/>
  <c r="AR514" i="1" s="1"/>
  <c r="AT514" i="1" s="1"/>
  <c r="AQ586" i="1"/>
  <c r="AR586" i="1" s="1"/>
  <c r="AT586" i="1" s="1"/>
  <c r="AQ658" i="1"/>
  <c r="AR658" i="1" s="1"/>
  <c r="AT658" i="1" s="1"/>
  <c r="AQ730" i="1"/>
  <c r="AR730" i="1" s="1"/>
  <c r="AT730" i="1" s="1"/>
  <c r="AQ802" i="1"/>
  <c r="AR802" i="1" s="1"/>
  <c r="AT802" i="1" s="1"/>
  <c r="AQ946" i="1"/>
  <c r="AR946" i="1" s="1"/>
  <c r="AT946" i="1" s="1"/>
  <c r="AQ1018" i="1"/>
  <c r="AR1018" i="1" s="1"/>
  <c r="AT1018" i="1" s="1"/>
  <c r="AQ1090" i="1"/>
  <c r="AR1090" i="1" s="1"/>
  <c r="AT1090" i="1" s="1"/>
  <c r="AQ1162" i="1"/>
  <c r="AR1162" i="1" s="1"/>
  <c r="AT1162" i="1" s="1"/>
  <c r="AQ1234" i="1"/>
  <c r="AR1234" i="1" s="1"/>
  <c r="AT1234" i="1" s="1"/>
  <c r="AQ1306" i="1"/>
  <c r="AR1306" i="1" s="1"/>
  <c r="AT1306" i="1" s="1"/>
  <c r="AQ1378" i="1"/>
  <c r="AR1378" i="1" s="1"/>
  <c r="AT1378" i="1" s="1"/>
  <c r="AQ1450" i="1"/>
  <c r="AR1450" i="1" s="1"/>
  <c r="AT1450" i="1" s="1"/>
  <c r="AQ1522" i="1"/>
  <c r="AR1522" i="1" s="1"/>
  <c r="AT1522" i="1" s="1"/>
  <c r="AQ1594" i="1"/>
  <c r="AR1594" i="1" s="1"/>
  <c r="AT1594" i="1" s="1"/>
  <c r="AQ1666" i="1"/>
  <c r="AR1666" i="1" s="1"/>
  <c r="AT1666" i="1" s="1"/>
  <c r="AQ1738" i="1"/>
  <c r="AR1738" i="1" s="1"/>
  <c r="AT1738" i="1" s="1"/>
  <c r="AQ1810" i="1"/>
  <c r="AR1810" i="1" s="1"/>
  <c r="AT1810" i="1" s="1"/>
  <c r="AQ1882" i="1"/>
  <c r="AR1882" i="1" s="1"/>
  <c r="AT1882" i="1" s="1"/>
  <c r="AQ1954" i="1"/>
  <c r="AR1954" i="1" s="1"/>
  <c r="AT1954" i="1" s="1"/>
  <c r="AQ2026" i="1"/>
  <c r="AR2026" i="1" s="1"/>
  <c r="AT2026" i="1" s="1"/>
  <c r="AQ2098" i="1"/>
  <c r="AR2098" i="1" s="1"/>
  <c r="AT2098" i="1" s="1"/>
  <c r="AQ2170" i="1"/>
  <c r="AR2170" i="1" s="1"/>
  <c r="AT2170" i="1" s="1"/>
  <c r="AQ2242" i="1"/>
  <c r="AR2242" i="1" s="1"/>
  <c r="AT2242" i="1" s="1"/>
  <c r="AQ1223" i="1"/>
  <c r="AR1223" i="1" s="1"/>
  <c r="AT1223" i="1" s="1"/>
  <c r="AQ1295" i="1"/>
  <c r="AR1295" i="1" s="1"/>
  <c r="AT1295" i="1" s="1"/>
  <c r="AQ1367" i="1"/>
  <c r="AR1367" i="1" s="1"/>
  <c r="AT1367" i="1" s="1"/>
  <c r="AQ1523" i="1"/>
  <c r="AR1523" i="1" s="1"/>
  <c r="AT1523" i="1" s="1"/>
  <c r="AQ1679" i="1"/>
  <c r="AR1679" i="1" s="1"/>
  <c r="AT1679" i="1" s="1"/>
  <c r="AQ1751" i="1"/>
  <c r="AR1751" i="1" s="1"/>
  <c r="AT1751" i="1" s="1"/>
  <c r="AQ1823" i="1"/>
  <c r="AR1823" i="1" s="1"/>
  <c r="AT1823" i="1" s="1"/>
  <c r="AQ1895" i="1"/>
  <c r="AR1895" i="1" s="1"/>
  <c r="AT1895" i="1" s="1"/>
  <c r="AQ1967" i="1"/>
  <c r="AR1967" i="1" s="1"/>
  <c r="AT1967" i="1" s="1"/>
  <c r="AQ2039" i="1"/>
  <c r="AR2039" i="1" s="1"/>
  <c r="AT2039" i="1" s="1"/>
  <c r="AQ2111" i="1"/>
  <c r="AR2111" i="1" s="1"/>
  <c r="AT2111" i="1" s="1"/>
  <c r="AQ2183" i="1"/>
  <c r="AR2183" i="1" s="1"/>
  <c r="AT2183" i="1" s="1"/>
  <c r="AQ2255" i="1"/>
  <c r="AR2255" i="1" s="1"/>
  <c r="AT2255" i="1" s="1"/>
  <c r="AQ60" i="1"/>
  <c r="AR60" i="1" s="1"/>
  <c r="AT60" i="1" s="1"/>
  <c r="AQ132" i="1"/>
  <c r="AR132" i="1" s="1"/>
  <c r="AT132" i="1" s="1"/>
  <c r="AQ204" i="1"/>
  <c r="AR204" i="1" s="1"/>
  <c r="AT204" i="1" s="1"/>
  <c r="AQ276" i="1"/>
  <c r="AR276" i="1" s="1"/>
  <c r="AT276" i="1" s="1"/>
  <c r="AQ348" i="1"/>
  <c r="AR348" i="1" s="1"/>
  <c r="AT348" i="1" s="1"/>
  <c r="AQ420" i="1"/>
  <c r="AR420" i="1" s="1"/>
  <c r="AT420" i="1" s="1"/>
  <c r="AQ492" i="1"/>
  <c r="AR492" i="1" s="1"/>
  <c r="AT492" i="1" s="1"/>
  <c r="AQ720" i="1"/>
  <c r="AR720" i="1" s="1"/>
  <c r="AT720" i="1" s="1"/>
  <c r="AQ792" i="1"/>
  <c r="AR792" i="1" s="1"/>
  <c r="AT792" i="1" s="1"/>
  <c r="AQ1020" i="1"/>
  <c r="AR1020" i="1" s="1"/>
  <c r="AT1020" i="1" s="1"/>
  <c r="AQ1092" i="1"/>
  <c r="AR1092" i="1" s="1"/>
  <c r="AT1092" i="1" s="1"/>
  <c r="AQ1164" i="1"/>
  <c r="AR1164" i="1" s="1"/>
  <c r="AT1164" i="1" s="1"/>
  <c r="AQ1236" i="1"/>
  <c r="AR1236" i="1" s="1"/>
  <c r="AT1236" i="1" s="1"/>
  <c r="AQ2162" i="1"/>
  <c r="AR2162" i="1" s="1"/>
  <c r="AT2162" i="1" s="1"/>
  <c r="AQ2234" i="1"/>
  <c r="AR2234" i="1" s="1"/>
  <c r="AT2234" i="1" s="1"/>
  <c r="AQ2306" i="1"/>
  <c r="AR2306" i="1" s="1"/>
  <c r="AT2306" i="1" s="1"/>
  <c r="AQ27" i="1"/>
  <c r="AR27" i="1" s="1"/>
  <c r="AT27" i="1" s="1"/>
  <c r="AQ171" i="1"/>
  <c r="AR171" i="1" s="1"/>
  <c r="AT171" i="1" s="1"/>
  <c r="AQ243" i="1"/>
  <c r="AR243" i="1" s="1"/>
  <c r="AT243" i="1" s="1"/>
  <c r="AQ315" i="1"/>
  <c r="AR315" i="1" s="1"/>
  <c r="AT315" i="1" s="1"/>
  <c r="AQ387" i="1"/>
  <c r="AR387" i="1" s="1"/>
  <c r="AT387" i="1" s="1"/>
  <c r="AQ2102" i="1"/>
  <c r="AR2102" i="1" s="1"/>
  <c r="AT2102" i="1" s="1"/>
  <c r="AQ2174" i="1"/>
  <c r="AR2174" i="1" s="1"/>
  <c r="AT2174" i="1" s="1"/>
  <c r="AQ2246" i="1"/>
  <c r="AR2246" i="1" s="1"/>
  <c r="AT2246" i="1" s="1"/>
  <c r="AQ111" i="1"/>
  <c r="AR111" i="1" s="1"/>
  <c r="AT111" i="1" s="1"/>
  <c r="AQ183" i="1"/>
  <c r="AR183" i="1" s="1"/>
  <c r="AT183" i="1" s="1"/>
  <c r="AQ327" i="1"/>
  <c r="AR327" i="1" s="1"/>
  <c r="AT327" i="1" s="1"/>
  <c r="AQ399" i="1"/>
  <c r="AR399" i="1" s="1"/>
  <c r="AT399" i="1" s="1"/>
  <c r="AQ436" i="1"/>
  <c r="AR436" i="1" s="1"/>
  <c r="AT436" i="1" s="1"/>
  <c r="AQ580" i="1"/>
  <c r="AR580" i="1" s="1"/>
  <c r="AT580" i="1" s="1"/>
  <c r="AQ724" i="1"/>
  <c r="AR724" i="1" s="1"/>
  <c r="AT724" i="1" s="1"/>
  <c r="AQ796" i="1"/>
  <c r="AR796" i="1" s="1"/>
  <c r="AT796" i="1" s="1"/>
  <c r="AQ868" i="1"/>
  <c r="AR868" i="1" s="1"/>
  <c r="AT868" i="1" s="1"/>
  <c r="AQ940" i="1"/>
  <c r="AR940" i="1" s="1"/>
  <c r="AT940" i="1" s="1"/>
  <c r="AQ1012" i="1"/>
  <c r="AR1012" i="1" s="1"/>
  <c r="AT1012" i="1" s="1"/>
  <c r="AQ1084" i="1"/>
  <c r="AR1084" i="1" s="1"/>
  <c r="AT1084" i="1" s="1"/>
  <c r="AQ1156" i="1"/>
  <c r="AR1156" i="1" s="1"/>
  <c r="AT1156" i="1" s="1"/>
  <c r="AQ1228" i="1"/>
  <c r="AR1228" i="1" s="1"/>
  <c r="AT1228" i="1" s="1"/>
  <c r="AQ1300" i="1"/>
  <c r="AR1300" i="1" s="1"/>
  <c r="AT1300" i="1" s="1"/>
  <c r="AQ1456" i="1"/>
  <c r="AR1456" i="1" s="1"/>
  <c r="AT1456" i="1" s="1"/>
  <c r="AQ1612" i="1"/>
  <c r="AR1612" i="1" s="1"/>
  <c r="AT1612" i="1" s="1"/>
  <c r="AQ2284" i="1"/>
  <c r="AR2284" i="1" s="1"/>
  <c r="AT2284" i="1" s="1"/>
  <c r="AQ149" i="1"/>
  <c r="AR149" i="1" s="1"/>
  <c r="AT149" i="1" s="1"/>
  <c r="AQ221" i="1"/>
  <c r="AR221" i="1" s="1"/>
  <c r="AT221" i="1" s="1"/>
  <c r="AQ293" i="1"/>
  <c r="AR293" i="1" s="1"/>
  <c r="AT293" i="1" s="1"/>
  <c r="AQ365" i="1"/>
  <c r="AR365" i="1" s="1"/>
  <c r="AT365" i="1" s="1"/>
  <c r="AQ437" i="1"/>
  <c r="AR437" i="1" s="1"/>
  <c r="AT437" i="1" s="1"/>
  <c r="AQ509" i="1"/>
  <c r="AR509" i="1" s="1"/>
  <c r="AT509" i="1" s="1"/>
  <c r="AQ581" i="1"/>
  <c r="AR581" i="1" s="1"/>
  <c r="AT581" i="1" s="1"/>
  <c r="AQ725" i="1"/>
  <c r="AR725" i="1" s="1"/>
  <c r="AT725" i="1" s="1"/>
  <c r="AQ797" i="1"/>
  <c r="AR797" i="1" s="1"/>
  <c r="AT797" i="1" s="1"/>
  <c r="AQ869" i="1"/>
  <c r="AR869" i="1" s="1"/>
  <c r="AT869" i="1" s="1"/>
  <c r="AQ941" i="1"/>
  <c r="AR941" i="1" s="1"/>
  <c r="AT941" i="1" s="1"/>
  <c r="AQ1013" i="1"/>
  <c r="AR1013" i="1" s="1"/>
  <c r="AT1013" i="1" s="1"/>
  <c r="AQ1085" i="1"/>
  <c r="AR1085" i="1" s="1"/>
  <c r="AT1085" i="1" s="1"/>
  <c r="AQ1157" i="1"/>
  <c r="AR1157" i="1" s="1"/>
  <c r="AT1157" i="1" s="1"/>
  <c r="AQ1229" i="1"/>
  <c r="AR1229" i="1" s="1"/>
  <c r="AT1229" i="1" s="1"/>
  <c r="AQ1301" i="1"/>
  <c r="AR1301" i="1" s="1"/>
  <c r="AT1301" i="1" s="1"/>
  <c r="AQ1373" i="1"/>
  <c r="AR1373" i="1" s="1"/>
  <c r="AT1373" i="1" s="1"/>
  <c r="AQ1445" i="1"/>
  <c r="AR1445" i="1" s="1"/>
  <c r="AT1445" i="1" s="1"/>
  <c r="AQ1517" i="1"/>
  <c r="AR1517" i="1" s="1"/>
  <c r="AT1517" i="1" s="1"/>
  <c r="AQ1589" i="1"/>
  <c r="AR1589" i="1" s="1"/>
  <c r="AT1589" i="1" s="1"/>
  <c r="AQ1661" i="1"/>
  <c r="AR1661" i="1" s="1"/>
  <c r="AT1661" i="1" s="1"/>
  <c r="AQ1733" i="1"/>
  <c r="AR1733" i="1" s="1"/>
  <c r="AT1733" i="1" s="1"/>
  <c r="AQ1805" i="1"/>
  <c r="AR1805" i="1" s="1"/>
  <c r="AT1805" i="1" s="1"/>
  <c r="AQ1949" i="1"/>
  <c r="AR1949" i="1" s="1"/>
  <c r="AT1949" i="1" s="1"/>
  <c r="AQ2021" i="1"/>
  <c r="AR2021" i="1" s="1"/>
  <c r="AT2021" i="1" s="1"/>
  <c r="AQ2093" i="1"/>
  <c r="AR2093" i="1" s="1"/>
  <c r="AT2093" i="1" s="1"/>
  <c r="AQ2237" i="1"/>
  <c r="AR2237" i="1" s="1"/>
  <c r="AT2237" i="1" s="1"/>
  <c r="AQ1880" i="1"/>
  <c r="AR1880" i="1" s="1"/>
  <c r="AT1880" i="1" s="1"/>
  <c r="AQ1952" i="1"/>
  <c r="AR1952" i="1" s="1"/>
  <c r="AT1952" i="1" s="1"/>
  <c r="AQ2024" i="1"/>
  <c r="AR2024" i="1" s="1"/>
  <c r="AT2024" i="1" s="1"/>
  <c r="AQ2096" i="1"/>
  <c r="AR2096" i="1" s="1"/>
  <c r="AT2096" i="1" s="1"/>
  <c r="AQ2240" i="1"/>
  <c r="AR2240" i="1" s="1"/>
  <c r="AT2240" i="1" s="1"/>
  <c r="AQ2312" i="1"/>
  <c r="AR2312" i="1" s="1"/>
  <c r="AT2312" i="1" s="1"/>
  <c r="AQ2217" i="1"/>
  <c r="AR2217" i="1" s="1"/>
  <c r="AT2217" i="1" s="1"/>
  <c r="AQ2016" i="1"/>
  <c r="AR2016" i="1" s="1"/>
  <c r="AT2016" i="1" s="1"/>
  <c r="AQ2088" i="1"/>
  <c r="AR2088" i="1" s="1"/>
  <c r="AT2088" i="1" s="1"/>
  <c r="AQ1722" i="1"/>
  <c r="AR1722" i="1" s="1"/>
  <c r="AT1722" i="1" s="1"/>
  <c r="AQ1794" i="1"/>
  <c r="AR1794" i="1" s="1"/>
  <c r="AT1794" i="1" s="1"/>
  <c r="AQ1866" i="1"/>
  <c r="AR1866" i="1" s="1"/>
  <c r="AT1866" i="1" s="1"/>
  <c r="AQ1938" i="1"/>
  <c r="AR1938" i="1" s="1"/>
  <c r="AT1938" i="1" s="1"/>
  <c r="AQ2010" i="1"/>
  <c r="AR2010" i="1" s="1"/>
  <c r="AT2010" i="1" s="1"/>
  <c r="AQ1892" i="1"/>
  <c r="AR1892" i="1" s="1"/>
  <c r="AT1892" i="1" s="1"/>
  <c r="AQ2036" i="1"/>
  <c r="AR2036" i="1" s="1"/>
  <c r="AT2036" i="1" s="1"/>
  <c r="AQ2108" i="1"/>
  <c r="AR2108" i="1" s="1"/>
  <c r="AT2108" i="1" s="1"/>
  <c r="AQ2180" i="1"/>
  <c r="AR2180" i="1" s="1"/>
  <c r="AT2180" i="1" s="1"/>
  <c r="AQ2324" i="1"/>
  <c r="AR2324" i="1" s="1"/>
  <c r="AT2324" i="1" s="1"/>
  <c r="AQ2157" i="1"/>
  <c r="AR2157" i="1" s="1"/>
  <c r="AT2157" i="1" s="1"/>
  <c r="AQ2229" i="1"/>
  <c r="AR2229" i="1" s="1"/>
  <c r="AT2229" i="1" s="1"/>
  <c r="AQ495" i="1"/>
  <c r="AR495" i="1" s="1"/>
  <c r="AT495" i="1" s="1"/>
  <c r="AQ567" i="1"/>
  <c r="AR567" i="1" s="1"/>
  <c r="AT567" i="1" s="1"/>
  <c r="AQ639" i="1"/>
  <c r="AR639" i="1" s="1"/>
  <c r="AT639" i="1" s="1"/>
  <c r="AQ783" i="1"/>
  <c r="AR783" i="1" s="1"/>
  <c r="AT783" i="1" s="1"/>
  <c r="AQ855" i="1"/>
  <c r="AR855" i="1" s="1"/>
  <c r="AT855" i="1" s="1"/>
  <c r="AQ927" i="1"/>
  <c r="AR927" i="1" s="1"/>
  <c r="AT927" i="1" s="1"/>
  <c r="AQ999" i="1"/>
  <c r="AR999" i="1" s="1"/>
  <c r="AT999" i="1" s="1"/>
  <c r="AQ1071" i="1"/>
  <c r="AR1071" i="1" s="1"/>
  <c r="AT1071" i="1" s="1"/>
  <c r="AQ1143" i="1"/>
  <c r="AR1143" i="1" s="1"/>
  <c r="AT1143" i="1" s="1"/>
  <c r="AQ1287" i="1"/>
  <c r="AR1287" i="1" s="1"/>
  <c r="AT1287" i="1" s="1"/>
  <c r="AQ1431" i="1"/>
  <c r="AR1431" i="1" s="1"/>
  <c r="AT1431" i="1" s="1"/>
  <c r="AQ1503" i="1"/>
  <c r="AR1503" i="1" s="1"/>
  <c r="AT1503" i="1" s="1"/>
  <c r="AQ1575" i="1"/>
  <c r="AR1575" i="1" s="1"/>
  <c r="AT1575" i="1" s="1"/>
  <c r="AQ1647" i="1"/>
  <c r="AR1647" i="1" s="1"/>
  <c r="AT1647" i="1" s="1"/>
  <c r="AQ66" i="1"/>
  <c r="AR66" i="1" s="1"/>
  <c r="AT66" i="1" s="1"/>
  <c r="AQ138" i="1"/>
  <c r="AR138" i="1" s="1"/>
  <c r="AT138" i="1" s="1"/>
  <c r="AQ210" i="1"/>
  <c r="AR210" i="1" s="1"/>
  <c r="AT210" i="1" s="1"/>
  <c r="AQ282" i="1"/>
  <c r="AR282" i="1" s="1"/>
  <c r="AT282" i="1" s="1"/>
  <c r="AQ354" i="1"/>
  <c r="AR354" i="1" s="1"/>
  <c r="AT354" i="1" s="1"/>
  <c r="AQ426" i="1"/>
  <c r="AR426" i="1" s="1"/>
  <c r="AT426" i="1" s="1"/>
  <c r="AQ498" i="1"/>
  <c r="AR498" i="1" s="1"/>
  <c r="AT498" i="1" s="1"/>
  <c r="AQ570" i="1"/>
  <c r="AR570" i="1" s="1"/>
  <c r="AT570" i="1" s="1"/>
  <c r="AQ642" i="1"/>
  <c r="AR642" i="1" s="1"/>
  <c r="AT642" i="1" s="1"/>
  <c r="AQ714" i="1"/>
  <c r="AR714" i="1" s="1"/>
  <c r="AT714" i="1" s="1"/>
  <c r="AQ786" i="1"/>
  <c r="AR786" i="1" s="1"/>
  <c r="AT786" i="1" s="1"/>
  <c r="AQ858" i="1"/>
  <c r="AR858" i="1" s="1"/>
  <c r="AT858" i="1" s="1"/>
  <c r="AQ930" i="1"/>
  <c r="AR930" i="1" s="1"/>
  <c r="AT930" i="1" s="1"/>
  <c r="AQ1002" i="1"/>
  <c r="AR1002" i="1" s="1"/>
  <c r="AT1002" i="1" s="1"/>
  <c r="AQ1146" i="1"/>
  <c r="AR1146" i="1" s="1"/>
  <c r="AT1146" i="1" s="1"/>
  <c r="AQ1218" i="1"/>
  <c r="AR1218" i="1" s="1"/>
  <c r="AT1218" i="1" s="1"/>
  <c r="AQ1290" i="1"/>
  <c r="AR1290" i="1" s="1"/>
  <c r="AT1290" i="1" s="1"/>
  <c r="AQ1362" i="1"/>
  <c r="AR1362" i="1" s="1"/>
  <c r="AT1362" i="1" s="1"/>
  <c r="AQ1434" i="1"/>
  <c r="AR1434" i="1" s="1"/>
  <c r="AT1434" i="1" s="1"/>
  <c r="AQ1578" i="1"/>
  <c r="AR1578" i="1" s="1"/>
  <c r="AT1578" i="1" s="1"/>
  <c r="AQ1650" i="1"/>
  <c r="AR1650" i="1" s="1"/>
  <c r="AT1650" i="1" s="1"/>
  <c r="AQ2236" i="1"/>
  <c r="AR2236" i="1" s="1"/>
  <c r="AT2236" i="1" s="1"/>
  <c r="AQ2308" i="1"/>
  <c r="AR2308" i="1" s="1"/>
  <c r="AT2308" i="1" s="1"/>
  <c r="AQ29" i="1"/>
  <c r="AR29" i="1" s="1"/>
  <c r="AT29" i="1" s="1"/>
  <c r="AQ173" i="1"/>
  <c r="AR173" i="1" s="1"/>
  <c r="AT173" i="1" s="1"/>
  <c r="AQ245" i="1"/>
  <c r="AR245" i="1" s="1"/>
  <c r="AT245" i="1" s="1"/>
  <c r="AQ317" i="1"/>
  <c r="AR317" i="1" s="1"/>
  <c r="AT317" i="1" s="1"/>
  <c r="AQ389" i="1"/>
  <c r="AR389" i="1" s="1"/>
  <c r="AT389" i="1" s="1"/>
  <c r="AQ461" i="1"/>
  <c r="AR461" i="1" s="1"/>
  <c r="AT461" i="1" s="1"/>
  <c r="AQ533" i="1"/>
  <c r="AR533" i="1" s="1"/>
  <c r="AT533" i="1" s="1"/>
  <c r="AQ605" i="1"/>
  <c r="AR605" i="1" s="1"/>
  <c r="AT605" i="1" s="1"/>
  <c r="AQ677" i="1"/>
  <c r="AR677" i="1" s="1"/>
  <c r="AT677" i="1" s="1"/>
  <c r="AQ749" i="1"/>
  <c r="AR749" i="1" s="1"/>
  <c r="AT749" i="1" s="1"/>
  <c r="AQ821" i="1"/>
  <c r="AR821" i="1" s="1"/>
  <c r="AT821" i="1" s="1"/>
  <c r="AQ893" i="1"/>
  <c r="AR893" i="1" s="1"/>
  <c r="AT893" i="1" s="1"/>
  <c r="AQ965" i="1"/>
  <c r="AR965" i="1" s="1"/>
  <c r="AT965" i="1" s="1"/>
  <c r="AQ1037" i="1"/>
  <c r="AR1037" i="1" s="1"/>
  <c r="AT1037" i="1" s="1"/>
  <c r="AQ1109" i="1"/>
  <c r="AR1109" i="1" s="1"/>
  <c r="AT1109" i="1" s="1"/>
  <c r="AQ1253" i="1"/>
  <c r="AR1253" i="1" s="1"/>
  <c r="AT1253" i="1" s="1"/>
  <c r="AQ1325" i="1"/>
  <c r="AR1325" i="1" s="1"/>
  <c r="AT1325" i="1" s="1"/>
  <c r="AQ1397" i="1"/>
  <c r="AR1397" i="1" s="1"/>
  <c r="AT1397" i="1" s="1"/>
  <c r="AQ1469" i="1"/>
  <c r="AR1469" i="1" s="1"/>
  <c r="AT1469" i="1" s="1"/>
  <c r="AQ1541" i="1"/>
  <c r="AR1541" i="1" s="1"/>
  <c r="AT1541" i="1" s="1"/>
  <c r="AQ1613" i="1"/>
  <c r="AR1613" i="1" s="1"/>
  <c r="AT1613" i="1" s="1"/>
  <c r="AQ1685" i="1"/>
  <c r="AR1685" i="1" s="1"/>
  <c r="AT1685" i="1" s="1"/>
  <c r="AQ1757" i="1"/>
  <c r="AR1757" i="1" s="1"/>
  <c r="AT1757" i="1" s="1"/>
  <c r="AQ1829" i="1"/>
  <c r="AR1829" i="1" s="1"/>
  <c r="AT1829" i="1" s="1"/>
  <c r="AQ1901" i="1"/>
  <c r="AR1901" i="1" s="1"/>
  <c r="AT1901" i="1" s="1"/>
  <c r="AQ1683" i="1"/>
  <c r="AR1683" i="1" s="1"/>
  <c r="AT1683" i="1" s="1"/>
  <c r="AQ1755" i="1"/>
  <c r="AR1755" i="1" s="1"/>
  <c r="AT1755" i="1" s="1"/>
  <c r="AQ1827" i="1"/>
  <c r="AR1827" i="1" s="1"/>
  <c r="AT1827" i="1" s="1"/>
  <c r="AQ1899" i="1"/>
  <c r="AR1899" i="1" s="1"/>
  <c r="AT1899" i="1" s="1"/>
  <c r="AQ1971" i="1"/>
  <c r="AR1971" i="1" s="1"/>
  <c r="AT1971" i="1" s="1"/>
  <c r="AQ2043" i="1"/>
  <c r="AR2043" i="1" s="1"/>
  <c r="AT2043" i="1" s="1"/>
  <c r="AQ2115" i="1"/>
  <c r="AR2115" i="1" s="1"/>
  <c r="AT2115" i="1" s="1"/>
  <c r="AQ2259" i="1"/>
  <c r="AR2259" i="1" s="1"/>
  <c r="AT2259" i="1" s="1"/>
  <c r="AQ52" i="1"/>
  <c r="AR52" i="1" s="1"/>
  <c r="AT52" i="1" s="1"/>
  <c r="AQ124" i="1"/>
  <c r="AR124" i="1" s="1"/>
  <c r="AT124" i="1" s="1"/>
  <c r="AQ196" i="1"/>
  <c r="AR196" i="1" s="1"/>
  <c r="AT196" i="1" s="1"/>
  <c r="AQ268" i="1"/>
  <c r="AR268" i="1" s="1"/>
  <c r="AT268" i="1" s="1"/>
  <c r="AQ340" i="1"/>
  <c r="AR340" i="1" s="1"/>
  <c r="AT340" i="1" s="1"/>
  <c r="AQ1432" i="1"/>
  <c r="AR1432" i="1" s="1"/>
  <c r="AT1432" i="1" s="1"/>
  <c r="AQ1744" i="1"/>
  <c r="AR1744" i="1" s="1"/>
  <c r="AT1744" i="1" s="1"/>
  <c r="AQ1816" i="1"/>
  <c r="AR1816" i="1" s="1"/>
  <c r="AT1816" i="1" s="1"/>
  <c r="AQ1888" i="1"/>
  <c r="AR1888" i="1" s="1"/>
  <c r="AT1888" i="1" s="1"/>
  <c r="AQ2032" i="1"/>
  <c r="AR2032" i="1" s="1"/>
  <c r="AT2032" i="1" s="1"/>
  <c r="AQ2176" i="1"/>
  <c r="AR2176" i="1" s="1"/>
  <c r="AT2176" i="1" s="1"/>
  <c r="AQ1758" i="1"/>
  <c r="AR1758" i="1" s="1"/>
  <c r="AT1758" i="1" s="1"/>
  <c r="AQ1830" i="1"/>
  <c r="AR1830" i="1" s="1"/>
  <c r="AT1830" i="1" s="1"/>
  <c r="AQ1974" i="1"/>
  <c r="AR1974" i="1" s="1"/>
  <c r="AT1974" i="1" s="1"/>
  <c r="AQ2046" i="1"/>
  <c r="AR2046" i="1" s="1"/>
  <c r="AT2046" i="1" s="1"/>
  <c r="AQ459" i="1"/>
  <c r="AR459" i="1" s="1"/>
  <c r="AT459" i="1" s="1"/>
  <c r="AQ531" i="1"/>
  <c r="AR531" i="1" s="1"/>
  <c r="AT531" i="1" s="1"/>
  <c r="AQ603" i="1"/>
  <c r="AR603" i="1" s="1"/>
  <c r="AT603" i="1" s="1"/>
  <c r="AQ675" i="1"/>
  <c r="AR675" i="1" s="1"/>
  <c r="AT675" i="1" s="1"/>
  <c r="AQ747" i="1"/>
  <c r="AR747" i="1" s="1"/>
  <c r="AT747" i="1" s="1"/>
  <c r="AQ819" i="1"/>
  <c r="AR819" i="1" s="1"/>
  <c r="AT819" i="1" s="1"/>
  <c r="AQ891" i="1"/>
  <c r="AR891" i="1" s="1"/>
  <c r="AT891" i="1" s="1"/>
  <c r="AQ963" i="1"/>
  <c r="AR963" i="1" s="1"/>
  <c r="AT963" i="1" s="1"/>
  <c r="AQ1035" i="1"/>
  <c r="AR1035" i="1" s="1"/>
  <c r="AT1035" i="1" s="1"/>
  <c r="AQ1107" i="1"/>
  <c r="AR1107" i="1" s="1"/>
  <c r="AT1107" i="1" s="1"/>
  <c r="AQ1251" i="1"/>
  <c r="AR1251" i="1" s="1"/>
  <c r="AT1251" i="1" s="1"/>
  <c r="AQ1323" i="1"/>
  <c r="AR1323" i="1" s="1"/>
  <c r="AT1323" i="1" s="1"/>
  <c r="AQ1395" i="1"/>
  <c r="AR1395" i="1" s="1"/>
  <c r="AT1395" i="1" s="1"/>
  <c r="AQ1467" i="1"/>
  <c r="AR1467" i="1" s="1"/>
  <c r="AT1467" i="1" s="1"/>
  <c r="AQ1539" i="1"/>
  <c r="AR1539" i="1" s="1"/>
  <c r="AT1539" i="1" s="1"/>
  <c r="AQ1611" i="1"/>
  <c r="AR1611" i="1" s="1"/>
  <c r="AT1611" i="1" s="1"/>
  <c r="AQ424" i="1"/>
  <c r="AR424" i="1" s="1"/>
  <c r="AT424" i="1" s="1"/>
  <c r="AQ496" i="1"/>
  <c r="AR496" i="1" s="1"/>
  <c r="AT496" i="1" s="1"/>
  <c r="AQ568" i="1"/>
  <c r="AR568" i="1" s="1"/>
  <c r="AT568" i="1" s="1"/>
  <c r="AQ640" i="1"/>
  <c r="AR640" i="1" s="1"/>
  <c r="AT640" i="1" s="1"/>
  <c r="AQ784" i="1"/>
  <c r="AR784" i="1" s="1"/>
  <c r="AT784" i="1" s="1"/>
  <c r="AQ856" i="1"/>
  <c r="AR856" i="1" s="1"/>
  <c r="AT856" i="1" s="1"/>
  <c r="AQ928" i="1"/>
  <c r="AR928" i="1" s="1"/>
  <c r="AT928" i="1" s="1"/>
  <c r="AQ1000" i="1"/>
  <c r="AR1000" i="1" s="1"/>
  <c r="AT1000" i="1" s="1"/>
  <c r="AQ1144" i="1"/>
  <c r="AR1144" i="1" s="1"/>
  <c r="AT1144" i="1" s="1"/>
  <c r="AQ1216" i="1"/>
  <c r="AR1216" i="1" s="1"/>
  <c r="AT1216" i="1" s="1"/>
  <c r="AQ1288" i="1"/>
  <c r="AR1288" i="1" s="1"/>
  <c r="AT1288" i="1" s="1"/>
  <c r="AQ1360" i="1"/>
  <c r="AR1360" i="1" s="1"/>
  <c r="AT1360" i="1" s="1"/>
  <c r="AQ1600" i="1"/>
  <c r="AR1600" i="1" s="1"/>
  <c r="AT1600" i="1" s="1"/>
  <c r="AQ1672" i="1"/>
  <c r="AR1672" i="1" s="1"/>
  <c r="AT1672" i="1" s="1"/>
  <c r="AQ30" i="1"/>
  <c r="AR30" i="1" s="1"/>
  <c r="AT30" i="1" s="1"/>
  <c r="AQ174" i="1"/>
  <c r="AR174" i="1" s="1"/>
  <c r="AT174" i="1" s="1"/>
  <c r="AQ246" i="1"/>
  <c r="AR246" i="1" s="1"/>
  <c r="AT246" i="1" s="1"/>
  <c r="AQ318" i="1"/>
  <c r="AR318" i="1" s="1"/>
  <c r="AT318" i="1" s="1"/>
  <c r="AQ390" i="1"/>
  <c r="AR390" i="1" s="1"/>
  <c r="AT390" i="1" s="1"/>
  <c r="AQ462" i="1"/>
  <c r="AR462" i="1" s="1"/>
  <c r="AT462" i="1" s="1"/>
  <c r="AQ534" i="1"/>
  <c r="AR534" i="1" s="1"/>
  <c r="AT534" i="1" s="1"/>
  <c r="AQ606" i="1"/>
  <c r="AR606" i="1" s="1"/>
  <c r="AT606" i="1" s="1"/>
  <c r="AQ678" i="1"/>
  <c r="AR678" i="1" s="1"/>
  <c r="AT678" i="1" s="1"/>
  <c r="AQ750" i="1"/>
  <c r="AR750" i="1" s="1"/>
  <c r="AT750" i="1" s="1"/>
  <c r="AQ822" i="1"/>
  <c r="AR822" i="1" s="1"/>
  <c r="AT822" i="1" s="1"/>
  <c r="AQ894" i="1"/>
  <c r="AR894" i="1" s="1"/>
  <c r="AT894" i="1" s="1"/>
  <c r="AQ966" i="1"/>
  <c r="AR966" i="1" s="1"/>
  <c r="AT966" i="1" s="1"/>
  <c r="AQ1038" i="1"/>
  <c r="AR1038" i="1" s="1"/>
  <c r="AT1038" i="1" s="1"/>
  <c r="AQ1110" i="1"/>
  <c r="AR1110" i="1" s="1"/>
  <c r="AT1110" i="1" s="1"/>
  <c r="AQ1182" i="1"/>
  <c r="AR1182" i="1" s="1"/>
  <c r="AT1182" i="1" s="1"/>
  <c r="AQ1254" i="1"/>
  <c r="AR1254" i="1" s="1"/>
  <c r="AT1254" i="1" s="1"/>
  <c r="AQ1326" i="1"/>
  <c r="AR1326" i="1" s="1"/>
  <c r="AT1326" i="1" s="1"/>
  <c r="AQ1398" i="1"/>
  <c r="AR1398" i="1" s="1"/>
  <c r="AT1398" i="1" s="1"/>
  <c r="AQ1470" i="1"/>
  <c r="AR1470" i="1" s="1"/>
  <c r="AT1470" i="1" s="1"/>
  <c r="AQ1542" i="1"/>
  <c r="AR1542" i="1" s="1"/>
  <c r="AT1542" i="1" s="1"/>
  <c r="AQ1614" i="1"/>
  <c r="AR1614" i="1" s="1"/>
  <c r="AT1614" i="1" s="1"/>
  <c r="AQ1686" i="1"/>
  <c r="AR1686" i="1" s="1"/>
  <c r="AT1686" i="1" s="1"/>
  <c r="AQ2331" i="1"/>
  <c r="AR2331" i="1" s="1"/>
  <c r="AT2331" i="1" s="1"/>
  <c r="AQ2272" i="1"/>
  <c r="AR2272" i="1" s="1"/>
  <c r="AT2272" i="1" s="1"/>
  <c r="AQ2344" i="1"/>
  <c r="AR2344" i="1" s="1"/>
  <c r="AT2344" i="1" s="1"/>
  <c r="AQ65" i="1"/>
  <c r="AR65" i="1" s="1"/>
  <c r="AT65" i="1" s="1"/>
  <c r="AQ137" i="1"/>
  <c r="AR137" i="1" s="1"/>
  <c r="AT137" i="1" s="1"/>
  <c r="AQ209" i="1"/>
  <c r="AR209" i="1" s="1"/>
  <c r="AT209" i="1" s="1"/>
  <c r="AQ281" i="1"/>
  <c r="AR281" i="1" s="1"/>
  <c r="AT281" i="1" s="1"/>
  <c r="AQ353" i="1"/>
  <c r="AR353" i="1" s="1"/>
  <c r="AT353" i="1" s="1"/>
  <c r="AQ425" i="1"/>
  <c r="AR425" i="1" s="1"/>
  <c r="AT425" i="1" s="1"/>
  <c r="AQ497" i="1"/>
  <c r="AR497" i="1" s="1"/>
  <c r="AT497" i="1" s="1"/>
  <c r="AQ569" i="1"/>
  <c r="AR569" i="1" s="1"/>
  <c r="AT569" i="1" s="1"/>
  <c r="AQ641" i="1"/>
  <c r="AR641" i="1" s="1"/>
  <c r="AT641" i="1" s="1"/>
  <c r="AQ713" i="1"/>
  <c r="AR713" i="1" s="1"/>
  <c r="AT713" i="1" s="1"/>
  <c r="AQ785" i="1"/>
  <c r="AR785" i="1" s="1"/>
  <c r="AT785" i="1" s="1"/>
  <c r="AQ857" i="1"/>
  <c r="AR857" i="1" s="1"/>
  <c r="AT857" i="1" s="1"/>
  <c r="AQ929" i="1"/>
  <c r="AR929" i="1" s="1"/>
  <c r="AT929" i="1" s="1"/>
  <c r="AQ1001" i="1"/>
  <c r="AR1001" i="1" s="1"/>
  <c r="AT1001" i="1" s="1"/>
  <c r="AQ1073" i="1"/>
  <c r="AR1073" i="1" s="1"/>
  <c r="AT1073" i="1" s="1"/>
  <c r="AQ1145" i="1"/>
  <c r="AR1145" i="1" s="1"/>
  <c r="AT1145" i="1" s="1"/>
  <c r="AQ1217" i="1"/>
  <c r="AR1217" i="1" s="1"/>
  <c r="AT1217" i="1" s="1"/>
  <c r="AQ1289" i="1"/>
  <c r="AR1289" i="1" s="1"/>
  <c r="AT1289" i="1" s="1"/>
  <c r="AQ1433" i="1"/>
  <c r="AR1433" i="1" s="1"/>
  <c r="AT1433" i="1" s="1"/>
  <c r="AQ1577" i="1"/>
  <c r="AR1577" i="1" s="1"/>
  <c r="AT1577" i="1" s="1"/>
  <c r="AQ1649" i="1"/>
  <c r="AR1649" i="1" s="1"/>
  <c r="AT1649" i="1" s="1"/>
  <c r="AQ1721" i="1"/>
  <c r="AR1721" i="1" s="1"/>
  <c r="AT1721" i="1" s="1"/>
  <c r="AQ1793" i="1"/>
  <c r="AR1793" i="1" s="1"/>
  <c r="AT1793" i="1" s="1"/>
  <c r="AQ1865" i="1"/>
  <c r="AR1865" i="1" s="1"/>
  <c r="AT1865" i="1" s="1"/>
  <c r="AQ1937" i="1"/>
  <c r="AR1937" i="1" s="1"/>
  <c r="AT1937" i="1" s="1"/>
  <c r="AQ2225" i="1"/>
  <c r="AR2225" i="1" s="1"/>
  <c r="AT2225" i="1" s="1"/>
  <c r="AQ2297" i="1"/>
  <c r="AR2297" i="1" s="1"/>
  <c r="AT2297" i="1" s="1"/>
  <c r="AQ2239" i="1"/>
  <c r="AR2239" i="1" s="1"/>
  <c r="AT2239" i="1" s="1"/>
  <c r="AQ2311" i="1"/>
  <c r="AR2311" i="1" s="1"/>
  <c r="AT2311" i="1" s="1"/>
  <c r="AQ7" i="1"/>
  <c r="AR7" i="1" s="1"/>
  <c r="AT7" i="1" s="1"/>
  <c r="AQ151" i="1"/>
  <c r="AR151" i="1" s="1"/>
  <c r="AT151" i="1" s="1"/>
  <c r="AQ223" i="1"/>
  <c r="AR223" i="1" s="1"/>
  <c r="AT223" i="1" s="1"/>
  <c r="AQ295" i="1"/>
  <c r="AR295" i="1" s="1"/>
  <c r="AT295" i="1" s="1"/>
  <c r="AQ367" i="1"/>
  <c r="AR367" i="1" s="1"/>
  <c r="AT367" i="1" s="1"/>
  <c r="AQ583" i="1"/>
  <c r="AR583" i="1" s="1"/>
  <c r="AT583" i="1" s="1"/>
  <c r="AQ655" i="1"/>
  <c r="AR655" i="1" s="1"/>
  <c r="AT655" i="1" s="1"/>
  <c r="AQ727" i="1"/>
  <c r="AR727" i="1" s="1"/>
  <c r="AT727" i="1" s="1"/>
  <c r="AQ799" i="1"/>
  <c r="AR799" i="1" s="1"/>
  <c r="AT799" i="1" s="1"/>
  <c r="AQ871" i="1"/>
  <c r="AR871" i="1" s="1"/>
  <c r="AT871" i="1" s="1"/>
  <c r="AQ1015" i="1"/>
  <c r="AR1015" i="1" s="1"/>
  <c r="AT1015" i="1" s="1"/>
  <c r="AQ1087" i="1"/>
  <c r="AR1087" i="1" s="1"/>
  <c r="AT1087" i="1" s="1"/>
  <c r="AQ1159" i="1"/>
  <c r="AR1159" i="1" s="1"/>
  <c r="AT1159" i="1" s="1"/>
  <c r="AQ1231" i="1"/>
  <c r="AR1231" i="1" s="1"/>
  <c r="AT1231" i="1" s="1"/>
  <c r="AQ1303" i="1"/>
  <c r="AR1303" i="1" s="1"/>
  <c r="AT1303" i="1" s="1"/>
  <c r="AQ1375" i="1"/>
  <c r="AR1375" i="1" s="1"/>
  <c r="AT1375" i="1" s="1"/>
  <c r="AQ1615" i="1"/>
  <c r="AR1615" i="1" s="1"/>
  <c r="AT1615" i="1" s="1"/>
  <c r="AQ1687" i="1"/>
  <c r="AR1687" i="1" s="1"/>
  <c r="AT1687" i="1" s="1"/>
  <c r="AQ32" i="1"/>
  <c r="AR32" i="1" s="1"/>
  <c r="AT32" i="1" s="1"/>
  <c r="AQ176" i="1"/>
  <c r="AR176" i="1" s="1"/>
  <c r="AT176" i="1" s="1"/>
  <c r="AQ248" i="1"/>
  <c r="AR248" i="1" s="1"/>
  <c r="AT248" i="1" s="1"/>
  <c r="AQ320" i="1"/>
  <c r="AR320" i="1" s="1"/>
  <c r="AT320" i="1" s="1"/>
  <c r="AQ392" i="1"/>
  <c r="AR392" i="1" s="1"/>
  <c r="AT392" i="1" s="1"/>
  <c r="AQ464" i="1"/>
  <c r="AR464" i="1" s="1"/>
  <c r="AT464" i="1" s="1"/>
  <c r="AQ536" i="1"/>
  <c r="AR536" i="1" s="1"/>
  <c r="AT536" i="1" s="1"/>
  <c r="AQ608" i="1"/>
  <c r="AR608" i="1" s="1"/>
  <c r="AT608" i="1" s="1"/>
  <c r="AQ680" i="1"/>
  <c r="AR680" i="1" s="1"/>
  <c r="AT680" i="1" s="1"/>
  <c r="AQ752" i="1"/>
  <c r="AR752" i="1" s="1"/>
  <c r="AT752" i="1" s="1"/>
  <c r="AQ824" i="1"/>
  <c r="AR824" i="1" s="1"/>
  <c r="AT824" i="1" s="1"/>
  <c r="AQ896" i="1"/>
  <c r="AR896" i="1" s="1"/>
  <c r="AT896" i="1" s="1"/>
  <c r="AQ968" i="1"/>
  <c r="AR968" i="1" s="1"/>
  <c r="AT968" i="1" s="1"/>
  <c r="AQ1112" i="1"/>
  <c r="AR1112" i="1" s="1"/>
  <c r="AT1112" i="1" s="1"/>
  <c r="AQ1184" i="1"/>
  <c r="AR1184" i="1" s="1"/>
  <c r="AT1184" i="1" s="1"/>
  <c r="AQ1256" i="1"/>
  <c r="AR1256" i="1" s="1"/>
  <c r="AT1256" i="1" s="1"/>
  <c r="AQ1328" i="1"/>
  <c r="AR1328" i="1" s="1"/>
  <c r="AT1328" i="1" s="1"/>
  <c r="AQ1400" i="1"/>
  <c r="AR1400" i="1" s="1"/>
  <c r="AT1400" i="1" s="1"/>
  <c r="AQ1472" i="1"/>
  <c r="AR1472" i="1" s="1"/>
  <c r="AT1472" i="1" s="1"/>
  <c r="AQ1544" i="1"/>
  <c r="AR1544" i="1" s="1"/>
  <c r="AT1544" i="1" s="1"/>
  <c r="AQ1616" i="1"/>
  <c r="AR1616" i="1" s="1"/>
  <c r="AT1616" i="1" s="1"/>
  <c r="AQ1688" i="1"/>
  <c r="AR1688" i="1" s="1"/>
  <c r="AT1688" i="1" s="1"/>
  <c r="AQ57" i="1"/>
  <c r="AR57" i="1" s="1"/>
  <c r="AT57" i="1" s="1"/>
  <c r="AQ129" i="1"/>
  <c r="AR129" i="1" s="1"/>
  <c r="AT129" i="1" s="1"/>
  <c r="AQ201" i="1"/>
  <c r="AR201" i="1" s="1"/>
  <c r="AT201" i="1" s="1"/>
  <c r="AQ273" i="1"/>
  <c r="AR273" i="1" s="1"/>
  <c r="AT273" i="1" s="1"/>
  <c r="AQ345" i="1"/>
  <c r="AR345" i="1" s="1"/>
  <c r="AT345" i="1" s="1"/>
  <c r="AQ417" i="1"/>
  <c r="AR417" i="1" s="1"/>
  <c r="AT417" i="1" s="1"/>
  <c r="AQ489" i="1"/>
  <c r="AR489" i="1" s="1"/>
  <c r="AT489" i="1" s="1"/>
  <c r="AQ561" i="1"/>
  <c r="AR561" i="1" s="1"/>
  <c r="AT561" i="1" s="1"/>
  <c r="AQ633" i="1"/>
  <c r="AR633" i="1" s="1"/>
  <c r="AT633" i="1" s="1"/>
  <c r="AQ705" i="1"/>
  <c r="AR705" i="1" s="1"/>
  <c r="AT705" i="1" s="1"/>
  <c r="AQ777" i="1"/>
  <c r="AR777" i="1" s="1"/>
  <c r="AT777" i="1" s="1"/>
  <c r="AQ921" i="1"/>
  <c r="AR921" i="1" s="1"/>
  <c r="AT921" i="1" s="1"/>
  <c r="AQ993" i="1"/>
  <c r="AR993" i="1" s="1"/>
  <c r="AT993" i="1" s="1"/>
  <c r="AQ1065" i="1"/>
  <c r="AR1065" i="1" s="1"/>
  <c r="AT1065" i="1" s="1"/>
  <c r="AQ1305" i="1"/>
  <c r="AR1305" i="1" s="1"/>
  <c r="AT1305" i="1" s="1"/>
  <c r="AQ1461" i="1"/>
  <c r="AR1461" i="1" s="1"/>
  <c r="AT1461" i="1" s="1"/>
  <c r="AQ10" i="1"/>
  <c r="AR10" i="1" s="1"/>
  <c r="AT10" i="1" s="1"/>
  <c r="AQ1543" i="1"/>
  <c r="AR1543" i="1" s="1"/>
  <c r="AT1543" i="1" s="1"/>
  <c r="AQ1771" i="1"/>
  <c r="AR1771" i="1" s="1"/>
  <c r="AT1771" i="1" s="1"/>
  <c r="AQ1843" i="1"/>
  <c r="AR1843" i="1" s="1"/>
  <c r="AT1843" i="1" s="1"/>
  <c r="AQ1915" i="1"/>
  <c r="AR1915" i="1" s="1"/>
  <c r="AT1915" i="1" s="1"/>
  <c r="AQ1987" i="1"/>
  <c r="AR1987" i="1" s="1"/>
  <c r="AT1987" i="1" s="1"/>
  <c r="AQ2059" i="1"/>
  <c r="AR2059" i="1" s="1"/>
  <c r="AT2059" i="1" s="1"/>
  <c r="AQ1233" i="1"/>
  <c r="AR1233" i="1" s="1"/>
  <c r="AT1233" i="1" s="1"/>
  <c r="AQ13" i="1"/>
  <c r="AR13" i="1" s="1"/>
  <c r="AT13" i="1" s="1"/>
  <c r="AQ1399" i="1"/>
  <c r="AR1399" i="1" s="1"/>
  <c r="AT1399" i="1" s="1"/>
  <c r="AQ1555" i="1"/>
  <c r="AR1555" i="1" s="1"/>
  <c r="AT1555" i="1" s="1"/>
  <c r="AQ1783" i="1"/>
  <c r="AR1783" i="1" s="1"/>
  <c r="AT1783" i="1" s="1"/>
  <c r="AQ1999" i="1"/>
  <c r="AR1999" i="1" s="1"/>
  <c r="AT1999" i="1" s="1"/>
  <c r="AQ1245" i="1"/>
  <c r="AR1245" i="1" s="1"/>
  <c r="AT1245" i="1" s="1"/>
  <c r="AQ1485" i="1"/>
  <c r="AR1485" i="1" s="1"/>
  <c r="AT1485" i="1" s="1"/>
  <c r="AQ1641" i="1"/>
  <c r="AR1641" i="1" s="1"/>
  <c r="AT1641" i="1" s="1"/>
  <c r="AQ1713" i="1"/>
  <c r="AR1713" i="1" s="1"/>
  <c r="AT1713" i="1" s="1"/>
  <c r="AQ1785" i="1"/>
  <c r="AR1785" i="1" s="1"/>
  <c r="AT1785" i="1" s="1"/>
  <c r="AQ2001" i="1"/>
  <c r="AR2001" i="1" s="1"/>
  <c r="AT2001" i="1" s="1"/>
  <c r="AQ2073" i="1"/>
  <c r="AR2073" i="1" s="1"/>
  <c r="AT2073" i="1" s="1"/>
  <c r="AQ2145" i="1"/>
  <c r="AR2145" i="1" s="1"/>
  <c r="AT2145" i="1" s="1"/>
  <c r="AQ34" i="1"/>
  <c r="AR34" i="1" s="1"/>
  <c r="AT34" i="1" s="1"/>
  <c r="AQ31" i="1"/>
  <c r="AR31" i="1" s="1"/>
  <c r="AT31" i="1" s="1"/>
  <c r="AQ175" i="1"/>
  <c r="AR175" i="1" s="1"/>
  <c r="AT175" i="1" s="1"/>
  <c r="AQ247" i="1"/>
  <c r="AR247" i="1" s="1"/>
  <c r="AT247" i="1" s="1"/>
  <c r="AQ319" i="1"/>
  <c r="AR319" i="1" s="1"/>
  <c r="AT319" i="1" s="1"/>
  <c r="AQ391" i="1"/>
  <c r="AR391" i="1" s="1"/>
  <c r="AT391" i="1" s="1"/>
  <c r="AQ463" i="1"/>
  <c r="AR463" i="1" s="1"/>
  <c r="AT463" i="1" s="1"/>
  <c r="AQ535" i="1"/>
  <c r="AR535" i="1" s="1"/>
  <c r="AT535" i="1" s="1"/>
  <c r="AQ607" i="1"/>
  <c r="AR607" i="1" s="1"/>
  <c r="AT607" i="1" s="1"/>
  <c r="AQ679" i="1"/>
  <c r="AR679" i="1" s="1"/>
  <c r="AT679" i="1" s="1"/>
  <c r="AQ751" i="1"/>
  <c r="AR751" i="1" s="1"/>
  <c r="AT751" i="1" s="1"/>
  <c r="AQ823" i="1"/>
  <c r="AR823" i="1" s="1"/>
  <c r="AT823" i="1" s="1"/>
  <c r="AQ895" i="1"/>
  <c r="AR895" i="1" s="1"/>
  <c r="AT895" i="1" s="1"/>
  <c r="AQ967" i="1"/>
  <c r="AR967" i="1" s="1"/>
  <c r="AT967" i="1" s="1"/>
  <c r="AQ1039" i="1"/>
  <c r="AR1039" i="1" s="1"/>
  <c r="AT1039" i="1" s="1"/>
  <c r="AQ1111" i="1"/>
  <c r="AR1111" i="1" s="1"/>
  <c r="AT1111" i="1" s="1"/>
  <c r="AQ1255" i="1"/>
  <c r="AR1255" i="1" s="1"/>
  <c r="AT1255" i="1" s="1"/>
  <c r="AQ1327" i="1"/>
  <c r="AR1327" i="1" s="1"/>
  <c r="AT1327" i="1" s="1"/>
  <c r="AQ1483" i="1"/>
  <c r="AR1483" i="1" s="1"/>
  <c r="AT1483" i="1" s="1"/>
  <c r="AQ1639" i="1"/>
  <c r="AR1639" i="1" s="1"/>
  <c r="AT1639" i="1" s="1"/>
  <c r="AQ1711" i="1"/>
  <c r="AR1711" i="1" s="1"/>
  <c r="AT1711" i="1" s="1"/>
  <c r="AQ56" i="1"/>
  <c r="AR56" i="1" s="1"/>
  <c r="AT56" i="1" s="1"/>
  <c r="AQ128" i="1"/>
  <c r="AR128" i="1" s="1"/>
  <c r="AT128" i="1" s="1"/>
  <c r="AQ200" i="1"/>
  <c r="AR200" i="1" s="1"/>
  <c r="AT200" i="1" s="1"/>
  <c r="AQ272" i="1"/>
  <c r="AR272" i="1" s="1"/>
  <c r="AT272" i="1" s="1"/>
  <c r="AQ344" i="1"/>
  <c r="AR344" i="1" s="1"/>
  <c r="AT344" i="1" s="1"/>
  <c r="AQ416" i="1"/>
  <c r="AR416" i="1" s="1"/>
  <c r="AT416" i="1" s="1"/>
  <c r="AQ488" i="1"/>
  <c r="AR488" i="1" s="1"/>
  <c r="AT488" i="1" s="1"/>
  <c r="AQ560" i="1"/>
  <c r="AR560" i="1" s="1"/>
  <c r="AT560" i="1" s="1"/>
  <c r="AQ632" i="1"/>
  <c r="AR632" i="1" s="1"/>
  <c r="AT632" i="1" s="1"/>
  <c r="AQ704" i="1"/>
  <c r="AR704" i="1" s="1"/>
  <c r="AT704" i="1" s="1"/>
  <c r="AQ776" i="1"/>
  <c r="AR776" i="1" s="1"/>
  <c r="AT776" i="1" s="1"/>
  <c r="AQ848" i="1"/>
  <c r="AR848" i="1" s="1"/>
  <c r="AT848" i="1" s="1"/>
  <c r="AQ920" i="1"/>
  <c r="AR920" i="1" s="1"/>
  <c r="AT920" i="1" s="1"/>
  <c r="AQ992" i="1"/>
  <c r="AR992" i="1" s="1"/>
  <c r="AT992" i="1" s="1"/>
  <c r="AQ1064" i="1"/>
  <c r="AR1064" i="1" s="1"/>
  <c r="AT1064" i="1" s="1"/>
  <c r="AQ1136" i="1"/>
  <c r="AR1136" i="1" s="1"/>
  <c r="AT1136" i="1" s="1"/>
  <c r="AQ1208" i="1"/>
  <c r="AR1208" i="1" s="1"/>
  <c r="AT1208" i="1" s="1"/>
  <c r="AQ1280" i="1"/>
  <c r="AR1280" i="1" s="1"/>
  <c r="AT1280" i="1" s="1"/>
  <c r="AQ1352" i="1"/>
  <c r="AR1352" i="1" s="1"/>
  <c r="AT1352" i="1" s="1"/>
  <c r="AQ1424" i="1"/>
  <c r="AR1424" i="1" s="1"/>
  <c r="AT1424" i="1" s="1"/>
  <c r="AQ1496" i="1"/>
  <c r="AR1496" i="1" s="1"/>
  <c r="AT1496" i="1" s="1"/>
  <c r="AQ1568" i="1"/>
  <c r="AR1568" i="1" s="1"/>
  <c r="AT1568" i="1" s="1"/>
  <c r="AQ1640" i="1"/>
  <c r="AR1640" i="1" s="1"/>
  <c r="AT1640" i="1" s="1"/>
  <c r="AQ1712" i="1"/>
  <c r="AR1712" i="1" s="1"/>
  <c r="AT1712" i="1" s="1"/>
  <c r="AQ9" i="1"/>
  <c r="AR9" i="1" s="1"/>
  <c r="AT9" i="1" s="1"/>
  <c r="AQ153" i="1"/>
  <c r="AR153" i="1" s="1"/>
  <c r="AT153" i="1" s="1"/>
  <c r="AQ225" i="1"/>
  <c r="AR225" i="1" s="1"/>
  <c r="AT225" i="1" s="1"/>
  <c r="AQ297" i="1"/>
  <c r="AR297" i="1" s="1"/>
  <c r="AT297" i="1" s="1"/>
  <c r="AQ369" i="1"/>
  <c r="AR369" i="1" s="1"/>
  <c r="AT369" i="1" s="1"/>
  <c r="AQ585" i="1"/>
  <c r="AR585" i="1" s="1"/>
  <c r="AT585" i="1" s="1"/>
  <c r="AQ657" i="1"/>
  <c r="AR657" i="1" s="1"/>
  <c r="AT657" i="1" s="1"/>
  <c r="AQ729" i="1"/>
  <c r="AR729" i="1" s="1"/>
  <c r="AT729" i="1" s="1"/>
  <c r="AQ801" i="1"/>
  <c r="AR801" i="1" s="1"/>
  <c r="AT801" i="1" s="1"/>
  <c r="AQ873" i="1"/>
  <c r="AR873" i="1" s="1"/>
  <c r="AT873" i="1" s="1"/>
  <c r="AQ945" i="1"/>
  <c r="AR945" i="1" s="1"/>
  <c r="AT945" i="1" s="1"/>
  <c r="AQ1017" i="1"/>
  <c r="AR1017" i="1" s="1"/>
  <c r="AT1017" i="1" s="1"/>
  <c r="AQ1089" i="1"/>
  <c r="AR1089" i="1" s="1"/>
  <c r="AT1089" i="1" s="1"/>
  <c r="AQ1173" i="1"/>
  <c r="AR1173" i="1" s="1"/>
  <c r="AT1173" i="1" s="1"/>
  <c r="AQ1329" i="1"/>
  <c r="AR1329" i="1" s="1"/>
  <c r="AT1329" i="1" s="1"/>
  <c r="AQ1413" i="1"/>
  <c r="AR1413" i="1" s="1"/>
  <c r="AT1413" i="1" s="1"/>
  <c r="AQ1569" i="1"/>
  <c r="AR1569" i="1" s="1"/>
  <c r="AT1569" i="1" s="1"/>
  <c r="AQ1257" i="1"/>
  <c r="AR1257" i="1" s="1"/>
  <c r="AT1257" i="1" s="1"/>
  <c r="AQ1423" i="1"/>
  <c r="AR1423" i="1" s="1"/>
  <c r="AT1423" i="1" s="1"/>
  <c r="AQ1735" i="1"/>
  <c r="AR1735" i="1" s="1"/>
  <c r="AT1735" i="1" s="1"/>
  <c r="AQ1807" i="1"/>
  <c r="AR1807" i="1" s="1"/>
  <c r="AT1807" i="1" s="1"/>
  <c r="AQ1879" i="1"/>
  <c r="AR1879" i="1" s="1"/>
  <c r="AT1879" i="1" s="1"/>
  <c r="AQ1951" i="1"/>
  <c r="AR1951" i="1" s="1"/>
  <c r="AT1951" i="1" s="1"/>
  <c r="AQ2023" i="1"/>
  <c r="AR2023" i="1" s="1"/>
  <c r="AT2023" i="1" s="1"/>
  <c r="AQ1435" i="1"/>
  <c r="AR1435" i="1" s="1"/>
  <c r="AT1435" i="1" s="1"/>
  <c r="AQ1591" i="1"/>
  <c r="AR1591" i="1" s="1"/>
  <c r="AT1591" i="1" s="1"/>
  <c r="AQ1819" i="1"/>
  <c r="AR1819" i="1" s="1"/>
  <c r="AT1819" i="1" s="1"/>
  <c r="AQ1891" i="1"/>
  <c r="AR1891" i="1" s="1"/>
  <c r="AT1891" i="1" s="1"/>
  <c r="AQ2035" i="1"/>
  <c r="AR2035" i="1" s="1"/>
  <c r="AT2035" i="1" s="1"/>
  <c r="AQ1125" i="1"/>
  <c r="AR1125" i="1" s="1"/>
  <c r="AT1125" i="1" s="1"/>
  <c r="AQ1521" i="1"/>
  <c r="AR1521" i="1" s="1"/>
  <c r="AT1521" i="1" s="1"/>
  <c r="AQ1677" i="1"/>
  <c r="AR1677" i="1" s="1"/>
  <c r="AT1677" i="1" s="1"/>
  <c r="AQ1821" i="1"/>
  <c r="AR1821" i="1" s="1"/>
  <c r="AT1821" i="1" s="1"/>
  <c r="AQ67" i="1"/>
  <c r="AR67" i="1" s="1"/>
  <c r="AT67" i="1" s="1"/>
  <c r="AQ139" i="1"/>
  <c r="AR139" i="1" s="1"/>
  <c r="AT139" i="1" s="1"/>
  <c r="AQ211" i="1"/>
  <c r="AR211" i="1" s="1"/>
  <c r="AT211" i="1" s="1"/>
  <c r="AQ283" i="1"/>
  <c r="AR283" i="1" s="1"/>
  <c r="AT283" i="1" s="1"/>
  <c r="AQ355" i="1"/>
  <c r="AR355" i="1" s="1"/>
  <c r="AT355" i="1" s="1"/>
  <c r="AQ427" i="1"/>
  <c r="AR427" i="1" s="1"/>
  <c r="AT427" i="1" s="1"/>
  <c r="AQ499" i="1"/>
  <c r="AR499" i="1" s="1"/>
  <c r="AT499" i="1" s="1"/>
  <c r="AQ571" i="1"/>
  <c r="AR571" i="1" s="1"/>
  <c r="AT571" i="1" s="1"/>
  <c r="AQ643" i="1"/>
  <c r="AR643" i="1" s="1"/>
  <c r="AT643" i="1" s="1"/>
  <c r="AQ715" i="1"/>
  <c r="AR715" i="1" s="1"/>
  <c r="AT715" i="1" s="1"/>
  <c r="AQ787" i="1"/>
  <c r="AR787" i="1" s="1"/>
  <c r="AT787" i="1" s="1"/>
  <c r="AQ859" i="1"/>
  <c r="AR859" i="1" s="1"/>
  <c r="AT859" i="1" s="1"/>
  <c r="AQ931" i="1"/>
  <c r="AR931" i="1" s="1"/>
  <c r="AT931" i="1" s="1"/>
  <c r="AQ1219" i="1"/>
  <c r="AR1219" i="1" s="1"/>
  <c r="AT1219" i="1" s="1"/>
  <c r="AQ1291" i="1"/>
  <c r="AR1291" i="1" s="1"/>
  <c r="AT1291" i="1" s="1"/>
  <c r="AQ20" i="1"/>
  <c r="AR20" i="1" s="1"/>
  <c r="AT20" i="1" s="1"/>
  <c r="AQ92" i="1"/>
  <c r="AR92" i="1" s="1"/>
  <c r="AT92" i="1" s="1"/>
  <c r="AQ236" i="1"/>
  <c r="AR236" i="1" s="1"/>
  <c r="AT236" i="1" s="1"/>
  <c r="AQ308" i="1"/>
  <c r="AR308" i="1" s="1"/>
  <c r="AT308" i="1" s="1"/>
  <c r="AQ380" i="1"/>
  <c r="AR380" i="1" s="1"/>
  <c r="AT380" i="1" s="1"/>
  <c r="AQ452" i="1"/>
  <c r="AR452" i="1" s="1"/>
  <c r="AT452" i="1" s="1"/>
  <c r="AQ524" i="1"/>
  <c r="AR524" i="1" s="1"/>
  <c r="AT524" i="1" s="1"/>
  <c r="AQ596" i="1"/>
  <c r="AR596" i="1" s="1"/>
  <c r="AT596" i="1" s="1"/>
  <c r="AQ668" i="1"/>
  <c r="AR668" i="1" s="1"/>
  <c r="AT668" i="1" s="1"/>
  <c r="AQ740" i="1"/>
  <c r="AR740" i="1" s="1"/>
  <c r="AT740" i="1" s="1"/>
  <c r="AQ812" i="1"/>
  <c r="AR812" i="1" s="1"/>
  <c r="AT812" i="1" s="1"/>
  <c r="AQ884" i="1"/>
  <c r="AR884" i="1" s="1"/>
  <c r="AT884" i="1" s="1"/>
  <c r="AQ956" i="1"/>
  <c r="AR956" i="1" s="1"/>
  <c r="AT956" i="1" s="1"/>
  <c r="AQ1028" i="1"/>
  <c r="AR1028" i="1" s="1"/>
  <c r="AT1028" i="1" s="1"/>
  <c r="AQ1100" i="1"/>
  <c r="AR1100" i="1" s="1"/>
  <c r="AT1100" i="1" s="1"/>
  <c r="AQ1172" i="1"/>
  <c r="AR1172" i="1" s="1"/>
  <c r="AT1172" i="1" s="1"/>
  <c r="AQ1244" i="1"/>
  <c r="AR1244" i="1" s="1"/>
  <c r="AT1244" i="1" s="1"/>
  <c r="AQ1316" i="1"/>
  <c r="AR1316" i="1" s="1"/>
  <c r="AT1316" i="1" s="1"/>
  <c r="AQ1460" i="1"/>
  <c r="AR1460" i="1" s="1"/>
  <c r="AT1460" i="1" s="1"/>
  <c r="AQ1532" i="1"/>
  <c r="AR1532" i="1" s="1"/>
  <c r="AT1532" i="1" s="1"/>
  <c r="AQ1604" i="1"/>
  <c r="AR1604" i="1" s="1"/>
  <c r="AT1604" i="1" s="1"/>
  <c r="AQ1676" i="1"/>
  <c r="AR1676" i="1" s="1"/>
  <c r="AT1676" i="1" s="1"/>
  <c r="AQ1772" i="1"/>
  <c r="AR1772" i="1" s="1"/>
  <c r="AT1772" i="1" s="1"/>
  <c r="AQ45" i="1"/>
  <c r="AR45" i="1" s="1"/>
  <c r="AT45" i="1" s="1"/>
  <c r="AQ117" i="1"/>
  <c r="AR117" i="1" s="1"/>
  <c r="AT117" i="1" s="1"/>
  <c r="AQ189" i="1"/>
  <c r="AR189" i="1" s="1"/>
  <c r="AT189" i="1" s="1"/>
  <c r="AQ333" i="1"/>
  <c r="AR333" i="1" s="1"/>
  <c r="AT333" i="1" s="1"/>
  <c r="AQ477" i="1"/>
  <c r="AR477" i="1" s="1"/>
  <c r="AT477" i="1" s="1"/>
  <c r="AQ549" i="1"/>
  <c r="AR549" i="1" s="1"/>
  <c r="AT549" i="1" s="1"/>
  <c r="AQ621" i="1"/>
  <c r="AR621" i="1" s="1"/>
  <c r="AT621" i="1" s="1"/>
  <c r="AQ693" i="1"/>
  <c r="AR693" i="1" s="1"/>
  <c r="AT693" i="1" s="1"/>
  <c r="AQ765" i="1"/>
  <c r="AR765" i="1" s="1"/>
  <c r="AT765" i="1" s="1"/>
  <c r="AQ837" i="1"/>
  <c r="AR837" i="1" s="1"/>
  <c r="AT837" i="1" s="1"/>
  <c r="AQ909" i="1"/>
  <c r="AR909" i="1" s="1"/>
  <c r="AT909" i="1" s="1"/>
  <c r="AQ981" i="1"/>
  <c r="AR981" i="1" s="1"/>
  <c r="AT981" i="1" s="1"/>
  <c r="AQ1053" i="1"/>
  <c r="AR1053" i="1" s="1"/>
  <c r="AT1053" i="1" s="1"/>
  <c r="AQ1293" i="1"/>
  <c r="AR1293" i="1" s="1"/>
  <c r="AT1293" i="1" s="1"/>
  <c r="AQ1449" i="1"/>
  <c r="AR1449" i="1" s="1"/>
  <c r="AT1449" i="1" s="1"/>
  <c r="AQ1605" i="1"/>
  <c r="AR1605" i="1" s="1"/>
  <c r="AT1605" i="1" s="1"/>
  <c r="AQ1617" i="1"/>
  <c r="AR1617" i="1" s="1"/>
  <c r="AT1617" i="1" s="1"/>
  <c r="AQ59" i="1"/>
  <c r="AR59" i="1" s="1"/>
  <c r="AT59" i="1" s="1"/>
  <c r="AQ131" i="1"/>
  <c r="AR131" i="1" s="1"/>
  <c r="AT131" i="1" s="1"/>
  <c r="AQ203" i="1"/>
  <c r="AR203" i="1" s="1"/>
  <c r="AT203" i="1" s="1"/>
  <c r="AQ275" i="1"/>
  <c r="AR275" i="1" s="1"/>
  <c r="AT275" i="1" s="1"/>
  <c r="AQ347" i="1"/>
  <c r="AR347" i="1" s="1"/>
  <c r="AT347" i="1" s="1"/>
  <c r="AQ419" i="1"/>
  <c r="AR419" i="1" s="1"/>
  <c r="AT419" i="1" s="1"/>
  <c r="AQ491" i="1"/>
  <c r="AR491" i="1" s="1"/>
  <c r="AT491" i="1" s="1"/>
  <c r="AQ563" i="1"/>
  <c r="AR563" i="1" s="1"/>
  <c r="AT563" i="1" s="1"/>
  <c r="AQ779" i="1"/>
  <c r="AR779" i="1" s="1"/>
  <c r="AT779" i="1" s="1"/>
  <c r="AQ851" i="1"/>
  <c r="AR851" i="1" s="1"/>
  <c r="AT851" i="1" s="1"/>
  <c r="AQ923" i="1"/>
  <c r="AR923" i="1" s="1"/>
  <c r="AT923" i="1" s="1"/>
  <c r="AQ995" i="1"/>
  <c r="AR995" i="1" s="1"/>
  <c r="AT995" i="1" s="1"/>
  <c r="AQ1079" i="1"/>
  <c r="AR1079" i="1" s="1"/>
  <c r="AT1079" i="1" s="1"/>
  <c r="AQ1151" i="1"/>
  <c r="AR1151" i="1" s="1"/>
  <c r="AT1151" i="1" s="1"/>
  <c r="AQ1607" i="1"/>
  <c r="AR1607" i="1" s="1"/>
  <c r="AT1607" i="1" s="1"/>
  <c r="AQ576" i="1"/>
  <c r="AR576" i="1" s="1"/>
  <c r="AT576" i="1" s="1"/>
  <c r="AQ648" i="1"/>
  <c r="AR648" i="1" s="1"/>
  <c r="AT648" i="1" s="1"/>
  <c r="AQ804" i="1"/>
  <c r="AR804" i="1" s="1"/>
  <c r="AT804" i="1" s="1"/>
  <c r="AQ876" i="1"/>
  <c r="AR876" i="1" s="1"/>
  <c r="AT876" i="1" s="1"/>
  <c r="AQ1404" i="1"/>
  <c r="AR1404" i="1" s="1"/>
  <c r="AT1404" i="1" s="1"/>
  <c r="AQ1548" i="1"/>
  <c r="AR1548" i="1" s="1"/>
  <c r="AT1548" i="1" s="1"/>
  <c r="AQ1620" i="1"/>
  <c r="AR1620" i="1" s="1"/>
  <c r="AT1620" i="1" s="1"/>
  <c r="AQ25" i="1"/>
  <c r="AR25" i="1" s="1"/>
  <c r="AT25" i="1" s="1"/>
  <c r="AQ169" i="1"/>
  <c r="AR169" i="1" s="1"/>
  <c r="AT169" i="1" s="1"/>
  <c r="AQ241" i="1"/>
  <c r="AR241" i="1" s="1"/>
  <c r="AT241" i="1" s="1"/>
  <c r="AQ313" i="1"/>
  <c r="AR313" i="1" s="1"/>
  <c r="AT313" i="1" s="1"/>
  <c r="AQ385" i="1"/>
  <c r="AR385" i="1" s="1"/>
  <c r="AT385" i="1" s="1"/>
  <c r="AQ457" i="1"/>
  <c r="AR457" i="1" s="1"/>
  <c r="AT457" i="1" s="1"/>
  <c r="AQ529" i="1"/>
  <c r="AR529" i="1" s="1"/>
  <c r="AT529" i="1" s="1"/>
  <c r="AQ601" i="1"/>
  <c r="AR601" i="1" s="1"/>
  <c r="AT601" i="1" s="1"/>
  <c r="AQ673" i="1"/>
  <c r="AR673" i="1" s="1"/>
  <c r="AT673" i="1" s="1"/>
  <c r="AQ745" i="1"/>
  <c r="AR745" i="1" s="1"/>
  <c r="AT745" i="1" s="1"/>
  <c r="AQ817" i="1"/>
  <c r="AR817" i="1" s="1"/>
  <c r="AT817" i="1" s="1"/>
  <c r="AQ889" i="1"/>
  <c r="AR889" i="1" s="1"/>
  <c r="AT889" i="1" s="1"/>
  <c r="AQ961" i="1"/>
  <c r="AR961" i="1" s="1"/>
  <c r="AT961" i="1" s="1"/>
  <c r="AQ1033" i="1"/>
  <c r="AR1033" i="1" s="1"/>
  <c r="AT1033" i="1" s="1"/>
  <c r="AQ1105" i="1"/>
  <c r="AR1105" i="1" s="1"/>
  <c r="AT1105" i="1" s="1"/>
  <c r="AQ1177" i="1"/>
  <c r="AR1177" i="1" s="1"/>
  <c r="AT1177" i="1" s="1"/>
  <c r="AQ1249" i="1"/>
  <c r="AR1249" i="1" s="1"/>
  <c r="AT1249" i="1" s="1"/>
  <c r="AQ1321" i="1"/>
  <c r="AR1321" i="1" s="1"/>
  <c r="AT1321" i="1" s="1"/>
  <c r="AQ1465" i="1"/>
  <c r="AR1465" i="1" s="1"/>
  <c r="AT1465" i="1" s="1"/>
  <c r="AQ1537" i="1"/>
  <c r="AR1537" i="1" s="1"/>
  <c r="AT1537" i="1" s="1"/>
  <c r="AQ1681" i="1"/>
  <c r="AR1681" i="1" s="1"/>
  <c r="AT1681" i="1" s="1"/>
  <c r="AQ1753" i="1"/>
  <c r="AR1753" i="1" s="1"/>
  <c r="AT1753" i="1" s="1"/>
  <c r="AQ1825" i="1"/>
  <c r="AR1825" i="1" s="1"/>
  <c r="AT1825" i="1" s="1"/>
  <c r="AQ1969" i="1"/>
  <c r="AR1969" i="1" s="1"/>
  <c r="AT1969" i="1" s="1"/>
  <c r="AQ2041" i="1"/>
  <c r="AR2041" i="1" s="1"/>
  <c r="AT2041" i="1" s="1"/>
  <c r="AQ2113" i="1"/>
  <c r="AR2113" i="1" s="1"/>
  <c r="AT2113" i="1" s="1"/>
  <c r="AQ1586" i="1"/>
  <c r="AR1586" i="1" s="1"/>
  <c r="AT1586" i="1" s="1"/>
  <c r="AQ1473" i="1"/>
  <c r="AR1473" i="1" s="1"/>
  <c r="AT1473" i="1" s="1"/>
  <c r="AQ1629" i="1"/>
  <c r="AR1629" i="1" s="1"/>
  <c r="AT1629" i="1" s="1"/>
  <c r="AQ1701" i="1"/>
  <c r="AR1701" i="1" s="1"/>
  <c r="AT1701" i="1" s="1"/>
  <c r="AQ1773" i="1"/>
  <c r="AR1773" i="1" s="1"/>
  <c r="AT1773" i="1" s="1"/>
  <c r="AQ1845" i="1"/>
  <c r="AR1845" i="1" s="1"/>
  <c r="AT1845" i="1" s="1"/>
  <c r="AQ1917" i="1"/>
  <c r="AR1917" i="1" s="1"/>
  <c r="AT1917" i="1" s="1"/>
  <c r="AQ1989" i="1"/>
  <c r="AR1989" i="1" s="1"/>
  <c r="AT1989" i="1" s="1"/>
  <c r="AQ2061" i="1"/>
  <c r="AR2061" i="1" s="1"/>
  <c r="AT2061" i="1" s="1"/>
  <c r="AQ22" i="1"/>
  <c r="AR22" i="1" s="1"/>
  <c r="AT22" i="1" s="1"/>
  <c r="AQ94" i="1"/>
  <c r="AR94" i="1" s="1"/>
  <c r="AT94" i="1" s="1"/>
  <c r="AQ166" i="1"/>
  <c r="AR166" i="1" s="1"/>
  <c r="AT166" i="1" s="1"/>
  <c r="AQ238" i="1"/>
  <c r="AR238" i="1" s="1"/>
  <c r="AT238" i="1" s="1"/>
  <c r="AQ310" i="1"/>
  <c r="AR310" i="1" s="1"/>
  <c r="AT310" i="1" s="1"/>
  <c r="AQ382" i="1"/>
  <c r="AR382" i="1" s="1"/>
  <c r="AT382" i="1" s="1"/>
  <c r="AQ454" i="1"/>
  <c r="AR454" i="1" s="1"/>
  <c r="AT454" i="1" s="1"/>
  <c r="AQ526" i="1"/>
  <c r="AR526" i="1" s="1"/>
  <c r="AT526" i="1" s="1"/>
  <c r="AQ598" i="1"/>
  <c r="AR598" i="1" s="1"/>
  <c r="AT598" i="1" s="1"/>
  <c r="AQ670" i="1"/>
  <c r="AR670" i="1" s="1"/>
  <c r="AT670" i="1" s="1"/>
  <c r="AQ742" i="1"/>
  <c r="AR742" i="1" s="1"/>
  <c r="AT742" i="1" s="1"/>
  <c r="AQ814" i="1"/>
  <c r="AR814" i="1" s="1"/>
  <c r="AT814" i="1" s="1"/>
  <c r="AQ886" i="1"/>
  <c r="AR886" i="1" s="1"/>
  <c r="AT886" i="1" s="1"/>
  <c r="AQ958" i="1"/>
  <c r="AR958" i="1" s="1"/>
  <c r="AT958" i="1" s="1"/>
  <c r="AQ1030" i="1"/>
  <c r="AR1030" i="1" s="1"/>
  <c r="AT1030" i="1" s="1"/>
  <c r="AQ1102" i="1"/>
  <c r="AR1102" i="1" s="1"/>
  <c r="AT1102" i="1" s="1"/>
  <c r="AQ1174" i="1"/>
  <c r="AR1174" i="1" s="1"/>
  <c r="AT1174" i="1" s="1"/>
  <c r="AQ1246" i="1"/>
  <c r="AR1246" i="1" s="1"/>
  <c r="AT1246" i="1" s="1"/>
  <c r="AQ1318" i="1"/>
  <c r="AR1318" i="1" s="1"/>
  <c r="AT1318" i="1" s="1"/>
  <c r="AQ1462" i="1"/>
  <c r="AR1462" i="1" s="1"/>
  <c r="AT1462" i="1" s="1"/>
  <c r="AQ1534" i="1"/>
  <c r="AR1534" i="1" s="1"/>
  <c r="AT1534" i="1" s="1"/>
  <c r="AQ1606" i="1"/>
  <c r="AR1606" i="1" s="1"/>
  <c r="AT1606" i="1" s="1"/>
  <c r="AQ1678" i="1"/>
  <c r="AR1678" i="1" s="1"/>
  <c r="AT1678" i="1" s="1"/>
  <c r="AQ1750" i="1"/>
  <c r="AR1750" i="1" s="1"/>
  <c r="AT1750" i="1" s="1"/>
  <c r="AQ1894" i="1"/>
  <c r="AR1894" i="1" s="1"/>
  <c r="AT1894" i="1" s="1"/>
  <c r="AQ1966" i="1"/>
  <c r="AR1966" i="1" s="1"/>
  <c r="AT1966" i="1" s="1"/>
  <c r="AQ2038" i="1"/>
  <c r="AR2038" i="1" s="1"/>
  <c r="AT2038" i="1" s="1"/>
  <c r="AQ2110" i="1"/>
  <c r="AR2110" i="1" s="1"/>
  <c r="AT2110" i="1" s="1"/>
  <c r="AQ2182" i="1"/>
  <c r="AR2182" i="1" s="1"/>
  <c r="AT2182" i="1" s="1"/>
  <c r="AQ2254" i="1"/>
  <c r="AR2254" i="1" s="1"/>
  <c r="AT2254" i="1" s="1"/>
  <c r="AQ1235" i="1"/>
  <c r="AR1235" i="1" s="1"/>
  <c r="AT1235" i="1" s="1"/>
  <c r="AQ1307" i="1"/>
  <c r="AR1307" i="1" s="1"/>
  <c r="AT1307" i="1" s="1"/>
  <c r="AQ1379" i="1"/>
  <c r="AR1379" i="1" s="1"/>
  <c r="AT1379" i="1" s="1"/>
  <c r="AQ1535" i="1"/>
  <c r="AR1535" i="1" s="1"/>
  <c r="AT1535" i="1" s="1"/>
  <c r="AQ1691" i="1"/>
  <c r="AR1691" i="1" s="1"/>
  <c r="AT1691" i="1" s="1"/>
  <c r="AQ1835" i="1"/>
  <c r="AR1835" i="1" s="1"/>
  <c r="AT1835" i="1" s="1"/>
  <c r="AQ1907" i="1"/>
  <c r="AR1907" i="1" s="1"/>
  <c r="AT1907" i="1" s="1"/>
  <c r="AQ1979" i="1"/>
  <c r="AR1979" i="1" s="1"/>
  <c r="AT1979" i="1" s="1"/>
  <c r="AQ2051" i="1"/>
  <c r="AR2051" i="1" s="1"/>
  <c r="AT2051" i="1" s="1"/>
  <c r="AQ2195" i="1"/>
  <c r="AR2195" i="1" s="1"/>
  <c r="AT2195" i="1" s="1"/>
  <c r="AQ2267" i="1"/>
  <c r="AR2267" i="1" s="1"/>
  <c r="AT2267" i="1" s="1"/>
  <c r="AQ72" i="1"/>
  <c r="AR72" i="1" s="1"/>
  <c r="AT72" i="1" s="1"/>
  <c r="AQ144" i="1"/>
  <c r="AR144" i="1" s="1"/>
  <c r="AT144" i="1" s="1"/>
  <c r="AQ216" i="1"/>
  <c r="AR216" i="1" s="1"/>
  <c r="AT216" i="1" s="1"/>
  <c r="AQ288" i="1"/>
  <c r="AR288" i="1" s="1"/>
  <c r="AT288" i="1" s="1"/>
  <c r="AQ360" i="1"/>
  <c r="AR360" i="1" s="1"/>
  <c r="AT360" i="1" s="1"/>
  <c r="AQ432" i="1"/>
  <c r="AR432" i="1" s="1"/>
  <c r="AT432" i="1" s="1"/>
  <c r="AQ504" i="1"/>
  <c r="AR504" i="1" s="1"/>
  <c r="AT504" i="1" s="1"/>
  <c r="AQ732" i="1"/>
  <c r="AR732" i="1" s="1"/>
  <c r="AT732" i="1" s="1"/>
  <c r="AQ960" i="1"/>
  <c r="AR960" i="1" s="1"/>
  <c r="AT960" i="1" s="1"/>
  <c r="AQ1032" i="1"/>
  <c r="AR1032" i="1" s="1"/>
  <c r="AT1032" i="1" s="1"/>
  <c r="AQ1104" i="1"/>
  <c r="AR1104" i="1" s="1"/>
  <c r="AT1104" i="1" s="1"/>
  <c r="AQ1176" i="1"/>
  <c r="AR1176" i="1" s="1"/>
  <c r="AT1176" i="1" s="1"/>
  <c r="AQ1248" i="1"/>
  <c r="AR1248" i="1" s="1"/>
  <c r="AT1248" i="1" s="1"/>
  <c r="AQ1332" i="1"/>
  <c r="AR1332" i="1" s="1"/>
  <c r="AT1332" i="1" s="1"/>
  <c r="AQ1704" i="1"/>
  <c r="AR1704" i="1" s="1"/>
  <c r="AT1704" i="1" s="1"/>
  <c r="AQ1776" i="1"/>
  <c r="AR1776" i="1" s="1"/>
  <c r="AT1776" i="1" s="1"/>
  <c r="AQ1920" i="1"/>
  <c r="AR1920" i="1" s="1"/>
  <c r="AT1920" i="1" s="1"/>
  <c r="AQ62" i="1"/>
  <c r="AR62" i="1" s="1"/>
  <c r="AT62" i="1" s="1"/>
  <c r="AQ134" i="1"/>
  <c r="AR134" i="1" s="1"/>
  <c r="AT134" i="1" s="1"/>
  <c r="AQ206" i="1"/>
  <c r="AR206" i="1" s="1"/>
  <c r="AT206" i="1" s="1"/>
  <c r="AQ278" i="1"/>
  <c r="AR278" i="1" s="1"/>
  <c r="AT278" i="1" s="1"/>
  <c r="AQ350" i="1"/>
  <c r="AR350" i="1" s="1"/>
  <c r="AT350" i="1" s="1"/>
  <c r="AQ422" i="1"/>
  <c r="AR422" i="1" s="1"/>
  <c r="AT422" i="1" s="1"/>
  <c r="AQ494" i="1"/>
  <c r="AR494" i="1" s="1"/>
  <c r="AT494" i="1" s="1"/>
  <c r="AQ638" i="1"/>
  <c r="AR638" i="1" s="1"/>
  <c r="AT638" i="1" s="1"/>
  <c r="AQ710" i="1"/>
  <c r="AR710" i="1" s="1"/>
  <c r="AT710" i="1" s="1"/>
  <c r="AQ782" i="1"/>
  <c r="AR782" i="1" s="1"/>
  <c r="AT782" i="1" s="1"/>
  <c r="AQ854" i="1"/>
  <c r="AR854" i="1" s="1"/>
  <c r="AT854" i="1" s="1"/>
  <c r="AQ926" i="1"/>
  <c r="AR926" i="1" s="1"/>
  <c r="AT926" i="1" s="1"/>
  <c r="AQ998" i="1"/>
  <c r="AR998" i="1" s="1"/>
  <c r="AT998" i="1" s="1"/>
  <c r="AQ1070" i="1"/>
  <c r="AR1070" i="1" s="1"/>
  <c r="AT1070" i="1" s="1"/>
  <c r="AQ1142" i="1"/>
  <c r="AR1142" i="1" s="1"/>
  <c r="AT1142" i="1" s="1"/>
  <c r="AQ1214" i="1"/>
  <c r="AR1214" i="1" s="1"/>
  <c r="AT1214" i="1" s="1"/>
  <c r="AQ1286" i="1"/>
  <c r="AR1286" i="1" s="1"/>
  <c r="AT1286" i="1" s="1"/>
  <c r="AQ1358" i="1"/>
  <c r="AR1358" i="1" s="1"/>
  <c r="AT1358" i="1" s="1"/>
  <c r="AQ1514" i="1"/>
  <c r="AR1514" i="1" s="1"/>
  <c r="AT1514" i="1" s="1"/>
  <c r="AQ2266" i="1"/>
  <c r="AR2266" i="1" s="1"/>
  <c r="AT2266" i="1" s="1"/>
  <c r="AQ516" i="1"/>
  <c r="AR516" i="1" s="1"/>
  <c r="AT516" i="1" s="1"/>
  <c r="AQ106" i="1"/>
  <c r="AR106" i="1" s="1"/>
  <c r="AT106" i="1" s="1"/>
  <c r="AQ178" i="1"/>
  <c r="AR178" i="1" s="1"/>
  <c r="AT178" i="1" s="1"/>
  <c r="AQ250" i="1"/>
  <c r="AR250" i="1" s="1"/>
  <c r="AT250" i="1" s="1"/>
  <c r="AQ322" i="1"/>
  <c r="AR322" i="1" s="1"/>
  <c r="AT322" i="1" s="1"/>
  <c r="AQ538" i="1"/>
  <c r="AR538" i="1" s="1"/>
  <c r="AT538" i="1" s="1"/>
  <c r="AQ610" i="1"/>
  <c r="AR610" i="1" s="1"/>
  <c r="AT610" i="1" s="1"/>
  <c r="AQ682" i="1"/>
  <c r="AR682" i="1" s="1"/>
  <c r="AT682" i="1" s="1"/>
  <c r="AQ826" i="1"/>
  <c r="AR826" i="1" s="1"/>
  <c r="AT826" i="1" s="1"/>
  <c r="AQ898" i="1"/>
  <c r="AR898" i="1" s="1"/>
  <c r="AT898" i="1" s="1"/>
  <c r="AQ970" i="1"/>
  <c r="AR970" i="1" s="1"/>
  <c r="AT970" i="1" s="1"/>
  <c r="AQ1042" i="1"/>
  <c r="AR1042" i="1" s="1"/>
  <c r="AT1042" i="1" s="1"/>
  <c r="AQ1114" i="1"/>
  <c r="AR1114" i="1" s="1"/>
  <c r="AT1114" i="1" s="1"/>
  <c r="AQ1186" i="1"/>
  <c r="AR1186" i="1" s="1"/>
  <c r="AT1186" i="1" s="1"/>
  <c r="AQ1258" i="1"/>
  <c r="AR1258" i="1" s="1"/>
  <c r="AT1258" i="1" s="1"/>
  <c r="AQ1330" i="1"/>
  <c r="AR1330" i="1" s="1"/>
  <c r="AT1330" i="1" s="1"/>
  <c r="AQ1402" i="1"/>
  <c r="AR1402" i="1" s="1"/>
  <c r="AT1402" i="1" s="1"/>
  <c r="AQ1474" i="1"/>
  <c r="AR1474" i="1" s="1"/>
  <c r="AT1474" i="1" s="1"/>
  <c r="AQ1546" i="1"/>
  <c r="AR1546" i="1" s="1"/>
  <c r="AT1546" i="1" s="1"/>
  <c r="AQ1618" i="1"/>
  <c r="AR1618" i="1" s="1"/>
  <c r="AT1618" i="1" s="1"/>
  <c r="AQ1690" i="1"/>
  <c r="AR1690" i="1" s="1"/>
  <c r="AT1690" i="1" s="1"/>
  <c r="AQ1762" i="1"/>
  <c r="AR1762" i="1" s="1"/>
  <c r="AT1762" i="1" s="1"/>
  <c r="AQ1834" i="1"/>
  <c r="AR1834" i="1" s="1"/>
  <c r="AT1834" i="1" s="1"/>
  <c r="AQ1906" i="1"/>
  <c r="AR1906" i="1" s="1"/>
  <c r="AT1906" i="1" s="1"/>
  <c r="AQ1978" i="1"/>
  <c r="AR1978" i="1" s="1"/>
  <c r="AT1978" i="1" s="1"/>
  <c r="AQ2050" i="1"/>
  <c r="AR2050" i="1" s="1"/>
  <c r="AT2050" i="1" s="1"/>
  <c r="AQ2122" i="1"/>
  <c r="AR2122" i="1" s="1"/>
  <c r="AT2122" i="1" s="1"/>
  <c r="AQ2194" i="1"/>
  <c r="AR2194" i="1" s="1"/>
  <c r="AT2194" i="1" s="1"/>
  <c r="AQ1247" i="1"/>
  <c r="AR1247" i="1" s="1"/>
  <c r="AT1247" i="1" s="1"/>
  <c r="AQ1319" i="1"/>
  <c r="AR1319" i="1" s="1"/>
  <c r="AT1319" i="1" s="1"/>
  <c r="AQ1391" i="1"/>
  <c r="AR1391" i="1" s="1"/>
  <c r="AT1391" i="1" s="1"/>
  <c r="AQ1547" i="1"/>
  <c r="AR1547" i="1" s="1"/>
  <c r="AT1547" i="1" s="1"/>
  <c r="AQ1631" i="1"/>
  <c r="AR1631" i="1" s="1"/>
  <c r="AT1631" i="1" s="1"/>
  <c r="AQ1703" i="1"/>
  <c r="AR1703" i="1" s="1"/>
  <c r="AT1703" i="1" s="1"/>
  <c r="AQ1775" i="1"/>
  <c r="AR1775" i="1" s="1"/>
  <c r="AT1775" i="1" s="1"/>
  <c r="AQ1919" i="1"/>
  <c r="AR1919" i="1" s="1"/>
  <c r="AT1919" i="1" s="1"/>
  <c r="AQ1991" i="1"/>
  <c r="AR1991" i="1" s="1"/>
  <c r="AT1991" i="1" s="1"/>
  <c r="AQ2063" i="1"/>
  <c r="AR2063" i="1" s="1"/>
  <c r="AT2063" i="1" s="1"/>
  <c r="AQ2135" i="1"/>
  <c r="AR2135" i="1" s="1"/>
  <c r="AT2135" i="1" s="1"/>
  <c r="AQ2279" i="1"/>
  <c r="AR2279" i="1" s="1"/>
  <c r="AT2279" i="1" s="1"/>
  <c r="AQ12" i="1"/>
  <c r="AR12" i="1" s="1"/>
  <c r="AT12" i="1" s="1"/>
  <c r="AQ156" i="1"/>
  <c r="AR156" i="1" s="1"/>
  <c r="AT156" i="1" s="1"/>
  <c r="AQ228" i="1"/>
  <c r="AR228" i="1" s="1"/>
  <c r="AT228" i="1" s="1"/>
  <c r="AQ300" i="1"/>
  <c r="AR300" i="1" s="1"/>
  <c r="AT300" i="1" s="1"/>
  <c r="AQ372" i="1"/>
  <c r="AR372" i="1" s="1"/>
  <c r="AT372" i="1" s="1"/>
  <c r="AQ444" i="1"/>
  <c r="AR444" i="1" s="1"/>
  <c r="AT444" i="1" s="1"/>
  <c r="AQ672" i="1"/>
  <c r="AR672" i="1" s="1"/>
  <c r="AT672" i="1" s="1"/>
  <c r="AQ744" i="1"/>
  <c r="AR744" i="1" s="1"/>
  <c r="AT744" i="1" s="1"/>
  <c r="AQ972" i="1"/>
  <c r="AR972" i="1" s="1"/>
  <c r="AT972" i="1" s="1"/>
  <c r="AQ1044" i="1"/>
  <c r="AR1044" i="1" s="1"/>
  <c r="AT1044" i="1" s="1"/>
  <c r="AQ1116" i="1"/>
  <c r="AR1116" i="1" s="1"/>
  <c r="AT1116" i="1" s="1"/>
  <c r="AQ1188" i="1"/>
  <c r="AR1188" i="1" s="1"/>
  <c r="AT1188" i="1" s="1"/>
  <c r="AQ1344" i="1"/>
  <c r="AR1344" i="1" s="1"/>
  <c r="AT1344" i="1" s="1"/>
  <c r="AQ1644" i="1"/>
  <c r="AR1644" i="1" s="1"/>
  <c r="AT1644" i="1" s="1"/>
  <c r="AQ1716" i="1"/>
  <c r="AR1716" i="1" s="1"/>
  <c r="AT1716" i="1" s="1"/>
  <c r="AQ1788" i="1"/>
  <c r="AR1788" i="1" s="1"/>
  <c r="AT1788" i="1" s="1"/>
  <c r="AQ1860" i="1"/>
  <c r="AR1860" i="1" s="1"/>
  <c r="AT1860" i="1" s="1"/>
  <c r="AQ1932" i="1"/>
  <c r="AR1932" i="1" s="1"/>
  <c r="AT1932" i="1" s="1"/>
  <c r="AQ74" i="1"/>
  <c r="AR74" i="1" s="1"/>
  <c r="AT74" i="1" s="1"/>
  <c r="AQ146" i="1"/>
  <c r="AR146" i="1" s="1"/>
  <c r="AT146" i="1" s="1"/>
  <c r="AQ218" i="1"/>
  <c r="AR218" i="1" s="1"/>
  <c r="AT218" i="1" s="1"/>
  <c r="AQ290" i="1"/>
  <c r="AR290" i="1" s="1"/>
  <c r="AT290" i="1" s="1"/>
  <c r="AQ362" i="1"/>
  <c r="AR362" i="1" s="1"/>
  <c r="AT362" i="1" s="1"/>
  <c r="AQ506" i="1"/>
  <c r="AR506" i="1" s="1"/>
  <c r="AT506" i="1" s="1"/>
  <c r="AQ578" i="1"/>
  <c r="AR578" i="1" s="1"/>
  <c r="AT578" i="1" s="1"/>
  <c r="AQ650" i="1"/>
  <c r="AR650" i="1" s="1"/>
  <c r="AT650" i="1" s="1"/>
  <c r="AQ722" i="1"/>
  <c r="AR722" i="1" s="1"/>
  <c r="AT722" i="1" s="1"/>
  <c r="AQ866" i="1"/>
  <c r="AR866" i="1" s="1"/>
  <c r="AT866" i="1" s="1"/>
  <c r="AQ938" i="1"/>
  <c r="AR938" i="1" s="1"/>
  <c r="AT938" i="1" s="1"/>
  <c r="AQ1010" i="1"/>
  <c r="AR1010" i="1" s="1"/>
  <c r="AT1010" i="1" s="1"/>
  <c r="AQ1082" i="1"/>
  <c r="AR1082" i="1" s="1"/>
  <c r="AT1082" i="1" s="1"/>
  <c r="AQ1154" i="1"/>
  <c r="AR1154" i="1" s="1"/>
  <c r="AT1154" i="1" s="1"/>
  <c r="AQ1226" i="1"/>
  <c r="AR1226" i="1" s="1"/>
  <c r="AT1226" i="1" s="1"/>
  <c r="AQ1298" i="1"/>
  <c r="AR1298" i="1" s="1"/>
  <c r="AT1298" i="1" s="1"/>
  <c r="AQ1370" i="1"/>
  <c r="AR1370" i="1" s="1"/>
  <c r="AT1370" i="1" s="1"/>
  <c r="AQ1526" i="1"/>
  <c r="AR1526" i="1" s="1"/>
  <c r="AT1526" i="1" s="1"/>
  <c r="AQ1682" i="1"/>
  <c r="AR1682" i="1" s="1"/>
  <c r="AT1682" i="1" s="1"/>
  <c r="AQ1754" i="1"/>
  <c r="AR1754" i="1" s="1"/>
  <c r="AT1754" i="1" s="1"/>
  <c r="AQ1826" i="1"/>
  <c r="AR1826" i="1" s="1"/>
  <c r="AT1826" i="1" s="1"/>
  <c r="AQ1970" i="1"/>
  <c r="AR1970" i="1" s="1"/>
  <c r="AT1970" i="1" s="1"/>
  <c r="AQ2114" i="1"/>
  <c r="AR2114" i="1" s="1"/>
  <c r="AT2114" i="1" s="1"/>
  <c r="AQ2186" i="1"/>
  <c r="AR2186" i="1" s="1"/>
  <c r="AT2186" i="1" s="1"/>
  <c r="AQ2258" i="1"/>
  <c r="AR2258" i="1" s="1"/>
  <c r="AT2258" i="1" s="1"/>
  <c r="AQ51" i="1"/>
  <c r="AR51" i="1" s="1"/>
  <c r="AT51" i="1" s="1"/>
  <c r="AQ123" i="1"/>
  <c r="AR123" i="1" s="1"/>
  <c r="AT123" i="1" s="1"/>
  <c r="AQ195" i="1"/>
  <c r="AR195" i="1" s="1"/>
  <c r="AT195" i="1" s="1"/>
  <c r="AQ267" i="1"/>
  <c r="AR267" i="1" s="1"/>
  <c r="AT267" i="1" s="1"/>
  <c r="AQ339" i="1"/>
  <c r="AR339" i="1" s="1"/>
  <c r="AT339" i="1" s="1"/>
  <c r="AQ411" i="1"/>
  <c r="AR411" i="1" s="1"/>
  <c r="AT411" i="1" s="1"/>
  <c r="AQ483" i="1"/>
  <c r="AR483" i="1" s="1"/>
  <c r="AT483" i="1" s="1"/>
  <c r="AQ555" i="1"/>
  <c r="AR555" i="1" s="1"/>
  <c r="AT555" i="1" s="1"/>
  <c r="AQ627" i="1"/>
  <c r="AR627" i="1" s="1"/>
  <c r="AT627" i="1" s="1"/>
  <c r="AQ699" i="1"/>
  <c r="AR699" i="1" s="1"/>
  <c r="AT699" i="1" s="1"/>
  <c r="AQ771" i="1"/>
  <c r="AR771" i="1" s="1"/>
  <c r="AT771" i="1" s="1"/>
  <c r="AQ11" i="1"/>
  <c r="AR11" i="1" s="1"/>
  <c r="AT11" i="1" s="1"/>
  <c r="AQ155" i="1"/>
  <c r="AR155" i="1" s="1"/>
  <c r="AT155" i="1" s="1"/>
  <c r="AQ227" i="1"/>
  <c r="AR227" i="1" s="1"/>
  <c r="AT227" i="1" s="1"/>
  <c r="AQ371" i="1"/>
  <c r="AR371" i="1" s="1"/>
  <c r="AT371" i="1" s="1"/>
  <c r="AQ443" i="1"/>
  <c r="AR443" i="1" s="1"/>
  <c r="AT443" i="1" s="1"/>
  <c r="AQ515" i="1"/>
  <c r="AR515" i="1" s="1"/>
  <c r="AT515" i="1" s="1"/>
  <c r="AQ587" i="1"/>
  <c r="AR587" i="1" s="1"/>
  <c r="AT587" i="1" s="1"/>
  <c r="AQ659" i="1"/>
  <c r="AR659" i="1" s="1"/>
  <c r="AT659" i="1" s="1"/>
  <c r="AQ731" i="1"/>
  <c r="AR731" i="1" s="1"/>
  <c r="AT731" i="1" s="1"/>
  <c r="AQ803" i="1"/>
  <c r="AR803" i="1" s="1"/>
  <c r="AT803" i="1" s="1"/>
  <c r="AQ875" i="1"/>
  <c r="AR875" i="1" s="1"/>
  <c r="AT875" i="1" s="1"/>
  <c r="AQ947" i="1"/>
  <c r="AR947" i="1" s="1"/>
  <c r="AT947" i="1" s="1"/>
  <c r="AQ1103" i="1"/>
  <c r="AR1103" i="1" s="1"/>
  <c r="AT1103" i="1" s="1"/>
  <c r="AQ1175" i="1"/>
  <c r="AR1175" i="1" s="1"/>
  <c r="AT1175" i="1" s="1"/>
  <c r="AQ1475" i="1"/>
  <c r="AR1475" i="1" s="1"/>
  <c r="AT1475" i="1" s="1"/>
  <c r="AQ528" i="1"/>
  <c r="AR528" i="1" s="1"/>
  <c r="AT528" i="1" s="1"/>
  <c r="AQ600" i="1"/>
  <c r="AR600" i="1" s="1"/>
  <c r="AT600" i="1" s="1"/>
  <c r="AQ828" i="1"/>
  <c r="AR828" i="1" s="1"/>
  <c r="AT828" i="1" s="1"/>
  <c r="AQ900" i="1"/>
  <c r="AR900" i="1" s="1"/>
  <c r="AT900" i="1" s="1"/>
  <c r="AQ1272" i="1"/>
  <c r="AR1272" i="1" s="1"/>
  <c r="AT1272" i="1" s="1"/>
  <c r="AQ1428" i="1"/>
  <c r="AR1428" i="1" s="1"/>
  <c r="AT1428" i="1" s="1"/>
  <c r="AQ1500" i="1"/>
  <c r="AR1500" i="1" s="1"/>
  <c r="AT1500" i="1" s="1"/>
  <c r="AQ1572" i="1"/>
  <c r="AR1572" i="1" s="1"/>
  <c r="AT1572" i="1" s="1"/>
  <c r="AQ49" i="1"/>
  <c r="AR49" i="1" s="1"/>
  <c r="AT49" i="1" s="1"/>
  <c r="AQ121" i="1"/>
  <c r="AR121" i="1" s="1"/>
  <c r="AT121" i="1" s="1"/>
  <c r="AQ193" i="1"/>
  <c r="AR193" i="1" s="1"/>
  <c r="AT193" i="1" s="1"/>
  <c r="AQ265" i="1"/>
  <c r="AR265" i="1" s="1"/>
  <c r="AT265" i="1" s="1"/>
  <c r="AQ409" i="1"/>
  <c r="AR409" i="1" s="1"/>
  <c r="AT409" i="1" s="1"/>
  <c r="AQ481" i="1"/>
  <c r="AR481" i="1" s="1"/>
  <c r="AT481" i="1" s="1"/>
  <c r="AQ553" i="1"/>
  <c r="AR553" i="1" s="1"/>
  <c r="AT553" i="1" s="1"/>
  <c r="AQ625" i="1"/>
  <c r="AR625" i="1" s="1"/>
  <c r="AT625" i="1" s="1"/>
  <c r="AQ697" i="1"/>
  <c r="AR697" i="1" s="1"/>
  <c r="AT697" i="1" s="1"/>
  <c r="AQ769" i="1"/>
  <c r="AR769" i="1" s="1"/>
  <c r="AT769" i="1" s="1"/>
  <c r="AQ841" i="1"/>
  <c r="AR841" i="1" s="1"/>
  <c r="AT841" i="1" s="1"/>
  <c r="AQ913" i="1"/>
  <c r="AR913" i="1" s="1"/>
  <c r="AT913" i="1" s="1"/>
  <c r="AQ985" i="1"/>
  <c r="AR985" i="1" s="1"/>
  <c r="AT985" i="1" s="1"/>
  <c r="AQ1057" i="1"/>
  <c r="AR1057" i="1" s="1"/>
  <c r="AT1057" i="1" s="1"/>
  <c r="AQ1129" i="1"/>
  <c r="AR1129" i="1" s="1"/>
  <c r="AT1129" i="1" s="1"/>
  <c r="AQ1201" i="1"/>
  <c r="AR1201" i="1" s="1"/>
  <c r="AT1201" i="1" s="1"/>
  <c r="AQ1273" i="1"/>
  <c r="AR1273" i="1" s="1"/>
  <c r="AT1273" i="1" s="1"/>
  <c r="AQ1345" i="1"/>
  <c r="AR1345" i="1" s="1"/>
  <c r="AT1345" i="1" s="1"/>
  <c r="AQ1417" i="1"/>
  <c r="AR1417" i="1" s="1"/>
  <c r="AT1417" i="1" s="1"/>
  <c r="AQ1489" i="1"/>
  <c r="AR1489" i="1" s="1"/>
  <c r="AT1489" i="1" s="1"/>
  <c r="AQ1561" i="1"/>
  <c r="AR1561" i="1" s="1"/>
  <c r="AT1561" i="1" s="1"/>
  <c r="AQ1705" i="1"/>
  <c r="AR1705" i="1" s="1"/>
  <c r="AT1705" i="1" s="1"/>
  <c r="AQ1777" i="1"/>
  <c r="AR1777" i="1" s="1"/>
  <c r="AT1777" i="1" s="1"/>
  <c r="AQ1849" i="1"/>
  <c r="AR1849" i="1" s="1"/>
  <c r="AT1849" i="1" s="1"/>
  <c r="AQ1921" i="1"/>
  <c r="AR1921" i="1" s="1"/>
  <c r="AT1921" i="1" s="1"/>
  <c r="AQ1993" i="1"/>
  <c r="AR1993" i="1" s="1"/>
  <c r="AT1993" i="1" s="1"/>
  <c r="AQ2065" i="1"/>
  <c r="AR2065" i="1" s="1"/>
  <c r="AT2065" i="1" s="1"/>
  <c r="AQ2137" i="1"/>
  <c r="AR2137" i="1" s="1"/>
  <c r="AT2137" i="1" s="1"/>
  <c r="AQ2221" i="1"/>
  <c r="AR2221" i="1" s="1"/>
  <c r="AT2221" i="1" s="1"/>
  <c r="AQ1454" i="1"/>
  <c r="AR1454" i="1" s="1"/>
  <c r="AT1454" i="1" s="1"/>
  <c r="AQ1610" i="1"/>
  <c r="AR1610" i="1" s="1"/>
  <c r="AT1610" i="1" s="1"/>
  <c r="AQ1497" i="1"/>
  <c r="AR1497" i="1" s="1"/>
  <c r="AT1497" i="1" s="1"/>
  <c r="AQ1653" i="1"/>
  <c r="AR1653" i="1" s="1"/>
  <c r="AT1653" i="1" s="1"/>
  <c r="AQ1725" i="1"/>
  <c r="AR1725" i="1" s="1"/>
  <c r="AT1725" i="1" s="1"/>
  <c r="AQ1797" i="1"/>
  <c r="AR1797" i="1" s="1"/>
  <c r="AT1797" i="1" s="1"/>
  <c r="AQ1869" i="1"/>
  <c r="AR1869" i="1" s="1"/>
  <c r="AT1869" i="1" s="1"/>
  <c r="AQ1941" i="1"/>
  <c r="AR1941" i="1" s="1"/>
  <c r="AT1941" i="1" s="1"/>
  <c r="AQ2013" i="1"/>
  <c r="AR2013" i="1" s="1"/>
  <c r="AT2013" i="1" s="1"/>
  <c r="AQ2085" i="1"/>
  <c r="AR2085" i="1" s="1"/>
  <c r="AT2085" i="1" s="1"/>
  <c r="AQ46" i="1"/>
  <c r="AR46" i="1" s="1"/>
  <c r="AT46" i="1" s="1"/>
  <c r="AQ118" i="1"/>
  <c r="AR118" i="1" s="1"/>
  <c r="AT118" i="1" s="1"/>
  <c r="AQ190" i="1"/>
  <c r="AR190" i="1" s="1"/>
  <c r="AT190" i="1" s="1"/>
  <c r="AQ334" i="1"/>
  <c r="AR334" i="1" s="1"/>
  <c r="AT334" i="1" s="1"/>
  <c r="AQ406" i="1"/>
  <c r="AR406" i="1" s="1"/>
  <c r="AT406" i="1" s="1"/>
  <c r="AQ478" i="1"/>
  <c r="AR478" i="1" s="1"/>
  <c r="AT478" i="1" s="1"/>
  <c r="AQ550" i="1"/>
  <c r="AR550" i="1" s="1"/>
  <c r="AT550" i="1" s="1"/>
  <c r="AQ622" i="1"/>
  <c r="AR622" i="1" s="1"/>
  <c r="AT622" i="1" s="1"/>
  <c r="AQ694" i="1"/>
  <c r="AR694" i="1" s="1"/>
  <c r="AT694" i="1" s="1"/>
  <c r="AQ766" i="1"/>
  <c r="AR766" i="1" s="1"/>
  <c r="AT766" i="1" s="1"/>
  <c r="AQ838" i="1"/>
  <c r="AR838" i="1" s="1"/>
  <c r="AT838" i="1" s="1"/>
  <c r="AQ910" i="1"/>
  <c r="AR910" i="1" s="1"/>
  <c r="AT910" i="1" s="1"/>
  <c r="AQ982" i="1"/>
  <c r="AR982" i="1" s="1"/>
  <c r="AT982" i="1" s="1"/>
  <c r="AQ1054" i="1"/>
  <c r="AR1054" i="1" s="1"/>
  <c r="AT1054" i="1" s="1"/>
  <c r="AQ1126" i="1"/>
  <c r="AR1126" i="1" s="1"/>
  <c r="AT1126" i="1" s="1"/>
  <c r="AQ1198" i="1"/>
  <c r="AR1198" i="1" s="1"/>
  <c r="AT1198" i="1" s="1"/>
  <c r="AQ1270" i="1"/>
  <c r="AR1270" i="1" s="1"/>
  <c r="AT1270" i="1" s="1"/>
  <c r="AQ1342" i="1"/>
  <c r="AR1342" i="1" s="1"/>
  <c r="AT1342" i="1" s="1"/>
  <c r="AQ1414" i="1"/>
  <c r="AR1414" i="1" s="1"/>
  <c r="AT1414" i="1" s="1"/>
  <c r="AQ1486" i="1"/>
  <c r="AR1486" i="1" s="1"/>
  <c r="AT1486" i="1" s="1"/>
  <c r="AQ1558" i="1"/>
  <c r="AR1558" i="1" s="1"/>
  <c r="AT1558" i="1" s="1"/>
  <c r="AQ1630" i="1"/>
  <c r="AR1630" i="1" s="1"/>
  <c r="AT1630" i="1" s="1"/>
  <c r="AQ1702" i="1"/>
  <c r="AR1702" i="1" s="1"/>
  <c r="AT1702" i="1" s="1"/>
  <c r="AQ1774" i="1"/>
  <c r="AR1774" i="1" s="1"/>
  <c r="AT1774" i="1" s="1"/>
  <c r="AQ1918" i="1"/>
  <c r="AR1918" i="1" s="1"/>
  <c r="AT1918" i="1" s="1"/>
  <c r="AQ1990" i="1"/>
  <c r="AR1990" i="1" s="1"/>
  <c r="AT1990" i="1" s="1"/>
  <c r="AQ2062" i="1"/>
  <c r="AR2062" i="1" s="1"/>
  <c r="AT2062" i="1" s="1"/>
  <c r="AQ2206" i="1"/>
  <c r="AR2206" i="1" s="1"/>
  <c r="AT2206" i="1" s="1"/>
  <c r="AQ1031" i="1"/>
  <c r="AR1031" i="1" s="1"/>
  <c r="AT1031" i="1" s="1"/>
  <c r="AQ1259" i="1"/>
  <c r="AR1259" i="1" s="1"/>
  <c r="AT1259" i="1" s="1"/>
  <c r="AQ1331" i="1"/>
  <c r="AR1331" i="1" s="1"/>
  <c r="AT1331" i="1" s="1"/>
  <c r="AQ1403" i="1"/>
  <c r="AR1403" i="1" s="1"/>
  <c r="AT1403" i="1" s="1"/>
  <c r="AQ1487" i="1"/>
  <c r="AR1487" i="1" s="1"/>
  <c r="AT1487" i="1" s="1"/>
  <c r="AQ1643" i="1"/>
  <c r="AR1643" i="1" s="1"/>
  <c r="AT1643" i="1" s="1"/>
  <c r="AQ1715" i="1"/>
  <c r="AR1715" i="1" s="1"/>
  <c r="AT1715" i="1" s="1"/>
  <c r="AQ1787" i="1"/>
  <c r="AR1787" i="1" s="1"/>
  <c r="AT1787" i="1" s="1"/>
  <c r="AQ1931" i="1"/>
  <c r="AR1931" i="1" s="1"/>
  <c r="AT1931" i="1" s="1"/>
  <c r="AQ2003" i="1"/>
  <c r="AR2003" i="1" s="1"/>
  <c r="AT2003" i="1" s="1"/>
  <c r="AQ2075" i="1"/>
  <c r="AR2075" i="1" s="1"/>
  <c r="AT2075" i="1" s="1"/>
  <c r="AQ2147" i="1"/>
  <c r="AR2147" i="1" s="1"/>
  <c r="AT2147" i="1" s="1"/>
  <c r="AQ24" i="1"/>
  <c r="AR24" i="1" s="1"/>
  <c r="AT24" i="1" s="1"/>
  <c r="AQ96" i="1"/>
  <c r="AR96" i="1" s="1"/>
  <c r="AT96" i="1" s="1"/>
  <c r="AQ168" i="1"/>
  <c r="AR168" i="1" s="1"/>
  <c r="AT168" i="1" s="1"/>
  <c r="AQ240" i="1"/>
  <c r="AR240" i="1" s="1"/>
  <c r="AT240" i="1" s="1"/>
  <c r="AQ312" i="1"/>
  <c r="AR312" i="1" s="1"/>
  <c r="AT312" i="1" s="1"/>
  <c r="AQ384" i="1"/>
  <c r="AR384" i="1" s="1"/>
  <c r="AT384" i="1" s="1"/>
  <c r="AQ456" i="1"/>
  <c r="AR456" i="1" s="1"/>
  <c r="AT456" i="1" s="1"/>
  <c r="AQ684" i="1"/>
  <c r="AR684" i="1" s="1"/>
  <c r="AT684" i="1" s="1"/>
  <c r="AQ756" i="1"/>
  <c r="AR756" i="1" s="1"/>
  <c r="AT756" i="1" s="1"/>
  <c r="AQ984" i="1"/>
  <c r="AR984" i="1" s="1"/>
  <c r="AT984" i="1" s="1"/>
  <c r="AQ1056" i="1"/>
  <c r="AR1056" i="1" s="1"/>
  <c r="AT1056" i="1" s="1"/>
  <c r="AQ1128" i="1"/>
  <c r="AR1128" i="1" s="1"/>
  <c r="AT1128" i="1" s="1"/>
  <c r="AQ1200" i="1"/>
  <c r="AR1200" i="1" s="1"/>
  <c r="AT1200" i="1" s="1"/>
  <c r="AQ1656" i="1"/>
  <c r="AR1656" i="1" s="1"/>
  <c r="AT1656" i="1" s="1"/>
  <c r="AQ1728" i="1"/>
  <c r="AR1728" i="1" s="1"/>
  <c r="AT1728" i="1" s="1"/>
  <c r="AQ1800" i="1"/>
  <c r="AR1800" i="1" s="1"/>
  <c r="AT1800" i="1" s="1"/>
  <c r="AQ1944" i="1"/>
  <c r="AR1944" i="1" s="1"/>
  <c r="AT1944" i="1" s="1"/>
  <c r="AQ1910" i="1"/>
  <c r="AR1910" i="1" s="1"/>
  <c r="AT1910" i="1" s="1"/>
  <c r="AQ2054" i="1"/>
  <c r="AR2054" i="1" s="1"/>
  <c r="AT2054" i="1" s="1"/>
  <c r="AQ2126" i="1"/>
  <c r="AR2126" i="1" s="1"/>
  <c r="AT2126" i="1" s="1"/>
  <c r="AQ63" i="1"/>
  <c r="AR63" i="1" s="1"/>
  <c r="AT63" i="1" s="1"/>
  <c r="AQ135" i="1"/>
  <c r="AR135" i="1" s="1"/>
  <c r="AT135" i="1" s="1"/>
  <c r="AQ207" i="1"/>
  <c r="AR207" i="1" s="1"/>
  <c r="AT207" i="1" s="1"/>
  <c r="AQ279" i="1"/>
  <c r="AR279" i="1" s="1"/>
  <c r="AT279" i="1" s="1"/>
  <c r="AQ2314" i="1"/>
  <c r="AR2314" i="1" s="1"/>
  <c r="AT2314" i="1" s="1"/>
  <c r="AQ2245" i="1"/>
  <c r="AR2245" i="1" s="1"/>
  <c r="AT2245" i="1" s="1"/>
  <c r="AQ1197" i="1"/>
  <c r="AR1197" i="1" s="1"/>
  <c r="AT1197" i="1" s="1"/>
  <c r="AQ1269" i="1"/>
  <c r="AR1269" i="1" s="1"/>
  <c r="AT1269" i="1" s="1"/>
  <c r="AQ1353" i="1"/>
  <c r="AR1353" i="1" s="1"/>
  <c r="AT1353" i="1" s="1"/>
  <c r="AQ1509" i="1"/>
  <c r="AR1509" i="1" s="1"/>
  <c r="AT1509" i="1" s="1"/>
  <c r="AQ1665" i="1"/>
  <c r="AR1665" i="1" s="1"/>
  <c r="AT1665" i="1" s="1"/>
  <c r="AQ1737" i="1"/>
  <c r="AR1737" i="1" s="1"/>
  <c r="AT1737" i="1" s="1"/>
  <c r="AQ1809" i="1"/>
  <c r="AR1809" i="1" s="1"/>
  <c r="AT1809" i="1" s="1"/>
  <c r="AQ1881" i="1"/>
  <c r="AR1881" i="1" s="1"/>
  <c r="AT1881" i="1" s="1"/>
  <c r="AQ1953" i="1"/>
  <c r="AR1953" i="1" s="1"/>
  <c r="AT1953" i="1" s="1"/>
  <c r="AQ2025" i="1"/>
  <c r="AR2025" i="1" s="1"/>
  <c r="AT2025" i="1" s="1"/>
  <c r="AQ2097" i="1"/>
  <c r="AR2097" i="1" s="1"/>
  <c r="AT2097" i="1" s="1"/>
  <c r="AQ58" i="1"/>
  <c r="AR58" i="1" s="1"/>
  <c r="AT58" i="1" s="1"/>
  <c r="AQ130" i="1"/>
  <c r="AR130" i="1" s="1"/>
  <c r="AT130" i="1" s="1"/>
  <c r="AQ202" i="1"/>
  <c r="AR202" i="1" s="1"/>
  <c r="AT202" i="1" s="1"/>
  <c r="AQ274" i="1"/>
  <c r="AR274" i="1" s="1"/>
  <c r="AT274" i="1" s="1"/>
  <c r="AQ346" i="1"/>
  <c r="AR346" i="1" s="1"/>
  <c r="AT346" i="1" s="1"/>
  <c r="AQ418" i="1"/>
  <c r="AR418" i="1" s="1"/>
  <c r="AT418" i="1" s="1"/>
  <c r="AQ490" i="1"/>
  <c r="AR490" i="1" s="1"/>
  <c r="AT490" i="1" s="1"/>
  <c r="AQ562" i="1"/>
  <c r="AR562" i="1" s="1"/>
  <c r="AT562" i="1" s="1"/>
  <c r="AQ778" i="1"/>
  <c r="AR778" i="1" s="1"/>
  <c r="AT778" i="1" s="1"/>
  <c r="AQ850" i="1"/>
  <c r="AR850" i="1" s="1"/>
  <c r="AT850" i="1" s="1"/>
  <c r="AQ994" i="1"/>
  <c r="AR994" i="1" s="1"/>
  <c r="AT994" i="1" s="1"/>
  <c r="AQ1066" i="1"/>
  <c r="AR1066" i="1" s="1"/>
  <c r="AT1066" i="1" s="1"/>
  <c r="AQ1138" i="1"/>
  <c r="AR1138" i="1" s="1"/>
  <c r="AT1138" i="1" s="1"/>
  <c r="AQ1210" i="1"/>
  <c r="AR1210" i="1" s="1"/>
  <c r="AT1210" i="1" s="1"/>
  <c r="AQ1354" i="1"/>
  <c r="AR1354" i="1" s="1"/>
  <c r="AT1354" i="1" s="1"/>
  <c r="AQ1426" i="1"/>
  <c r="AR1426" i="1" s="1"/>
  <c r="AT1426" i="1" s="1"/>
  <c r="AQ1498" i="1"/>
  <c r="AR1498" i="1" s="1"/>
  <c r="AT1498" i="1" s="1"/>
  <c r="AQ1570" i="1"/>
  <c r="AR1570" i="1" s="1"/>
  <c r="AT1570" i="1" s="1"/>
  <c r="AQ1642" i="1"/>
  <c r="AR1642" i="1" s="1"/>
  <c r="AT1642" i="1" s="1"/>
  <c r="AQ1714" i="1"/>
  <c r="AR1714" i="1" s="1"/>
  <c r="AT1714" i="1" s="1"/>
  <c r="AQ1786" i="1"/>
  <c r="AR1786" i="1" s="1"/>
  <c r="AT1786" i="1" s="1"/>
  <c r="AQ2002" i="1"/>
  <c r="AR2002" i="1" s="1"/>
  <c r="AT2002" i="1" s="1"/>
  <c r="AQ2074" i="1"/>
  <c r="AR2074" i="1" s="1"/>
  <c r="AT2074" i="1" s="1"/>
  <c r="AQ2146" i="1"/>
  <c r="AR2146" i="1" s="1"/>
  <c r="AT2146" i="1" s="1"/>
  <c r="AQ1043" i="1"/>
  <c r="AR1043" i="1" s="1"/>
  <c r="AT1043" i="1" s="1"/>
  <c r="AQ1271" i="1"/>
  <c r="AR1271" i="1" s="1"/>
  <c r="AT1271" i="1" s="1"/>
  <c r="AQ1343" i="1"/>
  <c r="AR1343" i="1" s="1"/>
  <c r="AT1343" i="1" s="1"/>
  <c r="AQ1499" i="1"/>
  <c r="AR1499" i="1" s="1"/>
  <c r="AT1499" i="1" s="1"/>
  <c r="AQ1655" i="1"/>
  <c r="AR1655" i="1" s="1"/>
  <c r="AT1655" i="1" s="1"/>
  <c r="AQ1727" i="1"/>
  <c r="AR1727" i="1" s="1"/>
  <c r="AT1727" i="1" s="1"/>
  <c r="AQ1799" i="1"/>
  <c r="AR1799" i="1" s="1"/>
  <c r="AT1799" i="1" s="1"/>
  <c r="AQ1871" i="1"/>
  <c r="AR1871" i="1" s="1"/>
  <c r="AT1871" i="1" s="1"/>
  <c r="AQ1943" i="1"/>
  <c r="AR1943" i="1" s="1"/>
  <c r="AT1943" i="1" s="1"/>
  <c r="AQ2015" i="1"/>
  <c r="AR2015" i="1" s="1"/>
  <c r="AT2015" i="1" s="1"/>
  <c r="AQ2087" i="1"/>
  <c r="AR2087" i="1" s="1"/>
  <c r="AT2087" i="1" s="1"/>
  <c r="AQ2159" i="1"/>
  <c r="AR2159" i="1" s="1"/>
  <c r="AT2159" i="1" s="1"/>
  <c r="AQ2231" i="1"/>
  <c r="AR2231" i="1" s="1"/>
  <c r="AT2231" i="1" s="1"/>
  <c r="AQ36" i="1"/>
  <c r="AR36" i="1" s="1"/>
  <c r="AT36" i="1" s="1"/>
  <c r="AQ108" i="1"/>
  <c r="AR108" i="1" s="1"/>
  <c r="AT108" i="1" s="1"/>
  <c r="AQ180" i="1"/>
  <c r="AR180" i="1" s="1"/>
  <c r="AT180" i="1" s="1"/>
  <c r="AQ252" i="1"/>
  <c r="AR252" i="1" s="1"/>
  <c r="AT252" i="1" s="1"/>
  <c r="AQ324" i="1"/>
  <c r="AR324" i="1" s="1"/>
  <c r="AT324" i="1" s="1"/>
  <c r="AQ396" i="1"/>
  <c r="AR396" i="1" s="1"/>
  <c r="AT396" i="1" s="1"/>
  <c r="AQ468" i="1"/>
  <c r="AR468" i="1" s="1"/>
  <c r="AT468" i="1" s="1"/>
  <c r="AQ696" i="1"/>
  <c r="AR696" i="1" s="1"/>
  <c r="AT696" i="1" s="1"/>
  <c r="AQ768" i="1"/>
  <c r="AR768" i="1" s="1"/>
  <c r="AT768" i="1" s="1"/>
  <c r="AQ996" i="1"/>
  <c r="AR996" i="1" s="1"/>
  <c r="AT996" i="1" s="1"/>
  <c r="AQ1068" i="1"/>
  <c r="AR1068" i="1" s="1"/>
  <c r="AT1068" i="1" s="1"/>
  <c r="AQ1668" i="1"/>
  <c r="AR1668" i="1" s="1"/>
  <c r="AT1668" i="1" s="1"/>
  <c r="AQ1740" i="1"/>
  <c r="AR1740" i="1" s="1"/>
  <c r="AT1740" i="1" s="1"/>
  <c r="AQ1812" i="1"/>
  <c r="AR1812" i="1" s="1"/>
  <c r="AT1812" i="1" s="1"/>
  <c r="AQ1884" i="1"/>
  <c r="AR1884" i="1" s="1"/>
  <c r="AT1884" i="1" s="1"/>
  <c r="AQ26" i="1"/>
  <c r="AR26" i="1" s="1"/>
  <c r="AT26" i="1" s="1"/>
  <c r="AQ98" i="1"/>
  <c r="AR98" i="1" s="1"/>
  <c r="AT98" i="1" s="1"/>
  <c r="AQ170" i="1"/>
  <c r="AR170" i="1" s="1"/>
  <c r="AT170" i="1" s="1"/>
  <c r="AQ242" i="1"/>
  <c r="AR242" i="1" s="1"/>
  <c r="AT242" i="1" s="1"/>
  <c r="AQ314" i="1"/>
  <c r="AR314" i="1" s="1"/>
  <c r="AT314" i="1" s="1"/>
  <c r="AQ386" i="1"/>
  <c r="AR386" i="1" s="1"/>
  <c r="AT386" i="1" s="1"/>
  <c r="AQ458" i="1"/>
  <c r="AR458" i="1" s="1"/>
  <c r="AT458" i="1" s="1"/>
  <c r="AQ530" i="1"/>
  <c r="AR530" i="1" s="1"/>
  <c r="AT530" i="1" s="1"/>
  <c r="AQ602" i="1"/>
  <c r="AR602" i="1" s="1"/>
  <c r="AT602" i="1" s="1"/>
  <c r="AQ674" i="1"/>
  <c r="AR674" i="1" s="1"/>
  <c r="AT674" i="1" s="1"/>
  <c r="AQ746" i="1"/>
  <c r="AR746" i="1" s="1"/>
  <c r="AT746" i="1" s="1"/>
  <c r="AQ818" i="1"/>
  <c r="AR818" i="1" s="1"/>
  <c r="AT818" i="1" s="1"/>
  <c r="AQ890" i="1"/>
  <c r="AR890" i="1" s="1"/>
  <c r="AT890" i="1" s="1"/>
  <c r="AQ962" i="1"/>
  <c r="AR962" i="1" s="1"/>
  <c r="AT962" i="1" s="1"/>
  <c r="AQ1034" i="1"/>
  <c r="AR1034" i="1" s="1"/>
  <c r="AT1034" i="1" s="1"/>
  <c r="AQ1106" i="1"/>
  <c r="AR1106" i="1" s="1"/>
  <c r="AT1106" i="1" s="1"/>
  <c r="AQ1250" i="1"/>
  <c r="AR1250" i="1" s="1"/>
  <c r="AT1250" i="1" s="1"/>
  <c r="AQ1322" i="1"/>
  <c r="AR1322" i="1" s="1"/>
  <c r="AT1322" i="1" s="1"/>
  <c r="AQ1550" i="1"/>
  <c r="AR1550" i="1" s="1"/>
  <c r="AT1550" i="1" s="1"/>
  <c r="AQ1706" i="1"/>
  <c r="AR1706" i="1" s="1"/>
  <c r="AT1706" i="1" s="1"/>
  <c r="AQ1778" i="1"/>
  <c r="AR1778" i="1" s="1"/>
  <c r="AT1778" i="1" s="1"/>
  <c r="AQ1850" i="1"/>
  <c r="AR1850" i="1" s="1"/>
  <c r="AT1850" i="1" s="1"/>
  <c r="AQ1922" i="1"/>
  <c r="AR1922" i="1" s="1"/>
  <c r="AT1922" i="1" s="1"/>
  <c r="AQ1994" i="1"/>
  <c r="AR1994" i="1" s="1"/>
  <c r="AT1994" i="1" s="1"/>
  <c r="AQ2066" i="1"/>
  <c r="AR2066" i="1" s="1"/>
  <c r="AT2066" i="1" s="1"/>
  <c r="AQ2138" i="1"/>
  <c r="AR2138" i="1" s="1"/>
  <c r="AT2138" i="1" s="1"/>
  <c r="AQ2282" i="1"/>
  <c r="AR2282" i="1" s="1"/>
  <c r="AT2282" i="1" s="1"/>
  <c r="AQ75" i="1"/>
  <c r="AR75" i="1" s="1"/>
  <c r="AT75" i="1" s="1"/>
  <c r="AQ147" i="1"/>
  <c r="AR147" i="1" s="1"/>
  <c r="AT147" i="1" s="1"/>
  <c r="AQ219" i="1"/>
  <c r="AR219" i="1" s="1"/>
  <c r="AT219" i="1" s="1"/>
  <c r="AQ291" i="1"/>
  <c r="AR291" i="1" s="1"/>
  <c r="AT291" i="1" s="1"/>
  <c r="AQ1893" i="1"/>
  <c r="AR1893" i="1" s="1"/>
  <c r="AT1893" i="1" s="1"/>
  <c r="AQ1965" i="1"/>
  <c r="AR1965" i="1" s="1"/>
  <c r="AT1965" i="1" s="1"/>
  <c r="AQ2037" i="1"/>
  <c r="AR2037" i="1" s="1"/>
  <c r="AT2037" i="1" s="1"/>
  <c r="AQ2109" i="1"/>
  <c r="AR2109" i="1" s="1"/>
  <c r="AT2109" i="1" s="1"/>
  <c r="AQ70" i="1"/>
  <c r="AR70" i="1" s="1"/>
  <c r="AT70" i="1" s="1"/>
  <c r="AQ142" i="1"/>
  <c r="AR142" i="1" s="1"/>
  <c r="AT142" i="1" s="1"/>
  <c r="AQ214" i="1"/>
  <c r="AR214" i="1" s="1"/>
  <c r="AT214" i="1" s="1"/>
  <c r="AQ358" i="1"/>
  <c r="AR358" i="1" s="1"/>
  <c r="AT358" i="1" s="1"/>
  <c r="AQ430" i="1"/>
  <c r="AR430" i="1" s="1"/>
  <c r="AT430" i="1" s="1"/>
  <c r="AQ502" i="1"/>
  <c r="AR502" i="1" s="1"/>
  <c r="AT502" i="1" s="1"/>
  <c r="AQ574" i="1"/>
  <c r="AR574" i="1" s="1"/>
  <c r="AT574" i="1" s="1"/>
  <c r="AQ646" i="1"/>
  <c r="AR646" i="1" s="1"/>
  <c r="AT646" i="1" s="1"/>
  <c r="AQ718" i="1"/>
  <c r="AR718" i="1" s="1"/>
  <c r="AT718" i="1" s="1"/>
  <c r="AQ790" i="1"/>
  <c r="AR790" i="1" s="1"/>
  <c r="AT790" i="1" s="1"/>
  <c r="AQ862" i="1"/>
  <c r="AR862" i="1" s="1"/>
  <c r="AT862" i="1" s="1"/>
  <c r="AQ934" i="1"/>
  <c r="AR934" i="1" s="1"/>
  <c r="AT934" i="1" s="1"/>
  <c r="AQ1078" i="1"/>
  <c r="AR1078" i="1" s="1"/>
  <c r="AT1078" i="1" s="1"/>
  <c r="AQ1150" i="1"/>
  <c r="AR1150" i="1" s="1"/>
  <c r="AT1150" i="1" s="1"/>
  <c r="AQ1222" i="1"/>
  <c r="AR1222" i="1" s="1"/>
  <c r="AT1222" i="1" s="1"/>
  <c r="AQ1294" i="1"/>
  <c r="AR1294" i="1" s="1"/>
  <c r="AT1294" i="1" s="1"/>
  <c r="AQ1366" i="1"/>
  <c r="AR1366" i="1" s="1"/>
  <c r="AT1366" i="1" s="1"/>
  <c r="AQ1438" i="1"/>
  <c r="AR1438" i="1" s="1"/>
  <c r="AT1438" i="1" s="1"/>
  <c r="AQ1510" i="1"/>
  <c r="AR1510" i="1" s="1"/>
  <c r="AT1510" i="1" s="1"/>
  <c r="AQ1582" i="1"/>
  <c r="AR1582" i="1" s="1"/>
  <c r="AT1582" i="1" s="1"/>
  <c r="AQ1654" i="1"/>
  <c r="AR1654" i="1" s="1"/>
  <c r="AT1654" i="1" s="1"/>
  <c r="AQ1726" i="1"/>
  <c r="AR1726" i="1" s="1"/>
  <c r="AT1726" i="1" s="1"/>
  <c r="AQ1798" i="1"/>
  <c r="AR1798" i="1" s="1"/>
  <c r="AT1798" i="1" s="1"/>
  <c r="AQ1870" i="1"/>
  <c r="AR1870" i="1" s="1"/>
  <c r="AT1870" i="1" s="1"/>
  <c r="AQ1942" i="1"/>
  <c r="AR1942" i="1" s="1"/>
  <c r="AT1942" i="1" s="1"/>
  <c r="AQ2014" i="1"/>
  <c r="AR2014" i="1" s="1"/>
  <c r="AT2014" i="1" s="1"/>
  <c r="AQ2086" i="1"/>
  <c r="AR2086" i="1" s="1"/>
  <c r="AT2086" i="1" s="1"/>
  <c r="AQ2230" i="1"/>
  <c r="AR2230" i="1" s="1"/>
  <c r="AT2230" i="1" s="1"/>
  <c r="AQ1055" i="1"/>
  <c r="AR1055" i="1" s="1"/>
  <c r="AT1055" i="1" s="1"/>
  <c r="AQ1355" i="1"/>
  <c r="AR1355" i="1" s="1"/>
  <c r="AT1355" i="1" s="1"/>
  <c r="AQ1511" i="1"/>
  <c r="AR1511" i="1" s="1"/>
  <c r="AT1511" i="1" s="1"/>
  <c r="AQ1667" i="1"/>
  <c r="AR1667" i="1" s="1"/>
  <c r="AT1667" i="1" s="1"/>
  <c r="AQ1739" i="1"/>
  <c r="AR1739" i="1" s="1"/>
  <c r="AT1739" i="1" s="1"/>
  <c r="AQ1811" i="1"/>
  <c r="AR1811" i="1" s="1"/>
  <c r="AT1811" i="1" s="1"/>
  <c r="AQ1883" i="1"/>
  <c r="AR1883" i="1" s="1"/>
  <c r="AT1883" i="1" s="1"/>
  <c r="AQ1955" i="1"/>
  <c r="AR1955" i="1" s="1"/>
  <c r="AT1955" i="1" s="1"/>
  <c r="AQ2027" i="1"/>
  <c r="AR2027" i="1" s="1"/>
  <c r="AT2027" i="1" s="1"/>
  <c r="AQ2099" i="1"/>
  <c r="AR2099" i="1" s="1"/>
  <c r="AT2099" i="1" s="1"/>
  <c r="AQ2171" i="1"/>
  <c r="AR2171" i="1" s="1"/>
  <c r="AT2171" i="1" s="1"/>
  <c r="AQ2243" i="1"/>
  <c r="AR2243" i="1" s="1"/>
  <c r="AT2243" i="1" s="1"/>
  <c r="AQ2315" i="1"/>
  <c r="AR2315" i="1" s="1"/>
  <c r="AT2315" i="1" s="1"/>
  <c r="AQ48" i="1"/>
  <c r="AR48" i="1" s="1"/>
  <c r="AT48" i="1" s="1"/>
  <c r="AQ120" i="1"/>
  <c r="AR120" i="1" s="1"/>
  <c r="AT120" i="1" s="1"/>
  <c r="AQ192" i="1"/>
  <c r="AR192" i="1" s="1"/>
  <c r="AT192" i="1" s="1"/>
  <c r="AQ264" i="1"/>
  <c r="AR264" i="1" s="1"/>
  <c r="AT264" i="1" s="1"/>
  <c r="AQ336" i="1"/>
  <c r="AR336" i="1" s="1"/>
  <c r="AT336" i="1" s="1"/>
  <c r="AQ408" i="1"/>
  <c r="AR408" i="1" s="1"/>
  <c r="AT408" i="1" s="1"/>
  <c r="AQ480" i="1"/>
  <c r="AR480" i="1" s="1"/>
  <c r="AT480" i="1" s="1"/>
  <c r="AQ708" i="1"/>
  <c r="AR708" i="1" s="1"/>
  <c r="AT708" i="1" s="1"/>
  <c r="AQ780" i="1"/>
  <c r="AR780" i="1" s="1"/>
  <c r="AT780" i="1" s="1"/>
  <c r="AQ1080" i="1"/>
  <c r="AR1080" i="1" s="1"/>
  <c r="AT1080" i="1" s="1"/>
  <c r="AQ1152" i="1"/>
  <c r="AR1152" i="1" s="1"/>
  <c r="AT1152" i="1" s="1"/>
  <c r="AQ1224" i="1"/>
  <c r="AR1224" i="1" s="1"/>
  <c r="AT1224" i="1" s="1"/>
  <c r="AQ1308" i="1"/>
  <c r="AR1308" i="1" s="1"/>
  <c r="AT1308" i="1" s="1"/>
  <c r="AQ1680" i="1"/>
  <c r="AR1680" i="1" s="1"/>
  <c r="AT1680" i="1" s="1"/>
  <c r="AQ1752" i="1"/>
  <c r="AR1752" i="1" s="1"/>
  <c r="AT1752" i="1" s="1"/>
  <c r="AQ948" i="1"/>
  <c r="AR948" i="1" s="1"/>
  <c r="AT948" i="1" s="1"/>
  <c r="AQ1502" i="1"/>
  <c r="AR1502" i="1" s="1"/>
  <c r="AT1502" i="1" s="1"/>
  <c r="AQ1658" i="1"/>
  <c r="AR1658" i="1" s="1"/>
  <c r="AT1658" i="1" s="1"/>
  <c r="AQ2271" i="1"/>
  <c r="AR2271" i="1" s="1"/>
  <c r="AT2271" i="1" s="1"/>
  <c r="AQ1695" i="1"/>
  <c r="AR1695" i="1" s="1"/>
  <c r="AT1695" i="1" s="1"/>
  <c r="AQ1767" i="1"/>
  <c r="AR1767" i="1" s="1"/>
  <c r="AT1767" i="1" s="1"/>
  <c r="AQ1839" i="1"/>
  <c r="AR1839" i="1" s="1"/>
  <c r="AT1839" i="1" s="1"/>
  <c r="AQ1911" i="1"/>
  <c r="AR1911" i="1" s="1"/>
  <c r="AT1911" i="1" s="1"/>
  <c r="AQ2055" i="1"/>
  <c r="AR2055" i="1" s="1"/>
  <c r="AT2055" i="1" s="1"/>
  <c r="AQ2199" i="1"/>
  <c r="AR2199" i="1" s="1"/>
  <c r="AT2199" i="1" s="1"/>
  <c r="AQ2283" i="1"/>
  <c r="AR2283" i="1" s="1"/>
  <c r="AT2283" i="1" s="1"/>
  <c r="AQ64" i="1"/>
  <c r="AR64" i="1" s="1"/>
  <c r="AT64" i="1" s="1"/>
  <c r="AQ136" i="1"/>
  <c r="AR136" i="1" s="1"/>
  <c r="AT136" i="1" s="1"/>
  <c r="AQ208" i="1"/>
  <c r="AR208" i="1" s="1"/>
  <c r="AT208" i="1" s="1"/>
  <c r="AQ280" i="1"/>
  <c r="AR280" i="1" s="1"/>
  <c r="AT280" i="1" s="1"/>
  <c r="AQ352" i="1"/>
  <c r="AR352" i="1" s="1"/>
  <c r="AT352" i="1" s="1"/>
  <c r="AQ1372" i="1"/>
  <c r="AR1372" i="1" s="1"/>
  <c r="AT1372" i="1" s="1"/>
  <c r="AQ1528" i="1"/>
  <c r="AR1528" i="1" s="1"/>
  <c r="AT1528" i="1" s="1"/>
  <c r="AQ1684" i="1"/>
  <c r="AR1684" i="1" s="1"/>
  <c r="AT1684" i="1" s="1"/>
  <c r="AQ1756" i="1"/>
  <c r="AR1756" i="1" s="1"/>
  <c r="AT1756" i="1" s="1"/>
  <c r="AQ1900" i="1"/>
  <c r="AR1900" i="1" s="1"/>
  <c r="AT1900" i="1" s="1"/>
  <c r="AQ1972" i="1"/>
  <c r="AR1972" i="1" s="1"/>
  <c r="AT1972" i="1" s="1"/>
  <c r="AQ2116" i="1"/>
  <c r="AR2116" i="1" s="1"/>
  <c r="AT2116" i="1" s="1"/>
  <c r="AQ2188" i="1"/>
  <c r="AR2188" i="1" s="1"/>
  <c r="AT2188" i="1" s="1"/>
  <c r="AQ1770" i="1"/>
  <c r="AR1770" i="1" s="1"/>
  <c r="AT1770" i="1" s="1"/>
  <c r="AQ1914" i="1"/>
  <c r="AR1914" i="1" s="1"/>
  <c r="AT1914" i="1" s="1"/>
  <c r="AQ1986" i="1"/>
  <c r="AR1986" i="1" s="1"/>
  <c r="AT1986" i="1" s="1"/>
  <c r="AQ2058" i="1"/>
  <c r="AR2058" i="1" s="1"/>
  <c r="AT2058" i="1" s="1"/>
  <c r="AQ2190" i="1"/>
  <c r="AR2190" i="1" s="1"/>
  <c r="AT2190" i="1" s="1"/>
  <c r="AQ2334" i="1"/>
  <c r="AR2334" i="1" s="1"/>
  <c r="AT2334" i="1" s="1"/>
  <c r="AQ1940" i="1"/>
  <c r="AR1940" i="1" s="1"/>
  <c r="AT1940" i="1" s="1"/>
  <c r="AQ2012" i="1"/>
  <c r="AR2012" i="1" s="1"/>
  <c r="AT2012" i="1" s="1"/>
  <c r="AQ2084" i="1"/>
  <c r="AR2084" i="1" s="1"/>
  <c r="AT2084" i="1" s="1"/>
  <c r="AQ2228" i="1"/>
  <c r="AR2228" i="1" s="1"/>
  <c r="AT2228" i="1" s="1"/>
  <c r="AQ2205" i="1"/>
  <c r="AR2205" i="1" s="1"/>
  <c r="AT2205" i="1" s="1"/>
  <c r="AQ2277" i="1"/>
  <c r="AR2277" i="1" s="1"/>
  <c r="AT2277" i="1" s="1"/>
  <c r="AQ2349" i="1"/>
  <c r="AR2349" i="1" s="1"/>
  <c r="AT2349" i="1" s="1"/>
  <c r="AQ2004" i="1"/>
  <c r="AR2004" i="1" s="1"/>
  <c r="AT2004" i="1" s="1"/>
  <c r="AQ2076" i="1"/>
  <c r="AR2076" i="1" s="1"/>
  <c r="AT2076" i="1" s="1"/>
  <c r="AQ2148" i="1"/>
  <c r="AR2148" i="1" s="1"/>
  <c r="AT2148" i="1" s="1"/>
  <c r="AQ2220" i="1"/>
  <c r="AR2220" i="1" s="1"/>
  <c r="AT2220" i="1" s="1"/>
  <c r="AQ471" i="1"/>
  <c r="AR471" i="1" s="1"/>
  <c r="AT471" i="1" s="1"/>
  <c r="AQ543" i="1"/>
  <c r="AR543" i="1" s="1"/>
  <c r="AT543" i="1" s="1"/>
  <c r="AQ615" i="1"/>
  <c r="AR615" i="1" s="1"/>
  <c r="AT615" i="1" s="1"/>
  <c r="AQ687" i="1"/>
  <c r="AR687" i="1" s="1"/>
  <c r="AT687" i="1" s="1"/>
  <c r="AQ831" i="1"/>
  <c r="AR831" i="1" s="1"/>
  <c r="AT831" i="1" s="1"/>
  <c r="AQ903" i="1"/>
  <c r="AR903" i="1" s="1"/>
  <c r="AT903" i="1" s="1"/>
  <c r="AQ975" i="1"/>
  <c r="AR975" i="1" s="1"/>
  <c r="AT975" i="1" s="1"/>
  <c r="AQ1047" i="1"/>
  <c r="AR1047" i="1" s="1"/>
  <c r="AT1047" i="1" s="1"/>
  <c r="AQ1119" i="1"/>
  <c r="AR1119" i="1" s="1"/>
  <c r="AT1119" i="1" s="1"/>
  <c r="AQ1191" i="1"/>
  <c r="AR1191" i="1" s="1"/>
  <c r="AT1191" i="1" s="1"/>
  <c r="AQ1263" i="1"/>
  <c r="AR1263" i="1" s="1"/>
  <c r="AT1263" i="1" s="1"/>
  <c r="AQ1335" i="1"/>
  <c r="AR1335" i="1" s="1"/>
  <c r="AT1335" i="1" s="1"/>
  <c r="AQ1407" i="1"/>
  <c r="AR1407" i="1" s="1"/>
  <c r="AT1407" i="1" s="1"/>
  <c r="AQ1479" i="1"/>
  <c r="AR1479" i="1" s="1"/>
  <c r="AT1479" i="1" s="1"/>
  <c r="AQ1551" i="1"/>
  <c r="AR1551" i="1" s="1"/>
  <c r="AT1551" i="1" s="1"/>
  <c r="AQ364" i="1"/>
  <c r="AR364" i="1" s="1"/>
  <c r="AT364" i="1" s="1"/>
  <c r="AQ42" i="1"/>
  <c r="AR42" i="1" s="1"/>
  <c r="AT42" i="1" s="1"/>
  <c r="AQ114" i="1"/>
  <c r="AR114" i="1" s="1"/>
  <c r="AT114" i="1" s="1"/>
  <c r="AQ186" i="1"/>
  <c r="AR186" i="1" s="1"/>
  <c r="AT186" i="1" s="1"/>
  <c r="AQ258" i="1"/>
  <c r="AR258" i="1" s="1"/>
  <c r="AT258" i="1" s="1"/>
  <c r="AQ330" i="1"/>
  <c r="AR330" i="1" s="1"/>
  <c r="AT330" i="1" s="1"/>
  <c r="AQ402" i="1"/>
  <c r="AR402" i="1" s="1"/>
  <c r="AT402" i="1" s="1"/>
  <c r="AQ474" i="1"/>
  <c r="AR474" i="1" s="1"/>
  <c r="AT474" i="1" s="1"/>
  <c r="AQ546" i="1"/>
  <c r="AR546" i="1" s="1"/>
  <c r="AT546" i="1" s="1"/>
  <c r="AQ618" i="1"/>
  <c r="AR618" i="1" s="1"/>
  <c r="AT618" i="1" s="1"/>
  <c r="AQ690" i="1"/>
  <c r="AR690" i="1" s="1"/>
  <c r="AT690" i="1" s="1"/>
  <c r="AQ762" i="1"/>
  <c r="AR762" i="1" s="1"/>
  <c r="AT762" i="1" s="1"/>
  <c r="AQ834" i="1"/>
  <c r="AR834" i="1" s="1"/>
  <c r="AT834" i="1" s="1"/>
  <c r="AQ906" i="1"/>
  <c r="AR906" i="1" s="1"/>
  <c r="AT906" i="1" s="1"/>
  <c r="AQ978" i="1"/>
  <c r="AR978" i="1" s="1"/>
  <c r="AT978" i="1" s="1"/>
  <c r="AQ1050" i="1"/>
  <c r="AR1050" i="1" s="1"/>
  <c r="AT1050" i="1" s="1"/>
  <c r="AQ1194" i="1"/>
  <c r="AR1194" i="1" s="1"/>
  <c r="AT1194" i="1" s="1"/>
  <c r="AQ1266" i="1"/>
  <c r="AR1266" i="1" s="1"/>
  <c r="AT1266" i="1" s="1"/>
  <c r="AQ1338" i="1"/>
  <c r="AR1338" i="1" s="1"/>
  <c r="AT1338" i="1" s="1"/>
  <c r="AQ1410" i="1"/>
  <c r="AR1410" i="1" s="1"/>
  <c r="AT1410" i="1" s="1"/>
  <c r="AQ1482" i="1"/>
  <c r="AR1482" i="1" s="1"/>
  <c r="AT1482" i="1" s="1"/>
  <c r="AQ1554" i="1"/>
  <c r="AR1554" i="1" s="1"/>
  <c r="AT1554" i="1" s="1"/>
  <c r="AQ1626" i="1"/>
  <c r="AR1626" i="1" s="1"/>
  <c r="AT1626" i="1" s="1"/>
  <c r="AQ1698" i="1"/>
  <c r="AR1698" i="1" s="1"/>
  <c r="AT1698" i="1" s="1"/>
  <c r="AQ2202" i="1"/>
  <c r="AR2202" i="1" s="1"/>
  <c r="AT2202" i="1" s="1"/>
  <c r="AQ2346" i="1"/>
  <c r="AR2346" i="1" s="1"/>
  <c r="AT2346" i="1" s="1"/>
  <c r="AQ1710" i="1"/>
  <c r="AR1710" i="1" s="1"/>
  <c r="AT1710" i="1" s="1"/>
  <c r="AQ2214" i="1"/>
  <c r="AR2214" i="1" s="1"/>
  <c r="AT2214" i="1" s="1"/>
  <c r="AQ843" i="1"/>
  <c r="AR843" i="1" s="1"/>
  <c r="AT843" i="1" s="1"/>
  <c r="AQ915" i="1"/>
  <c r="AR915" i="1" s="1"/>
  <c r="AT915" i="1" s="1"/>
  <c r="AQ987" i="1"/>
  <c r="AR987" i="1" s="1"/>
  <c r="AT987" i="1" s="1"/>
  <c r="AQ1059" i="1"/>
  <c r="AR1059" i="1" s="1"/>
  <c r="AT1059" i="1" s="1"/>
  <c r="AQ1131" i="1"/>
  <c r="AR1131" i="1" s="1"/>
  <c r="AT1131" i="1" s="1"/>
  <c r="AQ1203" i="1"/>
  <c r="AR1203" i="1" s="1"/>
  <c r="AT1203" i="1" s="1"/>
  <c r="AQ1275" i="1"/>
  <c r="AR1275" i="1" s="1"/>
  <c r="AT1275" i="1" s="1"/>
  <c r="AQ1347" i="1"/>
  <c r="AR1347" i="1" s="1"/>
  <c r="AT1347" i="1" s="1"/>
  <c r="AQ1491" i="1"/>
  <c r="AR1491" i="1" s="1"/>
  <c r="AT1491" i="1" s="1"/>
  <c r="AQ1563" i="1"/>
  <c r="AR1563" i="1" s="1"/>
  <c r="AT1563" i="1" s="1"/>
  <c r="AQ1635" i="1"/>
  <c r="AR1635" i="1" s="1"/>
  <c r="AT1635" i="1" s="1"/>
  <c r="AQ376" i="1"/>
  <c r="AR376" i="1" s="1"/>
  <c r="AT376" i="1" s="1"/>
  <c r="AQ448" i="1"/>
  <c r="AR448" i="1" s="1"/>
  <c r="AT448" i="1" s="1"/>
  <c r="AQ520" i="1"/>
  <c r="AR520" i="1" s="1"/>
  <c r="AT520" i="1" s="1"/>
  <c r="AQ592" i="1"/>
  <c r="AR592" i="1" s="1"/>
  <c r="AT592" i="1" s="1"/>
  <c r="AQ664" i="1"/>
  <c r="AR664" i="1" s="1"/>
  <c r="AT664" i="1" s="1"/>
  <c r="AQ736" i="1"/>
  <c r="AR736" i="1" s="1"/>
  <c r="AT736" i="1" s="1"/>
  <c r="AQ808" i="1"/>
  <c r="AR808" i="1" s="1"/>
  <c r="AT808" i="1" s="1"/>
  <c r="AQ880" i="1"/>
  <c r="AR880" i="1" s="1"/>
  <c r="AT880" i="1" s="1"/>
  <c r="AQ952" i="1"/>
  <c r="AR952" i="1" s="1"/>
  <c r="AT952" i="1" s="1"/>
  <c r="AQ1024" i="1"/>
  <c r="AR1024" i="1" s="1"/>
  <c r="AT1024" i="1" s="1"/>
  <c r="AQ1096" i="1"/>
  <c r="AR1096" i="1" s="1"/>
  <c r="AT1096" i="1" s="1"/>
  <c r="AQ1168" i="1"/>
  <c r="AR1168" i="1" s="1"/>
  <c r="AT1168" i="1" s="1"/>
  <c r="AQ1240" i="1"/>
  <c r="AR1240" i="1" s="1"/>
  <c r="AT1240" i="1" s="1"/>
  <c r="AQ1312" i="1"/>
  <c r="AR1312" i="1" s="1"/>
  <c r="AT1312" i="1" s="1"/>
  <c r="AQ1468" i="1"/>
  <c r="AR1468" i="1" s="1"/>
  <c r="AT1468" i="1" s="1"/>
  <c r="AQ1624" i="1"/>
  <c r="AR1624" i="1" s="1"/>
  <c r="AT1624" i="1" s="1"/>
  <c r="AQ54" i="1"/>
  <c r="AR54" i="1" s="1"/>
  <c r="AT54" i="1" s="1"/>
  <c r="AQ126" i="1"/>
  <c r="AR126" i="1" s="1"/>
  <c r="AT126" i="1" s="1"/>
  <c r="AQ270" i="1"/>
  <c r="AR270" i="1" s="1"/>
  <c r="AT270" i="1" s="1"/>
  <c r="AQ342" i="1"/>
  <c r="AR342" i="1" s="1"/>
  <c r="AT342" i="1" s="1"/>
  <c r="AQ414" i="1"/>
  <c r="AR414" i="1" s="1"/>
  <c r="AT414" i="1" s="1"/>
  <c r="AQ486" i="1"/>
  <c r="AR486" i="1" s="1"/>
  <c r="AT486" i="1" s="1"/>
  <c r="AQ558" i="1"/>
  <c r="AR558" i="1" s="1"/>
  <c r="AT558" i="1" s="1"/>
  <c r="AQ630" i="1"/>
  <c r="AR630" i="1" s="1"/>
  <c r="AT630" i="1" s="1"/>
  <c r="AQ702" i="1"/>
  <c r="AR702" i="1" s="1"/>
  <c r="AT702" i="1" s="1"/>
  <c r="AQ774" i="1"/>
  <c r="AR774" i="1" s="1"/>
  <c r="AT774" i="1" s="1"/>
  <c r="AQ846" i="1"/>
  <c r="AR846" i="1" s="1"/>
  <c r="AT846" i="1" s="1"/>
  <c r="AQ918" i="1"/>
  <c r="AR918" i="1" s="1"/>
  <c r="AT918" i="1" s="1"/>
  <c r="AQ990" i="1"/>
  <c r="AR990" i="1" s="1"/>
  <c r="AT990" i="1" s="1"/>
  <c r="AQ1062" i="1"/>
  <c r="AR1062" i="1" s="1"/>
  <c r="AT1062" i="1" s="1"/>
  <c r="AQ1134" i="1"/>
  <c r="AR1134" i="1" s="1"/>
  <c r="AT1134" i="1" s="1"/>
  <c r="AQ1206" i="1"/>
  <c r="AR1206" i="1" s="1"/>
  <c r="AT1206" i="1" s="1"/>
  <c r="AQ1278" i="1"/>
  <c r="AR1278" i="1" s="1"/>
  <c r="AT1278" i="1" s="1"/>
  <c r="AQ1350" i="1"/>
  <c r="AR1350" i="1" s="1"/>
  <c r="AT1350" i="1" s="1"/>
  <c r="AQ1422" i="1"/>
  <c r="AR1422" i="1" s="1"/>
  <c r="AT1422" i="1" s="1"/>
  <c r="AQ1494" i="1"/>
  <c r="AR1494" i="1" s="1"/>
  <c r="AT1494" i="1" s="1"/>
  <c r="AQ1566" i="1"/>
  <c r="AR1566" i="1" s="1"/>
  <c r="AT1566" i="1" s="1"/>
  <c r="AQ1638" i="1"/>
  <c r="AR1638" i="1" s="1"/>
  <c r="AT1638" i="1" s="1"/>
  <c r="AQ2226" i="1"/>
  <c r="AR2226" i="1" s="1"/>
  <c r="AT2226" i="1" s="1"/>
  <c r="AQ2296" i="1"/>
  <c r="AR2296" i="1" s="1"/>
  <c r="AT2296" i="1" s="1"/>
  <c r="AQ17" i="1"/>
  <c r="AR17" i="1" s="1"/>
  <c r="AT17" i="1" s="1"/>
  <c r="AQ89" i="1"/>
  <c r="AR89" i="1" s="1"/>
  <c r="AT89" i="1" s="1"/>
  <c r="AQ233" i="1"/>
  <c r="AR233" i="1" s="1"/>
  <c r="AT233" i="1" s="1"/>
  <c r="AQ305" i="1"/>
  <c r="AR305" i="1" s="1"/>
  <c r="AT305" i="1" s="1"/>
  <c r="AQ377" i="1"/>
  <c r="AR377" i="1" s="1"/>
  <c r="AT377" i="1" s="1"/>
  <c r="AQ449" i="1"/>
  <c r="AR449" i="1" s="1"/>
  <c r="AT449" i="1" s="1"/>
  <c r="AQ521" i="1"/>
  <c r="AR521" i="1" s="1"/>
  <c r="AT521" i="1" s="1"/>
  <c r="AQ593" i="1"/>
  <c r="AR593" i="1" s="1"/>
  <c r="AT593" i="1" s="1"/>
  <c r="AQ665" i="1"/>
  <c r="AR665" i="1" s="1"/>
  <c r="AT665" i="1" s="1"/>
  <c r="AQ737" i="1"/>
  <c r="AR737" i="1" s="1"/>
  <c r="AT737" i="1" s="1"/>
  <c r="AQ809" i="1"/>
  <c r="AR809" i="1" s="1"/>
  <c r="AT809" i="1" s="1"/>
  <c r="AQ881" i="1"/>
  <c r="AR881" i="1" s="1"/>
  <c r="AT881" i="1" s="1"/>
  <c r="AQ953" i="1"/>
  <c r="AR953" i="1" s="1"/>
  <c r="AT953" i="1" s="1"/>
  <c r="AQ1025" i="1"/>
  <c r="AR1025" i="1" s="1"/>
  <c r="AT1025" i="1" s="1"/>
  <c r="AQ1097" i="1"/>
  <c r="AR1097" i="1" s="1"/>
  <c r="AT1097" i="1" s="1"/>
  <c r="AQ1169" i="1"/>
  <c r="AR1169" i="1" s="1"/>
  <c r="AT1169" i="1" s="1"/>
  <c r="AQ1241" i="1"/>
  <c r="AR1241" i="1" s="1"/>
  <c r="AT1241" i="1" s="1"/>
  <c r="AQ1313" i="1"/>
  <c r="AR1313" i="1" s="1"/>
  <c r="AT1313" i="1" s="1"/>
  <c r="AQ1385" i="1"/>
  <c r="AR1385" i="1" s="1"/>
  <c r="AT1385" i="1" s="1"/>
  <c r="AQ1457" i="1"/>
  <c r="AR1457" i="1" s="1"/>
  <c r="AT1457" i="1" s="1"/>
  <c r="AQ1529" i="1"/>
  <c r="AR1529" i="1" s="1"/>
  <c r="AT1529" i="1" s="1"/>
  <c r="AQ1601" i="1"/>
  <c r="AR1601" i="1" s="1"/>
  <c r="AT1601" i="1" s="1"/>
  <c r="AQ1673" i="1"/>
  <c r="AR1673" i="1" s="1"/>
  <c r="AT1673" i="1" s="1"/>
  <c r="AQ1817" i="1"/>
  <c r="AR1817" i="1" s="1"/>
  <c r="AT1817" i="1" s="1"/>
  <c r="AQ1889" i="1"/>
  <c r="AR1889" i="1" s="1"/>
  <c r="AT1889" i="1" s="1"/>
  <c r="AQ1961" i="1"/>
  <c r="AR1961" i="1" s="1"/>
  <c r="AT1961" i="1" s="1"/>
  <c r="AQ2033" i="1"/>
  <c r="AR2033" i="1" s="1"/>
  <c r="AT2033" i="1" s="1"/>
  <c r="AQ2105" i="1"/>
  <c r="AR2105" i="1" s="1"/>
  <c r="AT2105" i="1" s="1"/>
  <c r="AQ2177" i="1"/>
  <c r="AR2177" i="1" s="1"/>
  <c r="AT2177" i="1" s="1"/>
  <c r="AQ2249" i="1"/>
  <c r="AR2249" i="1" s="1"/>
  <c r="AT2249" i="1" s="1"/>
  <c r="AQ2321" i="1"/>
  <c r="AR2321" i="1" s="1"/>
  <c r="AT2321" i="1" s="1"/>
  <c r="AQ2191" i="1"/>
  <c r="AR2191" i="1" s="1"/>
  <c r="AT2191" i="1" s="1"/>
  <c r="AQ2263" i="1"/>
  <c r="AR2263" i="1" s="1"/>
  <c r="AT2263" i="1" s="1"/>
  <c r="AQ6" i="1"/>
  <c r="AR6" i="1" s="1"/>
  <c r="AT6" i="1" s="1"/>
  <c r="AQ1719" i="1"/>
  <c r="AR1719" i="1" s="1"/>
  <c r="AT1719" i="1" s="1"/>
  <c r="AQ1791" i="1"/>
  <c r="AR1791" i="1" s="1"/>
  <c r="AT1791" i="1" s="1"/>
  <c r="AQ1863" i="1"/>
  <c r="AR1863" i="1" s="1"/>
  <c r="AT1863" i="1" s="1"/>
  <c r="AQ1935" i="1"/>
  <c r="AR1935" i="1" s="1"/>
  <c r="AT1935" i="1" s="1"/>
  <c r="AQ2007" i="1"/>
  <c r="AR2007" i="1" s="1"/>
  <c r="AT2007" i="1" s="1"/>
  <c r="AQ2151" i="1"/>
  <c r="AR2151" i="1" s="1"/>
  <c r="AT2151" i="1" s="1"/>
  <c r="AQ2223" i="1"/>
  <c r="AR2223" i="1" s="1"/>
  <c r="AT2223" i="1" s="1"/>
  <c r="AQ16" i="1"/>
  <c r="AR16" i="1" s="1"/>
  <c r="AT16" i="1" s="1"/>
  <c r="AQ88" i="1"/>
  <c r="AR88" i="1" s="1"/>
  <c r="AT88" i="1" s="1"/>
  <c r="AQ160" i="1"/>
  <c r="AR160" i="1" s="1"/>
  <c r="AT160" i="1" s="1"/>
  <c r="AQ232" i="1"/>
  <c r="AR232" i="1" s="1"/>
  <c r="AT232" i="1" s="1"/>
  <c r="AQ304" i="1"/>
  <c r="AR304" i="1" s="1"/>
  <c r="AT304" i="1" s="1"/>
  <c r="AQ1396" i="1"/>
  <c r="AR1396" i="1" s="1"/>
  <c r="AT1396" i="1" s="1"/>
  <c r="AQ1552" i="1"/>
  <c r="AR1552" i="1" s="1"/>
  <c r="AT1552" i="1" s="1"/>
  <c r="AQ1708" i="1"/>
  <c r="AR1708" i="1" s="1"/>
  <c r="AT1708" i="1" s="1"/>
  <c r="AQ1780" i="1"/>
  <c r="AR1780" i="1" s="1"/>
  <c r="AT1780" i="1" s="1"/>
  <c r="AQ1852" i="1"/>
  <c r="AR1852" i="1" s="1"/>
  <c r="AT1852" i="1" s="1"/>
  <c r="AQ1924" i="1"/>
  <c r="AR1924" i="1" s="1"/>
  <c r="AT1924" i="1" s="1"/>
  <c r="AQ1996" i="1"/>
  <c r="AR1996" i="1" s="1"/>
  <c r="AT1996" i="1" s="1"/>
  <c r="AQ2068" i="1"/>
  <c r="AR2068" i="1" s="1"/>
  <c r="AT2068" i="1" s="1"/>
  <c r="AQ2140" i="1"/>
  <c r="AR2140" i="1" s="1"/>
  <c r="AT2140" i="1" s="1"/>
  <c r="AQ2094" i="1"/>
  <c r="AR2094" i="1" s="1"/>
  <c r="AT2094" i="1" s="1"/>
  <c r="AQ2238" i="1"/>
  <c r="AR2238" i="1" s="1"/>
  <c r="AT2238" i="1" s="1"/>
  <c r="AQ388" i="1"/>
  <c r="AR388" i="1" s="1"/>
  <c r="AT388" i="1" s="1"/>
  <c r="AQ460" i="1"/>
  <c r="AR460" i="1" s="1"/>
  <c r="AT460" i="1" s="1"/>
  <c r="AQ532" i="1"/>
  <c r="AR532" i="1" s="1"/>
  <c r="AT532" i="1" s="1"/>
  <c r="AQ604" i="1"/>
  <c r="AR604" i="1" s="1"/>
  <c r="AT604" i="1" s="1"/>
  <c r="AQ676" i="1"/>
  <c r="AR676" i="1" s="1"/>
  <c r="AT676" i="1" s="1"/>
  <c r="AQ748" i="1"/>
  <c r="AR748" i="1" s="1"/>
  <c r="AT748" i="1" s="1"/>
  <c r="AQ820" i="1"/>
  <c r="AR820" i="1" s="1"/>
  <c r="AT820" i="1" s="1"/>
  <c r="AQ892" i="1"/>
  <c r="AR892" i="1" s="1"/>
  <c r="AT892" i="1" s="1"/>
  <c r="AQ964" i="1"/>
  <c r="AR964" i="1" s="1"/>
  <c r="AT964" i="1" s="1"/>
  <c r="AQ1036" i="1"/>
  <c r="AR1036" i="1" s="1"/>
  <c r="AT1036" i="1" s="1"/>
  <c r="AQ1108" i="1"/>
  <c r="AR1108" i="1" s="1"/>
  <c r="AT1108" i="1" s="1"/>
  <c r="AQ1180" i="1"/>
  <c r="AR1180" i="1" s="1"/>
  <c r="AT1180" i="1" s="1"/>
  <c r="AQ1252" i="1"/>
  <c r="AR1252" i="1" s="1"/>
  <c r="AT1252" i="1" s="1"/>
  <c r="AQ1324" i="1"/>
  <c r="AR1324" i="1" s="1"/>
  <c r="AT1324" i="1" s="1"/>
  <c r="AQ1480" i="1"/>
  <c r="AR1480" i="1" s="1"/>
  <c r="AT1480" i="1" s="1"/>
  <c r="AQ1636" i="1"/>
  <c r="AR1636" i="1" s="1"/>
  <c r="AT1636" i="1" s="1"/>
  <c r="AQ2250" i="1"/>
  <c r="AR2250" i="1" s="1"/>
  <c r="AT2250" i="1" s="1"/>
  <c r="AQ2152" i="1"/>
  <c r="AR2152" i="1" s="1"/>
  <c r="AT2152" i="1" s="1"/>
  <c r="AQ1734" i="1"/>
  <c r="AR1734" i="1" s="1"/>
  <c r="AT1734" i="1" s="1"/>
  <c r="AQ1806" i="1"/>
  <c r="AR1806" i="1" s="1"/>
  <c r="AT1806" i="1" s="1"/>
  <c r="AQ1878" i="1"/>
  <c r="AR1878" i="1" s="1"/>
  <c r="AT1878" i="1" s="1"/>
  <c r="AQ1950" i="1"/>
  <c r="AR1950" i="1" s="1"/>
  <c r="AT1950" i="1" s="1"/>
  <c r="AQ2022" i="1"/>
  <c r="AR2022" i="1" s="1"/>
  <c r="AT2022" i="1" s="1"/>
  <c r="AQ2118" i="1"/>
  <c r="AR2118" i="1" s="1"/>
  <c r="AT2118" i="1" s="1"/>
  <c r="AQ363" i="1"/>
  <c r="AR363" i="1" s="1"/>
  <c r="AT363" i="1" s="1"/>
  <c r="AQ435" i="1"/>
  <c r="AR435" i="1" s="1"/>
  <c r="AT435" i="1" s="1"/>
  <c r="AQ507" i="1"/>
  <c r="AR507" i="1" s="1"/>
  <c r="AT507" i="1" s="1"/>
  <c r="AQ579" i="1"/>
  <c r="AR579" i="1" s="1"/>
  <c r="AT579" i="1" s="1"/>
  <c r="AQ651" i="1"/>
  <c r="AR651" i="1" s="1"/>
  <c r="AT651" i="1" s="1"/>
  <c r="AQ723" i="1"/>
  <c r="AR723" i="1" s="1"/>
  <c r="AT723" i="1" s="1"/>
  <c r="AQ795" i="1"/>
  <c r="AR795" i="1" s="1"/>
  <c r="AT795" i="1" s="1"/>
  <c r="AQ867" i="1"/>
  <c r="AR867" i="1" s="1"/>
  <c r="AT867" i="1" s="1"/>
  <c r="AQ1011" i="1"/>
  <c r="AR1011" i="1" s="1"/>
  <c r="AT1011" i="1" s="1"/>
  <c r="AQ1083" i="1"/>
  <c r="AR1083" i="1" s="1"/>
  <c r="AT1083" i="1" s="1"/>
  <c r="AQ1155" i="1"/>
  <c r="AR1155" i="1" s="1"/>
  <c r="AT1155" i="1" s="1"/>
  <c r="AQ1227" i="1"/>
  <c r="AR1227" i="1" s="1"/>
  <c r="AT1227" i="1" s="1"/>
  <c r="AQ1299" i="1"/>
  <c r="AR1299" i="1" s="1"/>
  <c r="AT1299" i="1" s="1"/>
  <c r="AQ1371" i="1"/>
  <c r="AR1371" i="1" s="1"/>
  <c r="AT1371" i="1" s="1"/>
  <c r="AQ1443" i="1"/>
  <c r="AR1443" i="1" s="1"/>
  <c r="AT1443" i="1" s="1"/>
  <c r="AQ1515" i="1"/>
  <c r="AR1515" i="1" s="1"/>
  <c r="AT1515" i="1" s="1"/>
  <c r="AQ1587" i="1"/>
  <c r="AR1587" i="1" s="1"/>
  <c r="AT1587" i="1" s="1"/>
  <c r="AQ1659" i="1"/>
  <c r="AR1659" i="1" s="1"/>
  <c r="AT1659" i="1" s="1"/>
  <c r="AQ400" i="1"/>
  <c r="AR400" i="1" s="1"/>
  <c r="AT400" i="1" s="1"/>
  <c r="AQ472" i="1"/>
  <c r="AR472" i="1" s="1"/>
  <c r="AT472" i="1" s="1"/>
  <c r="AQ544" i="1"/>
  <c r="AR544" i="1" s="1"/>
  <c r="AT544" i="1" s="1"/>
  <c r="AQ616" i="1"/>
  <c r="AR616" i="1" s="1"/>
  <c r="AT616" i="1" s="1"/>
  <c r="AQ688" i="1"/>
  <c r="AR688" i="1" s="1"/>
  <c r="AT688" i="1" s="1"/>
  <c r="AQ760" i="1"/>
  <c r="AR760" i="1" s="1"/>
  <c r="AT760" i="1" s="1"/>
  <c r="AQ832" i="1"/>
  <c r="AR832" i="1" s="1"/>
  <c r="AT832" i="1" s="1"/>
  <c r="AQ904" i="1"/>
  <c r="AR904" i="1" s="1"/>
  <c r="AT904" i="1" s="1"/>
  <c r="AQ1048" i="1"/>
  <c r="AR1048" i="1" s="1"/>
  <c r="AT1048" i="1" s="1"/>
  <c r="AQ1192" i="1"/>
  <c r="AR1192" i="1" s="1"/>
  <c r="AT1192" i="1" s="1"/>
  <c r="AQ1264" i="1"/>
  <c r="AR1264" i="1" s="1"/>
  <c r="AT1264" i="1" s="1"/>
  <c r="AQ1336" i="1"/>
  <c r="AR1336" i="1" s="1"/>
  <c r="AT1336" i="1" s="1"/>
  <c r="AQ1492" i="1"/>
  <c r="AR1492" i="1" s="1"/>
  <c r="AT1492" i="1" s="1"/>
  <c r="AQ1648" i="1"/>
  <c r="AR1648" i="1" s="1"/>
  <c r="AT1648" i="1" s="1"/>
  <c r="AQ150" i="1"/>
  <c r="AR150" i="1" s="1"/>
  <c r="AT150" i="1" s="1"/>
  <c r="AQ222" i="1"/>
  <c r="AR222" i="1" s="1"/>
  <c r="AT222" i="1" s="1"/>
  <c r="AQ294" i="1"/>
  <c r="AR294" i="1" s="1"/>
  <c r="AT294" i="1" s="1"/>
  <c r="AQ366" i="1"/>
  <c r="AR366" i="1" s="1"/>
  <c r="AT366" i="1" s="1"/>
  <c r="AQ438" i="1"/>
  <c r="AR438" i="1" s="1"/>
  <c r="AT438" i="1" s="1"/>
  <c r="AQ582" i="1"/>
  <c r="AR582" i="1" s="1"/>
  <c r="AT582" i="1" s="1"/>
  <c r="AQ654" i="1"/>
  <c r="AR654" i="1" s="1"/>
  <c r="AT654" i="1" s="1"/>
  <c r="AQ726" i="1"/>
  <c r="AR726" i="1" s="1"/>
  <c r="AT726" i="1" s="1"/>
  <c r="AQ798" i="1"/>
  <c r="AR798" i="1" s="1"/>
  <c r="AT798" i="1" s="1"/>
  <c r="AQ870" i="1"/>
  <c r="AR870" i="1" s="1"/>
  <c r="AT870" i="1" s="1"/>
  <c r="AQ1014" i="1"/>
  <c r="AR1014" i="1" s="1"/>
  <c r="AT1014" i="1" s="1"/>
  <c r="AQ1086" i="1"/>
  <c r="AR1086" i="1" s="1"/>
  <c r="AT1086" i="1" s="1"/>
  <c r="AQ1158" i="1"/>
  <c r="AR1158" i="1" s="1"/>
  <c r="AT1158" i="1" s="1"/>
  <c r="AQ1230" i="1"/>
  <c r="AR1230" i="1" s="1"/>
  <c r="AT1230" i="1" s="1"/>
  <c r="AQ1302" i="1"/>
  <c r="AR1302" i="1" s="1"/>
  <c r="AT1302" i="1" s="1"/>
  <c r="AQ1374" i="1"/>
  <c r="AR1374" i="1" s="1"/>
  <c r="AT1374" i="1" s="1"/>
  <c r="AQ1446" i="1"/>
  <c r="AR1446" i="1" s="1"/>
  <c r="AT1446" i="1" s="1"/>
  <c r="AQ1518" i="1"/>
  <c r="AR1518" i="1" s="1"/>
  <c r="AT1518" i="1" s="1"/>
  <c r="AQ1590" i="1"/>
  <c r="AR1590" i="1" s="1"/>
  <c r="AT1590" i="1" s="1"/>
  <c r="AQ1662" i="1"/>
  <c r="AR1662" i="1" s="1"/>
  <c r="AT1662" i="1" s="1"/>
  <c r="AQ2274" i="1"/>
  <c r="AR2274" i="1" s="1"/>
  <c r="AT2274" i="1" s="1"/>
  <c r="AQ113" i="1"/>
  <c r="AR113" i="1" s="1"/>
  <c r="AT113" i="1" s="1"/>
  <c r="AQ185" i="1"/>
  <c r="AR185" i="1" s="1"/>
  <c r="AT185" i="1" s="1"/>
  <c r="AQ257" i="1"/>
  <c r="AR257" i="1" s="1"/>
  <c r="AT257" i="1" s="1"/>
  <c r="AQ329" i="1"/>
  <c r="AR329" i="1" s="1"/>
  <c r="AT329" i="1" s="1"/>
  <c r="AQ401" i="1"/>
  <c r="AR401" i="1" s="1"/>
  <c r="AT401" i="1" s="1"/>
  <c r="AQ473" i="1"/>
  <c r="AR473" i="1" s="1"/>
  <c r="AT473" i="1" s="1"/>
  <c r="AQ545" i="1"/>
  <c r="AR545" i="1" s="1"/>
  <c r="AT545" i="1" s="1"/>
  <c r="AQ617" i="1"/>
  <c r="AR617" i="1" s="1"/>
  <c r="AT617" i="1" s="1"/>
  <c r="AQ689" i="1"/>
  <c r="AR689" i="1" s="1"/>
  <c r="AT689" i="1" s="1"/>
  <c r="AQ761" i="1"/>
  <c r="AR761" i="1" s="1"/>
  <c r="AT761" i="1" s="1"/>
  <c r="AQ833" i="1"/>
  <c r="AR833" i="1" s="1"/>
  <c r="AT833" i="1" s="1"/>
  <c r="AQ905" i="1"/>
  <c r="AR905" i="1" s="1"/>
  <c r="AT905" i="1" s="1"/>
  <c r="AQ977" i="1"/>
  <c r="AR977" i="1" s="1"/>
  <c r="AT977" i="1" s="1"/>
  <c r="AQ1049" i="1"/>
  <c r="AR1049" i="1" s="1"/>
  <c r="AT1049" i="1" s="1"/>
  <c r="AQ1121" i="1"/>
  <c r="AR1121" i="1" s="1"/>
  <c r="AT1121" i="1" s="1"/>
  <c r="AQ1193" i="1"/>
  <c r="AR1193" i="1" s="1"/>
  <c r="AT1193" i="1" s="1"/>
  <c r="AQ1265" i="1"/>
  <c r="AR1265" i="1" s="1"/>
  <c r="AT1265" i="1" s="1"/>
  <c r="AQ1337" i="1"/>
  <c r="AR1337" i="1" s="1"/>
  <c r="AT1337" i="1" s="1"/>
  <c r="AQ1409" i="1"/>
  <c r="AR1409" i="1" s="1"/>
  <c r="AT1409" i="1" s="1"/>
  <c r="AQ1481" i="1"/>
  <c r="AR1481" i="1" s="1"/>
  <c r="AT1481" i="1" s="1"/>
  <c r="AQ1553" i="1"/>
  <c r="AR1553" i="1" s="1"/>
  <c r="AT1553" i="1" s="1"/>
  <c r="AQ1625" i="1"/>
  <c r="AR1625" i="1" s="1"/>
  <c r="AT1625" i="1" s="1"/>
  <c r="AQ1697" i="1"/>
  <c r="AR1697" i="1" s="1"/>
  <c r="AT1697" i="1" s="1"/>
  <c r="AQ1769" i="1"/>
  <c r="AR1769" i="1" s="1"/>
  <c r="AT1769" i="1" s="1"/>
  <c r="AQ1841" i="1"/>
  <c r="AR1841" i="1" s="1"/>
  <c r="AT1841" i="1" s="1"/>
  <c r="AQ1913" i="1"/>
  <c r="AR1913" i="1" s="1"/>
  <c r="AT1913" i="1" s="1"/>
  <c r="AQ2057" i="1"/>
  <c r="AR2057" i="1" s="1"/>
  <c r="AT2057" i="1" s="1"/>
  <c r="AQ2129" i="1"/>
  <c r="AR2129" i="1" s="1"/>
  <c r="AT2129" i="1" s="1"/>
  <c r="AQ2201" i="1"/>
  <c r="AR2201" i="1" s="1"/>
  <c r="AT2201" i="1" s="1"/>
  <c r="AQ2215" i="1"/>
  <c r="AR2215" i="1" s="1"/>
  <c r="AT2215" i="1" s="1"/>
  <c r="AQ2287" i="1"/>
  <c r="AR2287" i="1" s="1"/>
  <c r="AT2287" i="1" s="1"/>
  <c r="AQ1743" i="1"/>
  <c r="AR1743" i="1" s="1"/>
  <c r="AT1743" i="1" s="1"/>
  <c r="AQ1815" i="1"/>
  <c r="AR1815" i="1" s="1"/>
  <c r="AT1815" i="1" s="1"/>
  <c r="AQ1887" i="1"/>
  <c r="AR1887" i="1" s="1"/>
  <c r="AT1887" i="1" s="1"/>
  <c r="AQ2031" i="1"/>
  <c r="AR2031" i="1" s="1"/>
  <c r="AT2031" i="1" s="1"/>
  <c r="AQ2175" i="1"/>
  <c r="AR2175" i="1" s="1"/>
  <c r="AT2175" i="1" s="1"/>
  <c r="AQ40" i="1"/>
  <c r="AR40" i="1" s="1"/>
  <c r="AT40" i="1" s="1"/>
  <c r="AQ112" i="1"/>
  <c r="AR112" i="1" s="1"/>
  <c r="AT112" i="1" s="1"/>
  <c r="AQ184" i="1"/>
  <c r="AR184" i="1" s="1"/>
  <c r="AT184" i="1" s="1"/>
  <c r="AQ256" i="1"/>
  <c r="AR256" i="1" s="1"/>
  <c r="AT256" i="1" s="1"/>
  <c r="AQ328" i="1"/>
  <c r="AR328" i="1" s="1"/>
  <c r="AT328" i="1" s="1"/>
  <c r="AQ1746" i="1"/>
  <c r="AR1746" i="1" s="1"/>
  <c r="AT1746" i="1" s="1"/>
  <c r="AQ1818" i="1"/>
  <c r="AR1818" i="1" s="1"/>
  <c r="AT1818" i="1" s="1"/>
  <c r="AQ1890" i="1"/>
  <c r="AR1890" i="1" s="1"/>
  <c r="AT1890" i="1" s="1"/>
  <c r="AQ1962" i="1"/>
  <c r="AR1962" i="1" s="1"/>
  <c r="AT1962" i="1" s="1"/>
  <c r="AQ2034" i="1"/>
  <c r="AR2034" i="1" s="1"/>
  <c r="AT2034" i="1" s="1"/>
  <c r="AQ2286" i="1"/>
  <c r="AR2286" i="1" s="1"/>
  <c r="AT2286" i="1" s="1"/>
  <c r="AQ1916" i="1"/>
  <c r="AR1916" i="1" s="1"/>
  <c r="AT1916" i="1" s="1"/>
  <c r="AQ1988" i="1"/>
  <c r="AR1988" i="1" s="1"/>
  <c r="AT1988" i="1" s="1"/>
  <c r="AQ2060" i="1"/>
  <c r="AR2060" i="1" s="1"/>
  <c r="AT2060" i="1" s="1"/>
  <c r="AQ2132" i="1"/>
  <c r="AR2132" i="1" s="1"/>
  <c r="AT2132" i="1" s="1"/>
  <c r="AQ2276" i="1"/>
  <c r="AR2276" i="1" s="1"/>
  <c r="AT2276" i="1" s="1"/>
  <c r="AQ2181" i="1"/>
  <c r="AR2181" i="1" s="1"/>
  <c r="AT2181" i="1" s="1"/>
  <c r="AQ2325" i="1"/>
  <c r="AR2325" i="1" s="1"/>
  <c r="AT2325" i="1" s="1"/>
  <c r="AQ2154" i="1"/>
  <c r="AR2154" i="1" s="1"/>
  <c r="AT2154" i="1" s="1"/>
  <c r="AQ2298" i="1"/>
  <c r="AR2298" i="1" s="1"/>
  <c r="AT2298" i="1" s="1"/>
  <c r="AQ1516" i="1"/>
  <c r="AR1516" i="1" s="1"/>
  <c r="AT1516" i="1" s="1"/>
  <c r="AQ2166" i="1"/>
  <c r="AR2166" i="1" s="1"/>
  <c r="AT2166" i="1" s="1"/>
  <c r="AQ2193" i="1"/>
  <c r="AR2193" i="1" s="1"/>
  <c r="AT2193" i="1" s="1"/>
  <c r="AQ2265" i="1"/>
  <c r="AR2265" i="1" s="1"/>
  <c r="AT2265" i="1" s="1"/>
  <c r="AQ1992" i="1"/>
  <c r="AR1992" i="1" s="1"/>
  <c r="AT1992" i="1" s="1"/>
  <c r="AQ2064" i="1"/>
  <c r="AR2064" i="1" s="1"/>
  <c r="AT2064" i="1" s="1"/>
  <c r="AQ2136" i="1"/>
  <c r="AR2136" i="1" s="1"/>
  <c r="AT2136" i="1" s="1"/>
  <c r="AQ1444" i="1"/>
  <c r="AR1444" i="1" s="1"/>
  <c r="AT1444" i="1" s="1"/>
  <c r="AL2282" i="1"/>
  <c r="AK2282" i="1"/>
  <c r="AL2316" i="1"/>
  <c r="AK2316" i="1"/>
  <c r="AL2319" i="1"/>
  <c r="AK2319" i="1"/>
  <c r="AL2227" i="1"/>
  <c r="AK2227" i="1"/>
  <c r="AL2312" i="1"/>
  <c r="AK2312" i="1"/>
  <c r="AL2307" i="1"/>
  <c r="AK2307" i="1"/>
  <c r="AL2340" i="1"/>
  <c r="AK2340" i="1"/>
  <c r="AL2306" i="1"/>
  <c r="AK2306" i="1"/>
  <c r="AL2187" i="1"/>
  <c r="AK2187" i="1"/>
  <c r="AL2244" i="1"/>
  <c r="AK2244" i="1"/>
  <c r="AL2081" i="1"/>
  <c r="AK2081" i="1"/>
  <c r="AL2304" i="1"/>
  <c r="AK2304" i="1"/>
  <c r="AL2299" i="1"/>
  <c r="AK2299" i="1"/>
  <c r="AL2351" i="1"/>
  <c r="AK2351" i="1"/>
  <c r="AL2214" i="1"/>
  <c r="AK2214" i="1"/>
  <c r="AL2050" i="1"/>
  <c r="AK2050" i="1"/>
  <c r="AL2317" i="1"/>
  <c r="AK2317" i="1"/>
  <c r="AL2305" i="1"/>
  <c r="AK2305" i="1"/>
  <c r="AL2229" i="1"/>
  <c r="AK2229" i="1"/>
  <c r="AL2085" i="1"/>
  <c r="AK2085" i="1"/>
  <c r="AL2298" i="1"/>
  <c r="AK2298" i="1"/>
  <c r="AL2268" i="1"/>
  <c r="AK2268" i="1"/>
  <c r="AL2336" i="1"/>
  <c r="AK2336" i="1"/>
  <c r="AL2226" i="1"/>
  <c r="AK2226" i="1"/>
  <c r="AL2184" i="1"/>
  <c r="AK2184" i="1"/>
  <c r="AL2313" i="1"/>
  <c r="AK2313" i="1"/>
  <c r="AL2337" i="1"/>
  <c r="AK2337" i="1"/>
  <c r="AL2213" i="1"/>
  <c r="AK2213" i="1"/>
  <c r="AL2343" i="1"/>
  <c r="AK2343" i="1"/>
  <c r="AL2293" i="1"/>
  <c r="AK2293" i="1"/>
  <c r="AL2287" i="1"/>
  <c r="AK2287" i="1"/>
  <c r="AL2191" i="1"/>
  <c r="AK2191" i="1"/>
  <c r="AL2341" i="1"/>
  <c r="AK2341" i="1"/>
  <c r="AL2223" i="1"/>
  <c r="AK2223" i="1"/>
  <c r="AL2270" i="1"/>
  <c r="AK2270" i="1"/>
  <c r="AL2342" i="1"/>
  <c r="AK2342" i="1"/>
  <c r="AL2267" i="1"/>
  <c r="AK2267" i="1"/>
  <c r="AL2082" i="1"/>
  <c r="AK2082" i="1"/>
  <c r="AL2292" i="1"/>
  <c r="AK2292" i="1"/>
  <c r="AL2185" i="1"/>
  <c r="AK2185" i="1"/>
  <c r="AT1505" i="1" l="1"/>
  <c r="AT712" i="1"/>
  <c r="AT2327" i="1"/>
  <c r="AT2310" i="1"/>
  <c r="AT229" i="1"/>
  <c r="AT405" i="1"/>
  <c r="AT1003" i="1"/>
  <c r="AT197" i="1"/>
  <c r="AT398" i="1"/>
  <c r="AT1006" i="1"/>
  <c r="AT2124" i="1"/>
  <c r="AT2017" i="1"/>
  <c r="AT512" i="1"/>
  <c r="AT2320" i="1"/>
  <c r="AT1120" i="1"/>
  <c r="AT1178" i="1"/>
  <c r="AT706" i="1"/>
  <c r="AT2262" i="1"/>
  <c r="AT565" i="1"/>
  <c r="AT403" i="1"/>
  <c r="AT1506" i="1"/>
  <c r="AT2198" i="1"/>
  <c r="AT1859" i="1"/>
  <c r="AT2338" i="1"/>
  <c r="AT513" i="1"/>
  <c r="AT161" i="1"/>
  <c r="AT2207" i="1"/>
  <c r="AT2304" i="1"/>
  <c r="AT1007" i="1"/>
  <c r="AT260" i="1"/>
  <c r="AT2356" i="1"/>
  <c r="AT759" i="1"/>
  <c r="AT2123" i="1"/>
  <c r="AT97" i="1"/>
  <c r="AT2081" i="1"/>
  <c r="AT1072" i="1"/>
  <c r="AT1908" i="1"/>
  <c r="AT2337" i="1"/>
  <c r="AT373" i="1"/>
  <c r="AT263" i="1"/>
  <c r="AT1075" i="1"/>
  <c r="AT1637" i="1"/>
  <c r="AT1718" i="1"/>
  <c r="AT2158" i="1"/>
  <c r="AT2268" i="1"/>
  <c r="AT2269" i="1"/>
  <c r="AT33" i="1"/>
  <c r="AT41" i="1"/>
  <c r="AT78" i="1"/>
  <c r="AT1394" i="1"/>
  <c r="AT922" i="1"/>
  <c r="AT2336" i="1"/>
  <c r="AT637" i="1"/>
  <c r="AT1123" i="1"/>
  <c r="AT101" i="1"/>
  <c r="AT2270" i="1"/>
  <c r="AT2219" i="1"/>
  <c r="AT2244" i="1"/>
  <c r="AT83" i="1"/>
  <c r="AT2335" i="1"/>
  <c r="AT84" i="1"/>
  <c r="AT1855" i="1"/>
  <c r="AT1261" i="1"/>
  <c r="AT404" i="1"/>
  <c r="AT77" i="1"/>
  <c r="AT1623" i="1"/>
  <c r="AT660" i="1"/>
  <c r="AT2292" i="1"/>
  <c r="AT1393" i="1"/>
  <c r="AT1149" i="1"/>
  <c r="AT439" i="1"/>
  <c r="AT262" i="1"/>
  <c r="AT337" i="1"/>
  <c r="AT1183" i="1"/>
  <c r="AT794" i="1"/>
  <c r="AT394" i="1"/>
  <c r="AT1696" i="1"/>
  <c r="AT1077" i="1"/>
  <c r="AT2309" i="1"/>
  <c r="AT652" i="1"/>
  <c r="AT566" i="1"/>
  <c r="AT2133" i="1"/>
  <c r="AT1897" i="1"/>
  <c r="AT707" i="1"/>
  <c r="AT2153" i="1"/>
  <c r="AT102" i="1"/>
  <c r="AT2305" i="1"/>
  <c r="AT2280" i="1"/>
  <c r="AT1093" i="1"/>
  <c r="AT1139" i="1"/>
  <c r="AT1147" i="1"/>
  <c r="AT1925" i="1"/>
  <c r="AT2294" i="1"/>
  <c r="AT1211" i="1"/>
  <c r="AT1747" i="1"/>
  <c r="AT1634" i="1"/>
  <c r="AT105" i="1"/>
  <c r="AT199" i="1"/>
  <c r="AT510" i="1"/>
  <c r="AT2210" i="1"/>
  <c r="AT1282" i="1"/>
  <c r="AT2184" i="1"/>
  <c r="AT1213" i="1"/>
  <c r="AT500" i="1"/>
  <c r="AT1181" i="1"/>
  <c r="AT2342" i="1"/>
  <c r="AT1872" i="1"/>
  <c r="AT1341" i="1"/>
  <c r="AT299" i="1"/>
  <c r="AT103" i="1"/>
  <c r="AT434" i="1"/>
  <c r="AT1857" i="1"/>
  <c r="AT2125" i="1"/>
  <c r="AT1124" i="1"/>
  <c r="AT653" i="1"/>
  <c r="AT508" i="1"/>
  <c r="AT1848" i="1"/>
  <c r="AT1389" i="1"/>
  <c r="AT1609" i="1"/>
  <c r="AT635" i="1"/>
  <c r="AT511" i="1"/>
  <c r="AT2358" i="1"/>
  <c r="AT2322" i="1"/>
  <c r="AT338" i="1"/>
  <c r="AT1761" i="1"/>
  <c r="AT2293" i="1"/>
  <c r="AT1439" i="1"/>
  <c r="AT164" i="1"/>
  <c r="AT2285" i="1"/>
  <c r="AT556" i="1"/>
  <c r="AT1283" i="1"/>
  <c r="AT1209" i="1"/>
  <c r="AT1959" i="1"/>
  <c r="AT395" i="1"/>
  <c r="AT80" i="1"/>
  <c r="AT942" i="1"/>
  <c r="AT2354" i="1"/>
  <c r="AT2303" i="1"/>
  <c r="AT2328" i="1"/>
  <c r="AT2149" i="1"/>
  <c r="AT716" i="1"/>
  <c r="AT2261" i="1"/>
  <c r="AT711" i="1"/>
  <c r="AT86" i="1"/>
  <c r="AT2343" i="1"/>
  <c r="AT849" i="1"/>
  <c r="AT943" i="1"/>
  <c r="AT79" i="1"/>
  <c r="AT2339" i="1"/>
  <c r="AT2341" i="1"/>
  <c r="AT2018" i="1"/>
  <c r="AT82" i="1"/>
  <c r="AT2187" i="1"/>
  <c r="AT636" i="1"/>
  <c r="AT1388" i="1"/>
  <c r="AT2357" i="1"/>
  <c r="AT162" i="1"/>
  <c r="AT1008" i="1"/>
  <c r="AT1281" i="1"/>
  <c r="AT2247" i="1"/>
  <c r="AT755" i="1"/>
  <c r="AT368" i="1"/>
  <c r="AT2317" i="1"/>
  <c r="AT939" i="1"/>
  <c r="AT1140" i="1"/>
  <c r="AT1579" i="1"/>
  <c r="AT2235" i="1"/>
  <c r="AT1076" i="1"/>
  <c r="AT2275" i="1"/>
  <c r="AT1215" i="1"/>
  <c r="AT230" i="1"/>
  <c r="AT1846" i="1"/>
  <c r="AT1964" i="1"/>
  <c r="AT81" i="1"/>
  <c r="AT198" i="1"/>
  <c r="AT466" i="1"/>
  <c r="AT1854" i="1"/>
  <c r="AT287" i="1"/>
  <c r="AT2323" i="1"/>
  <c r="AT1122" i="1"/>
  <c r="AT39" i="1"/>
  <c r="AT1822" i="1"/>
  <c r="AT2185" i="1"/>
  <c r="AT1451" i="1"/>
  <c r="AT104" i="1"/>
  <c r="AT1361" i="1"/>
  <c r="AT1179" i="1"/>
  <c r="AT874" i="1"/>
  <c r="AT2104" i="1"/>
  <c r="AT85" i="1"/>
  <c r="AT261" i="1"/>
  <c r="AT2227" i="1"/>
  <c r="AT2319" i="1"/>
  <c r="AT1896" i="1"/>
  <c r="AT286" i="1"/>
  <c r="AT2348" i="1"/>
  <c r="AT433" i="1"/>
  <c r="AT440" i="1"/>
  <c r="AT2307" i="1"/>
  <c r="AT976" i="1"/>
  <c r="AT1212" i="1"/>
  <c r="AT634" i="1"/>
  <c r="AT2080" i="1"/>
  <c r="AT1148" i="1"/>
  <c r="AT2347" i="1"/>
  <c r="AT1074" i="1"/>
  <c r="AT1238" i="1"/>
  <c r="AT2302" i="1"/>
  <c r="AT2252" i="1"/>
  <c r="AT441" i="1"/>
  <c r="AT2082" i="1"/>
  <c r="AT754" i="1"/>
  <c r="AT2289" i="1"/>
  <c r="AT791" i="1"/>
  <c r="AT163" i="1"/>
  <c r="AT2353" i="1"/>
  <c r="AT255" i="1"/>
  <c r="AT1763" i="1"/>
  <c r="AT1842" i="1"/>
  <c r="AT1476" i="1"/>
  <c r="AT1040" i="1"/>
  <c r="AM2185" i="1"/>
  <c r="AM2214" i="1"/>
  <c r="AM2298" i="1"/>
  <c r="AM2337" i="1"/>
  <c r="AM2267" i="1"/>
  <c r="AM2050" i="1"/>
  <c r="AM2213" i="1"/>
  <c r="AM2223" i="1"/>
  <c r="AM2268" i="1"/>
  <c r="AM2307" i="1"/>
  <c r="AM2226" i="1"/>
  <c r="AM2244" i="1"/>
  <c r="AM2292" i="1"/>
  <c r="AM2187" i="1"/>
  <c r="AM2341" i="1"/>
  <c r="AM2081" i="1"/>
  <c r="AM2270" i="1"/>
  <c r="AM2287" i="1"/>
  <c r="AM2343" i="1"/>
  <c r="AM2317" i="1"/>
  <c r="AM2312" i="1"/>
  <c r="AM2319" i="1"/>
  <c r="AM2336" i="1"/>
  <c r="AM2227" i="1"/>
  <c r="AM2293" i="1"/>
  <c r="AM2304" i="1"/>
  <c r="AM2191" i="1"/>
  <c r="AM2313" i="1"/>
  <c r="AM2085" i="1"/>
  <c r="AM2351" i="1"/>
  <c r="AM2306" i="1"/>
  <c r="AM2316" i="1"/>
  <c r="AM2342" i="1"/>
  <c r="AM2082" i="1"/>
  <c r="AM2305" i="1"/>
  <c r="AM2184" i="1"/>
  <c r="AM2229" i="1"/>
  <c r="AM2299" i="1"/>
  <c r="AM2340" i="1"/>
  <c r="AM228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65067C-20D2-4A02-A038-DCCF37D40715}" keepAlive="1" name="쿼리 - 쿼리1" description="통합 문서의 '쿼리1' 쿼리에 대한 연결입니다." type="5" refreshedVersion="8" background="1" saveData="1">
    <dbPr connection="Provider=Microsoft.Mashup.OleDb.1;Data Source=$Workbook$;Location=쿼리1;Extended Properties=&quot;&quot;" command="SELECT * FROM [쿼리1]"/>
  </connection>
</connections>
</file>

<file path=xl/sharedStrings.xml><?xml version="1.0" encoding="utf-8"?>
<sst xmlns="http://schemas.openxmlformats.org/spreadsheetml/2006/main" count="98486" uniqueCount="5946">
  <si>
    <t>주문번호</t>
  </si>
  <si>
    <t>공정순서</t>
  </si>
  <si>
    <t>공정명</t>
  </si>
  <si>
    <t>주문일자</t>
  </si>
  <si>
    <t>공정납기일</t>
  </si>
  <si>
    <t>생산실적일</t>
  </si>
  <si>
    <t>오늘날짜</t>
  </si>
  <si>
    <t>최근생산실적일</t>
  </si>
  <si>
    <t>최종_flag</t>
  </si>
  <si>
    <t>케이스</t>
  </si>
  <si>
    <t>작업지시량</t>
  </si>
  <si>
    <t>기생산량</t>
  </si>
  <si>
    <t>지연일수</t>
  </si>
  <si>
    <t>품명</t>
  </si>
  <si>
    <t>제품규격</t>
  </si>
  <si>
    <t>동판인쇄명</t>
  </si>
  <si>
    <t>고객사명</t>
  </si>
  <si>
    <t>외주처명</t>
  </si>
  <si>
    <t>주문수량</t>
  </si>
  <si>
    <t>20241111-2000155821</t>
  </si>
  <si>
    <t>턴키</t>
  </si>
  <si>
    <t>생산대기</t>
  </si>
  <si>
    <t>생산 미완료(확실)</t>
  </si>
  <si>
    <t>PET100</t>
  </si>
  <si>
    <t>85mm*240(120)mm=띠지</t>
  </si>
  <si>
    <t>무지(몽블랑 치즈케이크)</t>
  </si>
  <si>
    <t>(주)신세계푸드</t>
  </si>
  <si>
    <t>새한패키지</t>
  </si>
  <si>
    <t>20241220-2000155821</t>
  </si>
  <si>
    <t>20240924-1318P0085</t>
  </si>
  <si>
    <t>옵션</t>
  </si>
  <si>
    <t>생산완료</t>
  </si>
  <si>
    <t>지연생산완료</t>
  </si>
  <si>
    <t>은박1502도-블루빅센 1kg</t>
  </si>
  <si>
    <t>145x400+42.5=M방-네기둥-나비씨링-밑지고정펀칭-아로마밸브(5구)</t>
  </si>
  <si>
    <t>2도-유광백빼다/분리배출</t>
  </si>
  <si>
    <t>블루빅센</t>
  </si>
  <si>
    <t>원지하이팩</t>
  </si>
  <si>
    <t>20241028-1000137788</t>
  </si>
  <si>
    <t>정상생산완료</t>
  </si>
  <si>
    <t>크커120</t>
  </si>
  <si>
    <t>150mm*400mm+25mm=M도와리-t자-아로마밸브</t>
  </si>
  <si>
    <t>무지</t>
  </si>
  <si>
    <t>착한봉투</t>
  </si>
  <si>
    <t>20241002-1000137788</t>
  </si>
  <si>
    <t>20241014-1000169329</t>
  </si>
  <si>
    <t>패증착(무광)150</t>
  </si>
  <si>
    <t>120mm*320mm+30mm=M방-외기둥-아로마밸브(5구)</t>
  </si>
  <si>
    <t>5도-코원인터내셔널-푸드레인 원두알500g</t>
  </si>
  <si>
    <t>20241210-1000137788</t>
  </si>
  <si>
    <t>20241022-1000153277</t>
  </si>
  <si>
    <t>오증착(무광)150</t>
  </si>
  <si>
    <t>150mm*400mm+30mm=M방-T자</t>
  </si>
  <si>
    <t>1도-백무광빼다(1kg)</t>
  </si>
  <si>
    <t>20241119-1220P0312</t>
  </si>
  <si>
    <t>은박(유무광)150</t>
  </si>
  <si>
    <t>130x420+50=M방-네기둥-아로마밸브</t>
  </si>
  <si>
    <t>5도-롤링핀1kg</t>
  </si>
  <si>
    <t>땡큐팩</t>
  </si>
  <si>
    <t>20240903-1419P0078</t>
  </si>
  <si>
    <t>합지</t>
  </si>
  <si>
    <t>은박55=6도-해찬 송학김-불고기김(전장-외주가공)</t>
  </si>
  <si>
    <t>460x1000M=자동롤-2폭</t>
  </si>
  <si>
    <t>6도-해찬 송학김-불고기김(전장-외주가공)</t>
  </si>
  <si>
    <t>주식회사 어기여차크리에이티브</t>
  </si>
  <si>
    <t>&lt;사용금지&gt;진산</t>
  </si>
  <si>
    <t>20241022-3000169440</t>
  </si>
  <si>
    <t>HD튜브(반투명)25</t>
  </si>
  <si>
    <t>170mm*290mm+30mm=이접스탠드-타공손잡이-1구 캐리어</t>
  </si>
  <si>
    <t>단면1도-솔그림(SOLGRIM) 1구</t>
  </si>
  <si>
    <t>주식회사 천운패키지</t>
  </si>
  <si>
    <t>흥일비니루</t>
  </si>
  <si>
    <t>20241022-3000169442</t>
  </si>
  <si>
    <t>330mm*290mm+30mm=이접스탠드-타공손잡이-2구 캐리어</t>
  </si>
  <si>
    <t>단면1도-솔그림(SOLGRIM) 2구</t>
  </si>
  <si>
    <t>20240905-1000164302</t>
  </si>
  <si>
    <t>6도-백억커피 1kg</t>
  </si>
  <si>
    <t>주식회사 애니스코</t>
  </si>
  <si>
    <t>쓰리에스팩</t>
  </si>
  <si>
    <t>20240906-1000169027</t>
  </si>
  <si>
    <t>제대</t>
  </si>
  <si>
    <t>패노루지은박150</t>
  </si>
  <si>
    <t>125x180=삼방-2폭</t>
  </si>
  <si>
    <t>6도-AR돌격탄</t>
  </si>
  <si>
    <t>(주)임펙스커뮤니케이션</t>
  </si>
  <si>
    <t>모든팩</t>
  </si>
  <si>
    <t>20240906-1000169013</t>
  </si>
  <si>
    <t>6도-칼라탄</t>
  </si>
  <si>
    <t>20240906-1000169020</t>
  </si>
  <si>
    <t>6도-돌격에최강</t>
  </si>
  <si>
    <t>20240919-1000161236</t>
  </si>
  <si>
    <t>나이론70</t>
  </si>
  <si>
    <t>250mm*350mm=삼방</t>
  </si>
  <si>
    <t>1도-으뜸한돈(우리가족의 건강을 생각합니다!)</t>
  </si>
  <si>
    <t>원미트푸드(택)</t>
  </si>
  <si>
    <t>20240902-1000159561</t>
  </si>
  <si>
    <t>오씨피피80</t>
  </si>
  <si>
    <t>210mm*230mm=삼방-지퍼</t>
  </si>
  <si>
    <t>1도-큰손유통-큰손언니</t>
  </si>
  <si>
    <t>큰손유통</t>
  </si>
  <si>
    <t>20240923-1117P0197</t>
  </si>
  <si>
    <t>생산진행중</t>
  </si>
  <si>
    <t>나이론105</t>
  </si>
  <si>
    <t>270x350=삼방(하단오픈)</t>
  </si>
  <si>
    <t>5도-쉐프초이스)실속 동그랑땡1000g (후면표시사항개정)</t>
  </si>
  <si>
    <t>20240903-1000147392</t>
  </si>
  <si>
    <t>나이론(유백/유무광)105</t>
  </si>
  <si>
    <t>290mm*390mm=삼방-지퍼</t>
  </si>
  <si>
    <t>9도-올반)꿔바로우1.2kg</t>
  </si>
  <si>
    <t>20241029-1000165165</t>
  </si>
  <si>
    <t>300mm*420mm=삼방</t>
  </si>
  <si>
    <t>무지(육가공2KG-사이즈변경)</t>
  </si>
  <si>
    <t>20241021-1000169406</t>
  </si>
  <si>
    <t>나이론(유백/무광)100</t>
  </si>
  <si>
    <t>260mm*330mm=삼방</t>
  </si>
  <si>
    <t>9도-노브랜드)해물누룽지탕470g</t>
  </si>
  <si>
    <t>20241025-1000167587</t>
  </si>
  <si>
    <t>패트80</t>
  </si>
  <si>
    <t>160mm*400mm=삼방-지퍼</t>
  </si>
  <si>
    <t>1도-크래커랩-깃든</t>
  </si>
  <si>
    <t>(주)크래커랩</t>
  </si>
  <si>
    <t>20241014-1000163732</t>
  </si>
  <si>
    <t>350mm*600mm=삼방</t>
  </si>
  <si>
    <t>무지(삼방진공봉투-성수)</t>
  </si>
  <si>
    <t>20241014-1000164958</t>
  </si>
  <si>
    <t>2도-NBB미트패티1940g-규격변경</t>
  </si>
  <si>
    <t>20241018-1000165165</t>
  </si>
  <si>
    <t>20240906-1000146282</t>
  </si>
  <si>
    <t>패트90</t>
  </si>
  <si>
    <t>260mm*360mm=삼방-지퍼</t>
  </si>
  <si>
    <t>4-방앗간표 탈피들깨100%1kg(풍성)</t>
  </si>
  <si>
    <t>협신비닐포장 백화점</t>
  </si>
  <si>
    <t>20240906-140643</t>
  </si>
  <si>
    <t>패씨피피80</t>
  </si>
  <si>
    <t>190x290+30=M도와리-T자</t>
  </si>
  <si>
    <t>2도-1번)햇살누룽지450g-생거농산-외국산(바코드550000)표형식/주의사항추가</t>
  </si>
  <si>
    <t>생거농산</t>
  </si>
  <si>
    <t>동원포장</t>
  </si>
  <si>
    <t>20240906-140497</t>
  </si>
  <si>
    <t>2도-2번)햇살누룽지450g-생거농산-국산쌀(바코드 340236)표형식/주의사항추가</t>
  </si>
  <si>
    <t>20241024-1000164232</t>
  </si>
  <si>
    <t>오씨피피(무광)60</t>
  </si>
  <si>
    <t>120x150=T도와리-2폭</t>
  </si>
  <si>
    <t>1도-베베 가배쿠키 46g</t>
  </si>
  <si>
    <t>주식회사 베어베터(bearbetter)</t>
  </si>
  <si>
    <t>20241030-1000162448</t>
  </si>
  <si>
    <t>160x210=T도와리-2폭</t>
  </si>
  <si>
    <t>1도-BEAR BETTER 베어베터쿠키(해썹O/160)</t>
  </si>
  <si>
    <t>20241011-1000164242</t>
  </si>
  <si>
    <t>1도-베베 초코피넛쿠키 47g</t>
  </si>
  <si>
    <t>20241008-1120P0030</t>
  </si>
  <si>
    <t>155x190=T도와리-2폭</t>
  </si>
  <si>
    <t>1도-BEAR BETTER 베어베터쿠키(해썹O/155)[사이즈변경]</t>
  </si>
  <si>
    <t>20241212-1000159652</t>
  </si>
  <si>
    <t>120x145=T도와리-2폭</t>
  </si>
  <si>
    <t>1도(백색)-베어베터 초코칩쿠키 35g</t>
  </si>
  <si>
    <t>20241030-1000159652</t>
  </si>
  <si>
    <t>20241107-1000138589</t>
  </si>
  <si>
    <t>140x160=T도와리-2폭</t>
  </si>
  <si>
    <t>4도-BETTER COOKIE 쵸코칩쿠키 70g (소비기한)</t>
  </si>
  <si>
    <t>20241029-1000164262</t>
  </si>
  <si>
    <t>1도-베터 오렌지파운드 35g</t>
  </si>
  <si>
    <t>20241011-1000165751</t>
  </si>
  <si>
    <t>나이론135</t>
  </si>
  <si>
    <t>380mm*365mm+75mm=이방스탠드</t>
  </si>
  <si>
    <t>백광비닐산업</t>
  </si>
  <si>
    <t>삼환산업주식회사</t>
  </si>
  <si>
    <t>20241112-1000162823</t>
  </si>
  <si>
    <t>445mm*405mm+75mm=이방스탠드</t>
  </si>
  <si>
    <t>20241112-1000165752</t>
  </si>
  <si>
    <t>증착135</t>
  </si>
  <si>
    <t>20241011-1000165752</t>
  </si>
  <si>
    <t>20241112-1000165751</t>
  </si>
  <si>
    <t>20241105-2117N0002</t>
  </si>
  <si>
    <t>작업대기</t>
  </si>
  <si>
    <t>PE튜브(투명)80</t>
  </si>
  <si>
    <t>140x210=삼각-짤주머니</t>
  </si>
  <si>
    <t>주식회사 종이나라</t>
  </si>
  <si>
    <t>조은화학</t>
  </si>
  <si>
    <t>20240926-1000167950</t>
  </si>
  <si>
    <t>오씨피피(투명)70</t>
  </si>
  <si>
    <t>450mm*310mm+30mm+90mm=헤다스탠드-머리풀발이</t>
  </si>
  <si>
    <t>2도-파인애플 특대 3.0kg(2통)-백색</t>
  </si>
  <si>
    <t>비오팩</t>
  </si>
  <si>
    <t>20240926-1000167953</t>
  </si>
  <si>
    <t>2도-파인애플 점포 3.5kg(2통)-황색</t>
  </si>
  <si>
    <t>20240912-1000166990</t>
  </si>
  <si>
    <t>무지(허니듀메론)</t>
  </si>
  <si>
    <t>20241126-1000167950</t>
  </si>
  <si>
    <t>20241007-1000164958</t>
  </si>
  <si>
    <t>한솔</t>
  </si>
  <si>
    <t>20240926-1000166736</t>
  </si>
  <si>
    <t>패트(PET이지필)53</t>
  </si>
  <si>
    <t>395mm*600m= 자동롤-2폭</t>
  </si>
  <si>
    <t>3도-BIGICECUP(빅아이스컵) 180g-리드지</t>
  </si>
  <si>
    <t>주현냉동</t>
  </si>
  <si>
    <t>분단</t>
  </si>
  <si>
    <t>20241015-900009</t>
  </si>
  <si>
    <t>250x400=삼방</t>
  </si>
  <si>
    <t>다산팩(주)</t>
  </si>
  <si>
    <t>20240906-1000166027</t>
  </si>
  <si>
    <t>패트100</t>
  </si>
  <si>
    <t>400x600=2단삼방-지퍼</t>
  </si>
  <si>
    <t>1도-분리배출/아이마크</t>
  </si>
  <si>
    <t>주식회사 더원패키지</t>
  </si>
  <si>
    <t>일진그라텍</t>
  </si>
  <si>
    <t>20241210-2120P0023</t>
  </si>
  <si>
    <t>PP튜브(투명)50</t>
  </si>
  <si>
    <t>340mm*320mm=삼각이접</t>
  </si>
  <si>
    <t>단면1도(백색PP분리배출)-18인치 조각피자</t>
  </si>
  <si>
    <t>대동가공</t>
  </si>
  <si>
    <t>20241004-2120P0023</t>
  </si>
  <si>
    <t>20241025-2120P0023</t>
  </si>
  <si>
    <t>20240930-2000169090</t>
  </si>
  <si>
    <t>PP튜브(투명)40</t>
  </si>
  <si>
    <t>126mm*344mm+42mm=튜브M자일접</t>
  </si>
  <si>
    <t>3도-TR)플레인 베이글(4입)-EINSTEIN BROS BAGELS</t>
  </si>
  <si>
    <t>대신포장</t>
  </si>
  <si>
    <t>20241115-2000165796</t>
  </si>
  <si>
    <t>HD튜브(반투명)30</t>
  </si>
  <si>
    <t>200mm*440mm+50mm=튜브M자일접-타공손잡이</t>
  </si>
  <si>
    <t>양면1도-백술상회 3병입</t>
  </si>
  <si>
    <t>20241112-2000158694</t>
  </si>
  <si>
    <t>HD튜브(유백)50</t>
  </si>
  <si>
    <t>270mm*350mm+55mm=튜브M자일접-타공손잡이</t>
  </si>
  <si>
    <t>2도-우리들떡(쇼핑백)</t>
  </si>
  <si>
    <t>우리들떡</t>
  </si>
  <si>
    <t>20241024-2419N0005</t>
  </si>
  <si>
    <t>PP튜브(투명)75=무지</t>
  </si>
  <si>
    <t>160x660=튜브일접</t>
  </si>
  <si>
    <t>(유)대유건해</t>
  </si>
  <si>
    <t>20241014-2000141054</t>
  </si>
  <si>
    <t>PP튜브(투명)90</t>
  </si>
  <si>
    <t>240mm*530mm=튜브일접</t>
  </si>
  <si>
    <t>20241205-2419N0005</t>
  </si>
  <si>
    <t>20240903-2000161884</t>
  </si>
  <si>
    <t>PP(투명)50</t>
  </si>
  <si>
    <t>190mm*390mm+50mm=튜브M자일접</t>
  </si>
  <si>
    <t>1도-베이커리)밤식빵 봉투(190)</t>
  </si>
  <si>
    <t>20240913-2000169100</t>
  </si>
  <si>
    <t>126mm*430mm+42mm=튜브M자일접</t>
  </si>
  <si>
    <t>3도-TR)블루베리 베이글(6입)-EINSTEIN BROS BAGELS</t>
  </si>
  <si>
    <t>20240923-2000160058</t>
  </si>
  <si>
    <t>PP튜브(투명)70</t>
  </si>
  <si>
    <t>140mm*390mm+60mm=튜브M자일접</t>
  </si>
  <si>
    <t>20240926-2000142911</t>
  </si>
  <si>
    <t>PET80</t>
  </si>
  <si>
    <t>50mm*850mm=간지</t>
  </si>
  <si>
    <t>1도-무스케익(분리배출 850*50)</t>
  </si>
  <si>
    <t>20240930-2000169086</t>
  </si>
  <si>
    <t>3도-TR)블루베리 베이글(4입)-EINSTEIN BROS BAGELS</t>
  </si>
  <si>
    <t>20240930-1000143726</t>
  </si>
  <si>
    <t>나이론110</t>
  </si>
  <si>
    <t>170x250=삼방</t>
  </si>
  <si>
    <t>2도-은색빼다</t>
  </si>
  <si>
    <t>블랙피그</t>
  </si>
  <si>
    <t>진포장</t>
  </si>
  <si>
    <t>20241021-1000143726</t>
  </si>
  <si>
    <t>20241016-140628</t>
  </si>
  <si>
    <t>은박(대방)130</t>
  </si>
  <si>
    <t>430x610=삼방꼬리</t>
  </si>
  <si>
    <t>(주)케이피티</t>
  </si>
  <si>
    <t>20241119-1000160651</t>
  </si>
  <si>
    <t>270mm*290mm=삼방-지퍼</t>
  </si>
  <si>
    <t>5도-국내산 천년은행(은행꼬치 320g-40꼬치)</t>
  </si>
  <si>
    <t>태일상사</t>
  </si>
  <si>
    <t>20240924-1000162997</t>
  </si>
  <si>
    <t>패나이론120</t>
  </si>
  <si>
    <t>150mm*200mm=삼방</t>
  </si>
  <si>
    <t>(주)클릭</t>
  </si>
  <si>
    <t>20240930-1316P0072</t>
  </si>
  <si>
    <t>160x210=삼방-2폭</t>
  </si>
  <si>
    <t>20241031-1317N0041</t>
  </si>
  <si>
    <t>160x180=삼방-2폭</t>
  </si>
  <si>
    <t>20241101-1117P0159</t>
  </si>
  <si>
    <t>나이론80</t>
  </si>
  <si>
    <t>350x370=삼방</t>
  </si>
  <si>
    <t>3도-팔천순대)김치순대2kg (분홍)</t>
  </si>
  <si>
    <t>부영산업(대전)</t>
  </si>
  <si>
    <t>20241101-1117P0157</t>
  </si>
  <si>
    <t>3도-팔천순대)야채순대2kg (하늘)</t>
  </si>
  <si>
    <t>20241227-1217P0106</t>
  </si>
  <si>
    <t>생산 미완료(예상)</t>
  </si>
  <si>
    <t>340x450=삼방꼬리</t>
  </si>
  <si>
    <t>4도-(주)석송식품-청백리(34*45)</t>
  </si>
  <si>
    <t>서울패키지</t>
  </si>
  <si>
    <t>20241227-1217P0117</t>
  </si>
  <si>
    <t>230x320=삼방</t>
  </si>
  <si>
    <t>4도-(주)석송식품-청백리(23*32)</t>
  </si>
  <si>
    <t>20241226-1418N0001</t>
  </si>
  <si>
    <t>은박110=무지</t>
  </si>
  <si>
    <t>70x120=삼방-2폭</t>
  </si>
  <si>
    <t>네일필드</t>
  </si>
  <si>
    <t>20241218-1218P0328</t>
  </si>
  <si>
    <t>오화지(무광)100</t>
  </si>
  <si>
    <t>125x150=삼방-2폭</t>
  </si>
  <si>
    <t>1도-국민육수-멸치 15g</t>
  </si>
  <si>
    <t>명환실업</t>
  </si>
  <si>
    <t>20241203-1117P0158</t>
  </si>
  <si>
    <t>3도-팔천순대)고기순대2kg (노랑)</t>
  </si>
  <si>
    <t>20241209-140358</t>
  </si>
  <si>
    <t>은박100</t>
  </si>
  <si>
    <t>170x250=삼방(사각라운드O)</t>
  </si>
  <si>
    <t>(주)이앤엘</t>
  </si>
  <si>
    <t>20241029-1318P0003</t>
  </si>
  <si>
    <t>패트(유무광)120</t>
  </si>
  <si>
    <t>150x220+40=삼방스탠드-타원밑지분리형-지퍼</t>
  </si>
  <si>
    <t>4도-볶은알땅콩300g(국산/무농약)</t>
  </si>
  <si>
    <t>제이팩</t>
  </si>
  <si>
    <t>20240910-1000143326</t>
  </si>
  <si>
    <t>패트125</t>
  </si>
  <si>
    <t>215x390+50=삼방스탠드-지퍼-상단중앙8mm고리구멍</t>
  </si>
  <si>
    <t>신한고주파</t>
  </si>
  <si>
    <t>20240912-1000142034</t>
  </si>
  <si>
    <t>오피피(무광/유백)100</t>
  </si>
  <si>
    <t>250x330+40=이접풀발이-핫멜트</t>
  </si>
  <si>
    <t>3도-EMC을지병원(의정부)</t>
  </si>
  <si>
    <t>(주)토탈메디칼</t>
  </si>
  <si>
    <t>명일가공</t>
  </si>
  <si>
    <t>20240906-1119P0182</t>
  </si>
  <si>
    <t>240x240+S45+90=이접-스탠드-정전기풀발이(수입테이프)-바람구멍5mm*1개</t>
  </si>
  <si>
    <t>1도(먹)-BLUEDOG블루독(240)</t>
  </si>
  <si>
    <t>에이치씨 (HC) 신정</t>
  </si>
  <si>
    <t>20241216-2000163814</t>
  </si>
  <si>
    <t>OPP(투명)40</t>
  </si>
  <si>
    <t>250mm*300mm=이접</t>
  </si>
  <si>
    <t>무지(전면투명/후면백색)</t>
  </si>
  <si>
    <t>20241004-2000143165</t>
  </si>
  <si>
    <t>인쇄</t>
  </si>
  <si>
    <t>110mm*160mm+40mm=헤다-꼬리풀발이</t>
  </si>
  <si>
    <t>2도-러블리소프트(LOVELY-40384)</t>
  </si>
  <si>
    <t>(주)글램벅스</t>
  </si>
  <si>
    <t>승관인쇄</t>
  </si>
  <si>
    <t>20241004-2119P0090</t>
  </si>
  <si>
    <t>PE튜브(투명)150</t>
  </si>
  <si>
    <t>330x229M=튜브롤</t>
  </si>
  <si>
    <t>1도-SB DOCTOR(먹색)</t>
  </si>
  <si>
    <t>에스비닥터</t>
  </si>
  <si>
    <t>20241108-3000169582</t>
  </si>
  <si>
    <t>PE튜브(투명)50</t>
  </si>
  <si>
    <t>120mm*150mm=이접-지퍼</t>
  </si>
  <si>
    <t>아이디엔텍 주식회사</t>
  </si>
  <si>
    <t>유진산업</t>
  </si>
  <si>
    <t>20241120-2000139906</t>
  </si>
  <si>
    <t>250mm*350mm=이접-지퍼-바람구멍5mm</t>
  </si>
  <si>
    <t>단면1도-얼데이(errday)</t>
  </si>
  <si>
    <t>주식회사 더히스토리(The History Co.,Ltd)</t>
  </si>
  <si>
    <t>20241107-2000148004</t>
  </si>
  <si>
    <t>200mm*250mm=이접-지퍼-바람구멍1개</t>
  </si>
  <si>
    <t>주식회사 코진테크</t>
  </si>
  <si>
    <t>20241217-2000148004</t>
  </si>
  <si>
    <t>20240923-2000148224</t>
  </si>
  <si>
    <t>250mm*300mm=이접-지퍼-바람구멍1개</t>
  </si>
  <si>
    <t>20240923-2000148004</t>
  </si>
  <si>
    <t>20241204-2000148004</t>
  </si>
  <si>
    <t>20240911-2000148004</t>
  </si>
  <si>
    <t>20240904-2000163392</t>
  </si>
  <si>
    <t>1도-닥터제로 샤워호스</t>
  </si>
  <si>
    <t>㈜바디플러스</t>
  </si>
  <si>
    <t>20241028-2000165919</t>
  </si>
  <si>
    <t>80mm*100mm=이접-지퍼</t>
  </si>
  <si>
    <t>1도-GNI(80x100)</t>
  </si>
  <si>
    <t>새김</t>
  </si>
  <si>
    <t>20240919-1120P0032</t>
  </si>
  <si>
    <t>은박(무광)130</t>
  </si>
  <si>
    <t>140x410+40=M방네기둥(하단오픈)-5구아로마밸브O</t>
  </si>
  <si>
    <t>4도-DUTCH&amp;BEAN-커피가맛있는 더치앤빈 1kg(사이즈변경)</t>
  </si>
  <si>
    <t>진심코리아부평로스팅공장</t>
  </si>
  <si>
    <t>20241004-1000161125</t>
  </si>
  <si>
    <t>패씨피피(유무광)90</t>
  </si>
  <si>
    <t>205mm*265mm=삼방-지퍼</t>
  </si>
  <si>
    <t>5도-이어수산-100%국내산 군산꽃새우 100g</t>
  </si>
  <si>
    <t>&lt;사용금지&gt; (주)이어수산</t>
  </si>
  <si>
    <t>20241025-3000159084</t>
  </si>
  <si>
    <t>의류재포장 종이(노루지,245*340)-M362(10168)</t>
  </si>
  <si>
    <t>245mm*340mm=종이</t>
  </si>
  <si>
    <t>쿠팡 주식회사</t>
  </si>
  <si>
    <t>(주)영우지업사</t>
  </si>
  <si>
    <t>20240904-3000159083</t>
  </si>
  <si>
    <t>의류고정용 종이(SC400,210*297)-M363(10098)</t>
  </si>
  <si>
    <t>210mm*297mm=종이</t>
  </si>
  <si>
    <t>20240924-3000159083</t>
  </si>
  <si>
    <t>20240930-3000159083</t>
  </si>
  <si>
    <t>20240902-3000159083</t>
  </si>
  <si>
    <t>20241018-3000163914</t>
  </si>
  <si>
    <t>신발재포장 종이(노루지,750*350)-(10179)</t>
  </si>
  <si>
    <t>750mm*350mm=종이</t>
  </si>
  <si>
    <t>20240920-3000159083</t>
  </si>
  <si>
    <t>20240903-3000159083</t>
  </si>
  <si>
    <t>20241107-3000159084</t>
  </si>
  <si>
    <t>20241202-3000159083</t>
  </si>
  <si>
    <t>20241120-3000159083</t>
  </si>
  <si>
    <t>20240909-3000159083</t>
  </si>
  <si>
    <t>20241226-1000149267</t>
  </si>
  <si>
    <t>나이론60</t>
  </si>
  <si>
    <t>400x600=삼방꼬리</t>
  </si>
  <si>
    <t>2도-나물찬 1kg</t>
  </si>
  <si>
    <t>스카이비닐</t>
  </si>
  <si>
    <t>다산팩(가공소)</t>
  </si>
  <si>
    <t>20241002-2000145495</t>
  </si>
  <si>
    <t>HD튜브(아이보리)110</t>
  </si>
  <si>
    <t>290mm*480mm+95mm=튜브M자일접-타공손잡이</t>
  </si>
  <si>
    <t>8도(전4/후4)-강릉사임당인절미(쇼핑백)</t>
  </si>
  <si>
    <t>강릉 사임당 인절미</t>
  </si>
  <si>
    <t>동명프린테크</t>
  </si>
  <si>
    <t>20241218-2000138987</t>
  </si>
  <si>
    <t>370mm*470mm=튜브일접</t>
  </si>
  <si>
    <t>주식회사 농업회사법인 푸드팜</t>
  </si>
  <si>
    <t>에코케미칼</t>
  </si>
  <si>
    <t>20241018-2000138320</t>
  </si>
  <si>
    <t>PE튜브(투명)70</t>
  </si>
  <si>
    <t>750mm*1000mm=튜브일접</t>
  </si>
  <si>
    <t>(주)세준에프앤비</t>
  </si>
  <si>
    <t>20240924-3000166107</t>
  </si>
  <si>
    <t>PE튜브(투명)100</t>
  </si>
  <si>
    <t>320x400=튜브일접-밴드씨링</t>
  </si>
  <si>
    <t>2도(청/백)-슈가파우더3kg(32x40)</t>
  </si>
  <si>
    <t>(주)꼬미다</t>
  </si>
  <si>
    <t>20241206-2119P0041</t>
  </si>
  <si>
    <t>320*420=튜브일접</t>
  </si>
  <si>
    <t>2도(청/백)-꼬미다 호밀가루3kg (바코드추가)</t>
  </si>
  <si>
    <t>20240926-21150216</t>
  </si>
  <si>
    <t>290x350=튜브일접</t>
  </si>
  <si>
    <t>단면1도(청색)-꼬미다)콘스타치 2kg (두께변경)</t>
  </si>
  <si>
    <t>20241206-3000166107</t>
  </si>
  <si>
    <t>20241111-2000151391</t>
  </si>
  <si>
    <t>PE튜브(투명)40</t>
  </si>
  <si>
    <t>410mm*600mm=튜브일접</t>
  </si>
  <si>
    <t>단면1도(백)-분리배출(연속무늬)-중</t>
  </si>
  <si>
    <t>주식회사 헤아림</t>
  </si>
  <si>
    <t>20241120-2000152773</t>
  </si>
  <si>
    <t>PE튜브(투명)25</t>
  </si>
  <si>
    <t>1030mm*910mm+220mm=튜브M자일접</t>
  </si>
  <si>
    <t>1도(백)-분리배출(수산물20kg)</t>
  </si>
  <si>
    <t>20241008-2000152658</t>
  </si>
  <si>
    <t>250mm*500mm=튜브일접</t>
  </si>
  <si>
    <t>단면1도(백)-분리배출(연속무늬)-건어물 소</t>
  </si>
  <si>
    <t>20241008-2000151391</t>
  </si>
  <si>
    <t>20241210-2000151391</t>
  </si>
  <si>
    <t>20241122-2000151995</t>
  </si>
  <si>
    <t>PE튜브(투명)40=1도-분리배출(수산물10kg)</t>
  </si>
  <si>
    <t>810x640+110=튜브M자일접</t>
  </si>
  <si>
    <t>1도-분리배출(수산물10kg)</t>
  </si>
  <si>
    <t>20241210-2000152658</t>
  </si>
  <si>
    <t>20241202-2000151995</t>
  </si>
  <si>
    <t>20241226-1000165842</t>
  </si>
  <si>
    <t>크라프트140</t>
  </si>
  <si>
    <t>370x500+40=삼방풀발이-핫멜트</t>
  </si>
  <si>
    <t>1도-트래드클럽 택배봉투</t>
  </si>
  <si>
    <t>상상팩</t>
  </si>
  <si>
    <t>삼정실업</t>
  </si>
  <si>
    <t>20241022-1119N0048</t>
  </si>
  <si>
    <t>480x570=삼방-2단-타공손잡이</t>
  </si>
  <si>
    <t>은혜비니루(순천)</t>
  </si>
  <si>
    <t>20240924-1000162760</t>
  </si>
  <si>
    <t>전후노루지증착120</t>
  </si>
  <si>
    <t>630mm*600mm+40mm=2단삼방-풀발이</t>
  </si>
  <si>
    <t>1도-웰빙익스프레스(WELLBEING EXPRESS)-630</t>
  </si>
  <si>
    <t>제이케이앤디 주식회사</t>
  </si>
  <si>
    <t>20240924-1000149225</t>
  </si>
  <si>
    <t>1도-디스이즈네버댓(630)</t>
  </si>
  <si>
    <t>20241029-2318N0020</t>
  </si>
  <si>
    <t>PET(수축)7도(무광)=7도-낙안목장요구르트500ml(435kcal)-낙안창녕영농조합법인</t>
  </si>
  <si>
    <t>=117x135=튜브-수축</t>
  </si>
  <si>
    <t>7도-낙안목장요구르트500ml(435kcal)-낙안창녕영농조합법인</t>
  </si>
  <si>
    <t>광고프라자(순천)</t>
  </si>
  <si>
    <t>조양케미칼(구.조양공업사)</t>
  </si>
  <si>
    <t>20240926-2000169186</t>
  </si>
  <si>
    <t>PE(투명)145</t>
  </si>
  <si>
    <t>340x490=튜브일접-밴드씨링</t>
  </si>
  <si>
    <t>단면3도-데팡스(대) 디자인변경</t>
  </si>
  <si>
    <t>유한회사 신한코리아</t>
  </si>
  <si>
    <t>진우화학</t>
  </si>
  <si>
    <t>20240926-2000169180</t>
  </si>
  <si>
    <t>PE(투명)90</t>
  </si>
  <si>
    <t>185x265=튜브일접-밴드씨링</t>
  </si>
  <si>
    <t>단면3도-데팡스(소) 디자인변경</t>
  </si>
  <si>
    <t>20240926-2000169183</t>
  </si>
  <si>
    <t>240x360=튜브일접-밴드씨링</t>
  </si>
  <si>
    <t>단면3도-데팡스(중) 디자인변경</t>
  </si>
  <si>
    <t>20241121-2119P0075</t>
  </si>
  <si>
    <t>PE튜브(투명)75</t>
  </si>
  <si>
    <t>310x420=튜브일접-밴드씨링</t>
  </si>
  <si>
    <t>단면1도(적색)-잡곡5kg (31x42)</t>
  </si>
  <si>
    <t>(주)다농엘마트</t>
  </si>
  <si>
    <t>20240902-2000168971</t>
  </si>
  <si>
    <t>PE튜브(투명)90</t>
  </si>
  <si>
    <t>210x460+45=튜브M자일접-밴드씨링(3mm)</t>
  </si>
  <si>
    <t>단면1도-프리미엄베딩 핑마루(210x460)</t>
  </si>
  <si>
    <t>엠텍</t>
  </si>
  <si>
    <t>20240906-3000168997</t>
  </si>
  <si>
    <t>PP(투명)40</t>
  </si>
  <si>
    <t>280mm*80mm=선택</t>
  </si>
  <si>
    <t>5도-(주)비지에프푸드-명작 크랩맛살 유부초밥</t>
  </si>
  <si>
    <t>(주)비지에프푸드</t>
  </si>
  <si>
    <t>진성프린테크</t>
  </si>
  <si>
    <t>20240926-3000169134</t>
  </si>
  <si>
    <t>5도-(주)비지에프푸드-명작 계란가득 유부초밥</t>
  </si>
  <si>
    <t>20241011-3000168998</t>
  </si>
  <si>
    <t>5도-(주)비지에프푸드-명작 참치마요 유부초밥</t>
  </si>
  <si>
    <t>20241029-3000169134</t>
  </si>
  <si>
    <t>20240906-3000168998</t>
  </si>
  <si>
    <t>20241209-3000148143</t>
  </si>
  <si>
    <t>180mm*300mm+40mm=이접스탠드-타공손잡이-비닐캐리어 1구</t>
  </si>
  <si>
    <t>1도-벤티프레소 1구 비닐캐리어</t>
  </si>
  <si>
    <t>엠즈푸드시스템 주식회사</t>
  </si>
  <si>
    <t>20241108-2000159921</t>
  </si>
  <si>
    <t>OPP30</t>
  </si>
  <si>
    <t>130mm*280mm+40mm=이접-풀발이</t>
  </si>
  <si>
    <t>1도-THE BAKE</t>
  </si>
  <si>
    <t>근화포장</t>
  </si>
  <si>
    <t>20240910-2000144960</t>
  </si>
  <si>
    <t>150mm*200mm+40mm=이접-풀발이</t>
  </si>
  <si>
    <t>1도-마호가니 접착식(150x200)</t>
  </si>
  <si>
    <t>20241007-2000144960</t>
  </si>
  <si>
    <t>20241121-2000169750</t>
  </si>
  <si>
    <t>1도-듀레베이커리)빵2개(이전디자인)</t>
  </si>
  <si>
    <t>(주) 두리메링게 듀레베이커리 청주점</t>
  </si>
  <si>
    <t>20241004-2000149752</t>
  </si>
  <si>
    <t>240mm*310mm+40mm=이접-풀발이</t>
  </si>
  <si>
    <t>1도-즉석구이 곱창김</t>
  </si>
  <si>
    <t>영동상회(동해)</t>
  </si>
  <si>
    <t>20240911-250001</t>
  </si>
  <si>
    <t>200*280+40=이접풀발이-청띠</t>
  </si>
  <si>
    <t>단면3도-HappyOrganic 해피오가닉-중</t>
  </si>
  <si>
    <t>해피오가닉</t>
  </si>
  <si>
    <t>20241211-220687</t>
  </si>
  <si>
    <t>150x220+40=이접풀발이-청띠</t>
  </si>
  <si>
    <t>단면2도-HappyOrganic 해피오가닉-소</t>
  </si>
  <si>
    <t>20241204-220350</t>
  </si>
  <si>
    <t>220x340+40=이접풀발이-청띠</t>
  </si>
  <si>
    <t>단면3도-HappyOrganic해피오가닉-대</t>
  </si>
  <si>
    <t>20241002-2000163805</t>
  </si>
  <si>
    <t>150mm*405mm=시트지</t>
  </si>
  <si>
    <t>1도(백색)-PP분리배출(부쉬드노엘)</t>
  </si>
  <si>
    <t>20241122-1000140557</t>
  </si>
  <si>
    <t>오씨피피(투명)50</t>
  </si>
  <si>
    <t>260mm*380mm=이접</t>
  </si>
  <si>
    <t>4도-바다원-곱창 재래돌김 50매</t>
  </si>
  <si>
    <t>바다원(주)</t>
  </si>
  <si>
    <t>20241119-2000169700</t>
  </si>
  <si>
    <t>100mm*110mm+40mm=이접-풀발이</t>
  </si>
  <si>
    <t>(주)프레시테이블</t>
  </si>
  <si>
    <t>20241115-2000150841</t>
  </si>
  <si>
    <t>PE튜브(회색/검정)85</t>
  </si>
  <si>
    <t>450mm*580mm+40mm=이접-풀발이</t>
  </si>
  <si>
    <t>1도-레인세인</t>
  </si>
  <si>
    <t>O&amp;C</t>
  </si>
  <si>
    <t>20241108-2000165641</t>
  </si>
  <si>
    <t>70mm*110mm+40mm=이접-풀발이</t>
  </si>
  <si>
    <t>1도-카페에이유(AU)-70</t>
  </si>
  <si>
    <t>에이유(AU)</t>
  </si>
  <si>
    <t>20241030-1000164246</t>
  </si>
  <si>
    <t>1도-베베 치즈후라이쿠키 40g</t>
  </si>
  <si>
    <t>20241224-1420P0058</t>
  </si>
  <si>
    <t>오피피(무광)120</t>
  </si>
  <si>
    <t>170x370+60=M도와리-T자</t>
  </si>
  <si>
    <t>6도-금바우식품-가족사랑 구수한 누룽지 1kg</t>
  </si>
  <si>
    <t>20241105-1000161811</t>
  </si>
  <si>
    <t>오씨피피(투명)60</t>
  </si>
  <si>
    <t>90mm*120mm=T도와리-2폭</t>
  </si>
  <si>
    <t>2도-리치몬드-쿠키봉투(120)</t>
  </si>
  <si>
    <t>20241022-1420P0058</t>
  </si>
  <si>
    <t>20240906-1000146969</t>
  </si>
  <si>
    <t>패트(유무광)100</t>
  </si>
  <si>
    <t>245x450+75=M방-네기둥</t>
  </si>
  <si>
    <t>8도-홈플러스-NATUREIT-퀵오트밀 1.25kg(외포장)</t>
  </si>
  <si>
    <t>20241022-1420P0057</t>
  </si>
  <si>
    <t>6도-금바우식품-솥뚜껑 누룽지 1kg</t>
  </si>
  <si>
    <t>20241125-1000155158</t>
  </si>
  <si>
    <t>110x370+30=M도와리-T자-2폭</t>
  </si>
  <si>
    <t>현대비니루포장상사(미군부대)</t>
  </si>
  <si>
    <t>20241126-1000155928</t>
  </si>
  <si>
    <t>패트(유백/유무광)112</t>
  </si>
  <si>
    <t>210mm*350mm+50mm=M방</t>
  </si>
  <si>
    <t>8도-피코크)베트남쌀국수 4인분 404g-리뉴얼 사이즈변경</t>
  </si>
  <si>
    <t>20241029-1000164203</t>
  </si>
  <si>
    <t>210mm*340mm+40mm=M방</t>
  </si>
  <si>
    <t>8도-피코크)육개장 생칼국수2인분1.06kg</t>
  </si>
  <si>
    <t>20240926-1000140902</t>
  </si>
  <si>
    <t>패트70</t>
  </si>
  <si>
    <t>200x300+50=M도와리-T자</t>
  </si>
  <si>
    <t>무지(파베이크무지)</t>
  </si>
  <si>
    <t>20240926-1000148670</t>
  </si>
  <si>
    <t>패트105</t>
  </si>
  <si>
    <t>260mm*370mm=삼방-지퍼</t>
  </si>
  <si>
    <t>6도-풍성방앗간표 고추가루(1kg)</t>
  </si>
  <si>
    <t>20240909-1000160076</t>
  </si>
  <si>
    <t>200mm*270mm=삼방-바람구멍2개(1.2mm)</t>
  </si>
  <si>
    <t>5도-대복건해-갯내음</t>
  </si>
  <si>
    <t>대복건해</t>
  </si>
  <si>
    <t>20241206-1000167559</t>
  </si>
  <si>
    <t>패트(유무광)80</t>
  </si>
  <si>
    <t>220x250=삼방</t>
  </si>
  <si>
    <t>6도-꼬미다-코코넛분말 400g (수입원:동암실업)</t>
  </si>
  <si>
    <t>20241105-1000169536</t>
  </si>
  <si>
    <t>400x500=삼방</t>
  </si>
  <si>
    <t>창명산업사</t>
  </si>
  <si>
    <t>20241227-1000167966</t>
  </si>
  <si>
    <t>나이론(유무광)110</t>
  </si>
  <si>
    <t>180mm*260mm=삼방</t>
  </si>
  <si>
    <t>9도-진양씨푸드-진양오징어순대 300g</t>
  </si>
  <si>
    <t>진양씨푸드 주식회사</t>
  </si>
  <si>
    <t>20240925-1000146575</t>
  </si>
  <si>
    <t>370mm*290mm=삼방-가분수</t>
  </si>
  <si>
    <t>뫼바우식품(택)</t>
  </si>
  <si>
    <t>20241114-1420N0015</t>
  </si>
  <si>
    <t>나이론100 (120g)</t>
  </si>
  <si>
    <t>200mm*360mm=삼방</t>
  </si>
  <si>
    <t>(주)왕성수산</t>
  </si>
  <si>
    <t>20241104-1000169505</t>
  </si>
  <si>
    <t>340mm*430mm=삼방</t>
  </si>
  <si>
    <t>6도-군용-수협 녹차고등어순살 2.5kg(국산)-감천항</t>
  </si>
  <si>
    <t>수협중앙회 감천항물류센터</t>
  </si>
  <si>
    <t>20240924-1000169159</t>
  </si>
  <si>
    <t>나이론(옥텐)130</t>
  </si>
  <si>
    <t>240mm*340mm=삼방</t>
  </si>
  <si>
    <t>6도-군용-수협 가리비 1kg(국산)-감천항</t>
  </si>
  <si>
    <t>20240909-1000169042</t>
  </si>
  <si>
    <t>300mm*290mm=삼방</t>
  </si>
  <si>
    <t>7도-군용-수협 녹차고등어필렛 1kg-감천항</t>
  </si>
  <si>
    <t>20241125-1000167833</t>
  </si>
  <si>
    <t>7도-군용-수협 녹차삼치순살 2.5kg-감천항</t>
  </si>
  <si>
    <t>20241125-1000169769</t>
  </si>
  <si>
    <t>6도-군용-수협 녹차삼치순살 1kg-감천항</t>
  </si>
  <si>
    <t>20241206-1000169949</t>
  </si>
  <si>
    <t>PET175</t>
  </si>
  <si>
    <t>70mm*440mm=띠지</t>
  </si>
  <si>
    <t>5도-SB)산타베어리스타딸기케이크</t>
  </si>
  <si>
    <t>20241210-1000164958</t>
  </si>
  <si>
    <t>20241014-2000152174</t>
  </si>
  <si>
    <t>290mm*580mm+90mm=튜브M자일접-W형손잡이</t>
  </si>
  <si>
    <t>무지(NBB 딜리버리)-두께변경</t>
  </si>
  <si>
    <t>20240903-2000167659</t>
  </si>
  <si>
    <t>310mm*45mm=띠지</t>
  </si>
  <si>
    <t>무지(SB-생크림크레이프롤)</t>
  </si>
  <si>
    <t>20241016-2000169350</t>
  </si>
  <si>
    <t>PET75</t>
  </si>
  <si>
    <t>550mm*55mm=띠지</t>
  </si>
  <si>
    <t>3도-고디바)24년 크리스마스띠지</t>
  </si>
  <si>
    <t>20241017-2000151241</t>
  </si>
  <si>
    <t>OPP(투명)40=1도-SB)이커머스롤케익싸게지(분리배출)</t>
  </si>
  <si>
    <t>450mm*170mm=싸게지</t>
  </si>
  <si>
    <t>1도-SB)이커머스롤케익싸게지(분리배출)</t>
  </si>
  <si>
    <t>20241028-2119N0079</t>
  </si>
  <si>
    <t>130x130=시트지-띠지(온라인 구스타스토 리코타 케익 필름지)</t>
  </si>
  <si>
    <t>20240930-2000162866</t>
  </si>
  <si>
    <t>210mm*550mm+75mm=튜브M자일접-W형손잡이</t>
  </si>
  <si>
    <t>무지(NBB 쇼핑백-소)</t>
  </si>
  <si>
    <t>20240930-2000169104</t>
  </si>
  <si>
    <t>3도-TR)어니언 베이글(6입)-EINSTEIN BROS BAGELS</t>
  </si>
  <si>
    <t>20241011-2000135867</t>
  </si>
  <si>
    <t>400mm*630mm=튜브일접</t>
  </si>
  <si>
    <t>대서양건해</t>
  </si>
  <si>
    <t>20241108-3000146225</t>
  </si>
  <si>
    <t>SPP(투명)80</t>
  </si>
  <si>
    <t>110x115=이접</t>
  </si>
  <si>
    <t>(주)우성코러스</t>
  </si>
  <si>
    <t>20241021-2000169100</t>
  </si>
  <si>
    <t>20241021-2000169239</t>
  </si>
  <si>
    <t>250mm*480mm+90mm=튜브M자일접-W형손잡이</t>
  </si>
  <si>
    <t>무지(오크레페전용250)-양날</t>
  </si>
  <si>
    <t>20241101-2000158721</t>
  </si>
  <si>
    <t>OPP40</t>
  </si>
  <si>
    <t>135mm*135mm=원형간지</t>
  </si>
  <si>
    <t>20240930-900004</t>
  </si>
  <si>
    <t>180x280=삼방</t>
  </si>
  <si>
    <t>20240930-901007</t>
  </si>
  <si>
    <t>400x600=삼방</t>
  </si>
  <si>
    <t>20241011-901005</t>
  </si>
  <si>
    <t>나이론60=무지</t>
  </si>
  <si>
    <t>350x450=삼방</t>
  </si>
  <si>
    <t>20240910-900006</t>
  </si>
  <si>
    <t>나이론70=무지</t>
  </si>
  <si>
    <t>200x450=삼방</t>
  </si>
  <si>
    <t>20241014-900005</t>
  </si>
  <si>
    <t>200x300=삼방</t>
  </si>
  <si>
    <t>20240930-901008</t>
  </si>
  <si>
    <t>400x650=삼방꼬리</t>
  </si>
  <si>
    <t>20240930-900009</t>
  </si>
  <si>
    <t>20240930-900019</t>
  </si>
  <si>
    <t>20241007-900005</t>
  </si>
  <si>
    <t>20241016-900012</t>
  </si>
  <si>
    <t>320x400=삼방</t>
  </si>
  <si>
    <t>20240910-900007</t>
  </si>
  <si>
    <t>20241008-900002</t>
  </si>
  <si>
    <t>150x200=삼방-2폭</t>
  </si>
  <si>
    <t>20240925-900013</t>
  </si>
  <si>
    <t>20240927-1000162013</t>
  </si>
  <si>
    <t>210mm*190mm=삼방</t>
  </si>
  <si>
    <t>3도-쌀통닭 근위 250g</t>
  </si>
  <si>
    <t>베스트진공포장</t>
  </si>
  <si>
    <t>20241015-1000157849</t>
  </si>
  <si>
    <t>오씨피피(투명)80</t>
  </si>
  <si>
    <t>450x820=삼방꼬리-바람구멍 1개(5mm)</t>
  </si>
  <si>
    <t>5도-건미역 1kg</t>
  </si>
  <si>
    <t>(주)해도지</t>
  </si>
  <si>
    <t>20241007-1000169251</t>
  </si>
  <si>
    <t>오씨피피(유무광)80</t>
  </si>
  <si>
    <t>200mm*330mm=삼방-지퍼-상단고리구멍8mm(1개)</t>
  </si>
  <si>
    <t>2도-해도지-후면무광올베다(분리배출마크)</t>
  </si>
  <si>
    <t>20240904-1000162798</t>
  </si>
  <si>
    <t>230mm*330mm=삼방-지퍼</t>
  </si>
  <si>
    <t>4도-마트킹-마른먹거리 300g</t>
  </si>
  <si>
    <t>20241021-1000163165</t>
  </si>
  <si>
    <t>230mm*295mm=삼방-지퍼</t>
  </si>
  <si>
    <t>7도-해도지-마른먹거리 300g</t>
  </si>
  <si>
    <t>20241011-1000159593</t>
  </si>
  <si>
    <t>215mm*300mm=삼방-지퍼-상단고리구멍(6mm)-바람구멍1개(2mm)</t>
  </si>
  <si>
    <t>5도-엑셀런스 프린트 반팔 런닝</t>
  </si>
  <si>
    <t>서은하이테크</t>
  </si>
  <si>
    <t>20241108-1117N0054</t>
  </si>
  <si>
    <t>나이론(옥텐)90</t>
  </si>
  <si>
    <t>250mm*305mm=삼방</t>
  </si>
  <si>
    <t>선우팩</t>
  </si>
  <si>
    <t>20240902-1117N0055</t>
  </si>
  <si>
    <t>나이론(옥텐)100</t>
  </si>
  <si>
    <t>300x405=삼방</t>
  </si>
  <si>
    <t>20240906-12150472</t>
  </si>
  <si>
    <t>1도-광주찰순대</t>
  </si>
  <si>
    <t>광주상회</t>
  </si>
  <si>
    <t>20241008-1000149451</t>
  </si>
  <si>
    <t>패증착120</t>
  </si>
  <si>
    <t>150x190+40=삼방스탠드-타원밑지분리형</t>
  </si>
  <si>
    <t>5도-한석길의 잔치홍어회무침 350g</t>
  </si>
  <si>
    <t>진우포장</t>
  </si>
  <si>
    <t>20240919-1219P0390</t>
  </si>
  <si>
    <t>250x340=삼방</t>
  </si>
  <si>
    <t>4도-한석길의 삭힌홍어회 200g원산지:외국산(아르헨티나,노르웨이,미국등)</t>
  </si>
  <si>
    <t>20241113-1219P0390</t>
  </si>
  <si>
    <t>20240903-1000164228</t>
  </si>
  <si>
    <t>나이론100</t>
  </si>
  <si>
    <t>20241112-1000169598</t>
  </si>
  <si>
    <t>300mm*650mm=삼방꼬리</t>
  </si>
  <si>
    <t>20241112-1000169599</t>
  </si>
  <si>
    <t>170mm*260mm=삼방</t>
  </si>
  <si>
    <t>20241210-1000162115</t>
  </si>
  <si>
    <t>200x300=삼방-지퍼</t>
  </si>
  <si>
    <t>2도-VEZZLE 크룽지</t>
  </si>
  <si>
    <t>20241206-1219P0390</t>
  </si>
  <si>
    <t>20241022-1219P0336</t>
  </si>
  <si>
    <t>200x280=삼방</t>
  </si>
  <si>
    <t>5도-혜혜만두-셀러리만두550g</t>
  </si>
  <si>
    <t>현대비니루포장상사(일방통행)</t>
  </si>
  <si>
    <t>20241031-3000169068</t>
  </si>
  <si>
    <t>120mm*160mm=이접-지퍼</t>
  </si>
  <si>
    <t>주식회사 아즈라</t>
  </si>
  <si>
    <t>20240919-2000154855</t>
  </si>
  <si>
    <t>50x60=이접-지퍼</t>
  </si>
  <si>
    <t>단면1도(먹)-AZLA공용(S,M,L)</t>
  </si>
  <si>
    <t>20241219-3000169068</t>
  </si>
  <si>
    <t>20240911-3000169068</t>
  </si>
  <si>
    <t>20240911-3000169067</t>
  </si>
  <si>
    <t>20240919-2000154857</t>
  </si>
  <si>
    <t>단면1도(먹)-AZLA공용(SS,ML)</t>
  </si>
  <si>
    <t>20240926-1000160664</t>
  </si>
  <si>
    <t>360mm(폭)*200mm(컷)*1000m= 자동롤-2폭</t>
  </si>
  <si>
    <t>6도-(주)푸드코아-스웰리 초코크림빵 100g(327kcal)</t>
  </si>
  <si>
    <t>(주)푸드코아</t>
  </si>
  <si>
    <t>해영케미칼</t>
  </si>
  <si>
    <t>20240926-1000160657</t>
  </si>
  <si>
    <t>6도-(주)푸드코아-스웰리 우유크림빵 105g(323kcal)</t>
  </si>
  <si>
    <t>20241015-1000160979</t>
  </si>
  <si>
    <t>패트60</t>
  </si>
  <si>
    <t>240mm*400m= 자동롤-2폭</t>
  </si>
  <si>
    <t>4도-널담 뚱낭시에 다크초콜릿 50g</t>
  </si>
  <si>
    <t>주식회사 조인앤조인</t>
  </si>
  <si>
    <t>20241015-1000164761</t>
  </si>
  <si>
    <t>6도-널담 뚱카롱-녹차브라우니 50g</t>
  </si>
  <si>
    <t>20240920-1000163172</t>
  </si>
  <si>
    <t>300mm*440mm=삼방-지퍼</t>
  </si>
  <si>
    <t>7도-해도지-마른먹거리 1kg</t>
  </si>
  <si>
    <t>20240910-1420P0043</t>
  </si>
  <si>
    <t>320x440=삼방</t>
  </si>
  <si>
    <t>5도-예다미 대(320x440)</t>
  </si>
  <si>
    <t>해정수산(주)</t>
  </si>
  <si>
    <t>20241015-1000164810</t>
  </si>
  <si>
    <t>6도-널담 뚱카롱-얼그레이밀트티 50g</t>
  </si>
  <si>
    <t>20240902-1000166477</t>
  </si>
  <si>
    <t>패트60(무광)</t>
  </si>
  <si>
    <t>260mm*400m= 자동롤-2폭</t>
  </si>
  <si>
    <t>7도-널담 고단백 통밀스콘-레몬얼그레이100g</t>
  </si>
  <si>
    <t>20241214-3000159084</t>
  </si>
  <si>
    <t>20241213-3000170020</t>
  </si>
  <si>
    <t>의류고정용 종이(SC300,210*297) (10098)</t>
  </si>
  <si>
    <t>20241106-3000159083</t>
  </si>
  <si>
    <t>20241107-3000159083</t>
  </si>
  <si>
    <t>20241206-2000143050</t>
  </si>
  <si>
    <t>65mm*670mm=시트지</t>
  </si>
  <si>
    <t>호림재단</t>
  </si>
  <si>
    <t>20241209-2000169990</t>
  </si>
  <si>
    <t>PET150</t>
  </si>
  <si>
    <t>70mm*480mm=시트지</t>
  </si>
  <si>
    <t>무지(투명-고디바 케이크)-사이즈변경</t>
  </si>
  <si>
    <t>20241108-2000167662</t>
  </si>
  <si>
    <t>140mm*160mm=간지</t>
  </si>
  <si>
    <t>무지(EM유부초밥필름)</t>
  </si>
  <si>
    <t>20241104-2000163368</t>
  </si>
  <si>
    <t>90mm*80mm=시트지</t>
  </si>
  <si>
    <t>무지(브리오쉬덮지)</t>
  </si>
  <si>
    <t>20241209-2000167662</t>
  </si>
  <si>
    <t>20240912-2000167662</t>
  </si>
  <si>
    <t>20241217-2000170021</t>
  </si>
  <si>
    <t>65mm*550mm=띠지</t>
  </si>
  <si>
    <t>20240902-2000167662</t>
  </si>
  <si>
    <t>20240909-2000163368</t>
  </si>
  <si>
    <t>20240912-2000169073</t>
  </si>
  <si>
    <t>70mm*510mm=띠지</t>
  </si>
  <si>
    <t>무지(투명-고디바 케이크)</t>
  </si>
  <si>
    <t>20241010-2000167662</t>
  </si>
  <si>
    <t>20241206-2000163368</t>
  </si>
  <si>
    <t>20241126-2000165643</t>
  </si>
  <si>
    <t>120mm*150mm+40mm=이접-풀발이</t>
  </si>
  <si>
    <t>1도-카페에이유(AU)-120</t>
  </si>
  <si>
    <t>20241210-2000149752</t>
  </si>
  <si>
    <t>20241022-2418N0015</t>
  </si>
  <si>
    <t>230x300+40=이접풀발이-백띠</t>
  </si>
  <si>
    <t>(유)연일상회</t>
  </si>
  <si>
    <t>20241210-2000170016</t>
  </si>
  <si>
    <t>250mm*340mm=이접</t>
  </si>
  <si>
    <t>1도-듀레베이커리)OPP250-명암점</t>
  </si>
  <si>
    <t>듀레베이커리 청주명암점</t>
  </si>
  <si>
    <t>20241017-2000158422</t>
  </si>
  <si>
    <t>180mm*350mm=이접</t>
  </si>
  <si>
    <t>1도-듀레베이커리)OPP180</t>
  </si>
  <si>
    <t>20241002-2000158420</t>
  </si>
  <si>
    <t>1도-듀레베이커리)빵2개</t>
  </si>
  <si>
    <t>20241002-2000158422</t>
  </si>
  <si>
    <t>20241216-2119N0081</t>
  </si>
  <si>
    <t>OPP(투명)40=무지</t>
  </si>
  <si>
    <t>180x200+40=이접풀발이-백띠(접착식180봉투)</t>
  </si>
  <si>
    <t>20241218-2116P0082</t>
  </si>
  <si>
    <t>OPP(투명)30</t>
  </si>
  <si>
    <t>270x270=시트지(싸게지)-청풀</t>
  </si>
  <si>
    <t>1도(백색라인)-샌드위치싸게지(270)</t>
  </si>
  <si>
    <t>20241223-2000152346</t>
  </si>
  <si>
    <t>250x350=이접</t>
  </si>
  <si>
    <t>1도-블랑제리)빵비닐봉투-M</t>
  </si>
  <si>
    <t>20241024-2116P0082</t>
  </si>
  <si>
    <t>20241015-2000152346</t>
  </si>
  <si>
    <t>20241112-2000152346</t>
  </si>
  <si>
    <t>20241220-2000152346</t>
  </si>
  <si>
    <t>20241227-2000170065</t>
  </si>
  <si>
    <t>PE(투명)50</t>
  </si>
  <si>
    <t>310mm*420mm=이접</t>
  </si>
  <si>
    <t>3도-못난이어도 맛있는 오렌지(6-13입)-미국산</t>
  </si>
  <si>
    <t>20240923-3000168998</t>
  </si>
  <si>
    <t>20240923-3000168997</t>
  </si>
  <si>
    <t>20241028-3000168998</t>
  </si>
  <si>
    <t>20240923-3000169134</t>
  </si>
  <si>
    <t>20241125-3000168998</t>
  </si>
  <si>
    <t>20241022-3000168997</t>
  </si>
  <si>
    <t>20241218-3000168997</t>
  </si>
  <si>
    <t>20241111-3000169595</t>
  </si>
  <si>
    <t>5도-(주)비지에프푸드-돼지불고기 유부초밥</t>
  </si>
  <si>
    <t>20241112-3000168997</t>
  </si>
  <si>
    <t>20241209-3000169595</t>
  </si>
  <si>
    <t>20241226-3000168998</t>
  </si>
  <si>
    <t>20241127-1000140639</t>
  </si>
  <si>
    <t>패트120</t>
  </si>
  <si>
    <t>150mm*220mm+40mm=삼방스탠드-지퍼</t>
  </si>
  <si>
    <t>1도-순대실록)희푸드</t>
  </si>
  <si>
    <t>주식회사 희푸드(택)</t>
  </si>
  <si>
    <t>다산팩(인쇄소)</t>
  </si>
  <si>
    <t>20241105-1000152365</t>
  </si>
  <si>
    <t>220x320=삼방-지퍼</t>
  </si>
  <si>
    <t>2도-고미네(22x32)</t>
  </si>
  <si>
    <t>주식회사 푸드시너지</t>
  </si>
  <si>
    <t>20241105-1000152880</t>
  </si>
  <si>
    <t>190x260=삼방-지퍼</t>
  </si>
  <si>
    <t>2도-고미네(19x26)</t>
  </si>
  <si>
    <t>20241210-1000169985</t>
  </si>
  <si>
    <t>160x200=삼방</t>
  </si>
  <si>
    <t>1도-EasyOne Filter SP (601586)</t>
  </si>
  <si>
    <t>(주)개성</t>
  </si>
  <si>
    <t>20241210-1000169983</t>
  </si>
  <si>
    <t>1도-EasyOne Filter FT (601736)</t>
  </si>
  <si>
    <t>20241007-2000151995</t>
  </si>
  <si>
    <t>20240912-2000151995</t>
  </si>
  <si>
    <t>20241025-2000151995</t>
  </si>
  <si>
    <t>20240913-2000152773</t>
  </si>
  <si>
    <t>20241211-2619N0014</t>
  </si>
  <si>
    <t>PE(투명)70=무지</t>
  </si>
  <si>
    <t>600x700+150=튜브m자일접</t>
  </si>
  <si>
    <t>(주)데이세븐코리아(택)</t>
  </si>
  <si>
    <t>20241007-2000165164</t>
  </si>
  <si>
    <t>PE튜브(투명)45</t>
  </si>
  <si>
    <t>620x600+150=튜브M자일접(버거킹-투명)</t>
  </si>
  <si>
    <t>무지(버거킹-투명)</t>
  </si>
  <si>
    <t>20241007-21160029</t>
  </si>
  <si>
    <t>PE튜브(청색)45</t>
  </si>
  <si>
    <t>620x600+150=튜브M자일접(버거킹봉투)</t>
  </si>
  <si>
    <t>20241029-21160029</t>
  </si>
  <si>
    <t>20241029-2118N0077</t>
  </si>
  <si>
    <t>PE튜브(진녹색)20=무지</t>
  </si>
  <si>
    <t>1400x1600=시트지(싸게지)</t>
  </si>
  <si>
    <t>20240924-2000143975</t>
  </si>
  <si>
    <t>1800mm*2020mm=튜브일접</t>
  </si>
  <si>
    <t>무지(로터리랙카-신)</t>
  </si>
  <si>
    <t>20241017-210928</t>
  </si>
  <si>
    <t>HD튜브(청색)45=무지(계량유색)</t>
  </si>
  <si>
    <t>900x1080=튜브일접</t>
  </si>
  <si>
    <t>무지(계량유색)</t>
  </si>
  <si>
    <t>20241203-2000165164</t>
  </si>
  <si>
    <t>20241126-21160029</t>
  </si>
  <si>
    <t>20241129-2000143975</t>
  </si>
  <si>
    <t>20241121-2117P0265</t>
  </si>
  <si>
    <t>HD튜브(적색)60</t>
  </si>
  <si>
    <t>340x700+70=튜브M자일접-바나나타공손잡이</t>
  </si>
  <si>
    <t>양면1도-제주명품5kg(제조원:한솔포장/064-732-1901)</t>
  </si>
  <si>
    <t>한솔포장</t>
  </si>
  <si>
    <t>20241121-2000140869</t>
  </si>
  <si>
    <t>HD튜브(주황)60양면1도-제주명품3kg(제조원:한솔포장/064-732-1901)</t>
  </si>
  <si>
    <t>295x600+62.5=튜브M자일접-바나나타공손잡이</t>
  </si>
  <si>
    <t>20241216-1000156851</t>
  </si>
  <si>
    <t>오씨피피60</t>
  </si>
  <si>
    <t>85mm*195mm+32.5mm=M도와리</t>
  </si>
  <si>
    <t>3도-SB)하트파이96g(455kacl)-QR면백색</t>
  </si>
  <si>
    <t>20241011-1000156851</t>
  </si>
  <si>
    <t>20241220-1219N0041</t>
  </si>
  <si>
    <t>오씨피피(투명)60=무지</t>
  </si>
  <si>
    <t>120x170=T도와리-2폭</t>
  </si>
  <si>
    <t>스위트박스</t>
  </si>
  <si>
    <t>20241106-1219N0037</t>
  </si>
  <si>
    <t>85x110=T도와리-3폭</t>
  </si>
  <si>
    <t>20241108-1000169581</t>
  </si>
  <si>
    <t>85mm*230mm+32mm=M도와리-T자</t>
  </si>
  <si>
    <t>20241002-1117P0199</t>
  </si>
  <si>
    <t>2도-유진농산)햇살누룽지450g(국산쌀)-표형식</t>
  </si>
  <si>
    <t>유진농산</t>
  </si>
  <si>
    <t>20241002-140008</t>
  </si>
  <si>
    <t>6도-4번)참마누룽지350g(산약촌)_바코드115934(품목보고번호)</t>
  </si>
  <si>
    <t>20241118-1117P0199</t>
  </si>
  <si>
    <t>20240930-1619N0014</t>
  </si>
  <si>
    <t>100x340+30=M도와리-T자-2폭</t>
  </si>
  <si>
    <t>20241219-1218P0346</t>
  </si>
  <si>
    <t>오씨피피(무광)70</t>
  </si>
  <si>
    <t>140x310+30=M도와리-T자</t>
  </si>
  <si>
    <t>1도-서해한과</t>
  </si>
  <si>
    <t>농업회사법인 서해푸드 주식회사</t>
  </si>
  <si>
    <t>20240904-1000160191</t>
  </si>
  <si>
    <t>1도-백색PP분리배출</t>
  </si>
  <si>
    <t>주식회사 희망별숲</t>
  </si>
  <si>
    <t>20241031-1000160191</t>
  </si>
  <si>
    <t>20241002-1000160191</t>
  </si>
  <si>
    <t>20241224-1420P0057</t>
  </si>
  <si>
    <t>20241217-1000164958</t>
  </si>
  <si>
    <t>20241007-1000165531</t>
  </si>
  <si>
    <t>패트52</t>
  </si>
  <si>
    <t>300mm*550mm=삼방</t>
  </si>
  <si>
    <t>무지(세서미 사워도우 브레드)</t>
  </si>
  <si>
    <t>20241106-1000166501</t>
  </si>
  <si>
    <t>180mm*150mm=삼방-지퍼</t>
  </si>
  <si>
    <t>6도-COOLBON(쿨본) 180x150(지퍼형)</t>
  </si>
  <si>
    <t>주식회사 지메딕스코리아</t>
  </si>
  <si>
    <t>20241010-1000157188</t>
  </si>
  <si>
    <t>500mm*650mm=삼방꼬리</t>
  </si>
  <si>
    <t>주식회사 고려이노테크</t>
  </si>
  <si>
    <t>20241217-1000159615</t>
  </si>
  <si>
    <t>380x500=삼방-사각라운드</t>
  </si>
  <si>
    <t>4도-베이크플러스5kg(38x50)</t>
  </si>
  <si>
    <t>오이코스 인터내셔널</t>
  </si>
  <si>
    <t>20241108-1000161292</t>
  </si>
  <si>
    <t>은박120</t>
  </si>
  <si>
    <t>320mm*500mm=삼방</t>
  </si>
  <si>
    <t>2도-일동인터내셔날-둘둘치킨파우더 5kg</t>
  </si>
  <si>
    <t>(주)일동인터내쇼날</t>
  </si>
  <si>
    <t>20241220-1000170038</t>
  </si>
  <si>
    <t>320mm*260mm=삼방</t>
  </si>
  <si>
    <t>1도-바른피자생활 4종(오페고마)</t>
  </si>
  <si>
    <t>20241219-1000170038</t>
  </si>
  <si>
    <t>20241024-1000169478</t>
  </si>
  <si>
    <t>나이론120</t>
  </si>
  <si>
    <t>이민하</t>
  </si>
  <si>
    <t>20241129-2000169629</t>
  </si>
  <si>
    <t>100mm*500mm=띠지</t>
  </si>
  <si>
    <t>무지(SB-딸기 촉촉 초코 생크림 케이크)</t>
  </si>
  <si>
    <t>20241217-1117P0197</t>
  </si>
  <si>
    <t>20241205-1000152197</t>
  </si>
  <si>
    <t>나이론(유무광)100</t>
  </si>
  <si>
    <t>200mm*200mm=삼방-2폭</t>
  </si>
  <si>
    <t>1도(반무광인쇄-D)-두께변경</t>
  </si>
  <si>
    <t>20241206-1000163732</t>
  </si>
  <si>
    <t>20241210-1000165165</t>
  </si>
  <si>
    <t>20241217-1000170032</t>
  </si>
  <si>
    <t>2도-NBB미트패티2.04kg-두께변경</t>
  </si>
  <si>
    <t>20241126-1000164958</t>
  </si>
  <si>
    <t>20240910-2000159138</t>
  </si>
  <si>
    <t>=70mm*520mm=띠지</t>
  </si>
  <si>
    <t>3도-고디바)다크 초콜릿 치즈 케이크</t>
  </si>
  <si>
    <t>20240913-2000169088</t>
  </si>
  <si>
    <t>3도-TR)어니언 베이글(4입)-EINSTEIN BROS BAGELS</t>
  </si>
  <si>
    <t>20241025-2000169108</t>
  </si>
  <si>
    <t>3도-TR)플레인 베이글(6입)-EINSTEIN BROS BAGELS</t>
  </si>
  <si>
    <t>20241210-2000139878</t>
  </si>
  <si>
    <t>PP튜브(투명)45</t>
  </si>
  <si>
    <t>180x265+40=튜브m자일접</t>
  </si>
  <si>
    <t>단면1도-meal밀(공용봉투_265)</t>
  </si>
  <si>
    <t>주식회사 연재</t>
  </si>
  <si>
    <t>20241126-2000139878</t>
  </si>
  <si>
    <t>20241210-2000139116</t>
  </si>
  <si>
    <t>180x400+65=튜브m자일접</t>
  </si>
  <si>
    <t>단면1도-meal 밀(공용봉투_175)</t>
  </si>
  <si>
    <t>20241031-2000139116</t>
  </si>
  <si>
    <t>20241018-2000136575</t>
  </si>
  <si>
    <t>PE튜브(투명)30</t>
  </si>
  <si>
    <t>170mm*415mm=십자가-시트지</t>
  </si>
  <si>
    <t>20241107-2000139878</t>
  </si>
  <si>
    <t>20241002-2000139116</t>
  </si>
  <si>
    <t>20240909-2000149199</t>
  </si>
  <si>
    <t>180mm*350mm+45mm=튜브M자일접</t>
  </si>
  <si>
    <t>1도-UBJ)스페이스브레드-식빵2</t>
  </si>
  <si>
    <t>20241119-2118P0014</t>
  </si>
  <si>
    <t>170x350+75=튜브M자일접</t>
  </si>
  <si>
    <t>1도(백)-PP분리배출 (미니크로아상봉투)</t>
  </si>
  <si>
    <t>20241104-2000162866</t>
  </si>
  <si>
    <t>20240924-2000147372</t>
  </si>
  <si>
    <t>55mm*550mm=띠지</t>
  </si>
  <si>
    <t>3도-고디바)카카오 케익띠지(갈색)</t>
  </si>
  <si>
    <t>20240911-2000152174</t>
  </si>
  <si>
    <t>20241220-1000137857</t>
  </si>
  <si>
    <t>250x450=삼방</t>
  </si>
  <si>
    <t>별유통</t>
  </si>
  <si>
    <t>20241220-1000158655</t>
  </si>
  <si>
    <t>320mm*400mm=삼방-HD씨링</t>
  </si>
  <si>
    <t>20240920-1000169137</t>
  </si>
  <si>
    <t>400mm*600mm=삼방꼬리-HD씨링</t>
  </si>
  <si>
    <t>20240920-1000137857</t>
  </si>
  <si>
    <t>20240920-1000169135</t>
  </si>
  <si>
    <t>180x280=삼방-HD씨링</t>
  </si>
  <si>
    <t>20241002-1000137857</t>
  </si>
  <si>
    <t>20241002-1000143944</t>
  </si>
  <si>
    <t>350x650=삼방꼬리</t>
  </si>
  <si>
    <t>20240912-131019</t>
  </si>
  <si>
    <t>400*650=삼방꼬리</t>
  </si>
  <si>
    <t>주식회사 해창팩</t>
  </si>
  <si>
    <t>20240912-1619N0040</t>
  </si>
  <si>
    <t>20241014-1619N0021</t>
  </si>
  <si>
    <t>300x450=삼방</t>
  </si>
  <si>
    <t>20240912-131020</t>
  </si>
  <si>
    <t>360mm*650mm=삼방꼬리</t>
  </si>
  <si>
    <t>20240926-131019</t>
  </si>
  <si>
    <t>20240912-1000150889</t>
  </si>
  <si>
    <t>200mm*300mm=삼방</t>
  </si>
  <si>
    <t>20241126-1000149879</t>
  </si>
  <si>
    <t>400mm*500mm=삼방</t>
  </si>
  <si>
    <t>20241016-13160150</t>
  </si>
  <si>
    <t>[구이 2-18]나이론(자동포장용)100</t>
  </si>
  <si>
    <t>240x280=삼방</t>
  </si>
  <si>
    <t>3도-옛날고명지단(청색냉장마크)700g</t>
  </si>
  <si>
    <t>(주)풍림푸드</t>
  </si>
  <si>
    <t>20241113-13160151</t>
  </si>
  <si>
    <t>[구이 2-10]나이론(자동포장용)100</t>
  </si>
  <si>
    <t>240mm*280mm=삼방</t>
  </si>
  <si>
    <t>3도-냉동옛날고명지단(적색냉동마크)700g</t>
  </si>
  <si>
    <t>20240926-13160151</t>
  </si>
  <si>
    <t>20241016-13160151</t>
  </si>
  <si>
    <t>20240911-1219P0336</t>
  </si>
  <si>
    <t>20241022-1219P0337</t>
  </si>
  <si>
    <t>5도-혜혜만두-삼선만두550g</t>
  </si>
  <si>
    <t>20241219-1000154629</t>
  </si>
  <si>
    <t>은박150</t>
  </si>
  <si>
    <t>450mm*530mm=삼방꼬리</t>
  </si>
  <si>
    <t>20241014-1117N0054</t>
  </si>
  <si>
    <t>20240920-1000148427</t>
  </si>
  <si>
    <t>210x290=삼방</t>
  </si>
  <si>
    <t>3도-대양크릴-진공특크릴(먹)</t>
  </si>
  <si>
    <t>영신산업</t>
  </si>
  <si>
    <t>20241030-1000159506</t>
  </si>
  <si>
    <t>160mm*250mm=삼방</t>
  </si>
  <si>
    <t>20241002-1000159704</t>
  </si>
  <si>
    <t>190mm*270mm=삼방</t>
  </si>
  <si>
    <t>20240911-1000159506</t>
  </si>
  <si>
    <t>20241212-1000159704</t>
  </si>
  <si>
    <t>20241104-1000148427</t>
  </si>
  <si>
    <t>20241014-1000154528</t>
  </si>
  <si>
    <t>패증착85</t>
  </si>
  <si>
    <t>400x500+40=삼방풀발이-핫멜트</t>
  </si>
  <si>
    <t>2도-PLAC(플랙택배봉투)</t>
  </si>
  <si>
    <t>용문비닐포장</t>
  </si>
  <si>
    <t>20241014-1000151405</t>
  </si>
  <si>
    <t>은박93</t>
  </si>
  <si>
    <t>100mm*150mm=삼방-2폭</t>
  </si>
  <si>
    <t>2도-ALMEVAN EMG MT-GP</t>
  </si>
  <si>
    <t>주식회사 휴레브</t>
  </si>
  <si>
    <t>20241220-13160016</t>
  </si>
  <si>
    <t>은박90</t>
  </si>
  <si>
    <t>210x210=삼방</t>
  </si>
  <si>
    <t>2도-3M-2223H(도로명주소)</t>
  </si>
  <si>
    <t>20241004-1000169250</t>
  </si>
  <si>
    <t>215mm*275mm=삼방</t>
  </si>
  <si>
    <t>명성비니루(도로)</t>
  </si>
  <si>
    <t>20240926-1000168696</t>
  </si>
  <si>
    <t>215mm*275mm+40mm=삼방-풀발이</t>
  </si>
  <si>
    <t>20240902-1000152935</t>
  </si>
  <si>
    <t>패트(무광)60</t>
  </si>
  <si>
    <t>7도-널담 단백질 파운드-당근 140g(비건)</t>
  </si>
  <si>
    <t>20240902-1000152967</t>
  </si>
  <si>
    <t>7도-널담 단백질 파운드-흑임자 140g(비건)</t>
  </si>
  <si>
    <t>20241015-1000152004</t>
  </si>
  <si>
    <t>250mm*400m= 자동롤-2폭</t>
  </si>
  <si>
    <t>7도-널담 고단백 르뱅 쿠키-크랜베리오트밀 50g</t>
  </si>
  <si>
    <t>20240902-1000160994</t>
  </si>
  <si>
    <t>4도-널담 뚱낭시에 솔티드바닐라 50g</t>
  </si>
  <si>
    <t>20241002-1000152959</t>
  </si>
  <si>
    <t>7도-널담 단백질 파운드-쑥 140g(비건)</t>
  </si>
  <si>
    <t>20241015-1000160999</t>
  </si>
  <si>
    <t>4도-널담 뚱낭시에 초코칩 50g</t>
  </si>
  <si>
    <t>20241015-1000164838</t>
  </si>
  <si>
    <t>6도-널담 뚱카롱-초코티라미수 50g</t>
  </si>
  <si>
    <t>20241002-1000162922</t>
  </si>
  <si>
    <t>340mm*400m= 자동롤-2폭</t>
  </si>
  <si>
    <t>7도-널담 고단백 배꼽 베이글-플레인 140g</t>
  </si>
  <si>
    <t>20241015-1000150681</t>
  </si>
  <si>
    <t>7도-널담 고단백 르뱅 쿠키-다크초코아몬드 50g</t>
  </si>
  <si>
    <t>20240902-1000150681</t>
  </si>
  <si>
    <t>20240902-1000166485</t>
  </si>
  <si>
    <t>7도-널담 고단백 통밀스콘-딸기마카다미아100g</t>
  </si>
  <si>
    <t>20241015-1000162930</t>
  </si>
  <si>
    <t>7도-널담 고단백 배꼽 베이글-흑임자 140g</t>
  </si>
  <si>
    <t>20241015-1000165782</t>
  </si>
  <si>
    <t>7도-널담 고단백 배꼽 베이글-바질 140g</t>
  </si>
  <si>
    <t>20241002-1000168423</t>
  </si>
  <si>
    <t>패트(무광)100</t>
  </si>
  <si>
    <t>250mm*280mm=삼방</t>
  </si>
  <si>
    <t>6도-나폴리화덕피자-마르게리따,고르곤,고구마,더블치즈</t>
  </si>
  <si>
    <t>20240913-1000146402</t>
  </si>
  <si>
    <t>패트(유백/유무광)102</t>
  </si>
  <si>
    <t>180mm*350mm+45mm=M방</t>
  </si>
  <si>
    <t>9도-올반)베트남쌀국수 4인분 410g</t>
  </si>
  <si>
    <t>20241213-2000153179</t>
  </si>
  <si>
    <t>65mm*600mm=띠지</t>
  </si>
  <si>
    <t>20241204-2000169927</t>
  </si>
  <si>
    <t>65mm*340mm=간지</t>
  </si>
  <si>
    <t>무지(SB-해피버스데이 해리케이크)</t>
  </si>
  <si>
    <t>20241014-2000163368</t>
  </si>
  <si>
    <t>20241118-2000158722</t>
  </si>
  <si>
    <t>오피피(투명)40</t>
  </si>
  <si>
    <t>90mm*125mm=간지-2폭</t>
  </si>
  <si>
    <t>20241021-2000169073</t>
  </si>
  <si>
    <t>20241007-2000167662</t>
  </si>
  <si>
    <t>20241218-904003</t>
  </si>
  <si>
    <t>진스120</t>
  </si>
  <si>
    <t>150x220+40=삼방스탠드-타원밑지분리형</t>
  </si>
  <si>
    <t>엠에스팩</t>
  </si>
  <si>
    <t>20241010-914504</t>
  </si>
  <si>
    <t>전투지스120</t>
  </si>
  <si>
    <t>200x300+55=삼방스탠드-타원밑지분리형-지퍼-2단</t>
  </si>
  <si>
    <t>20241010-930003</t>
  </si>
  <si>
    <t>크지스130</t>
  </si>
  <si>
    <t>180x260+50=삼방스탠드-타원밑지분리형-지퍼</t>
  </si>
  <si>
    <t>20241118-900015</t>
  </si>
  <si>
    <t>350mm*650mm=삼방꼬리-HD씨링</t>
  </si>
  <si>
    <t>20241217-1000170022</t>
  </si>
  <si>
    <t>280mm*295mm=삼방</t>
  </si>
  <si>
    <t>5도-헤아림(염장류)</t>
  </si>
  <si>
    <t>20241210-901008</t>
  </si>
  <si>
    <t>20241210-901005</t>
  </si>
  <si>
    <t>20241114-903005</t>
  </si>
  <si>
    <t>진지스120</t>
  </si>
  <si>
    <t>200x300+55=삼방스탠드-타원밑지분리형-지퍼</t>
  </si>
  <si>
    <t>20241002-900003</t>
  </si>
  <si>
    <t>160x250=삼방-2폭</t>
  </si>
  <si>
    <t>20241118-911004</t>
  </si>
  <si>
    <t>&lt;단종&gt;은지스120</t>
  </si>
  <si>
    <t>130*200+40=삼방스탠드-타원밑지분리형-지퍼</t>
  </si>
  <si>
    <t>20241030-930207</t>
  </si>
  <si>
    <t>전투후한120</t>
  </si>
  <si>
    <t>180x260+50=삼방스탠드-타원밑지분리형-지퍼-2단</t>
  </si>
  <si>
    <t>20241118-911005</t>
  </si>
  <si>
    <t>은지스130</t>
  </si>
  <si>
    <t>20241025-900020</t>
  </si>
  <si>
    <t>400x700=삼방꼬리</t>
  </si>
  <si>
    <t>20241010-930001</t>
  </si>
  <si>
    <t>130x200+35=삼방지퍼스텐드</t>
  </si>
  <si>
    <t>20241118-900012</t>
  </si>
  <si>
    <t>20241121-904001</t>
  </si>
  <si>
    <t>패트110</t>
  </si>
  <si>
    <t>100x170+30=삼방스탠드-타원밑지분리형</t>
  </si>
  <si>
    <t>20241004-910005</t>
  </si>
  <si>
    <t>200*300=삼방</t>
  </si>
  <si>
    <t>20241025-900019</t>
  </si>
  <si>
    <t>20241030-930106</t>
  </si>
  <si>
    <t>전투후크스=무지</t>
  </si>
  <si>
    <t>=150*220+40=삼방스탠드-지퍼</t>
  </si>
  <si>
    <t>20241118-901002</t>
  </si>
  <si>
    <t>나이론60=무지=무지</t>
  </si>
  <si>
    <t>=250x350=삼방</t>
  </si>
  <si>
    <t>20240930-900001</t>
  </si>
  <si>
    <t>100x150=삼방-2폭</t>
  </si>
  <si>
    <t>20240930-900010</t>
  </si>
  <si>
    <t>20241025-900008</t>
  </si>
  <si>
    <t>나이론70=무지=무지</t>
  </si>
  <si>
    <t>==250x350=삼방</t>
  </si>
  <si>
    <t>20241118-900013</t>
  </si>
  <si>
    <t>20241118-901003</t>
  </si>
  <si>
    <t>=250x450=삼방</t>
  </si>
  <si>
    <t>20240930-900022</t>
  </si>
  <si>
    <t>450x650=삼방꼬리</t>
  </si>
  <si>
    <t>20240930-901003</t>
  </si>
  <si>
    <t>20241002-903003</t>
  </si>
  <si>
    <t>진지스120=무지</t>
  </si>
  <si>
    <t>20241211-1420P0052</t>
  </si>
  <si>
    <t>오씨피피(투명)40=5도-생김</t>
  </si>
  <si>
    <t>227x270=이접</t>
  </si>
  <si>
    <t>5도-생김</t>
  </si>
  <si>
    <t>20241015-2219P0044</t>
  </si>
  <si>
    <t>450x550+40=이접풀발이-백띠-바람구멍5mm*1개</t>
  </si>
  <si>
    <t>2도(전1/후1)-스컬피그 풀발이</t>
  </si>
  <si>
    <t>허니어반</t>
  </si>
  <si>
    <t>20241125-2219P0044</t>
  </si>
  <si>
    <t>20241111-2219P0044</t>
  </si>
  <si>
    <t>20241022-2000169451</t>
  </si>
  <si>
    <t>304mm*280mm+40mm=이접-풀발이</t>
  </si>
  <si>
    <t>명인인쇄</t>
  </si>
  <si>
    <t>20241217-240345</t>
  </si>
  <si>
    <t>350x530+60=이접-풀발이</t>
  </si>
  <si>
    <t>단면1도(먹)-yikhostyle (이코스타일 바이이코)</t>
  </si>
  <si>
    <t>이코스타일 (YIKHO STYLE)</t>
  </si>
  <si>
    <t>20240930-2000154227</t>
  </si>
  <si>
    <t>OPP30(투명) 무지</t>
  </si>
  <si>
    <t>250mm*300mm+40mm=이접-풀발이</t>
  </si>
  <si>
    <t>농업회사법인나주떡보주식회사</t>
  </si>
  <si>
    <t>20241213-2000139004</t>
  </si>
  <si>
    <t>270mm*440mm+40mm=이접-풀발이</t>
  </si>
  <si>
    <t>씨에스</t>
  </si>
  <si>
    <t>20241202-2000151589</t>
  </si>
  <si>
    <t>210mm*330mm+40mm=이접-풀발이</t>
  </si>
  <si>
    <t>한국로지스풀 (주)</t>
  </si>
  <si>
    <t>20240903-2000143122</t>
  </si>
  <si>
    <t>330mm*400mm+20mm+140mm=이접스탠드-풀발이</t>
  </si>
  <si>
    <t>무지(얇은도화지)</t>
  </si>
  <si>
    <t>20241022-2000143122</t>
  </si>
  <si>
    <t>20241111-2000143122</t>
  </si>
  <si>
    <t>20241002-2000141610</t>
  </si>
  <si>
    <t>PP튜브(투명)60</t>
  </si>
  <si>
    <t>450x220+40=이접풀발이-핫멜트</t>
  </si>
  <si>
    <t>양면2도-화덕구이 고구마 말랭이 5개입</t>
  </si>
  <si>
    <t>20241217-210346</t>
  </si>
  <si>
    <t>290x290+40=이접풀발이-백띠</t>
  </si>
  <si>
    <t>(주) 대현에스티</t>
  </si>
  <si>
    <t>20241014-210346</t>
  </si>
  <si>
    <t>20241029-210348</t>
  </si>
  <si>
    <t>370*370+40=이접풀발이-백띠</t>
  </si>
  <si>
    <t>20241015-2117N0062</t>
  </si>
  <si>
    <t>HD튜브(반투명)60</t>
  </si>
  <si>
    <t>1200x1000=튜브일접</t>
  </si>
  <si>
    <t>주식회사 제이엘푸드텍</t>
  </si>
  <si>
    <t>20240926-2000157122</t>
  </si>
  <si>
    <t>PE(투명)100</t>
  </si>
  <si>
    <t>600mm*1200mm=튜브일접-밴드씨링</t>
  </si>
  <si>
    <t>(주)빅솔반월공장</t>
  </si>
  <si>
    <t>20241126-3000169807</t>
  </si>
  <si>
    <t>1300mm*1200mm=튜브일접-밴드씨링</t>
  </si>
  <si>
    <t>20241204-3118N0012</t>
  </si>
  <si>
    <t>PE튜브(투명/대방)80</t>
  </si>
  <si>
    <t>1000x1200=튜브일접</t>
  </si>
  <si>
    <t>20241114-3118N0012</t>
  </si>
  <si>
    <t>20241008-3118N0012</t>
  </si>
  <si>
    <t>20241016-2000161309</t>
  </si>
  <si>
    <t>PE(유백)40</t>
  </si>
  <si>
    <t>900mm*1100mm=튜브일접</t>
  </si>
  <si>
    <t>주식회사 청밀</t>
  </si>
  <si>
    <t>20241111-2000138987</t>
  </si>
  <si>
    <t>푸드죤</t>
  </si>
  <si>
    <t>20241108-2319N0012</t>
  </si>
  <si>
    <t>PE튜브(청색)65</t>
  </si>
  <si>
    <t>490x660=튜브일접-밴드씨링</t>
  </si>
  <si>
    <t>무지(소)</t>
  </si>
  <si>
    <t>(주)아로마에프아이</t>
  </si>
  <si>
    <t>20241227-2419N0024</t>
  </si>
  <si>
    <t>HD튜브(반투명)15</t>
  </si>
  <si>
    <t>900x700+100=튜브M자일접</t>
  </si>
  <si>
    <t>글로벌코리아플러스(주)</t>
  </si>
  <si>
    <t>20240926-2419N0024</t>
  </si>
  <si>
    <t>20241024-23150082</t>
  </si>
  <si>
    <t>PE튜브(청색)70</t>
  </si>
  <si>
    <t>490x660=튜브일접-밴드씨링[실링비닐(청)]</t>
  </si>
  <si>
    <t>대신농산(주)</t>
  </si>
  <si>
    <t>20241018-23150082</t>
  </si>
  <si>
    <t>20241002-23150139</t>
  </si>
  <si>
    <t>800x700=튜브일접-밴드씨링[슬라이스비닐]</t>
  </si>
  <si>
    <t>20241204-2000151760</t>
  </si>
  <si>
    <t>320mm*420mm+80mm=튜브M자일접-타공손잡이</t>
  </si>
  <si>
    <t>1도-구수하리</t>
  </si>
  <si>
    <t>구수하리</t>
  </si>
  <si>
    <t>20241016-3000168313</t>
  </si>
  <si>
    <t>PE튜브(투명/옥텐)90</t>
  </si>
  <si>
    <t>275mm*440mm=튜브일접-밴드씨링</t>
  </si>
  <si>
    <t>양면2도-칵테일얼음 3kg(리뉴얼디자인)</t>
  </si>
  <si>
    <t>대원냉동산업사</t>
  </si>
  <si>
    <t>20241021-3000167866</t>
  </si>
  <si>
    <t>PE튜브(청색)40</t>
  </si>
  <si>
    <t>485mm*865mm=튜브일접</t>
  </si>
  <si>
    <t>20240903-3000168313</t>
  </si>
  <si>
    <t>20241007-1000155940</t>
  </si>
  <si>
    <t>190mm*420mm+60mm=M방-네기둥-타공손잡</t>
  </si>
  <si>
    <t>5도-콘플레이크 천마차 20g  50개입</t>
  </si>
  <si>
    <t>이레에프에스(주)</t>
  </si>
  <si>
    <t>20241216-1000153428</t>
  </si>
  <si>
    <t>190mm*420mm+55mm=M방-네기둥</t>
  </si>
  <si>
    <t>6도-이데이 호두아몬드율무차 18g  50포입</t>
  </si>
  <si>
    <t>20240920-1000157503</t>
  </si>
  <si>
    <t>60mm*160mm=T도와리</t>
  </si>
  <si>
    <t>1도-후말랭-Korea Dessert</t>
  </si>
  <si>
    <t>후말랭</t>
  </si>
  <si>
    <t>20241016-1000156951</t>
  </si>
  <si>
    <t>은박110</t>
  </si>
  <si>
    <t>150x400+25=M도와리</t>
  </si>
  <si>
    <t>이지포장</t>
  </si>
  <si>
    <t>20241002-150038</t>
  </si>
  <si>
    <t>은박130</t>
  </si>
  <si>
    <t>150x300+25=M도와리-T자</t>
  </si>
  <si>
    <t>애니타임</t>
  </si>
  <si>
    <t>20241129-1000169824</t>
  </si>
  <si>
    <t>패씨피피40</t>
  </si>
  <si>
    <t>240mm*355mm=T도와리</t>
  </si>
  <si>
    <t>5도-포천이동)숙주 600g</t>
  </si>
  <si>
    <t>20241217-1000169824</t>
  </si>
  <si>
    <t>20241029-1000164003</t>
  </si>
  <si>
    <t>85x230+32=M도와리-T자-2폭</t>
  </si>
  <si>
    <t>1도(백색)-분리배출</t>
  </si>
  <si>
    <t>팩키니즈</t>
  </si>
  <si>
    <t>20241024-1219N0020</t>
  </si>
  <si>
    <t>85x180+30=M도와리-T자-2폭</t>
  </si>
  <si>
    <t>20241121-1219N0116</t>
  </si>
  <si>
    <t>70x140+15=M도와리-T자-2폭</t>
  </si>
  <si>
    <t>20241111-1000136128</t>
  </si>
  <si>
    <t>230mm*290mm=삼방</t>
  </si>
  <si>
    <t>8도-올반)찹쌀 꿔바로우500g</t>
  </si>
  <si>
    <t>20241007-1000136128</t>
  </si>
  <si>
    <t>20241217-1000138905</t>
  </si>
  <si>
    <t>300mm*410mm=삼방-바람구멍1개(2mm)</t>
  </si>
  <si>
    <t>4도-헤아림(공용봉투 대)</t>
  </si>
  <si>
    <t>20241125-1000138905</t>
  </si>
  <si>
    <t>20241120-1119P0140</t>
  </si>
  <si>
    <t>250x310=삼방</t>
  </si>
  <si>
    <t>7도-대박숯향너비아니 800g</t>
  </si>
  <si>
    <t>20241002-1000152197</t>
  </si>
  <si>
    <t>20240925-1000138905</t>
  </si>
  <si>
    <t>20241008-1000138905</t>
  </si>
  <si>
    <t>20241030-1000138905</t>
  </si>
  <si>
    <t>20240919-1000138905</t>
  </si>
  <si>
    <t>20241023-1000138905</t>
  </si>
  <si>
    <t>20241104-1000164958</t>
  </si>
  <si>
    <t>20241029-11150297</t>
  </si>
  <si>
    <t>나이론(유백/유무광)115</t>
  </si>
  <si>
    <t>250x280=삼방-지퍼(하단오픈)</t>
  </si>
  <si>
    <t>7도-피코크)떡갈비450g (리뉴얼)</t>
  </si>
  <si>
    <t>20241119-1000165165</t>
  </si>
  <si>
    <t>20241011-2000169104</t>
  </si>
  <si>
    <t>20241011-2000169090</t>
  </si>
  <si>
    <t>20241011-2000169108</t>
  </si>
  <si>
    <t>20241206-2000169512</t>
  </si>
  <si>
    <t>285mm*270mm=시트지</t>
  </si>
  <si>
    <t>무지(미니젤리롤)</t>
  </si>
  <si>
    <t>20241129-2000142911</t>
  </si>
  <si>
    <t>20241202-21160037</t>
  </si>
  <si>
    <t>PE튜브(투명)60</t>
  </si>
  <si>
    <t>370x320+S80=이접스탠드-타공손잡이-특수라운드(도시락비닐)</t>
  </si>
  <si>
    <t>20240903-230404</t>
  </si>
  <si>
    <t>90x90=튜브일접</t>
  </si>
  <si>
    <t>단면1도(먹)Optelcom-K9092885(KTC코드추가)</t>
  </si>
  <si>
    <t>(주)옵텔콤 부천지점</t>
  </si>
  <si>
    <t>20241216-3000164745</t>
  </si>
  <si>
    <t>PP(투명)70=무지</t>
  </si>
  <si>
    <t>410mm*630mm=싸게지</t>
  </si>
  <si>
    <t>동광정밀공업사</t>
  </si>
  <si>
    <t>20240904-3000163223</t>
  </si>
  <si>
    <t>190mm*240mm=싸게지</t>
  </si>
  <si>
    <t>20240904-3000164745</t>
  </si>
  <si>
    <t>20240906-230262</t>
  </si>
  <si>
    <t>PE튜브(회색)30</t>
  </si>
  <si>
    <t>1700x1900=시트지-싸게지</t>
  </si>
  <si>
    <t>써라코스인터내셔널(주)</t>
  </si>
  <si>
    <t>20241114-230262</t>
  </si>
  <si>
    <t>20241002-230262</t>
  </si>
  <si>
    <t>20241220-210469</t>
  </si>
  <si>
    <t>1100x1400=시트지-싸게지</t>
  </si>
  <si>
    <t>주식회사 대경햄</t>
  </si>
  <si>
    <t>20241030-210784</t>
  </si>
  <si>
    <t>180*250=튜브일접</t>
  </si>
  <si>
    <t>선일전자</t>
  </si>
  <si>
    <t>20241007-13160151</t>
  </si>
  <si>
    <t>20241002-13160150</t>
  </si>
  <si>
    <t>20241120-13160150</t>
  </si>
  <si>
    <t>20241016-1316N0004</t>
  </si>
  <si>
    <t>[구이 2-1]나이론(자동포장용)100</t>
  </si>
  <si>
    <t>190x280=삼방</t>
  </si>
  <si>
    <t>20241105-1000169537</t>
  </si>
  <si>
    <t>패증착(유무광)110</t>
  </si>
  <si>
    <t>170mm*230mm+50mm=삼방스탠드-지퍼</t>
  </si>
  <si>
    <t>9도-앙팡-다이노 유기농 롱떡뻥 25g</t>
  </si>
  <si>
    <t>브랜드팩</t>
  </si>
  <si>
    <t>20241017-1000154020</t>
  </si>
  <si>
    <t>오피피(무광)80</t>
  </si>
  <si>
    <t>260x370=삼방-지퍼-상단고리구멍5mm-바람구멍5mm</t>
  </si>
  <si>
    <t>3도-신)스컬피그(대-260)</t>
  </si>
  <si>
    <t>20240919-1000169125</t>
  </si>
  <si>
    <t>170mm*230mm=삼방-지퍼-상단고리구멍5mm-바람구멍2mm</t>
  </si>
  <si>
    <t>3도-신)스컬피그(-170)</t>
  </si>
  <si>
    <t>20240930-1000154020</t>
  </si>
  <si>
    <t>20240923-1000169148</t>
  </si>
  <si>
    <t>나이론75</t>
  </si>
  <si>
    <t>580mm*500m= 자동롤-1폭</t>
  </si>
  <si>
    <t>8도-SB)바베큐치킨치즈치아바타680g</t>
  </si>
  <si>
    <t>20241011-1000151508</t>
  </si>
  <si>
    <t>오씨피피(유무광)60</t>
  </si>
  <si>
    <t>365(폭)x220(컷)x1000M=자동롤-2폭</t>
  </si>
  <si>
    <t>9도-(주)푸드코아-연세우유 우유생크림빵</t>
  </si>
  <si>
    <t>20241008-1000153049</t>
  </si>
  <si>
    <t>365mm(폭)*220mm(컷)*1000m= 자동롤-2폭</t>
  </si>
  <si>
    <t>9도-(주)푸드코아-연세우유 초코생크림빵</t>
  </si>
  <si>
    <t>20241008-1218P0211</t>
  </si>
  <si>
    <t>200x280=삼방-지퍼-바람구멍5mm/고리구멍8mm(지퍼오픈)</t>
  </si>
  <si>
    <t>4도-밤부대나무손수건</t>
  </si>
  <si>
    <t>대우상사(동신상가)</t>
  </si>
  <si>
    <t>20241122-1117P0060</t>
  </si>
  <si>
    <t>은박(유,무광)100</t>
  </si>
  <si>
    <t>115x160=삼방-2폭-모자타공</t>
  </si>
  <si>
    <t>5도-수제 달고나 20g(78kcal/판매원:로하스)</t>
  </si>
  <si>
    <t>20241218-1000155183</t>
  </si>
  <si>
    <t>300mm*390mm=삼방-지퍼</t>
  </si>
  <si>
    <t>3도-금강-두번구운 곱창구이김 120g</t>
  </si>
  <si>
    <t>해성식품</t>
  </si>
  <si>
    <t>20241128-1000162732</t>
  </si>
  <si>
    <t>190mm*450mm=삼방</t>
  </si>
  <si>
    <t>1도-손질먹태</t>
  </si>
  <si>
    <t>이오플러스</t>
  </si>
  <si>
    <t>20241004-1000165766</t>
  </si>
  <si>
    <t>100x205=삼방</t>
  </si>
  <si>
    <t>1도-Water for me 워터(100x205)</t>
  </si>
  <si>
    <t>(주)신우코리아홀딩스</t>
  </si>
  <si>
    <t>20241008-1000165766</t>
  </si>
  <si>
    <t>20241021-1000152761</t>
  </si>
  <si>
    <t>1도-이찌방라멘 소</t>
  </si>
  <si>
    <t>명신상사</t>
  </si>
  <si>
    <t>20241008-13160016</t>
  </si>
  <si>
    <t>20241203-1000143636</t>
  </si>
  <si>
    <t>나이론(메탈로젠)100</t>
  </si>
  <si>
    <t>170mm*210mm=삼방</t>
  </si>
  <si>
    <t>1도-옛날 육수봉지</t>
  </si>
  <si>
    <t>20240904-1000143636</t>
  </si>
  <si>
    <t>20241213-130441</t>
  </si>
  <si>
    <t>270x700=삼방꼬리</t>
  </si>
  <si>
    <t>대영합성</t>
  </si>
  <si>
    <t>20241108-1000162144</t>
  </si>
  <si>
    <t>85x150=삼방-지퍼-고리구멍10mm</t>
  </si>
  <si>
    <t>4도-극세사퍼프 2개입</t>
  </si>
  <si>
    <t>20241118-130441</t>
  </si>
  <si>
    <t>20241213-1000168625</t>
  </si>
  <si>
    <t>170x150+30=삼방스탠드-타원밑지분리형-지퍼-고리구멍8mm</t>
  </si>
  <si>
    <t>4도-바닐라코 촉촉 카스테라 퍼프</t>
  </si>
  <si>
    <t>20241108-1000162149</t>
  </si>
  <si>
    <t>4도-후로킹퍼프 2개입</t>
  </si>
  <si>
    <t>20241018-1000169372</t>
  </si>
  <si>
    <t>패트(유백)100</t>
  </si>
  <si>
    <t>240mm*290mm=삼방</t>
  </si>
  <si>
    <t>8도-량멘 2인분</t>
  </si>
  <si>
    <t>대영화학</t>
  </si>
  <si>
    <t>20240926-1000161209</t>
  </si>
  <si>
    <t>나이론(유백)95</t>
  </si>
  <si>
    <t>285mm*410mm=삼방-지퍼</t>
  </si>
  <si>
    <t>9도-올반)버터깨찰빵 생지967g</t>
  </si>
  <si>
    <t>20240906-13150076</t>
  </si>
  <si>
    <t>나이론90</t>
  </si>
  <si>
    <t>416mm*500m= 자동롤-1폭</t>
  </si>
  <si>
    <t>한살림-꼬마소시지300g-자동롤</t>
  </si>
  <si>
    <t>케이팩</t>
  </si>
  <si>
    <t>20240906-120750</t>
  </si>
  <si>
    <t>416x500m=자동롤</t>
  </si>
  <si>
    <t>한살림-올포크윈너300g</t>
  </si>
  <si>
    <t>20241007-1000169259</t>
  </si>
  <si>
    <t>은박(무광)100</t>
  </si>
  <si>
    <t>180mm*1000m= 자동롤-2폭</t>
  </si>
  <si>
    <t>5도-에르메틱 아트 바닐라코버트</t>
  </si>
  <si>
    <t>연향</t>
  </si>
  <si>
    <t>20241010-1419P0374</t>
  </si>
  <si>
    <t>오씨피피(투명)90</t>
  </si>
  <si>
    <t>420x810=T방-바람구멍5mm-1개</t>
  </si>
  <si>
    <t>6도-백송식품-푸른바다향기가득한미역 1kg</t>
  </si>
  <si>
    <t>백송식품주식회사</t>
  </si>
  <si>
    <t>20241014-1000163157</t>
  </si>
  <si>
    <t>나이론(유무광/유백/메탈로젠)130</t>
  </si>
  <si>
    <t>175mm*260mm+45mm=삼방스탠드</t>
  </si>
  <si>
    <t>7도-무병장생 추어탕 700g</t>
  </si>
  <si>
    <t>판도라팩</t>
  </si>
  <si>
    <t>20240924-1119P0054</t>
  </si>
  <si>
    <t>220x280=삼방</t>
  </si>
  <si>
    <t>7도-꼬미다)분당1kg [주의추가]</t>
  </si>
  <si>
    <t>20241002-1000159909</t>
  </si>
  <si>
    <t>980mm*750m= 자동롤-1폭(10열)-이지컷</t>
  </si>
  <si>
    <t>6도-하이플러스-콘플레이크 아몬드천마차18g(10열)</t>
  </si>
  <si>
    <t>20240920-1218P0326</t>
  </si>
  <si>
    <t>420x500=삼방</t>
  </si>
  <si>
    <t>3도-대원FOOD-찹쌀가루5kg(패트적색)</t>
  </si>
  <si>
    <t>한성패키지</t>
  </si>
  <si>
    <t>20241008-1000150470</t>
  </si>
  <si>
    <t>패트(무광/유백)100</t>
  </si>
  <si>
    <t>200x300+35=M방-네기둥</t>
  </si>
  <si>
    <t>8도-리틀넥)스테이크 키트</t>
  </si>
  <si>
    <t>20241007-1000150470</t>
  </si>
  <si>
    <t>20240913-903003</t>
  </si>
  <si>
    <t>20240930-901001</t>
  </si>
  <si>
    <t>20240930-901006</t>
  </si>
  <si>
    <t>20241004-910001</t>
  </si>
  <si>
    <t>100*150=삼방-2폭</t>
  </si>
  <si>
    <t>20241118-900010</t>
  </si>
  <si>
    <t>20241021-1000162893</t>
  </si>
  <si>
    <t>205mm*270mm=삼방-지퍼</t>
  </si>
  <si>
    <t>7도-해도지-마른먹거리 200g</t>
  </si>
  <si>
    <t>20241211-1419P0236</t>
  </si>
  <si>
    <t>210x525=삼방꼬리</t>
  </si>
  <si>
    <t>6도-건오징어</t>
  </si>
  <si>
    <t>20241118-900011</t>
  </si>
  <si>
    <t>280x380=삼방</t>
  </si>
  <si>
    <t>20241002-902002</t>
  </si>
  <si>
    <t>진지90</t>
  </si>
  <si>
    <t>200*300=삼방-지퍼</t>
  </si>
  <si>
    <t>20241220-1000137856</t>
  </si>
  <si>
    <t>20241205-1000137856</t>
  </si>
  <si>
    <t>20241205-1000139129</t>
  </si>
  <si>
    <t>20241129-210348</t>
  </si>
  <si>
    <t>20241223-220788</t>
  </si>
  <si>
    <t>330x330+40=이접풀발이-백띠</t>
  </si>
  <si>
    <t>20241128-220788</t>
  </si>
  <si>
    <t>20241217-200357</t>
  </si>
  <si>
    <t>230x230+40=이접풀발이-백띠</t>
  </si>
  <si>
    <t>20241129-210346</t>
  </si>
  <si>
    <t>20241105-210348</t>
  </si>
  <si>
    <t>20241120-210348</t>
  </si>
  <si>
    <t>20241223-210348</t>
  </si>
  <si>
    <t>20241126-1000169830</t>
  </si>
  <si>
    <t>오씨피피(투명)40</t>
  </si>
  <si>
    <t>195mm*185mm+40mm=이접-풀발이</t>
  </si>
  <si>
    <t>2도-알파카타월(ALPACA TOWEL)</t>
  </si>
  <si>
    <t>에이큐에이 주식회사</t>
  </si>
  <si>
    <t>20241029-2000155925</t>
  </si>
  <si>
    <t>220mm*260mm+40mm=이접-풀발이</t>
  </si>
  <si>
    <t>주식회사 와일드 캣</t>
  </si>
  <si>
    <t>20241129-2000137869</t>
  </si>
  <si>
    <t>380mm*200mm+40mm=이접-풀발이-핫멜트</t>
  </si>
  <si>
    <t>양면2도-자연의 건강함을 담았습니다-B</t>
  </si>
  <si>
    <t>20241031-2000137869</t>
  </si>
  <si>
    <t>20241217-2000167594</t>
  </si>
  <si>
    <t>OPP(투명)50</t>
  </si>
  <si>
    <t>93mm*170mm+40mm=이접-풀발이(일반풀)</t>
  </si>
  <si>
    <t>20240911-2000141347</t>
  </si>
  <si>
    <t>105mm*190mm+40mm=이접-풀발이-핫멜트</t>
  </si>
  <si>
    <t>20241203-2000169882</t>
  </si>
  <si>
    <t>110mm*170mm+40mm=이접-풀발이</t>
  </si>
  <si>
    <t>20241203-2000167594</t>
  </si>
  <si>
    <t>20241007-2000169265</t>
  </si>
  <si>
    <t>90mm*120mm+40mm=이접-풀발이</t>
  </si>
  <si>
    <t>무지(무지 산도비닐)</t>
  </si>
  <si>
    <t>(주)신세계조선호텔</t>
  </si>
  <si>
    <t>20241101-3000167866</t>
  </si>
  <si>
    <t>20241101-3000168313</t>
  </si>
  <si>
    <t>20241126-2000161874</t>
  </si>
  <si>
    <t>PE튜브(유백)65</t>
  </si>
  <si>
    <t>210mm*340mm+55mm=튜브M자일접-타공손잡이</t>
  </si>
  <si>
    <t>8도-GC녹십자웰빙)대장 내시경 장정결제</t>
  </si>
  <si>
    <t>수정특수포장</t>
  </si>
  <si>
    <t>20241022-2117N0060</t>
  </si>
  <si>
    <t>PE튜브(노랑)55=무지</t>
  </si>
  <si>
    <t>600x820+150=튜브M자일접 (양배추15kg)</t>
  </si>
  <si>
    <t>20241202-2117P0175</t>
  </si>
  <si>
    <t>PE튜브(노랑)55</t>
  </si>
  <si>
    <t>600x820+150=튜브M자일접</t>
  </si>
  <si>
    <t>단면1도-수원지구원예농협)양배추 15kg</t>
  </si>
  <si>
    <t>20241025-2000135536</t>
  </si>
  <si>
    <t>HD튜브(반투명)20</t>
  </si>
  <si>
    <t>1100mm*1100mm=튜브일접</t>
  </si>
  <si>
    <t>20241025-2420N0007</t>
  </si>
  <si>
    <t>HD튜브(반투명)20=무지</t>
  </si>
  <si>
    <t>1200x1100=튜브일접</t>
  </si>
  <si>
    <t>20241114-2420N0007</t>
  </si>
  <si>
    <t>20241209-3000170003</t>
  </si>
  <si>
    <t>1200mm*1200mm=튜브일접</t>
  </si>
  <si>
    <t>20241203-120754</t>
  </si>
  <si>
    <t>한살림-네모난햄500g</t>
  </si>
  <si>
    <t>진우아이앤피</t>
  </si>
  <si>
    <t>20241203-120749</t>
  </si>
  <si>
    <t>한살림-후랑크소세지300g</t>
  </si>
  <si>
    <t>20241203-13150076</t>
  </si>
  <si>
    <t>20241203-140369</t>
  </si>
  <si>
    <t>7도-한살림-불고기햄400g</t>
  </si>
  <si>
    <t>20241203-140504</t>
  </si>
  <si>
    <t>7도-한살림-불고기양념소시지300g</t>
  </si>
  <si>
    <t>20241126-1000162500</t>
  </si>
  <si>
    <t>[염지 4-4]패나이론(고접착)140&lt;410&gt;</t>
  </si>
  <si>
    <t>350mm*410mm=삼방</t>
  </si>
  <si>
    <t>농업회사법인 나래 주식회사</t>
  </si>
  <si>
    <t>20240903-1000162500</t>
  </si>
  <si>
    <t>20241011-1000162500</t>
  </si>
  <si>
    <t>20241206-1219N0020</t>
  </si>
  <si>
    <t>20241202-1000153201</t>
  </si>
  <si>
    <t>20241119-1000143676</t>
  </si>
  <si>
    <t>85mm*145mm+20mm=M도와리-T자</t>
  </si>
  <si>
    <t>6도-제로앙버터스콘 85g(냉동/바코드4430)</t>
  </si>
  <si>
    <t>제로파이터즈</t>
  </si>
  <si>
    <t>20241119-1420P0134</t>
  </si>
  <si>
    <t>85x145+20=M도와리-T자-2폭</t>
  </si>
  <si>
    <t>6도-제로브라우니샌드-냉동 40g(바코드O)</t>
  </si>
  <si>
    <t>20241119-1420P0135</t>
  </si>
  <si>
    <t>6도-제로앙버터스콘 85g</t>
  </si>
  <si>
    <t>20241119-1000150563</t>
  </si>
  <si>
    <t>110x145=T도와리-2폭</t>
  </si>
  <si>
    <t>6도-제로스콘 55g(냉동)</t>
  </si>
  <si>
    <t>20240909-1000145302</t>
  </si>
  <si>
    <t>65mm*160mm=T도와리-2폭</t>
  </si>
  <si>
    <t>대림상사(제과)</t>
  </si>
  <si>
    <t>20240909-1000152745</t>
  </si>
  <si>
    <t>85x150=T도와리</t>
  </si>
  <si>
    <t>20241021-140289</t>
  </si>
  <si>
    <t>증착70=무지</t>
  </si>
  <si>
    <t>75x180+27=M도와리T자-3폭</t>
  </si>
  <si>
    <t>삼진물산</t>
  </si>
  <si>
    <t>20240923-1000148708</t>
  </si>
  <si>
    <t>1도-노쉬쿠키</t>
  </si>
  <si>
    <t>베스트패키지</t>
  </si>
  <si>
    <t>20241121-1000148708</t>
  </si>
  <si>
    <t>20241022-1000169421</t>
  </si>
  <si>
    <t>85mm*130mm=T도와리-4폭</t>
  </si>
  <si>
    <t>20241210-1220N0073</t>
  </si>
  <si>
    <t>95x230+32=M도와리-T자-2폭</t>
  </si>
  <si>
    <t>청명수출포장</t>
  </si>
  <si>
    <t>20241119-11150281</t>
  </si>
  <si>
    <t>250mm*300mm=삼방-지퍼</t>
  </si>
  <si>
    <t>8도-피코크)너비아니 550g (리뉴얼-사이즈변경)</t>
  </si>
  <si>
    <t>20241126-11150297</t>
  </si>
  <si>
    <t>20240930-1000141201</t>
  </si>
  <si>
    <t>275mm*380mm=삼방-지퍼-바람구멍1개(2mm)-분리배출마크</t>
  </si>
  <si>
    <t>무지(대)</t>
  </si>
  <si>
    <t>20241111-1000138905</t>
  </si>
  <si>
    <t>20241118-900017</t>
  </si>
  <si>
    <t>20241118-902002</t>
  </si>
  <si>
    <t>20241025-900014</t>
  </si>
  <si>
    <t>350x600=삼방</t>
  </si>
  <si>
    <t>20241025-900012</t>
  </si>
  <si>
    <t>20241118-901007</t>
  </si>
  <si>
    <t>20241028-1000134600</t>
  </si>
  <si>
    <t>370mm*1000m= 자동롤-2폭</t>
  </si>
  <si>
    <t>3도-(주)푸드코아-디보트코리아 더블에그치즈샌드위치</t>
  </si>
  <si>
    <t>20241029-1000163063</t>
  </si>
  <si>
    <t>8도-(주)푸드코아-시그니처 페스트리 초코108g(444kcal)</t>
  </si>
  <si>
    <t>20241029-1000165504</t>
  </si>
  <si>
    <t>385mm(폭)*245mm(컷)*1000m= 자동롤-2폭</t>
  </si>
  <si>
    <t>8도-(주)푸드코아-명장 몽블랑 데니쉬</t>
  </si>
  <si>
    <t>20240920-1000153049</t>
  </si>
  <si>
    <t>20241007-1000163063</t>
  </si>
  <si>
    <t>20240920-1000168510</t>
  </si>
  <si>
    <t>9도-(주)푸드코아-연세우유 피스타치오생크림빵</t>
  </si>
  <si>
    <t>20241017-130441</t>
  </si>
  <si>
    <t>20240904-1000146161</t>
  </si>
  <si>
    <t>308mm*270mm+45mm=이방스탠드-지퍼</t>
  </si>
  <si>
    <t>1도-메르슈 150매</t>
  </si>
  <si>
    <t>20241030-1000169496</t>
  </si>
  <si>
    <t>230x280=삼방</t>
  </si>
  <si>
    <t>7도-성수동분식 떡볶이용 모둠튀김 430g</t>
  </si>
  <si>
    <t>20241028-1000169487</t>
  </si>
  <si>
    <t>150x150=삼방-2폭</t>
  </si>
  <si>
    <t>1도-후면백베다(분리배출)</t>
  </si>
  <si>
    <t>20241030-1000156413</t>
  </si>
  <si>
    <t>패트(유백/유무광)100</t>
  </si>
  <si>
    <t>6도-알렌 생면 에그파스타 라구 310g</t>
  </si>
  <si>
    <t>20240920-1000156875</t>
  </si>
  <si>
    <t>230x260=삼방</t>
  </si>
  <si>
    <t>7도-팩피)봉골레파스타</t>
  </si>
  <si>
    <t>20241025-1000156875</t>
  </si>
  <si>
    <t>20241104-1000156875</t>
  </si>
  <si>
    <t>20240925-11150225</t>
  </si>
  <si>
    <t>320x480=삼방-사각라운드</t>
  </si>
  <si>
    <t>4도-베이크플러스5kg</t>
  </si>
  <si>
    <t>주식회사 에스엠</t>
  </si>
  <si>
    <t>20240920-1000141556</t>
  </si>
  <si>
    <t>전백후증70</t>
  </si>
  <si>
    <t>225x290+50=2단삼방-2폭-풀발이-핫멜트 바람구멍1.2mm</t>
  </si>
  <si>
    <t>1도-월간조선</t>
  </si>
  <si>
    <t>20241029-1117N0055</t>
  </si>
  <si>
    <t>20240910-1117N0055</t>
  </si>
  <si>
    <t>20240927-1117N0055</t>
  </si>
  <si>
    <t>20240925-1117N0054</t>
  </si>
  <si>
    <t>20241211-1117N0055</t>
  </si>
  <si>
    <t>20241127-1000169843</t>
  </si>
  <si>
    <t>나이론(대방)80</t>
  </si>
  <si>
    <t>300mm*400mm=삼방</t>
  </si>
  <si>
    <t>1도-양상추100%-500g(국내산)</t>
  </si>
  <si>
    <t>20241015-1000150688</t>
  </si>
  <si>
    <t>7도-널담 고단백 르뱅 쿠키-시나몬 넛츠 50g</t>
  </si>
  <si>
    <t>20241015-1000160969</t>
  </si>
  <si>
    <t>4도-널담 뚱낭시에 군고구마 50g</t>
  </si>
  <si>
    <t>20241015-1000162938</t>
  </si>
  <si>
    <t>7도-널담 고단백 배꼽 베이글-크랜베리&amp;호두 140g</t>
  </si>
  <si>
    <t>20240902-1000152951</t>
  </si>
  <si>
    <t>7도-널담 단백질 파운드-단호박호두 140g(비건)</t>
  </si>
  <si>
    <t>20241015-1000160989</t>
  </si>
  <si>
    <t>4도-널담 뚱낭시에 무화과크림치즈 50g</t>
  </si>
  <si>
    <t>20241015-1000164747</t>
  </si>
  <si>
    <t>6도-널담 뚱카롱-솔티드카라멜 50g</t>
  </si>
  <si>
    <t>20240920-1419P0003</t>
  </si>
  <si>
    <t>440x1000M=자동롤</t>
  </si>
  <si>
    <t>5도-구운김밥용김</t>
  </si>
  <si>
    <t>20240902-1000159448</t>
  </si>
  <si>
    <t>패증착70</t>
  </si>
  <si>
    <t>480mm*1000m= 자동롤-1폭</t>
  </si>
  <si>
    <t>5도-갯마을재래김(증착)</t>
  </si>
  <si>
    <t>20240912-1000134595</t>
  </si>
  <si>
    <t>은나토르트(유무광)160</t>
  </si>
  <si>
    <t>230mm*320mm+60mm=삼방스탠드-포켓지퍼</t>
  </si>
  <si>
    <t>4도-행복한 김씨곳간 한우사골육수 2kg</t>
  </si>
  <si>
    <t>주식회사 나비플랫폼</t>
  </si>
  <si>
    <t>20241223-210784</t>
  </si>
  <si>
    <t>20241029-240164</t>
  </si>
  <si>
    <t>350x530=튜브일접</t>
  </si>
  <si>
    <t>주식회사 프레롱</t>
  </si>
  <si>
    <t>20240919-2000168604</t>
  </si>
  <si>
    <t>PE튜브(유백)50</t>
  </si>
  <si>
    <t>230*300=튜브일접</t>
  </si>
  <si>
    <t>단면1도-메트로폴리탄 런드리백</t>
  </si>
  <si>
    <t>제일파라</t>
  </si>
  <si>
    <t>20240906-210121</t>
  </si>
  <si>
    <t>650*800=튜브일접</t>
  </si>
  <si>
    <t>(주)지지푸드</t>
  </si>
  <si>
    <t>20241106-210121</t>
  </si>
  <si>
    <t>20241128-2000147690</t>
  </si>
  <si>
    <t>900x850=튜브일접(가분수)</t>
  </si>
  <si>
    <t>20241114-200388</t>
  </si>
  <si>
    <t>350x470=튜브일접</t>
  </si>
  <si>
    <t>파랑돌</t>
  </si>
  <si>
    <t>20241216-240589</t>
  </si>
  <si>
    <t>HD튜브(반투명/엠보)20</t>
  </si>
  <si>
    <t>680x790+150=튜브M자일접-배수구멍3개(20mm)</t>
  </si>
  <si>
    <t>주식회사 티아이지푸드</t>
  </si>
  <si>
    <t>20241008-230089</t>
  </si>
  <si>
    <t>670x900=튜브일접</t>
  </si>
  <si>
    <t>20241108-2116N0026</t>
  </si>
  <si>
    <t>HD튜브(유백)30</t>
  </si>
  <si>
    <t>780x800+120=튜브M자일접-바람구멍</t>
  </si>
  <si>
    <t>덕앤푸드</t>
  </si>
  <si>
    <t>20241125-2418P0011</t>
  </si>
  <si>
    <t>HD튜브(먹색)40</t>
  </si>
  <si>
    <t>340x560+65=튜브M자일접-W형타공손잡이</t>
  </si>
  <si>
    <t>단면2도-한강축산(대)</t>
  </si>
  <si>
    <t>유한회사 아름다운한강</t>
  </si>
  <si>
    <t>20241125-2418P0074</t>
  </si>
  <si>
    <t>270x460+60=튜브M자일접-W형타공손잡이</t>
  </si>
  <si>
    <t>단면2도-한강축산(소)</t>
  </si>
  <si>
    <t>20240911-220052</t>
  </si>
  <si>
    <t>120*470+35=튜브M자일접</t>
  </si>
  <si>
    <t>케이엔씨(knc)</t>
  </si>
  <si>
    <t>20241202-220052</t>
  </si>
  <si>
    <t>20241107-220052</t>
  </si>
  <si>
    <t>20241114-2216P0028</t>
  </si>
  <si>
    <t>HD튜브(유백)35</t>
  </si>
  <si>
    <t>250x300+50=튜브M자일접-타공손잡이</t>
  </si>
  <si>
    <t>1도-건강한 빵-소-회색(HD)</t>
  </si>
  <si>
    <t>건강한빵</t>
  </si>
  <si>
    <t>20241204-2216P0046</t>
  </si>
  <si>
    <t>120x300+40=튜브M자일접</t>
  </si>
  <si>
    <t>1도-건강한빵(식빵봉투-대)</t>
  </si>
  <si>
    <t>20241203-2219N0017</t>
  </si>
  <si>
    <t>400x450=튜브일접-바람구멍 2개</t>
  </si>
  <si>
    <t>주식회사 세인</t>
  </si>
  <si>
    <t>20241030-200397</t>
  </si>
  <si>
    <t>320x800=튜브일접</t>
  </si>
  <si>
    <t>이젠하우징</t>
  </si>
  <si>
    <t>20241030-210431</t>
  </si>
  <si>
    <t>280x1200=튜브일접</t>
  </si>
  <si>
    <t>20241016-21150209</t>
  </si>
  <si>
    <t>300x420=싸게지</t>
  </si>
  <si>
    <t>주식회사 오래에프씨</t>
  </si>
  <si>
    <t>20240903-2000161514</t>
  </si>
  <si>
    <t>150mm*400mm=튜브일접</t>
  </si>
  <si>
    <t>주식회사 비고</t>
  </si>
  <si>
    <t>20241008-2000157187</t>
  </si>
  <si>
    <t>150mm*350mm=튜브일접</t>
  </si>
  <si>
    <t>20240923-2000161884</t>
  </si>
  <si>
    <t>20241014-230438</t>
  </si>
  <si>
    <t>60x110=시트지-띠지</t>
  </si>
  <si>
    <t>20240923-2118P0014</t>
  </si>
  <si>
    <t>20241011-2000169088</t>
  </si>
  <si>
    <t>20240909-2000142911</t>
  </si>
  <si>
    <t>20240909-2000160120</t>
  </si>
  <si>
    <t>=90mm*80mm=간지</t>
  </si>
  <si>
    <t>1도-SB)이커머스롤케익옆면(분리배출)</t>
  </si>
  <si>
    <t>20240927-2000169057</t>
  </si>
  <si>
    <t>270x530=튜브일접</t>
  </si>
  <si>
    <t>무지(식빵포장비닐)</t>
  </si>
  <si>
    <t>20241120-2000139125</t>
  </si>
  <si>
    <t>PET75=3도-3도-고디바)케익띠지(레이어)</t>
  </si>
  <si>
    <t>3도-고디바)케익띠지(레이어)</t>
  </si>
  <si>
    <t>20241119-2000168964</t>
  </si>
  <si>
    <t>200mm*300mm+50mm=튜브M자일접-타공손잡이</t>
  </si>
  <si>
    <t>무지(오크레페전용200)</t>
  </si>
  <si>
    <t>20241119-2000169699</t>
  </si>
  <si>
    <t>160mm*290mm+65mm=이접스탠드</t>
  </si>
  <si>
    <t>무지(토끼모양샘플)</t>
  </si>
  <si>
    <t>20241104-2000152174</t>
  </si>
  <si>
    <t>20241104-1000137856</t>
  </si>
  <si>
    <t>20241220-1000138362</t>
  </si>
  <si>
    <t>20240903-1000164698</t>
  </si>
  <si>
    <t>20241010-1000137856</t>
  </si>
  <si>
    <t>20241010-1000138362</t>
  </si>
  <si>
    <t>20241011-131019</t>
  </si>
  <si>
    <t>20241011-131021</t>
  </si>
  <si>
    <t>20241011-131022</t>
  </si>
  <si>
    <t>20241024-131019</t>
  </si>
  <si>
    <t>20241024-131021</t>
  </si>
  <si>
    <t>20241030-1619N0023</t>
  </si>
  <si>
    <t>20241024-131020</t>
  </si>
  <si>
    <t>20241007-2000168637</t>
  </si>
  <si>
    <t>80mm*120mm+40mm=이접-풀발이</t>
  </si>
  <si>
    <t>무지(무지 마들렌 휘낭시에 비닐)</t>
  </si>
  <si>
    <t>20241118-2000144877</t>
  </si>
  <si>
    <t>1도-조선델리 부띠끄)접착식비닐-중</t>
  </si>
  <si>
    <t>20241113-1000151526</t>
  </si>
  <si>
    <t>오씨피피(무광)40</t>
  </si>
  <si>
    <t>120mm*205mm=이접</t>
  </si>
  <si>
    <t>피크닉앤패키지</t>
  </si>
  <si>
    <t>20241204-2619P0030</t>
  </si>
  <si>
    <t>130x130+40=이접풀발이-백띠</t>
  </si>
  <si>
    <t>1도-건강한빵 접착식봉투(130)</t>
  </si>
  <si>
    <t>20241108-2619N0013</t>
  </si>
  <si>
    <t>370x310+40=이접풀발이-수입테이프</t>
  </si>
  <si>
    <t>주)우성팩</t>
  </si>
  <si>
    <t>20241210-2118P0155</t>
  </si>
  <si>
    <t>230x300+40=이접풀발이-백띠-바람구멍8mm*1개</t>
  </si>
  <si>
    <t>단면1도(회색)-HIYOKO BABY 히요코베이비(230/재질변경)</t>
  </si>
  <si>
    <t>히요코베이비</t>
  </si>
  <si>
    <t>20241219-2000170043</t>
  </si>
  <si>
    <t>150mm*230mm+40mm=이접-풀발이</t>
  </si>
  <si>
    <t>AJ네트웍스</t>
  </si>
  <si>
    <t>20241219-2000170042</t>
  </si>
  <si>
    <t>100mm*90mm+40mm=이접-풀발이</t>
  </si>
  <si>
    <t>20240902-2000168969</t>
  </si>
  <si>
    <t>100mm*140mm+40mm=이접-풀발이</t>
  </si>
  <si>
    <t>20241227-2000166881</t>
  </si>
  <si>
    <t>155mm*110mm+40mm=이접-풀발이</t>
  </si>
  <si>
    <t>무궁화</t>
  </si>
  <si>
    <t>20240906-2000149203</t>
  </si>
  <si>
    <t>150mm*240mm=이접</t>
  </si>
  <si>
    <t>1도-UBJ)스페이스브레드-빵비닐봉투-XS</t>
  </si>
  <si>
    <t>20240903-2116P0082</t>
  </si>
  <si>
    <t>20240903-2119N0081</t>
  </si>
  <si>
    <t>20240906-2117P0011</t>
  </si>
  <si>
    <t>200x250+40=이접풀발이-백띠</t>
  </si>
  <si>
    <t>1도(백색분리배출)-삼성웰스토리 베이커리(200)</t>
  </si>
  <si>
    <t>20240903-2000152346</t>
  </si>
  <si>
    <t>20241016-1220N0073</t>
  </si>
  <si>
    <t>20240906-1220N0073</t>
  </si>
  <si>
    <t>20241029-1000169233</t>
  </si>
  <si>
    <t>87mm*215mm+32.5mm=M도와리</t>
  </si>
  <si>
    <t>The up korea</t>
  </si>
  <si>
    <t>20241209-1000169233</t>
  </si>
  <si>
    <t>20241002-1000169233</t>
  </si>
  <si>
    <t>20240925-1000158453</t>
  </si>
  <si>
    <t>패트(유무광/유백)100</t>
  </si>
  <si>
    <t>230x260+25=M방-네기둥</t>
  </si>
  <si>
    <t>8도-리틀넥)명란크림파스타 310g</t>
  </si>
  <si>
    <t>20241029-1000158739</t>
  </si>
  <si>
    <t>230x275+25=M방-네기둥</t>
  </si>
  <si>
    <t>8도-리틀넥)비프 머쉬룸 리조또 480g</t>
  </si>
  <si>
    <t>20241212-1000150470</t>
  </si>
  <si>
    <t>20241118-900001</t>
  </si>
  <si>
    <t>20241025-900001</t>
  </si>
  <si>
    <t>20241219-902004</t>
  </si>
  <si>
    <t>320x400=삼방-지퍼</t>
  </si>
  <si>
    <t>20241218-902003</t>
  </si>
  <si>
    <t>250x350=삼방-지퍼</t>
  </si>
  <si>
    <t>20241004-900017</t>
  </si>
  <si>
    <t>20241118-900014</t>
  </si>
  <si>
    <t>20240927-900023</t>
  </si>
  <si>
    <t>500x650=삼방꼬리</t>
  </si>
  <si>
    <t>20241021-900021</t>
  </si>
  <si>
    <t>450x600=삼방</t>
  </si>
  <si>
    <t>20240930-900023</t>
  </si>
  <si>
    <t>20241002-902003</t>
  </si>
  <si>
    <t>20240913-900018</t>
  </si>
  <si>
    <t>20240920-1000163519</t>
  </si>
  <si>
    <t>20240909-1000150136</t>
  </si>
  <si>
    <t>220mm*1000m= 자동롤-4폭</t>
  </si>
  <si>
    <t>1도-매홍엘앤에프-바삭누룽지 공용봉투</t>
  </si>
  <si>
    <t>20241210-1000170004</t>
  </si>
  <si>
    <t>170mm*310mm=삼방-지퍼-타공4개(8mm)</t>
  </si>
  <si>
    <t>7도-효성 영농곶감 600g</t>
  </si>
  <si>
    <t>20241224-1000161930</t>
  </si>
  <si>
    <t>금호유통</t>
  </si>
  <si>
    <t>20240904-1000161054</t>
  </si>
  <si>
    <t>250mm*1000m= 자동롤-2폭</t>
  </si>
  <si>
    <t>1도-우리들 떡(250)</t>
  </si>
  <si>
    <t>20240911-1000160038</t>
  </si>
  <si>
    <t>한아상사</t>
  </si>
  <si>
    <t>20241127-1000169847</t>
  </si>
  <si>
    <t>350mm*400mm=삼방</t>
  </si>
  <si>
    <t>1도-멀티립100%-300g(외국산)</t>
  </si>
  <si>
    <t>20241129-1000169881</t>
  </si>
  <si>
    <t>280mm*350mm=삼방</t>
  </si>
  <si>
    <t>20241118-1117N0055</t>
  </si>
  <si>
    <t>20241129-1000154732</t>
  </si>
  <si>
    <t>400x550=삼방꼬리</t>
  </si>
  <si>
    <t>20241010-1000163997</t>
  </si>
  <si>
    <t>180mm*200mm=삼방</t>
  </si>
  <si>
    <t>20241115-12150501</t>
  </si>
  <si>
    <t>280mm*380mm=삼방</t>
  </si>
  <si>
    <t>3도-해물후레이크2kg</t>
  </si>
  <si>
    <t>대도수출포장</t>
  </si>
  <si>
    <t>20241115-140525</t>
  </si>
  <si>
    <t>3도-볶음자반후레이크1kg</t>
  </si>
  <si>
    <t>20240903-130279</t>
  </si>
  <si>
    <t>3도-야채후레이크2kg</t>
  </si>
  <si>
    <t>20241129-1000156124</t>
  </si>
  <si>
    <t>110x170+35=삼방스탠드-타원밑지분리형-지퍼</t>
  </si>
  <si>
    <t>2도-생석류</t>
  </si>
  <si>
    <t>20241112-13150163</t>
  </si>
  <si>
    <t>145x200=삼방-고리구멍8mm</t>
  </si>
  <si>
    <t>4도-유진식품상사-땅콩버터구이오징어</t>
  </si>
  <si>
    <t>주식회사 유진식품</t>
  </si>
  <si>
    <t>20241105-11150036</t>
  </si>
  <si>
    <t>230*300＝삼방</t>
  </si>
  <si>
    <t>1도(먹)-포토몬(230)-주소변경</t>
  </si>
  <si>
    <t>메이비원(주)</t>
  </si>
  <si>
    <t>20241025-1000157928</t>
  </si>
  <si>
    <t>국대비닐</t>
  </si>
  <si>
    <t>20241227-1000157930</t>
  </si>
  <si>
    <t>20241227-1000157939</t>
  </si>
  <si>
    <t>20241219-1000157927</t>
  </si>
  <si>
    <t>250x350=삼방</t>
  </si>
  <si>
    <t>20241025-1000157939</t>
  </si>
  <si>
    <t>20241219-1000157926</t>
  </si>
  <si>
    <t>20241029-1000153149</t>
  </si>
  <si>
    <t>360mm*445mm=삼방-지퍼</t>
  </si>
  <si>
    <t>3도-NOTHING WRITTEN(낫띵리튼 특대)</t>
  </si>
  <si>
    <t>(주)엔더블유컴퍼니(NW company)</t>
  </si>
  <si>
    <t>20241017-1000160777</t>
  </si>
  <si>
    <t>(주)유니콘</t>
  </si>
  <si>
    <t>20240909-1000148677</t>
  </si>
  <si>
    <t>390mm*540mm=삼방-지퍼</t>
  </si>
  <si>
    <t>6도-풍성방앗간표 고추가루(5kg)</t>
  </si>
  <si>
    <t>20240904-1419P0047</t>
  </si>
  <si>
    <t>은박55=5도-해찬 송학김-죽염김(전장-외주가공)</t>
  </si>
  <si>
    <t>5도-해찬 송학김-죽염김(전장-외주가공)</t>
  </si>
  <si>
    <t>20240927-1000150490</t>
  </si>
  <si>
    <t>230x300=삼방-지퍼(하단오픈)</t>
  </si>
  <si>
    <t>5도-칼맞은 오징어 250g</t>
  </si>
  <si>
    <t>20240910-1420P0105</t>
  </si>
  <si>
    <t>나이론140</t>
  </si>
  <si>
    <t>200x300=삼방-지퍼(하단오픈)</t>
  </si>
  <si>
    <t>4도-바다원-하나가쓰오 50g</t>
  </si>
  <si>
    <t>20240911-1000136895</t>
  </si>
  <si>
    <t>오씨피피(유무광)70</t>
  </si>
  <si>
    <t>420mm*615mm=삼방꼬리</t>
  </si>
  <si>
    <t>6도-장수 건해산물 대(420x615)</t>
  </si>
  <si>
    <t>20240912-1216P0197</t>
  </si>
  <si>
    <t>120x600M=자동롤-4폭</t>
  </si>
  <si>
    <t>5도-INVET-DentalScaling-클로렐라스틱 1P</t>
  </si>
  <si>
    <t>모든포장</t>
  </si>
  <si>
    <t>20240912-1216P0196</t>
  </si>
  <si>
    <t>5도-INVET-DentalScaling-칼슘스틱 1P</t>
  </si>
  <si>
    <t>20240903-1000139913</t>
  </si>
  <si>
    <t>550mm*850mm=2단삼방</t>
  </si>
  <si>
    <t>태성상사</t>
  </si>
  <si>
    <t>보성산업</t>
  </si>
  <si>
    <t>20241219-1000160832</t>
  </si>
  <si>
    <t>은박(무광)55</t>
  </si>
  <si>
    <t>280mm*1000m= 자동롤-2폭</t>
  </si>
  <si>
    <t>8도-대천 으뜸김-곱창김 3g</t>
  </si>
  <si>
    <t>진산</t>
  </si>
  <si>
    <t>20240923-1000154707</t>
  </si>
  <si>
    <t>크증착130</t>
  </si>
  <si>
    <t>200x300+50=삼방스탠드-타원밑지분리형-지퍼</t>
  </si>
  <si>
    <t>주식회사 해밀생활건강</t>
  </si>
  <si>
    <t>20241002-2000169239</t>
  </si>
  <si>
    <t>20241105-2000169513</t>
  </si>
  <si>
    <t>PET(투명)80</t>
  </si>
  <si>
    <t>60mm*620mm=띠지</t>
  </si>
  <si>
    <t>6도-EB)2024크리스마스 케이크</t>
  </si>
  <si>
    <t>20241002-2000168964</t>
  </si>
  <si>
    <t>20241112-2000161884</t>
  </si>
  <si>
    <t>20241212-2000144921</t>
  </si>
  <si>
    <t>150mm*400mm+60mm=튜브M자일접</t>
  </si>
  <si>
    <t>단면1도(먹)-MG)식빵M자봉투</t>
  </si>
  <si>
    <t>20240909-2419N0022</t>
  </si>
  <si>
    <t>PP튜브(투명)90=무지</t>
  </si>
  <si>
    <t>240x600=튜브일접</t>
  </si>
  <si>
    <t>20241108-2000163130</t>
  </si>
  <si>
    <t>250mm*350mm+60mm=튜브M자일접-타공손잡이</t>
  </si>
  <si>
    <t>1도-카페에이유(AU)-250</t>
  </si>
  <si>
    <t>20241119-2000163128</t>
  </si>
  <si>
    <t>PE튜브(투명)65</t>
  </si>
  <si>
    <t>1도-카페에이유(AU)-320</t>
  </si>
  <si>
    <t>20240904-2000148100</t>
  </si>
  <si>
    <t>350mm*450mm=튜브일접</t>
  </si>
  <si>
    <t>3도-김치속5kg</t>
  </si>
  <si>
    <t>푸드홈(택)</t>
  </si>
  <si>
    <t>20240904-2000148104</t>
  </si>
  <si>
    <t>3도-무김치5kg</t>
  </si>
  <si>
    <t>20241227-2000164541</t>
  </si>
  <si>
    <t>600mm*400mm=간지</t>
  </si>
  <si>
    <t>스위트진</t>
  </si>
  <si>
    <t>20241204-2620P0018</t>
  </si>
  <si>
    <t>330x200=튜브일접</t>
  </si>
  <si>
    <t>단면1도-영등포건두부(250g)-두께변경</t>
  </si>
  <si>
    <t>하얼빈식품공사</t>
  </si>
  <si>
    <t>20241011-2000169291</t>
  </si>
  <si>
    <t>290mm*450mm+80mm=튜브M자일접-W형손잡이</t>
  </si>
  <si>
    <t>단면1도-오순도순-오징어순대전문점</t>
  </si>
  <si>
    <t>20241211-2000141599</t>
  </si>
  <si>
    <t>170mm*200mm=튜브일접</t>
  </si>
  <si>
    <t>단면1도-바이오텝스(이알테크)</t>
  </si>
  <si>
    <t>주식회사 이알테크</t>
  </si>
  <si>
    <t>20240920-2000168379</t>
  </si>
  <si>
    <t>55mm*360mm=띠지</t>
  </si>
  <si>
    <t>무지(SB-뉴이어롤케익띠지)</t>
  </si>
  <si>
    <t>20241011-1619N0040</t>
  </si>
  <si>
    <t>20241224-1619N0023</t>
  </si>
  <si>
    <t>20241223-131020</t>
  </si>
  <si>
    <t>20241126-131020</t>
  </si>
  <si>
    <t>20241106-131021</t>
  </si>
  <si>
    <t>20241126-1619N0040</t>
  </si>
  <si>
    <t>20241224-131019</t>
  </si>
  <si>
    <t>20241223-1619N0040</t>
  </si>
  <si>
    <t>20241224-13160151</t>
  </si>
  <si>
    <t>20241021-1000139301</t>
  </si>
  <si>
    <t>150x400=삼방</t>
  </si>
  <si>
    <t>4도-영광 법성포 찜 보리굴비</t>
  </si>
  <si>
    <t>금호상회</t>
  </si>
  <si>
    <t>20241021-1000140982</t>
  </si>
  <si>
    <t>150mm*400mm=삼방</t>
  </si>
  <si>
    <t>20241021-1000139306</t>
  </si>
  <si>
    <t>4도-영광 법성포 손질된 보리굴비</t>
  </si>
  <si>
    <t>20241018-1000157447</t>
  </si>
  <si>
    <t>320x400=삼방(V칼없음)</t>
  </si>
  <si>
    <t>2도-고사리 2kg</t>
  </si>
  <si>
    <t>20241204-13160151</t>
  </si>
  <si>
    <t>20240909-240400</t>
  </si>
  <si>
    <t>430(접착면)x270=시트지풀발이-싸게지-청띠</t>
  </si>
  <si>
    <t>20240930-2119N0081</t>
  </si>
  <si>
    <t>20241002-2117P0185</t>
  </si>
  <si>
    <t>150x200+40=이접풀발이-백띠</t>
  </si>
  <si>
    <t>1도(백색분리배출)-삼성웰스토리 베이커리(150)</t>
  </si>
  <si>
    <t>20241125-2000152346</t>
  </si>
  <si>
    <t>20241014-2117P0185</t>
  </si>
  <si>
    <t>20240919-2000152350</t>
  </si>
  <si>
    <t>1도-블랑제리)접착식(150)</t>
  </si>
  <si>
    <t>20240930-2000152346</t>
  </si>
  <si>
    <t>20241008-2117P0011</t>
  </si>
  <si>
    <t>20240930-220112</t>
  </si>
  <si>
    <t>220x280+40=이접풀발이</t>
  </si>
  <si>
    <t>1도-궁전맛김-본점</t>
  </si>
  <si>
    <t>대양식품</t>
  </si>
  <si>
    <t>20241210-220112</t>
  </si>
  <si>
    <t>20240910-2000167679</t>
  </si>
  <si>
    <t>300x400+40=이접풀발이-백띠</t>
  </si>
  <si>
    <t>20241119-2000167679</t>
  </si>
  <si>
    <t>20241223-2420P0009</t>
  </si>
  <si>
    <t>380mm*450mm=이접</t>
  </si>
  <si>
    <t>단면1도-노벨유통-닭파꼬치(냉동)</t>
  </si>
  <si>
    <t>노벨유통</t>
  </si>
  <si>
    <t>20241002-2000150149</t>
  </si>
  <si>
    <t>단면1도-노벨유통-닭꼬치(냉동)-사이즈변경</t>
  </si>
  <si>
    <t>20241101-2000135577</t>
  </si>
  <si>
    <t>HD튜브(아이보리)90</t>
  </si>
  <si>
    <t>360mm*460mm+40mm=이접-풀발이</t>
  </si>
  <si>
    <t>1도-ANEDIT(언에디트-택배)</t>
  </si>
  <si>
    <t>주식회사 언에디트</t>
  </si>
  <si>
    <t>20241014-23160022</t>
  </si>
  <si>
    <t>140x200+40=이접풀발이-백띠</t>
  </si>
  <si>
    <t>1도-아로마라이프-기능성속옷의명가(보라색)</t>
  </si>
  <si>
    <t>창조사</t>
  </si>
  <si>
    <t>20241210-1000150222</t>
  </si>
  <si>
    <t>105x260+25=M도와리-2폭-바람구멍8mm</t>
  </si>
  <si>
    <t>2도-카페쌔미</t>
  </si>
  <si>
    <t>20241101-1000169077</t>
  </si>
  <si>
    <t>85x195+32.5=M도와리-2폭</t>
  </si>
  <si>
    <t>7도-쿠팡-신라명과 브라우니 쿠키 95g</t>
  </si>
  <si>
    <t>주식회사 우진이엔티</t>
  </si>
  <si>
    <t>20240930-1000169077</t>
  </si>
  <si>
    <t>20241112-1000139689</t>
  </si>
  <si>
    <t>85mm*195mm+32.5mm=M도와리-2폭</t>
  </si>
  <si>
    <t>20240913-1000169077</t>
  </si>
  <si>
    <t>20241128-1000140520</t>
  </si>
  <si>
    <t>90x195+31.5=M도와리-T자-2폭</t>
  </si>
  <si>
    <t>3도-강성은명과-깨기둥,해바라기씨튀일</t>
  </si>
  <si>
    <t>(주)서울쿠키컴퍼니</t>
  </si>
  <si>
    <t>20241210-1000140528</t>
  </si>
  <si>
    <t>3도-강성은명과-코코넛와다닥,코코넛튀일</t>
  </si>
  <si>
    <t>20241029-902001</t>
  </si>
  <si>
    <t>160x250=삼방-지퍼</t>
  </si>
  <si>
    <t>20241118-900023</t>
  </si>
  <si>
    <t>20241004-910003</t>
  </si>
  <si>
    <t>150x250=삼방-2폭</t>
  </si>
  <si>
    <t>20240903-900011</t>
  </si>
  <si>
    <t>20241016-902005</t>
  </si>
  <si>
    <t>130x200=삼방-지퍼(지퍼오픈)</t>
  </si>
  <si>
    <t>20240930-900018</t>
  </si>
  <si>
    <t>20240930-900021</t>
  </si>
  <si>
    <t>20241004-910004</t>
  </si>
  <si>
    <t>170*250=삼방-2폭</t>
  </si>
  <si>
    <t>20241014-902003</t>
  </si>
  <si>
    <t>20241224-1000162013</t>
  </si>
  <si>
    <t>20240930-901002</t>
  </si>
  <si>
    <t>20241015-1418P0052</t>
  </si>
  <si>
    <t>6도-해도지-은빛멸치 300g</t>
  </si>
  <si>
    <t>20241113-1000169601</t>
  </si>
  <si>
    <t>240mm*365mm=삼방-지퍼</t>
  </si>
  <si>
    <t>8도-해도지-마른먹거리(적색240x365)</t>
  </si>
  <si>
    <t>20241227-1000163556</t>
  </si>
  <si>
    <t>240mm*360mm=삼방-지퍼</t>
  </si>
  <si>
    <t>7도-해도지-마른먹거리 500g</t>
  </si>
  <si>
    <t>20241015-1217P0015</t>
  </si>
  <si>
    <t>180x285=삼방-지퍼</t>
  </si>
  <si>
    <t>4도-마하탑-맷돌소금1kg</t>
  </si>
  <si>
    <t>20241004-1000155625</t>
  </si>
  <si>
    <t>190x560=삼방</t>
  </si>
  <si>
    <t>20240909-1419P0341</t>
  </si>
  <si>
    <t>195x260=삼방-지퍼(하단오픈)</t>
  </si>
  <si>
    <t>1도(백색)-바다원공용봉투(창호지무늬-195x260) 200g</t>
  </si>
  <si>
    <t>20240912-1000143215</t>
  </si>
  <si>
    <t>200x270=삼방-지퍼</t>
  </si>
  <si>
    <t>1도-바다원-롯데슈퍼 공용봉투</t>
  </si>
  <si>
    <t>20241018-1420P0042</t>
  </si>
  <si>
    <t>260x360=삼방-지퍼(하단오픈)</t>
  </si>
  <si>
    <t>6도-장수 건해산물 500g(260x360)</t>
  </si>
  <si>
    <t>20241008-1000161724</t>
  </si>
  <si>
    <t>130mm*210mm=삼방-지퍼-고리구멍8mm</t>
  </si>
  <si>
    <t>6도-바다원-5일장 쥐포 구운쥐포채 70g</t>
  </si>
  <si>
    <t>20241219-1419P0341</t>
  </si>
  <si>
    <t>20241017-1000152755</t>
  </si>
  <si>
    <t>5도-바다원-롤링롤링 오징어 150g</t>
  </si>
  <si>
    <t>20241125-1420P0163</t>
  </si>
  <si>
    <t>230x310=삼방-지퍼(하단오픈)</t>
  </si>
  <si>
    <t>6도-장수멸치 300g(230x310)</t>
  </si>
  <si>
    <t>20241015-1000163860</t>
  </si>
  <si>
    <t>5도-안심이력제-남해안어린이멸치 150g</t>
  </si>
  <si>
    <t>20241209-1420P0042</t>
  </si>
  <si>
    <t>20240930-1000169224</t>
  </si>
  <si>
    <t>180mm*240mm=삼방</t>
  </si>
  <si>
    <t>7도-성화푸드-달수 닭갈비 500g</t>
  </si>
  <si>
    <t>성화푸드</t>
  </si>
  <si>
    <t>20241226-1000169224</t>
  </si>
  <si>
    <t>20241018-1000145255</t>
  </si>
  <si>
    <t>210mm*300mm=삼방-지퍼-상단8mm 고리구멍-바람구멍1.2mm</t>
  </si>
  <si>
    <t>1도-xelex 제렉스</t>
  </si>
  <si>
    <t>동화비니루포장(청계)</t>
  </si>
  <si>
    <t>20241007-1219P0220</t>
  </si>
  <si>
    <t>나이론(유무광)70</t>
  </si>
  <si>
    <t>4도-건취1kg</t>
  </si>
  <si>
    <t>태경비니루포장</t>
  </si>
  <si>
    <t>20241007-1219P0228</t>
  </si>
  <si>
    <t>패씨피피(유무광)80</t>
  </si>
  <si>
    <t>4도-건고사리35g</t>
  </si>
  <si>
    <t>20241007-1219P0218</t>
  </si>
  <si>
    <t>4도-건곤드레1kg</t>
  </si>
  <si>
    <t>20241007-1219P0219</t>
  </si>
  <si>
    <t>4도-건가지1kg</t>
  </si>
  <si>
    <t>20241007-1219P0330</t>
  </si>
  <si>
    <t>4도-건고춧잎40g</t>
  </si>
  <si>
    <t>20240930-1000149756</t>
  </si>
  <si>
    <t>100x120=삼방-2폭</t>
  </si>
  <si>
    <t>심플커피(simple coffe)</t>
  </si>
  <si>
    <t>20241008-1000155901</t>
  </si>
  <si>
    <t>패트(자동포장용)127</t>
  </si>
  <si>
    <t>200mm*270mm+45mm=삼방스탠드-지퍼</t>
  </si>
  <si>
    <t>10도-세준에프앤비-끓여먹는 누룽지 450g</t>
  </si>
  <si>
    <t>20241121-13160022</t>
  </si>
  <si>
    <t>210x320=삼방</t>
  </si>
  <si>
    <t>2도-한식탐험대(210)</t>
  </si>
  <si>
    <t>주식회사우리푸드시스템</t>
  </si>
  <si>
    <t>20241126-1118P0206</t>
  </si>
  <si>
    <t>패증착(무광)120</t>
  </si>
  <si>
    <t>7도-제주담은 김부각 35g</t>
  </si>
  <si>
    <t>매직세이브</t>
  </si>
  <si>
    <t>20241126-1318N0028</t>
  </si>
  <si>
    <t>320x320=삼방</t>
  </si>
  <si>
    <t>(주)그린상회</t>
  </si>
  <si>
    <t>20241021-1000144564</t>
  </si>
  <si>
    <t>250x350=삼방-지퍼(하단오픈)</t>
  </si>
  <si>
    <t>강한포장</t>
  </si>
  <si>
    <t>20241014-1117N0055</t>
  </si>
  <si>
    <t>20241127-1000169841</t>
  </si>
  <si>
    <t>1도-양상추100%-500g(외국산)</t>
  </si>
  <si>
    <t>20241023-1000149912</t>
  </si>
  <si>
    <t>210mm*270mm=삼방</t>
  </si>
  <si>
    <t>2도-상하식품 알마늘 1kg</t>
  </si>
  <si>
    <t>20240906-1000149912</t>
  </si>
  <si>
    <t>20240920-1116P0004</t>
  </si>
  <si>
    <t>은박100=1도(백베다)</t>
  </si>
  <si>
    <t>130x200=삼방-지퍼</t>
  </si>
  <si>
    <t>1도(백베다)</t>
  </si>
  <si>
    <t>20240919-1000146651</t>
  </si>
  <si>
    <t>패트(유무광)90</t>
  </si>
  <si>
    <t>230mm*300mm=삼방-지퍼</t>
  </si>
  <si>
    <t>4도-왕식자재 공용파우치-소</t>
  </si>
  <si>
    <t>20240909-1000169034</t>
  </si>
  <si>
    <t>200mm*220mm+50mm=삼방스탠드-지퍼</t>
  </si>
  <si>
    <t>7도-ZERO 바닐라빈 파우더 500g</t>
  </si>
  <si>
    <t>(주)태향</t>
  </si>
  <si>
    <t>20241025-1000161088</t>
  </si>
  <si>
    <t>200x300+55=삼방스탠드-타원밑지분리형-지퍼(지퍼오픈)</t>
  </si>
  <si>
    <t>6도-태향-민트초코 1kg</t>
  </si>
  <si>
    <t>20240923-220424</t>
  </si>
  <si>
    <t>PP튜브(투명)40=무지</t>
  </si>
  <si>
    <t>116x430+42=튜브M자일접(베이글봉투-지점정기발주)</t>
  </si>
  <si>
    <t>20240902-21160037</t>
  </si>
  <si>
    <t>20240913-2000169108</t>
  </si>
  <si>
    <t>20240930-2000169088</t>
  </si>
  <si>
    <t>20240930-2000169100</t>
  </si>
  <si>
    <t>20241224-2418P0076</t>
  </si>
  <si>
    <t>265x300=튜브일접</t>
  </si>
  <si>
    <t>단면1도(먹색)-(주)푸드코아-치즈쿠키생지 500g(25g*20개)</t>
  </si>
  <si>
    <t>20241011-2000167659</t>
  </si>
  <si>
    <t>20241011-2000169100</t>
  </si>
  <si>
    <t>20241025-2000169100</t>
  </si>
  <si>
    <t>20241025-2000169104</t>
  </si>
  <si>
    <t>20241204-2000157515</t>
  </si>
  <si>
    <t>PE튜브(투명)35</t>
  </si>
  <si>
    <t>230mm*340mm+65mm=튜브M자일접-타공손잡이</t>
  </si>
  <si>
    <t>1도-쿼드커피-소</t>
  </si>
  <si>
    <t>20240906-2000148303</t>
  </si>
  <si>
    <t>180x400+60=튜브M자일접</t>
  </si>
  <si>
    <t>씨케이마트</t>
  </si>
  <si>
    <t>20241226-2000148303</t>
  </si>
  <si>
    <t>20241024-2000149924</t>
  </si>
  <si>
    <t>200mm*350mm=튜브일접</t>
  </si>
  <si>
    <t>(주)비아이티 글로벌</t>
  </si>
  <si>
    <t>20241126-131019</t>
  </si>
  <si>
    <t>20241128-1000169860</t>
  </si>
  <si>
    <t>180mm*250mm=삼방-지퍼-상단고리구멍1개(5mm)-바람구멍1개(2mm)</t>
  </si>
  <si>
    <t>1도-PLONGER(쁠롱제)</t>
  </si>
  <si>
    <t>20241223-1000154020</t>
  </si>
  <si>
    <t>20241111-1000154020</t>
  </si>
  <si>
    <t>20241015-1620P0021</t>
  </si>
  <si>
    <t>220x420=삼방</t>
  </si>
  <si>
    <t>6도-곱닥해)간고등어</t>
  </si>
  <si>
    <t>원일포장</t>
  </si>
  <si>
    <t>20240923-1118P0261</t>
  </si>
  <si>
    <t>220x315=삼방</t>
  </si>
  <si>
    <t>5도-뼈있는닭발 500g</t>
  </si>
  <si>
    <t>20240923-1117P0198</t>
  </si>
  <si>
    <t>나이론80=5도-제주길갈 청정흑돈 (250)</t>
  </si>
  <si>
    <t>250x700=삼방꼬리</t>
  </si>
  <si>
    <t>5도-제주길갈 청정흑돈 (250)</t>
  </si>
  <si>
    <t>20241125-1000154950</t>
  </si>
  <si>
    <t>160x250=삼방</t>
  </si>
  <si>
    <t>2도-위고둥 슬라이스</t>
  </si>
  <si>
    <t>한마루식품</t>
  </si>
  <si>
    <t>20241024-1000154950</t>
  </si>
  <si>
    <t>20240925-1000154950</t>
  </si>
  <si>
    <t>20241112-11160076</t>
  </si>
  <si>
    <t>5도-꼬미다-공용(중량표기X)</t>
  </si>
  <si>
    <t>20241226-1000154950</t>
  </si>
  <si>
    <t>20241125-2000156252</t>
  </si>
  <si>
    <t>57x57+40=이접-풀발이</t>
  </si>
  <si>
    <t>1도-스위트진(5.7x5.7)</t>
  </si>
  <si>
    <t>20241111-2000158426</t>
  </si>
  <si>
    <t>1도-듀레베이커리)OPP250</t>
  </si>
  <si>
    <t>(주) 두리메링게듀레베이커리 호암점</t>
  </si>
  <si>
    <t>20241121-2000169747</t>
  </si>
  <si>
    <t>1도-듀레베이커리)OPP180(이전디자인)</t>
  </si>
  <si>
    <t>20241111-2000161203</t>
  </si>
  <si>
    <t>240mm*260mm+40mm=이접스탠드</t>
  </si>
  <si>
    <t>1도-듀레베이커리)빵봉투맞춤(240)</t>
  </si>
  <si>
    <t>20241111-2719P0006</t>
  </si>
  <si>
    <t>180x250=이접</t>
  </si>
  <si>
    <t>1도(먹)-BETTERFLAT 베터플랫(18x25)</t>
  </si>
  <si>
    <t>주식회사 오션스위츠</t>
  </si>
  <si>
    <t>20240912-2719P0007</t>
  </si>
  <si>
    <t>150x200+40=이접풀발이-청띠</t>
  </si>
  <si>
    <t>1도(먹)-BETTERFLAT 베터플랫(15x20+4)</t>
  </si>
  <si>
    <t>20241111-2719P0008</t>
  </si>
  <si>
    <t>125mm*130mm+40mm=이접-풀발이</t>
  </si>
  <si>
    <t>1도(먹)-BETTERFLAT 베터플랫(12.5x13+4)</t>
  </si>
  <si>
    <t>20241217-2719P0007</t>
  </si>
  <si>
    <t>20240909-1000161638</t>
  </si>
  <si>
    <t>170mm*240mm+40mm=삼방스탠드-지퍼(지퍼오픈)</t>
  </si>
  <si>
    <t>4도-정직한가격 견과명작</t>
  </si>
  <si>
    <t>엠에스팩(M.S.Pack)</t>
  </si>
  <si>
    <t>20241023-1000162552</t>
  </si>
  <si>
    <t>90mm*195mm+31.5mm=M도와리</t>
  </si>
  <si>
    <t>4도-강성은명과-들깨기둥,참깨강정</t>
  </si>
  <si>
    <t>20241023-1000162557</t>
  </si>
  <si>
    <t>4도-강성은명과-캐슈넛튀일,피칸튀일</t>
  </si>
  <si>
    <t>20241023-1000147656</t>
  </si>
  <si>
    <t>3도-강성은명과-아몬드와다닥,아몬드튀일</t>
  </si>
  <si>
    <t>20241008-1000142676</t>
  </si>
  <si>
    <t>340mm*585mm=T방</t>
  </si>
  <si>
    <t>4도-헤아림(다시마 대)</t>
  </si>
  <si>
    <t>20240902-1000142676</t>
  </si>
  <si>
    <t>20241226-1000161385</t>
  </si>
  <si>
    <t>120x350+25=M도와리-T자</t>
  </si>
  <si>
    <t>봉투해결사</t>
  </si>
  <si>
    <t>20241108-1000152567</t>
  </si>
  <si>
    <t>오크증착(무광)165</t>
  </si>
  <si>
    <t>150x420+25=M방-T자</t>
  </si>
  <si>
    <t>1도-파란수염커피1kg</t>
  </si>
  <si>
    <t>20240925-13160151</t>
  </si>
  <si>
    <t>20241002-1000168606</t>
  </si>
  <si>
    <t>20241106-131020</t>
  </si>
  <si>
    <t>20241106-1619N0040</t>
  </si>
  <si>
    <t>20241008-1218N0070</t>
  </si>
  <si>
    <t>450x550=삼방</t>
  </si>
  <si>
    <t>(주)태성</t>
  </si>
  <si>
    <t>20240925-1316N0011</t>
  </si>
  <si>
    <t>[구이 2-24]나이론(자동포장용)100</t>
  </si>
  <si>
    <t>350x460=삼방</t>
  </si>
  <si>
    <t>20241121-1000156163</t>
  </si>
  <si>
    <t>350x550=삼방</t>
  </si>
  <si>
    <t>에이치케이 종합상사</t>
  </si>
  <si>
    <t>20241210-1000157897</t>
  </si>
  <si>
    <t>오씨피피(무광)80</t>
  </si>
  <si>
    <t>250mm*335mm=삼방-지퍼</t>
  </si>
  <si>
    <t>2도-롯데푸드 창호무늬(대)</t>
  </si>
  <si>
    <t>해강물산(주)</t>
  </si>
  <si>
    <t>20240920-140626</t>
  </si>
  <si>
    <t>90x115=삼방-2폭</t>
  </si>
  <si>
    <t>2도-이앤에이텍)퇴비부숙도 측정 Kit</t>
  </si>
  <si>
    <t>(주)이앤에이텍</t>
  </si>
  <si>
    <t>20241114-1000149558</t>
  </si>
  <si>
    <t>나이론130</t>
  </si>
  <si>
    <t>180x200=삼방</t>
  </si>
  <si>
    <t>동화포장(A동)</t>
  </si>
  <si>
    <t>20240927-1000163787</t>
  </si>
  <si>
    <t>280x500M=자동롤-2폭</t>
  </si>
  <si>
    <t>1도-분리배출(280x180)</t>
  </si>
  <si>
    <t>주식회사 대영식품(DaeYoung Foods Co., Ltd.))</t>
  </si>
  <si>
    <t>20241101-1000169310</t>
  </si>
  <si>
    <t>은박(유무광)120</t>
  </si>
  <si>
    <t>125mm*230mm=삼방</t>
  </si>
  <si>
    <t>8도-대한민국농수산 소고기치즈육포 20g</t>
  </si>
  <si>
    <t>20241014-1000169310</t>
  </si>
  <si>
    <t>20241014-1000169319</t>
  </si>
  <si>
    <t>8도-대한민국농수산 소고기육포 20g</t>
  </si>
  <si>
    <t>20241021-1000169319</t>
  </si>
  <si>
    <t>20241127-1000169845</t>
  </si>
  <si>
    <t>1도-멀티립100%-300g(국내산)</t>
  </si>
  <si>
    <t>20241129-1117N0055</t>
  </si>
  <si>
    <t>20241212-1000144905</t>
  </si>
  <si>
    <t>170mm*270mm=삼방</t>
  </si>
  <si>
    <t>강현상사</t>
  </si>
  <si>
    <t>20241205-1000159007</t>
  </si>
  <si>
    <t>5도-안심이력제-볶음용멸치 200g</t>
  </si>
  <si>
    <t>20241209-1000156494</t>
  </si>
  <si>
    <t>4도-칼맞은 오징어 200g</t>
  </si>
  <si>
    <t>20240909-1000163860</t>
  </si>
  <si>
    <t>20241205-1000146641</t>
  </si>
  <si>
    <t>360mm*430mm=삼방-지퍼</t>
  </si>
  <si>
    <t>4도-왕식자재 공용파우치-대</t>
  </si>
  <si>
    <t>20241202-1000149508</t>
  </si>
  <si>
    <t>2도-바다원-마켓컬리-멸치국물용팩 90g(15gX6팩)</t>
  </si>
  <si>
    <t>20241202-1000152102</t>
  </si>
  <si>
    <t>2도-바다원-마켓컬리-구운쥐포채 150g</t>
  </si>
  <si>
    <t>20241227-1000163536</t>
  </si>
  <si>
    <t>210mm*280mm+50mm=삼방스탠드-지퍼</t>
  </si>
  <si>
    <t>4도-NT 네이쳐티 공용파우치 1kg</t>
  </si>
  <si>
    <t>20241227-1000154981</t>
  </si>
  <si>
    <t>20241011-1000169296</t>
  </si>
  <si>
    <t>패트130</t>
  </si>
  <si>
    <t>신종수</t>
  </si>
  <si>
    <t>20241219-1000137171</t>
  </si>
  <si>
    <t>오증착(무광)110</t>
  </si>
  <si>
    <t>125mm*190mm+30mm=삼방스탠드-타원밑지분리형-지퍼</t>
  </si>
  <si>
    <t>3도-쁘띠엘린 퓨어닷</t>
  </si>
  <si>
    <t>주식회사 제이피앤엘</t>
  </si>
  <si>
    <t>20240924-1320N0003</t>
  </si>
  <si>
    <t>나이론(청색)140</t>
  </si>
  <si>
    <t>480x640=삼방꼬리-V칼특수가다</t>
  </si>
  <si>
    <t>20240924-1000136714</t>
  </si>
  <si>
    <t>250x340=삼방-지퍼(하단오픈)</t>
  </si>
  <si>
    <t>6도-이천고래실미</t>
  </si>
  <si>
    <t>농업회사법인 주식회사 일팔구삼(1893)</t>
  </si>
  <si>
    <t>20240913-1000162370</t>
  </si>
  <si>
    <t>550mm*950mm=2단삼방</t>
  </si>
  <si>
    <t>20241105-2000153464</t>
  </si>
  <si>
    <t>HD튜브(노랑)80</t>
  </si>
  <si>
    <t>250mm*500mm+80mm=튜브M자일접-타공손잡이</t>
  </si>
  <si>
    <t>2도-(양면1도)평강삼계탕</t>
  </si>
  <si>
    <t>주식회사 생명나무(본점)</t>
  </si>
  <si>
    <t>20241023-2000140344</t>
  </si>
  <si>
    <t>PE(투명)55</t>
  </si>
  <si>
    <t>700mm*1100mm+180mm=튜브M자일접</t>
  </si>
  <si>
    <t>단면1도-스테이모어(STAYMORE)</t>
  </si>
  <si>
    <t>주식회사 스테이모어</t>
  </si>
  <si>
    <t>20241111-2000169586</t>
  </si>
  <si>
    <t>35mm*310mm=띠지</t>
  </si>
  <si>
    <t>무지(SB부쉬드노엘초코크레이프롤)</t>
  </si>
  <si>
    <t>20241204-2000169586</t>
  </si>
  <si>
    <t>20241017-2120P0026</t>
  </si>
  <si>
    <t>350x350=시트지-풀발이</t>
  </si>
  <si>
    <t>1도-소프트젤리롤 520g</t>
  </si>
  <si>
    <t>20240928-2000158721</t>
  </si>
  <si>
    <t>20241220-2000152174</t>
  </si>
  <si>
    <t>20241220-2000156775</t>
  </si>
  <si>
    <t>150mm*340mm+60mm=튜브M자일접</t>
  </si>
  <si>
    <t>1도-블랑제리)M식빵봉투(분리배출)</t>
  </si>
  <si>
    <t>20241210-2000169100</t>
  </si>
  <si>
    <t>20241202-2000169141</t>
  </si>
  <si>
    <t>LDPE(투명)25</t>
  </si>
  <si>
    <t>500mm*600mm=간지</t>
  </si>
  <si>
    <t>(주) 탭스인터내셔널</t>
  </si>
  <si>
    <t>20240920-2000169141</t>
  </si>
  <si>
    <t>20241211-2000142911</t>
  </si>
  <si>
    <t>20241011-2000148431</t>
  </si>
  <si>
    <t>480x690=튜브일접</t>
  </si>
  <si>
    <t>단면1도-노벨그린푸드-무뼈닭발 5kg</t>
  </si>
  <si>
    <t>(주)노벨그린푸드</t>
  </si>
  <si>
    <t>20241218-1419P0330</t>
  </si>
  <si>
    <t>350x450=삼방꼬리</t>
  </si>
  <si>
    <t>1도-와플냉동생지 3,200g</t>
  </si>
  <si>
    <t>20241121-1000141177</t>
  </si>
  <si>
    <t>나이론95</t>
  </si>
  <si>
    <t>210x260=삼방(하단오픈)</t>
  </si>
  <si>
    <t>6도-현대푸드-백진미 오징어채(180g)</t>
  </si>
  <si>
    <t>(주)현대푸드</t>
  </si>
  <si>
    <t>20240927-1000169198</t>
  </si>
  <si>
    <t>2도-청솔식품-무뼈닭발1kg(후면내용없음)</t>
  </si>
  <si>
    <t>수봉산업</t>
  </si>
  <si>
    <t>20241031-1000158256</t>
  </si>
  <si>
    <t>주식회사 농업회사법인 청명푸드</t>
  </si>
  <si>
    <t>20241029-1419P0380</t>
  </si>
  <si>
    <t>1도(먹)-헐레벌떡 고구마도넛 2.75kg</t>
  </si>
  <si>
    <t>(주)토브인터내셔날</t>
  </si>
  <si>
    <t>20240924-1000169179</t>
  </si>
  <si>
    <t>205mm*290mm=삼방</t>
  </si>
  <si>
    <t>무지(분리배출)</t>
  </si>
  <si>
    <t>팩보이</t>
  </si>
  <si>
    <t>20241106-1000165711</t>
  </si>
  <si>
    <t>1도-국내산 무청시래기1kg (250)</t>
  </si>
  <si>
    <t>초록원</t>
  </si>
  <si>
    <t>20240919-1000168763</t>
  </si>
  <si>
    <t>250mm*700mm=삼방꼬리(v칼-2개)</t>
  </si>
  <si>
    <t>3도-BONGIPS(본깁스) 250x700</t>
  </si>
  <si>
    <t>20241217-1217N0077</t>
  </si>
  <si>
    <t>450x530=삼방꼬리</t>
  </si>
  <si>
    <t>20241014-1000149303</t>
  </si>
  <si>
    <t>1도-더조은푸드)추어탕 10kg</t>
  </si>
  <si>
    <t>20240920-1000154562</t>
  </si>
  <si>
    <t>패증착150</t>
  </si>
  <si>
    <t>285x420=삼방</t>
  </si>
  <si>
    <t>1도-디안추어정청담추어탕(4kg)</t>
  </si>
  <si>
    <t>20240923-1000158450</t>
  </si>
  <si>
    <t>만물상회</t>
  </si>
  <si>
    <t>20241104-1000158450</t>
  </si>
  <si>
    <t>20241108-1000150745</t>
  </si>
  <si>
    <t>20241101-1000159980</t>
  </si>
  <si>
    <t>180mm*250mm=삼방</t>
  </si>
  <si>
    <t>3도-수산물(180x250)</t>
  </si>
  <si>
    <t>대상 주식회사</t>
  </si>
  <si>
    <t>20241112-1219N0114</t>
  </si>
  <si>
    <t>오마이패키지</t>
  </si>
  <si>
    <t>20241210-1619P0061</t>
  </si>
  <si>
    <t>370x280=삼방-가분수</t>
  </si>
  <si>
    <t>5도-뫼바우식품)막국수면 2kg</t>
  </si>
  <si>
    <t>20241210-1000145489</t>
  </si>
  <si>
    <t>6도-막국수 2kg(제조원:뫼바우식품)</t>
  </si>
  <si>
    <t>20240924-1000145879</t>
  </si>
  <si>
    <t>150mm*400mm+25mm=M방-T자가공</t>
  </si>
  <si>
    <t>20240923-1000152567</t>
  </si>
  <si>
    <t>20240906-1420N0002</t>
  </si>
  <si>
    <t>오씨피피(투명)80=무지</t>
  </si>
  <si>
    <t>200x505=T도와리</t>
  </si>
  <si>
    <t>20241202-1420N0002</t>
  </si>
  <si>
    <t>20241129-1000160369</t>
  </si>
  <si>
    <t>100mm*220mm+23mm=M도와리-T자</t>
  </si>
  <si>
    <t>1도-유동부 치아바타(100x220)</t>
  </si>
  <si>
    <t>20241022-1000162684</t>
  </si>
  <si>
    <t>130x160=T도와리-2폭</t>
  </si>
  <si>
    <t>1도-크크 르뱅쿠키</t>
  </si>
  <si>
    <t>20241114-1000165013</t>
  </si>
  <si>
    <t>135x330=T도와리-2폭</t>
  </si>
  <si>
    <t>1도-반미30(Banh mi30-B4U)</t>
  </si>
  <si>
    <t>20240927-1000165013</t>
  </si>
  <si>
    <t>20241218-1000167691</t>
  </si>
  <si>
    <t>1도-브라보비버 쿠키(120)_아몬드쿠키</t>
  </si>
  <si>
    <t>주식회사 브라보비버 대구</t>
  </si>
  <si>
    <t>20240906-1000155632</t>
  </si>
  <si>
    <t>1도-브라보비버 쿠키봉투(120)</t>
  </si>
  <si>
    <t>20241218-1000167693</t>
  </si>
  <si>
    <t>1도-브라보비버 쿠키(120)_초코칩쿠키</t>
  </si>
  <si>
    <t>20241023-1000149779</t>
  </si>
  <si>
    <t>90mm*225mm+30mm=M방-T자-나비밑지</t>
  </si>
  <si>
    <t>1도-전면먹색 일자라인</t>
  </si>
  <si>
    <t>인비트로스 주식회사(Invitros Co., Ltd)</t>
  </si>
  <si>
    <t>20240927-1217P0106</t>
  </si>
  <si>
    <t>20241016-1217N0087</t>
  </si>
  <si>
    <t>브라보팩</t>
  </si>
  <si>
    <t>20241126-11150166</t>
  </si>
  <si>
    <t>550x900=삼방꼬리</t>
  </si>
  <si>
    <t>에스티아이</t>
  </si>
  <si>
    <t>20241030-12150269</t>
  </si>
  <si>
    <t>600x700=삼방꼬리-분리배출마크X</t>
  </si>
  <si>
    <t>팩포유</t>
  </si>
  <si>
    <t>20241202-150095</t>
  </si>
  <si>
    <t>나이론(크린)80</t>
  </si>
  <si>
    <t>580x610=삼방</t>
  </si>
  <si>
    <t>삼일육종합상사</t>
  </si>
  <si>
    <t>20241007-13150099</t>
  </si>
  <si>
    <t>인쇄2도-이담채-380</t>
  </si>
  <si>
    <t>서부농산영농조합법인</t>
  </si>
  <si>
    <t>20241007-13150140</t>
  </si>
  <si>
    <t>340x470=삼방꼬리</t>
  </si>
  <si>
    <t>인쇄2도-이담채-470</t>
  </si>
  <si>
    <t>20241002-1218P0338</t>
  </si>
  <si>
    <t>은박95</t>
  </si>
  <si>
    <t>1도-단호박분말5kg</t>
  </si>
  <si>
    <t>서울비닐(신한은행)</t>
  </si>
  <si>
    <t>20241219-140479</t>
  </si>
  <si>
    <t>335x400=삼방꼬리</t>
  </si>
  <si>
    <t>5도-정일종합식품-정일찰순대 2kg (냉장)</t>
  </si>
  <si>
    <t>고흥종합상사</t>
  </si>
  <si>
    <t>20241121-1218P0326</t>
  </si>
  <si>
    <t>20241129-1000165766</t>
  </si>
  <si>
    <t>20241101-1000162295</t>
  </si>
  <si>
    <t>210mm*280mm=삼방-지퍼</t>
  </si>
  <si>
    <t>3도-신선도원(210)</t>
  </si>
  <si>
    <t>20240924-130537</t>
  </si>
  <si>
    <t>190*270=삼방</t>
  </si>
  <si>
    <t>2도-Neo plumstone(네오플럼스톤)1kg</t>
  </si>
  <si>
    <t>20241204-1000147349</t>
  </si>
  <si>
    <t>90x150=삼방-2폭</t>
  </si>
  <si>
    <t>3도-데코재료</t>
  </si>
  <si>
    <t>20241016-1000169354</t>
  </si>
  <si>
    <t>565mm*600mm=삼방꼬리</t>
  </si>
  <si>
    <t>20241025-1217P0205</t>
  </si>
  <si>
    <t>나이론80=1도-엠케이푸드 2kg (냉동)</t>
  </si>
  <si>
    <t>1도-엠케이푸드 2kg (냉동)</t>
  </si>
  <si>
    <t>주식회사좋은포장</t>
  </si>
  <si>
    <t>20241030-1000165483</t>
  </si>
  <si>
    <t>패증착75</t>
  </si>
  <si>
    <t>110mm*270mm=삼방-상단고리구멍1개(8mm)</t>
  </si>
  <si>
    <t>6도-에어블링 황사방역마스크 KF94(대형/흰색/10매입)</t>
  </si>
  <si>
    <t>주식회사 한진시스템</t>
  </si>
  <si>
    <t>20240910-1000151738</t>
  </si>
  <si>
    <t>330x220=삼방-가분수</t>
  </si>
  <si>
    <t>3도-신묘)건두부</t>
  </si>
  <si>
    <t>신묘콩제품가공장</t>
  </si>
  <si>
    <t>20240910-1000158633</t>
  </si>
  <si>
    <t>2도-위소라 슬라이스 250g</t>
  </si>
  <si>
    <t>대성물산</t>
  </si>
  <si>
    <t>20240920-1000168434</t>
  </si>
  <si>
    <t>320mm*400mm=삼방-지퍼</t>
  </si>
  <si>
    <t>1도-초간편 만능 대패삼겹살 1kg(사이즈변경320x400)</t>
  </si>
  <si>
    <t>주식회사 하이랜드이노베이션</t>
  </si>
  <si>
    <t>20241010-1000166216</t>
  </si>
  <si>
    <t>250x500m=자동롤-2폭</t>
  </si>
  <si>
    <t>1도-조선칼국수1kg-아이마크</t>
  </si>
  <si>
    <t>조선국수</t>
  </si>
  <si>
    <t>20240926-1000155583</t>
  </si>
  <si>
    <t>147mm*175mm=삼방-2폭</t>
  </si>
  <si>
    <t>3도-세준에프앤비-옛날 쌀떡국떡 150g</t>
  </si>
  <si>
    <t>20241121-1000150850</t>
  </si>
  <si>
    <t>6도-바다원-5일장 쥐포 조미쥐치포 10미(75g)</t>
  </si>
  <si>
    <t>20241114-1000163860</t>
  </si>
  <si>
    <t>20241216-1000150806</t>
  </si>
  <si>
    <t>280x390=삼방-지퍼(하단오픈)</t>
  </si>
  <si>
    <t>4도-바다원-대용량 구운쥐포채 350g</t>
  </si>
  <si>
    <t>20240906-1000165219</t>
  </si>
  <si>
    <t>195mm*260mm=삼방-지퍼</t>
  </si>
  <si>
    <t>4도-바다원-오징어장족 150g(배민)</t>
  </si>
  <si>
    <t>20241204-1000169920</t>
  </si>
  <si>
    <t>6도-바다원-바베큐조미오징어 100g(삼흥)</t>
  </si>
  <si>
    <t>20240910-1000135557</t>
  </si>
  <si>
    <t>250x290+50=삼방풀발이-핫멜트</t>
  </si>
  <si>
    <t>2도-DBR 동아일보사(소인있음)</t>
  </si>
  <si>
    <t>20241017-1000147307</t>
  </si>
  <si>
    <t>230x270+40=2단삼방-2폭-풀발이-핫멜트-바람구멍1.2mm</t>
  </si>
  <si>
    <t>1도-주간조선(소인있음)</t>
  </si>
  <si>
    <t>20241121-1000135557</t>
  </si>
  <si>
    <t>20241128-1219P0268</t>
  </si>
  <si>
    <t>150x320=삼방-지퍼-고리구멍-바람구멍4mm*2개</t>
  </si>
  <si>
    <t>1도-준타스</t>
  </si>
  <si>
    <t>웅진비닐포장</t>
  </si>
  <si>
    <t>20241213-1000153606</t>
  </si>
  <si>
    <t>200x250+50=삼방스탠드-타원밑지분리형-지퍼</t>
  </si>
  <si>
    <t>8도-지방사약(20x25)-영문</t>
  </si>
  <si>
    <t>20240925-1219P0311</t>
  </si>
  <si>
    <t>오피피(무광)70</t>
  </si>
  <si>
    <t>320x440=삼방-지퍼-고리구멍8mm/바람구멍4mm*2개</t>
  </si>
  <si>
    <t>1도-준타스(대)</t>
  </si>
  <si>
    <t>20241120-1000169734</t>
  </si>
  <si>
    <t>170mm*260mm=삼방-지퍼-타공4개(8mm)</t>
  </si>
  <si>
    <t>4도-효성 영농곶감</t>
  </si>
  <si>
    <t>20241018-1000159391</t>
  </si>
  <si>
    <t>170mm*260mm=삼방-지퍼</t>
  </si>
  <si>
    <t>6도-부자영농-곶감 말랭이(쿠팡용)</t>
  </si>
  <si>
    <t>20240913-2000169090</t>
  </si>
  <si>
    <t>20240913-2000169104</t>
  </si>
  <si>
    <t>20241011-2000169086</t>
  </si>
  <si>
    <t>20241218-2000168880</t>
  </si>
  <si>
    <t>HD튜브(투명)32</t>
  </si>
  <si>
    <t>320mm*450mm+100mm=튜브M자일접</t>
  </si>
  <si>
    <t>무지(삼성전자도시락용봉투)</t>
  </si>
  <si>
    <t>20241219-2000169104</t>
  </si>
  <si>
    <t>20241220-2118P0014</t>
  </si>
  <si>
    <t>20241127-2119N0079</t>
  </si>
  <si>
    <t>20241219-2000169108</t>
  </si>
  <si>
    <t>20241211-2000135106</t>
  </si>
  <si>
    <t>HD튜브(유백)70</t>
  </si>
  <si>
    <t>290mm*440mm+85mm=튜브M자일접-타공손잡이</t>
  </si>
  <si>
    <t>단면2도-방이샤브샤브칼국수(대)</t>
  </si>
  <si>
    <t>방이샤브칼국수</t>
  </si>
  <si>
    <t>20241204-2000152174</t>
  </si>
  <si>
    <t>20241209-2000162866</t>
  </si>
  <si>
    <t>20241223-2000160058</t>
  </si>
  <si>
    <t>20241223-21160037</t>
  </si>
  <si>
    <t>20240930-2000169108</t>
  </si>
  <si>
    <t>20241004-1000139913</t>
  </si>
  <si>
    <t>20240926-1000139884</t>
  </si>
  <si>
    <t>550mm*890mm=2단삼방</t>
  </si>
  <si>
    <t>20241216-1000157529</t>
  </si>
  <si>
    <t>720mm*750m= 자동롤-1폭-이지컷(7열)</t>
  </si>
  <si>
    <t>5도-내가파인 핫쵸코 20g(7열)</t>
  </si>
  <si>
    <t>20241210-1000151254</t>
  </si>
  <si>
    <t>5도-뫼바우식품)막국수면 2kg(주황)</t>
  </si>
  <si>
    <t>20241022-1219P0098</t>
  </si>
  <si>
    <t>150x250=삼방</t>
  </si>
  <si>
    <t>2도-사탕수수 천연당 500g</t>
  </si>
  <si>
    <t>시온염원</t>
  </si>
  <si>
    <t>20241031-1000152554</t>
  </si>
  <si>
    <t>400mm*600mm=삼방꼬리</t>
  </si>
  <si>
    <t>경원상사(택)</t>
  </si>
  <si>
    <t>20241125-1000169762</t>
  </si>
  <si>
    <t>190x265=삼방</t>
  </si>
  <si>
    <t>6도-사카타코리아-공용봉투(대)</t>
  </si>
  <si>
    <t>20241125-1000169755</t>
  </si>
  <si>
    <t>6도-사카타코리아-YCR460열무</t>
  </si>
  <si>
    <t>20241107-1000157811</t>
  </si>
  <si>
    <t>주식회사 유니콘</t>
  </si>
  <si>
    <t>20241025-1000169065</t>
  </si>
  <si>
    <t>1도-크래커랩-깃든(320x400)</t>
  </si>
  <si>
    <t>20241101-1000143069</t>
  </si>
  <si>
    <t>오피피(무광)65</t>
  </si>
  <si>
    <t>320mm*400mm=삼방-지퍼-바람구멍1개(2mm)</t>
  </si>
  <si>
    <t>1도-ANEDIT(언에디트 지퍼백)</t>
  </si>
  <si>
    <t>20241010-1119P0153</t>
  </si>
  <si>
    <t>패트150</t>
  </si>
  <si>
    <t>260x370=삼방-지퍼</t>
  </si>
  <si>
    <t>2도-Dry＆Dry 드라이앤드라이(26*37)</t>
  </si>
  <si>
    <t>L2K COMMERCE(Dry &amp; Dry)</t>
  </si>
  <si>
    <t>20241002-1000169238</t>
  </si>
  <si>
    <t>350mm*650mm=삼방꼬리</t>
  </si>
  <si>
    <t>20241022-1000164702</t>
  </si>
  <si>
    <t>350x500=삼방</t>
  </si>
  <si>
    <t>20241025-1619P0110</t>
  </si>
  <si>
    <t>330x240=삼방가분수</t>
  </si>
  <si>
    <t>1도-영등포건두부(제품명:영등포건두부)</t>
  </si>
  <si>
    <t>20241112-1000160909</t>
  </si>
  <si>
    <t>230mm*320mm=삼방</t>
  </si>
  <si>
    <t>(주)잭와규</t>
  </si>
  <si>
    <t>20241105-1000165116</t>
  </si>
  <si>
    <t>3도-장인반죽</t>
  </si>
  <si>
    <t>대일푸드팩 주식회사</t>
  </si>
  <si>
    <t>20241025-1000162414</t>
  </si>
  <si>
    <t>[세현]나이론70</t>
  </si>
  <si>
    <t>2도-배무치 숯불 두마리치킨 염장육</t>
  </si>
  <si>
    <t>세현에프앤비</t>
  </si>
  <si>
    <t>20241227-1000161741</t>
  </si>
  <si>
    <t>패나이론130</t>
  </si>
  <si>
    <t>180mm*170mm+50mm=삼방스탠드</t>
  </si>
  <si>
    <t>8도-쭈꾸미도사)대창쭈꾸미320g</t>
  </si>
  <si>
    <t>주식회사 거북이달린다(택)</t>
  </si>
  <si>
    <t>20241007-1000155928</t>
  </si>
  <si>
    <t>20241206-1000140902</t>
  </si>
  <si>
    <t>20241223-1000168256</t>
  </si>
  <si>
    <t>105mm*450mm+25mm=M도와리</t>
  </si>
  <si>
    <t>무지(EB-마늘치아바타)</t>
  </si>
  <si>
    <t>20241206-1000156851</t>
  </si>
  <si>
    <t>20241114-1000156851</t>
  </si>
  <si>
    <t>20241217-1000168256</t>
  </si>
  <si>
    <t>20241029-1000164212</t>
  </si>
  <si>
    <t>190mm*300mm+40mm=M방</t>
  </si>
  <si>
    <t>8도-피코크)소고기 생면전골2인분560g</t>
  </si>
  <si>
    <t>20241107-1000168256</t>
  </si>
  <si>
    <t>20241010-912004</t>
  </si>
  <si>
    <t>은커110=무지</t>
  </si>
  <si>
    <t>20240913-900004</t>
  </si>
  <si>
    <t>20241209-1116P0191</t>
  </si>
  <si>
    <t>나이론(옥텐)140</t>
  </si>
  <si>
    <t>1도(백)-수원원예농협 산지유통센터</t>
  </si>
  <si>
    <t>20241213-1116P0191</t>
  </si>
  <si>
    <t>20241024-1116P0191</t>
  </si>
  <si>
    <t>20240911-1000157598</t>
  </si>
  <si>
    <t>나이론(자동포장용)110</t>
  </si>
  <si>
    <t>220mm*330mm=삼방-지퍼</t>
  </si>
  <si>
    <t>8도-세준에프앤비-오쉐프 우리쌀 떡볶이떡 1kg</t>
  </si>
  <si>
    <t>20241030-1000154026</t>
  </si>
  <si>
    <t>8도-세준에프앤비-오쉐프 쫄깃한 쌀떡국떡 1kg</t>
  </si>
  <si>
    <t>20241129-1000155583</t>
  </si>
  <si>
    <t>20241206-1000159156</t>
  </si>
  <si>
    <t>8도-세준에프앤비-오쉐프 우리쌀 떡국떡(냉장) 1kg</t>
  </si>
  <si>
    <t>20241224-1000154026</t>
  </si>
  <si>
    <t>20241030-1000159156</t>
  </si>
  <si>
    <t>20241206-1000155583</t>
  </si>
  <si>
    <t>20241024-1000165668</t>
  </si>
  <si>
    <t>오씨피피(무광)50</t>
  </si>
  <si>
    <t>174mm*1000m= 자동롤-3폭</t>
  </si>
  <si>
    <t>1도-롯데MVG-프리미엄쿠키</t>
  </si>
  <si>
    <t>20240927-1418P0016</t>
  </si>
  <si>
    <t>174x1000M=자동롤-3폭</t>
  </si>
  <si>
    <t>1도-SEOUL COOKIE CO.</t>
  </si>
  <si>
    <t>20241007-1000167363</t>
  </si>
  <si>
    <t>1도-롯데MVG-우리밀쿠키(배경x)－피칸이와다닥</t>
  </si>
  <si>
    <t>20240927-1000165668</t>
  </si>
  <si>
    <t>20240927-1000160573</t>
  </si>
  <si>
    <t>320mm*500m= 자동롤-2폭</t>
  </si>
  <si>
    <t>1도-베트남 반미-빵류 90~95g 연속무늬</t>
  </si>
  <si>
    <t>베트남 반미</t>
  </si>
  <si>
    <t>20240919-1000160573</t>
  </si>
  <si>
    <t>20241008-1000160573</t>
  </si>
  <si>
    <t>20241128-1000167023</t>
  </si>
  <si>
    <t>패트92</t>
  </si>
  <si>
    <t>300mm*380mm=삼방-지퍼</t>
  </si>
  <si>
    <t>7도-군용-명태살채 1kg(원양)-인천</t>
  </si>
  <si>
    <t>수협중앙회 급식사업본부</t>
  </si>
  <si>
    <t>20241226-1000167735</t>
  </si>
  <si>
    <t>300mm*520mm=삼방</t>
  </si>
  <si>
    <t>7도-군용-수협 반가공오징어 2.5kg(국산)-인천</t>
  </si>
  <si>
    <t>20240910-1000169050</t>
  </si>
  <si>
    <t>210mm*250mm=삼방-지퍼</t>
  </si>
  <si>
    <t>6도-군용-마른새우 100g(국산)-인천</t>
  </si>
  <si>
    <t>20241128-1000166996</t>
  </si>
  <si>
    <t>280mm*330mm=삼방</t>
  </si>
  <si>
    <t>7도-군용-대멸치 500g(국산)-인천</t>
  </si>
  <si>
    <t>20241128-1000167005</t>
  </si>
  <si>
    <t>280mm*330mm=삼방-지퍼</t>
  </si>
  <si>
    <t>7도-군용-명태살채 500g(원양)-인천</t>
  </si>
  <si>
    <t>20240911-1000167241</t>
  </si>
  <si>
    <t>250mm*450mm=삼방꼬리</t>
  </si>
  <si>
    <t>7도-수협-어기여찬 수산물(어기여찬 1kg-건어 소)</t>
  </si>
  <si>
    <t>20241016-1000169201</t>
  </si>
  <si>
    <t>210mm*480mm=삼방꼬리</t>
  </si>
  <si>
    <t>4도-수협중앙회-실속 건오징어 200g</t>
  </si>
  <si>
    <t>수산업협동조합중앙회(수협중앙회)</t>
  </si>
  <si>
    <t>20240925-131070</t>
  </si>
  <si>
    <t>310x340=삼방</t>
  </si>
  <si>
    <t>1도-영동족발1kg (먹색)</t>
  </si>
  <si>
    <t>비닐24</t>
  </si>
  <si>
    <t>20240906-1000144319</t>
  </si>
  <si>
    <t>1도-동대문땡초불닭발-뼈없는닭발300g(덴마크산,냉동)-제이케이푸드(해썹O)-주소변경</t>
  </si>
  <si>
    <t>20240919-1218P0339</t>
  </si>
  <si>
    <t>1도-동대문땡초불닭발-오돌뼈(냉동)350g(주소변경)</t>
  </si>
  <si>
    <t>20241105-2000169529</t>
  </si>
  <si>
    <t>85mm*380mm=띠지</t>
  </si>
  <si>
    <t>6도-EB)2024몰티즈 크리스마스 띠지</t>
  </si>
  <si>
    <t>20241223-2000169100</t>
  </si>
  <si>
    <t>20241223-2000169239</t>
  </si>
  <si>
    <t>20240913-2000169086</t>
  </si>
  <si>
    <t>20240924-2000167659</t>
  </si>
  <si>
    <t>20241112-21160037</t>
  </si>
  <si>
    <t>20241011-2000161884</t>
  </si>
  <si>
    <t>20241210-2000170012</t>
  </si>
  <si>
    <t>65mm*490mm=띠지</t>
  </si>
  <si>
    <t>3도-고디바)케이크 공용띠지</t>
  </si>
  <si>
    <t>20241021-2000158721</t>
  </si>
  <si>
    <t>20241017-2120P0025</t>
  </si>
  <si>
    <t>1도-젤리롤케익 450g</t>
  </si>
  <si>
    <t>20241119-2000169100</t>
  </si>
  <si>
    <t>20241017-2000159606</t>
  </si>
  <si>
    <t>=60mm*360mm=띠지</t>
  </si>
  <si>
    <t>1도-SB)뉴이어롤케익띠지(60)</t>
  </si>
  <si>
    <t>20241021-2000169104</t>
  </si>
  <si>
    <t>20241210-2000167659</t>
  </si>
  <si>
    <t>20241014-21160037</t>
  </si>
  <si>
    <t>20241227-2000152174</t>
  </si>
  <si>
    <t>20241106-1000169547</t>
  </si>
  <si>
    <t>120mm*180mm=삼방-2폭</t>
  </si>
  <si>
    <t>6도-FCS 돌격탄골드 1200립</t>
  </si>
  <si>
    <t>20241226-1000168189</t>
  </si>
  <si>
    <t>270mm*350mm=삼방</t>
  </si>
  <si>
    <t>7도-군용-수협 반가공오징어 1kg(국산)-인천</t>
  </si>
  <si>
    <t>20240930-1000144319</t>
  </si>
  <si>
    <t>20240923-1000136494</t>
  </si>
  <si>
    <t>210x190=삼방가분수-포켓지퍼-바람구멍1.2mm-고리구멍8mm</t>
  </si>
  <si>
    <t>3도-모이롤른(팬티)</t>
  </si>
  <si>
    <t>행운포장</t>
  </si>
  <si>
    <t>20240923-1000136504</t>
  </si>
  <si>
    <t>240x230=삼방가분수-포켓지퍼-바람구멍1.2mm-고리구멍8mm</t>
  </si>
  <si>
    <t>3도-모이롤른(런닝)</t>
  </si>
  <si>
    <t>20240927-1000160680</t>
  </si>
  <si>
    <t>400*600=삼방꼬리</t>
  </si>
  <si>
    <t>(주)인트라이즈</t>
  </si>
  <si>
    <t>20241216-1000165181</t>
  </si>
  <si>
    <t>250mm*320mm=삼방-지퍼</t>
  </si>
  <si>
    <t>8도-피코크)어랑손만두-어랑만두700g-사이즈변경</t>
  </si>
  <si>
    <t>세린식품(주)</t>
  </si>
  <si>
    <t>20240926-1216P0146</t>
  </si>
  <si>
    <t>150x230=삼방-지퍼-고리구멍8mm</t>
  </si>
  <si>
    <t>6도-인벳-칼슘스틱8p</t>
  </si>
  <si>
    <t>20240906-13150300</t>
  </si>
  <si>
    <t>웰빙-춘천닭갈비(일반맛)500g</t>
  </si>
  <si>
    <t>벌룬스틱스코리아(주)</t>
  </si>
  <si>
    <t>20241220-13150300</t>
  </si>
  <si>
    <t>20241007-1219N0043</t>
  </si>
  <si>
    <t>선도비니루</t>
  </si>
  <si>
    <t>20241007-1000143472</t>
  </si>
  <si>
    <t>250mm*320mm=삼방</t>
  </si>
  <si>
    <t>20241206-1000169956</t>
  </si>
  <si>
    <t>전투후은120</t>
  </si>
  <si>
    <t>180mm*260mm+50mm=2단삼방스탠드-지퍼</t>
  </si>
  <si>
    <t>2도-라로슈포제</t>
  </si>
  <si>
    <t>20241007-1000136979</t>
  </si>
  <si>
    <t>150*220+40=삼방스탠드-타원밑지분리형-지퍼</t>
  </si>
  <si>
    <t>20241104-2000169512</t>
  </si>
  <si>
    <t>20241223-2000168630</t>
  </si>
  <si>
    <t>360mm*55mm=띠지</t>
  </si>
  <si>
    <t>무지(SB-뉴이어롤케익띠지60)</t>
  </si>
  <si>
    <t>(주)비엔푸드(택)</t>
  </si>
  <si>
    <t>20241121-2000139953</t>
  </si>
  <si>
    <t>PP튜브(투명)46</t>
  </si>
  <si>
    <t>230x285=튜브일접</t>
  </si>
  <si>
    <t>단면1도(적색)-멸치500g(23x28.5)</t>
  </si>
  <si>
    <t>20240920-2000140046</t>
  </si>
  <si>
    <t>PE튜브(투명)48</t>
  </si>
  <si>
    <t>180x370=튜브일접</t>
  </si>
  <si>
    <t>단면1도(적색)-잡곡1kg봉투(18x37)</t>
  </si>
  <si>
    <t>20241223-2000140048</t>
  </si>
  <si>
    <t>240x450=튜브일접</t>
  </si>
  <si>
    <t>단면1도(적색)-잡곡3kg봉투(24x45)</t>
  </si>
  <si>
    <t>20241223-2000140046</t>
  </si>
  <si>
    <t>20241223-2000140887</t>
  </si>
  <si>
    <t>210x250=튜브일접</t>
  </si>
  <si>
    <t>단면1도(적색)-아몬드봉투(21x25)</t>
  </si>
  <si>
    <t>20241223-2000139957</t>
  </si>
  <si>
    <t>PP튜브(투명)66</t>
  </si>
  <si>
    <t>420x580=튜브일접</t>
  </si>
  <si>
    <t>단면1도(적색/연속무늬)-자반대봉투(42x58)</t>
  </si>
  <si>
    <t>20241121-2000140046</t>
  </si>
  <si>
    <t>20241121-2000140050</t>
  </si>
  <si>
    <t>PE튜브(투명)66</t>
  </si>
  <si>
    <t>240x310=튜브일접</t>
  </si>
  <si>
    <t>단면1도(적색/연속무늬)-북어채봉투(24x31)</t>
  </si>
  <si>
    <t>20241121-2000137244</t>
  </si>
  <si>
    <t>PP튜브(투명)47</t>
  </si>
  <si>
    <t>180x250=튜브일접</t>
  </si>
  <si>
    <t>단면1도(적색)-멸치소봉투(18x25)</t>
  </si>
  <si>
    <t>20241030-2000140048</t>
  </si>
  <si>
    <t>20241121-2000140044</t>
  </si>
  <si>
    <t>130x395=튜브일접</t>
  </si>
  <si>
    <t>단면1도(적색)-잡곡소봉투(13x39.5)</t>
  </si>
  <si>
    <t>20240902-2118N0071</t>
  </si>
  <si>
    <t>LB튜브(투명)50</t>
  </si>
  <si>
    <t>230x320=튜브일접</t>
  </si>
  <si>
    <t>20241111-1000169592</t>
  </si>
  <si>
    <t>660mm*1100mm=2단삼방꼬리</t>
  </si>
  <si>
    <t>김미진(금강)</t>
  </si>
  <si>
    <t>스탠드팩</t>
  </si>
  <si>
    <t>20241024-1000169479</t>
  </si>
  <si>
    <t>760mm*1100mm=2단삼방꼬리</t>
  </si>
  <si>
    <t>20241011-1000169295</t>
  </si>
  <si>
    <t>20241114-1000156840</t>
  </si>
  <si>
    <t>310mm*330mm=삼방</t>
  </si>
  <si>
    <t>(주)아머드 프레시 팩토리</t>
  </si>
  <si>
    <t>20240913-1000161052</t>
  </si>
  <si>
    <t>180mm*260mm+50mm=삼방스탠드-지퍼</t>
  </si>
  <si>
    <t>대륙유통</t>
  </si>
  <si>
    <t>20241023-1000165711</t>
  </si>
  <si>
    <t>20241010-1000165711</t>
  </si>
  <si>
    <t>20240912-1000165711</t>
  </si>
  <si>
    <t>1도(백)-국내산 무청시래기1kg (250)</t>
  </si>
  <si>
    <t>20241216-1000165711</t>
  </si>
  <si>
    <t>20240930-1000165711</t>
  </si>
  <si>
    <t>20240919-1000169131</t>
  </si>
  <si>
    <t>200mm*300mm+55mm=삼방스탠드-지퍼</t>
  </si>
  <si>
    <t>산들에바람</t>
  </si>
  <si>
    <t>20241014-1000169328</t>
  </si>
  <si>
    <t>20240925-1000169208</t>
  </si>
  <si>
    <t>은박140</t>
  </si>
  <si>
    <t>97퍼센트</t>
  </si>
  <si>
    <t>20240912-1000167482</t>
  </si>
  <si>
    <t>300mm*445mm=삼방-지퍼</t>
  </si>
  <si>
    <t>4도-푸른얼음 3kg(신보제빙)</t>
  </si>
  <si>
    <t>신보제빙</t>
  </si>
  <si>
    <t>20241106-1420P0174</t>
  </si>
  <si>
    <t>250mm*340mm=삼방</t>
  </si>
  <si>
    <t>5도-예다미 소(250x340)</t>
  </si>
  <si>
    <t>20241011-1000163313</t>
  </si>
  <si>
    <t>패트(유백)115</t>
  </si>
  <si>
    <t>140mm*320mm+35mm=M방-네기둥</t>
  </si>
  <si>
    <t>2도-대가방-대가 고기짬뽕 1인분</t>
  </si>
  <si>
    <t>주식회사 대가방</t>
  </si>
  <si>
    <t>20241021-1000169416</t>
  </si>
  <si>
    <t>우진포장</t>
  </si>
  <si>
    <t>20241106-1000158988</t>
  </si>
  <si>
    <t>300mm*360mm=삼방-카세트(2컷)</t>
  </si>
  <si>
    <t>6도-곱닥해-제주은갈치 700g</t>
  </si>
  <si>
    <t>20241015-1000143480</t>
  </si>
  <si>
    <t>패증착90</t>
  </si>
  <si>
    <t>=110x400+50=M방-네기둥</t>
  </si>
  <si>
    <t>1도(백색)-밀크앤허니(소트프젤리롤M방파우치)</t>
  </si>
  <si>
    <t>20240909-1000140902</t>
  </si>
  <si>
    <t>정일포장</t>
  </si>
  <si>
    <t>20241128-1000169862</t>
  </si>
  <si>
    <t>145mm*400mm+42.5mm=M방-나비밑지고정펀칭-네기둥-아로마밸브</t>
  </si>
  <si>
    <t>5도-힐스테이트(아티제)</t>
  </si>
  <si>
    <t>태민팩</t>
  </si>
  <si>
    <t>20240903-1000157741</t>
  </si>
  <si>
    <t>은나토르트150</t>
  </si>
  <si>
    <t>300x600+90=M방-네기둥</t>
  </si>
  <si>
    <t>1도-빅솔-주식회사 빅솔</t>
  </si>
  <si>
    <t>20241004-1000157741</t>
  </si>
  <si>
    <t>20240903-3000166991</t>
  </si>
  <si>
    <t>250mm*457m= 일타롤</t>
  </si>
  <si>
    <t>유일화학 - 폴리</t>
  </si>
  <si>
    <t>20241202-3419P0019</t>
  </si>
  <si>
    <t>박스 SK.GK.S(A골)=1도-용기수산</t>
  </si>
  <si>
    <t>480x300+210(높이)=홈판형 골판지 박스</t>
  </si>
  <si>
    <t>1도-용기수산</t>
  </si>
  <si>
    <t>용기수산</t>
  </si>
  <si>
    <t>(주)동진판지</t>
  </si>
  <si>
    <t>20241002-2000144659</t>
  </si>
  <si>
    <t>CPP(투명)40</t>
  </si>
  <si>
    <t>280mm*305mm+45mm=이접스탠드-하단각씨링</t>
  </si>
  <si>
    <t>1도-듀레베이커리</t>
  </si>
  <si>
    <t>오병이어</t>
  </si>
  <si>
    <t>20241112-1000169596</t>
  </si>
  <si>
    <t>450mm*500mm=삼방</t>
  </si>
  <si>
    <t>1도-써지베라</t>
  </si>
  <si>
    <t>(주)고려피앤피</t>
  </si>
  <si>
    <t>20241218-1000164228</t>
  </si>
  <si>
    <t>20240923-1000167708</t>
  </si>
  <si>
    <t>나이론65</t>
  </si>
  <si>
    <t>1도-바로제면</t>
  </si>
  <si>
    <t>포장랜드</t>
  </si>
  <si>
    <t>20241226-12150545</t>
  </si>
  <si>
    <t>5도-제주돈그린포크(본사)</t>
  </si>
  <si>
    <t>20241227-12160152</t>
  </si>
  <si>
    <t>580x640=삼방꼬리</t>
  </si>
  <si>
    <t>20241021-1000154035</t>
  </si>
  <si>
    <t>210x300=삼방-지퍼</t>
  </si>
  <si>
    <t>8도-세준에프앤비-오뚜기 쫄깃한 쌀떡국떡 600g</t>
  </si>
  <si>
    <t>20241206-1000154035</t>
  </si>
  <si>
    <t>20241024-1620N0002</t>
  </si>
  <si>
    <t>20241119-1116P0191</t>
  </si>
  <si>
    <t>20241104-1116P0191</t>
  </si>
  <si>
    <t>20240909-1419P0348</t>
  </si>
  <si>
    <t>1도(백색)-바다원공용봉투(창호지무늬-대발이) 300g</t>
  </si>
  <si>
    <t>20241219-1419P0348</t>
  </si>
  <si>
    <t>20241125-1000139790</t>
  </si>
  <si>
    <t>220mm*300mm=삼방</t>
  </si>
  <si>
    <t>5도-헤아림(공용봉투 소)</t>
  </si>
  <si>
    <t>20241022-1000139790</t>
  </si>
  <si>
    <t>20240920-1000139790</t>
  </si>
  <si>
    <t>20241217-1000139790</t>
  </si>
  <si>
    <t>20240912-1000169069</t>
  </si>
  <si>
    <t>180mm*1000m= 자동롤-4폭</t>
  </si>
  <si>
    <t>4도-SB)클로버샌드쿠키</t>
  </si>
  <si>
    <t>20241025-1219N0047</t>
  </si>
  <si>
    <t>480x400=삼방가분수</t>
  </si>
  <si>
    <t>준팩</t>
  </si>
  <si>
    <t>20240910-1000161871</t>
  </si>
  <si>
    <t>360mm*500m= 자동롤-2폭</t>
  </si>
  <si>
    <t>2도-카페인중독-오늘부터 크룽지 중독</t>
  </si>
  <si>
    <t>주식회사 든든한친구들</t>
  </si>
  <si>
    <t>20241018-1000162185</t>
  </si>
  <si>
    <t>3도-크룽지 38g(골든브라운)</t>
  </si>
  <si>
    <t>20241210-1000155695</t>
  </si>
  <si>
    <t>770mm*750m= 자동롤-1폭-10열</t>
  </si>
  <si>
    <t>6도-스테비아 커피믹스-전도수정 9.5g(10열)</t>
  </si>
  <si>
    <t>20241216-1000152701</t>
  </si>
  <si>
    <t>은박(유무광)90</t>
  </si>
  <si>
    <t>6도-이데이 호두아몬드율무차 18g(10열)</t>
  </si>
  <si>
    <t>20241014-1000157819</t>
  </si>
  <si>
    <t>5도-이레커피-맛을담다 호두아몬드율무차18g(10열)</t>
  </si>
  <si>
    <t>20241216-1000159033</t>
  </si>
  <si>
    <t>6도-콘플레이크 아몬드 천마차 18g</t>
  </si>
  <si>
    <t>20241105-130954</t>
  </si>
  <si>
    <t>은박140=1도-백빼다</t>
  </si>
  <si>
    <t>180x270+50=삼방스탠드-타원밑지분리형-지퍼</t>
  </si>
  <si>
    <t>1도-백빼다</t>
  </si>
  <si>
    <t>20241211-1000157743</t>
  </si>
  <si>
    <t>180x260+50=삼방스탠드</t>
  </si>
  <si>
    <t>20240923-1000161378</t>
  </si>
  <si>
    <t>나이론63</t>
  </si>
  <si>
    <t>220mm*220mm=삼방</t>
  </si>
  <si>
    <t>20240913-1000159237</t>
  </si>
  <si>
    <t>200x200=삼방</t>
  </si>
  <si>
    <t>20241127-1000163157</t>
  </si>
  <si>
    <t>20240926-1000169201</t>
  </si>
  <si>
    <t>20241011-1000159765</t>
  </si>
  <si>
    <t>2도-담은차이</t>
  </si>
  <si>
    <t>20241112-1000148935</t>
  </si>
  <si>
    <t>패트(유무광)130</t>
  </si>
  <si>
    <t>320mm*400mm+60mm=삼방스탠드-지퍼</t>
  </si>
  <si>
    <t>7도-경성미가-옛고을 가마솥누룽지 1.8kg</t>
  </si>
  <si>
    <t>20241022-1000169422</t>
  </si>
  <si>
    <t>4도-부자영농-곶감(블루)</t>
  </si>
  <si>
    <t>20241022-1000169427</t>
  </si>
  <si>
    <t>4도-부자영농-곶감(주황)</t>
  </si>
  <si>
    <t>20241108-1000162370</t>
  </si>
  <si>
    <t>20241108-1000139913</t>
  </si>
  <si>
    <t>20241213-1000139884</t>
  </si>
  <si>
    <t>20241213-1000139913</t>
  </si>
  <si>
    <t>정인특수재단</t>
  </si>
  <si>
    <t>20241119-1000169701</t>
  </si>
  <si>
    <t>6도-닭발공장-무뼈닭발 1kg</t>
  </si>
  <si>
    <t>신화CNF</t>
  </si>
  <si>
    <t>20241024-1000162478</t>
  </si>
  <si>
    <t>190x260=삼방</t>
  </si>
  <si>
    <t>1도-자담순살치킨 조각(와이제이에프에스)</t>
  </si>
  <si>
    <t>동서상사(김종순대표님)</t>
  </si>
  <si>
    <t>20240930-1000166093</t>
  </si>
  <si>
    <t>200mm*300mm=삼방-HD씨링</t>
  </si>
  <si>
    <t>주식회사 우진봉투</t>
  </si>
  <si>
    <t>20241216-1000164987</t>
  </si>
  <si>
    <t>210mm*265mm=삼방</t>
  </si>
  <si>
    <t>1도-후레쉬 닭갈비1kg(매운맛)</t>
  </si>
  <si>
    <t>20240930-1000163638</t>
  </si>
  <si>
    <t>230mm*320mm=삼방-HD씨링</t>
  </si>
  <si>
    <t>20240926-1000138836</t>
  </si>
  <si>
    <t>5도-봄내춘천닭갈비1kg(봄내푸드)</t>
  </si>
  <si>
    <t>20241216-1000164981</t>
  </si>
  <si>
    <t>1도-후레쉬 닭갈비1kg(순한맛)</t>
  </si>
  <si>
    <t>20241219-1000166093</t>
  </si>
  <si>
    <t>20241202-1000158450</t>
  </si>
  <si>
    <t>20241007-1000150745</t>
  </si>
  <si>
    <t>20241224-1000150745</t>
  </si>
  <si>
    <t>20241129-1000150744</t>
  </si>
  <si>
    <t>20241212-1000150745</t>
  </si>
  <si>
    <t>20241224-1000158450</t>
  </si>
  <si>
    <t>20241111-1000150951</t>
  </si>
  <si>
    <t>150x280=삼방-지퍼-고리구멍8mm/바람구멍3mm(지퍼오픈)</t>
  </si>
  <si>
    <t>1도-ULTIMO 울티모</t>
  </si>
  <si>
    <t>20241105-1000161675</t>
  </si>
  <si>
    <t>오피피(무광)100</t>
  </si>
  <si>
    <t>310mm*430mm=삼방-지퍼-타공1개(8mm)</t>
  </si>
  <si>
    <t>1도-Chiquita(치키타)</t>
  </si>
  <si>
    <t>20241011-1219P0311</t>
  </si>
  <si>
    <t>정인스레타</t>
  </si>
  <si>
    <t>20241119-1419P0348</t>
  </si>
  <si>
    <t>20241120-1000137584</t>
  </si>
  <si>
    <t>1도-제품명:감자탕스프(제일유통)</t>
  </si>
  <si>
    <t>도마다리뼈다귀 전문점</t>
  </si>
  <si>
    <t>20241219-1000167225</t>
  </si>
  <si>
    <t>7도-군용-수협 반가공오징어 2.5kg(원양)-인천</t>
  </si>
  <si>
    <t>20241021-1000169390</t>
  </si>
  <si>
    <t>패트(투명)90</t>
  </si>
  <si>
    <t>270mm*450mm=삼방</t>
  </si>
  <si>
    <t>7도-수협-어기여찬-건미역 100g</t>
  </si>
  <si>
    <t>20241121-1000168075</t>
  </si>
  <si>
    <t>320mm*520mm=삼방</t>
  </si>
  <si>
    <t>7도-군용-수협 천연해물팩 500g-인천</t>
  </si>
  <si>
    <t>20241204-1000168502</t>
  </si>
  <si>
    <t>7도-어기여찬-수협 뿌리다시마(소)</t>
  </si>
  <si>
    <t>20241119-1000147192</t>
  </si>
  <si>
    <t>300mm*330mm=삼방</t>
  </si>
  <si>
    <t>20241120-1000169637</t>
  </si>
  <si>
    <t>250mm*300mm=삼방</t>
  </si>
  <si>
    <t>2도-만나강정-플레인오란다</t>
  </si>
  <si>
    <t>20241120-1000169634</t>
  </si>
  <si>
    <t>250mm*210mm=삼방</t>
  </si>
  <si>
    <t>2도-만나강정-메밀강정</t>
  </si>
  <si>
    <t>20241226-1000168059</t>
  </si>
  <si>
    <t>450mm*570mm=삼방</t>
  </si>
  <si>
    <t>7도-수협-어기여찬-단체급식품질인증 5kg(HACCP표시 O)</t>
  </si>
  <si>
    <t>20241014-1000165165</t>
  </si>
  <si>
    <t>20241121-1000168067</t>
  </si>
  <si>
    <t>291mm*390mm=삼방</t>
  </si>
  <si>
    <t>7도-군용-수협 천연해물팩 250g-인천</t>
  </si>
  <si>
    <t>20241115-1000167225</t>
  </si>
  <si>
    <t>20240902-1000168059</t>
  </si>
  <si>
    <t>20240911-1000167249</t>
  </si>
  <si>
    <t>360mm*500mm=삼방꼬리</t>
  </si>
  <si>
    <t>7도-수협-어기여찬 수산물(어기여찬 3kg-건어 대)</t>
  </si>
  <si>
    <t>20241127-11150225</t>
  </si>
  <si>
    <t>20241018-11150224</t>
  </si>
  <si>
    <t>230x310=삼방-사각라운드</t>
  </si>
  <si>
    <t>4도-베이크플러스1kg</t>
  </si>
  <si>
    <t>20241017-1000156106</t>
  </si>
  <si>
    <t>250x320=삼방-지퍼(하단오픈)</t>
  </si>
  <si>
    <t>20241120-1000167761</t>
  </si>
  <si>
    <t>400mm*530mm=삼방</t>
  </si>
  <si>
    <t>7도-어기여찬-건다시마(대) 1kg-인천</t>
  </si>
  <si>
    <t>20241226-1000166524</t>
  </si>
  <si>
    <t>7도-어기여찬-단체급식품질인증 5kg(HACCP표시 무)-냉동보관(수산물)</t>
  </si>
  <si>
    <t>20240923-1117P0161</t>
  </si>
  <si>
    <t>3도-팔천순대)카레순대2kg (연두)</t>
  </si>
  <si>
    <t>20240902-1000166524</t>
  </si>
  <si>
    <t>20240926-1000146475</t>
  </si>
  <si>
    <t>180x185=삼방-2폭</t>
  </si>
  <si>
    <t>1도-동대문땡초불닭발-오돌뼈(냉동) 85g</t>
  </si>
  <si>
    <t>20241118-1000146475</t>
  </si>
  <si>
    <t>20241018-13160131</t>
  </si>
  <si>
    <t>470x500=삼방</t>
  </si>
  <si>
    <t>신정상사</t>
  </si>
  <si>
    <t>20241101-1000148565</t>
  </si>
  <si>
    <t>210mm*260mm=삼방</t>
  </si>
  <si>
    <t>무지(어랑손만두전골용)</t>
  </si>
  <si>
    <t>20240910-1000164157</t>
  </si>
  <si>
    <t>나이론(유무광)105</t>
  </si>
  <si>
    <t>9도-올바르고반듯한)직화떡갈비1.08kg</t>
  </si>
  <si>
    <t>20241218-1000151872</t>
  </si>
  <si>
    <t>나이론(투명)110</t>
  </si>
  <si>
    <t>280mm*510mm=삼방</t>
  </si>
  <si>
    <t>4도-현대푸드-구룡포에서말린 해풍건오징어 210g(3미)</t>
  </si>
  <si>
    <t>20241218-1000167799</t>
  </si>
  <si>
    <t>200mm*310mm=삼방</t>
  </si>
  <si>
    <t>4도-현대푸드-구룡포에서말린 해풍건오징어 80g(1미)(200*380)</t>
  </si>
  <si>
    <t>20241115-1000151408</t>
  </si>
  <si>
    <t>나이론(투명)95</t>
  </si>
  <si>
    <t>250mm*370mm=삼방-지퍼</t>
  </si>
  <si>
    <t>5도-현대푸드-우물우물 건어물가게</t>
  </si>
  <si>
    <t>20241010-1000167792</t>
  </si>
  <si>
    <t>200mm*460mm=삼방</t>
  </si>
  <si>
    <t>4도-현대푸드-몸통 건오징어 130g</t>
  </si>
  <si>
    <t>20241002-1000167792</t>
  </si>
  <si>
    <t>20241002-1000156505</t>
  </si>
  <si>
    <t>6도-현대푸드-홍진미 오징어채(180g)</t>
  </si>
  <si>
    <t>20240906-1000168339</t>
  </si>
  <si>
    <t>385mm(폭)*235mm(컷)*1000m= 자동롤-2폭</t>
  </si>
  <si>
    <t>9도-(주)푸드코아-연세우유 메론생크림빵(사이즈변경)</t>
  </si>
  <si>
    <t>20240906-1000168510</t>
  </si>
  <si>
    <t>20240910-1000151508</t>
  </si>
  <si>
    <t>20241220-1000170046</t>
  </si>
  <si>
    <t>이엑스포 주식회사</t>
  </si>
  <si>
    <t>20241212-1000143574</t>
  </si>
  <si>
    <t>150mm*200mm+35mm=삼방스탠드-지퍼</t>
  </si>
  <si>
    <t>8도-자연다움-건망고 말랭이 100g</t>
  </si>
  <si>
    <t>20240903-1619N0003</t>
  </si>
  <si>
    <t>370x310=삼방-가분수</t>
  </si>
  <si>
    <t>웰컴팩(택)</t>
  </si>
  <si>
    <t>20241205-1000162659</t>
  </si>
  <si>
    <t>400mm*320mm=삼방</t>
  </si>
  <si>
    <t>20241023-1000169461</t>
  </si>
  <si>
    <t>220mm*300mm+50mm=삼방스탠드-지퍼</t>
  </si>
  <si>
    <t>3도-모센즈스위트 카다이프 500g</t>
  </si>
  <si>
    <t>범범패키지</t>
  </si>
  <si>
    <t>20241023-1000169457</t>
  </si>
  <si>
    <t>3도-모센즈스위트 카다이프 250g</t>
  </si>
  <si>
    <t>20241010-1000157466</t>
  </si>
  <si>
    <t>125x290=삼방-포켓지퍼-전면칼오픈-상단고리구멍(8mm)-지퍼오픈</t>
  </si>
  <si>
    <t>2도-시리즈 어반 제너레이션</t>
  </si>
  <si>
    <t>금성팩</t>
  </si>
  <si>
    <t>20241212-1000139378</t>
  </si>
  <si>
    <t>패트140</t>
  </si>
  <si>
    <t>120x180+30=삼방스탠드-타원밑지분리형</t>
  </si>
  <si>
    <t>백쿡</t>
  </si>
  <si>
    <t>20241127-1000139380</t>
  </si>
  <si>
    <t>140mm*220mm+40mm=삼방스탠드</t>
  </si>
  <si>
    <t>1도-역전우동0410</t>
  </si>
  <si>
    <t>20241120-1000139378</t>
  </si>
  <si>
    <t>20240920-1000139379</t>
  </si>
  <si>
    <t>20241022-1000139378</t>
  </si>
  <si>
    <t>20240911-1000136587</t>
  </si>
  <si>
    <t>350mm*450mm=삼방</t>
  </si>
  <si>
    <t>21세기팩케징 주식회사</t>
  </si>
  <si>
    <t>20240909-1000139378</t>
  </si>
  <si>
    <t>20241129-1000168406</t>
  </si>
  <si>
    <t>150mm*310mm=삼방</t>
  </si>
  <si>
    <t>4도-수협 녹차품은 선상고등어-감천항</t>
  </si>
  <si>
    <t>20241104-1218P0303</t>
  </si>
  <si>
    <t>210x310=삼방</t>
  </si>
  <si>
    <t>1도-동대문땡초불닭발-국물닭발1kg(국내산,냉동)210(주소변경)</t>
  </si>
  <si>
    <t>20241030-1000169491</t>
  </si>
  <si>
    <t>4도-곶감(영동중앙청과)</t>
  </si>
  <si>
    <t>20241002-1000156900</t>
  </si>
  <si>
    <t>230mm*340mm=삼방-지퍼</t>
  </si>
  <si>
    <t>협동조합 하루방아</t>
  </si>
  <si>
    <t>20241015-1000136587</t>
  </si>
  <si>
    <t>20241224-1000136587</t>
  </si>
  <si>
    <t>20241224-1216N0019</t>
  </si>
  <si>
    <t>250x500=삼방</t>
  </si>
  <si>
    <t>20241112-1000166093</t>
  </si>
  <si>
    <t>20240911-1000136937</t>
  </si>
  <si>
    <t>360mm*525mm=삼방-지퍼</t>
  </si>
  <si>
    <t>6도-장수 건해산물 2kg(360x525)</t>
  </si>
  <si>
    <t>20241217-1000167708</t>
  </si>
  <si>
    <t>20241030-1000167708</t>
  </si>
  <si>
    <t>20241018-1317P0030</t>
  </si>
  <si>
    <t>패증착(유무광)120</t>
  </si>
  <si>
    <t>150x225+40=삼방스탠드-타원밑지분리형-지퍼</t>
  </si>
  <si>
    <t>4도-JOE COFFEE(죠커피) 200g/250g</t>
  </si>
  <si>
    <t>죠커피</t>
  </si>
  <si>
    <t>20241120-13150291</t>
  </si>
  <si>
    <t>나이론85</t>
  </si>
  <si>
    <t>대운에프엔비</t>
  </si>
  <si>
    <t>20241212-1000164143</t>
  </si>
  <si>
    <t>200mm*255mm=삼방</t>
  </si>
  <si>
    <t>7도-호텔컬렉션)호만두-명란왕교자210g</t>
  </si>
  <si>
    <t>20241024-1000164496</t>
  </si>
  <si>
    <t>7도-호텔컬렉션)호만두-짬뽕왕교자210g</t>
  </si>
  <si>
    <t>20241212-1000165249</t>
  </si>
  <si>
    <t>270x380=삼방-지퍼(하단오픈)</t>
  </si>
  <si>
    <t>8도-호텔컬렉션)호만두-명란왕교자1.05kg</t>
  </si>
  <si>
    <t>20240910-1000167753</t>
  </si>
  <si>
    <t>300mm*370mm=삼방-지퍼</t>
  </si>
  <si>
    <t>6도-군용-마른새우 500g(국산)-인천</t>
  </si>
  <si>
    <t>20241017-1000165687</t>
  </si>
  <si>
    <t>8도-호텔컬렉션)호만두-짬뽕왕교자1.05kg</t>
  </si>
  <si>
    <t>20241010-1118P0012</t>
  </si>
  <si>
    <t>나이론(유백/유무광)95</t>
  </si>
  <si>
    <t>230x295=삼방(하단오픈)</t>
  </si>
  <si>
    <t>8도-피코크만두연구소)생돈육왕만두 350g (두께변경)</t>
  </si>
  <si>
    <t>20240923-11150297</t>
  </si>
  <si>
    <t>20240910-1000164958</t>
  </si>
  <si>
    <t>20241022-11150297</t>
  </si>
  <si>
    <t>20240902-1000164958</t>
  </si>
  <si>
    <t>20241112-1000164985</t>
  </si>
  <si>
    <t>400mm*600mm=삼방-HD씨링</t>
  </si>
  <si>
    <t>20240911-1218N0146</t>
  </si>
  <si>
    <t>360x650=삼방꼬리</t>
  </si>
  <si>
    <t>20241205-3000156841</t>
  </si>
  <si>
    <t>패트120=무지</t>
  </si>
  <si>
    <t>110mm*170mm+30mm=선택</t>
  </si>
  <si>
    <t>전후면1도(실크)-순수초유</t>
  </si>
  <si>
    <t>성풍양행 (주)</t>
  </si>
  <si>
    <t>대신씰크</t>
  </si>
  <si>
    <t>20241205-3000153153</t>
  </si>
  <si>
    <t>110mm*170mm+30mm=삼방스탠드-지퍼</t>
  </si>
  <si>
    <t>전후면1도(실크)-초유2080</t>
  </si>
  <si>
    <t>20241205-3000164878</t>
  </si>
  <si>
    <t>하이시보(백색/무광)120</t>
  </si>
  <si>
    <t>250mm*380mm+40mm=이접스탠드-양줄조리개(하늘색)</t>
  </si>
  <si>
    <t>1도-본깁스(250)</t>
  </si>
  <si>
    <t>세림상사(광주)</t>
  </si>
  <si>
    <t>20241205-3000164879</t>
  </si>
  <si>
    <t>240mm*350mm+40mm=이접스탠드-양줄조리개(하늘색)</t>
  </si>
  <si>
    <t>1도-본깁스(240)</t>
  </si>
  <si>
    <t>20240911-1000163140</t>
  </si>
  <si>
    <t>나이론(유백)130</t>
  </si>
  <si>
    <t>390mm*340mm+65mm=이방스탠드-지퍼-타공손잡이</t>
  </si>
  <si>
    <t>7도-무지개김치(39x34)-3kg</t>
  </si>
  <si>
    <t>무지개식품</t>
  </si>
  <si>
    <t>송원팩</t>
  </si>
  <si>
    <t>20241024-1000163886</t>
  </si>
  <si>
    <t>은나토르트(유무광)120</t>
  </si>
  <si>
    <t>140mm*180mm+30mm=삼방스탠드</t>
  </si>
  <si>
    <t>7도-풀플레이트마켓-그대로고구마말랭이 60g</t>
  </si>
  <si>
    <t>주식회사 와이즐리컴퍼니</t>
  </si>
  <si>
    <t>20241216-1000163886</t>
  </si>
  <si>
    <t>20241122-1000162401</t>
  </si>
  <si>
    <t>노루지증착120</t>
  </si>
  <si>
    <t>700mm*600mm+40mm=2단삼방-풀발이</t>
  </si>
  <si>
    <t>1도-ALPHA(알파인더스트리)-700</t>
  </si>
  <si>
    <t>주식회사 셀프후드코리아</t>
  </si>
  <si>
    <t>20241011-1000143717</t>
  </si>
  <si>
    <t>패트(투명)100</t>
  </si>
  <si>
    <t>310x280+50=이방스탠드(가분수)-나비밑지일체형-지퍼</t>
  </si>
  <si>
    <t>5도-다농이네누룽지1kg (지퍼있음)</t>
  </si>
  <si>
    <t>20240913-911002</t>
  </si>
  <si>
    <t>은지스120</t>
  </si>
  <si>
    <t>20240913-911003</t>
  </si>
  <si>
    <t>20240913-911005</t>
  </si>
  <si>
    <t>20241008-1000153805</t>
  </si>
  <si>
    <t>나이론(메탈로젠)120</t>
  </si>
  <si>
    <t>140x350M=자동롤-4폭</t>
  </si>
  <si>
    <t>만두집</t>
  </si>
  <si>
    <t>20241219-1000170044</t>
  </si>
  <si>
    <t>전투후크150</t>
  </si>
  <si>
    <t>150mm*200mm=2단삼방-2폭</t>
  </si>
  <si>
    <t>1도-향낭(공용봉투)</t>
  </si>
  <si>
    <t>20241015-1000165716</t>
  </si>
  <si>
    <t>380mm(폭)*220mm(컷)*1000m= 자동롤-2폭</t>
  </si>
  <si>
    <t>8도-(주)푸드코아-크림치즈 호두빵</t>
  </si>
  <si>
    <t>20241121-1000168510</t>
  </si>
  <si>
    <t>20240924-1420P0227</t>
  </si>
  <si>
    <t>오씨피피40</t>
  </si>
  <si>
    <t>330mm*1000m= 자동롤-2폭</t>
  </si>
  <si>
    <t>2도-힘난다버거-버거번</t>
  </si>
  <si>
    <t>20241105-1000168339</t>
  </si>
  <si>
    <t>20241018-1000153049</t>
  </si>
  <si>
    <t>20240910-1000165303</t>
  </si>
  <si>
    <t>8도-(주)푸드코아-오리지널 통단팥빵 130g(358kcal)</t>
  </si>
  <si>
    <t>20241022-1000139380</t>
  </si>
  <si>
    <t>20241015-1000167639</t>
  </si>
  <si>
    <t>20241015-1218N0146</t>
  </si>
  <si>
    <t>20241119-120429</t>
  </si>
  <si>
    <t>250*350=삼방</t>
  </si>
  <si>
    <t>1도-원산지 중국산(검정)</t>
  </si>
  <si>
    <t>20240930-1000163203</t>
  </si>
  <si>
    <t>20241122-1216P0006</t>
  </si>
  <si>
    <t>1도(백색)-아이스크림튀김-바닐라맛</t>
  </si>
  <si>
    <t>(주)봉투가게</t>
  </si>
  <si>
    <t>20241028-1000141018</t>
  </si>
  <si>
    <t>150x220+40=삼방스탠드</t>
  </si>
  <si>
    <t>NAON패킹리더</t>
  </si>
  <si>
    <t>20241203-1000169883</t>
  </si>
  <si>
    <t>정전기120</t>
  </si>
  <si>
    <t>290mm*370mm=삼방-바람구멍1개(5mm)[윤선생-무지]</t>
  </si>
  <si>
    <t>20241203-1319N0028</t>
  </si>
  <si>
    <t>257x330=삼방-바람구멍1개(5mm)[윤선생-무지]</t>
  </si>
  <si>
    <t>20240910-1000141018</t>
  </si>
  <si>
    <t>20240924-1000141398</t>
  </si>
  <si>
    <t>390mm*480mm+60mm=삼방-풀발이-핫멜트</t>
  </si>
  <si>
    <t>1도-디스이즈네버댓(390)</t>
  </si>
  <si>
    <t>20241227-1220P0186</t>
  </si>
  <si>
    <t>220x280=삼방(하단오픈)</t>
  </si>
  <si>
    <t>7도-깡통시장김말이500g</t>
  </si>
  <si>
    <t>(주)씨엔에스푸드시스템</t>
  </si>
  <si>
    <t>20241205-1000138052</t>
  </si>
  <si>
    <t>250mm*380mm=삼방-지퍼(하단오픈)</t>
  </si>
  <si>
    <t>8도-한상 깡통시장 김말이1kg(지퍼)</t>
  </si>
  <si>
    <t>20241205-1000141781</t>
  </si>
  <si>
    <t>8도-한상 깡통시장 매콤김말이1kg(지퍼)</t>
  </si>
  <si>
    <t>20240927-1220P0186</t>
  </si>
  <si>
    <t>20241212-1000159459</t>
  </si>
  <si>
    <t>110x260=삼방-2폭</t>
  </si>
  <si>
    <t>3도-여름용)클린앤영 화이트소프트황사방역 마스크(KF94/대형)</t>
  </si>
  <si>
    <t>(주)대륙공업 제2공장</t>
  </si>
  <si>
    <t>20241226-1000161034</t>
  </si>
  <si>
    <t>[델타] 나이론60=무지</t>
  </si>
  <si>
    <t>델타상사</t>
  </si>
  <si>
    <t>20241002-1000167373</t>
  </si>
  <si>
    <t>300mm*450mm=삼방</t>
  </si>
  <si>
    <t>7도-수협-어기여찬 단체급식 국물멸치 1kg</t>
  </si>
  <si>
    <t>20241022-1000169432</t>
  </si>
  <si>
    <t>7도-수협-어기여찬 단체급식 볶음멸치 1kg</t>
  </si>
  <si>
    <t>20241120-1000167349</t>
  </si>
  <si>
    <t>7도-수협-어기여찬 냉동통합 1kg-인천</t>
  </si>
  <si>
    <t>20241002-1000167365</t>
  </si>
  <si>
    <t>280mm*320mm=삼방</t>
  </si>
  <si>
    <t>7도-수협-어기여찬 단체급식 국물멸치 500g</t>
  </si>
  <si>
    <t>20241129-1000168411</t>
  </si>
  <si>
    <t>130mm*280mm=삼방</t>
  </si>
  <si>
    <t>4도-수협 녹차품은 고등어-감천항</t>
  </si>
  <si>
    <t>20241220-1217N0014</t>
  </si>
  <si>
    <t>20241118-1217N0013</t>
  </si>
  <si>
    <t>20240906-1218P0303</t>
  </si>
  <si>
    <t>20241008-1217N0014</t>
  </si>
  <si>
    <t>20241015-1000145684</t>
  </si>
  <si>
    <t>600mm*340mm=삼방</t>
  </si>
  <si>
    <t>20241015-1000136586</t>
  </si>
  <si>
    <t>250mm*450mm=삼방</t>
  </si>
  <si>
    <t>20241002-1000136587</t>
  </si>
  <si>
    <t>20241015-1000166861</t>
  </si>
  <si>
    <t>380x650=삼방꼬리</t>
  </si>
  <si>
    <t>20241002-1000166861</t>
  </si>
  <si>
    <t>20241015-1000165022</t>
  </si>
  <si>
    <t>20241002-1000157411</t>
  </si>
  <si>
    <t>(주)삼원미트코리아</t>
  </si>
  <si>
    <t>20241223-1000157411</t>
  </si>
  <si>
    <t>20241112-1000157411</t>
  </si>
  <si>
    <t>20240912-1000154859</t>
  </si>
  <si>
    <t>나씨피피55</t>
  </si>
  <si>
    <t>무지(농산무지파우치)</t>
  </si>
  <si>
    <t>20240903-1000165165</t>
  </si>
  <si>
    <t>20241101-1220N0018</t>
  </si>
  <si>
    <t>450x530=삼방</t>
  </si>
  <si>
    <t>20241017-1216N0007</t>
  </si>
  <si>
    <t>180x230=삼방</t>
  </si>
  <si>
    <t>조양케미칼</t>
  </si>
  <si>
    <t>20241128-1000148892</t>
  </si>
  <si>
    <t>210x300=삼방-지퍼-지퍼오픈</t>
  </si>
  <si>
    <t>5도-뉴니끄</t>
  </si>
  <si>
    <t>20241210-11150297</t>
  </si>
  <si>
    <t>20241022-1000149524</t>
  </si>
  <si>
    <t>130mm*150mm=이방-2폭</t>
  </si>
  <si>
    <t>3도-리치몬드 레몬케잌</t>
  </si>
  <si>
    <t>20241004-12150331</t>
  </si>
  <si>
    <t>175x205=이방</t>
  </si>
  <si>
    <t>20240903-12150331</t>
  </si>
  <si>
    <t>20241022-12150022</t>
  </si>
  <si>
    <t>250*200M=자동롤-튜브이방</t>
  </si>
  <si>
    <t>20241126-1418P0024</t>
  </si>
  <si>
    <t>165x225+45=삼방스탠드-타원밑지분리형</t>
  </si>
  <si>
    <t>9도-본설 한우설렁탕 2020 - 2호</t>
  </si>
  <si>
    <t>20241015-1000154050</t>
  </si>
  <si>
    <t>패증착(유무광)90</t>
  </si>
  <si>
    <t>160mm*240mm+30mm=삼방스탠드-지퍼</t>
  </si>
  <si>
    <t>4도-바다원-골드라벨 먹태 40g</t>
  </si>
  <si>
    <t>20241213-1000160841</t>
  </si>
  <si>
    <t>240x315+30=삼방스탠드-나비밑지일체형-포켓지퍼(후면칼오픈)-바람구멍-타공손잡이</t>
  </si>
  <si>
    <t>2도-감성창의블록 트라바움</t>
  </si>
  <si>
    <t>트라바움교육 주식회사</t>
  </si>
  <si>
    <t>20240912-1000169074</t>
  </si>
  <si>
    <t>나이론150</t>
  </si>
  <si>
    <t>550mm*500mm=이방</t>
  </si>
  <si>
    <t>엠케이프리시젼주식회사</t>
  </si>
  <si>
    <t>20241119-1000154257</t>
  </si>
  <si>
    <t>240x320+40=삼방-풀발이-핫멜트</t>
  </si>
  <si>
    <t>3도-HEM</t>
  </si>
  <si>
    <t>20241219-12150022</t>
  </si>
  <si>
    <t>20241223-1000141398</t>
  </si>
  <si>
    <t>20241223-1000149225</t>
  </si>
  <si>
    <t>에스아이팩</t>
  </si>
  <si>
    <t>20241111-1000159437</t>
  </si>
  <si>
    <t>180x260+50=삼방스탠드-타원밑지분리형</t>
  </si>
  <si>
    <t>(주)아이그린팩</t>
  </si>
  <si>
    <t>20240910-1000134607</t>
  </si>
  <si>
    <t>3도-(주)푸드코아-디보트코리아 에그베이컨치즈샌드위치</t>
  </si>
  <si>
    <t>20240910-1000168339</t>
  </si>
  <si>
    <t>20240910-1000168510</t>
  </si>
  <si>
    <t>20240920-1000165716</t>
  </si>
  <si>
    <t>20240924-1000151508</t>
  </si>
  <si>
    <t>20240904-1000152896</t>
  </si>
  <si>
    <t>전투후증100</t>
  </si>
  <si>
    <t>180x260+50=2단삼방스탠드-지퍼</t>
  </si>
  <si>
    <t>1도-아름드리</t>
  </si>
  <si>
    <t>옵션팩</t>
  </si>
  <si>
    <t>20241111-1000159459</t>
  </si>
  <si>
    <t>20240920-1000159459</t>
  </si>
  <si>
    <t>20241107-1000169579</t>
  </si>
  <si>
    <t>180x280=삼방-지퍼(하단오픈)</t>
  </si>
  <si>
    <t>1도-깔리바우트</t>
  </si>
  <si>
    <t>이시스무역</t>
  </si>
  <si>
    <t>20241010-1219P0060</t>
  </si>
  <si>
    <t>2도-사탕수수 천연당 1kg</t>
  </si>
  <si>
    <t>20240906-1220P0091</t>
  </si>
  <si>
    <t>2도-혜당엔생활과학 사탕수수천연당500g</t>
  </si>
  <si>
    <t>20241218-1419P0326</t>
  </si>
  <si>
    <t>은박(유무광)93</t>
  </si>
  <si>
    <t>100x160=삼방-지퍼</t>
  </si>
  <si>
    <t>5도-DNPH cartridge 815k</t>
  </si>
  <si>
    <t>(주)에버그린탑</t>
  </si>
  <si>
    <t>20240910-1000159150</t>
  </si>
  <si>
    <t>나이론(유무광)75</t>
  </si>
  <si>
    <t>310mm*420mm=삼방-지퍼</t>
  </si>
  <si>
    <t>3도-건어물(310x420)-디자인리뉴얼</t>
  </si>
  <si>
    <t>20241010-1000160038</t>
  </si>
  <si>
    <t>20241129-1000160038</t>
  </si>
  <si>
    <t>20241021-1000161206</t>
  </si>
  <si>
    <t>증착70</t>
  </si>
  <si>
    <t>320x420=삼방</t>
  </si>
  <si>
    <t>보광산업</t>
  </si>
  <si>
    <t>20241021-1619P0043</t>
  </si>
  <si>
    <t>180x260+50=삼방스탠드-지퍼</t>
  </si>
  <si>
    <t>2도-아이엠소스(소스500g)</t>
  </si>
  <si>
    <t>주식회사 아이엠소스</t>
  </si>
  <si>
    <t>20240911-1000165531</t>
  </si>
  <si>
    <t>20241209-1000165055</t>
  </si>
  <si>
    <t>170mm*580mm=삼방</t>
  </si>
  <si>
    <t>6도-명절용 제사포 (70g)</t>
  </si>
  <si>
    <t>20240902-1000165055</t>
  </si>
  <si>
    <t>20241107-1000152737</t>
  </si>
  <si>
    <t>185x275=삼방-지퍼-고리구멍8mm/바람구멍3mm*1개</t>
  </si>
  <si>
    <t>3도-물랑루즈)파스텔 여트렁크</t>
  </si>
  <si>
    <t>(주)동화인터내셔널</t>
  </si>
  <si>
    <t>20240910-1000151872</t>
  </si>
  <si>
    <t>서울인쇄</t>
  </si>
  <si>
    <t>20240930-1000169223</t>
  </si>
  <si>
    <t>20241108-1000169583</t>
  </si>
  <si>
    <t>320mm*400mm=2단삼방-지퍼</t>
  </si>
  <si>
    <t>향아수산영어조합법인</t>
  </si>
  <si>
    <t>20241224-1000157326</t>
  </si>
  <si>
    <t>260mm*500m= 자동롤-2폭</t>
  </si>
  <si>
    <t>20241125-1000139412</t>
  </si>
  <si>
    <t>760mm*500m= 자동롤</t>
  </si>
  <si>
    <t>신우화학공업 (주)</t>
  </si>
  <si>
    <t>20240903-11150361</t>
  </si>
  <si>
    <t>나이론55</t>
  </si>
  <si>
    <t>2도-모미존 유황먹은돼지(35*45)</t>
  </si>
  <si>
    <t>20240924-11150360</t>
  </si>
  <si>
    <t>250x450=삼방꼬리</t>
  </si>
  <si>
    <t>2도-모미존 유황먹은돼지(25*45)</t>
  </si>
  <si>
    <t>20240903-1117P0162</t>
  </si>
  <si>
    <t>2도-팔천순대)찰순대2kg (백색)</t>
  </si>
  <si>
    <t>20240924-1117P0162</t>
  </si>
  <si>
    <t>20241029-1117P0162</t>
  </si>
  <si>
    <t>20241111-11150361</t>
  </si>
  <si>
    <t>20241217-11150361</t>
  </si>
  <si>
    <t>20241111-11150362</t>
  </si>
  <si>
    <t>2도-모미존 유황먹은돼지(38*65)</t>
  </si>
  <si>
    <t>20241216-1117P0162</t>
  </si>
  <si>
    <t>20241217-11150360</t>
  </si>
  <si>
    <t>20241119-131070</t>
  </si>
  <si>
    <t>20241008-1000154025</t>
  </si>
  <si>
    <t>패트(칼라/노랑)100</t>
  </si>
  <si>
    <t>270x330=삼방</t>
  </si>
  <si>
    <t>20241108-1000169504</t>
  </si>
  <si>
    <t>185mm*275mm=삼방</t>
  </si>
  <si>
    <t>20241101-1000169504</t>
  </si>
  <si>
    <t>20240903-1000168696</t>
  </si>
  <si>
    <t>20241209-141216</t>
  </si>
  <si>
    <t>200x300=삼방-지퍼-바람구멍1개*1mm</t>
  </si>
  <si>
    <t>5도-소리마을영농조합법인) 지리산 소리마을</t>
  </si>
  <si>
    <t>소리마을</t>
  </si>
  <si>
    <t>20241209-1000169997</t>
  </si>
  <si>
    <t>260mm*360mm=삼방-지퍼-바람구멍1개(1mm)</t>
  </si>
  <si>
    <t>20241129-1000147476</t>
  </si>
  <si>
    <t>나이론70(유백/유무광)</t>
  </si>
  <si>
    <t>415mm*500m= 자동롤-2폭</t>
  </si>
  <si>
    <t>6도-신현푸드-후루룩 국물떡볶이 500g</t>
  </si>
  <si>
    <t>신현푸드</t>
  </si>
  <si>
    <t>20241107-1000154847</t>
  </si>
  <si>
    <t>360x460=삼방(전자용)</t>
  </si>
  <si>
    <t>주식회사 코아메디텍</t>
  </si>
  <si>
    <t>20241213-1000170018</t>
  </si>
  <si>
    <t>200mm*350mm=삼방</t>
  </si>
  <si>
    <t>20241213-1000170019</t>
  </si>
  <si>
    <t>160mm*350mm=삼방</t>
  </si>
  <si>
    <t>20241024-1000169477</t>
  </si>
  <si>
    <t>20240902-1000144917</t>
  </si>
  <si>
    <t>패트(pet이지필)50</t>
  </si>
  <si>
    <t>240mm*500m= 자동롤-0폭</t>
  </si>
  <si>
    <t>20240902-1000163056</t>
  </si>
  <si>
    <t>8도-(주)푸드코아-시그니처 페스트리 스위트108g(434kcal)</t>
  </si>
  <si>
    <t>20241018-1000168339</t>
  </si>
  <si>
    <t>20241018-1000169381</t>
  </si>
  <si>
    <t>370mm(폭)*220mm(컷)*1000m= 자동롤-2폭</t>
  </si>
  <si>
    <t>8도-(주)푸드코아-신씨네 피넛크림 소보로빵 155g(702kcal)</t>
  </si>
  <si>
    <t>20240906-1000163056</t>
  </si>
  <si>
    <t>20240906-1418P0070</t>
  </si>
  <si>
    <t>320(폭)xx1000M=자동롤-2폭</t>
  </si>
  <si>
    <t>2도-(주)푸드코아-하늘빛 소프트햄버거빵[냉동] 150g(50g*3개)</t>
  </si>
  <si>
    <t>20241008-1000169266</t>
  </si>
  <si>
    <t>8도-(주)푸드코아-연세우유 흑임자찰떡생크림빵</t>
  </si>
  <si>
    <t>20241021-1000153899</t>
  </si>
  <si>
    <t>180x260+50=삼방스탠드-타원밑지분리형-지퍼-지퍼오픈</t>
  </si>
  <si>
    <t>20241104-1000159391</t>
  </si>
  <si>
    <t>20241219-1000163203</t>
  </si>
  <si>
    <t>20241119-1000169724</t>
  </si>
  <si>
    <t>1도-원산지 국내산(백색)</t>
  </si>
  <si>
    <t>20241030-1000163203</t>
  </si>
  <si>
    <t>20241030-1000163638</t>
  </si>
  <si>
    <t>20241128-1000138205</t>
  </si>
  <si>
    <t>나이론100 (200g)-사이즈변경</t>
  </si>
  <si>
    <t>220mm*400mm=삼방</t>
  </si>
  <si>
    <t>20240910-1000138205</t>
  </si>
  <si>
    <t>20241129-1000169868</t>
  </si>
  <si>
    <t>260mm*470mm=삼방</t>
  </si>
  <si>
    <t>2도-대서양 오로라 송어 1kg</t>
  </si>
  <si>
    <t>20241128-1000137793</t>
  </si>
  <si>
    <t>나이론100 (400g)-사이즈변경</t>
  </si>
  <si>
    <t>260mm*415mm=삼방</t>
  </si>
  <si>
    <t>20241120-1419P0353</t>
  </si>
  <si>
    <t>패트100=5도-참미유통)참미웰빙(미래푸드시스템)</t>
  </si>
  <si>
    <t>190x260=삼방-바람구멍1mm*2개</t>
  </si>
  <si>
    <t>5도-참미유통)참미웰빙(미래푸드시스템)</t>
  </si>
  <si>
    <t>유한회사 참미유통</t>
  </si>
  <si>
    <t>20241106-1000169554</t>
  </si>
  <si>
    <t>6도-FCS 칼라탄골드 1200립</t>
  </si>
  <si>
    <t>20240906-1000169006</t>
  </si>
  <si>
    <t>6도-파워울트라</t>
  </si>
  <si>
    <t>20241202-1000150743</t>
  </si>
  <si>
    <t>20241119-1000141287</t>
  </si>
  <si>
    <t>20240913-1000141313</t>
  </si>
  <si>
    <t>은박(유무광)100</t>
  </si>
  <si>
    <t>115x165=삼방-지퍼-2폭(고리구멍8mm/하단오픈)</t>
  </si>
  <si>
    <t>6도-벨릭서 바이탈릭 30g</t>
  </si>
  <si>
    <t>20241017-1220P0169</t>
  </si>
  <si>
    <t>2도-SEAFOOD FROM NORWAY(씨푸드프럼노르웨이)</t>
  </si>
  <si>
    <t>20241113-130441</t>
  </si>
  <si>
    <t>20241125-1217P0081</t>
  </si>
  <si>
    <t>나이론70=1도-새물(27*40)</t>
  </si>
  <si>
    <t>270x400=삼방꼬리</t>
  </si>
  <si>
    <t>1도-새물(27*40)</t>
  </si>
  <si>
    <t>20241125-1220P0169</t>
  </si>
  <si>
    <t>20240930-1118N0021</t>
  </si>
  <si>
    <t>430x500=삼방</t>
  </si>
  <si>
    <t>20241002-1000143265</t>
  </si>
  <si>
    <t>480x640=삼방꼬리-V칼X[수직형진공비닐(청)]</t>
  </si>
  <si>
    <t>20241015-1316N1128</t>
  </si>
  <si>
    <t>480x640=삼방꼬리-V칼특수가다[수직형진공비닐(청)]</t>
  </si>
  <si>
    <t>20240902-1000143265</t>
  </si>
  <si>
    <t>20241016-1000164013</t>
  </si>
  <si>
    <t>1도-GUDORO(구도로)</t>
  </si>
  <si>
    <t>해성포장</t>
  </si>
  <si>
    <t>20240926-1000155576</t>
  </si>
  <si>
    <t>창미포장기계</t>
  </si>
  <si>
    <t>20241204-1316P0076</t>
  </si>
  <si>
    <t>패씨피피60</t>
  </si>
  <si>
    <t>210x250=삼방-고리구멍8mm</t>
  </si>
  <si>
    <t>5도-에코블루(타겟형)80g-(색상변경:헥사크롬Cyan C)</t>
  </si>
  <si>
    <t>충남포장</t>
  </si>
  <si>
    <t>20240925-1316P0076</t>
  </si>
  <si>
    <t>20240906-1000149242</t>
  </si>
  <si>
    <t>보성비닐포장</t>
  </si>
  <si>
    <t>20241030-12150353</t>
  </si>
  <si>
    <t>나이론170</t>
  </si>
  <si>
    <t>200x250+50=삼방스탠드-타원밑지분리형</t>
  </si>
  <si>
    <t>5도-순무골 순무김치1kg</t>
  </si>
  <si>
    <t>조아패키지</t>
  </si>
  <si>
    <t>20241120-2119P0038</t>
  </si>
  <si>
    <t>350x420(H60)+S50=이접-스탠드-투명끈손잡이</t>
  </si>
  <si>
    <t>양면1도-WALLPAPER 월페이퍼 (모자쓴여자그림)</t>
  </si>
  <si>
    <t>wall paper (월페이퍼)</t>
  </si>
  <si>
    <t>20241010-1000149677</t>
  </si>
  <si>
    <t>패증착(무광)110</t>
  </si>
  <si>
    <t>150mm*215mm+40mm=삼방스탠드-지퍼</t>
  </si>
  <si>
    <t>6도-마이해빗 호박보리차 36g</t>
  </si>
  <si>
    <t>티지이글로벌</t>
  </si>
  <si>
    <t>20240910-1000151944</t>
  </si>
  <si>
    <t>530mm(폭)*320mm(컷)*500m= 자동롤-1폭</t>
  </si>
  <si>
    <t>3도-삼진후레쉬-계란후라이900g(국산)</t>
  </si>
  <si>
    <t>농업회사법인 삼진푸드(주) 세종지점</t>
  </si>
  <si>
    <t>20240906-1000162722</t>
  </si>
  <si>
    <t>9도-삼진후레쉬-쉐프원 영양만점 반숙 계란프라이 900g(45g*20개)</t>
  </si>
  <si>
    <t>20241206-1000168436</t>
  </si>
  <si>
    <t>120mm*185mm+35mm=삼방스탠드-지퍼</t>
  </si>
  <si>
    <t>6도-답례연구소 호두정과 80g</t>
  </si>
  <si>
    <t>주식회사 더기븐</t>
  </si>
  <si>
    <t>20241219-1000157463</t>
  </si>
  <si>
    <t>은박(무광)150</t>
  </si>
  <si>
    <t>100x170+30=삼방스탠드-타원밑지일체형-지퍼</t>
  </si>
  <si>
    <t>허니팜</t>
  </si>
  <si>
    <t>20241223-1000159549</t>
  </si>
  <si>
    <t>250x350=2단삼방-지퍼(하단오픈)</t>
  </si>
  <si>
    <t>새우몰</t>
  </si>
  <si>
    <t>20241206-1000168443</t>
  </si>
  <si>
    <t>6도-답례연구소 피칸정과 80g</t>
  </si>
  <si>
    <t>20241206-1000162722</t>
  </si>
  <si>
    <t>20241023-1000169452</t>
  </si>
  <si>
    <t>패증착(무광)100</t>
  </si>
  <si>
    <t>130mm*125mm+30mm=삼방스탠드-지퍼</t>
  </si>
  <si>
    <t>4도-라비킷 로봇청소기 클리너파우치</t>
  </si>
  <si>
    <t>20241126-1000169777</t>
  </si>
  <si>
    <t>150mm*170mm+35mm=삼방스탠드-지퍼</t>
  </si>
  <si>
    <t>4도-라비킷 식기세척기 세제</t>
  </si>
  <si>
    <t>20241025-1000169452</t>
  </si>
  <si>
    <t>20241224-1000150743</t>
  </si>
  <si>
    <t>20240906-1000168999</t>
  </si>
  <si>
    <t>6도-신만복 600g</t>
  </si>
  <si>
    <t>20241010-1000150743</t>
  </si>
  <si>
    <t>20240924-1000169177</t>
  </si>
  <si>
    <t>1도-EasyOne Filter FT (601063)</t>
  </si>
  <si>
    <t>20241224-1000169987</t>
  </si>
  <si>
    <t>1도-EasyOne Filter FT (601587)</t>
  </si>
  <si>
    <t>20241120-1000169726</t>
  </si>
  <si>
    <t>1도-EasyOne Filter SP (601407)</t>
  </si>
  <si>
    <t>20241024-1000168843</t>
  </si>
  <si>
    <t>1도-EasyOne Filter FT (600881)</t>
  </si>
  <si>
    <t>20241210-1219P0337</t>
  </si>
  <si>
    <t>20241210-1219P0336</t>
  </si>
  <si>
    <t>20241217-1220P0185</t>
  </si>
  <si>
    <t>4도-건부지깽이40g</t>
  </si>
  <si>
    <t>20241217-1219P0187</t>
  </si>
  <si>
    <t>4도-건무청80g</t>
  </si>
  <si>
    <t>20241115-1219P0139</t>
  </si>
  <si>
    <t>4도-건무1kg(삼방꼬리)</t>
  </si>
  <si>
    <t>20241011-1000169293</t>
  </si>
  <si>
    <t>340mm*420mm=삼방-지퍼</t>
  </si>
  <si>
    <t>1도-마제라-남성(청색)-대</t>
  </si>
  <si>
    <t>20241119-1000143472</t>
  </si>
  <si>
    <t>20241119-1219N0043</t>
  </si>
  <si>
    <t>20241010-1000153900</t>
  </si>
  <si>
    <t>275x400=삼방-지퍼-바람구멍5mm</t>
  </si>
  <si>
    <t>1도-마제라-남성(청색)</t>
  </si>
  <si>
    <t>20241010-1000153902</t>
  </si>
  <si>
    <t>1도-마제라-여성(적색)</t>
  </si>
  <si>
    <t>20241011-1000165460</t>
  </si>
  <si>
    <t>1도-마제라-남성(적색)-대</t>
  </si>
  <si>
    <t>20241010-1000153904</t>
  </si>
  <si>
    <t>1도-인투스</t>
  </si>
  <si>
    <t>20241227-1219P0188</t>
  </si>
  <si>
    <t>4도-건곤드레35g</t>
  </si>
  <si>
    <t>20241007-1000138229</t>
  </si>
  <si>
    <t>20240925-12150484</t>
  </si>
  <si>
    <t>75x110=삼방-2폭</t>
  </si>
  <si>
    <t>20241010-1000153557</t>
  </si>
  <si>
    <t>1도-닭장수-65호 3kg</t>
  </si>
  <si>
    <t>20241101-110922</t>
  </si>
  <si>
    <t>오피피(주황)80</t>
  </si>
  <si>
    <t>360x570=삼방꼬리-바람구멍2mm*4개</t>
  </si>
  <si>
    <t>3도-동파방지주의사항 13(15)mm (로고삭제)</t>
  </si>
  <si>
    <t>(주)그린세계</t>
  </si>
  <si>
    <t>20241011-1000169297</t>
  </si>
  <si>
    <t>170x240=삼방-포켓지퍼(후면칼오픈/고리구멍8mm*1개/바람구멍2mm*1개)</t>
  </si>
  <si>
    <t>8도-네파-패넥스</t>
  </si>
  <si>
    <t>20241122-1119P0157</t>
  </si>
  <si>
    <t>165x310=삼방-지퍼-모자타공(28*7mm)</t>
  </si>
  <si>
    <t>6도-Green Bags 그린백5매-M (바코드0111)</t>
  </si>
  <si>
    <t>데비마이어코리아 주식회사(Debbie Meyer Korea Co.,Ltd)</t>
  </si>
  <si>
    <t>20241105-1118P0111</t>
  </si>
  <si>
    <t>6도-꼬미다-코코넛분말 400g(건조코코넛 100%)</t>
  </si>
  <si>
    <t>20241105-1119P0080</t>
  </si>
  <si>
    <t>6도-꼬미다)오트밀 500g</t>
  </si>
  <si>
    <t>20241206-1000169966</t>
  </si>
  <si>
    <t>200mm*1000m= 자동롤-2폭</t>
  </si>
  <si>
    <t>6도-스템블렌드 드립백 10g</t>
  </si>
  <si>
    <t>20241206-1000169959</t>
  </si>
  <si>
    <t>6도-휘닉스파크-제주 진저 유자티 3g,제주 메밀 그린티 3g</t>
  </si>
  <si>
    <t>20240924-1000169142</t>
  </si>
  <si>
    <t>패트(유백)90</t>
  </si>
  <si>
    <t>320x400+40=삼방풀발이-핫멜트</t>
  </si>
  <si>
    <t>2도-애플라인드</t>
  </si>
  <si>
    <t>(주)메이투</t>
  </si>
  <si>
    <t>20240930-1000169142</t>
  </si>
  <si>
    <t>20240923-1000162478</t>
  </si>
  <si>
    <t>20241018-1000161019</t>
  </si>
  <si>
    <t>나이론(투명)105</t>
  </si>
  <si>
    <t>280mm*380mm=삼방-지퍼</t>
  </si>
  <si>
    <t>6도-현대푸드-백진미 오징어채 800g (이마트)</t>
  </si>
  <si>
    <t>20241114-1000165171</t>
  </si>
  <si>
    <t>260mm*320mm=삼방-지퍼</t>
  </si>
  <si>
    <t>4도-현대푸드-연유 진미 오징어채 400g</t>
  </si>
  <si>
    <t>20240924-1000169175</t>
  </si>
  <si>
    <t>1도-EasyOne Filter SP (601062)</t>
  </si>
  <si>
    <t>20241024-1000169417</t>
  </si>
  <si>
    <t>1도-EasyOne Filter FT (601269)</t>
  </si>
  <si>
    <t>20241024-1000169419</t>
  </si>
  <si>
    <t>1도-EasyOne Filter SP (601268)</t>
  </si>
  <si>
    <t>20241120-1000169417</t>
  </si>
  <si>
    <t>20241120-1000169728</t>
  </si>
  <si>
    <t>1도-EasyOne Filter FT (601408)</t>
  </si>
  <si>
    <t>20241024-1000168845</t>
  </si>
  <si>
    <t>1도-EasyOne Filter SP (600880)</t>
  </si>
  <si>
    <t>20241210-1000169987</t>
  </si>
  <si>
    <t>20241119-140857</t>
  </si>
  <si>
    <t>150x240=삼방</t>
  </si>
  <si>
    <t>주식회사 엠에이에스(MAS Co. Ltd)</t>
  </si>
  <si>
    <t>20241029-1119N0032</t>
  </si>
  <si>
    <t>420x650=삼방꼬리</t>
  </si>
  <si>
    <t>주식회사에스엠케이</t>
  </si>
  <si>
    <t>20240913-1000169115</t>
  </si>
  <si>
    <t>웰베이킹</t>
  </si>
  <si>
    <t>20241205-1000165517</t>
  </si>
  <si>
    <t>400mm*300mm=삼방-가분수</t>
  </si>
  <si>
    <t>(주)명진푸드시스템</t>
  </si>
  <si>
    <t>20240902-1000165517</t>
  </si>
  <si>
    <t>20240924-1000169156</t>
  </si>
  <si>
    <t>375mm*390mm=삼방-지퍼</t>
  </si>
  <si>
    <t>2도-홍시궁-믹스용 아이스홍시 5kg</t>
  </si>
  <si>
    <t>20241118-1117N0054</t>
  </si>
  <si>
    <t>20241029-1216N0078</t>
  </si>
  <si>
    <t>450x680=삼방꼬리</t>
  </si>
  <si>
    <t>20240906-1117N0054</t>
  </si>
  <si>
    <t>태성팩</t>
  </si>
  <si>
    <t>20241126-1419P0001</t>
  </si>
  <si>
    <t>230mm*320mm+60mm=삼방스탠드</t>
  </si>
  <si>
    <t>2도-본 한우사골육수 2kg</t>
  </si>
  <si>
    <t>다산팩(합지소)</t>
  </si>
  <si>
    <t>20241223-1000166607</t>
  </si>
  <si>
    <t>190mm*1000m= 자동롤-3폭</t>
  </si>
  <si>
    <t>1도-롯데MVG-필로(배경x)</t>
  </si>
  <si>
    <t>20240923-1000157709</t>
  </si>
  <si>
    <t>4도-미트스트랭스 200g</t>
  </si>
  <si>
    <t>히어로 푸드(HERO FOOD)</t>
  </si>
  <si>
    <t>20241115-1000169630</t>
  </si>
  <si>
    <t>350x400=삼방</t>
  </si>
  <si>
    <t>20240925-1000159311</t>
  </si>
  <si>
    <t>530mm(폭)*300mm(컷)*500m= 자동롤-1폭</t>
  </si>
  <si>
    <t>3도-삼진후레쉬-맛나는 냉동지단채 700g(300)</t>
  </si>
  <si>
    <t>20241108-1000162722</t>
  </si>
  <si>
    <t>20241120-1000162454</t>
  </si>
  <si>
    <t>3도-프레시원-고명용 지단채 2mm(700g)</t>
  </si>
  <si>
    <t>20241226-1000159311</t>
  </si>
  <si>
    <t>20241010-1000162722</t>
  </si>
  <si>
    <t>20241018-1000168436</t>
  </si>
  <si>
    <t>20241017-1000169362</t>
  </si>
  <si>
    <t>은박(무광)120</t>
  </si>
  <si>
    <t>130mm*200mm+35mm=삼방스탠드-지퍼</t>
  </si>
  <si>
    <t>7도-청년정과-피칸정과100g</t>
  </si>
  <si>
    <t>20240906-1000157385</t>
  </si>
  <si>
    <t>82mm*500m= 자동롤-6폭</t>
  </si>
  <si>
    <t>5도-신라명과 더치팩 30ml</t>
  </si>
  <si>
    <t>주식회사 칼디</t>
  </si>
  <si>
    <t>서동피앤피</t>
  </si>
  <si>
    <t>20241101-1000165399</t>
  </si>
  <si>
    <t>650mm*500m= 자동롤-1폭</t>
  </si>
  <si>
    <t>7도-VN)체다치즈 치아바타6개입-재질변경</t>
  </si>
  <si>
    <t>20240919-1000169132</t>
  </si>
  <si>
    <t>102mm*193mm=삼방</t>
  </si>
  <si>
    <t>1도-오렌지블라썸 퍼퓸태그 6g</t>
  </si>
  <si>
    <t>20241018-1000151508</t>
  </si>
  <si>
    <t>20240902-1000165504</t>
  </si>
  <si>
    <t>20240910-1000153049</t>
  </si>
  <si>
    <t>20240910-1000168988</t>
  </si>
  <si>
    <t>340mm(폭)*195컷mm(컷)*1000m= 자동롤-2폭</t>
  </si>
  <si>
    <t>8도-(주)푸드코아-백종원 충성군대버거 190g(420kcl)</t>
  </si>
  <si>
    <t>20240923-1000152324</t>
  </si>
  <si>
    <t>260mm*350mm=삼방-지퍼</t>
  </si>
  <si>
    <t>4도-현대푸드-자외선살균 백진미 오징어채(500g)</t>
  </si>
  <si>
    <t>20240906-1000141177</t>
  </si>
  <si>
    <t>20241107-1000150018</t>
  </si>
  <si>
    <t>1도-먹무광빼다</t>
  </si>
  <si>
    <t>20240912-2000143160</t>
  </si>
  <si>
    <t>2도-러블리소프트(LOVELY-40383)</t>
  </si>
  <si>
    <t>20240920-2000143165</t>
  </si>
  <si>
    <t>20240923-2000151212</t>
  </si>
  <si>
    <t>70mm*150mm+40mm=헤다-꼬리풀발이</t>
  </si>
  <si>
    <t>2도-러블리소프트(LOVELY-40382)</t>
  </si>
  <si>
    <t>20240923-2000169145</t>
  </si>
  <si>
    <t>2도-러블리소프트(LOVELY-41004)</t>
  </si>
  <si>
    <t>20240926-2000143165</t>
  </si>
  <si>
    <t>20241018-2000138439</t>
  </si>
  <si>
    <t>90x90+40=이접풀발이-핫멜트</t>
  </si>
  <si>
    <t>1도(먹색)-디저트39)오레오크림치즈마카롱(냉동)</t>
  </si>
  <si>
    <t>미꼬</t>
  </si>
  <si>
    <t>20240910-2000144156</t>
  </si>
  <si>
    <t>1도(먹색)-골든브라운)티라미수마카롱(냉동)</t>
  </si>
  <si>
    <t>20240912-2000138435</t>
  </si>
  <si>
    <t>1도(먹색)-디저트39)딸기마카롱(냉동)</t>
  </si>
  <si>
    <t>20241018-2000145344</t>
  </si>
  <si>
    <t>1도(백색)-미꼬마카롱)딸기마카롱(냉동)</t>
  </si>
  <si>
    <t>20241007-2000138433</t>
  </si>
  <si>
    <t>1도(먹색)-디저트39)딥초코가나슈마카롱(냉동)</t>
  </si>
  <si>
    <t>20241217-1000167792</t>
  </si>
  <si>
    <t>20241218-1000154144</t>
  </si>
  <si>
    <t>200mm*280mm=삼방</t>
  </si>
  <si>
    <t>4도-현대푸드-구룡포에서말린 해풍건오징어 50g(1미)&lt;200*280&gt;</t>
  </si>
  <si>
    <t>20241210-1000165959</t>
  </si>
  <si>
    <t>230mm*510mm=삼방</t>
  </si>
  <si>
    <t>7도-현대푸드-구룡포 덕장 초콜릿빛 건오징어 230g</t>
  </si>
  <si>
    <t>20241002-1000169234</t>
  </si>
  <si>
    <t>200mm*250mm=삼방</t>
  </si>
  <si>
    <t>3도-오리총재</t>
  </si>
  <si>
    <t>오리총재</t>
  </si>
  <si>
    <t>20241213-1000141860</t>
  </si>
  <si>
    <t>83mm*163mm=삼방-지퍼</t>
  </si>
  <si>
    <t>6도-DAISO 쌍커풀테이프(No.410)</t>
  </si>
  <si>
    <t>20240911-1000169065</t>
  </si>
  <si>
    <t>20241128-1000165171</t>
  </si>
  <si>
    <t>20241219-1000163056</t>
  </si>
  <si>
    <t>20241122-1000165483</t>
  </si>
  <si>
    <t>20241212-1000168339</t>
  </si>
  <si>
    <t>20241218-1000154139</t>
  </si>
  <si>
    <t>4도-현대푸드-구룡포에서말린 해풍건오징어 210g(3미)&lt;200*280&gt;</t>
  </si>
  <si>
    <t>20240919-1000161019</t>
  </si>
  <si>
    <t>20241212-1000168755</t>
  </si>
  <si>
    <t>280mm*800mm=삼방꼬리(v칼-중앙)</t>
  </si>
  <si>
    <t>3도-BONGIPS(본깁스) 280x800</t>
  </si>
  <si>
    <t>20241212-1000168763</t>
  </si>
  <si>
    <t>20241212-1000168759</t>
  </si>
  <si>
    <t>280mm*700mm=삼방꼬리(v칼-2개)</t>
  </si>
  <si>
    <t>3도-BONGIPS(본깁스) 280x700</t>
  </si>
  <si>
    <t>20241101-1000153710</t>
  </si>
  <si>
    <t>전투후은80</t>
  </si>
  <si>
    <t>250mm*400mm=2단삼방</t>
  </si>
  <si>
    <t>5도-본깁스(BONGIPS) 중(2단걸이)</t>
  </si>
  <si>
    <t>20241212-1000168767</t>
  </si>
  <si>
    <t>250mm*580mm=삼방꼬리(v칼-2개)</t>
  </si>
  <si>
    <t>3도-BONGIPS(본깁스) 250x580</t>
  </si>
  <si>
    <t>20240919-1000168759</t>
  </si>
  <si>
    <t>20241128-1000167850</t>
  </si>
  <si>
    <t>패씨피피(투명)80</t>
  </si>
  <si>
    <t>3도-현대푸드-황태채 400g(이마트)</t>
  </si>
  <si>
    <t>20241205-1000169931</t>
  </si>
  <si>
    <t>3도-현대푸드-홍진미 오징어 130g</t>
  </si>
  <si>
    <t>20241105-1000167850</t>
  </si>
  <si>
    <t>20240925-1000169195</t>
  </si>
  <si>
    <t>2도-신선F&amp;B-근위 닭모래집1kg(후면내용없음)</t>
  </si>
  <si>
    <t>20241226-1000168142</t>
  </si>
  <si>
    <t>215mm*1000m= 자동롤-3폭</t>
  </si>
  <si>
    <t>1도-롯데MVG-오리지널 오트룽지</t>
  </si>
  <si>
    <t>주식회사 에스지씨에프앤비</t>
  </si>
  <si>
    <t>20241104-1000160522</t>
  </si>
  <si>
    <t>3도-빽다방 크룽지 38g</t>
  </si>
  <si>
    <t>20241216-1000167360</t>
  </si>
  <si>
    <t>1도-롯데MVG-우리밀쿠키(배경x)－아몬드와다닥</t>
  </si>
  <si>
    <t>20241206-1418P0016</t>
  </si>
  <si>
    <t>20241216-1000167363</t>
  </si>
  <si>
    <t>20241107-1000165668</t>
  </si>
  <si>
    <t>20241017-1000164310</t>
  </si>
  <si>
    <t>6도-청년정과 100g</t>
  </si>
  <si>
    <t>20240919-1000169130</t>
  </si>
  <si>
    <t>200mm*300mm=삼방-지퍼</t>
  </si>
  <si>
    <t>20241021-1000158954</t>
  </si>
  <si>
    <t>620mm*500m= 자동롤-1폭</t>
  </si>
  <si>
    <t>5도-식자재왕-부드러운 순살돈까스20개 1.6kg</t>
  </si>
  <si>
    <t>(주)비에스푸드</t>
  </si>
  <si>
    <t>20241024-1418P0016</t>
  </si>
  <si>
    <t>20241121-1000144917</t>
  </si>
  <si>
    <t>20241105-1000156480</t>
  </si>
  <si>
    <t>275mm*1000m= 자동롤-3폭</t>
  </si>
  <si>
    <t>3도-SB)프리미엄 바나나 1입(에콰도르산)</t>
  </si>
  <si>
    <t>20241204-1000169928</t>
  </si>
  <si>
    <t>나이론(무광)120</t>
  </si>
  <si>
    <t>65mm*180mm=삼방</t>
  </si>
  <si>
    <t>2도-리베르(LIBER)</t>
  </si>
  <si>
    <t>20241118-1000158748</t>
  </si>
  <si>
    <t>80mm*150mm=삼방</t>
  </si>
  <si>
    <t>20241118-1000158749</t>
  </si>
  <si>
    <t>100mm*150mm=삼방</t>
  </si>
  <si>
    <t>20241206-1000169398</t>
  </si>
  <si>
    <t>오씨피피(유무광)40</t>
  </si>
  <si>
    <t>150mm*500m= 자동롤-4폭</t>
  </si>
  <si>
    <t>3도-SB)클래식 피낭시에36g</t>
  </si>
  <si>
    <t>20241206-1000169402</t>
  </si>
  <si>
    <t>3도-SB)초콜릿 피낭시에36g</t>
  </si>
  <si>
    <t>20240906-1000168988</t>
  </si>
  <si>
    <t>8도-(주)푸드코아-백종원 군대리아 190g(420kcl)</t>
  </si>
  <si>
    <t>20241224-1000168339</t>
  </si>
  <si>
    <t>20241007-2000145348</t>
  </si>
  <si>
    <t>1도(백색)-미꼬마카롱)오레오크림치즈마카롱(냉동)</t>
  </si>
  <si>
    <t>20241226-2000166914</t>
  </si>
  <si>
    <t>1도(먹색)-디저트39)얼그레이마카롱(냉동)</t>
  </si>
  <si>
    <t>20241226-2000166916</t>
  </si>
  <si>
    <t>1도(먹색)-디저트39)이탈리안요거트마카롱(냉동)</t>
  </si>
  <si>
    <t>20241105-2000138443</t>
  </si>
  <si>
    <t>1도(먹색)-디저트39)황치즈마카롱(냉동)</t>
  </si>
  <si>
    <t>20241004-220705</t>
  </si>
  <si>
    <t>410x229M=튜브롤</t>
  </si>
  <si>
    <t>20240926-2119P0013</t>
  </si>
  <si>
    <t>PE튜브(투명/대방)70</t>
  </si>
  <si>
    <t>600x800=이접-지퍼-바람구멍(3mm*2개)</t>
  </si>
  <si>
    <t>1도(2194c)-EPP 50Liters-PolliMolli</t>
  </si>
  <si>
    <t>(주)인터피플</t>
  </si>
  <si>
    <t>20241004-230404</t>
  </si>
  <si>
    <t>20241022-1419P0078</t>
  </si>
  <si>
    <t>20241219-1000148123</t>
  </si>
  <si>
    <t>7도-대천 으뜸김-재래김 3g</t>
  </si>
  <si>
    <t>20241029-1000159848</t>
  </si>
  <si>
    <t>4도-치킨팩토리-텀블러염장육 2kg</t>
  </si>
  <si>
    <t>치킨팩토리</t>
  </si>
  <si>
    <t>20241216-1000150800</t>
  </si>
  <si>
    <t>5도-바다원-대용량 조미쥐치포 400g</t>
  </si>
  <si>
    <t>20241119-1000156330</t>
  </si>
  <si>
    <t>250mm*340mm=삼방-지퍼</t>
  </si>
  <si>
    <t>3도-바다원-신선건어물 500g</t>
  </si>
  <si>
    <t>20241219-1000163860</t>
  </si>
  <si>
    <t>20240925-1000143215</t>
  </si>
  <si>
    <t>20241212-1420P0232</t>
  </si>
  <si>
    <t>오씨피피(유무광)70=6도-장수 건해산물 1kg(300x420)</t>
  </si>
  <si>
    <t>300x420=삼방-지퍼(하단오픈)</t>
  </si>
  <si>
    <t>6도-장수 건해산물 1kg(300x420)</t>
  </si>
  <si>
    <t>20241122-1000161630</t>
  </si>
  <si>
    <t>패나이론140</t>
  </si>
  <si>
    <t>180mm*190mm+50mm=삼방스탠드</t>
  </si>
  <si>
    <t>6도-팔당오징어 400g</t>
  </si>
  <si>
    <t>20241219-1000153739</t>
  </si>
  <si>
    <t>340mm*550mm=삼방꼬리-바람구멍 1개(3mm)</t>
  </si>
  <si>
    <t>5도-예다미-다시마 중</t>
  </si>
  <si>
    <t>20241022-1420P0054</t>
  </si>
  <si>
    <t>240x500M=자동롤-이지컷</t>
  </si>
  <si>
    <t>7도-아침한끼 퀵오트밀(내포장)</t>
  </si>
  <si>
    <t>20241204-1420P0054</t>
  </si>
  <si>
    <t>20241007-1000163782</t>
  </si>
  <si>
    <t>180x1000M=자동롤-3폭</t>
  </si>
  <si>
    <t>1도-밀라노다방 수제쿠키(180x110)</t>
  </si>
  <si>
    <t>주식회사 밀라노에프앤비</t>
  </si>
  <si>
    <t>20241014-1000165711</t>
  </si>
  <si>
    <t>20241129-1000155149</t>
  </si>
  <si>
    <t>230mm*500m= 자동롤-2폭</t>
  </si>
  <si>
    <t>4도-SB)다크초콜릿 마카롱35g</t>
  </si>
  <si>
    <t>20241129-1000167791</t>
  </si>
  <si>
    <t>=290mm*500m= 자동롤-2폭</t>
  </si>
  <si>
    <t>무지(SB-소시지 프레첼 소금빵</t>
  </si>
  <si>
    <t>20241202-1000154681</t>
  </si>
  <si>
    <t>=450x*500M=자동롤-2폭</t>
  </si>
  <si>
    <t>4도-MH)부드러운 10결버터 데니쉬식빵(3개입)-사이즈변경</t>
  </si>
  <si>
    <t>20241204-1000152156</t>
  </si>
  <si>
    <t>오씨피피(유무광)50</t>
  </si>
  <si>
    <t>5도-컴포즈커피)산딸기마카롱33g</t>
  </si>
  <si>
    <t>20241212-1000161651</t>
  </si>
  <si>
    <t>200mm*500m= 자동롤-4폭</t>
  </si>
  <si>
    <t>3도-SB)버터바58g</t>
  </si>
  <si>
    <t>20241104-1000154686</t>
  </si>
  <si>
    <t>460mm*500m= 자동롤-2폭</t>
  </si>
  <si>
    <t>3도-MH)버터 몽블랑 데니쉬240g-사이즈변경</t>
  </si>
  <si>
    <t>20241105-1000138622</t>
  </si>
  <si>
    <t>300mm*500m= 자동롤-0폭</t>
  </si>
  <si>
    <t>1도-MH 냉동 바질치즈치아바타 샌드위치 내포장지-사이즈변경</t>
  </si>
  <si>
    <t>20241220-1000169059</t>
  </si>
  <si>
    <t>200mm*500m= 자동롤-2폭</t>
  </si>
  <si>
    <t>3도-VN)버터바73g</t>
  </si>
  <si>
    <t>20241028-1420P0227</t>
  </si>
  <si>
    <t>20241129-1000141968</t>
  </si>
  <si>
    <t>360mm*1000m= 자동롤-2폭</t>
  </si>
  <si>
    <t>2도-(주)푸드코아-하늘빛 플레인 카스테라</t>
  </si>
  <si>
    <t>(주)조이푸드</t>
  </si>
  <si>
    <t>20241122-1000142163</t>
  </si>
  <si>
    <t>250mm(폭)*145mm(컷)*1000m= 자동롤-2폭</t>
  </si>
  <si>
    <t>7도-(주)조이푸드-초코청크로얄쿠키70g (347kcal)</t>
  </si>
  <si>
    <t>20241210-1000142743</t>
  </si>
  <si>
    <t>205mm(폭)*125(컷)*1000m= 자동롤-2폭</t>
  </si>
  <si>
    <t>3도-(주)조이푸드-동원 달고나 우유 마카롱 23g(115kcal)</t>
  </si>
  <si>
    <t>20241224-1000165504</t>
  </si>
  <si>
    <t>20240913-1619P0121</t>
  </si>
  <si>
    <t>1도-24NUTRITION(24뉴트리션)</t>
  </si>
  <si>
    <t>라임데이(LIMEDAY)</t>
  </si>
  <si>
    <t>20241022-1000153739</t>
  </si>
  <si>
    <t>20241106-1000153739</t>
  </si>
  <si>
    <t>20241205-1000153537</t>
  </si>
  <si>
    <t>220mm*300mm=삼방-지퍼-바람구멍1개(2mm)</t>
  </si>
  <si>
    <t>3도-대림바스)PVC샤워호스2M</t>
  </si>
  <si>
    <t>제이원</t>
  </si>
  <si>
    <t>20241226-1000166450</t>
  </si>
  <si>
    <t>패트(무광)130</t>
  </si>
  <si>
    <t>90mm*130mm=삼방-지퍼</t>
  </si>
  <si>
    <t>2도-taag(태그-90x130)</t>
  </si>
  <si>
    <t>달천유통</t>
  </si>
  <si>
    <t>20241007-1000169254</t>
  </si>
  <si>
    <t>100mm*125mm=삼방-지퍼-상단고리구멍1개(8mm)</t>
  </si>
  <si>
    <t>20241021-1000166461</t>
  </si>
  <si>
    <t>180mm*200mm=삼방-지퍼</t>
  </si>
  <si>
    <t>2도-taag(태그-180x200)</t>
  </si>
  <si>
    <t>20241226-1000166446</t>
  </si>
  <si>
    <t>270mm*370mm=삼방-지퍼-타공손잡이</t>
  </si>
  <si>
    <t>3도-taag(태그-손잡이 봉투)</t>
  </si>
  <si>
    <t>20241011-1418P0083</t>
  </si>
  <si>
    <t>300mm*390mm=삼방</t>
  </si>
  <si>
    <t>1도-고원농산-자연에서 온 선물</t>
  </si>
  <si>
    <t>(유)고원농산</t>
  </si>
  <si>
    <t>20241220-1420P0065</t>
  </si>
  <si>
    <t>패증착(유무광)75</t>
  </si>
  <si>
    <t>270x295=삼방</t>
  </si>
  <si>
    <t>8도-생감태 6g(홈쇼핑용)</t>
  </si>
  <si>
    <t>주식회사 기린컴퍼니</t>
  </si>
  <si>
    <t>20241218-1418P0069</t>
  </si>
  <si>
    <t>8도-생감태 6g</t>
  </si>
  <si>
    <t>20241218-1418P0068</t>
  </si>
  <si>
    <t>8도-구운감태 18g</t>
  </si>
  <si>
    <t>20241018-1420P0064</t>
  </si>
  <si>
    <t>8도-구운감태 18g(홈쇼핑용)</t>
  </si>
  <si>
    <t>20241018-1420P0065</t>
  </si>
  <si>
    <t>20241227-1116P0150</t>
  </si>
  <si>
    <t>패트160</t>
  </si>
  <si>
    <t>170x240+40=삼방스탠드-타원밑지분리형-지퍼</t>
  </si>
  <si>
    <t>5도-Dry＆Dry 드라이앤드라이(170)-후면내용수정</t>
  </si>
  <si>
    <t>20241227-1117P0049</t>
  </si>
  <si>
    <t>190x270+50=삼방스탠드-타원밑지분리형-지퍼</t>
  </si>
  <si>
    <t>5도-Dry＆Dry 드라이앤드라이(190)-후면내용수정</t>
  </si>
  <si>
    <t>20241022-1000169319</t>
  </si>
  <si>
    <t>20241112-1000169319</t>
  </si>
  <si>
    <t>20241101-1000169319</t>
  </si>
  <si>
    <t>20241210-2000163227</t>
  </si>
  <si>
    <t>HD(반투명)20</t>
  </si>
  <si>
    <t>220mm*300mm=튜브일접</t>
  </si>
  <si>
    <t>1도-듀레베이커리)위생봉투(대)</t>
  </si>
  <si>
    <t>20241002-2000163227</t>
  </si>
  <si>
    <t>20241008-1216P0100</t>
  </si>
  <si>
    <t>350mm*300m= 자동롤-2폭</t>
  </si>
  <si>
    <t>1도-분리배출</t>
  </si>
  <si>
    <t>20240925-1216N0100</t>
  </si>
  <si>
    <t>190x200M=자동롤-3폭</t>
  </si>
  <si>
    <t>20240926-1216P0138</t>
  </si>
  <si>
    <t>패트66=1도-분리배출</t>
  </si>
  <si>
    <t>240x500M=자동롤-3폭</t>
  </si>
  <si>
    <t>20241008-1120P0018</t>
  </si>
  <si>
    <t>250x500M=자동롤-3폭</t>
  </si>
  <si>
    <t>2도-빛깔고운떡250폭</t>
  </si>
  <si>
    <t>20241008-1120P0019</t>
  </si>
  <si>
    <t>205x500M=자동롤-3폭</t>
  </si>
  <si>
    <t>2도-빛깔고운떡205폭</t>
  </si>
  <si>
    <t>20240902-1000158539</t>
  </si>
  <si>
    <t>150mm*200m= 자동롤-3폭</t>
  </si>
  <si>
    <t>주식회사 테이스티코리아</t>
  </si>
  <si>
    <t>20241126-1000169799</t>
  </si>
  <si>
    <t>300mm*430mm=삼방</t>
  </si>
  <si>
    <t>6도-군용-수협 반가공 대구 2.5kg(원양)-감천항</t>
  </si>
  <si>
    <t>20240924-1000169166</t>
  </si>
  <si>
    <t>6도-군용-수협 자숙홍합살 1kg(국산)-감천항</t>
  </si>
  <si>
    <t>20241206-1000169941</t>
  </si>
  <si>
    <t>7도-군용-수협 녹차고등어순살 1kg-감천항</t>
  </si>
  <si>
    <t>20240909-1000168436</t>
  </si>
  <si>
    <t>20241203-1000158633</t>
  </si>
  <si>
    <t>20241022-1000163189</t>
  </si>
  <si>
    <t>60mm*85mm=삼방-지퍼</t>
  </si>
  <si>
    <t>2도-이니스프리 비누 원료 파우더 1g</t>
  </si>
  <si>
    <t>(주)동구밭</t>
  </si>
  <si>
    <t>20241210-1000163340</t>
  </si>
  <si>
    <t>정전기75</t>
  </si>
  <si>
    <t>100x150=삼방-지퍼</t>
  </si>
  <si>
    <t>1도=Corentec(코렌텍)</t>
  </si>
  <si>
    <t>주식회사 세미패키징</t>
  </si>
  <si>
    <t>20241017-1000169370</t>
  </si>
  <si>
    <t>250mm*320mm=삼방꼬리</t>
  </si>
  <si>
    <t>1도-무궁화꽃이피었습니다-무궁화김</t>
  </si>
  <si>
    <t>20241011-1000137720</t>
  </si>
  <si>
    <t>1도-4대가 이어가는 한씨떡집</t>
  </si>
  <si>
    <t>농업회사법인주식회사한씨떡집</t>
  </si>
  <si>
    <t>20240909-1000169058</t>
  </si>
  <si>
    <t>주식회사 달래공장</t>
  </si>
  <si>
    <t>20241107-1000169568</t>
  </si>
  <si>
    <t>300mm*500m= 자동롤-2폭</t>
  </si>
  <si>
    <t>7도-매머드커피)우유크림 크로슈60g</t>
  </si>
  <si>
    <t>20241011-1000149393</t>
  </si>
  <si>
    <t>720mm*750m= 자동롤-1폭(7열)</t>
  </si>
  <si>
    <t>7도-초록원 쌍화차골드 15g(7열)</t>
  </si>
  <si>
    <t>20241007-1000155946</t>
  </si>
  <si>
    <t>5도-이데이 콘플레이크 천마차 20g(10열)</t>
  </si>
  <si>
    <t>20241204-1000169868</t>
  </si>
  <si>
    <t>20241218-1418P0035</t>
  </si>
  <si>
    <t>280(폭)x285(컷)x1000M=자동롤-2폭</t>
  </si>
  <si>
    <t>3도-(주)푸드코아-핫도그 오리지날 120g(312kcal) 디보트코리아</t>
  </si>
  <si>
    <t>20241219-1000142163</t>
  </si>
  <si>
    <t>20241219-1000163782</t>
  </si>
  <si>
    <t>20241107-1000163782</t>
  </si>
  <si>
    <t>20241224-1000157043</t>
  </si>
  <si>
    <t>패트(투명)70</t>
  </si>
  <si>
    <t>200x270=이접-타공풀발이</t>
  </si>
  <si>
    <t>1도-맛닭꼬 로스트 순살</t>
  </si>
  <si>
    <t>(주)꼬꼬에프앤비</t>
  </si>
  <si>
    <t>20241224-1000157041</t>
  </si>
  <si>
    <t>200x270=삼방</t>
  </si>
  <si>
    <t>1도-맛닭꼬 베이크 순살</t>
  </si>
  <si>
    <t>20241125-1000142163</t>
  </si>
  <si>
    <t>20241216-1000168934</t>
  </si>
  <si>
    <t>패트(유백/유무광)82</t>
  </si>
  <si>
    <t>420mm*320mm+45mm=삼방스탠드</t>
  </si>
  <si>
    <t>8도-TR)통단팥죽1.8kg(450g*4)</t>
  </si>
  <si>
    <t>20241107-1000169561</t>
  </si>
  <si>
    <t>7도-매머드커피)초코덮인 크로슈70g</t>
  </si>
  <si>
    <t>20241108-1000162938</t>
  </si>
  <si>
    <t>20241028-1000150674</t>
  </si>
  <si>
    <t>7도-널담 고단백 르뱅 쿠키-녹차 마카다미아 50g</t>
  </si>
  <si>
    <t>20241122-1000162922</t>
  </si>
  <si>
    <t>20241128-1000164817</t>
  </si>
  <si>
    <t>6도-널담 뚱카롱-오레오크림치즈 50g</t>
  </si>
  <si>
    <t>20241119-1000169716</t>
  </si>
  <si>
    <t>7도-널담 고단백 배꼽 베이글-올리브 130g</t>
  </si>
  <si>
    <t>20241120-1000151019</t>
  </si>
  <si>
    <t>7도-널담 고단백 아메리칸쿠키-다크초콜릿100g</t>
  </si>
  <si>
    <t>20241119-1000169708</t>
  </si>
  <si>
    <t>7도-널담 고단백 배꼽 베이글-에브리띵 130g</t>
  </si>
  <si>
    <t>20241028-1000151996</t>
  </si>
  <si>
    <t>7도-널담 고단백 르뱅 쿠키-딸기마카다미아 50g</t>
  </si>
  <si>
    <t>20241105-1000164852</t>
  </si>
  <si>
    <t>6도-널담 뚱카롱-황치즈 50g</t>
  </si>
  <si>
    <t>20241002-1000151495</t>
  </si>
  <si>
    <t>나은박(유무광)120</t>
  </si>
  <si>
    <t>150x500M=자동롤-3폭</t>
  </si>
  <si>
    <t>5도-심천식품)홍명인 40ml</t>
  </si>
  <si>
    <t>아세아아트팩토리</t>
  </si>
  <si>
    <t>20240906-1000156933</t>
  </si>
  <si>
    <t>6도-당프리 스테비아 호두아몬드율무차18g(10열)</t>
  </si>
  <si>
    <t>20241112-1000154126</t>
  </si>
  <si>
    <t>5도-힐링티플러스 10g(10열)</t>
  </si>
  <si>
    <t>20241129-1000158163</t>
  </si>
  <si>
    <t>패증착74</t>
  </si>
  <si>
    <t>260x500M=자동롤-3폭</t>
  </si>
  <si>
    <t>2도-동대문엽기떡볶이-오리지널(109g)260폭</t>
  </si>
  <si>
    <t>20241021-1219P0377</t>
  </si>
  <si>
    <t>220x500M=자동롤-3폭</t>
  </si>
  <si>
    <t>3도-동대문엽기떡볶이-2인덜매운맛분말(58g)-220폭</t>
  </si>
  <si>
    <t>20240912-1000168934</t>
  </si>
  <si>
    <t>20241028-1000164803</t>
  </si>
  <si>
    <t>6도-널담 뚱카롱-블루베리크림치즈 50g</t>
  </si>
  <si>
    <t>20241219-1000162930</t>
  </si>
  <si>
    <t>20241120-1000169739</t>
  </si>
  <si>
    <t>7도-널담 고단백 배꼽 베이글-야채 130g</t>
  </si>
  <si>
    <t>20241202-1000151003</t>
  </si>
  <si>
    <t>7도-널담 고단백 아메리칸쿠키-넛츠초코칩 100g</t>
  </si>
  <si>
    <t>20241107-1000153021</t>
  </si>
  <si>
    <t>패트(무광/메탈로젠)70</t>
  </si>
  <si>
    <t>7도-널담 단백질 브라우니-초코 100g(비건)</t>
  </si>
  <si>
    <t>20241028-1000164768</t>
  </si>
  <si>
    <t>6도-널담 뚱카롱-다크초콜릿 50g</t>
  </si>
  <si>
    <t>20241126-1419P0158</t>
  </si>
  <si>
    <t>3도-(주)조이푸드-S크림 카스테라 105g(343kcal) 디보트코리아</t>
  </si>
  <si>
    <t>20241107-1000144917</t>
  </si>
  <si>
    <t>20241108-1000144917</t>
  </si>
  <si>
    <t>20241121-1420P0227</t>
  </si>
  <si>
    <t>20241210-1000144917</t>
  </si>
  <si>
    <t>20241204-1000168180</t>
  </si>
  <si>
    <t>320mm*1000m= 자동롤-2폭</t>
  </si>
  <si>
    <t>2도-스웰리 브리오쉬 50 (냉동)</t>
  </si>
  <si>
    <t>20241126-1217P0002</t>
  </si>
  <si>
    <t>310x500M=자동롤-2폭</t>
  </si>
  <si>
    <t>5도-참맛 일산 단무지2.8kg (품목보고번호)</t>
  </si>
  <si>
    <t>20241104-1000155316</t>
  </si>
  <si>
    <t>4도-SB)바닐라초콜릿 마카롱30g</t>
  </si>
  <si>
    <t>20240906-1000152701</t>
  </si>
  <si>
    <t>20241216-1317P0151</t>
  </si>
  <si>
    <t>130mm*185mm=삼방-지퍼</t>
  </si>
  <si>
    <t>4도-의료용전극(Model_HRTR59)_신디자인</t>
  </si>
  <si>
    <t>20241129-1219P0378</t>
  </si>
  <si>
    <t>3도-동대문엽기떡볶이-2인매운맛분말(68g)-220폭</t>
  </si>
  <si>
    <t>20241129-1219P0379</t>
  </si>
  <si>
    <t>3도-동대문엽기떡볶이-2인오리지널분말(68g)-220폭</t>
  </si>
  <si>
    <t>20241023-1219P0379</t>
  </si>
  <si>
    <t>20241112-1000163400</t>
  </si>
  <si>
    <t>2도-동대문엽기떡볶이-매운맛(109g)</t>
  </si>
  <si>
    <t>20241106-1000158166</t>
  </si>
  <si>
    <t>2도-동대문엽기떡볶이-로제분말60g</t>
  </si>
  <si>
    <t>20241224-1219P0379</t>
  </si>
  <si>
    <t>20241120-1000157781</t>
  </si>
  <si>
    <t>3도-동대문엽기떡볶이-2인 착한맛 가루양념(64g)220폭</t>
  </si>
  <si>
    <t>20241206-1000158166</t>
  </si>
  <si>
    <t>20240906-1000157819</t>
  </si>
  <si>
    <t>20241028-1000151027</t>
  </si>
  <si>
    <t>7도-널담 고단백 아메리칸쿠키-더블황치즈100g</t>
  </si>
  <si>
    <t>20241128-1000164761</t>
  </si>
  <si>
    <t>20241104-1120P0015</t>
  </si>
  <si>
    <t>230x500M=자동롤-2폭</t>
  </si>
  <si>
    <t>2도-SB 다크초콜릿청크쿠키20g(110kcal)</t>
  </si>
  <si>
    <t>20241107-1000169398</t>
  </si>
  <si>
    <t>20241220-1000169370</t>
  </si>
  <si>
    <t>20241105-1000169370</t>
  </si>
  <si>
    <t>20241121-1000164439</t>
  </si>
  <si>
    <t>나이론(유백)70</t>
  </si>
  <si>
    <t>2도-atojet-쿠팡 세트포장 진공B</t>
  </si>
  <si>
    <t>주식회사 퓨어텍코리아</t>
  </si>
  <si>
    <t>20241114-1000169619</t>
  </si>
  <si>
    <t>20241226-1000161695</t>
  </si>
  <si>
    <t>=330mm*500m= 자동롤-2폭</t>
  </si>
  <si>
    <t>4도-밀크앤 허니 마블쇼콜라-규격변경</t>
  </si>
  <si>
    <t>20241226-1120P0016</t>
  </si>
  <si>
    <t>2도-SB 화이트초콜릿청크쿠키20g(102kcal)</t>
  </si>
  <si>
    <t>20240909-1000166038</t>
  </si>
  <si>
    <t>패증착100</t>
  </si>
  <si>
    <t>280mm*400mm+40mm=삼방-풀발이</t>
  </si>
  <si>
    <t>1도-ODOR(오도어-소)</t>
  </si>
  <si>
    <t>더라벨스튜디오(the labelstudio)</t>
  </si>
  <si>
    <t>20241119-13160067</t>
  </si>
  <si>
    <t>1도- HUREV-HeartRode(의료용전극)</t>
  </si>
  <si>
    <t>20241129-1000169782</t>
  </si>
  <si>
    <t>20241014-1000169335</t>
  </si>
  <si>
    <t>20240910-1000169063</t>
  </si>
  <si>
    <t>320mm*400mm=삼방</t>
  </si>
  <si>
    <t>1도-스마트웰컴 미생물제제 1.5kg</t>
  </si>
  <si>
    <t>주식회사 와이지코퍼레이션</t>
  </si>
  <si>
    <t>20240919-1000168755</t>
  </si>
  <si>
    <t>280mm*800mm=삼방꼬리(v칼-2개)</t>
  </si>
  <si>
    <t>20241128-1000164775</t>
  </si>
  <si>
    <t>6도-널담 뚱카롱-딸기요거트 50g</t>
  </si>
  <si>
    <t>20241122-1000165114</t>
  </si>
  <si>
    <t>나은박144</t>
  </si>
  <si>
    <t>210mm*500m= 자동롤-3폭</t>
  </si>
  <si>
    <t>1도-AgmaSplint MPR-4080(4인치) 상지</t>
  </si>
  <si>
    <t>20241114-1000165124</t>
  </si>
  <si>
    <t>240mm*500m= 자동롤-3폭</t>
  </si>
  <si>
    <t>1도-AgmaSplint MPR-5110(5인치) 상지</t>
  </si>
  <si>
    <t>20241122-1000165035</t>
  </si>
  <si>
    <t>1도-AgmaSplint MPR-4080(4인치) 하지</t>
  </si>
  <si>
    <t>해한산업(주)</t>
  </si>
  <si>
    <t>20241129-1000169749</t>
  </si>
  <si>
    <t>오씨피피(투명)40=무지</t>
  </si>
  <si>
    <t>무지(팀홀튼소금빵)</t>
  </si>
  <si>
    <t>20241202-1120P0037</t>
  </si>
  <si>
    <t>360mm*500m= 자동롤-0폭</t>
  </si>
  <si>
    <t>1도-MILK AND HONEY(밀크앤허니 온라인 파운드류 자동롤)-폭변경</t>
  </si>
  <si>
    <t>20241122-1000169587</t>
  </si>
  <si>
    <t>4도-SB)잉글리쉬 스콘90g</t>
  </si>
  <si>
    <t>20241211-1000161948</t>
  </si>
  <si>
    <t>340mm*500m= 자동롤-2폭</t>
  </si>
  <si>
    <t>1도-VN)에그베이컨 블랙퍼스트 샌드위치</t>
  </si>
  <si>
    <t>20241219-1000170028</t>
  </si>
  <si>
    <t>190mm*500m= 자동롤-3폭</t>
  </si>
  <si>
    <t>2도-스타벅스Ｘ해리포터-쿠키바</t>
  </si>
  <si>
    <t>20241220-1118P0274</t>
  </si>
  <si>
    <t>오씨피피(투명)40=3도-밀크앤허니)고소한소보루빵 67g(240kacl)-두께변경</t>
  </si>
  <si>
    <t>340x500M=자동롤-2폭</t>
  </si>
  <si>
    <t>3도-밀크앤허니)고소한소보루빵 67g(240kacl)-두께변경</t>
  </si>
  <si>
    <t>20241129-1000156550</t>
  </si>
  <si>
    <t>310mm*500m= 자동롤-2폭</t>
  </si>
  <si>
    <t>3도-SB)다크초콜릿 카우보이쿠키85g</t>
  </si>
  <si>
    <t>20241204-1000169871</t>
  </si>
  <si>
    <t>패트(투명)82</t>
  </si>
  <si>
    <t>400mm*290mm+45mm=삼방스탠드</t>
  </si>
  <si>
    <t>무지(영양소고기죽300g*4입)</t>
  </si>
  <si>
    <t>20241226-1120P0015</t>
  </si>
  <si>
    <t>20241111-1000169584</t>
  </si>
  <si>
    <t>320mm*430mm=삼방-지퍼</t>
  </si>
  <si>
    <t>1도-초간편 만능 대패삼겹살 1.2kg(사이즈변경320x430)</t>
  </si>
  <si>
    <t>20241115-1000169584</t>
  </si>
  <si>
    <t>20241226-1000169059</t>
  </si>
  <si>
    <t>20241223-1000169872</t>
  </si>
  <si>
    <t>280mm(폭)*150mm(컷)*1000m= 자동롤-2폭</t>
  </si>
  <si>
    <t>8도-(주)조이푸드-베리마시멜로우카롱 50g</t>
  </si>
  <si>
    <t>20240926-1000163056</t>
  </si>
  <si>
    <t>20240926-1000168339</t>
  </si>
  <si>
    <t>20241114-1000151508</t>
  </si>
  <si>
    <t>(주)신동아프린텍</t>
  </si>
  <si>
    <t>20241206-1000156584</t>
  </si>
  <si>
    <t>260x1000M=자동롤-3폭</t>
  </si>
  <si>
    <t>7도-광천 아보카도김 4g(도시락김)</t>
  </si>
  <si>
    <t>농업회사법인 주식회사 그린벨트의 친구들</t>
  </si>
  <si>
    <t>20241007-130652</t>
  </si>
  <si>
    <t>은박70</t>
  </si>
  <si>
    <t>490x1000M=자동롤</t>
  </si>
  <si>
    <t>6도-영농원)버섯김(전장) 28g이상</t>
  </si>
  <si>
    <t>영농원버섯</t>
  </si>
  <si>
    <t>한은팩</t>
  </si>
  <si>
    <t>20241211-1000165926</t>
  </si>
  <si>
    <t>7도-VN)바질치즈 치아바타 샌드위치780g(TR)-재질변경</t>
  </si>
  <si>
    <t>20241219-1000158227</t>
  </si>
  <si>
    <t>2도-동대문엽기떡볶이-덜매운맛(93g)-260폭</t>
  </si>
  <si>
    <t>20241004-1000158166</t>
  </si>
  <si>
    <t>20241011-1219P0378</t>
  </si>
  <si>
    <t>20241004-1000157781</t>
  </si>
  <si>
    <t>20240909-1000163400</t>
  </si>
  <si>
    <t>20241113-1000169600</t>
  </si>
  <si>
    <t>20241107-1000163785</t>
  </si>
  <si>
    <t>1도-분리배출(280x170)</t>
  </si>
  <si>
    <t>20241128-1000163787</t>
  </si>
  <si>
    <t>20241107-1000146424</t>
  </si>
  <si>
    <t>280x500M= 자동롤-2폭</t>
  </si>
  <si>
    <t>20241205-1000169370</t>
  </si>
  <si>
    <t>20241226-1000154681</t>
  </si>
  <si>
    <t>20241226-1000156558</t>
  </si>
  <si>
    <t>410mm*500m= 자동롤-2폭</t>
  </si>
  <si>
    <t>4도-MH)24결 버터 시나몬롤 페스츄리237g</t>
  </si>
  <si>
    <t>20241122-1000169730</t>
  </si>
  <si>
    <t>280mm*500m= 자동롤-3폭</t>
  </si>
  <si>
    <t>3도-VN)바질치즈치아바타195g-1입</t>
  </si>
  <si>
    <t>20241213-1000154681</t>
  </si>
  <si>
    <t>20241104-1118P0274</t>
  </si>
  <si>
    <t>20240903-1000161236</t>
  </si>
  <si>
    <t>20241119-1000151738</t>
  </si>
  <si>
    <t>20241002-1119N0012</t>
  </si>
  <si>
    <t>200x230=삼방(월남쌈10 무지파우치)</t>
  </si>
  <si>
    <t>20240920-1000159302</t>
  </si>
  <si>
    <t>200mm*270mm=삼방</t>
  </si>
  <si>
    <t>3도-다온식품-닭근위 1kg</t>
  </si>
  <si>
    <t>(주)다온식품</t>
  </si>
  <si>
    <t>20241118-1000169444</t>
  </si>
  <si>
    <t>300mm*320mm=삼방</t>
  </si>
  <si>
    <t>6도-바른피자생활)수제화덕피자(규격변경 300X320)</t>
  </si>
  <si>
    <t>20241023-1000169444</t>
  </si>
  <si>
    <t>20241029-1000163056</t>
  </si>
  <si>
    <t>20241107-1000151508</t>
  </si>
  <si>
    <t>20241224-1000169973</t>
  </si>
  <si>
    <t>9도-(주)푸드코아-연세우유 딸기피스타치오 생크림빵</t>
  </si>
  <si>
    <t>20240902-1000151508</t>
  </si>
  <si>
    <t>20241021-1000169275</t>
  </si>
  <si>
    <t>8도-(주)푸드코아-초코 소보로 페스트리 145g(666kcal)</t>
  </si>
  <si>
    <t>20241029-1000169116</t>
  </si>
  <si>
    <t>350mm(폭)*200mm(컷)*1000m= 자동롤-2폭</t>
  </si>
  <si>
    <t>7도-(주)조이푸드-블랙페퍼버거</t>
  </si>
  <si>
    <t>20241203-1000153049</t>
  </si>
  <si>
    <t>20241204-1000168510</t>
  </si>
  <si>
    <t>20241008-1000169275</t>
  </si>
  <si>
    <t>20241010-1000169116</t>
  </si>
  <si>
    <t>20241014-1000168551</t>
  </si>
  <si>
    <t>200mm*1000m= 자동롤-3폭</t>
  </si>
  <si>
    <t>7도-이번주만 버터소금쿠키10g</t>
  </si>
  <si>
    <t>20240920-1000169116</t>
  </si>
  <si>
    <t>20240927-1000169116</t>
  </si>
  <si>
    <t>20241021-1000163063</t>
  </si>
  <si>
    <t>20241028-1000168510</t>
  </si>
  <si>
    <t>20241030-1000138622</t>
  </si>
  <si>
    <t>20241202-1000154686</t>
  </si>
  <si>
    <t>20241202-1000161651</t>
  </si>
  <si>
    <t>20241104-1000152150</t>
  </si>
  <si>
    <t>5도-컴포즈커피)블루베리마카롱33g</t>
  </si>
  <si>
    <t>20241104-1000152156</t>
  </si>
  <si>
    <t>20241030-1000169402</t>
  </si>
  <si>
    <t>20241206-1000152162</t>
  </si>
  <si>
    <t>5도-컴포즈커피)모카마카롱34g</t>
  </si>
  <si>
    <t>20241104-1000152168</t>
  </si>
  <si>
    <t>5도-컴포즈커피)카라멜마카롱34g</t>
  </si>
  <si>
    <t>20241104-1000156554</t>
  </si>
  <si>
    <t>3도-SB)화이트초콜릿 카우보이쿠키85g</t>
  </si>
  <si>
    <t>20241104-1120P0016</t>
  </si>
  <si>
    <t>20241008-1000168510</t>
  </si>
  <si>
    <t>20241107-1000153049</t>
  </si>
  <si>
    <t>20241119-1000168339</t>
  </si>
  <si>
    <t>20241104-1000168551</t>
  </si>
  <si>
    <t>20241010-1000168988</t>
  </si>
  <si>
    <t>8도-(주)조이푸드-백종원 군대버거 190g(420kcl)</t>
  </si>
  <si>
    <t>20241107-1000168551</t>
  </si>
  <si>
    <t>20240927-1000168988</t>
  </si>
  <si>
    <t>20241129-1000169872</t>
  </si>
  <si>
    <t>20241122-1000169610</t>
  </si>
  <si>
    <t>380mm(폭)*260mm(컷)*1000m= 자동롤-2폭</t>
  </si>
  <si>
    <t>8도-(주)푸드코아-명장 밤식빵</t>
  </si>
  <si>
    <t>20241126-1000169266</t>
  </si>
  <si>
    <t>20241129-1000168339</t>
  </si>
  <si>
    <t>20241113-1000169275</t>
  </si>
  <si>
    <t>20241210-1000169973</t>
  </si>
  <si>
    <t>20241217-1000169973</t>
  </si>
  <si>
    <t>20241128-1000163785</t>
  </si>
  <si>
    <t>20241108-1000156571</t>
  </si>
  <si>
    <t>1도-분리배출280</t>
  </si>
  <si>
    <t>20241028-1000138622</t>
  </si>
  <si>
    <t>20241204-1000169894</t>
  </si>
  <si>
    <t>9도-(주)푸드코아-연세우유 초코생크림빵&lt;2024크리스마스&gt;</t>
  </si>
  <si>
    <t>20241111-1000169381</t>
  </si>
  <si>
    <t>20241011-1000163056</t>
  </si>
  <si>
    <t>20241205-1000166493</t>
  </si>
  <si>
    <t>7도-널담 고단백 통밀스콘-다크초콜릿100g</t>
  </si>
  <si>
    <t>20241128-1000164810</t>
  </si>
  <si>
    <t>20241209-1000165782</t>
  </si>
  <si>
    <t>20241216-1000162922</t>
  </si>
  <si>
    <t>20241028-1000162922</t>
  </si>
  <si>
    <t>20241128-1000164782</t>
  </si>
  <si>
    <t>6도-널담 뚱카롱-리얼크림치즈 50g</t>
  </si>
  <si>
    <t>20241128-1000164747</t>
  </si>
  <si>
    <t>20241209-1000164768</t>
  </si>
  <si>
    <t>20241028-1000150695</t>
  </si>
  <si>
    <t>7도-널담 고단백 르뱅 쿠키-호두초코 50g</t>
  </si>
  <si>
    <t>20241213-1000162938</t>
  </si>
  <si>
    <t>20241111-1000169593</t>
  </si>
  <si>
    <t>20241118-1000159286</t>
  </si>
  <si>
    <t>105x290=삼방</t>
  </si>
  <si>
    <t>4도-3D TEX</t>
  </si>
  <si>
    <t>주식회사 메디다움(MEDIDAOOM)</t>
  </si>
  <si>
    <t>20241218-1000168252</t>
  </si>
  <si>
    <t>3도-넛프트-꿀호두정과 75g</t>
  </si>
  <si>
    <t>넛프랜드</t>
  </si>
  <si>
    <t>20241218-1000168248</t>
  </si>
  <si>
    <t>120mm*170mm+30mm=삼방스탠드-지퍼</t>
  </si>
  <si>
    <t>3도-넛프트-꿀마카다미아정과 60g</t>
  </si>
  <si>
    <t>20241120-1000169370</t>
  </si>
  <si>
    <t>20241120-1000167482</t>
  </si>
  <si>
    <t>20241128-1000164754</t>
  </si>
  <si>
    <t>6도-널담 뚱카롱-곡물초코 50g</t>
  </si>
  <si>
    <t>20241128-1000164796</t>
  </si>
  <si>
    <t>6도-널담 뚱카롱-복숭아요거트 50g</t>
  </si>
  <si>
    <t>20241008-1000168339</t>
  </si>
  <si>
    <t>20241029-1000165716</t>
  </si>
  <si>
    <t>20241219-1000169275</t>
  </si>
  <si>
    <t>20241111-1000163056</t>
  </si>
  <si>
    <t>20241114-1000153049</t>
  </si>
  <si>
    <t>20241219-1000169381</t>
  </si>
  <si>
    <t>20241125-1000153049</t>
  </si>
  <si>
    <t>20241125-1000163056</t>
  </si>
  <si>
    <t>20241202-1000151508</t>
  </si>
  <si>
    <t>20241205-1000169266</t>
  </si>
  <si>
    <t>20241204-1000160657</t>
  </si>
  <si>
    <t>20241227-1000168339</t>
  </si>
  <si>
    <t>20241121-1000169266</t>
  </si>
  <si>
    <t>20241204-1000169884</t>
  </si>
  <si>
    <t>9도-(주)푸드코아-연세우유 우유생크림빵&lt;2024크리스마스&gt;</t>
  </si>
  <si>
    <t>20241219-1000168339</t>
  </si>
  <si>
    <t>20241011-1000168339</t>
  </si>
  <si>
    <t>에스씨코리아</t>
  </si>
  <si>
    <t>네오팩</t>
  </si>
  <si>
    <t>20240906-1000168973</t>
  </si>
  <si>
    <t>50x500M=자동롤-8폭-이지컷</t>
  </si>
  <si>
    <t>3도-천일염화(미라클 뷰) 2g</t>
  </si>
  <si>
    <t>다해팩</t>
  </si>
  <si>
    <t>20240926-1000158227</t>
  </si>
  <si>
    <t>20241023-1000158163</t>
  </si>
  <si>
    <t>20241025-1000169486</t>
  </si>
  <si>
    <t>160mm*500m= 자동롤-3폭</t>
  </si>
  <si>
    <t>20241115-1000162180</t>
  </si>
  <si>
    <t>180x500M=자동롤-3폭</t>
  </si>
  <si>
    <t>2도-링크인(180x110)</t>
  </si>
  <si>
    <t>20241115-1000169626</t>
  </si>
  <si>
    <t>1도-본빵</t>
  </si>
  <si>
    <t>20241121-1000169752</t>
  </si>
  <si>
    <t>150mm*500m= 자동롤-3폭</t>
  </si>
  <si>
    <t>2도-휘낭시에 속지</t>
  </si>
  <si>
    <t>20241202-1000161011</t>
  </si>
  <si>
    <t>140x500M=자동롤-3폭</t>
  </si>
  <si>
    <t>1도-찰떡궁합(해썹)</t>
  </si>
  <si>
    <t>20241223-1000170051</t>
  </si>
  <si>
    <t>360mm*500m= 자동롤-2  폭</t>
  </si>
  <si>
    <t>무지(폴바셋 크로아상 뺑오쇼콜라)</t>
  </si>
  <si>
    <t>20241224-1000156480</t>
  </si>
  <si>
    <t>20241227-1118P0274</t>
  </si>
  <si>
    <t>20241119-1000165156</t>
  </si>
  <si>
    <t>패트(유백)60</t>
  </si>
  <si>
    <t>400x450+40=삼방풀발이-핫멜트</t>
  </si>
  <si>
    <t>1도-퀸잇(400*450)</t>
  </si>
  <si>
    <t>주식회사 라포랩스(Rapport Labs Inc.)</t>
  </si>
  <si>
    <t>20241017-1000152709</t>
  </si>
  <si>
    <t>5도-좋은 치즈떡볶이 1kg(주호식품)</t>
  </si>
  <si>
    <t>주호식품</t>
  </si>
  <si>
    <t>20241223-1000148478</t>
  </si>
  <si>
    <t>160mm*240mm=삼방-지퍼-상단고리구멍(6mm)</t>
  </si>
  <si>
    <t>20240911-1000148478</t>
  </si>
  <si>
    <t>20241227-1000161317</t>
  </si>
  <si>
    <t>전투후은(유무광)130</t>
  </si>
  <si>
    <t>200mm*300mm=2단삼방-지퍼</t>
  </si>
  <si>
    <t>6도-문어의 꿈(전면투명무광)</t>
  </si>
  <si>
    <t>문어의 꿈</t>
  </si>
  <si>
    <t>20241111-1000154318</t>
  </si>
  <si>
    <t>400x310=삼방-가분수</t>
  </si>
  <si>
    <t>20240924-1000154318</t>
  </si>
  <si>
    <t>20241111-1000154859</t>
  </si>
  <si>
    <t>20241030-930108</t>
  </si>
  <si>
    <t>=130x200+35=삼방스탠드-밑지분리형-지퍼</t>
  </si>
  <si>
    <t>20241010-930004</t>
  </si>
  <si>
    <t>110x170+30=삼방스탠드-타원밑지분리형-지퍼</t>
  </si>
  <si>
    <t>20241030-930208</t>
  </si>
  <si>
    <t>130x200+35=삼방스탠드-타원밑지분리형-지퍼-2단</t>
  </si>
  <si>
    <t>20241008-900003</t>
  </si>
  <si>
    <t>20241008-910515</t>
  </si>
  <si>
    <t>은지93</t>
  </si>
  <si>
    <t>20241118-911002</t>
  </si>
  <si>
    <t>20241114-900002</t>
  </si>
  <si>
    <t>20241025-900005</t>
  </si>
  <si>
    <t>20241030-930206</t>
  </si>
  <si>
    <t>150x220+40=삼방스탠드-타원밑지분리형-지퍼-2단</t>
  </si>
  <si>
    <t>20241015-130615</t>
  </si>
  <si>
    <t>패트(매트코팅)40</t>
  </si>
  <si>
    <t>95x3000M=자동롤-6폭</t>
  </si>
  <si>
    <t>경성비니루(영등포)</t>
  </si>
  <si>
    <t>20240926-1117N0091</t>
  </si>
  <si>
    <t>주식회사 이데아푸드</t>
  </si>
  <si>
    <t>20241203-1117N0091</t>
  </si>
  <si>
    <t>20241227-2000166223</t>
  </si>
  <si>
    <t>85mm*400m= 띠지롤</t>
  </si>
  <si>
    <t>1도-SB)조각케익띠지(85)</t>
  </si>
  <si>
    <t>20241011-1000169290</t>
  </si>
  <si>
    <t>나씨피피75</t>
  </si>
  <si>
    <t>20240903-2000168967</t>
  </si>
  <si>
    <t>OPP(보폭스)25</t>
  </si>
  <si>
    <t>250mm*2000m= 자동롤-3폭</t>
  </si>
  <si>
    <t>주식회사 제이엔에프</t>
  </si>
  <si>
    <t>20241112-1000154862</t>
  </si>
  <si>
    <t>225mm*1000m= 자동롤-2폭</t>
  </si>
  <si>
    <t>8도-바다숲-한입에 쏙 생감태6매(도시락버전)</t>
  </si>
  <si>
    <t>20241223-1000161651</t>
  </si>
  <si>
    <t>20241226-1000155139</t>
  </si>
  <si>
    <t>4도-SB)블루베리마카롱35g</t>
  </si>
  <si>
    <t>20241112-1000155213</t>
  </si>
  <si>
    <t>225mm*1000m= 자동롤-3폭</t>
  </si>
  <si>
    <t>8도-바다숲-한입에 쏙 구운감태 6매 2.5g(도시락버전)</t>
  </si>
  <si>
    <t>20241010-1000169287</t>
  </si>
  <si>
    <t>420mm*1000m= 자동롤-2폭</t>
  </si>
  <si>
    <t>2도-바다숲-한입에 쏙 구운감태 6봉</t>
  </si>
  <si>
    <t>20241010-1000169284</t>
  </si>
  <si>
    <t>2도-바다숲-한입에 쏙 생감태 6봉</t>
  </si>
  <si>
    <t>20240930-1000169209</t>
  </si>
  <si>
    <t>230mm*1000m= 자동롤-2폭</t>
  </si>
  <si>
    <t>5도-바다숲-감태우리밀국수 400g</t>
  </si>
  <si>
    <t>20241219-1000155213</t>
  </si>
  <si>
    <t>20241127-2000147227</t>
  </si>
  <si>
    <t>90mm*200m= 자동롤</t>
  </si>
  <si>
    <t>20241112-900007</t>
  </si>
  <si>
    <t>20241118-900006</t>
  </si>
  <si>
    <t>20241025-900009</t>
  </si>
  <si>
    <t>20241025-900010</t>
  </si>
  <si>
    <t>20241121-914501</t>
  </si>
  <si>
    <t>전투지스120=무지</t>
  </si>
  <si>
    <t>130x200+40=삼방스탠드-타원밑지분리형-지퍼-2단</t>
  </si>
  <si>
    <t>20240913-903005</t>
  </si>
  <si>
    <t>20240927-900022</t>
  </si>
  <si>
    <t>20241224-1319P0069</t>
  </si>
  <si>
    <t>패증착70=2도-HERBTEA_허브티(핑크197c)[사이즈변경180*100]</t>
  </si>
  <si>
    <t>2도-HERBTEA_허브티(핑크197c)[사이즈변경180*100]</t>
  </si>
  <si>
    <t>자연이야기 주식회사</t>
  </si>
  <si>
    <t>20241128-1319P0061</t>
  </si>
  <si>
    <t>180mm*500m= 자동롤-3폭</t>
  </si>
  <si>
    <t>2도-한국의유산(180*100)</t>
  </si>
  <si>
    <t>20240923-1319P0061</t>
  </si>
  <si>
    <t>20241121-1000151718</t>
  </si>
  <si>
    <t>패씨피피32</t>
  </si>
  <si>
    <t>440x1000M=자동롤-2폭</t>
  </si>
  <si>
    <t>5도-식자재왕)숙주나물 300g</t>
  </si>
  <si>
    <t>20241121-1000166906</t>
  </si>
  <si>
    <t>7도-와프레쉬)숙주나물 300g</t>
  </si>
  <si>
    <t>20241227-1000156802</t>
  </si>
  <si>
    <t>165x600M=자동롤-5폭</t>
  </si>
  <si>
    <t>1도-서울아산병원</t>
  </si>
  <si>
    <t>20241224-1000164152</t>
  </si>
  <si>
    <t>패씨피피52</t>
  </si>
  <si>
    <t>150x180M=자동롤-6폭</t>
  </si>
  <si>
    <t>1도-여우애김밥</t>
  </si>
  <si>
    <t>20241114-1217P0092</t>
  </si>
  <si>
    <t>5도-콤비단무지 2.8kg (품목보고번호)</t>
  </si>
  <si>
    <t>20241118-900007</t>
  </si>
  <si>
    <t>20241025-900006</t>
  </si>
  <si>
    <t>20241025-900015</t>
  </si>
  <si>
    <t>20241030-930107</t>
  </si>
  <si>
    <t>=180x260+50=삼방스탠드-밑지분리형-지퍼</t>
  </si>
  <si>
    <t>20241007-910515</t>
  </si>
  <si>
    <t>20241121-904004</t>
  </si>
  <si>
    <t>20241002-903002</t>
  </si>
  <si>
    <t>20241210-903003</t>
  </si>
  <si>
    <t>20241112-903002</t>
  </si>
  <si>
    <t>20241220-2000160621</t>
  </si>
  <si>
    <t>60mm*400m= 띠지롤</t>
  </si>
  <si>
    <t>무지[SB)조각케익띠지(60)]</t>
  </si>
  <si>
    <t>20241220-2000160538</t>
  </si>
  <si>
    <t>75mm*400m= 자동롤-8폭</t>
  </si>
  <si>
    <t>1도-SB)조각케익띠지(75)-패턴</t>
  </si>
  <si>
    <t>20241211-2000159648</t>
  </si>
  <si>
    <t>290mm*1000m= 자동롤-2폭</t>
  </si>
  <si>
    <t>1도-SB)샌드위치(소)-오산</t>
  </si>
  <si>
    <t>20241111-2000159754</t>
  </si>
  <si>
    <t>400mm*1500m= 자동롤-2폭</t>
  </si>
  <si>
    <t>무지(부생카덮지필름)</t>
  </si>
  <si>
    <t>20241216-900002</t>
  </si>
  <si>
    <t>20241118-900009</t>
  </si>
  <si>
    <t>20241118-911003</t>
  </si>
  <si>
    <t>20241121-914003</t>
  </si>
  <si>
    <t>전투지120=무지</t>
  </si>
  <si>
    <t>=250x350=삼방-지퍼-2단걸이</t>
  </si>
  <si>
    <t>20241205-903002</t>
  </si>
  <si>
    <t>20241025-900004</t>
  </si>
  <si>
    <t>20241007-910514</t>
  </si>
  <si>
    <t>20241008-910513</t>
  </si>
  <si>
    <t>20241007-910512</t>
  </si>
  <si>
    <t>20240927-900010</t>
  </si>
  <si>
    <t>20241118-900004</t>
  </si>
  <si>
    <t>20241118-900008</t>
  </si>
  <si>
    <t>20241007-910009</t>
  </si>
  <si>
    <t>20241025-900002</t>
  </si>
  <si>
    <t>20241002-902001</t>
  </si>
  <si>
    <t>20241002-9000169113</t>
  </si>
  <si>
    <t>20240925-1000157326</t>
  </si>
  <si>
    <t>20241114-1000165126</t>
  </si>
  <si>
    <t>1도-AgmaSplint MPR-5110(5인치) 하지</t>
  </si>
  <si>
    <t>20241129-2000160622</t>
  </si>
  <si>
    <t>70mm*400m= 띠지롤</t>
  </si>
  <si>
    <t>무지[SB)조각케익띠지(70)]</t>
  </si>
  <si>
    <t>20241108-1000169077</t>
  </si>
  <si>
    <t>20241219-1317N0087</t>
  </si>
  <si>
    <t>패트42</t>
  </si>
  <si>
    <t>350x1000M=자동롤-2폭</t>
  </si>
  <si>
    <t>한영포장기계</t>
  </si>
  <si>
    <t>20241227-110013</t>
  </si>
  <si>
    <t>150x200M=자동롤-3폭</t>
  </si>
  <si>
    <t>3도-오대오-바지락칼국수</t>
  </si>
  <si>
    <t>신영종합비니루</t>
  </si>
  <si>
    <t>20241224-1000170055</t>
  </si>
  <si>
    <t>105mm*500m= 자동롤-4폭</t>
  </si>
  <si>
    <t>1도-스위트진 무광쿠키봉투(105x127)</t>
  </si>
  <si>
    <t>20241101-1219N0097</t>
  </si>
  <si>
    <t>20241126-1216P0138</t>
  </si>
  <si>
    <t>20241129-1216P0103</t>
  </si>
  <si>
    <t>240x300M=자동롤-3폭</t>
  </si>
  <si>
    <t>20241017-1000154686</t>
  </si>
  <si>
    <t>20241126-1000165668</t>
  </si>
  <si>
    <t>20241107-1418P0016</t>
  </si>
  <si>
    <t>20241101-1000160573</t>
  </si>
  <si>
    <t>20241112-1000160573</t>
  </si>
  <si>
    <t>20241125-1000160573</t>
  </si>
  <si>
    <t>20241218-11160084</t>
  </si>
  <si>
    <t>패씨피피62</t>
  </si>
  <si>
    <t>190x180M=자동롤-3폭</t>
  </si>
  <si>
    <t>2도(먹/적)-가장맛있는족발 연속무늬</t>
  </si>
  <si>
    <t>하나로팩</t>
  </si>
  <si>
    <t>20240925-1120P0066</t>
  </si>
  <si>
    <t>350x430=삼방</t>
  </si>
  <si>
    <t>3도-종합꼬치어묵</t>
  </si>
  <si>
    <t>(주)에프씨푸드</t>
  </si>
  <si>
    <t>20241007-1000150481</t>
  </si>
  <si>
    <t>3도-수유리우동)종합꼬치어묵</t>
  </si>
  <si>
    <t>20240920-1000150481</t>
  </si>
  <si>
    <t>20240902-1000159454</t>
  </si>
  <si>
    <t>450mm*1000m= 자동롤-1폭</t>
  </si>
  <si>
    <t>무지(증착)</t>
  </si>
  <si>
    <t>20241119-1219N0138</t>
  </si>
  <si>
    <t>패트(PET이지필)70=무지</t>
  </si>
  <si>
    <t>185x200M=자동롤-4폭</t>
  </si>
  <si>
    <t>20241119-1220N0013</t>
  </si>
  <si>
    <t>140x200M=자동롤</t>
  </si>
  <si>
    <t>20240906-1000160984</t>
  </si>
  <si>
    <t>4도-널담 뚱낭시에 레몬얼그레이 50g</t>
  </si>
  <si>
    <t>20240909-1000166548</t>
  </si>
  <si>
    <t>패씨피피92</t>
  </si>
  <si>
    <t>175mm*500m= 자동롤-3폭</t>
  </si>
  <si>
    <t>7도-수협-오징어젓갈 500g(원양)</t>
  </si>
  <si>
    <t>20241015-1000166540</t>
  </si>
  <si>
    <t>6도-수협-오징어젓갈 250g(원양)</t>
  </si>
  <si>
    <t>20241015-1000169336</t>
  </si>
  <si>
    <t>6도-수협-낙지젓 250g(국산)</t>
  </si>
  <si>
    <t>20241004-910002</t>
  </si>
  <si>
    <t>은박93=무지</t>
  </si>
  <si>
    <t>130*200=삼방-2폭</t>
  </si>
  <si>
    <t>20241007-910010</t>
  </si>
  <si>
    <t>20241025-900017</t>
  </si>
  <si>
    <t>20241114-903004</t>
  </si>
  <si>
    <t>130x200+35=삼방스탠드-타원밑지분리형-지퍼</t>
  </si>
  <si>
    <t>20241010-914004</t>
  </si>
  <si>
    <t>전투지120</t>
  </si>
  <si>
    <t>20241010-930002</t>
  </si>
  <si>
    <t>20241227-1000160573</t>
  </si>
  <si>
    <t>20241021-1000160573</t>
  </si>
  <si>
    <t>20241216-1000160573</t>
  </si>
  <si>
    <t>20241209-1000160573</t>
  </si>
  <si>
    <t>20240924-1000156558</t>
  </si>
  <si>
    <t>20241017-1000154681</t>
  </si>
  <si>
    <t>20241018-1000141032</t>
  </si>
  <si>
    <t>1도-파베이크(분리배출)</t>
  </si>
  <si>
    <t>20240919-2000147227</t>
  </si>
  <si>
    <t>20241015-1000155443</t>
  </si>
  <si>
    <t>180x1000M=자동롤-2폭</t>
  </si>
  <si>
    <t>1도-시골 손맛 모싯잎 송편</t>
  </si>
  <si>
    <t>20240926-2000160536</t>
  </si>
  <si>
    <t>65mm*400m= 띠지롤</t>
  </si>
  <si>
    <t>1도-SB)조각케익띠지(65)-패턴</t>
  </si>
  <si>
    <t>20241011-1000154681</t>
  </si>
  <si>
    <t>20240919-1000144917</t>
  </si>
  <si>
    <t>20241121-1216P0100</t>
  </si>
  <si>
    <t>20241218-1216P0150</t>
  </si>
  <si>
    <t>310x300M=자동롤-2폭</t>
  </si>
  <si>
    <t>20241223-1000144411</t>
  </si>
  <si>
    <t>189mm*1000m= 자동롤-3폭</t>
  </si>
  <si>
    <t>1도-떡오름(189)</t>
  </si>
  <si>
    <t>20241119-1000160814</t>
  </si>
  <si>
    <t>20241119-1000155014</t>
  </si>
  <si>
    <t>500mm*1000m= 자동롤-1폭</t>
  </si>
  <si>
    <t>20241010-914002</t>
  </si>
  <si>
    <t>=200x300=삼방-지퍼-2단걸이</t>
  </si>
  <si>
    <t>20241008-910514</t>
  </si>
  <si>
    <t>20241121-930001</t>
  </si>
  <si>
    <t>20241024-910005</t>
  </si>
  <si>
    <t>20241007-910511</t>
  </si>
  <si>
    <t>20241114-900005</t>
  </si>
  <si>
    <t>20241002-1000165926</t>
  </si>
  <si>
    <t>20241021-1000169398</t>
  </si>
  <si>
    <t>20241022-1000165926</t>
  </si>
  <si>
    <t>20241024-2000159754</t>
  </si>
  <si>
    <t>20241004-2000160622</t>
  </si>
  <si>
    <t>20241002-2000159648</t>
  </si>
  <si>
    <t>20241015-1000169343</t>
  </si>
  <si>
    <t>6도-수협-낙지젓 500g(국산)</t>
  </si>
  <si>
    <t>20240906-1219P0379</t>
  </si>
  <si>
    <t>20241106-1000158227</t>
  </si>
  <si>
    <t>20241017-1119P0160</t>
  </si>
  <si>
    <t>=300x500M=자동롤-2폭</t>
  </si>
  <si>
    <t>3도-웰스토리)더부드러운 갈릭크로와상</t>
  </si>
  <si>
    <t>20241017-2000160621</t>
  </si>
  <si>
    <t>20241220-1216P0156</t>
  </si>
  <si>
    <t>오씨피피50</t>
  </si>
  <si>
    <t>240x2000M=자동롤-2폭</t>
  </si>
  <si>
    <t>2도-Seong Dong 성동(53)</t>
  </si>
  <si>
    <t>20241204-1000169904</t>
  </si>
  <si>
    <t>7도-널담 뉴트리션 통밀식빵 비트 100g</t>
  </si>
  <si>
    <t>20241204-1000169912</t>
  </si>
  <si>
    <t>7도-널담 뉴트리션 통밀식빵 톳 100g</t>
  </si>
  <si>
    <t>20241014-1219P0196</t>
  </si>
  <si>
    <t>240mm*500m= 자동롤-2폭</t>
  </si>
  <si>
    <t>2도-데일리쏘굿(삼방)자동롤</t>
  </si>
  <si>
    <t>넛쏘굿(nut so good)</t>
  </si>
  <si>
    <t>20241205-1000154176</t>
  </si>
  <si>
    <t>150x1000M=자동롤-3폭</t>
  </si>
  <si>
    <t>2도-갓지은</t>
  </si>
  <si>
    <t>원호포장</t>
  </si>
  <si>
    <t>20241007-1000161651</t>
  </si>
  <si>
    <t>20241227-2000166221</t>
  </si>
  <si>
    <t>80mm*400m= 띠지롤</t>
  </si>
  <si>
    <t>1도-SB)조각케익띠지(80)</t>
  </si>
  <si>
    <t>20241211-2000168902</t>
  </si>
  <si>
    <t>400mm*1000m= 자동롤-2폭</t>
  </si>
  <si>
    <t>1도-SB)포테이토 어니언(400)</t>
  </si>
  <si>
    <t>20241219-2000147227</t>
  </si>
  <si>
    <t>20240924-2000159650</t>
  </si>
  <si>
    <t>340mm*1000m= 자동롤-2폭</t>
  </si>
  <si>
    <t>1도-SB)샌드위치(대)-오산</t>
  </si>
  <si>
    <t>20241021-1000169402</t>
  </si>
  <si>
    <t>20241105-1000161004</t>
  </si>
  <si>
    <t>4도-널담 뚱낭시에 황치즈 50g</t>
  </si>
  <si>
    <t>20241121-1000169343</t>
  </si>
  <si>
    <t>20241121-1000166540</t>
  </si>
  <si>
    <t>20241115-1000154686</t>
  </si>
  <si>
    <t>20241118-911001</t>
  </si>
  <si>
    <t>100x170+30=삼방스탠드-타원밑지분리형-지퍼</t>
  </si>
  <si>
    <t>20241010-914001</t>
  </si>
  <si>
    <t>170*250=삼방-지퍼</t>
  </si>
  <si>
    <t>20241010-914003</t>
  </si>
  <si>
    <t>20241007-910007</t>
  </si>
  <si>
    <t>20240925-1000168981</t>
  </si>
  <si>
    <t>1도-베즐리-레몬시트롱</t>
  </si>
  <si>
    <t>20240919-1317P0028</t>
  </si>
  <si>
    <t>150x200M=자동롤-4폭</t>
  </si>
  <si>
    <t>1도-웅이네오돌뼈(대각선연속무늬)</t>
  </si>
  <si>
    <t>주식회사 웅자네푸드</t>
  </si>
  <si>
    <t>20241008-1000144917</t>
  </si>
  <si>
    <t>20241209-2000166649</t>
  </si>
  <si>
    <t>55mm*400m= 자동롤-8폭</t>
  </si>
  <si>
    <t>무지[조각케익띠지(55)]</t>
  </si>
  <si>
    <t>20241115-2000159648</t>
  </si>
  <si>
    <t>20241017-1120P0016</t>
  </si>
  <si>
    <t>20240926-1000156550</t>
  </si>
  <si>
    <t>20240926-1000156554</t>
  </si>
  <si>
    <t>20241002-1000161948</t>
  </si>
  <si>
    <t>20241002-1000138622</t>
  </si>
  <si>
    <t>20241119-2000169684</t>
  </si>
  <si>
    <t>275mm*1000m= 자동롤-2폭</t>
  </si>
  <si>
    <t>3도-SB)프리미엄바나나1입(에콰도르)-단일원단</t>
  </si>
  <si>
    <t>20241017-1119P0132</t>
  </si>
  <si>
    <t>330x500M=자동롤-2폭</t>
  </si>
  <si>
    <t>3도-MH빅초코칩머핀 150g(640kacl)-두께/규격변경</t>
  </si>
  <si>
    <t>20241206-1000137122</t>
  </si>
  <si>
    <t>470x1000M=자동롤</t>
  </si>
  <si>
    <t>6도-버섯가루 즐겨찾김25g(전장)</t>
  </si>
  <si>
    <t>20241206-1000137781</t>
  </si>
  <si>
    <t>260x1000M=자동롤-2폭</t>
  </si>
  <si>
    <t>6도-버섯가루 즐겨찾김 4g(도시락김)</t>
  </si>
  <si>
    <t>20240920-2000168912</t>
  </si>
  <si>
    <t>70mm*300m= 띠지롤</t>
  </si>
  <si>
    <t>무지[SB)조각케익띠지(70)-40]</t>
  </si>
  <si>
    <t>20240925-2000168902</t>
  </si>
  <si>
    <t>20241107-2000168902</t>
  </si>
  <si>
    <t>20241017-1000161651</t>
  </si>
  <si>
    <t>20241017-1120P0015</t>
  </si>
  <si>
    <t>20241118-1000169148</t>
  </si>
  <si>
    <t>20241101-2000160622</t>
  </si>
  <si>
    <t>20241107-1000138622</t>
  </si>
  <si>
    <t>20241105-2000159648</t>
  </si>
  <si>
    <t>20241107-1000161948</t>
  </si>
  <si>
    <t>20241119-1000168180</t>
  </si>
  <si>
    <t>20241114-1000165130</t>
  </si>
  <si>
    <t>260mm*500m= 자동롤-3폭</t>
  </si>
  <si>
    <t>1도-AgmaSplint MPR-6080(6인치) 상지</t>
  </si>
  <si>
    <t>20241114-1000165128</t>
  </si>
  <si>
    <t>1도-AgmaSplint MPR-6080(6인치) 하지</t>
  </si>
  <si>
    <t>20241002-903004</t>
  </si>
  <si>
    <t>20241007-910006</t>
  </si>
  <si>
    <t>=250*350=삼방</t>
  </si>
  <si>
    <t>20241007-910008</t>
  </si>
  <si>
    <t>=350x450=삼방</t>
  </si>
  <si>
    <t>20240913-903002</t>
  </si>
  <si>
    <t>20241021-903003</t>
  </si>
  <si>
    <t>20241024-901004</t>
  </si>
  <si>
    <t>20241007-910513</t>
  </si>
  <si>
    <t>20241223-2000147227</t>
  </si>
  <si>
    <t>20241226-1119P0160</t>
  </si>
  <si>
    <t>20241025-2000159648</t>
  </si>
  <si>
    <t>20241030-1000165926</t>
  </si>
  <si>
    <t>20241115-1000169568</t>
  </si>
  <si>
    <t>20241211-1000138622</t>
  </si>
  <si>
    <t>20241227-1000144500</t>
  </si>
  <si>
    <t>4도-MH)올리브치아바타306g</t>
  </si>
  <si>
    <t>20241227-2000160538</t>
  </si>
  <si>
    <t>20241104-1000159472</t>
  </si>
  <si>
    <t>4도-MH)단팥 가득 빅 단팥빵480g</t>
  </si>
  <si>
    <t>20241115-1000169561</t>
  </si>
  <si>
    <t>20241202-1000168693</t>
  </si>
  <si>
    <t>=350mm*500m= 자동롤-2폭</t>
  </si>
  <si>
    <t>1도-아이마크(폴바셋베이글)</t>
  </si>
  <si>
    <t>20241206-1000152145</t>
  </si>
  <si>
    <t>4도-컴포즈커피)초코마카롱27g</t>
  </si>
  <si>
    <t>20241209-1000169989</t>
  </si>
  <si>
    <t>350mm*500m= 자동롤-2폭</t>
  </si>
  <si>
    <t>20241111-1000169587</t>
  </si>
  <si>
    <t>20241107-1000169402</t>
  </si>
  <si>
    <t>20241017-1000159472</t>
  </si>
  <si>
    <t>20241128-1000161004</t>
  </si>
  <si>
    <t>20241218-1000149278</t>
  </si>
  <si>
    <t>150x200M=자동롤-6폭</t>
  </si>
  <si>
    <t>1도(연속무늬)-우리할매떡볶이(150)</t>
  </si>
  <si>
    <t>(주)서울푸드시스템</t>
  </si>
  <si>
    <t>20241105-1000149278</t>
  </si>
  <si>
    <t>20240903-2000166648</t>
  </si>
  <si>
    <t>50mm*400m= 자동롤-8폭</t>
  </si>
  <si>
    <t>무지[조각케익띠지(50)]</t>
  </si>
  <si>
    <t>20240904-1000165926</t>
  </si>
  <si>
    <t>20240911-1000156550</t>
  </si>
  <si>
    <t>20240903-1000168808</t>
  </si>
  <si>
    <t>3도-SB)폴 인 왕밤빵85g</t>
  </si>
  <si>
    <t>20240906-1000155316</t>
  </si>
  <si>
    <t>20241209-2000166648</t>
  </si>
  <si>
    <t>20241011-1000152145</t>
  </si>
  <si>
    <t>20241129-1000163420</t>
  </si>
  <si>
    <t>=230mm*500m= 자동롤-2폭</t>
  </si>
  <si>
    <t>4도-SB)하트 스트로베리 마카롱30g</t>
  </si>
  <si>
    <t>20241002-902004</t>
  </si>
  <si>
    <t>20241118-901001</t>
  </si>
  <si>
    <t>20241115-914002</t>
  </si>
  <si>
    <t>20241121-930002</t>
  </si>
  <si>
    <t>20240906-1000155139</t>
  </si>
  <si>
    <t>20240906-2000160237</t>
  </si>
  <si>
    <t>1도-SB)포테이토 어니언 크림치즈 베이글</t>
  </si>
  <si>
    <t>20240909-1000151236</t>
  </si>
  <si>
    <t>1도-특판)마카롱-분리배출</t>
  </si>
  <si>
    <t>20240909-1000160961</t>
  </si>
  <si>
    <t>350mm(폭)x200mm(컷)x1000M=자동롤-2폭</t>
  </si>
  <si>
    <t>7도-(주)조이푸드-자이언트 점보치즈불고기버거</t>
  </si>
  <si>
    <t>20241218-1000138860</t>
  </si>
  <si>
    <t>290mm*500m= 자동롤-2폭</t>
  </si>
  <si>
    <t>1도-아이마크(290x220)</t>
  </si>
  <si>
    <t>(주)엠케이플러스</t>
  </si>
  <si>
    <t>20241018-1000144917</t>
  </si>
  <si>
    <t>20240926-1000161651</t>
  </si>
  <si>
    <t>20240930-1000160160</t>
  </si>
  <si>
    <t>3도-SB)프리미엄 바나나 1입(코스타리카-수입원:에프피아레나)</t>
  </si>
  <si>
    <t>20241015-1000165934</t>
  </si>
  <si>
    <t>660mm*500m= 자동롤</t>
  </si>
  <si>
    <t>8도-VN)에그베이컨 크루아상 샌드위치690g(TR)-재질변경</t>
  </si>
  <si>
    <t>20240913-900017</t>
  </si>
  <si>
    <t>20241002-1000154859</t>
  </si>
  <si>
    <t>20241104-1000168434</t>
  </si>
  <si>
    <t>20241121-1118P0116</t>
  </si>
  <si>
    <t>190x270=삼방-지퍼</t>
  </si>
  <si>
    <t>6도-꼬미다)슈가파우더 중량 500g</t>
  </si>
  <si>
    <t>20241121-1119P0054</t>
  </si>
  <si>
    <t>20241226-1118P0116</t>
  </si>
  <si>
    <t>20241206-1119P0054</t>
  </si>
  <si>
    <t>20240930-900020</t>
  </si>
  <si>
    <t>20241029-1000162803</t>
  </si>
  <si>
    <t>260mm*390mm=삼방-지퍼</t>
  </si>
  <si>
    <t>4도-마트킹-마른먹거리 500g</t>
  </si>
  <si>
    <t>20241120-1000159652</t>
  </si>
  <si>
    <t>20241209-1000168533</t>
  </si>
  <si>
    <t>20241204-1000160974</t>
  </si>
  <si>
    <t>4도-널담 뚱낭시에 녹차커스타드 50g</t>
  </si>
  <si>
    <t>20241112-1000168533</t>
  </si>
  <si>
    <t>20241016-1000161948</t>
  </si>
  <si>
    <t>20240927-1000160961</t>
  </si>
  <si>
    <t>20240903-1000160961</t>
  </si>
  <si>
    <t>20241028-2000168902</t>
  </si>
  <si>
    <t>20240926-2000160538</t>
  </si>
  <si>
    <t>20240920-2000168913</t>
  </si>
  <si>
    <t>75mm*300m= 띠지롤</t>
  </si>
  <si>
    <t>무지[SB)조각케익띠지(75)-40]</t>
  </si>
  <si>
    <t>20240906-1000155149</t>
  </si>
  <si>
    <t>20240903-1000168804</t>
  </si>
  <si>
    <t>3도-SB)우리 보늬 밤 페스츄리78g</t>
  </si>
  <si>
    <t>20241016-1000137998</t>
  </si>
  <si>
    <t>400mm*1000m= 자동롤-1폭</t>
  </si>
  <si>
    <t>듀팩코리아</t>
  </si>
  <si>
    <t>20240920-1000169138</t>
  </si>
  <si>
    <t>나이론(유무광)80</t>
  </si>
  <si>
    <t>2도-mataba-식물성 글리세린(보습제)</t>
  </si>
  <si>
    <t>20241018-1000160178</t>
  </si>
  <si>
    <t>205mm(폭)*125mm(컷)*1000m= 자동롤-2폭</t>
  </si>
  <si>
    <t>4도-(주)조이푸드-대상 스트로베리다쿠아즈 20g(91kcal)</t>
  </si>
  <si>
    <t>20241121-1000134607</t>
  </si>
  <si>
    <t>20241112-1000161054</t>
  </si>
  <si>
    <t>20240902-2000168812</t>
  </si>
  <si>
    <t>150x140(H30)+40=이접헤다-꼬리풀발이-모자타공(25*8)</t>
  </si>
  <si>
    <t>5도-제스프리 키위(썬골드키위)2입-공급원:맛젤영농조합법인</t>
  </si>
  <si>
    <t>20240909-1000158432</t>
  </si>
  <si>
    <t>3도-SB)클래식스콘</t>
  </si>
  <si>
    <t>20241002-1000169215</t>
  </si>
  <si>
    <t>6도-NEW)산딸기마카롱-정답만 콕콕찍어라</t>
  </si>
  <si>
    <t>20241004-2000168902</t>
  </si>
  <si>
    <t>20241007-1000158432</t>
  </si>
  <si>
    <t>20240926-2000168912</t>
  </si>
  <si>
    <t>20241115-1000134600</t>
  </si>
  <si>
    <t>20240924-2000159648</t>
  </si>
  <si>
    <t>20240911-1000167791</t>
  </si>
  <si>
    <t>20240905-2000159754</t>
  </si>
  <si>
    <t>20240926-1119P0133</t>
  </si>
  <si>
    <t>3도-MH빅블루베리머핀 150g(600kacl)-두께/규격변경</t>
  </si>
  <si>
    <t>20240903-1000168693</t>
  </si>
  <si>
    <t>20240903-2000166649</t>
  </si>
  <si>
    <t>20240906-1000163420</t>
  </si>
  <si>
    <t>20241223-1000167628</t>
  </si>
  <si>
    <t>7도-널담 뉴트리션 통밀식빵 플레인 100g</t>
  </si>
  <si>
    <t>20241022-1000165910</t>
  </si>
  <si>
    <t>7도-VN)바질치즈치아바타195g-1입</t>
  </si>
  <si>
    <t>20241017-2000160536</t>
  </si>
  <si>
    <t>20241105-2000159650</t>
  </si>
  <si>
    <t>20241107-1000165926</t>
  </si>
  <si>
    <t>20241024-2000160538</t>
  </si>
  <si>
    <t>20241223-1000162808</t>
  </si>
  <si>
    <t>300mm*455mm=삼방-지퍼</t>
  </si>
  <si>
    <t>4도-마트킹-마른먹거리 1kg</t>
  </si>
  <si>
    <t>20241220-1000138445</t>
  </si>
  <si>
    <t>20240903-1000137856</t>
  </si>
  <si>
    <t>20241010-1000168606</t>
  </si>
  <si>
    <t>20241104-1000139129</t>
  </si>
  <si>
    <t>20240912-131021</t>
  </si>
  <si>
    <t>20240912-131022</t>
  </si>
  <si>
    <t>20241223-131022</t>
  </si>
  <si>
    <t>20241011-1000151457</t>
  </si>
  <si>
    <t>20241126-131022</t>
  </si>
  <si>
    <t>20241126-131021</t>
  </si>
  <si>
    <t>20241106-1000151457</t>
  </si>
  <si>
    <t>20241024-131022</t>
  </si>
  <si>
    <t>20241011-1619N0015</t>
  </si>
  <si>
    <t>300x400=삼방</t>
  </si>
  <si>
    <t>20241106-131022</t>
  </si>
  <si>
    <t>20241223-1000139587</t>
  </si>
  <si>
    <t>1도-해창팩)반먹색(250)</t>
  </si>
  <si>
    <t>20241106-1619N0015</t>
  </si>
  <si>
    <t>20241126-1000150889</t>
  </si>
  <si>
    <t>20241223-131021</t>
  </si>
  <si>
    <t>20241219-1318P0145</t>
  </si>
  <si>
    <t>1도-데일리쏘굿2</t>
  </si>
  <si>
    <t>20241024-1318P0145</t>
  </si>
  <si>
    <t>20240924-1000136058</t>
  </si>
  <si>
    <t>20240924-1000150070</t>
  </si>
  <si>
    <t>20241217-1000150070</t>
  </si>
  <si>
    <t>20241217-1000136058</t>
  </si>
  <si>
    <t>20241017-1220N0066</t>
  </si>
  <si>
    <t>20241017-1000150069</t>
  </si>
  <si>
    <t>400mm*650mm=삼방꼬리</t>
  </si>
  <si>
    <t>20240926-1000148794</t>
  </si>
  <si>
    <t>1도-타코야끼 1000g</t>
  </si>
  <si>
    <t>(주)해왕푸드(택)</t>
  </si>
  <si>
    <t>20241121-1000148794</t>
  </si>
  <si>
    <t>20241119-1000161252</t>
  </si>
  <si>
    <t>195mm*1000m= 자동롤-4폭</t>
  </si>
  <si>
    <t>3도-쿠캣-크림찹쌀떡-내포</t>
  </si>
  <si>
    <t>20241111-1000150136</t>
  </si>
  <si>
    <t>20240912-1000167628</t>
  </si>
  <si>
    <t>20240909-1000149278</t>
  </si>
  <si>
    <t>20240906-1000142163</t>
  </si>
  <si>
    <t>20240924-1120P0037</t>
  </si>
  <si>
    <t>20240926-2000168913</t>
  </si>
  <si>
    <t>20241025-2000159650</t>
  </si>
  <si>
    <t>20241017-1118P0239</t>
  </si>
  <si>
    <t>오씨피피(투명)40=3도-밀크앤허니)부드러운치즈스콘 85g(380kacl)-영문수정</t>
  </si>
  <si>
    <t>300x500M=자동롤-2폭</t>
  </si>
  <si>
    <t>3도-밀크앤허니)부드러운치즈스콘 85g(380kacl)-영문수정</t>
  </si>
  <si>
    <t>20241115-1117P0099</t>
  </si>
  <si>
    <t>220x340=삼방</t>
  </si>
  <si>
    <t>8도-자연드림)백숙용닭 850g</t>
  </si>
  <si>
    <t>20241015-1116P0216</t>
  </si>
  <si>
    <t>나이론80=6도-곱닥해)고등어살(150g)-중량변경</t>
  </si>
  <si>
    <t>140x320=삼방</t>
  </si>
  <si>
    <t>6도-곱닥해)고등어살(150g)-중량변경</t>
  </si>
  <si>
    <t>20241015-1620P0020</t>
  </si>
  <si>
    <t>140x330=삼방</t>
  </si>
  <si>
    <t>6도-곱닥해)고등어살(200g)</t>
  </si>
  <si>
    <t>20241030-1116P0200</t>
  </si>
  <si>
    <t>오피피75</t>
  </si>
  <si>
    <t>1도(먹)-다진마늘 2kg(수입처삭제)</t>
  </si>
  <si>
    <t>20240904-1000168985</t>
  </si>
  <si>
    <t>70mm*170mm=삼방</t>
  </si>
  <si>
    <t>에스엠티</t>
  </si>
  <si>
    <t>20240910-1119P0113</t>
  </si>
  <si>
    <t>1도(먹색)-김태준의탕탕집-감자탕,설렁탕(소스3종)</t>
  </si>
  <si>
    <t>김태준의 탕탕집</t>
  </si>
  <si>
    <t>20241224-1000156896</t>
  </si>
  <si>
    <t>1도-김태준의탕탕집-감자탕.설렁탕</t>
  </si>
  <si>
    <t>20240926-1000160893</t>
  </si>
  <si>
    <t>315mm*430mm=삼방</t>
  </si>
  <si>
    <t>4도-주현냉동-프리미엄 아이스 3kg</t>
  </si>
  <si>
    <t>20241210-1000160893</t>
  </si>
  <si>
    <t>20241107-1000165383</t>
  </si>
  <si>
    <t>170mm*250mm=삼방</t>
  </si>
  <si>
    <t>주식회사 파워컨버전스</t>
  </si>
  <si>
    <t>신영지엔피</t>
  </si>
  <si>
    <t>20240902-1000142163</t>
  </si>
  <si>
    <t>20241004-1000169242</t>
  </si>
  <si>
    <t>6도-(주)조이푸드-국가대표불고기버거157g</t>
  </si>
  <si>
    <t>20241010-1000160961</t>
  </si>
  <si>
    <t>20240902-1000151236</t>
  </si>
  <si>
    <t>20240911-2000168902</t>
  </si>
  <si>
    <t>20241030-1000169398</t>
  </si>
  <si>
    <t>20241031-1000144500</t>
  </si>
  <si>
    <t>20241104-1000165120</t>
  </si>
  <si>
    <t>405mm*500m= 자동롤-2폭</t>
  </si>
  <si>
    <t>3도-MH)부드러운 10결버터 데니쉬식빵(마켓컬리)</t>
  </si>
  <si>
    <t>20241002-2000159650</t>
  </si>
  <si>
    <t>20240911-1000156554</t>
  </si>
  <si>
    <t>20240911-1000165934</t>
  </si>
  <si>
    <t>20240909-1118P0274</t>
  </si>
  <si>
    <t>20241015-1000167628</t>
  </si>
  <si>
    <t>20240925-1000163221</t>
  </si>
  <si>
    <t>160x1000M=자동롤-4폭</t>
  </si>
  <si>
    <t>1도-천사비즈</t>
  </si>
  <si>
    <t>20241031-1000149729</t>
  </si>
  <si>
    <t>270mm*1000m= 자동롤-2폭</t>
  </si>
  <si>
    <t>4도-(주)푸드코아-초코크림머핀 45g(130kcal)</t>
  </si>
  <si>
    <t>20240906-1000138860</t>
  </si>
  <si>
    <t>20240909-1000154681</t>
  </si>
  <si>
    <t>450mm*500m= 자동롤-2폭</t>
  </si>
  <si>
    <t>20240911-1118P0274</t>
  </si>
  <si>
    <t>20240912-1000144500</t>
  </si>
  <si>
    <t>20241004-2000160621</t>
  </si>
  <si>
    <t>20240903-1000168979</t>
  </si>
  <si>
    <t>230mm*500m= 자동롤-3폭</t>
  </si>
  <si>
    <t>1도-베즐리-레몬마들렌</t>
  </si>
  <si>
    <t>20240903-1000168981</t>
  </si>
  <si>
    <t>20240903-1000165856</t>
  </si>
  <si>
    <t>230x500M=자동롤-3폭</t>
  </si>
  <si>
    <t>1도-베즐리(230)</t>
  </si>
  <si>
    <t>20241017-1000156802</t>
  </si>
  <si>
    <t>20240925-1000169207</t>
  </si>
  <si>
    <t>패트40</t>
  </si>
  <si>
    <t>20240925-1000169206</t>
  </si>
  <si>
    <t>20241023-1000146532</t>
  </si>
  <si>
    <t>5도-식자재왕)콩나물 300g</t>
  </si>
  <si>
    <t>20241226-1419P0022</t>
  </si>
  <si>
    <t>은박(유무광)55</t>
  </si>
  <si>
    <t>460mm*1000m= 자동롤-1폭</t>
  </si>
  <si>
    <t>5도-송원식품-불에 바싹 구운김 12g</t>
  </si>
  <si>
    <t>20241226-1000147483</t>
  </si>
  <si>
    <t>6도-바다숲-24시간 정성담은 직화구이김 4g</t>
  </si>
  <si>
    <t>20241127-1000134607</t>
  </si>
  <si>
    <t>20241104-1000142163</t>
  </si>
  <si>
    <t>20240903-1000168977</t>
  </si>
  <si>
    <t>1도-베즐리-쇼콜라휘낭시에</t>
  </si>
  <si>
    <t>20241106-1216P0101</t>
  </si>
  <si>
    <t>패트66</t>
  </si>
  <si>
    <t>20241014-1217P0022</t>
  </si>
  <si>
    <t>패트(PP홀드/냉동용)58</t>
  </si>
  <si>
    <t>150x200M=용기롤-4폭</t>
  </si>
  <si>
    <t>1도-오현태-THE JOKBAL</t>
  </si>
  <si>
    <t>20241016-131108</t>
  </si>
  <si>
    <t>패씨피피70</t>
  </si>
  <si>
    <t>350x500m=자동롤-2폭</t>
  </si>
  <si>
    <t>1도-도영푸드피아-연속무늬</t>
  </si>
  <si>
    <t>20241226-2219N0045</t>
  </si>
  <si>
    <t>70x500m=자동롤-8폭</t>
  </si>
  <si>
    <t>20241115-1317P0028</t>
  </si>
  <si>
    <t>20241016-1117N0012</t>
  </si>
  <si>
    <t>주식회사 마마</t>
  </si>
  <si>
    <t>20240930-1000169148</t>
  </si>
  <si>
    <t>제이피앤피</t>
  </si>
  <si>
    <t>20241226-1419P0021</t>
  </si>
  <si>
    <t>460x1000M=자동롤</t>
  </si>
  <si>
    <t>5도-송원식품-매일먹어도 맛있는 구운김 20g</t>
  </si>
  <si>
    <t>20241213-1119P0064</t>
  </si>
  <si>
    <t>305x500M=자동롤-2폭</t>
  </si>
  <si>
    <t>6도-델리프레쉬)한입과일(해썹O-사각용기)</t>
  </si>
  <si>
    <t>(주)델리프레쉬</t>
  </si>
  <si>
    <t>20241029-1119P0064</t>
  </si>
  <si>
    <t>20241011-1117P0074</t>
  </si>
  <si>
    <t>140x1000M=자동롤-4폭</t>
  </si>
  <si>
    <t>1도(백색)-마포제일떡집</t>
  </si>
  <si>
    <t>씨와이(CY)패키지</t>
  </si>
  <si>
    <t>트루맨엠앤엘</t>
  </si>
  <si>
    <t>20241022-1000157037</t>
  </si>
  <si>
    <t>1도-맛닭꼬 로스트 날개</t>
  </si>
  <si>
    <t>20241007-1000142163</t>
  </si>
  <si>
    <t>20241029-1000160961</t>
  </si>
  <si>
    <t>20241219-1000160961</t>
  </si>
  <si>
    <t>350mm(폭)*200mm(컷)*500m= 자동롤-2폭</t>
  </si>
  <si>
    <t>20241225-1000147483</t>
  </si>
  <si>
    <t>20241210-1119P0106</t>
  </si>
  <si>
    <t>패트(PP이지필)70</t>
  </si>
  <si>
    <t>145x500M=자동롤-4폭</t>
  </si>
  <si>
    <t>6도-델리프레쉬)한입과일(원형용기-145)</t>
  </si>
  <si>
    <t>20241008-11160105</t>
  </si>
  <si>
    <t>20241210-1000160961</t>
  </si>
  <si>
    <t>제국포장</t>
  </si>
  <si>
    <t>20240919-1000160522</t>
  </si>
  <si>
    <t>20241227-3000166854</t>
  </si>
  <si>
    <t>HD튜브(유백)20</t>
  </si>
  <si>
    <t>240x400+50=튜브M자일접-W형타공손잡이</t>
  </si>
  <si>
    <t>단면1도-무궁화 꽃이 피었습니다 240</t>
  </si>
  <si>
    <t>대호케미칼</t>
  </si>
  <si>
    <t>20241127-3000166854</t>
  </si>
  <si>
    <t>20240924-2000147229</t>
  </si>
  <si>
    <t>260mm*450mm+100mm=튜브M자일접-W형손잡이</t>
  </si>
  <si>
    <t>1도-아담만두</t>
  </si>
  <si>
    <t>아담만두 팩토리</t>
  </si>
  <si>
    <t>20240910-2000147229</t>
  </si>
  <si>
    <t>20241202-2000153103</t>
  </si>
  <si>
    <t>400mm*980mm+90mm=튜브M자일접</t>
  </si>
  <si>
    <t>20241022-2419P0021</t>
  </si>
  <si>
    <t>HD(반투명)25=양면1도-해찬 송학김</t>
  </si>
  <si>
    <t>350x475+50=튜브M자일접-바나나타공</t>
  </si>
  <si>
    <t>양면1도-해찬 송학김</t>
  </si>
  <si>
    <t>20241204-2000147243</t>
  </si>
  <si>
    <t>HD튜브(반투명)40</t>
  </si>
  <si>
    <t>195mm*320mm+60mm=튜브M자일접-W형손잡이</t>
  </si>
  <si>
    <t>단면1도-포트캔커피-소</t>
  </si>
  <si>
    <t>20240920-980006</t>
  </si>
  <si>
    <t>패트(PP홀드/냉동용)60</t>
  </si>
  <si>
    <t>150x200m=자동롤-6폭</t>
  </si>
  <si>
    <t>20241018-1000160183</t>
  </si>
  <si>
    <t>6도-(주)조이푸드-대상 얼그레이초코다쿠아즈 20g(23kcal)</t>
  </si>
  <si>
    <t>20240910-2000147243</t>
  </si>
  <si>
    <t>20240923-2000161751</t>
  </si>
  <si>
    <t>PE튜브(유백)60</t>
  </si>
  <si>
    <t>250mm*330mm=튜브일접-타공손잡이</t>
  </si>
  <si>
    <t>2도-올바르고반듯한(학교채널)</t>
  </si>
  <si>
    <t>20241213-2120P0024</t>
  </si>
  <si>
    <t>HD튜브(투명)50</t>
  </si>
  <si>
    <t>290x390+80=튜브M자일접-바나나타공손잡이</t>
  </si>
  <si>
    <t>단면1도(먹)-Mad for Garlic 매드포갈릭(29x39)</t>
  </si>
  <si>
    <t>한성물산</t>
  </si>
  <si>
    <t>20240902-21160087</t>
  </si>
  <si>
    <t>350x700+150=튜브M자일접-U자형타공손잡이</t>
  </si>
  <si>
    <t>단면1도(먹)-Mad for Garlic 매드포갈릭(대)</t>
  </si>
  <si>
    <t>20241010-2000157637</t>
  </si>
  <si>
    <t>350mm*885mm=튜브일접-타공1개</t>
  </si>
  <si>
    <t>1도-BNG 연속무늬 파우치(중)</t>
  </si>
  <si>
    <t>주식회사밴드골드</t>
  </si>
  <si>
    <t>20241128-230630</t>
  </si>
  <si>
    <t>PE튜브(보라)100=무지</t>
  </si>
  <si>
    <t>280x390=튜브일접</t>
  </si>
  <si>
    <t>20241211-21150066</t>
  </si>
  <si>
    <t>290x500=튜브일접</t>
  </si>
  <si>
    <t>20240925-2116N0044</t>
  </si>
  <si>
    <t>220x310=튜브일접</t>
  </si>
  <si>
    <t>20241217-2118N0068</t>
  </si>
  <si>
    <t>170x240=튜브일접</t>
  </si>
  <si>
    <t>20240902-2000156845</t>
  </si>
  <si>
    <t>300x400=튜브일접-손잡이타공</t>
  </si>
  <si>
    <t>단면1도(먹)-파르나스 제주</t>
  </si>
  <si>
    <t>20241107-2000156845</t>
  </si>
  <si>
    <t>20241206-2000138320</t>
  </si>
  <si>
    <t>20241121-2000152715</t>
  </si>
  <si>
    <t>270mm*400mm=튜브일접-밴드씨링</t>
  </si>
  <si>
    <t>가미</t>
  </si>
  <si>
    <t>20241107-2000157607</t>
  </si>
  <si>
    <t>650x880+220=튜브M자일접</t>
  </si>
  <si>
    <t>20241028-2000169488</t>
  </si>
  <si>
    <t>HD튜브(노랑)15</t>
  </si>
  <si>
    <t>20241203-2219N0016</t>
  </si>
  <si>
    <t>PE튜브(투명)30=무지</t>
  </si>
  <si>
    <t>230x500=튜브일접</t>
  </si>
  <si>
    <t>20241018-2000156649</t>
  </si>
  <si>
    <t>260mm*470mm+30mm=튜브M자일접-밴드씨링</t>
  </si>
  <si>
    <t>농업회사법인 주식회사 에이치팜스</t>
  </si>
  <si>
    <t>20240906-1000137344</t>
  </si>
  <si>
    <t>220mm*500m= 자동롤-2폭</t>
  </si>
  <si>
    <t>1도-비누베이스(비누100g)</t>
  </si>
  <si>
    <t>20241202-2000166865</t>
  </si>
  <si>
    <t>PE(투명)30</t>
  </si>
  <si>
    <t>800mm*700mm+105mm=튜브M자일접</t>
  </si>
  <si>
    <t>20241223-2519N0001</t>
  </si>
  <si>
    <t>PE(투명)40</t>
  </si>
  <si>
    <t>710x690+105=튜브M자일접</t>
  </si>
  <si>
    <t>20241029-2000166865</t>
  </si>
  <si>
    <t>20241101-2519N0001</t>
  </si>
  <si>
    <t>20241202-2519N0001</t>
  </si>
  <si>
    <t>20241223-2000166865</t>
  </si>
  <si>
    <t>20240930-2000166865</t>
  </si>
  <si>
    <t>20240903-2519N0001</t>
  </si>
  <si>
    <t>20241127-2000137984</t>
  </si>
  <si>
    <t>310mm*570mm+80mm=튜브M자일접-W형타공손잡이</t>
  </si>
  <si>
    <t>1도-바다원(쇼핑봉투)</t>
  </si>
  <si>
    <t>20241024-3000169484</t>
  </si>
  <si>
    <t>500x700+70=튜브M자일접-W형타공손잡이</t>
  </si>
  <si>
    <t>단면1도-무궁화꽃이피었습니다-무궁화김(20봉)</t>
  </si>
  <si>
    <t>20241202-3000156042</t>
  </si>
  <si>
    <t>HD튜브(투명)35</t>
  </si>
  <si>
    <t>470x600=튜브일접-타공1개</t>
  </si>
  <si>
    <t>단면1도-신묘 건두부 5kg</t>
  </si>
  <si>
    <t>20241226-2000160373</t>
  </si>
  <si>
    <t>PE튜브(투명)20</t>
  </si>
  <si>
    <t>900mm*700mm=튜브일접</t>
  </si>
  <si>
    <t>무지(로메인 전용-규격변경)</t>
  </si>
  <si>
    <t>20240904-2000168987</t>
  </si>
  <si>
    <t>무지(반찬관봉투)</t>
  </si>
  <si>
    <t>20241024-3000169482</t>
  </si>
  <si>
    <t>400x580+60=튜브M자일접-W형타공손잡이</t>
  </si>
  <si>
    <t>단면1도-무궁화꽃이피었습니다-무궁화김(10봉)</t>
  </si>
  <si>
    <t>20240911-3000166854</t>
  </si>
  <si>
    <t>20241024-3000169480</t>
  </si>
  <si>
    <t>320x500+60=튜브M자일접-W형타공손잡이</t>
  </si>
  <si>
    <t>단면1도-무궁화꽃이피었습니다-무궁화김(5봉)</t>
  </si>
  <si>
    <t>20241014-2000166437</t>
  </si>
  <si>
    <t>PE튜브(청색)35</t>
  </si>
  <si>
    <t>430x1000+M45=튜브M자일접</t>
  </si>
  <si>
    <t>무지(유색-냉동포장비닐)</t>
  </si>
  <si>
    <t>20240906-1000165167</t>
  </si>
  <si>
    <t>나이론(유무광)60</t>
  </si>
  <si>
    <t>2도-마타바-분말베이스(powder base)</t>
  </si>
  <si>
    <t>20241021-1000167639</t>
  </si>
  <si>
    <t>20240924-210929</t>
  </si>
  <si>
    <t>PE(청색)40＝무지(계량유색-중)</t>
  </si>
  <si>
    <t>350*560+M80＝튜브M자일접</t>
  </si>
  <si>
    <t>20241106-2000150116</t>
  </si>
  <si>
    <t>900mm*900mm=튜브일접</t>
  </si>
  <si>
    <t>무지(농산무지)</t>
  </si>
  <si>
    <t>20240930-2619P0066</t>
  </si>
  <si>
    <t>230x380+60=튜브M자일접-바나나타공손잡이</t>
  </si>
  <si>
    <t>1도-청춘얼큰이</t>
  </si>
  <si>
    <t>212디자인(DESIGN)</t>
  </si>
  <si>
    <t>20240912-2000160373</t>
  </si>
  <si>
    <t>20241004-2000148280</t>
  </si>
  <si>
    <t>단면2도-(주)푸드코아-풀스키친 브리오슈 햄버거번500g(50gx10개)</t>
  </si>
  <si>
    <t>20241126-2418P0007</t>
  </si>
  <si>
    <t>HD튜브(유백/엠보)30</t>
  </si>
  <si>
    <t>390x600+70=튜브M접-W형타공손잡이</t>
  </si>
  <si>
    <t>단면1도-용기수산(대)</t>
  </si>
  <si>
    <t>20241128-2000153184</t>
  </si>
  <si>
    <t>800mm*700mm=튜브일접</t>
  </si>
  <si>
    <t>푸른아이피에스</t>
  </si>
  <si>
    <t>20241028-2000163300</t>
  </si>
  <si>
    <t>720mm*600mm=튜브일접</t>
  </si>
  <si>
    <t>20241105-2418P0078</t>
  </si>
  <si>
    <t>280x230=튜브일접</t>
  </si>
  <si>
    <t>단면1도(먹색)-(주)푸드코아-촉촉한초코칩쿠키생지 600g(60g*10개)</t>
  </si>
  <si>
    <t>20241224-2418P0085</t>
  </si>
  <si>
    <t>230x300=튜브일접</t>
  </si>
  <si>
    <t>단면1도(먹색)-(주)푸드코아-쵸코칩쿠키생지 400g(20g*20개)</t>
  </si>
  <si>
    <t>20241223-2420P0006</t>
  </si>
  <si>
    <t>580x800=튜브일접</t>
  </si>
  <si>
    <t>단면1도-노벨유통-닭발(냉장)10kg</t>
  </si>
  <si>
    <t>20241223-2000142960</t>
  </si>
  <si>
    <t>260mm*450mm=이접</t>
  </si>
  <si>
    <t>단면1도-노벨유통-닭파꼬치(냉장)해썹(소)</t>
  </si>
  <si>
    <t>20241002-2520P0013</t>
  </si>
  <si>
    <t>PE(유백)50</t>
  </si>
  <si>
    <t>450x400=튜브일접-타공손잡이</t>
  </si>
  <si>
    <t>양면1도-초록원 으뜸한돈(450)</t>
  </si>
  <si>
    <t>20241002-2520P0014</t>
  </si>
  <si>
    <t>520x520=튜브일접-타공손잡이</t>
  </si>
  <si>
    <t>양면1도-초록원 으뜸한돈(520)</t>
  </si>
  <si>
    <t>20241226-2520P0013</t>
  </si>
  <si>
    <t>20241226-2000161751</t>
  </si>
  <si>
    <t>20241018-1118P0182</t>
  </si>
  <si>
    <t>200(폭)x110(컷)x1000M=자동롤-3폭</t>
  </si>
  <si>
    <t>2도-(주)조이푸드-동원 프렌치쁘띠마카롱-스트로베리 15g(65kcal)</t>
  </si>
  <si>
    <t>20241121-1000148935</t>
  </si>
  <si>
    <t>20240924-1000168180</t>
  </si>
  <si>
    <t>경원상사</t>
  </si>
  <si>
    <t>20241224-2418P0078</t>
  </si>
  <si>
    <t>가인</t>
  </si>
  <si>
    <t>20241010-220776</t>
  </si>
  <si>
    <t>200x360(H30)+40=이접-헤다-꼬리풀발이-백띠-고리구멍10mm*1개</t>
  </si>
  <si>
    <t>20241202-130084</t>
  </si>
  <si>
    <t>정전기70</t>
  </si>
  <si>
    <t>120x160=삼방</t>
  </si>
  <si>
    <t>격동포장상사</t>
  </si>
  <si>
    <t>등원에스엠피</t>
  </si>
  <si>
    <t>20240904-130084</t>
  </si>
  <si>
    <t>20240903-3000144569</t>
  </si>
  <si>
    <t>20240903-3000149806</t>
  </si>
  <si>
    <t>20240903-3000144567</t>
  </si>
  <si>
    <t>105mm*150mm=삼방-씨링5mm</t>
  </si>
  <si>
    <t>20240903-3620N0001</t>
  </si>
  <si>
    <t>정전기70=무지</t>
  </si>
  <si>
    <t>90x110=삼방</t>
  </si>
  <si>
    <t>20241217-3000144569</t>
  </si>
  <si>
    <t>20241016-3000169355</t>
  </si>
  <si>
    <t>420mm*510mm=삼방</t>
  </si>
  <si>
    <t>세림산업</t>
  </si>
  <si>
    <t>20241202-220416</t>
  </si>
  <si>
    <t>150x360(H40)+40=헤다꼬리풀발이-백띠-고리구멍10mm*1개</t>
  </si>
  <si>
    <t>20240923-2000145004</t>
  </si>
  <si>
    <t>550mm*345mm+50mm=헤다-꼬리풀발이-핫멜트-손잡이타공</t>
  </si>
  <si>
    <t>20240920-2000148439</t>
  </si>
  <si>
    <t>290mm*225mm+40mm=헤다-꼬리풀발이-바람구멍1개</t>
  </si>
  <si>
    <t>20241127-2000148439</t>
  </si>
  <si>
    <t>20240910-1000169059</t>
  </si>
  <si>
    <t>20240904-1000156480</t>
  </si>
  <si>
    <t>20240902-1000156480</t>
  </si>
  <si>
    <t>20240909-1000156480</t>
  </si>
  <si>
    <t>20241030-120220</t>
  </si>
  <si>
    <t>160x330=삼방</t>
  </si>
  <si>
    <t>20241007-1317N0109</t>
  </si>
  <si>
    <t>320x450=삼방</t>
  </si>
  <si>
    <t>대원종합상사</t>
  </si>
  <si>
    <t>20241205-1318N0046</t>
  </si>
  <si>
    <t>210x330=삼방</t>
  </si>
  <si>
    <t>20241007-1318N0046</t>
  </si>
  <si>
    <t>20241105-3620N0001</t>
  </si>
  <si>
    <t>20241202-3000149806</t>
  </si>
  <si>
    <t>20241202-3620N0001</t>
  </si>
  <si>
    <t>20241010-31150050</t>
  </si>
  <si>
    <t>정전기75=무지</t>
  </si>
  <si>
    <t>=125mm*200m= 튜브롤(7.5mm 실링)</t>
  </si>
  <si>
    <t>20240903-3000144568</t>
  </si>
  <si>
    <t>150mm*200mm=삼방-씨링10mm</t>
  </si>
  <si>
    <t>20241002-3000164590</t>
  </si>
  <si>
    <t>60mm*90mm+40mm=이방-풀발이</t>
  </si>
  <si>
    <t>전일상사</t>
  </si>
  <si>
    <t>20241025-3000164590</t>
  </si>
  <si>
    <t>20241210-120425</t>
  </si>
  <si>
    <t>65x140=삼방</t>
  </si>
  <si>
    <t>20240911-3000136749</t>
  </si>
  <si>
    <t>정전기70＝무지</t>
  </si>
  <si>
    <t>95mm*220mm=삼방((v칼있음 씨링7.5mm)</t>
  </si>
  <si>
    <t>20241220-3000141679</t>
  </si>
  <si>
    <t>100mm*170mm=삼방-지퍼(씨링5mm/지퍼위치20mm)</t>
  </si>
  <si>
    <t>박도영 테스트</t>
  </si>
  <si>
    <t>20241029-930004</t>
  </si>
  <si>
    <t>20240909-1000154686</t>
  </si>
  <si>
    <t>20240919-1216P0150</t>
  </si>
  <si>
    <t>20240919-1216P0101</t>
  </si>
  <si>
    <t>20241002-1000166094</t>
  </si>
  <si>
    <t>490mm*1000m= 자동롤-1폭</t>
  </si>
  <si>
    <t>1도-갯마을돌김(후면-490폭)</t>
  </si>
  <si>
    <t>20241129-2000165170</t>
  </si>
  <si>
    <t>380mm*400mm=이접-지퍼-타공손잡이</t>
  </si>
  <si>
    <t>재성포장</t>
  </si>
  <si>
    <t>20241204-2118P0152</t>
  </si>
  <si>
    <t>생분해(유백)55=단면1도(적)-MIES 미즈컨테이너 하이파이브 (헬멧그림)</t>
  </si>
  <si>
    <t>270x480+110=튜브M자일접-바나나타공</t>
  </si>
  <si>
    <t>단면1도(적)-MIES 미즈컨테이너 하이파이브 (헬멧그림)</t>
  </si>
  <si>
    <t>솔직담백스튜디오</t>
  </si>
  <si>
    <t>프로팩(법인)</t>
  </si>
  <si>
    <t>20240920-1000138622</t>
  </si>
  <si>
    <t>20241031-2000151803</t>
  </si>
  <si>
    <t>크라프트120</t>
  </si>
  <si>
    <t>370mm*460mm+40mm=삼방풀발이-핫멜트</t>
  </si>
  <si>
    <t>1도(실크)-MUARMUS(무아르무스)</t>
  </si>
  <si>
    <t>무아르무스</t>
  </si>
  <si>
    <t>대신스크린</t>
  </si>
  <si>
    <t>20240902-1000160573</t>
  </si>
  <si>
    <t>20240906-3000167566</t>
  </si>
  <si>
    <t>유포지80</t>
  </si>
  <si>
    <t>250mm*55mm=스티커띠지</t>
  </si>
  <si>
    <t>6도-(주)조이푸드-우주먼지 초코마카롱</t>
  </si>
  <si>
    <t>성신그래픽스</t>
  </si>
  <si>
    <t>20240909-3000167566</t>
  </si>
  <si>
    <t>20240926-3000169173</t>
  </si>
  <si>
    <t>327mm*60mm=스티커띠지</t>
  </si>
  <si>
    <t>7도-(주)조이푸드-스웰리 햇살 쿠키슈</t>
  </si>
  <si>
    <t>20240906-3000167620</t>
  </si>
  <si>
    <t>6도-(주)조이푸드-우주먼지 딸기마카롱</t>
  </si>
  <si>
    <t>20240926-3000169174</t>
  </si>
  <si>
    <t>7도-(주)조이푸드-스웰리 포도솜솜 크림빵</t>
  </si>
  <si>
    <t>20241023-3000166278</t>
  </si>
  <si>
    <t>260mm*60mm=스티커띠지</t>
  </si>
  <si>
    <t>6도-(주)푸드코아-아몬드크랜베리 샌드위치</t>
  </si>
  <si>
    <t>20240903-3000166277</t>
  </si>
  <si>
    <t>6도-(주)푸드코아-반반 샌드위치(마켓컬리)</t>
  </si>
  <si>
    <t>20240909-3000167620</t>
  </si>
  <si>
    <t>20241217-3000162854</t>
  </si>
  <si>
    <t>380mm*60mm=스티커띠지</t>
  </si>
  <si>
    <t>6도-(주)푸드코아-계란듬뿍 샌드위치</t>
  </si>
  <si>
    <t>20241119-3000166276</t>
  </si>
  <si>
    <t>20241203-3000166279</t>
  </si>
  <si>
    <t>6도-(주)푸드코아-올리브치킨 샌드위치</t>
  </si>
  <si>
    <t>20241119-3000166277</t>
  </si>
  <si>
    <t>20241129-3000166276</t>
  </si>
  <si>
    <t>다원팩</t>
  </si>
  <si>
    <t>20241120-1000169587</t>
  </si>
  <si>
    <t>20241121-1000150018</t>
  </si>
  <si>
    <t>20241011-1000169209</t>
  </si>
  <si>
    <t>20241004-1000165242</t>
  </si>
  <si>
    <t>2도-롯데MVG-프리미엄쿠키</t>
  </si>
  <si>
    <t>20241004-1000168981</t>
  </si>
  <si>
    <t>20241114-1000159652</t>
  </si>
  <si>
    <t>20241030-1000145255</t>
  </si>
  <si>
    <t>20240926-1000141556</t>
  </si>
  <si>
    <t>20241216-1217P0002</t>
  </si>
  <si>
    <t>20241205-1000146475</t>
  </si>
  <si>
    <t>20241008-1000154020</t>
  </si>
  <si>
    <t>주문번호</t>
    <phoneticPr fontId="1" type="noConversion"/>
  </si>
  <si>
    <t>인쇄KEY</t>
    <phoneticPr fontId="1" type="noConversion"/>
  </si>
  <si>
    <t>합지KEY</t>
    <phoneticPr fontId="1" type="noConversion"/>
  </si>
  <si>
    <t>분단KEY</t>
    <phoneticPr fontId="1" type="noConversion"/>
  </si>
  <si>
    <t>제대KEY</t>
    <phoneticPr fontId="1" type="noConversion"/>
  </si>
  <si>
    <t>고객사</t>
    <phoneticPr fontId="1" type="noConversion"/>
  </si>
  <si>
    <t>품명</t>
    <phoneticPr fontId="1" type="noConversion"/>
  </si>
  <si>
    <t>제품인쇄명</t>
    <phoneticPr fontId="1" type="noConversion"/>
  </si>
  <si>
    <t>주문수량</t>
    <phoneticPr fontId="1" type="noConversion"/>
  </si>
  <si>
    <t>인쇄_생산케이스</t>
    <phoneticPr fontId="1" type="noConversion"/>
  </si>
  <si>
    <t>합지_생산케이스</t>
    <phoneticPr fontId="1" type="noConversion"/>
  </si>
  <si>
    <t>분단_생산케이스</t>
    <phoneticPr fontId="1" type="noConversion"/>
  </si>
  <si>
    <t>제대_생산케이스</t>
    <phoneticPr fontId="1" type="noConversion"/>
  </si>
  <si>
    <t>X</t>
  </si>
  <si>
    <t>열1</t>
  </si>
  <si>
    <t>정상생산완료</t>
    <phoneticPr fontId="1" type="noConversion"/>
  </si>
  <si>
    <t>지연생산완료</t>
    <phoneticPr fontId="1" type="noConversion"/>
  </si>
  <si>
    <t>생산 미완료 (확실)</t>
    <phoneticPr fontId="1" type="noConversion"/>
  </si>
  <si>
    <t xml:space="preserve">생산 케이스 분류 </t>
    <phoneticPr fontId="1" type="noConversion"/>
  </si>
  <si>
    <t>생산 미완료(예상)</t>
    <phoneticPr fontId="1" type="noConversion"/>
  </si>
  <si>
    <t>인쇄 공정납기일</t>
    <phoneticPr fontId="1" type="noConversion"/>
  </si>
  <si>
    <t>합지 공정납기일</t>
    <phoneticPr fontId="1" type="noConversion"/>
  </si>
  <si>
    <t>분단 공정납기일</t>
    <phoneticPr fontId="1" type="noConversion"/>
  </si>
  <si>
    <t>제대 공정납기일</t>
    <phoneticPr fontId="1" type="noConversion"/>
  </si>
  <si>
    <t>인쇄 생산실적일</t>
    <phoneticPr fontId="1" type="noConversion"/>
  </si>
  <si>
    <t>합지 생산실적일</t>
    <phoneticPr fontId="1" type="noConversion"/>
  </si>
  <si>
    <t>분단 생산실적일</t>
    <phoneticPr fontId="1" type="noConversion"/>
  </si>
  <si>
    <t>제대 생산실적일</t>
    <phoneticPr fontId="1" type="noConversion"/>
  </si>
  <si>
    <t>최근 생산실적일</t>
    <phoneticPr fontId="1" type="noConversion"/>
  </si>
  <si>
    <t>X</t>
    <phoneticPr fontId="1" type="noConversion"/>
  </si>
  <si>
    <t>지연일수</t>
    <phoneticPr fontId="1" type="noConversion"/>
  </si>
  <si>
    <t>인쇄 지연일수</t>
    <phoneticPr fontId="1" type="noConversion"/>
  </si>
  <si>
    <t>합지 지연일수</t>
    <phoneticPr fontId="1" type="noConversion"/>
  </si>
  <si>
    <t>분단 지연일수</t>
    <phoneticPr fontId="1" type="noConversion"/>
  </si>
  <si>
    <t>제대 지연일수</t>
    <phoneticPr fontId="1" type="noConversion"/>
  </si>
  <si>
    <t>20240902-1000142676</t>
    <phoneticPr fontId="1" type="noConversion"/>
  </si>
  <si>
    <t>생산실적일 없음</t>
  </si>
  <si>
    <t>생산실적일 없음</t>
    <phoneticPr fontId="1" type="noConversion"/>
  </si>
  <si>
    <t/>
  </si>
  <si>
    <t>진행중</t>
  </si>
  <si>
    <t>지연</t>
  </si>
  <si>
    <t>케이스</t>
    <phoneticPr fontId="1" type="noConversion"/>
  </si>
  <si>
    <t>인쇄_생산케이스</t>
    <phoneticPr fontId="1" type="noConversion"/>
  </si>
  <si>
    <t>합지_생산케이스</t>
    <phoneticPr fontId="1" type="noConversion"/>
  </si>
  <si>
    <t>분단_생산케이스</t>
    <phoneticPr fontId="1" type="noConversion"/>
  </si>
  <si>
    <t>제대_생산케이스</t>
    <phoneticPr fontId="1" type="noConversion"/>
  </si>
  <si>
    <t>생산완료(-1)</t>
  </si>
  <si>
    <t>생산완료(-5)</t>
  </si>
  <si>
    <t>생산완료(-6)</t>
  </si>
  <si>
    <t>생산완료(+3)</t>
  </si>
  <si>
    <t>생산완료(0)</t>
  </si>
  <si>
    <t>지연(+109)</t>
  </si>
  <si>
    <t>생산완료(+24)</t>
  </si>
  <si>
    <t>생산완료(+1)</t>
  </si>
  <si>
    <t>생산완료(-10)</t>
  </si>
  <si>
    <t>생산완료(-9)</t>
  </si>
  <si>
    <t>생산완료(-3)</t>
  </si>
  <si>
    <t>생산완료(-2)</t>
  </si>
  <si>
    <t>생산완료(+88)</t>
  </si>
  <si>
    <t>생산완료(-4)</t>
  </si>
  <si>
    <t>생산완료(+9)</t>
  </si>
  <si>
    <t>지연(+105)</t>
  </si>
  <si>
    <t>생산완료(+5)</t>
  </si>
  <si>
    <t>생산완료(+27)</t>
  </si>
  <si>
    <t>지연(+110)</t>
  </si>
  <si>
    <t>생산완료(+2)</t>
  </si>
  <si>
    <t>생산완료(+17)</t>
  </si>
  <si>
    <t>생산완료(+15)</t>
  </si>
  <si>
    <t>생산완료(+37)</t>
  </si>
  <si>
    <t>지연(+112)</t>
  </si>
  <si>
    <t>생산완료(+14)</t>
  </si>
  <si>
    <t>생산완료(+7)</t>
  </si>
  <si>
    <t>생산완료(+20)</t>
  </si>
  <si>
    <t>생산완료(+6)</t>
  </si>
  <si>
    <t>생산완료(+18)</t>
  </si>
  <si>
    <t>생산완료(+46)</t>
  </si>
  <si>
    <t>생산완료(+29)</t>
  </si>
  <si>
    <t>생산완료(-7)</t>
  </si>
  <si>
    <t>생산완료(+39)</t>
  </si>
  <si>
    <t>지연(+108)</t>
  </si>
  <si>
    <t>생산완료(-8)</t>
  </si>
  <si>
    <t>생산완료(+52)</t>
  </si>
  <si>
    <t>생산완료(+73)</t>
  </si>
  <si>
    <t>생산완료(+16)</t>
  </si>
  <si>
    <t>생산완료(+8)</t>
  </si>
  <si>
    <t>생산완료(+10)</t>
  </si>
  <si>
    <t>생산완료(+30)</t>
  </si>
  <si>
    <t>생산완료(+23)</t>
  </si>
  <si>
    <t>생산완료(+22)</t>
  </si>
  <si>
    <t>지연(+104)</t>
  </si>
  <si>
    <t>생산완료(+21)</t>
  </si>
  <si>
    <t>생산완료(+36)</t>
  </si>
  <si>
    <t>생산완료(+4)</t>
  </si>
  <si>
    <t>지연(+103)</t>
  </si>
  <si>
    <t>지연(+102)</t>
  </si>
  <si>
    <t>생산완료(+47)</t>
  </si>
  <si>
    <t>생산완료(+13)</t>
  </si>
  <si>
    <t>생산완료(+12)</t>
  </si>
  <si>
    <t>생산완료(+83)</t>
  </si>
  <si>
    <t>지연(+101)</t>
  </si>
  <si>
    <t>생산완료(+86)</t>
  </si>
  <si>
    <t>생산완료(+31)</t>
  </si>
  <si>
    <t>생산완료(+40)</t>
  </si>
  <si>
    <t>생산완료(+96)</t>
  </si>
  <si>
    <t>생산완료(+11)</t>
  </si>
  <si>
    <t>생산완료(+66)</t>
  </si>
  <si>
    <t>생산완료(+26)</t>
  </si>
  <si>
    <t>생산완료(+80)</t>
  </si>
  <si>
    <t>생산완료(+74)</t>
  </si>
  <si>
    <t>생산완료(+82)</t>
  </si>
  <si>
    <t>생산완료(-34)</t>
  </si>
  <si>
    <t>생산완료(-15)</t>
  </si>
  <si>
    <t>지연(+98)</t>
  </si>
  <si>
    <t>지연(+94)</t>
  </si>
  <si>
    <t>생산완료(+62)</t>
  </si>
  <si>
    <t>지연(+97)</t>
  </si>
  <si>
    <t>생산완료(+35)</t>
  </si>
  <si>
    <t>지연(+96)</t>
  </si>
  <si>
    <t>지연(+95)</t>
  </si>
  <si>
    <t>생산완료(+32)</t>
  </si>
  <si>
    <t>생산완료(+28)</t>
  </si>
  <si>
    <t>생산완료(+84)</t>
  </si>
  <si>
    <t>지연(+90)</t>
  </si>
  <si>
    <t>지연(+91)</t>
  </si>
  <si>
    <t>생산완료(-11)</t>
  </si>
  <si>
    <t>생산완료(+60)</t>
  </si>
  <si>
    <t>생산완료(+70)</t>
  </si>
  <si>
    <t>지연(+88)</t>
  </si>
  <si>
    <t>지연(+89)</t>
  </si>
  <si>
    <t>생산완료(+25)</t>
  </si>
  <si>
    <t>지연(+87)</t>
  </si>
  <si>
    <t>생산완료(+38)</t>
  </si>
  <si>
    <t>지연(+84)</t>
  </si>
  <si>
    <t>생산완료(+19)</t>
  </si>
  <si>
    <t>지연(+81)</t>
  </si>
  <si>
    <t>지연(+82)</t>
  </si>
  <si>
    <t>지연(+80)</t>
  </si>
  <si>
    <t>지연(+83)</t>
  </si>
  <si>
    <t>생산완료(+41)</t>
  </si>
  <si>
    <t>생산완료(+34)</t>
  </si>
  <si>
    <t>지연(+76)</t>
  </si>
  <si>
    <t>지연(+74)</t>
  </si>
  <si>
    <t>생산완료(+42)</t>
  </si>
  <si>
    <t>지연(+75)</t>
  </si>
  <si>
    <t>지연(+73)</t>
  </si>
  <si>
    <t>생산완료(+44)</t>
  </si>
  <si>
    <t>지연(+69)</t>
  </si>
  <si>
    <t>생산완료(-17)</t>
  </si>
  <si>
    <t>지연(+70)</t>
  </si>
  <si>
    <t>생산완료(+33)</t>
  </si>
  <si>
    <t>지연(+67)</t>
  </si>
  <si>
    <t>지연(+66)</t>
  </si>
  <si>
    <t>지연(+63)</t>
  </si>
  <si>
    <t>지연(+62)</t>
  </si>
  <si>
    <t>지연(+59)</t>
  </si>
  <si>
    <t>지연(+60)</t>
  </si>
  <si>
    <t>지연(+56)</t>
  </si>
  <si>
    <t>지연(+52)</t>
  </si>
  <si>
    <t>생산완료(-21)</t>
  </si>
  <si>
    <t>지연(+45)</t>
  </si>
  <si>
    <t>지연(+54)</t>
  </si>
  <si>
    <t>지연(+53)</t>
  </si>
  <si>
    <t>지연(+47)</t>
  </si>
  <si>
    <t>생산완료(-12)</t>
  </si>
  <si>
    <t>지연(+49)</t>
  </si>
  <si>
    <t>지연(+42)</t>
  </si>
  <si>
    <t>지연(+41)</t>
  </si>
  <si>
    <t>지연(+38)</t>
  </si>
  <si>
    <t>지연(+40)</t>
  </si>
  <si>
    <t>지연(+39)</t>
  </si>
  <si>
    <t>지연(+35)</t>
  </si>
  <si>
    <t>생산완료(-13)</t>
  </si>
  <si>
    <t>지연(+34)</t>
  </si>
  <si>
    <t>지연(+21)</t>
  </si>
  <si>
    <t>지연(+14)</t>
  </si>
  <si>
    <t>진행중(-1)</t>
  </si>
  <si>
    <t>지연(+17)</t>
  </si>
  <si>
    <t>지연(+24)</t>
  </si>
  <si>
    <t>지연(+32)</t>
  </si>
  <si>
    <t>지연(+26)</t>
  </si>
  <si>
    <t>지연(+25)</t>
  </si>
  <si>
    <t>지연(+28)</t>
  </si>
  <si>
    <t>지연(+31)</t>
  </si>
  <si>
    <t>지연(+33)</t>
  </si>
  <si>
    <t>지연(+27)</t>
  </si>
  <si>
    <t>지연(+20)</t>
  </si>
  <si>
    <t>지연(+19)</t>
  </si>
  <si>
    <t>지연(+18)</t>
  </si>
  <si>
    <t>지연(+12)</t>
  </si>
  <si>
    <t>지연(+13)</t>
  </si>
  <si>
    <t>지연(+5)</t>
  </si>
  <si>
    <t>지연(+7)</t>
  </si>
  <si>
    <t>지연(+11)</t>
  </si>
  <si>
    <t>지연(+10)</t>
  </si>
  <si>
    <t>지연(+3)</t>
  </si>
  <si>
    <t>지연(+4)</t>
  </si>
  <si>
    <t>지연(+6)</t>
  </si>
  <si>
    <t>진행중(0)</t>
  </si>
  <si>
    <t>진행중(-3)</t>
  </si>
  <si>
    <t>진행중(-2)</t>
  </si>
  <si>
    <t>진행중(-4)</t>
  </si>
  <si>
    <t>진행중(-7)</t>
  </si>
  <si>
    <t>진행중(-9)</t>
  </si>
  <si>
    <t>진행중(-8)</t>
  </si>
  <si>
    <t>진행중(-14)</t>
  </si>
  <si>
    <t>진행중(-11)</t>
  </si>
  <si>
    <t>진행중(-10)</t>
  </si>
  <si>
    <t>최근 공정납기일</t>
    <phoneticPr fontId="1" type="noConversion"/>
  </si>
  <si>
    <t>생산완료</t>
    <phoneticPr fontId="1" type="noConversion"/>
  </si>
  <si>
    <t>오늘</t>
    <phoneticPr fontId="1" type="noConversion"/>
  </si>
  <si>
    <t>참조</t>
    <phoneticPr fontId="1" type="noConversion"/>
  </si>
  <si>
    <t>생산완료(-24)</t>
  </si>
  <si>
    <t>생산완료(-88)</t>
  </si>
  <si>
    <t>생산완료(-27)</t>
  </si>
  <si>
    <t>진행중(-108)</t>
  </si>
  <si>
    <t>생산완료(-37)</t>
  </si>
  <si>
    <t>생산완료(-14)</t>
  </si>
  <si>
    <t>생산완료(-20)</t>
  </si>
  <si>
    <t>진행중(-105)</t>
  </si>
  <si>
    <t>생산완료(-18)</t>
  </si>
  <si>
    <t>진행중(-111)</t>
  </si>
  <si>
    <t>생산완료(-46)</t>
  </si>
  <si>
    <t>생산완료(-29)</t>
  </si>
  <si>
    <t>생산완료(-35)</t>
  </si>
  <si>
    <t>생산완료(-52)</t>
  </si>
  <si>
    <t>생산완료(-73)</t>
  </si>
  <si>
    <t>생산완료(-16)</t>
  </si>
  <si>
    <t>진행중(-101)</t>
  </si>
  <si>
    <t>진행중(-112)</t>
  </si>
  <si>
    <t>진행중(-98)</t>
  </si>
  <si>
    <t>진행중(-102)</t>
  </si>
  <si>
    <t>생산완료(-23)</t>
  </si>
  <si>
    <t>생산완료(-22)</t>
  </si>
  <si>
    <t>진행중(-110)</t>
  </si>
  <si>
    <t>생산완료(-36)</t>
  </si>
  <si>
    <t>생산완료(-47)</t>
  </si>
  <si>
    <t>생산완료(+49)</t>
  </si>
  <si>
    <t>생산완료(-83)</t>
  </si>
  <si>
    <t>생산완료(-86)</t>
  </si>
  <si>
    <t>생산완료(-31)</t>
  </si>
  <si>
    <t>진행중(-94)</t>
  </si>
  <si>
    <t>생산완료(-96)</t>
  </si>
  <si>
    <t>생산완료(-66)</t>
  </si>
  <si>
    <t>진행중(-89)</t>
  </si>
  <si>
    <t>진행중(-88)</t>
  </si>
  <si>
    <t>생산완료(-80)</t>
  </si>
  <si>
    <t>생산완료(-74)</t>
  </si>
  <si>
    <t>생산완료(-82)</t>
  </si>
  <si>
    <t>진행중(-84)</t>
  </si>
  <si>
    <t>진행중(-83)</t>
  </si>
  <si>
    <t>진행중(-87)</t>
  </si>
  <si>
    <t>생산완료(-62)</t>
  </si>
  <si>
    <t>진행중(-82)</t>
  </si>
  <si>
    <t>진행중(-81)</t>
  </si>
  <si>
    <t>생산완료(-26)</t>
  </si>
  <si>
    <t>생산완료(-84)</t>
  </si>
  <si>
    <t>진행중(-75)</t>
  </si>
  <si>
    <t>생산완료(-60)</t>
  </si>
  <si>
    <t>생산완료(-70)</t>
  </si>
  <si>
    <t>진행중(-76)</t>
  </si>
  <si>
    <t>생산완료(-25)</t>
  </si>
  <si>
    <t>진행중(-73)</t>
  </si>
  <si>
    <t>생산완료(-19)</t>
  </si>
  <si>
    <t>진행중(-74)</t>
  </si>
  <si>
    <t>생산완료(-28)</t>
  </si>
  <si>
    <t>진행중(-70)</t>
  </si>
  <si>
    <t>진행중(-77)</t>
  </si>
  <si>
    <t>진행중(-68)</t>
  </si>
  <si>
    <t>진행중(-66)</t>
  </si>
  <si>
    <t>진행중(-67)</t>
  </si>
  <si>
    <t>진행중(-63)</t>
  </si>
  <si>
    <t>진행중(-69)</t>
  </si>
  <si>
    <t>진행중(-61)</t>
  </si>
  <si>
    <t>생산완료(-41)</t>
  </si>
  <si>
    <t>진행중(-60)</t>
  </si>
  <si>
    <t>진행중(-59)</t>
  </si>
  <si>
    <t>진행중(-55)</t>
  </si>
  <si>
    <t>진행중(-56)</t>
  </si>
  <si>
    <t>진행중(-62)</t>
  </si>
  <si>
    <t>진행중(-53)</t>
  </si>
  <si>
    <t>생산완료(-44)</t>
  </si>
  <si>
    <t>생산완료(-40)</t>
  </si>
  <si>
    <t>진행중(-48)</t>
  </si>
  <si>
    <t>진행중(-52)</t>
  </si>
  <si>
    <t>생산완료(-33)</t>
  </si>
  <si>
    <t>진행중(-49)</t>
  </si>
  <si>
    <t>생산완료(-38)</t>
  </si>
  <si>
    <t>진행중(-42)</t>
  </si>
  <si>
    <t>진행중(-41)</t>
  </si>
  <si>
    <t>진행중(-38)</t>
  </si>
  <si>
    <t>진행중(-32)</t>
  </si>
  <si>
    <t>진행중(-34)</t>
  </si>
  <si>
    <t>진행중(-27)</t>
  </si>
  <si>
    <t>진행중(-28)</t>
  </si>
  <si>
    <t>진행중(-31)</t>
  </si>
  <si>
    <t>진행중(-33)</t>
  </si>
  <si>
    <t>진행중(-25)</t>
  </si>
  <si>
    <t>진행중(-24)</t>
  </si>
  <si>
    <t>진행중(-21)</t>
  </si>
  <si>
    <t>진행중(-18)</t>
  </si>
  <si>
    <t>진행중(-17)</t>
  </si>
  <si>
    <t>진행중(-19)</t>
  </si>
  <si>
    <t>진행중(-13)</t>
  </si>
  <si>
    <t>진행중(-12)</t>
  </si>
  <si>
    <t>진행중(-6)</t>
  </si>
  <si>
    <t>생산완료(+55)</t>
  </si>
  <si>
    <t>지연(0)</t>
  </si>
  <si>
    <t>(+공정납기일없음)</t>
  </si>
  <si>
    <t>진행중(-35)</t>
  </si>
  <si>
    <t>진행중(-5)</t>
  </si>
  <si>
    <t>지연(+2)</t>
  </si>
  <si>
    <t>공정납기일없음</t>
  </si>
  <si>
    <t>최근_생산케이스</t>
    <phoneticPr fontId="1" type="noConversion"/>
  </si>
  <si>
    <t>로트번호에 따른 공정별 생산현황 및 지연 일수
(최근 3개월)</t>
    <phoneticPr fontId="1" type="noConversion"/>
  </si>
  <si>
    <t>예시</t>
    <phoneticPr fontId="1" type="noConversion"/>
  </si>
  <si>
    <t>생산케이스</t>
    <phoneticPr fontId="1" type="noConversion"/>
  </si>
  <si>
    <t>품목코드</t>
    <phoneticPr fontId="1" type="noConversion"/>
  </si>
  <si>
    <t>최근생산실적일</t>
    <phoneticPr fontId="1" type="noConversion"/>
  </si>
  <si>
    <t>최근공정납기일</t>
    <phoneticPr fontId="1" type="noConversion"/>
  </si>
  <si>
    <t>품목별케이스</t>
    <phoneticPr fontId="1" type="noConversion"/>
  </si>
  <si>
    <t>오늘날짜</t>
    <phoneticPr fontId="1" type="noConversion"/>
  </si>
  <si>
    <t>공정납기일없음</t>
    <phoneticPr fontId="1" type="noConversion"/>
  </si>
  <si>
    <t>품목참조</t>
    <phoneticPr fontId="1" type="noConversion"/>
  </si>
  <si>
    <t>2117N0060</t>
  </si>
  <si>
    <t>1117N0055</t>
  </si>
  <si>
    <t>2118N0071</t>
  </si>
  <si>
    <t>1117P0162</t>
  </si>
  <si>
    <t>1419P0078</t>
  </si>
  <si>
    <t>1619N0003</t>
  </si>
  <si>
    <t>2116P0082</t>
  </si>
  <si>
    <t>2119N0081</t>
  </si>
  <si>
    <t>2519N0001</t>
  </si>
  <si>
    <t>3620N0001</t>
  </si>
  <si>
    <t>1419P0047</t>
  </si>
  <si>
    <t>1117N0054</t>
  </si>
  <si>
    <t>1119P0182</t>
  </si>
  <si>
    <t>1218P0303</t>
  </si>
  <si>
    <t>1219P0379</t>
  </si>
  <si>
    <t>1220N0073</t>
  </si>
  <si>
    <t>1220P0091</t>
  </si>
  <si>
    <t>1418P0070</t>
  </si>
  <si>
    <t>1420N0002</t>
  </si>
  <si>
    <t>2117P0011</t>
  </si>
  <si>
    <t>1118P0274</t>
  </si>
  <si>
    <t>1419P0341</t>
  </si>
  <si>
    <t>1419P0348</t>
  </si>
  <si>
    <t>2419N0022</t>
  </si>
  <si>
    <t>1119P0113</t>
  </si>
  <si>
    <t>1420P0043</t>
  </si>
  <si>
    <t>1420P0105</t>
  </si>
  <si>
    <t>1218N0146</t>
  </si>
  <si>
    <t>1219P0336</t>
  </si>
  <si>
    <t>1216P0196</t>
  </si>
  <si>
    <t>1216P0197</t>
  </si>
  <si>
    <t>1619N0040</t>
  </si>
  <si>
    <t>2719P0007</t>
  </si>
  <si>
    <t>1619P0121</t>
  </si>
  <si>
    <t>1120P0032</t>
  </si>
  <si>
    <t>1216P0101</t>
  </si>
  <si>
    <t>1216P0150</t>
  </si>
  <si>
    <t>1218P0339</t>
  </si>
  <si>
    <t>1219P0390</t>
  </si>
  <si>
    <t>1317P0028</t>
  </si>
  <si>
    <t>1116P0004</t>
  </si>
  <si>
    <t>1218P0326</t>
  </si>
  <si>
    <t>1419P0003</t>
  </si>
  <si>
    <t>1117P0161</t>
  </si>
  <si>
    <t>1117P0197</t>
  </si>
  <si>
    <t>1117P0198</t>
  </si>
  <si>
    <t>1118P0261</t>
  </si>
  <si>
    <t>1319P0061</t>
  </si>
  <si>
    <t>2118P0014</t>
  </si>
  <si>
    <t>1119P0054</t>
  </si>
  <si>
    <t>1120P0037</t>
  </si>
  <si>
    <t>1318P0085</t>
  </si>
  <si>
    <t>1320N0003</t>
  </si>
  <si>
    <t>1420P0227</t>
  </si>
  <si>
    <t>1120P0066</t>
  </si>
  <si>
    <t>1216N0100</t>
  </si>
  <si>
    <t>1219P0311</t>
  </si>
  <si>
    <t>1316N0011</t>
  </si>
  <si>
    <t>1316P0076</t>
  </si>
  <si>
    <t>2116N0044</t>
  </si>
  <si>
    <t>1117N0091</t>
  </si>
  <si>
    <t>1119P0133</t>
  </si>
  <si>
    <t>1216P0138</t>
  </si>
  <si>
    <t>1216P0146</t>
  </si>
  <si>
    <t>2119P0013</t>
  </si>
  <si>
    <t>2419N0024</t>
  </si>
  <si>
    <t>1217P0106</t>
  </si>
  <si>
    <t>1220P0186</t>
  </si>
  <si>
    <t>1418P0016</t>
  </si>
  <si>
    <t>1118N0021</t>
  </si>
  <si>
    <t>1316P0072</t>
  </si>
  <si>
    <t>1619N0014</t>
  </si>
  <si>
    <t>2619P0066</t>
  </si>
  <si>
    <t>1117P0199</t>
  </si>
  <si>
    <t>1119N0012</t>
  </si>
  <si>
    <t>1218P0338</t>
  </si>
  <si>
    <t>2117P0185</t>
  </si>
  <si>
    <t>2520P0013</t>
  </si>
  <si>
    <t>2520P0014</t>
  </si>
  <si>
    <t>2119P0090</t>
  </si>
  <si>
    <t>2120P0023</t>
  </si>
  <si>
    <t>1219N0043</t>
  </si>
  <si>
    <t>1219P0218</t>
  </si>
  <si>
    <t>1219P0219</t>
  </si>
  <si>
    <t>1219P0220</t>
  </si>
  <si>
    <t>1219P0228</t>
  </si>
  <si>
    <t>1219P0330</t>
  </si>
  <si>
    <t>1317N0109</t>
  </si>
  <si>
    <t>1318N0046</t>
  </si>
  <si>
    <t>1120P0018</t>
  </si>
  <si>
    <t>1120P0019</t>
  </si>
  <si>
    <t>1120P0030</t>
  </si>
  <si>
    <t>1216P0100</t>
  </si>
  <si>
    <t>1217N0014</t>
  </si>
  <si>
    <t>1218N0070</t>
  </si>
  <si>
    <t>1218P0211</t>
  </si>
  <si>
    <t>3118N0012</t>
  </si>
  <si>
    <t>1118P0012</t>
  </si>
  <si>
    <t>1119P0153</t>
  </si>
  <si>
    <t>1219P0060</t>
  </si>
  <si>
    <t>1419P0374</t>
  </si>
  <si>
    <t>1117P0074</t>
  </si>
  <si>
    <t>1219P0378</t>
  </si>
  <si>
    <t>1418P0083</t>
  </si>
  <si>
    <t>1619N0015</t>
  </si>
  <si>
    <t>1217P0022</t>
  </si>
  <si>
    <t>1219P0196</t>
  </si>
  <si>
    <t>1619N0021</t>
  </si>
  <si>
    <t>1116P0216</t>
  </si>
  <si>
    <t>1217P0015</t>
  </si>
  <si>
    <t>1316N1128</t>
  </si>
  <si>
    <t>1418P0052</t>
  </si>
  <si>
    <t>1620P0020</t>
  </si>
  <si>
    <t>1620P0021</t>
  </si>
  <si>
    <t>2117N0062</t>
  </si>
  <si>
    <t>2219P0044</t>
  </si>
  <si>
    <t>1117N0012</t>
  </si>
  <si>
    <t>1217N0087</t>
  </si>
  <si>
    <t>1316N0004</t>
  </si>
  <si>
    <t>1118P0239</t>
  </si>
  <si>
    <t>1119P0132</t>
  </si>
  <si>
    <t>1119P0160</t>
  </si>
  <si>
    <t>1120P0015</t>
  </si>
  <si>
    <t>1120P0016</t>
  </si>
  <si>
    <t>1216N0007</t>
  </si>
  <si>
    <t>1220N0066</t>
  </si>
  <si>
    <t>1220P0169</t>
  </si>
  <si>
    <t>2120P0025</t>
  </si>
  <si>
    <t>2120P0026</t>
  </si>
  <si>
    <t>1118P0182</t>
  </si>
  <si>
    <t>1317P0030</t>
  </si>
  <si>
    <t>1420P0042</t>
  </si>
  <si>
    <t>1420P0064</t>
  </si>
  <si>
    <t>1420P0065</t>
  </si>
  <si>
    <t>1219P0377</t>
  </si>
  <si>
    <t>1619P0043</t>
  </si>
  <si>
    <t>1119N0048</t>
  </si>
  <si>
    <t>1219P0098</t>
  </si>
  <si>
    <t>1219P0337</t>
  </si>
  <si>
    <t>1420P0054</t>
  </si>
  <si>
    <t>1420P0057</t>
  </si>
  <si>
    <t>1420P0058</t>
  </si>
  <si>
    <t>2418N0015</t>
  </si>
  <si>
    <t>2419P0021</t>
  </si>
  <si>
    <t>1116P0191</t>
  </si>
  <si>
    <t>1219N0020</t>
  </si>
  <si>
    <t>1318P0145</t>
  </si>
  <si>
    <t>1620N0002</t>
  </si>
  <si>
    <t>2419N0005</t>
  </si>
  <si>
    <t>1217P0205</t>
  </si>
  <si>
    <t>1219N0047</t>
  </si>
  <si>
    <t>1619P0110</t>
  </si>
  <si>
    <t>2420N0007</t>
  </si>
  <si>
    <t>2119N0079</t>
  </si>
  <si>
    <t>1119N0032</t>
  </si>
  <si>
    <t>1119P0064</t>
  </si>
  <si>
    <t>1216N0078</t>
  </si>
  <si>
    <t>1318P0003</t>
  </si>
  <si>
    <t>1419P0380</t>
  </si>
  <si>
    <t>2118N0077</t>
  </si>
  <si>
    <t>2318N0020</t>
  </si>
  <si>
    <t>1116P0200</t>
  </si>
  <si>
    <t>1619N0023</t>
  </si>
  <si>
    <t>1317N0041</t>
  </si>
  <si>
    <t>1117P0157</t>
  </si>
  <si>
    <t>1117P0159</t>
  </si>
  <si>
    <t>1219N0097</t>
  </si>
  <si>
    <t>1220N0018</t>
  </si>
  <si>
    <t>1118P0111</t>
  </si>
  <si>
    <t>1119P0080</t>
  </si>
  <si>
    <t>2117N0002</t>
  </si>
  <si>
    <t>2418P0078</t>
  </si>
  <si>
    <t>1219N0037</t>
  </si>
  <si>
    <t>1420P0174</t>
  </si>
  <si>
    <t>2116N0026</t>
  </si>
  <si>
    <t>2319N0012</t>
  </si>
  <si>
    <t>2619N0013</t>
  </si>
  <si>
    <t>2719P0006</t>
  </si>
  <si>
    <t>2719P0008</t>
  </si>
  <si>
    <t>1219N0114</t>
  </si>
  <si>
    <t>1217P0092</t>
  </si>
  <si>
    <t>1420N0015</t>
  </si>
  <si>
    <t>2216P0028</t>
  </si>
  <si>
    <t>1117P0099</t>
  </si>
  <si>
    <t>1219P0139</t>
  </si>
  <si>
    <t>1217N0013</t>
  </si>
  <si>
    <t>1219N0138</t>
  </si>
  <si>
    <t>1220N0013</t>
  </si>
  <si>
    <t>1220P0312</t>
  </si>
  <si>
    <t>1420P0134</t>
  </si>
  <si>
    <t>1420P0135</t>
  </si>
  <si>
    <t>1119P0140</t>
  </si>
  <si>
    <t>1419P0353</t>
  </si>
  <si>
    <t>2119P0038</t>
  </si>
  <si>
    <t>1118P0116</t>
  </si>
  <si>
    <t>1219N0116</t>
  </si>
  <si>
    <t>2117P0265</t>
  </si>
  <si>
    <t>2119P0075</t>
  </si>
  <si>
    <t>1117P0060</t>
  </si>
  <si>
    <t>1119P0157</t>
  </si>
  <si>
    <t>1216P0006</t>
  </si>
  <si>
    <t>1217P0081</t>
  </si>
  <si>
    <t>1420P0163</t>
  </si>
  <si>
    <t>2418P0011</t>
  </si>
  <si>
    <t>2418P0074</t>
  </si>
  <si>
    <t>1118P0206</t>
  </si>
  <si>
    <t>1217P0002</t>
  </si>
  <si>
    <t>1318N0028</t>
  </si>
  <si>
    <t>1418P0024</t>
  </si>
  <si>
    <t>1419P0001</t>
  </si>
  <si>
    <t>1419P0158</t>
  </si>
  <si>
    <t>2418P0007</t>
  </si>
  <si>
    <t>1219P0268</t>
  </si>
  <si>
    <t>1216P0103</t>
  </si>
  <si>
    <t>2117P0175</t>
  </si>
  <si>
    <t>3419P0019</t>
  </si>
  <si>
    <t>1117P0158</t>
  </si>
  <si>
    <t>1319N0028</t>
  </si>
  <si>
    <t>2219N0016</t>
  </si>
  <si>
    <t>2219N0017</t>
  </si>
  <si>
    <t>2118P0152</t>
  </si>
  <si>
    <t>2216P0046</t>
  </si>
  <si>
    <t>2619P0030</t>
  </si>
  <si>
    <t>2620P0018</t>
  </si>
  <si>
    <t>2119P0041</t>
  </si>
  <si>
    <t>1119P0106</t>
  </si>
  <si>
    <t>1619P0061</t>
  </si>
  <si>
    <t>2118P0155</t>
  </si>
  <si>
    <t>1419P0236</t>
  </si>
  <si>
    <t>1420P0052</t>
  </si>
  <si>
    <t>2619N0014</t>
  </si>
  <si>
    <t>1420P0232</t>
  </si>
  <si>
    <t>2120P0024</t>
  </si>
  <si>
    <t>1317P0151</t>
  </si>
  <si>
    <t>1217N0077</t>
  </si>
  <si>
    <t>1219P0187</t>
  </si>
  <si>
    <t>1220P0185</t>
  </si>
  <si>
    <t>2118N0068</t>
  </si>
  <si>
    <t>1218P0328</t>
  </si>
  <si>
    <t>1418P0035</t>
  </si>
  <si>
    <t>1418P0068</t>
  </si>
  <si>
    <t>1418P0069</t>
  </si>
  <si>
    <t>1419P0326</t>
  </si>
  <si>
    <t>1419P0330</t>
  </si>
  <si>
    <t>1218P0346</t>
  </si>
  <si>
    <t>1317N0087</t>
  </si>
  <si>
    <t>1216P0156</t>
  </si>
  <si>
    <t>1219N0041</t>
  </si>
  <si>
    <t>2420P0006</t>
  </si>
  <si>
    <t>2420P0009</t>
  </si>
  <si>
    <t>1216N0019</t>
  </si>
  <si>
    <t>1319P0069</t>
  </si>
  <si>
    <t>2418P0076</t>
  </si>
  <si>
    <t>2418P0085</t>
  </si>
  <si>
    <t>1418N0001</t>
  </si>
  <si>
    <t>1419P0021</t>
  </si>
  <si>
    <t>1419P0022</t>
  </si>
  <si>
    <t>2219N0045</t>
  </si>
  <si>
    <t>1116P0150</t>
  </si>
  <si>
    <t>1117P0049</t>
  </si>
  <si>
    <t>1217P0117</t>
  </si>
  <si>
    <t>1219P0188</t>
  </si>
  <si>
    <t>로트번호</t>
    <phoneticPr fontId="1" type="noConversion"/>
  </si>
  <si>
    <t>최근생산공정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</si>
</sst>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right" vertical="center"/>
    </xf>
    <xf numFmtId="1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14" fontId="0" fillId="0" borderId="0" xfId="0" applyNumberForma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27" formatCode="yyyy/mm/dd\ h:mm"/>
    </dxf>
    <dxf>
      <numFmt numFmtId="27" formatCode="yyyy/mm/dd\ h:mm"/>
    </dxf>
    <dxf>
      <numFmt numFmtId="27" formatCode="yyyy/mm/dd\ h:mm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68D6C"/>
      <color rgb="FFEDA3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161926</xdr:rowOff>
    </xdr:from>
    <xdr:to>
      <xdr:col>14</xdr:col>
      <xdr:colOff>390525</xdr:colOff>
      <xdr:row>9</xdr:row>
      <xdr:rowOff>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7C9FBFC-DB91-F892-541D-CD3189E86ACF}"/>
            </a:ext>
          </a:extLst>
        </xdr:cNvPr>
        <xdr:cNvGrpSpPr/>
      </xdr:nvGrpSpPr>
      <xdr:grpSpPr>
        <a:xfrm>
          <a:off x="2743200" y="1000126"/>
          <a:ext cx="7248525" cy="885824"/>
          <a:chOff x="1000125" y="811530"/>
          <a:chExt cx="7248525" cy="885824"/>
        </a:xfrm>
      </xdr:grpSpPr>
      <xdr:cxnSp macro="">
        <xdr:nvCxnSpPr>
          <xdr:cNvPr id="3" name="직선 연결선 2">
            <a:extLst>
              <a:ext uri="{FF2B5EF4-FFF2-40B4-BE49-F238E27FC236}">
                <a16:creationId xmlns:a16="http://schemas.microsoft.com/office/drawing/2014/main" id="{C9E96DAA-3EBE-91A3-9F3C-478D48BBEA77}"/>
              </a:ext>
            </a:extLst>
          </xdr:cNvPr>
          <xdr:cNvCxnSpPr/>
        </xdr:nvCxnSpPr>
        <xdr:spPr>
          <a:xfrm>
            <a:off x="1000125" y="1066800"/>
            <a:ext cx="7248525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직선 연결선 3">
            <a:extLst>
              <a:ext uri="{FF2B5EF4-FFF2-40B4-BE49-F238E27FC236}">
                <a16:creationId xmlns:a16="http://schemas.microsoft.com/office/drawing/2014/main" id="{CC7E9B0B-84CC-40E4-59A9-CB5A56E65895}"/>
              </a:ext>
            </a:extLst>
          </xdr:cNvPr>
          <xdr:cNvCxnSpPr>
            <a:cxnSpLocks/>
          </xdr:cNvCxnSpPr>
        </xdr:nvCxnSpPr>
        <xdr:spPr>
          <a:xfrm>
            <a:off x="4604385" y="811530"/>
            <a:ext cx="0" cy="46101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직선 연결선 4">
            <a:extLst>
              <a:ext uri="{FF2B5EF4-FFF2-40B4-BE49-F238E27FC236}">
                <a16:creationId xmlns:a16="http://schemas.microsoft.com/office/drawing/2014/main" id="{9CE9CDD2-6AC8-5EB4-50FB-A57966C85712}"/>
              </a:ext>
            </a:extLst>
          </xdr:cNvPr>
          <xdr:cNvCxnSpPr>
            <a:cxnSpLocks/>
          </xdr:cNvCxnSpPr>
        </xdr:nvCxnSpPr>
        <xdr:spPr>
          <a:xfrm>
            <a:off x="3758565" y="811530"/>
            <a:ext cx="0" cy="46101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직선 연결선 5">
            <a:extLst>
              <a:ext uri="{FF2B5EF4-FFF2-40B4-BE49-F238E27FC236}">
                <a16:creationId xmlns:a16="http://schemas.microsoft.com/office/drawing/2014/main" id="{EBE4971F-706E-8659-FE9E-F7CF323BE37D}"/>
              </a:ext>
            </a:extLst>
          </xdr:cNvPr>
          <xdr:cNvCxnSpPr>
            <a:cxnSpLocks/>
          </xdr:cNvCxnSpPr>
        </xdr:nvCxnSpPr>
        <xdr:spPr>
          <a:xfrm>
            <a:off x="5549265" y="811530"/>
            <a:ext cx="0" cy="46101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TextBox 22">
            <a:extLst>
              <a:ext uri="{FF2B5EF4-FFF2-40B4-BE49-F238E27FC236}">
                <a16:creationId xmlns:a16="http://schemas.microsoft.com/office/drawing/2014/main" id="{30286D7C-F668-BFF5-F107-5B8BF74EAEE7}"/>
              </a:ext>
            </a:extLst>
          </xdr:cNvPr>
          <xdr:cNvSpPr txBox="1"/>
        </xdr:nvSpPr>
        <xdr:spPr>
          <a:xfrm>
            <a:off x="4276725" y="1328022"/>
            <a:ext cx="762000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>
                <a:latin typeface="+mj-lt"/>
              </a:rPr>
              <a:t>오늘</a:t>
            </a:r>
          </a:p>
        </xdr:txBody>
      </xdr:sp>
      <xdr:sp macro="" textlink="">
        <xdr:nvSpPr>
          <xdr:cNvPr id="8" name="TextBox 23">
            <a:extLst>
              <a:ext uri="{FF2B5EF4-FFF2-40B4-BE49-F238E27FC236}">
                <a16:creationId xmlns:a16="http://schemas.microsoft.com/office/drawing/2014/main" id="{5E3E9724-AEB8-8F0E-DE8F-55E1E0311E49}"/>
              </a:ext>
            </a:extLst>
          </xdr:cNvPr>
          <xdr:cNvSpPr txBox="1"/>
        </xdr:nvSpPr>
        <xdr:spPr>
          <a:xfrm>
            <a:off x="3186112" y="1342251"/>
            <a:ext cx="1251585" cy="27699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>
                <a:latin typeface="+mj-lt"/>
              </a:rPr>
              <a:t>생산실적일</a:t>
            </a:r>
          </a:p>
        </xdr:txBody>
      </xdr:sp>
      <xdr:sp macro="" textlink="">
        <xdr:nvSpPr>
          <xdr:cNvPr id="9" name="TextBox 24">
            <a:extLst>
              <a:ext uri="{FF2B5EF4-FFF2-40B4-BE49-F238E27FC236}">
                <a16:creationId xmlns:a16="http://schemas.microsoft.com/office/drawing/2014/main" id="{67098540-C087-BF6A-5F68-46DE6A1D9855}"/>
              </a:ext>
            </a:extLst>
          </xdr:cNvPr>
          <xdr:cNvSpPr txBox="1"/>
        </xdr:nvSpPr>
        <xdr:spPr>
          <a:xfrm>
            <a:off x="5220652" y="1342251"/>
            <a:ext cx="1251585" cy="27699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>
                <a:latin typeface="+mj-lt"/>
              </a:rPr>
              <a:t>공정납기일</a:t>
            </a:r>
            <a:endParaRPr lang="en-US" altLang="ko-KR" sz="1200">
              <a:latin typeface="+mj-lt"/>
            </a:endParaRPr>
          </a:p>
        </xdr:txBody>
      </xdr:sp>
    </xdr:grpSp>
    <xdr:clientData/>
  </xdr:twoCellAnchor>
  <xdr:twoCellAnchor>
    <xdr:from>
      <xdr:col>4</xdr:col>
      <xdr:colOff>0</xdr:colOff>
      <xdr:row>11</xdr:row>
      <xdr:rowOff>152400</xdr:rowOff>
    </xdr:from>
    <xdr:to>
      <xdr:col>14</xdr:col>
      <xdr:colOff>390525</xdr:colOff>
      <xdr:row>15</xdr:row>
      <xdr:rowOff>157550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D1E4BAD6-9C60-8BD4-416E-66207DD62E3D}"/>
            </a:ext>
          </a:extLst>
        </xdr:cNvPr>
        <xdr:cNvGrpSpPr/>
      </xdr:nvGrpSpPr>
      <xdr:grpSpPr>
        <a:xfrm>
          <a:off x="2743200" y="2457450"/>
          <a:ext cx="7248525" cy="843350"/>
          <a:chOff x="1053465" y="2129790"/>
          <a:chExt cx="7248525" cy="843350"/>
        </a:xfrm>
      </xdr:grpSpPr>
      <xdr:cxnSp macro="">
        <xdr:nvCxnSpPr>
          <xdr:cNvPr id="11" name="직선 연결선 10">
            <a:extLst>
              <a:ext uri="{FF2B5EF4-FFF2-40B4-BE49-F238E27FC236}">
                <a16:creationId xmlns:a16="http://schemas.microsoft.com/office/drawing/2014/main" id="{60016FAF-A3FF-46FD-6A5C-D9CC5B82DC21}"/>
              </a:ext>
            </a:extLst>
          </xdr:cNvPr>
          <xdr:cNvCxnSpPr/>
        </xdr:nvCxnSpPr>
        <xdr:spPr>
          <a:xfrm>
            <a:off x="1053465" y="2385060"/>
            <a:ext cx="7248525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직선 연결선 11">
            <a:extLst>
              <a:ext uri="{FF2B5EF4-FFF2-40B4-BE49-F238E27FC236}">
                <a16:creationId xmlns:a16="http://schemas.microsoft.com/office/drawing/2014/main" id="{B2B08CDE-B98A-486F-9515-14D5F7225D34}"/>
              </a:ext>
            </a:extLst>
          </xdr:cNvPr>
          <xdr:cNvCxnSpPr>
            <a:cxnSpLocks/>
          </xdr:cNvCxnSpPr>
        </xdr:nvCxnSpPr>
        <xdr:spPr>
          <a:xfrm>
            <a:off x="4657725" y="2129790"/>
            <a:ext cx="0" cy="46101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직선 연결선 12">
            <a:extLst>
              <a:ext uri="{FF2B5EF4-FFF2-40B4-BE49-F238E27FC236}">
                <a16:creationId xmlns:a16="http://schemas.microsoft.com/office/drawing/2014/main" id="{1E9AD983-9C28-94E3-CAEA-EA7820093030}"/>
              </a:ext>
            </a:extLst>
          </xdr:cNvPr>
          <xdr:cNvCxnSpPr>
            <a:cxnSpLocks/>
          </xdr:cNvCxnSpPr>
        </xdr:nvCxnSpPr>
        <xdr:spPr>
          <a:xfrm>
            <a:off x="3811905" y="2129790"/>
            <a:ext cx="0" cy="46101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7E656B73-0ECE-BCB1-ED36-8194FECEA0C9}"/>
              </a:ext>
            </a:extLst>
          </xdr:cNvPr>
          <xdr:cNvCxnSpPr>
            <a:cxnSpLocks/>
          </xdr:cNvCxnSpPr>
        </xdr:nvCxnSpPr>
        <xdr:spPr>
          <a:xfrm>
            <a:off x="5602605" y="2129790"/>
            <a:ext cx="0" cy="46101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TextBox 25">
            <a:extLst>
              <a:ext uri="{FF2B5EF4-FFF2-40B4-BE49-F238E27FC236}">
                <a16:creationId xmlns:a16="http://schemas.microsoft.com/office/drawing/2014/main" id="{B959C37A-F29A-CCC4-4F46-C1E29E1A5742}"/>
              </a:ext>
            </a:extLst>
          </xdr:cNvPr>
          <xdr:cNvSpPr txBox="1"/>
        </xdr:nvSpPr>
        <xdr:spPr>
          <a:xfrm>
            <a:off x="5237796" y="2603808"/>
            <a:ext cx="762000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>
                <a:latin typeface="+mj-lt"/>
              </a:rPr>
              <a:t>오늘</a:t>
            </a:r>
          </a:p>
        </xdr:txBody>
      </xdr:sp>
      <xdr:sp macro="" textlink="">
        <xdr:nvSpPr>
          <xdr:cNvPr id="16" name="TextBox 26">
            <a:extLst>
              <a:ext uri="{FF2B5EF4-FFF2-40B4-BE49-F238E27FC236}">
                <a16:creationId xmlns:a16="http://schemas.microsoft.com/office/drawing/2014/main" id="{377FF2B6-0BE1-53DA-9BA1-CEC34DA47277}"/>
              </a:ext>
            </a:extLst>
          </xdr:cNvPr>
          <xdr:cNvSpPr txBox="1"/>
        </xdr:nvSpPr>
        <xdr:spPr>
          <a:xfrm>
            <a:off x="3277552" y="2624882"/>
            <a:ext cx="1251585" cy="27699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>
                <a:latin typeface="+mj-lt"/>
              </a:rPr>
              <a:t>생산실적일</a:t>
            </a:r>
          </a:p>
        </xdr:txBody>
      </xdr:sp>
      <xdr:sp macro="" textlink="">
        <xdr:nvSpPr>
          <xdr:cNvPr id="17" name="TextBox 27">
            <a:extLst>
              <a:ext uri="{FF2B5EF4-FFF2-40B4-BE49-F238E27FC236}">
                <a16:creationId xmlns:a16="http://schemas.microsoft.com/office/drawing/2014/main" id="{213862B1-6DD6-5566-E627-905C7C24CA83}"/>
              </a:ext>
            </a:extLst>
          </xdr:cNvPr>
          <xdr:cNvSpPr txBox="1"/>
        </xdr:nvSpPr>
        <xdr:spPr>
          <a:xfrm>
            <a:off x="4224814" y="2624882"/>
            <a:ext cx="1251585" cy="27699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>
                <a:latin typeface="+mj-lt"/>
              </a:rPr>
              <a:t>공정납기일</a:t>
            </a:r>
            <a:endParaRPr lang="en-US" altLang="ko-KR" sz="1200">
              <a:latin typeface="+mj-lt"/>
            </a:endParaRPr>
          </a:p>
        </xdr:txBody>
      </xdr:sp>
    </xdr:grpSp>
    <xdr:clientData/>
  </xdr:twoCellAnchor>
  <xdr:twoCellAnchor>
    <xdr:from>
      <xdr:col>9</xdr:col>
      <xdr:colOff>213360</xdr:colOff>
      <xdr:row>17</xdr:row>
      <xdr:rowOff>182880</xdr:rowOff>
    </xdr:from>
    <xdr:to>
      <xdr:col>9</xdr:col>
      <xdr:colOff>213360</xdr:colOff>
      <xdr:row>20</xdr:row>
      <xdr:rowOff>15240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577BADD1-F6AF-727A-7C8F-1AC985FDFD53}"/>
            </a:ext>
          </a:extLst>
        </xdr:cNvPr>
        <xdr:cNvCxnSpPr>
          <a:cxnSpLocks/>
        </xdr:cNvCxnSpPr>
      </xdr:nvCxnSpPr>
      <xdr:spPr>
        <a:xfrm>
          <a:off x="5699760" y="3326130"/>
          <a:ext cx="0" cy="461010"/>
        </a:xfrm>
        <a:prstGeom prst="line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53340</xdr:colOff>
      <xdr:row>17</xdr:row>
      <xdr:rowOff>182880</xdr:rowOff>
    </xdr:from>
    <xdr:to>
      <xdr:col>8</xdr:col>
      <xdr:colOff>53340</xdr:colOff>
      <xdr:row>20</xdr:row>
      <xdr:rowOff>15240</xdr:rowOff>
    </xdr:to>
    <xdr:cxnSp macro="">
      <xdr:nvCxnSpPr>
        <xdr:cNvPr id="24" name="직선 연결선 23">
          <a:extLst>
            <a:ext uri="{FF2B5EF4-FFF2-40B4-BE49-F238E27FC236}">
              <a16:creationId xmlns:a16="http://schemas.microsoft.com/office/drawing/2014/main" id="{096D497F-343A-A318-01BD-921E30F78CC9}"/>
            </a:ext>
          </a:extLst>
        </xdr:cNvPr>
        <xdr:cNvCxnSpPr>
          <a:cxnSpLocks/>
        </xdr:cNvCxnSpPr>
      </xdr:nvCxnSpPr>
      <xdr:spPr>
        <a:xfrm>
          <a:off x="4853940" y="3326130"/>
          <a:ext cx="0" cy="461010"/>
        </a:xfrm>
        <a:prstGeom prst="line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472440</xdr:colOff>
      <xdr:row>17</xdr:row>
      <xdr:rowOff>182880</xdr:rowOff>
    </xdr:from>
    <xdr:to>
      <xdr:col>10</xdr:col>
      <xdr:colOff>472440</xdr:colOff>
      <xdr:row>20</xdr:row>
      <xdr:rowOff>15240</xdr:rowOff>
    </xdr:to>
    <xdr:cxnSp macro="">
      <xdr:nvCxnSpPr>
        <xdr:cNvPr id="25" name="직선 연결선 24">
          <a:extLst>
            <a:ext uri="{FF2B5EF4-FFF2-40B4-BE49-F238E27FC236}">
              <a16:creationId xmlns:a16="http://schemas.microsoft.com/office/drawing/2014/main" id="{6D50468C-FB35-36CC-B542-231AC050C761}"/>
            </a:ext>
          </a:extLst>
        </xdr:cNvPr>
        <xdr:cNvCxnSpPr>
          <a:cxnSpLocks/>
        </xdr:cNvCxnSpPr>
      </xdr:nvCxnSpPr>
      <xdr:spPr>
        <a:xfrm>
          <a:off x="6644640" y="3326130"/>
          <a:ext cx="0" cy="461010"/>
        </a:xfrm>
        <a:prstGeom prst="line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19</xdr:row>
      <xdr:rowOff>19050</xdr:rowOff>
    </xdr:from>
    <xdr:to>
      <xdr:col>14</xdr:col>
      <xdr:colOff>428625</xdr:colOff>
      <xdr:row>21</xdr:row>
      <xdr:rowOff>164395</xdr:rowOff>
    </xdr:to>
    <xdr:grpSp>
      <xdr:nvGrpSpPr>
        <xdr:cNvPr id="26" name="그룹 25">
          <a:extLst>
            <a:ext uri="{FF2B5EF4-FFF2-40B4-BE49-F238E27FC236}">
              <a16:creationId xmlns:a16="http://schemas.microsoft.com/office/drawing/2014/main" id="{E4C7EF2A-B99B-795F-5092-310316B10997}"/>
            </a:ext>
          </a:extLst>
        </xdr:cNvPr>
        <xdr:cNvGrpSpPr/>
      </xdr:nvGrpSpPr>
      <xdr:grpSpPr>
        <a:xfrm>
          <a:off x="2781300" y="4000500"/>
          <a:ext cx="7248525" cy="564445"/>
          <a:chOff x="1053465" y="3489960"/>
          <a:chExt cx="7248525" cy="564445"/>
        </a:xfrm>
      </xdr:grpSpPr>
      <xdr:cxnSp macro="">
        <xdr:nvCxnSpPr>
          <xdr:cNvPr id="27" name="직선 연결선 26">
            <a:extLst>
              <a:ext uri="{FF2B5EF4-FFF2-40B4-BE49-F238E27FC236}">
                <a16:creationId xmlns:a16="http://schemas.microsoft.com/office/drawing/2014/main" id="{0FC0E2EA-14F8-56E5-30D1-CA1E707A6848}"/>
              </a:ext>
            </a:extLst>
          </xdr:cNvPr>
          <xdr:cNvCxnSpPr/>
        </xdr:nvCxnSpPr>
        <xdr:spPr>
          <a:xfrm>
            <a:off x="1053465" y="3489960"/>
            <a:ext cx="7248525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8">
            <a:extLst>
              <a:ext uri="{FF2B5EF4-FFF2-40B4-BE49-F238E27FC236}">
                <a16:creationId xmlns:a16="http://schemas.microsoft.com/office/drawing/2014/main" id="{9D666A66-D6C1-90D7-4B31-CD75827CBB4B}"/>
              </a:ext>
            </a:extLst>
          </xdr:cNvPr>
          <xdr:cNvSpPr txBox="1"/>
        </xdr:nvSpPr>
        <xdr:spPr>
          <a:xfrm>
            <a:off x="5237796" y="3685073"/>
            <a:ext cx="762000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>
                <a:latin typeface="+mj-lt"/>
              </a:rPr>
              <a:t>오늘</a:t>
            </a:r>
          </a:p>
        </xdr:txBody>
      </xdr:sp>
      <xdr:sp macro="" textlink="">
        <xdr:nvSpPr>
          <xdr:cNvPr id="29" name="TextBox 29">
            <a:extLst>
              <a:ext uri="{FF2B5EF4-FFF2-40B4-BE49-F238E27FC236}">
                <a16:creationId xmlns:a16="http://schemas.microsoft.com/office/drawing/2014/main" id="{73F80E78-27B8-6391-6084-8A586361D4E6}"/>
              </a:ext>
            </a:extLst>
          </xdr:cNvPr>
          <xdr:cNvSpPr txBox="1"/>
        </xdr:nvSpPr>
        <xdr:spPr>
          <a:xfrm>
            <a:off x="3352800" y="3759132"/>
            <a:ext cx="1251585" cy="27699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>
                <a:latin typeface="+mj-lt"/>
              </a:rPr>
              <a:t>공정납기일</a:t>
            </a:r>
            <a:endParaRPr lang="en-US" altLang="ko-KR" sz="1200">
              <a:latin typeface="+mj-lt"/>
            </a:endParaRPr>
          </a:p>
        </xdr:txBody>
      </xdr:sp>
      <xdr:sp macro="" textlink="">
        <xdr:nvSpPr>
          <xdr:cNvPr id="30" name="TextBox 30">
            <a:extLst>
              <a:ext uri="{FF2B5EF4-FFF2-40B4-BE49-F238E27FC236}">
                <a16:creationId xmlns:a16="http://schemas.microsoft.com/office/drawing/2014/main" id="{9BA14A5F-08C1-51A8-1BBF-D608738F10B0}"/>
              </a:ext>
            </a:extLst>
          </xdr:cNvPr>
          <xdr:cNvSpPr txBox="1"/>
        </xdr:nvSpPr>
        <xdr:spPr>
          <a:xfrm>
            <a:off x="4297680" y="3759131"/>
            <a:ext cx="1251585" cy="27699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>
                <a:latin typeface="+mj-lt"/>
              </a:rPr>
              <a:t>생산실적일</a:t>
            </a:r>
          </a:p>
        </xdr:txBody>
      </xdr:sp>
    </xdr:grpSp>
    <xdr:clientData/>
  </xdr:twoCellAnchor>
  <xdr:twoCellAnchor>
    <xdr:from>
      <xdr:col>4</xdr:col>
      <xdr:colOff>19050</xdr:colOff>
      <xdr:row>23</xdr:row>
      <xdr:rowOff>171450</xdr:rowOff>
    </xdr:from>
    <xdr:to>
      <xdr:col>14</xdr:col>
      <xdr:colOff>409575</xdr:colOff>
      <xdr:row>27</xdr:row>
      <xdr:rowOff>163026</xdr:rowOff>
    </xdr:to>
    <xdr:grpSp>
      <xdr:nvGrpSpPr>
        <xdr:cNvPr id="31" name="그룹 30">
          <a:extLst>
            <a:ext uri="{FF2B5EF4-FFF2-40B4-BE49-F238E27FC236}">
              <a16:creationId xmlns:a16="http://schemas.microsoft.com/office/drawing/2014/main" id="{C3738C8F-955E-E084-C114-29868C8142EA}"/>
            </a:ext>
          </a:extLst>
        </xdr:cNvPr>
        <xdr:cNvGrpSpPr/>
      </xdr:nvGrpSpPr>
      <xdr:grpSpPr>
        <a:xfrm>
          <a:off x="2762250" y="4991100"/>
          <a:ext cx="7248525" cy="829776"/>
          <a:chOff x="1000125" y="4293870"/>
          <a:chExt cx="7248525" cy="829776"/>
        </a:xfrm>
      </xdr:grpSpPr>
      <xdr:cxnSp macro="">
        <xdr:nvCxnSpPr>
          <xdr:cNvPr id="32" name="직선 연결선 31">
            <a:extLst>
              <a:ext uri="{FF2B5EF4-FFF2-40B4-BE49-F238E27FC236}">
                <a16:creationId xmlns:a16="http://schemas.microsoft.com/office/drawing/2014/main" id="{EBFC96D2-8C61-716E-D244-C84CDE8E7E28}"/>
              </a:ext>
            </a:extLst>
          </xdr:cNvPr>
          <xdr:cNvCxnSpPr/>
        </xdr:nvCxnSpPr>
        <xdr:spPr>
          <a:xfrm>
            <a:off x="1000125" y="4549140"/>
            <a:ext cx="7248525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직선 연결선 32">
            <a:extLst>
              <a:ext uri="{FF2B5EF4-FFF2-40B4-BE49-F238E27FC236}">
                <a16:creationId xmlns:a16="http://schemas.microsoft.com/office/drawing/2014/main" id="{6D0AF60D-74C6-B58D-E14D-CD91B88FF94E}"/>
              </a:ext>
            </a:extLst>
          </xdr:cNvPr>
          <xdr:cNvCxnSpPr>
            <a:cxnSpLocks/>
          </xdr:cNvCxnSpPr>
        </xdr:nvCxnSpPr>
        <xdr:spPr>
          <a:xfrm>
            <a:off x="4604385" y="4293870"/>
            <a:ext cx="0" cy="46101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>
            <a:extLst>
              <a:ext uri="{FF2B5EF4-FFF2-40B4-BE49-F238E27FC236}">
                <a16:creationId xmlns:a16="http://schemas.microsoft.com/office/drawing/2014/main" id="{91073FC4-A447-88AB-8D36-1534A190B650}"/>
              </a:ext>
            </a:extLst>
          </xdr:cNvPr>
          <xdr:cNvCxnSpPr>
            <a:cxnSpLocks/>
          </xdr:cNvCxnSpPr>
        </xdr:nvCxnSpPr>
        <xdr:spPr>
          <a:xfrm>
            <a:off x="5549265" y="4293870"/>
            <a:ext cx="0" cy="46101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TextBox 31">
            <a:extLst>
              <a:ext uri="{FF2B5EF4-FFF2-40B4-BE49-F238E27FC236}">
                <a16:creationId xmlns:a16="http://schemas.microsoft.com/office/drawing/2014/main" id="{D9853BC4-B59C-4A82-FAF2-C8A0DC472EB6}"/>
              </a:ext>
            </a:extLst>
          </xdr:cNvPr>
          <xdr:cNvSpPr txBox="1"/>
        </xdr:nvSpPr>
        <xdr:spPr>
          <a:xfrm>
            <a:off x="4243387" y="4754314"/>
            <a:ext cx="762000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>
                <a:latin typeface="+mj-lt"/>
              </a:rPr>
              <a:t>오늘</a:t>
            </a:r>
          </a:p>
        </xdr:txBody>
      </xdr:sp>
      <xdr:sp macro="" textlink="">
        <xdr:nvSpPr>
          <xdr:cNvPr id="36" name="TextBox 32">
            <a:extLst>
              <a:ext uri="{FF2B5EF4-FFF2-40B4-BE49-F238E27FC236}">
                <a16:creationId xmlns:a16="http://schemas.microsoft.com/office/drawing/2014/main" id="{A00529BA-9A33-8020-6889-AF559333B31B}"/>
              </a:ext>
            </a:extLst>
          </xdr:cNvPr>
          <xdr:cNvSpPr txBox="1"/>
        </xdr:nvSpPr>
        <xdr:spPr>
          <a:xfrm>
            <a:off x="5220651" y="4818310"/>
            <a:ext cx="1251585" cy="27699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>
                <a:latin typeface="+mj-lt"/>
              </a:rPr>
              <a:t>공정납기일</a:t>
            </a:r>
            <a:endParaRPr lang="en-US" altLang="ko-KR" sz="1200">
              <a:latin typeface="+mj-lt"/>
            </a:endParaRPr>
          </a:p>
        </xdr:txBody>
      </xdr:sp>
    </xdr:grpSp>
    <xdr:clientData/>
  </xdr:twoCellAnchor>
  <xdr:twoCellAnchor>
    <xdr:from>
      <xdr:col>4</xdr:col>
      <xdr:colOff>28575</xdr:colOff>
      <xdr:row>29</xdr:row>
      <xdr:rowOff>171450</xdr:rowOff>
    </xdr:from>
    <xdr:to>
      <xdr:col>14</xdr:col>
      <xdr:colOff>419100</xdr:colOff>
      <xdr:row>33</xdr:row>
      <xdr:rowOff>163026</xdr:rowOff>
    </xdr:to>
    <xdr:grpSp>
      <xdr:nvGrpSpPr>
        <xdr:cNvPr id="37" name="그룹 36">
          <a:extLst>
            <a:ext uri="{FF2B5EF4-FFF2-40B4-BE49-F238E27FC236}">
              <a16:creationId xmlns:a16="http://schemas.microsoft.com/office/drawing/2014/main" id="{C3738C8F-955E-E084-C114-29868C8142EA}"/>
            </a:ext>
          </a:extLst>
        </xdr:cNvPr>
        <xdr:cNvGrpSpPr/>
      </xdr:nvGrpSpPr>
      <xdr:grpSpPr>
        <a:xfrm>
          <a:off x="2771775" y="6248400"/>
          <a:ext cx="7248525" cy="829776"/>
          <a:chOff x="1000125" y="4293870"/>
          <a:chExt cx="7248525" cy="829776"/>
        </a:xfrm>
      </xdr:grpSpPr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id="{EBFC96D2-8C61-716E-D244-C84CDE8E7E28}"/>
              </a:ext>
            </a:extLst>
          </xdr:cNvPr>
          <xdr:cNvCxnSpPr/>
        </xdr:nvCxnSpPr>
        <xdr:spPr>
          <a:xfrm>
            <a:off x="1000125" y="4549140"/>
            <a:ext cx="7248525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>
            <a:extLst>
              <a:ext uri="{FF2B5EF4-FFF2-40B4-BE49-F238E27FC236}">
                <a16:creationId xmlns:a16="http://schemas.microsoft.com/office/drawing/2014/main" id="{6D0AF60D-74C6-B58D-E14D-CD91B88FF94E}"/>
              </a:ext>
            </a:extLst>
          </xdr:cNvPr>
          <xdr:cNvCxnSpPr>
            <a:cxnSpLocks/>
          </xdr:cNvCxnSpPr>
        </xdr:nvCxnSpPr>
        <xdr:spPr>
          <a:xfrm>
            <a:off x="4604385" y="4293870"/>
            <a:ext cx="0" cy="46101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31">
            <a:extLst>
              <a:ext uri="{FF2B5EF4-FFF2-40B4-BE49-F238E27FC236}">
                <a16:creationId xmlns:a16="http://schemas.microsoft.com/office/drawing/2014/main" id="{D9853BC4-B59C-4A82-FAF2-C8A0DC472EB6}"/>
              </a:ext>
            </a:extLst>
          </xdr:cNvPr>
          <xdr:cNvSpPr txBox="1"/>
        </xdr:nvSpPr>
        <xdr:spPr>
          <a:xfrm>
            <a:off x="4243387" y="4754314"/>
            <a:ext cx="762000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>
                <a:latin typeface="+mj-lt"/>
              </a:rPr>
              <a:t>오늘</a:t>
            </a:r>
          </a:p>
        </xdr:txBody>
      </xdr:sp>
      <xdr:sp macro="" textlink="">
        <xdr:nvSpPr>
          <xdr:cNvPr id="42" name="TextBox 32">
            <a:extLst>
              <a:ext uri="{FF2B5EF4-FFF2-40B4-BE49-F238E27FC236}">
                <a16:creationId xmlns:a16="http://schemas.microsoft.com/office/drawing/2014/main" id="{A00529BA-9A33-8020-6889-AF559333B31B}"/>
              </a:ext>
            </a:extLst>
          </xdr:cNvPr>
          <xdr:cNvSpPr txBox="1"/>
        </xdr:nvSpPr>
        <xdr:spPr>
          <a:xfrm>
            <a:off x="3352799" y="4816166"/>
            <a:ext cx="1251585" cy="27699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>
                <a:latin typeface="+mj-lt"/>
              </a:rPr>
              <a:t>공정납기일</a:t>
            </a:r>
            <a:endParaRPr lang="en-US" altLang="ko-KR" sz="1200">
              <a:latin typeface="+mj-lt"/>
            </a:endParaRPr>
          </a:p>
        </xdr:txBody>
      </xdr:sp>
    </xdr:grpSp>
    <xdr:clientData/>
  </xdr:twoCellAnchor>
  <xdr:twoCellAnchor>
    <xdr:from>
      <xdr:col>8</xdr:col>
      <xdr:colOff>97154</xdr:colOff>
      <xdr:row>29</xdr:row>
      <xdr:rowOff>196215</xdr:rowOff>
    </xdr:from>
    <xdr:to>
      <xdr:col>8</xdr:col>
      <xdr:colOff>97154</xdr:colOff>
      <xdr:row>32</xdr:row>
      <xdr:rowOff>28575</xdr:rowOff>
    </xdr:to>
    <xdr:cxnSp macro="">
      <xdr:nvCxnSpPr>
        <xdr:cNvPr id="38" name="직선 연결선 37">
          <a:extLst>
            <a:ext uri="{FF2B5EF4-FFF2-40B4-BE49-F238E27FC236}">
              <a16:creationId xmlns:a16="http://schemas.microsoft.com/office/drawing/2014/main" id="{AF326768-3B21-684B-7D85-7C9C0A96269B}"/>
            </a:ext>
          </a:extLst>
        </xdr:cNvPr>
        <xdr:cNvCxnSpPr>
          <a:cxnSpLocks/>
        </xdr:cNvCxnSpPr>
      </xdr:nvCxnSpPr>
      <xdr:spPr>
        <a:xfrm>
          <a:off x="5583554" y="5854065"/>
          <a:ext cx="0" cy="461010"/>
        </a:xfrm>
        <a:prstGeom prst="line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063DAEF-F4CE-41F5-AAD3-D36FF8F195A2}" autoFormatId="16" applyNumberFormats="0" applyBorderFormats="0" applyFontFormats="0" applyPatternFormats="0" applyAlignmentFormats="0" applyWidthHeightFormats="0">
  <queryTableRefresh nextId="24">
    <queryTableFields count="20">
      <queryTableField id="1" name="주문번호" tableColumnId="1"/>
      <queryTableField id="20" dataBound="0" tableColumnId="20"/>
      <queryTableField id="2" name="공정순서" tableColumnId="2"/>
      <queryTableField id="3" name="공정명" tableColumnId="3"/>
      <queryTableField id="4" name="주문일자" tableColumnId="4"/>
      <queryTableField id="5" name="공정납기일" tableColumnId="5"/>
      <queryTableField id="6" name="생산실적일" tableColumnId="6"/>
      <queryTableField id="7" name="오늘날짜" tableColumnId="7"/>
      <queryTableField id="8" name="최근생산실적일" tableColumnId="8"/>
      <queryTableField id="9" name="최종_flag" tableColumnId="9"/>
      <queryTableField id="10" name="케이스" tableColumnId="10"/>
      <queryTableField id="11" name="작업지시량" tableColumnId="11"/>
      <queryTableField id="12" name="기생산량" tableColumnId="12"/>
      <queryTableField id="13" name="지연일수" tableColumnId="13"/>
      <queryTableField id="14" name="품명" tableColumnId="14"/>
      <queryTableField id="15" name="제품규격" tableColumnId="15"/>
      <queryTableField id="16" name="동판인쇄명" tableColumnId="16"/>
      <queryTableField id="17" name="고객사명" tableColumnId="17"/>
      <queryTableField id="18" name="외주처명" tableColumnId="18"/>
      <queryTableField id="19" name="주문수량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D8762F-BF13-45B8-8E9B-133F3D066251}" name="쿼리1" displayName="쿼리1" ref="A1:T7207" tableType="queryTable" totalsRowShown="0">
  <autoFilter ref="A1:T7207" xr:uid="{6ED8762F-BF13-45B8-8E9B-133F3D066251}"/>
  <tableColumns count="20">
    <tableColumn id="1" xr3:uid="{72908D43-F784-4055-ADA9-F83A7D20D9D8}" uniqueName="1" name="주문번호" queryTableFieldId="1" dataDxfId="14"/>
    <tableColumn id="20" xr3:uid="{41AD88FD-25FB-4B61-992C-378647302FE2}" uniqueName="20" name="열1" queryTableFieldId="20" dataDxfId="13">
      <calculatedColumnFormula>_xlfn.CONCAT(쿼리1[[#This Row],[주문번호]], "-", 쿼리1[[#This Row],[공정명]])</calculatedColumnFormula>
    </tableColumn>
    <tableColumn id="2" xr3:uid="{DC6E1046-76FA-40E3-A829-53100C9D0581}" uniqueName="2" name="공정순서" queryTableFieldId="2"/>
    <tableColumn id="3" xr3:uid="{72CFF295-30EC-4EB5-BE1C-1EABC093E4BF}" uniqueName="3" name="공정명" queryTableFieldId="3" dataDxfId="12"/>
    <tableColumn id="4" xr3:uid="{4EC3626F-9F1B-4DC4-BD01-C49F0D435D69}" uniqueName="4" name="주문일자" queryTableFieldId="4" dataDxfId="11"/>
    <tableColumn id="5" xr3:uid="{CF40F859-212C-4373-8F81-FE52B375963B}" uniqueName="5" name="공정납기일" queryTableFieldId="5" dataDxfId="10"/>
    <tableColumn id="6" xr3:uid="{E9B0BBFC-126C-4E3C-BED0-1689AE4A6144}" uniqueName="6" name="생산실적일" queryTableFieldId="6" dataDxfId="9"/>
    <tableColumn id="7" xr3:uid="{318FC8F0-6D55-4846-B458-8F534181E86C}" uniqueName="7" name="오늘날짜" queryTableFieldId="7" dataDxfId="8"/>
    <tableColumn id="8" xr3:uid="{DF6F20C1-138F-4D44-A724-38DBB132B04A}" uniqueName="8" name="최근생산실적일" queryTableFieldId="8" dataDxfId="7"/>
    <tableColumn id="9" xr3:uid="{1D412C08-3B85-40FE-9381-4C3BED17698B}" uniqueName="9" name="최종_flag" queryTableFieldId="9" dataDxfId="6"/>
    <tableColumn id="10" xr3:uid="{65DD9A4D-6080-43E8-A9ED-163BB57414D0}" uniqueName="10" name="케이스" queryTableFieldId="10" dataDxfId="5"/>
    <tableColumn id="11" xr3:uid="{EFCE4E4D-CD00-497B-923D-3EA500AFE218}" uniqueName="11" name="작업지시량" queryTableFieldId="11"/>
    <tableColumn id="12" xr3:uid="{4E12F7E1-9FF3-4CF7-A896-A7F08164A039}" uniqueName="12" name="기생산량" queryTableFieldId="12"/>
    <tableColumn id="13" xr3:uid="{C9581A96-F8FF-40D5-80DC-5D28F52C013F}" uniqueName="13" name="지연일수" queryTableFieldId="13"/>
    <tableColumn id="14" xr3:uid="{D62A5942-7D89-47D1-9B2F-3795BD2ADC39}" uniqueName="14" name="품명" queryTableFieldId="14" dataDxfId="4"/>
    <tableColumn id="15" xr3:uid="{6464BAFF-153F-4B32-AFDA-EFE70364F75A}" uniqueName="15" name="제품규격" queryTableFieldId="15" dataDxfId="3"/>
    <tableColumn id="16" xr3:uid="{804F959F-FA2D-45C1-87AE-EFCF649001F7}" uniqueName="16" name="동판인쇄명" queryTableFieldId="16" dataDxfId="2"/>
    <tableColumn id="17" xr3:uid="{2617F7FC-7A7A-43B4-8997-BC09F50A2818}" uniqueName="17" name="고객사명" queryTableFieldId="17" dataDxfId="1"/>
    <tableColumn id="18" xr3:uid="{98EE8793-66DC-428C-A4EB-1B9CC30D2201}" uniqueName="18" name="외주처명" queryTableFieldId="18" dataDxfId="0"/>
    <tableColumn id="19" xr3:uid="{9927E379-D414-4CAA-8F95-9B9249927DCB}" uniqueName="19" name="주문수량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9047D-BDBD-4A84-AD14-A8800F09B4F0}">
  <sheetPr codeName="Sheet4">
    <tabColor rgb="FFFFFF00"/>
  </sheetPr>
  <dimension ref="A3:P10"/>
  <sheetViews>
    <sheetView tabSelected="1" workbookViewId="0">
      <selection activeCell="D13" sqref="D13"/>
    </sheetView>
  </sheetViews>
  <sheetFormatPr defaultRowHeight="16.5" outlineLevelCol="1" x14ac:dyDescent="0.3"/>
  <cols>
    <col min="1" max="1" width="4.625" customWidth="1"/>
    <col min="2" max="2" width="14" bestFit="1" customWidth="1"/>
    <col min="3" max="3" width="8" bestFit="1" customWidth="1"/>
    <col min="4" max="4" width="11.375" bestFit="1" customWidth="1"/>
    <col min="5" max="5" width="21.375" bestFit="1" customWidth="1"/>
    <col min="6" max="6" width="48.25" bestFit="1" customWidth="1"/>
    <col min="7" max="7" width="8" bestFit="1" customWidth="1"/>
    <col min="8" max="8" width="13.875" hidden="1" customWidth="1" outlineLevel="1"/>
    <col min="9" max="9" width="15.875" hidden="1" customWidth="1" outlineLevel="1"/>
    <col min="10" max="12" width="13.875" hidden="1" customWidth="1" outlineLevel="1"/>
    <col min="13" max="13" width="15.875" hidden="1" customWidth="1" outlineLevel="1"/>
    <col min="14" max="15" width="13.875" hidden="1" customWidth="1" outlineLevel="1"/>
    <col min="16" max="16" width="9" collapsed="1"/>
  </cols>
  <sheetData>
    <row r="3" spans="1:15" x14ac:dyDescent="0.3">
      <c r="B3" s="13" t="s">
        <v>5673</v>
      </c>
      <c r="C3" s="13"/>
      <c r="D3" s="13"/>
      <c r="E3" s="13"/>
      <c r="F3" s="13"/>
      <c r="G3" s="13"/>
    </row>
    <row r="4" spans="1:15" x14ac:dyDescent="0.3">
      <c r="B4" s="13"/>
      <c r="C4" s="13"/>
      <c r="D4" s="13"/>
      <c r="E4" s="13"/>
      <c r="F4" s="13"/>
      <c r="G4" s="13"/>
    </row>
    <row r="6" spans="1:15" x14ac:dyDescent="0.3">
      <c r="B6" s="10" t="s">
        <v>5674</v>
      </c>
      <c r="C6" s="10" t="s">
        <v>5389</v>
      </c>
      <c r="D6" s="10" t="s">
        <v>5945</v>
      </c>
      <c r="E6" s="10" t="s">
        <v>5944</v>
      </c>
      <c r="F6" s="10" t="s">
        <v>5366</v>
      </c>
      <c r="G6" s="10" t="s">
        <v>5367</v>
      </c>
      <c r="H6" s="10" t="s">
        <v>5379</v>
      </c>
      <c r="I6" s="10" t="s">
        <v>5383</v>
      </c>
      <c r="J6" s="10" t="s">
        <v>5380</v>
      </c>
      <c r="K6" s="10" t="s">
        <v>5384</v>
      </c>
      <c r="L6" s="10" t="s">
        <v>5381</v>
      </c>
      <c r="M6" s="10" t="s">
        <v>5385</v>
      </c>
      <c r="N6" s="10" t="s">
        <v>5382</v>
      </c>
      <c r="O6" s="10" t="s">
        <v>5386</v>
      </c>
    </row>
    <row r="7" spans="1:15" x14ac:dyDescent="0.3">
      <c r="A7" s="2"/>
      <c r="B7" s="2" t="s">
        <v>5408</v>
      </c>
      <c r="C7" s="7">
        <v>3</v>
      </c>
      <c r="D7" s="7"/>
      <c r="E7" s="2" t="s">
        <v>4054</v>
      </c>
      <c r="F7" s="2" t="s">
        <v>3941</v>
      </c>
      <c r="G7" s="4">
        <v>12</v>
      </c>
      <c r="H7" s="3">
        <v>45651</v>
      </c>
      <c r="I7" s="3">
        <v>45652</v>
      </c>
      <c r="J7" s="3">
        <v>45656</v>
      </c>
      <c r="K7" s="3">
        <v>45650</v>
      </c>
      <c r="L7" s="3">
        <v>45657</v>
      </c>
      <c r="M7" s="3">
        <v>45654</v>
      </c>
      <c r="N7" s="3" t="s">
        <v>5388</v>
      </c>
      <c r="O7" s="3" t="s">
        <v>5388</v>
      </c>
    </row>
    <row r="8" spans="1:15" x14ac:dyDescent="0.3">
      <c r="B8" s="2" t="s">
        <v>5429</v>
      </c>
      <c r="C8" s="7">
        <v>14</v>
      </c>
      <c r="D8" s="7"/>
      <c r="E8" s="2" t="s">
        <v>3260</v>
      </c>
      <c r="F8" s="2" t="s">
        <v>3261</v>
      </c>
      <c r="G8" s="4">
        <v>12</v>
      </c>
      <c r="H8" s="3">
        <v>45548</v>
      </c>
      <c r="I8" s="3">
        <v>45547</v>
      </c>
      <c r="J8" s="3">
        <v>45553</v>
      </c>
      <c r="K8" s="3">
        <v>45554</v>
      </c>
      <c r="L8" s="3">
        <v>45554</v>
      </c>
      <c r="M8" s="3" t="s">
        <v>5395</v>
      </c>
      <c r="N8" s="3" t="s">
        <v>5372</v>
      </c>
      <c r="O8" s="3" t="s">
        <v>5372</v>
      </c>
    </row>
    <row r="9" spans="1:15" x14ac:dyDescent="0.3">
      <c r="B9" s="2" t="s">
        <v>5655</v>
      </c>
      <c r="C9" s="7">
        <v>-25</v>
      </c>
      <c r="D9" s="7"/>
      <c r="E9" s="2" t="s">
        <v>1563</v>
      </c>
      <c r="F9" s="2" t="s">
        <v>42</v>
      </c>
      <c r="G9" s="4">
        <v>15000</v>
      </c>
      <c r="H9" s="3" t="s">
        <v>5388</v>
      </c>
      <c r="I9" s="3" t="s">
        <v>5388</v>
      </c>
      <c r="J9" s="3" t="s">
        <v>5388</v>
      </c>
      <c r="K9" s="3" t="s">
        <v>5388</v>
      </c>
      <c r="L9" s="3" t="s">
        <v>5388</v>
      </c>
      <c r="M9" s="3" t="s">
        <v>5388</v>
      </c>
      <c r="N9" s="3" t="s">
        <v>5388</v>
      </c>
      <c r="O9" s="3" t="s">
        <v>5388</v>
      </c>
    </row>
    <row r="10" spans="1:15" x14ac:dyDescent="0.3">
      <c r="B10" s="2" t="s">
        <v>5553</v>
      </c>
      <c r="C10" s="7">
        <v>3</v>
      </c>
      <c r="D10" s="7"/>
      <c r="E10" s="2" t="s">
        <v>4453</v>
      </c>
      <c r="F10" s="2" t="s">
        <v>4455</v>
      </c>
      <c r="G10" s="4">
        <v>240</v>
      </c>
      <c r="H10" s="3">
        <v>45659</v>
      </c>
      <c r="I10" s="3" t="s">
        <v>5395</v>
      </c>
      <c r="J10" s="3" t="s">
        <v>5372</v>
      </c>
      <c r="K10" s="3" t="s">
        <v>5372</v>
      </c>
      <c r="L10" s="3">
        <v>45660</v>
      </c>
      <c r="M10" s="3" t="s">
        <v>5395</v>
      </c>
      <c r="N10" s="3" t="s">
        <v>5372</v>
      </c>
      <c r="O10" s="3" t="s">
        <v>5372</v>
      </c>
    </row>
  </sheetData>
  <mergeCells count="1">
    <mergeCell ref="B3:G4"/>
  </mergeCells>
  <phoneticPr fontId="1" type="noConversion"/>
  <conditionalFormatting sqref="C7:D10">
    <cfRule type="colorScale" priority="1">
      <colorScale>
        <cfvo type="min"/>
        <cfvo type="num" val="0"/>
        <cfvo type="num" val="5"/>
        <color rgb="FFF68D6C"/>
        <color theme="7" tint="0.79998168889431442"/>
        <color theme="4" tint="0.59999389629810485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B0BFF-4338-4994-BE31-5B125659B1B5}">
  <sheetPr codeName="Sheet2">
    <tabColor rgb="FFFFFF00"/>
  </sheetPr>
  <dimension ref="B2:AV2358"/>
  <sheetViews>
    <sheetView workbookViewId="0">
      <selection activeCell="B2" sqref="B2:AI3"/>
    </sheetView>
  </sheetViews>
  <sheetFormatPr defaultRowHeight="16.5" outlineLevelCol="1" x14ac:dyDescent="0.3"/>
  <cols>
    <col min="1" max="1" width="4.625" customWidth="1"/>
    <col min="2" max="2" width="18" bestFit="1" customWidth="1"/>
    <col min="3" max="3" width="15.125" bestFit="1" customWidth="1"/>
    <col min="4" max="7" width="16.25" bestFit="1" customWidth="1"/>
    <col min="8" max="8" width="21.375" bestFit="1" customWidth="1"/>
    <col min="9" max="12" width="26.375" hidden="1" customWidth="1"/>
    <col min="13" max="13" width="81" hidden="1" customWidth="1" outlineLevel="1"/>
    <col min="14" max="14" width="76.25" hidden="1" customWidth="1" outlineLevel="1"/>
    <col min="15" max="15" width="42.75" hidden="1" customWidth="1" outlineLevel="1"/>
    <col min="16" max="16" width="81" bestFit="1" customWidth="1" collapsed="1"/>
    <col min="17" max="17" width="9.25" bestFit="1" customWidth="1"/>
    <col min="18" max="21" width="12.875" bestFit="1" customWidth="1"/>
    <col min="22" max="22" width="12.75" bestFit="1" customWidth="1"/>
    <col min="23" max="23" width="15.875" bestFit="1" customWidth="1"/>
    <col min="24" max="24" width="11.125" bestFit="1" customWidth="1"/>
    <col min="25" max="25" width="12.75" bestFit="1" customWidth="1"/>
    <col min="26" max="26" width="15.875" bestFit="1" customWidth="1"/>
    <col min="27" max="27" width="11.125" bestFit="1" customWidth="1"/>
    <col min="28" max="28" width="12.75" bestFit="1" customWidth="1"/>
    <col min="29" max="29" width="15.875" bestFit="1" customWidth="1"/>
    <col min="30" max="30" width="11.125" bestFit="1" customWidth="1"/>
    <col min="31" max="31" width="12.75" bestFit="1" customWidth="1"/>
    <col min="32" max="32" width="15.875" bestFit="1" customWidth="1"/>
    <col min="33" max="33" width="11.125" bestFit="1" customWidth="1"/>
    <col min="34" max="35" width="12.75" bestFit="1" customWidth="1"/>
    <col min="36" max="36" width="11.125" hidden="1" customWidth="1" outlineLevel="1"/>
    <col min="37" max="37" width="16.625" hidden="1" customWidth="1" outlineLevel="1"/>
    <col min="38" max="38" width="0" hidden="1" customWidth="1" outlineLevel="1"/>
    <col min="39" max="39" width="18" hidden="1" customWidth="1" outlineLevel="1"/>
    <col min="40" max="40" width="11.125" hidden="1" customWidth="1" outlineLevel="1" collapsed="1"/>
    <col min="41" max="44" width="11.125" hidden="1" customWidth="1" outlineLevel="1"/>
    <col min="45" max="47" width="0" hidden="1" customWidth="1" outlineLevel="1"/>
    <col min="48" max="48" width="9" collapsed="1"/>
  </cols>
  <sheetData>
    <row r="2" spans="2:46" ht="16.5" customHeight="1" x14ac:dyDescent="0.3">
      <c r="B2" s="14" t="s">
        <v>5672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6"/>
    </row>
    <row r="3" spans="2:46" x14ac:dyDescent="0.3"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9"/>
    </row>
    <row r="5" spans="2:46" x14ac:dyDescent="0.3">
      <c r="B5" s="10" t="s">
        <v>5671</v>
      </c>
      <c r="C5" s="10" t="s">
        <v>5389</v>
      </c>
      <c r="D5" s="10" t="s">
        <v>5401</v>
      </c>
      <c r="E5" s="10" t="s">
        <v>5402</v>
      </c>
      <c r="F5" s="10" t="s">
        <v>5403</v>
      </c>
      <c r="G5" s="10" t="s">
        <v>5404</v>
      </c>
      <c r="H5" s="10" t="s">
        <v>5359</v>
      </c>
      <c r="I5" s="10" t="s">
        <v>5360</v>
      </c>
      <c r="J5" s="10" t="s">
        <v>5361</v>
      </c>
      <c r="K5" s="10" t="s">
        <v>5362</v>
      </c>
      <c r="L5" s="10" t="s">
        <v>5363</v>
      </c>
      <c r="M5" s="10" t="s">
        <v>5364</v>
      </c>
      <c r="N5" s="10" t="s">
        <v>5365</v>
      </c>
      <c r="O5" s="10" t="s">
        <v>5675</v>
      </c>
      <c r="P5" s="10" t="s">
        <v>5366</v>
      </c>
      <c r="Q5" s="10" t="s">
        <v>5367</v>
      </c>
      <c r="R5" s="10" t="s">
        <v>5368</v>
      </c>
      <c r="S5" s="10" t="s">
        <v>5369</v>
      </c>
      <c r="T5" s="10" t="s">
        <v>5370</v>
      </c>
      <c r="U5" s="10" t="s">
        <v>5371</v>
      </c>
      <c r="V5" s="10" t="s">
        <v>5379</v>
      </c>
      <c r="W5" s="10" t="s">
        <v>5383</v>
      </c>
      <c r="X5" s="10" t="s">
        <v>5390</v>
      </c>
      <c r="Y5" s="10" t="s">
        <v>5380</v>
      </c>
      <c r="Z5" s="10" t="s">
        <v>5384</v>
      </c>
      <c r="AA5" s="10" t="s">
        <v>5391</v>
      </c>
      <c r="AB5" s="10" t="s">
        <v>5381</v>
      </c>
      <c r="AC5" s="10" t="s">
        <v>5385</v>
      </c>
      <c r="AD5" s="10" t="s">
        <v>5392</v>
      </c>
      <c r="AE5" s="10" t="s">
        <v>5382</v>
      </c>
      <c r="AF5" s="10" t="s">
        <v>5386</v>
      </c>
      <c r="AG5" s="10" t="s">
        <v>5393</v>
      </c>
      <c r="AH5" s="10" t="s">
        <v>5387</v>
      </c>
      <c r="AI5" s="10" t="s">
        <v>5566</v>
      </c>
      <c r="AJ5" s="10" t="s">
        <v>5568</v>
      </c>
      <c r="AK5" s="10" t="s">
        <v>5569</v>
      </c>
      <c r="AL5" s="10" t="s">
        <v>5400</v>
      </c>
      <c r="AM5" s="10"/>
      <c r="AN5" s="11" t="s">
        <v>5676</v>
      </c>
      <c r="AO5" s="11" t="s">
        <v>5677</v>
      </c>
      <c r="AP5" s="11" t="s">
        <v>5679</v>
      </c>
      <c r="AQ5" s="11" t="s">
        <v>5389</v>
      </c>
      <c r="AR5" s="11" t="s">
        <v>5681</v>
      </c>
      <c r="AS5" s="11" t="s">
        <v>5678</v>
      </c>
    </row>
    <row r="6" spans="2:46" x14ac:dyDescent="0.3">
      <c r="B6" s="2" t="s">
        <v>5432</v>
      </c>
      <c r="C6" s="7">
        <v>6</v>
      </c>
      <c r="D6" s="2" t="s">
        <v>5405</v>
      </c>
      <c r="E6" s="2" t="s">
        <v>5406</v>
      </c>
      <c r="F6" s="2" t="s">
        <v>5407</v>
      </c>
      <c r="G6" s="2"/>
      <c r="H6" s="2" t="s">
        <v>4974</v>
      </c>
      <c r="I6" s="2" t="str">
        <f t="shared" ref="I6:I69" si="0">_xlfn.CONCAT(H6, "-", "인쇄")</f>
        <v>20240902-1000142163-인쇄</v>
      </c>
      <c r="J6" s="2" t="str">
        <f t="shared" ref="J6:J69" si="1">_xlfn.CONCAT(H6, "-", "합지")</f>
        <v>20240902-1000142163-합지</v>
      </c>
      <c r="K6" s="2" t="str">
        <f t="shared" ref="K6:K69" si="2">_xlfn.CONCAT(H6, "-", "분단")</f>
        <v>20240902-1000142163-분단</v>
      </c>
      <c r="L6" s="2" t="str">
        <f t="shared" ref="L6:L69" si="3">_xlfn.CONCAT(H6, "-", "제대")</f>
        <v>20240902-1000142163-제대</v>
      </c>
      <c r="M6" s="2" t="str">
        <f>VLOOKUP(H6, '쿼리1'!$A:$R, 17, 0)</f>
        <v>7도-(주)조이푸드-초코청크로얄쿠키70g (347kcal)</v>
      </c>
      <c r="N6" s="2" t="str">
        <f>VLOOKUP(H6, '쿼리1'!$A:$P, 15, 0)</f>
        <v>오씨피피(유무광)50</v>
      </c>
      <c r="O6" s="2">
        <v>1000142163</v>
      </c>
      <c r="P6" s="2" t="str">
        <f>VLOOKUP(H6, '쿼리1'!$A:$R, 17, 0)</f>
        <v>7도-(주)조이푸드-초코청크로얄쿠키70g (347kcal)</v>
      </c>
      <c r="Q6" s="4">
        <f>VLOOKUP(H6, '쿼리1'!$A:$U, 20, 0)</f>
        <v>12</v>
      </c>
      <c r="R6" s="2" t="s">
        <v>31</v>
      </c>
      <c r="S6" s="2" t="s">
        <v>31</v>
      </c>
      <c r="T6" s="2" t="s">
        <v>31</v>
      </c>
      <c r="U6" s="2" t="s">
        <v>5397</v>
      </c>
      <c r="V6" s="3">
        <v>45541</v>
      </c>
      <c r="W6" s="3">
        <v>45540</v>
      </c>
      <c r="X6" s="6">
        <f>IFERROR(IF(W6-V6&gt;0, "+" &amp; (W6-V6), W6-V6), "X")</f>
        <v>-1</v>
      </c>
      <c r="Y6" s="3">
        <v>45546</v>
      </c>
      <c r="Z6" s="3">
        <v>45541</v>
      </c>
      <c r="AA6" s="6">
        <f>IFERROR(IF(Z6-Y6&gt;0, "+" &amp; (Z6-Y6), Z6-Y6), "X")</f>
        <v>-5</v>
      </c>
      <c r="AB6" s="3">
        <v>45547</v>
      </c>
      <c r="AC6" s="3">
        <v>45541</v>
      </c>
      <c r="AD6" s="6">
        <f>IFERROR(IF(AC6-AB6&gt;0, "+" &amp; (AC6-AB6), AC6-AB6), "X")</f>
        <v>-6</v>
      </c>
      <c r="AE6" s="2" t="s">
        <v>5388</v>
      </c>
      <c r="AF6" s="2" t="s">
        <v>5388</v>
      </c>
      <c r="AG6" s="2" t="str">
        <f>IFERROR(AF6-AE6, "X")</f>
        <v>X</v>
      </c>
      <c r="AH6" s="3">
        <v>45541</v>
      </c>
      <c r="AI6" s="3">
        <f>AB6</f>
        <v>45547</v>
      </c>
      <c r="AJ6" s="3"/>
      <c r="AK6" s="2" t="str">
        <f t="shared" ref="AK6:AK69" si="4">IF(C6&gt;0, "+"&amp;C6, C6)</f>
        <v>+6</v>
      </c>
      <c r="AL6" s="2" t="s">
        <v>5567</v>
      </c>
      <c r="AM6" s="2" t="str">
        <f>_xlfn.CONCAT(AL6, "(", AK6, ")")</f>
        <v>생산완료(+6)</v>
      </c>
      <c r="AN6" s="9">
        <f>_xlfn.MAXIFS($AH$6:$AH$2358, $O$6:$O$2358, O6)</f>
        <v>45654</v>
      </c>
      <c r="AO6" s="9">
        <f>_xlfn.MAXIFS($AI$6:$AI$2358, $O$6:$O$2358, O6)</f>
        <v>45657</v>
      </c>
      <c r="AP6" s="9"/>
      <c r="AQ6" s="2">
        <f>AO6-AN6</f>
        <v>3</v>
      </c>
      <c r="AR6" s="12" t="str">
        <f>IF(AQ6&gt;0, "+"&amp;AQ6, AQ6)</f>
        <v>+3</v>
      </c>
      <c r="AS6" t="s">
        <v>5567</v>
      </c>
      <c r="AT6" t="str">
        <f>_xlfn.CONCAT(AS6, "(", AR6, ")")</f>
        <v>생산완료(+3)</v>
      </c>
    </row>
    <row r="7" spans="2:46" x14ac:dyDescent="0.3">
      <c r="B7" s="2" t="s">
        <v>5570</v>
      </c>
      <c r="C7" s="7">
        <v>-24</v>
      </c>
      <c r="D7" s="2" t="s">
        <v>5408</v>
      </c>
      <c r="E7" s="2" t="s">
        <v>5409</v>
      </c>
      <c r="F7" s="2" t="s">
        <v>5410</v>
      </c>
      <c r="G7" s="2" t="s">
        <v>5411</v>
      </c>
      <c r="H7" s="2" t="s">
        <v>2288</v>
      </c>
      <c r="I7" s="2" t="str">
        <f t="shared" si="0"/>
        <v>20240902-1000142676-인쇄</v>
      </c>
      <c r="J7" s="2" t="str">
        <f t="shared" si="1"/>
        <v>20240902-1000142676-합지</v>
      </c>
      <c r="K7" s="2" t="str">
        <f t="shared" si="2"/>
        <v>20240902-1000142676-분단</v>
      </c>
      <c r="L7" s="2" t="str">
        <f t="shared" si="3"/>
        <v>20240902-1000142676-제대</v>
      </c>
      <c r="M7" s="2" t="str">
        <f>VLOOKUP(H7, '쿼리1'!$A:$R, 17, 0)</f>
        <v>4도-헤아림(다시마 대)</v>
      </c>
      <c r="N7" s="2" t="str">
        <f>VLOOKUP(H7, '쿼리1'!$A:$P, 15, 0)</f>
        <v>패트(유무광)90</v>
      </c>
      <c r="O7" s="2">
        <v>1000142676</v>
      </c>
      <c r="P7" s="2" t="str">
        <f>VLOOKUP(H7, '쿼리1'!$A:$R, 17, 0)</f>
        <v>4도-헤아림(다시마 대)</v>
      </c>
      <c r="Q7" s="4">
        <f>VLOOKUP(H7, '쿼리1'!$A:$U, 20, 0)</f>
        <v>10256</v>
      </c>
      <c r="R7" s="2" t="s">
        <v>31</v>
      </c>
      <c r="S7" s="2" t="s">
        <v>31</v>
      </c>
      <c r="T7" s="2" t="s">
        <v>5399</v>
      </c>
      <c r="U7" s="2" t="s">
        <v>31</v>
      </c>
      <c r="V7" s="3">
        <v>45541</v>
      </c>
      <c r="W7" s="3">
        <v>45544</v>
      </c>
      <c r="X7" s="6" t="str">
        <f>IFERROR(IF(W7-V7&gt;0, "+" &amp; (W7-V7), W7-V7), "X")</f>
        <v>+3</v>
      </c>
      <c r="Y7" s="3">
        <v>45546</v>
      </c>
      <c r="Z7" s="3">
        <v>45546</v>
      </c>
      <c r="AA7" s="6">
        <f t="shared" ref="AA7:AA24" si="5">IFERROR(IF(Z7-Y7&gt;0, "+" &amp; (Z7-Y7), Z7-Y7), "X")</f>
        <v>0</v>
      </c>
      <c r="AB7" s="3">
        <v>45547</v>
      </c>
      <c r="AC7" s="5" t="s">
        <v>5396</v>
      </c>
      <c r="AD7" s="6">
        <f ca="1">TODAY()-AB7</f>
        <v>109</v>
      </c>
      <c r="AE7" s="3">
        <v>45551</v>
      </c>
      <c r="AF7" s="3">
        <v>45575</v>
      </c>
      <c r="AG7" s="2" t="str">
        <f>IFERROR(IF(AF7-AE7&gt;0, "+" &amp; (AF7-AE7), AF7-AE7), "X")</f>
        <v>+24</v>
      </c>
      <c r="AH7" s="3">
        <v>45575</v>
      </c>
      <c r="AI7" s="3">
        <f>AE7</f>
        <v>45551</v>
      </c>
      <c r="AJ7" s="3"/>
      <c r="AK7" s="2">
        <f t="shared" si="4"/>
        <v>-24</v>
      </c>
      <c r="AL7" s="2" t="s">
        <v>5567</v>
      </c>
      <c r="AM7" s="2" t="str">
        <f t="shared" ref="AM7:AM70" si="6">_xlfn.CONCAT(AL7, "(", AK7, ")")</f>
        <v>생산완료(-24)</v>
      </c>
      <c r="AN7" s="9">
        <f t="shared" ref="AN7:AN70" si="7">_xlfn.MAXIFS($AH$6:$AH$2358, $O$6:$O$2358, O7)</f>
        <v>45587</v>
      </c>
      <c r="AO7" s="9">
        <f t="shared" ref="AO7:AO70" si="8">_xlfn.MAXIFS($AI$6:$AI$2358, $O$6:$O$2358, O7)</f>
        <v>45587</v>
      </c>
      <c r="AP7" s="9"/>
      <c r="AQ7" s="2">
        <f t="shared" ref="AQ7:AQ32" si="9">AO7-AN7</f>
        <v>0</v>
      </c>
      <c r="AR7" s="12">
        <f t="shared" ref="AR7:AR70" si="10">IF(AQ7&gt;0, "+"&amp;AQ7, AQ7)</f>
        <v>0</v>
      </c>
      <c r="AS7" t="s">
        <v>5567</v>
      </c>
      <c r="AT7" t="str">
        <f t="shared" ref="AT7:AT70" si="11">_xlfn.CONCAT(AS7, "(", AR7, ")")</f>
        <v>생산완료(0)</v>
      </c>
    </row>
    <row r="8" spans="2:46" x14ac:dyDescent="0.3">
      <c r="B8" s="2" t="s">
        <v>5409</v>
      </c>
      <c r="C8" s="7">
        <v>0</v>
      </c>
      <c r="D8" s="2"/>
      <c r="E8" s="2" t="s">
        <v>5412</v>
      </c>
      <c r="F8" s="2"/>
      <c r="G8" s="2" t="s">
        <v>5409</v>
      </c>
      <c r="H8" s="2" t="s">
        <v>3542</v>
      </c>
      <c r="I8" s="2" t="str">
        <f t="shared" si="0"/>
        <v>20240902-1000143265-인쇄</v>
      </c>
      <c r="J8" s="2" t="str">
        <f t="shared" si="1"/>
        <v>20240902-1000143265-합지</v>
      </c>
      <c r="K8" s="2" t="str">
        <f t="shared" si="2"/>
        <v>20240902-1000143265-분단</v>
      </c>
      <c r="L8" s="2" t="str">
        <f t="shared" si="3"/>
        <v>20240902-1000143265-제대</v>
      </c>
      <c r="M8" s="2" t="str">
        <f>VLOOKUP(H8, '쿼리1'!$A:$R, 17, 0)</f>
        <v>무지</v>
      </c>
      <c r="N8" s="2" t="str">
        <f>VLOOKUP(H8, '쿼리1'!$A:$P, 15, 0)</f>
        <v>나이론(청색)140</v>
      </c>
      <c r="O8" s="2">
        <v>1000143265</v>
      </c>
      <c r="P8" s="2" t="str">
        <f>VLOOKUP(H8, '쿼리1'!$A:$R, 17, 0)</f>
        <v>무지</v>
      </c>
      <c r="Q8" s="4">
        <f>VLOOKUP(H8, '쿼리1'!$A:$U, 20, 0)</f>
        <v>9375</v>
      </c>
      <c r="R8" s="2" t="s">
        <v>5397</v>
      </c>
      <c r="S8" s="2" t="s">
        <v>31</v>
      </c>
      <c r="T8" s="2" t="s">
        <v>5397</v>
      </c>
      <c r="U8" s="2" t="s">
        <v>31</v>
      </c>
      <c r="V8" s="2" t="s">
        <v>5388</v>
      </c>
      <c r="W8" s="3" t="s">
        <v>5388</v>
      </c>
      <c r="X8" s="6" t="str">
        <f>IFERROR(W8-V8, "X")</f>
        <v>X</v>
      </c>
      <c r="Y8" s="3">
        <v>45545</v>
      </c>
      <c r="Z8" s="3">
        <v>45546</v>
      </c>
      <c r="AA8" s="6" t="str">
        <f t="shared" si="5"/>
        <v>+1</v>
      </c>
      <c r="AB8" s="3" t="s">
        <v>5388</v>
      </c>
      <c r="AC8" s="2" t="s">
        <v>5388</v>
      </c>
      <c r="AD8" s="6" t="str">
        <f>IFERROR(AC8-AB8, "X")</f>
        <v>X</v>
      </c>
      <c r="AE8" s="3">
        <v>45547</v>
      </c>
      <c r="AF8" s="3">
        <v>45547</v>
      </c>
      <c r="AG8" s="2">
        <f>IFERROR(IF(AF8-AE8&gt;0, "+" &amp; (AF8-AE8), AF8-AE8), "X")</f>
        <v>0</v>
      </c>
      <c r="AH8" s="3">
        <v>45547</v>
      </c>
      <c r="AI8" s="3">
        <f>AE8</f>
        <v>45547</v>
      </c>
      <c r="AJ8" s="3"/>
      <c r="AK8" s="2">
        <f t="shared" si="4"/>
        <v>0</v>
      </c>
      <c r="AL8" s="2" t="s">
        <v>5567</v>
      </c>
      <c r="AM8" s="2" t="str">
        <f t="shared" si="6"/>
        <v>생산완료(0)</v>
      </c>
      <c r="AN8" s="9">
        <f t="shared" si="7"/>
        <v>45579</v>
      </c>
      <c r="AO8" s="9">
        <f t="shared" si="8"/>
        <v>45579</v>
      </c>
      <c r="AP8" s="9"/>
      <c r="AQ8" s="2">
        <f t="shared" si="9"/>
        <v>0</v>
      </c>
      <c r="AR8" s="12">
        <f t="shared" si="10"/>
        <v>0</v>
      </c>
      <c r="AS8" t="s">
        <v>5567</v>
      </c>
      <c r="AT8" t="str">
        <f t="shared" si="11"/>
        <v>생산완료(0)</v>
      </c>
    </row>
    <row r="9" spans="2:46" x14ac:dyDescent="0.3">
      <c r="B9" s="2" t="s">
        <v>5419</v>
      </c>
      <c r="C9" s="7">
        <v>9</v>
      </c>
      <c r="D9" s="2"/>
      <c r="E9" s="2" t="s">
        <v>5413</v>
      </c>
      <c r="F9" s="2" t="s">
        <v>5414</v>
      </c>
      <c r="G9" s="2"/>
      <c r="H9" s="2" t="s">
        <v>3480</v>
      </c>
      <c r="I9" s="2" t="str">
        <f t="shared" si="0"/>
        <v>20240902-1000144917-인쇄</v>
      </c>
      <c r="J9" s="2" t="str">
        <f t="shared" si="1"/>
        <v>20240902-1000144917-합지</v>
      </c>
      <c r="K9" s="2" t="str">
        <f t="shared" si="2"/>
        <v>20240902-1000144917-분단</v>
      </c>
      <c r="L9" s="2" t="str">
        <f t="shared" si="3"/>
        <v>20240902-1000144917-제대</v>
      </c>
      <c r="M9" s="2" t="str">
        <f>VLOOKUP(H9, '쿼리1'!$A:$R, 17, 0)</f>
        <v>무지</v>
      </c>
      <c r="N9" s="2" t="str">
        <f>VLOOKUP(H9, '쿼리1'!$A:$P, 15, 0)</f>
        <v>패트(pet이지필)50</v>
      </c>
      <c r="O9" s="2">
        <v>1000144917</v>
      </c>
      <c r="P9" s="2" t="str">
        <f>VLOOKUP(H9, '쿼리1'!$A:$R, 17, 0)</f>
        <v>무지</v>
      </c>
      <c r="Q9" s="4">
        <f>VLOOKUP(H9, '쿼리1'!$A:$U, 20, 0)</f>
        <v>144</v>
      </c>
      <c r="R9" s="2" t="s">
        <v>5397</v>
      </c>
      <c r="S9" s="2" t="s">
        <v>31</v>
      </c>
      <c r="T9" s="2" t="s">
        <v>31</v>
      </c>
      <c r="U9" s="2" t="s">
        <v>5397</v>
      </c>
      <c r="V9" s="2" t="s">
        <v>5388</v>
      </c>
      <c r="W9" s="3" t="s">
        <v>5388</v>
      </c>
      <c r="X9" s="6" t="str">
        <f>IFERROR(W9-V9, "X")</f>
        <v>X</v>
      </c>
      <c r="Y9" s="3">
        <v>45547</v>
      </c>
      <c r="Z9" s="3">
        <v>45537</v>
      </c>
      <c r="AA9" s="6">
        <f t="shared" si="5"/>
        <v>-10</v>
      </c>
      <c r="AB9" s="3">
        <v>45548</v>
      </c>
      <c r="AC9" s="3">
        <v>45539</v>
      </c>
      <c r="AD9" s="6">
        <f t="shared" ref="AD9:AD12" si="12">IFERROR(IF(AC9-AB9&gt;0, "+" &amp; (AC9-AB9), AC9-AB9), "X")</f>
        <v>-9</v>
      </c>
      <c r="AE9" s="2" t="s">
        <v>5388</v>
      </c>
      <c r="AF9" s="2" t="s">
        <v>5388</v>
      </c>
      <c r="AG9" s="2" t="str">
        <f t="shared" ref="AG9:AG19" si="13">IFERROR(AF9-AE9, "X")</f>
        <v>X</v>
      </c>
      <c r="AH9" s="3">
        <v>45539</v>
      </c>
      <c r="AI9" s="3">
        <f t="shared" ref="AI9:AI12" si="14">AB9</f>
        <v>45548</v>
      </c>
      <c r="AJ9" s="3"/>
      <c r="AK9" s="2" t="str">
        <f t="shared" si="4"/>
        <v>+9</v>
      </c>
      <c r="AL9" s="2" t="s">
        <v>5567</v>
      </c>
      <c r="AM9" s="2" t="str">
        <f t="shared" si="6"/>
        <v>생산완료(+9)</v>
      </c>
      <c r="AN9" s="9">
        <f t="shared" si="7"/>
        <v>45652</v>
      </c>
      <c r="AO9" s="9">
        <f t="shared" si="8"/>
        <v>45646</v>
      </c>
      <c r="AP9" s="9"/>
      <c r="AQ9" s="2">
        <f t="shared" si="9"/>
        <v>-6</v>
      </c>
      <c r="AR9" s="12">
        <f t="shared" si="10"/>
        <v>-6</v>
      </c>
      <c r="AS9" t="s">
        <v>5567</v>
      </c>
      <c r="AT9" t="str">
        <f t="shared" si="11"/>
        <v>생산완료(-6)</v>
      </c>
    </row>
    <row r="10" spans="2:46" x14ac:dyDescent="0.3">
      <c r="B10" s="2" t="s">
        <v>5424</v>
      </c>
      <c r="C10" s="7">
        <v>2</v>
      </c>
      <c r="D10" s="2" t="s">
        <v>5405</v>
      </c>
      <c r="E10" s="2" t="s">
        <v>5415</v>
      </c>
      <c r="F10" s="2" t="s">
        <v>5416</v>
      </c>
      <c r="G10" s="2"/>
      <c r="H10" s="2" t="s">
        <v>1115</v>
      </c>
      <c r="I10" s="2" t="str">
        <f t="shared" si="0"/>
        <v>20240902-1000150681-인쇄</v>
      </c>
      <c r="J10" s="2" t="str">
        <f t="shared" si="1"/>
        <v>20240902-1000150681-합지</v>
      </c>
      <c r="K10" s="2" t="str">
        <f t="shared" si="2"/>
        <v>20240902-1000150681-분단</v>
      </c>
      <c r="L10" s="2" t="str">
        <f t="shared" si="3"/>
        <v>20240902-1000150681-제대</v>
      </c>
      <c r="M10" s="2" t="str">
        <f>VLOOKUP(H10, '쿼리1'!$A:$R, 17, 0)</f>
        <v>7도-널담 고단백 르뱅 쿠키-다크초코아몬드 50g</v>
      </c>
      <c r="N10" s="2" t="str">
        <f>VLOOKUP(H10, '쿼리1'!$A:$P, 15, 0)</f>
        <v>패트(무광)60</v>
      </c>
      <c r="O10" s="2">
        <v>1000150681</v>
      </c>
      <c r="P10" s="2" t="str">
        <f>VLOOKUP(H10, '쿼리1'!$A:$R, 17, 0)</f>
        <v>7도-널담 고단백 르뱅 쿠키-다크초코아몬드 50g</v>
      </c>
      <c r="Q10" s="4">
        <f>VLOOKUP(H10, '쿼리1'!$A:$U, 20, 0)</f>
        <v>30</v>
      </c>
      <c r="R10" s="2" t="s">
        <v>31</v>
      </c>
      <c r="S10" s="2" t="s">
        <v>31</v>
      </c>
      <c r="T10" s="2" t="s">
        <v>31</v>
      </c>
      <c r="U10" s="2" t="s">
        <v>5397</v>
      </c>
      <c r="V10" s="3">
        <v>45541</v>
      </c>
      <c r="W10" s="3">
        <v>45540</v>
      </c>
      <c r="X10" s="6">
        <f t="shared" ref="X10:X16" si="15">IFERROR(IF(W10-V10&gt;0, "+" &amp; (W10-V10), W10-V10), "X")</f>
        <v>-1</v>
      </c>
      <c r="Y10" s="3">
        <v>45546</v>
      </c>
      <c r="Z10" s="3">
        <v>45543</v>
      </c>
      <c r="AA10" s="6">
        <f t="shared" si="5"/>
        <v>-3</v>
      </c>
      <c r="AB10" s="3">
        <v>45547</v>
      </c>
      <c r="AC10" s="3">
        <v>45545</v>
      </c>
      <c r="AD10" s="6">
        <f t="shared" si="12"/>
        <v>-2</v>
      </c>
      <c r="AE10" s="2" t="s">
        <v>5388</v>
      </c>
      <c r="AF10" s="2" t="s">
        <v>5388</v>
      </c>
      <c r="AG10" s="2" t="str">
        <f t="shared" si="13"/>
        <v>X</v>
      </c>
      <c r="AH10" s="3">
        <v>45545</v>
      </c>
      <c r="AI10" s="3">
        <f t="shared" si="14"/>
        <v>45547</v>
      </c>
      <c r="AJ10" s="3"/>
      <c r="AK10" s="2" t="str">
        <f t="shared" si="4"/>
        <v>+2</v>
      </c>
      <c r="AL10" s="2" t="s">
        <v>5567</v>
      </c>
      <c r="AM10" s="2" t="str">
        <f t="shared" si="6"/>
        <v>생산완료(+2)</v>
      </c>
      <c r="AN10" s="9">
        <f t="shared" si="7"/>
        <v>45588</v>
      </c>
      <c r="AO10" s="9">
        <f t="shared" si="8"/>
        <v>45590</v>
      </c>
      <c r="AP10" s="9"/>
      <c r="AQ10" s="2">
        <f t="shared" si="9"/>
        <v>2</v>
      </c>
      <c r="AR10" s="12" t="str">
        <f t="shared" si="10"/>
        <v>+2</v>
      </c>
      <c r="AS10" t="s">
        <v>5567</v>
      </c>
      <c r="AT10" t="str">
        <f t="shared" si="11"/>
        <v>생산완료(+2)</v>
      </c>
    </row>
    <row r="11" spans="2:46" x14ac:dyDescent="0.3">
      <c r="B11" s="2" t="s">
        <v>5408</v>
      </c>
      <c r="C11" s="7">
        <v>3</v>
      </c>
      <c r="D11" s="2" t="s">
        <v>5405</v>
      </c>
      <c r="E11" s="2" t="s">
        <v>5416</v>
      </c>
      <c r="F11" s="2" t="s">
        <v>5415</v>
      </c>
      <c r="G11" s="2"/>
      <c r="H11" s="2" t="s">
        <v>4978</v>
      </c>
      <c r="I11" s="2" t="str">
        <f t="shared" si="0"/>
        <v>20240902-1000151236-인쇄</v>
      </c>
      <c r="J11" s="2" t="str">
        <f t="shared" si="1"/>
        <v>20240902-1000151236-합지</v>
      </c>
      <c r="K11" s="2" t="str">
        <f t="shared" si="2"/>
        <v>20240902-1000151236-분단</v>
      </c>
      <c r="L11" s="2" t="str">
        <f t="shared" si="3"/>
        <v>20240902-1000151236-제대</v>
      </c>
      <c r="M11" s="2" t="str">
        <f>VLOOKUP(H11, '쿼리1'!$A:$R, 17, 0)</f>
        <v>1도-특판)마카롱-분리배출</v>
      </c>
      <c r="N11" s="2" t="str">
        <f>VLOOKUP(H11, '쿼리1'!$A:$P, 15, 0)</f>
        <v>오씨피피(투명)40</v>
      </c>
      <c r="O11" s="2">
        <v>1000151236</v>
      </c>
      <c r="P11" s="2" t="str">
        <f>VLOOKUP(H11, '쿼리1'!$A:$R, 17, 0)</f>
        <v>1도-특판)마카롱-분리배출</v>
      </c>
      <c r="Q11" s="4">
        <f>VLOOKUP(H11, '쿼리1'!$A:$U, 20, 0)</f>
        <v>32</v>
      </c>
      <c r="R11" s="2" t="s">
        <v>31</v>
      </c>
      <c r="S11" s="2" t="s">
        <v>31</v>
      </c>
      <c r="T11" s="2" t="s">
        <v>31</v>
      </c>
      <c r="U11" s="2" t="s">
        <v>5397</v>
      </c>
      <c r="V11" s="3">
        <v>45541</v>
      </c>
      <c r="W11" s="3">
        <v>45540</v>
      </c>
      <c r="X11" s="6">
        <f t="shared" si="15"/>
        <v>-1</v>
      </c>
      <c r="Y11" s="3">
        <v>45546</v>
      </c>
      <c r="Z11" s="3">
        <v>45544</v>
      </c>
      <c r="AA11" s="6">
        <f t="shared" si="5"/>
        <v>-2</v>
      </c>
      <c r="AB11" s="3">
        <v>45547</v>
      </c>
      <c r="AC11" s="3">
        <v>45544</v>
      </c>
      <c r="AD11" s="6">
        <f t="shared" si="12"/>
        <v>-3</v>
      </c>
      <c r="AE11" s="2" t="s">
        <v>5388</v>
      </c>
      <c r="AF11" s="2" t="s">
        <v>5388</v>
      </c>
      <c r="AG11" s="2" t="str">
        <f t="shared" si="13"/>
        <v>X</v>
      </c>
      <c r="AH11" s="3">
        <v>45544</v>
      </c>
      <c r="AI11" s="3">
        <f t="shared" si="14"/>
        <v>45547</v>
      </c>
      <c r="AJ11" s="3"/>
      <c r="AK11" s="2" t="str">
        <f t="shared" si="4"/>
        <v>+3</v>
      </c>
      <c r="AL11" s="2" t="s">
        <v>5567</v>
      </c>
      <c r="AM11" s="2" t="str">
        <f t="shared" si="6"/>
        <v>생산완료(+3)</v>
      </c>
      <c r="AN11" s="9">
        <f t="shared" si="7"/>
        <v>45548</v>
      </c>
      <c r="AO11" s="9">
        <f t="shared" si="8"/>
        <v>45562</v>
      </c>
      <c r="AP11" s="9"/>
      <c r="AQ11" s="2">
        <f t="shared" si="9"/>
        <v>14</v>
      </c>
      <c r="AR11" s="12" t="str">
        <f t="shared" si="10"/>
        <v>+14</v>
      </c>
      <c r="AS11" t="s">
        <v>5567</v>
      </c>
      <c r="AT11" t="str">
        <f t="shared" si="11"/>
        <v>생산완료(+14)</v>
      </c>
    </row>
    <row r="12" spans="2:46" x14ac:dyDescent="0.3">
      <c r="B12" s="2" t="s">
        <v>5571</v>
      </c>
      <c r="C12" s="7">
        <v>-88</v>
      </c>
      <c r="D12" s="2" t="s">
        <v>5409</v>
      </c>
      <c r="E12" s="2" t="s">
        <v>5415</v>
      </c>
      <c r="F12" s="2" t="s">
        <v>5417</v>
      </c>
      <c r="G12" s="2"/>
      <c r="H12" s="2" t="s">
        <v>4283</v>
      </c>
      <c r="I12" s="2" t="str">
        <f t="shared" si="0"/>
        <v>20240902-1000151508-인쇄</v>
      </c>
      <c r="J12" s="2" t="str">
        <f t="shared" si="1"/>
        <v>20240902-1000151508-합지</v>
      </c>
      <c r="K12" s="2" t="str">
        <f t="shared" si="2"/>
        <v>20240902-1000151508-분단</v>
      </c>
      <c r="L12" s="2" t="str">
        <f t="shared" si="3"/>
        <v>20240902-1000151508-제대</v>
      </c>
      <c r="M12" s="2" t="str">
        <f>VLOOKUP(H12, '쿼리1'!$A:$R, 17, 0)</f>
        <v>9도-(주)푸드코아-연세우유 우유생크림빵</v>
      </c>
      <c r="N12" s="2" t="str">
        <f>VLOOKUP(H12, '쿼리1'!$A:$P, 15, 0)</f>
        <v>오씨피피(유무광)60</v>
      </c>
      <c r="O12" s="2">
        <v>1000151508</v>
      </c>
      <c r="P12" s="2" t="str">
        <f>VLOOKUP(H12, '쿼리1'!$A:$R, 17, 0)</f>
        <v>9도-(주)푸드코아-연세우유 우유생크림빵</v>
      </c>
      <c r="Q12" s="4">
        <f>VLOOKUP(H12, '쿼리1'!$A:$U, 20, 0)</f>
        <v>36</v>
      </c>
      <c r="R12" s="2" t="s">
        <v>31</v>
      </c>
      <c r="S12" s="2" t="s">
        <v>31</v>
      </c>
      <c r="T12" s="2" t="s">
        <v>31</v>
      </c>
      <c r="U12" s="2" t="s">
        <v>5397</v>
      </c>
      <c r="V12" s="3">
        <v>45541</v>
      </c>
      <c r="W12" s="3">
        <v>45541</v>
      </c>
      <c r="X12" s="6">
        <f t="shared" si="15"/>
        <v>0</v>
      </c>
      <c r="Y12" s="3">
        <v>45546</v>
      </c>
      <c r="Z12" s="3">
        <v>45543</v>
      </c>
      <c r="AA12" s="6">
        <f t="shared" si="5"/>
        <v>-3</v>
      </c>
      <c r="AB12" s="3">
        <v>45547</v>
      </c>
      <c r="AC12" s="3">
        <v>45635</v>
      </c>
      <c r="AD12" s="6" t="str">
        <f t="shared" si="12"/>
        <v>+88</v>
      </c>
      <c r="AE12" s="2" t="s">
        <v>5388</v>
      </c>
      <c r="AF12" s="2" t="s">
        <v>5388</v>
      </c>
      <c r="AG12" s="2" t="str">
        <f t="shared" si="13"/>
        <v>X</v>
      </c>
      <c r="AH12" s="3">
        <v>45635</v>
      </c>
      <c r="AI12" s="3">
        <f t="shared" si="14"/>
        <v>45547</v>
      </c>
      <c r="AJ12" s="3"/>
      <c r="AK12" s="2">
        <f t="shared" si="4"/>
        <v>-88</v>
      </c>
      <c r="AL12" s="2" t="s">
        <v>5567</v>
      </c>
      <c r="AM12" s="2" t="str">
        <f t="shared" si="6"/>
        <v>생산완료(-88)</v>
      </c>
      <c r="AN12" s="9">
        <f t="shared" si="7"/>
        <v>45635</v>
      </c>
      <c r="AO12" s="9">
        <f t="shared" si="8"/>
        <v>45636</v>
      </c>
      <c r="AP12" s="9"/>
      <c r="AQ12" s="2">
        <f t="shared" si="9"/>
        <v>1</v>
      </c>
      <c r="AR12" s="12" t="str">
        <f t="shared" si="10"/>
        <v>+1</v>
      </c>
      <c r="AS12" t="s">
        <v>5567</v>
      </c>
      <c r="AT12" t="str">
        <f t="shared" si="11"/>
        <v>생산완료(+1)</v>
      </c>
    </row>
    <row r="13" spans="2:46" x14ac:dyDescent="0.3">
      <c r="B13" s="2" t="s">
        <v>5419</v>
      </c>
      <c r="C13" s="7">
        <v>9</v>
      </c>
      <c r="D13" s="2" t="s">
        <v>5405</v>
      </c>
      <c r="E13" s="2" t="s">
        <v>5418</v>
      </c>
      <c r="F13" s="2" t="s">
        <v>5410</v>
      </c>
      <c r="G13" s="2"/>
      <c r="H13" s="2" t="s">
        <v>1094</v>
      </c>
      <c r="I13" s="2" t="str">
        <f t="shared" si="0"/>
        <v>20240902-1000152935-인쇄</v>
      </c>
      <c r="J13" s="2" t="str">
        <f t="shared" si="1"/>
        <v>20240902-1000152935-합지</v>
      </c>
      <c r="K13" s="2" t="str">
        <f t="shared" si="2"/>
        <v>20240902-1000152935-분단</v>
      </c>
      <c r="L13" s="2" t="str">
        <f t="shared" si="3"/>
        <v>20240902-1000152935-제대</v>
      </c>
      <c r="M13" s="2" t="str">
        <f>VLOOKUP(H13, '쿼리1'!$A:$R, 17, 0)</f>
        <v>7도-널담 단백질 파운드-당근 140g(비건)</v>
      </c>
      <c r="N13" s="2" t="str">
        <f>VLOOKUP(H13, '쿼리1'!$A:$P, 15, 0)</f>
        <v>패트(무광)60</v>
      </c>
      <c r="O13" s="2">
        <v>1000152935</v>
      </c>
      <c r="P13" s="2" t="str">
        <f>VLOOKUP(H13, '쿼리1'!$A:$R, 17, 0)</f>
        <v>7도-널담 단백질 파운드-당근 140g(비건)</v>
      </c>
      <c r="Q13" s="4">
        <f>VLOOKUP(H13, '쿼리1'!$A:$U, 20, 0)</f>
        <v>30</v>
      </c>
      <c r="R13" s="2" t="s">
        <v>31</v>
      </c>
      <c r="S13" s="2" t="s">
        <v>31</v>
      </c>
      <c r="T13" s="2" t="s">
        <v>5399</v>
      </c>
      <c r="U13" s="2" t="s">
        <v>5397</v>
      </c>
      <c r="V13" s="3">
        <v>45541</v>
      </c>
      <c r="W13" s="3">
        <v>45540</v>
      </c>
      <c r="X13" s="6">
        <f t="shared" si="15"/>
        <v>-1</v>
      </c>
      <c r="Y13" s="3">
        <v>45546</v>
      </c>
      <c r="Z13" s="3">
        <v>45542</v>
      </c>
      <c r="AA13" s="6">
        <f t="shared" si="5"/>
        <v>-4</v>
      </c>
      <c r="AB13" s="3">
        <v>45547</v>
      </c>
      <c r="AC13" s="5" t="s">
        <v>5396</v>
      </c>
      <c r="AD13" s="6">
        <f ca="1">TODAY()-AB13</f>
        <v>109</v>
      </c>
      <c r="AE13" s="2" t="s">
        <v>5388</v>
      </c>
      <c r="AF13" s="2" t="s">
        <v>5388</v>
      </c>
      <c r="AG13" s="2" t="str">
        <f t="shared" si="13"/>
        <v>X</v>
      </c>
      <c r="AH13" s="3">
        <v>45542</v>
      </c>
      <c r="AI13" s="3">
        <v>45551</v>
      </c>
      <c r="AJ13" s="3"/>
      <c r="AK13" s="2" t="str">
        <f t="shared" si="4"/>
        <v>+9</v>
      </c>
      <c r="AL13" s="2" t="s">
        <v>5567</v>
      </c>
      <c r="AM13" s="2" t="str">
        <f t="shared" si="6"/>
        <v>생산완료(+9)</v>
      </c>
      <c r="AN13" s="9">
        <f t="shared" si="7"/>
        <v>45542</v>
      </c>
      <c r="AO13" s="9">
        <f t="shared" si="8"/>
        <v>45551</v>
      </c>
      <c r="AP13" s="9"/>
      <c r="AQ13" s="2">
        <f t="shared" si="9"/>
        <v>9</v>
      </c>
      <c r="AR13" s="12" t="str">
        <f t="shared" si="10"/>
        <v>+9</v>
      </c>
      <c r="AS13" t="s">
        <v>5567</v>
      </c>
      <c r="AT13" t="str">
        <f t="shared" si="11"/>
        <v>생산완료(+9)</v>
      </c>
    </row>
    <row r="14" spans="2:46" x14ac:dyDescent="0.3">
      <c r="B14" s="2" t="s">
        <v>5412</v>
      </c>
      <c r="C14" s="7">
        <v>1</v>
      </c>
      <c r="D14" s="2" t="s">
        <v>5405</v>
      </c>
      <c r="E14" s="2" t="s">
        <v>5418</v>
      </c>
      <c r="F14" s="2" t="s">
        <v>5405</v>
      </c>
      <c r="G14" s="2"/>
      <c r="H14" s="2" t="s">
        <v>1694</v>
      </c>
      <c r="I14" s="2" t="str">
        <f t="shared" si="0"/>
        <v>20240902-1000152951-인쇄</v>
      </c>
      <c r="J14" s="2" t="str">
        <f t="shared" si="1"/>
        <v>20240902-1000152951-합지</v>
      </c>
      <c r="K14" s="2" t="str">
        <f t="shared" si="2"/>
        <v>20240902-1000152951-분단</v>
      </c>
      <c r="L14" s="2" t="str">
        <f t="shared" si="3"/>
        <v>20240902-1000152951-제대</v>
      </c>
      <c r="M14" s="2" t="str">
        <f>VLOOKUP(H14, '쿼리1'!$A:$R, 17, 0)</f>
        <v>7도-널담 단백질 파운드-단호박호두 140g(비건)</v>
      </c>
      <c r="N14" s="2" t="str">
        <f>VLOOKUP(H14, '쿼리1'!$A:$P, 15, 0)</f>
        <v>패트(무광)60</v>
      </c>
      <c r="O14" s="2">
        <v>1000152951</v>
      </c>
      <c r="P14" s="2" t="str">
        <f>VLOOKUP(H14, '쿼리1'!$A:$R, 17, 0)</f>
        <v>7도-널담 단백질 파운드-단호박호두 140g(비건)</v>
      </c>
      <c r="Q14" s="4">
        <f>VLOOKUP(H14, '쿼리1'!$A:$U, 20, 0)</f>
        <v>30</v>
      </c>
      <c r="R14" s="2" t="s">
        <v>31</v>
      </c>
      <c r="S14" s="2" t="s">
        <v>31</v>
      </c>
      <c r="T14" s="2" t="s">
        <v>31</v>
      </c>
      <c r="U14" s="2" t="s">
        <v>5397</v>
      </c>
      <c r="V14" s="3">
        <v>45541</v>
      </c>
      <c r="W14" s="3">
        <v>45540</v>
      </c>
      <c r="X14" s="6">
        <f t="shared" si="15"/>
        <v>-1</v>
      </c>
      <c r="Y14" s="3">
        <v>45546</v>
      </c>
      <c r="Z14" s="3">
        <v>45542</v>
      </c>
      <c r="AA14" s="6">
        <f t="shared" si="5"/>
        <v>-4</v>
      </c>
      <c r="AB14" s="3">
        <v>45547</v>
      </c>
      <c r="AC14" s="3">
        <v>45546</v>
      </c>
      <c r="AD14" s="6">
        <f>IFERROR(IF(AC14-AB14&gt;0, "+" &amp; (AC14-AB14), AC14-AB14), "X")</f>
        <v>-1</v>
      </c>
      <c r="AE14" s="2" t="s">
        <v>5388</v>
      </c>
      <c r="AF14" s="2" t="s">
        <v>5388</v>
      </c>
      <c r="AG14" s="2" t="str">
        <f t="shared" si="13"/>
        <v>X</v>
      </c>
      <c r="AH14" s="3">
        <v>45546</v>
      </c>
      <c r="AI14" s="3">
        <f>AB14</f>
        <v>45547</v>
      </c>
      <c r="AJ14" s="3"/>
      <c r="AK14" s="2" t="str">
        <f t="shared" si="4"/>
        <v>+1</v>
      </c>
      <c r="AL14" s="2" t="s">
        <v>5567</v>
      </c>
      <c r="AM14" s="2" t="str">
        <f t="shared" si="6"/>
        <v>생산완료(+1)</v>
      </c>
      <c r="AN14" s="9">
        <f t="shared" si="7"/>
        <v>45546</v>
      </c>
      <c r="AO14" s="9">
        <f t="shared" si="8"/>
        <v>45547</v>
      </c>
      <c r="AP14" s="9"/>
      <c r="AQ14" s="2">
        <f t="shared" si="9"/>
        <v>1</v>
      </c>
      <c r="AR14" s="12" t="str">
        <f t="shared" si="10"/>
        <v>+1</v>
      </c>
      <c r="AS14" t="s">
        <v>5567</v>
      </c>
      <c r="AT14" t="str">
        <f t="shared" si="11"/>
        <v>생산완료(+1)</v>
      </c>
    </row>
    <row r="15" spans="2:46" x14ac:dyDescent="0.3">
      <c r="B15" s="2" t="s">
        <v>5451</v>
      </c>
      <c r="C15" s="7">
        <v>4</v>
      </c>
      <c r="D15" s="2" t="s">
        <v>5405</v>
      </c>
      <c r="E15" s="2" t="s">
        <v>5416</v>
      </c>
      <c r="F15" s="2" t="s">
        <v>5410</v>
      </c>
      <c r="G15" s="2"/>
      <c r="H15" s="2" t="s">
        <v>1097</v>
      </c>
      <c r="I15" s="2" t="str">
        <f t="shared" si="0"/>
        <v>20240902-1000152967-인쇄</v>
      </c>
      <c r="J15" s="2" t="str">
        <f t="shared" si="1"/>
        <v>20240902-1000152967-합지</v>
      </c>
      <c r="K15" s="2" t="str">
        <f t="shared" si="2"/>
        <v>20240902-1000152967-분단</v>
      </c>
      <c r="L15" s="2" t="str">
        <f t="shared" si="3"/>
        <v>20240902-1000152967-제대</v>
      </c>
      <c r="M15" s="2" t="str">
        <f>VLOOKUP(H15, '쿼리1'!$A:$R, 17, 0)</f>
        <v>7도-널담 단백질 파운드-흑임자 140g(비건)</v>
      </c>
      <c r="N15" s="2" t="str">
        <f>VLOOKUP(H15, '쿼리1'!$A:$P, 15, 0)</f>
        <v>패트(무광)60</v>
      </c>
      <c r="O15" s="2">
        <v>1000152967</v>
      </c>
      <c r="P15" s="2" t="str">
        <f>VLOOKUP(H15, '쿼리1'!$A:$R, 17, 0)</f>
        <v>7도-널담 단백질 파운드-흑임자 140g(비건)</v>
      </c>
      <c r="Q15" s="4">
        <f>VLOOKUP(H15, '쿼리1'!$A:$U, 20, 0)</f>
        <v>30</v>
      </c>
      <c r="R15" s="2" t="s">
        <v>31</v>
      </c>
      <c r="S15" s="2" t="s">
        <v>31</v>
      </c>
      <c r="T15" s="2" t="s">
        <v>5399</v>
      </c>
      <c r="U15" s="2" t="s">
        <v>5397</v>
      </c>
      <c r="V15" s="3">
        <v>45541</v>
      </c>
      <c r="W15" s="3">
        <v>45540</v>
      </c>
      <c r="X15" s="6">
        <f t="shared" si="15"/>
        <v>-1</v>
      </c>
      <c r="Y15" s="3">
        <v>45546</v>
      </c>
      <c r="Z15" s="3">
        <v>45544</v>
      </c>
      <c r="AA15" s="6">
        <f t="shared" si="5"/>
        <v>-2</v>
      </c>
      <c r="AB15" s="3">
        <v>45547</v>
      </c>
      <c r="AC15" s="5" t="s">
        <v>5396</v>
      </c>
      <c r="AD15" s="6">
        <f ca="1">TODAY()-AB15</f>
        <v>109</v>
      </c>
      <c r="AE15" s="2" t="s">
        <v>5388</v>
      </c>
      <c r="AF15" s="2" t="s">
        <v>5388</v>
      </c>
      <c r="AG15" s="2" t="str">
        <f t="shared" si="13"/>
        <v>X</v>
      </c>
      <c r="AH15" s="3">
        <v>45544</v>
      </c>
      <c r="AI15" s="3">
        <v>45548</v>
      </c>
      <c r="AJ15" s="3"/>
      <c r="AK15" s="2" t="str">
        <f t="shared" si="4"/>
        <v>+4</v>
      </c>
      <c r="AL15" s="2" t="s">
        <v>5567</v>
      </c>
      <c r="AM15" s="2" t="str">
        <f t="shared" si="6"/>
        <v>생산완료(+4)</v>
      </c>
      <c r="AN15" s="9">
        <f t="shared" si="7"/>
        <v>45544</v>
      </c>
      <c r="AO15" s="9">
        <f t="shared" si="8"/>
        <v>45548</v>
      </c>
      <c r="AP15" s="9"/>
      <c r="AQ15" s="2">
        <f t="shared" si="9"/>
        <v>4</v>
      </c>
      <c r="AR15" s="12" t="str">
        <f t="shared" si="10"/>
        <v>+4</v>
      </c>
      <c r="AS15" t="s">
        <v>5567</v>
      </c>
      <c r="AT15" t="str">
        <f t="shared" si="11"/>
        <v>생산완료(+4)</v>
      </c>
    </row>
    <row r="16" spans="2:46" x14ac:dyDescent="0.3">
      <c r="B16" s="2" t="s">
        <v>5412</v>
      </c>
      <c r="C16" s="7">
        <v>1</v>
      </c>
      <c r="D16" s="2" t="s">
        <v>5409</v>
      </c>
      <c r="E16" s="2" t="s">
        <v>5416</v>
      </c>
      <c r="F16" s="2" t="s">
        <v>5405</v>
      </c>
      <c r="G16" s="2"/>
      <c r="H16" s="2" t="s">
        <v>5265</v>
      </c>
      <c r="I16" s="2" t="str">
        <f t="shared" si="0"/>
        <v>20240902-1000156480-인쇄</v>
      </c>
      <c r="J16" s="2" t="str">
        <f t="shared" si="1"/>
        <v>20240902-1000156480-합지</v>
      </c>
      <c r="K16" s="2" t="str">
        <f t="shared" si="2"/>
        <v>20240902-1000156480-분단</v>
      </c>
      <c r="L16" s="2" t="str">
        <f t="shared" si="3"/>
        <v>20240902-1000156480-제대</v>
      </c>
      <c r="M16" s="2" t="str">
        <f>VLOOKUP(H16, '쿼리1'!$A:$R, 17, 0)</f>
        <v>3도-SB)프리미엄 바나나 1입(에콰도르산)</v>
      </c>
      <c r="N16" s="2" t="str">
        <f>VLOOKUP(H16, '쿼리1'!$A:$P, 15, 0)</f>
        <v>오씨피피(투명)40</v>
      </c>
      <c r="O16" s="2">
        <v>1000156480</v>
      </c>
      <c r="P16" s="2" t="str">
        <f>VLOOKUP(H16, '쿼리1'!$A:$R, 17, 0)</f>
        <v>3도-SB)프리미엄 바나나 1입(에콰도르산)</v>
      </c>
      <c r="Q16" s="4">
        <f>VLOOKUP(H16, '쿼리1'!$A:$U, 20, 0)</f>
        <v>96</v>
      </c>
      <c r="R16" s="2" t="s">
        <v>31</v>
      </c>
      <c r="S16" s="2" t="s">
        <v>31</v>
      </c>
      <c r="T16" s="2" t="s">
        <v>31</v>
      </c>
      <c r="U16" s="2" t="s">
        <v>5397</v>
      </c>
      <c r="V16" s="3">
        <v>45541</v>
      </c>
      <c r="W16" s="3">
        <v>45541</v>
      </c>
      <c r="X16" s="6">
        <f t="shared" si="15"/>
        <v>0</v>
      </c>
      <c r="Y16" s="3">
        <v>45546</v>
      </c>
      <c r="Z16" s="3">
        <v>45544</v>
      </c>
      <c r="AA16" s="6">
        <f t="shared" si="5"/>
        <v>-2</v>
      </c>
      <c r="AB16" s="3">
        <v>45547</v>
      </c>
      <c r="AC16" s="3">
        <v>45546</v>
      </c>
      <c r="AD16" s="6">
        <f t="shared" ref="AD16:AD17" si="16">IFERROR(IF(AC16-AB16&gt;0, "+" &amp; (AC16-AB16), AC16-AB16), "X")</f>
        <v>-1</v>
      </c>
      <c r="AE16" s="2" t="s">
        <v>5388</v>
      </c>
      <c r="AF16" s="2" t="s">
        <v>5388</v>
      </c>
      <c r="AG16" s="2" t="str">
        <f t="shared" si="13"/>
        <v>X</v>
      </c>
      <c r="AH16" s="3">
        <v>45546</v>
      </c>
      <c r="AI16" s="3">
        <f t="shared" ref="AI16:AI17" si="17">AB16</f>
        <v>45547</v>
      </c>
      <c r="AJ16" s="3"/>
      <c r="AK16" s="2" t="str">
        <f t="shared" si="4"/>
        <v>+1</v>
      </c>
      <c r="AL16" s="2" t="s">
        <v>5567</v>
      </c>
      <c r="AM16" s="2" t="str">
        <f t="shared" si="6"/>
        <v>생산완료(+1)</v>
      </c>
      <c r="AN16" s="9">
        <f t="shared" si="7"/>
        <v>45614</v>
      </c>
      <c r="AO16" s="9">
        <f t="shared" si="8"/>
        <v>45656</v>
      </c>
      <c r="AP16" s="9"/>
      <c r="AQ16" s="2">
        <f t="shared" si="9"/>
        <v>42</v>
      </c>
      <c r="AR16" s="12" t="str">
        <f t="shared" si="10"/>
        <v>+42</v>
      </c>
      <c r="AS16" t="s">
        <v>5567</v>
      </c>
      <c r="AT16" t="str">
        <f t="shared" si="11"/>
        <v>생산완료(+42)</v>
      </c>
    </row>
    <row r="17" spans="2:46" x14ac:dyDescent="0.3">
      <c r="B17" s="2" t="s">
        <v>5412</v>
      </c>
      <c r="C17" s="7">
        <v>1</v>
      </c>
      <c r="D17" s="2"/>
      <c r="E17" s="2" t="s">
        <v>5415</v>
      </c>
      <c r="F17" s="2" t="s">
        <v>5405</v>
      </c>
      <c r="G17" s="2"/>
      <c r="H17" s="2" t="s">
        <v>4013</v>
      </c>
      <c r="I17" s="2" t="str">
        <f t="shared" si="0"/>
        <v>20240902-1000158539-인쇄</v>
      </c>
      <c r="J17" s="2" t="str">
        <f t="shared" si="1"/>
        <v>20240902-1000158539-합지</v>
      </c>
      <c r="K17" s="2" t="str">
        <f t="shared" si="2"/>
        <v>20240902-1000158539-분단</v>
      </c>
      <c r="L17" s="2" t="str">
        <f t="shared" si="3"/>
        <v>20240902-1000158539-제대</v>
      </c>
      <c r="M17" s="2" t="str">
        <f>VLOOKUP(H17, '쿼리1'!$A:$R, 17, 0)</f>
        <v>무지</v>
      </c>
      <c r="N17" s="2" t="str">
        <f>VLOOKUP(H17, '쿼리1'!$A:$P, 15, 0)</f>
        <v>나이론75</v>
      </c>
      <c r="O17" s="2">
        <v>1000158539</v>
      </c>
      <c r="P17" s="2" t="str">
        <f>VLOOKUP(H17, '쿼리1'!$A:$R, 17, 0)</f>
        <v>무지</v>
      </c>
      <c r="Q17" s="4">
        <f>VLOOKUP(H17, '쿼리1'!$A:$U, 20, 0)</f>
        <v>90</v>
      </c>
      <c r="R17" s="2" t="s">
        <v>5397</v>
      </c>
      <c r="S17" s="2" t="s">
        <v>31</v>
      </c>
      <c r="T17" s="2" t="s">
        <v>31</v>
      </c>
      <c r="U17" s="2" t="s">
        <v>5397</v>
      </c>
      <c r="V17" s="2" t="s">
        <v>5388</v>
      </c>
      <c r="W17" s="3" t="s">
        <v>5388</v>
      </c>
      <c r="X17" s="6" t="str">
        <f>IFERROR(W17-V17, "X")</f>
        <v>X</v>
      </c>
      <c r="Y17" s="3">
        <v>45546</v>
      </c>
      <c r="Z17" s="3">
        <v>45543</v>
      </c>
      <c r="AA17" s="6">
        <f t="shared" si="5"/>
        <v>-3</v>
      </c>
      <c r="AB17" s="3">
        <v>45547</v>
      </c>
      <c r="AC17" s="3">
        <v>45546</v>
      </c>
      <c r="AD17" s="6">
        <f t="shared" si="16"/>
        <v>-1</v>
      </c>
      <c r="AE17" s="2" t="s">
        <v>5388</v>
      </c>
      <c r="AF17" s="2" t="s">
        <v>5388</v>
      </c>
      <c r="AG17" s="2" t="str">
        <f t="shared" si="13"/>
        <v>X</v>
      </c>
      <c r="AH17" s="3">
        <v>45546</v>
      </c>
      <c r="AI17" s="3">
        <f t="shared" si="17"/>
        <v>45547</v>
      </c>
      <c r="AJ17" s="3"/>
      <c r="AK17" s="2" t="str">
        <f t="shared" si="4"/>
        <v>+1</v>
      </c>
      <c r="AL17" s="2" t="s">
        <v>5567</v>
      </c>
      <c r="AM17" s="2" t="str">
        <f t="shared" si="6"/>
        <v>생산완료(+1)</v>
      </c>
      <c r="AN17" s="9">
        <f t="shared" si="7"/>
        <v>45546</v>
      </c>
      <c r="AO17" s="9">
        <f t="shared" si="8"/>
        <v>45547</v>
      </c>
      <c r="AP17" s="9"/>
      <c r="AQ17" s="2">
        <f t="shared" si="9"/>
        <v>1</v>
      </c>
      <c r="AR17" s="12" t="str">
        <f t="shared" si="10"/>
        <v>+1</v>
      </c>
      <c r="AS17" t="s">
        <v>5567</v>
      </c>
      <c r="AT17" t="str">
        <f t="shared" si="11"/>
        <v>생산완료(+1)</v>
      </c>
    </row>
    <row r="18" spans="2:46" x14ac:dyDescent="0.3">
      <c r="B18" s="2" t="s">
        <v>5506</v>
      </c>
      <c r="C18" s="7">
        <v>-17</v>
      </c>
      <c r="D18" s="2" t="s">
        <v>5405</v>
      </c>
      <c r="E18" s="2" t="s">
        <v>5419</v>
      </c>
      <c r="F18" s="2" t="s">
        <v>5410</v>
      </c>
      <c r="G18" s="2"/>
      <c r="H18" s="2" t="s">
        <v>1703</v>
      </c>
      <c r="I18" s="2" t="str">
        <f t="shared" si="0"/>
        <v>20240902-1000159448-인쇄</v>
      </c>
      <c r="J18" s="2" t="str">
        <f t="shared" si="1"/>
        <v>20240902-1000159448-합지</v>
      </c>
      <c r="K18" s="2" t="str">
        <f t="shared" si="2"/>
        <v>20240902-1000159448-분단</v>
      </c>
      <c r="L18" s="2" t="str">
        <f t="shared" si="3"/>
        <v>20240902-1000159448-제대</v>
      </c>
      <c r="M18" s="2" t="str">
        <f>VLOOKUP(H18, '쿼리1'!$A:$R, 17, 0)</f>
        <v>5도-갯마을재래김(증착)</v>
      </c>
      <c r="N18" s="2" t="str">
        <f>VLOOKUP(H18, '쿼리1'!$A:$P, 15, 0)</f>
        <v>패증착70</v>
      </c>
      <c r="O18" s="2">
        <v>1000159448</v>
      </c>
      <c r="P18" s="2" t="str">
        <f>VLOOKUP(H18, '쿼리1'!$A:$R, 17, 0)</f>
        <v>5도-갯마을재래김(증착)</v>
      </c>
      <c r="Q18" s="4">
        <f>VLOOKUP(H18, '쿼리1'!$A:$U, 20, 0)</f>
        <v>6</v>
      </c>
      <c r="R18" s="2" t="s">
        <v>31</v>
      </c>
      <c r="S18" s="2" t="s">
        <v>31</v>
      </c>
      <c r="T18" s="2" t="s">
        <v>5399</v>
      </c>
      <c r="U18" s="2" t="s">
        <v>5397</v>
      </c>
      <c r="V18" s="3">
        <v>45541</v>
      </c>
      <c r="W18" s="3">
        <v>45540</v>
      </c>
      <c r="X18" s="6">
        <f>IFERROR(IF(W18-V18&gt;0, "+" &amp; (W18-V18), W18-V18), "X")</f>
        <v>-1</v>
      </c>
      <c r="Y18" s="3">
        <v>45546</v>
      </c>
      <c r="Z18" s="3">
        <v>45555</v>
      </c>
      <c r="AA18" s="6" t="str">
        <f t="shared" si="5"/>
        <v>+9</v>
      </c>
      <c r="AB18" s="3">
        <v>45547</v>
      </c>
      <c r="AC18" s="5" t="s">
        <v>5396</v>
      </c>
      <c r="AD18" s="6">
        <f t="shared" ref="AD18:AD19" ca="1" si="18">TODAY()-AB18</f>
        <v>109</v>
      </c>
      <c r="AE18" s="2" t="s">
        <v>5388</v>
      </c>
      <c r="AF18" s="2" t="s">
        <v>5388</v>
      </c>
      <c r="AG18" s="2" t="str">
        <f t="shared" si="13"/>
        <v>X</v>
      </c>
      <c r="AH18" s="3">
        <v>45555</v>
      </c>
      <c r="AI18" s="3">
        <v>45538</v>
      </c>
      <c r="AJ18" s="3"/>
      <c r="AK18" s="2">
        <f t="shared" si="4"/>
        <v>-17</v>
      </c>
      <c r="AL18" s="2" t="s">
        <v>5567</v>
      </c>
      <c r="AM18" s="2" t="str">
        <f t="shared" si="6"/>
        <v>생산완료(-17)</v>
      </c>
      <c r="AN18" s="9">
        <f t="shared" si="7"/>
        <v>45555</v>
      </c>
      <c r="AO18" s="9">
        <f t="shared" si="8"/>
        <v>45538</v>
      </c>
      <c r="AP18" s="9"/>
      <c r="AQ18" s="2">
        <f t="shared" si="9"/>
        <v>-17</v>
      </c>
      <c r="AR18" s="12">
        <f t="shared" si="10"/>
        <v>-17</v>
      </c>
      <c r="AS18" t="s">
        <v>5567</v>
      </c>
      <c r="AT18" t="str">
        <f t="shared" si="11"/>
        <v>생산완료(-17)</v>
      </c>
    </row>
    <row r="19" spans="2:46" x14ac:dyDescent="0.3">
      <c r="B19" s="2" t="s">
        <v>5409</v>
      </c>
      <c r="C19" s="7">
        <v>0</v>
      </c>
      <c r="D19" s="2"/>
      <c r="E19" s="2" t="s">
        <v>5415</v>
      </c>
      <c r="F19" s="2" t="s">
        <v>5420</v>
      </c>
      <c r="G19" s="2"/>
      <c r="H19" s="2" t="s">
        <v>4594</v>
      </c>
      <c r="I19" s="2" t="str">
        <f t="shared" si="0"/>
        <v>20240902-1000159454-인쇄</v>
      </c>
      <c r="J19" s="2" t="str">
        <f t="shared" si="1"/>
        <v>20240902-1000159454-합지</v>
      </c>
      <c r="K19" s="2" t="str">
        <f t="shared" si="2"/>
        <v>20240902-1000159454-분단</v>
      </c>
      <c r="L19" s="2" t="str">
        <f t="shared" si="3"/>
        <v>20240902-1000159454-제대</v>
      </c>
      <c r="M19" s="2" t="str">
        <f>VLOOKUP(H19, '쿼리1'!$A:$R, 17, 0)</f>
        <v>무지(증착)</v>
      </c>
      <c r="N19" s="2" t="str">
        <f>VLOOKUP(H19, '쿼리1'!$A:$P, 15, 0)</f>
        <v>패증착70</v>
      </c>
      <c r="O19" s="2">
        <v>1000159454</v>
      </c>
      <c r="P19" s="2" t="str">
        <f>VLOOKUP(H19, '쿼리1'!$A:$R, 17, 0)</f>
        <v>무지(증착)</v>
      </c>
      <c r="Q19" s="4">
        <f>VLOOKUP(H19, '쿼리1'!$A:$U, 20, 0)</f>
        <v>6</v>
      </c>
      <c r="R19" s="2" t="s">
        <v>5397</v>
      </c>
      <c r="S19" s="2" t="s">
        <v>31</v>
      </c>
      <c r="T19" s="2" t="s">
        <v>5399</v>
      </c>
      <c r="U19" s="2" t="s">
        <v>5397</v>
      </c>
      <c r="V19" s="2" t="s">
        <v>5388</v>
      </c>
      <c r="W19" s="3" t="s">
        <v>5388</v>
      </c>
      <c r="X19" s="6" t="str">
        <f>IFERROR(W19-V19, "X")</f>
        <v>X</v>
      </c>
      <c r="Y19" s="3">
        <v>45548</v>
      </c>
      <c r="Z19" s="3">
        <v>45545</v>
      </c>
      <c r="AA19" s="6">
        <f t="shared" si="5"/>
        <v>-3</v>
      </c>
      <c r="AB19" s="3">
        <v>45551</v>
      </c>
      <c r="AC19" s="5" t="s">
        <v>5396</v>
      </c>
      <c r="AD19" s="6">
        <f t="shared" ca="1" si="18"/>
        <v>105</v>
      </c>
      <c r="AE19" s="2" t="s">
        <v>5388</v>
      </c>
      <c r="AF19" s="2" t="s">
        <v>5388</v>
      </c>
      <c r="AG19" s="2" t="str">
        <f t="shared" si="13"/>
        <v>X</v>
      </c>
      <c r="AH19" s="3">
        <v>45545</v>
      </c>
      <c r="AI19" s="3">
        <v>45545</v>
      </c>
      <c r="AJ19" s="3"/>
      <c r="AK19" s="2">
        <f t="shared" si="4"/>
        <v>0</v>
      </c>
      <c r="AL19" s="2" t="s">
        <v>5567</v>
      </c>
      <c r="AM19" s="2" t="str">
        <f t="shared" si="6"/>
        <v>생산완료(0)</v>
      </c>
      <c r="AN19" s="9">
        <f t="shared" si="7"/>
        <v>45545</v>
      </c>
      <c r="AO19" s="9">
        <f t="shared" si="8"/>
        <v>45545</v>
      </c>
      <c r="AP19" s="9"/>
      <c r="AQ19" s="2">
        <f t="shared" si="9"/>
        <v>0</v>
      </c>
      <c r="AR19" s="12">
        <f t="shared" si="10"/>
        <v>0</v>
      </c>
      <c r="AS19" t="s">
        <v>5567</v>
      </c>
      <c r="AT19" t="str">
        <f t="shared" si="11"/>
        <v>생산완료(0)</v>
      </c>
    </row>
    <row r="20" spans="2:46" x14ac:dyDescent="0.3">
      <c r="B20" s="2" t="s">
        <v>5572</v>
      </c>
      <c r="C20" s="7">
        <v>-27</v>
      </c>
      <c r="D20" s="2" t="s">
        <v>5421</v>
      </c>
      <c r="E20" s="2" t="s">
        <v>5408</v>
      </c>
      <c r="F20" s="2"/>
      <c r="G20" s="2" t="s">
        <v>5422</v>
      </c>
      <c r="H20" s="2" t="s">
        <v>95</v>
      </c>
      <c r="I20" s="2" t="str">
        <f t="shared" si="0"/>
        <v>20240902-1000159561-인쇄</v>
      </c>
      <c r="J20" s="2" t="str">
        <f t="shared" si="1"/>
        <v>20240902-1000159561-합지</v>
      </c>
      <c r="K20" s="2" t="str">
        <f t="shared" si="2"/>
        <v>20240902-1000159561-분단</v>
      </c>
      <c r="L20" s="2" t="str">
        <f t="shared" si="3"/>
        <v>20240902-1000159561-제대</v>
      </c>
      <c r="M20" s="2" t="str">
        <f>VLOOKUP(H20, '쿼리1'!$A:$R, 17, 0)</f>
        <v>1도-큰손유통-큰손언니</v>
      </c>
      <c r="N20" s="2" t="str">
        <f>VLOOKUP(H20, '쿼리1'!$A:$P, 15, 0)</f>
        <v>오씨피피80</v>
      </c>
      <c r="O20" s="2">
        <v>1000159561</v>
      </c>
      <c r="P20" s="2" t="str">
        <f>VLOOKUP(H20, '쿼리1'!$A:$R, 17, 0)</f>
        <v>1도-큰손유통-큰손언니</v>
      </c>
      <c r="Q20" s="4">
        <f>VLOOKUP(H20, '쿼리1'!$A:$U, 20, 0)</f>
        <v>28571</v>
      </c>
      <c r="R20" s="2" t="s">
        <v>31</v>
      </c>
      <c r="S20" s="2" t="s">
        <v>31</v>
      </c>
      <c r="T20" s="2" t="s">
        <v>5397</v>
      </c>
      <c r="U20" s="2" t="s">
        <v>31</v>
      </c>
      <c r="V20" s="3">
        <v>45541</v>
      </c>
      <c r="W20" s="3">
        <v>45546</v>
      </c>
      <c r="X20" s="6" t="str">
        <f t="shared" ref="X20:X26" si="19">IFERROR(IF(W20-V20&gt;0, "+" &amp; (W20-V20), W20-V20), "X")</f>
        <v>+5</v>
      </c>
      <c r="Y20" s="3">
        <v>45546</v>
      </c>
      <c r="Z20" s="3">
        <v>45549</v>
      </c>
      <c r="AA20" s="6" t="str">
        <f t="shared" si="5"/>
        <v>+3</v>
      </c>
      <c r="AB20" s="3" t="s">
        <v>5388</v>
      </c>
      <c r="AC20" s="2" t="s">
        <v>5388</v>
      </c>
      <c r="AD20" s="6" t="str">
        <f>IFERROR(AC20-AB20, "X")</f>
        <v>X</v>
      </c>
      <c r="AE20" s="3">
        <v>45548</v>
      </c>
      <c r="AF20" s="3">
        <v>45575</v>
      </c>
      <c r="AG20" s="2" t="str">
        <f>IFERROR(IF(AF20-AE20&gt;0, "+" &amp; (AF20-AE20), AF20-AE20), "X")</f>
        <v>+27</v>
      </c>
      <c r="AH20" s="3">
        <v>45575</v>
      </c>
      <c r="AI20" s="3">
        <f>AE20</f>
        <v>45548</v>
      </c>
      <c r="AJ20" s="3"/>
      <c r="AK20" s="2">
        <f t="shared" si="4"/>
        <v>-27</v>
      </c>
      <c r="AL20" s="2" t="s">
        <v>5567</v>
      </c>
      <c r="AM20" s="2" t="str">
        <f t="shared" si="6"/>
        <v>생산완료(-27)</v>
      </c>
      <c r="AN20" s="9">
        <f t="shared" si="7"/>
        <v>45575</v>
      </c>
      <c r="AO20" s="9">
        <f t="shared" si="8"/>
        <v>45548</v>
      </c>
      <c r="AP20" s="9"/>
      <c r="AQ20" s="2">
        <f t="shared" si="9"/>
        <v>-27</v>
      </c>
      <c r="AR20" s="12">
        <f t="shared" si="10"/>
        <v>-27</v>
      </c>
      <c r="AS20" t="s">
        <v>5567</v>
      </c>
      <c r="AT20" t="str">
        <f t="shared" si="11"/>
        <v>생산완료(-27)</v>
      </c>
    </row>
    <row r="21" spans="2:46" x14ac:dyDescent="0.3">
      <c r="B21" s="2" t="s">
        <v>5408</v>
      </c>
      <c r="C21" s="7">
        <v>3</v>
      </c>
      <c r="D21" s="2" t="s">
        <v>5405</v>
      </c>
      <c r="E21" s="2" t="s">
        <v>5416</v>
      </c>
      <c r="F21" s="2" t="s">
        <v>5415</v>
      </c>
      <c r="G21" s="2"/>
      <c r="H21" s="2" t="s">
        <v>5318</v>
      </c>
      <c r="I21" s="2" t="str">
        <f t="shared" si="0"/>
        <v>20240902-1000160573-인쇄</v>
      </c>
      <c r="J21" s="2" t="str">
        <f t="shared" si="1"/>
        <v>20240902-1000160573-합지</v>
      </c>
      <c r="K21" s="2" t="str">
        <f t="shared" si="2"/>
        <v>20240902-1000160573-분단</v>
      </c>
      <c r="L21" s="2" t="str">
        <f t="shared" si="3"/>
        <v>20240902-1000160573-제대</v>
      </c>
      <c r="M21" s="2" t="str">
        <f>VLOOKUP(H21, '쿼리1'!$A:$R, 17, 0)</f>
        <v>1도-베트남 반미-빵류 90~95g 연속무늬</v>
      </c>
      <c r="N21" s="2" t="str">
        <f>VLOOKUP(H21, '쿼리1'!$A:$P, 15, 0)</f>
        <v>오씨피피(투명)60</v>
      </c>
      <c r="O21" s="2">
        <v>1000160573</v>
      </c>
      <c r="P21" s="2" t="str">
        <f>VLOOKUP(H21, '쿼리1'!$A:$R, 17, 0)</f>
        <v>1도-베트남 반미-빵류 90~95g 연속무늬</v>
      </c>
      <c r="Q21" s="4">
        <f>VLOOKUP(H21, '쿼리1'!$A:$U, 20, 0)</f>
        <v>24</v>
      </c>
      <c r="R21" s="2" t="s">
        <v>31</v>
      </c>
      <c r="S21" s="2" t="s">
        <v>31</v>
      </c>
      <c r="T21" s="2" t="s">
        <v>31</v>
      </c>
      <c r="U21" s="2" t="s">
        <v>5397</v>
      </c>
      <c r="V21" s="3">
        <v>45541</v>
      </c>
      <c r="W21" s="3">
        <v>45540</v>
      </c>
      <c r="X21" s="6">
        <f t="shared" si="19"/>
        <v>-1</v>
      </c>
      <c r="Y21" s="3">
        <v>45546</v>
      </c>
      <c r="Z21" s="3">
        <v>45544</v>
      </c>
      <c r="AA21" s="6">
        <f t="shared" si="5"/>
        <v>-2</v>
      </c>
      <c r="AB21" s="3">
        <v>45547</v>
      </c>
      <c r="AC21" s="3">
        <v>45544</v>
      </c>
      <c r="AD21" s="6">
        <f t="shared" ref="AD21:AD22" si="20">IFERROR(IF(AC21-AB21&gt;0, "+" &amp; (AC21-AB21), AC21-AB21), "X")</f>
        <v>-3</v>
      </c>
      <c r="AE21" s="2" t="s">
        <v>5388</v>
      </c>
      <c r="AF21" s="2" t="s">
        <v>5388</v>
      </c>
      <c r="AG21" s="2" t="str">
        <f>IFERROR(AF21-AE21, "X")</f>
        <v>X</v>
      </c>
      <c r="AH21" s="3">
        <v>45544</v>
      </c>
      <c r="AI21" s="3">
        <f t="shared" ref="AI21:AI22" si="21">AB21</f>
        <v>45547</v>
      </c>
      <c r="AJ21" s="3"/>
      <c r="AK21" s="2" t="str">
        <f t="shared" si="4"/>
        <v>+3</v>
      </c>
      <c r="AL21" s="2" t="s">
        <v>5567</v>
      </c>
      <c r="AM21" s="2" t="str">
        <f t="shared" si="6"/>
        <v>생산완료(+3)</v>
      </c>
      <c r="AN21" s="9">
        <f t="shared" si="7"/>
        <v>45650</v>
      </c>
      <c r="AO21" s="9">
        <f t="shared" si="8"/>
        <v>45659</v>
      </c>
      <c r="AP21" s="9"/>
      <c r="AQ21" s="2">
        <f t="shared" si="9"/>
        <v>9</v>
      </c>
      <c r="AR21" s="12" t="str">
        <f t="shared" si="10"/>
        <v>+9</v>
      </c>
      <c r="AS21" t="s">
        <v>5567</v>
      </c>
      <c r="AT21" t="str">
        <f t="shared" si="11"/>
        <v>생산완료(+9)</v>
      </c>
    </row>
    <row r="22" spans="2:46" x14ac:dyDescent="0.3">
      <c r="B22" s="2" t="s">
        <v>5424</v>
      </c>
      <c r="C22" s="7">
        <v>2</v>
      </c>
      <c r="D22" s="2" t="s">
        <v>5405</v>
      </c>
      <c r="E22" s="2" t="s">
        <v>5415</v>
      </c>
      <c r="F22" s="2" t="s">
        <v>5416</v>
      </c>
      <c r="G22" s="2"/>
      <c r="H22" s="2" t="s">
        <v>1102</v>
      </c>
      <c r="I22" s="2" t="str">
        <f t="shared" si="0"/>
        <v>20240902-1000160994-인쇄</v>
      </c>
      <c r="J22" s="2" t="str">
        <f t="shared" si="1"/>
        <v>20240902-1000160994-합지</v>
      </c>
      <c r="K22" s="2" t="str">
        <f t="shared" si="2"/>
        <v>20240902-1000160994-분단</v>
      </c>
      <c r="L22" s="2" t="str">
        <f t="shared" si="3"/>
        <v>20240902-1000160994-제대</v>
      </c>
      <c r="M22" s="2" t="str">
        <f>VLOOKUP(H22, '쿼리1'!$A:$R, 17, 0)</f>
        <v>4도-널담 뚱낭시에 솔티드바닐라 50g</v>
      </c>
      <c r="N22" s="2" t="str">
        <f>VLOOKUP(H22, '쿼리1'!$A:$P, 15, 0)</f>
        <v>패트60</v>
      </c>
      <c r="O22" s="2">
        <v>1000160994</v>
      </c>
      <c r="P22" s="2" t="str">
        <f>VLOOKUP(H22, '쿼리1'!$A:$R, 17, 0)</f>
        <v>4도-널담 뚱낭시에 솔티드바닐라 50g</v>
      </c>
      <c r="Q22" s="4">
        <f>VLOOKUP(H22, '쿼리1'!$A:$U, 20, 0)</f>
        <v>30</v>
      </c>
      <c r="R22" s="2" t="s">
        <v>31</v>
      </c>
      <c r="S22" s="2" t="s">
        <v>31</v>
      </c>
      <c r="T22" s="2" t="s">
        <v>31</v>
      </c>
      <c r="U22" s="2" t="s">
        <v>5397</v>
      </c>
      <c r="V22" s="3">
        <v>45541</v>
      </c>
      <c r="W22" s="3">
        <v>45540</v>
      </c>
      <c r="X22" s="6">
        <f t="shared" si="19"/>
        <v>-1</v>
      </c>
      <c r="Y22" s="3">
        <v>45546</v>
      </c>
      <c r="Z22" s="3">
        <v>45543</v>
      </c>
      <c r="AA22" s="6">
        <f t="shared" si="5"/>
        <v>-3</v>
      </c>
      <c r="AB22" s="3">
        <v>45547</v>
      </c>
      <c r="AC22" s="3">
        <v>45545</v>
      </c>
      <c r="AD22" s="6">
        <f t="shared" si="20"/>
        <v>-2</v>
      </c>
      <c r="AE22" s="2" t="s">
        <v>5388</v>
      </c>
      <c r="AF22" s="2" t="s">
        <v>5388</v>
      </c>
      <c r="AG22" s="2" t="str">
        <f>IFERROR(AF22-AE22, "X")</f>
        <v>X</v>
      </c>
      <c r="AH22" s="3">
        <v>45545</v>
      </c>
      <c r="AI22" s="3">
        <f t="shared" si="21"/>
        <v>45547</v>
      </c>
      <c r="AJ22" s="3"/>
      <c r="AK22" s="2" t="str">
        <f t="shared" si="4"/>
        <v>+2</v>
      </c>
      <c r="AL22" s="2" t="s">
        <v>5567</v>
      </c>
      <c r="AM22" s="2" t="str">
        <f t="shared" si="6"/>
        <v>생산완료(+2)</v>
      </c>
      <c r="AN22" s="9">
        <f t="shared" si="7"/>
        <v>45545</v>
      </c>
      <c r="AO22" s="9">
        <f t="shared" si="8"/>
        <v>45547</v>
      </c>
      <c r="AP22" s="9"/>
      <c r="AQ22" s="2">
        <f t="shared" si="9"/>
        <v>2</v>
      </c>
      <c r="AR22" s="12" t="str">
        <f t="shared" si="10"/>
        <v>+2</v>
      </c>
      <c r="AS22" t="s">
        <v>5567</v>
      </c>
      <c r="AT22" t="str">
        <f t="shared" si="11"/>
        <v>생산완료(+2)</v>
      </c>
    </row>
    <row r="23" spans="2:46" x14ac:dyDescent="0.3">
      <c r="B23" s="2" t="s">
        <v>5443</v>
      </c>
      <c r="C23" s="7">
        <v>8</v>
      </c>
      <c r="D23" s="2" t="s">
        <v>5409</v>
      </c>
      <c r="E23" s="2" t="s">
        <v>5415</v>
      </c>
      <c r="F23" s="2" t="s">
        <v>5410</v>
      </c>
      <c r="G23" s="2"/>
      <c r="H23" s="2" t="s">
        <v>3483</v>
      </c>
      <c r="I23" s="2" t="str">
        <f t="shared" si="0"/>
        <v>20240902-1000163056-인쇄</v>
      </c>
      <c r="J23" s="2" t="str">
        <f t="shared" si="1"/>
        <v>20240902-1000163056-합지</v>
      </c>
      <c r="K23" s="2" t="str">
        <f t="shared" si="2"/>
        <v>20240902-1000163056-분단</v>
      </c>
      <c r="L23" s="2" t="str">
        <f t="shared" si="3"/>
        <v>20240902-1000163056-제대</v>
      </c>
      <c r="M23" s="2" t="str">
        <f>VLOOKUP(H23, '쿼리1'!$A:$R, 17, 0)</f>
        <v>8도-(주)푸드코아-시그니처 페스트리 스위트108g(434kcal)</v>
      </c>
      <c r="N23" s="2" t="str">
        <f>VLOOKUP(H23, '쿼리1'!$A:$P, 15, 0)</f>
        <v>오씨피피(유무광)60</v>
      </c>
      <c r="O23" s="2">
        <v>1000163056</v>
      </c>
      <c r="P23" s="2" t="str">
        <f>VLOOKUP(H23, '쿼리1'!$A:$R, 17, 0)</f>
        <v>8도-(주)푸드코아-시그니처 페스트리 스위트108g(434kcal)</v>
      </c>
      <c r="Q23" s="4">
        <f>VLOOKUP(H23, '쿼리1'!$A:$U, 20, 0)</f>
        <v>36</v>
      </c>
      <c r="R23" s="2" t="s">
        <v>31</v>
      </c>
      <c r="S23" s="2" t="s">
        <v>31</v>
      </c>
      <c r="T23" s="2" t="s">
        <v>5399</v>
      </c>
      <c r="U23" s="2" t="s">
        <v>5397</v>
      </c>
      <c r="V23" s="3">
        <v>45541</v>
      </c>
      <c r="W23" s="3">
        <v>45541</v>
      </c>
      <c r="X23" s="6">
        <f t="shared" si="19"/>
        <v>0</v>
      </c>
      <c r="Y23" s="3">
        <v>45546</v>
      </c>
      <c r="Z23" s="3">
        <v>45543</v>
      </c>
      <c r="AA23" s="6">
        <f t="shared" si="5"/>
        <v>-3</v>
      </c>
      <c r="AB23" s="3">
        <v>45547</v>
      </c>
      <c r="AC23" s="5" t="s">
        <v>5396</v>
      </c>
      <c r="AD23" s="6">
        <f t="shared" ref="AD23:AD24" ca="1" si="22">TODAY()-AB23</f>
        <v>109</v>
      </c>
      <c r="AE23" s="2" t="s">
        <v>5388</v>
      </c>
      <c r="AF23" s="2" t="s">
        <v>5388</v>
      </c>
      <c r="AG23" s="2" t="str">
        <f>IFERROR(AF23-AE23, "X")</f>
        <v>X</v>
      </c>
      <c r="AH23" s="3">
        <v>45543</v>
      </c>
      <c r="AI23" s="3">
        <v>45551</v>
      </c>
      <c r="AJ23" s="3"/>
      <c r="AK23" s="2" t="str">
        <f t="shared" si="4"/>
        <v>+8</v>
      </c>
      <c r="AL23" s="2" t="s">
        <v>5567</v>
      </c>
      <c r="AM23" s="2" t="str">
        <f t="shared" si="6"/>
        <v>생산완료(+8)</v>
      </c>
      <c r="AN23" s="9">
        <f t="shared" si="7"/>
        <v>45650</v>
      </c>
      <c r="AO23" s="9">
        <f t="shared" si="8"/>
        <v>45656</v>
      </c>
      <c r="AP23" s="9"/>
      <c r="AQ23" s="2">
        <f t="shared" si="9"/>
        <v>6</v>
      </c>
      <c r="AR23" s="12" t="str">
        <f t="shared" si="10"/>
        <v>+6</v>
      </c>
      <c r="AS23" t="s">
        <v>5567</v>
      </c>
      <c r="AT23" t="str">
        <f t="shared" si="11"/>
        <v>생산완료(+6)</v>
      </c>
    </row>
    <row r="24" spans="2:46" x14ac:dyDescent="0.3">
      <c r="B24" s="2" t="s">
        <v>5451</v>
      </c>
      <c r="C24" s="7">
        <v>4</v>
      </c>
      <c r="D24" s="2" t="s">
        <v>5405</v>
      </c>
      <c r="E24" s="2" t="s">
        <v>5418</v>
      </c>
      <c r="F24" s="2" t="s">
        <v>5410</v>
      </c>
      <c r="G24" s="2" t="s">
        <v>5418</v>
      </c>
      <c r="H24" s="2" t="s">
        <v>3195</v>
      </c>
      <c r="I24" s="2" t="str">
        <f t="shared" si="0"/>
        <v>20240902-1000164958-인쇄</v>
      </c>
      <c r="J24" s="2" t="str">
        <f t="shared" si="1"/>
        <v>20240902-1000164958-합지</v>
      </c>
      <c r="K24" s="2" t="str">
        <f t="shared" si="2"/>
        <v>20240902-1000164958-분단</v>
      </c>
      <c r="L24" s="2" t="str">
        <f t="shared" si="3"/>
        <v>20240902-1000164958-제대</v>
      </c>
      <c r="M24" s="2" t="str">
        <f>VLOOKUP(H24, '쿼리1'!$A:$R, 17, 0)</f>
        <v>2도-NBB미트패티1940g-규격변경</v>
      </c>
      <c r="N24" s="2" t="str">
        <f>VLOOKUP(H24, '쿼리1'!$A:$P, 15, 0)</f>
        <v>나이론105</v>
      </c>
      <c r="O24" s="2">
        <v>1000164958</v>
      </c>
      <c r="P24" s="2" t="str">
        <f>VLOOKUP(H24, '쿼리1'!$A:$R, 17, 0)</f>
        <v>2도-NBB미트패티1940g-규격변경</v>
      </c>
      <c r="Q24" s="4">
        <f>VLOOKUP(H24, '쿼리1'!$A:$U, 20, 0)</f>
        <v>40000</v>
      </c>
      <c r="R24" s="2" t="s">
        <v>31</v>
      </c>
      <c r="S24" s="2" t="s">
        <v>31</v>
      </c>
      <c r="T24" s="2" t="s">
        <v>5399</v>
      </c>
      <c r="U24" s="2" t="s">
        <v>31</v>
      </c>
      <c r="V24" s="3">
        <v>45541</v>
      </c>
      <c r="W24" s="3">
        <v>45540</v>
      </c>
      <c r="X24" s="6">
        <f t="shared" si="19"/>
        <v>-1</v>
      </c>
      <c r="Y24" s="3">
        <v>45546</v>
      </c>
      <c r="Z24" s="3">
        <v>45542</v>
      </c>
      <c r="AA24" s="6">
        <f t="shared" si="5"/>
        <v>-4</v>
      </c>
      <c r="AB24" s="3">
        <v>45547</v>
      </c>
      <c r="AC24" s="5" t="s">
        <v>5396</v>
      </c>
      <c r="AD24" s="6">
        <f t="shared" ca="1" si="22"/>
        <v>109</v>
      </c>
      <c r="AE24" s="3">
        <v>45551</v>
      </c>
      <c r="AF24" s="3">
        <v>45547</v>
      </c>
      <c r="AG24" s="2">
        <f t="shared" ref="AG24:AG25" si="23">IFERROR(IF(AF24-AE24&gt;0, "+" &amp; (AF24-AE24), AF24-AE24), "X")</f>
        <v>-4</v>
      </c>
      <c r="AH24" s="3">
        <v>45547</v>
      </c>
      <c r="AI24" s="3">
        <f t="shared" ref="AI24:AI25" si="24">AE24</f>
        <v>45551</v>
      </c>
      <c r="AJ24" s="3"/>
      <c r="AK24" s="2" t="str">
        <f t="shared" si="4"/>
        <v>+4</v>
      </c>
      <c r="AL24" s="2" t="s">
        <v>5567</v>
      </c>
      <c r="AM24" s="2" t="str">
        <f t="shared" si="6"/>
        <v>생산완료(+4)</v>
      </c>
      <c r="AN24" s="9">
        <f t="shared" si="7"/>
        <v>45654</v>
      </c>
      <c r="AO24" s="9">
        <f t="shared" si="8"/>
        <v>45653</v>
      </c>
      <c r="AP24" s="9"/>
      <c r="AQ24" s="2">
        <f t="shared" si="9"/>
        <v>-1</v>
      </c>
      <c r="AR24" s="12">
        <f t="shared" si="10"/>
        <v>-1</v>
      </c>
      <c r="AS24" t="s">
        <v>5567</v>
      </c>
      <c r="AT24" t="str">
        <f t="shared" si="11"/>
        <v>생산완료(-1)</v>
      </c>
    </row>
    <row r="25" spans="2:46" x14ac:dyDescent="0.3">
      <c r="B25" s="2" t="s">
        <v>5572</v>
      </c>
      <c r="C25" s="7">
        <v>-27</v>
      </c>
      <c r="D25" s="2" t="s">
        <v>5405</v>
      </c>
      <c r="E25" s="2" t="s">
        <v>5423</v>
      </c>
      <c r="F25" s="2"/>
      <c r="G25" s="2" t="s">
        <v>5422</v>
      </c>
      <c r="H25" s="2" t="s">
        <v>3421</v>
      </c>
      <c r="I25" s="2" t="str">
        <f t="shared" si="0"/>
        <v>20240902-1000165055-인쇄</v>
      </c>
      <c r="J25" s="2" t="str">
        <f t="shared" si="1"/>
        <v>20240902-1000165055-합지</v>
      </c>
      <c r="K25" s="2" t="str">
        <f t="shared" si="2"/>
        <v>20240902-1000165055-분단</v>
      </c>
      <c r="L25" s="2" t="str">
        <f t="shared" si="3"/>
        <v>20240902-1000165055-제대</v>
      </c>
      <c r="M25" s="2" t="str">
        <f>VLOOKUP(H25, '쿼리1'!$A:$R, 17, 0)</f>
        <v>6도-명절용 제사포 (70g)</v>
      </c>
      <c r="N25" s="2" t="str">
        <f>VLOOKUP(H25, '쿼리1'!$A:$P, 15, 0)</f>
        <v>나이론(유무광)105</v>
      </c>
      <c r="O25" s="2">
        <v>1000165055</v>
      </c>
      <c r="P25" s="2" t="str">
        <f>VLOOKUP(H25, '쿼리1'!$A:$R, 17, 0)</f>
        <v>6도-명절용 제사포 (70g)</v>
      </c>
      <c r="Q25" s="4">
        <f>VLOOKUP(H25, '쿼리1'!$A:$U, 20, 0)</f>
        <v>35294</v>
      </c>
      <c r="R25" s="2" t="s">
        <v>31</v>
      </c>
      <c r="S25" s="2" t="s">
        <v>5399</v>
      </c>
      <c r="T25" s="2" t="s">
        <v>5397</v>
      </c>
      <c r="U25" s="2" t="s">
        <v>31</v>
      </c>
      <c r="V25" s="3">
        <v>45541</v>
      </c>
      <c r="W25" s="3">
        <v>45540</v>
      </c>
      <c r="X25" s="6">
        <f t="shared" si="19"/>
        <v>-1</v>
      </c>
      <c r="Y25" s="3">
        <v>45546</v>
      </c>
      <c r="Z25" s="5" t="s">
        <v>5396</v>
      </c>
      <c r="AA25" s="6">
        <f ca="1">TODAY()-Y25</f>
        <v>110</v>
      </c>
      <c r="AB25" s="3" t="s">
        <v>5388</v>
      </c>
      <c r="AC25" s="2" t="s">
        <v>5388</v>
      </c>
      <c r="AD25" s="6" t="str">
        <f>IFERROR(AC25-AB25, "X")</f>
        <v>X</v>
      </c>
      <c r="AE25" s="3">
        <v>45548</v>
      </c>
      <c r="AF25" s="3">
        <v>45575</v>
      </c>
      <c r="AG25" s="2" t="str">
        <f t="shared" si="23"/>
        <v>+27</v>
      </c>
      <c r="AH25" s="3">
        <v>45575</v>
      </c>
      <c r="AI25" s="3">
        <f t="shared" si="24"/>
        <v>45548</v>
      </c>
      <c r="AJ25" s="3"/>
      <c r="AK25" s="2">
        <f t="shared" si="4"/>
        <v>-27</v>
      </c>
      <c r="AL25" s="2" t="s">
        <v>5567</v>
      </c>
      <c r="AM25" s="2" t="str">
        <f t="shared" si="6"/>
        <v>생산완료(-27)</v>
      </c>
      <c r="AN25" s="9">
        <f t="shared" si="7"/>
        <v>45654</v>
      </c>
      <c r="AO25" s="9">
        <f t="shared" si="8"/>
        <v>45646</v>
      </c>
      <c r="AP25" s="9"/>
      <c r="AQ25" s="2">
        <f t="shared" si="9"/>
        <v>-8</v>
      </c>
      <c r="AR25" s="12">
        <f t="shared" si="10"/>
        <v>-8</v>
      </c>
      <c r="AS25" t="s">
        <v>5567</v>
      </c>
      <c r="AT25" t="str">
        <f t="shared" si="11"/>
        <v>생산완료(-8)</v>
      </c>
    </row>
    <row r="26" spans="2:46" x14ac:dyDescent="0.3">
      <c r="B26" s="2" t="s">
        <v>5429</v>
      </c>
      <c r="C26" s="7">
        <v>14</v>
      </c>
      <c r="D26" s="2" t="s">
        <v>5408</v>
      </c>
      <c r="E26" s="2" t="s">
        <v>5406</v>
      </c>
      <c r="F26" s="2" t="s">
        <v>5410</v>
      </c>
      <c r="G26" s="2"/>
      <c r="H26" s="2" t="s">
        <v>3743</v>
      </c>
      <c r="I26" s="2" t="str">
        <f t="shared" si="0"/>
        <v>20240902-1000165504-인쇄</v>
      </c>
      <c r="J26" s="2" t="str">
        <f t="shared" si="1"/>
        <v>20240902-1000165504-합지</v>
      </c>
      <c r="K26" s="2" t="str">
        <f t="shared" si="2"/>
        <v>20240902-1000165504-분단</v>
      </c>
      <c r="L26" s="2" t="str">
        <f t="shared" si="3"/>
        <v>20240902-1000165504-제대</v>
      </c>
      <c r="M26" s="2" t="str">
        <f>VLOOKUP(H26, '쿼리1'!$A:$R, 17, 0)</f>
        <v>8도-(주)푸드코아-명장 몽블랑 데니쉬</v>
      </c>
      <c r="N26" s="2" t="str">
        <f>VLOOKUP(H26, '쿼리1'!$A:$P, 15, 0)</f>
        <v>오씨피피(유무광)60</v>
      </c>
      <c r="O26" s="2">
        <v>1000165504</v>
      </c>
      <c r="P26" s="2" t="str">
        <f>VLOOKUP(H26, '쿼리1'!$A:$R, 17, 0)</f>
        <v>8도-(주)푸드코아-명장 몽블랑 데니쉬</v>
      </c>
      <c r="Q26" s="4">
        <f>VLOOKUP(H26, '쿼리1'!$A:$U, 20, 0)</f>
        <v>12</v>
      </c>
      <c r="R26" s="2" t="s">
        <v>31</v>
      </c>
      <c r="S26" s="2" t="s">
        <v>31</v>
      </c>
      <c r="T26" s="2" t="s">
        <v>5399</v>
      </c>
      <c r="U26" s="2" t="s">
        <v>5397</v>
      </c>
      <c r="V26" s="3">
        <v>45541</v>
      </c>
      <c r="W26" s="3">
        <v>45544</v>
      </c>
      <c r="X26" s="6" t="str">
        <f t="shared" si="19"/>
        <v>+3</v>
      </c>
      <c r="Y26" s="3">
        <v>45546</v>
      </c>
      <c r="Z26" s="3">
        <v>45541</v>
      </c>
      <c r="AA26" s="6">
        <f t="shared" ref="AA26:AA32" si="25">IFERROR(IF(Z26-Y26&gt;0, "+" &amp; (Z26-Y26), Z26-Y26), "X")</f>
        <v>-5</v>
      </c>
      <c r="AB26" s="3">
        <v>45547</v>
      </c>
      <c r="AC26" s="5" t="s">
        <v>5396</v>
      </c>
      <c r="AD26" s="6">
        <f ca="1">TODAY()-AB26</f>
        <v>109</v>
      </c>
      <c r="AE26" s="2" t="s">
        <v>5388</v>
      </c>
      <c r="AF26" s="2" t="s">
        <v>5388</v>
      </c>
      <c r="AG26" s="2" t="str">
        <f>IFERROR(AF26-AE26, "X")</f>
        <v>X</v>
      </c>
      <c r="AH26" s="3">
        <v>45544</v>
      </c>
      <c r="AI26" s="3">
        <v>45558</v>
      </c>
      <c r="AJ26" s="3"/>
      <c r="AK26" s="2" t="str">
        <f t="shared" si="4"/>
        <v>+14</v>
      </c>
      <c r="AL26" s="2" t="s">
        <v>5567</v>
      </c>
      <c r="AM26" s="2" t="str">
        <f t="shared" si="6"/>
        <v>생산완료(+14)</v>
      </c>
      <c r="AN26" s="9">
        <f t="shared" si="7"/>
        <v>45601</v>
      </c>
      <c r="AO26" s="9">
        <f t="shared" si="8"/>
        <v>45656</v>
      </c>
      <c r="AP26" s="9"/>
      <c r="AQ26" s="2">
        <f t="shared" si="9"/>
        <v>55</v>
      </c>
      <c r="AR26" s="12" t="str">
        <f t="shared" si="10"/>
        <v>+55</v>
      </c>
      <c r="AS26" t="s">
        <v>5567</v>
      </c>
      <c r="AT26" t="str">
        <f t="shared" si="11"/>
        <v>생산완료(+55)</v>
      </c>
    </row>
    <row r="27" spans="2:46" x14ac:dyDescent="0.3">
      <c r="B27" s="2" t="s">
        <v>5409</v>
      </c>
      <c r="C27" s="7">
        <v>0</v>
      </c>
      <c r="D27" s="2"/>
      <c r="E27" s="2" t="s">
        <v>5424</v>
      </c>
      <c r="F27" s="2"/>
      <c r="G27" s="2" t="s">
        <v>5409</v>
      </c>
      <c r="H27" s="2" t="s">
        <v>3697</v>
      </c>
      <c r="I27" s="2" t="str">
        <f t="shared" si="0"/>
        <v>20240902-1000165517-인쇄</v>
      </c>
      <c r="J27" s="2" t="str">
        <f t="shared" si="1"/>
        <v>20240902-1000165517-합지</v>
      </c>
      <c r="K27" s="2" t="str">
        <f t="shared" si="2"/>
        <v>20240902-1000165517-분단</v>
      </c>
      <c r="L27" s="2" t="str">
        <f t="shared" si="3"/>
        <v>20240902-1000165517-제대</v>
      </c>
      <c r="M27" s="2" t="str">
        <f>VLOOKUP(H27, '쿼리1'!$A:$R, 17, 0)</f>
        <v>무지</v>
      </c>
      <c r="N27" s="2" t="str">
        <f>VLOOKUP(H27, '쿼리1'!$A:$P, 15, 0)</f>
        <v>나이론70</v>
      </c>
      <c r="O27" s="2">
        <v>1000165517</v>
      </c>
      <c r="P27" s="2" t="str">
        <f>VLOOKUP(H27, '쿼리1'!$A:$R, 17, 0)</f>
        <v>무지</v>
      </c>
      <c r="Q27" s="4">
        <f>VLOOKUP(H27, '쿼리1'!$A:$U, 20, 0)</f>
        <v>15000</v>
      </c>
      <c r="R27" s="2" t="s">
        <v>5397</v>
      </c>
      <c r="S27" s="2" t="s">
        <v>31</v>
      </c>
      <c r="T27" s="2" t="s">
        <v>5397</v>
      </c>
      <c r="U27" s="2" t="s">
        <v>31</v>
      </c>
      <c r="V27" s="2" t="s">
        <v>5388</v>
      </c>
      <c r="W27" s="3" t="s">
        <v>5388</v>
      </c>
      <c r="X27" s="6" t="str">
        <f>IFERROR(W27-V27, "X")</f>
        <v>X</v>
      </c>
      <c r="Y27" s="3">
        <v>45541</v>
      </c>
      <c r="Z27" s="3">
        <v>45543</v>
      </c>
      <c r="AA27" s="6" t="str">
        <f t="shared" si="25"/>
        <v>+2</v>
      </c>
      <c r="AB27" s="3" t="s">
        <v>5388</v>
      </c>
      <c r="AC27" s="2" t="s">
        <v>5388</v>
      </c>
      <c r="AD27" s="6" t="str">
        <f>IFERROR(AC27-AB27, "X")</f>
        <v>X</v>
      </c>
      <c r="AE27" s="3">
        <v>45545</v>
      </c>
      <c r="AF27" s="3">
        <v>45545</v>
      </c>
      <c r="AG27" s="2">
        <f>IFERROR(IF(AF27-AE27&gt;0, "+" &amp; (AF27-AE27), AF27-AE27), "X")</f>
        <v>0</v>
      </c>
      <c r="AH27" s="3">
        <v>45545</v>
      </c>
      <c r="AI27" s="3">
        <f>AE27</f>
        <v>45545</v>
      </c>
      <c r="AJ27" s="3"/>
      <c r="AK27" s="2">
        <f t="shared" si="4"/>
        <v>0</v>
      </c>
      <c r="AL27" s="2" t="s">
        <v>5567</v>
      </c>
      <c r="AM27" s="2" t="str">
        <f t="shared" si="6"/>
        <v>생산완료(0)</v>
      </c>
      <c r="AN27" s="9">
        <f t="shared" si="7"/>
        <v>45643</v>
      </c>
      <c r="AO27" s="9">
        <f t="shared" si="8"/>
        <v>45639</v>
      </c>
      <c r="AP27" s="9"/>
      <c r="AQ27" s="2">
        <f t="shared" si="9"/>
        <v>-4</v>
      </c>
      <c r="AR27" s="12">
        <f t="shared" si="10"/>
        <v>-4</v>
      </c>
      <c r="AS27" t="s">
        <v>5567</v>
      </c>
      <c r="AT27" t="str">
        <f t="shared" si="11"/>
        <v>생산완료(-4)</v>
      </c>
    </row>
    <row r="28" spans="2:46" x14ac:dyDescent="0.3">
      <c r="B28" s="2" t="s">
        <v>5412</v>
      </c>
      <c r="C28" s="7">
        <v>1</v>
      </c>
      <c r="D28" s="2" t="s">
        <v>5405</v>
      </c>
      <c r="E28" s="2" t="s">
        <v>5418</v>
      </c>
      <c r="F28" s="2" t="s">
        <v>5405</v>
      </c>
      <c r="G28" s="2"/>
      <c r="H28" s="2" t="s">
        <v>778</v>
      </c>
      <c r="I28" s="2" t="str">
        <f t="shared" si="0"/>
        <v>20240902-1000166477-인쇄</v>
      </c>
      <c r="J28" s="2" t="str">
        <f t="shared" si="1"/>
        <v>20240902-1000166477-합지</v>
      </c>
      <c r="K28" s="2" t="str">
        <f t="shared" si="2"/>
        <v>20240902-1000166477-분단</v>
      </c>
      <c r="L28" s="2" t="str">
        <f t="shared" si="3"/>
        <v>20240902-1000166477-제대</v>
      </c>
      <c r="M28" s="2" t="str">
        <f>VLOOKUP(H28, '쿼리1'!$A:$R, 17, 0)</f>
        <v>7도-널담 고단백 통밀스콘-레몬얼그레이100g</v>
      </c>
      <c r="N28" s="2" t="str">
        <f>VLOOKUP(H28, '쿼리1'!$A:$P, 15, 0)</f>
        <v>패트60(무광)</v>
      </c>
      <c r="O28" s="2">
        <v>1000166477</v>
      </c>
      <c r="P28" s="2" t="str">
        <f>VLOOKUP(H28, '쿼리1'!$A:$R, 17, 0)</f>
        <v>7도-널담 고단백 통밀스콘-레몬얼그레이100g</v>
      </c>
      <c r="Q28" s="4">
        <f>VLOOKUP(H28, '쿼리1'!$A:$U, 20, 0)</f>
        <v>30</v>
      </c>
      <c r="R28" s="2" t="s">
        <v>31</v>
      </c>
      <c r="S28" s="2" t="s">
        <v>31</v>
      </c>
      <c r="T28" s="2" t="s">
        <v>31</v>
      </c>
      <c r="U28" s="2" t="s">
        <v>5397</v>
      </c>
      <c r="V28" s="3">
        <v>45541</v>
      </c>
      <c r="W28" s="3">
        <v>45540</v>
      </c>
      <c r="X28" s="6">
        <f t="shared" ref="X28:X31" si="26">IFERROR(IF(W28-V28&gt;0, "+" &amp; (W28-V28), W28-V28), "X")</f>
        <v>-1</v>
      </c>
      <c r="Y28" s="3">
        <v>45546</v>
      </c>
      <c r="Z28" s="3">
        <v>45542</v>
      </c>
      <c r="AA28" s="6">
        <f t="shared" si="25"/>
        <v>-4</v>
      </c>
      <c r="AB28" s="3">
        <v>45547</v>
      </c>
      <c r="AC28" s="3">
        <v>45546</v>
      </c>
      <c r="AD28" s="6">
        <f>IFERROR(IF(AC28-AB28&gt;0, "+" &amp; (AC28-AB28), AC28-AB28), "X")</f>
        <v>-1</v>
      </c>
      <c r="AE28" s="2" t="s">
        <v>5388</v>
      </c>
      <c r="AF28" s="2" t="s">
        <v>5388</v>
      </c>
      <c r="AG28" s="2" t="str">
        <f>IFERROR(AF28-AE28, "X")</f>
        <v>X</v>
      </c>
      <c r="AH28" s="3">
        <v>45546</v>
      </c>
      <c r="AI28" s="3">
        <f>AB28</f>
        <v>45547</v>
      </c>
      <c r="AJ28" s="3"/>
      <c r="AK28" s="2" t="str">
        <f t="shared" si="4"/>
        <v>+1</v>
      </c>
      <c r="AL28" s="2" t="s">
        <v>5567</v>
      </c>
      <c r="AM28" s="2" t="str">
        <f t="shared" si="6"/>
        <v>생산완료(+1)</v>
      </c>
      <c r="AN28" s="9">
        <f t="shared" si="7"/>
        <v>45546</v>
      </c>
      <c r="AO28" s="9">
        <f t="shared" si="8"/>
        <v>45547</v>
      </c>
      <c r="AP28" s="9"/>
      <c r="AQ28" s="2">
        <f t="shared" si="9"/>
        <v>1</v>
      </c>
      <c r="AR28" s="12" t="str">
        <f t="shared" si="10"/>
        <v>+1</v>
      </c>
      <c r="AS28" t="s">
        <v>5567</v>
      </c>
      <c r="AT28" t="str">
        <f t="shared" si="11"/>
        <v>생산완료(+1)</v>
      </c>
    </row>
    <row r="29" spans="2:46" x14ac:dyDescent="0.3">
      <c r="B29" s="2" t="s">
        <v>5421</v>
      </c>
      <c r="C29" s="7">
        <v>5</v>
      </c>
      <c r="D29" s="2" t="s">
        <v>5405</v>
      </c>
      <c r="E29" s="2" t="s">
        <v>5418</v>
      </c>
      <c r="F29" s="2" t="s">
        <v>5410</v>
      </c>
      <c r="G29" s="2"/>
      <c r="H29" s="2" t="s">
        <v>1116</v>
      </c>
      <c r="I29" s="2" t="str">
        <f t="shared" si="0"/>
        <v>20240902-1000166485-인쇄</v>
      </c>
      <c r="J29" s="2" t="str">
        <f t="shared" si="1"/>
        <v>20240902-1000166485-합지</v>
      </c>
      <c r="K29" s="2" t="str">
        <f t="shared" si="2"/>
        <v>20240902-1000166485-분단</v>
      </c>
      <c r="L29" s="2" t="str">
        <f t="shared" si="3"/>
        <v>20240902-1000166485-제대</v>
      </c>
      <c r="M29" s="2" t="str">
        <f>VLOOKUP(H29, '쿼리1'!$A:$R, 17, 0)</f>
        <v>7도-널담 고단백 통밀스콘-딸기마카다미아100g</v>
      </c>
      <c r="N29" s="2" t="str">
        <f>VLOOKUP(H29, '쿼리1'!$A:$P, 15, 0)</f>
        <v>패트60(무광)</v>
      </c>
      <c r="O29" s="2">
        <v>1000166485</v>
      </c>
      <c r="P29" s="2" t="str">
        <f>VLOOKUP(H29, '쿼리1'!$A:$R, 17, 0)</f>
        <v>7도-널담 고단백 통밀스콘-딸기마카다미아100g</v>
      </c>
      <c r="Q29" s="4">
        <f>VLOOKUP(H29, '쿼리1'!$A:$U, 20, 0)</f>
        <v>30</v>
      </c>
      <c r="R29" s="2" t="s">
        <v>31</v>
      </c>
      <c r="S29" s="2" t="s">
        <v>31</v>
      </c>
      <c r="T29" s="2" t="s">
        <v>5399</v>
      </c>
      <c r="U29" s="2" t="s">
        <v>5397</v>
      </c>
      <c r="V29" s="3">
        <v>45541</v>
      </c>
      <c r="W29" s="3">
        <v>45540</v>
      </c>
      <c r="X29" s="6">
        <f t="shared" si="26"/>
        <v>-1</v>
      </c>
      <c r="Y29" s="3">
        <v>45546</v>
      </c>
      <c r="Z29" s="3">
        <v>45542</v>
      </c>
      <c r="AA29" s="6">
        <f t="shared" si="25"/>
        <v>-4</v>
      </c>
      <c r="AB29" s="3">
        <v>45547</v>
      </c>
      <c r="AC29" s="5" t="s">
        <v>5396</v>
      </c>
      <c r="AD29" s="6">
        <f ca="1">TODAY()-AB29</f>
        <v>109</v>
      </c>
      <c r="AE29" s="2" t="s">
        <v>5388</v>
      </c>
      <c r="AF29" s="2" t="s">
        <v>5388</v>
      </c>
      <c r="AG29" s="2" t="str">
        <f>IFERROR(AF29-AE29, "X")</f>
        <v>X</v>
      </c>
      <c r="AH29" s="3">
        <v>45542</v>
      </c>
      <c r="AI29" s="3">
        <v>45547</v>
      </c>
      <c r="AJ29" s="3"/>
      <c r="AK29" s="2" t="str">
        <f t="shared" si="4"/>
        <v>+5</v>
      </c>
      <c r="AL29" s="2" t="s">
        <v>5567</v>
      </c>
      <c r="AM29" s="2" t="str">
        <f t="shared" si="6"/>
        <v>생산완료(+5)</v>
      </c>
      <c r="AN29" s="9">
        <f t="shared" si="7"/>
        <v>45542</v>
      </c>
      <c r="AO29" s="9">
        <f t="shared" si="8"/>
        <v>45547</v>
      </c>
      <c r="AP29" s="9"/>
      <c r="AQ29" s="2">
        <f t="shared" si="9"/>
        <v>5</v>
      </c>
      <c r="AR29" s="12" t="str">
        <f t="shared" si="10"/>
        <v>+5</v>
      </c>
      <c r="AS29" t="s">
        <v>5567</v>
      </c>
      <c r="AT29" t="str">
        <f t="shared" si="11"/>
        <v>생산완료(+5)</v>
      </c>
    </row>
    <row r="30" spans="2:46" x14ac:dyDescent="0.3">
      <c r="B30" s="2" t="s">
        <v>5570</v>
      </c>
      <c r="C30" s="7">
        <v>-24</v>
      </c>
      <c r="D30" s="2" t="s">
        <v>5425</v>
      </c>
      <c r="E30" s="2" t="s">
        <v>5426</v>
      </c>
      <c r="F30" s="2"/>
      <c r="G30" s="2" t="s">
        <v>5411</v>
      </c>
      <c r="H30" s="2" t="s">
        <v>3076</v>
      </c>
      <c r="I30" s="2" t="str">
        <f t="shared" si="0"/>
        <v>20240902-1000166524-인쇄</v>
      </c>
      <c r="J30" s="2" t="str">
        <f t="shared" si="1"/>
        <v>20240902-1000166524-합지</v>
      </c>
      <c r="K30" s="2" t="str">
        <f t="shared" si="2"/>
        <v>20240902-1000166524-분단</v>
      </c>
      <c r="L30" s="2" t="str">
        <f t="shared" si="3"/>
        <v>20240902-1000166524-제대</v>
      </c>
      <c r="M30" s="2" t="str">
        <f>VLOOKUP(H30, '쿼리1'!$A:$R, 17, 0)</f>
        <v>7도-어기여찬-단체급식품질인증 5kg(HACCP표시 무)-냉동보관(수산물)</v>
      </c>
      <c r="N30" s="2" t="str">
        <f>VLOOKUP(H30, '쿼리1'!$A:$P, 15, 0)</f>
        <v>나이론(옥텐)130</v>
      </c>
      <c r="O30" s="2">
        <v>1000166524</v>
      </c>
      <c r="P30" s="2" t="str">
        <f>VLOOKUP(H30, '쿼리1'!$A:$R, 17, 0)</f>
        <v>7도-어기여찬-단체급식품질인증 5kg(HACCP표시 무)-냉동보관(수산물)</v>
      </c>
      <c r="Q30" s="4">
        <f>VLOOKUP(H30, '쿼리1'!$A:$U, 20, 0)</f>
        <v>40000</v>
      </c>
      <c r="R30" s="2" t="s">
        <v>31</v>
      </c>
      <c r="S30" s="2" t="s">
        <v>31</v>
      </c>
      <c r="T30" s="2" t="s">
        <v>5397</v>
      </c>
      <c r="U30" s="2" t="s">
        <v>31</v>
      </c>
      <c r="V30" s="3">
        <v>45541</v>
      </c>
      <c r="W30" s="3">
        <v>45558</v>
      </c>
      <c r="X30" s="6" t="str">
        <f t="shared" si="26"/>
        <v>+17</v>
      </c>
      <c r="Y30" s="3">
        <v>45546</v>
      </c>
      <c r="Z30" s="3">
        <v>45561</v>
      </c>
      <c r="AA30" s="6" t="str">
        <f t="shared" si="25"/>
        <v>+15</v>
      </c>
      <c r="AB30" s="3" t="s">
        <v>5388</v>
      </c>
      <c r="AC30" s="2" t="s">
        <v>5388</v>
      </c>
      <c r="AD30" s="6" t="str">
        <f>IFERROR(AC30-AB30, "X")</f>
        <v>X</v>
      </c>
      <c r="AE30" s="3">
        <v>45551</v>
      </c>
      <c r="AF30" s="3">
        <v>45575</v>
      </c>
      <c r="AG30" s="2" t="str">
        <f t="shared" ref="AG30:AG32" si="27">IFERROR(IF(AF30-AE30&gt;0, "+" &amp; (AF30-AE30), AF30-AE30), "X")</f>
        <v>+24</v>
      </c>
      <c r="AH30" s="3">
        <v>45575</v>
      </c>
      <c r="AI30" s="3">
        <f t="shared" ref="AI30:AI32" si="28">AE30</f>
        <v>45551</v>
      </c>
      <c r="AJ30" s="3"/>
      <c r="AK30" s="2">
        <f t="shared" si="4"/>
        <v>-24</v>
      </c>
      <c r="AL30" s="2" t="s">
        <v>5567</v>
      </c>
      <c r="AM30" s="2" t="str">
        <f t="shared" si="6"/>
        <v>생산완료(-24)</v>
      </c>
      <c r="AN30" s="9">
        <f t="shared" si="7"/>
        <v>45575</v>
      </c>
      <c r="AO30" s="9">
        <f t="shared" si="8"/>
        <v>45658</v>
      </c>
      <c r="AP30" s="9"/>
      <c r="AQ30" s="2">
        <f t="shared" si="9"/>
        <v>83</v>
      </c>
      <c r="AR30" s="12" t="str">
        <f t="shared" si="10"/>
        <v>+83</v>
      </c>
      <c r="AS30" t="s">
        <v>5567</v>
      </c>
      <c r="AT30" t="str">
        <f t="shared" si="11"/>
        <v>생산완료(+83)</v>
      </c>
    </row>
    <row r="31" spans="2:46" x14ac:dyDescent="0.3">
      <c r="B31" s="2" t="s">
        <v>5570</v>
      </c>
      <c r="C31" s="7">
        <v>-24</v>
      </c>
      <c r="D31" s="2" t="s">
        <v>5425</v>
      </c>
      <c r="E31" s="2" t="s">
        <v>5426</v>
      </c>
      <c r="F31" s="2"/>
      <c r="G31" s="2" t="s">
        <v>5411</v>
      </c>
      <c r="H31" s="2" t="s">
        <v>3059</v>
      </c>
      <c r="I31" s="2" t="str">
        <f t="shared" si="0"/>
        <v>20240902-1000168059-인쇄</v>
      </c>
      <c r="J31" s="2" t="str">
        <f t="shared" si="1"/>
        <v>20240902-1000168059-합지</v>
      </c>
      <c r="K31" s="2" t="str">
        <f t="shared" si="2"/>
        <v>20240902-1000168059-분단</v>
      </c>
      <c r="L31" s="2" t="str">
        <f t="shared" si="3"/>
        <v>20240902-1000168059-제대</v>
      </c>
      <c r="M31" s="2" t="str">
        <f>VLOOKUP(H31, '쿼리1'!$A:$R, 17, 0)</f>
        <v>7도-수협-어기여찬-단체급식품질인증 5kg(HACCP표시 O)</v>
      </c>
      <c r="N31" s="2" t="str">
        <f>VLOOKUP(H31, '쿼리1'!$A:$P, 15, 0)</f>
        <v>나이론130</v>
      </c>
      <c r="O31" s="2">
        <v>1000168059</v>
      </c>
      <c r="P31" s="2" t="str">
        <f>VLOOKUP(H31, '쿼리1'!$A:$R, 17, 0)</f>
        <v>7도-수협-어기여찬-단체급식품질인증 5kg(HACCP표시 O)</v>
      </c>
      <c r="Q31" s="4">
        <f>VLOOKUP(H31, '쿼리1'!$A:$U, 20, 0)</f>
        <v>40000</v>
      </c>
      <c r="R31" s="2" t="s">
        <v>31</v>
      </c>
      <c r="S31" s="2" t="s">
        <v>31</v>
      </c>
      <c r="T31" s="2" t="s">
        <v>5397</v>
      </c>
      <c r="U31" s="2" t="s">
        <v>31</v>
      </c>
      <c r="V31" s="3">
        <v>45541</v>
      </c>
      <c r="W31" s="3">
        <v>45558</v>
      </c>
      <c r="X31" s="6" t="str">
        <f t="shared" si="26"/>
        <v>+17</v>
      </c>
      <c r="Y31" s="3">
        <v>45546</v>
      </c>
      <c r="Z31" s="3">
        <v>45561</v>
      </c>
      <c r="AA31" s="6" t="str">
        <f t="shared" si="25"/>
        <v>+15</v>
      </c>
      <c r="AB31" s="3" t="s">
        <v>5388</v>
      </c>
      <c r="AC31" s="2" t="s">
        <v>5388</v>
      </c>
      <c r="AD31" s="6" t="str">
        <f>IFERROR(AC31-AB31, "X")</f>
        <v>X</v>
      </c>
      <c r="AE31" s="3">
        <v>45551</v>
      </c>
      <c r="AF31" s="3">
        <v>45575</v>
      </c>
      <c r="AG31" s="2" t="str">
        <f t="shared" si="27"/>
        <v>+24</v>
      </c>
      <c r="AH31" s="3">
        <v>45575</v>
      </c>
      <c r="AI31" s="3">
        <f t="shared" si="28"/>
        <v>45551</v>
      </c>
      <c r="AJ31" s="3"/>
      <c r="AK31" s="2">
        <f t="shared" si="4"/>
        <v>-24</v>
      </c>
      <c r="AL31" s="2" t="s">
        <v>5567</v>
      </c>
      <c r="AM31" s="2" t="str">
        <f t="shared" si="6"/>
        <v>생산완료(-24)</v>
      </c>
      <c r="AN31" s="9">
        <f t="shared" si="7"/>
        <v>45575</v>
      </c>
      <c r="AO31" s="9">
        <f t="shared" si="8"/>
        <v>45658</v>
      </c>
      <c r="AP31" s="9"/>
      <c r="AQ31" s="2">
        <f t="shared" si="9"/>
        <v>83</v>
      </c>
      <c r="AR31" s="12" t="str">
        <f t="shared" si="10"/>
        <v>+83</v>
      </c>
      <c r="AS31" t="s">
        <v>5567</v>
      </c>
      <c r="AT31" t="str">
        <f t="shared" si="11"/>
        <v>생산완료(+83)</v>
      </c>
    </row>
    <row r="32" spans="2:46" x14ac:dyDescent="0.3">
      <c r="B32" s="2" t="s">
        <v>5424</v>
      </c>
      <c r="C32" s="7">
        <v>2</v>
      </c>
      <c r="D32" s="2"/>
      <c r="E32" s="2" t="s">
        <v>5406</v>
      </c>
      <c r="F32" s="2"/>
      <c r="G32" s="2" t="s">
        <v>5416</v>
      </c>
      <c r="H32" s="2" t="s">
        <v>715</v>
      </c>
      <c r="I32" s="2" t="str">
        <f t="shared" si="0"/>
        <v>20240902-1117N0055-인쇄</v>
      </c>
      <c r="J32" s="2" t="str">
        <f t="shared" si="1"/>
        <v>20240902-1117N0055-합지</v>
      </c>
      <c r="K32" s="2" t="str">
        <f t="shared" si="2"/>
        <v>20240902-1117N0055-분단</v>
      </c>
      <c r="L32" s="2" t="str">
        <f t="shared" si="3"/>
        <v>20240902-1117N0055-제대</v>
      </c>
      <c r="M32" s="2" t="str">
        <f>VLOOKUP(H32, '쿼리1'!$A:$R, 17, 0)</f>
        <v>무지</v>
      </c>
      <c r="N32" s="2" t="str">
        <f>VLOOKUP(H32, '쿼리1'!$A:$P, 15, 0)</f>
        <v>나이론(옥텐)100</v>
      </c>
      <c r="O32" s="2" t="s">
        <v>5683</v>
      </c>
      <c r="P32" s="2" t="str">
        <f>VLOOKUP(H32, '쿼리1'!$A:$R, 17, 0)</f>
        <v>무지</v>
      </c>
      <c r="Q32" s="4">
        <f>VLOOKUP(H32, '쿼리1'!$A:$U, 20, 0)</f>
        <v>40000</v>
      </c>
      <c r="R32" s="2" t="s">
        <v>5397</v>
      </c>
      <c r="S32" s="2" t="s">
        <v>31</v>
      </c>
      <c r="T32" s="2" t="s">
        <v>5397</v>
      </c>
      <c r="U32" s="2" t="s">
        <v>31</v>
      </c>
      <c r="V32" s="2" t="s">
        <v>5388</v>
      </c>
      <c r="W32" s="3" t="s">
        <v>5388</v>
      </c>
      <c r="X32" s="6" t="str">
        <f>IFERROR(W32-V32, "X")</f>
        <v>X</v>
      </c>
      <c r="Y32" s="3">
        <v>45546</v>
      </c>
      <c r="Z32" s="3">
        <v>45541</v>
      </c>
      <c r="AA32" s="6">
        <f t="shared" si="25"/>
        <v>-5</v>
      </c>
      <c r="AB32" s="3" t="s">
        <v>5388</v>
      </c>
      <c r="AC32" s="2" t="s">
        <v>5388</v>
      </c>
      <c r="AD32" s="6" t="str">
        <f>IFERROR(AC32-AB32, "X")</f>
        <v>X</v>
      </c>
      <c r="AE32" s="3">
        <v>45548</v>
      </c>
      <c r="AF32" s="3">
        <v>45546</v>
      </c>
      <c r="AG32" s="2">
        <f t="shared" si="27"/>
        <v>-2</v>
      </c>
      <c r="AH32" s="3">
        <v>45546</v>
      </c>
      <c r="AI32" s="3">
        <f t="shared" si="28"/>
        <v>45548</v>
      </c>
      <c r="AJ32" s="3"/>
      <c r="AK32" s="2" t="str">
        <f t="shared" si="4"/>
        <v>+2</v>
      </c>
      <c r="AL32" s="2" t="s">
        <v>5567</v>
      </c>
      <c r="AM32" s="2" t="str">
        <f t="shared" si="6"/>
        <v>생산완료(+2)</v>
      </c>
      <c r="AN32" s="9">
        <f t="shared" si="7"/>
        <v>45652</v>
      </c>
      <c r="AO32" s="9">
        <f t="shared" si="8"/>
        <v>45650</v>
      </c>
      <c r="AP32" s="9"/>
      <c r="AQ32" s="2">
        <f t="shared" si="9"/>
        <v>-2</v>
      </c>
      <c r="AR32" s="12">
        <f t="shared" si="10"/>
        <v>-2</v>
      </c>
      <c r="AS32" t="s">
        <v>5567</v>
      </c>
      <c r="AT32" t="str">
        <f t="shared" si="11"/>
        <v>생산완료(-2)</v>
      </c>
    </row>
    <row r="33" spans="2:46" x14ac:dyDescent="0.3">
      <c r="B33" s="2" t="s">
        <v>5573</v>
      </c>
      <c r="C33" s="8">
        <v>-108</v>
      </c>
      <c r="D33" s="2"/>
      <c r="E33" s="2"/>
      <c r="F33" s="2"/>
      <c r="G33" s="2"/>
      <c r="H33" s="2" t="s">
        <v>5122</v>
      </c>
      <c r="I33" s="2" t="str">
        <f t="shared" si="0"/>
        <v>20240902-2000156845-인쇄</v>
      </c>
      <c r="J33" s="2" t="str">
        <f t="shared" si="1"/>
        <v>20240902-2000156845-합지</v>
      </c>
      <c r="K33" s="2" t="str">
        <f t="shared" si="2"/>
        <v>20240902-2000156845-분단</v>
      </c>
      <c r="L33" s="2" t="str">
        <f t="shared" si="3"/>
        <v>20240902-2000156845-제대</v>
      </c>
      <c r="M33" s="2" t="str">
        <f>VLOOKUP(H33, '쿼리1'!$A:$R, 17, 0)</f>
        <v>단면1도(먹)-파르나스 제주</v>
      </c>
      <c r="N33" s="2" t="str">
        <f>VLOOKUP(H33, '쿼리1'!$A:$P, 15, 0)</f>
        <v>PE튜브(유백)50</v>
      </c>
      <c r="O33" s="2">
        <v>2000156845</v>
      </c>
      <c r="P33" s="2" t="str">
        <f>VLOOKUP(H33, '쿼리1'!$A:$R, 17, 0)</f>
        <v>단면1도(먹)-파르나스 제주</v>
      </c>
      <c r="Q33" s="4">
        <f>VLOOKUP(H33, '쿼리1'!$A:$U, 20, 0)</f>
        <v>20000</v>
      </c>
      <c r="R33" s="2" t="s">
        <v>5397</v>
      </c>
      <c r="S33" s="2" t="s">
        <v>5397</v>
      </c>
      <c r="T33" s="2" t="s">
        <v>5397</v>
      </c>
      <c r="U33" s="2" t="s">
        <v>5397</v>
      </c>
      <c r="V33" s="2" t="s">
        <v>5388</v>
      </c>
      <c r="W33" s="2" t="s">
        <v>5388</v>
      </c>
      <c r="X33" s="6" t="str">
        <f>IFERROR(W33-V33, "X")</f>
        <v>X</v>
      </c>
      <c r="Y33" s="2" t="s">
        <v>5388</v>
      </c>
      <c r="Z33" s="2" t="s">
        <v>5388</v>
      </c>
      <c r="AA33" s="6" t="str">
        <f t="shared" ref="AA33:AA41" si="29">IFERROR(Z33-Y33, "X")</f>
        <v>X</v>
      </c>
      <c r="AB33" s="2" t="s">
        <v>5388</v>
      </c>
      <c r="AC33" s="2" t="s">
        <v>5388</v>
      </c>
      <c r="AD33" s="6" t="str">
        <f>IFERROR(AC33-AB33, "X")</f>
        <v>X</v>
      </c>
      <c r="AE33" s="2" t="s">
        <v>5388</v>
      </c>
      <c r="AF33" s="2" t="s">
        <v>5388</v>
      </c>
      <c r="AG33" s="2" t="str">
        <f>IFERROR(AF33-AE33, "X")</f>
        <v>X</v>
      </c>
      <c r="AH33" s="2" t="s">
        <v>5388</v>
      </c>
      <c r="AI33" s="3">
        <v>45548</v>
      </c>
      <c r="AJ33" s="3">
        <f ca="1">TODAY()</f>
        <v>45656</v>
      </c>
      <c r="AK33" s="2">
        <f t="shared" si="4"/>
        <v>-108</v>
      </c>
      <c r="AL33" s="2" t="str">
        <f>IF(C33&lt;0, "진행중", "지연")</f>
        <v>진행중</v>
      </c>
      <c r="AM33" s="2" t="str">
        <f t="shared" si="6"/>
        <v>진행중(-108)</v>
      </c>
      <c r="AN33" s="9">
        <f t="shared" si="7"/>
        <v>0</v>
      </c>
      <c r="AO33" s="9">
        <f t="shared" si="8"/>
        <v>45548</v>
      </c>
      <c r="AP33" s="9">
        <f ca="1">TODAY()</f>
        <v>45656</v>
      </c>
      <c r="AQ33" s="6">
        <f ca="1">AO33-AP33</f>
        <v>-108</v>
      </c>
      <c r="AR33" s="12">
        <f t="shared" ca="1" si="10"/>
        <v>-108</v>
      </c>
      <c r="AS33" t="str">
        <f ca="1">IF(AQ33&lt;0, "진행중", "지연")</f>
        <v>진행중</v>
      </c>
      <c r="AT33" t="str">
        <f t="shared" ca="1" si="11"/>
        <v>진행중(-108)</v>
      </c>
    </row>
    <row r="34" spans="2:46" x14ac:dyDescent="0.3">
      <c r="B34" s="2" t="s">
        <v>5574</v>
      </c>
      <c r="C34" s="7">
        <v>-37</v>
      </c>
      <c r="D34" s="2"/>
      <c r="E34" s="2"/>
      <c r="F34" s="2"/>
      <c r="G34" s="2" t="s">
        <v>5427</v>
      </c>
      <c r="H34" s="2" t="s">
        <v>804</v>
      </c>
      <c r="I34" s="2" t="str">
        <f t="shared" si="0"/>
        <v>20240902-2000167662-인쇄</v>
      </c>
      <c r="J34" s="2" t="str">
        <f t="shared" si="1"/>
        <v>20240902-2000167662-합지</v>
      </c>
      <c r="K34" s="2" t="str">
        <f t="shared" si="2"/>
        <v>20240902-2000167662-분단</v>
      </c>
      <c r="L34" s="2" t="str">
        <f t="shared" si="3"/>
        <v>20240902-2000167662-제대</v>
      </c>
      <c r="M34" s="2" t="str">
        <f>VLOOKUP(H34, '쿼리1'!$A:$R, 17, 0)</f>
        <v>무지(EM유부초밥필름)</v>
      </c>
      <c r="N34" s="2" t="str">
        <f>VLOOKUP(H34, '쿼리1'!$A:$P, 15, 0)</f>
        <v>OPP(투명)40</v>
      </c>
      <c r="O34" s="2">
        <v>2000167662</v>
      </c>
      <c r="P34" s="2" t="str">
        <f>VLOOKUP(H34, '쿼리1'!$A:$R, 17, 0)</f>
        <v>무지(EM유부초밥필름)</v>
      </c>
      <c r="Q34" s="4">
        <f>VLOOKUP(H34, '쿼리1'!$A:$U, 20, 0)</f>
        <v>28571</v>
      </c>
      <c r="R34" s="2" t="s">
        <v>5397</v>
      </c>
      <c r="S34" s="2" t="s">
        <v>5397</v>
      </c>
      <c r="T34" s="2" t="s">
        <v>5397</v>
      </c>
      <c r="U34" s="2" t="s">
        <v>31</v>
      </c>
      <c r="V34" s="2" t="s">
        <v>5388</v>
      </c>
      <c r="W34" s="2" t="s">
        <v>5388</v>
      </c>
      <c r="X34" s="6" t="str">
        <f>IFERROR(W34-V34, "X")</f>
        <v>X</v>
      </c>
      <c r="Y34" s="2" t="s">
        <v>5388</v>
      </c>
      <c r="Z34" s="3" t="s">
        <v>5388</v>
      </c>
      <c r="AA34" s="6" t="str">
        <f t="shared" si="29"/>
        <v>X</v>
      </c>
      <c r="AB34" s="3" t="s">
        <v>5388</v>
      </c>
      <c r="AC34" s="2" t="s">
        <v>5388</v>
      </c>
      <c r="AD34" s="6" t="str">
        <f>IFERROR(AC34-AB34, "X")</f>
        <v>X</v>
      </c>
      <c r="AE34" s="3">
        <v>45538</v>
      </c>
      <c r="AF34" s="3">
        <v>45575</v>
      </c>
      <c r="AG34" s="2" t="str">
        <f t="shared" ref="AG34:AG38" si="30">IFERROR(IF(AF34-AE34&gt;0, "+" &amp; (AF34-AE34), AF34-AE34), "X")</f>
        <v>+37</v>
      </c>
      <c r="AH34" s="3">
        <v>45575</v>
      </c>
      <c r="AI34" s="3">
        <f t="shared" ref="AI34:AI38" si="31">AE34</f>
        <v>45538</v>
      </c>
      <c r="AJ34" s="3"/>
      <c r="AK34" s="2">
        <f t="shared" si="4"/>
        <v>-37</v>
      </c>
      <c r="AL34" s="2" t="s">
        <v>5567</v>
      </c>
      <c r="AM34" s="2" t="str">
        <f t="shared" si="6"/>
        <v>생산완료(-37)</v>
      </c>
      <c r="AN34" s="9">
        <f t="shared" si="7"/>
        <v>45608</v>
      </c>
      <c r="AO34" s="9">
        <f t="shared" si="8"/>
        <v>45608</v>
      </c>
      <c r="AP34" s="9"/>
      <c r="AQ34" s="2">
        <f t="shared" ref="AQ34:AQ38" si="32">AO34-AN34</f>
        <v>0</v>
      </c>
      <c r="AR34" s="12">
        <f t="shared" si="10"/>
        <v>0</v>
      </c>
      <c r="AS34" t="s">
        <v>5567</v>
      </c>
      <c r="AT34" t="str">
        <f t="shared" si="11"/>
        <v>생산완료(0)</v>
      </c>
    </row>
    <row r="35" spans="2:46" x14ac:dyDescent="0.3">
      <c r="B35" s="2" t="s">
        <v>5575</v>
      </c>
      <c r="C35" s="7">
        <v>-14</v>
      </c>
      <c r="D35" s="2" t="s">
        <v>5405</v>
      </c>
      <c r="E35" s="2"/>
      <c r="F35" s="2" t="s">
        <v>5428</v>
      </c>
      <c r="G35" s="2" t="s">
        <v>5429</v>
      </c>
      <c r="H35" s="2" t="s">
        <v>4867</v>
      </c>
      <c r="I35" s="2" t="str">
        <f t="shared" si="0"/>
        <v>20240902-2000168812-인쇄</v>
      </c>
      <c r="J35" s="2" t="str">
        <f t="shared" si="1"/>
        <v>20240902-2000168812-합지</v>
      </c>
      <c r="K35" s="2" t="str">
        <f t="shared" si="2"/>
        <v>20240902-2000168812-분단</v>
      </c>
      <c r="L35" s="2" t="str">
        <f t="shared" si="3"/>
        <v>20240902-2000168812-제대</v>
      </c>
      <c r="M35" s="2" t="str">
        <f>VLOOKUP(H35, '쿼리1'!$A:$R, 17, 0)</f>
        <v>5도-제스프리 키위(썬골드키위)2입-공급원:맛젤영농조합법인</v>
      </c>
      <c r="N35" s="2" t="str">
        <f>VLOOKUP(H35, '쿼리1'!$A:$P, 15, 0)</f>
        <v>OPP(투명)40</v>
      </c>
      <c r="O35" s="2">
        <v>2000168812</v>
      </c>
      <c r="P35" s="2" t="str">
        <f>VLOOKUP(H35, '쿼리1'!$A:$R, 17, 0)</f>
        <v>5도-제스프리 키위(썬골드키위)2입-공급원:맛젤영농조합법인</v>
      </c>
      <c r="Q35" s="4">
        <f>VLOOKUP(H35, '쿼리1'!$A:$U, 20, 0)</f>
        <v>53333</v>
      </c>
      <c r="R35" s="2" t="s">
        <v>31</v>
      </c>
      <c r="S35" s="2" t="s">
        <v>5397</v>
      </c>
      <c r="T35" s="2" t="s">
        <v>5399</v>
      </c>
      <c r="U35" s="2" t="s">
        <v>31</v>
      </c>
      <c r="V35" s="3">
        <v>45541</v>
      </c>
      <c r="W35" s="3">
        <v>45540</v>
      </c>
      <c r="X35" s="6">
        <f>IFERROR(IF(W35-V35&gt;0, "+" &amp; (W35-V35), W35-V35), "X")</f>
        <v>-1</v>
      </c>
      <c r="Y35" s="3" t="s">
        <v>5388</v>
      </c>
      <c r="Z35" s="3" t="s">
        <v>5388</v>
      </c>
      <c r="AA35" s="6" t="str">
        <f t="shared" si="29"/>
        <v>X</v>
      </c>
      <c r="AB35" s="3">
        <v>45544</v>
      </c>
      <c r="AC35" s="5" t="s">
        <v>5396</v>
      </c>
      <c r="AD35" s="6">
        <f ca="1">TODAY()-AB35</f>
        <v>112</v>
      </c>
      <c r="AE35" s="3">
        <v>45546</v>
      </c>
      <c r="AF35" s="3">
        <v>45560</v>
      </c>
      <c r="AG35" s="2" t="str">
        <f t="shared" si="30"/>
        <v>+14</v>
      </c>
      <c r="AH35" s="3">
        <v>45560</v>
      </c>
      <c r="AI35" s="3">
        <f t="shared" si="31"/>
        <v>45546</v>
      </c>
      <c r="AJ35" s="3"/>
      <c r="AK35" s="2">
        <f t="shared" si="4"/>
        <v>-14</v>
      </c>
      <c r="AL35" s="2" t="s">
        <v>5567</v>
      </c>
      <c r="AM35" s="2" t="str">
        <f t="shared" si="6"/>
        <v>생산완료(-14)</v>
      </c>
      <c r="AN35" s="9">
        <f t="shared" si="7"/>
        <v>45560</v>
      </c>
      <c r="AO35" s="9">
        <f t="shared" si="8"/>
        <v>45546</v>
      </c>
      <c r="AP35" s="9"/>
      <c r="AQ35" s="2">
        <f t="shared" si="32"/>
        <v>-14</v>
      </c>
      <c r="AR35" s="12">
        <f t="shared" si="10"/>
        <v>-14</v>
      </c>
      <c r="AS35" t="s">
        <v>5567</v>
      </c>
      <c r="AT35" t="str">
        <f t="shared" si="11"/>
        <v>생산완료(-14)</v>
      </c>
    </row>
    <row r="36" spans="2:46" x14ac:dyDescent="0.3">
      <c r="B36" s="2" t="s">
        <v>5436</v>
      </c>
      <c r="C36" s="7">
        <v>-7</v>
      </c>
      <c r="D36" s="2"/>
      <c r="E36" s="2"/>
      <c r="F36" s="2"/>
      <c r="G36" s="2" t="s">
        <v>5430</v>
      </c>
      <c r="H36" s="2" t="s">
        <v>1835</v>
      </c>
      <c r="I36" s="2" t="str">
        <f t="shared" si="0"/>
        <v>20240902-2000168969-인쇄</v>
      </c>
      <c r="J36" s="2" t="str">
        <f t="shared" si="1"/>
        <v>20240902-2000168969-합지</v>
      </c>
      <c r="K36" s="2" t="str">
        <f t="shared" si="2"/>
        <v>20240902-2000168969-분단</v>
      </c>
      <c r="L36" s="2" t="str">
        <f t="shared" si="3"/>
        <v>20240902-2000168969-제대</v>
      </c>
      <c r="M36" s="2" t="str">
        <f>VLOOKUP(H36, '쿼리1'!$A:$R, 17, 0)</f>
        <v>무지</v>
      </c>
      <c r="N36" s="2" t="str">
        <f>VLOOKUP(H36, '쿼리1'!$A:$P, 15, 0)</f>
        <v>OPP(투명)40</v>
      </c>
      <c r="O36" s="2">
        <v>2000168969</v>
      </c>
      <c r="P36" s="2" t="str">
        <f>VLOOKUP(H36, '쿼리1'!$A:$R, 17, 0)</f>
        <v>무지</v>
      </c>
      <c r="Q36" s="4">
        <f>VLOOKUP(H36, '쿼리1'!$A:$U, 20, 0)</f>
        <v>20000</v>
      </c>
      <c r="R36" s="2" t="s">
        <v>5397</v>
      </c>
      <c r="S36" s="2" t="s">
        <v>5397</v>
      </c>
      <c r="T36" s="2" t="s">
        <v>5397</v>
      </c>
      <c r="U36" s="2" t="s">
        <v>31</v>
      </c>
      <c r="V36" s="2" t="s">
        <v>5388</v>
      </c>
      <c r="W36" s="2" t="s">
        <v>5388</v>
      </c>
      <c r="X36" s="6" t="str">
        <f>IFERROR(W36-V36, "X")</f>
        <v>X</v>
      </c>
      <c r="Y36" s="2" t="s">
        <v>5388</v>
      </c>
      <c r="Z36" s="3" t="s">
        <v>5388</v>
      </c>
      <c r="AA36" s="6" t="str">
        <f t="shared" si="29"/>
        <v>X</v>
      </c>
      <c r="AB36" s="3" t="s">
        <v>5388</v>
      </c>
      <c r="AC36" s="2" t="s">
        <v>5388</v>
      </c>
      <c r="AD36" s="6" t="str">
        <f t="shared" ref="AD36:AD44" si="33">IFERROR(AC36-AB36, "X")</f>
        <v>X</v>
      </c>
      <c r="AE36" s="3">
        <v>45538</v>
      </c>
      <c r="AF36" s="3">
        <v>45545</v>
      </c>
      <c r="AG36" s="2" t="str">
        <f t="shared" si="30"/>
        <v>+7</v>
      </c>
      <c r="AH36" s="3">
        <v>45545</v>
      </c>
      <c r="AI36" s="3">
        <f t="shared" si="31"/>
        <v>45538</v>
      </c>
      <c r="AJ36" s="3"/>
      <c r="AK36" s="2">
        <f t="shared" si="4"/>
        <v>-7</v>
      </c>
      <c r="AL36" s="2" t="s">
        <v>5567</v>
      </c>
      <c r="AM36" s="2" t="str">
        <f t="shared" si="6"/>
        <v>생산완료(-7)</v>
      </c>
      <c r="AN36" s="9">
        <f t="shared" si="7"/>
        <v>45545</v>
      </c>
      <c r="AO36" s="9">
        <f t="shared" si="8"/>
        <v>45538</v>
      </c>
      <c r="AP36" s="9"/>
      <c r="AQ36" s="2">
        <f t="shared" si="32"/>
        <v>-7</v>
      </c>
      <c r="AR36" s="12">
        <f t="shared" si="10"/>
        <v>-7</v>
      </c>
      <c r="AS36" t="s">
        <v>5567</v>
      </c>
      <c r="AT36" t="str">
        <f t="shared" si="11"/>
        <v>생산완료(-7)</v>
      </c>
    </row>
    <row r="37" spans="2:46" x14ac:dyDescent="0.3">
      <c r="B37" s="2" t="s">
        <v>5576</v>
      </c>
      <c r="C37" s="7">
        <v>-20</v>
      </c>
      <c r="D37" s="2" t="s">
        <v>5421</v>
      </c>
      <c r="E37" s="2"/>
      <c r="F37" s="2"/>
      <c r="G37" s="2" t="s">
        <v>5431</v>
      </c>
      <c r="H37" s="2" t="s">
        <v>485</v>
      </c>
      <c r="I37" s="2" t="str">
        <f t="shared" si="0"/>
        <v>20240902-2000168971-인쇄</v>
      </c>
      <c r="J37" s="2" t="str">
        <f t="shared" si="1"/>
        <v>20240902-2000168971-합지</v>
      </c>
      <c r="K37" s="2" t="str">
        <f t="shared" si="2"/>
        <v>20240902-2000168971-분단</v>
      </c>
      <c r="L37" s="2" t="str">
        <f t="shared" si="3"/>
        <v>20240902-2000168971-제대</v>
      </c>
      <c r="M37" s="2" t="str">
        <f>VLOOKUP(H37, '쿼리1'!$A:$R, 17, 0)</f>
        <v>단면1도-프리미엄베딩 핑마루(210x460)</v>
      </c>
      <c r="N37" s="2" t="str">
        <f>VLOOKUP(H37, '쿼리1'!$A:$P, 15, 0)</f>
        <v>PE튜브(투명)90</v>
      </c>
      <c r="O37" s="2">
        <v>2000168971</v>
      </c>
      <c r="P37" s="2" t="str">
        <f>VLOOKUP(H37, '쿼리1'!$A:$R, 17, 0)</f>
        <v>단면1도-프리미엄베딩 핑마루(210x460)</v>
      </c>
      <c r="Q37" s="4">
        <f>VLOOKUP(H37, '쿼리1'!$A:$U, 20, 0)</f>
        <v>13043</v>
      </c>
      <c r="R37" s="2" t="s">
        <v>31</v>
      </c>
      <c r="S37" s="2" t="s">
        <v>5397</v>
      </c>
      <c r="T37" s="2" t="s">
        <v>5397</v>
      </c>
      <c r="U37" s="2" t="s">
        <v>31</v>
      </c>
      <c r="V37" s="3">
        <v>45541</v>
      </c>
      <c r="W37" s="3">
        <v>45546</v>
      </c>
      <c r="X37" s="6" t="str">
        <f>IFERROR(IF(W37-V37&gt;0, "+" &amp; (W37-V37), W37-V37), "X")</f>
        <v>+5</v>
      </c>
      <c r="Y37" s="2" t="s">
        <v>5388</v>
      </c>
      <c r="Z37" s="3" t="s">
        <v>5388</v>
      </c>
      <c r="AA37" s="6" t="str">
        <f t="shared" si="29"/>
        <v>X</v>
      </c>
      <c r="AB37" s="3" t="s">
        <v>5388</v>
      </c>
      <c r="AC37" s="2" t="s">
        <v>5388</v>
      </c>
      <c r="AD37" s="6" t="str">
        <f t="shared" si="33"/>
        <v>X</v>
      </c>
      <c r="AE37" s="3">
        <v>45545</v>
      </c>
      <c r="AF37" s="3">
        <v>45565</v>
      </c>
      <c r="AG37" s="2" t="str">
        <f t="shared" si="30"/>
        <v>+20</v>
      </c>
      <c r="AH37" s="3">
        <v>45565</v>
      </c>
      <c r="AI37" s="3">
        <f t="shared" si="31"/>
        <v>45545</v>
      </c>
      <c r="AJ37" s="3"/>
      <c r="AK37" s="2">
        <f t="shared" si="4"/>
        <v>-20</v>
      </c>
      <c r="AL37" s="2" t="s">
        <v>5567</v>
      </c>
      <c r="AM37" s="2" t="str">
        <f t="shared" si="6"/>
        <v>생산완료(-20)</v>
      </c>
      <c r="AN37" s="9">
        <f t="shared" si="7"/>
        <v>45565</v>
      </c>
      <c r="AO37" s="9">
        <f t="shared" si="8"/>
        <v>45545</v>
      </c>
      <c r="AP37" s="9"/>
      <c r="AQ37" s="2">
        <f t="shared" si="32"/>
        <v>-20</v>
      </c>
      <c r="AR37" s="12">
        <f t="shared" si="10"/>
        <v>-20</v>
      </c>
      <c r="AS37" t="s">
        <v>5567</v>
      </c>
      <c r="AT37" t="str">
        <f t="shared" si="11"/>
        <v>생산완료(-20)</v>
      </c>
    </row>
    <row r="38" spans="2:46" x14ac:dyDescent="0.3">
      <c r="B38" s="2" t="s">
        <v>5407</v>
      </c>
      <c r="C38" s="7">
        <v>-6</v>
      </c>
      <c r="D38" s="2"/>
      <c r="E38" s="2"/>
      <c r="F38" s="2"/>
      <c r="G38" s="2" t="s">
        <v>5432</v>
      </c>
      <c r="H38" s="2" t="s">
        <v>2204</v>
      </c>
      <c r="I38" s="2" t="str">
        <f t="shared" si="0"/>
        <v>20240902-21160037-인쇄</v>
      </c>
      <c r="J38" s="2" t="str">
        <f t="shared" si="1"/>
        <v>20240902-21160037-합지</v>
      </c>
      <c r="K38" s="2" t="str">
        <f t="shared" si="2"/>
        <v>20240902-21160037-분단</v>
      </c>
      <c r="L38" s="2" t="str">
        <f t="shared" si="3"/>
        <v>20240902-21160037-제대</v>
      </c>
      <c r="M38" s="2" t="str">
        <f>VLOOKUP(H38, '쿼리1'!$A:$R, 17, 0)</f>
        <v>무지</v>
      </c>
      <c r="N38" s="2" t="str">
        <f>VLOOKUP(H38, '쿼리1'!$A:$P, 15, 0)</f>
        <v>PE튜브(투명)60</v>
      </c>
      <c r="O38" s="2">
        <v>21160037</v>
      </c>
      <c r="P38" s="2" t="str">
        <f>VLOOKUP(H38, '쿼리1'!$A:$R, 17, 0)</f>
        <v>무지</v>
      </c>
      <c r="Q38" s="4">
        <f>VLOOKUP(H38, '쿼리1'!$A:$U, 20, 0)</f>
        <v>40000</v>
      </c>
      <c r="R38" s="2" t="s">
        <v>5397</v>
      </c>
      <c r="S38" s="2" t="s">
        <v>5397</v>
      </c>
      <c r="T38" s="2" t="s">
        <v>5397</v>
      </c>
      <c r="U38" s="2" t="s">
        <v>31</v>
      </c>
      <c r="V38" s="2" t="s">
        <v>5388</v>
      </c>
      <c r="W38" s="2" t="s">
        <v>5388</v>
      </c>
      <c r="X38" s="6" t="str">
        <f t="shared" ref="X38:X43" si="34">IFERROR(W38-V38, "X")</f>
        <v>X</v>
      </c>
      <c r="Y38" s="2" t="s">
        <v>5388</v>
      </c>
      <c r="Z38" s="3" t="s">
        <v>5388</v>
      </c>
      <c r="AA38" s="6" t="str">
        <f t="shared" si="29"/>
        <v>X</v>
      </c>
      <c r="AB38" s="3" t="s">
        <v>5388</v>
      </c>
      <c r="AC38" s="2" t="s">
        <v>5388</v>
      </c>
      <c r="AD38" s="6" t="str">
        <f t="shared" si="33"/>
        <v>X</v>
      </c>
      <c r="AE38" s="3">
        <v>45540</v>
      </c>
      <c r="AF38" s="3">
        <v>45546</v>
      </c>
      <c r="AG38" s="2" t="str">
        <f t="shared" si="30"/>
        <v>+6</v>
      </c>
      <c r="AH38" s="3">
        <v>45546</v>
      </c>
      <c r="AI38" s="3">
        <f t="shared" si="31"/>
        <v>45540</v>
      </c>
      <c r="AJ38" s="3"/>
      <c r="AK38" s="2">
        <f t="shared" si="4"/>
        <v>-6</v>
      </c>
      <c r="AL38" s="2" t="s">
        <v>5567</v>
      </c>
      <c r="AM38" s="2" t="str">
        <f t="shared" si="6"/>
        <v>생산완료(-6)</v>
      </c>
      <c r="AN38" s="9">
        <f t="shared" si="7"/>
        <v>45611</v>
      </c>
      <c r="AO38" s="9">
        <f t="shared" si="8"/>
        <v>45611</v>
      </c>
      <c r="AP38" s="9"/>
      <c r="AQ38" s="2">
        <f t="shared" si="32"/>
        <v>0</v>
      </c>
      <c r="AR38" s="12">
        <f t="shared" si="10"/>
        <v>0</v>
      </c>
      <c r="AS38" t="s">
        <v>5567</v>
      </c>
      <c r="AT38" t="str">
        <f t="shared" si="11"/>
        <v>생산완료(0)</v>
      </c>
    </row>
    <row r="39" spans="2:46" x14ac:dyDescent="0.3">
      <c r="B39" s="2" t="s">
        <v>5577</v>
      </c>
      <c r="C39" s="8">
        <v>-105</v>
      </c>
      <c r="D39" s="2"/>
      <c r="E39" s="2"/>
      <c r="F39" s="2"/>
      <c r="G39" s="2"/>
      <c r="H39" s="2" t="s">
        <v>5106</v>
      </c>
      <c r="I39" s="2" t="str">
        <f t="shared" si="0"/>
        <v>20240902-21160087-인쇄</v>
      </c>
      <c r="J39" s="2" t="str">
        <f t="shared" si="1"/>
        <v>20240902-21160087-합지</v>
      </c>
      <c r="K39" s="2" t="str">
        <f t="shared" si="2"/>
        <v>20240902-21160087-분단</v>
      </c>
      <c r="L39" s="2" t="str">
        <f t="shared" si="3"/>
        <v>20240902-21160087-제대</v>
      </c>
      <c r="M39" s="2" t="str">
        <f>VLOOKUP(H39, '쿼리1'!$A:$R, 17, 0)</f>
        <v>단면1도(먹)-Mad for Garlic 매드포갈릭(대)</v>
      </c>
      <c r="N39" s="2" t="str">
        <f>VLOOKUP(H39, '쿼리1'!$A:$P, 15, 0)</f>
        <v>PE튜브(투명)70</v>
      </c>
      <c r="O39" s="2">
        <v>21160087</v>
      </c>
      <c r="P39" s="2" t="str">
        <f>VLOOKUP(H39, '쿼리1'!$A:$R, 17, 0)</f>
        <v>단면1도(먹)-Mad for Garlic 매드포갈릭(대)</v>
      </c>
      <c r="Q39" s="4">
        <f>VLOOKUP(H39, '쿼리1'!$A:$U, 20, 0)</f>
        <v>3000</v>
      </c>
      <c r="R39" s="2" t="s">
        <v>5397</v>
      </c>
      <c r="S39" s="2" t="s">
        <v>5397</v>
      </c>
      <c r="T39" s="2" t="s">
        <v>5397</v>
      </c>
      <c r="U39" s="2" t="s">
        <v>5397</v>
      </c>
      <c r="V39" s="2" t="s">
        <v>5388</v>
      </c>
      <c r="W39" s="2" t="s">
        <v>5388</v>
      </c>
      <c r="X39" s="6" t="str">
        <f t="shared" si="34"/>
        <v>X</v>
      </c>
      <c r="Y39" s="2" t="s">
        <v>5388</v>
      </c>
      <c r="Z39" s="2" t="s">
        <v>5388</v>
      </c>
      <c r="AA39" s="6" t="str">
        <f t="shared" si="29"/>
        <v>X</v>
      </c>
      <c r="AB39" s="2" t="s">
        <v>5388</v>
      </c>
      <c r="AC39" s="2" t="s">
        <v>5388</v>
      </c>
      <c r="AD39" s="6" t="str">
        <f t="shared" si="33"/>
        <v>X</v>
      </c>
      <c r="AE39" s="2" t="s">
        <v>5388</v>
      </c>
      <c r="AF39" s="2" t="s">
        <v>5388</v>
      </c>
      <c r="AG39" s="2" t="str">
        <f>IFERROR(AF39-AE39, "X")</f>
        <v>X</v>
      </c>
      <c r="AH39" s="2" t="s">
        <v>5388</v>
      </c>
      <c r="AI39" s="3">
        <v>45551</v>
      </c>
      <c r="AJ39" s="3">
        <f ca="1">TODAY()</f>
        <v>45656</v>
      </c>
      <c r="AK39" s="2">
        <f t="shared" si="4"/>
        <v>-105</v>
      </c>
      <c r="AL39" s="2" t="str">
        <f>IF(C39&lt;0, "진행중", "지연")</f>
        <v>진행중</v>
      </c>
      <c r="AM39" s="2" t="str">
        <f t="shared" si="6"/>
        <v>진행중(-105)</v>
      </c>
      <c r="AN39" s="9">
        <f t="shared" si="7"/>
        <v>0</v>
      </c>
      <c r="AO39" s="9">
        <f t="shared" si="8"/>
        <v>45551</v>
      </c>
      <c r="AP39" s="9">
        <f ca="1">TODAY()</f>
        <v>45656</v>
      </c>
      <c r="AQ39" s="6">
        <f ca="1">AO39-AP39</f>
        <v>-105</v>
      </c>
      <c r="AR39" s="12">
        <f t="shared" ca="1" si="10"/>
        <v>-105</v>
      </c>
      <c r="AS39" t="str">
        <f ca="1">IF(AQ39&lt;0, "진행중", "지연")</f>
        <v>진행중</v>
      </c>
      <c r="AT39" t="str">
        <f t="shared" ca="1" si="11"/>
        <v>진행중(-105)</v>
      </c>
    </row>
    <row r="40" spans="2:46" x14ac:dyDescent="0.3">
      <c r="B40" s="2" t="s">
        <v>5578</v>
      </c>
      <c r="C40" s="7">
        <v>-18</v>
      </c>
      <c r="D40" s="2"/>
      <c r="E40" s="2"/>
      <c r="F40" s="2"/>
      <c r="G40" s="2" t="s">
        <v>5433</v>
      </c>
      <c r="H40" s="2" t="s">
        <v>2839</v>
      </c>
      <c r="I40" s="2" t="str">
        <f t="shared" si="0"/>
        <v>20240902-2118N0071-인쇄</v>
      </c>
      <c r="J40" s="2" t="str">
        <f t="shared" si="1"/>
        <v>20240902-2118N0071-합지</v>
      </c>
      <c r="K40" s="2" t="str">
        <f t="shared" si="2"/>
        <v>20240902-2118N0071-분단</v>
      </c>
      <c r="L40" s="2" t="str">
        <f t="shared" si="3"/>
        <v>20240902-2118N0071-제대</v>
      </c>
      <c r="M40" s="2" t="str">
        <f>VLOOKUP(H40, '쿼리1'!$A:$R, 17, 0)</f>
        <v>무지</v>
      </c>
      <c r="N40" s="2" t="str">
        <f>VLOOKUP(H40, '쿼리1'!$A:$P, 15, 0)</f>
        <v>LB튜브(투명)50</v>
      </c>
      <c r="O40" s="2" t="s">
        <v>5684</v>
      </c>
      <c r="P40" s="2" t="str">
        <f>VLOOKUP(H40, '쿼리1'!$A:$R, 17, 0)</f>
        <v>무지</v>
      </c>
      <c r="Q40" s="4">
        <f>VLOOKUP(H40, '쿼리1'!$A:$U, 20, 0)</f>
        <v>40625</v>
      </c>
      <c r="R40" s="2" t="s">
        <v>5397</v>
      </c>
      <c r="S40" s="2" t="s">
        <v>5397</v>
      </c>
      <c r="T40" s="2" t="s">
        <v>5397</v>
      </c>
      <c r="U40" s="2" t="s">
        <v>31</v>
      </c>
      <c r="V40" s="2" t="s">
        <v>5388</v>
      </c>
      <c r="W40" s="2" t="s">
        <v>5388</v>
      </c>
      <c r="X40" s="6" t="str">
        <f t="shared" si="34"/>
        <v>X</v>
      </c>
      <c r="Y40" s="2" t="s">
        <v>5388</v>
      </c>
      <c r="Z40" s="3" t="s">
        <v>5388</v>
      </c>
      <c r="AA40" s="6" t="str">
        <f t="shared" si="29"/>
        <v>X</v>
      </c>
      <c r="AB40" s="3" t="s">
        <v>5388</v>
      </c>
      <c r="AC40" s="2" t="s">
        <v>5388</v>
      </c>
      <c r="AD40" s="6" t="str">
        <f t="shared" si="33"/>
        <v>X</v>
      </c>
      <c r="AE40" s="3">
        <v>45540</v>
      </c>
      <c r="AF40" s="3">
        <v>45558</v>
      </c>
      <c r="AG40" s="2" t="str">
        <f>IFERROR(IF(AF40-AE40&gt;0, "+" &amp; (AF40-AE40), AF40-AE40), "X")</f>
        <v>+18</v>
      </c>
      <c r="AH40" s="3">
        <v>45558</v>
      </c>
      <c r="AI40" s="3">
        <f>AE40</f>
        <v>45540</v>
      </c>
      <c r="AJ40" s="3"/>
      <c r="AK40" s="2">
        <f t="shared" si="4"/>
        <v>-18</v>
      </c>
      <c r="AL40" s="2" t="s">
        <v>5567</v>
      </c>
      <c r="AM40" s="2" t="str">
        <f t="shared" si="6"/>
        <v>생산완료(-18)</v>
      </c>
      <c r="AN40" s="9">
        <f t="shared" si="7"/>
        <v>45558</v>
      </c>
      <c r="AO40" s="9">
        <f t="shared" si="8"/>
        <v>45540</v>
      </c>
      <c r="AP40" s="9"/>
      <c r="AQ40" s="2">
        <f>AO40-AN40</f>
        <v>-18</v>
      </c>
      <c r="AR40" s="12">
        <f t="shared" si="10"/>
        <v>-18</v>
      </c>
      <c r="AS40" t="s">
        <v>5567</v>
      </c>
      <c r="AT40" t="str">
        <f t="shared" si="11"/>
        <v>생산완료(-18)</v>
      </c>
    </row>
    <row r="41" spans="2:46" x14ac:dyDescent="0.3">
      <c r="B41" s="2" t="s">
        <v>5579</v>
      </c>
      <c r="C41" s="8">
        <v>-111</v>
      </c>
      <c r="D41" s="2"/>
      <c r="E41" s="2"/>
      <c r="F41" s="2"/>
      <c r="G41" s="2"/>
      <c r="H41" s="2" t="s">
        <v>383</v>
      </c>
      <c r="I41" s="2" t="str">
        <f t="shared" si="0"/>
        <v>20240902-3000159083-인쇄</v>
      </c>
      <c r="J41" s="2" t="str">
        <f t="shared" si="1"/>
        <v>20240902-3000159083-합지</v>
      </c>
      <c r="K41" s="2" t="str">
        <f t="shared" si="2"/>
        <v>20240902-3000159083-분단</v>
      </c>
      <c r="L41" s="2" t="str">
        <f t="shared" si="3"/>
        <v>20240902-3000159083-제대</v>
      </c>
      <c r="M41" s="2" t="str">
        <f>VLOOKUP(H41, '쿼리1'!$A:$R, 17, 0)</f>
        <v>무지</v>
      </c>
      <c r="N41" s="2" t="str">
        <f>VLOOKUP(H41, '쿼리1'!$A:$P, 15, 0)</f>
        <v>의류고정용 종이(SC400,210*297)-M363(10098)</v>
      </c>
      <c r="O41" s="2">
        <v>3000159083</v>
      </c>
      <c r="P41" s="2" t="str">
        <f>VLOOKUP(H41, '쿼리1'!$A:$R, 17, 0)</f>
        <v>무지</v>
      </c>
      <c r="Q41" s="4">
        <f>VLOOKUP(H41, '쿼리1'!$A:$U, 20, 0)</f>
        <v>45000</v>
      </c>
      <c r="R41" s="2" t="s">
        <v>5397</v>
      </c>
      <c r="S41" s="2" t="s">
        <v>5397</v>
      </c>
      <c r="T41" s="2" t="s">
        <v>5397</v>
      </c>
      <c r="U41" s="2" t="s">
        <v>5397</v>
      </c>
      <c r="V41" s="2" t="s">
        <v>5388</v>
      </c>
      <c r="W41" s="2" t="s">
        <v>5388</v>
      </c>
      <c r="X41" s="6" t="str">
        <f t="shared" si="34"/>
        <v>X</v>
      </c>
      <c r="Y41" s="2" t="s">
        <v>5388</v>
      </c>
      <c r="Z41" s="2" t="s">
        <v>5388</v>
      </c>
      <c r="AA41" s="6" t="str">
        <f t="shared" si="29"/>
        <v>X</v>
      </c>
      <c r="AB41" s="2" t="s">
        <v>5388</v>
      </c>
      <c r="AC41" s="2" t="s">
        <v>5388</v>
      </c>
      <c r="AD41" s="6" t="str">
        <f t="shared" si="33"/>
        <v>X</v>
      </c>
      <c r="AE41" s="2" t="s">
        <v>5388</v>
      </c>
      <c r="AF41" s="2" t="s">
        <v>5388</v>
      </c>
      <c r="AG41" s="2" t="str">
        <f>IFERROR(AF41-AE41, "X")</f>
        <v>X</v>
      </c>
      <c r="AH41" s="2" t="s">
        <v>5388</v>
      </c>
      <c r="AI41" s="3">
        <v>45545</v>
      </c>
      <c r="AJ41" s="3">
        <f ca="1">TODAY()</f>
        <v>45656</v>
      </c>
      <c r="AK41" s="2">
        <f t="shared" si="4"/>
        <v>-111</v>
      </c>
      <c r="AL41" s="2" t="str">
        <f>IF(C41&lt;0, "진행중", "지연")</f>
        <v>진행중</v>
      </c>
      <c r="AM41" s="2" t="str">
        <f t="shared" si="6"/>
        <v>진행중(-111)</v>
      </c>
      <c r="AN41" s="9">
        <f t="shared" si="7"/>
        <v>0</v>
      </c>
      <c r="AO41" s="9">
        <f t="shared" si="8"/>
        <v>45595</v>
      </c>
      <c r="AP41" s="9">
        <f ca="1">TODAY()</f>
        <v>45656</v>
      </c>
      <c r="AQ41" s="6">
        <f ca="1">AO41-AP41</f>
        <v>-61</v>
      </c>
      <c r="AR41" s="12">
        <f t="shared" ca="1" si="10"/>
        <v>-61</v>
      </c>
      <c r="AS41" t="str">
        <f ca="1">IF(AQ41&lt;0, "진행중", "지연")</f>
        <v>진행중</v>
      </c>
      <c r="AT41" t="str">
        <f t="shared" ca="1" si="11"/>
        <v>진행중(-61)</v>
      </c>
    </row>
    <row r="42" spans="2:46" x14ac:dyDescent="0.3">
      <c r="B42" s="2" t="s">
        <v>5570</v>
      </c>
      <c r="C42" s="7">
        <v>-24</v>
      </c>
      <c r="D42" s="2"/>
      <c r="E42" s="2" t="s">
        <v>5407</v>
      </c>
      <c r="F42" s="2"/>
      <c r="G42" s="2" t="s">
        <v>5411</v>
      </c>
      <c r="H42" s="2" t="s">
        <v>4898</v>
      </c>
      <c r="I42" s="2" t="str">
        <f t="shared" si="0"/>
        <v>20240903-1000137856-인쇄</v>
      </c>
      <c r="J42" s="2" t="str">
        <f t="shared" si="1"/>
        <v>20240903-1000137856-합지</v>
      </c>
      <c r="K42" s="2" t="str">
        <f t="shared" si="2"/>
        <v>20240903-1000137856-분단</v>
      </c>
      <c r="L42" s="2" t="str">
        <f t="shared" si="3"/>
        <v>20240903-1000137856-제대</v>
      </c>
      <c r="M42" s="2" t="str">
        <f>VLOOKUP(H42, '쿼리1'!$A:$R, 17, 0)</f>
        <v>무지</v>
      </c>
      <c r="N42" s="2" t="str">
        <f>VLOOKUP(H42, '쿼리1'!$A:$P, 15, 0)</f>
        <v>나이론60</v>
      </c>
      <c r="O42" s="2">
        <v>1000137856</v>
      </c>
      <c r="P42" s="2" t="str">
        <f>VLOOKUP(H42, '쿼리1'!$A:$R, 17, 0)</f>
        <v>무지</v>
      </c>
      <c r="Q42" s="4">
        <f>VLOOKUP(H42, '쿼리1'!$A:$U, 20, 0)</f>
        <v>34285</v>
      </c>
      <c r="R42" s="2" t="s">
        <v>5397</v>
      </c>
      <c r="S42" s="2" t="s">
        <v>31</v>
      </c>
      <c r="T42" s="2" t="s">
        <v>5397</v>
      </c>
      <c r="U42" s="2" t="s">
        <v>31</v>
      </c>
      <c r="V42" s="2" t="s">
        <v>5388</v>
      </c>
      <c r="W42" s="3" t="s">
        <v>5388</v>
      </c>
      <c r="X42" s="6" t="str">
        <f t="shared" si="34"/>
        <v>X</v>
      </c>
      <c r="Y42" s="3">
        <v>45547</v>
      </c>
      <c r="Z42" s="3">
        <v>45541</v>
      </c>
      <c r="AA42" s="6">
        <f t="shared" ref="AA42:AA44" si="35">IFERROR(IF(Z42-Y42&gt;0, "+" &amp; (Z42-Y42), Z42-Y42), "X")</f>
        <v>-6</v>
      </c>
      <c r="AB42" s="3" t="s">
        <v>5388</v>
      </c>
      <c r="AC42" s="2" t="s">
        <v>5388</v>
      </c>
      <c r="AD42" s="6" t="str">
        <f t="shared" si="33"/>
        <v>X</v>
      </c>
      <c r="AE42" s="3">
        <v>45551</v>
      </c>
      <c r="AF42" s="3">
        <v>45575</v>
      </c>
      <c r="AG42" s="2" t="str">
        <f t="shared" ref="AG42:AG44" si="36">IFERROR(IF(AF42-AE42&gt;0, "+" &amp; (AF42-AE42), AF42-AE42), "X")</f>
        <v>+24</v>
      </c>
      <c r="AH42" s="3">
        <v>45575</v>
      </c>
      <c r="AI42" s="3">
        <f t="shared" ref="AI42:AI44" si="37">AE42</f>
        <v>45551</v>
      </c>
      <c r="AJ42" s="3"/>
      <c r="AK42" s="2">
        <f t="shared" si="4"/>
        <v>-24</v>
      </c>
      <c r="AL42" s="2" t="s">
        <v>5567</v>
      </c>
      <c r="AM42" s="2" t="str">
        <f t="shared" si="6"/>
        <v>생산완료(-24)</v>
      </c>
      <c r="AN42" s="9">
        <f t="shared" si="7"/>
        <v>45654</v>
      </c>
      <c r="AO42" s="9">
        <f t="shared" si="8"/>
        <v>45657</v>
      </c>
      <c r="AP42" s="9"/>
      <c r="AQ42" s="2">
        <f t="shared" ref="AQ42:AQ76" si="38">AO42-AN42</f>
        <v>3</v>
      </c>
      <c r="AR42" s="12" t="str">
        <f t="shared" si="10"/>
        <v>+3</v>
      </c>
      <c r="AS42" t="s">
        <v>5567</v>
      </c>
      <c r="AT42" t="str">
        <f t="shared" si="11"/>
        <v>생산완료(+3)</v>
      </c>
    </row>
    <row r="43" spans="2:46" x14ac:dyDescent="0.3">
      <c r="B43" s="2" t="s">
        <v>5580</v>
      </c>
      <c r="C43" s="7">
        <v>-46</v>
      </c>
      <c r="D43" s="2"/>
      <c r="E43" s="2" t="s">
        <v>5405</v>
      </c>
      <c r="F43" s="2"/>
      <c r="G43" s="2" t="s">
        <v>5434</v>
      </c>
      <c r="H43" s="2" t="s">
        <v>1959</v>
      </c>
      <c r="I43" s="2" t="str">
        <f t="shared" si="0"/>
        <v>20240903-1000139913-인쇄</v>
      </c>
      <c r="J43" s="2" t="str">
        <f t="shared" si="1"/>
        <v>20240903-1000139913-합지</v>
      </c>
      <c r="K43" s="2" t="str">
        <f t="shared" si="2"/>
        <v>20240903-1000139913-분단</v>
      </c>
      <c r="L43" s="2" t="str">
        <f t="shared" si="3"/>
        <v>20240903-1000139913-제대</v>
      </c>
      <c r="M43" s="2" t="str">
        <f>VLOOKUP(H43, '쿼리1'!$A:$R, 17, 0)</f>
        <v>무지</v>
      </c>
      <c r="N43" s="2" t="str">
        <f>VLOOKUP(H43, '쿼리1'!$A:$P, 15, 0)</f>
        <v>나이론80</v>
      </c>
      <c r="O43" s="2">
        <v>1000139913</v>
      </c>
      <c r="P43" s="2" t="str">
        <f>VLOOKUP(H43, '쿼리1'!$A:$R, 17, 0)</f>
        <v>무지</v>
      </c>
      <c r="Q43" s="4">
        <f>VLOOKUP(H43, '쿼리1'!$A:$U, 20, 0)</f>
        <v>32727</v>
      </c>
      <c r="R43" s="2" t="s">
        <v>5397</v>
      </c>
      <c r="S43" s="2" t="s">
        <v>31</v>
      </c>
      <c r="T43" s="2" t="s">
        <v>5397</v>
      </c>
      <c r="U43" s="2" t="s">
        <v>31</v>
      </c>
      <c r="V43" s="2" t="s">
        <v>5388</v>
      </c>
      <c r="W43" s="3" t="s">
        <v>5388</v>
      </c>
      <c r="X43" s="6" t="str">
        <f t="shared" si="34"/>
        <v>X</v>
      </c>
      <c r="Y43" s="3">
        <v>45546</v>
      </c>
      <c r="Z43" s="3">
        <v>45545</v>
      </c>
      <c r="AA43" s="6">
        <f t="shared" si="35"/>
        <v>-1</v>
      </c>
      <c r="AB43" s="3" t="s">
        <v>5388</v>
      </c>
      <c r="AC43" s="2" t="s">
        <v>5388</v>
      </c>
      <c r="AD43" s="6" t="str">
        <f t="shared" si="33"/>
        <v>X</v>
      </c>
      <c r="AE43" s="3">
        <v>45551</v>
      </c>
      <c r="AF43" s="3">
        <v>45597</v>
      </c>
      <c r="AG43" s="2" t="str">
        <f t="shared" si="36"/>
        <v>+46</v>
      </c>
      <c r="AH43" s="3">
        <v>45597</v>
      </c>
      <c r="AI43" s="3">
        <f t="shared" si="37"/>
        <v>45551</v>
      </c>
      <c r="AJ43" s="3"/>
      <c r="AK43" s="2">
        <f t="shared" si="4"/>
        <v>-46</v>
      </c>
      <c r="AL43" s="2" t="s">
        <v>5567</v>
      </c>
      <c r="AM43" s="2" t="str">
        <f t="shared" si="6"/>
        <v>생산완료(-46)</v>
      </c>
      <c r="AN43" s="9">
        <f t="shared" si="7"/>
        <v>45650</v>
      </c>
      <c r="AO43" s="9">
        <f t="shared" si="8"/>
        <v>45649</v>
      </c>
      <c r="AP43" s="9"/>
      <c r="AQ43" s="2">
        <f t="shared" si="38"/>
        <v>-1</v>
      </c>
      <c r="AR43" s="12">
        <f t="shared" si="10"/>
        <v>-1</v>
      </c>
      <c r="AS43" t="s">
        <v>5567</v>
      </c>
      <c r="AT43" t="str">
        <f t="shared" si="11"/>
        <v>생산완료(-1)</v>
      </c>
    </row>
    <row r="44" spans="2:46" x14ac:dyDescent="0.3">
      <c r="B44" s="2" t="s">
        <v>5581</v>
      </c>
      <c r="C44" s="7">
        <v>-29</v>
      </c>
      <c r="D44" s="2" t="s">
        <v>5432</v>
      </c>
      <c r="E44" s="2" t="s">
        <v>5408</v>
      </c>
      <c r="F44" s="2"/>
      <c r="G44" s="2" t="s">
        <v>5435</v>
      </c>
      <c r="H44" s="2" t="s">
        <v>105</v>
      </c>
      <c r="I44" s="2" t="str">
        <f t="shared" si="0"/>
        <v>20240903-1000147392-인쇄</v>
      </c>
      <c r="J44" s="2" t="str">
        <f t="shared" si="1"/>
        <v>20240903-1000147392-합지</v>
      </c>
      <c r="K44" s="2" t="str">
        <f t="shared" si="2"/>
        <v>20240903-1000147392-분단</v>
      </c>
      <c r="L44" s="2" t="str">
        <f t="shared" si="3"/>
        <v>20240903-1000147392-제대</v>
      </c>
      <c r="M44" s="2" t="str">
        <f>VLOOKUP(H44, '쿼리1'!$A:$R, 17, 0)</f>
        <v>9도-올반)꿔바로우1.2kg</v>
      </c>
      <c r="N44" s="2" t="str">
        <f>VLOOKUP(H44, '쿼리1'!$A:$P, 15, 0)</f>
        <v>나이론(유백/유무광)105</v>
      </c>
      <c r="O44" s="2">
        <v>1000147392</v>
      </c>
      <c r="P44" s="2" t="str">
        <f>VLOOKUP(H44, '쿼리1'!$A:$R, 17, 0)</f>
        <v>9도-올반)꿔바로우1.2kg</v>
      </c>
      <c r="Q44" s="4">
        <f>VLOOKUP(H44, '쿼리1'!$A:$U, 20, 0)</f>
        <v>41379</v>
      </c>
      <c r="R44" s="2" t="s">
        <v>31</v>
      </c>
      <c r="S44" s="2" t="s">
        <v>31</v>
      </c>
      <c r="T44" s="2" t="s">
        <v>5397</v>
      </c>
      <c r="U44" s="2" t="s">
        <v>31</v>
      </c>
      <c r="V44" s="3">
        <v>45539</v>
      </c>
      <c r="W44" s="3">
        <v>45545</v>
      </c>
      <c r="X44" s="6" t="str">
        <f t="shared" ref="X44:X47" si="39">IFERROR(IF(W44-V44&gt;0, "+" &amp; (W44-V44), W44-V44), "X")</f>
        <v>+6</v>
      </c>
      <c r="Y44" s="3">
        <v>45544</v>
      </c>
      <c r="Z44" s="3">
        <v>45547</v>
      </c>
      <c r="AA44" s="6" t="str">
        <f t="shared" si="35"/>
        <v>+3</v>
      </c>
      <c r="AB44" s="3" t="s">
        <v>5388</v>
      </c>
      <c r="AC44" s="2" t="s">
        <v>5388</v>
      </c>
      <c r="AD44" s="6" t="str">
        <f t="shared" si="33"/>
        <v>X</v>
      </c>
      <c r="AE44" s="3">
        <v>45546</v>
      </c>
      <c r="AF44" s="3">
        <v>45575</v>
      </c>
      <c r="AG44" s="2" t="str">
        <f t="shared" si="36"/>
        <v>+29</v>
      </c>
      <c r="AH44" s="3">
        <v>45575</v>
      </c>
      <c r="AI44" s="3">
        <f t="shared" si="37"/>
        <v>45546</v>
      </c>
      <c r="AJ44" s="3"/>
      <c r="AK44" s="2">
        <f t="shared" si="4"/>
        <v>-29</v>
      </c>
      <c r="AL44" s="2" t="s">
        <v>5567</v>
      </c>
      <c r="AM44" s="2" t="str">
        <f t="shared" si="6"/>
        <v>생산완료(-29)</v>
      </c>
      <c r="AN44" s="9">
        <f t="shared" si="7"/>
        <v>45575</v>
      </c>
      <c r="AO44" s="9">
        <f t="shared" si="8"/>
        <v>45546</v>
      </c>
      <c r="AP44" s="9"/>
      <c r="AQ44" s="2">
        <f t="shared" si="38"/>
        <v>-29</v>
      </c>
      <c r="AR44" s="12">
        <f t="shared" si="10"/>
        <v>-29</v>
      </c>
      <c r="AS44" t="s">
        <v>5567</v>
      </c>
      <c r="AT44" t="str">
        <f t="shared" si="11"/>
        <v>생산완료(-29)</v>
      </c>
    </row>
    <row r="45" spans="2:46" x14ac:dyDescent="0.3">
      <c r="B45" s="2" t="s">
        <v>5463</v>
      </c>
      <c r="C45" s="7">
        <v>11</v>
      </c>
      <c r="D45" s="2" t="s">
        <v>5415</v>
      </c>
      <c r="E45" s="2" t="s">
        <v>5423</v>
      </c>
      <c r="F45" s="2" t="s">
        <v>5410</v>
      </c>
      <c r="G45" s="2" t="s">
        <v>5420</v>
      </c>
      <c r="H45" s="2" t="s">
        <v>2895</v>
      </c>
      <c r="I45" s="2" t="str">
        <f t="shared" si="0"/>
        <v>20240903-1000157741-인쇄</v>
      </c>
      <c r="J45" s="2" t="str">
        <f t="shared" si="1"/>
        <v>20240903-1000157741-합지</v>
      </c>
      <c r="K45" s="2" t="str">
        <f t="shared" si="2"/>
        <v>20240903-1000157741-분단</v>
      </c>
      <c r="L45" s="2" t="str">
        <f t="shared" si="3"/>
        <v>20240903-1000157741-제대</v>
      </c>
      <c r="M45" s="2" t="str">
        <f>VLOOKUP(H45, '쿼리1'!$A:$R, 17, 0)</f>
        <v>1도-빅솔-주식회사 빅솔</v>
      </c>
      <c r="N45" s="2" t="str">
        <f>VLOOKUP(H45, '쿼리1'!$A:$P, 15, 0)</f>
        <v>은나토르트150</v>
      </c>
      <c r="O45" s="2">
        <v>1000157741</v>
      </c>
      <c r="P45" s="2" t="str">
        <f>VLOOKUP(H45, '쿼리1'!$A:$R, 17, 0)</f>
        <v>1도-빅솔-주식회사 빅솔</v>
      </c>
      <c r="Q45" s="4">
        <f>VLOOKUP(H45, '쿼리1'!$A:$U, 20, 0)</f>
        <v>10000</v>
      </c>
      <c r="R45" s="2" t="s">
        <v>31</v>
      </c>
      <c r="S45" s="2" t="s">
        <v>5399</v>
      </c>
      <c r="T45" s="2" t="s">
        <v>5399</v>
      </c>
      <c r="U45" s="2" t="s">
        <v>5399</v>
      </c>
      <c r="V45" s="3">
        <v>45544</v>
      </c>
      <c r="W45" s="3">
        <v>45541</v>
      </c>
      <c r="X45" s="6">
        <f t="shared" si="39"/>
        <v>-3</v>
      </c>
      <c r="Y45" s="3">
        <v>45546</v>
      </c>
      <c r="Z45" s="5" t="s">
        <v>5396</v>
      </c>
      <c r="AA45" s="6">
        <f ca="1">TODAY()-Y45</f>
        <v>110</v>
      </c>
      <c r="AB45" s="3">
        <v>45547</v>
      </c>
      <c r="AC45" s="5" t="s">
        <v>5396</v>
      </c>
      <c r="AD45" s="6">
        <f ca="1">TODAY()-AB45</f>
        <v>109</v>
      </c>
      <c r="AE45" s="3">
        <v>45551</v>
      </c>
      <c r="AF45" s="5" t="s">
        <v>5396</v>
      </c>
      <c r="AG45" s="6">
        <f ca="1">TODAY()-AE45</f>
        <v>105</v>
      </c>
      <c r="AH45" s="3">
        <v>45541</v>
      </c>
      <c r="AI45" s="3">
        <v>45552</v>
      </c>
      <c r="AJ45" s="3"/>
      <c r="AK45" s="2" t="str">
        <f t="shared" si="4"/>
        <v>+11</v>
      </c>
      <c r="AL45" s="2" t="s">
        <v>5567</v>
      </c>
      <c r="AM45" s="2" t="str">
        <f t="shared" si="6"/>
        <v>생산완료(+11)</v>
      </c>
      <c r="AN45" s="9">
        <f t="shared" si="7"/>
        <v>45579</v>
      </c>
      <c r="AO45" s="9">
        <f t="shared" si="8"/>
        <v>45576</v>
      </c>
      <c r="AP45" s="9"/>
      <c r="AQ45" s="2">
        <f t="shared" si="38"/>
        <v>-3</v>
      </c>
      <c r="AR45" s="12">
        <f t="shared" si="10"/>
        <v>-3</v>
      </c>
      <c r="AS45" t="s">
        <v>5567</v>
      </c>
      <c r="AT45" t="str">
        <f t="shared" si="11"/>
        <v>생산완료(-3)</v>
      </c>
    </row>
    <row r="46" spans="2:46" x14ac:dyDescent="0.3">
      <c r="B46" s="2" t="s">
        <v>5430</v>
      </c>
      <c r="C46" s="7">
        <v>7</v>
      </c>
      <c r="D46" s="2" t="s">
        <v>5418</v>
      </c>
      <c r="E46" s="2" t="s">
        <v>5407</v>
      </c>
      <c r="F46" s="2" t="s">
        <v>5436</v>
      </c>
      <c r="G46" s="2"/>
      <c r="H46" s="2" t="s">
        <v>4847</v>
      </c>
      <c r="I46" s="2" t="str">
        <f t="shared" si="0"/>
        <v>20240903-1000160961-인쇄</v>
      </c>
      <c r="J46" s="2" t="str">
        <f t="shared" si="1"/>
        <v>20240903-1000160961-합지</v>
      </c>
      <c r="K46" s="2" t="str">
        <f t="shared" si="2"/>
        <v>20240903-1000160961-분단</v>
      </c>
      <c r="L46" s="2" t="str">
        <f t="shared" si="3"/>
        <v>20240903-1000160961-제대</v>
      </c>
      <c r="M46" s="2" t="str">
        <f>VLOOKUP(H46, '쿼리1'!$A:$R, 17, 0)</f>
        <v>7도-(주)조이푸드-자이언트 점보치즈불고기버거</v>
      </c>
      <c r="N46" s="2" t="str">
        <f>VLOOKUP(H46, '쿼리1'!$A:$P, 15, 0)</f>
        <v>오씨피피(투명)50</v>
      </c>
      <c r="O46" s="2">
        <v>1000160961</v>
      </c>
      <c r="P46" s="2" t="str">
        <f>VLOOKUP(H46, '쿼리1'!$A:$R, 17, 0)</f>
        <v>7도-(주)조이푸드-자이언트 점보치즈불고기버거</v>
      </c>
      <c r="Q46" s="4">
        <f>VLOOKUP(H46, '쿼리1'!$A:$U, 20, 0)</f>
        <v>12</v>
      </c>
      <c r="R46" s="2" t="s">
        <v>31</v>
      </c>
      <c r="S46" s="2" t="s">
        <v>31</v>
      </c>
      <c r="T46" s="2" t="s">
        <v>31</v>
      </c>
      <c r="U46" s="2" t="s">
        <v>5397</v>
      </c>
      <c r="V46" s="3">
        <v>45544</v>
      </c>
      <c r="W46" s="3">
        <v>45540</v>
      </c>
      <c r="X46" s="6">
        <f t="shared" si="39"/>
        <v>-4</v>
      </c>
      <c r="Y46" s="3">
        <v>45547</v>
      </c>
      <c r="Z46" s="3">
        <v>45541</v>
      </c>
      <c r="AA46" s="6">
        <f t="shared" ref="AA46:AA65" si="40">IFERROR(IF(Z46-Y46&gt;0, "+" &amp; (Z46-Y46), Z46-Y46), "X")</f>
        <v>-6</v>
      </c>
      <c r="AB46" s="3">
        <v>45548</v>
      </c>
      <c r="AC46" s="3">
        <v>45541</v>
      </c>
      <c r="AD46" s="6">
        <f>IFERROR(IF(AC46-AB46&gt;0, "+" &amp; (AC46-AB46), AC46-AB46), "X")</f>
        <v>-7</v>
      </c>
      <c r="AE46" s="2" t="s">
        <v>5388</v>
      </c>
      <c r="AF46" s="2" t="s">
        <v>5388</v>
      </c>
      <c r="AG46" s="2" t="str">
        <f>IFERROR(AF46-AE46, "X")</f>
        <v>X</v>
      </c>
      <c r="AH46" s="3">
        <v>45541</v>
      </c>
      <c r="AI46" s="3">
        <f>AB46</f>
        <v>45548</v>
      </c>
      <c r="AJ46" s="3"/>
      <c r="AK46" s="2" t="str">
        <f t="shared" si="4"/>
        <v>+7</v>
      </c>
      <c r="AL46" s="2" t="s">
        <v>5567</v>
      </c>
      <c r="AM46" s="2" t="str">
        <f t="shared" si="6"/>
        <v>생산완료(+7)</v>
      </c>
      <c r="AN46" s="9">
        <f t="shared" si="7"/>
        <v>45652</v>
      </c>
      <c r="AO46" s="9">
        <f t="shared" si="8"/>
        <v>45651</v>
      </c>
      <c r="AP46" s="9"/>
      <c r="AQ46" s="2">
        <f t="shared" si="38"/>
        <v>-1</v>
      </c>
      <c r="AR46" s="12">
        <f t="shared" si="10"/>
        <v>-1</v>
      </c>
      <c r="AS46" t="s">
        <v>5567</v>
      </c>
      <c r="AT46" t="str">
        <f t="shared" si="11"/>
        <v>생산완료(-1)</v>
      </c>
    </row>
    <row r="47" spans="2:46" x14ac:dyDescent="0.3">
      <c r="B47" s="2" t="s">
        <v>5572</v>
      </c>
      <c r="C47" s="7">
        <v>-27</v>
      </c>
      <c r="D47" s="2" t="s">
        <v>5405</v>
      </c>
      <c r="E47" s="2" t="s">
        <v>5418</v>
      </c>
      <c r="F47" s="2"/>
      <c r="G47" s="2" t="s">
        <v>5422</v>
      </c>
      <c r="H47" s="2" t="s">
        <v>4267</v>
      </c>
      <c r="I47" s="2" t="str">
        <f t="shared" si="0"/>
        <v>20240903-1000161236-인쇄</v>
      </c>
      <c r="J47" s="2" t="str">
        <f t="shared" si="1"/>
        <v>20240903-1000161236-합지</v>
      </c>
      <c r="K47" s="2" t="str">
        <f t="shared" si="2"/>
        <v>20240903-1000161236-분단</v>
      </c>
      <c r="L47" s="2" t="str">
        <f t="shared" si="3"/>
        <v>20240903-1000161236-제대</v>
      </c>
      <c r="M47" s="2" t="str">
        <f>VLOOKUP(H47, '쿼리1'!$A:$R, 17, 0)</f>
        <v>1도-으뜸한돈(우리가족의 건강을 생각합니다!)</v>
      </c>
      <c r="N47" s="2" t="str">
        <f>VLOOKUP(H47, '쿼리1'!$A:$P, 15, 0)</f>
        <v>나이론70</v>
      </c>
      <c r="O47" s="2">
        <v>1000161236</v>
      </c>
      <c r="P47" s="2" t="str">
        <f>VLOOKUP(H47, '쿼리1'!$A:$R, 17, 0)</f>
        <v>1도-으뜸한돈(우리가족의 건강을 생각합니다!)</v>
      </c>
      <c r="Q47" s="4">
        <f>VLOOKUP(H47, '쿼리1'!$A:$U, 20, 0)</f>
        <v>24000</v>
      </c>
      <c r="R47" s="2" t="s">
        <v>31</v>
      </c>
      <c r="S47" s="2" t="s">
        <v>31</v>
      </c>
      <c r="T47" s="2" t="s">
        <v>5397</v>
      </c>
      <c r="U47" s="2" t="s">
        <v>31</v>
      </c>
      <c r="V47" s="3">
        <v>45541</v>
      </c>
      <c r="W47" s="3">
        <v>45540</v>
      </c>
      <c r="X47" s="6">
        <f t="shared" si="39"/>
        <v>-1</v>
      </c>
      <c r="Y47" s="3">
        <v>45546</v>
      </c>
      <c r="Z47" s="3">
        <v>45542</v>
      </c>
      <c r="AA47" s="6">
        <f t="shared" si="40"/>
        <v>-4</v>
      </c>
      <c r="AB47" s="3" t="s">
        <v>5388</v>
      </c>
      <c r="AC47" s="2" t="s">
        <v>5388</v>
      </c>
      <c r="AD47" s="6" t="str">
        <f>IFERROR(AC47-AB47, "X")</f>
        <v>X</v>
      </c>
      <c r="AE47" s="3">
        <v>45548</v>
      </c>
      <c r="AF47" s="3">
        <v>45575</v>
      </c>
      <c r="AG47" s="2" t="str">
        <f t="shared" ref="AG47:AG51" si="41">IFERROR(IF(AF47-AE47&gt;0, "+" &amp; (AF47-AE47), AF47-AE47), "X")</f>
        <v>+27</v>
      </c>
      <c r="AH47" s="3">
        <v>45575</v>
      </c>
      <c r="AI47" s="3">
        <f t="shared" ref="AI47:AI51" si="42">AE47</f>
        <v>45548</v>
      </c>
      <c r="AJ47" s="3"/>
      <c r="AK47" s="2">
        <f t="shared" si="4"/>
        <v>-27</v>
      </c>
      <c r="AL47" s="2" t="s">
        <v>5567</v>
      </c>
      <c r="AM47" s="2" t="str">
        <f t="shared" si="6"/>
        <v>생산완료(-27)</v>
      </c>
      <c r="AN47" s="9">
        <f t="shared" si="7"/>
        <v>45575</v>
      </c>
      <c r="AO47" s="9">
        <f t="shared" si="8"/>
        <v>45567</v>
      </c>
      <c r="AP47" s="9"/>
      <c r="AQ47" s="2">
        <f t="shared" si="38"/>
        <v>-8</v>
      </c>
      <c r="AR47" s="12">
        <f t="shared" si="10"/>
        <v>-8</v>
      </c>
      <c r="AS47" t="s">
        <v>5567</v>
      </c>
      <c r="AT47" t="str">
        <f t="shared" si="11"/>
        <v>생산완료(-8)</v>
      </c>
    </row>
    <row r="48" spans="2:46" x14ac:dyDescent="0.3">
      <c r="B48" s="2" t="s">
        <v>5582</v>
      </c>
      <c r="C48" s="7">
        <v>-35</v>
      </c>
      <c r="D48" s="2"/>
      <c r="E48" s="2" t="s">
        <v>5437</v>
      </c>
      <c r="F48" s="2"/>
      <c r="G48" s="2" t="s">
        <v>5425</v>
      </c>
      <c r="H48" s="2" t="s">
        <v>1593</v>
      </c>
      <c r="I48" s="2" t="str">
        <f t="shared" si="0"/>
        <v>20240903-1000162500-인쇄</v>
      </c>
      <c r="J48" s="2" t="str">
        <f t="shared" si="1"/>
        <v>20240903-1000162500-합지</v>
      </c>
      <c r="K48" s="2" t="str">
        <f t="shared" si="2"/>
        <v>20240903-1000162500-분단</v>
      </c>
      <c r="L48" s="2" t="str">
        <f t="shared" si="3"/>
        <v>20240903-1000162500-제대</v>
      </c>
      <c r="M48" s="2" t="str">
        <f>VLOOKUP(H48, '쿼리1'!$A:$R, 17, 0)</f>
        <v>무지</v>
      </c>
      <c r="N48" s="2" t="str">
        <f>VLOOKUP(H48, '쿼리1'!$A:$P, 15, 0)</f>
        <v>[염지 4-4]패나이론(고접착)140&lt;410&gt;</v>
      </c>
      <c r="O48" s="2">
        <v>1000162500</v>
      </c>
      <c r="P48" s="2" t="str">
        <f>VLOOKUP(H48, '쿼리1'!$A:$R, 17, 0)</f>
        <v>무지</v>
      </c>
      <c r="Q48" s="4">
        <f>VLOOKUP(H48, '쿼리1'!$A:$U, 20, 0)</f>
        <v>17142</v>
      </c>
      <c r="R48" s="2" t="s">
        <v>5397</v>
      </c>
      <c r="S48" s="2" t="s">
        <v>31</v>
      </c>
      <c r="T48" s="2" t="s">
        <v>5397</v>
      </c>
      <c r="U48" s="2" t="s">
        <v>31</v>
      </c>
      <c r="V48" s="2" t="s">
        <v>5388</v>
      </c>
      <c r="W48" s="3" t="s">
        <v>5388</v>
      </c>
      <c r="X48" s="6" t="str">
        <f>IFERROR(W48-V48, "X")</f>
        <v>X</v>
      </c>
      <c r="Y48" s="3">
        <v>45554</v>
      </c>
      <c r="Z48" s="3">
        <v>45593</v>
      </c>
      <c r="AA48" s="6" t="str">
        <f t="shared" si="40"/>
        <v>+39</v>
      </c>
      <c r="AB48" s="3" t="s">
        <v>5388</v>
      </c>
      <c r="AC48" s="2" t="s">
        <v>5388</v>
      </c>
      <c r="AD48" s="6" t="str">
        <f>IFERROR(AC48-AB48, "X")</f>
        <v>X</v>
      </c>
      <c r="AE48" s="3">
        <v>45558</v>
      </c>
      <c r="AF48" s="3">
        <v>45575</v>
      </c>
      <c r="AG48" s="2" t="str">
        <f t="shared" si="41"/>
        <v>+17</v>
      </c>
      <c r="AH48" s="3">
        <v>45593</v>
      </c>
      <c r="AI48" s="3">
        <f t="shared" si="42"/>
        <v>45558</v>
      </c>
      <c r="AJ48" s="3"/>
      <c r="AK48" s="2">
        <f t="shared" si="4"/>
        <v>-35</v>
      </c>
      <c r="AL48" s="2" t="s">
        <v>5567</v>
      </c>
      <c r="AM48" s="2" t="str">
        <f t="shared" si="6"/>
        <v>생산완료(-35)</v>
      </c>
      <c r="AN48" s="9">
        <f t="shared" si="7"/>
        <v>45650</v>
      </c>
      <c r="AO48" s="9">
        <f t="shared" si="8"/>
        <v>45642</v>
      </c>
      <c r="AP48" s="9"/>
      <c r="AQ48" s="2">
        <f t="shared" si="38"/>
        <v>-8</v>
      </c>
      <c r="AR48" s="12">
        <f t="shared" si="10"/>
        <v>-8</v>
      </c>
      <c r="AS48" t="s">
        <v>5567</v>
      </c>
      <c r="AT48" t="str">
        <f t="shared" si="11"/>
        <v>생산완료(-8)</v>
      </c>
    </row>
    <row r="49" spans="2:46" x14ac:dyDescent="0.3">
      <c r="B49" s="2" t="s">
        <v>5412</v>
      </c>
      <c r="C49" s="7">
        <v>1</v>
      </c>
      <c r="D49" s="2"/>
      <c r="E49" s="2" t="s">
        <v>5412</v>
      </c>
      <c r="F49" s="2"/>
      <c r="G49" s="2" t="s">
        <v>5405</v>
      </c>
      <c r="H49" s="2" t="s">
        <v>730</v>
      </c>
      <c r="I49" s="2" t="str">
        <f t="shared" si="0"/>
        <v>20240903-1000164228-인쇄</v>
      </c>
      <c r="J49" s="2" t="str">
        <f t="shared" si="1"/>
        <v>20240903-1000164228-합지</v>
      </c>
      <c r="K49" s="2" t="str">
        <f t="shared" si="2"/>
        <v>20240903-1000164228-분단</v>
      </c>
      <c r="L49" s="2" t="str">
        <f t="shared" si="3"/>
        <v>20240903-1000164228-제대</v>
      </c>
      <c r="M49" s="2" t="str">
        <f>VLOOKUP(H49, '쿼리1'!$A:$R, 17, 0)</f>
        <v>무지</v>
      </c>
      <c r="N49" s="2" t="str">
        <f>VLOOKUP(H49, '쿼리1'!$A:$P, 15, 0)</f>
        <v>나이론100</v>
      </c>
      <c r="O49" s="2">
        <v>1000164228</v>
      </c>
      <c r="P49" s="2" t="str">
        <f>VLOOKUP(H49, '쿼리1'!$A:$R, 17, 0)</f>
        <v>무지</v>
      </c>
      <c r="Q49" s="4">
        <f>VLOOKUP(H49, '쿼리1'!$A:$U, 20, 0)</f>
        <v>24000</v>
      </c>
      <c r="R49" s="2" t="s">
        <v>5397</v>
      </c>
      <c r="S49" s="2" t="s">
        <v>31</v>
      </c>
      <c r="T49" s="2" t="s">
        <v>5397</v>
      </c>
      <c r="U49" s="2" t="s">
        <v>31</v>
      </c>
      <c r="V49" s="2" t="s">
        <v>5388</v>
      </c>
      <c r="W49" s="3" t="s">
        <v>5388</v>
      </c>
      <c r="X49" s="6" t="str">
        <f>IFERROR(W49-V49, "X")</f>
        <v>X</v>
      </c>
      <c r="Y49" s="3">
        <v>45544</v>
      </c>
      <c r="Z49" s="3">
        <v>45545</v>
      </c>
      <c r="AA49" s="6" t="str">
        <f t="shared" si="40"/>
        <v>+1</v>
      </c>
      <c r="AB49" s="3" t="s">
        <v>5388</v>
      </c>
      <c r="AC49" s="2" t="s">
        <v>5388</v>
      </c>
      <c r="AD49" s="6" t="str">
        <f>IFERROR(AC49-AB49, "X")</f>
        <v>X</v>
      </c>
      <c r="AE49" s="3">
        <v>45546</v>
      </c>
      <c r="AF49" s="3">
        <v>45545</v>
      </c>
      <c r="AG49" s="2">
        <f t="shared" si="41"/>
        <v>-1</v>
      </c>
      <c r="AH49" s="3">
        <v>45545</v>
      </c>
      <c r="AI49" s="3">
        <f t="shared" si="42"/>
        <v>45546</v>
      </c>
      <c r="AJ49" s="3"/>
      <c r="AK49" s="2" t="str">
        <f t="shared" si="4"/>
        <v>+1</v>
      </c>
      <c r="AL49" s="2" t="s">
        <v>5567</v>
      </c>
      <c r="AM49" s="2" t="str">
        <f t="shared" si="6"/>
        <v>생산완료(+1)</v>
      </c>
      <c r="AN49" s="9">
        <f t="shared" si="7"/>
        <v>45652</v>
      </c>
      <c r="AO49" s="9">
        <f t="shared" si="8"/>
        <v>45653</v>
      </c>
      <c r="AP49" s="9"/>
      <c r="AQ49" s="2">
        <f t="shared" si="38"/>
        <v>1</v>
      </c>
      <c r="AR49" s="12" t="str">
        <f t="shared" si="10"/>
        <v>+1</v>
      </c>
      <c r="AS49" t="s">
        <v>5567</v>
      </c>
      <c r="AT49" t="str">
        <f t="shared" si="11"/>
        <v>생산완료(+1)</v>
      </c>
    </row>
    <row r="50" spans="2:46" x14ac:dyDescent="0.3">
      <c r="B50" s="2" t="s">
        <v>5421</v>
      </c>
      <c r="C50" s="7">
        <v>5</v>
      </c>
      <c r="D50" s="2"/>
      <c r="E50" s="2" t="s">
        <v>5407</v>
      </c>
      <c r="F50" s="2"/>
      <c r="G50" s="2" t="s">
        <v>5406</v>
      </c>
      <c r="H50" s="2" t="s">
        <v>1801</v>
      </c>
      <c r="I50" s="2" t="str">
        <f t="shared" si="0"/>
        <v>20240903-1000164698-인쇄</v>
      </c>
      <c r="J50" s="2" t="str">
        <f t="shared" si="1"/>
        <v>20240903-1000164698-합지</v>
      </c>
      <c r="K50" s="2" t="str">
        <f t="shared" si="2"/>
        <v>20240903-1000164698-분단</v>
      </c>
      <c r="L50" s="2" t="str">
        <f t="shared" si="3"/>
        <v>20240903-1000164698-제대</v>
      </c>
      <c r="M50" s="2" t="str">
        <f>VLOOKUP(H50, '쿼리1'!$A:$R, 17, 0)</f>
        <v>무지</v>
      </c>
      <c r="N50" s="2" t="str">
        <f>VLOOKUP(H50, '쿼리1'!$A:$P, 15, 0)</f>
        <v>나이론70</v>
      </c>
      <c r="O50" s="2">
        <v>1000164698</v>
      </c>
      <c r="P50" s="2" t="str">
        <f>VLOOKUP(H50, '쿼리1'!$A:$R, 17, 0)</f>
        <v>무지</v>
      </c>
      <c r="Q50" s="4">
        <f>VLOOKUP(H50, '쿼리1'!$A:$U, 20, 0)</f>
        <v>8571</v>
      </c>
      <c r="R50" s="2" t="s">
        <v>5397</v>
      </c>
      <c r="S50" s="2" t="s">
        <v>31</v>
      </c>
      <c r="T50" s="2" t="s">
        <v>5397</v>
      </c>
      <c r="U50" s="2" t="s">
        <v>31</v>
      </c>
      <c r="V50" s="2" t="s">
        <v>5388</v>
      </c>
      <c r="W50" s="3" t="s">
        <v>5388</v>
      </c>
      <c r="X50" s="6" t="str">
        <f>IFERROR(W50-V50, "X")</f>
        <v>X</v>
      </c>
      <c r="Y50" s="3">
        <v>45547</v>
      </c>
      <c r="Z50" s="3">
        <v>45541</v>
      </c>
      <c r="AA50" s="6">
        <f t="shared" si="40"/>
        <v>-6</v>
      </c>
      <c r="AB50" s="3" t="s">
        <v>5388</v>
      </c>
      <c r="AC50" s="2" t="s">
        <v>5388</v>
      </c>
      <c r="AD50" s="6" t="str">
        <f>IFERROR(AC50-AB50, "X")</f>
        <v>X</v>
      </c>
      <c r="AE50" s="3">
        <v>45551</v>
      </c>
      <c r="AF50" s="3">
        <v>45546</v>
      </c>
      <c r="AG50" s="2">
        <f t="shared" si="41"/>
        <v>-5</v>
      </c>
      <c r="AH50" s="3">
        <v>45546</v>
      </c>
      <c r="AI50" s="3">
        <f t="shared" si="42"/>
        <v>45551</v>
      </c>
      <c r="AJ50" s="3"/>
      <c r="AK50" s="2" t="str">
        <f t="shared" si="4"/>
        <v>+5</v>
      </c>
      <c r="AL50" s="2" t="s">
        <v>5567</v>
      </c>
      <c r="AM50" s="2" t="str">
        <f t="shared" si="6"/>
        <v>생산완료(+5)</v>
      </c>
      <c r="AN50" s="9">
        <f t="shared" si="7"/>
        <v>45546</v>
      </c>
      <c r="AO50" s="9">
        <f t="shared" si="8"/>
        <v>45551</v>
      </c>
      <c r="AP50" s="9"/>
      <c r="AQ50" s="2">
        <f t="shared" si="38"/>
        <v>5</v>
      </c>
      <c r="AR50" s="12" t="str">
        <f t="shared" si="10"/>
        <v>+5</v>
      </c>
      <c r="AS50" t="s">
        <v>5567</v>
      </c>
      <c r="AT50" t="str">
        <f t="shared" si="11"/>
        <v>생산완료(+5)</v>
      </c>
    </row>
    <row r="51" spans="2:46" x14ac:dyDescent="0.3">
      <c r="B51" s="2" t="s">
        <v>5412</v>
      </c>
      <c r="C51" s="7">
        <v>1</v>
      </c>
      <c r="D51" s="2"/>
      <c r="E51" s="2" t="s">
        <v>5415</v>
      </c>
      <c r="F51" s="2" t="s">
        <v>5412</v>
      </c>
      <c r="G51" s="2" t="s">
        <v>5405</v>
      </c>
      <c r="H51" s="2" t="s">
        <v>3334</v>
      </c>
      <c r="I51" s="2" t="str">
        <f t="shared" si="0"/>
        <v>20240903-1000165165-인쇄</v>
      </c>
      <c r="J51" s="2" t="str">
        <f t="shared" si="1"/>
        <v>20240903-1000165165-합지</v>
      </c>
      <c r="K51" s="2" t="str">
        <f t="shared" si="2"/>
        <v>20240903-1000165165-분단</v>
      </c>
      <c r="L51" s="2" t="str">
        <f t="shared" si="3"/>
        <v>20240903-1000165165-제대</v>
      </c>
      <c r="M51" s="2" t="str">
        <f>VLOOKUP(H51, '쿼리1'!$A:$R, 17, 0)</f>
        <v>무지(육가공2KG-사이즈변경)</v>
      </c>
      <c r="N51" s="2" t="str">
        <f>VLOOKUP(H51, '쿼리1'!$A:$P, 15, 0)</f>
        <v>나이론105</v>
      </c>
      <c r="O51" s="2">
        <v>1000165165</v>
      </c>
      <c r="P51" s="2" t="str">
        <f>VLOOKUP(H51, '쿼리1'!$A:$R, 17, 0)</f>
        <v>무지(육가공2KG-사이즈변경)</v>
      </c>
      <c r="Q51" s="4">
        <f>VLOOKUP(H51, '쿼리1'!$A:$U, 20, 0)</f>
        <v>40000</v>
      </c>
      <c r="R51" s="2" t="s">
        <v>5397</v>
      </c>
      <c r="S51" s="2" t="s">
        <v>31</v>
      </c>
      <c r="T51" s="2" t="s">
        <v>31</v>
      </c>
      <c r="U51" s="2" t="s">
        <v>31</v>
      </c>
      <c r="V51" s="2" t="s">
        <v>5388</v>
      </c>
      <c r="W51" s="3" t="s">
        <v>5388</v>
      </c>
      <c r="X51" s="6" t="str">
        <f>IFERROR(W51-V51, "X")</f>
        <v>X</v>
      </c>
      <c r="Y51" s="3">
        <v>45544</v>
      </c>
      <c r="Z51" s="3">
        <v>45541</v>
      </c>
      <c r="AA51" s="6">
        <f t="shared" si="40"/>
        <v>-3</v>
      </c>
      <c r="AB51" s="3">
        <v>45545</v>
      </c>
      <c r="AC51" s="3">
        <v>45546</v>
      </c>
      <c r="AD51" s="6" t="str">
        <f t="shared" ref="AD51:AD53" si="43">IFERROR(IF(AC51-AB51&gt;0, "+" &amp; (AC51-AB51), AC51-AB51), "X")</f>
        <v>+1</v>
      </c>
      <c r="AE51" s="3">
        <v>45547</v>
      </c>
      <c r="AF51" s="3">
        <v>45546</v>
      </c>
      <c r="AG51" s="2">
        <f t="shared" si="41"/>
        <v>-1</v>
      </c>
      <c r="AH51" s="3">
        <v>45546</v>
      </c>
      <c r="AI51" s="3">
        <f t="shared" si="42"/>
        <v>45547</v>
      </c>
      <c r="AJ51" s="3"/>
      <c r="AK51" s="2" t="str">
        <f t="shared" si="4"/>
        <v>+1</v>
      </c>
      <c r="AL51" s="2" t="s">
        <v>5567</v>
      </c>
      <c r="AM51" s="2" t="str">
        <f t="shared" si="6"/>
        <v>생산완료(+1)</v>
      </c>
      <c r="AN51" s="9">
        <f t="shared" si="7"/>
        <v>45649</v>
      </c>
      <c r="AO51" s="9">
        <f t="shared" si="8"/>
        <v>45645</v>
      </c>
      <c r="AP51" s="9"/>
      <c r="AQ51" s="2">
        <f t="shared" si="38"/>
        <v>-4</v>
      </c>
      <c r="AR51" s="12">
        <f t="shared" si="10"/>
        <v>-4</v>
      </c>
      <c r="AS51" t="s">
        <v>5567</v>
      </c>
      <c r="AT51" t="str">
        <f t="shared" si="11"/>
        <v>생산완료(-4)</v>
      </c>
    </row>
    <row r="52" spans="2:46" x14ac:dyDescent="0.3">
      <c r="B52" s="2" t="s">
        <v>5424</v>
      </c>
      <c r="C52" s="7">
        <v>2</v>
      </c>
      <c r="D52" s="2" t="s">
        <v>5415</v>
      </c>
      <c r="E52" s="2" t="s">
        <v>5416</v>
      </c>
      <c r="F52" s="2" t="s">
        <v>5416</v>
      </c>
      <c r="G52" s="2"/>
      <c r="H52" s="2" t="s">
        <v>5006</v>
      </c>
      <c r="I52" s="2" t="str">
        <f t="shared" si="0"/>
        <v>20240903-1000165856-인쇄</v>
      </c>
      <c r="J52" s="2" t="str">
        <f t="shared" si="1"/>
        <v>20240903-1000165856-합지</v>
      </c>
      <c r="K52" s="2" t="str">
        <f t="shared" si="2"/>
        <v>20240903-1000165856-분단</v>
      </c>
      <c r="L52" s="2" t="str">
        <f t="shared" si="3"/>
        <v>20240903-1000165856-제대</v>
      </c>
      <c r="M52" s="2" t="str">
        <f>VLOOKUP(H52, '쿼리1'!$A:$R, 17, 0)</f>
        <v>1도-베즐리(230)</v>
      </c>
      <c r="N52" s="2" t="str">
        <f>VLOOKUP(H52, '쿼리1'!$A:$P, 15, 0)</f>
        <v>오씨피피(무광)60</v>
      </c>
      <c r="O52" s="2">
        <v>1000165856</v>
      </c>
      <c r="P52" s="2" t="str">
        <f>VLOOKUP(H52, '쿼리1'!$A:$R, 17, 0)</f>
        <v>1도-베즐리(230)</v>
      </c>
      <c r="Q52" s="4">
        <f>VLOOKUP(H52, '쿼리1'!$A:$U, 20, 0)</f>
        <v>24</v>
      </c>
      <c r="R52" s="2" t="s">
        <v>31</v>
      </c>
      <c r="S52" s="2" t="s">
        <v>31</v>
      </c>
      <c r="T52" s="2" t="s">
        <v>31</v>
      </c>
      <c r="U52" s="2" t="s">
        <v>5397</v>
      </c>
      <c r="V52" s="3">
        <v>45544</v>
      </c>
      <c r="W52" s="3">
        <v>45541</v>
      </c>
      <c r="X52" s="6">
        <f t="shared" ref="X52:X53" si="44">IFERROR(IF(W52-V52&gt;0, "+" &amp; (W52-V52), W52-V52), "X")</f>
        <v>-3</v>
      </c>
      <c r="Y52" s="3">
        <v>45547</v>
      </c>
      <c r="Z52" s="3">
        <v>45545</v>
      </c>
      <c r="AA52" s="6">
        <f t="shared" si="40"/>
        <v>-2</v>
      </c>
      <c r="AB52" s="3">
        <v>45548</v>
      </c>
      <c r="AC52" s="3">
        <v>45546</v>
      </c>
      <c r="AD52" s="6">
        <f t="shared" si="43"/>
        <v>-2</v>
      </c>
      <c r="AE52" s="2" t="s">
        <v>5388</v>
      </c>
      <c r="AF52" s="2" t="s">
        <v>5388</v>
      </c>
      <c r="AG52" s="2" t="str">
        <f>IFERROR(AF52-AE52, "X")</f>
        <v>X</v>
      </c>
      <c r="AH52" s="3">
        <v>45546</v>
      </c>
      <c r="AI52" s="3">
        <f t="shared" ref="AI52:AI53" si="45">AB52</f>
        <v>45548</v>
      </c>
      <c r="AJ52" s="3"/>
      <c r="AK52" s="2" t="str">
        <f t="shared" si="4"/>
        <v>+2</v>
      </c>
      <c r="AL52" s="2" t="s">
        <v>5567</v>
      </c>
      <c r="AM52" s="2" t="str">
        <f t="shared" si="6"/>
        <v>생산완료(+2)</v>
      </c>
      <c r="AN52" s="9">
        <f t="shared" si="7"/>
        <v>45546</v>
      </c>
      <c r="AO52" s="9">
        <f t="shared" si="8"/>
        <v>45548</v>
      </c>
      <c r="AP52" s="9"/>
      <c r="AQ52" s="2">
        <f t="shared" si="38"/>
        <v>2</v>
      </c>
      <c r="AR52" s="12" t="str">
        <f t="shared" si="10"/>
        <v>+2</v>
      </c>
      <c r="AS52" t="s">
        <v>5567</v>
      </c>
      <c r="AT52" t="str">
        <f t="shared" si="11"/>
        <v>생산완료(+2)</v>
      </c>
    </row>
    <row r="53" spans="2:46" x14ac:dyDescent="0.3">
      <c r="B53" s="2" t="s">
        <v>5424</v>
      </c>
      <c r="C53" s="7">
        <v>2</v>
      </c>
      <c r="D53" s="2" t="s">
        <v>5409</v>
      </c>
      <c r="E53" s="2" t="s">
        <v>5418</v>
      </c>
      <c r="F53" s="2" t="s">
        <v>5416</v>
      </c>
      <c r="G53" s="2"/>
      <c r="H53" s="2" t="s">
        <v>4883</v>
      </c>
      <c r="I53" s="2" t="str">
        <f t="shared" si="0"/>
        <v>20240903-1000168693-인쇄</v>
      </c>
      <c r="J53" s="2" t="str">
        <f t="shared" si="1"/>
        <v>20240903-1000168693-합지</v>
      </c>
      <c r="K53" s="2" t="str">
        <f t="shared" si="2"/>
        <v>20240903-1000168693-분단</v>
      </c>
      <c r="L53" s="2" t="str">
        <f t="shared" si="3"/>
        <v>20240903-1000168693-제대</v>
      </c>
      <c r="M53" s="2" t="str">
        <f>VLOOKUP(H53, '쿼리1'!$A:$R, 17, 0)</f>
        <v>1도-아이마크(폴바셋베이글)</v>
      </c>
      <c r="N53" s="2" t="str">
        <f>VLOOKUP(H53, '쿼리1'!$A:$P, 15, 0)</f>
        <v>오씨피피40</v>
      </c>
      <c r="O53" s="2">
        <v>1000168693</v>
      </c>
      <c r="P53" s="2" t="str">
        <f>VLOOKUP(H53, '쿼리1'!$A:$R, 17, 0)</f>
        <v>1도-아이마크(폴바셋베이글)</v>
      </c>
      <c r="Q53" s="4">
        <f>VLOOKUP(H53, '쿼리1'!$A:$U, 20, 0)</f>
        <v>16</v>
      </c>
      <c r="R53" s="2" t="s">
        <v>31</v>
      </c>
      <c r="S53" s="2" t="s">
        <v>31</v>
      </c>
      <c r="T53" s="2" t="s">
        <v>31</v>
      </c>
      <c r="U53" s="2" t="s">
        <v>5397</v>
      </c>
      <c r="V53" s="3">
        <v>45541</v>
      </c>
      <c r="W53" s="3">
        <v>45541</v>
      </c>
      <c r="X53" s="6">
        <f t="shared" si="44"/>
        <v>0</v>
      </c>
      <c r="Y53" s="3">
        <v>45546</v>
      </c>
      <c r="Z53" s="3">
        <v>45542</v>
      </c>
      <c r="AA53" s="6">
        <f t="shared" si="40"/>
        <v>-4</v>
      </c>
      <c r="AB53" s="3">
        <v>45547</v>
      </c>
      <c r="AC53" s="3">
        <v>45545</v>
      </c>
      <c r="AD53" s="6">
        <f t="shared" si="43"/>
        <v>-2</v>
      </c>
      <c r="AE53" s="2" t="s">
        <v>5388</v>
      </c>
      <c r="AF53" s="2" t="s">
        <v>5388</v>
      </c>
      <c r="AG53" s="2" t="str">
        <f>IFERROR(AF53-AE53, "X")</f>
        <v>X</v>
      </c>
      <c r="AH53" s="3">
        <v>45545</v>
      </c>
      <c r="AI53" s="3">
        <f t="shared" si="45"/>
        <v>45547</v>
      </c>
      <c r="AJ53" s="3"/>
      <c r="AK53" s="2" t="str">
        <f t="shared" si="4"/>
        <v>+2</v>
      </c>
      <c r="AL53" s="2" t="s">
        <v>5567</v>
      </c>
      <c r="AM53" s="2" t="str">
        <f t="shared" si="6"/>
        <v>생산완료(+2)</v>
      </c>
      <c r="AN53" s="9">
        <f t="shared" si="7"/>
        <v>45642</v>
      </c>
      <c r="AO53" s="9">
        <f t="shared" si="8"/>
        <v>45637</v>
      </c>
      <c r="AP53" s="9"/>
      <c r="AQ53" s="2">
        <f t="shared" si="38"/>
        <v>-5</v>
      </c>
      <c r="AR53" s="12">
        <f t="shared" si="10"/>
        <v>-5</v>
      </c>
      <c r="AS53" t="s">
        <v>5567</v>
      </c>
      <c r="AT53" t="str">
        <f t="shared" si="11"/>
        <v>생산완료(-5)</v>
      </c>
    </row>
    <row r="54" spans="2:46" x14ac:dyDescent="0.3">
      <c r="B54" s="2" t="s">
        <v>5443</v>
      </c>
      <c r="C54" s="7">
        <v>8</v>
      </c>
      <c r="D54" s="2"/>
      <c r="E54" s="2" t="s">
        <v>5405</v>
      </c>
      <c r="F54" s="2" t="s">
        <v>5438</v>
      </c>
      <c r="G54" s="2" t="s">
        <v>5439</v>
      </c>
      <c r="H54" s="2" t="s">
        <v>3460</v>
      </c>
      <c r="I54" s="2" t="str">
        <f t="shared" si="0"/>
        <v>20240903-1000168696-인쇄</v>
      </c>
      <c r="J54" s="2" t="str">
        <f t="shared" si="1"/>
        <v>20240903-1000168696-합지</v>
      </c>
      <c r="K54" s="2" t="str">
        <f t="shared" si="2"/>
        <v>20240903-1000168696-분단</v>
      </c>
      <c r="L54" s="2" t="str">
        <f t="shared" si="3"/>
        <v>20240903-1000168696-제대</v>
      </c>
      <c r="M54" s="2" t="str">
        <f>VLOOKUP(H54, '쿼리1'!$A:$R, 17, 0)</f>
        <v>무지</v>
      </c>
      <c r="N54" s="2" t="str">
        <f>VLOOKUP(H54, '쿼리1'!$A:$P, 15, 0)</f>
        <v>패트120</v>
      </c>
      <c r="O54" s="2">
        <v>1000168696</v>
      </c>
      <c r="P54" s="2" t="str">
        <f>VLOOKUP(H54, '쿼리1'!$A:$R, 17, 0)</f>
        <v>무지</v>
      </c>
      <c r="Q54" s="4">
        <f>VLOOKUP(H54, '쿼리1'!$A:$U, 20, 0)</f>
        <v>139534</v>
      </c>
      <c r="R54" s="2" t="s">
        <v>5397</v>
      </c>
      <c r="S54" s="2" t="s">
        <v>31</v>
      </c>
      <c r="T54" s="2" t="s">
        <v>5399</v>
      </c>
      <c r="U54" s="2" t="s">
        <v>31</v>
      </c>
      <c r="V54" s="2" t="s">
        <v>5388</v>
      </c>
      <c r="W54" s="3" t="s">
        <v>5388</v>
      </c>
      <c r="X54" s="6" t="str">
        <f>IFERROR(W54-V54, "X")</f>
        <v>X</v>
      </c>
      <c r="Y54" s="3">
        <v>45547</v>
      </c>
      <c r="Z54" s="3">
        <v>45546</v>
      </c>
      <c r="AA54" s="6">
        <f t="shared" si="40"/>
        <v>-1</v>
      </c>
      <c r="AB54" s="3">
        <v>45548</v>
      </c>
      <c r="AC54" s="5" t="s">
        <v>5396</v>
      </c>
      <c r="AD54" s="6">
        <f ca="1">TODAY()-AB54</f>
        <v>108</v>
      </c>
      <c r="AE54" s="3">
        <v>45554</v>
      </c>
      <c r="AF54" s="3">
        <v>45546</v>
      </c>
      <c r="AG54" s="2">
        <f>IFERROR(IF(AF54-AE54&gt;0, "+" &amp; (AF54-AE54), AF54-AE54), "X")</f>
        <v>-8</v>
      </c>
      <c r="AH54" s="3">
        <v>45546</v>
      </c>
      <c r="AI54" s="3">
        <f>AE54</f>
        <v>45554</v>
      </c>
      <c r="AJ54" s="3"/>
      <c r="AK54" s="2" t="str">
        <f t="shared" si="4"/>
        <v>+8</v>
      </c>
      <c r="AL54" s="2" t="s">
        <v>5567</v>
      </c>
      <c r="AM54" s="2" t="str">
        <f t="shared" si="6"/>
        <v>생산완료(+8)</v>
      </c>
      <c r="AN54" s="9">
        <f t="shared" si="7"/>
        <v>45581</v>
      </c>
      <c r="AO54" s="9">
        <f t="shared" si="8"/>
        <v>45573</v>
      </c>
      <c r="AP54" s="9"/>
      <c r="AQ54" s="2">
        <f t="shared" si="38"/>
        <v>-8</v>
      </c>
      <c r="AR54" s="12">
        <f t="shared" si="10"/>
        <v>-8</v>
      </c>
      <c r="AS54" t="s">
        <v>5567</v>
      </c>
      <c r="AT54" t="str">
        <f t="shared" si="11"/>
        <v>생산완료(-8)</v>
      </c>
    </row>
    <row r="55" spans="2:46" x14ac:dyDescent="0.3">
      <c r="B55" s="2" t="s">
        <v>5424</v>
      </c>
      <c r="C55" s="7">
        <v>2</v>
      </c>
      <c r="D55" s="2" t="s">
        <v>5416</v>
      </c>
      <c r="E55" s="2" t="s">
        <v>5405</v>
      </c>
      <c r="F55" s="2" t="s">
        <v>5416</v>
      </c>
      <c r="G55" s="2"/>
      <c r="H55" s="2" t="s">
        <v>4854</v>
      </c>
      <c r="I55" s="2" t="str">
        <f t="shared" si="0"/>
        <v>20240903-1000168804-인쇄</v>
      </c>
      <c r="J55" s="2" t="str">
        <f t="shared" si="1"/>
        <v>20240903-1000168804-합지</v>
      </c>
      <c r="K55" s="2" t="str">
        <f t="shared" si="2"/>
        <v>20240903-1000168804-분단</v>
      </c>
      <c r="L55" s="2" t="str">
        <f t="shared" si="3"/>
        <v>20240903-1000168804-제대</v>
      </c>
      <c r="M55" s="2" t="str">
        <f>VLOOKUP(H55, '쿼리1'!$A:$R, 17, 0)</f>
        <v>3도-SB)우리 보늬 밤 페스츄리78g</v>
      </c>
      <c r="N55" s="2" t="str">
        <f>VLOOKUP(H55, '쿼리1'!$A:$P, 15, 0)</f>
        <v>오씨피피(유무광)40</v>
      </c>
      <c r="O55" s="2">
        <v>1000168804</v>
      </c>
      <c r="P55" s="2" t="str">
        <f>VLOOKUP(H55, '쿼리1'!$A:$R, 17, 0)</f>
        <v>3도-SB)우리 보늬 밤 페스츄리78g</v>
      </c>
      <c r="Q55" s="4">
        <f>VLOOKUP(H55, '쿼리1'!$A:$U, 20, 0)</f>
        <v>32</v>
      </c>
      <c r="R55" s="2" t="s">
        <v>31</v>
      </c>
      <c r="S55" s="2" t="s">
        <v>31</v>
      </c>
      <c r="T55" s="2" t="s">
        <v>31</v>
      </c>
      <c r="U55" s="2" t="s">
        <v>5397</v>
      </c>
      <c r="V55" s="3">
        <v>45541</v>
      </c>
      <c r="W55" s="3">
        <v>45539</v>
      </c>
      <c r="X55" s="6">
        <f t="shared" ref="X55:X61" si="46">IFERROR(IF(W55-V55&gt;0, "+" &amp; (W55-V55), W55-V55), "X")</f>
        <v>-2</v>
      </c>
      <c r="Y55" s="3">
        <v>45546</v>
      </c>
      <c r="Z55" s="3">
        <v>45545</v>
      </c>
      <c r="AA55" s="6">
        <f t="shared" si="40"/>
        <v>-1</v>
      </c>
      <c r="AB55" s="3">
        <v>45547</v>
      </c>
      <c r="AC55" s="3">
        <v>45545</v>
      </c>
      <c r="AD55" s="6">
        <f t="shared" ref="AD55:AD56" si="47">IFERROR(IF(AC55-AB55&gt;0, "+" &amp; (AC55-AB55), AC55-AB55), "X")</f>
        <v>-2</v>
      </c>
      <c r="AE55" s="2" t="s">
        <v>5388</v>
      </c>
      <c r="AF55" s="2" t="s">
        <v>5388</v>
      </c>
      <c r="AG55" s="2" t="str">
        <f>IFERROR(AF55-AE55, "X")</f>
        <v>X</v>
      </c>
      <c r="AH55" s="3">
        <v>45545</v>
      </c>
      <c r="AI55" s="3">
        <f t="shared" ref="AI55:AI56" si="48">AB55</f>
        <v>45547</v>
      </c>
      <c r="AJ55" s="3"/>
      <c r="AK55" s="2" t="str">
        <f t="shared" si="4"/>
        <v>+2</v>
      </c>
      <c r="AL55" s="2" t="s">
        <v>5567</v>
      </c>
      <c r="AM55" s="2" t="str">
        <f t="shared" si="6"/>
        <v>생산완료(+2)</v>
      </c>
      <c r="AN55" s="9">
        <f t="shared" si="7"/>
        <v>45545</v>
      </c>
      <c r="AO55" s="9">
        <f t="shared" si="8"/>
        <v>45547</v>
      </c>
      <c r="AP55" s="9"/>
      <c r="AQ55" s="2">
        <f t="shared" si="38"/>
        <v>2</v>
      </c>
      <c r="AR55" s="12" t="str">
        <f t="shared" si="10"/>
        <v>+2</v>
      </c>
      <c r="AS55" t="s">
        <v>5567</v>
      </c>
      <c r="AT55" t="str">
        <f t="shared" si="11"/>
        <v>생산완료(+2)</v>
      </c>
    </row>
    <row r="56" spans="2:46" x14ac:dyDescent="0.3">
      <c r="B56" s="2" t="s">
        <v>5424</v>
      </c>
      <c r="C56" s="7">
        <v>2</v>
      </c>
      <c r="D56" s="2" t="s">
        <v>5416</v>
      </c>
      <c r="E56" s="2" t="s">
        <v>5405</v>
      </c>
      <c r="F56" s="2" t="s">
        <v>5416</v>
      </c>
      <c r="G56" s="2"/>
      <c r="H56" s="2" t="s">
        <v>4796</v>
      </c>
      <c r="I56" s="2" t="str">
        <f t="shared" si="0"/>
        <v>20240903-1000168808-인쇄</v>
      </c>
      <c r="J56" s="2" t="str">
        <f t="shared" si="1"/>
        <v>20240903-1000168808-합지</v>
      </c>
      <c r="K56" s="2" t="str">
        <f t="shared" si="2"/>
        <v>20240903-1000168808-분단</v>
      </c>
      <c r="L56" s="2" t="str">
        <f t="shared" si="3"/>
        <v>20240903-1000168808-제대</v>
      </c>
      <c r="M56" s="2" t="str">
        <f>VLOOKUP(H56, '쿼리1'!$A:$R, 17, 0)</f>
        <v>3도-SB)폴 인 왕밤빵85g</v>
      </c>
      <c r="N56" s="2" t="str">
        <f>VLOOKUP(H56, '쿼리1'!$A:$P, 15, 0)</f>
        <v>오씨피피(유무광)40</v>
      </c>
      <c r="O56" s="2">
        <v>1000168808</v>
      </c>
      <c r="P56" s="2" t="str">
        <f>VLOOKUP(H56, '쿼리1'!$A:$R, 17, 0)</f>
        <v>3도-SB)폴 인 왕밤빵85g</v>
      </c>
      <c r="Q56" s="4">
        <f>VLOOKUP(H56, '쿼리1'!$A:$U, 20, 0)</f>
        <v>32</v>
      </c>
      <c r="R56" s="2" t="s">
        <v>31</v>
      </c>
      <c r="S56" s="2" t="s">
        <v>31</v>
      </c>
      <c r="T56" s="2" t="s">
        <v>31</v>
      </c>
      <c r="U56" s="2" t="s">
        <v>5397</v>
      </c>
      <c r="V56" s="3">
        <v>45541</v>
      </c>
      <c r="W56" s="3">
        <v>45539</v>
      </c>
      <c r="X56" s="6">
        <f t="shared" si="46"/>
        <v>-2</v>
      </c>
      <c r="Y56" s="3">
        <v>45546</v>
      </c>
      <c r="Z56" s="3">
        <v>45545</v>
      </c>
      <c r="AA56" s="6">
        <f t="shared" si="40"/>
        <v>-1</v>
      </c>
      <c r="AB56" s="3">
        <v>45547</v>
      </c>
      <c r="AC56" s="3">
        <v>45545</v>
      </c>
      <c r="AD56" s="6">
        <f t="shared" si="47"/>
        <v>-2</v>
      </c>
      <c r="AE56" s="2" t="s">
        <v>5388</v>
      </c>
      <c r="AF56" s="2" t="s">
        <v>5388</v>
      </c>
      <c r="AG56" s="2" t="str">
        <f>IFERROR(AF56-AE56, "X")</f>
        <v>X</v>
      </c>
      <c r="AH56" s="3">
        <v>45545</v>
      </c>
      <c r="AI56" s="3">
        <f t="shared" si="48"/>
        <v>45547</v>
      </c>
      <c r="AJ56" s="3"/>
      <c r="AK56" s="2" t="str">
        <f t="shared" si="4"/>
        <v>+2</v>
      </c>
      <c r="AL56" s="2" t="s">
        <v>5567</v>
      </c>
      <c r="AM56" s="2" t="str">
        <f t="shared" si="6"/>
        <v>생산완료(+2)</v>
      </c>
      <c r="AN56" s="9">
        <f t="shared" si="7"/>
        <v>45545</v>
      </c>
      <c r="AO56" s="9">
        <f t="shared" si="8"/>
        <v>45547</v>
      </c>
      <c r="AP56" s="9"/>
      <c r="AQ56" s="2">
        <f t="shared" si="38"/>
        <v>2</v>
      </c>
      <c r="AR56" s="12" t="str">
        <f t="shared" si="10"/>
        <v>+2</v>
      </c>
      <c r="AS56" t="s">
        <v>5567</v>
      </c>
      <c r="AT56" t="str">
        <f t="shared" si="11"/>
        <v>생산완료(+2)</v>
      </c>
    </row>
    <row r="57" spans="2:46" x14ac:dyDescent="0.3">
      <c r="B57" s="2" t="s">
        <v>5463</v>
      </c>
      <c r="C57" s="7">
        <v>11</v>
      </c>
      <c r="D57" s="2" t="s">
        <v>5415</v>
      </c>
      <c r="E57" s="2" t="s">
        <v>5415</v>
      </c>
      <c r="F57" s="2" t="s">
        <v>5438</v>
      </c>
      <c r="G57" s="2"/>
      <c r="H57" s="2" t="s">
        <v>5023</v>
      </c>
      <c r="I57" s="2" t="str">
        <f t="shared" si="0"/>
        <v>20240903-1000168977-인쇄</v>
      </c>
      <c r="J57" s="2" t="str">
        <f t="shared" si="1"/>
        <v>20240903-1000168977-합지</v>
      </c>
      <c r="K57" s="2" t="str">
        <f t="shared" si="2"/>
        <v>20240903-1000168977-분단</v>
      </c>
      <c r="L57" s="2" t="str">
        <f t="shared" si="3"/>
        <v>20240903-1000168977-제대</v>
      </c>
      <c r="M57" s="2" t="str">
        <f>VLOOKUP(H57, '쿼리1'!$A:$R, 17, 0)</f>
        <v>1도-베즐리-쇼콜라휘낭시에</v>
      </c>
      <c r="N57" s="2" t="str">
        <f>VLOOKUP(H57, '쿼리1'!$A:$P, 15, 0)</f>
        <v>오씨피피(무광)60</v>
      </c>
      <c r="O57" s="2">
        <v>1000168977</v>
      </c>
      <c r="P57" s="2" t="str">
        <f>VLOOKUP(H57, '쿼리1'!$A:$R, 17, 0)</f>
        <v>1도-베즐리-쇼콜라휘낭시에</v>
      </c>
      <c r="Q57" s="4">
        <f>VLOOKUP(H57, '쿼리1'!$A:$U, 20, 0)</f>
        <v>24</v>
      </c>
      <c r="R57" s="2" t="s">
        <v>31</v>
      </c>
      <c r="S57" s="2" t="s">
        <v>31</v>
      </c>
      <c r="T57" s="2" t="s">
        <v>5399</v>
      </c>
      <c r="U57" s="2" t="s">
        <v>5397</v>
      </c>
      <c r="V57" s="3">
        <v>45544</v>
      </c>
      <c r="W57" s="3">
        <v>45541</v>
      </c>
      <c r="X57" s="6">
        <f t="shared" si="46"/>
        <v>-3</v>
      </c>
      <c r="Y57" s="3">
        <v>45547</v>
      </c>
      <c r="Z57" s="3">
        <v>45544</v>
      </c>
      <c r="AA57" s="6">
        <f t="shared" si="40"/>
        <v>-3</v>
      </c>
      <c r="AB57" s="3">
        <v>45548</v>
      </c>
      <c r="AC57" s="5" t="s">
        <v>5396</v>
      </c>
      <c r="AD57" s="6">
        <f ca="1">TODAY()-AB57</f>
        <v>108</v>
      </c>
      <c r="AE57" s="2" t="s">
        <v>5388</v>
      </c>
      <c r="AF57" s="2" t="s">
        <v>5388</v>
      </c>
      <c r="AG57" s="2" t="str">
        <f>IFERROR(AF57-AE57, "X")</f>
        <v>X</v>
      </c>
      <c r="AH57" s="3">
        <v>45544</v>
      </c>
      <c r="AI57" s="3">
        <v>45555</v>
      </c>
      <c r="AJ57" s="3"/>
      <c r="AK57" s="2" t="str">
        <f t="shared" si="4"/>
        <v>+11</v>
      </c>
      <c r="AL57" s="2" t="s">
        <v>5567</v>
      </c>
      <c r="AM57" s="2" t="str">
        <f t="shared" si="6"/>
        <v>생산완료(+11)</v>
      </c>
      <c r="AN57" s="9">
        <f t="shared" si="7"/>
        <v>45544</v>
      </c>
      <c r="AO57" s="9">
        <f t="shared" si="8"/>
        <v>45555</v>
      </c>
      <c r="AP57" s="9"/>
      <c r="AQ57" s="2">
        <f t="shared" si="38"/>
        <v>11</v>
      </c>
      <c r="AR57" s="12" t="str">
        <f t="shared" si="10"/>
        <v>+11</v>
      </c>
      <c r="AS57" t="s">
        <v>5567</v>
      </c>
      <c r="AT57" t="str">
        <f t="shared" si="11"/>
        <v>생산완료(+11)</v>
      </c>
    </row>
    <row r="58" spans="2:46" x14ac:dyDescent="0.3">
      <c r="B58" s="2" t="s">
        <v>5583</v>
      </c>
      <c r="C58" s="7">
        <v>-52</v>
      </c>
      <c r="D58" s="2" t="s">
        <v>5415</v>
      </c>
      <c r="E58" s="2" t="s">
        <v>5415</v>
      </c>
      <c r="F58" s="2" t="s">
        <v>5440</v>
      </c>
      <c r="G58" s="2"/>
      <c r="H58" s="2" t="s">
        <v>5002</v>
      </c>
      <c r="I58" s="2" t="str">
        <f t="shared" si="0"/>
        <v>20240903-1000168979-인쇄</v>
      </c>
      <c r="J58" s="2" t="str">
        <f t="shared" si="1"/>
        <v>20240903-1000168979-합지</v>
      </c>
      <c r="K58" s="2" t="str">
        <f t="shared" si="2"/>
        <v>20240903-1000168979-분단</v>
      </c>
      <c r="L58" s="2" t="str">
        <f t="shared" si="3"/>
        <v>20240903-1000168979-제대</v>
      </c>
      <c r="M58" s="2" t="str">
        <f>VLOOKUP(H58, '쿼리1'!$A:$R, 17, 0)</f>
        <v>1도-베즐리-레몬마들렌</v>
      </c>
      <c r="N58" s="2" t="str">
        <f>VLOOKUP(H58, '쿼리1'!$A:$P, 15, 0)</f>
        <v>오씨피피(무광)60</v>
      </c>
      <c r="O58" s="2">
        <v>1000168979</v>
      </c>
      <c r="P58" s="2" t="str">
        <f>VLOOKUP(H58, '쿼리1'!$A:$R, 17, 0)</f>
        <v>1도-베즐리-레몬마들렌</v>
      </c>
      <c r="Q58" s="4">
        <f>VLOOKUP(H58, '쿼리1'!$A:$U, 20, 0)</f>
        <v>24</v>
      </c>
      <c r="R58" s="2" t="s">
        <v>31</v>
      </c>
      <c r="S58" s="2" t="s">
        <v>31</v>
      </c>
      <c r="T58" s="2" t="s">
        <v>31</v>
      </c>
      <c r="U58" s="2" t="s">
        <v>5397</v>
      </c>
      <c r="V58" s="3">
        <v>45544</v>
      </c>
      <c r="W58" s="3">
        <v>45541</v>
      </c>
      <c r="X58" s="6">
        <f t="shared" si="46"/>
        <v>-3</v>
      </c>
      <c r="Y58" s="3">
        <v>45547</v>
      </c>
      <c r="Z58" s="3">
        <v>45544</v>
      </c>
      <c r="AA58" s="6">
        <f t="shared" si="40"/>
        <v>-3</v>
      </c>
      <c r="AB58" s="3">
        <v>45548</v>
      </c>
      <c r="AC58" s="3">
        <v>45600</v>
      </c>
      <c r="AD58" s="6" t="str">
        <f t="shared" ref="AD58:AD59" si="49">IFERROR(IF(AC58-AB58&gt;0, "+" &amp; (AC58-AB58), AC58-AB58), "X")</f>
        <v>+52</v>
      </c>
      <c r="AE58" s="2" t="s">
        <v>5388</v>
      </c>
      <c r="AF58" s="2" t="s">
        <v>5388</v>
      </c>
      <c r="AG58" s="2" t="str">
        <f>IFERROR(AF58-AE58, "X")</f>
        <v>X</v>
      </c>
      <c r="AH58" s="3">
        <v>45600</v>
      </c>
      <c r="AI58" s="3">
        <f t="shared" ref="AI58:AI59" si="50">AB58</f>
        <v>45548</v>
      </c>
      <c r="AJ58" s="3"/>
      <c r="AK58" s="2">
        <f t="shared" si="4"/>
        <v>-52</v>
      </c>
      <c r="AL58" s="2" t="s">
        <v>5567</v>
      </c>
      <c r="AM58" s="2" t="str">
        <f t="shared" si="6"/>
        <v>생산완료(-52)</v>
      </c>
      <c r="AN58" s="9">
        <f t="shared" si="7"/>
        <v>45600</v>
      </c>
      <c r="AO58" s="9">
        <f t="shared" si="8"/>
        <v>45548</v>
      </c>
      <c r="AP58" s="9"/>
      <c r="AQ58" s="2">
        <f t="shared" si="38"/>
        <v>-52</v>
      </c>
      <c r="AR58" s="12">
        <f t="shared" si="10"/>
        <v>-52</v>
      </c>
      <c r="AS58" t="s">
        <v>5567</v>
      </c>
      <c r="AT58" t="str">
        <f t="shared" si="11"/>
        <v>생산완료(-52)</v>
      </c>
    </row>
    <row r="59" spans="2:46" x14ac:dyDescent="0.3">
      <c r="B59" s="2" t="s">
        <v>5584</v>
      </c>
      <c r="C59" s="7">
        <v>-73</v>
      </c>
      <c r="D59" s="2" t="s">
        <v>5415</v>
      </c>
      <c r="E59" s="2" t="s">
        <v>5415</v>
      </c>
      <c r="F59" s="2" t="s">
        <v>5441</v>
      </c>
      <c r="G59" s="2"/>
      <c r="H59" s="2" t="s">
        <v>5005</v>
      </c>
      <c r="I59" s="2" t="str">
        <f t="shared" si="0"/>
        <v>20240903-1000168981-인쇄</v>
      </c>
      <c r="J59" s="2" t="str">
        <f t="shared" si="1"/>
        <v>20240903-1000168981-합지</v>
      </c>
      <c r="K59" s="2" t="str">
        <f t="shared" si="2"/>
        <v>20240903-1000168981-분단</v>
      </c>
      <c r="L59" s="2" t="str">
        <f t="shared" si="3"/>
        <v>20240903-1000168981-제대</v>
      </c>
      <c r="M59" s="2" t="str">
        <f>VLOOKUP(H59, '쿼리1'!$A:$R, 17, 0)</f>
        <v>1도-베즐리-레몬시트롱</v>
      </c>
      <c r="N59" s="2" t="str">
        <f>VLOOKUP(H59, '쿼리1'!$A:$P, 15, 0)</f>
        <v>오씨피피(무광)60</v>
      </c>
      <c r="O59" s="2">
        <v>1000168981</v>
      </c>
      <c r="P59" s="2" t="str">
        <f>VLOOKUP(H59, '쿼리1'!$A:$R, 17, 0)</f>
        <v>1도-베즐리-레몬시트롱</v>
      </c>
      <c r="Q59" s="4">
        <f>VLOOKUP(H59, '쿼리1'!$A:$U, 20, 0)</f>
        <v>16</v>
      </c>
      <c r="R59" s="2" t="s">
        <v>31</v>
      </c>
      <c r="S59" s="2" t="s">
        <v>31</v>
      </c>
      <c r="T59" s="2" t="s">
        <v>31</v>
      </c>
      <c r="U59" s="2" t="s">
        <v>5397</v>
      </c>
      <c r="V59" s="3">
        <v>45544</v>
      </c>
      <c r="W59" s="3">
        <v>45541</v>
      </c>
      <c r="X59" s="6">
        <f t="shared" si="46"/>
        <v>-3</v>
      </c>
      <c r="Y59" s="3">
        <v>45547</v>
      </c>
      <c r="Z59" s="3">
        <v>45544</v>
      </c>
      <c r="AA59" s="6">
        <f t="shared" si="40"/>
        <v>-3</v>
      </c>
      <c r="AB59" s="3">
        <v>45548</v>
      </c>
      <c r="AC59" s="3">
        <v>45621</v>
      </c>
      <c r="AD59" s="6" t="str">
        <f t="shared" si="49"/>
        <v>+73</v>
      </c>
      <c r="AE59" s="2" t="s">
        <v>5388</v>
      </c>
      <c r="AF59" s="2" t="s">
        <v>5388</v>
      </c>
      <c r="AG59" s="2" t="str">
        <f>IFERROR(AF59-AE59, "X")</f>
        <v>X</v>
      </c>
      <c r="AH59" s="3">
        <v>45621</v>
      </c>
      <c r="AI59" s="3">
        <f t="shared" si="50"/>
        <v>45548</v>
      </c>
      <c r="AJ59" s="3"/>
      <c r="AK59" s="2">
        <f t="shared" si="4"/>
        <v>-73</v>
      </c>
      <c r="AL59" s="2" t="s">
        <v>5567</v>
      </c>
      <c r="AM59" s="2" t="str">
        <f t="shared" si="6"/>
        <v>생산완료(-73)</v>
      </c>
      <c r="AN59" s="9">
        <f t="shared" si="7"/>
        <v>45621</v>
      </c>
      <c r="AO59" s="9">
        <f t="shared" si="8"/>
        <v>45600</v>
      </c>
      <c r="AP59" s="9"/>
      <c r="AQ59" s="2">
        <f t="shared" si="38"/>
        <v>-21</v>
      </c>
      <c r="AR59" s="12">
        <f t="shared" si="10"/>
        <v>-21</v>
      </c>
      <c r="AS59" t="s">
        <v>5567</v>
      </c>
      <c r="AT59" t="str">
        <f t="shared" si="11"/>
        <v>생산완료(-21)</v>
      </c>
    </row>
    <row r="60" spans="2:46" x14ac:dyDescent="0.3">
      <c r="B60" s="2" t="s">
        <v>5415</v>
      </c>
      <c r="C60" s="7">
        <v>-3</v>
      </c>
      <c r="D60" s="2" t="s">
        <v>5418</v>
      </c>
      <c r="E60" s="2" t="s">
        <v>5405</v>
      </c>
      <c r="F60" s="2"/>
      <c r="G60" s="2" t="s">
        <v>5408</v>
      </c>
      <c r="H60" s="2" t="s">
        <v>3437</v>
      </c>
      <c r="I60" s="2" t="str">
        <f t="shared" si="0"/>
        <v>20240903-11150361-인쇄</v>
      </c>
      <c r="J60" s="2" t="str">
        <f t="shared" si="1"/>
        <v>20240903-11150361-합지</v>
      </c>
      <c r="K60" s="2" t="str">
        <f t="shared" si="2"/>
        <v>20240903-11150361-분단</v>
      </c>
      <c r="L60" s="2" t="str">
        <f t="shared" si="3"/>
        <v>20240903-11150361-제대</v>
      </c>
      <c r="M60" s="2" t="str">
        <f>VLOOKUP(H60, '쿼리1'!$A:$R, 17, 0)</f>
        <v>2도-모미존 유황먹은돼지(35*45)</v>
      </c>
      <c r="N60" s="2" t="str">
        <f>VLOOKUP(H60, '쿼리1'!$A:$P, 15, 0)</f>
        <v>나이론55</v>
      </c>
      <c r="O60" s="2">
        <v>11150361</v>
      </c>
      <c r="P60" s="2" t="str">
        <f>VLOOKUP(H60, '쿼리1'!$A:$R, 17, 0)</f>
        <v>2도-모미존 유황먹은돼지(35*45)</v>
      </c>
      <c r="Q60" s="4">
        <f>VLOOKUP(H60, '쿼리1'!$A:$U, 20, 0)</f>
        <v>13333</v>
      </c>
      <c r="R60" s="2" t="s">
        <v>31</v>
      </c>
      <c r="S60" s="2" t="s">
        <v>31</v>
      </c>
      <c r="T60" s="2" t="s">
        <v>5397</v>
      </c>
      <c r="U60" s="2" t="s">
        <v>31</v>
      </c>
      <c r="V60" s="3">
        <v>45544</v>
      </c>
      <c r="W60" s="3">
        <v>45540</v>
      </c>
      <c r="X60" s="6">
        <f t="shared" si="46"/>
        <v>-4</v>
      </c>
      <c r="Y60" s="3">
        <v>45547</v>
      </c>
      <c r="Z60" s="3">
        <v>45546</v>
      </c>
      <c r="AA60" s="6">
        <f t="shared" si="40"/>
        <v>-1</v>
      </c>
      <c r="AB60" s="3" t="s">
        <v>5388</v>
      </c>
      <c r="AC60" s="2" t="s">
        <v>5388</v>
      </c>
      <c r="AD60" s="6" t="str">
        <f>IFERROR(AC60-AB60, "X")</f>
        <v>X</v>
      </c>
      <c r="AE60" s="3">
        <v>45551</v>
      </c>
      <c r="AF60" s="3">
        <v>45554</v>
      </c>
      <c r="AG60" s="2" t="str">
        <f t="shared" ref="AG60:AG63" si="51">IFERROR(IF(AF60-AE60&gt;0, "+" &amp; (AF60-AE60), AF60-AE60), "X")</f>
        <v>+3</v>
      </c>
      <c r="AH60" s="3">
        <v>45554</v>
      </c>
      <c r="AI60" s="3">
        <f t="shared" ref="AI60:AI63" si="52">AE60</f>
        <v>45551</v>
      </c>
      <c r="AJ60" s="3"/>
      <c r="AK60" s="2">
        <f t="shared" si="4"/>
        <v>-3</v>
      </c>
      <c r="AL60" s="2" t="s">
        <v>5567</v>
      </c>
      <c r="AM60" s="2" t="str">
        <f t="shared" si="6"/>
        <v>생산완료(-3)</v>
      </c>
      <c r="AN60" s="9">
        <f t="shared" si="7"/>
        <v>45650</v>
      </c>
      <c r="AO60" s="9">
        <f t="shared" si="8"/>
        <v>45652</v>
      </c>
      <c r="AP60" s="9"/>
      <c r="AQ60" s="2">
        <f t="shared" si="38"/>
        <v>2</v>
      </c>
      <c r="AR60" s="12" t="str">
        <f t="shared" si="10"/>
        <v>+2</v>
      </c>
      <c r="AS60" t="s">
        <v>5567</v>
      </c>
      <c r="AT60" t="str">
        <f t="shared" si="11"/>
        <v>생산완료(+2)</v>
      </c>
    </row>
    <row r="61" spans="2:46" x14ac:dyDescent="0.3">
      <c r="B61" s="2" t="s">
        <v>5483</v>
      </c>
      <c r="C61" s="7">
        <v>-11</v>
      </c>
      <c r="D61" s="2" t="s">
        <v>5426</v>
      </c>
      <c r="E61" s="2" t="s">
        <v>5416</v>
      </c>
      <c r="F61" s="2"/>
      <c r="G61" s="2" t="s">
        <v>5416</v>
      </c>
      <c r="H61" s="2" t="s">
        <v>3443</v>
      </c>
      <c r="I61" s="2" t="str">
        <f t="shared" si="0"/>
        <v>20240903-1117P0162-인쇄</v>
      </c>
      <c r="J61" s="2" t="str">
        <f t="shared" si="1"/>
        <v>20240903-1117P0162-합지</v>
      </c>
      <c r="K61" s="2" t="str">
        <f t="shared" si="2"/>
        <v>20240903-1117P0162-분단</v>
      </c>
      <c r="L61" s="2" t="str">
        <f t="shared" si="3"/>
        <v>20240903-1117P0162-제대</v>
      </c>
      <c r="M61" s="2" t="str">
        <f>VLOOKUP(H61, '쿼리1'!$A:$R, 17, 0)</f>
        <v>2도-팔천순대)찰순대2kg (백색)</v>
      </c>
      <c r="N61" s="2" t="str">
        <f>VLOOKUP(H61, '쿼리1'!$A:$P, 15, 0)</f>
        <v>나이론80</v>
      </c>
      <c r="O61" s="2" t="s">
        <v>5685</v>
      </c>
      <c r="P61" s="2" t="str">
        <f>VLOOKUP(H61, '쿼리1'!$A:$R, 17, 0)</f>
        <v>2도-팔천순대)찰순대2kg (백색)</v>
      </c>
      <c r="Q61" s="4">
        <f>VLOOKUP(H61, '쿼리1'!$A:$U, 20, 0)</f>
        <v>34285</v>
      </c>
      <c r="R61" s="2" t="s">
        <v>31</v>
      </c>
      <c r="S61" s="2" t="s">
        <v>31</v>
      </c>
      <c r="T61" s="2" t="s">
        <v>5397</v>
      </c>
      <c r="U61" s="2" t="s">
        <v>31</v>
      </c>
      <c r="V61" s="3">
        <v>45544</v>
      </c>
      <c r="W61" s="3">
        <v>45559</v>
      </c>
      <c r="X61" s="6" t="str">
        <f t="shared" si="46"/>
        <v>+15</v>
      </c>
      <c r="Y61" s="3">
        <v>45546</v>
      </c>
      <c r="Z61" s="3">
        <v>45544</v>
      </c>
      <c r="AA61" s="6">
        <f t="shared" si="40"/>
        <v>-2</v>
      </c>
      <c r="AB61" s="3" t="s">
        <v>5388</v>
      </c>
      <c r="AC61" s="2" t="s">
        <v>5388</v>
      </c>
      <c r="AD61" s="6" t="str">
        <f>IFERROR(AC61-AB61, "X")</f>
        <v>X</v>
      </c>
      <c r="AE61" s="3">
        <v>45548</v>
      </c>
      <c r="AF61" s="3">
        <v>45546</v>
      </c>
      <c r="AG61" s="2">
        <f t="shared" si="51"/>
        <v>-2</v>
      </c>
      <c r="AH61" s="3">
        <v>45559</v>
      </c>
      <c r="AI61" s="3">
        <f t="shared" si="52"/>
        <v>45548</v>
      </c>
      <c r="AJ61" s="3"/>
      <c r="AK61" s="2">
        <f t="shared" si="4"/>
        <v>-11</v>
      </c>
      <c r="AL61" s="2" t="s">
        <v>5567</v>
      </c>
      <c r="AM61" s="2" t="str">
        <f t="shared" si="6"/>
        <v>생산완료(-11)</v>
      </c>
      <c r="AN61" s="9">
        <f t="shared" si="7"/>
        <v>45653</v>
      </c>
      <c r="AO61" s="9">
        <f t="shared" si="8"/>
        <v>45652</v>
      </c>
      <c r="AP61" s="9"/>
      <c r="AQ61" s="2">
        <f t="shared" si="38"/>
        <v>-1</v>
      </c>
      <c r="AR61" s="12">
        <f t="shared" si="10"/>
        <v>-1</v>
      </c>
      <c r="AS61" t="s">
        <v>5567</v>
      </c>
      <c r="AT61" t="str">
        <f t="shared" si="11"/>
        <v>생산완료(-1)</v>
      </c>
    </row>
    <row r="62" spans="2:46" x14ac:dyDescent="0.3">
      <c r="B62" s="2" t="s">
        <v>5572</v>
      </c>
      <c r="C62" s="7">
        <v>-27</v>
      </c>
      <c r="D62" s="2"/>
      <c r="E62" s="2" t="s">
        <v>5409</v>
      </c>
      <c r="F62" s="2"/>
      <c r="G62" s="2" t="s">
        <v>5422</v>
      </c>
      <c r="H62" s="2" t="s">
        <v>3349</v>
      </c>
      <c r="I62" s="2" t="str">
        <f t="shared" si="0"/>
        <v>20240903-12150331-인쇄</v>
      </c>
      <c r="J62" s="2" t="str">
        <f t="shared" si="1"/>
        <v>20240903-12150331-합지</v>
      </c>
      <c r="K62" s="2" t="str">
        <f t="shared" si="2"/>
        <v>20240903-12150331-분단</v>
      </c>
      <c r="L62" s="2" t="str">
        <f t="shared" si="3"/>
        <v>20240903-12150331-제대</v>
      </c>
      <c r="M62" s="2" t="str">
        <f>VLOOKUP(H62, '쿼리1'!$A:$R, 17, 0)</f>
        <v>무지</v>
      </c>
      <c r="N62" s="2" t="str">
        <f>VLOOKUP(H62, '쿼리1'!$A:$P, 15, 0)</f>
        <v>나이론110</v>
      </c>
      <c r="O62" s="2">
        <v>12150331</v>
      </c>
      <c r="P62" s="2" t="str">
        <f>VLOOKUP(H62, '쿼리1'!$A:$R, 17, 0)</f>
        <v>무지</v>
      </c>
      <c r="Q62" s="4">
        <f>VLOOKUP(H62, '쿼리1'!$A:$U, 20, 0)</f>
        <v>34285</v>
      </c>
      <c r="R62" s="2" t="s">
        <v>5397</v>
      </c>
      <c r="S62" s="2" t="s">
        <v>31</v>
      </c>
      <c r="T62" s="2" t="s">
        <v>5397</v>
      </c>
      <c r="U62" s="2" t="s">
        <v>31</v>
      </c>
      <c r="V62" s="2" t="s">
        <v>5388</v>
      </c>
      <c r="W62" s="3" t="s">
        <v>5388</v>
      </c>
      <c r="X62" s="6" t="str">
        <f>IFERROR(W62-V62, "X")</f>
        <v>X</v>
      </c>
      <c r="Y62" s="3">
        <v>45546</v>
      </c>
      <c r="Z62" s="3">
        <v>45546</v>
      </c>
      <c r="AA62" s="6">
        <f t="shared" si="40"/>
        <v>0</v>
      </c>
      <c r="AB62" s="3" t="s">
        <v>5388</v>
      </c>
      <c r="AC62" s="2" t="s">
        <v>5388</v>
      </c>
      <c r="AD62" s="6" t="str">
        <f>IFERROR(AC62-AB62, "X")</f>
        <v>X</v>
      </c>
      <c r="AE62" s="3">
        <v>45548</v>
      </c>
      <c r="AF62" s="3">
        <v>45575</v>
      </c>
      <c r="AG62" s="2" t="str">
        <f t="shared" si="51"/>
        <v>+27</v>
      </c>
      <c r="AH62" s="3">
        <v>45575</v>
      </c>
      <c r="AI62" s="3">
        <f t="shared" si="52"/>
        <v>45548</v>
      </c>
      <c r="AJ62" s="3"/>
      <c r="AK62" s="2">
        <f t="shared" si="4"/>
        <v>-27</v>
      </c>
      <c r="AL62" s="2" t="s">
        <v>5567</v>
      </c>
      <c r="AM62" s="2" t="str">
        <f t="shared" si="6"/>
        <v>생산완료(-27)</v>
      </c>
      <c r="AN62" s="9">
        <f t="shared" si="7"/>
        <v>45581</v>
      </c>
      <c r="AO62" s="9">
        <f t="shared" si="8"/>
        <v>45581</v>
      </c>
      <c r="AP62" s="9"/>
      <c r="AQ62" s="2">
        <f t="shared" si="38"/>
        <v>0</v>
      </c>
      <c r="AR62" s="12">
        <f t="shared" si="10"/>
        <v>0</v>
      </c>
      <c r="AS62" t="s">
        <v>5567</v>
      </c>
      <c r="AT62" t="str">
        <f t="shared" si="11"/>
        <v>생산완료(0)</v>
      </c>
    </row>
    <row r="63" spans="2:46" x14ac:dyDescent="0.3">
      <c r="B63" s="2" t="s">
        <v>5572</v>
      </c>
      <c r="C63" s="7">
        <v>-27</v>
      </c>
      <c r="D63" s="2" t="s">
        <v>5415</v>
      </c>
      <c r="E63" s="2" t="s">
        <v>5409</v>
      </c>
      <c r="F63" s="2"/>
      <c r="G63" s="2" t="s">
        <v>5422</v>
      </c>
      <c r="H63" s="2" t="s">
        <v>1909</v>
      </c>
      <c r="I63" s="2" t="str">
        <f t="shared" si="0"/>
        <v>20240903-130279-인쇄</v>
      </c>
      <c r="J63" s="2" t="str">
        <f t="shared" si="1"/>
        <v>20240903-130279-합지</v>
      </c>
      <c r="K63" s="2" t="str">
        <f t="shared" si="2"/>
        <v>20240903-130279-분단</v>
      </c>
      <c r="L63" s="2" t="str">
        <f t="shared" si="3"/>
        <v>20240903-130279-제대</v>
      </c>
      <c r="M63" s="2" t="str">
        <f>VLOOKUP(H63, '쿼리1'!$A:$R, 17, 0)</f>
        <v>3도-야채후레이크2kg</v>
      </c>
      <c r="N63" s="2" t="str">
        <f>VLOOKUP(H63, '쿼리1'!$A:$P, 15, 0)</f>
        <v>나이론70</v>
      </c>
      <c r="O63" s="2">
        <v>130279</v>
      </c>
      <c r="P63" s="2" t="str">
        <f>VLOOKUP(H63, '쿼리1'!$A:$R, 17, 0)</f>
        <v>3도-야채후레이크2kg</v>
      </c>
      <c r="Q63" s="4">
        <f>VLOOKUP(H63, '쿼리1'!$A:$U, 20, 0)</f>
        <v>21428</v>
      </c>
      <c r="R63" s="2" t="s">
        <v>31</v>
      </c>
      <c r="S63" s="2" t="s">
        <v>31</v>
      </c>
      <c r="T63" s="2" t="s">
        <v>5397</v>
      </c>
      <c r="U63" s="2" t="s">
        <v>31</v>
      </c>
      <c r="V63" s="3">
        <v>45544</v>
      </c>
      <c r="W63" s="3">
        <v>45541</v>
      </c>
      <c r="X63" s="6">
        <f t="shared" ref="X63:X64" si="53">IFERROR(IF(W63-V63&gt;0, "+" &amp; (W63-V63), W63-V63), "X")</f>
        <v>-3</v>
      </c>
      <c r="Y63" s="3">
        <v>45546</v>
      </c>
      <c r="Z63" s="3">
        <v>45546</v>
      </c>
      <c r="AA63" s="6">
        <f t="shared" si="40"/>
        <v>0</v>
      </c>
      <c r="AB63" s="3" t="s">
        <v>5388</v>
      </c>
      <c r="AC63" s="2" t="s">
        <v>5388</v>
      </c>
      <c r="AD63" s="6" t="str">
        <f>IFERROR(AC63-AB63, "X")</f>
        <v>X</v>
      </c>
      <c r="AE63" s="3">
        <v>45548</v>
      </c>
      <c r="AF63" s="3">
        <v>45575</v>
      </c>
      <c r="AG63" s="2" t="str">
        <f t="shared" si="51"/>
        <v>+27</v>
      </c>
      <c r="AH63" s="3">
        <v>45575</v>
      </c>
      <c r="AI63" s="3">
        <f t="shared" si="52"/>
        <v>45548</v>
      </c>
      <c r="AJ63" s="3"/>
      <c r="AK63" s="2">
        <f t="shared" si="4"/>
        <v>-27</v>
      </c>
      <c r="AL63" s="2" t="s">
        <v>5567</v>
      </c>
      <c r="AM63" s="2" t="str">
        <f t="shared" si="6"/>
        <v>생산완료(-27)</v>
      </c>
      <c r="AN63" s="9">
        <f t="shared" si="7"/>
        <v>45575</v>
      </c>
      <c r="AO63" s="9">
        <f t="shared" si="8"/>
        <v>45548</v>
      </c>
      <c r="AP63" s="9"/>
      <c r="AQ63" s="2">
        <f t="shared" si="38"/>
        <v>-27</v>
      </c>
      <c r="AR63" s="12">
        <f t="shared" si="10"/>
        <v>-27</v>
      </c>
      <c r="AS63" t="s">
        <v>5567</v>
      </c>
      <c r="AT63" t="str">
        <f t="shared" si="11"/>
        <v>생산완료(-27)</v>
      </c>
    </row>
    <row r="64" spans="2:46" x14ac:dyDescent="0.3">
      <c r="B64" s="2" t="s">
        <v>5419</v>
      </c>
      <c r="C64" s="7">
        <v>9</v>
      </c>
      <c r="D64" s="2" t="s">
        <v>5409</v>
      </c>
      <c r="E64" s="2" t="s">
        <v>5416</v>
      </c>
      <c r="F64" s="2" t="s">
        <v>5438</v>
      </c>
      <c r="G64" s="2"/>
      <c r="H64" s="2" t="s">
        <v>59</v>
      </c>
      <c r="I64" s="2" t="str">
        <f t="shared" si="0"/>
        <v>20240903-1419P0078-인쇄</v>
      </c>
      <c r="J64" s="2" t="str">
        <f t="shared" si="1"/>
        <v>20240903-1419P0078-합지</v>
      </c>
      <c r="K64" s="2" t="str">
        <f t="shared" si="2"/>
        <v>20240903-1419P0078-분단</v>
      </c>
      <c r="L64" s="2" t="str">
        <f t="shared" si="3"/>
        <v>20240903-1419P0078-제대</v>
      </c>
      <c r="M64" s="2" t="str">
        <f>VLOOKUP(H64, '쿼리1'!$A:$R, 17, 0)</f>
        <v>6도-해찬 송학김-불고기김(전장-외주가공)</v>
      </c>
      <c r="N64" s="2" t="str">
        <f>VLOOKUP(H64, '쿼리1'!$A:$P, 15, 0)</f>
        <v>은박55=6도-해찬 송학김-불고기김(전장-외주가공)</v>
      </c>
      <c r="O64" s="2" t="s">
        <v>5686</v>
      </c>
      <c r="P64" s="2" t="str">
        <f>VLOOKUP(H64, '쿼리1'!$A:$R, 17, 0)</f>
        <v>6도-해찬 송학김-불고기김(전장-외주가공)</v>
      </c>
      <c r="Q64" s="4">
        <f>VLOOKUP(H64, '쿼리1'!$A:$U, 20, 0)</f>
        <v>24</v>
      </c>
      <c r="R64" s="2" t="s">
        <v>31</v>
      </c>
      <c r="S64" s="2" t="s">
        <v>31</v>
      </c>
      <c r="T64" s="2" t="s">
        <v>5399</v>
      </c>
      <c r="U64" s="2" t="s">
        <v>5397</v>
      </c>
      <c r="V64" s="3">
        <v>45544</v>
      </c>
      <c r="W64" s="3">
        <v>45544</v>
      </c>
      <c r="X64" s="6">
        <f t="shared" si="53"/>
        <v>0</v>
      </c>
      <c r="Y64" s="3">
        <v>45547</v>
      </c>
      <c r="Z64" s="3">
        <v>45545</v>
      </c>
      <c r="AA64" s="6">
        <f t="shared" si="40"/>
        <v>-2</v>
      </c>
      <c r="AB64" s="3">
        <v>45548</v>
      </c>
      <c r="AC64" s="5" t="s">
        <v>5396</v>
      </c>
      <c r="AD64" s="6">
        <f ca="1">TODAY()-AB64</f>
        <v>108</v>
      </c>
      <c r="AE64" s="2" t="s">
        <v>5388</v>
      </c>
      <c r="AF64" s="2" t="s">
        <v>5388</v>
      </c>
      <c r="AG64" s="2" t="str">
        <f>IFERROR(AF64-AE64, "X")</f>
        <v>X</v>
      </c>
      <c r="AH64" s="3">
        <v>45545</v>
      </c>
      <c r="AI64" s="3">
        <v>45554</v>
      </c>
      <c r="AJ64" s="3"/>
      <c r="AK64" s="2" t="str">
        <f t="shared" si="4"/>
        <v>+9</v>
      </c>
      <c r="AL64" s="2" t="s">
        <v>5567</v>
      </c>
      <c r="AM64" s="2" t="str">
        <f t="shared" si="6"/>
        <v>생산완료(+9)</v>
      </c>
      <c r="AN64" s="9">
        <f t="shared" si="7"/>
        <v>45621</v>
      </c>
      <c r="AO64" s="9">
        <f t="shared" si="8"/>
        <v>45597</v>
      </c>
      <c r="AP64" s="9"/>
      <c r="AQ64" s="2">
        <f t="shared" si="38"/>
        <v>-24</v>
      </c>
      <c r="AR64" s="12">
        <f t="shared" si="10"/>
        <v>-24</v>
      </c>
      <c r="AS64" t="s">
        <v>5567</v>
      </c>
      <c r="AT64" t="str">
        <f t="shared" si="11"/>
        <v>생산완료(-24)</v>
      </c>
    </row>
    <row r="65" spans="2:46" x14ac:dyDescent="0.3">
      <c r="B65" s="2" t="s">
        <v>5570</v>
      </c>
      <c r="C65" s="7">
        <v>-24</v>
      </c>
      <c r="D65" s="2"/>
      <c r="E65" s="2" t="s">
        <v>5416</v>
      </c>
      <c r="F65" s="2"/>
      <c r="G65" s="2" t="s">
        <v>5411</v>
      </c>
      <c r="H65" s="2" t="s">
        <v>3117</v>
      </c>
      <c r="I65" s="2" t="str">
        <f t="shared" si="0"/>
        <v>20240903-1619N0003-인쇄</v>
      </c>
      <c r="J65" s="2" t="str">
        <f t="shared" si="1"/>
        <v>20240903-1619N0003-합지</v>
      </c>
      <c r="K65" s="2" t="str">
        <f t="shared" si="2"/>
        <v>20240903-1619N0003-분단</v>
      </c>
      <c r="L65" s="2" t="str">
        <f t="shared" si="3"/>
        <v>20240903-1619N0003-제대</v>
      </c>
      <c r="M65" s="2" t="str">
        <f>VLOOKUP(H65, '쿼리1'!$A:$R, 17, 0)</f>
        <v>무지</v>
      </c>
      <c r="N65" s="2" t="str">
        <f>VLOOKUP(H65, '쿼리1'!$A:$P, 15, 0)</f>
        <v>나이론70</v>
      </c>
      <c r="O65" s="2" t="s">
        <v>5687</v>
      </c>
      <c r="P65" s="2" t="str">
        <f>VLOOKUP(H65, '쿼리1'!$A:$R, 17, 0)</f>
        <v>무지</v>
      </c>
      <c r="Q65" s="4">
        <f>VLOOKUP(H65, '쿼리1'!$A:$U, 20, 0)</f>
        <v>16216</v>
      </c>
      <c r="R65" s="2" t="s">
        <v>5397</v>
      </c>
      <c r="S65" s="2" t="s">
        <v>31</v>
      </c>
      <c r="T65" s="2" t="s">
        <v>5397</v>
      </c>
      <c r="U65" s="2" t="s">
        <v>31</v>
      </c>
      <c r="V65" s="2" t="s">
        <v>5388</v>
      </c>
      <c r="W65" s="3" t="s">
        <v>5388</v>
      </c>
      <c r="X65" s="6" t="str">
        <f>IFERROR(W65-V65, "X")</f>
        <v>X</v>
      </c>
      <c r="Y65" s="3">
        <v>45547</v>
      </c>
      <c r="Z65" s="3">
        <v>45545</v>
      </c>
      <c r="AA65" s="6">
        <f t="shared" si="40"/>
        <v>-2</v>
      </c>
      <c r="AB65" s="3" t="s">
        <v>5388</v>
      </c>
      <c r="AC65" s="2" t="s">
        <v>5388</v>
      </c>
      <c r="AD65" s="6" t="str">
        <f>IFERROR(AC65-AB65, "X")</f>
        <v>X</v>
      </c>
      <c r="AE65" s="3">
        <v>45551</v>
      </c>
      <c r="AF65" s="3">
        <v>45575</v>
      </c>
      <c r="AG65" s="2" t="str">
        <f t="shared" ref="AG65:AG69" si="54">IFERROR(IF(AF65-AE65&gt;0, "+" &amp; (AF65-AE65), AF65-AE65), "X")</f>
        <v>+24</v>
      </c>
      <c r="AH65" s="3">
        <v>45575</v>
      </c>
      <c r="AI65" s="3">
        <f t="shared" ref="AI65:AI69" si="55">AE65</f>
        <v>45551</v>
      </c>
      <c r="AJ65" s="3"/>
      <c r="AK65" s="2">
        <f t="shared" si="4"/>
        <v>-24</v>
      </c>
      <c r="AL65" s="2" t="s">
        <v>5567</v>
      </c>
      <c r="AM65" s="2" t="str">
        <f t="shared" si="6"/>
        <v>생산완료(-24)</v>
      </c>
      <c r="AN65" s="9">
        <f t="shared" si="7"/>
        <v>45575</v>
      </c>
      <c r="AO65" s="9">
        <f t="shared" si="8"/>
        <v>45551</v>
      </c>
      <c r="AP65" s="9"/>
      <c r="AQ65" s="2">
        <f t="shared" si="38"/>
        <v>-24</v>
      </c>
      <c r="AR65" s="12">
        <f t="shared" si="10"/>
        <v>-24</v>
      </c>
      <c r="AS65" t="s">
        <v>5567</v>
      </c>
      <c r="AT65" t="str">
        <f t="shared" si="11"/>
        <v>생산완료(-24)</v>
      </c>
    </row>
    <row r="66" spans="2:46" x14ac:dyDescent="0.3">
      <c r="B66" s="2" t="s">
        <v>5585</v>
      </c>
      <c r="C66" s="7">
        <v>-16</v>
      </c>
      <c r="D66" s="2"/>
      <c r="E66" s="2"/>
      <c r="F66" s="2"/>
      <c r="G66" s="2" t="s">
        <v>5442</v>
      </c>
      <c r="H66" s="2" t="s">
        <v>1229</v>
      </c>
      <c r="I66" s="2" t="str">
        <f t="shared" si="0"/>
        <v>20240903-2000143122-인쇄</v>
      </c>
      <c r="J66" s="2" t="str">
        <f t="shared" si="1"/>
        <v>20240903-2000143122-합지</v>
      </c>
      <c r="K66" s="2" t="str">
        <f t="shared" si="2"/>
        <v>20240903-2000143122-분단</v>
      </c>
      <c r="L66" s="2" t="str">
        <f t="shared" si="3"/>
        <v>20240903-2000143122-제대</v>
      </c>
      <c r="M66" s="2" t="str">
        <f>VLOOKUP(H66, '쿼리1'!$A:$R, 17, 0)</f>
        <v>무지(얇은도화지)</v>
      </c>
      <c r="N66" s="2" t="str">
        <f>VLOOKUP(H66, '쿼리1'!$A:$P, 15, 0)</f>
        <v>PE튜브(투명)50</v>
      </c>
      <c r="O66" s="2">
        <v>2000143122</v>
      </c>
      <c r="P66" s="2" t="str">
        <f>VLOOKUP(H66, '쿼리1'!$A:$R, 17, 0)</f>
        <v>무지(얇은도화지)</v>
      </c>
      <c r="Q66" s="4">
        <f>VLOOKUP(H66, '쿼리1'!$A:$U, 20, 0)</f>
        <v>5500</v>
      </c>
      <c r="R66" s="2" t="s">
        <v>5397</v>
      </c>
      <c r="S66" s="2" t="s">
        <v>5397</v>
      </c>
      <c r="T66" s="2" t="s">
        <v>5397</v>
      </c>
      <c r="U66" s="2" t="s">
        <v>31</v>
      </c>
      <c r="V66" s="2" t="s">
        <v>5388</v>
      </c>
      <c r="W66" s="2" t="s">
        <v>5388</v>
      </c>
      <c r="X66" s="6" t="str">
        <f>IFERROR(W66-V66, "X")</f>
        <v>X</v>
      </c>
      <c r="Y66" s="2" t="s">
        <v>5388</v>
      </c>
      <c r="Z66" s="3" t="s">
        <v>5388</v>
      </c>
      <c r="AA66" s="6" t="str">
        <f t="shared" ref="AA66:AA86" si="56">IFERROR(Z66-Y66, "X")</f>
        <v>X</v>
      </c>
      <c r="AB66" s="3" t="s">
        <v>5388</v>
      </c>
      <c r="AC66" s="2" t="s">
        <v>5388</v>
      </c>
      <c r="AD66" s="6" t="str">
        <f>IFERROR(AC66-AB66, "X")</f>
        <v>X</v>
      </c>
      <c r="AE66" s="3">
        <v>45539</v>
      </c>
      <c r="AF66" s="3">
        <v>45555</v>
      </c>
      <c r="AG66" s="2" t="str">
        <f t="shared" si="54"/>
        <v>+16</v>
      </c>
      <c r="AH66" s="3">
        <v>45555</v>
      </c>
      <c r="AI66" s="3">
        <f t="shared" si="55"/>
        <v>45539</v>
      </c>
      <c r="AJ66" s="3"/>
      <c r="AK66" s="2">
        <f t="shared" si="4"/>
        <v>-16</v>
      </c>
      <c r="AL66" s="2" t="s">
        <v>5567</v>
      </c>
      <c r="AM66" s="2" t="str">
        <f t="shared" si="6"/>
        <v>생산완료(-16)</v>
      </c>
      <c r="AN66" s="9">
        <f t="shared" si="7"/>
        <v>45609</v>
      </c>
      <c r="AO66" s="9">
        <f t="shared" si="8"/>
        <v>45609</v>
      </c>
      <c r="AP66" s="9"/>
      <c r="AQ66" s="2">
        <f t="shared" si="38"/>
        <v>0</v>
      </c>
      <c r="AR66" s="12">
        <f t="shared" si="10"/>
        <v>0</v>
      </c>
      <c r="AS66" t="s">
        <v>5567</v>
      </c>
      <c r="AT66" t="str">
        <f t="shared" si="11"/>
        <v>생산완료(0)</v>
      </c>
    </row>
    <row r="67" spans="2:46" x14ac:dyDescent="0.3">
      <c r="B67" s="2" t="s">
        <v>5407</v>
      </c>
      <c r="C67" s="7">
        <v>-6</v>
      </c>
      <c r="D67" s="2" t="s">
        <v>5443</v>
      </c>
      <c r="E67" s="2"/>
      <c r="F67" s="2"/>
      <c r="G67" s="2" t="s">
        <v>5405</v>
      </c>
      <c r="H67" s="2" t="s">
        <v>1848</v>
      </c>
      <c r="I67" s="2" t="str">
        <f t="shared" si="0"/>
        <v>20240903-2000152346-인쇄</v>
      </c>
      <c r="J67" s="2" t="str">
        <f t="shared" si="1"/>
        <v>20240903-2000152346-합지</v>
      </c>
      <c r="K67" s="2" t="str">
        <f t="shared" si="2"/>
        <v>20240903-2000152346-분단</v>
      </c>
      <c r="L67" s="2" t="str">
        <f t="shared" si="3"/>
        <v>20240903-2000152346-제대</v>
      </c>
      <c r="M67" s="2" t="str">
        <f>VLOOKUP(H67, '쿼리1'!$A:$R, 17, 0)</f>
        <v>1도-블랑제리)빵비닐봉투-M</v>
      </c>
      <c r="N67" s="2" t="str">
        <f>VLOOKUP(H67, '쿼리1'!$A:$P, 15, 0)</f>
        <v>OPP(투명)40</v>
      </c>
      <c r="O67" s="2">
        <v>2000152346</v>
      </c>
      <c r="P67" s="2" t="str">
        <f>VLOOKUP(H67, '쿼리1'!$A:$R, 17, 0)</f>
        <v>1도-블랑제리)빵비닐봉투-M</v>
      </c>
      <c r="Q67" s="4">
        <f>VLOOKUP(H67, '쿼리1'!$A:$U, 20, 0)</f>
        <v>40000</v>
      </c>
      <c r="R67" s="2" t="s">
        <v>31</v>
      </c>
      <c r="S67" s="2" t="s">
        <v>5397</v>
      </c>
      <c r="T67" s="2" t="s">
        <v>5397</v>
      </c>
      <c r="U67" s="2" t="s">
        <v>31</v>
      </c>
      <c r="V67" s="3">
        <v>45544</v>
      </c>
      <c r="W67" s="3">
        <v>45552</v>
      </c>
      <c r="X67" s="6" t="str">
        <f>IFERROR(IF(W67-V67&gt;0, "+" &amp; (W67-V67), W67-V67), "X")</f>
        <v>+8</v>
      </c>
      <c r="Y67" s="2" t="s">
        <v>5388</v>
      </c>
      <c r="Z67" s="3" t="s">
        <v>5388</v>
      </c>
      <c r="AA67" s="6" t="str">
        <f t="shared" si="56"/>
        <v>X</v>
      </c>
      <c r="AB67" s="3" t="s">
        <v>5388</v>
      </c>
      <c r="AC67" s="2" t="s">
        <v>5388</v>
      </c>
      <c r="AD67" s="6" t="str">
        <f>IFERROR(AC67-AB67, "X")</f>
        <v>X</v>
      </c>
      <c r="AE67" s="3">
        <v>45546</v>
      </c>
      <c r="AF67" s="3">
        <v>45545</v>
      </c>
      <c r="AG67" s="2">
        <f t="shared" si="54"/>
        <v>-1</v>
      </c>
      <c r="AH67" s="3">
        <v>45552</v>
      </c>
      <c r="AI67" s="3">
        <f t="shared" si="55"/>
        <v>45546</v>
      </c>
      <c r="AJ67" s="3"/>
      <c r="AK67" s="2">
        <f t="shared" si="4"/>
        <v>-6</v>
      </c>
      <c r="AL67" s="2" t="s">
        <v>5567</v>
      </c>
      <c r="AM67" s="2" t="str">
        <f t="shared" si="6"/>
        <v>생산완료(-6)</v>
      </c>
      <c r="AN67" s="9">
        <f t="shared" si="7"/>
        <v>45651</v>
      </c>
      <c r="AO67" s="9">
        <f t="shared" si="8"/>
        <v>45657</v>
      </c>
      <c r="AP67" s="9"/>
      <c r="AQ67" s="2">
        <f t="shared" si="38"/>
        <v>6</v>
      </c>
      <c r="AR67" s="12" t="str">
        <f t="shared" si="10"/>
        <v>+6</v>
      </c>
      <c r="AS67" t="s">
        <v>5567</v>
      </c>
      <c r="AT67" t="str">
        <f t="shared" si="11"/>
        <v>생산완료(+6)</v>
      </c>
    </row>
    <row r="68" spans="2:46" x14ac:dyDescent="0.3">
      <c r="B68" s="2" t="s">
        <v>5506</v>
      </c>
      <c r="C68" s="7">
        <v>-17</v>
      </c>
      <c r="D68" s="2"/>
      <c r="E68" s="2"/>
      <c r="F68" s="2"/>
      <c r="G68" s="2" t="s">
        <v>5425</v>
      </c>
      <c r="H68" s="2" t="s">
        <v>1772</v>
      </c>
      <c r="I68" s="2" t="str">
        <f t="shared" si="0"/>
        <v>20240903-2000161514-인쇄</v>
      </c>
      <c r="J68" s="2" t="str">
        <f t="shared" si="1"/>
        <v>20240903-2000161514-합지</v>
      </c>
      <c r="K68" s="2" t="str">
        <f t="shared" si="2"/>
        <v>20240903-2000161514-분단</v>
      </c>
      <c r="L68" s="2" t="str">
        <f t="shared" si="3"/>
        <v>20240903-2000161514-제대</v>
      </c>
      <c r="M68" s="2" t="str">
        <f>VLOOKUP(H68, '쿼리1'!$A:$R, 17, 0)</f>
        <v>무지</v>
      </c>
      <c r="N68" s="2" t="str">
        <f>VLOOKUP(H68, '쿼리1'!$A:$P, 15, 0)</f>
        <v>PE튜브(투명)45</v>
      </c>
      <c r="O68" s="2">
        <v>2000161514</v>
      </c>
      <c r="P68" s="2" t="str">
        <f>VLOOKUP(H68, '쿼리1'!$A:$R, 17, 0)</f>
        <v>무지</v>
      </c>
      <c r="Q68" s="4">
        <f>VLOOKUP(H68, '쿼리1'!$A:$U, 20, 0)</f>
        <v>50000</v>
      </c>
      <c r="R68" s="2" t="s">
        <v>5397</v>
      </c>
      <c r="S68" s="2" t="s">
        <v>5397</v>
      </c>
      <c r="T68" s="2" t="s">
        <v>5397</v>
      </c>
      <c r="U68" s="2" t="s">
        <v>31</v>
      </c>
      <c r="V68" s="2" t="s">
        <v>5388</v>
      </c>
      <c r="W68" s="2" t="s">
        <v>5388</v>
      </c>
      <c r="X68" s="6" t="str">
        <f>IFERROR(W68-V68, "X")</f>
        <v>X</v>
      </c>
      <c r="Y68" s="2" t="s">
        <v>5388</v>
      </c>
      <c r="Z68" s="3" t="s">
        <v>5388</v>
      </c>
      <c r="AA68" s="6" t="str">
        <f t="shared" si="56"/>
        <v>X</v>
      </c>
      <c r="AB68" s="3" t="s">
        <v>5388</v>
      </c>
      <c r="AC68" s="2" t="s">
        <v>5388</v>
      </c>
      <c r="AD68" s="6" t="str">
        <f>IFERROR(AC68-AB68, "X")</f>
        <v>X</v>
      </c>
      <c r="AE68" s="3">
        <v>45541</v>
      </c>
      <c r="AF68" s="3">
        <v>45558</v>
      </c>
      <c r="AG68" s="2" t="str">
        <f t="shared" si="54"/>
        <v>+17</v>
      </c>
      <c r="AH68" s="3">
        <v>45558</v>
      </c>
      <c r="AI68" s="3">
        <f t="shared" si="55"/>
        <v>45541</v>
      </c>
      <c r="AJ68" s="3"/>
      <c r="AK68" s="2">
        <f t="shared" si="4"/>
        <v>-17</v>
      </c>
      <c r="AL68" s="2" t="s">
        <v>5567</v>
      </c>
      <c r="AM68" s="2" t="str">
        <f t="shared" si="6"/>
        <v>생산완료(-17)</v>
      </c>
      <c r="AN68" s="9">
        <f t="shared" si="7"/>
        <v>45558</v>
      </c>
      <c r="AO68" s="9">
        <f t="shared" si="8"/>
        <v>45541</v>
      </c>
      <c r="AP68" s="9"/>
      <c r="AQ68" s="2">
        <f t="shared" si="38"/>
        <v>-17</v>
      </c>
      <c r="AR68" s="12">
        <f t="shared" si="10"/>
        <v>-17</v>
      </c>
      <c r="AS68" t="s">
        <v>5567</v>
      </c>
      <c r="AT68" t="str">
        <f t="shared" si="11"/>
        <v>생산완료(-17)</v>
      </c>
    </row>
    <row r="69" spans="2:46" x14ac:dyDescent="0.3">
      <c r="B69" s="2" t="s">
        <v>5570</v>
      </c>
      <c r="C69" s="7">
        <v>-24</v>
      </c>
      <c r="D69" s="2" t="s">
        <v>5443</v>
      </c>
      <c r="E69" s="2"/>
      <c r="F69" s="2"/>
      <c r="G69" s="2" t="s">
        <v>5411</v>
      </c>
      <c r="H69" s="2" t="s">
        <v>235</v>
      </c>
      <c r="I69" s="2" t="str">
        <f t="shared" si="0"/>
        <v>20240903-2000161884-인쇄</v>
      </c>
      <c r="J69" s="2" t="str">
        <f t="shared" si="1"/>
        <v>20240903-2000161884-합지</v>
      </c>
      <c r="K69" s="2" t="str">
        <f t="shared" si="2"/>
        <v>20240903-2000161884-분단</v>
      </c>
      <c r="L69" s="2" t="str">
        <f t="shared" si="3"/>
        <v>20240903-2000161884-제대</v>
      </c>
      <c r="M69" s="2" t="str">
        <f>VLOOKUP(H69, '쿼리1'!$A:$R, 17, 0)</f>
        <v>1도-베이커리)밤식빵 봉투(190)</v>
      </c>
      <c r="N69" s="2" t="str">
        <f>VLOOKUP(H69, '쿼리1'!$A:$P, 15, 0)</f>
        <v>PP(투명)50</v>
      </c>
      <c r="O69" s="2">
        <v>2000161884</v>
      </c>
      <c r="P69" s="2" t="str">
        <f>VLOOKUP(H69, '쿼리1'!$A:$R, 17, 0)</f>
        <v>1도-베이커리)밤식빵 봉투(190)</v>
      </c>
      <c r="Q69" s="4">
        <f>VLOOKUP(H69, '쿼리1'!$A:$U, 20, 0)</f>
        <v>100000</v>
      </c>
      <c r="R69" s="2" t="s">
        <v>31</v>
      </c>
      <c r="S69" s="2" t="s">
        <v>5397</v>
      </c>
      <c r="T69" s="2" t="s">
        <v>5397</v>
      </c>
      <c r="U69" s="2" t="s">
        <v>31</v>
      </c>
      <c r="V69" s="3">
        <v>45544</v>
      </c>
      <c r="W69" s="3">
        <v>45552</v>
      </c>
      <c r="X69" s="6" t="str">
        <f>IFERROR(IF(W69-V69&gt;0, "+" &amp; (W69-V69), W69-V69), "X")</f>
        <v>+8</v>
      </c>
      <c r="Y69" s="2" t="s">
        <v>5388</v>
      </c>
      <c r="Z69" s="3" t="s">
        <v>5388</v>
      </c>
      <c r="AA69" s="6" t="str">
        <f t="shared" si="56"/>
        <v>X</v>
      </c>
      <c r="AB69" s="3" t="s">
        <v>5388</v>
      </c>
      <c r="AC69" s="2" t="s">
        <v>5388</v>
      </c>
      <c r="AD69" s="6" t="str">
        <f>IFERROR(AC69-AB69, "X")</f>
        <v>X</v>
      </c>
      <c r="AE69" s="3">
        <v>45551</v>
      </c>
      <c r="AF69" s="3">
        <v>45575</v>
      </c>
      <c r="AG69" s="2" t="str">
        <f t="shared" si="54"/>
        <v>+24</v>
      </c>
      <c r="AH69" s="3">
        <v>45575</v>
      </c>
      <c r="AI69" s="3">
        <f t="shared" si="55"/>
        <v>45551</v>
      </c>
      <c r="AJ69" s="3"/>
      <c r="AK69" s="2">
        <f t="shared" si="4"/>
        <v>-24</v>
      </c>
      <c r="AL69" s="2" t="s">
        <v>5567</v>
      </c>
      <c r="AM69" s="2" t="str">
        <f t="shared" si="6"/>
        <v>생산완료(-24)</v>
      </c>
      <c r="AN69" s="9">
        <f t="shared" si="7"/>
        <v>45621</v>
      </c>
      <c r="AO69" s="9">
        <f t="shared" si="8"/>
        <v>45621</v>
      </c>
      <c r="AP69" s="9"/>
      <c r="AQ69" s="2">
        <f t="shared" si="38"/>
        <v>0</v>
      </c>
      <c r="AR69" s="12">
        <f t="shared" si="10"/>
        <v>0</v>
      </c>
      <c r="AS69" t="s">
        <v>5567</v>
      </c>
      <c r="AT69" t="str">
        <f t="shared" si="11"/>
        <v>생산완료(0)</v>
      </c>
    </row>
    <row r="70" spans="2:46" x14ac:dyDescent="0.3">
      <c r="B70" s="2" t="s">
        <v>5413</v>
      </c>
      <c r="C70" s="7">
        <v>-10</v>
      </c>
      <c r="D70" s="2"/>
      <c r="E70" s="2"/>
      <c r="F70" s="2" t="s">
        <v>5444</v>
      </c>
      <c r="G70" s="2"/>
      <c r="H70" s="2" t="s">
        <v>4791</v>
      </c>
      <c r="I70" s="2" t="str">
        <f t="shared" ref="I70:I133" si="57">_xlfn.CONCAT(H70, "-", "인쇄")</f>
        <v>20240903-2000166648-인쇄</v>
      </c>
      <c r="J70" s="2" t="str">
        <f t="shared" ref="J70:J133" si="58">_xlfn.CONCAT(H70, "-", "합지")</f>
        <v>20240903-2000166648-합지</v>
      </c>
      <c r="K70" s="2" t="str">
        <f t="shared" ref="K70:K133" si="59">_xlfn.CONCAT(H70, "-", "분단")</f>
        <v>20240903-2000166648-분단</v>
      </c>
      <c r="L70" s="2" t="str">
        <f t="shared" ref="L70:L133" si="60">_xlfn.CONCAT(H70, "-", "제대")</f>
        <v>20240903-2000166648-제대</v>
      </c>
      <c r="M70" s="2" t="str">
        <f>VLOOKUP(H70, '쿼리1'!$A:$R, 17, 0)</f>
        <v>무지[조각케익띠지(50)]</v>
      </c>
      <c r="N70" s="2" t="str">
        <f>VLOOKUP(H70, '쿼리1'!$A:$P, 15, 0)</f>
        <v>OPP(투명)30</v>
      </c>
      <c r="O70" s="2">
        <v>2000166648</v>
      </c>
      <c r="P70" s="2" t="str">
        <f>VLOOKUP(H70, '쿼리1'!$A:$R, 17, 0)</f>
        <v>무지[조각케익띠지(50)]</v>
      </c>
      <c r="Q70" s="4">
        <f>VLOOKUP(H70, '쿼리1'!$A:$U, 20, 0)</f>
        <v>120</v>
      </c>
      <c r="R70" s="2" t="s">
        <v>5397</v>
      </c>
      <c r="S70" s="2" t="s">
        <v>5397</v>
      </c>
      <c r="T70" s="2" t="s">
        <v>31</v>
      </c>
      <c r="U70" s="2" t="s">
        <v>5397</v>
      </c>
      <c r="V70" s="2" t="s">
        <v>5388</v>
      </c>
      <c r="W70" s="2" t="s">
        <v>5388</v>
      </c>
      <c r="X70" s="6" t="str">
        <f>IFERROR(W70-V70, "X")</f>
        <v>X</v>
      </c>
      <c r="Y70" s="3" t="s">
        <v>5388</v>
      </c>
      <c r="Z70" s="3" t="s">
        <v>5388</v>
      </c>
      <c r="AA70" s="6" t="str">
        <f t="shared" si="56"/>
        <v>X</v>
      </c>
      <c r="AB70" s="3">
        <v>45538</v>
      </c>
      <c r="AC70" s="3">
        <v>45548</v>
      </c>
      <c r="AD70" s="6" t="str">
        <f t="shared" ref="AD70:AD71" si="61">IFERROR(IF(AC70-AB70&gt;0, "+" &amp; (AC70-AB70), AC70-AB70), "X")</f>
        <v>+10</v>
      </c>
      <c r="AE70" s="2" t="s">
        <v>5388</v>
      </c>
      <c r="AF70" s="2" t="s">
        <v>5388</v>
      </c>
      <c r="AG70" s="2" t="str">
        <f>IFERROR(AF70-AE70, "X")</f>
        <v>X</v>
      </c>
      <c r="AH70" s="3">
        <v>45548</v>
      </c>
      <c r="AI70" s="3">
        <f t="shared" ref="AI70:AI71" si="62">AB70</f>
        <v>45538</v>
      </c>
      <c r="AJ70" s="3"/>
      <c r="AK70" s="2">
        <f t="shared" ref="AK70:AK133" si="63">IF(C70&gt;0, "+"&amp;C70, C70)</f>
        <v>-10</v>
      </c>
      <c r="AL70" s="2" t="s">
        <v>5567</v>
      </c>
      <c r="AM70" s="2" t="str">
        <f t="shared" si="6"/>
        <v>생산완료(-10)</v>
      </c>
      <c r="AN70" s="9">
        <f t="shared" si="7"/>
        <v>45644</v>
      </c>
      <c r="AO70" s="9">
        <f t="shared" si="8"/>
        <v>45636</v>
      </c>
      <c r="AP70" s="9"/>
      <c r="AQ70" s="2">
        <f t="shared" si="38"/>
        <v>-8</v>
      </c>
      <c r="AR70" s="12">
        <f t="shared" si="10"/>
        <v>-8</v>
      </c>
      <c r="AS70" t="s">
        <v>5567</v>
      </c>
      <c r="AT70" t="str">
        <f t="shared" si="11"/>
        <v>생산완료(-8)</v>
      </c>
    </row>
    <row r="71" spans="2:46" x14ac:dyDescent="0.3">
      <c r="B71" s="2" t="s">
        <v>5439</v>
      </c>
      <c r="C71" s="7">
        <v>-8</v>
      </c>
      <c r="D71" s="2"/>
      <c r="E71" s="2"/>
      <c r="F71" s="2" t="s">
        <v>5443</v>
      </c>
      <c r="G71" s="2"/>
      <c r="H71" s="2" t="s">
        <v>4884</v>
      </c>
      <c r="I71" s="2" t="str">
        <f t="shared" si="57"/>
        <v>20240903-2000166649-인쇄</v>
      </c>
      <c r="J71" s="2" t="str">
        <f t="shared" si="58"/>
        <v>20240903-2000166649-합지</v>
      </c>
      <c r="K71" s="2" t="str">
        <f t="shared" si="59"/>
        <v>20240903-2000166649-분단</v>
      </c>
      <c r="L71" s="2" t="str">
        <f t="shared" si="60"/>
        <v>20240903-2000166649-제대</v>
      </c>
      <c r="M71" s="2" t="str">
        <f>VLOOKUP(H71, '쿼리1'!$A:$R, 17, 0)</f>
        <v>무지[조각케익띠지(55)]</v>
      </c>
      <c r="N71" s="2" t="str">
        <f>VLOOKUP(H71, '쿼리1'!$A:$P, 15, 0)</f>
        <v>OPP(투명)30</v>
      </c>
      <c r="O71" s="2">
        <v>2000166649</v>
      </c>
      <c r="P71" s="2" t="str">
        <f>VLOOKUP(H71, '쿼리1'!$A:$R, 17, 0)</f>
        <v>무지[조각케익띠지(55)]</v>
      </c>
      <c r="Q71" s="4">
        <f>VLOOKUP(H71, '쿼리1'!$A:$U, 20, 0)</f>
        <v>120</v>
      </c>
      <c r="R71" s="2" t="s">
        <v>5397</v>
      </c>
      <c r="S71" s="2" t="s">
        <v>5397</v>
      </c>
      <c r="T71" s="2" t="s">
        <v>31</v>
      </c>
      <c r="U71" s="2" t="s">
        <v>5397</v>
      </c>
      <c r="V71" s="2" t="s">
        <v>5388</v>
      </c>
      <c r="W71" s="2" t="s">
        <v>5388</v>
      </c>
      <c r="X71" s="6" t="str">
        <f>IFERROR(W71-V71, "X")</f>
        <v>X</v>
      </c>
      <c r="Y71" s="3" t="s">
        <v>5388</v>
      </c>
      <c r="Z71" s="3" t="s">
        <v>5388</v>
      </c>
      <c r="AA71" s="6" t="str">
        <f t="shared" si="56"/>
        <v>X</v>
      </c>
      <c r="AB71" s="3">
        <v>45538</v>
      </c>
      <c r="AC71" s="3">
        <v>45546</v>
      </c>
      <c r="AD71" s="6" t="str">
        <f t="shared" si="61"/>
        <v>+8</v>
      </c>
      <c r="AE71" s="2" t="s">
        <v>5388</v>
      </c>
      <c r="AF71" s="2" t="s">
        <v>5388</v>
      </c>
      <c r="AG71" s="2" t="str">
        <f>IFERROR(AF71-AE71, "X")</f>
        <v>X</v>
      </c>
      <c r="AH71" s="3">
        <v>45546</v>
      </c>
      <c r="AI71" s="3">
        <f t="shared" si="62"/>
        <v>45538</v>
      </c>
      <c r="AJ71" s="3"/>
      <c r="AK71" s="2">
        <f t="shared" si="63"/>
        <v>-8</v>
      </c>
      <c r="AL71" s="2" t="s">
        <v>5567</v>
      </c>
      <c r="AM71" s="2" t="str">
        <f t="shared" ref="AM71:AM134" si="64">_xlfn.CONCAT(AL71, "(", AK71, ")")</f>
        <v>생산완료(-8)</v>
      </c>
      <c r="AN71" s="9">
        <f t="shared" ref="AN71:AN134" si="65">_xlfn.MAXIFS($AH$6:$AH$2358, $O$6:$O$2358, O71)</f>
        <v>45644</v>
      </c>
      <c r="AO71" s="9">
        <f t="shared" ref="AO71:AO134" si="66">_xlfn.MAXIFS($AI$6:$AI$2358, $O$6:$O$2358, O71)</f>
        <v>45636</v>
      </c>
      <c r="AP71" s="9"/>
      <c r="AQ71" s="2">
        <f t="shared" si="38"/>
        <v>-8</v>
      </c>
      <c r="AR71" s="12">
        <f t="shared" ref="AR71:AR134" si="67">IF(AQ71&gt;0, "+"&amp;AQ71, AQ71)</f>
        <v>-8</v>
      </c>
      <c r="AS71" t="s">
        <v>5567</v>
      </c>
      <c r="AT71" t="str">
        <f t="shared" ref="AT71:AT134" si="68">_xlfn.CONCAT(AS71, "(", AR71, ")")</f>
        <v>생산완료(-8)</v>
      </c>
    </row>
    <row r="72" spans="2:46" x14ac:dyDescent="0.3">
      <c r="B72" s="2" t="s">
        <v>5405</v>
      </c>
      <c r="C72" s="7">
        <v>-1</v>
      </c>
      <c r="D72" s="2"/>
      <c r="E72" s="2"/>
      <c r="F72" s="2"/>
      <c r="G72" s="2" t="s">
        <v>5412</v>
      </c>
      <c r="H72" s="2" t="s">
        <v>633</v>
      </c>
      <c r="I72" s="2" t="str">
        <f t="shared" si="57"/>
        <v>20240903-2000167659-인쇄</v>
      </c>
      <c r="J72" s="2" t="str">
        <f t="shared" si="58"/>
        <v>20240903-2000167659-합지</v>
      </c>
      <c r="K72" s="2" t="str">
        <f t="shared" si="59"/>
        <v>20240903-2000167659-분단</v>
      </c>
      <c r="L72" s="2" t="str">
        <f t="shared" si="60"/>
        <v>20240903-2000167659-제대</v>
      </c>
      <c r="M72" s="2" t="str">
        <f>VLOOKUP(H72, '쿼리1'!$A:$R, 17, 0)</f>
        <v>무지(SB-생크림크레이프롤)</v>
      </c>
      <c r="N72" s="2" t="str">
        <f>VLOOKUP(H72, '쿼리1'!$A:$P, 15, 0)</f>
        <v>OPP(투명)40</v>
      </c>
      <c r="O72" s="2">
        <v>2000167659</v>
      </c>
      <c r="P72" s="2" t="str">
        <f>VLOOKUP(H72, '쿼리1'!$A:$R, 17, 0)</f>
        <v>무지(SB-생크림크레이프롤)</v>
      </c>
      <c r="Q72" s="4">
        <f>VLOOKUP(H72, '쿼리1'!$A:$U, 20, 0)</f>
        <v>103225</v>
      </c>
      <c r="R72" s="2" t="s">
        <v>5397</v>
      </c>
      <c r="S72" s="2" t="s">
        <v>5397</v>
      </c>
      <c r="T72" s="2" t="s">
        <v>5397</v>
      </c>
      <c r="U72" s="2" t="s">
        <v>31</v>
      </c>
      <c r="V72" s="2" t="s">
        <v>5388</v>
      </c>
      <c r="W72" s="2" t="s">
        <v>5388</v>
      </c>
      <c r="X72" s="6" t="str">
        <f>IFERROR(W72-V72, "X")</f>
        <v>X</v>
      </c>
      <c r="Y72" s="2" t="s">
        <v>5388</v>
      </c>
      <c r="Z72" s="3" t="s">
        <v>5388</v>
      </c>
      <c r="AA72" s="6" t="str">
        <f t="shared" si="56"/>
        <v>X</v>
      </c>
      <c r="AB72" s="3" t="s">
        <v>5388</v>
      </c>
      <c r="AC72" s="2" t="s">
        <v>5388</v>
      </c>
      <c r="AD72" s="6" t="str">
        <f>IFERROR(AC72-AB72, "X")</f>
        <v>X</v>
      </c>
      <c r="AE72" s="3">
        <v>45539</v>
      </c>
      <c r="AF72" s="3">
        <v>45540</v>
      </c>
      <c r="AG72" s="2" t="str">
        <f>IFERROR(IF(AF72-AE72&gt;0, "+" &amp; (AF72-AE72), AF72-AE72), "X")</f>
        <v>+1</v>
      </c>
      <c r="AH72" s="3">
        <v>45540</v>
      </c>
      <c r="AI72" s="3">
        <f>AE72</f>
        <v>45539</v>
      </c>
      <c r="AJ72" s="3"/>
      <c r="AK72" s="2">
        <f t="shared" si="63"/>
        <v>-1</v>
      </c>
      <c r="AL72" s="2" t="s">
        <v>5567</v>
      </c>
      <c r="AM72" s="2" t="str">
        <f t="shared" si="64"/>
        <v>생산완료(-1)</v>
      </c>
      <c r="AN72" s="9">
        <f t="shared" si="65"/>
        <v>45580</v>
      </c>
      <c r="AO72" s="9">
        <f t="shared" si="66"/>
        <v>45580</v>
      </c>
      <c r="AP72" s="9"/>
      <c r="AQ72" s="2">
        <f t="shared" si="38"/>
        <v>0</v>
      </c>
      <c r="AR72" s="12">
        <f t="shared" si="67"/>
        <v>0</v>
      </c>
      <c r="AS72" t="s">
        <v>5567</v>
      </c>
      <c r="AT72" t="str">
        <f t="shared" si="68"/>
        <v>생산완료(0)</v>
      </c>
    </row>
    <row r="73" spans="2:46" x14ac:dyDescent="0.3">
      <c r="B73" s="2" t="s">
        <v>5409</v>
      </c>
      <c r="C73" s="7">
        <v>0</v>
      </c>
      <c r="D73" s="2"/>
      <c r="E73" s="2"/>
      <c r="F73" s="2" t="s">
        <v>5409</v>
      </c>
      <c r="G73" s="2"/>
      <c r="H73" s="2" t="s">
        <v>4458</v>
      </c>
      <c r="I73" s="2" t="str">
        <f t="shared" si="57"/>
        <v>20240903-2000168967-인쇄</v>
      </c>
      <c r="J73" s="2" t="str">
        <f t="shared" si="58"/>
        <v>20240903-2000168967-합지</v>
      </c>
      <c r="K73" s="2" t="str">
        <f t="shared" si="59"/>
        <v>20240903-2000168967-분단</v>
      </c>
      <c r="L73" s="2" t="str">
        <f t="shared" si="60"/>
        <v>20240903-2000168967-제대</v>
      </c>
      <c r="M73" s="2" t="str">
        <f>VLOOKUP(H73, '쿼리1'!$A:$R, 17, 0)</f>
        <v>무지</v>
      </c>
      <c r="N73" s="2" t="str">
        <f>VLOOKUP(H73, '쿼리1'!$A:$P, 15, 0)</f>
        <v>OPP(보폭스)25</v>
      </c>
      <c r="O73" s="2">
        <v>2000168967</v>
      </c>
      <c r="P73" s="2" t="str">
        <f>VLOOKUP(H73, '쿼리1'!$A:$R, 17, 0)</f>
        <v>무지</v>
      </c>
      <c r="Q73" s="4">
        <f>VLOOKUP(H73, '쿼리1'!$A:$U, 20, 0)</f>
        <v>44</v>
      </c>
      <c r="R73" s="2" t="s">
        <v>5397</v>
      </c>
      <c r="S73" s="2" t="s">
        <v>5397</v>
      </c>
      <c r="T73" s="2" t="s">
        <v>31</v>
      </c>
      <c r="U73" s="2" t="s">
        <v>5397</v>
      </c>
      <c r="V73" s="2" t="s">
        <v>5388</v>
      </c>
      <c r="W73" s="2" t="s">
        <v>5388</v>
      </c>
      <c r="X73" s="6" t="str">
        <f>IFERROR(W73-V73, "X")</f>
        <v>X</v>
      </c>
      <c r="Y73" s="3" t="s">
        <v>5388</v>
      </c>
      <c r="Z73" s="3" t="s">
        <v>5388</v>
      </c>
      <c r="AA73" s="6" t="str">
        <f t="shared" si="56"/>
        <v>X</v>
      </c>
      <c r="AB73" s="3">
        <v>45539</v>
      </c>
      <c r="AC73" s="3">
        <v>45539</v>
      </c>
      <c r="AD73" s="6">
        <f>IFERROR(IF(AC73-AB73&gt;0, "+" &amp; (AC73-AB73), AC73-AB73), "X")</f>
        <v>0</v>
      </c>
      <c r="AE73" s="2" t="s">
        <v>5388</v>
      </c>
      <c r="AF73" s="2" t="s">
        <v>5388</v>
      </c>
      <c r="AG73" s="2" t="str">
        <f>IFERROR(AF73-AE73, "X")</f>
        <v>X</v>
      </c>
      <c r="AH73" s="3">
        <v>45539</v>
      </c>
      <c r="AI73" s="3">
        <f>AB73</f>
        <v>45539</v>
      </c>
      <c r="AJ73" s="3"/>
      <c r="AK73" s="2">
        <f t="shared" si="63"/>
        <v>0</v>
      </c>
      <c r="AL73" s="2" t="s">
        <v>5567</v>
      </c>
      <c r="AM73" s="2" t="str">
        <f t="shared" si="64"/>
        <v>생산완료(0)</v>
      </c>
      <c r="AN73" s="9">
        <f t="shared" si="65"/>
        <v>45539</v>
      </c>
      <c r="AO73" s="9">
        <f t="shared" si="66"/>
        <v>45539</v>
      </c>
      <c r="AP73" s="9"/>
      <c r="AQ73" s="2">
        <f t="shared" si="38"/>
        <v>0</v>
      </c>
      <c r="AR73" s="12">
        <f t="shared" si="67"/>
        <v>0</v>
      </c>
      <c r="AS73" t="s">
        <v>5567</v>
      </c>
      <c r="AT73" t="str">
        <f t="shared" si="68"/>
        <v>생산완료(0)</v>
      </c>
    </row>
    <row r="74" spans="2:46" x14ac:dyDescent="0.3">
      <c r="B74" s="2" t="s">
        <v>5407</v>
      </c>
      <c r="C74" s="7">
        <v>-6</v>
      </c>
      <c r="D74" s="2" t="s">
        <v>5444</v>
      </c>
      <c r="E74" s="2"/>
      <c r="F74" s="2"/>
      <c r="G74" s="2" t="s">
        <v>5432</v>
      </c>
      <c r="H74" s="2" t="s">
        <v>1843</v>
      </c>
      <c r="I74" s="2" t="str">
        <f t="shared" si="57"/>
        <v>20240903-2116P0082-인쇄</v>
      </c>
      <c r="J74" s="2" t="str">
        <f t="shared" si="58"/>
        <v>20240903-2116P0082-합지</v>
      </c>
      <c r="K74" s="2" t="str">
        <f t="shared" si="59"/>
        <v>20240903-2116P0082-분단</v>
      </c>
      <c r="L74" s="2" t="str">
        <f t="shared" si="60"/>
        <v>20240903-2116P0082-제대</v>
      </c>
      <c r="M74" s="2" t="str">
        <f>VLOOKUP(H74, '쿼리1'!$A:$R, 17, 0)</f>
        <v>1도(백색라인)-샌드위치싸게지(270)</v>
      </c>
      <c r="N74" s="2" t="str">
        <f>VLOOKUP(H74, '쿼리1'!$A:$P, 15, 0)</f>
        <v>OPP(투명)30</v>
      </c>
      <c r="O74" s="2" t="s">
        <v>5688</v>
      </c>
      <c r="P74" s="2" t="str">
        <f>VLOOKUP(H74, '쿼리1'!$A:$R, 17, 0)</f>
        <v>1도(백색라인)-샌드위치싸게지(270)</v>
      </c>
      <c r="Q74" s="4">
        <f>VLOOKUP(H74, '쿼리1'!$A:$U, 20, 0)</f>
        <v>33333</v>
      </c>
      <c r="R74" s="2" t="s">
        <v>31</v>
      </c>
      <c r="S74" s="2" t="s">
        <v>5397</v>
      </c>
      <c r="T74" s="2" t="s">
        <v>5397</v>
      </c>
      <c r="U74" s="2" t="s">
        <v>31</v>
      </c>
      <c r="V74" s="3">
        <v>45541</v>
      </c>
      <c r="W74" s="3">
        <v>45551</v>
      </c>
      <c r="X74" s="6" t="str">
        <f>IFERROR(IF(W74-V74&gt;0, "+" &amp; (W74-V74), W74-V74), "X")</f>
        <v>+10</v>
      </c>
      <c r="Y74" s="2" t="s">
        <v>5388</v>
      </c>
      <c r="Z74" s="3" t="s">
        <v>5388</v>
      </c>
      <c r="AA74" s="6" t="str">
        <f t="shared" si="56"/>
        <v>X</v>
      </c>
      <c r="AB74" s="3" t="s">
        <v>5388</v>
      </c>
      <c r="AC74" s="2" t="s">
        <v>5388</v>
      </c>
      <c r="AD74" s="6" t="str">
        <f t="shared" ref="AD74:AD89" si="69">IFERROR(AC74-AB74, "X")</f>
        <v>X</v>
      </c>
      <c r="AE74" s="3">
        <v>45545</v>
      </c>
      <c r="AF74" s="3">
        <v>45551</v>
      </c>
      <c r="AG74" s="2" t="str">
        <f t="shared" ref="AG74:AG76" si="70">IFERROR(IF(AF74-AE74&gt;0, "+" &amp; (AF74-AE74), AF74-AE74), "X")</f>
        <v>+6</v>
      </c>
      <c r="AH74" s="3">
        <v>45551</v>
      </c>
      <c r="AI74" s="3">
        <f t="shared" ref="AI74:AI76" si="71">AE74</f>
        <v>45545</v>
      </c>
      <c r="AJ74" s="3"/>
      <c r="AK74" s="2">
        <f t="shared" si="63"/>
        <v>-6</v>
      </c>
      <c r="AL74" s="2" t="s">
        <v>5567</v>
      </c>
      <c r="AM74" s="2" t="str">
        <f t="shared" si="64"/>
        <v>생산완료(-6)</v>
      </c>
      <c r="AN74" s="9">
        <f t="shared" si="65"/>
        <v>45651</v>
      </c>
      <c r="AO74" s="9">
        <f t="shared" si="66"/>
        <v>45652</v>
      </c>
      <c r="AP74" s="9"/>
      <c r="AQ74" s="2">
        <f t="shared" si="38"/>
        <v>1</v>
      </c>
      <c r="AR74" s="12" t="str">
        <f t="shared" si="67"/>
        <v>+1</v>
      </c>
      <c r="AS74" t="s">
        <v>5567</v>
      </c>
      <c r="AT74" t="str">
        <f t="shared" si="68"/>
        <v>생산완료(+1)</v>
      </c>
    </row>
    <row r="75" spans="2:46" x14ac:dyDescent="0.3">
      <c r="B75" s="2" t="s">
        <v>5406</v>
      </c>
      <c r="C75" s="7">
        <v>-5</v>
      </c>
      <c r="D75" s="2"/>
      <c r="E75" s="2"/>
      <c r="F75" s="2"/>
      <c r="G75" s="2" t="s">
        <v>5421</v>
      </c>
      <c r="H75" s="2" t="s">
        <v>1844</v>
      </c>
      <c r="I75" s="2" t="str">
        <f t="shared" si="57"/>
        <v>20240903-2119N0081-인쇄</v>
      </c>
      <c r="J75" s="2" t="str">
        <f t="shared" si="58"/>
        <v>20240903-2119N0081-합지</v>
      </c>
      <c r="K75" s="2" t="str">
        <f t="shared" si="59"/>
        <v>20240903-2119N0081-분단</v>
      </c>
      <c r="L75" s="2" t="str">
        <f t="shared" si="60"/>
        <v>20240903-2119N0081-제대</v>
      </c>
      <c r="M75" s="2" t="str">
        <f>VLOOKUP(H75, '쿼리1'!$A:$R, 17, 0)</f>
        <v>무지</v>
      </c>
      <c r="N75" s="2" t="str">
        <f>VLOOKUP(H75, '쿼리1'!$A:$P, 15, 0)</f>
        <v>OPP(투명)40=무지</v>
      </c>
      <c r="O75" s="2" t="s">
        <v>5689</v>
      </c>
      <c r="P75" s="2" t="str">
        <f>VLOOKUP(H75, '쿼리1'!$A:$R, 17, 0)</f>
        <v>무지</v>
      </c>
      <c r="Q75" s="4">
        <f>VLOOKUP(H75, '쿼리1'!$A:$U, 20, 0)</f>
        <v>22222</v>
      </c>
      <c r="R75" s="2" t="s">
        <v>5397</v>
      </c>
      <c r="S75" s="2" t="s">
        <v>5397</v>
      </c>
      <c r="T75" s="2" t="s">
        <v>5397</v>
      </c>
      <c r="U75" s="2" t="s">
        <v>31</v>
      </c>
      <c r="V75" s="2" t="s">
        <v>5388</v>
      </c>
      <c r="W75" s="2" t="s">
        <v>5388</v>
      </c>
      <c r="X75" s="6" t="str">
        <f>IFERROR(W75-V75, "X")</f>
        <v>X</v>
      </c>
      <c r="Y75" s="2" t="s">
        <v>5388</v>
      </c>
      <c r="Z75" s="3" t="s">
        <v>5388</v>
      </c>
      <c r="AA75" s="6" t="str">
        <f t="shared" si="56"/>
        <v>X</v>
      </c>
      <c r="AB75" s="3" t="s">
        <v>5388</v>
      </c>
      <c r="AC75" s="2" t="s">
        <v>5388</v>
      </c>
      <c r="AD75" s="6" t="str">
        <f t="shared" si="69"/>
        <v>X</v>
      </c>
      <c r="AE75" s="3">
        <v>45540</v>
      </c>
      <c r="AF75" s="3">
        <v>45545</v>
      </c>
      <c r="AG75" s="2" t="str">
        <f t="shared" si="70"/>
        <v>+5</v>
      </c>
      <c r="AH75" s="3">
        <v>45545</v>
      </c>
      <c r="AI75" s="3">
        <f t="shared" si="71"/>
        <v>45540</v>
      </c>
      <c r="AJ75" s="3"/>
      <c r="AK75" s="2">
        <f t="shared" si="63"/>
        <v>-5</v>
      </c>
      <c r="AL75" s="2" t="s">
        <v>5567</v>
      </c>
      <c r="AM75" s="2" t="str">
        <f t="shared" si="64"/>
        <v>생산완료(-5)</v>
      </c>
      <c r="AN75" s="9">
        <f t="shared" si="65"/>
        <v>45651</v>
      </c>
      <c r="AO75" s="9">
        <f t="shared" si="66"/>
        <v>45644</v>
      </c>
      <c r="AP75" s="9"/>
      <c r="AQ75" s="2">
        <f t="shared" si="38"/>
        <v>-7</v>
      </c>
      <c r="AR75" s="12">
        <f t="shared" si="67"/>
        <v>-7</v>
      </c>
      <c r="AS75" t="s">
        <v>5567</v>
      </c>
      <c r="AT75" t="str">
        <f t="shared" si="68"/>
        <v>생산완료(-7)</v>
      </c>
    </row>
    <row r="76" spans="2:46" x14ac:dyDescent="0.3">
      <c r="B76" s="2" t="s">
        <v>5581</v>
      </c>
      <c r="C76" s="7">
        <v>-29</v>
      </c>
      <c r="D76" s="2" t="s">
        <v>5445</v>
      </c>
      <c r="E76" s="2"/>
      <c r="F76" s="2"/>
      <c r="G76" s="2" t="s">
        <v>5435</v>
      </c>
      <c r="H76" s="2" t="s">
        <v>1360</v>
      </c>
      <c r="I76" s="2" t="str">
        <f t="shared" si="57"/>
        <v>20240903-230404-인쇄</v>
      </c>
      <c r="J76" s="2" t="str">
        <f t="shared" si="58"/>
        <v>20240903-230404-합지</v>
      </c>
      <c r="K76" s="2" t="str">
        <f t="shared" si="59"/>
        <v>20240903-230404-분단</v>
      </c>
      <c r="L76" s="2" t="str">
        <f t="shared" si="60"/>
        <v>20240903-230404-제대</v>
      </c>
      <c r="M76" s="2" t="str">
        <f>VLOOKUP(H76, '쿼리1'!$A:$R, 17, 0)</f>
        <v>단면1도(먹)Optelcom-K9092885(KTC코드추가)</v>
      </c>
      <c r="N76" s="2" t="str">
        <f>VLOOKUP(H76, '쿼리1'!$A:$P, 15, 0)</f>
        <v>PE튜브(투명)50</v>
      </c>
      <c r="O76" s="2">
        <v>230404</v>
      </c>
      <c r="P76" s="2" t="str">
        <f>VLOOKUP(H76, '쿼리1'!$A:$R, 17, 0)</f>
        <v>단면1도(먹)Optelcom-K9092885(KTC코드추가)</v>
      </c>
      <c r="Q76" s="4">
        <f>VLOOKUP(H76, '쿼리1'!$A:$U, 20, 0)</f>
        <v>100000</v>
      </c>
      <c r="R76" s="2" t="s">
        <v>31</v>
      </c>
      <c r="S76" s="2" t="s">
        <v>5397</v>
      </c>
      <c r="T76" s="2" t="s">
        <v>5397</v>
      </c>
      <c r="U76" s="2" t="s">
        <v>31</v>
      </c>
      <c r="V76" s="3">
        <v>45544</v>
      </c>
      <c r="W76" s="3">
        <v>45574</v>
      </c>
      <c r="X76" s="6" t="str">
        <f>IFERROR(IF(W76-V76&gt;0, "+" &amp; (W76-V76), W76-V76), "X")</f>
        <v>+30</v>
      </c>
      <c r="Y76" s="2" t="s">
        <v>5388</v>
      </c>
      <c r="Z76" s="3" t="s">
        <v>5388</v>
      </c>
      <c r="AA76" s="6" t="str">
        <f t="shared" si="56"/>
        <v>X</v>
      </c>
      <c r="AB76" s="3" t="s">
        <v>5388</v>
      </c>
      <c r="AC76" s="2" t="s">
        <v>5388</v>
      </c>
      <c r="AD76" s="6" t="str">
        <f t="shared" si="69"/>
        <v>X</v>
      </c>
      <c r="AE76" s="3">
        <v>45546</v>
      </c>
      <c r="AF76" s="3">
        <v>45575</v>
      </c>
      <c r="AG76" s="2" t="str">
        <f t="shared" si="70"/>
        <v>+29</v>
      </c>
      <c r="AH76" s="3">
        <v>45575</v>
      </c>
      <c r="AI76" s="3">
        <f t="shared" si="71"/>
        <v>45546</v>
      </c>
      <c r="AJ76" s="3"/>
      <c r="AK76" s="2">
        <f t="shared" si="63"/>
        <v>-29</v>
      </c>
      <c r="AL76" s="2" t="s">
        <v>5567</v>
      </c>
      <c r="AM76" s="2" t="str">
        <f t="shared" si="64"/>
        <v>생산완료(-29)</v>
      </c>
      <c r="AN76" s="9">
        <f t="shared" si="65"/>
        <v>45575</v>
      </c>
      <c r="AO76" s="9">
        <f t="shared" si="66"/>
        <v>45600</v>
      </c>
      <c r="AP76" s="9"/>
      <c r="AQ76" s="2">
        <f t="shared" si="38"/>
        <v>25</v>
      </c>
      <c r="AR76" s="12" t="str">
        <f t="shared" si="67"/>
        <v>+25</v>
      </c>
      <c r="AS76" t="s">
        <v>5567</v>
      </c>
      <c r="AT76" t="str">
        <f t="shared" si="68"/>
        <v>생산완료(+25)</v>
      </c>
    </row>
    <row r="77" spans="2:46" x14ac:dyDescent="0.3">
      <c r="B77" s="2" t="s">
        <v>5586</v>
      </c>
      <c r="C77" s="8">
        <v>-101</v>
      </c>
      <c r="D77" s="2"/>
      <c r="E77" s="2"/>
      <c r="F77" s="2"/>
      <c r="G77" s="2"/>
      <c r="H77" s="2" t="s">
        <v>5154</v>
      </c>
      <c r="I77" s="2" t="str">
        <f t="shared" si="57"/>
        <v>20240903-2519N0001-인쇄</v>
      </c>
      <c r="J77" s="2" t="str">
        <f t="shared" si="58"/>
        <v>20240903-2519N0001-합지</v>
      </c>
      <c r="K77" s="2" t="str">
        <f t="shared" si="59"/>
        <v>20240903-2519N0001-분단</v>
      </c>
      <c r="L77" s="2" t="str">
        <f t="shared" si="60"/>
        <v>20240903-2519N0001-제대</v>
      </c>
      <c r="M77" s="2" t="str">
        <f>VLOOKUP(H77, '쿼리1'!$A:$R, 17, 0)</f>
        <v>무지</v>
      </c>
      <c r="N77" s="2" t="str">
        <f>VLOOKUP(H77, '쿼리1'!$A:$P, 15, 0)</f>
        <v>PE(투명)40</v>
      </c>
      <c r="O77" s="2" t="s">
        <v>5690</v>
      </c>
      <c r="P77" s="2" t="str">
        <f>VLOOKUP(H77, '쿼리1'!$A:$R, 17, 0)</f>
        <v>무지</v>
      </c>
      <c r="Q77" s="4">
        <f>VLOOKUP(H77, '쿼리1'!$A:$U, 20, 0)</f>
        <v>10000</v>
      </c>
      <c r="R77" s="2" t="s">
        <v>5397</v>
      </c>
      <c r="S77" s="2" t="s">
        <v>5397</v>
      </c>
      <c r="T77" s="2" t="s">
        <v>5397</v>
      </c>
      <c r="U77" s="2" t="s">
        <v>5397</v>
      </c>
      <c r="V77" s="2" t="s">
        <v>5388</v>
      </c>
      <c r="W77" s="2" t="s">
        <v>5388</v>
      </c>
      <c r="X77" s="6" t="str">
        <f t="shared" ref="X77:X87" si="72">IFERROR(W77-V77, "X")</f>
        <v>X</v>
      </c>
      <c r="Y77" s="2" t="s">
        <v>5388</v>
      </c>
      <c r="Z77" s="2" t="s">
        <v>5388</v>
      </c>
      <c r="AA77" s="6" t="str">
        <f t="shared" si="56"/>
        <v>X</v>
      </c>
      <c r="AB77" s="2" t="s">
        <v>5388</v>
      </c>
      <c r="AC77" s="2" t="s">
        <v>5388</v>
      </c>
      <c r="AD77" s="6" t="str">
        <f t="shared" si="69"/>
        <v>X</v>
      </c>
      <c r="AE77" s="2" t="s">
        <v>5388</v>
      </c>
      <c r="AF77" s="2" t="s">
        <v>5388</v>
      </c>
      <c r="AG77" s="2" t="str">
        <f t="shared" ref="AG77:AG86" si="73">IFERROR(AF77-AE77, "X")</f>
        <v>X</v>
      </c>
      <c r="AH77" s="2" t="s">
        <v>5388</v>
      </c>
      <c r="AI77" s="3">
        <v>45555</v>
      </c>
      <c r="AJ77" s="3">
        <f t="shared" ref="AJ77:AJ86" ca="1" si="74">TODAY()</f>
        <v>45656</v>
      </c>
      <c r="AK77" s="2">
        <f t="shared" si="63"/>
        <v>-101</v>
      </c>
      <c r="AL77" s="2" t="str">
        <f t="shared" ref="AL77:AL86" si="75">IF(C77&lt;0, "진행중", "지연")</f>
        <v>진행중</v>
      </c>
      <c r="AM77" s="2" t="str">
        <f t="shared" si="64"/>
        <v>진행중(-101)</v>
      </c>
      <c r="AN77" s="9">
        <f t="shared" si="65"/>
        <v>0</v>
      </c>
      <c r="AO77" s="9">
        <f t="shared" si="66"/>
        <v>45555</v>
      </c>
      <c r="AP77" s="9">
        <f t="shared" ref="AP77:AP86" ca="1" si="76">TODAY()</f>
        <v>45656</v>
      </c>
      <c r="AQ77" s="6">
        <f t="shared" ref="AQ77:AQ86" ca="1" si="77">AO77-AP77</f>
        <v>-101</v>
      </c>
      <c r="AR77" s="12">
        <f t="shared" ca="1" si="67"/>
        <v>-101</v>
      </c>
      <c r="AS77" t="str">
        <f t="shared" ref="AS77:AS86" ca="1" si="78">IF(AQ77&lt;0, "진행중", "지연")</f>
        <v>진행중</v>
      </c>
      <c r="AT77" t="str">
        <f t="shared" ca="1" si="68"/>
        <v>진행중(-101)</v>
      </c>
    </row>
    <row r="78" spans="2:46" x14ac:dyDescent="0.3">
      <c r="B78" s="2" t="s">
        <v>5587</v>
      </c>
      <c r="C78" s="8">
        <v>-112</v>
      </c>
      <c r="D78" s="2"/>
      <c r="E78" s="2"/>
      <c r="F78" s="2"/>
      <c r="G78" s="2"/>
      <c r="H78" s="2" t="s">
        <v>5247</v>
      </c>
      <c r="I78" s="2" t="str">
        <f t="shared" si="57"/>
        <v>20240903-3000144567-인쇄</v>
      </c>
      <c r="J78" s="2" t="str">
        <f t="shared" si="58"/>
        <v>20240903-3000144567-합지</v>
      </c>
      <c r="K78" s="2" t="str">
        <f t="shared" si="59"/>
        <v>20240903-3000144567-분단</v>
      </c>
      <c r="L78" s="2" t="str">
        <f t="shared" si="60"/>
        <v>20240903-3000144567-제대</v>
      </c>
      <c r="M78" s="2" t="str">
        <f>VLOOKUP(H78, '쿼리1'!$A:$R, 17, 0)</f>
        <v>무지</v>
      </c>
      <c r="N78" s="2" t="str">
        <f>VLOOKUP(H78, '쿼리1'!$A:$P, 15, 0)</f>
        <v>정전기70</v>
      </c>
      <c r="O78" s="2">
        <v>3000144567</v>
      </c>
      <c r="P78" s="2" t="str">
        <f>VLOOKUP(H78, '쿼리1'!$A:$R, 17, 0)</f>
        <v>무지</v>
      </c>
      <c r="Q78" s="4">
        <f>VLOOKUP(H78, '쿼리1'!$A:$U, 20, 0)</f>
        <v>57000</v>
      </c>
      <c r="R78" s="2" t="s">
        <v>5397</v>
      </c>
      <c r="S78" s="2" t="s">
        <v>5397</v>
      </c>
      <c r="T78" s="2" t="s">
        <v>5397</v>
      </c>
      <c r="U78" s="2" t="s">
        <v>5397</v>
      </c>
      <c r="V78" s="2" t="s">
        <v>5388</v>
      </c>
      <c r="W78" s="2" t="s">
        <v>5388</v>
      </c>
      <c r="X78" s="6" t="str">
        <f t="shared" si="72"/>
        <v>X</v>
      </c>
      <c r="Y78" s="2" t="s">
        <v>5388</v>
      </c>
      <c r="Z78" s="2" t="s">
        <v>5388</v>
      </c>
      <c r="AA78" s="6" t="str">
        <f t="shared" si="56"/>
        <v>X</v>
      </c>
      <c r="AB78" s="2" t="s">
        <v>5388</v>
      </c>
      <c r="AC78" s="2" t="s">
        <v>5388</v>
      </c>
      <c r="AD78" s="6" t="str">
        <f t="shared" si="69"/>
        <v>X</v>
      </c>
      <c r="AE78" s="2" t="s">
        <v>5388</v>
      </c>
      <c r="AF78" s="2" t="s">
        <v>5388</v>
      </c>
      <c r="AG78" s="2" t="str">
        <f t="shared" si="73"/>
        <v>X</v>
      </c>
      <c r="AH78" s="2" t="s">
        <v>5388</v>
      </c>
      <c r="AI78" s="3">
        <v>45544</v>
      </c>
      <c r="AJ78" s="3">
        <f t="shared" ca="1" si="74"/>
        <v>45656</v>
      </c>
      <c r="AK78" s="2">
        <f t="shared" si="63"/>
        <v>-112</v>
      </c>
      <c r="AL78" s="2" t="str">
        <f t="shared" si="75"/>
        <v>진행중</v>
      </c>
      <c r="AM78" s="2" t="str">
        <f t="shared" si="64"/>
        <v>진행중(-112)</v>
      </c>
      <c r="AN78" s="9">
        <f t="shared" si="65"/>
        <v>0</v>
      </c>
      <c r="AO78" s="9">
        <f t="shared" si="66"/>
        <v>45544</v>
      </c>
      <c r="AP78" s="9">
        <f t="shared" ca="1" si="76"/>
        <v>45656</v>
      </c>
      <c r="AQ78" s="6">
        <f t="shared" ca="1" si="77"/>
        <v>-112</v>
      </c>
      <c r="AR78" s="12">
        <f t="shared" ca="1" si="67"/>
        <v>-112</v>
      </c>
      <c r="AS78" t="str">
        <f t="shared" ca="1" si="78"/>
        <v>진행중</v>
      </c>
      <c r="AT78" t="str">
        <f t="shared" ca="1" si="68"/>
        <v>진행중(-112)</v>
      </c>
    </row>
    <row r="79" spans="2:46" x14ac:dyDescent="0.3">
      <c r="B79" s="2" t="s">
        <v>5577</v>
      </c>
      <c r="C79" s="8">
        <v>-105</v>
      </c>
      <c r="D79" s="2"/>
      <c r="E79" s="2"/>
      <c r="F79" s="2"/>
      <c r="G79" s="2"/>
      <c r="H79" s="2" t="s">
        <v>5281</v>
      </c>
      <c r="I79" s="2" t="str">
        <f t="shared" si="57"/>
        <v>20240903-3000144568-인쇄</v>
      </c>
      <c r="J79" s="2" t="str">
        <f t="shared" si="58"/>
        <v>20240903-3000144568-합지</v>
      </c>
      <c r="K79" s="2" t="str">
        <f t="shared" si="59"/>
        <v>20240903-3000144568-분단</v>
      </c>
      <c r="L79" s="2" t="str">
        <f t="shared" si="60"/>
        <v>20240903-3000144568-제대</v>
      </c>
      <c r="M79" s="2" t="str">
        <f>VLOOKUP(H79, '쿼리1'!$A:$R, 17, 0)</f>
        <v>무지</v>
      </c>
      <c r="N79" s="2" t="str">
        <f>VLOOKUP(H79, '쿼리1'!$A:$P, 15, 0)</f>
        <v>정전기70</v>
      </c>
      <c r="O79" s="2">
        <v>3000144568</v>
      </c>
      <c r="P79" s="2" t="str">
        <f>VLOOKUP(H79, '쿼리1'!$A:$R, 17, 0)</f>
        <v>무지</v>
      </c>
      <c r="Q79" s="4">
        <f>VLOOKUP(H79, '쿼리1'!$A:$U, 20, 0)</f>
        <v>40000</v>
      </c>
      <c r="R79" s="2" t="s">
        <v>5397</v>
      </c>
      <c r="S79" s="2" t="s">
        <v>5397</v>
      </c>
      <c r="T79" s="2" t="s">
        <v>5397</v>
      </c>
      <c r="U79" s="2" t="s">
        <v>5397</v>
      </c>
      <c r="V79" s="2" t="s">
        <v>5388</v>
      </c>
      <c r="W79" s="2" t="s">
        <v>5388</v>
      </c>
      <c r="X79" s="6" t="str">
        <f t="shared" si="72"/>
        <v>X</v>
      </c>
      <c r="Y79" s="2" t="s">
        <v>5388</v>
      </c>
      <c r="Z79" s="2" t="s">
        <v>5388</v>
      </c>
      <c r="AA79" s="6" t="str">
        <f t="shared" si="56"/>
        <v>X</v>
      </c>
      <c r="AB79" s="2" t="s">
        <v>5388</v>
      </c>
      <c r="AC79" s="2" t="s">
        <v>5388</v>
      </c>
      <c r="AD79" s="6" t="str">
        <f t="shared" si="69"/>
        <v>X</v>
      </c>
      <c r="AE79" s="2" t="s">
        <v>5388</v>
      </c>
      <c r="AF79" s="2" t="s">
        <v>5388</v>
      </c>
      <c r="AG79" s="2" t="str">
        <f t="shared" si="73"/>
        <v>X</v>
      </c>
      <c r="AH79" s="2" t="s">
        <v>5388</v>
      </c>
      <c r="AI79" s="3">
        <v>45551</v>
      </c>
      <c r="AJ79" s="3">
        <f t="shared" ca="1" si="74"/>
        <v>45656</v>
      </c>
      <c r="AK79" s="2">
        <f t="shared" si="63"/>
        <v>-105</v>
      </c>
      <c r="AL79" s="2" t="str">
        <f t="shared" si="75"/>
        <v>진행중</v>
      </c>
      <c r="AM79" s="2" t="str">
        <f t="shared" si="64"/>
        <v>진행중(-105)</v>
      </c>
      <c r="AN79" s="9">
        <f t="shared" si="65"/>
        <v>0</v>
      </c>
      <c r="AO79" s="9">
        <f t="shared" si="66"/>
        <v>45551</v>
      </c>
      <c r="AP79" s="9">
        <f t="shared" ca="1" si="76"/>
        <v>45656</v>
      </c>
      <c r="AQ79" s="6">
        <f t="shared" ca="1" si="77"/>
        <v>-105</v>
      </c>
      <c r="AR79" s="12">
        <f t="shared" ca="1" si="67"/>
        <v>-105</v>
      </c>
      <c r="AS79" t="str">
        <f t="shared" ca="1" si="78"/>
        <v>진행중</v>
      </c>
      <c r="AT79" t="str">
        <f t="shared" ca="1" si="68"/>
        <v>진행중(-105)</v>
      </c>
    </row>
    <row r="80" spans="2:46" x14ac:dyDescent="0.3">
      <c r="B80" s="2" t="s">
        <v>5587</v>
      </c>
      <c r="C80" s="8">
        <v>-112</v>
      </c>
      <c r="D80" s="2"/>
      <c r="E80" s="2"/>
      <c r="F80" s="2"/>
      <c r="G80" s="2"/>
      <c r="H80" s="2" t="s">
        <v>5245</v>
      </c>
      <c r="I80" s="2" t="str">
        <f t="shared" si="57"/>
        <v>20240903-3000144569-인쇄</v>
      </c>
      <c r="J80" s="2" t="str">
        <f t="shared" si="58"/>
        <v>20240903-3000144569-합지</v>
      </c>
      <c r="K80" s="2" t="str">
        <f t="shared" si="59"/>
        <v>20240903-3000144569-분단</v>
      </c>
      <c r="L80" s="2" t="str">
        <f t="shared" si="60"/>
        <v>20240903-3000144569-제대</v>
      </c>
      <c r="M80" s="2" t="str">
        <f>VLOOKUP(H80, '쿼리1'!$A:$R, 17, 0)</f>
        <v>무지</v>
      </c>
      <c r="N80" s="2" t="str">
        <f>VLOOKUP(H80, '쿼리1'!$A:$P, 15, 0)</f>
        <v>정전기70</v>
      </c>
      <c r="O80" s="2">
        <v>3000144569</v>
      </c>
      <c r="P80" s="2" t="str">
        <f>VLOOKUP(H80, '쿼리1'!$A:$R, 17, 0)</f>
        <v>무지</v>
      </c>
      <c r="Q80" s="4">
        <f>VLOOKUP(H80, '쿼리1'!$A:$U, 20, 0)</f>
        <v>18000</v>
      </c>
      <c r="R80" s="2" t="s">
        <v>5397</v>
      </c>
      <c r="S80" s="2" t="s">
        <v>5397</v>
      </c>
      <c r="T80" s="2" t="s">
        <v>5397</v>
      </c>
      <c r="U80" s="2" t="s">
        <v>5397</v>
      </c>
      <c r="V80" s="2" t="s">
        <v>5388</v>
      </c>
      <c r="W80" s="2" t="s">
        <v>5388</v>
      </c>
      <c r="X80" s="6" t="str">
        <f t="shared" si="72"/>
        <v>X</v>
      </c>
      <c r="Y80" s="2" t="s">
        <v>5388</v>
      </c>
      <c r="Z80" s="2" t="s">
        <v>5388</v>
      </c>
      <c r="AA80" s="6" t="str">
        <f t="shared" si="56"/>
        <v>X</v>
      </c>
      <c r="AB80" s="2" t="s">
        <v>5388</v>
      </c>
      <c r="AC80" s="2" t="s">
        <v>5388</v>
      </c>
      <c r="AD80" s="6" t="str">
        <f t="shared" si="69"/>
        <v>X</v>
      </c>
      <c r="AE80" s="2" t="s">
        <v>5388</v>
      </c>
      <c r="AF80" s="2" t="s">
        <v>5388</v>
      </c>
      <c r="AG80" s="2" t="str">
        <f t="shared" si="73"/>
        <v>X</v>
      </c>
      <c r="AH80" s="2" t="s">
        <v>5388</v>
      </c>
      <c r="AI80" s="3">
        <v>45544</v>
      </c>
      <c r="AJ80" s="3">
        <f t="shared" ca="1" si="74"/>
        <v>45656</v>
      </c>
      <c r="AK80" s="2">
        <f t="shared" si="63"/>
        <v>-112</v>
      </c>
      <c r="AL80" s="2" t="str">
        <f t="shared" si="75"/>
        <v>진행중</v>
      </c>
      <c r="AM80" s="2" t="str">
        <f t="shared" si="64"/>
        <v>진행중(-112)</v>
      </c>
      <c r="AN80" s="9">
        <f t="shared" si="65"/>
        <v>0</v>
      </c>
      <c r="AO80" s="9">
        <f t="shared" si="66"/>
        <v>45544</v>
      </c>
      <c r="AP80" s="9">
        <f t="shared" ca="1" si="76"/>
        <v>45656</v>
      </c>
      <c r="AQ80" s="6">
        <f t="shared" ca="1" si="77"/>
        <v>-112</v>
      </c>
      <c r="AR80" s="12">
        <f t="shared" ca="1" si="67"/>
        <v>-112</v>
      </c>
      <c r="AS80" t="str">
        <f t="shared" ca="1" si="78"/>
        <v>진행중</v>
      </c>
      <c r="AT80" t="str">
        <f t="shared" ca="1" si="68"/>
        <v>진행중(-112)</v>
      </c>
    </row>
    <row r="81" spans="2:46" x14ac:dyDescent="0.3">
      <c r="B81" s="2" t="s">
        <v>5577</v>
      </c>
      <c r="C81" s="8">
        <v>-105</v>
      </c>
      <c r="D81" s="2"/>
      <c r="E81" s="2"/>
      <c r="F81" s="2"/>
      <c r="G81" s="2"/>
      <c r="H81" s="2" t="s">
        <v>5246</v>
      </c>
      <c r="I81" s="2" t="str">
        <f t="shared" si="57"/>
        <v>20240903-3000149806-인쇄</v>
      </c>
      <c r="J81" s="2" t="str">
        <f t="shared" si="58"/>
        <v>20240903-3000149806-합지</v>
      </c>
      <c r="K81" s="2" t="str">
        <f t="shared" si="59"/>
        <v>20240903-3000149806-분단</v>
      </c>
      <c r="L81" s="2" t="str">
        <f t="shared" si="60"/>
        <v>20240903-3000149806-제대</v>
      </c>
      <c r="M81" s="2" t="str">
        <f>VLOOKUP(H81, '쿼리1'!$A:$R, 17, 0)</f>
        <v>무지</v>
      </c>
      <c r="N81" s="2" t="str">
        <f>VLOOKUP(H81, '쿼리1'!$A:$P, 15, 0)</f>
        <v>정전기70</v>
      </c>
      <c r="O81" s="2">
        <v>3000149806</v>
      </c>
      <c r="P81" s="2" t="str">
        <f>VLOOKUP(H81, '쿼리1'!$A:$R, 17, 0)</f>
        <v>무지</v>
      </c>
      <c r="Q81" s="4">
        <f>VLOOKUP(H81, '쿼리1'!$A:$U, 20, 0)</f>
        <v>40000</v>
      </c>
      <c r="R81" s="2" t="s">
        <v>5397</v>
      </c>
      <c r="S81" s="2" t="s">
        <v>5397</v>
      </c>
      <c r="T81" s="2" t="s">
        <v>5397</v>
      </c>
      <c r="U81" s="2" t="s">
        <v>5397</v>
      </c>
      <c r="V81" s="2" t="s">
        <v>5388</v>
      </c>
      <c r="W81" s="2" t="s">
        <v>5388</v>
      </c>
      <c r="X81" s="6" t="str">
        <f t="shared" si="72"/>
        <v>X</v>
      </c>
      <c r="Y81" s="2" t="s">
        <v>5388</v>
      </c>
      <c r="Z81" s="2" t="s">
        <v>5388</v>
      </c>
      <c r="AA81" s="6" t="str">
        <f t="shared" si="56"/>
        <v>X</v>
      </c>
      <c r="AB81" s="2" t="s">
        <v>5388</v>
      </c>
      <c r="AC81" s="2" t="s">
        <v>5388</v>
      </c>
      <c r="AD81" s="6" t="str">
        <f t="shared" si="69"/>
        <v>X</v>
      </c>
      <c r="AE81" s="2" t="s">
        <v>5388</v>
      </c>
      <c r="AF81" s="2" t="s">
        <v>5388</v>
      </c>
      <c r="AG81" s="2" t="str">
        <f t="shared" si="73"/>
        <v>X</v>
      </c>
      <c r="AH81" s="2" t="s">
        <v>5388</v>
      </c>
      <c r="AI81" s="3">
        <v>45551</v>
      </c>
      <c r="AJ81" s="3">
        <f t="shared" ca="1" si="74"/>
        <v>45656</v>
      </c>
      <c r="AK81" s="2">
        <f t="shared" si="63"/>
        <v>-105</v>
      </c>
      <c r="AL81" s="2" t="str">
        <f t="shared" si="75"/>
        <v>진행중</v>
      </c>
      <c r="AM81" s="2" t="str">
        <f t="shared" si="64"/>
        <v>진행중(-105)</v>
      </c>
      <c r="AN81" s="9">
        <f t="shared" si="65"/>
        <v>0</v>
      </c>
      <c r="AO81" s="9">
        <f t="shared" si="66"/>
        <v>45551</v>
      </c>
      <c r="AP81" s="9">
        <f t="shared" ca="1" si="76"/>
        <v>45656</v>
      </c>
      <c r="AQ81" s="6">
        <f t="shared" ca="1" si="77"/>
        <v>-105</v>
      </c>
      <c r="AR81" s="12">
        <f t="shared" ca="1" si="67"/>
        <v>-105</v>
      </c>
      <c r="AS81" t="str">
        <f t="shared" ca="1" si="78"/>
        <v>진행중</v>
      </c>
      <c r="AT81" t="str">
        <f t="shared" ca="1" si="68"/>
        <v>진행중(-105)</v>
      </c>
    </row>
    <row r="82" spans="2:46" x14ac:dyDescent="0.3">
      <c r="B82" s="2" t="s">
        <v>5587</v>
      </c>
      <c r="C82" s="8">
        <v>-112</v>
      </c>
      <c r="D82" s="2"/>
      <c r="E82" s="2"/>
      <c r="F82" s="2"/>
      <c r="G82" s="2"/>
      <c r="H82" s="2" t="s">
        <v>388</v>
      </c>
      <c r="I82" s="2" t="str">
        <f t="shared" si="57"/>
        <v>20240903-3000159083-인쇄</v>
      </c>
      <c r="J82" s="2" t="str">
        <f t="shared" si="58"/>
        <v>20240903-3000159083-합지</v>
      </c>
      <c r="K82" s="2" t="str">
        <f t="shared" si="59"/>
        <v>20240903-3000159083-분단</v>
      </c>
      <c r="L82" s="2" t="str">
        <f t="shared" si="60"/>
        <v>20240903-3000159083-제대</v>
      </c>
      <c r="M82" s="2" t="str">
        <f>VLOOKUP(H82, '쿼리1'!$A:$R, 17, 0)</f>
        <v>무지</v>
      </c>
      <c r="N82" s="2" t="str">
        <f>VLOOKUP(H82, '쿼리1'!$A:$P, 15, 0)</f>
        <v>의류고정용 종이(SC400,210*297)-M363(10098)</v>
      </c>
      <c r="O82" s="2">
        <v>3000159083</v>
      </c>
      <c r="P82" s="2" t="str">
        <f>VLOOKUP(H82, '쿼리1'!$A:$R, 17, 0)</f>
        <v>무지</v>
      </c>
      <c r="Q82" s="4">
        <f>VLOOKUP(H82, '쿼리1'!$A:$U, 20, 0)</f>
        <v>45000</v>
      </c>
      <c r="R82" s="2" t="s">
        <v>5397</v>
      </c>
      <c r="S82" s="2" t="s">
        <v>5397</v>
      </c>
      <c r="T82" s="2" t="s">
        <v>5397</v>
      </c>
      <c r="U82" s="2" t="s">
        <v>5397</v>
      </c>
      <c r="V82" s="2" t="s">
        <v>5388</v>
      </c>
      <c r="W82" s="2" t="s">
        <v>5388</v>
      </c>
      <c r="X82" s="6" t="str">
        <f t="shared" si="72"/>
        <v>X</v>
      </c>
      <c r="Y82" s="2" t="s">
        <v>5388</v>
      </c>
      <c r="Z82" s="2" t="s">
        <v>5388</v>
      </c>
      <c r="AA82" s="6" t="str">
        <f t="shared" si="56"/>
        <v>X</v>
      </c>
      <c r="AB82" s="2" t="s">
        <v>5388</v>
      </c>
      <c r="AC82" s="2" t="s">
        <v>5388</v>
      </c>
      <c r="AD82" s="6" t="str">
        <f t="shared" si="69"/>
        <v>X</v>
      </c>
      <c r="AE82" s="2" t="s">
        <v>5388</v>
      </c>
      <c r="AF82" s="2" t="s">
        <v>5388</v>
      </c>
      <c r="AG82" s="2" t="str">
        <f t="shared" si="73"/>
        <v>X</v>
      </c>
      <c r="AH82" s="2" t="s">
        <v>5388</v>
      </c>
      <c r="AI82" s="3">
        <v>45544</v>
      </c>
      <c r="AJ82" s="3">
        <f t="shared" ca="1" si="74"/>
        <v>45656</v>
      </c>
      <c r="AK82" s="2">
        <f t="shared" si="63"/>
        <v>-112</v>
      </c>
      <c r="AL82" s="2" t="str">
        <f t="shared" si="75"/>
        <v>진행중</v>
      </c>
      <c r="AM82" s="2" t="str">
        <f t="shared" si="64"/>
        <v>진행중(-112)</v>
      </c>
      <c r="AN82" s="9">
        <f t="shared" si="65"/>
        <v>0</v>
      </c>
      <c r="AO82" s="9">
        <f t="shared" si="66"/>
        <v>45595</v>
      </c>
      <c r="AP82" s="9">
        <f t="shared" ca="1" si="76"/>
        <v>45656</v>
      </c>
      <c r="AQ82" s="6">
        <f t="shared" ca="1" si="77"/>
        <v>-61</v>
      </c>
      <c r="AR82" s="12">
        <f t="shared" ca="1" si="67"/>
        <v>-61</v>
      </c>
      <c r="AS82" t="str">
        <f t="shared" ca="1" si="78"/>
        <v>진행중</v>
      </c>
      <c r="AT82" t="str">
        <f t="shared" ca="1" si="68"/>
        <v>진행중(-61)</v>
      </c>
    </row>
    <row r="83" spans="2:46" x14ac:dyDescent="0.3">
      <c r="B83" s="2" t="s">
        <v>5588</v>
      </c>
      <c r="C83" s="8">
        <v>-98</v>
      </c>
      <c r="D83" s="2"/>
      <c r="E83" s="2"/>
      <c r="F83" s="2"/>
      <c r="G83" s="2"/>
      <c r="H83" s="2" t="s">
        <v>5335</v>
      </c>
      <c r="I83" s="2" t="str">
        <f t="shared" si="57"/>
        <v>20240903-3000166277-인쇄</v>
      </c>
      <c r="J83" s="2" t="str">
        <f t="shared" si="58"/>
        <v>20240903-3000166277-합지</v>
      </c>
      <c r="K83" s="2" t="str">
        <f t="shared" si="59"/>
        <v>20240903-3000166277-분단</v>
      </c>
      <c r="L83" s="2" t="str">
        <f t="shared" si="60"/>
        <v>20240903-3000166277-제대</v>
      </c>
      <c r="M83" s="2" t="str">
        <f>VLOOKUP(H83, '쿼리1'!$A:$R, 17, 0)</f>
        <v>6도-(주)푸드코아-반반 샌드위치(마켓컬리)</v>
      </c>
      <c r="N83" s="2" t="str">
        <f>VLOOKUP(H83, '쿼리1'!$A:$P, 15, 0)</f>
        <v>유포지80</v>
      </c>
      <c r="O83" s="2">
        <v>3000166277</v>
      </c>
      <c r="P83" s="2" t="str">
        <f>VLOOKUP(H83, '쿼리1'!$A:$R, 17, 0)</f>
        <v>6도-(주)푸드코아-반반 샌드위치(마켓컬리)</v>
      </c>
      <c r="Q83" s="4">
        <f>VLOOKUP(H83, '쿼리1'!$A:$U, 20, 0)</f>
        <v>10000</v>
      </c>
      <c r="R83" s="2" t="s">
        <v>5397</v>
      </c>
      <c r="S83" s="2" t="s">
        <v>5397</v>
      </c>
      <c r="T83" s="2" t="s">
        <v>5397</v>
      </c>
      <c r="U83" s="2" t="s">
        <v>5397</v>
      </c>
      <c r="V83" s="2" t="s">
        <v>5388</v>
      </c>
      <c r="W83" s="2" t="s">
        <v>5388</v>
      </c>
      <c r="X83" s="6" t="str">
        <f t="shared" si="72"/>
        <v>X</v>
      </c>
      <c r="Y83" s="2" t="s">
        <v>5388</v>
      </c>
      <c r="Z83" s="2" t="s">
        <v>5388</v>
      </c>
      <c r="AA83" s="6" t="str">
        <f t="shared" si="56"/>
        <v>X</v>
      </c>
      <c r="AB83" s="2" t="s">
        <v>5388</v>
      </c>
      <c r="AC83" s="2" t="s">
        <v>5388</v>
      </c>
      <c r="AD83" s="6" t="str">
        <f t="shared" si="69"/>
        <v>X</v>
      </c>
      <c r="AE83" s="2" t="s">
        <v>5388</v>
      </c>
      <c r="AF83" s="2" t="s">
        <v>5388</v>
      </c>
      <c r="AG83" s="2" t="str">
        <f t="shared" si="73"/>
        <v>X</v>
      </c>
      <c r="AH83" s="2" t="s">
        <v>5388</v>
      </c>
      <c r="AI83" s="3">
        <v>45558</v>
      </c>
      <c r="AJ83" s="3">
        <f t="shared" ca="1" si="74"/>
        <v>45656</v>
      </c>
      <c r="AK83" s="2">
        <f t="shared" si="63"/>
        <v>-98</v>
      </c>
      <c r="AL83" s="2" t="str">
        <f t="shared" si="75"/>
        <v>진행중</v>
      </c>
      <c r="AM83" s="2" t="str">
        <f t="shared" si="64"/>
        <v>진행중(-98)</v>
      </c>
      <c r="AN83" s="9">
        <f t="shared" si="65"/>
        <v>0</v>
      </c>
      <c r="AO83" s="9">
        <f t="shared" si="66"/>
        <v>45558</v>
      </c>
      <c r="AP83" s="9">
        <f t="shared" ca="1" si="76"/>
        <v>45656</v>
      </c>
      <c r="AQ83" s="6">
        <f t="shared" ca="1" si="77"/>
        <v>-98</v>
      </c>
      <c r="AR83" s="12">
        <f t="shared" ca="1" si="67"/>
        <v>-98</v>
      </c>
      <c r="AS83" t="str">
        <f t="shared" ca="1" si="78"/>
        <v>진행중</v>
      </c>
      <c r="AT83" t="str">
        <f t="shared" ca="1" si="68"/>
        <v>진행중(-98)</v>
      </c>
    </row>
    <row r="84" spans="2:46" x14ac:dyDescent="0.3">
      <c r="B84" s="2" t="s">
        <v>5588</v>
      </c>
      <c r="C84" s="8">
        <v>-98</v>
      </c>
      <c r="D84" s="2"/>
      <c r="E84" s="2"/>
      <c r="F84" s="2"/>
      <c r="G84" s="2"/>
      <c r="H84" s="2" t="s">
        <v>2900</v>
      </c>
      <c r="I84" s="2" t="str">
        <f t="shared" si="57"/>
        <v>20240903-3000166991-인쇄</v>
      </c>
      <c r="J84" s="2" t="str">
        <f t="shared" si="58"/>
        <v>20240903-3000166991-합지</v>
      </c>
      <c r="K84" s="2" t="str">
        <f t="shared" si="59"/>
        <v>20240903-3000166991-분단</v>
      </c>
      <c r="L84" s="2" t="str">
        <f t="shared" si="60"/>
        <v>20240903-3000166991-제대</v>
      </c>
      <c r="M84" s="2" t="str">
        <f>VLOOKUP(H84, '쿼리1'!$A:$R, 17, 0)</f>
        <v>무지</v>
      </c>
      <c r="N84" s="2" t="str">
        <f>VLOOKUP(H84, '쿼리1'!$A:$P, 15, 0)</f>
        <v>PE튜브(투명)25</v>
      </c>
      <c r="O84" s="2">
        <v>3000166991</v>
      </c>
      <c r="P84" s="2" t="str">
        <f>VLOOKUP(H84, '쿼리1'!$A:$R, 17, 0)</f>
        <v>무지</v>
      </c>
      <c r="Q84" s="4">
        <f>VLOOKUP(H84, '쿼리1'!$A:$U, 20, 0)</f>
        <v>29</v>
      </c>
      <c r="R84" s="2" t="s">
        <v>5397</v>
      </c>
      <c r="S84" s="2" t="s">
        <v>5397</v>
      </c>
      <c r="T84" s="2" t="s">
        <v>5397</v>
      </c>
      <c r="U84" s="2" t="s">
        <v>5397</v>
      </c>
      <c r="V84" s="2" t="s">
        <v>5388</v>
      </c>
      <c r="W84" s="2" t="s">
        <v>5388</v>
      </c>
      <c r="X84" s="6" t="str">
        <f t="shared" si="72"/>
        <v>X</v>
      </c>
      <c r="Y84" s="2" t="s">
        <v>5388</v>
      </c>
      <c r="Z84" s="2" t="s">
        <v>5388</v>
      </c>
      <c r="AA84" s="6" t="str">
        <f t="shared" si="56"/>
        <v>X</v>
      </c>
      <c r="AB84" s="2" t="s">
        <v>5388</v>
      </c>
      <c r="AC84" s="2" t="s">
        <v>5388</v>
      </c>
      <c r="AD84" s="6" t="str">
        <f t="shared" si="69"/>
        <v>X</v>
      </c>
      <c r="AE84" s="2" t="s">
        <v>5388</v>
      </c>
      <c r="AF84" s="2" t="s">
        <v>5388</v>
      </c>
      <c r="AG84" s="2" t="str">
        <f t="shared" si="73"/>
        <v>X</v>
      </c>
      <c r="AH84" s="2" t="s">
        <v>5388</v>
      </c>
      <c r="AI84" s="3">
        <v>45558</v>
      </c>
      <c r="AJ84" s="3">
        <f t="shared" ca="1" si="74"/>
        <v>45656</v>
      </c>
      <c r="AK84" s="2">
        <f t="shared" si="63"/>
        <v>-98</v>
      </c>
      <c r="AL84" s="2" t="str">
        <f t="shared" si="75"/>
        <v>진행중</v>
      </c>
      <c r="AM84" s="2" t="str">
        <f t="shared" si="64"/>
        <v>진행중(-98)</v>
      </c>
      <c r="AN84" s="9">
        <f t="shared" si="65"/>
        <v>0</v>
      </c>
      <c r="AO84" s="9">
        <f t="shared" si="66"/>
        <v>45558</v>
      </c>
      <c r="AP84" s="9">
        <f t="shared" ca="1" si="76"/>
        <v>45656</v>
      </c>
      <c r="AQ84" s="6">
        <f t="shared" ca="1" si="77"/>
        <v>-98</v>
      </c>
      <c r="AR84" s="12">
        <f t="shared" ca="1" si="67"/>
        <v>-98</v>
      </c>
      <c r="AS84" t="str">
        <f t="shared" ca="1" si="78"/>
        <v>진행중</v>
      </c>
      <c r="AT84" t="str">
        <f t="shared" ca="1" si="68"/>
        <v>진행중(-98)</v>
      </c>
    </row>
    <row r="85" spans="2:46" x14ac:dyDescent="0.3">
      <c r="B85" s="2" t="s">
        <v>5586</v>
      </c>
      <c r="C85" s="8">
        <v>-101</v>
      </c>
      <c r="D85" s="2"/>
      <c r="E85" s="2"/>
      <c r="F85" s="2"/>
      <c r="G85" s="2"/>
      <c r="H85" s="2" t="s">
        <v>1294</v>
      </c>
      <c r="I85" s="2" t="str">
        <f t="shared" si="57"/>
        <v>20240903-3000168313-인쇄</v>
      </c>
      <c r="J85" s="2" t="str">
        <f t="shared" si="58"/>
        <v>20240903-3000168313-합지</v>
      </c>
      <c r="K85" s="2" t="str">
        <f t="shared" si="59"/>
        <v>20240903-3000168313-분단</v>
      </c>
      <c r="L85" s="2" t="str">
        <f t="shared" si="60"/>
        <v>20240903-3000168313-제대</v>
      </c>
      <c r="M85" s="2" t="str">
        <f>VLOOKUP(H85, '쿼리1'!$A:$R, 17, 0)</f>
        <v>양면2도-칵테일얼음 3kg(리뉴얼디자인)</v>
      </c>
      <c r="N85" s="2" t="str">
        <f>VLOOKUP(H85, '쿼리1'!$A:$P, 15, 0)</f>
        <v>PE튜브(투명/옥텐)90</v>
      </c>
      <c r="O85" s="2">
        <v>3000168313</v>
      </c>
      <c r="P85" s="2" t="str">
        <f>VLOOKUP(H85, '쿼리1'!$A:$R, 17, 0)</f>
        <v>양면2도-칵테일얼음 3kg(리뉴얼디자인)</v>
      </c>
      <c r="Q85" s="4">
        <f>VLOOKUP(H85, '쿼리1'!$A:$U, 20, 0)</f>
        <v>30000</v>
      </c>
      <c r="R85" s="2" t="s">
        <v>5397</v>
      </c>
      <c r="S85" s="2" t="s">
        <v>5397</v>
      </c>
      <c r="T85" s="2" t="s">
        <v>5397</v>
      </c>
      <c r="U85" s="2" t="s">
        <v>5397</v>
      </c>
      <c r="V85" s="2" t="s">
        <v>5388</v>
      </c>
      <c r="W85" s="2" t="s">
        <v>5388</v>
      </c>
      <c r="X85" s="6" t="str">
        <f t="shared" si="72"/>
        <v>X</v>
      </c>
      <c r="Y85" s="2" t="s">
        <v>5388</v>
      </c>
      <c r="Z85" s="2" t="s">
        <v>5388</v>
      </c>
      <c r="AA85" s="6" t="str">
        <f t="shared" si="56"/>
        <v>X</v>
      </c>
      <c r="AB85" s="2" t="s">
        <v>5388</v>
      </c>
      <c r="AC85" s="2" t="s">
        <v>5388</v>
      </c>
      <c r="AD85" s="6" t="str">
        <f t="shared" si="69"/>
        <v>X</v>
      </c>
      <c r="AE85" s="2" t="s">
        <v>5388</v>
      </c>
      <c r="AF85" s="2" t="s">
        <v>5388</v>
      </c>
      <c r="AG85" s="2" t="str">
        <f t="shared" si="73"/>
        <v>X</v>
      </c>
      <c r="AH85" s="2" t="s">
        <v>5388</v>
      </c>
      <c r="AI85" s="3">
        <v>45555</v>
      </c>
      <c r="AJ85" s="3">
        <f t="shared" ca="1" si="74"/>
        <v>45656</v>
      </c>
      <c r="AK85" s="2">
        <f t="shared" si="63"/>
        <v>-101</v>
      </c>
      <c r="AL85" s="2" t="str">
        <f t="shared" si="75"/>
        <v>진행중</v>
      </c>
      <c r="AM85" s="2" t="str">
        <f t="shared" si="64"/>
        <v>진행중(-101)</v>
      </c>
      <c r="AN85" s="9">
        <f t="shared" si="65"/>
        <v>0</v>
      </c>
      <c r="AO85" s="9">
        <f t="shared" si="66"/>
        <v>45622</v>
      </c>
      <c r="AP85" s="9">
        <f t="shared" ca="1" si="76"/>
        <v>45656</v>
      </c>
      <c r="AQ85" s="6">
        <f t="shared" ca="1" si="77"/>
        <v>-34</v>
      </c>
      <c r="AR85" s="12">
        <f t="shared" ca="1" si="67"/>
        <v>-34</v>
      </c>
      <c r="AS85" t="str">
        <f t="shared" ca="1" si="78"/>
        <v>진행중</v>
      </c>
      <c r="AT85" t="str">
        <f t="shared" ca="1" si="68"/>
        <v>진행중(-34)</v>
      </c>
    </row>
    <row r="86" spans="2:46" x14ac:dyDescent="0.3">
      <c r="B86" s="2" t="s">
        <v>5589</v>
      </c>
      <c r="C86" s="8">
        <v>-102</v>
      </c>
      <c r="D86" s="2"/>
      <c r="E86" s="2"/>
      <c r="F86" s="2"/>
      <c r="G86" s="2"/>
      <c r="H86" s="2" t="s">
        <v>5249</v>
      </c>
      <c r="I86" s="2" t="str">
        <f t="shared" si="57"/>
        <v>20240903-3620N0001-인쇄</v>
      </c>
      <c r="J86" s="2" t="str">
        <f t="shared" si="58"/>
        <v>20240903-3620N0001-합지</v>
      </c>
      <c r="K86" s="2" t="str">
        <f t="shared" si="59"/>
        <v>20240903-3620N0001-분단</v>
      </c>
      <c r="L86" s="2" t="str">
        <f t="shared" si="60"/>
        <v>20240903-3620N0001-제대</v>
      </c>
      <c r="M86" s="2" t="str">
        <f>VLOOKUP(H86, '쿼리1'!$A:$R, 17, 0)</f>
        <v>무지</v>
      </c>
      <c r="N86" s="2" t="str">
        <f>VLOOKUP(H86, '쿼리1'!$A:$P, 15, 0)</f>
        <v>정전기70=무지</v>
      </c>
      <c r="O86" s="2" t="s">
        <v>5691</v>
      </c>
      <c r="P86" s="2" t="str">
        <f>VLOOKUP(H86, '쿼리1'!$A:$R, 17, 0)</f>
        <v>무지</v>
      </c>
      <c r="Q86" s="4">
        <f>VLOOKUP(H86, '쿼리1'!$A:$U, 20, 0)</f>
        <v>66000</v>
      </c>
      <c r="R86" s="2" t="s">
        <v>5397</v>
      </c>
      <c r="S86" s="2" t="s">
        <v>5397</v>
      </c>
      <c r="T86" s="2" t="s">
        <v>5397</v>
      </c>
      <c r="U86" s="2" t="s">
        <v>5397</v>
      </c>
      <c r="V86" s="2" t="s">
        <v>5388</v>
      </c>
      <c r="W86" s="2" t="s">
        <v>5388</v>
      </c>
      <c r="X86" s="6" t="str">
        <f t="shared" si="72"/>
        <v>X</v>
      </c>
      <c r="Y86" s="2" t="s">
        <v>5388</v>
      </c>
      <c r="Z86" s="2" t="s">
        <v>5388</v>
      </c>
      <c r="AA86" s="6" t="str">
        <f t="shared" si="56"/>
        <v>X</v>
      </c>
      <c r="AB86" s="2" t="s">
        <v>5388</v>
      </c>
      <c r="AC86" s="2" t="s">
        <v>5388</v>
      </c>
      <c r="AD86" s="6" t="str">
        <f t="shared" si="69"/>
        <v>X</v>
      </c>
      <c r="AE86" s="2" t="s">
        <v>5388</v>
      </c>
      <c r="AF86" s="2" t="s">
        <v>5388</v>
      </c>
      <c r="AG86" s="2" t="str">
        <f t="shared" si="73"/>
        <v>X</v>
      </c>
      <c r="AH86" s="2" t="s">
        <v>5388</v>
      </c>
      <c r="AI86" s="3">
        <v>45554</v>
      </c>
      <c r="AJ86" s="3">
        <f t="shared" ca="1" si="74"/>
        <v>45656</v>
      </c>
      <c r="AK86" s="2">
        <f t="shared" si="63"/>
        <v>-102</v>
      </c>
      <c r="AL86" s="2" t="str">
        <f t="shared" si="75"/>
        <v>진행중</v>
      </c>
      <c r="AM86" s="2" t="str">
        <f t="shared" si="64"/>
        <v>진행중(-102)</v>
      </c>
      <c r="AN86" s="9">
        <f t="shared" si="65"/>
        <v>0</v>
      </c>
      <c r="AO86" s="9">
        <f t="shared" si="66"/>
        <v>45554</v>
      </c>
      <c r="AP86" s="9">
        <f t="shared" ca="1" si="76"/>
        <v>45656</v>
      </c>
      <c r="AQ86" s="6">
        <f t="shared" ca="1" si="77"/>
        <v>-102</v>
      </c>
      <c r="AR86" s="12">
        <f t="shared" ca="1" si="67"/>
        <v>-102</v>
      </c>
      <c r="AS86" t="str">
        <f t="shared" ca="1" si="78"/>
        <v>진행중</v>
      </c>
      <c r="AT86" t="str">
        <f t="shared" ca="1" si="68"/>
        <v>진행중(-102)</v>
      </c>
    </row>
    <row r="87" spans="2:46" x14ac:dyDescent="0.3">
      <c r="B87" s="2" t="s">
        <v>5413</v>
      </c>
      <c r="C87" s="7">
        <v>-10</v>
      </c>
      <c r="D87" s="2"/>
      <c r="E87" s="2" t="s">
        <v>5405</v>
      </c>
      <c r="F87" s="2"/>
      <c r="G87" s="2" t="s">
        <v>5444</v>
      </c>
      <c r="H87" s="2" t="s">
        <v>2092</v>
      </c>
      <c r="I87" s="2" t="str">
        <f t="shared" si="57"/>
        <v>20240903-900011-인쇄</v>
      </c>
      <c r="J87" s="2" t="str">
        <f t="shared" si="58"/>
        <v>20240903-900011-합지</v>
      </c>
      <c r="K87" s="2" t="str">
        <f t="shared" si="59"/>
        <v>20240903-900011-분단</v>
      </c>
      <c r="L87" s="2" t="str">
        <f t="shared" si="60"/>
        <v>20240903-900011-제대</v>
      </c>
      <c r="M87" s="2" t="str">
        <f>VLOOKUP(H87, '쿼리1'!$A:$R, 17, 0)</f>
        <v>무지</v>
      </c>
      <c r="N87" s="2" t="str">
        <f>VLOOKUP(H87, '쿼리1'!$A:$P, 15, 0)</f>
        <v>나이론70=무지</v>
      </c>
      <c r="O87" s="2">
        <v>900011</v>
      </c>
      <c r="P87" s="2" t="str">
        <f>VLOOKUP(H87, '쿼리1'!$A:$R, 17, 0)</f>
        <v>무지</v>
      </c>
      <c r="Q87" s="4">
        <f>VLOOKUP(H87, '쿼리1'!$A:$U, 20, 0)</f>
        <v>428571</v>
      </c>
      <c r="R87" s="2" t="s">
        <v>5397</v>
      </c>
      <c r="S87" s="2" t="s">
        <v>31</v>
      </c>
      <c r="T87" s="2" t="s">
        <v>5397</v>
      </c>
      <c r="U87" s="2" t="s">
        <v>31</v>
      </c>
      <c r="V87" s="2" t="s">
        <v>5388</v>
      </c>
      <c r="W87" s="3" t="s">
        <v>5388</v>
      </c>
      <c r="X87" s="6" t="str">
        <f t="shared" si="72"/>
        <v>X</v>
      </c>
      <c r="Y87" s="3">
        <v>45546</v>
      </c>
      <c r="Z87" s="3">
        <v>45545</v>
      </c>
      <c r="AA87" s="6">
        <f t="shared" ref="AA87:AA96" si="79">IFERROR(IF(Z87-Y87&gt;0, "+" &amp; (Z87-Y87), Z87-Y87), "X")</f>
        <v>-1</v>
      </c>
      <c r="AB87" s="3" t="s">
        <v>5388</v>
      </c>
      <c r="AC87" s="2" t="s">
        <v>5388</v>
      </c>
      <c r="AD87" s="6" t="str">
        <f t="shared" si="69"/>
        <v>X</v>
      </c>
      <c r="AE87" s="3">
        <v>45565</v>
      </c>
      <c r="AF87" s="3">
        <v>45575</v>
      </c>
      <c r="AG87" s="2" t="str">
        <f t="shared" ref="AG87:AG90" si="80">IFERROR(IF(AF87-AE87&gt;0, "+" &amp; (AF87-AE87), AF87-AE87), "X")</f>
        <v>+10</v>
      </c>
      <c r="AH87" s="3">
        <v>45575</v>
      </c>
      <c r="AI87" s="3">
        <f t="shared" ref="AI87:AI90" si="81">AE87</f>
        <v>45565</v>
      </c>
      <c r="AJ87" s="3"/>
      <c r="AK87" s="2">
        <f t="shared" si="63"/>
        <v>-10</v>
      </c>
      <c r="AL87" s="2" t="s">
        <v>5567</v>
      </c>
      <c r="AM87" s="2" t="str">
        <f t="shared" si="64"/>
        <v>생산완료(-10)</v>
      </c>
      <c r="AN87" s="9">
        <f t="shared" si="65"/>
        <v>45654</v>
      </c>
      <c r="AO87" s="9">
        <f t="shared" si="66"/>
        <v>45623</v>
      </c>
      <c r="AP87" s="9"/>
      <c r="AQ87" s="2">
        <f t="shared" ref="AQ87:AQ96" si="82">AO87-AN87</f>
        <v>-31</v>
      </c>
      <c r="AR87" s="12">
        <f t="shared" si="67"/>
        <v>-31</v>
      </c>
      <c r="AS87" t="s">
        <v>5567</v>
      </c>
      <c r="AT87" t="str">
        <f t="shared" si="68"/>
        <v>생산완료(-31)</v>
      </c>
    </row>
    <row r="88" spans="2:46" x14ac:dyDescent="0.3">
      <c r="B88" s="2" t="s">
        <v>5590</v>
      </c>
      <c r="C88" s="7">
        <v>-23</v>
      </c>
      <c r="D88" s="2" t="s">
        <v>5429</v>
      </c>
      <c r="E88" s="2" t="s">
        <v>5412</v>
      </c>
      <c r="F88" s="2"/>
      <c r="G88" s="2" t="s">
        <v>5446</v>
      </c>
      <c r="H88" s="2" t="s">
        <v>1442</v>
      </c>
      <c r="I88" s="2" t="str">
        <f t="shared" si="57"/>
        <v>20240904-1000143636-인쇄</v>
      </c>
      <c r="J88" s="2" t="str">
        <f t="shared" si="58"/>
        <v>20240904-1000143636-합지</v>
      </c>
      <c r="K88" s="2" t="str">
        <f t="shared" si="59"/>
        <v>20240904-1000143636-분단</v>
      </c>
      <c r="L88" s="2" t="str">
        <f t="shared" si="60"/>
        <v>20240904-1000143636-제대</v>
      </c>
      <c r="M88" s="2" t="str">
        <f>VLOOKUP(H88, '쿼리1'!$A:$R, 17, 0)</f>
        <v>1도-옛날 육수봉지</v>
      </c>
      <c r="N88" s="2" t="str">
        <f>VLOOKUP(H88, '쿼리1'!$A:$P, 15, 0)</f>
        <v>나이론(메탈로젠)100</v>
      </c>
      <c r="O88" s="2">
        <v>1000143636</v>
      </c>
      <c r="P88" s="2" t="str">
        <f>VLOOKUP(H88, '쿼리1'!$A:$R, 17, 0)</f>
        <v>1도-옛날 육수봉지</v>
      </c>
      <c r="Q88" s="4">
        <f>VLOOKUP(H88, '쿼리1'!$A:$U, 20, 0)</f>
        <v>35294</v>
      </c>
      <c r="R88" s="2" t="s">
        <v>31</v>
      </c>
      <c r="S88" s="2" t="s">
        <v>31</v>
      </c>
      <c r="T88" s="2" t="s">
        <v>5397</v>
      </c>
      <c r="U88" s="2" t="s">
        <v>31</v>
      </c>
      <c r="V88" s="3">
        <v>45545</v>
      </c>
      <c r="W88" s="3">
        <v>45559</v>
      </c>
      <c r="X88" s="6" t="str">
        <f t="shared" ref="X88:X95" si="83">IFERROR(IF(W88-V88&gt;0, "+" &amp; (W88-V88), W88-V88), "X")</f>
        <v>+14</v>
      </c>
      <c r="Y88" s="3">
        <v>45548</v>
      </c>
      <c r="Z88" s="3">
        <v>45549</v>
      </c>
      <c r="AA88" s="6" t="str">
        <f t="shared" si="79"/>
        <v>+1</v>
      </c>
      <c r="AB88" s="3" t="s">
        <v>5388</v>
      </c>
      <c r="AC88" s="2" t="s">
        <v>5388</v>
      </c>
      <c r="AD88" s="6" t="str">
        <f t="shared" si="69"/>
        <v>X</v>
      </c>
      <c r="AE88" s="3">
        <v>45552</v>
      </c>
      <c r="AF88" s="3">
        <v>45575</v>
      </c>
      <c r="AG88" s="2" t="str">
        <f t="shared" si="80"/>
        <v>+23</v>
      </c>
      <c r="AH88" s="3">
        <v>45575</v>
      </c>
      <c r="AI88" s="3">
        <f t="shared" si="81"/>
        <v>45552</v>
      </c>
      <c r="AJ88" s="3"/>
      <c r="AK88" s="2">
        <f t="shared" si="63"/>
        <v>-23</v>
      </c>
      <c r="AL88" s="2" t="s">
        <v>5567</v>
      </c>
      <c r="AM88" s="2" t="str">
        <f t="shared" si="64"/>
        <v>생산완료(-23)</v>
      </c>
      <c r="AN88" s="9">
        <f t="shared" si="65"/>
        <v>45646</v>
      </c>
      <c r="AO88" s="9">
        <f t="shared" si="66"/>
        <v>45642</v>
      </c>
      <c r="AP88" s="9"/>
      <c r="AQ88" s="2">
        <f t="shared" si="82"/>
        <v>-4</v>
      </c>
      <c r="AR88" s="12">
        <f t="shared" si="67"/>
        <v>-4</v>
      </c>
      <c r="AS88" t="s">
        <v>5567</v>
      </c>
      <c r="AT88" t="str">
        <f t="shared" si="68"/>
        <v>생산완료(-4)</v>
      </c>
    </row>
    <row r="89" spans="2:46" x14ac:dyDescent="0.3">
      <c r="B89" s="2" t="s">
        <v>5432</v>
      </c>
      <c r="C89" s="7">
        <v>6</v>
      </c>
      <c r="D89" s="2" t="s">
        <v>5418</v>
      </c>
      <c r="E89" s="2" t="s">
        <v>5407</v>
      </c>
      <c r="F89" s="2"/>
      <c r="G89" s="2" t="s">
        <v>5407</v>
      </c>
      <c r="H89" s="2" t="s">
        <v>1654</v>
      </c>
      <c r="I89" s="2" t="str">
        <f t="shared" si="57"/>
        <v>20240904-1000146161-인쇄</v>
      </c>
      <c r="J89" s="2" t="str">
        <f t="shared" si="58"/>
        <v>20240904-1000146161-합지</v>
      </c>
      <c r="K89" s="2" t="str">
        <f t="shared" si="59"/>
        <v>20240904-1000146161-분단</v>
      </c>
      <c r="L89" s="2" t="str">
        <f t="shared" si="60"/>
        <v>20240904-1000146161-제대</v>
      </c>
      <c r="M89" s="2" t="str">
        <f>VLOOKUP(H89, '쿼리1'!$A:$R, 17, 0)</f>
        <v>1도-메르슈 150매</v>
      </c>
      <c r="N89" s="2" t="str">
        <f>VLOOKUP(H89, '쿼리1'!$A:$P, 15, 0)</f>
        <v>오피피(무광)80</v>
      </c>
      <c r="O89" s="2">
        <v>1000146161</v>
      </c>
      <c r="P89" s="2" t="str">
        <f>VLOOKUP(H89, '쿼리1'!$A:$R, 17, 0)</f>
        <v>1도-메르슈 150매</v>
      </c>
      <c r="Q89" s="4">
        <f>VLOOKUP(H89, '쿼리1'!$A:$U, 20, 0)</f>
        <v>12987</v>
      </c>
      <c r="R89" s="2" t="s">
        <v>31</v>
      </c>
      <c r="S89" s="2" t="s">
        <v>31</v>
      </c>
      <c r="T89" s="2" t="s">
        <v>5397</v>
      </c>
      <c r="U89" s="2" t="s">
        <v>31</v>
      </c>
      <c r="V89" s="3">
        <v>45545</v>
      </c>
      <c r="W89" s="3">
        <v>45541</v>
      </c>
      <c r="X89" s="6">
        <f t="shared" si="83"/>
        <v>-4</v>
      </c>
      <c r="Y89" s="3">
        <v>45551</v>
      </c>
      <c r="Z89" s="3">
        <v>45545</v>
      </c>
      <c r="AA89" s="6">
        <f t="shared" si="79"/>
        <v>-6</v>
      </c>
      <c r="AB89" s="3" t="s">
        <v>5388</v>
      </c>
      <c r="AC89" s="2" t="s">
        <v>5388</v>
      </c>
      <c r="AD89" s="6" t="str">
        <f t="shared" si="69"/>
        <v>X</v>
      </c>
      <c r="AE89" s="3">
        <v>45553</v>
      </c>
      <c r="AF89" s="3">
        <v>45547</v>
      </c>
      <c r="AG89" s="2">
        <f t="shared" si="80"/>
        <v>-6</v>
      </c>
      <c r="AH89" s="3">
        <v>45547</v>
      </c>
      <c r="AI89" s="3">
        <f t="shared" si="81"/>
        <v>45553</v>
      </c>
      <c r="AJ89" s="3"/>
      <c r="AK89" s="2" t="str">
        <f t="shared" si="63"/>
        <v>+6</v>
      </c>
      <c r="AL89" s="2" t="s">
        <v>5567</v>
      </c>
      <c r="AM89" s="2" t="str">
        <f t="shared" si="64"/>
        <v>생산완료(+6)</v>
      </c>
      <c r="AN89" s="9">
        <f t="shared" si="65"/>
        <v>45547</v>
      </c>
      <c r="AO89" s="9">
        <f t="shared" si="66"/>
        <v>45553</v>
      </c>
      <c r="AP89" s="9"/>
      <c r="AQ89" s="2">
        <f t="shared" si="82"/>
        <v>6</v>
      </c>
      <c r="AR89" s="12" t="str">
        <f t="shared" si="67"/>
        <v>+6</v>
      </c>
      <c r="AS89" t="s">
        <v>5567</v>
      </c>
      <c r="AT89" t="str">
        <f t="shared" si="68"/>
        <v>생산완료(+6)</v>
      </c>
    </row>
    <row r="90" spans="2:46" x14ac:dyDescent="0.3">
      <c r="B90" s="2" t="s">
        <v>5591</v>
      </c>
      <c r="C90" s="7">
        <v>-22</v>
      </c>
      <c r="D90" s="2" t="s">
        <v>5405</v>
      </c>
      <c r="E90" s="2" t="s">
        <v>5418</v>
      </c>
      <c r="F90" s="2" t="s">
        <v>5420</v>
      </c>
      <c r="G90" s="2" t="s">
        <v>5447</v>
      </c>
      <c r="H90" s="2" t="s">
        <v>3383</v>
      </c>
      <c r="I90" s="2" t="str">
        <f t="shared" si="57"/>
        <v>20240904-1000152896-인쇄</v>
      </c>
      <c r="J90" s="2" t="str">
        <f t="shared" si="58"/>
        <v>20240904-1000152896-합지</v>
      </c>
      <c r="K90" s="2" t="str">
        <f t="shared" si="59"/>
        <v>20240904-1000152896-분단</v>
      </c>
      <c r="L90" s="2" t="str">
        <f t="shared" si="60"/>
        <v>20240904-1000152896-제대</v>
      </c>
      <c r="M90" s="2" t="str">
        <f>VLOOKUP(H90, '쿼리1'!$A:$R, 17, 0)</f>
        <v>1도-아름드리</v>
      </c>
      <c r="N90" s="2" t="str">
        <f>VLOOKUP(H90, '쿼리1'!$A:$P, 15, 0)</f>
        <v>전투후증100</v>
      </c>
      <c r="O90" s="2">
        <v>1000152896</v>
      </c>
      <c r="P90" s="2" t="str">
        <f>VLOOKUP(H90, '쿼리1'!$A:$R, 17, 0)</f>
        <v>1도-아름드리</v>
      </c>
      <c r="Q90" s="4">
        <f>VLOOKUP(H90, '쿼리1'!$A:$U, 20, 0)</f>
        <v>66666</v>
      </c>
      <c r="R90" s="2" t="s">
        <v>31</v>
      </c>
      <c r="S90" s="2" t="s">
        <v>31</v>
      </c>
      <c r="T90" s="2" t="s">
        <v>5399</v>
      </c>
      <c r="U90" s="2" t="s">
        <v>31</v>
      </c>
      <c r="V90" s="3">
        <v>45545</v>
      </c>
      <c r="W90" s="3">
        <v>45544</v>
      </c>
      <c r="X90" s="6">
        <f t="shared" si="83"/>
        <v>-1</v>
      </c>
      <c r="Y90" s="3">
        <v>45548</v>
      </c>
      <c r="Z90" s="3">
        <v>45544</v>
      </c>
      <c r="AA90" s="6">
        <f t="shared" si="79"/>
        <v>-4</v>
      </c>
      <c r="AB90" s="3">
        <v>45551</v>
      </c>
      <c r="AC90" s="5" t="s">
        <v>5396</v>
      </c>
      <c r="AD90" s="6">
        <f ca="1">TODAY()-AB90</f>
        <v>105</v>
      </c>
      <c r="AE90" s="3">
        <v>45553</v>
      </c>
      <c r="AF90" s="3">
        <v>45575</v>
      </c>
      <c r="AG90" s="2" t="str">
        <f t="shared" si="80"/>
        <v>+22</v>
      </c>
      <c r="AH90" s="3">
        <v>45575</v>
      </c>
      <c r="AI90" s="3">
        <f t="shared" si="81"/>
        <v>45553</v>
      </c>
      <c r="AJ90" s="3"/>
      <c r="AK90" s="2">
        <f t="shared" si="63"/>
        <v>-22</v>
      </c>
      <c r="AL90" s="2" t="s">
        <v>5567</v>
      </c>
      <c r="AM90" s="2" t="str">
        <f t="shared" si="64"/>
        <v>생산완료(-22)</v>
      </c>
      <c r="AN90" s="9">
        <f t="shared" si="65"/>
        <v>45575</v>
      </c>
      <c r="AO90" s="9">
        <f t="shared" si="66"/>
        <v>45553</v>
      </c>
      <c r="AP90" s="9"/>
      <c r="AQ90" s="2">
        <f t="shared" si="82"/>
        <v>-22</v>
      </c>
      <c r="AR90" s="12">
        <f t="shared" si="67"/>
        <v>-22</v>
      </c>
      <c r="AS90" t="s">
        <v>5567</v>
      </c>
      <c r="AT90" t="str">
        <f t="shared" si="68"/>
        <v>생산완료(-22)</v>
      </c>
    </row>
    <row r="91" spans="2:46" x14ac:dyDescent="0.3">
      <c r="B91" s="2" t="s">
        <v>5421</v>
      </c>
      <c r="C91" s="7">
        <v>5</v>
      </c>
      <c r="D91" s="2" t="s">
        <v>5418</v>
      </c>
      <c r="E91" s="2" t="s">
        <v>5418</v>
      </c>
      <c r="F91" s="2" t="s">
        <v>5406</v>
      </c>
      <c r="G91" s="2"/>
      <c r="H91" s="2" t="s">
        <v>5264</v>
      </c>
      <c r="I91" s="2" t="str">
        <f t="shared" si="57"/>
        <v>20240904-1000156480-인쇄</v>
      </c>
      <c r="J91" s="2" t="str">
        <f t="shared" si="58"/>
        <v>20240904-1000156480-합지</v>
      </c>
      <c r="K91" s="2" t="str">
        <f t="shared" si="59"/>
        <v>20240904-1000156480-분단</v>
      </c>
      <c r="L91" s="2" t="str">
        <f t="shared" si="60"/>
        <v>20240904-1000156480-제대</v>
      </c>
      <c r="M91" s="2" t="str">
        <f>VLOOKUP(H91, '쿼리1'!$A:$R, 17, 0)</f>
        <v>3도-SB)프리미엄 바나나 1입(에콰도르산)</v>
      </c>
      <c r="N91" s="2" t="str">
        <f>VLOOKUP(H91, '쿼리1'!$A:$P, 15, 0)</f>
        <v>오씨피피(투명)40</v>
      </c>
      <c r="O91" s="2">
        <v>1000156480</v>
      </c>
      <c r="P91" s="2" t="str">
        <f>VLOOKUP(H91, '쿼리1'!$A:$R, 17, 0)</f>
        <v>3도-SB)프리미엄 바나나 1입(에콰도르산)</v>
      </c>
      <c r="Q91" s="4">
        <f>VLOOKUP(H91, '쿼리1'!$A:$U, 20, 0)</f>
        <v>72</v>
      </c>
      <c r="R91" s="2" t="s">
        <v>31</v>
      </c>
      <c r="S91" s="2" t="s">
        <v>31</v>
      </c>
      <c r="T91" s="2" t="s">
        <v>31</v>
      </c>
      <c r="U91" s="2" t="s">
        <v>5397</v>
      </c>
      <c r="V91" s="3">
        <v>45545</v>
      </c>
      <c r="W91" s="3">
        <v>45541</v>
      </c>
      <c r="X91" s="6">
        <f t="shared" si="83"/>
        <v>-4</v>
      </c>
      <c r="Y91" s="3">
        <v>45548</v>
      </c>
      <c r="Z91" s="3">
        <v>45544</v>
      </c>
      <c r="AA91" s="6">
        <f t="shared" si="79"/>
        <v>-4</v>
      </c>
      <c r="AB91" s="3">
        <v>45551</v>
      </c>
      <c r="AC91" s="3">
        <v>45546</v>
      </c>
      <c r="AD91" s="6">
        <f t="shared" ref="AD91:AD92" si="84">IFERROR(IF(AC91-AB91&gt;0, "+" &amp; (AC91-AB91), AC91-AB91), "X")</f>
        <v>-5</v>
      </c>
      <c r="AE91" s="2" t="s">
        <v>5388</v>
      </c>
      <c r="AF91" s="2" t="s">
        <v>5388</v>
      </c>
      <c r="AG91" s="2" t="str">
        <f>IFERROR(AF91-AE91, "X")</f>
        <v>X</v>
      </c>
      <c r="AH91" s="3">
        <v>45546</v>
      </c>
      <c r="AI91" s="3">
        <f>AB91</f>
        <v>45551</v>
      </c>
      <c r="AJ91" s="3"/>
      <c r="AK91" s="2" t="str">
        <f t="shared" si="63"/>
        <v>+5</v>
      </c>
      <c r="AL91" s="2" t="s">
        <v>5567</v>
      </c>
      <c r="AM91" s="2" t="str">
        <f t="shared" si="64"/>
        <v>생산완료(+5)</v>
      </c>
      <c r="AN91" s="9">
        <f t="shared" si="65"/>
        <v>45614</v>
      </c>
      <c r="AO91" s="9">
        <f t="shared" si="66"/>
        <v>45656</v>
      </c>
      <c r="AP91" s="9"/>
      <c r="AQ91" s="2">
        <f t="shared" si="82"/>
        <v>42</v>
      </c>
      <c r="AR91" s="12" t="str">
        <f t="shared" si="67"/>
        <v>+42</v>
      </c>
      <c r="AS91" t="s">
        <v>5567</v>
      </c>
      <c r="AT91" t="str">
        <f t="shared" si="68"/>
        <v>생산완료(+42)</v>
      </c>
    </row>
    <row r="92" spans="2:46" x14ac:dyDescent="0.3">
      <c r="B92" s="2" t="s">
        <v>5591</v>
      </c>
      <c r="C92" s="7">
        <v>-22</v>
      </c>
      <c r="D92" s="2" t="s">
        <v>5418</v>
      </c>
      <c r="E92" s="2" t="s">
        <v>5418</v>
      </c>
      <c r="F92" s="2" t="s">
        <v>5406</v>
      </c>
      <c r="G92" s="2" t="s">
        <v>5447</v>
      </c>
      <c r="H92" s="2" t="s">
        <v>940</v>
      </c>
      <c r="I92" s="2" t="str">
        <f t="shared" si="57"/>
        <v>20240904-1000160191-인쇄</v>
      </c>
      <c r="J92" s="2" t="str">
        <f t="shared" si="58"/>
        <v>20240904-1000160191-합지</v>
      </c>
      <c r="K92" s="2" t="str">
        <f t="shared" si="59"/>
        <v>20240904-1000160191-분단</v>
      </c>
      <c r="L92" s="2" t="str">
        <f t="shared" si="60"/>
        <v>20240904-1000160191-제대</v>
      </c>
      <c r="M92" s="2" t="str">
        <f>VLOOKUP(H92, '쿼리1'!$A:$R, 17, 0)</f>
        <v>1도-백색PP분리배출</v>
      </c>
      <c r="N92" s="2" t="str">
        <f>VLOOKUP(H92, '쿼리1'!$A:$P, 15, 0)</f>
        <v>오씨피피(무광)60</v>
      </c>
      <c r="O92" s="2">
        <v>1000160191</v>
      </c>
      <c r="P92" s="2" t="str">
        <f>VLOOKUP(H92, '쿼리1'!$A:$R, 17, 0)</f>
        <v>1도-백색PP분리배출</v>
      </c>
      <c r="Q92" s="4">
        <f>VLOOKUP(H92, '쿼리1'!$A:$U, 20, 0)</f>
        <v>106666</v>
      </c>
      <c r="R92" s="2" t="s">
        <v>31</v>
      </c>
      <c r="S92" s="2" t="s">
        <v>31</v>
      </c>
      <c r="T92" s="2" t="s">
        <v>31</v>
      </c>
      <c r="U92" s="2" t="s">
        <v>31</v>
      </c>
      <c r="V92" s="3">
        <v>45545</v>
      </c>
      <c r="W92" s="3">
        <v>45541</v>
      </c>
      <c r="X92" s="6">
        <f t="shared" si="83"/>
        <v>-4</v>
      </c>
      <c r="Y92" s="3">
        <v>45548</v>
      </c>
      <c r="Z92" s="3">
        <v>45544</v>
      </c>
      <c r="AA92" s="6">
        <f t="shared" si="79"/>
        <v>-4</v>
      </c>
      <c r="AB92" s="3">
        <v>45551</v>
      </c>
      <c r="AC92" s="3">
        <v>45546</v>
      </c>
      <c r="AD92" s="6">
        <f t="shared" si="84"/>
        <v>-5</v>
      </c>
      <c r="AE92" s="3">
        <v>45553</v>
      </c>
      <c r="AF92" s="3">
        <v>45575</v>
      </c>
      <c r="AG92" s="2" t="str">
        <f>IFERROR(IF(AF92-AE92&gt;0, "+" &amp; (AF92-AE92), AF92-AE92), "X")</f>
        <v>+22</v>
      </c>
      <c r="AH92" s="3">
        <v>45575</v>
      </c>
      <c r="AI92" s="3">
        <f>AE92</f>
        <v>45553</v>
      </c>
      <c r="AJ92" s="3"/>
      <c r="AK92" s="2">
        <f t="shared" si="63"/>
        <v>-22</v>
      </c>
      <c r="AL92" s="2" t="s">
        <v>5567</v>
      </c>
      <c r="AM92" s="2" t="str">
        <f t="shared" si="64"/>
        <v>생산완료(-22)</v>
      </c>
      <c r="AN92" s="9">
        <f t="shared" si="65"/>
        <v>45610</v>
      </c>
      <c r="AO92" s="9">
        <f t="shared" si="66"/>
        <v>45610</v>
      </c>
      <c r="AP92" s="9"/>
      <c r="AQ92" s="2">
        <f t="shared" si="82"/>
        <v>0</v>
      </c>
      <c r="AR92" s="12">
        <f t="shared" si="67"/>
        <v>0</v>
      </c>
      <c r="AS92" t="s">
        <v>5567</v>
      </c>
      <c r="AT92" t="str">
        <f t="shared" si="68"/>
        <v>생산완료(0)</v>
      </c>
    </row>
    <row r="93" spans="2:46" x14ac:dyDescent="0.3">
      <c r="B93" s="2" t="s">
        <v>5444</v>
      </c>
      <c r="C93" s="7">
        <v>10</v>
      </c>
      <c r="D93" s="2" t="s">
        <v>5424</v>
      </c>
      <c r="E93" s="2" t="s">
        <v>5412</v>
      </c>
      <c r="F93" s="2" t="s">
        <v>5438</v>
      </c>
      <c r="G93" s="2"/>
      <c r="H93" s="2" t="s">
        <v>1888</v>
      </c>
      <c r="I93" s="2" t="str">
        <f t="shared" si="57"/>
        <v>20240904-1000161054-인쇄</v>
      </c>
      <c r="J93" s="2" t="str">
        <f t="shared" si="58"/>
        <v>20240904-1000161054-합지</v>
      </c>
      <c r="K93" s="2" t="str">
        <f t="shared" si="59"/>
        <v>20240904-1000161054-분단</v>
      </c>
      <c r="L93" s="2" t="str">
        <f t="shared" si="60"/>
        <v>20240904-1000161054-제대</v>
      </c>
      <c r="M93" s="2" t="str">
        <f>VLOOKUP(H93, '쿼리1'!$A:$R, 17, 0)</f>
        <v>1도-우리들 떡(250)</v>
      </c>
      <c r="N93" s="2" t="str">
        <f>VLOOKUP(H93, '쿼리1'!$A:$P, 15, 0)</f>
        <v>오씨피피(무광)60</v>
      </c>
      <c r="O93" s="2">
        <v>1000161054</v>
      </c>
      <c r="P93" s="2" t="str">
        <f>VLOOKUP(H93, '쿼리1'!$A:$R, 17, 0)</f>
        <v>1도-우리들 떡(250)</v>
      </c>
      <c r="Q93" s="4">
        <f>VLOOKUP(H93, '쿼리1'!$A:$U, 20, 0)</f>
        <v>8</v>
      </c>
      <c r="R93" s="2" t="s">
        <v>31</v>
      </c>
      <c r="S93" s="2" t="s">
        <v>31</v>
      </c>
      <c r="T93" s="2" t="s">
        <v>5399</v>
      </c>
      <c r="U93" s="2" t="s">
        <v>5397</v>
      </c>
      <c r="V93" s="3">
        <v>45544</v>
      </c>
      <c r="W93" s="3">
        <v>45546</v>
      </c>
      <c r="X93" s="6" t="str">
        <f t="shared" si="83"/>
        <v>+2</v>
      </c>
      <c r="Y93" s="3">
        <v>45547</v>
      </c>
      <c r="Z93" s="3">
        <v>45548</v>
      </c>
      <c r="AA93" s="6" t="str">
        <f t="shared" si="79"/>
        <v>+1</v>
      </c>
      <c r="AB93" s="3">
        <v>45548</v>
      </c>
      <c r="AC93" s="5" t="s">
        <v>5396</v>
      </c>
      <c r="AD93" s="6">
        <f ca="1">TODAY()-AB93</f>
        <v>108</v>
      </c>
      <c r="AE93" s="2" t="s">
        <v>5388</v>
      </c>
      <c r="AF93" s="2" t="s">
        <v>5388</v>
      </c>
      <c r="AG93" s="2" t="str">
        <f>IFERROR(AF93-AE93, "X")</f>
        <v>X</v>
      </c>
      <c r="AH93" s="3">
        <v>45548</v>
      </c>
      <c r="AI93" s="3">
        <v>45558</v>
      </c>
      <c r="AJ93" s="3"/>
      <c r="AK93" s="2" t="str">
        <f t="shared" si="63"/>
        <v>+10</v>
      </c>
      <c r="AL93" s="2" t="s">
        <v>5567</v>
      </c>
      <c r="AM93" s="2" t="str">
        <f t="shared" si="64"/>
        <v>생산완료(+10)</v>
      </c>
      <c r="AN93" s="9">
        <f t="shared" si="65"/>
        <v>45618</v>
      </c>
      <c r="AO93" s="9">
        <f t="shared" si="66"/>
        <v>45618</v>
      </c>
      <c r="AP93" s="9"/>
      <c r="AQ93" s="2">
        <f t="shared" si="82"/>
        <v>0</v>
      </c>
      <c r="AR93" s="12">
        <f t="shared" si="67"/>
        <v>0</v>
      </c>
      <c r="AS93" t="s">
        <v>5567</v>
      </c>
      <c r="AT93" t="str">
        <f t="shared" si="68"/>
        <v>생산완료(0)</v>
      </c>
    </row>
    <row r="94" spans="2:46" x14ac:dyDescent="0.3">
      <c r="B94" s="2" t="s">
        <v>5421</v>
      </c>
      <c r="C94" s="7">
        <v>5</v>
      </c>
      <c r="D94" s="2" t="s">
        <v>5418</v>
      </c>
      <c r="E94" s="2" t="s">
        <v>5418</v>
      </c>
      <c r="F94" s="2"/>
      <c r="G94" s="2" t="s">
        <v>5406</v>
      </c>
      <c r="H94" s="2" t="s">
        <v>701</v>
      </c>
      <c r="I94" s="2" t="str">
        <f t="shared" si="57"/>
        <v>20240904-1000162798-인쇄</v>
      </c>
      <c r="J94" s="2" t="str">
        <f t="shared" si="58"/>
        <v>20240904-1000162798-합지</v>
      </c>
      <c r="K94" s="2" t="str">
        <f t="shared" si="59"/>
        <v>20240904-1000162798-분단</v>
      </c>
      <c r="L94" s="2" t="str">
        <f t="shared" si="60"/>
        <v>20240904-1000162798-제대</v>
      </c>
      <c r="M94" s="2" t="str">
        <f>VLOOKUP(H94, '쿼리1'!$A:$R, 17, 0)</f>
        <v>4도-마트킹-마른먹거리 300g</v>
      </c>
      <c r="N94" s="2" t="str">
        <f>VLOOKUP(H94, '쿼리1'!$A:$P, 15, 0)</f>
        <v>오씨피피(유무광)80</v>
      </c>
      <c r="O94" s="2">
        <v>1000162798</v>
      </c>
      <c r="P94" s="2" t="str">
        <f>VLOOKUP(H94, '쿼리1'!$A:$R, 17, 0)</f>
        <v>4도-마트킹-마른먹거리 300g</v>
      </c>
      <c r="Q94" s="4">
        <f>VLOOKUP(H94, '쿼리1'!$A:$U, 20, 0)</f>
        <v>26086</v>
      </c>
      <c r="R94" s="2" t="s">
        <v>31</v>
      </c>
      <c r="S94" s="2" t="s">
        <v>31</v>
      </c>
      <c r="T94" s="2" t="s">
        <v>5397</v>
      </c>
      <c r="U94" s="2" t="s">
        <v>31</v>
      </c>
      <c r="V94" s="3">
        <v>45545</v>
      </c>
      <c r="W94" s="3">
        <v>45541</v>
      </c>
      <c r="X94" s="6">
        <f t="shared" si="83"/>
        <v>-4</v>
      </c>
      <c r="Y94" s="3">
        <v>45548</v>
      </c>
      <c r="Z94" s="3">
        <v>45544</v>
      </c>
      <c r="AA94" s="6">
        <f t="shared" si="79"/>
        <v>-4</v>
      </c>
      <c r="AB94" s="3" t="s">
        <v>5388</v>
      </c>
      <c r="AC94" s="2" t="s">
        <v>5388</v>
      </c>
      <c r="AD94" s="6" t="str">
        <f>IFERROR(AC94-AB94, "X")</f>
        <v>X</v>
      </c>
      <c r="AE94" s="3">
        <v>45552</v>
      </c>
      <c r="AF94" s="3">
        <v>45547</v>
      </c>
      <c r="AG94" s="2">
        <f>IFERROR(IF(AF94-AE94&gt;0, "+" &amp; (AF94-AE94), AF94-AE94), "X")</f>
        <v>-5</v>
      </c>
      <c r="AH94" s="3">
        <v>45547</v>
      </c>
      <c r="AI94" s="3">
        <f>AE94</f>
        <v>45552</v>
      </c>
      <c r="AJ94" s="3"/>
      <c r="AK94" s="2" t="str">
        <f t="shared" si="63"/>
        <v>+5</v>
      </c>
      <c r="AL94" s="2" t="s">
        <v>5567</v>
      </c>
      <c r="AM94" s="2" t="str">
        <f t="shared" si="64"/>
        <v>생산완료(+5)</v>
      </c>
      <c r="AN94" s="9">
        <f t="shared" si="65"/>
        <v>45547</v>
      </c>
      <c r="AO94" s="9">
        <f t="shared" si="66"/>
        <v>45552</v>
      </c>
      <c r="AP94" s="9"/>
      <c r="AQ94" s="2">
        <f t="shared" si="82"/>
        <v>5</v>
      </c>
      <c r="AR94" s="12" t="str">
        <f t="shared" si="67"/>
        <v>+5</v>
      </c>
      <c r="AS94" t="s">
        <v>5567</v>
      </c>
      <c r="AT94" t="str">
        <f t="shared" si="68"/>
        <v>생산완료(+5)</v>
      </c>
    </row>
    <row r="95" spans="2:46" x14ac:dyDescent="0.3">
      <c r="B95" s="2" t="s">
        <v>5451</v>
      </c>
      <c r="C95" s="7">
        <v>4</v>
      </c>
      <c r="D95" s="2" t="s">
        <v>5409</v>
      </c>
      <c r="E95" s="2" t="s">
        <v>5415</v>
      </c>
      <c r="F95" s="2" t="s">
        <v>5418</v>
      </c>
      <c r="G95" s="2"/>
      <c r="H95" s="2" t="s">
        <v>4794</v>
      </c>
      <c r="I95" s="2" t="str">
        <f t="shared" si="57"/>
        <v>20240904-1000165926-인쇄</v>
      </c>
      <c r="J95" s="2" t="str">
        <f t="shared" si="58"/>
        <v>20240904-1000165926-합지</v>
      </c>
      <c r="K95" s="2" t="str">
        <f t="shared" si="59"/>
        <v>20240904-1000165926-분단</v>
      </c>
      <c r="L95" s="2" t="str">
        <f t="shared" si="60"/>
        <v>20240904-1000165926-제대</v>
      </c>
      <c r="M95" s="2" t="str">
        <f>VLOOKUP(H95, '쿼리1'!$A:$R, 17, 0)</f>
        <v>7도-VN)바질치즈 치아바타 샌드위치780g(TR)-재질변경</v>
      </c>
      <c r="N95" s="2" t="str">
        <f>VLOOKUP(H95, '쿼리1'!$A:$P, 15, 0)</f>
        <v>나이론75</v>
      </c>
      <c r="O95" s="2">
        <v>1000165926</v>
      </c>
      <c r="P95" s="2" t="str">
        <f>VLOOKUP(H95, '쿼리1'!$A:$R, 17, 0)</f>
        <v>7도-VN)바질치즈 치아바타 샌드위치780g(TR)-재질변경</v>
      </c>
      <c r="Q95" s="4">
        <f>VLOOKUP(H95, '쿼리1'!$A:$U, 20, 0)</f>
        <v>36</v>
      </c>
      <c r="R95" s="2" t="s">
        <v>31</v>
      </c>
      <c r="S95" s="2" t="s">
        <v>31</v>
      </c>
      <c r="T95" s="2" t="s">
        <v>31</v>
      </c>
      <c r="U95" s="2" t="s">
        <v>5397</v>
      </c>
      <c r="V95" s="3">
        <v>45544</v>
      </c>
      <c r="W95" s="3">
        <v>45544</v>
      </c>
      <c r="X95" s="6">
        <f t="shared" si="83"/>
        <v>0</v>
      </c>
      <c r="Y95" s="3">
        <v>45547</v>
      </c>
      <c r="Z95" s="3">
        <v>45544</v>
      </c>
      <c r="AA95" s="6">
        <f t="shared" si="79"/>
        <v>-3</v>
      </c>
      <c r="AB95" s="3">
        <v>45548</v>
      </c>
      <c r="AC95" s="3">
        <v>45544</v>
      </c>
      <c r="AD95" s="6">
        <f>IFERROR(IF(AC95-AB95&gt;0, "+" &amp; (AC95-AB95), AC95-AB95), "X")</f>
        <v>-4</v>
      </c>
      <c r="AE95" s="2" t="s">
        <v>5388</v>
      </c>
      <c r="AF95" s="2" t="s">
        <v>5388</v>
      </c>
      <c r="AG95" s="2" t="str">
        <f>IFERROR(AF95-AE95, "X")</f>
        <v>X</v>
      </c>
      <c r="AH95" s="3">
        <v>45544</v>
      </c>
      <c r="AI95" s="3">
        <f>AB95</f>
        <v>45548</v>
      </c>
      <c r="AJ95" s="3"/>
      <c r="AK95" s="2" t="str">
        <f t="shared" si="63"/>
        <v>+4</v>
      </c>
      <c r="AL95" s="2" t="s">
        <v>5567</v>
      </c>
      <c r="AM95" s="2" t="str">
        <f t="shared" si="64"/>
        <v>생산완료(+4)</v>
      </c>
      <c r="AN95" s="9">
        <f t="shared" si="65"/>
        <v>45650</v>
      </c>
      <c r="AO95" s="9">
        <f t="shared" si="66"/>
        <v>45649</v>
      </c>
      <c r="AP95" s="9"/>
      <c r="AQ95" s="2">
        <f t="shared" si="82"/>
        <v>-1</v>
      </c>
      <c r="AR95" s="12">
        <f t="shared" si="67"/>
        <v>-1</v>
      </c>
      <c r="AS95" t="s">
        <v>5567</v>
      </c>
      <c r="AT95" t="str">
        <f t="shared" si="68"/>
        <v>생산완료(-1)</v>
      </c>
    </row>
    <row r="96" spans="2:46" x14ac:dyDescent="0.3">
      <c r="B96" s="2" t="s">
        <v>5517</v>
      </c>
      <c r="C96" s="7">
        <v>-21</v>
      </c>
      <c r="D96" s="2"/>
      <c r="E96" s="2" t="s">
        <v>5418</v>
      </c>
      <c r="F96" s="2" t="s">
        <v>5448</v>
      </c>
      <c r="G96" s="2" t="s">
        <v>5449</v>
      </c>
      <c r="H96" s="2" t="s">
        <v>4958</v>
      </c>
      <c r="I96" s="2" t="str">
        <f t="shared" si="57"/>
        <v>20240904-1000168985-인쇄</v>
      </c>
      <c r="J96" s="2" t="str">
        <f t="shared" si="58"/>
        <v>20240904-1000168985-합지</v>
      </c>
      <c r="K96" s="2" t="str">
        <f t="shared" si="59"/>
        <v>20240904-1000168985-분단</v>
      </c>
      <c r="L96" s="2" t="str">
        <f t="shared" si="60"/>
        <v>20240904-1000168985-제대</v>
      </c>
      <c r="M96" s="2" t="str">
        <f>VLOOKUP(H96, '쿼리1'!$A:$R, 17, 0)</f>
        <v>무지</v>
      </c>
      <c r="N96" s="2" t="str">
        <f>VLOOKUP(H96, '쿼리1'!$A:$P, 15, 0)</f>
        <v>은박100</v>
      </c>
      <c r="O96" s="2">
        <v>1000168985</v>
      </c>
      <c r="P96" s="2" t="str">
        <f>VLOOKUP(H96, '쿼리1'!$A:$R, 17, 0)</f>
        <v>무지</v>
      </c>
      <c r="Q96" s="4">
        <f>VLOOKUP(H96, '쿼리1'!$A:$U, 20, 0)</f>
        <v>85714</v>
      </c>
      <c r="R96" s="2" t="s">
        <v>5397</v>
      </c>
      <c r="S96" s="2" t="s">
        <v>31</v>
      </c>
      <c r="T96" s="2" t="s">
        <v>5399</v>
      </c>
      <c r="U96" s="2" t="s">
        <v>31</v>
      </c>
      <c r="V96" s="2" t="s">
        <v>5388</v>
      </c>
      <c r="W96" s="3" t="s">
        <v>5388</v>
      </c>
      <c r="X96" s="6" t="str">
        <f>IFERROR(W96-V96, "X")</f>
        <v>X</v>
      </c>
      <c r="Y96" s="3">
        <v>45551</v>
      </c>
      <c r="Z96" s="3">
        <v>45547</v>
      </c>
      <c r="AA96" s="6">
        <f t="shared" si="79"/>
        <v>-4</v>
      </c>
      <c r="AB96" s="3">
        <v>45552</v>
      </c>
      <c r="AC96" s="5" t="s">
        <v>5396</v>
      </c>
      <c r="AD96" s="6">
        <f ca="1">TODAY()-AB96</f>
        <v>104</v>
      </c>
      <c r="AE96" s="3">
        <v>45554</v>
      </c>
      <c r="AF96" s="3">
        <v>45575</v>
      </c>
      <c r="AG96" s="2" t="str">
        <f>IFERROR(IF(AF96-AE96&gt;0, "+" &amp; (AF96-AE96), AF96-AE96), "X")</f>
        <v>+21</v>
      </c>
      <c r="AH96" s="3">
        <v>45575</v>
      </c>
      <c r="AI96" s="3">
        <f>AE96</f>
        <v>45554</v>
      </c>
      <c r="AJ96" s="3"/>
      <c r="AK96" s="2">
        <f t="shared" si="63"/>
        <v>-21</v>
      </c>
      <c r="AL96" s="2" t="s">
        <v>5567</v>
      </c>
      <c r="AM96" s="2" t="str">
        <f t="shared" si="64"/>
        <v>생산완료(-21)</v>
      </c>
      <c r="AN96" s="9">
        <f t="shared" si="65"/>
        <v>45575</v>
      </c>
      <c r="AO96" s="9">
        <f t="shared" si="66"/>
        <v>45554</v>
      </c>
      <c r="AP96" s="9"/>
      <c r="AQ96" s="2">
        <f t="shared" si="82"/>
        <v>-21</v>
      </c>
      <c r="AR96" s="12">
        <f t="shared" si="67"/>
        <v>-21</v>
      </c>
      <c r="AS96" t="s">
        <v>5567</v>
      </c>
      <c r="AT96" t="str">
        <f t="shared" si="68"/>
        <v>생산완료(-21)</v>
      </c>
    </row>
    <row r="97" spans="2:46" x14ac:dyDescent="0.3">
      <c r="B97" s="2" t="s">
        <v>5586</v>
      </c>
      <c r="C97" s="8">
        <v>-101</v>
      </c>
      <c r="D97" s="2"/>
      <c r="E97" s="2"/>
      <c r="F97" s="2"/>
      <c r="G97" s="2"/>
      <c r="H97" s="2" t="s">
        <v>5244</v>
      </c>
      <c r="I97" s="2" t="str">
        <f t="shared" si="57"/>
        <v>20240904-130084-인쇄</v>
      </c>
      <c r="J97" s="2" t="str">
        <f t="shared" si="58"/>
        <v>20240904-130084-합지</v>
      </c>
      <c r="K97" s="2" t="str">
        <f t="shared" si="59"/>
        <v>20240904-130084-분단</v>
      </c>
      <c r="L97" s="2" t="str">
        <f t="shared" si="60"/>
        <v>20240904-130084-제대</v>
      </c>
      <c r="M97" s="2" t="str">
        <f>VLOOKUP(H97, '쿼리1'!$A:$R, 17, 0)</f>
        <v>무지</v>
      </c>
      <c r="N97" s="2" t="str">
        <f>VLOOKUP(H97, '쿼리1'!$A:$P, 15, 0)</f>
        <v>정전기70</v>
      </c>
      <c r="O97" s="2">
        <v>130084</v>
      </c>
      <c r="P97" s="2" t="str">
        <f>VLOOKUP(H97, '쿼리1'!$A:$R, 17, 0)</f>
        <v>무지</v>
      </c>
      <c r="Q97" s="4">
        <f>VLOOKUP(H97, '쿼리1'!$A:$U, 20, 0)</f>
        <v>10000</v>
      </c>
      <c r="R97" s="2" t="s">
        <v>5397</v>
      </c>
      <c r="S97" s="2" t="s">
        <v>5397</v>
      </c>
      <c r="T97" s="2" t="s">
        <v>5397</v>
      </c>
      <c r="U97" s="2" t="s">
        <v>5397</v>
      </c>
      <c r="V97" s="2" t="s">
        <v>5388</v>
      </c>
      <c r="W97" s="2" t="s">
        <v>5388</v>
      </c>
      <c r="X97" s="6" t="str">
        <f>IFERROR(W97-V97, "X")</f>
        <v>X</v>
      </c>
      <c r="Y97" s="2" t="s">
        <v>5388</v>
      </c>
      <c r="Z97" s="2" t="s">
        <v>5388</v>
      </c>
      <c r="AA97" s="6" t="str">
        <f>IFERROR(Z97-Y97, "X")</f>
        <v>X</v>
      </c>
      <c r="AB97" s="2" t="s">
        <v>5388</v>
      </c>
      <c r="AC97" s="2" t="s">
        <v>5388</v>
      </c>
      <c r="AD97" s="6" t="str">
        <f>IFERROR(AC97-AB97, "X")</f>
        <v>X</v>
      </c>
      <c r="AE97" s="2" t="s">
        <v>5388</v>
      </c>
      <c r="AF97" s="2" t="s">
        <v>5388</v>
      </c>
      <c r="AG97" s="2" t="str">
        <f>IFERROR(AF97-AE97, "X")</f>
        <v>X</v>
      </c>
      <c r="AH97" s="2" t="s">
        <v>5388</v>
      </c>
      <c r="AI97" s="3">
        <v>45555</v>
      </c>
      <c r="AJ97" s="3">
        <f ca="1">TODAY()</f>
        <v>45656</v>
      </c>
      <c r="AK97" s="2">
        <f t="shared" si="63"/>
        <v>-101</v>
      </c>
      <c r="AL97" s="2" t="str">
        <f>IF(C97&lt;0, "진행중", "지연")</f>
        <v>진행중</v>
      </c>
      <c r="AM97" s="2" t="str">
        <f t="shared" si="64"/>
        <v>진행중(-101)</v>
      </c>
      <c r="AN97" s="9">
        <f t="shared" si="65"/>
        <v>0</v>
      </c>
      <c r="AO97" s="9">
        <f t="shared" si="66"/>
        <v>45555</v>
      </c>
      <c r="AP97" s="9">
        <f ca="1">TODAY()</f>
        <v>45656</v>
      </c>
      <c r="AQ97" s="6">
        <f ca="1">AO97-AP97</f>
        <v>-101</v>
      </c>
      <c r="AR97" s="12">
        <f t="shared" ca="1" si="67"/>
        <v>-101</v>
      </c>
      <c r="AS97" t="str">
        <f ca="1">IF(AQ97&lt;0, "진행중", "지연")</f>
        <v>진행중</v>
      </c>
      <c r="AT97" t="str">
        <f t="shared" ca="1" si="68"/>
        <v>진행중(-101)</v>
      </c>
    </row>
    <row r="98" spans="2:46" x14ac:dyDescent="0.3">
      <c r="B98" s="2" t="s">
        <v>5418</v>
      </c>
      <c r="C98" s="7">
        <v>-4</v>
      </c>
      <c r="D98" s="2" t="s">
        <v>5412</v>
      </c>
      <c r="E98" s="2" t="s">
        <v>5419</v>
      </c>
      <c r="F98" s="2" t="s">
        <v>5438</v>
      </c>
      <c r="G98" s="2"/>
      <c r="H98" s="2" t="s">
        <v>1939</v>
      </c>
      <c r="I98" s="2" t="str">
        <f t="shared" si="57"/>
        <v>20240904-1419P0047-인쇄</v>
      </c>
      <c r="J98" s="2" t="str">
        <f t="shared" si="58"/>
        <v>20240904-1419P0047-합지</v>
      </c>
      <c r="K98" s="2" t="str">
        <f t="shared" si="59"/>
        <v>20240904-1419P0047-분단</v>
      </c>
      <c r="L98" s="2" t="str">
        <f t="shared" si="60"/>
        <v>20240904-1419P0047-제대</v>
      </c>
      <c r="M98" s="2" t="str">
        <f>VLOOKUP(H98, '쿼리1'!$A:$R, 17, 0)</f>
        <v>5도-해찬 송학김-죽염김(전장-외주가공)</v>
      </c>
      <c r="N98" s="2" t="str">
        <f>VLOOKUP(H98, '쿼리1'!$A:$P, 15, 0)</f>
        <v>은박55=5도-해찬 송학김-죽염김(전장-외주가공)</v>
      </c>
      <c r="O98" s="2" t="s">
        <v>5692</v>
      </c>
      <c r="P98" s="2" t="str">
        <f>VLOOKUP(H98, '쿼리1'!$A:$R, 17, 0)</f>
        <v>5도-해찬 송학김-죽염김(전장-외주가공)</v>
      </c>
      <c r="Q98" s="4">
        <f>VLOOKUP(H98, '쿼리1'!$A:$U, 20, 0)</f>
        <v>24</v>
      </c>
      <c r="R98" s="2" t="s">
        <v>31</v>
      </c>
      <c r="S98" s="2" t="s">
        <v>31</v>
      </c>
      <c r="T98" s="2" t="s">
        <v>5399</v>
      </c>
      <c r="U98" s="2" t="s">
        <v>5397</v>
      </c>
      <c r="V98" s="3">
        <v>45544</v>
      </c>
      <c r="W98" s="3">
        <v>45545</v>
      </c>
      <c r="X98" s="6" t="str">
        <f t="shared" ref="X98:X100" si="85">IFERROR(IF(W98-V98&gt;0, "+" &amp; (W98-V98), W98-V98), "X")</f>
        <v>+1</v>
      </c>
      <c r="Y98" s="3">
        <v>45547</v>
      </c>
      <c r="Z98" s="3">
        <v>45556</v>
      </c>
      <c r="AA98" s="6" t="str">
        <f>IFERROR(IF(Z98-Y98&gt;0, "+" &amp; (Z98-Y98), Z98-Y98), "X")</f>
        <v>+9</v>
      </c>
      <c r="AB98" s="3">
        <v>45548</v>
      </c>
      <c r="AC98" s="5" t="s">
        <v>5396</v>
      </c>
      <c r="AD98" s="6">
        <f ca="1">TODAY()-AB98</f>
        <v>108</v>
      </c>
      <c r="AE98" s="2" t="s">
        <v>5388</v>
      </c>
      <c r="AF98" s="2" t="s">
        <v>5388</v>
      </c>
      <c r="AG98" s="2" t="str">
        <f>IFERROR(AF98-AE98, "X")</f>
        <v>X</v>
      </c>
      <c r="AH98" s="3">
        <v>45556</v>
      </c>
      <c r="AI98" s="3">
        <v>45552</v>
      </c>
      <c r="AJ98" s="3"/>
      <c r="AK98" s="2">
        <f t="shared" si="63"/>
        <v>-4</v>
      </c>
      <c r="AL98" s="2" t="s">
        <v>5567</v>
      </c>
      <c r="AM98" s="2" t="str">
        <f t="shared" si="64"/>
        <v>생산완료(-4)</v>
      </c>
      <c r="AN98" s="9">
        <f t="shared" si="65"/>
        <v>45556</v>
      </c>
      <c r="AO98" s="9">
        <f t="shared" si="66"/>
        <v>45552</v>
      </c>
      <c r="AP98" s="9"/>
      <c r="AQ98" s="2">
        <f t="shared" ref="AQ98:AQ100" si="86">AO98-AN98</f>
        <v>-4</v>
      </c>
      <c r="AR98" s="12">
        <f t="shared" si="67"/>
        <v>-4</v>
      </c>
      <c r="AS98" t="s">
        <v>5567</v>
      </c>
      <c r="AT98" t="str">
        <f t="shared" si="68"/>
        <v>생산완료(-4)</v>
      </c>
    </row>
    <row r="99" spans="2:46" x14ac:dyDescent="0.3">
      <c r="B99" s="2" t="s">
        <v>5409</v>
      </c>
      <c r="C99" s="7">
        <v>0</v>
      </c>
      <c r="D99" s="2" t="s">
        <v>5412</v>
      </c>
      <c r="E99" s="2"/>
      <c r="F99" s="2"/>
      <c r="G99" s="2" t="s">
        <v>5409</v>
      </c>
      <c r="H99" s="2" t="s">
        <v>1991</v>
      </c>
      <c r="I99" s="2" t="str">
        <f t="shared" si="57"/>
        <v>20240904-2000148100-인쇄</v>
      </c>
      <c r="J99" s="2" t="str">
        <f t="shared" si="58"/>
        <v>20240904-2000148100-합지</v>
      </c>
      <c r="K99" s="2" t="str">
        <f t="shared" si="59"/>
        <v>20240904-2000148100-분단</v>
      </c>
      <c r="L99" s="2" t="str">
        <f t="shared" si="60"/>
        <v>20240904-2000148100-제대</v>
      </c>
      <c r="M99" s="2" t="str">
        <f>VLOOKUP(H99, '쿼리1'!$A:$R, 17, 0)</f>
        <v>3도-김치속5kg</v>
      </c>
      <c r="N99" s="2" t="str">
        <f>VLOOKUP(H99, '쿼리1'!$A:$P, 15, 0)</f>
        <v>PE튜브(투명)100</v>
      </c>
      <c r="O99" s="2">
        <v>2000148100</v>
      </c>
      <c r="P99" s="2" t="str">
        <f>VLOOKUP(H99, '쿼리1'!$A:$R, 17, 0)</f>
        <v>3도-김치속5kg</v>
      </c>
      <c r="Q99" s="4">
        <f>VLOOKUP(H99, '쿼리1'!$A:$U, 20, 0)</f>
        <v>7111</v>
      </c>
      <c r="R99" s="2" t="s">
        <v>31</v>
      </c>
      <c r="S99" s="2" t="s">
        <v>5397</v>
      </c>
      <c r="T99" s="2" t="s">
        <v>5397</v>
      </c>
      <c r="U99" s="2" t="s">
        <v>31</v>
      </c>
      <c r="V99" s="3">
        <v>45545</v>
      </c>
      <c r="W99" s="3">
        <v>45546</v>
      </c>
      <c r="X99" s="6" t="str">
        <f t="shared" si="85"/>
        <v>+1</v>
      </c>
      <c r="Y99" s="2" t="s">
        <v>5388</v>
      </c>
      <c r="Z99" s="3" t="s">
        <v>5388</v>
      </c>
      <c r="AA99" s="6" t="str">
        <f t="shared" ref="AA99:AA105" si="87">IFERROR(Z99-Y99, "X")</f>
        <v>X</v>
      </c>
      <c r="AB99" s="3" t="s">
        <v>5388</v>
      </c>
      <c r="AC99" s="2" t="s">
        <v>5388</v>
      </c>
      <c r="AD99" s="6" t="str">
        <f t="shared" ref="AD99:AD105" si="88">IFERROR(AC99-AB99, "X")</f>
        <v>X</v>
      </c>
      <c r="AE99" s="3">
        <v>45547</v>
      </c>
      <c r="AF99" s="3">
        <v>45547</v>
      </c>
      <c r="AG99" s="2">
        <f t="shared" ref="AG99:AG100" si="89">IFERROR(IF(AF99-AE99&gt;0, "+" &amp; (AF99-AE99), AF99-AE99), "X")</f>
        <v>0</v>
      </c>
      <c r="AH99" s="3">
        <v>45547</v>
      </c>
      <c r="AI99" s="3">
        <f t="shared" ref="AI99:AI100" si="90">AE99</f>
        <v>45547</v>
      </c>
      <c r="AJ99" s="3"/>
      <c r="AK99" s="2">
        <f t="shared" si="63"/>
        <v>0</v>
      </c>
      <c r="AL99" s="2" t="s">
        <v>5567</v>
      </c>
      <c r="AM99" s="2" t="str">
        <f t="shared" si="64"/>
        <v>생산완료(0)</v>
      </c>
      <c r="AN99" s="9">
        <f t="shared" si="65"/>
        <v>45547</v>
      </c>
      <c r="AO99" s="9">
        <f t="shared" si="66"/>
        <v>45547</v>
      </c>
      <c r="AP99" s="9"/>
      <c r="AQ99" s="2">
        <f t="shared" si="86"/>
        <v>0</v>
      </c>
      <c r="AR99" s="12">
        <f t="shared" si="67"/>
        <v>0</v>
      </c>
      <c r="AS99" t="s">
        <v>5567</v>
      </c>
      <c r="AT99" t="str">
        <f t="shared" si="68"/>
        <v>생산완료(0)</v>
      </c>
    </row>
    <row r="100" spans="2:46" x14ac:dyDescent="0.3">
      <c r="B100" s="2" t="s">
        <v>5436</v>
      </c>
      <c r="C100" s="7">
        <v>-7</v>
      </c>
      <c r="D100" s="2" t="s">
        <v>5443</v>
      </c>
      <c r="E100" s="2"/>
      <c r="F100" s="2"/>
      <c r="G100" s="2" t="s">
        <v>5412</v>
      </c>
      <c r="H100" s="2" t="s">
        <v>1995</v>
      </c>
      <c r="I100" s="2" t="str">
        <f t="shared" si="57"/>
        <v>20240904-2000148104-인쇄</v>
      </c>
      <c r="J100" s="2" t="str">
        <f t="shared" si="58"/>
        <v>20240904-2000148104-합지</v>
      </c>
      <c r="K100" s="2" t="str">
        <f t="shared" si="59"/>
        <v>20240904-2000148104-분단</v>
      </c>
      <c r="L100" s="2" t="str">
        <f t="shared" si="60"/>
        <v>20240904-2000148104-제대</v>
      </c>
      <c r="M100" s="2" t="str">
        <f>VLOOKUP(H100, '쿼리1'!$A:$R, 17, 0)</f>
        <v>3도-무김치5kg</v>
      </c>
      <c r="N100" s="2" t="str">
        <f>VLOOKUP(H100, '쿼리1'!$A:$P, 15, 0)</f>
        <v>PE튜브(투명)100</v>
      </c>
      <c r="O100" s="2">
        <v>2000148104</v>
      </c>
      <c r="P100" s="2" t="str">
        <f>VLOOKUP(H100, '쿼리1'!$A:$R, 17, 0)</f>
        <v>3도-무김치5kg</v>
      </c>
      <c r="Q100" s="4">
        <f>VLOOKUP(H100, '쿼리1'!$A:$U, 20, 0)</f>
        <v>3777</v>
      </c>
      <c r="R100" s="2" t="s">
        <v>31</v>
      </c>
      <c r="S100" s="2" t="s">
        <v>5397</v>
      </c>
      <c r="T100" s="2" t="s">
        <v>5397</v>
      </c>
      <c r="U100" s="2" t="s">
        <v>31</v>
      </c>
      <c r="V100" s="3">
        <v>45545</v>
      </c>
      <c r="W100" s="3">
        <v>45553</v>
      </c>
      <c r="X100" s="6" t="str">
        <f t="shared" si="85"/>
        <v>+8</v>
      </c>
      <c r="Y100" s="2" t="s">
        <v>5388</v>
      </c>
      <c r="Z100" s="3" t="s">
        <v>5388</v>
      </c>
      <c r="AA100" s="6" t="str">
        <f t="shared" si="87"/>
        <v>X</v>
      </c>
      <c r="AB100" s="3" t="s">
        <v>5388</v>
      </c>
      <c r="AC100" s="2" t="s">
        <v>5388</v>
      </c>
      <c r="AD100" s="6" t="str">
        <f t="shared" si="88"/>
        <v>X</v>
      </c>
      <c r="AE100" s="3">
        <v>45546</v>
      </c>
      <c r="AF100" s="3">
        <v>45547</v>
      </c>
      <c r="AG100" s="2" t="str">
        <f t="shared" si="89"/>
        <v>+1</v>
      </c>
      <c r="AH100" s="3">
        <v>45553</v>
      </c>
      <c r="AI100" s="3">
        <f t="shared" si="90"/>
        <v>45546</v>
      </c>
      <c r="AJ100" s="3"/>
      <c r="AK100" s="2">
        <f t="shared" si="63"/>
        <v>-7</v>
      </c>
      <c r="AL100" s="2" t="s">
        <v>5567</v>
      </c>
      <c r="AM100" s="2" t="str">
        <f t="shared" si="64"/>
        <v>생산완료(-7)</v>
      </c>
      <c r="AN100" s="9">
        <f t="shared" si="65"/>
        <v>45553</v>
      </c>
      <c r="AO100" s="9">
        <f t="shared" si="66"/>
        <v>45546</v>
      </c>
      <c r="AP100" s="9"/>
      <c r="AQ100" s="2">
        <f t="shared" si="86"/>
        <v>-7</v>
      </c>
      <c r="AR100" s="12">
        <f t="shared" si="67"/>
        <v>-7</v>
      </c>
      <c r="AS100" t="s">
        <v>5567</v>
      </c>
      <c r="AT100" t="str">
        <f t="shared" si="68"/>
        <v>생산완료(-7)</v>
      </c>
    </row>
    <row r="101" spans="2:46" x14ac:dyDescent="0.3">
      <c r="B101" s="2" t="s">
        <v>5592</v>
      </c>
      <c r="C101" s="8">
        <v>-110</v>
      </c>
      <c r="D101" s="2"/>
      <c r="E101" s="2"/>
      <c r="F101" s="2"/>
      <c r="G101" s="2"/>
      <c r="H101" s="2" t="s">
        <v>356</v>
      </c>
      <c r="I101" s="2" t="str">
        <f t="shared" si="57"/>
        <v>20240904-2000163392-인쇄</v>
      </c>
      <c r="J101" s="2" t="str">
        <f t="shared" si="58"/>
        <v>20240904-2000163392-합지</v>
      </c>
      <c r="K101" s="2" t="str">
        <f t="shared" si="59"/>
        <v>20240904-2000163392-분단</v>
      </c>
      <c r="L101" s="2" t="str">
        <f t="shared" si="60"/>
        <v>20240904-2000163392-제대</v>
      </c>
      <c r="M101" s="2" t="str">
        <f>VLOOKUP(H101, '쿼리1'!$A:$R, 17, 0)</f>
        <v>1도-닥터제로 샤워호스</v>
      </c>
      <c r="N101" s="2" t="str">
        <f>VLOOKUP(H101, '쿼리1'!$A:$P, 15, 0)</f>
        <v>PE튜브(투명)50</v>
      </c>
      <c r="O101" s="2">
        <v>2000163392</v>
      </c>
      <c r="P101" s="2" t="str">
        <f>VLOOKUP(H101, '쿼리1'!$A:$R, 17, 0)</f>
        <v>1도-닥터제로 샤워호스</v>
      </c>
      <c r="Q101" s="4">
        <f>VLOOKUP(H101, '쿼리1'!$A:$U, 20, 0)</f>
        <v>10000</v>
      </c>
      <c r="R101" s="2" t="s">
        <v>5397</v>
      </c>
      <c r="S101" s="2" t="s">
        <v>5397</v>
      </c>
      <c r="T101" s="2" t="s">
        <v>5397</v>
      </c>
      <c r="U101" s="2" t="s">
        <v>5397</v>
      </c>
      <c r="V101" s="2" t="s">
        <v>5388</v>
      </c>
      <c r="W101" s="2" t="s">
        <v>5388</v>
      </c>
      <c r="X101" s="6" t="str">
        <f>IFERROR(W101-V101, "X")</f>
        <v>X</v>
      </c>
      <c r="Y101" s="2" t="s">
        <v>5388</v>
      </c>
      <c r="Z101" s="2" t="s">
        <v>5388</v>
      </c>
      <c r="AA101" s="6" t="str">
        <f t="shared" si="87"/>
        <v>X</v>
      </c>
      <c r="AB101" s="2" t="s">
        <v>5388</v>
      </c>
      <c r="AC101" s="2" t="s">
        <v>5388</v>
      </c>
      <c r="AD101" s="6" t="str">
        <f t="shared" si="88"/>
        <v>X</v>
      </c>
      <c r="AE101" s="2" t="s">
        <v>5388</v>
      </c>
      <c r="AF101" s="2" t="s">
        <v>5388</v>
      </c>
      <c r="AG101" s="2" t="str">
        <f>IFERROR(AF101-AE101, "X")</f>
        <v>X</v>
      </c>
      <c r="AH101" s="2" t="s">
        <v>5388</v>
      </c>
      <c r="AI101" s="3">
        <v>45546</v>
      </c>
      <c r="AJ101" s="3">
        <f t="shared" ref="AJ101:AJ105" ca="1" si="91">TODAY()</f>
        <v>45656</v>
      </c>
      <c r="AK101" s="2">
        <f t="shared" si="63"/>
        <v>-110</v>
      </c>
      <c r="AL101" s="2" t="str">
        <f>IF(C101&lt;0, "진행중", "지연")</f>
        <v>진행중</v>
      </c>
      <c r="AM101" s="2" t="str">
        <f t="shared" si="64"/>
        <v>진행중(-110)</v>
      </c>
      <c r="AN101" s="9">
        <f t="shared" si="65"/>
        <v>0</v>
      </c>
      <c r="AO101" s="9">
        <f t="shared" si="66"/>
        <v>45546</v>
      </c>
      <c r="AP101" s="9">
        <f t="shared" ref="AP101:AP105" ca="1" si="92">TODAY()</f>
        <v>45656</v>
      </c>
      <c r="AQ101" s="6">
        <f t="shared" ref="AQ101:AQ105" ca="1" si="93">AO101-AP101</f>
        <v>-110</v>
      </c>
      <c r="AR101" s="12">
        <f t="shared" ca="1" si="67"/>
        <v>-110</v>
      </c>
      <c r="AS101" t="str">
        <f t="shared" ref="AS101:AS105" ca="1" si="94">IF(AQ101&lt;0, "진행중", "지연")</f>
        <v>진행중</v>
      </c>
      <c r="AT101" t="str">
        <f t="shared" ca="1" si="68"/>
        <v>진행중(-110)</v>
      </c>
    </row>
    <row r="102" spans="2:46" x14ac:dyDescent="0.3">
      <c r="B102" s="2" t="s">
        <v>5592</v>
      </c>
      <c r="C102" s="8">
        <v>-110</v>
      </c>
      <c r="D102" s="2"/>
      <c r="E102" s="2"/>
      <c r="F102" s="2"/>
      <c r="G102" s="2"/>
      <c r="H102" s="2" t="s">
        <v>5169</v>
      </c>
      <c r="I102" s="2" t="str">
        <f t="shared" si="57"/>
        <v>20240904-2000168987-인쇄</v>
      </c>
      <c r="J102" s="2" t="str">
        <f t="shared" si="58"/>
        <v>20240904-2000168987-합지</v>
      </c>
      <c r="K102" s="2" t="str">
        <f t="shared" si="59"/>
        <v>20240904-2000168987-분단</v>
      </c>
      <c r="L102" s="2" t="str">
        <f t="shared" si="60"/>
        <v>20240904-2000168987-제대</v>
      </c>
      <c r="M102" s="2" t="str">
        <f>VLOOKUP(H102, '쿼리1'!$A:$R, 17, 0)</f>
        <v>무지(반찬관봉투)</v>
      </c>
      <c r="N102" s="2" t="str">
        <f>VLOOKUP(H102, '쿼리1'!$A:$P, 15, 0)</f>
        <v>PE튜브(투명)50</v>
      </c>
      <c r="O102" s="2">
        <v>2000168987</v>
      </c>
      <c r="P102" s="2" t="str">
        <f>VLOOKUP(H102, '쿼리1'!$A:$R, 17, 0)</f>
        <v>무지(반찬관봉투)</v>
      </c>
      <c r="Q102" s="4">
        <f>VLOOKUP(H102, '쿼리1'!$A:$U, 20, 0)</f>
        <v>10000</v>
      </c>
      <c r="R102" s="2" t="s">
        <v>5397</v>
      </c>
      <c r="S102" s="2" t="s">
        <v>5397</v>
      </c>
      <c r="T102" s="2" t="s">
        <v>5397</v>
      </c>
      <c r="U102" s="2" t="s">
        <v>5397</v>
      </c>
      <c r="V102" s="2" t="s">
        <v>5388</v>
      </c>
      <c r="W102" s="2" t="s">
        <v>5388</v>
      </c>
      <c r="X102" s="6" t="str">
        <f>IFERROR(W102-V102, "X")</f>
        <v>X</v>
      </c>
      <c r="Y102" s="2" t="s">
        <v>5388</v>
      </c>
      <c r="Z102" s="2" t="s">
        <v>5388</v>
      </c>
      <c r="AA102" s="6" t="str">
        <f t="shared" si="87"/>
        <v>X</v>
      </c>
      <c r="AB102" s="2" t="s">
        <v>5388</v>
      </c>
      <c r="AC102" s="2" t="s">
        <v>5388</v>
      </c>
      <c r="AD102" s="6" t="str">
        <f t="shared" si="88"/>
        <v>X</v>
      </c>
      <c r="AE102" s="2" t="s">
        <v>5388</v>
      </c>
      <c r="AF102" s="2" t="s">
        <v>5388</v>
      </c>
      <c r="AG102" s="2" t="str">
        <f>IFERROR(AF102-AE102, "X")</f>
        <v>X</v>
      </c>
      <c r="AH102" s="2" t="s">
        <v>5388</v>
      </c>
      <c r="AI102" s="3">
        <v>45546</v>
      </c>
      <c r="AJ102" s="3">
        <f t="shared" ca="1" si="91"/>
        <v>45656</v>
      </c>
      <c r="AK102" s="2">
        <f t="shared" si="63"/>
        <v>-110</v>
      </c>
      <c r="AL102" s="2" t="str">
        <f>IF(C102&lt;0, "진행중", "지연")</f>
        <v>진행중</v>
      </c>
      <c r="AM102" s="2" t="str">
        <f t="shared" si="64"/>
        <v>진행중(-110)</v>
      </c>
      <c r="AN102" s="9">
        <f t="shared" si="65"/>
        <v>0</v>
      </c>
      <c r="AO102" s="9">
        <f t="shared" si="66"/>
        <v>45546</v>
      </c>
      <c r="AP102" s="9">
        <f t="shared" ca="1" si="92"/>
        <v>45656</v>
      </c>
      <c r="AQ102" s="6">
        <f t="shared" ca="1" si="93"/>
        <v>-110</v>
      </c>
      <c r="AR102" s="12">
        <f t="shared" ca="1" si="67"/>
        <v>-110</v>
      </c>
      <c r="AS102" t="str">
        <f t="shared" ca="1" si="94"/>
        <v>진행중</v>
      </c>
      <c r="AT102" t="str">
        <f t="shared" ca="1" si="68"/>
        <v>진행중(-110)</v>
      </c>
    </row>
    <row r="103" spans="2:46" x14ac:dyDescent="0.3">
      <c r="B103" s="2" t="s">
        <v>5579</v>
      </c>
      <c r="C103" s="8">
        <v>-111</v>
      </c>
      <c r="D103" s="2"/>
      <c r="E103" s="2"/>
      <c r="F103" s="2"/>
      <c r="G103" s="2"/>
      <c r="H103" s="2" t="s">
        <v>378</v>
      </c>
      <c r="I103" s="2" t="str">
        <f t="shared" si="57"/>
        <v>20240904-3000159083-인쇄</v>
      </c>
      <c r="J103" s="2" t="str">
        <f t="shared" si="58"/>
        <v>20240904-3000159083-합지</v>
      </c>
      <c r="K103" s="2" t="str">
        <f t="shared" si="59"/>
        <v>20240904-3000159083-분단</v>
      </c>
      <c r="L103" s="2" t="str">
        <f t="shared" si="60"/>
        <v>20240904-3000159083-제대</v>
      </c>
      <c r="M103" s="2" t="str">
        <f>VLOOKUP(H103, '쿼리1'!$A:$R, 17, 0)</f>
        <v>무지</v>
      </c>
      <c r="N103" s="2" t="str">
        <f>VLOOKUP(H103, '쿼리1'!$A:$P, 15, 0)</f>
        <v>의류고정용 종이(SC400,210*297)-M363(10098)</v>
      </c>
      <c r="O103" s="2">
        <v>3000159083</v>
      </c>
      <c r="P103" s="2" t="str">
        <f>VLOOKUP(H103, '쿼리1'!$A:$R, 17, 0)</f>
        <v>무지</v>
      </c>
      <c r="Q103" s="4">
        <f>VLOOKUP(H103, '쿼리1'!$A:$U, 20, 0)</f>
        <v>45000</v>
      </c>
      <c r="R103" s="2" t="s">
        <v>5397</v>
      </c>
      <c r="S103" s="2" t="s">
        <v>5397</v>
      </c>
      <c r="T103" s="2" t="s">
        <v>5397</v>
      </c>
      <c r="U103" s="2" t="s">
        <v>5397</v>
      </c>
      <c r="V103" s="2" t="s">
        <v>5388</v>
      </c>
      <c r="W103" s="2" t="s">
        <v>5388</v>
      </c>
      <c r="X103" s="6" t="str">
        <f>IFERROR(W103-V103, "X")</f>
        <v>X</v>
      </c>
      <c r="Y103" s="2" t="s">
        <v>5388</v>
      </c>
      <c r="Z103" s="2" t="s">
        <v>5388</v>
      </c>
      <c r="AA103" s="6" t="str">
        <f t="shared" si="87"/>
        <v>X</v>
      </c>
      <c r="AB103" s="2" t="s">
        <v>5388</v>
      </c>
      <c r="AC103" s="2" t="s">
        <v>5388</v>
      </c>
      <c r="AD103" s="6" t="str">
        <f t="shared" si="88"/>
        <v>X</v>
      </c>
      <c r="AE103" s="2" t="s">
        <v>5388</v>
      </c>
      <c r="AF103" s="2" t="s">
        <v>5388</v>
      </c>
      <c r="AG103" s="2" t="str">
        <f>IFERROR(AF103-AE103, "X")</f>
        <v>X</v>
      </c>
      <c r="AH103" s="2" t="s">
        <v>5388</v>
      </c>
      <c r="AI103" s="3">
        <v>45545</v>
      </c>
      <c r="AJ103" s="3">
        <f t="shared" ca="1" si="91"/>
        <v>45656</v>
      </c>
      <c r="AK103" s="2">
        <f t="shared" si="63"/>
        <v>-111</v>
      </c>
      <c r="AL103" s="2" t="str">
        <f>IF(C103&lt;0, "진행중", "지연")</f>
        <v>진행중</v>
      </c>
      <c r="AM103" s="2" t="str">
        <f t="shared" si="64"/>
        <v>진행중(-111)</v>
      </c>
      <c r="AN103" s="9">
        <f t="shared" si="65"/>
        <v>0</v>
      </c>
      <c r="AO103" s="9">
        <f t="shared" si="66"/>
        <v>45595</v>
      </c>
      <c r="AP103" s="9">
        <f t="shared" ca="1" si="92"/>
        <v>45656</v>
      </c>
      <c r="AQ103" s="6">
        <f t="shared" ca="1" si="93"/>
        <v>-61</v>
      </c>
      <c r="AR103" s="12">
        <f t="shared" ca="1" si="67"/>
        <v>-61</v>
      </c>
      <c r="AS103" t="str">
        <f t="shared" ca="1" si="94"/>
        <v>진행중</v>
      </c>
      <c r="AT103" t="str">
        <f t="shared" ca="1" si="68"/>
        <v>진행중(-61)</v>
      </c>
    </row>
    <row r="104" spans="2:46" x14ac:dyDescent="0.3">
      <c r="B104" s="2" t="s">
        <v>5588</v>
      </c>
      <c r="C104" s="8">
        <v>-98</v>
      </c>
      <c r="D104" s="2"/>
      <c r="E104" s="2"/>
      <c r="F104" s="2"/>
      <c r="G104" s="2"/>
      <c r="H104" s="2" t="s">
        <v>1368</v>
      </c>
      <c r="I104" s="2" t="str">
        <f t="shared" si="57"/>
        <v>20240904-3000163223-인쇄</v>
      </c>
      <c r="J104" s="2" t="str">
        <f t="shared" si="58"/>
        <v>20240904-3000163223-합지</v>
      </c>
      <c r="K104" s="2" t="str">
        <f t="shared" si="59"/>
        <v>20240904-3000163223-분단</v>
      </c>
      <c r="L104" s="2" t="str">
        <f t="shared" si="60"/>
        <v>20240904-3000163223-제대</v>
      </c>
      <c r="M104" s="2" t="str">
        <f>VLOOKUP(H104, '쿼리1'!$A:$R, 17, 0)</f>
        <v>무지</v>
      </c>
      <c r="N104" s="2" t="str">
        <f>VLOOKUP(H104, '쿼리1'!$A:$P, 15, 0)</f>
        <v>PP(투명)70=무지</v>
      </c>
      <c r="O104" s="2">
        <v>3000163223</v>
      </c>
      <c r="P104" s="2" t="str">
        <f>VLOOKUP(H104, '쿼리1'!$A:$R, 17, 0)</f>
        <v>무지</v>
      </c>
      <c r="Q104" s="4">
        <f>VLOOKUP(H104, '쿼리1'!$A:$U, 20, 0)</f>
        <v>20000</v>
      </c>
      <c r="R104" s="2" t="s">
        <v>5397</v>
      </c>
      <c r="S104" s="2" t="s">
        <v>5397</v>
      </c>
      <c r="T104" s="2" t="s">
        <v>5397</v>
      </c>
      <c r="U104" s="2" t="s">
        <v>5397</v>
      </c>
      <c r="V104" s="2" t="s">
        <v>5388</v>
      </c>
      <c r="W104" s="2" t="s">
        <v>5388</v>
      </c>
      <c r="X104" s="6" t="str">
        <f>IFERROR(W104-V104, "X")</f>
        <v>X</v>
      </c>
      <c r="Y104" s="2" t="s">
        <v>5388</v>
      </c>
      <c r="Z104" s="2" t="s">
        <v>5388</v>
      </c>
      <c r="AA104" s="6" t="str">
        <f t="shared" si="87"/>
        <v>X</v>
      </c>
      <c r="AB104" s="2" t="s">
        <v>5388</v>
      </c>
      <c r="AC104" s="2" t="s">
        <v>5388</v>
      </c>
      <c r="AD104" s="6" t="str">
        <f t="shared" si="88"/>
        <v>X</v>
      </c>
      <c r="AE104" s="2" t="s">
        <v>5388</v>
      </c>
      <c r="AF104" s="2" t="s">
        <v>5388</v>
      </c>
      <c r="AG104" s="2" t="str">
        <f>IFERROR(AF104-AE104, "X")</f>
        <v>X</v>
      </c>
      <c r="AH104" s="2" t="s">
        <v>5388</v>
      </c>
      <c r="AI104" s="3">
        <v>45558</v>
      </c>
      <c r="AJ104" s="3">
        <f t="shared" ca="1" si="91"/>
        <v>45656</v>
      </c>
      <c r="AK104" s="2">
        <f t="shared" si="63"/>
        <v>-98</v>
      </c>
      <c r="AL104" s="2" t="str">
        <f>IF(C104&lt;0, "진행중", "지연")</f>
        <v>진행중</v>
      </c>
      <c r="AM104" s="2" t="str">
        <f t="shared" si="64"/>
        <v>진행중(-98)</v>
      </c>
      <c r="AN104" s="9">
        <f t="shared" si="65"/>
        <v>0</v>
      </c>
      <c r="AO104" s="9">
        <f t="shared" si="66"/>
        <v>45558</v>
      </c>
      <c r="AP104" s="9">
        <f t="shared" ca="1" si="92"/>
        <v>45656</v>
      </c>
      <c r="AQ104" s="6">
        <f t="shared" ca="1" si="93"/>
        <v>-98</v>
      </c>
      <c r="AR104" s="12">
        <f t="shared" ca="1" si="67"/>
        <v>-98</v>
      </c>
      <c r="AS104" t="str">
        <f t="shared" ca="1" si="94"/>
        <v>진행중</v>
      </c>
      <c r="AT104" t="str">
        <f t="shared" ca="1" si="68"/>
        <v>진행중(-98)</v>
      </c>
    </row>
    <row r="105" spans="2:46" x14ac:dyDescent="0.3">
      <c r="B105" s="2" t="s">
        <v>5586</v>
      </c>
      <c r="C105" s="8">
        <v>-101</v>
      </c>
      <c r="D105" s="2"/>
      <c r="E105" s="2"/>
      <c r="F105" s="2"/>
      <c r="G105" s="2"/>
      <c r="H105" s="2" t="s">
        <v>1370</v>
      </c>
      <c r="I105" s="2" t="str">
        <f t="shared" si="57"/>
        <v>20240904-3000164745-인쇄</v>
      </c>
      <c r="J105" s="2" t="str">
        <f t="shared" si="58"/>
        <v>20240904-3000164745-합지</v>
      </c>
      <c r="K105" s="2" t="str">
        <f t="shared" si="59"/>
        <v>20240904-3000164745-분단</v>
      </c>
      <c r="L105" s="2" t="str">
        <f t="shared" si="60"/>
        <v>20240904-3000164745-제대</v>
      </c>
      <c r="M105" s="2" t="str">
        <f>VLOOKUP(H105, '쿼리1'!$A:$R, 17, 0)</f>
        <v>무지</v>
      </c>
      <c r="N105" s="2" t="str">
        <f>VLOOKUP(H105, '쿼리1'!$A:$P, 15, 0)</f>
        <v>PP(투명)70=무지</v>
      </c>
      <c r="O105" s="2">
        <v>3000164745</v>
      </c>
      <c r="P105" s="2" t="str">
        <f>VLOOKUP(H105, '쿼리1'!$A:$R, 17, 0)</f>
        <v>무지</v>
      </c>
      <c r="Q105" s="4">
        <f>VLOOKUP(H105, '쿼리1'!$A:$U, 20, 0)</f>
        <v>15000</v>
      </c>
      <c r="R105" s="2" t="s">
        <v>5397</v>
      </c>
      <c r="S105" s="2" t="s">
        <v>5397</v>
      </c>
      <c r="T105" s="2" t="s">
        <v>5397</v>
      </c>
      <c r="U105" s="2" t="s">
        <v>5397</v>
      </c>
      <c r="V105" s="2" t="s">
        <v>5388</v>
      </c>
      <c r="W105" s="2" t="s">
        <v>5388</v>
      </c>
      <c r="X105" s="6" t="str">
        <f>IFERROR(W105-V105, "X")</f>
        <v>X</v>
      </c>
      <c r="Y105" s="2" t="s">
        <v>5388</v>
      </c>
      <c r="Z105" s="2" t="s">
        <v>5388</v>
      </c>
      <c r="AA105" s="6" t="str">
        <f t="shared" si="87"/>
        <v>X</v>
      </c>
      <c r="AB105" s="2" t="s">
        <v>5388</v>
      </c>
      <c r="AC105" s="2" t="s">
        <v>5388</v>
      </c>
      <c r="AD105" s="6" t="str">
        <f t="shared" si="88"/>
        <v>X</v>
      </c>
      <c r="AE105" s="2" t="s">
        <v>5388</v>
      </c>
      <c r="AF105" s="2" t="s">
        <v>5388</v>
      </c>
      <c r="AG105" s="2" t="str">
        <f>IFERROR(AF105-AE105, "X")</f>
        <v>X</v>
      </c>
      <c r="AH105" s="2" t="s">
        <v>5388</v>
      </c>
      <c r="AI105" s="3">
        <v>45555</v>
      </c>
      <c r="AJ105" s="3">
        <f t="shared" ca="1" si="91"/>
        <v>45656</v>
      </c>
      <c r="AK105" s="2">
        <f t="shared" si="63"/>
        <v>-101</v>
      </c>
      <c r="AL105" s="2" t="str">
        <f>IF(C105&lt;0, "진행중", "지연")</f>
        <v>진행중</v>
      </c>
      <c r="AM105" s="2" t="str">
        <f t="shared" si="64"/>
        <v>진행중(-101)</v>
      </c>
      <c r="AN105" s="9">
        <f t="shared" si="65"/>
        <v>0</v>
      </c>
      <c r="AO105" s="9">
        <f t="shared" si="66"/>
        <v>45555</v>
      </c>
      <c r="AP105" s="9">
        <f t="shared" ca="1" si="92"/>
        <v>45656</v>
      </c>
      <c r="AQ105" s="6">
        <f t="shared" ca="1" si="93"/>
        <v>-101</v>
      </c>
      <c r="AR105" s="12">
        <f t="shared" ca="1" si="67"/>
        <v>-101</v>
      </c>
      <c r="AS105" t="str">
        <f t="shared" ca="1" si="94"/>
        <v>진행중</v>
      </c>
      <c r="AT105" t="str">
        <f t="shared" ca="1" si="68"/>
        <v>진행중(-101)</v>
      </c>
    </row>
    <row r="106" spans="2:46" x14ac:dyDescent="0.3">
      <c r="B106" s="2" t="s">
        <v>5593</v>
      </c>
      <c r="C106" s="7">
        <v>-36</v>
      </c>
      <c r="D106" s="2" t="s">
        <v>5444</v>
      </c>
      <c r="E106" s="2" t="s">
        <v>5419</v>
      </c>
      <c r="F106" s="2" t="s">
        <v>5419</v>
      </c>
      <c r="G106" s="2" t="s">
        <v>5450</v>
      </c>
      <c r="H106" s="2" t="s">
        <v>75</v>
      </c>
      <c r="I106" s="2" t="str">
        <f t="shared" si="57"/>
        <v>20240905-1000164302-인쇄</v>
      </c>
      <c r="J106" s="2" t="str">
        <f t="shared" si="58"/>
        <v>20240905-1000164302-합지</v>
      </c>
      <c r="K106" s="2" t="str">
        <f t="shared" si="59"/>
        <v>20240905-1000164302-분단</v>
      </c>
      <c r="L106" s="2" t="str">
        <f t="shared" si="60"/>
        <v>20240905-1000164302-제대</v>
      </c>
      <c r="M106" s="2" t="str">
        <f>VLOOKUP(H106, '쿼리1'!$A:$R, 17, 0)</f>
        <v>6도-백억커피 1kg</v>
      </c>
      <c r="N106" s="2" t="str">
        <f>VLOOKUP(H106, '쿼리1'!$A:$P, 15, 0)</f>
        <v>패증착(무광)150</v>
      </c>
      <c r="O106" s="2">
        <v>1000164302</v>
      </c>
      <c r="P106" s="2" t="str">
        <f>VLOOKUP(H106, '쿼리1'!$A:$R, 17, 0)</f>
        <v>6도-백억커피 1kg</v>
      </c>
      <c r="Q106" s="4">
        <f>VLOOKUP(H106, '쿼리1'!$A:$U, 20, 0)</f>
        <v>14285</v>
      </c>
      <c r="R106" s="2" t="s">
        <v>31</v>
      </c>
      <c r="S106" s="2" t="s">
        <v>31</v>
      </c>
      <c r="T106" s="2" t="s">
        <v>31</v>
      </c>
      <c r="U106" s="2" t="s">
        <v>31</v>
      </c>
      <c r="V106" s="3">
        <v>45546</v>
      </c>
      <c r="W106" s="3">
        <v>45556</v>
      </c>
      <c r="X106" s="6" t="str">
        <f>IFERROR(IF(W106-V106&gt;0, "+" &amp; (W106-V106), W106-V106), "X")</f>
        <v>+10</v>
      </c>
      <c r="Y106" s="3">
        <v>45551</v>
      </c>
      <c r="Z106" s="3">
        <v>45560</v>
      </c>
      <c r="AA106" s="6" t="str">
        <f>IFERROR(IF(Z106-Y106&gt;0, "+" &amp; (Z106-Y106), Z106-Y106), "X")</f>
        <v>+9</v>
      </c>
      <c r="AB106" s="3">
        <v>45552</v>
      </c>
      <c r="AC106" s="3">
        <v>45561</v>
      </c>
      <c r="AD106" s="6" t="str">
        <f t="shared" ref="AD106:AD109" si="95">IFERROR(IF(AC106-AB106&gt;0, "+" &amp; (AC106-AB106), AC106-AB106), "X")</f>
        <v>+9</v>
      </c>
      <c r="AE106" s="3">
        <v>45554</v>
      </c>
      <c r="AF106" s="3">
        <v>45590</v>
      </c>
      <c r="AG106" s="2" t="str">
        <f>IFERROR(IF(AF106-AE106&gt;0, "+" &amp; (AF106-AE106), AF106-AE106), "X")</f>
        <v>+36</v>
      </c>
      <c r="AH106" s="3">
        <v>45590</v>
      </c>
      <c r="AI106" s="3">
        <f>AE106</f>
        <v>45554</v>
      </c>
      <c r="AJ106" s="3"/>
      <c r="AK106" s="2">
        <f t="shared" si="63"/>
        <v>-36</v>
      </c>
      <c r="AL106" s="2" t="s">
        <v>5567</v>
      </c>
      <c r="AM106" s="2" t="str">
        <f t="shared" si="64"/>
        <v>생산완료(-36)</v>
      </c>
      <c r="AN106" s="9">
        <f t="shared" si="65"/>
        <v>45590</v>
      </c>
      <c r="AO106" s="9">
        <f t="shared" si="66"/>
        <v>45554</v>
      </c>
      <c r="AP106" s="9"/>
      <c r="AQ106" s="2">
        <f t="shared" ref="AQ106:AQ160" si="96">AO106-AN106</f>
        <v>-36</v>
      </c>
      <c r="AR106" s="12">
        <f t="shared" si="67"/>
        <v>-36</v>
      </c>
      <c r="AS106" t="s">
        <v>5567</v>
      </c>
      <c r="AT106" t="str">
        <f t="shared" si="68"/>
        <v>생산완료(-36)</v>
      </c>
    </row>
    <row r="107" spans="2:46" x14ac:dyDescent="0.3">
      <c r="B107" s="2" t="s">
        <v>5418</v>
      </c>
      <c r="C107" s="7">
        <v>-4</v>
      </c>
      <c r="D107" s="2"/>
      <c r="E107" s="2"/>
      <c r="F107" s="2" t="s">
        <v>5451</v>
      </c>
      <c r="G107" s="2"/>
      <c r="H107" s="2" t="s">
        <v>4880</v>
      </c>
      <c r="I107" s="2" t="str">
        <f t="shared" si="57"/>
        <v>20240905-2000159754-인쇄</v>
      </c>
      <c r="J107" s="2" t="str">
        <f t="shared" si="58"/>
        <v>20240905-2000159754-합지</v>
      </c>
      <c r="K107" s="2" t="str">
        <f t="shared" si="59"/>
        <v>20240905-2000159754-분단</v>
      </c>
      <c r="L107" s="2" t="str">
        <f t="shared" si="60"/>
        <v>20240905-2000159754-제대</v>
      </c>
      <c r="M107" s="2" t="str">
        <f>VLOOKUP(H107, '쿼리1'!$A:$R, 17, 0)</f>
        <v>무지(부생카덮지필름)</v>
      </c>
      <c r="N107" s="2" t="str">
        <f>VLOOKUP(H107, '쿼리1'!$A:$P, 15, 0)</f>
        <v>OPP30</v>
      </c>
      <c r="O107" s="2">
        <v>2000159754</v>
      </c>
      <c r="P107" s="2" t="str">
        <f>VLOOKUP(H107, '쿼리1'!$A:$R, 17, 0)</f>
        <v>무지(부생카덮지필름)</v>
      </c>
      <c r="Q107" s="4">
        <f>VLOOKUP(H107, '쿼리1'!$A:$U, 20, 0)</f>
        <v>16</v>
      </c>
      <c r="R107" s="2" t="s">
        <v>5397</v>
      </c>
      <c r="S107" s="2" t="s">
        <v>5397</v>
      </c>
      <c r="T107" s="2" t="s">
        <v>31</v>
      </c>
      <c r="U107" s="2" t="s">
        <v>5397</v>
      </c>
      <c r="V107" s="2" t="s">
        <v>5388</v>
      </c>
      <c r="W107" s="2" t="s">
        <v>5388</v>
      </c>
      <c r="X107" s="6" t="str">
        <f>IFERROR(W107-V107, "X")</f>
        <v>X</v>
      </c>
      <c r="Y107" s="3" t="s">
        <v>5388</v>
      </c>
      <c r="Z107" s="3" t="s">
        <v>5388</v>
      </c>
      <c r="AA107" s="6" t="str">
        <f>IFERROR(Z107-Y107, "X")</f>
        <v>X</v>
      </c>
      <c r="AB107" s="3">
        <v>45541</v>
      </c>
      <c r="AC107" s="3">
        <v>45545</v>
      </c>
      <c r="AD107" s="6" t="str">
        <f t="shared" si="95"/>
        <v>+4</v>
      </c>
      <c r="AE107" s="2" t="s">
        <v>5388</v>
      </c>
      <c r="AF107" s="2" t="s">
        <v>5388</v>
      </c>
      <c r="AG107" s="2" t="str">
        <f>IFERROR(AF107-AE107, "X")</f>
        <v>X</v>
      </c>
      <c r="AH107" s="3">
        <v>45545</v>
      </c>
      <c r="AI107" s="3">
        <f t="shared" ref="AI107:AI109" si="97">AB107</f>
        <v>45541</v>
      </c>
      <c r="AJ107" s="3"/>
      <c r="AK107" s="2">
        <f t="shared" si="63"/>
        <v>-4</v>
      </c>
      <c r="AL107" s="2" t="s">
        <v>5567</v>
      </c>
      <c r="AM107" s="2" t="str">
        <f t="shared" si="64"/>
        <v>생산완료(-4)</v>
      </c>
      <c r="AN107" s="9">
        <f t="shared" si="65"/>
        <v>45611</v>
      </c>
      <c r="AO107" s="9">
        <f t="shared" si="66"/>
        <v>45608</v>
      </c>
      <c r="AP107" s="9"/>
      <c r="AQ107" s="2">
        <f t="shared" si="96"/>
        <v>-3</v>
      </c>
      <c r="AR107" s="12">
        <f t="shared" si="67"/>
        <v>-3</v>
      </c>
      <c r="AS107" t="s">
        <v>5567</v>
      </c>
      <c r="AT107" t="str">
        <f t="shared" si="68"/>
        <v>생산완료(-3)</v>
      </c>
    </row>
    <row r="108" spans="2:46" x14ac:dyDescent="0.3">
      <c r="B108" s="2" t="s">
        <v>5436</v>
      </c>
      <c r="C108" s="7">
        <v>-7</v>
      </c>
      <c r="D108" s="2" t="s">
        <v>5416</v>
      </c>
      <c r="E108" s="2" t="s">
        <v>5415</v>
      </c>
      <c r="F108" s="2" t="s">
        <v>5430</v>
      </c>
      <c r="G108" s="2"/>
      <c r="H108" s="2" t="s">
        <v>5140</v>
      </c>
      <c r="I108" s="2" t="str">
        <f t="shared" si="57"/>
        <v>20240906-1000137344-인쇄</v>
      </c>
      <c r="J108" s="2" t="str">
        <f t="shared" si="58"/>
        <v>20240906-1000137344-합지</v>
      </c>
      <c r="K108" s="2" t="str">
        <f t="shared" si="59"/>
        <v>20240906-1000137344-분단</v>
      </c>
      <c r="L108" s="2" t="str">
        <f t="shared" si="60"/>
        <v>20240906-1000137344-제대</v>
      </c>
      <c r="M108" s="2" t="str">
        <f>VLOOKUP(H108, '쿼리1'!$A:$R, 17, 0)</f>
        <v>1도-비누베이스(비누100g)</v>
      </c>
      <c r="N108" s="2" t="str">
        <f>VLOOKUP(H108, '쿼리1'!$A:$P, 15, 0)</f>
        <v>오씨피피(무광)50</v>
      </c>
      <c r="O108" s="2">
        <v>1000137344</v>
      </c>
      <c r="P108" s="2" t="str">
        <f>VLOOKUP(H108, '쿼리1'!$A:$R, 17, 0)</f>
        <v>1도-비누베이스(비누100g)</v>
      </c>
      <c r="Q108" s="4">
        <f>VLOOKUP(H108, '쿼리1'!$A:$U, 20, 0)</f>
        <v>32</v>
      </c>
      <c r="R108" s="2" t="s">
        <v>31</v>
      </c>
      <c r="S108" s="2" t="s">
        <v>31</v>
      </c>
      <c r="T108" s="2" t="s">
        <v>31</v>
      </c>
      <c r="U108" s="2" t="s">
        <v>5397</v>
      </c>
      <c r="V108" s="3">
        <v>45547</v>
      </c>
      <c r="W108" s="3">
        <v>45545</v>
      </c>
      <c r="X108" s="6">
        <f t="shared" ref="X108:X114" si="98">IFERROR(IF(W108-V108&gt;0, "+" &amp; (W108-V108), W108-V108), "X")</f>
        <v>-2</v>
      </c>
      <c r="Y108" s="3">
        <v>45552</v>
      </c>
      <c r="Z108" s="3">
        <v>45549</v>
      </c>
      <c r="AA108" s="6">
        <f t="shared" ref="AA108:AA134" si="99">IFERROR(IF(Z108-Y108&gt;0, "+" &amp; (Z108-Y108), Z108-Y108), "X")</f>
        <v>-3</v>
      </c>
      <c r="AB108" s="3">
        <v>45553</v>
      </c>
      <c r="AC108" s="3">
        <v>45560</v>
      </c>
      <c r="AD108" s="6" t="str">
        <f t="shared" si="95"/>
        <v>+7</v>
      </c>
      <c r="AE108" s="2" t="s">
        <v>5388</v>
      </c>
      <c r="AF108" s="2" t="s">
        <v>5388</v>
      </c>
      <c r="AG108" s="2" t="str">
        <f>IFERROR(AF108-AE108, "X")</f>
        <v>X</v>
      </c>
      <c r="AH108" s="3">
        <v>45560</v>
      </c>
      <c r="AI108" s="3">
        <f t="shared" si="97"/>
        <v>45553</v>
      </c>
      <c r="AJ108" s="3"/>
      <c r="AK108" s="2">
        <f t="shared" si="63"/>
        <v>-7</v>
      </c>
      <c r="AL108" s="2" t="s">
        <v>5567</v>
      </c>
      <c r="AM108" s="2" t="str">
        <f t="shared" si="64"/>
        <v>생산완료(-7)</v>
      </c>
      <c r="AN108" s="9">
        <f t="shared" si="65"/>
        <v>45560</v>
      </c>
      <c r="AO108" s="9">
        <f t="shared" si="66"/>
        <v>45553</v>
      </c>
      <c r="AP108" s="9"/>
      <c r="AQ108" s="2">
        <f t="shared" si="96"/>
        <v>-7</v>
      </c>
      <c r="AR108" s="12">
        <f t="shared" si="67"/>
        <v>-7</v>
      </c>
      <c r="AS108" t="s">
        <v>5567</v>
      </c>
      <c r="AT108" t="str">
        <f t="shared" si="68"/>
        <v>생산완료(-7)</v>
      </c>
    </row>
    <row r="109" spans="2:46" x14ac:dyDescent="0.3">
      <c r="B109" s="2" t="s">
        <v>5436</v>
      </c>
      <c r="C109" s="7">
        <v>-7</v>
      </c>
      <c r="D109" s="2" t="s">
        <v>5416</v>
      </c>
      <c r="E109" s="2" t="s">
        <v>5415</v>
      </c>
      <c r="F109" s="2" t="s">
        <v>5430</v>
      </c>
      <c r="G109" s="2"/>
      <c r="H109" s="2" t="s">
        <v>4996</v>
      </c>
      <c r="I109" s="2" t="str">
        <f t="shared" si="57"/>
        <v>20240906-1000138860-인쇄</v>
      </c>
      <c r="J109" s="2" t="str">
        <f t="shared" si="58"/>
        <v>20240906-1000138860-합지</v>
      </c>
      <c r="K109" s="2" t="str">
        <f t="shared" si="59"/>
        <v>20240906-1000138860-분단</v>
      </c>
      <c r="L109" s="2" t="str">
        <f t="shared" si="60"/>
        <v>20240906-1000138860-제대</v>
      </c>
      <c r="M109" s="2" t="str">
        <f>VLOOKUP(H109, '쿼리1'!$A:$R, 17, 0)</f>
        <v>1도-아이마크(290x220)</v>
      </c>
      <c r="N109" s="2" t="str">
        <f>VLOOKUP(H109, '쿼리1'!$A:$P, 15, 0)</f>
        <v>오씨피피(투명)60</v>
      </c>
      <c r="O109" s="2">
        <v>1000138860</v>
      </c>
      <c r="P109" s="2" t="str">
        <f>VLOOKUP(H109, '쿼리1'!$A:$R, 17, 0)</f>
        <v>1도-아이마크(290x220)</v>
      </c>
      <c r="Q109" s="4">
        <f>VLOOKUP(H109, '쿼리1'!$A:$U, 20, 0)</f>
        <v>24</v>
      </c>
      <c r="R109" s="2" t="s">
        <v>31</v>
      </c>
      <c r="S109" s="2" t="s">
        <v>31</v>
      </c>
      <c r="T109" s="2" t="s">
        <v>31</v>
      </c>
      <c r="U109" s="2" t="s">
        <v>5397</v>
      </c>
      <c r="V109" s="3">
        <v>45547</v>
      </c>
      <c r="W109" s="3">
        <v>45545</v>
      </c>
      <c r="X109" s="6">
        <f t="shared" si="98"/>
        <v>-2</v>
      </c>
      <c r="Y109" s="3">
        <v>45552</v>
      </c>
      <c r="Z109" s="3">
        <v>45549</v>
      </c>
      <c r="AA109" s="6">
        <f t="shared" si="99"/>
        <v>-3</v>
      </c>
      <c r="AB109" s="3">
        <v>45553</v>
      </c>
      <c r="AC109" s="3">
        <v>45560</v>
      </c>
      <c r="AD109" s="6" t="str">
        <f t="shared" si="95"/>
        <v>+7</v>
      </c>
      <c r="AE109" s="2" t="s">
        <v>5388</v>
      </c>
      <c r="AF109" s="2" t="s">
        <v>5388</v>
      </c>
      <c r="AG109" s="2" t="str">
        <f>IFERROR(AF109-AE109, "X")</f>
        <v>X</v>
      </c>
      <c r="AH109" s="3">
        <v>45560</v>
      </c>
      <c r="AI109" s="3">
        <f t="shared" si="97"/>
        <v>45553</v>
      </c>
      <c r="AJ109" s="3"/>
      <c r="AK109" s="2">
        <f t="shared" si="63"/>
        <v>-7</v>
      </c>
      <c r="AL109" s="2" t="s">
        <v>5567</v>
      </c>
      <c r="AM109" s="2" t="str">
        <f t="shared" si="64"/>
        <v>생산완료(-7)</v>
      </c>
      <c r="AN109" s="9">
        <f t="shared" si="65"/>
        <v>45560</v>
      </c>
      <c r="AO109" s="9">
        <f t="shared" si="66"/>
        <v>45650</v>
      </c>
      <c r="AP109" s="9"/>
      <c r="AQ109" s="2">
        <f t="shared" si="96"/>
        <v>90</v>
      </c>
      <c r="AR109" s="12" t="str">
        <f t="shared" si="67"/>
        <v>+90</v>
      </c>
      <c r="AS109" t="s">
        <v>5567</v>
      </c>
      <c r="AT109" t="str">
        <f t="shared" si="68"/>
        <v>생산완료(+90)</v>
      </c>
    </row>
    <row r="110" spans="2:46" x14ac:dyDescent="0.3">
      <c r="B110" s="2" t="s">
        <v>5590</v>
      </c>
      <c r="C110" s="7">
        <v>-23</v>
      </c>
      <c r="D110" s="2" t="s">
        <v>5405</v>
      </c>
      <c r="E110" s="2" t="s">
        <v>5409</v>
      </c>
      <c r="F110" s="2"/>
      <c r="G110" s="2" t="s">
        <v>5446</v>
      </c>
      <c r="H110" s="2" t="s">
        <v>3751</v>
      </c>
      <c r="I110" s="2" t="str">
        <f t="shared" si="57"/>
        <v>20240906-1000141177-인쇄</v>
      </c>
      <c r="J110" s="2" t="str">
        <f t="shared" si="58"/>
        <v>20240906-1000141177-합지</v>
      </c>
      <c r="K110" s="2" t="str">
        <f t="shared" si="59"/>
        <v>20240906-1000141177-분단</v>
      </c>
      <c r="L110" s="2" t="str">
        <f t="shared" si="60"/>
        <v>20240906-1000141177-제대</v>
      </c>
      <c r="M110" s="2" t="str">
        <f>VLOOKUP(H110, '쿼리1'!$A:$R, 17, 0)</f>
        <v>6도-현대푸드-백진미 오징어채(180g)</v>
      </c>
      <c r="N110" s="2" t="str">
        <f>VLOOKUP(H110, '쿼리1'!$A:$P, 15, 0)</f>
        <v>나이론95</v>
      </c>
      <c r="O110" s="2">
        <v>1000141177</v>
      </c>
      <c r="P110" s="2" t="str">
        <f>VLOOKUP(H110, '쿼리1'!$A:$R, 17, 0)</f>
        <v>6도-현대푸드-백진미 오징어채(180g)</v>
      </c>
      <c r="Q110" s="4">
        <f>VLOOKUP(H110, '쿼리1'!$A:$U, 20, 0)</f>
        <v>28571</v>
      </c>
      <c r="R110" s="2" t="s">
        <v>31</v>
      </c>
      <c r="S110" s="2" t="s">
        <v>31</v>
      </c>
      <c r="T110" s="2" t="s">
        <v>5397</v>
      </c>
      <c r="U110" s="2" t="s">
        <v>31</v>
      </c>
      <c r="V110" s="3">
        <v>45545</v>
      </c>
      <c r="W110" s="3">
        <v>45544</v>
      </c>
      <c r="X110" s="6">
        <f t="shared" si="98"/>
        <v>-1</v>
      </c>
      <c r="Y110" s="3">
        <v>45548</v>
      </c>
      <c r="Z110" s="3">
        <v>45548</v>
      </c>
      <c r="AA110" s="6">
        <f t="shared" si="99"/>
        <v>0</v>
      </c>
      <c r="AB110" s="3" t="s">
        <v>5388</v>
      </c>
      <c r="AC110" s="2" t="s">
        <v>5388</v>
      </c>
      <c r="AD110" s="6" t="str">
        <f>IFERROR(AC110-AB110, "X")</f>
        <v>X</v>
      </c>
      <c r="AE110" s="3">
        <v>45552</v>
      </c>
      <c r="AF110" s="3">
        <v>45575</v>
      </c>
      <c r="AG110" s="2" t="str">
        <f>IFERROR(IF(AF110-AE110&gt;0, "+" &amp; (AF110-AE110), AF110-AE110), "X")</f>
        <v>+23</v>
      </c>
      <c r="AH110" s="3">
        <v>45575</v>
      </c>
      <c r="AI110" s="3">
        <f>AE110</f>
        <v>45552</v>
      </c>
      <c r="AJ110" s="3"/>
      <c r="AK110" s="2">
        <f t="shared" si="63"/>
        <v>-23</v>
      </c>
      <c r="AL110" s="2" t="s">
        <v>5567</v>
      </c>
      <c r="AM110" s="2" t="str">
        <f t="shared" si="64"/>
        <v>생산완료(-23)</v>
      </c>
      <c r="AN110" s="9">
        <f t="shared" si="65"/>
        <v>45629</v>
      </c>
      <c r="AO110" s="9">
        <f t="shared" si="66"/>
        <v>45628</v>
      </c>
      <c r="AP110" s="9"/>
      <c r="AQ110" s="2">
        <f t="shared" si="96"/>
        <v>-1</v>
      </c>
      <c r="AR110" s="12">
        <f t="shared" si="67"/>
        <v>-1</v>
      </c>
      <c r="AS110" t="s">
        <v>5567</v>
      </c>
      <c r="AT110" t="str">
        <f t="shared" si="68"/>
        <v>생산완료(-1)</v>
      </c>
    </row>
    <row r="111" spans="2:46" x14ac:dyDescent="0.3">
      <c r="B111" s="2" t="s">
        <v>5463</v>
      </c>
      <c r="C111" s="7">
        <v>11</v>
      </c>
      <c r="D111" s="2" t="s">
        <v>5405</v>
      </c>
      <c r="E111" s="2" t="s">
        <v>5406</v>
      </c>
      <c r="F111" s="2" t="s">
        <v>5452</v>
      </c>
      <c r="G111" s="2"/>
      <c r="H111" s="2" t="s">
        <v>4937</v>
      </c>
      <c r="I111" s="2" t="str">
        <f t="shared" si="57"/>
        <v>20240906-1000142163-인쇄</v>
      </c>
      <c r="J111" s="2" t="str">
        <f t="shared" si="58"/>
        <v>20240906-1000142163-합지</v>
      </c>
      <c r="K111" s="2" t="str">
        <f t="shared" si="59"/>
        <v>20240906-1000142163-분단</v>
      </c>
      <c r="L111" s="2" t="str">
        <f t="shared" si="60"/>
        <v>20240906-1000142163-제대</v>
      </c>
      <c r="M111" s="2" t="str">
        <f>VLOOKUP(H111, '쿼리1'!$A:$R, 17, 0)</f>
        <v>7도-(주)조이푸드-초코청크로얄쿠키70g (347kcal)</v>
      </c>
      <c r="N111" s="2" t="str">
        <f>VLOOKUP(H111, '쿼리1'!$A:$P, 15, 0)</f>
        <v>오씨피피(유무광)50</v>
      </c>
      <c r="O111" s="2">
        <v>1000142163</v>
      </c>
      <c r="P111" s="2" t="str">
        <f>VLOOKUP(H111, '쿼리1'!$A:$R, 17, 0)</f>
        <v>7도-(주)조이푸드-초코청크로얄쿠키70g (347kcal)</v>
      </c>
      <c r="Q111" s="4">
        <f>VLOOKUP(H111, '쿼리1'!$A:$U, 20, 0)</f>
        <v>12</v>
      </c>
      <c r="R111" s="2" t="s">
        <v>31</v>
      </c>
      <c r="S111" s="2" t="s">
        <v>31</v>
      </c>
      <c r="T111" s="2" t="s">
        <v>5399</v>
      </c>
      <c r="U111" s="2" t="s">
        <v>5397</v>
      </c>
      <c r="V111" s="3">
        <v>45547</v>
      </c>
      <c r="W111" s="3">
        <v>45546</v>
      </c>
      <c r="X111" s="6">
        <f t="shared" si="98"/>
        <v>-1</v>
      </c>
      <c r="Y111" s="3">
        <v>45552</v>
      </c>
      <c r="Z111" s="3">
        <v>45547</v>
      </c>
      <c r="AA111" s="6">
        <f t="shared" si="99"/>
        <v>-5</v>
      </c>
      <c r="AB111" s="3">
        <v>45553</v>
      </c>
      <c r="AC111" s="5" t="s">
        <v>5396</v>
      </c>
      <c r="AD111" s="6">
        <f ca="1">TODAY()-AB111</f>
        <v>103</v>
      </c>
      <c r="AE111" s="2" t="s">
        <v>5388</v>
      </c>
      <c r="AF111" s="2" t="s">
        <v>5388</v>
      </c>
      <c r="AG111" s="2" t="str">
        <f>IFERROR(AF111-AE111, "X")</f>
        <v>X</v>
      </c>
      <c r="AH111" s="3">
        <v>45547</v>
      </c>
      <c r="AI111" s="3">
        <v>45558</v>
      </c>
      <c r="AJ111" s="3"/>
      <c r="AK111" s="2" t="str">
        <f t="shared" si="63"/>
        <v>+11</v>
      </c>
      <c r="AL111" s="2" t="s">
        <v>5567</v>
      </c>
      <c r="AM111" s="2" t="str">
        <f t="shared" si="64"/>
        <v>생산완료(+11)</v>
      </c>
      <c r="AN111" s="9">
        <f t="shared" si="65"/>
        <v>45654</v>
      </c>
      <c r="AO111" s="9">
        <f t="shared" si="66"/>
        <v>45657</v>
      </c>
      <c r="AP111" s="9"/>
      <c r="AQ111" s="2">
        <f t="shared" si="96"/>
        <v>3</v>
      </c>
      <c r="AR111" s="12" t="str">
        <f t="shared" si="67"/>
        <v>+3</v>
      </c>
      <c r="AS111" t="s">
        <v>5567</v>
      </c>
      <c r="AT111" t="str">
        <f t="shared" si="68"/>
        <v>생산완료(+3)</v>
      </c>
    </row>
    <row r="112" spans="2:46" x14ac:dyDescent="0.3">
      <c r="B112" s="2" t="s">
        <v>5591</v>
      </c>
      <c r="C112" s="7">
        <v>-22</v>
      </c>
      <c r="D112" s="2" t="s">
        <v>5415</v>
      </c>
      <c r="E112" s="2" t="s">
        <v>5418</v>
      </c>
      <c r="F112" s="2"/>
      <c r="G112" s="2" t="s">
        <v>5447</v>
      </c>
      <c r="H112" s="2" t="s">
        <v>2737</v>
      </c>
      <c r="I112" s="2" t="str">
        <f t="shared" si="57"/>
        <v>20240906-1000144319-인쇄</v>
      </c>
      <c r="J112" s="2" t="str">
        <f t="shared" si="58"/>
        <v>20240906-1000144319-합지</v>
      </c>
      <c r="K112" s="2" t="str">
        <f t="shared" si="59"/>
        <v>20240906-1000144319-분단</v>
      </c>
      <c r="L112" s="2" t="str">
        <f t="shared" si="60"/>
        <v>20240906-1000144319-제대</v>
      </c>
      <c r="M112" s="2" t="str">
        <f>VLOOKUP(H112, '쿼리1'!$A:$R, 17, 0)</f>
        <v>1도-동대문땡초불닭발-뼈없는닭발300g(덴마크산,냉동)-제이케이푸드(해썹O)-주소변경</v>
      </c>
      <c r="N112" s="2" t="str">
        <f>VLOOKUP(H112, '쿼리1'!$A:$P, 15, 0)</f>
        <v>나이론90</v>
      </c>
      <c r="O112" s="2">
        <v>1000144319</v>
      </c>
      <c r="P112" s="2" t="str">
        <f>VLOOKUP(H112, '쿼리1'!$A:$R, 17, 0)</f>
        <v>1도-동대문땡초불닭발-뼈없는닭발300g(덴마크산,냉동)-제이케이푸드(해썹O)-주소변경</v>
      </c>
      <c r="Q112" s="4">
        <f>VLOOKUP(H112, '쿼리1'!$A:$U, 20, 0)</f>
        <v>75000</v>
      </c>
      <c r="R112" s="2" t="s">
        <v>31</v>
      </c>
      <c r="S112" s="2" t="s">
        <v>31</v>
      </c>
      <c r="T112" s="2" t="s">
        <v>5397</v>
      </c>
      <c r="U112" s="2" t="s">
        <v>31</v>
      </c>
      <c r="V112" s="3">
        <v>45547</v>
      </c>
      <c r="W112" s="3">
        <v>45544</v>
      </c>
      <c r="X112" s="6">
        <f t="shared" si="98"/>
        <v>-3</v>
      </c>
      <c r="Y112" s="3">
        <v>45551</v>
      </c>
      <c r="Z112" s="3">
        <v>45547</v>
      </c>
      <c r="AA112" s="6">
        <f t="shared" si="99"/>
        <v>-4</v>
      </c>
      <c r="AB112" s="3" t="s">
        <v>5388</v>
      </c>
      <c r="AC112" s="2" t="s">
        <v>5388</v>
      </c>
      <c r="AD112" s="6" t="str">
        <f>IFERROR(AC112-AB112, "X")</f>
        <v>X</v>
      </c>
      <c r="AE112" s="3">
        <v>45553</v>
      </c>
      <c r="AF112" s="3">
        <v>45575</v>
      </c>
      <c r="AG112" s="2" t="str">
        <f t="shared" ref="AG112:AG116" si="100">IFERROR(IF(AF112-AE112&gt;0, "+" &amp; (AF112-AE112), AF112-AE112), "X")</f>
        <v>+22</v>
      </c>
      <c r="AH112" s="3">
        <v>45575</v>
      </c>
      <c r="AI112" s="3">
        <f t="shared" ref="AI112:AI116" si="101">AE112</f>
        <v>45553</v>
      </c>
      <c r="AJ112" s="3"/>
      <c r="AK112" s="2">
        <f t="shared" si="63"/>
        <v>-22</v>
      </c>
      <c r="AL112" s="2" t="s">
        <v>5567</v>
      </c>
      <c r="AM112" s="2" t="str">
        <f t="shared" si="64"/>
        <v>생산완료(-22)</v>
      </c>
      <c r="AN112" s="9">
        <f t="shared" si="65"/>
        <v>45581</v>
      </c>
      <c r="AO112" s="9">
        <f t="shared" si="66"/>
        <v>45575</v>
      </c>
      <c r="AP112" s="9"/>
      <c r="AQ112" s="2">
        <f t="shared" si="96"/>
        <v>-6</v>
      </c>
      <c r="AR112" s="12">
        <f t="shared" si="67"/>
        <v>-6</v>
      </c>
      <c r="AS112" t="s">
        <v>5567</v>
      </c>
      <c r="AT112" t="str">
        <f t="shared" si="68"/>
        <v>생산완료(-6)</v>
      </c>
    </row>
    <row r="113" spans="2:46" x14ac:dyDescent="0.3">
      <c r="B113" s="2" t="s">
        <v>5406</v>
      </c>
      <c r="C113" s="7">
        <v>-5</v>
      </c>
      <c r="D113" s="2" t="s">
        <v>5412</v>
      </c>
      <c r="E113" s="2" t="s">
        <v>5424</v>
      </c>
      <c r="F113" s="2"/>
      <c r="G113" s="2" t="s">
        <v>5421</v>
      </c>
      <c r="H113" s="2" t="s">
        <v>127</v>
      </c>
      <c r="I113" s="2" t="str">
        <f t="shared" si="57"/>
        <v>20240906-1000146282-인쇄</v>
      </c>
      <c r="J113" s="2" t="str">
        <f t="shared" si="58"/>
        <v>20240906-1000146282-합지</v>
      </c>
      <c r="K113" s="2" t="str">
        <f t="shared" si="59"/>
        <v>20240906-1000146282-분단</v>
      </c>
      <c r="L113" s="2" t="str">
        <f t="shared" si="60"/>
        <v>20240906-1000146282-제대</v>
      </c>
      <c r="M113" s="2" t="str">
        <f>VLOOKUP(H113, '쿼리1'!$A:$R, 17, 0)</f>
        <v>4-방앗간표 탈피들깨100%1kg(풍성)</v>
      </c>
      <c r="N113" s="2" t="str">
        <f>VLOOKUP(H113, '쿼리1'!$A:$P, 15, 0)</f>
        <v>패트90</v>
      </c>
      <c r="O113" s="2">
        <v>1000146282</v>
      </c>
      <c r="P113" s="2" t="str">
        <f>VLOOKUP(H113, '쿼리1'!$A:$R, 17, 0)</f>
        <v>4-방앗간표 탈피들깨100%1kg(풍성)</v>
      </c>
      <c r="Q113" s="4">
        <f>VLOOKUP(H113, '쿼리1'!$A:$U, 20, 0)</f>
        <v>23076</v>
      </c>
      <c r="R113" s="2" t="s">
        <v>31</v>
      </c>
      <c r="S113" s="2" t="s">
        <v>31</v>
      </c>
      <c r="T113" s="2" t="s">
        <v>5397</v>
      </c>
      <c r="U113" s="2" t="s">
        <v>31</v>
      </c>
      <c r="V113" s="3">
        <v>45546</v>
      </c>
      <c r="W113" s="3">
        <v>45547</v>
      </c>
      <c r="X113" s="6" t="str">
        <f t="shared" si="98"/>
        <v>+1</v>
      </c>
      <c r="Y113" s="3">
        <v>45552</v>
      </c>
      <c r="Z113" s="3">
        <v>45554</v>
      </c>
      <c r="AA113" s="6" t="str">
        <f t="shared" si="99"/>
        <v>+2</v>
      </c>
      <c r="AB113" s="3" t="s">
        <v>5388</v>
      </c>
      <c r="AC113" s="2" t="s">
        <v>5388</v>
      </c>
      <c r="AD113" s="6" t="str">
        <f>IFERROR(AC113-AB113, "X")</f>
        <v>X</v>
      </c>
      <c r="AE113" s="3">
        <v>45554</v>
      </c>
      <c r="AF113" s="3">
        <v>45559</v>
      </c>
      <c r="AG113" s="2" t="str">
        <f t="shared" si="100"/>
        <v>+5</v>
      </c>
      <c r="AH113" s="3">
        <v>45559</v>
      </c>
      <c r="AI113" s="3">
        <f t="shared" si="101"/>
        <v>45554</v>
      </c>
      <c r="AJ113" s="3"/>
      <c r="AK113" s="2">
        <f t="shared" si="63"/>
        <v>-5</v>
      </c>
      <c r="AL113" s="2" t="s">
        <v>5567</v>
      </c>
      <c r="AM113" s="2" t="str">
        <f t="shared" si="64"/>
        <v>생산완료(-5)</v>
      </c>
      <c r="AN113" s="9">
        <f t="shared" si="65"/>
        <v>45559</v>
      </c>
      <c r="AO113" s="9">
        <f t="shared" si="66"/>
        <v>45554</v>
      </c>
      <c r="AP113" s="9"/>
      <c r="AQ113" s="2">
        <f t="shared" si="96"/>
        <v>-5</v>
      </c>
      <c r="AR113" s="12">
        <f t="shared" si="67"/>
        <v>-5</v>
      </c>
      <c r="AS113" t="s">
        <v>5567</v>
      </c>
      <c r="AT113" t="str">
        <f t="shared" si="68"/>
        <v>생산완료(-5)</v>
      </c>
    </row>
    <row r="114" spans="2:46" x14ac:dyDescent="0.3">
      <c r="B114" s="2" t="s">
        <v>5576</v>
      </c>
      <c r="C114" s="7">
        <v>-20</v>
      </c>
      <c r="D114" s="2" t="s">
        <v>5405</v>
      </c>
      <c r="E114" s="2" t="s">
        <v>5424</v>
      </c>
      <c r="F114" s="2" t="s">
        <v>5452</v>
      </c>
      <c r="G114" s="2" t="s">
        <v>5431</v>
      </c>
      <c r="H114" s="2" t="s">
        <v>563</v>
      </c>
      <c r="I114" s="2" t="str">
        <f t="shared" si="57"/>
        <v>20240906-1000146969-인쇄</v>
      </c>
      <c r="J114" s="2" t="str">
        <f t="shared" si="58"/>
        <v>20240906-1000146969-합지</v>
      </c>
      <c r="K114" s="2" t="str">
        <f t="shared" si="59"/>
        <v>20240906-1000146969-분단</v>
      </c>
      <c r="L114" s="2" t="str">
        <f t="shared" si="60"/>
        <v>20240906-1000146969-제대</v>
      </c>
      <c r="M114" s="2" t="str">
        <f>VLOOKUP(H114, '쿼리1'!$A:$R, 17, 0)</f>
        <v>8도-홈플러스-NATUREIT-퀵오트밀 1.25kg(외포장)</v>
      </c>
      <c r="N114" s="2" t="str">
        <f>VLOOKUP(H114, '쿼리1'!$A:$P, 15, 0)</f>
        <v>패트(유무광)100</v>
      </c>
      <c r="O114" s="2">
        <v>1000146969</v>
      </c>
      <c r="P114" s="2" t="str">
        <f>VLOOKUP(H114, '쿼리1'!$A:$R, 17, 0)</f>
        <v>8도-홈플러스-NATUREIT-퀵오트밀 1.25kg(외포장)</v>
      </c>
      <c r="Q114" s="4">
        <f>VLOOKUP(H114, '쿼리1'!$A:$U, 20, 0)</f>
        <v>13333</v>
      </c>
      <c r="R114" s="2" t="s">
        <v>31</v>
      </c>
      <c r="S114" s="2" t="s">
        <v>31</v>
      </c>
      <c r="T114" s="2" t="s">
        <v>5399</v>
      </c>
      <c r="U114" s="2" t="s">
        <v>31</v>
      </c>
      <c r="V114" s="3">
        <v>45547</v>
      </c>
      <c r="W114" s="3">
        <v>45546</v>
      </c>
      <c r="X114" s="6">
        <f t="shared" si="98"/>
        <v>-1</v>
      </c>
      <c r="Y114" s="3">
        <v>45552</v>
      </c>
      <c r="Z114" s="3">
        <v>45554</v>
      </c>
      <c r="AA114" s="6" t="str">
        <f t="shared" si="99"/>
        <v>+2</v>
      </c>
      <c r="AB114" s="3">
        <v>45553</v>
      </c>
      <c r="AC114" s="5" t="s">
        <v>5396</v>
      </c>
      <c r="AD114" s="6">
        <f ca="1">TODAY()-AB114</f>
        <v>103</v>
      </c>
      <c r="AE114" s="3">
        <v>45555</v>
      </c>
      <c r="AF114" s="3">
        <v>45575</v>
      </c>
      <c r="AG114" s="2" t="str">
        <f t="shared" si="100"/>
        <v>+20</v>
      </c>
      <c r="AH114" s="3">
        <v>45575</v>
      </c>
      <c r="AI114" s="3">
        <f t="shared" si="101"/>
        <v>45555</v>
      </c>
      <c r="AJ114" s="3"/>
      <c r="AK114" s="2">
        <f t="shared" si="63"/>
        <v>-20</v>
      </c>
      <c r="AL114" s="2" t="s">
        <v>5567</v>
      </c>
      <c r="AM114" s="2" t="str">
        <f t="shared" si="64"/>
        <v>생산완료(-20)</v>
      </c>
      <c r="AN114" s="9">
        <f t="shared" si="65"/>
        <v>45575</v>
      </c>
      <c r="AO114" s="9">
        <f t="shared" si="66"/>
        <v>45555</v>
      </c>
      <c r="AP114" s="9"/>
      <c r="AQ114" s="2">
        <f t="shared" si="96"/>
        <v>-20</v>
      </c>
      <c r="AR114" s="12">
        <f t="shared" si="67"/>
        <v>-20</v>
      </c>
      <c r="AS114" t="s">
        <v>5567</v>
      </c>
      <c r="AT114" t="str">
        <f t="shared" si="68"/>
        <v>생산완료(-20)</v>
      </c>
    </row>
    <row r="115" spans="2:46" x14ac:dyDescent="0.3">
      <c r="B115" s="2" t="s">
        <v>5418</v>
      </c>
      <c r="C115" s="7">
        <v>-4</v>
      </c>
      <c r="D115" s="2"/>
      <c r="E115" s="2" t="s">
        <v>5416</v>
      </c>
      <c r="F115" s="2"/>
      <c r="G115" s="2" t="s">
        <v>5451</v>
      </c>
      <c r="H115" s="2" t="s">
        <v>3554</v>
      </c>
      <c r="I115" s="2" t="str">
        <f t="shared" si="57"/>
        <v>20240906-1000149242-인쇄</v>
      </c>
      <c r="J115" s="2" t="str">
        <f t="shared" si="58"/>
        <v>20240906-1000149242-합지</v>
      </c>
      <c r="K115" s="2" t="str">
        <f t="shared" si="59"/>
        <v>20240906-1000149242-분단</v>
      </c>
      <c r="L115" s="2" t="str">
        <f t="shared" si="60"/>
        <v>20240906-1000149242-제대</v>
      </c>
      <c r="M115" s="2" t="str">
        <f>VLOOKUP(H115, '쿼리1'!$A:$R, 17, 0)</f>
        <v>무지</v>
      </c>
      <c r="N115" s="2" t="str">
        <f>VLOOKUP(H115, '쿼리1'!$A:$P, 15, 0)</f>
        <v>나이론80</v>
      </c>
      <c r="O115" s="2">
        <v>1000149242</v>
      </c>
      <c r="P115" s="2" t="str">
        <f>VLOOKUP(H115, '쿼리1'!$A:$R, 17, 0)</f>
        <v>무지</v>
      </c>
      <c r="Q115" s="4">
        <f>VLOOKUP(H115, '쿼리1'!$A:$U, 20, 0)</f>
        <v>27692</v>
      </c>
      <c r="R115" s="2" t="s">
        <v>5397</v>
      </c>
      <c r="S115" s="2" t="s">
        <v>31</v>
      </c>
      <c r="T115" s="2" t="s">
        <v>5397</v>
      </c>
      <c r="U115" s="2" t="s">
        <v>31</v>
      </c>
      <c r="V115" s="2" t="s">
        <v>5388</v>
      </c>
      <c r="W115" s="3" t="s">
        <v>5388</v>
      </c>
      <c r="X115" s="6" t="str">
        <f>IFERROR(W115-V115, "X")</f>
        <v>X</v>
      </c>
      <c r="Y115" s="3">
        <v>45551</v>
      </c>
      <c r="Z115" s="3">
        <v>45549</v>
      </c>
      <c r="AA115" s="6">
        <f t="shared" si="99"/>
        <v>-2</v>
      </c>
      <c r="AB115" s="3" t="s">
        <v>5388</v>
      </c>
      <c r="AC115" s="2" t="s">
        <v>5388</v>
      </c>
      <c r="AD115" s="6" t="str">
        <f>IFERROR(AC115-AB115, "X")</f>
        <v>X</v>
      </c>
      <c r="AE115" s="3">
        <v>45554</v>
      </c>
      <c r="AF115" s="3">
        <v>45558</v>
      </c>
      <c r="AG115" s="2" t="str">
        <f t="shared" si="100"/>
        <v>+4</v>
      </c>
      <c r="AH115" s="3">
        <v>45558</v>
      </c>
      <c r="AI115" s="3">
        <f t="shared" si="101"/>
        <v>45554</v>
      </c>
      <c r="AJ115" s="3"/>
      <c r="AK115" s="2">
        <f t="shared" si="63"/>
        <v>-4</v>
      </c>
      <c r="AL115" s="2" t="s">
        <v>5567</v>
      </c>
      <c r="AM115" s="2" t="str">
        <f t="shared" si="64"/>
        <v>생산완료(-4)</v>
      </c>
      <c r="AN115" s="9">
        <f t="shared" si="65"/>
        <v>45558</v>
      </c>
      <c r="AO115" s="9">
        <f t="shared" si="66"/>
        <v>45554</v>
      </c>
      <c r="AP115" s="9"/>
      <c r="AQ115" s="2">
        <f t="shared" si="96"/>
        <v>-4</v>
      </c>
      <c r="AR115" s="12">
        <f t="shared" si="67"/>
        <v>-4</v>
      </c>
      <c r="AS115" t="s">
        <v>5567</v>
      </c>
      <c r="AT115" t="str">
        <f t="shared" si="68"/>
        <v>생산완료(-4)</v>
      </c>
    </row>
    <row r="116" spans="2:46" x14ac:dyDescent="0.3">
      <c r="B116" s="2" t="s">
        <v>5517</v>
      </c>
      <c r="C116" s="7">
        <v>-21</v>
      </c>
      <c r="D116" s="2" t="s">
        <v>5405</v>
      </c>
      <c r="E116" s="2" t="s">
        <v>5415</v>
      </c>
      <c r="F116" s="2"/>
      <c r="G116" s="2" t="s">
        <v>5449</v>
      </c>
      <c r="H116" s="2" t="s">
        <v>2185</v>
      </c>
      <c r="I116" s="2" t="str">
        <f t="shared" si="57"/>
        <v>20240906-1000149912-인쇄</v>
      </c>
      <c r="J116" s="2" t="str">
        <f t="shared" si="58"/>
        <v>20240906-1000149912-합지</v>
      </c>
      <c r="K116" s="2" t="str">
        <f t="shared" si="59"/>
        <v>20240906-1000149912-분단</v>
      </c>
      <c r="L116" s="2" t="str">
        <f t="shared" si="60"/>
        <v>20240906-1000149912-제대</v>
      </c>
      <c r="M116" s="2" t="str">
        <f>VLOOKUP(H116, '쿼리1'!$A:$R, 17, 0)</f>
        <v>2도-상하식품 알마늘 1kg</v>
      </c>
      <c r="N116" s="2" t="str">
        <f>VLOOKUP(H116, '쿼리1'!$A:$P, 15, 0)</f>
        <v>나이론100</v>
      </c>
      <c r="O116" s="2">
        <v>1000149912</v>
      </c>
      <c r="P116" s="2" t="str">
        <f>VLOOKUP(H116, '쿼리1'!$A:$R, 17, 0)</f>
        <v>2도-상하식품 알마늘 1kg</v>
      </c>
      <c r="Q116" s="4">
        <f>VLOOKUP(H116, '쿼리1'!$A:$U, 20, 0)</f>
        <v>15714</v>
      </c>
      <c r="R116" s="2" t="s">
        <v>31</v>
      </c>
      <c r="S116" s="2" t="s">
        <v>31</v>
      </c>
      <c r="T116" s="2" t="s">
        <v>5397</v>
      </c>
      <c r="U116" s="2" t="s">
        <v>31</v>
      </c>
      <c r="V116" s="3">
        <v>45547</v>
      </c>
      <c r="W116" s="3">
        <v>45546</v>
      </c>
      <c r="X116" s="6">
        <f t="shared" ref="X116:X140" si="102">IFERROR(IF(W116-V116&gt;0, "+" &amp; (W116-V116), W116-V116), "X")</f>
        <v>-1</v>
      </c>
      <c r="Y116" s="3">
        <v>45552</v>
      </c>
      <c r="Z116" s="3">
        <v>45549</v>
      </c>
      <c r="AA116" s="6">
        <f t="shared" si="99"/>
        <v>-3</v>
      </c>
      <c r="AB116" s="3" t="s">
        <v>5388</v>
      </c>
      <c r="AC116" s="2" t="s">
        <v>5388</v>
      </c>
      <c r="AD116" s="6" t="str">
        <f>IFERROR(AC116-AB116, "X")</f>
        <v>X</v>
      </c>
      <c r="AE116" s="3">
        <v>45554</v>
      </c>
      <c r="AF116" s="3">
        <v>45575</v>
      </c>
      <c r="AG116" s="2" t="str">
        <f t="shared" si="100"/>
        <v>+21</v>
      </c>
      <c r="AH116" s="3">
        <v>45575</v>
      </c>
      <c r="AI116" s="3">
        <f t="shared" si="101"/>
        <v>45554</v>
      </c>
      <c r="AJ116" s="3"/>
      <c r="AK116" s="2">
        <f t="shared" si="63"/>
        <v>-21</v>
      </c>
      <c r="AL116" s="2" t="s">
        <v>5567</v>
      </c>
      <c r="AM116" s="2" t="str">
        <f t="shared" si="64"/>
        <v>생산완료(-21)</v>
      </c>
      <c r="AN116" s="9">
        <f t="shared" si="65"/>
        <v>45601</v>
      </c>
      <c r="AO116" s="9">
        <f t="shared" si="66"/>
        <v>45601</v>
      </c>
      <c r="AP116" s="9"/>
      <c r="AQ116" s="2">
        <f t="shared" si="96"/>
        <v>0</v>
      </c>
      <c r="AR116" s="12">
        <f t="shared" si="67"/>
        <v>0</v>
      </c>
      <c r="AS116" t="s">
        <v>5567</v>
      </c>
      <c r="AT116" t="str">
        <f t="shared" si="68"/>
        <v>생산완료(0)</v>
      </c>
    </row>
    <row r="117" spans="2:46" x14ac:dyDescent="0.3">
      <c r="B117" s="2" t="s">
        <v>5405</v>
      </c>
      <c r="C117" s="7">
        <v>-1</v>
      </c>
      <c r="D117" s="2" t="s">
        <v>5443</v>
      </c>
      <c r="E117" s="2" t="s">
        <v>5432</v>
      </c>
      <c r="F117" s="2" t="s">
        <v>5453</v>
      </c>
      <c r="G117" s="2"/>
      <c r="H117" s="2" t="s">
        <v>4131</v>
      </c>
      <c r="I117" s="2" t="str">
        <f t="shared" si="57"/>
        <v>20240906-1000152701-인쇄</v>
      </c>
      <c r="J117" s="2" t="str">
        <f t="shared" si="58"/>
        <v>20240906-1000152701-합지</v>
      </c>
      <c r="K117" s="2" t="str">
        <f t="shared" si="59"/>
        <v>20240906-1000152701-분단</v>
      </c>
      <c r="L117" s="2" t="str">
        <f t="shared" si="60"/>
        <v>20240906-1000152701-제대</v>
      </c>
      <c r="M117" s="2" t="str">
        <f>VLOOKUP(H117, '쿼리1'!$A:$R, 17, 0)</f>
        <v>6도-이데이 호두아몬드율무차 18g(10열)</v>
      </c>
      <c r="N117" s="2" t="str">
        <f>VLOOKUP(H117, '쿼리1'!$A:$P, 15, 0)</f>
        <v>은박(유무광)90</v>
      </c>
      <c r="O117" s="2">
        <v>1000152701</v>
      </c>
      <c r="P117" s="2" t="str">
        <f>VLOOKUP(H117, '쿼리1'!$A:$R, 17, 0)</f>
        <v>6도-이데이 호두아몬드율무차 18g(10열)</v>
      </c>
      <c r="Q117" s="4">
        <f>VLOOKUP(H117, '쿼리1'!$A:$U, 20, 0)</f>
        <v>8</v>
      </c>
      <c r="R117" s="2" t="s">
        <v>31</v>
      </c>
      <c r="S117" s="2" t="s">
        <v>31</v>
      </c>
      <c r="T117" s="2" t="s">
        <v>5399</v>
      </c>
      <c r="U117" s="2" t="s">
        <v>5397</v>
      </c>
      <c r="V117" s="3">
        <v>45547</v>
      </c>
      <c r="W117" s="3">
        <v>45555</v>
      </c>
      <c r="X117" s="6" t="str">
        <f t="shared" si="102"/>
        <v>+8</v>
      </c>
      <c r="Y117" s="3">
        <v>45553</v>
      </c>
      <c r="Z117" s="3">
        <v>45559</v>
      </c>
      <c r="AA117" s="6" t="str">
        <f t="shared" si="99"/>
        <v>+6</v>
      </c>
      <c r="AB117" s="3">
        <v>45554</v>
      </c>
      <c r="AC117" s="5" t="s">
        <v>5396</v>
      </c>
      <c r="AD117" s="6">
        <f t="shared" ref="AD117:AD118" ca="1" si="103">TODAY()-AB117</f>
        <v>102</v>
      </c>
      <c r="AE117" s="2" t="s">
        <v>5388</v>
      </c>
      <c r="AF117" s="2" t="s">
        <v>5388</v>
      </c>
      <c r="AG117" s="2" t="str">
        <f>IFERROR(AF117-AE117, "X")</f>
        <v>X</v>
      </c>
      <c r="AH117" s="3">
        <v>45559</v>
      </c>
      <c r="AI117" s="3">
        <v>45558</v>
      </c>
      <c r="AJ117" s="3"/>
      <c r="AK117" s="2">
        <f t="shared" si="63"/>
        <v>-1</v>
      </c>
      <c r="AL117" s="2" t="s">
        <v>5567</v>
      </c>
      <c r="AM117" s="2" t="str">
        <f t="shared" si="64"/>
        <v>생산완료(-1)</v>
      </c>
      <c r="AN117" s="9">
        <f t="shared" si="65"/>
        <v>45649</v>
      </c>
      <c r="AO117" s="9">
        <f t="shared" si="66"/>
        <v>45646</v>
      </c>
      <c r="AP117" s="9"/>
      <c r="AQ117" s="2">
        <f t="shared" si="96"/>
        <v>-3</v>
      </c>
      <c r="AR117" s="12">
        <f t="shared" si="67"/>
        <v>-3</v>
      </c>
      <c r="AS117" t="s">
        <v>5567</v>
      </c>
      <c r="AT117" t="str">
        <f t="shared" si="68"/>
        <v>생산완료(-3)</v>
      </c>
    </row>
    <row r="118" spans="2:46" x14ac:dyDescent="0.3">
      <c r="B118" s="2" t="s">
        <v>5443</v>
      </c>
      <c r="C118" s="7">
        <v>8</v>
      </c>
      <c r="D118" s="2" t="s">
        <v>5416</v>
      </c>
      <c r="E118" s="2" t="s">
        <v>5406</v>
      </c>
      <c r="F118" s="2" t="s">
        <v>5452</v>
      </c>
      <c r="G118" s="2"/>
      <c r="H118" s="2" t="s">
        <v>4808</v>
      </c>
      <c r="I118" s="2" t="str">
        <f t="shared" si="57"/>
        <v>20240906-1000155139-인쇄</v>
      </c>
      <c r="J118" s="2" t="str">
        <f t="shared" si="58"/>
        <v>20240906-1000155139-합지</v>
      </c>
      <c r="K118" s="2" t="str">
        <f t="shared" si="59"/>
        <v>20240906-1000155139-분단</v>
      </c>
      <c r="L118" s="2" t="str">
        <f t="shared" si="60"/>
        <v>20240906-1000155139-제대</v>
      </c>
      <c r="M118" s="2" t="str">
        <f>VLOOKUP(H118, '쿼리1'!$A:$R, 17, 0)</f>
        <v>4도-SB)블루베리마카롱35g</v>
      </c>
      <c r="N118" s="2" t="str">
        <f>VLOOKUP(H118, '쿼리1'!$A:$P, 15, 0)</f>
        <v>오씨피피(유무광)40</v>
      </c>
      <c r="O118" s="2">
        <v>1000155139</v>
      </c>
      <c r="P118" s="2" t="str">
        <f>VLOOKUP(H118, '쿼리1'!$A:$R, 17, 0)</f>
        <v>4도-SB)블루베리마카롱35g</v>
      </c>
      <c r="Q118" s="4">
        <f>VLOOKUP(H118, '쿼리1'!$A:$U, 20, 0)</f>
        <v>48</v>
      </c>
      <c r="R118" s="2" t="s">
        <v>31</v>
      </c>
      <c r="S118" s="2" t="s">
        <v>31</v>
      </c>
      <c r="T118" s="2" t="s">
        <v>5399</v>
      </c>
      <c r="U118" s="2" t="s">
        <v>5397</v>
      </c>
      <c r="V118" s="3">
        <v>45547</v>
      </c>
      <c r="W118" s="3">
        <v>45545</v>
      </c>
      <c r="X118" s="6">
        <f t="shared" si="102"/>
        <v>-2</v>
      </c>
      <c r="Y118" s="3">
        <v>45552</v>
      </c>
      <c r="Z118" s="3">
        <v>45547</v>
      </c>
      <c r="AA118" s="6">
        <f t="shared" si="99"/>
        <v>-5</v>
      </c>
      <c r="AB118" s="3">
        <v>45553</v>
      </c>
      <c r="AC118" s="5" t="s">
        <v>5396</v>
      </c>
      <c r="AD118" s="6">
        <f t="shared" ca="1" si="103"/>
        <v>103</v>
      </c>
      <c r="AE118" s="2" t="s">
        <v>5388</v>
      </c>
      <c r="AF118" s="2" t="s">
        <v>5388</v>
      </c>
      <c r="AG118" s="2" t="str">
        <f>IFERROR(AF118-AE118, "X")</f>
        <v>X</v>
      </c>
      <c r="AH118" s="3">
        <v>45547</v>
      </c>
      <c r="AI118" s="3">
        <v>45555</v>
      </c>
      <c r="AJ118" s="3"/>
      <c r="AK118" s="2" t="str">
        <f t="shared" si="63"/>
        <v>+8</v>
      </c>
      <c r="AL118" s="2" t="s">
        <v>5567</v>
      </c>
      <c r="AM118" s="2" t="str">
        <f t="shared" si="64"/>
        <v>생산완료(+8)</v>
      </c>
      <c r="AN118" s="9">
        <f t="shared" si="65"/>
        <v>45547</v>
      </c>
      <c r="AO118" s="9">
        <f t="shared" si="66"/>
        <v>45658</v>
      </c>
      <c r="AP118" s="9"/>
      <c r="AQ118" s="2">
        <f t="shared" si="96"/>
        <v>111</v>
      </c>
      <c r="AR118" s="12" t="str">
        <f t="shared" si="67"/>
        <v>+111</v>
      </c>
      <c r="AS118" t="s">
        <v>5567</v>
      </c>
      <c r="AT118" t="str">
        <f t="shared" si="68"/>
        <v>생산완료(+111)</v>
      </c>
    </row>
    <row r="119" spans="2:46" x14ac:dyDescent="0.3">
      <c r="B119" s="2" t="s">
        <v>5594</v>
      </c>
      <c r="C119" s="7">
        <v>-47</v>
      </c>
      <c r="D119" s="2" t="s">
        <v>5416</v>
      </c>
      <c r="E119" s="2" t="s">
        <v>5406</v>
      </c>
      <c r="F119" s="2" t="s">
        <v>5454</v>
      </c>
      <c r="G119" s="2"/>
      <c r="H119" s="2" t="s">
        <v>4853</v>
      </c>
      <c r="I119" s="2" t="str">
        <f t="shared" si="57"/>
        <v>20240906-1000155149-인쇄</v>
      </c>
      <c r="J119" s="2" t="str">
        <f t="shared" si="58"/>
        <v>20240906-1000155149-합지</v>
      </c>
      <c r="K119" s="2" t="str">
        <f t="shared" si="59"/>
        <v>20240906-1000155149-분단</v>
      </c>
      <c r="L119" s="2" t="str">
        <f t="shared" si="60"/>
        <v>20240906-1000155149-제대</v>
      </c>
      <c r="M119" s="2" t="str">
        <f>VLOOKUP(H119, '쿼리1'!$A:$R, 17, 0)</f>
        <v>4도-SB)다크초콜릿 마카롱35g</v>
      </c>
      <c r="N119" s="2" t="str">
        <f>VLOOKUP(H119, '쿼리1'!$A:$P, 15, 0)</f>
        <v>오씨피피(유무광)40</v>
      </c>
      <c r="O119" s="2">
        <v>1000155149</v>
      </c>
      <c r="P119" s="2" t="str">
        <f>VLOOKUP(H119, '쿼리1'!$A:$R, 17, 0)</f>
        <v>4도-SB)다크초콜릿 마카롱35g</v>
      </c>
      <c r="Q119" s="4">
        <f>VLOOKUP(H119, '쿼리1'!$A:$U, 20, 0)</f>
        <v>48</v>
      </c>
      <c r="R119" s="2" t="s">
        <v>31</v>
      </c>
      <c r="S119" s="2" t="s">
        <v>31</v>
      </c>
      <c r="T119" s="2" t="s">
        <v>31</v>
      </c>
      <c r="U119" s="2" t="s">
        <v>5397</v>
      </c>
      <c r="V119" s="3">
        <v>45547</v>
      </c>
      <c r="W119" s="3">
        <v>45545</v>
      </c>
      <c r="X119" s="6">
        <f t="shared" si="102"/>
        <v>-2</v>
      </c>
      <c r="Y119" s="3">
        <v>45552</v>
      </c>
      <c r="Z119" s="3">
        <v>45547</v>
      </c>
      <c r="AA119" s="6">
        <f t="shared" si="99"/>
        <v>-5</v>
      </c>
      <c r="AB119" s="3">
        <v>45553</v>
      </c>
      <c r="AC119" s="3">
        <v>45600</v>
      </c>
      <c r="AD119" s="6" t="str">
        <f t="shared" ref="AD119:AD120" si="104">IFERROR(IF(AC119-AB119&gt;0, "+" &amp; (AC119-AB119), AC119-AB119), "X")</f>
        <v>+47</v>
      </c>
      <c r="AE119" s="2" t="s">
        <v>5388</v>
      </c>
      <c r="AF119" s="2" t="s">
        <v>5388</v>
      </c>
      <c r="AG119" s="2" t="str">
        <f>IFERROR(AF119-AE119, "X")</f>
        <v>X</v>
      </c>
      <c r="AH119" s="3">
        <v>45600</v>
      </c>
      <c r="AI119" s="3">
        <f t="shared" ref="AI119:AI120" si="105">AB119</f>
        <v>45553</v>
      </c>
      <c r="AJ119" s="3"/>
      <c r="AK119" s="2">
        <f t="shared" si="63"/>
        <v>-47</v>
      </c>
      <c r="AL119" s="2" t="s">
        <v>5567</v>
      </c>
      <c r="AM119" s="2" t="str">
        <f t="shared" si="64"/>
        <v>생산완료(-47)</v>
      </c>
      <c r="AN119" s="9">
        <f t="shared" si="65"/>
        <v>45638</v>
      </c>
      <c r="AO119" s="9">
        <f t="shared" si="66"/>
        <v>45637</v>
      </c>
      <c r="AP119" s="9"/>
      <c r="AQ119" s="2">
        <f t="shared" si="96"/>
        <v>-1</v>
      </c>
      <c r="AR119" s="12">
        <f t="shared" si="67"/>
        <v>-1</v>
      </c>
      <c r="AS119" t="s">
        <v>5567</v>
      </c>
      <c r="AT119" t="str">
        <f t="shared" si="68"/>
        <v>생산완료(-1)</v>
      </c>
    </row>
    <row r="120" spans="2:46" x14ac:dyDescent="0.3">
      <c r="B120" s="2" t="s">
        <v>5530</v>
      </c>
      <c r="C120" s="7">
        <v>-13</v>
      </c>
      <c r="D120" s="2" t="s">
        <v>5416</v>
      </c>
      <c r="E120" s="2" t="s">
        <v>5406</v>
      </c>
      <c r="F120" s="2" t="s">
        <v>5455</v>
      </c>
      <c r="G120" s="2"/>
      <c r="H120" s="2" t="s">
        <v>4798</v>
      </c>
      <c r="I120" s="2" t="str">
        <f t="shared" si="57"/>
        <v>20240906-1000155316-인쇄</v>
      </c>
      <c r="J120" s="2" t="str">
        <f t="shared" si="58"/>
        <v>20240906-1000155316-합지</v>
      </c>
      <c r="K120" s="2" t="str">
        <f t="shared" si="59"/>
        <v>20240906-1000155316-분단</v>
      </c>
      <c r="L120" s="2" t="str">
        <f t="shared" si="60"/>
        <v>20240906-1000155316-제대</v>
      </c>
      <c r="M120" s="2" t="str">
        <f>VLOOKUP(H120, '쿼리1'!$A:$R, 17, 0)</f>
        <v>4도-SB)바닐라초콜릿 마카롱30g</v>
      </c>
      <c r="N120" s="2" t="str">
        <f>VLOOKUP(H120, '쿼리1'!$A:$P, 15, 0)</f>
        <v>오씨피피(유무광)40</v>
      </c>
      <c r="O120" s="2">
        <v>1000155316</v>
      </c>
      <c r="P120" s="2" t="str">
        <f>VLOOKUP(H120, '쿼리1'!$A:$R, 17, 0)</f>
        <v>4도-SB)바닐라초콜릿 마카롱30g</v>
      </c>
      <c r="Q120" s="4">
        <f>VLOOKUP(H120, '쿼리1'!$A:$U, 20, 0)</f>
        <v>48</v>
      </c>
      <c r="R120" s="2" t="s">
        <v>31</v>
      </c>
      <c r="S120" s="2" t="s">
        <v>31</v>
      </c>
      <c r="T120" s="2" t="s">
        <v>31</v>
      </c>
      <c r="U120" s="2" t="s">
        <v>5397</v>
      </c>
      <c r="V120" s="3">
        <v>45547</v>
      </c>
      <c r="W120" s="3">
        <v>45545</v>
      </c>
      <c r="X120" s="6">
        <f t="shared" si="102"/>
        <v>-2</v>
      </c>
      <c r="Y120" s="3">
        <v>45552</v>
      </c>
      <c r="Z120" s="3">
        <v>45547</v>
      </c>
      <c r="AA120" s="6">
        <f t="shared" si="99"/>
        <v>-5</v>
      </c>
      <c r="AB120" s="3">
        <v>45553</v>
      </c>
      <c r="AC120" s="3">
        <v>45566</v>
      </c>
      <c r="AD120" s="6" t="str">
        <f t="shared" si="104"/>
        <v>+13</v>
      </c>
      <c r="AE120" s="2" t="s">
        <v>5388</v>
      </c>
      <c r="AF120" s="2" t="s">
        <v>5388</v>
      </c>
      <c r="AG120" s="2" t="str">
        <f>IFERROR(AF120-AE120, "X")</f>
        <v>X</v>
      </c>
      <c r="AH120" s="3">
        <v>45566</v>
      </c>
      <c r="AI120" s="3">
        <f t="shared" si="105"/>
        <v>45553</v>
      </c>
      <c r="AJ120" s="3"/>
      <c r="AK120" s="2">
        <f t="shared" si="63"/>
        <v>-13</v>
      </c>
      <c r="AL120" s="2" t="s">
        <v>5567</v>
      </c>
      <c r="AM120" s="2" t="str">
        <f t="shared" si="64"/>
        <v>생산완료(-13)</v>
      </c>
      <c r="AN120" s="9">
        <f t="shared" si="65"/>
        <v>45611</v>
      </c>
      <c r="AO120" s="9">
        <f t="shared" si="66"/>
        <v>45610</v>
      </c>
      <c r="AP120" s="9"/>
      <c r="AQ120" s="2">
        <f t="shared" si="96"/>
        <v>-1</v>
      </c>
      <c r="AR120" s="12">
        <f t="shared" si="67"/>
        <v>-1</v>
      </c>
      <c r="AS120" t="s">
        <v>5567</v>
      </c>
      <c r="AT120" t="str">
        <f t="shared" si="68"/>
        <v>생산완료(-1)</v>
      </c>
    </row>
    <row r="121" spans="2:46" x14ac:dyDescent="0.3">
      <c r="B121" s="2" t="s">
        <v>5517</v>
      </c>
      <c r="C121" s="7">
        <v>-21</v>
      </c>
      <c r="D121" s="2" t="s">
        <v>5415</v>
      </c>
      <c r="E121" s="2" t="s">
        <v>5406</v>
      </c>
      <c r="F121" s="2" t="s">
        <v>5448</v>
      </c>
      <c r="G121" s="2" t="s">
        <v>5449</v>
      </c>
      <c r="H121" s="2" t="s">
        <v>2475</v>
      </c>
      <c r="I121" s="2" t="str">
        <f t="shared" si="57"/>
        <v>20240906-1000155632-인쇄</v>
      </c>
      <c r="J121" s="2" t="str">
        <f t="shared" si="58"/>
        <v>20240906-1000155632-합지</v>
      </c>
      <c r="K121" s="2" t="str">
        <f t="shared" si="59"/>
        <v>20240906-1000155632-분단</v>
      </c>
      <c r="L121" s="2" t="str">
        <f t="shared" si="60"/>
        <v>20240906-1000155632-제대</v>
      </c>
      <c r="M121" s="2" t="str">
        <f>VLOOKUP(H121, '쿼리1'!$A:$R, 17, 0)</f>
        <v>1도-브라보비버 쿠키봉투(120)</v>
      </c>
      <c r="N121" s="2" t="str">
        <f>VLOOKUP(H121, '쿼리1'!$A:$P, 15, 0)</f>
        <v>오씨피피(무광)60</v>
      </c>
      <c r="O121" s="2">
        <v>1000155632</v>
      </c>
      <c r="P121" s="2" t="str">
        <f>VLOOKUP(H121, '쿼리1'!$A:$R, 17, 0)</f>
        <v>1도-브라보비버 쿠키봉투(120)</v>
      </c>
      <c r="Q121" s="4">
        <f>VLOOKUP(H121, '쿼리1'!$A:$U, 20, 0)</f>
        <v>53333</v>
      </c>
      <c r="R121" s="2" t="s">
        <v>31</v>
      </c>
      <c r="S121" s="2" t="s">
        <v>31</v>
      </c>
      <c r="T121" s="2" t="s">
        <v>5399</v>
      </c>
      <c r="U121" s="2" t="s">
        <v>31</v>
      </c>
      <c r="V121" s="3">
        <v>45547</v>
      </c>
      <c r="W121" s="3">
        <v>45544</v>
      </c>
      <c r="X121" s="6">
        <f t="shared" si="102"/>
        <v>-3</v>
      </c>
      <c r="Y121" s="3">
        <v>45551</v>
      </c>
      <c r="Z121" s="3">
        <v>45546</v>
      </c>
      <c r="AA121" s="6">
        <f t="shared" si="99"/>
        <v>-5</v>
      </c>
      <c r="AB121" s="3">
        <v>45552</v>
      </c>
      <c r="AC121" s="5" t="s">
        <v>5396</v>
      </c>
      <c r="AD121" s="6">
        <f t="shared" ref="AD121:AD125" ca="1" si="106">TODAY()-AB121</f>
        <v>104</v>
      </c>
      <c r="AE121" s="3">
        <v>45554</v>
      </c>
      <c r="AF121" s="3">
        <v>45575</v>
      </c>
      <c r="AG121" s="2" t="str">
        <f>IFERROR(IF(AF121-AE121&gt;0, "+" &amp; (AF121-AE121), AF121-AE121), "X")</f>
        <v>+21</v>
      </c>
      <c r="AH121" s="3">
        <v>45575</v>
      </c>
      <c r="AI121" s="3">
        <f>AE121</f>
        <v>45554</v>
      </c>
      <c r="AJ121" s="3"/>
      <c r="AK121" s="2">
        <f t="shared" si="63"/>
        <v>-21</v>
      </c>
      <c r="AL121" s="2" t="s">
        <v>5567</v>
      </c>
      <c r="AM121" s="2" t="str">
        <f t="shared" si="64"/>
        <v>생산완료(-21)</v>
      </c>
      <c r="AN121" s="9">
        <f t="shared" si="65"/>
        <v>45575</v>
      </c>
      <c r="AO121" s="9">
        <f t="shared" si="66"/>
        <v>45554</v>
      </c>
      <c r="AP121" s="9"/>
      <c r="AQ121" s="2">
        <f t="shared" si="96"/>
        <v>-21</v>
      </c>
      <c r="AR121" s="12">
        <f t="shared" si="67"/>
        <v>-21</v>
      </c>
      <c r="AS121" t="s">
        <v>5567</v>
      </c>
      <c r="AT121" t="str">
        <f t="shared" si="68"/>
        <v>생산완료(-21)</v>
      </c>
    </row>
    <row r="122" spans="2:46" x14ac:dyDescent="0.3">
      <c r="B122" s="2" t="s">
        <v>5407</v>
      </c>
      <c r="C122" s="7">
        <v>-6</v>
      </c>
      <c r="D122" s="2" t="s">
        <v>5443</v>
      </c>
      <c r="E122" s="2" t="s">
        <v>5432</v>
      </c>
      <c r="F122" s="2" t="s">
        <v>5453</v>
      </c>
      <c r="G122" s="2"/>
      <c r="H122" s="2" t="s">
        <v>4093</v>
      </c>
      <c r="I122" s="2" t="str">
        <f t="shared" si="57"/>
        <v>20240906-1000156933-인쇄</v>
      </c>
      <c r="J122" s="2" t="str">
        <f t="shared" si="58"/>
        <v>20240906-1000156933-합지</v>
      </c>
      <c r="K122" s="2" t="str">
        <f t="shared" si="59"/>
        <v>20240906-1000156933-분단</v>
      </c>
      <c r="L122" s="2" t="str">
        <f t="shared" si="60"/>
        <v>20240906-1000156933-제대</v>
      </c>
      <c r="M122" s="2" t="str">
        <f>VLOOKUP(H122, '쿼리1'!$A:$R, 17, 0)</f>
        <v>6도-당프리 스테비아 호두아몬드율무차18g(10열)</v>
      </c>
      <c r="N122" s="2" t="str">
        <f>VLOOKUP(H122, '쿼리1'!$A:$P, 15, 0)</f>
        <v>은박90</v>
      </c>
      <c r="O122" s="2">
        <v>1000156933</v>
      </c>
      <c r="P122" s="2" t="str">
        <f>VLOOKUP(H122, '쿼리1'!$A:$R, 17, 0)</f>
        <v>6도-당프리 스테비아 호두아몬드율무차18g(10열)</v>
      </c>
      <c r="Q122" s="4">
        <f>VLOOKUP(H122, '쿼리1'!$A:$U, 20, 0)</f>
        <v>8</v>
      </c>
      <c r="R122" s="2" t="s">
        <v>31</v>
      </c>
      <c r="S122" s="2" t="s">
        <v>31</v>
      </c>
      <c r="T122" s="2" t="s">
        <v>5399</v>
      </c>
      <c r="U122" s="2" t="s">
        <v>5397</v>
      </c>
      <c r="V122" s="3">
        <v>45547</v>
      </c>
      <c r="W122" s="3">
        <v>45555</v>
      </c>
      <c r="X122" s="6" t="str">
        <f t="shared" si="102"/>
        <v>+8</v>
      </c>
      <c r="Y122" s="3">
        <v>45553</v>
      </c>
      <c r="Z122" s="3">
        <v>45559</v>
      </c>
      <c r="AA122" s="6" t="str">
        <f t="shared" si="99"/>
        <v>+6</v>
      </c>
      <c r="AB122" s="3">
        <v>45554</v>
      </c>
      <c r="AC122" s="5" t="s">
        <v>5396</v>
      </c>
      <c r="AD122" s="6">
        <f t="shared" ca="1" si="106"/>
        <v>102</v>
      </c>
      <c r="AE122" s="2" t="s">
        <v>5388</v>
      </c>
      <c r="AF122" s="2" t="s">
        <v>5388</v>
      </c>
      <c r="AG122" s="2" t="str">
        <f t="shared" ref="AG122:AG129" si="107">IFERROR(AF122-AE122, "X")</f>
        <v>X</v>
      </c>
      <c r="AH122" s="3">
        <v>45559</v>
      </c>
      <c r="AI122" s="3">
        <v>45553</v>
      </c>
      <c r="AJ122" s="3"/>
      <c r="AK122" s="2">
        <f t="shared" si="63"/>
        <v>-6</v>
      </c>
      <c r="AL122" s="2" t="s">
        <v>5567</v>
      </c>
      <c r="AM122" s="2" t="str">
        <f t="shared" si="64"/>
        <v>생산완료(-6)</v>
      </c>
      <c r="AN122" s="9">
        <f t="shared" si="65"/>
        <v>45559</v>
      </c>
      <c r="AO122" s="9">
        <f t="shared" si="66"/>
        <v>45553</v>
      </c>
      <c r="AP122" s="9"/>
      <c r="AQ122" s="2">
        <f t="shared" si="96"/>
        <v>-6</v>
      </c>
      <c r="AR122" s="12">
        <f t="shared" si="67"/>
        <v>-6</v>
      </c>
      <c r="AS122" t="s">
        <v>5567</v>
      </c>
      <c r="AT122" t="str">
        <f t="shared" si="68"/>
        <v>생산완료(-6)</v>
      </c>
    </row>
    <row r="123" spans="2:46" x14ac:dyDescent="0.3">
      <c r="B123" s="2" t="s">
        <v>5415</v>
      </c>
      <c r="C123" s="7">
        <v>-3</v>
      </c>
      <c r="D123" s="2" t="s">
        <v>5415</v>
      </c>
      <c r="E123" s="2" t="s">
        <v>5408</v>
      </c>
      <c r="F123" s="2" t="s">
        <v>5453</v>
      </c>
      <c r="G123" s="2"/>
      <c r="H123" s="2" t="s">
        <v>3731</v>
      </c>
      <c r="I123" s="2" t="str">
        <f t="shared" si="57"/>
        <v>20240906-1000157385-인쇄</v>
      </c>
      <c r="J123" s="2" t="str">
        <f t="shared" si="58"/>
        <v>20240906-1000157385-합지</v>
      </c>
      <c r="K123" s="2" t="str">
        <f t="shared" si="59"/>
        <v>20240906-1000157385-분단</v>
      </c>
      <c r="L123" s="2" t="str">
        <f t="shared" si="60"/>
        <v>20240906-1000157385-제대</v>
      </c>
      <c r="M123" s="2" t="str">
        <f>VLOOKUP(H123, '쿼리1'!$A:$R, 17, 0)</f>
        <v>5도-신라명과 더치팩 30ml</v>
      </c>
      <c r="N123" s="2" t="str">
        <f>VLOOKUP(H123, '쿼리1'!$A:$P, 15, 0)</f>
        <v>은박110</v>
      </c>
      <c r="O123" s="2">
        <v>1000157385</v>
      </c>
      <c r="P123" s="2" t="str">
        <f>VLOOKUP(H123, '쿼리1'!$A:$R, 17, 0)</f>
        <v>5도-신라명과 더치팩 30ml</v>
      </c>
      <c r="Q123" s="4">
        <f>VLOOKUP(H123, '쿼리1'!$A:$U, 20, 0)</f>
        <v>72</v>
      </c>
      <c r="R123" s="2" t="s">
        <v>31</v>
      </c>
      <c r="S123" s="2" t="s">
        <v>31</v>
      </c>
      <c r="T123" s="2" t="s">
        <v>5399</v>
      </c>
      <c r="U123" s="2" t="s">
        <v>5397</v>
      </c>
      <c r="V123" s="3">
        <v>45547</v>
      </c>
      <c r="W123" s="3">
        <v>45544</v>
      </c>
      <c r="X123" s="6">
        <f t="shared" si="102"/>
        <v>-3</v>
      </c>
      <c r="Y123" s="3">
        <v>45553</v>
      </c>
      <c r="Z123" s="3">
        <v>45556</v>
      </c>
      <c r="AA123" s="6" t="str">
        <f t="shared" si="99"/>
        <v>+3</v>
      </c>
      <c r="AB123" s="3">
        <v>45554</v>
      </c>
      <c r="AC123" s="5" t="s">
        <v>5396</v>
      </c>
      <c r="AD123" s="6">
        <f t="shared" ca="1" si="106"/>
        <v>102</v>
      </c>
      <c r="AE123" s="2" t="s">
        <v>5388</v>
      </c>
      <c r="AF123" s="2" t="s">
        <v>5388</v>
      </c>
      <c r="AG123" s="2" t="str">
        <f t="shared" si="107"/>
        <v>X</v>
      </c>
      <c r="AH123" s="3">
        <v>45556</v>
      </c>
      <c r="AI123" s="3">
        <v>45553</v>
      </c>
      <c r="AJ123" s="3"/>
      <c r="AK123" s="2">
        <f t="shared" si="63"/>
        <v>-3</v>
      </c>
      <c r="AL123" s="2" t="s">
        <v>5567</v>
      </c>
      <c r="AM123" s="2" t="str">
        <f t="shared" si="64"/>
        <v>생산완료(-3)</v>
      </c>
      <c r="AN123" s="9">
        <f t="shared" si="65"/>
        <v>45556</v>
      </c>
      <c r="AO123" s="9">
        <f t="shared" si="66"/>
        <v>45553</v>
      </c>
      <c r="AP123" s="9"/>
      <c r="AQ123" s="2">
        <f t="shared" si="96"/>
        <v>-3</v>
      </c>
      <c r="AR123" s="12">
        <f t="shared" si="67"/>
        <v>-3</v>
      </c>
      <c r="AS123" t="s">
        <v>5567</v>
      </c>
      <c r="AT123" t="str">
        <f t="shared" si="68"/>
        <v>생산완료(-3)</v>
      </c>
    </row>
    <row r="124" spans="2:46" x14ac:dyDescent="0.3">
      <c r="B124" s="2" t="s">
        <v>5530</v>
      </c>
      <c r="C124" s="7">
        <v>-13</v>
      </c>
      <c r="D124" s="2" t="s">
        <v>5443</v>
      </c>
      <c r="E124" s="2" t="s">
        <v>5432</v>
      </c>
      <c r="F124" s="2" t="s">
        <v>5453</v>
      </c>
      <c r="G124" s="2"/>
      <c r="H124" s="2" t="s">
        <v>4148</v>
      </c>
      <c r="I124" s="2" t="str">
        <f t="shared" si="57"/>
        <v>20240906-1000157819-인쇄</v>
      </c>
      <c r="J124" s="2" t="str">
        <f t="shared" si="58"/>
        <v>20240906-1000157819-합지</v>
      </c>
      <c r="K124" s="2" t="str">
        <f t="shared" si="59"/>
        <v>20240906-1000157819-분단</v>
      </c>
      <c r="L124" s="2" t="str">
        <f t="shared" si="60"/>
        <v>20240906-1000157819-제대</v>
      </c>
      <c r="M124" s="2" t="str">
        <f>VLOOKUP(H124, '쿼리1'!$A:$R, 17, 0)</f>
        <v>5도-이레커피-맛을담다 호두아몬드율무차18g(10열)</v>
      </c>
      <c r="N124" s="2" t="str">
        <f>VLOOKUP(H124, '쿼리1'!$A:$P, 15, 0)</f>
        <v>은박90</v>
      </c>
      <c r="O124" s="2">
        <v>1000157819</v>
      </c>
      <c r="P124" s="2" t="str">
        <f>VLOOKUP(H124, '쿼리1'!$A:$R, 17, 0)</f>
        <v>5도-이레커피-맛을담다 호두아몬드율무차18g(10열)</v>
      </c>
      <c r="Q124" s="4">
        <f>VLOOKUP(H124, '쿼리1'!$A:$U, 20, 0)</f>
        <v>8</v>
      </c>
      <c r="R124" s="2" t="s">
        <v>31</v>
      </c>
      <c r="S124" s="2" t="s">
        <v>31</v>
      </c>
      <c r="T124" s="2" t="s">
        <v>5399</v>
      </c>
      <c r="U124" s="2" t="s">
        <v>5397</v>
      </c>
      <c r="V124" s="3">
        <v>45547</v>
      </c>
      <c r="W124" s="3">
        <v>45555</v>
      </c>
      <c r="X124" s="6" t="str">
        <f t="shared" si="102"/>
        <v>+8</v>
      </c>
      <c r="Y124" s="3">
        <v>45553</v>
      </c>
      <c r="Z124" s="3">
        <v>45559</v>
      </c>
      <c r="AA124" s="6" t="str">
        <f t="shared" si="99"/>
        <v>+6</v>
      </c>
      <c r="AB124" s="3">
        <v>45554</v>
      </c>
      <c r="AC124" s="5" t="s">
        <v>5396</v>
      </c>
      <c r="AD124" s="6">
        <f t="shared" ca="1" si="106"/>
        <v>102</v>
      </c>
      <c r="AE124" s="2" t="s">
        <v>5388</v>
      </c>
      <c r="AF124" s="2" t="s">
        <v>5388</v>
      </c>
      <c r="AG124" s="2" t="str">
        <f t="shared" si="107"/>
        <v>X</v>
      </c>
      <c r="AH124" s="3">
        <v>45559</v>
      </c>
      <c r="AI124" s="3">
        <v>45546</v>
      </c>
      <c r="AJ124" s="3"/>
      <c r="AK124" s="2">
        <f t="shared" si="63"/>
        <v>-13</v>
      </c>
      <c r="AL124" s="2" t="s">
        <v>5567</v>
      </c>
      <c r="AM124" s="2" t="str">
        <f t="shared" si="64"/>
        <v>생산완료(-13)</v>
      </c>
      <c r="AN124" s="9">
        <f t="shared" si="65"/>
        <v>45593</v>
      </c>
      <c r="AO124" s="9">
        <f t="shared" si="66"/>
        <v>45590</v>
      </c>
      <c r="AP124" s="9"/>
      <c r="AQ124" s="2">
        <f t="shared" si="96"/>
        <v>-3</v>
      </c>
      <c r="AR124" s="12">
        <f t="shared" si="67"/>
        <v>-3</v>
      </c>
      <c r="AS124" t="s">
        <v>5567</v>
      </c>
      <c r="AT124" t="str">
        <f t="shared" si="68"/>
        <v>생산완료(-3)</v>
      </c>
    </row>
    <row r="125" spans="2:46" x14ac:dyDescent="0.3">
      <c r="B125" s="2" t="s">
        <v>5595</v>
      </c>
      <c r="C125" s="7">
        <v>49</v>
      </c>
      <c r="D125" s="2" t="s">
        <v>5415</v>
      </c>
      <c r="E125" s="2" t="s">
        <v>5436</v>
      </c>
      <c r="F125" s="2" t="s">
        <v>5452</v>
      </c>
      <c r="G125" s="2"/>
      <c r="H125" s="2" t="s">
        <v>4602</v>
      </c>
      <c r="I125" s="2" t="str">
        <f t="shared" si="57"/>
        <v>20240906-1000160984-인쇄</v>
      </c>
      <c r="J125" s="2" t="str">
        <f t="shared" si="58"/>
        <v>20240906-1000160984-합지</v>
      </c>
      <c r="K125" s="2" t="str">
        <f t="shared" si="59"/>
        <v>20240906-1000160984-분단</v>
      </c>
      <c r="L125" s="2" t="str">
        <f t="shared" si="60"/>
        <v>20240906-1000160984-제대</v>
      </c>
      <c r="M125" s="2" t="str">
        <f>VLOOKUP(H125, '쿼리1'!$A:$R, 17, 0)</f>
        <v>4도-널담 뚱낭시에 레몬얼그레이 50g</v>
      </c>
      <c r="N125" s="2" t="str">
        <f>VLOOKUP(H125, '쿼리1'!$A:$P, 15, 0)</f>
        <v>패트60</v>
      </c>
      <c r="O125" s="2">
        <v>1000160984</v>
      </c>
      <c r="P125" s="2" t="str">
        <f>VLOOKUP(H125, '쿼리1'!$A:$R, 17, 0)</f>
        <v>4도-널담 뚱낭시에 레몬얼그레이 50g</v>
      </c>
      <c r="Q125" s="4">
        <f>VLOOKUP(H125, '쿼리1'!$A:$U, 20, 0)</f>
        <v>30</v>
      </c>
      <c r="R125" s="2" t="s">
        <v>31</v>
      </c>
      <c r="S125" s="2" t="s">
        <v>31</v>
      </c>
      <c r="T125" s="2" t="s">
        <v>5399</v>
      </c>
      <c r="U125" s="2" t="s">
        <v>5397</v>
      </c>
      <c r="V125" s="3">
        <v>45547</v>
      </c>
      <c r="W125" s="3">
        <v>45544</v>
      </c>
      <c r="X125" s="6">
        <f t="shared" si="102"/>
        <v>-3</v>
      </c>
      <c r="Y125" s="3">
        <v>45552</v>
      </c>
      <c r="Z125" s="3">
        <v>45545</v>
      </c>
      <c r="AA125" s="6">
        <f t="shared" si="99"/>
        <v>-7</v>
      </c>
      <c r="AB125" s="3">
        <v>45553</v>
      </c>
      <c r="AC125" s="5" t="s">
        <v>5396</v>
      </c>
      <c r="AD125" s="6">
        <f t="shared" ca="1" si="106"/>
        <v>103</v>
      </c>
      <c r="AE125" s="2" t="s">
        <v>5388</v>
      </c>
      <c r="AF125" s="2" t="s">
        <v>5388</v>
      </c>
      <c r="AG125" s="2" t="str">
        <f t="shared" si="107"/>
        <v>X</v>
      </c>
      <c r="AH125" s="3">
        <v>45545</v>
      </c>
      <c r="AI125" s="3">
        <v>45594</v>
      </c>
      <c r="AJ125" s="3"/>
      <c r="AK125" s="2" t="str">
        <f t="shared" si="63"/>
        <v>+49</v>
      </c>
      <c r="AL125" s="2" t="s">
        <v>5567</v>
      </c>
      <c r="AM125" s="2" t="str">
        <f t="shared" si="64"/>
        <v>생산완료(+49)</v>
      </c>
      <c r="AN125" s="9">
        <f t="shared" si="65"/>
        <v>45545</v>
      </c>
      <c r="AO125" s="9">
        <f t="shared" si="66"/>
        <v>45594</v>
      </c>
      <c r="AP125" s="9"/>
      <c r="AQ125" s="2">
        <f t="shared" si="96"/>
        <v>49</v>
      </c>
      <c r="AR125" s="12" t="str">
        <f t="shared" si="67"/>
        <v>+49</v>
      </c>
      <c r="AS125" t="s">
        <v>5567</v>
      </c>
      <c r="AT125" t="str">
        <f t="shared" si="68"/>
        <v>생산완료(+49)</v>
      </c>
    </row>
    <row r="126" spans="2:46" x14ac:dyDescent="0.3">
      <c r="B126" s="2" t="s">
        <v>5522</v>
      </c>
      <c r="C126" s="7">
        <v>-12</v>
      </c>
      <c r="D126" s="2" t="s">
        <v>5405</v>
      </c>
      <c r="E126" s="2" t="s">
        <v>5455</v>
      </c>
      <c r="F126" s="2" t="s">
        <v>5456</v>
      </c>
      <c r="G126" s="2"/>
      <c r="H126" s="2" t="s">
        <v>3574</v>
      </c>
      <c r="I126" s="2" t="str">
        <f t="shared" si="57"/>
        <v>20240906-1000162722-인쇄</v>
      </c>
      <c r="J126" s="2" t="str">
        <f t="shared" si="58"/>
        <v>20240906-1000162722-합지</v>
      </c>
      <c r="K126" s="2" t="str">
        <f t="shared" si="59"/>
        <v>20240906-1000162722-분단</v>
      </c>
      <c r="L126" s="2" t="str">
        <f t="shared" si="60"/>
        <v>20240906-1000162722-제대</v>
      </c>
      <c r="M126" s="2" t="str">
        <f>VLOOKUP(H126, '쿼리1'!$A:$R, 17, 0)</f>
        <v>9도-삼진후레쉬-쉐프원 영양만점 반숙 계란프라이 900g(45g*20개)</v>
      </c>
      <c r="N126" s="2" t="str">
        <f>VLOOKUP(H126, '쿼리1'!$A:$P, 15, 0)</f>
        <v>나이론70</v>
      </c>
      <c r="O126" s="2">
        <v>1000162722</v>
      </c>
      <c r="P126" s="2" t="str">
        <f>VLOOKUP(H126, '쿼리1'!$A:$R, 17, 0)</f>
        <v>9도-삼진후레쉬-쉐프원 영양만점 반숙 계란프라이 900g(45g*20개)</v>
      </c>
      <c r="Q126" s="4">
        <f>VLOOKUP(H126, '쿼리1'!$A:$U, 20, 0)</f>
        <v>36</v>
      </c>
      <c r="R126" s="2" t="s">
        <v>31</v>
      </c>
      <c r="S126" s="2" t="s">
        <v>31</v>
      </c>
      <c r="T126" s="2" t="s">
        <v>31</v>
      </c>
      <c r="U126" s="2" t="s">
        <v>5397</v>
      </c>
      <c r="V126" s="3">
        <v>45547</v>
      </c>
      <c r="W126" s="3">
        <v>45546</v>
      </c>
      <c r="X126" s="6">
        <f t="shared" si="102"/>
        <v>-1</v>
      </c>
      <c r="Y126" s="3">
        <v>45552</v>
      </c>
      <c r="Z126" s="3">
        <v>45565</v>
      </c>
      <c r="AA126" s="6" t="str">
        <f t="shared" si="99"/>
        <v>+13</v>
      </c>
      <c r="AB126" s="3">
        <v>45553</v>
      </c>
      <c r="AC126" s="3">
        <v>45565</v>
      </c>
      <c r="AD126" s="6" t="str">
        <f>IFERROR(IF(AC126-AB126&gt;0, "+" &amp; (AC126-AB126), AC126-AB126), "X")</f>
        <v>+12</v>
      </c>
      <c r="AE126" s="2" t="s">
        <v>5388</v>
      </c>
      <c r="AF126" s="2" t="s">
        <v>5388</v>
      </c>
      <c r="AG126" s="2" t="str">
        <f t="shared" si="107"/>
        <v>X</v>
      </c>
      <c r="AH126" s="3">
        <v>45565</v>
      </c>
      <c r="AI126" s="3">
        <f>AB126</f>
        <v>45553</v>
      </c>
      <c r="AJ126" s="3"/>
      <c r="AK126" s="2">
        <f t="shared" si="63"/>
        <v>-12</v>
      </c>
      <c r="AL126" s="2" t="s">
        <v>5567</v>
      </c>
      <c r="AM126" s="2" t="str">
        <f t="shared" si="64"/>
        <v>생산완료(-12)</v>
      </c>
      <c r="AN126" s="9">
        <f t="shared" si="65"/>
        <v>45649</v>
      </c>
      <c r="AO126" s="9">
        <f t="shared" si="66"/>
        <v>45644</v>
      </c>
      <c r="AP126" s="9"/>
      <c r="AQ126" s="2">
        <f t="shared" si="96"/>
        <v>-5</v>
      </c>
      <c r="AR126" s="12">
        <f t="shared" si="67"/>
        <v>-5</v>
      </c>
      <c r="AS126" t="s">
        <v>5567</v>
      </c>
      <c r="AT126" t="str">
        <f t="shared" si="68"/>
        <v>생산완료(-5)</v>
      </c>
    </row>
    <row r="127" spans="2:46" x14ac:dyDescent="0.3">
      <c r="B127" s="2" t="s">
        <v>5456</v>
      </c>
      <c r="C127" s="7">
        <v>12</v>
      </c>
      <c r="D127" s="2" t="s">
        <v>5405</v>
      </c>
      <c r="E127" s="2" t="s">
        <v>5406</v>
      </c>
      <c r="F127" s="2" t="s">
        <v>5452</v>
      </c>
      <c r="G127" s="2"/>
      <c r="H127" s="2" t="s">
        <v>3489</v>
      </c>
      <c r="I127" s="2" t="str">
        <f t="shared" si="57"/>
        <v>20240906-1000163056-인쇄</v>
      </c>
      <c r="J127" s="2" t="str">
        <f t="shared" si="58"/>
        <v>20240906-1000163056-합지</v>
      </c>
      <c r="K127" s="2" t="str">
        <f t="shared" si="59"/>
        <v>20240906-1000163056-분단</v>
      </c>
      <c r="L127" s="2" t="str">
        <f t="shared" si="60"/>
        <v>20240906-1000163056-제대</v>
      </c>
      <c r="M127" s="2" t="str">
        <f>VLOOKUP(H127, '쿼리1'!$A:$R, 17, 0)</f>
        <v>8도-(주)푸드코아-시그니처 페스트리 스위트108g(434kcal)</v>
      </c>
      <c r="N127" s="2" t="str">
        <f>VLOOKUP(H127, '쿼리1'!$A:$P, 15, 0)</f>
        <v>오씨피피(유무광)60</v>
      </c>
      <c r="O127" s="2">
        <v>1000163056</v>
      </c>
      <c r="P127" s="2" t="str">
        <f>VLOOKUP(H127, '쿼리1'!$A:$R, 17, 0)</f>
        <v>8도-(주)푸드코아-시그니처 페스트리 스위트108g(434kcal)</v>
      </c>
      <c r="Q127" s="4">
        <f>VLOOKUP(H127, '쿼리1'!$A:$U, 20, 0)</f>
        <v>36</v>
      </c>
      <c r="R127" s="2" t="s">
        <v>31</v>
      </c>
      <c r="S127" s="2" t="s">
        <v>31</v>
      </c>
      <c r="T127" s="2" t="s">
        <v>5399</v>
      </c>
      <c r="U127" s="2" t="s">
        <v>5397</v>
      </c>
      <c r="V127" s="3">
        <v>45547</v>
      </c>
      <c r="W127" s="3">
        <v>45546</v>
      </c>
      <c r="X127" s="6">
        <f t="shared" si="102"/>
        <v>-1</v>
      </c>
      <c r="Y127" s="3">
        <v>45552</v>
      </c>
      <c r="Z127" s="3">
        <v>45547</v>
      </c>
      <c r="AA127" s="6">
        <f t="shared" si="99"/>
        <v>-5</v>
      </c>
      <c r="AB127" s="3">
        <v>45553</v>
      </c>
      <c r="AC127" s="5" t="s">
        <v>5396</v>
      </c>
      <c r="AD127" s="6">
        <f t="shared" ref="AD127:AD128" ca="1" si="108">TODAY()-AB127</f>
        <v>103</v>
      </c>
      <c r="AE127" s="2" t="s">
        <v>5388</v>
      </c>
      <c r="AF127" s="2" t="s">
        <v>5388</v>
      </c>
      <c r="AG127" s="2" t="str">
        <f t="shared" si="107"/>
        <v>X</v>
      </c>
      <c r="AH127" s="3">
        <v>45547</v>
      </c>
      <c r="AI127" s="3">
        <v>45559</v>
      </c>
      <c r="AJ127" s="3"/>
      <c r="AK127" s="2" t="str">
        <f t="shared" si="63"/>
        <v>+12</v>
      </c>
      <c r="AL127" s="2" t="s">
        <v>5567</v>
      </c>
      <c r="AM127" s="2" t="str">
        <f t="shared" si="64"/>
        <v>생산완료(+12)</v>
      </c>
      <c r="AN127" s="9">
        <f t="shared" si="65"/>
        <v>45650</v>
      </c>
      <c r="AO127" s="9">
        <f t="shared" si="66"/>
        <v>45656</v>
      </c>
      <c r="AP127" s="9"/>
      <c r="AQ127" s="2">
        <f t="shared" si="96"/>
        <v>6</v>
      </c>
      <c r="AR127" s="12" t="str">
        <f t="shared" si="67"/>
        <v>+6</v>
      </c>
      <c r="AS127" t="s">
        <v>5567</v>
      </c>
      <c r="AT127" t="str">
        <f t="shared" si="68"/>
        <v>생산완료(+6)</v>
      </c>
    </row>
    <row r="128" spans="2:46" x14ac:dyDescent="0.3">
      <c r="B128" s="2" t="s">
        <v>5456</v>
      </c>
      <c r="C128" s="7">
        <v>12</v>
      </c>
      <c r="D128" s="2" t="s">
        <v>5416</v>
      </c>
      <c r="E128" s="2" t="s">
        <v>5406</v>
      </c>
      <c r="F128" s="2" t="s">
        <v>5452</v>
      </c>
      <c r="G128" s="2"/>
      <c r="H128" s="2" t="s">
        <v>4885</v>
      </c>
      <c r="I128" s="2" t="str">
        <f t="shared" si="57"/>
        <v>20240906-1000163420-인쇄</v>
      </c>
      <c r="J128" s="2" t="str">
        <f t="shared" si="58"/>
        <v>20240906-1000163420-합지</v>
      </c>
      <c r="K128" s="2" t="str">
        <f t="shared" si="59"/>
        <v>20240906-1000163420-분단</v>
      </c>
      <c r="L128" s="2" t="str">
        <f t="shared" si="60"/>
        <v>20240906-1000163420-제대</v>
      </c>
      <c r="M128" s="2" t="str">
        <f>VLOOKUP(H128, '쿼리1'!$A:$R, 17, 0)</f>
        <v>4도-SB)하트 스트로베리 마카롱30g</v>
      </c>
      <c r="N128" s="2" t="str">
        <f>VLOOKUP(H128, '쿼리1'!$A:$P, 15, 0)</f>
        <v>오씨피피(유무광)40</v>
      </c>
      <c r="O128" s="2">
        <v>1000163420</v>
      </c>
      <c r="P128" s="2" t="str">
        <f>VLOOKUP(H128, '쿼리1'!$A:$R, 17, 0)</f>
        <v>4도-SB)하트 스트로베리 마카롱30g</v>
      </c>
      <c r="Q128" s="4">
        <f>VLOOKUP(H128, '쿼리1'!$A:$U, 20, 0)</f>
        <v>48</v>
      </c>
      <c r="R128" s="2" t="s">
        <v>31</v>
      </c>
      <c r="S128" s="2" t="s">
        <v>31</v>
      </c>
      <c r="T128" s="2" t="s">
        <v>5399</v>
      </c>
      <c r="U128" s="2" t="s">
        <v>5397</v>
      </c>
      <c r="V128" s="3">
        <v>45547</v>
      </c>
      <c r="W128" s="3">
        <v>45545</v>
      </c>
      <c r="X128" s="6">
        <f t="shared" si="102"/>
        <v>-2</v>
      </c>
      <c r="Y128" s="3">
        <v>45552</v>
      </c>
      <c r="Z128" s="3">
        <v>45547</v>
      </c>
      <c r="AA128" s="6">
        <f t="shared" si="99"/>
        <v>-5</v>
      </c>
      <c r="AB128" s="3">
        <v>45553</v>
      </c>
      <c r="AC128" s="5" t="s">
        <v>5396</v>
      </c>
      <c r="AD128" s="6">
        <f t="shared" ca="1" si="108"/>
        <v>103</v>
      </c>
      <c r="AE128" s="2" t="s">
        <v>5388</v>
      </c>
      <c r="AF128" s="2" t="s">
        <v>5388</v>
      </c>
      <c r="AG128" s="2" t="str">
        <f t="shared" si="107"/>
        <v>X</v>
      </c>
      <c r="AH128" s="3">
        <v>45547</v>
      </c>
      <c r="AI128" s="3">
        <v>45559</v>
      </c>
      <c r="AJ128" s="3"/>
      <c r="AK128" s="2" t="str">
        <f t="shared" si="63"/>
        <v>+12</v>
      </c>
      <c r="AL128" s="2" t="s">
        <v>5567</v>
      </c>
      <c r="AM128" s="2" t="str">
        <f t="shared" si="64"/>
        <v>생산완료(+12)</v>
      </c>
      <c r="AN128" s="9">
        <f t="shared" si="65"/>
        <v>45640</v>
      </c>
      <c r="AO128" s="9">
        <f t="shared" si="66"/>
        <v>45637</v>
      </c>
      <c r="AP128" s="9"/>
      <c r="AQ128" s="2">
        <f t="shared" si="96"/>
        <v>-3</v>
      </c>
      <c r="AR128" s="12">
        <f t="shared" si="67"/>
        <v>-3</v>
      </c>
      <c r="AS128" t="s">
        <v>5567</v>
      </c>
      <c r="AT128" t="str">
        <f t="shared" si="68"/>
        <v>생산완료(-3)</v>
      </c>
    </row>
    <row r="129" spans="2:46" x14ac:dyDescent="0.3">
      <c r="B129" s="2" t="s">
        <v>5436</v>
      </c>
      <c r="C129" s="7">
        <v>-7</v>
      </c>
      <c r="D129" s="2" t="s">
        <v>5409</v>
      </c>
      <c r="E129" s="2" t="s">
        <v>5424</v>
      </c>
      <c r="F129" s="2" t="s">
        <v>5430</v>
      </c>
      <c r="G129" s="2"/>
      <c r="H129" s="2" t="s">
        <v>5182</v>
      </c>
      <c r="I129" s="2" t="str">
        <f t="shared" si="57"/>
        <v>20240906-1000165167-인쇄</v>
      </c>
      <c r="J129" s="2" t="str">
        <f t="shared" si="58"/>
        <v>20240906-1000165167-합지</v>
      </c>
      <c r="K129" s="2" t="str">
        <f t="shared" si="59"/>
        <v>20240906-1000165167-분단</v>
      </c>
      <c r="L129" s="2" t="str">
        <f t="shared" si="60"/>
        <v>20240906-1000165167-제대</v>
      </c>
      <c r="M129" s="2" t="str">
        <f>VLOOKUP(H129, '쿼리1'!$A:$R, 17, 0)</f>
        <v>2도-마타바-분말베이스(powder base)</v>
      </c>
      <c r="N129" s="2" t="str">
        <f>VLOOKUP(H129, '쿼리1'!$A:$P, 15, 0)</f>
        <v>나이론(유무광)60</v>
      </c>
      <c r="O129" s="2">
        <v>1000165167</v>
      </c>
      <c r="P129" s="2" t="str">
        <f>VLOOKUP(H129, '쿼리1'!$A:$R, 17, 0)</f>
        <v>2도-마타바-분말베이스(powder base)</v>
      </c>
      <c r="Q129" s="4">
        <f>VLOOKUP(H129, '쿼리1'!$A:$U, 20, 0)</f>
        <v>24</v>
      </c>
      <c r="R129" s="2" t="s">
        <v>31</v>
      </c>
      <c r="S129" s="2" t="s">
        <v>31</v>
      </c>
      <c r="T129" s="2" t="s">
        <v>31</v>
      </c>
      <c r="U129" s="2" t="s">
        <v>5397</v>
      </c>
      <c r="V129" s="3">
        <v>45547</v>
      </c>
      <c r="W129" s="3">
        <v>45547</v>
      </c>
      <c r="X129" s="6">
        <f t="shared" si="102"/>
        <v>0</v>
      </c>
      <c r="Y129" s="3">
        <v>45552</v>
      </c>
      <c r="Z129" s="3">
        <v>45554</v>
      </c>
      <c r="AA129" s="6" t="str">
        <f t="shared" si="99"/>
        <v>+2</v>
      </c>
      <c r="AB129" s="3">
        <v>45553</v>
      </c>
      <c r="AC129" s="3">
        <v>45560</v>
      </c>
      <c r="AD129" s="6" t="str">
        <f>IFERROR(IF(AC129-AB129&gt;0, "+" &amp; (AC129-AB129), AC129-AB129), "X")</f>
        <v>+7</v>
      </c>
      <c r="AE129" s="2" t="s">
        <v>5388</v>
      </c>
      <c r="AF129" s="2" t="s">
        <v>5388</v>
      </c>
      <c r="AG129" s="2" t="str">
        <f t="shared" si="107"/>
        <v>X</v>
      </c>
      <c r="AH129" s="3">
        <v>45560</v>
      </c>
      <c r="AI129" s="3">
        <f>AB129</f>
        <v>45553</v>
      </c>
      <c r="AJ129" s="3"/>
      <c r="AK129" s="2">
        <f t="shared" si="63"/>
        <v>-7</v>
      </c>
      <c r="AL129" s="2" t="s">
        <v>5567</v>
      </c>
      <c r="AM129" s="2" t="str">
        <f t="shared" si="64"/>
        <v>생산완료(-7)</v>
      </c>
      <c r="AN129" s="9">
        <f t="shared" si="65"/>
        <v>45560</v>
      </c>
      <c r="AO129" s="9">
        <f t="shared" si="66"/>
        <v>45553</v>
      </c>
      <c r="AP129" s="9"/>
      <c r="AQ129" s="2">
        <f t="shared" si="96"/>
        <v>-7</v>
      </c>
      <c r="AR129" s="12">
        <f t="shared" si="67"/>
        <v>-7</v>
      </c>
      <c r="AS129" t="s">
        <v>5567</v>
      </c>
      <c r="AT129" t="str">
        <f t="shared" si="68"/>
        <v>생산완료(-7)</v>
      </c>
    </row>
    <row r="130" spans="2:46" x14ac:dyDescent="0.3">
      <c r="B130" s="2" t="s">
        <v>5517</v>
      </c>
      <c r="C130" s="7">
        <v>-21</v>
      </c>
      <c r="D130" s="2" t="s">
        <v>5416</v>
      </c>
      <c r="E130" s="2" t="s">
        <v>5415</v>
      </c>
      <c r="F130" s="2"/>
      <c r="G130" s="2" t="s">
        <v>5449</v>
      </c>
      <c r="H130" s="2" t="s">
        <v>2556</v>
      </c>
      <c r="I130" s="2" t="str">
        <f t="shared" si="57"/>
        <v>20240906-1000165219-인쇄</v>
      </c>
      <c r="J130" s="2" t="str">
        <f t="shared" si="58"/>
        <v>20240906-1000165219-합지</v>
      </c>
      <c r="K130" s="2" t="str">
        <f t="shared" si="59"/>
        <v>20240906-1000165219-분단</v>
      </c>
      <c r="L130" s="2" t="str">
        <f t="shared" si="60"/>
        <v>20240906-1000165219-제대</v>
      </c>
      <c r="M130" s="2" t="str">
        <f>VLOOKUP(H130, '쿼리1'!$A:$R, 17, 0)</f>
        <v>4도-바다원-오징어장족 150g(배민)</v>
      </c>
      <c r="N130" s="2" t="str">
        <f>VLOOKUP(H130, '쿼리1'!$A:$P, 15, 0)</f>
        <v>오씨피피(투명)70</v>
      </c>
      <c r="O130" s="2">
        <v>1000165219</v>
      </c>
      <c r="P130" s="2" t="str">
        <f>VLOOKUP(H130, '쿼리1'!$A:$R, 17, 0)</f>
        <v>4도-바다원-오징어장족 150g(배민)</v>
      </c>
      <c r="Q130" s="4">
        <f>VLOOKUP(H130, '쿼리1'!$A:$U, 20, 0)</f>
        <v>30769</v>
      </c>
      <c r="R130" s="2" t="s">
        <v>31</v>
      </c>
      <c r="S130" s="2" t="s">
        <v>31</v>
      </c>
      <c r="T130" s="2" t="s">
        <v>5397</v>
      </c>
      <c r="U130" s="2" t="s">
        <v>31</v>
      </c>
      <c r="V130" s="3">
        <v>45547</v>
      </c>
      <c r="W130" s="3">
        <v>45545</v>
      </c>
      <c r="X130" s="6">
        <f t="shared" si="102"/>
        <v>-2</v>
      </c>
      <c r="Y130" s="3">
        <v>45552</v>
      </c>
      <c r="Z130" s="3">
        <v>45549</v>
      </c>
      <c r="AA130" s="6">
        <f t="shared" si="99"/>
        <v>-3</v>
      </c>
      <c r="AB130" s="3" t="s">
        <v>5388</v>
      </c>
      <c r="AC130" s="2" t="s">
        <v>5388</v>
      </c>
      <c r="AD130" s="6" t="str">
        <f>IFERROR(AC130-AB130, "X")</f>
        <v>X</v>
      </c>
      <c r="AE130" s="3">
        <v>45554</v>
      </c>
      <c r="AF130" s="3">
        <v>45575</v>
      </c>
      <c r="AG130" s="2" t="str">
        <f t="shared" ref="AG130:AG131" si="109">IFERROR(IF(AF130-AE130&gt;0, "+" &amp; (AF130-AE130), AF130-AE130), "X")</f>
        <v>+21</v>
      </c>
      <c r="AH130" s="3">
        <v>45575</v>
      </c>
      <c r="AI130" s="3">
        <f t="shared" ref="AI130:AI131" si="110">AE130</f>
        <v>45554</v>
      </c>
      <c r="AJ130" s="3"/>
      <c r="AK130" s="2">
        <f t="shared" si="63"/>
        <v>-21</v>
      </c>
      <c r="AL130" s="2" t="s">
        <v>5567</v>
      </c>
      <c r="AM130" s="2" t="str">
        <f t="shared" si="64"/>
        <v>생산완료(-21)</v>
      </c>
      <c r="AN130" s="9">
        <f t="shared" si="65"/>
        <v>45575</v>
      </c>
      <c r="AO130" s="9">
        <f t="shared" si="66"/>
        <v>45554</v>
      </c>
      <c r="AP130" s="9"/>
      <c r="AQ130" s="2">
        <f t="shared" si="96"/>
        <v>-21</v>
      </c>
      <c r="AR130" s="12">
        <f t="shared" si="67"/>
        <v>-21</v>
      </c>
      <c r="AS130" t="s">
        <v>5567</v>
      </c>
      <c r="AT130" t="str">
        <f t="shared" si="68"/>
        <v>생산완료(-21)</v>
      </c>
    </row>
    <row r="131" spans="2:46" x14ac:dyDescent="0.3">
      <c r="B131" s="2" t="s">
        <v>5593</v>
      </c>
      <c r="C131" s="7">
        <v>-36</v>
      </c>
      <c r="D131" s="2" t="s">
        <v>5415</v>
      </c>
      <c r="E131" s="2" t="s">
        <v>5429</v>
      </c>
      <c r="F131" s="2"/>
      <c r="G131" s="2" t="s">
        <v>5450</v>
      </c>
      <c r="H131" s="2" t="s">
        <v>200</v>
      </c>
      <c r="I131" s="2" t="str">
        <f t="shared" si="57"/>
        <v>20240906-1000166027-인쇄</v>
      </c>
      <c r="J131" s="2" t="str">
        <f t="shared" si="58"/>
        <v>20240906-1000166027-합지</v>
      </c>
      <c r="K131" s="2" t="str">
        <f t="shared" si="59"/>
        <v>20240906-1000166027-분단</v>
      </c>
      <c r="L131" s="2" t="str">
        <f t="shared" si="60"/>
        <v>20240906-1000166027-제대</v>
      </c>
      <c r="M131" s="2" t="str">
        <f>VLOOKUP(H131, '쿼리1'!$A:$R, 17, 0)</f>
        <v>1도-분리배출/아이마크</v>
      </c>
      <c r="N131" s="2" t="str">
        <f>VLOOKUP(H131, '쿼리1'!$A:$P, 15, 0)</f>
        <v>패트100</v>
      </c>
      <c r="O131" s="2">
        <v>1000166027</v>
      </c>
      <c r="P131" s="2" t="str">
        <f>VLOOKUP(H131, '쿼리1'!$A:$R, 17, 0)</f>
        <v>1도-분리배출/아이마크</v>
      </c>
      <c r="Q131" s="4">
        <f>VLOOKUP(H131, '쿼리1'!$A:$U, 20, 0)</f>
        <v>45000</v>
      </c>
      <c r="R131" s="2" t="s">
        <v>31</v>
      </c>
      <c r="S131" s="2" t="s">
        <v>31</v>
      </c>
      <c r="T131" s="2" t="s">
        <v>5397</v>
      </c>
      <c r="U131" s="2" t="s">
        <v>31</v>
      </c>
      <c r="V131" s="3">
        <v>45547</v>
      </c>
      <c r="W131" s="3">
        <v>45544</v>
      </c>
      <c r="X131" s="6">
        <f t="shared" si="102"/>
        <v>-3</v>
      </c>
      <c r="Y131" s="3">
        <v>45551</v>
      </c>
      <c r="Z131" s="3">
        <v>45565</v>
      </c>
      <c r="AA131" s="6" t="str">
        <f t="shared" si="99"/>
        <v>+14</v>
      </c>
      <c r="AB131" s="3" t="s">
        <v>5388</v>
      </c>
      <c r="AC131" s="2" t="s">
        <v>5388</v>
      </c>
      <c r="AD131" s="6" t="str">
        <f>IFERROR(AC131-AB131, "X")</f>
        <v>X</v>
      </c>
      <c r="AE131" s="3">
        <v>45554</v>
      </c>
      <c r="AF131" s="3">
        <v>45590</v>
      </c>
      <c r="AG131" s="2" t="str">
        <f t="shared" si="109"/>
        <v>+36</v>
      </c>
      <c r="AH131" s="3">
        <v>45590</v>
      </c>
      <c r="AI131" s="3">
        <f t="shared" si="110"/>
        <v>45554</v>
      </c>
      <c r="AJ131" s="3"/>
      <c r="AK131" s="2">
        <f t="shared" si="63"/>
        <v>-36</v>
      </c>
      <c r="AL131" s="2" t="s">
        <v>5567</v>
      </c>
      <c r="AM131" s="2" t="str">
        <f t="shared" si="64"/>
        <v>생산완료(-36)</v>
      </c>
      <c r="AN131" s="9">
        <f t="shared" si="65"/>
        <v>45590</v>
      </c>
      <c r="AO131" s="9">
        <f t="shared" si="66"/>
        <v>45554</v>
      </c>
      <c r="AP131" s="9"/>
      <c r="AQ131" s="2">
        <f t="shared" si="96"/>
        <v>-36</v>
      </c>
      <c r="AR131" s="12">
        <f t="shared" si="67"/>
        <v>-36</v>
      </c>
      <c r="AS131" t="s">
        <v>5567</v>
      </c>
      <c r="AT131" t="str">
        <f t="shared" si="68"/>
        <v>생산완료(-36)</v>
      </c>
    </row>
    <row r="132" spans="2:46" x14ac:dyDescent="0.3">
      <c r="B132" s="2" t="s">
        <v>5596</v>
      </c>
      <c r="C132" s="7">
        <v>-83</v>
      </c>
      <c r="D132" s="2" t="s">
        <v>5412</v>
      </c>
      <c r="E132" s="2" t="s">
        <v>5407</v>
      </c>
      <c r="F132" s="2" t="s">
        <v>5457</v>
      </c>
      <c r="G132" s="2"/>
      <c r="H132" s="2" t="s">
        <v>3107</v>
      </c>
      <c r="I132" s="2" t="str">
        <f t="shared" si="57"/>
        <v>20240906-1000168339-인쇄</v>
      </c>
      <c r="J132" s="2" t="str">
        <f t="shared" si="58"/>
        <v>20240906-1000168339-합지</v>
      </c>
      <c r="K132" s="2" t="str">
        <f t="shared" si="59"/>
        <v>20240906-1000168339-분단</v>
      </c>
      <c r="L132" s="2" t="str">
        <f t="shared" si="60"/>
        <v>20240906-1000168339-제대</v>
      </c>
      <c r="M132" s="2" t="str">
        <f>VLOOKUP(H132, '쿼리1'!$A:$R, 17, 0)</f>
        <v>9도-(주)푸드코아-연세우유 메론생크림빵(사이즈변경)</v>
      </c>
      <c r="N132" s="2" t="str">
        <f>VLOOKUP(H132, '쿼리1'!$A:$P, 15, 0)</f>
        <v>오씨피피(유무광)60</v>
      </c>
      <c r="O132" s="2">
        <v>1000168339</v>
      </c>
      <c r="P132" s="2" t="str">
        <f>VLOOKUP(H132, '쿼리1'!$A:$R, 17, 0)</f>
        <v>9도-(주)푸드코아-연세우유 메론생크림빵(사이즈변경)</v>
      </c>
      <c r="Q132" s="4">
        <f>VLOOKUP(H132, '쿼리1'!$A:$U, 20, 0)</f>
        <v>24</v>
      </c>
      <c r="R132" s="2" t="s">
        <v>31</v>
      </c>
      <c r="S132" s="2" t="s">
        <v>31</v>
      </c>
      <c r="T132" s="2" t="s">
        <v>31</v>
      </c>
      <c r="U132" s="2" t="s">
        <v>5397</v>
      </c>
      <c r="V132" s="3">
        <v>45547</v>
      </c>
      <c r="W132" s="3">
        <v>45548</v>
      </c>
      <c r="X132" s="6" t="str">
        <f t="shared" si="102"/>
        <v>+1</v>
      </c>
      <c r="Y132" s="3">
        <v>45552</v>
      </c>
      <c r="Z132" s="3">
        <v>45546</v>
      </c>
      <c r="AA132" s="6">
        <f t="shared" si="99"/>
        <v>-6</v>
      </c>
      <c r="AB132" s="3">
        <v>45553</v>
      </c>
      <c r="AC132" s="3">
        <v>45636</v>
      </c>
      <c r="AD132" s="6" t="str">
        <f t="shared" ref="AD132:AD133" si="111">IFERROR(IF(AC132-AB132&gt;0, "+" &amp; (AC132-AB132), AC132-AB132), "X")</f>
        <v>+83</v>
      </c>
      <c r="AE132" s="2" t="s">
        <v>5388</v>
      </c>
      <c r="AF132" s="2" t="s">
        <v>5388</v>
      </c>
      <c r="AG132" s="2" t="str">
        <f>IFERROR(AF132-AE132, "X")</f>
        <v>X</v>
      </c>
      <c r="AH132" s="3">
        <v>45636</v>
      </c>
      <c r="AI132" s="3">
        <f t="shared" ref="AI132:AI133" si="112">AB132</f>
        <v>45553</v>
      </c>
      <c r="AJ132" s="3"/>
      <c r="AK132" s="2">
        <f t="shared" si="63"/>
        <v>-83</v>
      </c>
      <c r="AL132" s="2" t="s">
        <v>5567</v>
      </c>
      <c r="AM132" s="2" t="str">
        <f t="shared" si="64"/>
        <v>생산완료(-83)</v>
      </c>
      <c r="AN132" s="9">
        <f t="shared" si="65"/>
        <v>45653</v>
      </c>
      <c r="AO132" s="9">
        <f t="shared" si="66"/>
        <v>45658</v>
      </c>
      <c r="AP132" s="9"/>
      <c r="AQ132" s="2">
        <f t="shared" si="96"/>
        <v>5</v>
      </c>
      <c r="AR132" s="12" t="str">
        <f t="shared" si="67"/>
        <v>+5</v>
      </c>
      <c r="AS132" t="s">
        <v>5567</v>
      </c>
      <c r="AT132" t="str">
        <f t="shared" si="68"/>
        <v>생산완료(+5)</v>
      </c>
    </row>
    <row r="133" spans="2:46" x14ac:dyDescent="0.3">
      <c r="B133" s="2" t="s">
        <v>5596</v>
      </c>
      <c r="C133" s="7">
        <v>-83</v>
      </c>
      <c r="D133" s="2" t="s">
        <v>5416</v>
      </c>
      <c r="E133" s="2" t="s">
        <v>5407</v>
      </c>
      <c r="F133" s="2" t="s">
        <v>5457</v>
      </c>
      <c r="G133" s="2"/>
      <c r="H133" s="2" t="s">
        <v>3110</v>
      </c>
      <c r="I133" s="2" t="str">
        <f t="shared" si="57"/>
        <v>20240906-1000168510-인쇄</v>
      </c>
      <c r="J133" s="2" t="str">
        <f t="shared" si="58"/>
        <v>20240906-1000168510-합지</v>
      </c>
      <c r="K133" s="2" t="str">
        <f t="shared" si="59"/>
        <v>20240906-1000168510-분단</v>
      </c>
      <c r="L133" s="2" t="str">
        <f t="shared" si="60"/>
        <v>20240906-1000168510-제대</v>
      </c>
      <c r="M133" s="2" t="str">
        <f>VLOOKUP(H133, '쿼리1'!$A:$R, 17, 0)</f>
        <v>9도-(주)푸드코아-연세우유 피스타치오생크림빵</v>
      </c>
      <c r="N133" s="2" t="str">
        <f>VLOOKUP(H133, '쿼리1'!$A:$P, 15, 0)</f>
        <v>오씨피피(유무광)60</v>
      </c>
      <c r="O133" s="2">
        <v>1000168510</v>
      </c>
      <c r="P133" s="2" t="str">
        <f>VLOOKUP(H133, '쿼리1'!$A:$R, 17, 0)</f>
        <v>9도-(주)푸드코아-연세우유 피스타치오생크림빵</v>
      </c>
      <c r="Q133" s="4">
        <f>VLOOKUP(H133, '쿼리1'!$A:$U, 20, 0)</f>
        <v>24</v>
      </c>
      <c r="R133" s="2" t="s">
        <v>31</v>
      </c>
      <c r="S133" s="2" t="s">
        <v>31</v>
      </c>
      <c r="T133" s="2" t="s">
        <v>31</v>
      </c>
      <c r="U133" s="2" t="s">
        <v>5397</v>
      </c>
      <c r="V133" s="3">
        <v>45547</v>
      </c>
      <c r="W133" s="3">
        <v>45545</v>
      </c>
      <c r="X133" s="6">
        <f t="shared" si="102"/>
        <v>-2</v>
      </c>
      <c r="Y133" s="3">
        <v>45552</v>
      </c>
      <c r="Z133" s="3">
        <v>45546</v>
      </c>
      <c r="AA133" s="6">
        <f t="shared" si="99"/>
        <v>-6</v>
      </c>
      <c r="AB133" s="3">
        <v>45553</v>
      </c>
      <c r="AC133" s="3">
        <v>45636</v>
      </c>
      <c r="AD133" s="6" t="str">
        <f t="shared" si="111"/>
        <v>+83</v>
      </c>
      <c r="AE133" s="2" t="s">
        <v>5388</v>
      </c>
      <c r="AF133" s="2" t="s">
        <v>5388</v>
      </c>
      <c r="AG133" s="2" t="str">
        <f>IFERROR(AF133-AE133, "X")</f>
        <v>X</v>
      </c>
      <c r="AH133" s="3">
        <v>45636</v>
      </c>
      <c r="AI133" s="3">
        <f t="shared" si="112"/>
        <v>45553</v>
      </c>
      <c r="AJ133" s="3"/>
      <c r="AK133" s="2">
        <f t="shared" si="63"/>
        <v>-83</v>
      </c>
      <c r="AL133" s="2" t="s">
        <v>5567</v>
      </c>
      <c r="AM133" s="2" t="str">
        <f t="shared" si="64"/>
        <v>생산완료(-83)</v>
      </c>
      <c r="AN133" s="9">
        <f t="shared" si="65"/>
        <v>45636</v>
      </c>
      <c r="AO133" s="9">
        <f t="shared" si="66"/>
        <v>45639</v>
      </c>
      <c r="AP133" s="9"/>
      <c r="AQ133" s="2">
        <f t="shared" si="96"/>
        <v>3</v>
      </c>
      <c r="AR133" s="12" t="str">
        <f t="shared" si="67"/>
        <v>+3</v>
      </c>
      <c r="AS133" t="s">
        <v>5567</v>
      </c>
      <c r="AT133" t="str">
        <f t="shared" si="68"/>
        <v>생산완료(+3)</v>
      </c>
    </row>
    <row r="134" spans="2:46" x14ac:dyDescent="0.3">
      <c r="B134" s="2" t="s">
        <v>5424</v>
      </c>
      <c r="C134" s="7">
        <v>2</v>
      </c>
      <c r="D134" s="2" t="s">
        <v>5415</v>
      </c>
      <c r="E134" s="2" t="s">
        <v>5408</v>
      </c>
      <c r="F134" s="2" t="s">
        <v>5458</v>
      </c>
      <c r="G134" s="2"/>
      <c r="H134" s="2" t="s">
        <v>4388</v>
      </c>
      <c r="I134" s="2" t="str">
        <f t="shared" ref="I134:I197" si="113">_xlfn.CONCAT(H134, "-", "인쇄")</f>
        <v>20240906-1000168973-인쇄</v>
      </c>
      <c r="J134" s="2" t="str">
        <f t="shared" ref="J134:J197" si="114">_xlfn.CONCAT(H134, "-", "합지")</f>
        <v>20240906-1000168973-합지</v>
      </c>
      <c r="K134" s="2" t="str">
        <f t="shared" ref="K134:K197" si="115">_xlfn.CONCAT(H134, "-", "분단")</f>
        <v>20240906-1000168973-분단</v>
      </c>
      <c r="L134" s="2" t="str">
        <f t="shared" ref="L134:L197" si="116">_xlfn.CONCAT(H134, "-", "제대")</f>
        <v>20240906-1000168973-제대</v>
      </c>
      <c r="M134" s="2" t="str">
        <f>VLOOKUP(H134, '쿼리1'!$A:$R, 17, 0)</f>
        <v>3도-천일염화(미라클 뷰) 2g</v>
      </c>
      <c r="N134" s="2" t="str">
        <f>VLOOKUP(H134, '쿼리1'!$A:$P, 15, 0)</f>
        <v>은박90</v>
      </c>
      <c r="O134" s="2">
        <v>1000168973</v>
      </c>
      <c r="P134" s="2" t="str">
        <f>VLOOKUP(H134, '쿼리1'!$A:$R, 17, 0)</f>
        <v>3도-천일염화(미라클 뷰) 2g</v>
      </c>
      <c r="Q134" s="4">
        <f>VLOOKUP(H134, '쿼리1'!$A:$U, 20, 0)</f>
        <v>48</v>
      </c>
      <c r="R134" s="2" t="s">
        <v>31</v>
      </c>
      <c r="S134" s="2" t="s">
        <v>31</v>
      </c>
      <c r="T134" s="2" t="s">
        <v>5399</v>
      </c>
      <c r="U134" s="2" t="s">
        <v>5397</v>
      </c>
      <c r="V134" s="3">
        <v>45547</v>
      </c>
      <c r="W134" s="3">
        <v>45544</v>
      </c>
      <c r="X134" s="6">
        <f t="shared" si="102"/>
        <v>-3</v>
      </c>
      <c r="Y134" s="3">
        <v>45554</v>
      </c>
      <c r="Z134" s="3">
        <v>45557</v>
      </c>
      <c r="AA134" s="6" t="str">
        <f t="shared" si="99"/>
        <v>+3</v>
      </c>
      <c r="AB134" s="3">
        <v>45555</v>
      </c>
      <c r="AC134" s="5" t="s">
        <v>5396</v>
      </c>
      <c r="AD134" s="6">
        <f t="shared" ref="AD134:AD135" ca="1" si="117">TODAY()-AB134</f>
        <v>101</v>
      </c>
      <c r="AE134" s="2" t="s">
        <v>5388</v>
      </c>
      <c r="AF134" s="2" t="s">
        <v>5388</v>
      </c>
      <c r="AG134" s="2" t="str">
        <f>IFERROR(AF134-AE134, "X")</f>
        <v>X</v>
      </c>
      <c r="AH134" s="3">
        <v>45557</v>
      </c>
      <c r="AI134" s="3">
        <v>45559</v>
      </c>
      <c r="AJ134" s="3"/>
      <c r="AK134" s="2" t="str">
        <f t="shared" ref="AK134:AK197" si="118">IF(C134&gt;0, "+"&amp;C134, C134)</f>
        <v>+2</v>
      </c>
      <c r="AL134" s="2" t="s">
        <v>5567</v>
      </c>
      <c r="AM134" s="2" t="str">
        <f t="shared" si="64"/>
        <v>생산완료(+2)</v>
      </c>
      <c r="AN134" s="9">
        <f t="shared" si="65"/>
        <v>45557</v>
      </c>
      <c r="AO134" s="9">
        <f t="shared" si="66"/>
        <v>45559</v>
      </c>
      <c r="AP134" s="9"/>
      <c r="AQ134" s="2">
        <f t="shared" si="96"/>
        <v>2</v>
      </c>
      <c r="AR134" s="12" t="str">
        <f t="shared" si="67"/>
        <v>+2</v>
      </c>
      <c r="AS134" t="s">
        <v>5567</v>
      </c>
      <c r="AT134" t="str">
        <f t="shared" si="68"/>
        <v>생산완료(+2)</v>
      </c>
    </row>
    <row r="135" spans="2:46" x14ac:dyDescent="0.3">
      <c r="B135" s="2" t="s">
        <v>5425</v>
      </c>
      <c r="C135" s="7">
        <v>17</v>
      </c>
      <c r="D135" s="2" t="s">
        <v>5415</v>
      </c>
      <c r="E135" s="2" t="s">
        <v>5448</v>
      </c>
      <c r="F135" s="2" t="s">
        <v>5452</v>
      </c>
      <c r="G135" s="2"/>
      <c r="H135" s="2" t="s">
        <v>3858</v>
      </c>
      <c r="I135" s="2" t="str">
        <f t="shared" si="113"/>
        <v>20240906-1000168988-인쇄</v>
      </c>
      <c r="J135" s="2" t="str">
        <f t="shared" si="114"/>
        <v>20240906-1000168988-합지</v>
      </c>
      <c r="K135" s="2" t="str">
        <f t="shared" si="115"/>
        <v>20240906-1000168988-분단</v>
      </c>
      <c r="L135" s="2" t="str">
        <f t="shared" si="116"/>
        <v>20240906-1000168988-제대</v>
      </c>
      <c r="M135" s="2" t="str">
        <f>VLOOKUP(H135, '쿼리1'!$A:$R, 17, 0)</f>
        <v>8도-(주)푸드코아-백종원 군대리아 190g(420kcl)</v>
      </c>
      <c r="N135" s="2" t="str">
        <f>VLOOKUP(H135, '쿼리1'!$A:$P, 15, 0)</f>
        <v>오씨피피(투명)50</v>
      </c>
      <c r="O135" s="2">
        <v>1000168988</v>
      </c>
      <c r="P135" s="2" t="str">
        <f>VLOOKUP(H135, '쿼리1'!$A:$R, 17, 0)</f>
        <v>8도-(주)푸드코아-백종원 군대리아 190g(420kcl)</v>
      </c>
      <c r="Q135" s="4">
        <f>VLOOKUP(H135, '쿼리1'!$A:$U, 20, 0)</f>
        <v>24</v>
      </c>
      <c r="R135" s="2" t="s">
        <v>31</v>
      </c>
      <c r="S135" s="2" t="s">
        <v>5399</v>
      </c>
      <c r="T135" s="2" t="s">
        <v>5399</v>
      </c>
      <c r="U135" s="2" t="s">
        <v>5397</v>
      </c>
      <c r="V135" s="3">
        <v>45547</v>
      </c>
      <c r="W135" s="3">
        <v>45544</v>
      </c>
      <c r="X135" s="6">
        <f t="shared" si="102"/>
        <v>-3</v>
      </c>
      <c r="Y135" s="3">
        <v>45552</v>
      </c>
      <c r="Z135" s="5" t="s">
        <v>5396</v>
      </c>
      <c r="AA135" s="6">
        <f ca="1">TODAY()-Y135</f>
        <v>104</v>
      </c>
      <c r="AB135" s="3">
        <v>45553</v>
      </c>
      <c r="AC135" s="5" t="s">
        <v>5396</v>
      </c>
      <c r="AD135" s="6">
        <f t="shared" ca="1" si="117"/>
        <v>103</v>
      </c>
      <c r="AE135" s="2" t="s">
        <v>5388</v>
      </c>
      <c r="AF135" s="2" t="s">
        <v>5388</v>
      </c>
      <c r="AG135" s="2" t="str">
        <f>IFERROR(AF135-AE135, "X")</f>
        <v>X</v>
      </c>
      <c r="AH135" s="3">
        <v>45544</v>
      </c>
      <c r="AI135" s="3">
        <v>45561</v>
      </c>
      <c r="AJ135" s="3"/>
      <c r="AK135" s="2" t="str">
        <f t="shared" si="118"/>
        <v>+17</v>
      </c>
      <c r="AL135" s="2" t="s">
        <v>5567</v>
      </c>
      <c r="AM135" s="2" t="str">
        <f t="shared" ref="AM135:AM198" si="119">_xlfn.CONCAT(AL135, "(", AK135, ")")</f>
        <v>생산완료(+17)</v>
      </c>
      <c r="AN135" s="9">
        <f t="shared" ref="AN135:AN198" si="120">_xlfn.MAXIFS($AH$6:$AH$2358, $O$6:$O$2358, O135)</f>
        <v>45586</v>
      </c>
      <c r="AO135" s="9">
        <f t="shared" ref="AO135:AO198" si="121">_xlfn.MAXIFS($AI$6:$AI$2358, $O$6:$O$2358, O135)</f>
        <v>45587</v>
      </c>
      <c r="AP135" s="9"/>
      <c r="AQ135" s="2">
        <f t="shared" si="96"/>
        <v>1</v>
      </c>
      <c r="AR135" s="12" t="str">
        <f t="shared" ref="AR135:AR198" si="122">IF(AQ135&gt;0, "+"&amp;AQ135, AQ135)</f>
        <v>+1</v>
      </c>
      <c r="AS135" t="s">
        <v>5567</v>
      </c>
      <c r="AT135" t="str">
        <f t="shared" ref="AT135:AT198" si="123">_xlfn.CONCAT(AS135, "(", AR135, ")")</f>
        <v>생산완료(+1)</v>
      </c>
    </row>
    <row r="136" spans="2:46" x14ac:dyDescent="0.3">
      <c r="B136" s="2" t="s">
        <v>5517</v>
      </c>
      <c r="C136" s="7">
        <v>-21</v>
      </c>
      <c r="D136" s="2" t="s">
        <v>5405</v>
      </c>
      <c r="E136" s="2" t="s">
        <v>5415</v>
      </c>
      <c r="F136" s="2"/>
      <c r="G136" s="2" t="s">
        <v>5449</v>
      </c>
      <c r="H136" s="2" t="s">
        <v>3599</v>
      </c>
      <c r="I136" s="2" t="str">
        <f t="shared" si="113"/>
        <v>20240906-1000168999-인쇄</v>
      </c>
      <c r="J136" s="2" t="str">
        <f t="shared" si="114"/>
        <v>20240906-1000168999-합지</v>
      </c>
      <c r="K136" s="2" t="str">
        <f t="shared" si="115"/>
        <v>20240906-1000168999-분단</v>
      </c>
      <c r="L136" s="2" t="str">
        <f t="shared" si="116"/>
        <v>20240906-1000168999-제대</v>
      </c>
      <c r="M136" s="2" t="str">
        <f>VLOOKUP(H136, '쿼리1'!$A:$R, 17, 0)</f>
        <v>6도-신만복 600g</v>
      </c>
      <c r="N136" s="2" t="str">
        <f>VLOOKUP(H136, '쿼리1'!$A:$P, 15, 0)</f>
        <v>패트120</v>
      </c>
      <c r="O136" s="2">
        <v>1000168999</v>
      </c>
      <c r="P136" s="2" t="str">
        <f>VLOOKUP(H136, '쿼리1'!$A:$R, 17, 0)</f>
        <v>6도-신만복 600g</v>
      </c>
      <c r="Q136" s="4">
        <f>VLOOKUP(H136, '쿼리1'!$A:$U, 20, 0)</f>
        <v>15789</v>
      </c>
      <c r="R136" s="2" t="s">
        <v>31</v>
      </c>
      <c r="S136" s="2" t="s">
        <v>31</v>
      </c>
      <c r="T136" s="2" t="s">
        <v>5397</v>
      </c>
      <c r="U136" s="2" t="s">
        <v>31</v>
      </c>
      <c r="V136" s="3">
        <v>45547</v>
      </c>
      <c r="W136" s="3">
        <v>45546</v>
      </c>
      <c r="X136" s="6">
        <f t="shared" si="102"/>
        <v>-1</v>
      </c>
      <c r="Y136" s="3">
        <v>45552</v>
      </c>
      <c r="Z136" s="3">
        <v>45549</v>
      </c>
      <c r="AA136" s="6">
        <f t="shared" ref="AA136:AA154" si="124">IFERROR(IF(Z136-Y136&gt;0, "+" &amp; (Z136-Y136), Z136-Y136), "X")</f>
        <v>-3</v>
      </c>
      <c r="AB136" s="3" t="s">
        <v>5388</v>
      </c>
      <c r="AC136" s="2" t="s">
        <v>5388</v>
      </c>
      <c r="AD136" s="6" t="str">
        <f t="shared" ref="AD136:AD141" si="125">IFERROR(AC136-AB136, "X")</f>
        <v>X</v>
      </c>
      <c r="AE136" s="3">
        <v>45554</v>
      </c>
      <c r="AF136" s="3">
        <v>45575</v>
      </c>
      <c r="AG136" s="2" t="str">
        <f t="shared" ref="AG136:AG142" si="126">IFERROR(IF(AF136-AE136&gt;0, "+" &amp; (AF136-AE136), AF136-AE136), "X")</f>
        <v>+21</v>
      </c>
      <c r="AH136" s="3">
        <v>45575</v>
      </c>
      <c r="AI136" s="3">
        <f t="shared" ref="AI136:AI142" si="127">AE136</f>
        <v>45554</v>
      </c>
      <c r="AJ136" s="3"/>
      <c r="AK136" s="2">
        <f t="shared" si="118"/>
        <v>-21</v>
      </c>
      <c r="AL136" s="2" t="s">
        <v>5567</v>
      </c>
      <c r="AM136" s="2" t="str">
        <f t="shared" si="119"/>
        <v>생산완료(-21)</v>
      </c>
      <c r="AN136" s="9">
        <f t="shared" si="120"/>
        <v>45575</v>
      </c>
      <c r="AO136" s="9">
        <f t="shared" si="121"/>
        <v>45554</v>
      </c>
      <c r="AP136" s="9"/>
      <c r="AQ136" s="2">
        <f t="shared" si="96"/>
        <v>-21</v>
      </c>
      <c r="AR136" s="12">
        <f t="shared" si="122"/>
        <v>-21</v>
      </c>
      <c r="AS136" t="s">
        <v>5567</v>
      </c>
      <c r="AT136" t="str">
        <f t="shared" si="123"/>
        <v>생산완료(-21)</v>
      </c>
    </row>
    <row r="137" spans="2:46" x14ac:dyDescent="0.3">
      <c r="B137" s="2" t="s">
        <v>5517</v>
      </c>
      <c r="C137" s="7">
        <v>-21</v>
      </c>
      <c r="D137" s="2" t="s">
        <v>5405</v>
      </c>
      <c r="E137" s="2" t="s">
        <v>5415</v>
      </c>
      <c r="F137" s="2"/>
      <c r="G137" s="2" t="s">
        <v>5449</v>
      </c>
      <c r="H137" s="2" t="s">
        <v>3520</v>
      </c>
      <c r="I137" s="2" t="str">
        <f t="shared" si="113"/>
        <v>20240906-1000169006-인쇄</v>
      </c>
      <c r="J137" s="2" t="str">
        <f t="shared" si="114"/>
        <v>20240906-1000169006-합지</v>
      </c>
      <c r="K137" s="2" t="str">
        <f t="shared" si="115"/>
        <v>20240906-1000169006-분단</v>
      </c>
      <c r="L137" s="2" t="str">
        <f t="shared" si="116"/>
        <v>20240906-1000169006-제대</v>
      </c>
      <c r="M137" s="2" t="str">
        <f>VLOOKUP(H137, '쿼리1'!$A:$R, 17, 0)</f>
        <v>6도-파워울트라</v>
      </c>
      <c r="N137" s="2" t="str">
        <f>VLOOKUP(H137, '쿼리1'!$A:$P, 15, 0)</f>
        <v>패트120</v>
      </c>
      <c r="O137" s="2">
        <v>1000169006</v>
      </c>
      <c r="P137" s="2" t="str">
        <f>VLOOKUP(H137, '쿼리1'!$A:$R, 17, 0)</f>
        <v>6도-파워울트라</v>
      </c>
      <c r="Q137" s="4">
        <f>VLOOKUP(H137, '쿼리1'!$A:$U, 20, 0)</f>
        <v>15789</v>
      </c>
      <c r="R137" s="2" t="s">
        <v>31</v>
      </c>
      <c r="S137" s="2" t="s">
        <v>31</v>
      </c>
      <c r="T137" s="2" t="s">
        <v>5397</v>
      </c>
      <c r="U137" s="2" t="s">
        <v>31</v>
      </c>
      <c r="V137" s="3">
        <v>45547</v>
      </c>
      <c r="W137" s="3">
        <v>45546</v>
      </c>
      <c r="X137" s="6">
        <f t="shared" si="102"/>
        <v>-1</v>
      </c>
      <c r="Y137" s="3">
        <v>45552</v>
      </c>
      <c r="Z137" s="3">
        <v>45549</v>
      </c>
      <c r="AA137" s="6">
        <f t="shared" si="124"/>
        <v>-3</v>
      </c>
      <c r="AB137" s="3" t="s">
        <v>5388</v>
      </c>
      <c r="AC137" s="2" t="s">
        <v>5388</v>
      </c>
      <c r="AD137" s="6" t="str">
        <f t="shared" si="125"/>
        <v>X</v>
      </c>
      <c r="AE137" s="3">
        <v>45554</v>
      </c>
      <c r="AF137" s="3">
        <v>45575</v>
      </c>
      <c r="AG137" s="2" t="str">
        <f t="shared" si="126"/>
        <v>+21</v>
      </c>
      <c r="AH137" s="3">
        <v>45575</v>
      </c>
      <c r="AI137" s="3">
        <f t="shared" si="127"/>
        <v>45554</v>
      </c>
      <c r="AJ137" s="3"/>
      <c r="AK137" s="2">
        <f t="shared" si="118"/>
        <v>-21</v>
      </c>
      <c r="AL137" s="2" t="s">
        <v>5567</v>
      </c>
      <c r="AM137" s="2" t="str">
        <f t="shared" si="119"/>
        <v>생산완료(-21)</v>
      </c>
      <c r="AN137" s="9">
        <f t="shared" si="120"/>
        <v>45575</v>
      </c>
      <c r="AO137" s="9">
        <f t="shared" si="121"/>
        <v>45554</v>
      </c>
      <c r="AP137" s="9"/>
      <c r="AQ137" s="2">
        <f t="shared" si="96"/>
        <v>-21</v>
      </c>
      <c r="AR137" s="12">
        <f t="shared" si="122"/>
        <v>-21</v>
      </c>
      <c r="AS137" t="s">
        <v>5567</v>
      </c>
      <c r="AT137" t="str">
        <f t="shared" si="123"/>
        <v>생산완료(-21)</v>
      </c>
    </row>
    <row r="138" spans="2:46" x14ac:dyDescent="0.3">
      <c r="B138" s="2" t="s">
        <v>5517</v>
      </c>
      <c r="C138" s="7">
        <v>-21</v>
      </c>
      <c r="D138" s="2" t="s">
        <v>5405</v>
      </c>
      <c r="E138" s="2" t="s">
        <v>5424</v>
      </c>
      <c r="F138" s="2"/>
      <c r="G138" s="2" t="s">
        <v>5449</v>
      </c>
      <c r="H138" s="2" t="s">
        <v>86</v>
      </c>
      <c r="I138" s="2" t="str">
        <f t="shared" si="113"/>
        <v>20240906-1000169013-인쇄</v>
      </c>
      <c r="J138" s="2" t="str">
        <f t="shared" si="114"/>
        <v>20240906-1000169013-합지</v>
      </c>
      <c r="K138" s="2" t="str">
        <f t="shared" si="115"/>
        <v>20240906-1000169013-분단</v>
      </c>
      <c r="L138" s="2" t="str">
        <f t="shared" si="116"/>
        <v>20240906-1000169013-제대</v>
      </c>
      <c r="M138" s="2" t="str">
        <f>VLOOKUP(H138, '쿼리1'!$A:$R, 17, 0)</f>
        <v>6도-칼라탄</v>
      </c>
      <c r="N138" s="2" t="str">
        <f>VLOOKUP(H138, '쿼리1'!$A:$P, 15, 0)</f>
        <v>패노루지은박150</v>
      </c>
      <c r="O138" s="2">
        <v>1000169013</v>
      </c>
      <c r="P138" s="2" t="str">
        <f>VLOOKUP(H138, '쿼리1'!$A:$R, 17, 0)</f>
        <v>6도-칼라탄</v>
      </c>
      <c r="Q138" s="4">
        <f>VLOOKUP(H138, '쿼리1'!$A:$U, 20, 0)</f>
        <v>96000</v>
      </c>
      <c r="R138" s="2" t="s">
        <v>31</v>
      </c>
      <c r="S138" s="2" t="s">
        <v>31</v>
      </c>
      <c r="T138" s="2" t="s">
        <v>5397</v>
      </c>
      <c r="U138" s="2" t="s">
        <v>31</v>
      </c>
      <c r="V138" s="3">
        <v>45547</v>
      </c>
      <c r="W138" s="3">
        <v>45546</v>
      </c>
      <c r="X138" s="6">
        <f t="shared" si="102"/>
        <v>-1</v>
      </c>
      <c r="Y138" s="3">
        <v>45552</v>
      </c>
      <c r="Z138" s="3">
        <v>45554</v>
      </c>
      <c r="AA138" s="6" t="str">
        <f t="shared" si="124"/>
        <v>+2</v>
      </c>
      <c r="AB138" s="3" t="s">
        <v>5388</v>
      </c>
      <c r="AC138" s="2" t="s">
        <v>5388</v>
      </c>
      <c r="AD138" s="6" t="str">
        <f t="shared" si="125"/>
        <v>X</v>
      </c>
      <c r="AE138" s="3">
        <v>45554</v>
      </c>
      <c r="AF138" s="3">
        <v>45575</v>
      </c>
      <c r="AG138" s="2" t="str">
        <f t="shared" si="126"/>
        <v>+21</v>
      </c>
      <c r="AH138" s="3">
        <v>45575</v>
      </c>
      <c r="AI138" s="3">
        <f t="shared" si="127"/>
        <v>45554</v>
      </c>
      <c r="AJ138" s="3"/>
      <c r="AK138" s="2">
        <f t="shared" si="118"/>
        <v>-21</v>
      </c>
      <c r="AL138" s="2" t="s">
        <v>5567</v>
      </c>
      <c r="AM138" s="2" t="str">
        <f t="shared" si="119"/>
        <v>생산완료(-21)</v>
      </c>
      <c r="AN138" s="9">
        <f t="shared" si="120"/>
        <v>45575</v>
      </c>
      <c r="AO138" s="9">
        <f t="shared" si="121"/>
        <v>45554</v>
      </c>
      <c r="AP138" s="9"/>
      <c r="AQ138" s="2">
        <f t="shared" si="96"/>
        <v>-21</v>
      </c>
      <c r="AR138" s="12">
        <f t="shared" si="122"/>
        <v>-21</v>
      </c>
      <c r="AS138" t="s">
        <v>5567</v>
      </c>
      <c r="AT138" t="str">
        <f t="shared" si="123"/>
        <v>생산완료(-21)</v>
      </c>
    </row>
    <row r="139" spans="2:46" x14ac:dyDescent="0.3">
      <c r="B139" s="2" t="s">
        <v>5517</v>
      </c>
      <c r="C139" s="7">
        <v>-21</v>
      </c>
      <c r="D139" s="2" t="s">
        <v>5405</v>
      </c>
      <c r="E139" s="2" t="s">
        <v>5424</v>
      </c>
      <c r="F139" s="2"/>
      <c r="G139" s="2" t="s">
        <v>5449</v>
      </c>
      <c r="H139" s="2" t="s">
        <v>88</v>
      </c>
      <c r="I139" s="2" t="str">
        <f t="shared" si="113"/>
        <v>20240906-1000169020-인쇄</v>
      </c>
      <c r="J139" s="2" t="str">
        <f t="shared" si="114"/>
        <v>20240906-1000169020-합지</v>
      </c>
      <c r="K139" s="2" t="str">
        <f t="shared" si="115"/>
        <v>20240906-1000169020-분단</v>
      </c>
      <c r="L139" s="2" t="str">
        <f t="shared" si="116"/>
        <v>20240906-1000169020-제대</v>
      </c>
      <c r="M139" s="2" t="str">
        <f>VLOOKUP(H139, '쿼리1'!$A:$R, 17, 0)</f>
        <v>6도-돌격에최강</v>
      </c>
      <c r="N139" s="2" t="str">
        <f>VLOOKUP(H139, '쿼리1'!$A:$P, 15, 0)</f>
        <v>패노루지은박150</v>
      </c>
      <c r="O139" s="2">
        <v>1000169020</v>
      </c>
      <c r="P139" s="2" t="str">
        <f>VLOOKUP(H139, '쿼리1'!$A:$R, 17, 0)</f>
        <v>6도-돌격에최강</v>
      </c>
      <c r="Q139" s="4">
        <f>VLOOKUP(H139, '쿼리1'!$A:$U, 20, 0)</f>
        <v>48000</v>
      </c>
      <c r="R139" s="2" t="s">
        <v>31</v>
      </c>
      <c r="S139" s="2" t="s">
        <v>31</v>
      </c>
      <c r="T139" s="2" t="s">
        <v>5397</v>
      </c>
      <c r="U139" s="2" t="s">
        <v>31</v>
      </c>
      <c r="V139" s="3">
        <v>45547</v>
      </c>
      <c r="W139" s="3">
        <v>45546</v>
      </c>
      <c r="X139" s="6">
        <f t="shared" si="102"/>
        <v>-1</v>
      </c>
      <c r="Y139" s="3">
        <v>45552</v>
      </c>
      <c r="Z139" s="3">
        <v>45554</v>
      </c>
      <c r="AA139" s="6" t="str">
        <f t="shared" si="124"/>
        <v>+2</v>
      </c>
      <c r="AB139" s="3" t="s">
        <v>5388</v>
      </c>
      <c r="AC139" s="2" t="s">
        <v>5388</v>
      </c>
      <c r="AD139" s="6" t="str">
        <f t="shared" si="125"/>
        <v>X</v>
      </c>
      <c r="AE139" s="3">
        <v>45554</v>
      </c>
      <c r="AF139" s="3">
        <v>45575</v>
      </c>
      <c r="AG139" s="2" t="str">
        <f t="shared" si="126"/>
        <v>+21</v>
      </c>
      <c r="AH139" s="3">
        <v>45575</v>
      </c>
      <c r="AI139" s="3">
        <f t="shared" si="127"/>
        <v>45554</v>
      </c>
      <c r="AJ139" s="3"/>
      <c r="AK139" s="2">
        <f t="shared" si="118"/>
        <v>-21</v>
      </c>
      <c r="AL139" s="2" t="s">
        <v>5567</v>
      </c>
      <c r="AM139" s="2" t="str">
        <f t="shared" si="119"/>
        <v>생산완료(-21)</v>
      </c>
      <c r="AN139" s="9">
        <f t="shared" si="120"/>
        <v>45575</v>
      </c>
      <c r="AO139" s="9">
        <f t="shared" si="121"/>
        <v>45554</v>
      </c>
      <c r="AP139" s="9"/>
      <c r="AQ139" s="2">
        <f t="shared" si="96"/>
        <v>-21</v>
      </c>
      <c r="AR139" s="12">
        <f t="shared" si="122"/>
        <v>-21</v>
      </c>
      <c r="AS139" t="s">
        <v>5567</v>
      </c>
      <c r="AT139" t="str">
        <f t="shared" si="123"/>
        <v>생산완료(-21)</v>
      </c>
    </row>
    <row r="140" spans="2:46" x14ac:dyDescent="0.3">
      <c r="B140" s="2" t="s">
        <v>5517</v>
      </c>
      <c r="C140" s="7">
        <v>-21</v>
      </c>
      <c r="D140" s="2" t="s">
        <v>5405</v>
      </c>
      <c r="E140" s="2" t="s">
        <v>5424</v>
      </c>
      <c r="F140" s="2"/>
      <c r="G140" s="2" t="s">
        <v>5449</v>
      </c>
      <c r="H140" s="2" t="s">
        <v>79</v>
      </c>
      <c r="I140" s="2" t="str">
        <f t="shared" si="113"/>
        <v>20240906-1000169027-인쇄</v>
      </c>
      <c r="J140" s="2" t="str">
        <f t="shared" si="114"/>
        <v>20240906-1000169027-합지</v>
      </c>
      <c r="K140" s="2" t="str">
        <f t="shared" si="115"/>
        <v>20240906-1000169027-분단</v>
      </c>
      <c r="L140" s="2" t="str">
        <f t="shared" si="116"/>
        <v>20240906-1000169027-제대</v>
      </c>
      <c r="M140" s="2" t="str">
        <f>VLOOKUP(H140, '쿼리1'!$A:$R, 17, 0)</f>
        <v>6도-AR돌격탄</v>
      </c>
      <c r="N140" s="2" t="str">
        <f>VLOOKUP(H140, '쿼리1'!$A:$P, 15, 0)</f>
        <v>패노루지은박150</v>
      </c>
      <c r="O140" s="2">
        <v>1000169027</v>
      </c>
      <c r="P140" s="2" t="str">
        <f>VLOOKUP(H140, '쿼리1'!$A:$R, 17, 0)</f>
        <v>6도-AR돌격탄</v>
      </c>
      <c r="Q140" s="4">
        <f>VLOOKUP(H140, '쿼리1'!$A:$U, 20, 0)</f>
        <v>48000</v>
      </c>
      <c r="R140" s="2" t="s">
        <v>31</v>
      </c>
      <c r="S140" s="2" t="s">
        <v>31</v>
      </c>
      <c r="T140" s="2" t="s">
        <v>5397</v>
      </c>
      <c r="U140" s="2" t="s">
        <v>31</v>
      </c>
      <c r="V140" s="3">
        <v>45547</v>
      </c>
      <c r="W140" s="3">
        <v>45546</v>
      </c>
      <c r="X140" s="6">
        <f t="shared" si="102"/>
        <v>-1</v>
      </c>
      <c r="Y140" s="3">
        <v>45552</v>
      </c>
      <c r="Z140" s="3">
        <v>45554</v>
      </c>
      <c r="AA140" s="6" t="str">
        <f t="shared" si="124"/>
        <v>+2</v>
      </c>
      <c r="AB140" s="3" t="s">
        <v>5388</v>
      </c>
      <c r="AC140" s="2" t="s">
        <v>5388</v>
      </c>
      <c r="AD140" s="6" t="str">
        <f t="shared" si="125"/>
        <v>X</v>
      </c>
      <c r="AE140" s="3">
        <v>45554</v>
      </c>
      <c r="AF140" s="3">
        <v>45575</v>
      </c>
      <c r="AG140" s="2" t="str">
        <f t="shared" si="126"/>
        <v>+21</v>
      </c>
      <c r="AH140" s="3">
        <v>45575</v>
      </c>
      <c r="AI140" s="3">
        <f t="shared" si="127"/>
        <v>45554</v>
      </c>
      <c r="AJ140" s="3"/>
      <c r="AK140" s="2">
        <f t="shared" si="118"/>
        <v>-21</v>
      </c>
      <c r="AL140" s="2" t="s">
        <v>5567</v>
      </c>
      <c r="AM140" s="2" t="str">
        <f t="shared" si="119"/>
        <v>생산완료(-21)</v>
      </c>
      <c r="AN140" s="9">
        <f t="shared" si="120"/>
        <v>45575</v>
      </c>
      <c r="AO140" s="9">
        <f t="shared" si="121"/>
        <v>45554</v>
      </c>
      <c r="AP140" s="9"/>
      <c r="AQ140" s="2">
        <f t="shared" si="96"/>
        <v>-21</v>
      </c>
      <c r="AR140" s="12">
        <f t="shared" si="122"/>
        <v>-21</v>
      </c>
      <c r="AS140" t="s">
        <v>5567</v>
      </c>
      <c r="AT140" t="str">
        <f t="shared" si="123"/>
        <v>생산완료(-21)</v>
      </c>
    </row>
    <row r="141" spans="2:46" x14ac:dyDescent="0.3">
      <c r="B141" s="2" t="s">
        <v>5430</v>
      </c>
      <c r="C141" s="7">
        <v>7</v>
      </c>
      <c r="D141" s="2"/>
      <c r="E141" s="2" t="s">
        <v>5436</v>
      </c>
      <c r="F141" s="2"/>
      <c r="G141" s="2" t="s">
        <v>5436</v>
      </c>
      <c r="H141" s="2" t="s">
        <v>3704</v>
      </c>
      <c r="I141" s="2" t="str">
        <f t="shared" si="113"/>
        <v>20240906-1117N0054-인쇄</v>
      </c>
      <c r="J141" s="2" t="str">
        <f t="shared" si="114"/>
        <v>20240906-1117N0054-합지</v>
      </c>
      <c r="K141" s="2" t="str">
        <f t="shared" si="115"/>
        <v>20240906-1117N0054-분단</v>
      </c>
      <c r="L141" s="2" t="str">
        <f t="shared" si="116"/>
        <v>20240906-1117N0054-제대</v>
      </c>
      <c r="M141" s="2" t="str">
        <f>VLOOKUP(H141, '쿼리1'!$A:$R, 17, 0)</f>
        <v>무지</v>
      </c>
      <c r="N141" s="2" t="str">
        <f>VLOOKUP(H141, '쿼리1'!$A:$P, 15, 0)</f>
        <v>나이론(옥텐)90</v>
      </c>
      <c r="O141" s="2" t="s">
        <v>5693</v>
      </c>
      <c r="P141" s="2" t="str">
        <f>VLOOKUP(H141, '쿼리1'!$A:$R, 17, 0)</f>
        <v>무지</v>
      </c>
      <c r="Q141" s="4">
        <f>VLOOKUP(H141, '쿼리1'!$A:$U, 20, 0)</f>
        <v>24000</v>
      </c>
      <c r="R141" s="2" t="s">
        <v>5397</v>
      </c>
      <c r="S141" s="2" t="s">
        <v>31</v>
      </c>
      <c r="T141" s="2" t="s">
        <v>5397</v>
      </c>
      <c r="U141" s="2" t="s">
        <v>31</v>
      </c>
      <c r="V141" s="2" t="s">
        <v>5388</v>
      </c>
      <c r="W141" s="3" t="s">
        <v>5388</v>
      </c>
      <c r="X141" s="6" t="str">
        <f>IFERROR(W141-V141, "X")</f>
        <v>X</v>
      </c>
      <c r="Y141" s="3">
        <v>45552</v>
      </c>
      <c r="Z141" s="3">
        <v>45545</v>
      </c>
      <c r="AA141" s="6">
        <f t="shared" si="124"/>
        <v>-7</v>
      </c>
      <c r="AB141" s="3" t="s">
        <v>5388</v>
      </c>
      <c r="AC141" s="2" t="s">
        <v>5388</v>
      </c>
      <c r="AD141" s="6" t="str">
        <f t="shared" si="125"/>
        <v>X</v>
      </c>
      <c r="AE141" s="3">
        <v>45554</v>
      </c>
      <c r="AF141" s="3">
        <v>45547</v>
      </c>
      <c r="AG141" s="2">
        <f t="shared" si="126"/>
        <v>-7</v>
      </c>
      <c r="AH141" s="3">
        <v>45547</v>
      </c>
      <c r="AI141" s="3">
        <f t="shared" si="127"/>
        <v>45554</v>
      </c>
      <c r="AJ141" s="3"/>
      <c r="AK141" s="2" t="str">
        <f t="shared" si="118"/>
        <v>+7</v>
      </c>
      <c r="AL141" s="2" t="s">
        <v>5567</v>
      </c>
      <c r="AM141" s="2" t="str">
        <f t="shared" si="119"/>
        <v>생산완료(+7)</v>
      </c>
      <c r="AN141" s="9">
        <f t="shared" si="120"/>
        <v>45623</v>
      </c>
      <c r="AO141" s="9">
        <f t="shared" si="121"/>
        <v>45625</v>
      </c>
      <c r="AP141" s="9"/>
      <c r="AQ141" s="2">
        <f t="shared" si="96"/>
        <v>2</v>
      </c>
      <c r="AR141" s="12" t="str">
        <f t="shared" si="122"/>
        <v>+2</v>
      </c>
      <c r="AS141" t="s">
        <v>5567</v>
      </c>
      <c r="AT141" t="str">
        <f t="shared" si="123"/>
        <v>생산완료(+2)</v>
      </c>
    </row>
    <row r="142" spans="2:46" x14ac:dyDescent="0.3">
      <c r="B142" s="2" t="s">
        <v>5576</v>
      </c>
      <c r="C142" s="7">
        <v>-20</v>
      </c>
      <c r="D142" s="2" t="s">
        <v>5416</v>
      </c>
      <c r="E142" s="2" t="s">
        <v>5418</v>
      </c>
      <c r="F142" s="2" t="s">
        <v>5452</v>
      </c>
      <c r="G142" s="2" t="s">
        <v>5431</v>
      </c>
      <c r="H142" s="2" t="s">
        <v>319</v>
      </c>
      <c r="I142" s="2" t="str">
        <f t="shared" si="113"/>
        <v>20240906-1119P0182-인쇄</v>
      </c>
      <c r="J142" s="2" t="str">
        <f t="shared" si="114"/>
        <v>20240906-1119P0182-합지</v>
      </c>
      <c r="K142" s="2" t="str">
        <f t="shared" si="115"/>
        <v>20240906-1119P0182-분단</v>
      </c>
      <c r="L142" s="2" t="str">
        <f t="shared" si="116"/>
        <v>20240906-1119P0182-제대</v>
      </c>
      <c r="M142" s="2" t="str">
        <f>VLOOKUP(H142, '쿼리1'!$A:$R, 17, 0)</f>
        <v>1도(먹)-BLUEDOG블루독(240)</v>
      </c>
      <c r="N142" s="2" t="str">
        <f>VLOOKUP(H142, '쿼리1'!$A:$P, 15, 0)</f>
        <v>오씨피피(무광)60</v>
      </c>
      <c r="O142" s="2" t="s">
        <v>5694</v>
      </c>
      <c r="P142" s="2" t="str">
        <f>VLOOKUP(H142, '쿼리1'!$A:$R, 17, 0)</f>
        <v>1도(먹)-BLUEDOG블루독(240)</v>
      </c>
      <c r="Q142" s="4">
        <f>VLOOKUP(H142, '쿼리1'!$A:$U, 20, 0)</f>
        <v>16666</v>
      </c>
      <c r="R142" s="2" t="s">
        <v>31</v>
      </c>
      <c r="S142" s="2" t="s">
        <v>31</v>
      </c>
      <c r="T142" s="2" t="s">
        <v>5399</v>
      </c>
      <c r="U142" s="2" t="s">
        <v>31</v>
      </c>
      <c r="V142" s="3">
        <v>45547</v>
      </c>
      <c r="W142" s="3">
        <v>45545</v>
      </c>
      <c r="X142" s="6">
        <f t="shared" ref="X142:X146" si="128">IFERROR(IF(W142-V142&gt;0, "+" &amp; (W142-V142), W142-V142), "X")</f>
        <v>-2</v>
      </c>
      <c r="Y142" s="3">
        <v>45552</v>
      </c>
      <c r="Z142" s="3">
        <v>45548</v>
      </c>
      <c r="AA142" s="6">
        <f t="shared" si="124"/>
        <v>-4</v>
      </c>
      <c r="AB142" s="3">
        <v>45553</v>
      </c>
      <c r="AC142" s="5" t="s">
        <v>5396</v>
      </c>
      <c r="AD142" s="6">
        <f t="shared" ref="AD142:AD143" ca="1" si="129">TODAY()-AB142</f>
        <v>103</v>
      </c>
      <c r="AE142" s="3">
        <v>45555</v>
      </c>
      <c r="AF142" s="3">
        <v>45575</v>
      </c>
      <c r="AG142" s="2" t="str">
        <f t="shared" si="126"/>
        <v>+20</v>
      </c>
      <c r="AH142" s="3">
        <v>45575</v>
      </c>
      <c r="AI142" s="3">
        <f t="shared" si="127"/>
        <v>45555</v>
      </c>
      <c r="AJ142" s="3"/>
      <c r="AK142" s="2">
        <f t="shared" si="118"/>
        <v>-20</v>
      </c>
      <c r="AL142" s="2" t="s">
        <v>5567</v>
      </c>
      <c r="AM142" s="2" t="str">
        <f t="shared" si="119"/>
        <v>생산완료(-20)</v>
      </c>
      <c r="AN142" s="9">
        <f t="shared" si="120"/>
        <v>45575</v>
      </c>
      <c r="AO142" s="9">
        <f t="shared" si="121"/>
        <v>45555</v>
      </c>
      <c r="AP142" s="9"/>
      <c r="AQ142" s="2">
        <f t="shared" si="96"/>
        <v>-20</v>
      </c>
      <c r="AR142" s="12">
        <f t="shared" si="122"/>
        <v>-20</v>
      </c>
      <c r="AS142" t="s">
        <v>5567</v>
      </c>
      <c r="AT142" t="str">
        <f t="shared" si="123"/>
        <v>생산완료(-20)</v>
      </c>
    </row>
    <row r="143" spans="2:46" x14ac:dyDescent="0.3">
      <c r="B143" s="2" t="s">
        <v>5413</v>
      </c>
      <c r="C143" s="7">
        <v>-10</v>
      </c>
      <c r="D143" s="2" t="s">
        <v>5405</v>
      </c>
      <c r="E143" s="2" t="s">
        <v>5430</v>
      </c>
      <c r="F143" s="2" t="s">
        <v>5448</v>
      </c>
      <c r="G143" s="2"/>
      <c r="H143" s="2" t="s">
        <v>1469</v>
      </c>
      <c r="I143" s="2" t="str">
        <f t="shared" si="113"/>
        <v>20240906-120750-인쇄</v>
      </c>
      <c r="J143" s="2" t="str">
        <f t="shared" si="114"/>
        <v>20240906-120750-합지</v>
      </c>
      <c r="K143" s="2" t="str">
        <f t="shared" si="115"/>
        <v>20240906-120750-분단</v>
      </c>
      <c r="L143" s="2" t="str">
        <f t="shared" si="116"/>
        <v>20240906-120750-제대</v>
      </c>
      <c r="M143" s="2" t="str">
        <f>VLOOKUP(H143, '쿼리1'!$A:$R, 17, 0)</f>
        <v>한살림-올포크윈너300g</v>
      </c>
      <c r="N143" s="2" t="str">
        <f>VLOOKUP(H143, '쿼리1'!$A:$P, 15, 0)</f>
        <v>나이론90</v>
      </c>
      <c r="O143" s="2">
        <v>120750</v>
      </c>
      <c r="P143" s="2" t="str">
        <f>VLOOKUP(H143, '쿼리1'!$A:$R, 17, 0)</f>
        <v>한살림-올포크윈너300g</v>
      </c>
      <c r="Q143" s="4">
        <f>VLOOKUP(H143, '쿼리1'!$A:$U, 20, 0)</f>
        <v>6</v>
      </c>
      <c r="R143" s="2" t="s">
        <v>31</v>
      </c>
      <c r="S143" s="2" t="s">
        <v>31</v>
      </c>
      <c r="T143" s="2" t="s">
        <v>5399</v>
      </c>
      <c r="U143" s="2" t="s">
        <v>5397</v>
      </c>
      <c r="V143" s="3">
        <v>45547</v>
      </c>
      <c r="W143" s="3">
        <v>45546</v>
      </c>
      <c r="X143" s="6">
        <f t="shared" si="128"/>
        <v>-1</v>
      </c>
      <c r="Y143" s="3">
        <v>45551</v>
      </c>
      <c r="Z143" s="3">
        <v>45558</v>
      </c>
      <c r="AA143" s="6" t="str">
        <f t="shared" si="124"/>
        <v>+7</v>
      </c>
      <c r="AB143" s="3">
        <v>45552</v>
      </c>
      <c r="AC143" s="5" t="s">
        <v>5396</v>
      </c>
      <c r="AD143" s="6">
        <f t="shared" ca="1" si="129"/>
        <v>104</v>
      </c>
      <c r="AE143" s="2" t="s">
        <v>5388</v>
      </c>
      <c r="AF143" s="2" t="s">
        <v>5388</v>
      </c>
      <c r="AG143" s="2" t="str">
        <f>IFERROR(AF143-AE143, "X")</f>
        <v>X</v>
      </c>
      <c r="AH143" s="3">
        <v>45558</v>
      </c>
      <c r="AI143" s="3">
        <v>45548</v>
      </c>
      <c r="AJ143" s="3"/>
      <c r="AK143" s="2">
        <f t="shared" si="118"/>
        <v>-10</v>
      </c>
      <c r="AL143" s="2" t="s">
        <v>5567</v>
      </c>
      <c r="AM143" s="2" t="str">
        <f t="shared" si="119"/>
        <v>생산완료(-10)</v>
      </c>
      <c r="AN143" s="9">
        <f t="shared" si="120"/>
        <v>45558</v>
      </c>
      <c r="AO143" s="9">
        <f t="shared" si="121"/>
        <v>45548</v>
      </c>
      <c r="AP143" s="9"/>
      <c r="AQ143" s="2">
        <f t="shared" si="96"/>
        <v>-10</v>
      </c>
      <c r="AR143" s="12">
        <f t="shared" si="122"/>
        <v>-10</v>
      </c>
      <c r="AS143" t="s">
        <v>5567</v>
      </c>
      <c r="AT143" t="str">
        <f t="shared" si="123"/>
        <v>생산완료(-10)</v>
      </c>
    </row>
    <row r="144" spans="2:46" x14ac:dyDescent="0.3">
      <c r="B144" s="2" t="s">
        <v>5590</v>
      </c>
      <c r="C144" s="7">
        <v>-23</v>
      </c>
      <c r="D144" s="2" t="s">
        <v>5405</v>
      </c>
      <c r="E144" s="2" t="s">
        <v>5412</v>
      </c>
      <c r="F144" s="2"/>
      <c r="G144" s="2" t="s">
        <v>5446</v>
      </c>
      <c r="H144" s="2" t="s">
        <v>718</v>
      </c>
      <c r="I144" s="2" t="str">
        <f t="shared" si="113"/>
        <v>20240906-12150472-인쇄</v>
      </c>
      <c r="J144" s="2" t="str">
        <f t="shared" si="114"/>
        <v>20240906-12150472-합지</v>
      </c>
      <c r="K144" s="2" t="str">
        <f t="shared" si="115"/>
        <v>20240906-12150472-분단</v>
      </c>
      <c r="L144" s="2" t="str">
        <f t="shared" si="116"/>
        <v>20240906-12150472-제대</v>
      </c>
      <c r="M144" s="2" t="str">
        <f>VLOOKUP(H144, '쿼리1'!$A:$R, 17, 0)</f>
        <v>1도-광주찰순대</v>
      </c>
      <c r="N144" s="2" t="str">
        <f>VLOOKUP(H144, '쿼리1'!$A:$P, 15, 0)</f>
        <v>나이론70</v>
      </c>
      <c r="O144" s="2">
        <v>12150472</v>
      </c>
      <c r="P144" s="2" t="str">
        <f>VLOOKUP(H144, '쿼리1'!$A:$R, 17, 0)</f>
        <v>1도-광주찰순대</v>
      </c>
      <c r="Q144" s="4">
        <f>VLOOKUP(H144, '쿼리1'!$A:$U, 20, 0)</f>
        <v>18750</v>
      </c>
      <c r="R144" s="2" t="s">
        <v>31</v>
      </c>
      <c r="S144" s="2" t="s">
        <v>31</v>
      </c>
      <c r="T144" s="2" t="s">
        <v>5397</v>
      </c>
      <c r="U144" s="2" t="s">
        <v>31</v>
      </c>
      <c r="V144" s="3">
        <v>45546</v>
      </c>
      <c r="W144" s="3">
        <v>45545</v>
      </c>
      <c r="X144" s="6">
        <f t="shared" si="128"/>
        <v>-1</v>
      </c>
      <c r="Y144" s="3">
        <v>45548</v>
      </c>
      <c r="Z144" s="3">
        <v>45549</v>
      </c>
      <c r="AA144" s="6" t="str">
        <f t="shared" si="124"/>
        <v>+1</v>
      </c>
      <c r="AB144" s="3" t="s">
        <v>5388</v>
      </c>
      <c r="AC144" s="2" t="s">
        <v>5388</v>
      </c>
      <c r="AD144" s="6" t="str">
        <f>IFERROR(AC144-AB144, "X")</f>
        <v>X</v>
      </c>
      <c r="AE144" s="3">
        <v>45552</v>
      </c>
      <c r="AF144" s="3">
        <v>45575</v>
      </c>
      <c r="AG144" s="2" t="str">
        <f t="shared" ref="AG144:AG145" si="130">IFERROR(IF(AF144-AE144&gt;0, "+" &amp; (AF144-AE144), AF144-AE144), "X")</f>
        <v>+23</v>
      </c>
      <c r="AH144" s="3">
        <v>45575</v>
      </c>
      <c r="AI144" s="3">
        <f t="shared" ref="AI144:AI145" si="131">AE144</f>
        <v>45552</v>
      </c>
      <c r="AJ144" s="3"/>
      <c r="AK144" s="2">
        <f t="shared" si="118"/>
        <v>-23</v>
      </c>
      <c r="AL144" s="2" t="s">
        <v>5567</v>
      </c>
      <c r="AM144" s="2" t="str">
        <f t="shared" si="119"/>
        <v>생산완료(-23)</v>
      </c>
      <c r="AN144" s="9">
        <f t="shared" si="120"/>
        <v>45575</v>
      </c>
      <c r="AO144" s="9">
        <f t="shared" si="121"/>
        <v>45552</v>
      </c>
      <c r="AP144" s="9"/>
      <c r="AQ144" s="2">
        <f t="shared" si="96"/>
        <v>-23</v>
      </c>
      <c r="AR144" s="12">
        <f t="shared" si="122"/>
        <v>-23</v>
      </c>
      <c r="AS144" t="s">
        <v>5567</v>
      </c>
      <c r="AT144" t="str">
        <f t="shared" si="123"/>
        <v>생산완료(-23)</v>
      </c>
    </row>
    <row r="145" spans="2:46" x14ac:dyDescent="0.3">
      <c r="B145" s="2" t="s">
        <v>5517</v>
      </c>
      <c r="C145" s="7">
        <v>-21</v>
      </c>
      <c r="D145" s="2" t="s">
        <v>5416</v>
      </c>
      <c r="E145" s="2" t="s">
        <v>5418</v>
      </c>
      <c r="F145" s="2"/>
      <c r="G145" s="2" t="s">
        <v>5449</v>
      </c>
      <c r="H145" s="2" t="s">
        <v>3316</v>
      </c>
      <c r="I145" s="2" t="str">
        <f t="shared" si="113"/>
        <v>20240906-1218P0303-인쇄</v>
      </c>
      <c r="J145" s="2" t="str">
        <f t="shared" si="114"/>
        <v>20240906-1218P0303-합지</v>
      </c>
      <c r="K145" s="2" t="str">
        <f t="shared" si="115"/>
        <v>20240906-1218P0303-분단</v>
      </c>
      <c r="L145" s="2" t="str">
        <f t="shared" si="116"/>
        <v>20240906-1218P0303-제대</v>
      </c>
      <c r="M145" s="2" t="str">
        <f>VLOOKUP(H145, '쿼리1'!$A:$R, 17, 0)</f>
        <v>1도-동대문땡초불닭발-국물닭발1kg(국내산,냉동)210(주소변경)</v>
      </c>
      <c r="N145" s="2" t="str">
        <f>VLOOKUP(H145, '쿼리1'!$A:$P, 15, 0)</f>
        <v>나이론110</v>
      </c>
      <c r="O145" s="2" t="s">
        <v>5695</v>
      </c>
      <c r="P145" s="2" t="str">
        <f>VLOOKUP(H145, '쿼리1'!$A:$R, 17, 0)</f>
        <v>1도-동대문땡초불닭발-국물닭발1kg(국내산,냉동)210(주소변경)</v>
      </c>
      <c r="Q145" s="4">
        <f>VLOOKUP(H145, '쿼리1'!$A:$U, 20, 0)</f>
        <v>57142</v>
      </c>
      <c r="R145" s="2" t="s">
        <v>31</v>
      </c>
      <c r="S145" s="2" t="s">
        <v>31</v>
      </c>
      <c r="T145" s="2" t="s">
        <v>5397</v>
      </c>
      <c r="U145" s="2" t="s">
        <v>31</v>
      </c>
      <c r="V145" s="3">
        <v>45547</v>
      </c>
      <c r="W145" s="3">
        <v>45545</v>
      </c>
      <c r="X145" s="6">
        <f t="shared" si="128"/>
        <v>-2</v>
      </c>
      <c r="Y145" s="3">
        <v>45552</v>
      </c>
      <c r="Z145" s="3">
        <v>45548</v>
      </c>
      <c r="AA145" s="6">
        <f t="shared" si="124"/>
        <v>-4</v>
      </c>
      <c r="AB145" s="3" t="s">
        <v>5388</v>
      </c>
      <c r="AC145" s="2" t="s">
        <v>5388</v>
      </c>
      <c r="AD145" s="6" t="str">
        <f>IFERROR(AC145-AB145, "X")</f>
        <v>X</v>
      </c>
      <c r="AE145" s="3">
        <v>45554</v>
      </c>
      <c r="AF145" s="3">
        <v>45575</v>
      </c>
      <c r="AG145" s="2" t="str">
        <f t="shared" si="130"/>
        <v>+21</v>
      </c>
      <c r="AH145" s="3">
        <v>45575</v>
      </c>
      <c r="AI145" s="3">
        <f t="shared" si="131"/>
        <v>45554</v>
      </c>
      <c r="AJ145" s="3"/>
      <c r="AK145" s="2">
        <f t="shared" si="118"/>
        <v>-21</v>
      </c>
      <c r="AL145" s="2" t="s">
        <v>5567</v>
      </c>
      <c r="AM145" s="2" t="str">
        <f t="shared" si="119"/>
        <v>생산완료(-21)</v>
      </c>
      <c r="AN145" s="9">
        <f t="shared" si="120"/>
        <v>45614</v>
      </c>
      <c r="AO145" s="9">
        <f t="shared" si="121"/>
        <v>45611</v>
      </c>
      <c r="AP145" s="9"/>
      <c r="AQ145" s="2">
        <f t="shared" si="96"/>
        <v>-3</v>
      </c>
      <c r="AR145" s="12">
        <f t="shared" si="122"/>
        <v>-3</v>
      </c>
      <c r="AS145" t="s">
        <v>5567</v>
      </c>
      <c r="AT145" t="str">
        <f t="shared" si="123"/>
        <v>생산완료(-3)</v>
      </c>
    </row>
    <row r="146" spans="2:46" x14ac:dyDescent="0.3">
      <c r="B146" s="2" t="s">
        <v>5597</v>
      </c>
      <c r="C146" s="7">
        <v>-86</v>
      </c>
      <c r="D146" s="2" t="s">
        <v>5415</v>
      </c>
      <c r="E146" s="2" t="s">
        <v>5407</v>
      </c>
      <c r="F146" s="2" t="s">
        <v>5459</v>
      </c>
      <c r="G146" s="2"/>
      <c r="H146" s="2" t="s">
        <v>4663</v>
      </c>
      <c r="I146" s="2" t="str">
        <f t="shared" si="113"/>
        <v>20240906-1219P0379-인쇄</v>
      </c>
      <c r="J146" s="2" t="str">
        <f t="shared" si="114"/>
        <v>20240906-1219P0379-합지</v>
      </c>
      <c r="K146" s="2" t="str">
        <f t="shared" si="115"/>
        <v>20240906-1219P0379-분단</v>
      </c>
      <c r="L146" s="2" t="str">
        <f t="shared" si="116"/>
        <v>20240906-1219P0379-제대</v>
      </c>
      <c r="M146" s="2" t="str">
        <f>VLOOKUP(H146, '쿼리1'!$A:$R, 17, 0)</f>
        <v>3도-동대문엽기떡볶이-2인오리지널분말(68g)-220폭</v>
      </c>
      <c r="N146" s="2" t="str">
        <f>VLOOKUP(H146, '쿼리1'!$A:$P, 15, 0)</f>
        <v>패증착74</v>
      </c>
      <c r="O146" s="2" t="s">
        <v>5696</v>
      </c>
      <c r="P146" s="2" t="str">
        <f>VLOOKUP(H146, '쿼리1'!$A:$R, 17, 0)</f>
        <v>3도-동대문엽기떡볶이-2인오리지널분말(68g)-220폭</v>
      </c>
      <c r="Q146" s="4">
        <f>VLOOKUP(H146, '쿼리1'!$A:$U, 20, 0)</f>
        <v>36</v>
      </c>
      <c r="R146" s="2" t="s">
        <v>31</v>
      </c>
      <c r="S146" s="2" t="s">
        <v>31</v>
      </c>
      <c r="T146" s="2" t="s">
        <v>31</v>
      </c>
      <c r="U146" s="2" t="s">
        <v>5397</v>
      </c>
      <c r="V146" s="3">
        <v>45547</v>
      </c>
      <c r="W146" s="3">
        <v>45544</v>
      </c>
      <c r="X146" s="6">
        <f t="shared" si="128"/>
        <v>-3</v>
      </c>
      <c r="Y146" s="3">
        <v>45552</v>
      </c>
      <c r="Z146" s="3">
        <v>45546</v>
      </c>
      <c r="AA146" s="6">
        <f t="shared" si="124"/>
        <v>-6</v>
      </c>
      <c r="AB146" s="3">
        <v>45553</v>
      </c>
      <c r="AC146" s="3">
        <v>45639</v>
      </c>
      <c r="AD146" s="6" t="str">
        <f t="shared" ref="AD146:AD147" si="132">IFERROR(IF(AC146-AB146&gt;0, "+" &amp; (AC146-AB146), AC146-AB146), "X")</f>
        <v>+86</v>
      </c>
      <c r="AE146" s="2" t="s">
        <v>5388</v>
      </c>
      <c r="AF146" s="2" t="s">
        <v>5388</v>
      </c>
      <c r="AG146" s="2" t="str">
        <f>IFERROR(AF146-AE146, "X")</f>
        <v>X</v>
      </c>
      <c r="AH146" s="3">
        <v>45639</v>
      </c>
      <c r="AI146" s="3">
        <f>AB146</f>
        <v>45553</v>
      </c>
      <c r="AJ146" s="3"/>
      <c r="AK146" s="2">
        <f t="shared" si="118"/>
        <v>-86</v>
      </c>
      <c r="AL146" s="2" t="s">
        <v>5567</v>
      </c>
      <c r="AM146" s="2" t="str">
        <f t="shared" si="119"/>
        <v>생산완료(-86)</v>
      </c>
      <c r="AN146" s="9">
        <f t="shared" si="120"/>
        <v>45639</v>
      </c>
      <c r="AO146" s="9">
        <f t="shared" si="121"/>
        <v>45656</v>
      </c>
      <c r="AP146" s="9"/>
      <c r="AQ146" s="2">
        <f t="shared" si="96"/>
        <v>17</v>
      </c>
      <c r="AR146" s="12" t="str">
        <f t="shared" si="122"/>
        <v>+17</v>
      </c>
      <c r="AS146" t="s">
        <v>5567</v>
      </c>
      <c r="AT146" t="str">
        <f t="shared" si="123"/>
        <v>생산완료(+17)</v>
      </c>
    </row>
    <row r="147" spans="2:46" x14ac:dyDescent="0.3">
      <c r="B147" s="2" t="s">
        <v>5517</v>
      </c>
      <c r="C147" s="7">
        <v>-21</v>
      </c>
      <c r="D147" s="2"/>
      <c r="E147" s="2" t="s">
        <v>5406</v>
      </c>
      <c r="F147" s="2" t="s">
        <v>5407</v>
      </c>
      <c r="G147" s="2" t="s">
        <v>5449</v>
      </c>
      <c r="H147" s="2" t="s">
        <v>1850</v>
      </c>
      <c r="I147" s="2" t="str">
        <f t="shared" si="113"/>
        <v>20240906-1220N0073-인쇄</v>
      </c>
      <c r="J147" s="2" t="str">
        <f t="shared" si="114"/>
        <v>20240906-1220N0073-합지</v>
      </c>
      <c r="K147" s="2" t="str">
        <f t="shared" si="115"/>
        <v>20240906-1220N0073-분단</v>
      </c>
      <c r="L147" s="2" t="str">
        <f t="shared" si="116"/>
        <v>20240906-1220N0073-제대</v>
      </c>
      <c r="M147" s="2" t="str">
        <f>VLOOKUP(H147, '쿼리1'!$A:$R, 17, 0)</f>
        <v>무지</v>
      </c>
      <c r="N147" s="2" t="str">
        <f>VLOOKUP(H147, '쿼리1'!$A:$P, 15, 0)</f>
        <v>오씨피피(투명)60</v>
      </c>
      <c r="O147" s="2" t="s">
        <v>5697</v>
      </c>
      <c r="P147" s="2" t="str">
        <f>VLOOKUP(H147, '쿼리1'!$A:$R, 17, 0)</f>
        <v>무지</v>
      </c>
      <c r="Q147" s="4">
        <f>VLOOKUP(H147, '쿼리1'!$A:$U, 20, 0)</f>
        <v>26086</v>
      </c>
      <c r="R147" s="2" t="s">
        <v>5397</v>
      </c>
      <c r="S147" s="2" t="s">
        <v>31</v>
      </c>
      <c r="T147" s="2" t="s">
        <v>31</v>
      </c>
      <c r="U147" s="2" t="s">
        <v>31</v>
      </c>
      <c r="V147" s="2" t="s">
        <v>5388</v>
      </c>
      <c r="W147" s="3" t="s">
        <v>5388</v>
      </c>
      <c r="X147" s="6" t="str">
        <f>IFERROR(W147-V147, "X")</f>
        <v>X</v>
      </c>
      <c r="Y147" s="3">
        <v>45551</v>
      </c>
      <c r="Z147" s="3">
        <v>45546</v>
      </c>
      <c r="AA147" s="6">
        <f t="shared" si="124"/>
        <v>-5</v>
      </c>
      <c r="AB147" s="3">
        <v>45552</v>
      </c>
      <c r="AC147" s="3">
        <v>45546</v>
      </c>
      <c r="AD147" s="6">
        <f t="shared" si="132"/>
        <v>-6</v>
      </c>
      <c r="AE147" s="3">
        <v>45554</v>
      </c>
      <c r="AF147" s="3">
        <v>45575</v>
      </c>
      <c r="AG147" s="2" t="str">
        <f t="shared" ref="AG147:AG148" si="133">IFERROR(IF(AF147-AE147&gt;0, "+" &amp; (AF147-AE147), AF147-AE147), "X")</f>
        <v>+21</v>
      </c>
      <c r="AH147" s="3">
        <v>45575</v>
      </c>
      <c r="AI147" s="3">
        <f t="shared" ref="AI147:AI148" si="134">AE147</f>
        <v>45554</v>
      </c>
      <c r="AJ147" s="3"/>
      <c r="AK147" s="2">
        <f t="shared" si="118"/>
        <v>-21</v>
      </c>
      <c r="AL147" s="2" t="s">
        <v>5567</v>
      </c>
      <c r="AM147" s="2" t="str">
        <f t="shared" si="119"/>
        <v>생산완료(-21)</v>
      </c>
      <c r="AN147" s="9">
        <f t="shared" si="120"/>
        <v>45648</v>
      </c>
      <c r="AO147" s="9">
        <f t="shared" si="121"/>
        <v>45650</v>
      </c>
      <c r="AP147" s="9"/>
      <c r="AQ147" s="2">
        <f t="shared" si="96"/>
        <v>2</v>
      </c>
      <c r="AR147" s="12" t="str">
        <f t="shared" si="122"/>
        <v>+2</v>
      </c>
      <c r="AS147" t="s">
        <v>5567</v>
      </c>
      <c r="AT147" t="str">
        <f t="shared" si="123"/>
        <v>생산완료(+2)</v>
      </c>
    </row>
    <row r="148" spans="2:46" x14ac:dyDescent="0.3">
      <c r="B148" s="2" t="s">
        <v>5591</v>
      </c>
      <c r="C148" s="7">
        <v>-22</v>
      </c>
      <c r="D148" s="2" t="s">
        <v>5443</v>
      </c>
      <c r="E148" s="2" t="s">
        <v>5443</v>
      </c>
      <c r="F148" s="2"/>
      <c r="G148" s="2" t="s">
        <v>5447</v>
      </c>
      <c r="H148" s="2" t="s">
        <v>3396</v>
      </c>
      <c r="I148" s="2" t="str">
        <f t="shared" si="113"/>
        <v>20240906-1220P0091-인쇄</v>
      </c>
      <c r="J148" s="2" t="str">
        <f t="shared" si="114"/>
        <v>20240906-1220P0091-합지</v>
      </c>
      <c r="K148" s="2" t="str">
        <f t="shared" si="115"/>
        <v>20240906-1220P0091-분단</v>
      </c>
      <c r="L148" s="2" t="str">
        <f t="shared" si="116"/>
        <v>20240906-1220P0091-제대</v>
      </c>
      <c r="M148" s="2" t="str">
        <f>VLOOKUP(H148, '쿼리1'!$A:$R, 17, 0)</f>
        <v>2도-혜당엔생활과학 사탕수수천연당500g</v>
      </c>
      <c r="N148" s="2" t="str">
        <f>VLOOKUP(H148, '쿼리1'!$A:$P, 15, 0)</f>
        <v>패트100</v>
      </c>
      <c r="O148" s="2" t="s">
        <v>5698</v>
      </c>
      <c r="P148" s="2" t="str">
        <f>VLOOKUP(H148, '쿼리1'!$A:$R, 17, 0)</f>
        <v>2도-혜당엔생활과학 사탕수수천연당500g</v>
      </c>
      <c r="Q148" s="4">
        <f>VLOOKUP(H148, '쿼리1'!$A:$U, 20, 0)</f>
        <v>40000</v>
      </c>
      <c r="R148" s="2" t="s">
        <v>31</v>
      </c>
      <c r="S148" s="2" t="s">
        <v>31</v>
      </c>
      <c r="T148" s="2" t="s">
        <v>5397</v>
      </c>
      <c r="U148" s="2" t="s">
        <v>31</v>
      </c>
      <c r="V148" s="3">
        <v>45547</v>
      </c>
      <c r="W148" s="3">
        <v>45555</v>
      </c>
      <c r="X148" s="6" t="str">
        <f t="shared" ref="X148:X153" si="135">IFERROR(IF(W148-V148&gt;0, "+" &amp; (W148-V148), W148-V148), "X")</f>
        <v>+8</v>
      </c>
      <c r="Y148" s="3">
        <v>45551</v>
      </c>
      <c r="Z148" s="3">
        <v>45559</v>
      </c>
      <c r="AA148" s="6" t="str">
        <f t="shared" si="124"/>
        <v>+8</v>
      </c>
      <c r="AB148" s="3" t="s">
        <v>5388</v>
      </c>
      <c r="AC148" s="2" t="s">
        <v>5388</v>
      </c>
      <c r="AD148" s="6" t="str">
        <f>IFERROR(AC148-AB148, "X")</f>
        <v>X</v>
      </c>
      <c r="AE148" s="3">
        <v>45553</v>
      </c>
      <c r="AF148" s="3">
        <v>45575</v>
      </c>
      <c r="AG148" s="2" t="str">
        <f t="shared" si="133"/>
        <v>+22</v>
      </c>
      <c r="AH148" s="3">
        <v>45575</v>
      </c>
      <c r="AI148" s="3">
        <f t="shared" si="134"/>
        <v>45553</v>
      </c>
      <c r="AJ148" s="3"/>
      <c r="AK148" s="2">
        <f t="shared" si="118"/>
        <v>-22</v>
      </c>
      <c r="AL148" s="2" t="s">
        <v>5567</v>
      </c>
      <c r="AM148" s="2" t="str">
        <f t="shared" si="119"/>
        <v>생산완료(-22)</v>
      </c>
      <c r="AN148" s="9">
        <f t="shared" si="120"/>
        <v>45575</v>
      </c>
      <c r="AO148" s="9">
        <f t="shared" si="121"/>
        <v>45553</v>
      </c>
      <c r="AP148" s="9"/>
      <c r="AQ148" s="2">
        <f t="shared" si="96"/>
        <v>-22</v>
      </c>
      <c r="AR148" s="12">
        <f t="shared" si="122"/>
        <v>-22</v>
      </c>
      <c r="AS148" t="s">
        <v>5567</v>
      </c>
      <c r="AT148" t="str">
        <f t="shared" si="123"/>
        <v>생산완료(-22)</v>
      </c>
    </row>
    <row r="149" spans="2:46" x14ac:dyDescent="0.3">
      <c r="B149" s="2" t="s">
        <v>5424</v>
      </c>
      <c r="C149" s="7">
        <v>2</v>
      </c>
      <c r="D149" s="2" t="s">
        <v>5405</v>
      </c>
      <c r="E149" s="2" t="s">
        <v>5430</v>
      </c>
      <c r="F149" s="2" t="s">
        <v>5448</v>
      </c>
      <c r="G149" s="2"/>
      <c r="H149" s="2" t="s">
        <v>1464</v>
      </c>
      <c r="I149" s="2" t="str">
        <f t="shared" si="113"/>
        <v>20240906-13150076-인쇄</v>
      </c>
      <c r="J149" s="2" t="str">
        <f t="shared" si="114"/>
        <v>20240906-13150076-합지</v>
      </c>
      <c r="K149" s="2" t="str">
        <f t="shared" si="115"/>
        <v>20240906-13150076-분단</v>
      </c>
      <c r="L149" s="2" t="str">
        <f t="shared" si="116"/>
        <v>20240906-13150076-제대</v>
      </c>
      <c r="M149" s="2" t="str">
        <f>VLOOKUP(H149, '쿼리1'!$A:$R, 17, 0)</f>
        <v>한살림-꼬마소시지300g-자동롤</v>
      </c>
      <c r="N149" s="2" t="str">
        <f>VLOOKUP(H149, '쿼리1'!$A:$P, 15, 0)</f>
        <v>나이론90</v>
      </c>
      <c r="O149" s="2">
        <v>13150076</v>
      </c>
      <c r="P149" s="2" t="str">
        <f>VLOOKUP(H149, '쿼리1'!$A:$R, 17, 0)</f>
        <v>한살림-꼬마소시지300g-자동롤</v>
      </c>
      <c r="Q149" s="4">
        <f>VLOOKUP(H149, '쿼리1'!$A:$U, 20, 0)</f>
        <v>6</v>
      </c>
      <c r="R149" s="2" t="s">
        <v>31</v>
      </c>
      <c r="S149" s="2" t="s">
        <v>31</v>
      </c>
      <c r="T149" s="2" t="s">
        <v>5399</v>
      </c>
      <c r="U149" s="2" t="s">
        <v>5397</v>
      </c>
      <c r="V149" s="3">
        <v>45547</v>
      </c>
      <c r="W149" s="3">
        <v>45546</v>
      </c>
      <c r="X149" s="6">
        <f t="shared" si="135"/>
        <v>-1</v>
      </c>
      <c r="Y149" s="3">
        <v>45551</v>
      </c>
      <c r="Z149" s="3">
        <v>45558</v>
      </c>
      <c r="AA149" s="6" t="str">
        <f t="shared" si="124"/>
        <v>+7</v>
      </c>
      <c r="AB149" s="3">
        <v>45552</v>
      </c>
      <c r="AC149" s="5" t="s">
        <v>5396</v>
      </c>
      <c r="AD149" s="6">
        <f ca="1">TODAY()-AB149</f>
        <v>104</v>
      </c>
      <c r="AE149" s="2" t="s">
        <v>5388</v>
      </c>
      <c r="AF149" s="2" t="s">
        <v>5388</v>
      </c>
      <c r="AG149" s="2" t="str">
        <f>IFERROR(AF149-AE149, "X")</f>
        <v>X</v>
      </c>
      <c r="AH149" s="3">
        <v>45558</v>
      </c>
      <c r="AI149" s="3">
        <v>45560</v>
      </c>
      <c r="AJ149" s="3"/>
      <c r="AK149" s="2" t="str">
        <f t="shared" si="118"/>
        <v>+2</v>
      </c>
      <c r="AL149" s="2" t="s">
        <v>5567</v>
      </c>
      <c r="AM149" s="2" t="str">
        <f t="shared" si="119"/>
        <v>생산완료(+2)</v>
      </c>
      <c r="AN149" s="9">
        <f t="shared" si="120"/>
        <v>45650</v>
      </c>
      <c r="AO149" s="9">
        <f t="shared" si="121"/>
        <v>45638</v>
      </c>
      <c r="AP149" s="9"/>
      <c r="AQ149" s="2">
        <f t="shared" si="96"/>
        <v>-12</v>
      </c>
      <c r="AR149" s="12">
        <f t="shared" si="122"/>
        <v>-12</v>
      </c>
      <c r="AS149" t="s">
        <v>5567</v>
      </c>
      <c r="AT149" t="str">
        <f t="shared" si="123"/>
        <v>생산완료(-12)</v>
      </c>
    </row>
    <row r="150" spans="2:46" x14ac:dyDescent="0.3">
      <c r="B150" s="2" t="s">
        <v>5517</v>
      </c>
      <c r="C150" s="7">
        <v>-21</v>
      </c>
      <c r="D150" s="2" t="s">
        <v>5416</v>
      </c>
      <c r="E150" s="2" t="s">
        <v>5424</v>
      </c>
      <c r="F150" s="2"/>
      <c r="G150" s="2" t="s">
        <v>5449</v>
      </c>
      <c r="H150" s="2" t="s">
        <v>2788</v>
      </c>
      <c r="I150" s="2" t="str">
        <f t="shared" si="113"/>
        <v>20240906-13150300-인쇄</v>
      </c>
      <c r="J150" s="2" t="str">
        <f t="shared" si="114"/>
        <v>20240906-13150300-합지</v>
      </c>
      <c r="K150" s="2" t="str">
        <f t="shared" si="115"/>
        <v>20240906-13150300-분단</v>
      </c>
      <c r="L150" s="2" t="str">
        <f t="shared" si="116"/>
        <v>20240906-13150300-제대</v>
      </c>
      <c r="M150" s="2" t="str">
        <f>VLOOKUP(H150, '쿼리1'!$A:$R, 17, 0)</f>
        <v>웰빙-춘천닭갈비(일반맛)500g</v>
      </c>
      <c r="N150" s="2" t="str">
        <f>VLOOKUP(H150, '쿼리1'!$A:$P, 15, 0)</f>
        <v>나이론100</v>
      </c>
      <c r="O150" s="2">
        <v>13150300</v>
      </c>
      <c r="P150" s="2" t="str">
        <f>VLOOKUP(H150, '쿼리1'!$A:$R, 17, 0)</f>
        <v>웰빙-춘천닭갈비(일반맛)500g</v>
      </c>
      <c r="Q150" s="4">
        <f>VLOOKUP(H150, '쿼리1'!$A:$U, 20, 0)</f>
        <v>37500</v>
      </c>
      <c r="R150" s="2" t="s">
        <v>31</v>
      </c>
      <c r="S150" s="2" t="s">
        <v>31</v>
      </c>
      <c r="T150" s="2" t="s">
        <v>5397</v>
      </c>
      <c r="U150" s="2" t="s">
        <v>31</v>
      </c>
      <c r="V150" s="3">
        <v>45547</v>
      </c>
      <c r="W150" s="3">
        <v>45545</v>
      </c>
      <c r="X150" s="6">
        <f t="shared" si="135"/>
        <v>-2</v>
      </c>
      <c r="Y150" s="3">
        <v>45552</v>
      </c>
      <c r="Z150" s="3">
        <v>45554</v>
      </c>
      <c r="AA150" s="6" t="str">
        <f t="shared" si="124"/>
        <v>+2</v>
      </c>
      <c r="AB150" s="3" t="s">
        <v>5388</v>
      </c>
      <c r="AC150" s="2" t="s">
        <v>5388</v>
      </c>
      <c r="AD150" s="6" t="str">
        <f>IFERROR(AC150-AB150, "X")</f>
        <v>X</v>
      </c>
      <c r="AE150" s="3">
        <v>45554</v>
      </c>
      <c r="AF150" s="3">
        <v>45575</v>
      </c>
      <c r="AG150" s="2" t="str">
        <f t="shared" ref="AG150:AG152" si="136">IFERROR(IF(AF150-AE150&gt;0, "+" &amp; (AF150-AE150), AF150-AE150), "X")</f>
        <v>+21</v>
      </c>
      <c r="AH150" s="3">
        <v>45575</v>
      </c>
      <c r="AI150" s="3">
        <f t="shared" ref="AI150:AI152" si="137">AE150</f>
        <v>45554</v>
      </c>
      <c r="AJ150" s="3"/>
      <c r="AK150" s="2">
        <f t="shared" si="118"/>
        <v>-21</v>
      </c>
      <c r="AL150" s="2" t="s">
        <v>5567</v>
      </c>
      <c r="AM150" s="2" t="str">
        <f t="shared" si="119"/>
        <v>생산완료(-21)</v>
      </c>
      <c r="AN150" s="9">
        <f t="shared" si="120"/>
        <v>45575</v>
      </c>
      <c r="AO150" s="9">
        <f t="shared" si="121"/>
        <v>45652</v>
      </c>
      <c r="AP150" s="9"/>
      <c r="AQ150" s="2">
        <f t="shared" si="96"/>
        <v>77</v>
      </c>
      <c r="AR150" s="12" t="str">
        <f t="shared" si="122"/>
        <v>+77</v>
      </c>
      <c r="AS150" t="s">
        <v>5567</v>
      </c>
      <c r="AT150" t="str">
        <f t="shared" si="123"/>
        <v>생산완료(+77)</v>
      </c>
    </row>
    <row r="151" spans="2:46" x14ac:dyDescent="0.3">
      <c r="B151" s="2" t="s">
        <v>5598</v>
      </c>
      <c r="C151" s="7">
        <v>-31</v>
      </c>
      <c r="D151" s="2" t="s">
        <v>5455</v>
      </c>
      <c r="E151" s="2" t="s">
        <v>5426</v>
      </c>
      <c r="F151" s="2" t="s">
        <v>5452</v>
      </c>
      <c r="G151" s="2" t="s">
        <v>5460</v>
      </c>
      <c r="H151" s="2" t="s">
        <v>138</v>
      </c>
      <c r="I151" s="2" t="str">
        <f t="shared" si="113"/>
        <v>20240906-140497-인쇄</v>
      </c>
      <c r="J151" s="2" t="str">
        <f t="shared" si="114"/>
        <v>20240906-140497-합지</v>
      </c>
      <c r="K151" s="2" t="str">
        <f t="shared" si="115"/>
        <v>20240906-140497-분단</v>
      </c>
      <c r="L151" s="2" t="str">
        <f t="shared" si="116"/>
        <v>20240906-140497-제대</v>
      </c>
      <c r="M151" s="2" t="str">
        <f>VLOOKUP(H151, '쿼리1'!$A:$R, 17, 0)</f>
        <v>2도-2번)햇살누룽지450g-생거농산-국산쌀(바코드 340236)표형식/주의사항추가</v>
      </c>
      <c r="N151" s="2" t="str">
        <f>VLOOKUP(H151, '쿼리1'!$A:$P, 15, 0)</f>
        <v>패씨피피80</v>
      </c>
      <c r="O151" s="2">
        <v>140497</v>
      </c>
      <c r="P151" s="2" t="str">
        <f>VLOOKUP(H151, '쿼리1'!$A:$R, 17, 0)</f>
        <v>2도-2번)햇살누룽지450g-생거농산-국산쌀(바코드 340236)표형식/주의사항추가</v>
      </c>
      <c r="Q151" s="4">
        <f>VLOOKUP(H151, '쿼리1'!$A:$U, 20, 0)</f>
        <v>62068</v>
      </c>
      <c r="R151" s="2" t="s">
        <v>31</v>
      </c>
      <c r="S151" s="2" t="s">
        <v>31</v>
      </c>
      <c r="T151" s="2" t="s">
        <v>5399</v>
      </c>
      <c r="U151" s="2" t="s">
        <v>31</v>
      </c>
      <c r="V151" s="3">
        <v>45547</v>
      </c>
      <c r="W151" s="3">
        <v>45560</v>
      </c>
      <c r="X151" s="6" t="str">
        <f t="shared" si="135"/>
        <v>+13</v>
      </c>
      <c r="Y151" s="3">
        <v>45552</v>
      </c>
      <c r="Z151" s="3">
        <v>45567</v>
      </c>
      <c r="AA151" s="6" t="str">
        <f t="shared" si="124"/>
        <v>+15</v>
      </c>
      <c r="AB151" s="3">
        <v>45553</v>
      </c>
      <c r="AC151" s="5" t="s">
        <v>5396</v>
      </c>
      <c r="AD151" s="6">
        <f t="shared" ref="AD151:AD153" ca="1" si="138">TODAY()-AB151</f>
        <v>103</v>
      </c>
      <c r="AE151" s="3">
        <v>45558</v>
      </c>
      <c r="AF151" s="3">
        <v>45589</v>
      </c>
      <c r="AG151" s="2" t="str">
        <f t="shared" si="136"/>
        <v>+31</v>
      </c>
      <c r="AH151" s="3">
        <v>45589</v>
      </c>
      <c r="AI151" s="3">
        <f t="shared" si="137"/>
        <v>45558</v>
      </c>
      <c r="AJ151" s="3"/>
      <c r="AK151" s="2">
        <f t="shared" si="118"/>
        <v>-31</v>
      </c>
      <c r="AL151" s="2" t="s">
        <v>5567</v>
      </c>
      <c r="AM151" s="2" t="str">
        <f t="shared" si="119"/>
        <v>생산완료(-31)</v>
      </c>
      <c r="AN151" s="9">
        <f t="shared" si="120"/>
        <v>45589</v>
      </c>
      <c r="AO151" s="9">
        <f t="shared" si="121"/>
        <v>45558</v>
      </c>
      <c r="AP151" s="9"/>
      <c r="AQ151" s="2">
        <f t="shared" si="96"/>
        <v>-31</v>
      </c>
      <c r="AR151" s="12">
        <f t="shared" si="122"/>
        <v>-31</v>
      </c>
      <c r="AS151" t="s">
        <v>5567</v>
      </c>
      <c r="AT151" t="str">
        <f t="shared" si="123"/>
        <v>생산완료(-31)</v>
      </c>
    </row>
    <row r="152" spans="2:46" x14ac:dyDescent="0.3">
      <c r="B152" s="2" t="s">
        <v>5598</v>
      </c>
      <c r="C152" s="7">
        <v>-31</v>
      </c>
      <c r="D152" s="2" t="s">
        <v>5456</v>
      </c>
      <c r="E152" s="2" t="s">
        <v>5426</v>
      </c>
      <c r="F152" s="2" t="s">
        <v>5452</v>
      </c>
      <c r="G152" s="2" t="s">
        <v>5460</v>
      </c>
      <c r="H152" s="2" t="s">
        <v>132</v>
      </c>
      <c r="I152" s="2" t="str">
        <f t="shared" si="113"/>
        <v>20240906-140643-인쇄</v>
      </c>
      <c r="J152" s="2" t="str">
        <f t="shared" si="114"/>
        <v>20240906-140643-합지</v>
      </c>
      <c r="K152" s="2" t="str">
        <f t="shared" si="115"/>
        <v>20240906-140643-분단</v>
      </c>
      <c r="L152" s="2" t="str">
        <f t="shared" si="116"/>
        <v>20240906-140643-제대</v>
      </c>
      <c r="M152" s="2" t="str">
        <f>VLOOKUP(H152, '쿼리1'!$A:$R, 17, 0)</f>
        <v>2도-1번)햇살누룽지450g-생거농산-외국산(바코드550000)표형식/주의사항추가</v>
      </c>
      <c r="N152" s="2" t="str">
        <f>VLOOKUP(H152, '쿼리1'!$A:$P, 15, 0)</f>
        <v>패씨피피80</v>
      </c>
      <c r="O152" s="2">
        <v>140643</v>
      </c>
      <c r="P152" s="2" t="str">
        <f>VLOOKUP(H152, '쿼리1'!$A:$R, 17, 0)</f>
        <v>2도-1번)햇살누룽지450g-생거농산-외국산(바코드550000)표형식/주의사항추가</v>
      </c>
      <c r="Q152" s="4">
        <f>VLOOKUP(H152, '쿼리1'!$A:$U, 20, 0)</f>
        <v>62068</v>
      </c>
      <c r="R152" s="2" t="s">
        <v>31</v>
      </c>
      <c r="S152" s="2" t="s">
        <v>31</v>
      </c>
      <c r="T152" s="2" t="s">
        <v>5399</v>
      </c>
      <c r="U152" s="2" t="s">
        <v>31</v>
      </c>
      <c r="V152" s="3">
        <v>45547</v>
      </c>
      <c r="W152" s="3">
        <v>45559</v>
      </c>
      <c r="X152" s="6" t="str">
        <f t="shared" si="135"/>
        <v>+12</v>
      </c>
      <c r="Y152" s="3">
        <v>45552</v>
      </c>
      <c r="Z152" s="3">
        <v>45567</v>
      </c>
      <c r="AA152" s="6" t="str">
        <f t="shared" si="124"/>
        <v>+15</v>
      </c>
      <c r="AB152" s="3">
        <v>45553</v>
      </c>
      <c r="AC152" s="5" t="s">
        <v>5396</v>
      </c>
      <c r="AD152" s="6">
        <f t="shared" ca="1" si="138"/>
        <v>103</v>
      </c>
      <c r="AE152" s="3">
        <v>45558</v>
      </c>
      <c r="AF152" s="3">
        <v>45589</v>
      </c>
      <c r="AG152" s="2" t="str">
        <f t="shared" si="136"/>
        <v>+31</v>
      </c>
      <c r="AH152" s="3">
        <v>45589</v>
      </c>
      <c r="AI152" s="3">
        <f t="shared" si="137"/>
        <v>45558</v>
      </c>
      <c r="AJ152" s="3"/>
      <c r="AK152" s="2">
        <f t="shared" si="118"/>
        <v>-31</v>
      </c>
      <c r="AL152" s="2" t="s">
        <v>5567</v>
      </c>
      <c r="AM152" s="2" t="str">
        <f t="shared" si="119"/>
        <v>생산완료(-31)</v>
      </c>
      <c r="AN152" s="9">
        <f t="shared" si="120"/>
        <v>45589</v>
      </c>
      <c r="AO152" s="9">
        <f t="shared" si="121"/>
        <v>45558</v>
      </c>
      <c r="AP152" s="9"/>
      <c r="AQ152" s="2">
        <f t="shared" si="96"/>
        <v>-31</v>
      </c>
      <c r="AR152" s="12">
        <f t="shared" si="122"/>
        <v>-31</v>
      </c>
      <c r="AS152" t="s">
        <v>5567</v>
      </c>
      <c r="AT152" t="str">
        <f t="shared" si="123"/>
        <v>생산완료(-31)</v>
      </c>
    </row>
    <row r="153" spans="2:46" x14ac:dyDescent="0.3">
      <c r="B153" s="2" t="s">
        <v>5456</v>
      </c>
      <c r="C153" s="7">
        <v>12</v>
      </c>
      <c r="D153" s="2" t="s">
        <v>5409</v>
      </c>
      <c r="E153" s="2" t="s">
        <v>5418</v>
      </c>
      <c r="F153" s="2" t="s">
        <v>5452</v>
      </c>
      <c r="G153" s="2"/>
      <c r="H153" s="2" t="s">
        <v>3490</v>
      </c>
      <c r="I153" s="2" t="str">
        <f t="shared" si="113"/>
        <v>20240906-1418P0070-인쇄</v>
      </c>
      <c r="J153" s="2" t="str">
        <f t="shared" si="114"/>
        <v>20240906-1418P0070-합지</v>
      </c>
      <c r="K153" s="2" t="str">
        <f t="shared" si="115"/>
        <v>20240906-1418P0070-분단</v>
      </c>
      <c r="L153" s="2" t="str">
        <f t="shared" si="116"/>
        <v>20240906-1418P0070-제대</v>
      </c>
      <c r="M153" s="2" t="str">
        <f>VLOOKUP(H153, '쿼리1'!$A:$R, 17, 0)</f>
        <v>2도-(주)푸드코아-하늘빛 소프트햄버거빵[냉동] 150g(50g*3개)</v>
      </c>
      <c r="N153" s="2" t="str">
        <f>VLOOKUP(H153, '쿼리1'!$A:$P, 15, 0)</f>
        <v>오씨피피(투명)40</v>
      </c>
      <c r="O153" s="2" t="s">
        <v>5699</v>
      </c>
      <c r="P153" s="2" t="str">
        <f>VLOOKUP(H153, '쿼리1'!$A:$R, 17, 0)</f>
        <v>2도-(주)푸드코아-하늘빛 소프트햄버거빵[냉동] 150g(50g*3개)</v>
      </c>
      <c r="Q153" s="4">
        <f>VLOOKUP(H153, '쿼리1'!$A:$U, 20, 0)</f>
        <v>8</v>
      </c>
      <c r="R153" s="2" t="s">
        <v>31</v>
      </c>
      <c r="S153" s="2" t="s">
        <v>31</v>
      </c>
      <c r="T153" s="2" t="s">
        <v>5399</v>
      </c>
      <c r="U153" s="2" t="s">
        <v>5397</v>
      </c>
      <c r="V153" s="3">
        <v>45547</v>
      </c>
      <c r="W153" s="3">
        <v>45547</v>
      </c>
      <c r="X153" s="6">
        <f t="shared" si="135"/>
        <v>0</v>
      </c>
      <c r="Y153" s="3">
        <v>45552</v>
      </c>
      <c r="Z153" s="3">
        <v>45548</v>
      </c>
      <c r="AA153" s="6">
        <f t="shared" si="124"/>
        <v>-4</v>
      </c>
      <c r="AB153" s="3">
        <v>45553</v>
      </c>
      <c r="AC153" s="5" t="s">
        <v>5396</v>
      </c>
      <c r="AD153" s="6">
        <f t="shared" ca="1" si="138"/>
        <v>103</v>
      </c>
      <c r="AE153" s="2" t="s">
        <v>5388</v>
      </c>
      <c r="AF153" s="2" t="s">
        <v>5388</v>
      </c>
      <c r="AG153" s="2" t="str">
        <f>IFERROR(AF153-AE153, "X")</f>
        <v>X</v>
      </c>
      <c r="AH153" s="3">
        <v>45548</v>
      </c>
      <c r="AI153" s="3">
        <v>45560</v>
      </c>
      <c r="AJ153" s="3"/>
      <c r="AK153" s="2" t="str">
        <f t="shared" si="118"/>
        <v>+12</v>
      </c>
      <c r="AL153" s="2" t="s">
        <v>5567</v>
      </c>
      <c r="AM153" s="2" t="str">
        <f t="shared" si="119"/>
        <v>생산완료(+12)</v>
      </c>
      <c r="AN153" s="9">
        <f t="shared" si="120"/>
        <v>45548</v>
      </c>
      <c r="AO153" s="9">
        <f t="shared" si="121"/>
        <v>45560</v>
      </c>
      <c r="AP153" s="9"/>
      <c r="AQ153" s="2">
        <f t="shared" si="96"/>
        <v>12</v>
      </c>
      <c r="AR153" s="12" t="str">
        <f t="shared" si="122"/>
        <v>+12</v>
      </c>
      <c r="AS153" t="s">
        <v>5567</v>
      </c>
      <c r="AT153" t="str">
        <f t="shared" si="123"/>
        <v>생산완료(+12)</v>
      </c>
    </row>
    <row r="154" spans="2:46" x14ac:dyDescent="0.3">
      <c r="B154" s="2" t="s">
        <v>5576</v>
      </c>
      <c r="C154" s="7">
        <v>-20</v>
      </c>
      <c r="D154" s="2"/>
      <c r="E154" s="2" t="s">
        <v>5415</v>
      </c>
      <c r="F154" s="2" t="s">
        <v>5412</v>
      </c>
      <c r="G154" s="2" t="s">
        <v>5431</v>
      </c>
      <c r="H154" s="2" t="s">
        <v>2458</v>
      </c>
      <c r="I154" s="2" t="str">
        <f t="shared" si="113"/>
        <v>20240906-1420N0002-인쇄</v>
      </c>
      <c r="J154" s="2" t="str">
        <f t="shared" si="114"/>
        <v>20240906-1420N0002-합지</v>
      </c>
      <c r="K154" s="2" t="str">
        <f t="shared" si="115"/>
        <v>20240906-1420N0002-분단</v>
      </c>
      <c r="L154" s="2" t="str">
        <f t="shared" si="116"/>
        <v>20240906-1420N0002-제대</v>
      </c>
      <c r="M154" s="2" t="str">
        <f>VLOOKUP(H154, '쿼리1'!$A:$R, 17, 0)</f>
        <v>무지</v>
      </c>
      <c r="N154" s="2" t="str">
        <f>VLOOKUP(H154, '쿼리1'!$A:$P, 15, 0)</f>
        <v>오씨피피(투명)80=무지</v>
      </c>
      <c r="O154" s="2" t="s">
        <v>5700</v>
      </c>
      <c r="P154" s="2" t="str">
        <f>VLOOKUP(H154, '쿼리1'!$A:$R, 17, 0)</f>
        <v>무지</v>
      </c>
      <c r="Q154" s="4">
        <f>VLOOKUP(H154, '쿼리1'!$A:$U, 20, 0)</f>
        <v>11881</v>
      </c>
      <c r="R154" s="2" t="s">
        <v>5397</v>
      </c>
      <c r="S154" s="2" t="s">
        <v>31</v>
      </c>
      <c r="T154" s="2" t="s">
        <v>31</v>
      </c>
      <c r="U154" s="2" t="s">
        <v>31</v>
      </c>
      <c r="V154" s="2" t="s">
        <v>5388</v>
      </c>
      <c r="W154" s="3" t="s">
        <v>5388</v>
      </c>
      <c r="X154" s="6" t="str">
        <f>IFERROR(W154-V154, "X")</f>
        <v>X</v>
      </c>
      <c r="Y154" s="3">
        <v>45552</v>
      </c>
      <c r="Z154" s="3">
        <v>45549</v>
      </c>
      <c r="AA154" s="6">
        <f t="shared" si="124"/>
        <v>-3</v>
      </c>
      <c r="AB154" s="3">
        <v>45553</v>
      </c>
      <c r="AC154" s="3">
        <v>45554</v>
      </c>
      <c r="AD154" s="6" t="str">
        <f>IFERROR(IF(AC154-AB154&gt;0, "+" &amp; (AC154-AB154), AC154-AB154), "X")</f>
        <v>+1</v>
      </c>
      <c r="AE154" s="3">
        <v>45555</v>
      </c>
      <c r="AF154" s="3">
        <v>45575</v>
      </c>
      <c r="AG154" s="2" t="str">
        <f t="shared" ref="AG154:AG156" si="139">IFERROR(IF(AF154-AE154&gt;0, "+" &amp; (AF154-AE154), AF154-AE154), "X")</f>
        <v>+20</v>
      </c>
      <c r="AH154" s="3">
        <v>45575</v>
      </c>
      <c r="AI154" s="3">
        <f t="shared" ref="AI154:AI156" si="140">AE154</f>
        <v>45555</v>
      </c>
      <c r="AJ154" s="3"/>
      <c r="AK154" s="2">
        <f t="shared" si="118"/>
        <v>-20</v>
      </c>
      <c r="AL154" s="2" t="s">
        <v>5567</v>
      </c>
      <c r="AM154" s="2" t="str">
        <f t="shared" si="119"/>
        <v>생산완료(-20)</v>
      </c>
      <c r="AN154" s="9">
        <f t="shared" si="120"/>
        <v>45644</v>
      </c>
      <c r="AO154" s="9">
        <f t="shared" si="121"/>
        <v>45642</v>
      </c>
      <c r="AP154" s="9"/>
      <c r="AQ154" s="2">
        <f t="shared" si="96"/>
        <v>-2</v>
      </c>
      <c r="AR154" s="12">
        <f t="shared" si="122"/>
        <v>-2</v>
      </c>
      <c r="AS154" t="s">
        <v>5567</v>
      </c>
      <c r="AT154" t="str">
        <f t="shared" si="123"/>
        <v>생산완료(-2)</v>
      </c>
    </row>
    <row r="155" spans="2:46" x14ac:dyDescent="0.3">
      <c r="B155" s="2" t="s">
        <v>5575</v>
      </c>
      <c r="C155" s="7">
        <v>-14</v>
      </c>
      <c r="D155" s="2"/>
      <c r="E155" s="2"/>
      <c r="F155" s="2"/>
      <c r="G155" s="2" t="s">
        <v>5429</v>
      </c>
      <c r="H155" s="2" t="s">
        <v>2219</v>
      </c>
      <c r="I155" s="2" t="str">
        <f t="shared" si="113"/>
        <v>20240906-2000148303-인쇄</v>
      </c>
      <c r="J155" s="2" t="str">
        <f t="shared" si="114"/>
        <v>20240906-2000148303-합지</v>
      </c>
      <c r="K155" s="2" t="str">
        <f t="shared" si="115"/>
        <v>20240906-2000148303-분단</v>
      </c>
      <c r="L155" s="2" t="str">
        <f t="shared" si="116"/>
        <v>20240906-2000148303-제대</v>
      </c>
      <c r="M155" s="2" t="str">
        <f>VLOOKUP(H155, '쿼리1'!$A:$R, 17, 0)</f>
        <v>무지</v>
      </c>
      <c r="N155" s="2" t="str">
        <f>VLOOKUP(H155, '쿼리1'!$A:$P, 15, 0)</f>
        <v>PE튜브(투명)60</v>
      </c>
      <c r="O155" s="2">
        <v>2000148303</v>
      </c>
      <c r="P155" s="2" t="str">
        <f>VLOOKUP(H155, '쿼리1'!$A:$R, 17, 0)</f>
        <v>무지</v>
      </c>
      <c r="Q155" s="4">
        <f>VLOOKUP(H155, '쿼리1'!$A:$U, 20, 0)</f>
        <v>10000</v>
      </c>
      <c r="R155" s="2" t="s">
        <v>5397</v>
      </c>
      <c r="S155" s="2" t="s">
        <v>5397</v>
      </c>
      <c r="T155" s="2" t="s">
        <v>5397</v>
      </c>
      <c r="U155" s="2" t="s">
        <v>31</v>
      </c>
      <c r="V155" s="2" t="s">
        <v>5388</v>
      </c>
      <c r="W155" s="2" t="s">
        <v>5388</v>
      </c>
      <c r="X155" s="6" t="str">
        <f>IFERROR(W155-V155, "X")</f>
        <v>X</v>
      </c>
      <c r="Y155" s="2" t="s">
        <v>5388</v>
      </c>
      <c r="Z155" s="3" t="s">
        <v>5388</v>
      </c>
      <c r="AA155" s="6" t="str">
        <f t="shared" ref="AA155:AA164" si="141">IFERROR(Z155-Y155, "X")</f>
        <v>X</v>
      </c>
      <c r="AB155" s="3" t="s">
        <v>5388</v>
      </c>
      <c r="AC155" s="2" t="s">
        <v>5388</v>
      </c>
      <c r="AD155" s="6" t="str">
        <f>IFERROR(AC155-AB155, "X")</f>
        <v>X</v>
      </c>
      <c r="AE155" s="3">
        <v>45544</v>
      </c>
      <c r="AF155" s="3">
        <v>45558</v>
      </c>
      <c r="AG155" s="2" t="str">
        <f t="shared" si="139"/>
        <v>+14</v>
      </c>
      <c r="AH155" s="3">
        <v>45558</v>
      </c>
      <c r="AI155" s="3">
        <f t="shared" si="140"/>
        <v>45544</v>
      </c>
      <c r="AJ155" s="3"/>
      <c r="AK155" s="2">
        <f t="shared" si="118"/>
        <v>-14</v>
      </c>
      <c r="AL155" s="2" t="s">
        <v>5567</v>
      </c>
      <c r="AM155" s="2" t="str">
        <f t="shared" si="119"/>
        <v>생산완료(-14)</v>
      </c>
      <c r="AN155" s="9">
        <f t="shared" si="120"/>
        <v>45558</v>
      </c>
      <c r="AO155" s="9">
        <f t="shared" si="121"/>
        <v>45544</v>
      </c>
      <c r="AP155" s="9"/>
      <c r="AQ155" s="2">
        <f t="shared" si="96"/>
        <v>-14</v>
      </c>
      <c r="AR155" s="12">
        <f t="shared" si="122"/>
        <v>-14</v>
      </c>
      <c r="AS155" t="s">
        <v>5567</v>
      </c>
      <c r="AT155" t="str">
        <f t="shared" si="123"/>
        <v>생산완료(-14)</v>
      </c>
    </row>
    <row r="156" spans="2:46" x14ac:dyDescent="0.3">
      <c r="B156" s="2" t="s">
        <v>5418</v>
      </c>
      <c r="C156" s="7">
        <v>-4</v>
      </c>
      <c r="D156" s="2" t="s">
        <v>5409</v>
      </c>
      <c r="E156" s="2"/>
      <c r="F156" s="2"/>
      <c r="G156" s="2" t="s">
        <v>5451</v>
      </c>
      <c r="H156" s="2" t="s">
        <v>1840</v>
      </c>
      <c r="I156" s="2" t="str">
        <f t="shared" si="113"/>
        <v>20240906-2000149203-인쇄</v>
      </c>
      <c r="J156" s="2" t="str">
        <f t="shared" si="114"/>
        <v>20240906-2000149203-합지</v>
      </c>
      <c r="K156" s="2" t="str">
        <f t="shared" si="115"/>
        <v>20240906-2000149203-분단</v>
      </c>
      <c r="L156" s="2" t="str">
        <f t="shared" si="116"/>
        <v>20240906-2000149203-제대</v>
      </c>
      <c r="M156" s="2" t="str">
        <f>VLOOKUP(H156, '쿼리1'!$A:$R, 17, 0)</f>
        <v>1도-UBJ)스페이스브레드-빵비닐봉투-XS</v>
      </c>
      <c r="N156" s="2" t="str">
        <f>VLOOKUP(H156, '쿼리1'!$A:$P, 15, 0)</f>
        <v>OPP(투명)40</v>
      </c>
      <c r="O156" s="2">
        <v>2000149203</v>
      </c>
      <c r="P156" s="2" t="str">
        <f>VLOOKUP(H156, '쿼리1'!$A:$R, 17, 0)</f>
        <v>1도-UBJ)스페이스브레드-빵비닐봉투-XS</v>
      </c>
      <c r="Q156" s="4">
        <f>VLOOKUP(H156, '쿼리1'!$A:$U, 20, 0)</f>
        <v>40000</v>
      </c>
      <c r="R156" s="2" t="s">
        <v>31</v>
      </c>
      <c r="S156" s="2" t="s">
        <v>5397</v>
      </c>
      <c r="T156" s="2" t="s">
        <v>5397</v>
      </c>
      <c r="U156" s="2" t="s">
        <v>31</v>
      </c>
      <c r="V156" s="3">
        <v>45547</v>
      </c>
      <c r="W156" s="3">
        <v>45547</v>
      </c>
      <c r="X156" s="6">
        <f t="shared" ref="X156:X157" si="142">IFERROR(IF(W156-V156&gt;0, "+" &amp; (W156-V156), W156-V156), "X")</f>
        <v>0</v>
      </c>
      <c r="Y156" s="2" t="s">
        <v>5388</v>
      </c>
      <c r="Z156" s="3" t="s">
        <v>5388</v>
      </c>
      <c r="AA156" s="6" t="str">
        <f t="shared" si="141"/>
        <v>X</v>
      </c>
      <c r="AB156" s="3" t="s">
        <v>5388</v>
      </c>
      <c r="AC156" s="2" t="s">
        <v>5388</v>
      </c>
      <c r="AD156" s="6" t="str">
        <f>IFERROR(AC156-AB156, "X")</f>
        <v>X</v>
      </c>
      <c r="AE156" s="3">
        <v>45551</v>
      </c>
      <c r="AF156" s="3">
        <v>45555</v>
      </c>
      <c r="AG156" s="2" t="str">
        <f t="shared" si="139"/>
        <v>+4</v>
      </c>
      <c r="AH156" s="3">
        <v>45555</v>
      </c>
      <c r="AI156" s="3">
        <f t="shared" si="140"/>
        <v>45551</v>
      </c>
      <c r="AJ156" s="3"/>
      <c r="AK156" s="2">
        <f t="shared" si="118"/>
        <v>-4</v>
      </c>
      <c r="AL156" s="2" t="s">
        <v>5567</v>
      </c>
      <c r="AM156" s="2" t="str">
        <f t="shared" si="119"/>
        <v>생산완료(-4)</v>
      </c>
      <c r="AN156" s="9">
        <f t="shared" si="120"/>
        <v>45555</v>
      </c>
      <c r="AO156" s="9">
        <f t="shared" si="121"/>
        <v>45551</v>
      </c>
      <c r="AP156" s="9"/>
      <c r="AQ156" s="2">
        <f t="shared" si="96"/>
        <v>-4</v>
      </c>
      <c r="AR156" s="12">
        <f t="shared" si="122"/>
        <v>-4</v>
      </c>
      <c r="AS156" t="s">
        <v>5567</v>
      </c>
      <c r="AT156" t="str">
        <f t="shared" si="123"/>
        <v>생산완료(-4)</v>
      </c>
    </row>
    <row r="157" spans="2:46" x14ac:dyDescent="0.3">
      <c r="B157" s="2" t="s">
        <v>5409</v>
      </c>
      <c r="C157" s="7">
        <v>0</v>
      </c>
      <c r="D157" s="2" t="s">
        <v>5409</v>
      </c>
      <c r="E157" s="2"/>
      <c r="F157" s="2" t="s">
        <v>5409</v>
      </c>
      <c r="G157" s="2"/>
      <c r="H157" s="2" t="s">
        <v>4809</v>
      </c>
      <c r="I157" s="2" t="str">
        <f t="shared" si="113"/>
        <v>20240906-2000160237-인쇄</v>
      </c>
      <c r="J157" s="2" t="str">
        <f t="shared" si="114"/>
        <v>20240906-2000160237-합지</v>
      </c>
      <c r="K157" s="2" t="str">
        <f t="shared" si="115"/>
        <v>20240906-2000160237-분단</v>
      </c>
      <c r="L157" s="2" t="str">
        <f t="shared" si="116"/>
        <v>20240906-2000160237-제대</v>
      </c>
      <c r="M157" s="2" t="str">
        <f>VLOOKUP(H157, '쿼리1'!$A:$R, 17, 0)</f>
        <v>1도-SB)포테이토 어니언 크림치즈 베이글</v>
      </c>
      <c r="N157" s="2" t="str">
        <f>VLOOKUP(H157, '쿼리1'!$A:$P, 15, 0)</f>
        <v>OPP(보폭스)25</v>
      </c>
      <c r="O157" s="2">
        <v>2000160237</v>
      </c>
      <c r="P157" s="2" t="str">
        <f>VLOOKUP(H157, '쿼리1'!$A:$R, 17, 0)</f>
        <v>1도-SB)포테이토 어니언 크림치즈 베이글</v>
      </c>
      <c r="Q157" s="4">
        <f>VLOOKUP(H157, '쿼리1'!$A:$U, 20, 0)</f>
        <v>48</v>
      </c>
      <c r="R157" s="2" t="s">
        <v>31</v>
      </c>
      <c r="S157" s="2" t="s">
        <v>5397</v>
      </c>
      <c r="T157" s="2" t="s">
        <v>31</v>
      </c>
      <c r="U157" s="2" t="s">
        <v>5397</v>
      </c>
      <c r="V157" s="3">
        <v>45545</v>
      </c>
      <c r="W157" s="3">
        <v>45545</v>
      </c>
      <c r="X157" s="6">
        <f t="shared" si="142"/>
        <v>0</v>
      </c>
      <c r="Y157" s="3" t="s">
        <v>5388</v>
      </c>
      <c r="Z157" s="3" t="s">
        <v>5388</v>
      </c>
      <c r="AA157" s="6" t="str">
        <f t="shared" si="141"/>
        <v>X</v>
      </c>
      <c r="AB157" s="3">
        <v>45546</v>
      </c>
      <c r="AC157" s="3">
        <v>45546</v>
      </c>
      <c r="AD157" s="6">
        <f>IFERROR(IF(AC157-AB157&gt;0, "+" &amp; (AC157-AB157), AC157-AB157), "X")</f>
        <v>0</v>
      </c>
      <c r="AE157" s="2" t="s">
        <v>5388</v>
      </c>
      <c r="AF157" s="2" t="s">
        <v>5388</v>
      </c>
      <c r="AG157" s="2" t="str">
        <f>IFERROR(AF157-AE157, "X")</f>
        <v>X</v>
      </c>
      <c r="AH157" s="3">
        <v>45546</v>
      </c>
      <c r="AI157" s="3">
        <f>AB157</f>
        <v>45546</v>
      </c>
      <c r="AJ157" s="3"/>
      <c r="AK157" s="2">
        <f t="shared" si="118"/>
        <v>0</v>
      </c>
      <c r="AL157" s="2" t="s">
        <v>5567</v>
      </c>
      <c r="AM157" s="2" t="str">
        <f t="shared" si="119"/>
        <v>생산완료(0)</v>
      </c>
      <c r="AN157" s="9">
        <f t="shared" si="120"/>
        <v>45546</v>
      </c>
      <c r="AO157" s="9">
        <f t="shared" si="121"/>
        <v>45546</v>
      </c>
      <c r="AP157" s="9"/>
      <c r="AQ157" s="2">
        <f t="shared" si="96"/>
        <v>0</v>
      </c>
      <c r="AR157" s="12">
        <f t="shared" si="122"/>
        <v>0</v>
      </c>
      <c r="AS157" t="s">
        <v>5567</v>
      </c>
      <c r="AT157" t="str">
        <f t="shared" si="123"/>
        <v>생산완료(0)</v>
      </c>
    </row>
    <row r="158" spans="2:46" x14ac:dyDescent="0.3">
      <c r="B158" s="2" t="s">
        <v>5416</v>
      </c>
      <c r="C158" s="7">
        <v>-2</v>
      </c>
      <c r="D158" s="2"/>
      <c r="E158" s="2"/>
      <c r="F158" s="2"/>
      <c r="G158" s="2" t="s">
        <v>5424</v>
      </c>
      <c r="H158" s="2" t="s">
        <v>1721</v>
      </c>
      <c r="I158" s="2" t="str">
        <f t="shared" si="113"/>
        <v>20240906-210121-인쇄</v>
      </c>
      <c r="J158" s="2" t="str">
        <f t="shared" si="114"/>
        <v>20240906-210121-합지</v>
      </c>
      <c r="K158" s="2" t="str">
        <f t="shared" si="115"/>
        <v>20240906-210121-분단</v>
      </c>
      <c r="L158" s="2" t="str">
        <f t="shared" si="116"/>
        <v>20240906-210121-제대</v>
      </c>
      <c r="M158" s="2" t="str">
        <f>VLOOKUP(H158, '쿼리1'!$A:$R, 17, 0)</f>
        <v>무지</v>
      </c>
      <c r="N158" s="2" t="str">
        <f>VLOOKUP(H158, '쿼리1'!$A:$P, 15, 0)</f>
        <v>PE튜브(투명)50</v>
      </c>
      <c r="O158" s="2">
        <v>210121</v>
      </c>
      <c r="P158" s="2" t="str">
        <f>VLOOKUP(H158, '쿼리1'!$A:$R, 17, 0)</f>
        <v>무지</v>
      </c>
      <c r="Q158" s="4">
        <f>VLOOKUP(H158, '쿼리1'!$A:$U, 20, 0)</f>
        <v>6</v>
      </c>
      <c r="R158" s="2" t="s">
        <v>5397</v>
      </c>
      <c r="S158" s="2" t="s">
        <v>5397</v>
      </c>
      <c r="T158" s="2" t="s">
        <v>5397</v>
      </c>
      <c r="U158" s="2" t="s">
        <v>31</v>
      </c>
      <c r="V158" s="2" t="s">
        <v>5388</v>
      </c>
      <c r="W158" s="2" t="s">
        <v>5388</v>
      </c>
      <c r="X158" s="6" t="str">
        <f>IFERROR(W158-V158, "X")</f>
        <v>X</v>
      </c>
      <c r="Y158" s="2" t="s">
        <v>5388</v>
      </c>
      <c r="Z158" s="3" t="s">
        <v>5388</v>
      </c>
      <c r="AA158" s="6" t="str">
        <f t="shared" si="141"/>
        <v>X</v>
      </c>
      <c r="AB158" s="3" t="s">
        <v>5388</v>
      </c>
      <c r="AC158" s="2" t="s">
        <v>5388</v>
      </c>
      <c r="AD158" s="6" t="str">
        <f t="shared" ref="AD158:AD164" si="143">IFERROR(AC158-AB158, "X")</f>
        <v>X</v>
      </c>
      <c r="AE158" s="3">
        <v>45544</v>
      </c>
      <c r="AF158" s="3">
        <v>45546</v>
      </c>
      <c r="AG158" s="2" t="str">
        <f t="shared" ref="AG158:AG160" si="144">IFERROR(IF(AF158-AE158&gt;0, "+" &amp; (AF158-AE158), AF158-AE158), "X")</f>
        <v>+2</v>
      </c>
      <c r="AH158" s="3">
        <v>45546</v>
      </c>
      <c r="AI158" s="3">
        <f t="shared" ref="AI158:AI160" si="145">AE158</f>
        <v>45544</v>
      </c>
      <c r="AJ158" s="3"/>
      <c r="AK158" s="2">
        <f t="shared" si="118"/>
        <v>-2</v>
      </c>
      <c r="AL158" s="2" t="s">
        <v>5567</v>
      </c>
      <c r="AM158" s="2" t="str">
        <f t="shared" si="119"/>
        <v>생산완료(-2)</v>
      </c>
      <c r="AN158" s="9">
        <f t="shared" si="120"/>
        <v>45603</v>
      </c>
      <c r="AO158" s="9">
        <f t="shared" si="121"/>
        <v>45604</v>
      </c>
      <c r="AP158" s="9"/>
      <c r="AQ158" s="2">
        <f t="shared" si="96"/>
        <v>1</v>
      </c>
      <c r="AR158" s="12" t="str">
        <f t="shared" si="122"/>
        <v>+1</v>
      </c>
      <c r="AS158" t="s">
        <v>5567</v>
      </c>
      <c r="AT158" t="str">
        <f t="shared" si="123"/>
        <v>생산완료(+1)</v>
      </c>
    </row>
    <row r="159" spans="2:46" x14ac:dyDescent="0.3">
      <c r="B159" s="2" t="s">
        <v>5418</v>
      </c>
      <c r="C159" s="7">
        <v>-4</v>
      </c>
      <c r="D159" s="2" t="s">
        <v>5409</v>
      </c>
      <c r="E159" s="2"/>
      <c r="F159" s="2"/>
      <c r="G159" s="2" t="s">
        <v>5451</v>
      </c>
      <c r="H159" s="2" t="s">
        <v>1845</v>
      </c>
      <c r="I159" s="2" t="str">
        <f t="shared" si="113"/>
        <v>20240906-2117P0011-인쇄</v>
      </c>
      <c r="J159" s="2" t="str">
        <f t="shared" si="114"/>
        <v>20240906-2117P0011-합지</v>
      </c>
      <c r="K159" s="2" t="str">
        <f t="shared" si="115"/>
        <v>20240906-2117P0011-분단</v>
      </c>
      <c r="L159" s="2" t="str">
        <f t="shared" si="116"/>
        <v>20240906-2117P0011-제대</v>
      </c>
      <c r="M159" s="2" t="str">
        <f>VLOOKUP(H159, '쿼리1'!$A:$R, 17, 0)</f>
        <v>1도(백색분리배출)-삼성웰스토리 베이커리(200)</v>
      </c>
      <c r="N159" s="2" t="str">
        <f>VLOOKUP(H159, '쿼리1'!$A:$P, 15, 0)</f>
        <v>OPP(투명)30</v>
      </c>
      <c r="O159" s="2" t="s">
        <v>5701</v>
      </c>
      <c r="P159" s="2" t="str">
        <f>VLOOKUP(H159, '쿼리1'!$A:$R, 17, 0)</f>
        <v>1도(백색분리배출)-삼성웰스토리 베이커리(200)</v>
      </c>
      <c r="Q159" s="4">
        <f>VLOOKUP(H159, '쿼리1'!$A:$U, 20, 0)</f>
        <v>15000</v>
      </c>
      <c r="R159" s="2" t="s">
        <v>31</v>
      </c>
      <c r="S159" s="2" t="s">
        <v>5397</v>
      </c>
      <c r="T159" s="2" t="s">
        <v>5397</v>
      </c>
      <c r="U159" s="2" t="s">
        <v>31</v>
      </c>
      <c r="V159" s="3">
        <v>45547</v>
      </c>
      <c r="W159" s="3">
        <v>45547</v>
      </c>
      <c r="X159" s="6">
        <f>IFERROR(IF(W159-V159&gt;0, "+" &amp; (W159-V159), W159-V159), "X")</f>
        <v>0</v>
      </c>
      <c r="Y159" s="2" t="s">
        <v>5388</v>
      </c>
      <c r="Z159" s="3" t="s">
        <v>5388</v>
      </c>
      <c r="AA159" s="6" t="str">
        <f t="shared" si="141"/>
        <v>X</v>
      </c>
      <c r="AB159" s="3" t="s">
        <v>5388</v>
      </c>
      <c r="AC159" s="2" t="s">
        <v>5388</v>
      </c>
      <c r="AD159" s="6" t="str">
        <f t="shared" si="143"/>
        <v>X</v>
      </c>
      <c r="AE159" s="3">
        <v>45551</v>
      </c>
      <c r="AF159" s="3">
        <v>45555</v>
      </c>
      <c r="AG159" s="2" t="str">
        <f t="shared" si="144"/>
        <v>+4</v>
      </c>
      <c r="AH159" s="3">
        <v>45555</v>
      </c>
      <c r="AI159" s="3">
        <f t="shared" si="145"/>
        <v>45551</v>
      </c>
      <c r="AJ159" s="3"/>
      <c r="AK159" s="2">
        <f t="shared" si="118"/>
        <v>-4</v>
      </c>
      <c r="AL159" s="2" t="s">
        <v>5567</v>
      </c>
      <c r="AM159" s="2" t="str">
        <f t="shared" si="119"/>
        <v>생산완료(-4)</v>
      </c>
      <c r="AN159" s="9">
        <f t="shared" si="120"/>
        <v>45590</v>
      </c>
      <c r="AO159" s="9">
        <f t="shared" si="121"/>
        <v>45581</v>
      </c>
      <c r="AP159" s="9"/>
      <c r="AQ159" s="2">
        <f t="shared" si="96"/>
        <v>-9</v>
      </c>
      <c r="AR159" s="12">
        <f t="shared" si="122"/>
        <v>-9</v>
      </c>
      <c r="AS159" t="s">
        <v>5567</v>
      </c>
      <c r="AT159" t="str">
        <f t="shared" si="123"/>
        <v>생산완료(-9)</v>
      </c>
    </row>
    <row r="160" spans="2:46" x14ac:dyDescent="0.3">
      <c r="B160" s="2" t="s">
        <v>5470</v>
      </c>
      <c r="C160" s="7">
        <v>-15</v>
      </c>
      <c r="D160" s="2"/>
      <c r="E160" s="2"/>
      <c r="F160" s="2"/>
      <c r="G160" s="2" t="s">
        <v>5426</v>
      </c>
      <c r="H160" s="2" t="s">
        <v>1371</v>
      </c>
      <c r="I160" s="2" t="str">
        <f t="shared" si="113"/>
        <v>20240906-230262-인쇄</v>
      </c>
      <c r="J160" s="2" t="str">
        <f t="shared" si="114"/>
        <v>20240906-230262-합지</v>
      </c>
      <c r="K160" s="2" t="str">
        <f t="shared" si="115"/>
        <v>20240906-230262-분단</v>
      </c>
      <c r="L160" s="2" t="str">
        <f t="shared" si="116"/>
        <v>20240906-230262-제대</v>
      </c>
      <c r="M160" s="2" t="str">
        <f>VLOOKUP(H160, '쿼리1'!$A:$R, 17, 0)</f>
        <v>무지</v>
      </c>
      <c r="N160" s="2" t="str">
        <f>VLOOKUP(H160, '쿼리1'!$A:$P, 15, 0)</f>
        <v>PE튜브(회색)30</v>
      </c>
      <c r="O160" s="2">
        <v>230262</v>
      </c>
      <c r="P160" s="2" t="str">
        <f>VLOOKUP(H160, '쿼리1'!$A:$R, 17, 0)</f>
        <v>무지</v>
      </c>
      <c r="Q160" s="4">
        <f>VLOOKUP(H160, '쿼리1'!$A:$U, 20, 0)</f>
        <v>2700</v>
      </c>
      <c r="R160" s="2" t="s">
        <v>5397</v>
      </c>
      <c r="S160" s="2" t="s">
        <v>5397</v>
      </c>
      <c r="T160" s="2" t="s">
        <v>5397</v>
      </c>
      <c r="U160" s="2" t="s">
        <v>31</v>
      </c>
      <c r="V160" s="2" t="s">
        <v>5388</v>
      </c>
      <c r="W160" s="2" t="s">
        <v>5388</v>
      </c>
      <c r="X160" s="6" t="str">
        <f t="shared" ref="X160:X167" si="146">IFERROR(W160-V160, "X")</f>
        <v>X</v>
      </c>
      <c r="Y160" s="2" t="s">
        <v>5388</v>
      </c>
      <c r="Z160" s="3" t="s">
        <v>5388</v>
      </c>
      <c r="AA160" s="6" t="str">
        <f t="shared" si="141"/>
        <v>X</v>
      </c>
      <c r="AB160" s="3" t="s">
        <v>5388</v>
      </c>
      <c r="AC160" s="2" t="s">
        <v>5388</v>
      </c>
      <c r="AD160" s="6" t="str">
        <f t="shared" si="143"/>
        <v>X</v>
      </c>
      <c r="AE160" s="3">
        <v>45544</v>
      </c>
      <c r="AF160" s="3">
        <v>45559</v>
      </c>
      <c r="AG160" s="2" t="str">
        <f t="shared" si="144"/>
        <v>+15</v>
      </c>
      <c r="AH160" s="3">
        <v>45559</v>
      </c>
      <c r="AI160" s="3">
        <f t="shared" si="145"/>
        <v>45544</v>
      </c>
      <c r="AJ160" s="3"/>
      <c r="AK160" s="2">
        <f t="shared" si="118"/>
        <v>-15</v>
      </c>
      <c r="AL160" s="2" t="s">
        <v>5567</v>
      </c>
      <c r="AM160" s="2" t="str">
        <f t="shared" si="119"/>
        <v>생산완료(-15)</v>
      </c>
      <c r="AN160" s="9">
        <f t="shared" si="120"/>
        <v>45614</v>
      </c>
      <c r="AO160" s="9">
        <f t="shared" si="121"/>
        <v>45614</v>
      </c>
      <c r="AP160" s="9"/>
      <c r="AQ160" s="2">
        <f t="shared" si="96"/>
        <v>0</v>
      </c>
      <c r="AR160" s="12">
        <f t="shared" si="122"/>
        <v>0</v>
      </c>
      <c r="AS160" t="s">
        <v>5567</v>
      </c>
      <c r="AT160" t="str">
        <f t="shared" si="123"/>
        <v>생산완료(0)</v>
      </c>
    </row>
    <row r="161" spans="2:46" x14ac:dyDescent="0.3">
      <c r="B161" s="2" t="s">
        <v>5589</v>
      </c>
      <c r="C161" s="8">
        <v>-102</v>
      </c>
      <c r="D161" s="2"/>
      <c r="E161" s="2"/>
      <c r="F161" s="2"/>
      <c r="G161" s="2"/>
      <c r="H161" s="2" t="s">
        <v>5319</v>
      </c>
      <c r="I161" s="2" t="str">
        <f t="shared" si="113"/>
        <v>20240906-3000167566-인쇄</v>
      </c>
      <c r="J161" s="2" t="str">
        <f t="shared" si="114"/>
        <v>20240906-3000167566-합지</v>
      </c>
      <c r="K161" s="2" t="str">
        <f t="shared" si="115"/>
        <v>20240906-3000167566-분단</v>
      </c>
      <c r="L161" s="2" t="str">
        <f t="shared" si="116"/>
        <v>20240906-3000167566-제대</v>
      </c>
      <c r="M161" s="2" t="str">
        <f>VLOOKUP(H161, '쿼리1'!$A:$R, 17, 0)</f>
        <v>6도-(주)조이푸드-우주먼지 초코마카롱</v>
      </c>
      <c r="N161" s="2" t="str">
        <f>VLOOKUP(H161, '쿼리1'!$A:$P, 15, 0)</f>
        <v>유포지80</v>
      </c>
      <c r="O161" s="2">
        <v>3000167566</v>
      </c>
      <c r="P161" s="2" t="str">
        <f>VLOOKUP(H161, '쿼리1'!$A:$R, 17, 0)</f>
        <v>6도-(주)조이푸드-우주먼지 초코마카롱</v>
      </c>
      <c r="Q161" s="4">
        <f>VLOOKUP(H161, '쿼리1'!$A:$U, 20, 0)</f>
        <v>20000</v>
      </c>
      <c r="R161" s="2" t="s">
        <v>5397</v>
      </c>
      <c r="S161" s="2" t="s">
        <v>5397</v>
      </c>
      <c r="T161" s="2" t="s">
        <v>5397</v>
      </c>
      <c r="U161" s="2" t="s">
        <v>5397</v>
      </c>
      <c r="V161" s="2" t="s">
        <v>5388</v>
      </c>
      <c r="W161" s="2" t="s">
        <v>5388</v>
      </c>
      <c r="X161" s="6" t="str">
        <f t="shared" si="146"/>
        <v>X</v>
      </c>
      <c r="Y161" s="2" t="s">
        <v>5388</v>
      </c>
      <c r="Z161" s="2" t="s">
        <v>5388</v>
      </c>
      <c r="AA161" s="6" t="str">
        <f t="shared" si="141"/>
        <v>X</v>
      </c>
      <c r="AB161" s="2" t="s">
        <v>5388</v>
      </c>
      <c r="AC161" s="2" t="s">
        <v>5388</v>
      </c>
      <c r="AD161" s="6" t="str">
        <f t="shared" si="143"/>
        <v>X</v>
      </c>
      <c r="AE161" s="2" t="s">
        <v>5388</v>
      </c>
      <c r="AF161" s="2" t="s">
        <v>5388</v>
      </c>
      <c r="AG161" s="2" t="str">
        <f>IFERROR(AF161-AE161, "X")</f>
        <v>X</v>
      </c>
      <c r="AH161" s="2" t="s">
        <v>5388</v>
      </c>
      <c r="AI161" s="3">
        <v>45554</v>
      </c>
      <c r="AJ161" s="3">
        <f t="shared" ref="AJ161:AJ164" ca="1" si="147">TODAY()</f>
        <v>45656</v>
      </c>
      <c r="AK161" s="2">
        <f t="shared" si="118"/>
        <v>-102</v>
      </c>
      <c r="AL161" s="2" t="str">
        <f>IF(C161&lt;0, "진행중", "지연")</f>
        <v>진행중</v>
      </c>
      <c r="AM161" s="2" t="str">
        <f t="shared" si="119"/>
        <v>진행중(-102)</v>
      </c>
      <c r="AN161" s="9">
        <f t="shared" si="120"/>
        <v>0</v>
      </c>
      <c r="AO161" s="9">
        <f t="shared" si="121"/>
        <v>45568</v>
      </c>
      <c r="AP161" s="9">
        <f t="shared" ref="AP161:AP164" ca="1" si="148">TODAY()</f>
        <v>45656</v>
      </c>
      <c r="AQ161" s="6">
        <f t="shared" ref="AQ161:AQ164" ca="1" si="149">AO161-AP161</f>
        <v>-88</v>
      </c>
      <c r="AR161" s="12">
        <f t="shared" ca="1" si="122"/>
        <v>-88</v>
      </c>
      <c r="AS161" t="str">
        <f t="shared" ref="AS161:AS164" ca="1" si="150">IF(AQ161&lt;0, "진행중", "지연")</f>
        <v>진행중</v>
      </c>
      <c r="AT161" t="str">
        <f t="shared" ca="1" si="123"/>
        <v>진행중(-88)</v>
      </c>
    </row>
    <row r="162" spans="2:46" x14ac:dyDescent="0.3">
      <c r="B162" s="2" t="s">
        <v>5573</v>
      </c>
      <c r="C162" s="8">
        <v>-108</v>
      </c>
      <c r="D162" s="2"/>
      <c r="E162" s="2"/>
      <c r="F162" s="2"/>
      <c r="G162" s="2"/>
      <c r="H162" s="2" t="s">
        <v>5328</v>
      </c>
      <c r="I162" s="2" t="str">
        <f t="shared" si="113"/>
        <v>20240906-3000167620-인쇄</v>
      </c>
      <c r="J162" s="2" t="str">
        <f t="shared" si="114"/>
        <v>20240906-3000167620-합지</v>
      </c>
      <c r="K162" s="2" t="str">
        <f t="shared" si="115"/>
        <v>20240906-3000167620-분단</v>
      </c>
      <c r="L162" s="2" t="str">
        <f t="shared" si="116"/>
        <v>20240906-3000167620-제대</v>
      </c>
      <c r="M162" s="2" t="str">
        <f>VLOOKUP(H162, '쿼리1'!$A:$R, 17, 0)</f>
        <v>6도-(주)조이푸드-우주먼지 딸기마카롱</v>
      </c>
      <c r="N162" s="2" t="str">
        <f>VLOOKUP(H162, '쿼리1'!$A:$P, 15, 0)</f>
        <v>유포지80</v>
      </c>
      <c r="O162" s="2">
        <v>3000167620</v>
      </c>
      <c r="P162" s="2" t="str">
        <f>VLOOKUP(H162, '쿼리1'!$A:$R, 17, 0)</f>
        <v>6도-(주)조이푸드-우주먼지 딸기마카롱</v>
      </c>
      <c r="Q162" s="4">
        <f>VLOOKUP(H162, '쿼리1'!$A:$U, 20, 0)</f>
        <v>20000</v>
      </c>
      <c r="R162" s="2" t="s">
        <v>5397</v>
      </c>
      <c r="S162" s="2" t="s">
        <v>5397</v>
      </c>
      <c r="T162" s="2" t="s">
        <v>5397</v>
      </c>
      <c r="U162" s="2" t="s">
        <v>5397</v>
      </c>
      <c r="V162" s="2" t="s">
        <v>5388</v>
      </c>
      <c r="W162" s="2" t="s">
        <v>5388</v>
      </c>
      <c r="X162" s="6" t="str">
        <f t="shared" si="146"/>
        <v>X</v>
      </c>
      <c r="Y162" s="2" t="s">
        <v>5388</v>
      </c>
      <c r="Z162" s="2" t="s">
        <v>5388</v>
      </c>
      <c r="AA162" s="6" t="str">
        <f t="shared" si="141"/>
        <v>X</v>
      </c>
      <c r="AB162" s="2" t="s">
        <v>5388</v>
      </c>
      <c r="AC162" s="2" t="s">
        <v>5388</v>
      </c>
      <c r="AD162" s="6" t="str">
        <f t="shared" si="143"/>
        <v>X</v>
      </c>
      <c r="AE162" s="2" t="s">
        <v>5388</v>
      </c>
      <c r="AF162" s="2" t="s">
        <v>5388</v>
      </c>
      <c r="AG162" s="2" t="str">
        <f>IFERROR(AF162-AE162, "X")</f>
        <v>X</v>
      </c>
      <c r="AH162" s="2" t="s">
        <v>5388</v>
      </c>
      <c r="AI162" s="3">
        <v>45548</v>
      </c>
      <c r="AJ162" s="3">
        <f t="shared" ca="1" si="147"/>
        <v>45656</v>
      </c>
      <c r="AK162" s="2">
        <f t="shared" si="118"/>
        <v>-108</v>
      </c>
      <c r="AL162" s="2" t="str">
        <f>IF(C162&lt;0, "진행중", "지연")</f>
        <v>진행중</v>
      </c>
      <c r="AM162" s="2" t="str">
        <f t="shared" si="119"/>
        <v>진행중(-108)</v>
      </c>
      <c r="AN162" s="9">
        <f t="shared" si="120"/>
        <v>0</v>
      </c>
      <c r="AO162" s="9">
        <f t="shared" si="121"/>
        <v>45567</v>
      </c>
      <c r="AP162" s="9">
        <f t="shared" ca="1" si="148"/>
        <v>45656</v>
      </c>
      <c r="AQ162" s="6">
        <f t="shared" ca="1" si="149"/>
        <v>-89</v>
      </c>
      <c r="AR162" s="12">
        <f t="shared" ca="1" si="122"/>
        <v>-89</v>
      </c>
      <c r="AS162" t="str">
        <f t="shared" ca="1" si="150"/>
        <v>진행중</v>
      </c>
      <c r="AT162" t="str">
        <f t="shared" ca="1" si="123"/>
        <v>진행중(-89)</v>
      </c>
    </row>
    <row r="163" spans="2:46" x14ac:dyDescent="0.3">
      <c r="B163" s="2" t="s">
        <v>5586</v>
      </c>
      <c r="C163" s="8">
        <v>-101</v>
      </c>
      <c r="D163" s="2"/>
      <c r="E163" s="2"/>
      <c r="F163" s="2"/>
      <c r="G163" s="2"/>
      <c r="H163" s="2" t="s">
        <v>490</v>
      </c>
      <c r="I163" s="2" t="str">
        <f t="shared" si="113"/>
        <v>20240906-3000168997-인쇄</v>
      </c>
      <c r="J163" s="2" t="str">
        <f t="shared" si="114"/>
        <v>20240906-3000168997-합지</v>
      </c>
      <c r="K163" s="2" t="str">
        <f t="shared" si="115"/>
        <v>20240906-3000168997-분단</v>
      </c>
      <c r="L163" s="2" t="str">
        <f t="shared" si="116"/>
        <v>20240906-3000168997-제대</v>
      </c>
      <c r="M163" s="2" t="str">
        <f>VLOOKUP(H163, '쿼리1'!$A:$R, 17, 0)</f>
        <v>5도-(주)비지에프푸드-명작 크랩맛살 유부초밥</v>
      </c>
      <c r="N163" s="2" t="str">
        <f>VLOOKUP(H163, '쿼리1'!$A:$P, 15, 0)</f>
        <v>PP(투명)40</v>
      </c>
      <c r="O163" s="2">
        <v>3000168997</v>
      </c>
      <c r="P163" s="2" t="str">
        <f>VLOOKUP(H163, '쿼리1'!$A:$R, 17, 0)</f>
        <v>5도-(주)비지에프푸드-명작 크랩맛살 유부초밥</v>
      </c>
      <c r="Q163" s="4">
        <f>VLOOKUP(H163, '쿼리1'!$A:$U, 20, 0)</f>
        <v>150000</v>
      </c>
      <c r="R163" s="2" t="s">
        <v>5397</v>
      </c>
      <c r="S163" s="2" t="s">
        <v>5397</v>
      </c>
      <c r="T163" s="2" t="s">
        <v>5397</v>
      </c>
      <c r="U163" s="2" t="s">
        <v>5397</v>
      </c>
      <c r="V163" s="2" t="s">
        <v>5388</v>
      </c>
      <c r="W163" s="2" t="s">
        <v>5388</v>
      </c>
      <c r="X163" s="6" t="str">
        <f t="shared" si="146"/>
        <v>X</v>
      </c>
      <c r="Y163" s="2" t="s">
        <v>5388</v>
      </c>
      <c r="Z163" s="2" t="s">
        <v>5388</v>
      </c>
      <c r="AA163" s="6" t="str">
        <f t="shared" si="141"/>
        <v>X</v>
      </c>
      <c r="AB163" s="2" t="s">
        <v>5388</v>
      </c>
      <c r="AC163" s="2" t="s">
        <v>5388</v>
      </c>
      <c r="AD163" s="6" t="str">
        <f t="shared" si="143"/>
        <v>X</v>
      </c>
      <c r="AE163" s="2" t="s">
        <v>5388</v>
      </c>
      <c r="AF163" s="2" t="s">
        <v>5388</v>
      </c>
      <c r="AG163" s="2" t="str">
        <f>IFERROR(AF163-AE163, "X")</f>
        <v>X</v>
      </c>
      <c r="AH163" s="2" t="s">
        <v>5388</v>
      </c>
      <c r="AI163" s="3">
        <v>45555</v>
      </c>
      <c r="AJ163" s="3">
        <f t="shared" ca="1" si="147"/>
        <v>45656</v>
      </c>
      <c r="AK163" s="2">
        <f t="shared" si="118"/>
        <v>-101</v>
      </c>
      <c r="AL163" s="2" t="str">
        <f>IF(C163&lt;0, "진행중", "지연")</f>
        <v>진행중</v>
      </c>
      <c r="AM163" s="2" t="str">
        <f t="shared" si="119"/>
        <v>진행중(-101)</v>
      </c>
      <c r="AN163" s="9">
        <f t="shared" si="120"/>
        <v>0</v>
      </c>
      <c r="AO163" s="9">
        <f t="shared" si="121"/>
        <v>45632</v>
      </c>
      <c r="AP163" s="9">
        <f t="shared" ca="1" si="148"/>
        <v>45656</v>
      </c>
      <c r="AQ163" s="6">
        <f t="shared" ca="1" si="149"/>
        <v>-24</v>
      </c>
      <c r="AR163" s="12">
        <f t="shared" ca="1" si="122"/>
        <v>-24</v>
      </c>
      <c r="AS163" t="str">
        <f t="shared" ca="1" si="150"/>
        <v>진행중</v>
      </c>
      <c r="AT163" t="str">
        <f t="shared" ca="1" si="123"/>
        <v>진행중(-24)</v>
      </c>
    </row>
    <row r="164" spans="2:46" x14ac:dyDescent="0.3">
      <c r="B164" s="2" t="s">
        <v>5599</v>
      </c>
      <c r="C164" s="8">
        <v>-94</v>
      </c>
      <c r="D164" s="2"/>
      <c r="E164" s="2"/>
      <c r="F164" s="2"/>
      <c r="G164" s="2"/>
      <c r="H164" s="2" t="s">
        <v>501</v>
      </c>
      <c r="I164" s="2" t="str">
        <f t="shared" si="113"/>
        <v>20240906-3000168998-인쇄</v>
      </c>
      <c r="J164" s="2" t="str">
        <f t="shared" si="114"/>
        <v>20240906-3000168998-합지</v>
      </c>
      <c r="K164" s="2" t="str">
        <f t="shared" si="115"/>
        <v>20240906-3000168998-분단</v>
      </c>
      <c r="L164" s="2" t="str">
        <f t="shared" si="116"/>
        <v>20240906-3000168998-제대</v>
      </c>
      <c r="M164" s="2" t="str">
        <f>VLOOKUP(H164, '쿼리1'!$A:$R, 17, 0)</f>
        <v>5도-(주)비지에프푸드-명작 참치마요 유부초밥</v>
      </c>
      <c r="N164" s="2" t="str">
        <f>VLOOKUP(H164, '쿼리1'!$A:$P, 15, 0)</f>
        <v>PP(투명)40</v>
      </c>
      <c r="O164" s="2">
        <v>3000168998</v>
      </c>
      <c r="P164" s="2" t="str">
        <f>VLOOKUP(H164, '쿼리1'!$A:$R, 17, 0)</f>
        <v>5도-(주)비지에프푸드-명작 참치마요 유부초밥</v>
      </c>
      <c r="Q164" s="4">
        <f>VLOOKUP(H164, '쿼리1'!$A:$U, 20, 0)</f>
        <v>150000</v>
      </c>
      <c r="R164" s="2" t="s">
        <v>5397</v>
      </c>
      <c r="S164" s="2" t="s">
        <v>5397</v>
      </c>
      <c r="T164" s="2" t="s">
        <v>5397</v>
      </c>
      <c r="U164" s="2" t="s">
        <v>5397</v>
      </c>
      <c r="V164" s="2" t="s">
        <v>5388</v>
      </c>
      <c r="W164" s="2" t="s">
        <v>5388</v>
      </c>
      <c r="X164" s="6" t="str">
        <f t="shared" si="146"/>
        <v>X</v>
      </c>
      <c r="Y164" s="2" t="s">
        <v>5388</v>
      </c>
      <c r="Z164" s="2" t="s">
        <v>5388</v>
      </c>
      <c r="AA164" s="6" t="str">
        <f t="shared" si="141"/>
        <v>X</v>
      </c>
      <c r="AB164" s="2" t="s">
        <v>5388</v>
      </c>
      <c r="AC164" s="2" t="s">
        <v>5388</v>
      </c>
      <c r="AD164" s="6" t="str">
        <f t="shared" si="143"/>
        <v>X</v>
      </c>
      <c r="AE164" s="2" t="s">
        <v>5388</v>
      </c>
      <c r="AF164" s="2" t="s">
        <v>5388</v>
      </c>
      <c r="AG164" s="2" t="str">
        <f>IFERROR(AF164-AE164, "X")</f>
        <v>X</v>
      </c>
      <c r="AH164" s="2" t="s">
        <v>5388</v>
      </c>
      <c r="AI164" s="3">
        <v>45562</v>
      </c>
      <c r="AJ164" s="3">
        <f t="shared" ca="1" si="147"/>
        <v>45656</v>
      </c>
      <c r="AK164" s="2">
        <f t="shared" si="118"/>
        <v>-94</v>
      </c>
      <c r="AL164" s="2" t="str">
        <f>IF(C164&lt;0, "진행중", "지연")</f>
        <v>진행중</v>
      </c>
      <c r="AM164" s="2" t="str">
        <f t="shared" si="119"/>
        <v>진행중(-94)</v>
      </c>
      <c r="AN164" s="9">
        <f t="shared" si="120"/>
        <v>0</v>
      </c>
      <c r="AO164" s="9">
        <f t="shared" si="121"/>
        <v>45645</v>
      </c>
      <c r="AP164" s="9">
        <f t="shared" ca="1" si="148"/>
        <v>45656</v>
      </c>
      <c r="AQ164" s="6">
        <f t="shared" ca="1" si="149"/>
        <v>-11</v>
      </c>
      <c r="AR164" s="12">
        <f t="shared" ca="1" si="122"/>
        <v>-11</v>
      </c>
      <c r="AS164" t="str">
        <f t="shared" ca="1" si="150"/>
        <v>진행중</v>
      </c>
      <c r="AT164" t="str">
        <f t="shared" ca="1" si="123"/>
        <v>진행중(-11)</v>
      </c>
    </row>
    <row r="165" spans="2:46" x14ac:dyDescent="0.3">
      <c r="B165" s="2" t="s">
        <v>5506</v>
      </c>
      <c r="C165" s="7">
        <v>-17</v>
      </c>
      <c r="D165" s="2"/>
      <c r="E165" s="2" t="s">
        <v>5418</v>
      </c>
      <c r="F165" s="2" t="s">
        <v>5412</v>
      </c>
      <c r="G165" s="2" t="s">
        <v>5425</v>
      </c>
      <c r="H165" s="2" t="s">
        <v>3145</v>
      </c>
      <c r="I165" s="2" t="str">
        <f t="shared" si="113"/>
        <v>20240909-1000139378-인쇄</v>
      </c>
      <c r="J165" s="2" t="str">
        <f t="shared" si="114"/>
        <v>20240909-1000139378-합지</v>
      </c>
      <c r="K165" s="2" t="str">
        <f t="shared" si="115"/>
        <v>20240909-1000139378-분단</v>
      </c>
      <c r="L165" s="2" t="str">
        <f t="shared" si="116"/>
        <v>20240909-1000139378-제대</v>
      </c>
      <c r="M165" s="2" t="str">
        <f>VLOOKUP(H165, '쿼리1'!$A:$R, 17, 0)</f>
        <v>무지</v>
      </c>
      <c r="N165" s="2" t="str">
        <f>VLOOKUP(H165, '쿼리1'!$A:$P, 15, 0)</f>
        <v>패트140</v>
      </c>
      <c r="O165" s="2">
        <v>1000139378</v>
      </c>
      <c r="P165" s="2" t="str">
        <f>VLOOKUP(H165, '쿼리1'!$A:$R, 17, 0)</f>
        <v>무지</v>
      </c>
      <c r="Q165" s="4">
        <f>VLOOKUP(H165, '쿼리1'!$A:$U, 20, 0)</f>
        <v>50000</v>
      </c>
      <c r="R165" s="2" t="s">
        <v>5397</v>
      </c>
      <c r="S165" s="2" t="s">
        <v>31</v>
      </c>
      <c r="T165" s="2" t="s">
        <v>31</v>
      </c>
      <c r="U165" s="2" t="s">
        <v>31</v>
      </c>
      <c r="V165" s="2" t="s">
        <v>5388</v>
      </c>
      <c r="W165" s="3" t="s">
        <v>5388</v>
      </c>
      <c r="X165" s="6" t="str">
        <f t="shared" si="146"/>
        <v>X</v>
      </c>
      <c r="Y165" s="3">
        <v>45553</v>
      </c>
      <c r="Z165" s="3">
        <v>45549</v>
      </c>
      <c r="AA165" s="6">
        <f t="shared" ref="AA165:AA190" si="151">IFERROR(IF(Z165-Y165&gt;0, "+" &amp; (Z165-Y165), Z165-Y165), "X")</f>
        <v>-4</v>
      </c>
      <c r="AB165" s="3">
        <v>45554</v>
      </c>
      <c r="AC165" s="3">
        <v>45555</v>
      </c>
      <c r="AD165" s="6" t="str">
        <f>IFERROR(IF(AC165-AB165&gt;0, "+" &amp; (AC165-AB165), AC165-AB165), "X")</f>
        <v>+1</v>
      </c>
      <c r="AE165" s="3">
        <v>45558</v>
      </c>
      <c r="AF165" s="3">
        <v>45575</v>
      </c>
      <c r="AG165" s="2" t="str">
        <f t="shared" ref="AG165:AG168" si="152">IFERROR(IF(AF165-AE165&gt;0, "+" &amp; (AF165-AE165), AF165-AE165), "X")</f>
        <v>+17</v>
      </c>
      <c r="AH165" s="3">
        <v>45575</v>
      </c>
      <c r="AI165" s="3">
        <f t="shared" ref="AI165:AI168" si="153">AE165</f>
        <v>45558</v>
      </c>
      <c r="AJ165" s="3"/>
      <c r="AK165" s="2">
        <f t="shared" si="118"/>
        <v>-17</v>
      </c>
      <c r="AL165" s="2" t="s">
        <v>5567</v>
      </c>
      <c r="AM165" s="2" t="str">
        <f t="shared" si="119"/>
        <v>생산완료(-17)</v>
      </c>
      <c r="AN165" s="9">
        <f t="shared" si="120"/>
        <v>45650</v>
      </c>
      <c r="AO165" s="9">
        <f t="shared" si="121"/>
        <v>45652</v>
      </c>
      <c r="AP165" s="9"/>
      <c r="AQ165" s="2">
        <f t="shared" ref="AQ165:AQ196" si="154">AO165-AN165</f>
        <v>2</v>
      </c>
      <c r="AR165" s="12" t="str">
        <f t="shared" si="122"/>
        <v>+2</v>
      </c>
      <c r="AS165" t="s">
        <v>5567</v>
      </c>
      <c r="AT165" t="str">
        <f t="shared" si="123"/>
        <v>생산완료(+2)</v>
      </c>
    </row>
    <row r="166" spans="2:46" x14ac:dyDescent="0.3">
      <c r="B166" s="2" t="s">
        <v>5582</v>
      </c>
      <c r="C166" s="7">
        <v>-35</v>
      </c>
      <c r="D166" s="2"/>
      <c r="E166" s="2" t="s">
        <v>5461</v>
      </c>
      <c r="F166" s="2" t="s">
        <v>5453</v>
      </c>
      <c r="G166" s="2" t="s">
        <v>5425</v>
      </c>
      <c r="H166" s="2" t="s">
        <v>2889</v>
      </c>
      <c r="I166" s="2" t="str">
        <f t="shared" si="113"/>
        <v>20240909-1000140902-인쇄</v>
      </c>
      <c r="J166" s="2" t="str">
        <f t="shared" si="114"/>
        <v>20240909-1000140902-합지</v>
      </c>
      <c r="K166" s="2" t="str">
        <f t="shared" si="115"/>
        <v>20240909-1000140902-분단</v>
      </c>
      <c r="L166" s="2" t="str">
        <f t="shared" si="116"/>
        <v>20240909-1000140902-제대</v>
      </c>
      <c r="M166" s="2" t="str">
        <f>VLOOKUP(H166, '쿼리1'!$A:$R, 17, 0)</f>
        <v>무지(파베이크무지)</v>
      </c>
      <c r="N166" s="2" t="str">
        <f>VLOOKUP(H166, '쿼리1'!$A:$P, 15, 0)</f>
        <v>패트70</v>
      </c>
      <c r="O166" s="2">
        <v>1000140902</v>
      </c>
      <c r="P166" s="2" t="str">
        <f>VLOOKUP(H166, '쿼리1'!$A:$R, 17, 0)</f>
        <v>무지(파베이크무지)</v>
      </c>
      <c r="Q166" s="4">
        <f>VLOOKUP(H166, '쿼리1'!$A:$U, 20, 0)</f>
        <v>20000</v>
      </c>
      <c r="R166" s="2" t="s">
        <v>5397</v>
      </c>
      <c r="S166" s="2" t="s">
        <v>31</v>
      </c>
      <c r="T166" s="2" t="s">
        <v>5399</v>
      </c>
      <c r="U166" s="2" t="s">
        <v>31</v>
      </c>
      <c r="V166" s="2" t="s">
        <v>5388</v>
      </c>
      <c r="W166" s="3" t="s">
        <v>5388</v>
      </c>
      <c r="X166" s="6" t="str">
        <f t="shared" si="146"/>
        <v>X</v>
      </c>
      <c r="Y166" s="3">
        <v>45553</v>
      </c>
      <c r="Z166" s="3">
        <v>45593</v>
      </c>
      <c r="AA166" s="6" t="str">
        <f t="shared" si="151"/>
        <v>+40</v>
      </c>
      <c r="AB166" s="3">
        <v>45554</v>
      </c>
      <c r="AC166" s="5" t="s">
        <v>5396</v>
      </c>
      <c r="AD166" s="6">
        <f t="shared" ref="AD166:AD167" ca="1" si="155">TODAY()-AB166</f>
        <v>102</v>
      </c>
      <c r="AE166" s="3">
        <v>45558</v>
      </c>
      <c r="AF166" s="3">
        <v>45575</v>
      </c>
      <c r="AG166" s="2" t="str">
        <f t="shared" si="152"/>
        <v>+17</v>
      </c>
      <c r="AH166" s="3">
        <v>45593</v>
      </c>
      <c r="AI166" s="3">
        <f t="shared" si="153"/>
        <v>45558</v>
      </c>
      <c r="AJ166" s="3"/>
      <c r="AK166" s="2">
        <f t="shared" si="118"/>
        <v>-35</v>
      </c>
      <c r="AL166" s="2" t="s">
        <v>5567</v>
      </c>
      <c r="AM166" s="2" t="str">
        <f t="shared" si="119"/>
        <v>생산완료(-35)</v>
      </c>
      <c r="AN166" s="9">
        <f t="shared" si="120"/>
        <v>45648</v>
      </c>
      <c r="AO166" s="9">
        <f t="shared" si="121"/>
        <v>45646</v>
      </c>
      <c r="AP166" s="9"/>
      <c r="AQ166" s="2">
        <f t="shared" si="154"/>
        <v>-2</v>
      </c>
      <c r="AR166" s="12">
        <f t="shared" si="122"/>
        <v>-2</v>
      </c>
      <c r="AS166" t="s">
        <v>5567</v>
      </c>
      <c r="AT166" t="str">
        <f t="shared" si="123"/>
        <v>생산완료(-2)</v>
      </c>
    </row>
    <row r="167" spans="2:46" x14ac:dyDescent="0.3">
      <c r="B167" s="2" t="s">
        <v>5576</v>
      </c>
      <c r="C167" s="7">
        <v>-20</v>
      </c>
      <c r="D167" s="2"/>
      <c r="E167" s="2" t="s">
        <v>5418</v>
      </c>
      <c r="F167" s="2" t="s">
        <v>5452</v>
      </c>
      <c r="G167" s="2" t="s">
        <v>5431</v>
      </c>
      <c r="H167" s="2" t="s">
        <v>1609</v>
      </c>
      <c r="I167" s="2" t="str">
        <f t="shared" si="113"/>
        <v>20240909-1000145302-인쇄</v>
      </c>
      <c r="J167" s="2" t="str">
        <f t="shared" si="114"/>
        <v>20240909-1000145302-합지</v>
      </c>
      <c r="K167" s="2" t="str">
        <f t="shared" si="115"/>
        <v>20240909-1000145302-분단</v>
      </c>
      <c r="L167" s="2" t="str">
        <f t="shared" si="116"/>
        <v>20240909-1000145302-제대</v>
      </c>
      <c r="M167" s="2" t="str">
        <f>VLOOKUP(H167, '쿼리1'!$A:$R, 17, 0)</f>
        <v>무지</v>
      </c>
      <c r="N167" s="2" t="str">
        <f>VLOOKUP(H167, '쿼리1'!$A:$P, 15, 0)</f>
        <v>오씨피피(무광)60</v>
      </c>
      <c r="O167" s="2">
        <v>1000145302</v>
      </c>
      <c r="P167" s="2" t="str">
        <f>VLOOKUP(H167, '쿼리1'!$A:$R, 17, 0)</f>
        <v>무지</v>
      </c>
      <c r="Q167" s="4">
        <f>VLOOKUP(H167, '쿼리1'!$A:$U, 20, 0)</f>
        <v>50000</v>
      </c>
      <c r="R167" s="2" t="s">
        <v>5397</v>
      </c>
      <c r="S167" s="2" t="s">
        <v>31</v>
      </c>
      <c r="T167" s="2" t="s">
        <v>5399</v>
      </c>
      <c r="U167" s="2" t="s">
        <v>31</v>
      </c>
      <c r="V167" s="2" t="s">
        <v>5388</v>
      </c>
      <c r="W167" s="3" t="s">
        <v>5388</v>
      </c>
      <c r="X167" s="6" t="str">
        <f t="shared" si="146"/>
        <v>X</v>
      </c>
      <c r="Y167" s="3">
        <v>45552</v>
      </c>
      <c r="Z167" s="3">
        <v>45548</v>
      </c>
      <c r="AA167" s="6">
        <f t="shared" si="151"/>
        <v>-4</v>
      </c>
      <c r="AB167" s="3">
        <v>45553</v>
      </c>
      <c r="AC167" s="5" t="s">
        <v>5396</v>
      </c>
      <c r="AD167" s="6">
        <f t="shared" ca="1" si="155"/>
        <v>103</v>
      </c>
      <c r="AE167" s="3">
        <v>45555</v>
      </c>
      <c r="AF167" s="3">
        <v>45575</v>
      </c>
      <c r="AG167" s="2" t="str">
        <f t="shared" si="152"/>
        <v>+20</v>
      </c>
      <c r="AH167" s="3">
        <v>45575</v>
      </c>
      <c r="AI167" s="3">
        <f t="shared" si="153"/>
        <v>45555</v>
      </c>
      <c r="AJ167" s="3"/>
      <c r="AK167" s="2">
        <f t="shared" si="118"/>
        <v>-20</v>
      </c>
      <c r="AL167" s="2" t="s">
        <v>5567</v>
      </c>
      <c r="AM167" s="2" t="str">
        <f t="shared" si="119"/>
        <v>생산완료(-20)</v>
      </c>
      <c r="AN167" s="9">
        <f t="shared" si="120"/>
        <v>45575</v>
      </c>
      <c r="AO167" s="9">
        <f t="shared" si="121"/>
        <v>45555</v>
      </c>
      <c r="AP167" s="9"/>
      <c r="AQ167" s="2">
        <f t="shared" si="154"/>
        <v>-20</v>
      </c>
      <c r="AR167" s="12">
        <f t="shared" si="122"/>
        <v>-20</v>
      </c>
      <c r="AS167" t="s">
        <v>5567</v>
      </c>
      <c r="AT167" t="str">
        <f t="shared" si="123"/>
        <v>생산완료(-20)</v>
      </c>
    </row>
    <row r="168" spans="2:46" x14ac:dyDescent="0.3">
      <c r="B168" s="2" t="s">
        <v>5517</v>
      </c>
      <c r="C168" s="7">
        <v>-21</v>
      </c>
      <c r="D168" s="2" t="s">
        <v>5405</v>
      </c>
      <c r="E168" s="2" t="s">
        <v>5424</v>
      </c>
      <c r="F168" s="2"/>
      <c r="G168" s="2" t="s">
        <v>5449</v>
      </c>
      <c r="H168" s="2" t="s">
        <v>1936</v>
      </c>
      <c r="I168" s="2" t="str">
        <f t="shared" si="113"/>
        <v>20240909-1000148677-인쇄</v>
      </c>
      <c r="J168" s="2" t="str">
        <f t="shared" si="114"/>
        <v>20240909-1000148677-합지</v>
      </c>
      <c r="K168" s="2" t="str">
        <f t="shared" si="115"/>
        <v>20240909-1000148677-분단</v>
      </c>
      <c r="L168" s="2" t="str">
        <f t="shared" si="116"/>
        <v>20240909-1000148677-제대</v>
      </c>
      <c r="M168" s="2" t="str">
        <f>VLOOKUP(H168, '쿼리1'!$A:$R, 17, 0)</f>
        <v>6도-풍성방앗간표 고추가루(5kg)</v>
      </c>
      <c r="N168" s="2" t="str">
        <f>VLOOKUP(H168, '쿼리1'!$A:$P, 15, 0)</f>
        <v>패트105</v>
      </c>
      <c r="O168" s="2">
        <v>1000148677</v>
      </c>
      <c r="P168" s="2" t="str">
        <f>VLOOKUP(H168, '쿼리1'!$A:$R, 17, 0)</f>
        <v>6도-풍성방앗간표 고추가루(5kg)</v>
      </c>
      <c r="Q168" s="4">
        <f>VLOOKUP(H168, '쿼리1'!$A:$U, 20, 0)</f>
        <v>15384</v>
      </c>
      <c r="R168" s="2" t="s">
        <v>31</v>
      </c>
      <c r="S168" s="2" t="s">
        <v>31</v>
      </c>
      <c r="T168" s="2" t="s">
        <v>5397</v>
      </c>
      <c r="U168" s="2" t="s">
        <v>31</v>
      </c>
      <c r="V168" s="3">
        <v>45548</v>
      </c>
      <c r="W168" s="3">
        <v>45547</v>
      </c>
      <c r="X168" s="6">
        <f t="shared" ref="X168:X171" si="156">IFERROR(IF(W168-V168&gt;0, "+" &amp; (W168-V168), W168-V168), "X")</f>
        <v>-1</v>
      </c>
      <c r="Y168" s="3">
        <v>45552</v>
      </c>
      <c r="Z168" s="3">
        <v>45554</v>
      </c>
      <c r="AA168" s="6" t="str">
        <f t="shared" si="151"/>
        <v>+2</v>
      </c>
      <c r="AB168" s="3" t="s">
        <v>5388</v>
      </c>
      <c r="AC168" s="2" t="s">
        <v>5388</v>
      </c>
      <c r="AD168" s="6" t="str">
        <f>IFERROR(AC168-AB168, "X")</f>
        <v>X</v>
      </c>
      <c r="AE168" s="3">
        <v>45554</v>
      </c>
      <c r="AF168" s="3">
        <v>45575</v>
      </c>
      <c r="AG168" s="2" t="str">
        <f t="shared" si="152"/>
        <v>+21</v>
      </c>
      <c r="AH168" s="3">
        <v>45575</v>
      </c>
      <c r="AI168" s="3">
        <f t="shared" si="153"/>
        <v>45554</v>
      </c>
      <c r="AJ168" s="3"/>
      <c r="AK168" s="2">
        <f t="shared" si="118"/>
        <v>-21</v>
      </c>
      <c r="AL168" s="2" t="s">
        <v>5567</v>
      </c>
      <c r="AM168" s="2" t="str">
        <f t="shared" si="119"/>
        <v>생산완료(-21)</v>
      </c>
      <c r="AN168" s="9">
        <f t="shared" si="120"/>
        <v>45575</v>
      </c>
      <c r="AO168" s="9">
        <f t="shared" si="121"/>
        <v>45554</v>
      </c>
      <c r="AP168" s="9"/>
      <c r="AQ168" s="2">
        <f t="shared" si="154"/>
        <v>-21</v>
      </c>
      <c r="AR168" s="12">
        <f t="shared" si="122"/>
        <v>-21</v>
      </c>
      <c r="AS168" t="s">
        <v>5567</v>
      </c>
      <c r="AT168" t="str">
        <f t="shared" si="123"/>
        <v>생산완료(-21)</v>
      </c>
    </row>
    <row r="169" spans="2:46" x14ac:dyDescent="0.3">
      <c r="B169" s="2" t="s">
        <v>5429</v>
      </c>
      <c r="C169" s="7">
        <v>14</v>
      </c>
      <c r="D169" s="2" t="s">
        <v>5405</v>
      </c>
      <c r="E169" s="2" t="s">
        <v>5406</v>
      </c>
      <c r="F169" s="2" t="s">
        <v>5453</v>
      </c>
      <c r="G169" s="2"/>
      <c r="H169" s="2" t="s">
        <v>4936</v>
      </c>
      <c r="I169" s="2" t="str">
        <f t="shared" si="113"/>
        <v>20240909-1000149278-인쇄</v>
      </c>
      <c r="J169" s="2" t="str">
        <f t="shared" si="114"/>
        <v>20240909-1000149278-합지</v>
      </c>
      <c r="K169" s="2" t="str">
        <f t="shared" si="115"/>
        <v>20240909-1000149278-분단</v>
      </c>
      <c r="L169" s="2" t="str">
        <f t="shared" si="116"/>
        <v>20240909-1000149278-제대</v>
      </c>
      <c r="M169" s="2" t="str">
        <f>VLOOKUP(H169, '쿼리1'!$A:$R, 17, 0)</f>
        <v>1도(연속무늬)-우리할매떡볶이(150)</v>
      </c>
      <c r="N169" s="2" t="str">
        <f>VLOOKUP(H169, '쿼리1'!$A:$P, 15, 0)</f>
        <v>패씨피피60</v>
      </c>
      <c r="O169" s="2">
        <v>1000149278</v>
      </c>
      <c r="P169" s="2" t="str">
        <f>VLOOKUP(H169, '쿼리1'!$A:$R, 17, 0)</f>
        <v>1도(연속무늬)-우리할매떡볶이(150)</v>
      </c>
      <c r="Q169" s="4">
        <f>VLOOKUP(H169, '쿼리1'!$A:$U, 20, 0)</f>
        <v>1620</v>
      </c>
      <c r="R169" s="2" t="s">
        <v>31</v>
      </c>
      <c r="S169" s="2" t="s">
        <v>31</v>
      </c>
      <c r="T169" s="2" t="s">
        <v>5399</v>
      </c>
      <c r="U169" s="2" t="s">
        <v>5397</v>
      </c>
      <c r="V169" s="3">
        <v>45548</v>
      </c>
      <c r="W169" s="3">
        <v>45547</v>
      </c>
      <c r="X169" s="6">
        <f t="shared" si="156"/>
        <v>-1</v>
      </c>
      <c r="Y169" s="3">
        <v>45553</v>
      </c>
      <c r="Z169" s="3">
        <v>45548</v>
      </c>
      <c r="AA169" s="6">
        <f t="shared" si="151"/>
        <v>-5</v>
      </c>
      <c r="AB169" s="3">
        <v>45554</v>
      </c>
      <c r="AC169" s="5" t="s">
        <v>5396</v>
      </c>
      <c r="AD169" s="6">
        <f t="shared" ref="AD169:AD172" ca="1" si="157">TODAY()-AB169</f>
        <v>102</v>
      </c>
      <c r="AE169" s="2" t="s">
        <v>5388</v>
      </c>
      <c r="AF169" s="2" t="s">
        <v>5388</v>
      </c>
      <c r="AG169" s="2" t="str">
        <f>IFERROR(AF169-AE169, "X")</f>
        <v>X</v>
      </c>
      <c r="AH169" s="3">
        <v>45548</v>
      </c>
      <c r="AI169" s="3">
        <v>45562</v>
      </c>
      <c r="AJ169" s="3"/>
      <c r="AK169" s="2" t="str">
        <f t="shared" si="118"/>
        <v>+14</v>
      </c>
      <c r="AL169" s="2" t="s">
        <v>5567</v>
      </c>
      <c r="AM169" s="2" t="str">
        <f t="shared" si="119"/>
        <v>생산완료(+14)</v>
      </c>
      <c r="AN169" s="9">
        <f t="shared" si="120"/>
        <v>45653</v>
      </c>
      <c r="AO169" s="9">
        <f t="shared" si="121"/>
        <v>45653</v>
      </c>
      <c r="AP169" s="9"/>
      <c r="AQ169" s="2">
        <f t="shared" si="154"/>
        <v>0</v>
      </c>
      <c r="AR169" s="12">
        <f t="shared" si="122"/>
        <v>0</v>
      </c>
      <c r="AS169" t="s">
        <v>5567</v>
      </c>
      <c r="AT169" t="str">
        <f t="shared" si="123"/>
        <v>생산완료(0)</v>
      </c>
    </row>
    <row r="170" spans="2:46" x14ac:dyDescent="0.3">
      <c r="B170" s="2" t="s">
        <v>5456</v>
      </c>
      <c r="C170" s="7">
        <v>12</v>
      </c>
      <c r="D170" s="2" t="s">
        <v>5415</v>
      </c>
      <c r="E170" s="2" t="s">
        <v>5406</v>
      </c>
      <c r="F170" s="2" t="s">
        <v>5453</v>
      </c>
      <c r="G170" s="2"/>
      <c r="H170" s="2" t="s">
        <v>1880</v>
      </c>
      <c r="I170" s="2" t="str">
        <f t="shared" si="113"/>
        <v>20240909-1000150136-인쇄</v>
      </c>
      <c r="J170" s="2" t="str">
        <f t="shared" si="114"/>
        <v>20240909-1000150136-합지</v>
      </c>
      <c r="K170" s="2" t="str">
        <f t="shared" si="115"/>
        <v>20240909-1000150136-분단</v>
      </c>
      <c r="L170" s="2" t="str">
        <f t="shared" si="116"/>
        <v>20240909-1000150136-제대</v>
      </c>
      <c r="M170" s="2" t="str">
        <f>VLOOKUP(H170, '쿼리1'!$A:$R, 17, 0)</f>
        <v>1도-매홍엘앤에프-바삭누룽지 공용봉투</v>
      </c>
      <c r="N170" s="2" t="str">
        <f>VLOOKUP(H170, '쿼리1'!$A:$P, 15, 0)</f>
        <v>오씨피피(투명)50</v>
      </c>
      <c r="O170" s="2">
        <v>1000150136</v>
      </c>
      <c r="P170" s="2" t="str">
        <f>VLOOKUP(H170, '쿼리1'!$A:$R, 17, 0)</f>
        <v>1도-매홍엘앤에프-바삭누룽지 공용봉투</v>
      </c>
      <c r="Q170" s="4">
        <f>VLOOKUP(H170, '쿼리1'!$A:$U, 20, 0)</f>
        <v>24</v>
      </c>
      <c r="R170" s="2" t="s">
        <v>31</v>
      </c>
      <c r="S170" s="2" t="s">
        <v>31</v>
      </c>
      <c r="T170" s="2" t="s">
        <v>5399</v>
      </c>
      <c r="U170" s="2" t="s">
        <v>5397</v>
      </c>
      <c r="V170" s="3">
        <v>45548</v>
      </c>
      <c r="W170" s="3">
        <v>45545</v>
      </c>
      <c r="X170" s="6">
        <f t="shared" si="156"/>
        <v>-3</v>
      </c>
      <c r="Y170" s="3">
        <v>45553</v>
      </c>
      <c r="Z170" s="3">
        <v>45548</v>
      </c>
      <c r="AA170" s="6">
        <f t="shared" si="151"/>
        <v>-5</v>
      </c>
      <c r="AB170" s="3">
        <v>45554</v>
      </c>
      <c r="AC170" s="5" t="s">
        <v>5396</v>
      </c>
      <c r="AD170" s="6">
        <f t="shared" ca="1" si="157"/>
        <v>102</v>
      </c>
      <c r="AE170" s="2" t="s">
        <v>5388</v>
      </c>
      <c r="AF170" s="2" t="s">
        <v>5388</v>
      </c>
      <c r="AG170" s="2" t="str">
        <f>IFERROR(AF170-AE170, "X")</f>
        <v>X</v>
      </c>
      <c r="AH170" s="3">
        <v>45548</v>
      </c>
      <c r="AI170" s="3">
        <v>45560</v>
      </c>
      <c r="AJ170" s="3"/>
      <c r="AK170" s="2" t="str">
        <f t="shared" si="118"/>
        <v>+12</v>
      </c>
      <c r="AL170" s="2" t="s">
        <v>5567</v>
      </c>
      <c r="AM170" s="2" t="str">
        <f t="shared" si="119"/>
        <v>생산완료(+12)</v>
      </c>
      <c r="AN170" s="9">
        <f t="shared" si="120"/>
        <v>45618</v>
      </c>
      <c r="AO170" s="9">
        <f t="shared" si="121"/>
        <v>45617</v>
      </c>
      <c r="AP170" s="9"/>
      <c r="AQ170" s="2">
        <f t="shared" si="154"/>
        <v>-1</v>
      </c>
      <c r="AR170" s="12">
        <f t="shared" si="122"/>
        <v>-1</v>
      </c>
      <c r="AS170" t="s">
        <v>5567</v>
      </c>
      <c r="AT170" t="str">
        <f t="shared" si="123"/>
        <v>생산완료(-1)</v>
      </c>
    </row>
    <row r="171" spans="2:46" x14ac:dyDescent="0.3">
      <c r="B171" s="2" t="s">
        <v>5429</v>
      </c>
      <c r="C171" s="7">
        <v>14</v>
      </c>
      <c r="D171" s="2" t="s">
        <v>5405</v>
      </c>
      <c r="E171" s="2" t="s">
        <v>5406</v>
      </c>
      <c r="F171" s="2" t="s">
        <v>5453</v>
      </c>
      <c r="G171" s="2"/>
      <c r="H171" s="2" t="s">
        <v>4811</v>
      </c>
      <c r="I171" s="2" t="str">
        <f t="shared" si="113"/>
        <v>20240909-1000151236-인쇄</v>
      </c>
      <c r="J171" s="2" t="str">
        <f t="shared" si="114"/>
        <v>20240909-1000151236-합지</v>
      </c>
      <c r="K171" s="2" t="str">
        <f t="shared" si="115"/>
        <v>20240909-1000151236-분단</v>
      </c>
      <c r="L171" s="2" t="str">
        <f t="shared" si="116"/>
        <v>20240909-1000151236-제대</v>
      </c>
      <c r="M171" s="2" t="str">
        <f>VLOOKUP(H171, '쿼리1'!$A:$R, 17, 0)</f>
        <v>1도-특판)마카롱-분리배출</v>
      </c>
      <c r="N171" s="2" t="str">
        <f>VLOOKUP(H171, '쿼리1'!$A:$P, 15, 0)</f>
        <v>오씨피피(투명)40</v>
      </c>
      <c r="O171" s="2">
        <v>1000151236</v>
      </c>
      <c r="P171" s="2" t="str">
        <f>VLOOKUP(H171, '쿼리1'!$A:$R, 17, 0)</f>
        <v>1도-특판)마카롱-분리배출</v>
      </c>
      <c r="Q171" s="4">
        <f>VLOOKUP(H171, '쿼리1'!$A:$U, 20, 0)</f>
        <v>64</v>
      </c>
      <c r="R171" s="2" t="s">
        <v>31</v>
      </c>
      <c r="S171" s="2" t="s">
        <v>31</v>
      </c>
      <c r="T171" s="2" t="s">
        <v>5399</v>
      </c>
      <c r="U171" s="2" t="s">
        <v>5397</v>
      </c>
      <c r="V171" s="3">
        <v>45548</v>
      </c>
      <c r="W171" s="3">
        <v>45547</v>
      </c>
      <c r="X171" s="6">
        <f t="shared" si="156"/>
        <v>-1</v>
      </c>
      <c r="Y171" s="3">
        <v>45553</v>
      </c>
      <c r="Z171" s="3">
        <v>45548</v>
      </c>
      <c r="AA171" s="6">
        <f t="shared" si="151"/>
        <v>-5</v>
      </c>
      <c r="AB171" s="3">
        <v>45554</v>
      </c>
      <c r="AC171" s="5" t="s">
        <v>5396</v>
      </c>
      <c r="AD171" s="6">
        <f t="shared" ca="1" si="157"/>
        <v>102</v>
      </c>
      <c r="AE171" s="2" t="s">
        <v>5388</v>
      </c>
      <c r="AF171" s="2" t="s">
        <v>5388</v>
      </c>
      <c r="AG171" s="2" t="str">
        <f>IFERROR(AF171-AE171, "X")</f>
        <v>X</v>
      </c>
      <c r="AH171" s="3">
        <v>45548</v>
      </c>
      <c r="AI171" s="3">
        <v>45562</v>
      </c>
      <c r="AJ171" s="3"/>
      <c r="AK171" s="2" t="str">
        <f t="shared" si="118"/>
        <v>+14</v>
      </c>
      <c r="AL171" s="2" t="s">
        <v>5567</v>
      </c>
      <c r="AM171" s="2" t="str">
        <f t="shared" si="119"/>
        <v>생산완료(+14)</v>
      </c>
      <c r="AN171" s="9">
        <f t="shared" si="120"/>
        <v>45548</v>
      </c>
      <c r="AO171" s="9">
        <f t="shared" si="121"/>
        <v>45562</v>
      </c>
      <c r="AP171" s="9"/>
      <c r="AQ171" s="2">
        <f t="shared" si="154"/>
        <v>14</v>
      </c>
      <c r="AR171" s="12" t="str">
        <f t="shared" si="122"/>
        <v>+14</v>
      </c>
      <c r="AS171" t="s">
        <v>5567</v>
      </c>
      <c r="AT171" t="str">
        <f t="shared" si="123"/>
        <v>생산완료(+14)</v>
      </c>
    </row>
    <row r="172" spans="2:46" x14ac:dyDescent="0.3">
      <c r="B172" s="2" t="s">
        <v>5576</v>
      </c>
      <c r="C172" s="7">
        <v>-20</v>
      </c>
      <c r="D172" s="2"/>
      <c r="E172" s="2" t="s">
        <v>5415</v>
      </c>
      <c r="F172" s="2" t="s">
        <v>5452</v>
      </c>
      <c r="G172" s="2" t="s">
        <v>5431</v>
      </c>
      <c r="H172" s="2" t="s">
        <v>1612</v>
      </c>
      <c r="I172" s="2" t="str">
        <f t="shared" si="113"/>
        <v>20240909-1000152745-인쇄</v>
      </c>
      <c r="J172" s="2" t="str">
        <f t="shared" si="114"/>
        <v>20240909-1000152745-합지</v>
      </c>
      <c r="K172" s="2" t="str">
        <f t="shared" si="115"/>
        <v>20240909-1000152745-분단</v>
      </c>
      <c r="L172" s="2" t="str">
        <f t="shared" si="116"/>
        <v>20240909-1000152745-제대</v>
      </c>
      <c r="M172" s="2" t="str">
        <f>VLOOKUP(H172, '쿼리1'!$A:$R, 17, 0)</f>
        <v>무지</v>
      </c>
      <c r="N172" s="2" t="str">
        <f>VLOOKUP(H172, '쿼리1'!$A:$P, 15, 0)</f>
        <v>오씨피피(무광)60</v>
      </c>
      <c r="O172" s="2">
        <v>1000152745</v>
      </c>
      <c r="P172" s="2" t="str">
        <f>VLOOKUP(H172, '쿼리1'!$A:$R, 17, 0)</f>
        <v>무지</v>
      </c>
      <c r="Q172" s="4">
        <f>VLOOKUP(H172, '쿼리1'!$A:$U, 20, 0)</f>
        <v>26666</v>
      </c>
      <c r="R172" s="2" t="s">
        <v>5397</v>
      </c>
      <c r="S172" s="2" t="s">
        <v>31</v>
      </c>
      <c r="T172" s="2" t="s">
        <v>5399</v>
      </c>
      <c r="U172" s="2" t="s">
        <v>31</v>
      </c>
      <c r="V172" s="2" t="s">
        <v>5388</v>
      </c>
      <c r="W172" s="3" t="s">
        <v>5388</v>
      </c>
      <c r="X172" s="6" t="str">
        <f>IFERROR(W172-V172, "X")</f>
        <v>X</v>
      </c>
      <c r="Y172" s="3">
        <v>45552</v>
      </c>
      <c r="Z172" s="3">
        <v>45549</v>
      </c>
      <c r="AA172" s="6">
        <f t="shared" si="151"/>
        <v>-3</v>
      </c>
      <c r="AB172" s="3">
        <v>45553</v>
      </c>
      <c r="AC172" s="5" t="s">
        <v>5396</v>
      </c>
      <c r="AD172" s="6">
        <f t="shared" ca="1" si="157"/>
        <v>103</v>
      </c>
      <c r="AE172" s="3">
        <v>45555</v>
      </c>
      <c r="AF172" s="3">
        <v>45575</v>
      </c>
      <c r="AG172" s="2" t="str">
        <f>IFERROR(IF(AF172-AE172&gt;0, "+" &amp; (AF172-AE172), AF172-AE172), "X")</f>
        <v>+20</v>
      </c>
      <c r="AH172" s="3">
        <v>45575</v>
      </c>
      <c r="AI172" s="3">
        <f>AE172</f>
        <v>45555</v>
      </c>
      <c r="AJ172" s="3"/>
      <c r="AK172" s="2">
        <f t="shared" si="118"/>
        <v>-20</v>
      </c>
      <c r="AL172" s="2" t="s">
        <v>5567</v>
      </c>
      <c r="AM172" s="2" t="str">
        <f t="shared" si="119"/>
        <v>생산완료(-20)</v>
      </c>
      <c r="AN172" s="9">
        <f t="shared" si="120"/>
        <v>45575</v>
      </c>
      <c r="AO172" s="9">
        <f t="shared" si="121"/>
        <v>45555</v>
      </c>
      <c r="AP172" s="9"/>
      <c r="AQ172" s="2">
        <f t="shared" si="154"/>
        <v>-20</v>
      </c>
      <c r="AR172" s="12">
        <f t="shared" si="122"/>
        <v>-20</v>
      </c>
      <c r="AS172" t="s">
        <v>5567</v>
      </c>
      <c r="AT172" t="str">
        <f t="shared" si="123"/>
        <v>생산완료(-20)</v>
      </c>
    </row>
    <row r="173" spans="2:46" x14ac:dyDescent="0.3">
      <c r="B173" s="2" t="s">
        <v>5600</v>
      </c>
      <c r="C173" s="7">
        <v>-96</v>
      </c>
      <c r="D173" s="2" t="s">
        <v>5405</v>
      </c>
      <c r="E173" s="2" t="s">
        <v>5407</v>
      </c>
      <c r="F173" s="2" t="s">
        <v>5462</v>
      </c>
      <c r="G173" s="2"/>
      <c r="H173" s="2" t="s">
        <v>4997</v>
      </c>
      <c r="I173" s="2" t="str">
        <f t="shared" si="113"/>
        <v>20240909-1000154681-인쇄</v>
      </c>
      <c r="J173" s="2" t="str">
        <f t="shared" si="114"/>
        <v>20240909-1000154681-합지</v>
      </c>
      <c r="K173" s="2" t="str">
        <f t="shared" si="115"/>
        <v>20240909-1000154681-분단</v>
      </c>
      <c r="L173" s="2" t="str">
        <f t="shared" si="116"/>
        <v>20240909-1000154681-제대</v>
      </c>
      <c r="M173" s="2" t="str">
        <f>VLOOKUP(H173, '쿼리1'!$A:$R, 17, 0)</f>
        <v>4도-MH)부드러운 10결버터 데니쉬식빵(3개입)-사이즈변경</v>
      </c>
      <c r="N173" s="2" t="str">
        <f>VLOOKUP(H173, '쿼리1'!$A:$P, 15, 0)</f>
        <v>오씨피피(투명)40</v>
      </c>
      <c r="O173" s="2">
        <v>1000154681</v>
      </c>
      <c r="P173" s="2" t="str">
        <f>VLOOKUP(H173, '쿼리1'!$A:$R, 17, 0)</f>
        <v>4도-MH)부드러운 10결버터 데니쉬식빵(3개입)-사이즈변경</v>
      </c>
      <c r="Q173" s="4">
        <f>VLOOKUP(H173, '쿼리1'!$A:$U, 20, 0)</f>
        <v>32</v>
      </c>
      <c r="R173" s="2" t="s">
        <v>31</v>
      </c>
      <c r="S173" s="2" t="s">
        <v>31</v>
      </c>
      <c r="T173" s="2" t="s">
        <v>31</v>
      </c>
      <c r="U173" s="2" t="s">
        <v>5397</v>
      </c>
      <c r="V173" s="3">
        <v>45548</v>
      </c>
      <c r="W173" s="3">
        <v>45547</v>
      </c>
      <c r="X173" s="6">
        <f t="shared" ref="X173:X186" si="158">IFERROR(IF(W173-V173&gt;0, "+" &amp; (W173-V173), W173-V173), "X")</f>
        <v>-1</v>
      </c>
      <c r="Y173" s="3">
        <v>45553</v>
      </c>
      <c r="Z173" s="3">
        <v>45547</v>
      </c>
      <c r="AA173" s="6">
        <f t="shared" si="151"/>
        <v>-6</v>
      </c>
      <c r="AB173" s="3">
        <v>45554</v>
      </c>
      <c r="AC173" s="3">
        <v>45650</v>
      </c>
      <c r="AD173" s="6" t="str">
        <f>IFERROR(IF(AC173-AB173&gt;0, "+" &amp; (AC173-AB173), AC173-AB173), "X")</f>
        <v>+96</v>
      </c>
      <c r="AE173" s="2" t="s">
        <v>5388</v>
      </c>
      <c r="AF173" s="2" t="s">
        <v>5388</v>
      </c>
      <c r="AG173" s="2" t="str">
        <f>IFERROR(AF173-AE173, "X")</f>
        <v>X</v>
      </c>
      <c r="AH173" s="3">
        <v>45650</v>
      </c>
      <c r="AI173" s="3">
        <f>AB173</f>
        <v>45554</v>
      </c>
      <c r="AJ173" s="3"/>
      <c r="AK173" s="2">
        <f t="shared" si="118"/>
        <v>-96</v>
      </c>
      <c r="AL173" s="2" t="s">
        <v>5567</v>
      </c>
      <c r="AM173" s="2" t="str">
        <f t="shared" si="119"/>
        <v>생산완료(-96)</v>
      </c>
      <c r="AN173" s="9">
        <f t="shared" si="120"/>
        <v>45650</v>
      </c>
      <c r="AO173" s="9">
        <f t="shared" si="121"/>
        <v>45658</v>
      </c>
      <c r="AP173" s="9"/>
      <c r="AQ173" s="2">
        <f t="shared" si="154"/>
        <v>8</v>
      </c>
      <c r="AR173" s="12" t="str">
        <f t="shared" si="122"/>
        <v>+8</v>
      </c>
      <c r="AS173" t="s">
        <v>5567</v>
      </c>
      <c r="AT173" t="str">
        <f t="shared" si="123"/>
        <v>생산완료(+8)</v>
      </c>
    </row>
    <row r="174" spans="2:46" x14ac:dyDescent="0.3">
      <c r="B174" s="2" t="s">
        <v>5430</v>
      </c>
      <c r="C174" s="7">
        <v>7</v>
      </c>
      <c r="D174" s="2" t="s">
        <v>5405</v>
      </c>
      <c r="E174" s="2" t="s">
        <v>5406</v>
      </c>
      <c r="F174" s="2" t="s">
        <v>5453</v>
      </c>
      <c r="G174" s="2"/>
      <c r="H174" s="2" t="s">
        <v>5296</v>
      </c>
      <c r="I174" s="2" t="str">
        <f t="shared" si="113"/>
        <v>20240909-1000154686-인쇄</v>
      </c>
      <c r="J174" s="2" t="str">
        <f t="shared" si="114"/>
        <v>20240909-1000154686-합지</v>
      </c>
      <c r="K174" s="2" t="str">
        <f t="shared" si="115"/>
        <v>20240909-1000154686-분단</v>
      </c>
      <c r="L174" s="2" t="str">
        <f t="shared" si="116"/>
        <v>20240909-1000154686-제대</v>
      </c>
      <c r="M174" s="2" t="str">
        <f>VLOOKUP(H174, '쿼리1'!$A:$R, 17, 0)</f>
        <v>3도-MH)버터 몽블랑 데니쉬240g-사이즈변경</v>
      </c>
      <c r="N174" s="2" t="str">
        <f>VLOOKUP(H174, '쿼리1'!$A:$P, 15, 0)</f>
        <v>오씨피피(투명)40</v>
      </c>
      <c r="O174" s="2">
        <v>1000154686</v>
      </c>
      <c r="P174" s="2" t="str">
        <f>VLOOKUP(H174, '쿼리1'!$A:$R, 17, 0)</f>
        <v>3도-MH)버터 몽블랑 데니쉬240g-사이즈변경</v>
      </c>
      <c r="Q174" s="4">
        <f>VLOOKUP(H174, '쿼리1'!$A:$U, 20, 0)</f>
        <v>32</v>
      </c>
      <c r="R174" s="2" t="s">
        <v>31</v>
      </c>
      <c r="S174" s="2" t="s">
        <v>31</v>
      </c>
      <c r="T174" s="2" t="s">
        <v>5399</v>
      </c>
      <c r="U174" s="2" t="s">
        <v>5397</v>
      </c>
      <c r="V174" s="3">
        <v>45548</v>
      </c>
      <c r="W174" s="3">
        <v>45547</v>
      </c>
      <c r="X174" s="6">
        <f t="shared" si="158"/>
        <v>-1</v>
      </c>
      <c r="Y174" s="3">
        <v>45553</v>
      </c>
      <c r="Z174" s="3">
        <v>45548</v>
      </c>
      <c r="AA174" s="6">
        <f t="shared" si="151"/>
        <v>-5</v>
      </c>
      <c r="AB174" s="3">
        <v>45554</v>
      </c>
      <c r="AC174" s="5" t="s">
        <v>5396</v>
      </c>
      <c r="AD174" s="6">
        <f t="shared" ref="AD174:AD176" ca="1" si="159">TODAY()-AB174</f>
        <v>102</v>
      </c>
      <c r="AE174" s="2" t="s">
        <v>5388</v>
      </c>
      <c r="AF174" s="2" t="s">
        <v>5388</v>
      </c>
      <c r="AG174" s="2" t="str">
        <f>IFERROR(AF174-AE174, "X")</f>
        <v>X</v>
      </c>
      <c r="AH174" s="3">
        <v>45548</v>
      </c>
      <c r="AI174" s="3">
        <v>45555</v>
      </c>
      <c r="AJ174" s="3"/>
      <c r="AK174" s="2" t="str">
        <f t="shared" si="118"/>
        <v>+7</v>
      </c>
      <c r="AL174" s="2" t="s">
        <v>5567</v>
      </c>
      <c r="AM174" s="2" t="str">
        <f t="shared" si="119"/>
        <v>생산완료(+7)</v>
      </c>
      <c r="AN174" s="9">
        <f t="shared" si="120"/>
        <v>45645</v>
      </c>
      <c r="AO174" s="9">
        <f t="shared" si="121"/>
        <v>45637</v>
      </c>
      <c r="AP174" s="9"/>
      <c r="AQ174" s="2">
        <f t="shared" si="154"/>
        <v>-8</v>
      </c>
      <c r="AR174" s="12">
        <f t="shared" si="122"/>
        <v>-8</v>
      </c>
      <c r="AS174" t="s">
        <v>5567</v>
      </c>
      <c r="AT174" t="str">
        <f t="shared" si="123"/>
        <v>생산완료(-8)</v>
      </c>
    </row>
    <row r="175" spans="2:46" x14ac:dyDescent="0.3">
      <c r="B175" s="2" t="s">
        <v>5409</v>
      </c>
      <c r="C175" s="7">
        <v>0</v>
      </c>
      <c r="D175" s="2" t="s">
        <v>5430</v>
      </c>
      <c r="E175" s="2" t="s">
        <v>5421</v>
      </c>
      <c r="F175" s="2" t="s">
        <v>5453</v>
      </c>
      <c r="G175" s="2"/>
      <c r="H175" s="2" t="s">
        <v>5266</v>
      </c>
      <c r="I175" s="2" t="str">
        <f t="shared" si="113"/>
        <v>20240909-1000156480-인쇄</v>
      </c>
      <c r="J175" s="2" t="str">
        <f t="shared" si="114"/>
        <v>20240909-1000156480-합지</v>
      </c>
      <c r="K175" s="2" t="str">
        <f t="shared" si="115"/>
        <v>20240909-1000156480-분단</v>
      </c>
      <c r="L175" s="2" t="str">
        <f t="shared" si="116"/>
        <v>20240909-1000156480-제대</v>
      </c>
      <c r="M175" s="2" t="str">
        <f>VLOOKUP(H175, '쿼리1'!$A:$R, 17, 0)</f>
        <v>3도-SB)프리미엄 바나나 1입(에콰도르산)</v>
      </c>
      <c r="N175" s="2" t="str">
        <f>VLOOKUP(H175, '쿼리1'!$A:$P, 15, 0)</f>
        <v>오씨피피(투명)40</v>
      </c>
      <c r="O175" s="2">
        <v>1000156480</v>
      </c>
      <c r="P175" s="2" t="str">
        <f>VLOOKUP(H175, '쿼리1'!$A:$R, 17, 0)</f>
        <v>3도-SB)프리미엄 바나나 1입(에콰도르산)</v>
      </c>
      <c r="Q175" s="4">
        <f>VLOOKUP(H175, '쿼리1'!$A:$U, 20, 0)</f>
        <v>24</v>
      </c>
      <c r="R175" s="2" t="s">
        <v>31</v>
      </c>
      <c r="S175" s="2" t="s">
        <v>31</v>
      </c>
      <c r="T175" s="2" t="s">
        <v>5399</v>
      </c>
      <c r="U175" s="2" t="s">
        <v>5397</v>
      </c>
      <c r="V175" s="3">
        <v>45548</v>
      </c>
      <c r="W175" s="3">
        <v>45555</v>
      </c>
      <c r="X175" s="6" t="str">
        <f t="shared" si="158"/>
        <v>+7</v>
      </c>
      <c r="Y175" s="3">
        <v>45553</v>
      </c>
      <c r="Z175" s="3">
        <v>45558</v>
      </c>
      <c r="AA175" s="6" t="str">
        <f t="shared" si="151"/>
        <v>+5</v>
      </c>
      <c r="AB175" s="3">
        <v>45554</v>
      </c>
      <c r="AC175" s="5" t="s">
        <v>5396</v>
      </c>
      <c r="AD175" s="6">
        <f t="shared" ca="1" si="159"/>
        <v>102</v>
      </c>
      <c r="AE175" s="2" t="s">
        <v>5388</v>
      </c>
      <c r="AF175" s="2" t="s">
        <v>5388</v>
      </c>
      <c r="AG175" s="2" t="str">
        <f>IFERROR(AF175-AE175, "X")</f>
        <v>X</v>
      </c>
      <c r="AH175" s="3">
        <v>45558</v>
      </c>
      <c r="AI175" s="3">
        <v>45558</v>
      </c>
      <c r="AJ175" s="3"/>
      <c r="AK175" s="2">
        <f t="shared" si="118"/>
        <v>0</v>
      </c>
      <c r="AL175" s="2" t="s">
        <v>5567</v>
      </c>
      <c r="AM175" s="2" t="str">
        <f t="shared" si="119"/>
        <v>생산완료(0)</v>
      </c>
      <c r="AN175" s="9">
        <f t="shared" si="120"/>
        <v>45614</v>
      </c>
      <c r="AO175" s="9">
        <f t="shared" si="121"/>
        <v>45656</v>
      </c>
      <c r="AP175" s="9"/>
      <c r="AQ175" s="2">
        <f t="shared" si="154"/>
        <v>42</v>
      </c>
      <c r="AR175" s="12" t="str">
        <f t="shared" si="122"/>
        <v>+42</v>
      </c>
      <c r="AS175" t="s">
        <v>5567</v>
      </c>
      <c r="AT175" t="str">
        <f t="shared" si="123"/>
        <v>생산완료(+42)</v>
      </c>
    </row>
    <row r="176" spans="2:46" x14ac:dyDescent="0.3">
      <c r="B176" s="2" t="s">
        <v>5444</v>
      </c>
      <c r="C176" s="7">
        <v>10</v>
      </c>
      <c r="D176" s="2" t="s">
        <v>5405</v>
      </c>
      <c r="E176" s="2" t="s">
        <v>5406</v>
      </c>
      <c r="F176" s="2" t="s">
        <v>5453</v>
      </c>
      <c r="G176" s="2"/>
      <c r="H176" s="2" t="s">
        <v>4870</v>
      </c>
      <c r="I176" s="2" t="str">
        <f t="shared" si="113"/>
        <v>20240909-1000158432-인쇄</v>
      </c>
      <c r="J176" s="2" t="str">
        <f t="shared" si="114"/>
        <v>20240909-1000158432-합지</v>
      </c>
      <c r="K176" s="2" t="str">
        <f t="shared" si="115"/>
        <v>20240909-1000158432-분단</v>
      </c>
      <c r="L176" s="2" t="str">
        <f t="shared" si="116"/>
        <v>20240909-1000158432-제대</v>
      </c>
      <c r="M176" s="2" t="str">
        <f>VLOOKUP(H176, '쿼리1'!$A:$R, 17, 0)</f>
        <v>3도-SB)클래식스콘</v>
      </c>
      <c r="N176" s="2" t="str">
        <f>VLOOKUP(H176, '쿼리1'!$A:$P, 15, 0)</f>
        <v>오씨피피(유무광)40</v>
      </c>
      <c r="O176" s="2">
        <v>1000158432</v>
      </c>
      <c r="P176" s="2" t="str">
        <f>VLOOKUP(H176, '쿼리1'!$A:$R, 17, 0)</f>
        <v>3도-SB)클래식스콘</v>
      </c>
      <c r="Q176" s="4">
        <f>VLOOKUP(H176, '쿼리1'!$A:$U, 20, 0)</f>
        <v>48</v>
      </c>
      <c r="R176" s="2" t="s">
        <v>31</v>
      </c>
      <c r="S176" s="2" t="s">
        <v>31</v>
      </c>
      <c r="T176" s="2" t="s">
        <v>5399</v>
      </c>
      <c r="U176" s="2" t="s">
        <v>5397</v>
      </c>
      <c r="V176" s="3">
        <v>45548</v>
      </c>
      <c r="W176" s="3">
        <v>45547</v>
      </c>
      <c r="X176" s="6">
        <f t="shared" si="158"/>
        <v>-1</v>
      </c>
      <c r="Y176" s="3">
        <v>45553</v>
      </c>
      <c r="Z176" s="3">
        <v>45548</v>
      </c>
      <c r="AA176" s="6">
        <f t="shared" si="151"/>
        <v>-5</v>
      </c>
      <c r="AB176" s="3">
        <v>45554</v>
      </c>
      <c r="AC176" s="5" t="s">
        <v>5396</v>
      </c>
      <c r="AD176" s="6">
        <f t="shared" ca="1" si="159"/>
        <v>102</v>
      </c>
      <c r="AE176" s="2" t="s">
        <v>5388</v>
      </c>
      <c r="AF176" s="2" t="s">
        <v>5388</v>
      </c>
      <c r="AG176" s="2" t="str">
        <f>IFERROR(AF176-AE176, "X")</f>
        <v>X</v>
      </c>
      <c r="AH176" s="3">
        <v>45548</v>
      </c>
      <c r="AI176" s="3">
        <v>45558</v>
      </c>
      <c r="AJ176" s="3"/>
      <c r="AK176" s="2" t="str">
        <f t="shared" si="118"/>
        <v>+10</v>
      </c>
      <c r="AL176" s="2" t="s">
        <v>5567</v>
      </c>
      <c r="AM176" s="2" t="str">
        <f t="shared" si="119"/>
        <v>생산완료(+10)</v>
      </c>
      <c r="AN176" s="9">
        <f t="shared" si="120"/>
        <v>45579</v>
      </c>
      <c r="AO176" s="9">
        <f t="shared" si="121"/>
        <v>45582</v>
      </c>
      <c r="AP176" s="9"/>
      <c r="AQ176" s="2">
        <f t="shared" si="154"/>
        <v>3</v>
      </c>
      <c r="AR176" s="12" t="str">
        <f t="shared" si="122"/>
        <v>+3</v>
      </c>
      <c r="AS176" t="s">
        <v>5567</v>
      </c>
      <c r="AT176" t="str">
        <f t="shared" si="123"/>
        <v>생산완료(+3)</v>
      </c>
    </row>
    <row r="177" spans="2:46" x14ac:dyDescent="0.3">
      <c r="B177" s="2" t="s">
        <v>5576</v>
      </c>
      <c r="C177" s="7">
        <v>-20</v>
      </c>
      <c r="D177" s="2" t="s">
        <v>5416</v>
      </c>
      <c r="E177" s="2" t="s">
        <v>5418</v>
      </c>
      <c r="F177" s="2"/>
      <c r="G177" s="2" t="s">
        <v>5431</v>
      </c>
      <c r="H177" s="2" t="s">
        <v>587</v>
      </c>
      <c r="I177" s="2" t="str">
        <f t="shared" si="113"/>
        <v>20240909-1000160076-인쇄</v>
      </c>
      <c r="J177" s="2" t="str">
        <f t="shared" si="114"/>
        <v>20240909-1000160076-합지</v>
      </c>
      <c r="K177" s="2" t="str">
        <f t="shared" si="115"/>
        <v>20240909-1000160076-분단</v>
      </c>
      <c r="L177" s="2" t="str">
        <f t="shared" si="116"/>
        <v>20240909-1000160076-제대</v>
      </c>
      <c r="M177" s="2" t="str">
        <f>VLOOKUP(H177, '쿼리1'!$A:$R, 17, 0)</f>
        <v>5도-대복건해-갯내음</v>
      </c>
      <c r="N177" s="2" t="str">
        <f>VLOOKUP(H177, '쿼리1'!$A:$P, 15, 0)</f>
        <v>오씨피피(투명)70</v>
      </c>
      <c r="O177" s="2">
        <v>1000160076</v>
      </c>
      <c r="P177" s="2" t="str">
        <f>VLOOKUP(H177, '쿼리1'!$A:$R, 17, 0)</f>
        <v>5도-대복건해-갯내음</v>
      </c>
      <c r="Q177" s="4">
        <f>VLOOKUP(H177, '쿼리1'!$A:$U, 20, 0)</f>
        <v>30000</v>
      </c>
      <c r="R177" s="2" t="s">
        <v>31</v>
      </c>
      <c r="S177" s="2" t="s">
        <v>31</v>
      </c>
      <c r="T177" s="2" t="s">
        <v>5397</v>
      </c>
      <c r="U177" s="2" t="s">
        <v>31</v>
      </c>
      <c r="V177" s="3">
        <v>45548</v>
      </c>
      <c r="W177" s="3">
        <v>45546</v>
      </c>
      <c r="X177" s="6">
        <f t="shared" si="158"/>
        <v>-2</v>
      </c>
      <c r="Y177" s="3">
        <v>45553</v>
      </c>
      <c r="Z177" s="3">
        <v>45549</v>
      </c>
      <c r="AA177" s="6">
        <f t="shared" si="151"/>
        <v>-4</v>
      </c>
      <c r="AB177" s="3" t="s">
        <v>5388</v>
      </c>
      <c r="AC177" s="2" t="s">
        <v>5388</v>
      </c>
      <c r="AD177" s="6" t="str">
        <f>IFERROR(AC177-AB177, "X")</f>
        <v>X</v>
      </c>
      <c r="AE177" s="3">
        <v>45555</v>
      </c>
      <c r="AF177" s="3">
        <v>45575</v>
      </c>
      <c r="AG177" s="2" t="str">
        <f>IFERROR(IF(AF177-AE177&gt;0, "+" &amp; (AF177-AE177), AF177-AE177), "X")</f>
        <v>+20</v>
      </c>
      <c r="AH177" s="3">
        <v>45575</v>
      </c>
      <c r="AI177" s="3">
        <f>AE177</f>
        <v>45555</v>
      </c>
      <c r="AJ177" s="3"/>
      <c r="AK177" s="2">
        <f t="shared" si="118"/>
        <v>-20</v>
      </c>
      <c r="AL177" s="2" t="s">
        <v>5567</v>
      </c>
      <c r="AM177" s="2" t="str">
        <f t="shared" si="119"/>
        <v>생산완료(-20)</v>
      </c>
      <c r="AN177" s="9">
        <f t="shared" si="120"/>
        <v>45575</v>
      </c>
      <c r="AO177" s="9">
        <f t="shared" si="121"/>
        <v>45555</v>
      </c>
      <c r="AP177" s="9"/>
      <c r="AQ177" s="2">
        <f t="shared" si="154"/>
        <v>-20</v>
      </c>
      <c r="AR177" s="12">
        <f t="shared" si="122"/>
        <v>-20</v>
      </c>
      <c r="AS177" t="s">
        <v>5567</v>
      </c>
      <c r="AT177" t="str">
        <f t="shared" si="123"/>
        <v>생산완료(-20)</v>
      </c>
    </row>
    <row r="178" spans="2:46" x14ac:dyDescent="0.3">
      <c r="B178" s="2" t="s">
        <v>5431</v>
      </c>
      <c r="C178" s="7">
        <v>20</v>
      </c>
      <c r="D178" s="2" t="s">
        <v>5405</v>
      </c>
      <c r="E178" s="2" t="s">
        <v>5407</v>
      </c>
      <c r="F178" s="2" t="s">
        <v>5453</v>
      </c>
      <c r="G178" s="2"/>
      <c r="H178" s="2" t="s">
        <v>4813</v>
      </c>
      <c r="I178" s="2" t="str">
        <f t="shared" si="113"/>
        <v>20240909-1000160961-인쇄</v>
      </c>
      <c r="J178" s="2" t="str">
        <f t="shared" si="114"/>
        <v>20240909-1000160961-합지</v>
      </c>
      <c r="K178" s="2" t="str">
        <f t="shared" si="115"/>
        <v>20240909-1000160961-분단</v>
      </c>
      <c r="L178" s="2" t="str">
        <f t="shared" si="116"/>
        <v>20240909-1000160961-제대</v>
      </c>
      <c r="M178" s="2" t="str">
        <f>VLOOKUP(H178, '쿼리1'!$A:$R, 17, 0)</f>
        <v>7도-(주)조이푸드-자이언트 점보치즈불고기버거</v>
      </c>
      <c r="N178" s="2" t="str">
        <f>VLOOKUP(H178, '쿼리1'!$A:$P, 15, 0)</f>
        <v>오씨피피(투명)50</v>
      </c>
      <c r="O178" s="2">
        <v>1000160961</v>
      </c>
      <c r="P178" s="2" t="str">
        <f>VLOOKUP(H178, '쿼리1'!$A:$R, 17, 0)</f>
        <v>7도-(주)조이푸드-자이언트 점보치즈불고기버거</v>
      </c>
      <c r="Q178" s="4">
        <f>VLOOKUP(H178, '쿼리1'!$A:$U, 20, 0)</f>
        <v>12</v>
      </c>
      <c r="R178" s="2" t="s">
        <v>31</v>
      </c>
      <c r="S178" s="2" t="s">
        <v>31</v>
      </c>
      <c r="T178" s="2" t="s">
        <v>5399</v>
      </c>
      <c r="U178" s="2" t="s">
        <v>5397</v>
      </c>
      <c r="V178" s="3">
        <v>45548</v>
      </c>
      <c r="W178" s="3">
        <v>45547</v>
      </c>
      <c r="X178" s="6">
        <f t="shared" si="158"/>
        <v>-1</v>
      </c>
      <c r="Y178" s="3">
        <v>45553</v>
      </c>
      <c r="Z178" s="3">
        <v>45547</v>
      </c>
      <c r="AA178" s="6">
        <f t="shared" si="151"/>
        <v>-6</v>
      </c>
      <c r="AB178" s="3">
        <v>45554</v>
      </c>
      <c r="AC178" s="5" t="s">
        <v>5396</v>
      </c>
      <c r="AD178" s="6">
        <f t="shared" ref="AD178:AD179" ca="1" si="160">TODAY()-AB178</f>
        <v>102</v>
      </c>
      <c r="AE178" s="2" t="s">
        <v>5388</v>
      </c>
      <c r="AF178" s="2" t="s">
        <v>5388</v>
      </c>
      <c r="AG178" s="2" t="str">
        <f>IFERROR(AF178-AE178, "X")</f>
        <v>X</v>
      </c>
      <c r="AH178" s="3">
        <v>45547</v>
      </c>
      <c r="AI178" s="3">
        <v>45567</v>
      </c>
      <c r="AJ178" s="3"/>
      <c r="AK178" s="2" t="str">
        <f t="shared" si="118"/>
        <v>+20</v>
      </c>
      <c r="AL178" s="2" t="s">
        <v>5567</v>
      </c>
      <c r="AM178" s="2" t="str">
        <f t="shared" si="119"/>
        <v>생산완료(+20)</v>
      </c>
      <c r="AN178" s="9">
        <f t="shared" si="120"/>
        <v>45652</v>
      </c>
      <c r="AO178" s="9">
        <f t="shared" si="121"/>
        <v>45651</v>
      </c>
      <c r="AP178" s="9"/>
      <c r="AQ178" s="2">
        <f t="shared" si="154"/>
        <v>-1</v>
      </c>
      <c r="AR178" s="12">
        <f t="shared" si="122"/>
        <v>-1</v>
      </c>
      <c r="AS178" t="s">
        <v>5567</v>
      </c>
      <c r="AT178" t="str">
        <f t="shared" si="123"/>
        <v>생산완료(-1)</v>
      </c>
    </row>
    <row r="179" spans="2:46" x14ac:dyDescent="0.3">
      <c r="B179" s="2" t="s">
        <v>5416</v>
      </c>
      <c r="C179" s="7">
        <v>-2</v>
      </c>
      <c r="D179" s="2" t="s">
        <v>5432</v>
      </c>
      <c r="E179" s="2" t="s">
        <v>5408</v>
      </c>
      <c r="F179" s="2" t="s">
        <v>5453</v>
      </c>
      <c r="G179" s="2" t="s">
        <v>5424</v>
      </c>
      <c r="H179" s="2" t="s">
        <v>2274</v>
      </c>
      <c r="I179" s="2" t="str">
        <f t="shared" si="113"/>
        <v>20240909-1000161638-인쇄</v>
      </c>
      <c r="J179" s="2" t="str">
        <f t="shared" si="114"/>
        <v>20240909-1000161638-합지</v>
      </c>
      <c r="K179" s="2" t="str">
        <f t="shared" si="115"/>
        <v>20240909-1000161638-분단</v>
      </c>
      <c r="L179" s="2" t="str">
        <f t="shared" si="116"/>
        <v>20240909-1000161638-제대</v>
      </c>
      <c r="M179" s="2" t="str">
        <f>VLOOKUP(H179, '쿼리1'!$A:$R, 17, 0)</f>
        <v>4도-정직한가격 견과명작</v>
      </c>
      <c r="N179" s="2" t="str">
        <f>VLOOKUP(H179, '쿼리1'!$A:$P, 15, 0)</f>
        <v>오씨피피(투명)90</v>
      </c>
      <c r="O179" s="2">
        <v>1000161638</v>
      </c>
      <c r="P179" s="2" t="str">
        <f>VLOOKUP(H179, '쿼리1'!$A:$R, 17, 0)</f>
        <v>4도-정직한가격 견과명작</v>
      </c>
      <c r="Q179" s="4">
        <f>VLOOKUP(H179, '쿼리1'!$A:$U, 20, 0)</f>
        <v>35294</v>
      </c>
      <c r="R179" s="2" t="s">
        <v>31</v>
      </c>
      <c r="S179" s="2" t="s">
        <v>31</v>
      </c>
      <c r="T179" s="2" t="s">
        <v>5399</v>
      </c>
      <c r="U179" s="2" t="s">
        <v>31</v>
      </c>
      <c r="V179" s="3">
        <v>45548</v>
      </c>
      <c r="W179" s="3">
        <v>45554</v>
      </c>
      <c r="X179" s="6" t="str">
        <f t="shared" si="158"/>
        <v>+6</v>
      </c>
      <c r="Y179" s="3">
        <v>45553</v>
      </c>
      <c r="Z179" s="3">
        <v>45556</v>
      </c>
      <c r="AA179" s="6" t="str">
        <f t="shared" si="151"/>
        <v>+3</v>
      </c>
      <c r="AB179" s="3">
        <v>45554</v>
      </c>
      <c r="AC179" s="5" t="s">
        <v>5396</v>
      </c>
      <c r="AD179" s="6">
        <f t="shared" ca="1" si="160"/>
        <v>102</v>
      </c>
      <c r="AE179" s="3">
        <v>45558</v>
      </c>
      <c r="AF179" s="3">
        <v>45560</v>
      </c>
      <c r="AG179" s="2" t="str">
        <f>IFERROR(IF(AF179-AE179&gt;0, "+" &amp; (AF179-AE179), AF179-AE179), "X")</f>
        <v>+2</v>
      </c>
      <c r="AH179" s="3">
        <v>45560</v>
      </c>
      <c r="AI179" s="3">
        <f>AE179</f>
        <v>45558</v>
      </c>
      <c r="AJ179" s="3"/>
      <c r="AK179" s="2">
        <f t="shared" si="118"/>
        <v>-2</v>
      </c>
      <c r="AL179" s="2" t="s">
        <v>5567</v>
      </c>
      <c r="AM179" s="2" t="str">
        <f t="shared" si="119"/>
        <v>생산완료(-2)</v>
      </c>
      <c r="AN179" s="9">
        <f t="shared" si="120"/>
        <v>45560</v>
      </c>
      <c r="AO179" s="9">
        <f t="shared" si="121"/>
        <v>45558</v>
      </c>
      <c r="AP179" s="9"/>
      <c r="AQ179" s="2">
        <f t="shared" si="154"/>
        <v>-2</v>
      </c>
      <c r="AR179" s="12">
        <f t="shared" si="122"/>
        <v>-2</v>
      </c>
      <c r="AS179" t="s">
        <v>5567</v>
      </c>
      <c r="AT179" t="str">
        <f t="shared" si="123"/>
        <v>생산완료(-2)</v>
      </c>
    </row>
    <row r="180" spans="2:46" x14ac:dyDescent="0.3">
      <c r="B180" s="2" t="s">
        <v>5413</v>
      </c>
      <c r="C180" s="7">
        <v>-10</v>
      </c>
      <c r="D180" s="2" t="s">
        <v>5416</v>
      </c>
      <c r="E180" s="2" t="s">
        <v>5463</v>
      </c>
      <c r="F180" s="2" t="s">
        <v>5432</v>
      </c>
      <c r="G180" s="2"/>
      <c r="H180" s="2" t="s">
        <v>4250</v>
      </c>
      <c r="I180" s="2" t="str">
        <f t="shared" si="113"/>
        <v>20240909-1000163400-인쇄</v>
      </c>
      <c r="J180" s="2" t="str">
        <f t="shared" si="114"/>
        <v>20240909-1000163400-합지</v>
      </c>
      <c r="K180" s="2" t="str">
        <f t="shared" si="115"/>
        <v>20240909-1000163400-분단</v>
      </c>
      <c r="L180" s="2" t="str">
        <f t="shared" si="116"/>
        <v>20240909-1000163400-제대</v>
      </c>
      <c r="M180" s="2" t="str">
        <f>VLOOKUP(H180, '쿼리1'!$A:$R, 17, 0)</f>
        <v>2도-동대문엽기떡볶이-매운맛(109g)</v>
      </c>
      <c r="N180" s="2" t="str">
        <f>VLOOKUP(H180, '쿼리1'!$A:$P, 15, 0)</f>
        <v>패증착74</v>
      </c>
      <c r="O180" s="2">
        <v>1000163400</v>
      </c>
      <c r="P180" s="2" t="str">
        <f>VLOOKUP(H180, '쿼리1'!$A:$R, 17, 0)</f>
        <v>2도-동대문엽기떡볶이-매운맛(109g)</v>
      </c>
      <c r="Q180" s="4">
        <f>VLOOKUP(H180, '쿼리1'!$A:$U, 20, 0)</f>
        <v>36</v>
      </c>
      <c r="R180" s="2" t="s">
        <v>31</v>
      </c>
      <c r="S180" s="2" t="s">
        <v>31</v>
      </c>
      <c r="T180" s="2" t="s">
        <v>31</v>
      </c>
      <c r="U180" s="2" t="s">
        <v>5397</v>
      </c>
      <c r="V180" s="3">
        <v>45548</v>
      </c>
      <c r="W180" s="3">
        <v>45546</v>
      </c>
      <c r="X180" s="6">
        <f t="shared" si="158"/>
        <v>-2</v>
      </c>
      <c r="Y180" s="3">
        <v>45553</v>
      </c>
      <c r="Z180" s="3">
        <v>45564</v>
      </c>
      <c r="AA180" s="6" t="str">
        <f t="shared" si="151"/>
        <v>+11</v>
      </c>
      <c r="AB180" s="3">
        <v>45554</v>
      </c>
      <c r="AC180" s="3">
        <v>45560</v>
      </c>
      <c r="AD180" s="6" t="str">
        <f>IFERROR(IF(AC180-AB180&gt;0, "+" &amp; (AC180-AB180), AC180-AB180), "X")</f>
        <v>+6</v>
      </c>
      <c r="AE180" s="2" t="s">
        <v>5388</v>
      </c>
      <c r="AF180" s="2" t="s">
        <v>5388</v>
      </c>
      <c r="AG180" s="2" t="str">
        <f>IFERROR(AF180-AE180, "X")</f>
        <v>X</v>
      </c>
      <c r="AH180" s="3">
        <v>45564</v>
      </c>
      <c r="AI180" s="3">
        <f>AB180</f>
        <v>45554</v>
      </c>
      <c r="AJ180" s="3"/>
      <c r="AK180" s="2">
        <f t="shared" si="118"/>
        <v>-10</v>
      </c>
      <c r="AL180" s="2" t="s">
        <v>5567</v>
      </c>
      <c r="AM180" s="2" t="str">
        <f t="shared" si="119"/>
        <v>생산완료(-10)</v>
      </c>
      <c r="AN180" s="9">
        <f t="shared" si="120"/>
        <v>45621</v>
      </c>
      <c r="AO180" s="9">
        <f t="shared" si="121"/>
        <v>45618</v>
      </c>
      <c r="AP180" s="9"/>
      <c r="AQ180" s="2">
        <f t="shared" si="154"/>
        <v>-3</v>
      </c>
      <c r="AR180" s="12">
        <f t="shared" si="122"/>
        <v>-3</v>
      </c>
      <c r="AS180" t="s">
        <v>5567</v>
      </c>
      <c r="AT180" t="str">
        <f t="shared" si="123"/>
        <v>생산완료(-3)</v>
      </c>
    </row>
    <row r="181" spans="2:46" x14ac:dyDescent="0.3">
      <c r="B181" s="2" t="s">
        <v>5576</v>
      </c>
      <c r="C181" s="7">
        <v>-20</v>
      </c>
      <c r="D181" s="2" t="s">
        <v>5432</v>
      </c>
      <c r="E181" s="2" t="s">
        <v>5408</v>
      </c>
      <c r="F181" s="2"/>
      <c r="G181" s="2" t="s">
        <v>5431</v>
      </c>
      <c r="H181" s="2" t="s">
        <v>2344</v>
      </c>
      <c r="I181" s="2" t="str">
        <f t="shared" si="113"/>
        <v>20240909-1000163860-인쇄</v>
      </c>
      <c r="J181" s="2" t="str">
        <f t="shared" si="114"/>
        <v>20240909-1000163860-합지</v>
      </c>
      <c r="K181" s="2" t="str">
        <f t="shared" si="115"/>
        <v>20240909-1000163860-분단</v>
      </c>
      <c r="L181" s="2" t="str">
        <f t="shared" si="116"/>
        <v>20240909-1000163860-제대</v>
      </c>
      <c r="M181" s="2" t="str">
        <f>VLOOKUP(H181, '쿼리1'!$A:$R, 17, 0)</f>
        <v>5도-안심이력제-남해안어린이멸치 150g</v>
      </c>
      <c r="N181" s="2" t="str">
        <f>VLOOKUP(H181, '쿼리1'!$A:$P, 15, 0)</f>
        <v>오씨피피(투명)80</v>
      </c>
      <c r="O181" s="2">
        <v>1000163860</v>
      </c>
      <c r="P181" s="2" t="str">
        <f>VLOOKUP(H181, '쿼리1'!$A:$R, 17, 0)</f>
        <v>5도-안심이력제-남해안어린이멸치 150g</v>
      </c>
      <c r="Q181" s="4">
        <f>VLOOKUP(H181, '쿼리1'!$A:$U, 20, 0)</f>
        <v>30769</v>
      </c>
      <c r="R181" s="2" t="s">
        <v>31</v>
      </c>
      <c r="S181" s="2" t="s">
        <v>31</v>
      </c>
      <c r="T181" s="2" t="s">
        <v>5397</v>
      </c>
      <c r="U181" s="2" t="s">
        <v>31</v>
      </c>
      <c r="V181" s="3">
        <v>45548</v>
      </c>
      <c r="W181" s="3">
        <v>45554</v>
      </c>
      <c r="X181" s="6" t="str">
        <f t="shared" si="158"/>
        <v>+6</v>
      </c>
      <c r="Y181" s="3">
        <v>45553</v>
      </c>
      <c r="Z181" s="3">
        <v>45556</v>
      </c>
      <c r="AA181" s="6" t="str">
        <f t="shared" si="151"/>
        <v>+3</v>
      </c>
      <c r="AB181" s="3" t="s">
        <v>5388</v>
      </c>
      <c r="AC181" s="2" t="s">
        <v>5388</v>
      </c>
      <c r="AD181" s="6" t="str">
        <f>IFERROR(AC181-AB181, "X")</f>
        <v>X</v>
      </c>
      <c r="AE181" s="3">
        <v>45555</v>
      </c>
      <c r="AF181" s="3">
        <v>45575</v>
      </c>
      <c r="AG181" s="2" t="str">
        <f t="shared" ref="AG181:AG182" si="161">IFERROR(IF(AF181-AE181&gt;0, "+" &amp; (AF181-AE181), AF181-AE181), "X")</f>
        <v>+20</v>
      </c>
      <c r="AH181" s="3">
        <v>45575</v>
      </c>
      <c r="AI181" s="3">
        <f t="shared" ref="AI181:AI182" si="162">AE181</f>
        <v>45555</v>
      </c>
      <c r="AJ181" s="3"/>
      <c r="AK181" s="2">
        <f t="shared" si="118"/>
        <v>-20</v>
      </c>
      <c r="AL181" s="2" t="s">
        <v>5567</v>
      </c>
      <c r="AM181" s="2" t="str">
        <f t="shared" si="119"/>
        <v>생산완료(-20)</v>
      </c>
      <c r="AN181" s="9">
        <f t="shared" si="120"/>
        <v>45652</v>
      </c>
      <c r="AO181" s="9">
        <f t="shared" si="121"/>
        <v>45656</v>
      </c>
      <c r="AP181" s="9"/>
      <c r="AQ181" s="2">
        <f t="shared" si="154"/>
        <v>4</v>
      </c>
      <c r="AR181" s="12" t="str">
        <f t="shared" si="122"/>
        <v>+4</v>
      </c>
      <c r="AS181" t="s">
        <v>5567</v>
      </c>
      <c r="AT181" t="str">
        <f t="shared" si="123"/>
        <v>생산완료(+4)</v>
      </c>
    </row>
    <row r="182" spans="2:46" x14ac:dyDescent="0.3">
      <c r="B182" s="2" t="s">
        <v>5576</v>
      </c>
      <c r="C182" s="7">
        <v>-20</v>
      </c>
      <c r="D182" s="2" t="s">
        <v>5405</v>
      </c>
      <c r="E182" s="2" t="s">
        <v>5430</v>
      </c>
      <c r="F182" s="2" t="s">
        <v>5452</v>
      </c>
      <c r="G182" s="2" t="s">
        <v>5431</v>
      </c>
      <c r="H182" s="2" t="s">
        <v>4168</v>
      </c>
      <c r="I182" s="2" t="str">
        <f t="shared" si="113"/>
        <v>20240909-1000166038-인쇄</v>
      </c>
      <c r="J182" s="2" t="str">
        <f t="shared" si="114"/>
        <v>20240909-1000166038-합지</v>
      </c>
      <c r="K182" s="2" t="str">
        <f t="shared" si="115"/>
        <v>20240909-1000166038-분단</v>
      </c>
      <c r="L182" s="2" t="str">
        <f t="shared" si="116"/>
        <v>20240909-1000166038-제대</v>
      </c>
      <c r="M182" s="2" t="str">
        <f>VLOOKUP(H182, '쿼리1'!$A:$R, 17, 0)</f>
        <v>1도-ODOR(오도어-소)</v>
      </c>
      <c r="N182" s="2" t="str">
        <f>VLOOKUP(H182, '쿼리1'!$A:$P, 15, 0)</f>
        <v>패증착100</v>
      </c>
      <c r="O182" s="2">
        <v>1000166038</v>
      </c>
      <c r="P182" s="2" t="str">
        <f>VLOOKUP(H182, '쿼리1'!$A:$R, 17, 0)</f>
        <v>1도-ODOR(오도어-소)</v>
      </c>
      <c r="Q182" s="4">
        <f>VLOOKUP(H182, '쿼리1'!$A:$U, 20, 0)</f>
        <v>21428</v>
      </c>
      <c r="R182" s="2" t="s">
        <v>31</v>
      </c>
      <c r="S182" s="2" t="s">
        <v>31</v>
      </c>
      <c r="T182" s="2" t="s">
        <v>5399</v>
      </c>
      <c r="U182" s="2" t="s">
        <v>31</v>
      </c>
      <c r="V182" s="3">
        <v>45548</v>
      </c>
      <c r="W182" s="3">
        <v>45547</v>
      </c>
      <c r="X182" s="6">
        <f t="shared" si="158"/>
        <v>-1</v>
      </c>
      <c r="Y182" s="3">
        <v>45552</v>
      </c>
      <c r="Z182" s="3">
        <v>45559</v>
      </c>
      <c r="AA182" s="6" t="str">
        <f t="shared" si="151"/>
        <v>+7</v>
      </c>
      <c r="AB182" s="3">
        <v>45553</v>
      </c>
      <c r="AC182" s="5" t="s">
        <v>5396</v>
      </c>
      <c r="AD182" s="6">
        <f ca="1">TODAY()-AB182</f>
        <v>103</v>
      </c>
      <c r="AE182" s="3">
        <v>45555</v>
      </c>
      <c r="AF182" s="3">
        <v>45575</v>
      </c>
      <c r="AG182" s="2" t="str">
        <f t="shared" si="161"/>
        <v>+20</v>
      </c>
      <c r="AH182" s="3">
        <v>45575</v>
      </c>
      <c r="AI182" s="3">
        <f t="shared" si="162"/>
        <v>45555</v>
      </c>
      <c r="AJ182" s="3"/>
      <c r="AK182" s="2">
        <f t="shared" si="118"/>
        <v>-20</v>
      </c>
      <c r="AL182" s="2" t="s">
        <v>5567</v>
      </c>
      <c r="AM182" s="2" t="str">
        <f t="shared" si="119"/>
        <v>생산완료(-20)</v>
      </c>
      <c r="AN182" s="9">
        <f t="shared" si="120"/>
        <v>45575</v>
      </c>
      <c r="AO182" s="9">
        <f t="shared" si="121"/>
        <v>45555</v>
      </c>
      <c r="AP182" s="9"/>
      <c r="AQ182" s="2">
        <f t="shared" si="154"/>
        <v>-20</v>
      </c>
      <c r="AR182" s="12">
        <f t="shared" si="122"/>
        <v>-20</v>
      </c>
      <c r="AS182" t="s">
        <v>5567</v>
      </c>
      <c r="AT182" t="str">
        <f t="shared" si="123"/>
        <v>생산완료(-20)</v>
      </c>
    </row>
    <row r="183" spans="2:46" x14ac:dyDescent="0.3">
      <c r="B183" s="2" t="s">
        <v>5601</v>
      </c>
      <c r="C183" s="7">
        <v>-66</v>
      </c>
      <c r="D183" s="2" t="s">
        <v>5405</v>
      </c>
      <c r="E183" s="2" t="s">
        <v>5406</v>
      </c>
      <c r="F183" s="2" t="s">
        <v>5464</v>
      </c>
      <c r="G183" s="2"/>
      <c r="H183" s="2" t="s">
        <v>4604</v>
      </c>
      <c r="I183" s="2" t="str">
        <f t="shared" si="113"/>
        <v>20240909-1000166548-인쇄</v>
      </c>
      <c r="J183" s="2" t="str">
        <f t="shared" si="114"/>
        <v>20240909-1000166548-합지</v>
      </c>
      <c r="K183" s="2" t="str">
        <f t="shared" si="115"/>
        <v>20240909-1000166548-분단</v>
      </c>
      <c r="L183" s="2" t="str">
        <f t="shared" si="116"/>
        <v>20240909-1000166548-제대</v>
      </c>
      <c r="M183" s="2" t="str">
        <f>VLOOKUP(H183, '쿼리1'!$A:$R, 17, 0)</f>
        <v>7도-수협-오징어젓갈 500g(원양)</v>
      </c>
      <c r="N183" s="2" t="str">
        <f>VLOOKUP(H183, '쿼리1'!$A:$P, 15, 0)</f>
        <v>패씨피피92</v>
      </c>
      <c r="O183" s="2">
        <v>1000166548</v>
      </c>
      <c r="P183" s="2" t="str">
        <f>VLOOKUP(H183, '쿼리1'!$A:$R, 17, 0)</f>
        <v>7도-수협-오징어젓갈 500g(원양)</v>
      </c>
      <c r="Q183" s="4">
        <f>VLOOKUP(H183, '쿼리1'!$A:$U, 20, 0)</f>
        <v>36</v>
      </c>
      <c r="R183" s="2" t="s">
        <v>31</v>
      </c>
      <c r="S183" s="2" t="s">
        <v>31</v>
      </c>
      <c r="T183" s="2" t="s">
        <v>31</v>
      </c>
      <c r="U183" s="2" t="s">
        <v>5397</v>
      </c>
      <c r="V183" s="3">
        <v>45548</v>
      </c>
      <c r="W183" s="3">
        <v>45547</v>
      </c>
      <c r="X183" s="6">
        <f t="shared" si="158"/>
        <v>-1</v>
      </c>
      <c r="Y183" s="3">
        <v>45554</v>
      </c>
      <c r="Z183" s="3">
        <v>45549</v>
      </c>
      <c r="AA183" s="6">
        <f t="shared" si="151"/>
        <v>-5</v>
      </c>
      <c r="AB183" s="3">
        <v>45555</v>
      </c>
      <c r="AC183" s="3">
        <v>45621</v>
      </c>
      <c r="AD183" s="6" t="str">
        <f>IFERROR(IF(AC183-AB183&gt;0, "+" &amp; (AC183-AB183), AC183-AB183), "X")</f>
        <v>+66</v>
      </c>
      <c r="AE183" s="2" t="s">
        <v>5388</v>
      </c>
      <c r="AF183" s="2" t="s">
        <v>5388</v>
      </c>
      <c r="AG183" s="2" t="str">
        <f>IFERROR(AF183-AE183, "X")</f>
        <v>X</v>
      </c>
      <c r="AH183" s="3">
        <v>45621</v>
      </c>
      <c r="AI183" s="3">
        <f>AB183</f>
        <v>45555</v>
      </c>
      <c r="AJ183" s="3"/>
      <c r="AK183" s="2">
        <f t="shared" si="118"/>
        <v>-66</v>
      </c>
      <c r="AL183" s="2" t="s">
        <v>5567</v>
      </c>
      <c r="AM183" s="2" t="str">
        <f t="shared" si="119"/>
        <v>생산완료(-66)</v>
      </c>
      <c r="AN183" s="9">
        <f t="shared" si="120"/>
        <v>45621</v>
      </c>
      <c r="AO183" s="9">
        <f t="shared" si="121"/>
        <v>45555</v>
      </c>
      <c r="AP183" s="9"/>
      <c r="AQ183" s="2">
        <f t="shared" si="154"/>
        <v>-66</v>
      </c>
      <c r="AR183" s="12">
        <f t="shared" si="122"/>
        <v>-66</v>
      </c>
      <c r="AS183" t="s">
        <v>5567</v>
      </c>
      <c r="AT183" t="str">
        <f t="shared" si="123"/>
        <v>생산완료(-66)</v>
      </c>
    </row>
    <row r="184" spans="2:46" x14ac:dyDescent="0.3">
      <c r="B184" s="2" t="s">
        <v>5506</v>
      </c>
      <c r="C184" s="7">
        <v>-17</v>
      </c>
      <c r="D184" s="2" t="s">
        <v>5405</v>
      </c>
      <c r="E184" s="2" t="s">
        <v>5451</v>
      </c>
      <c r="F184" s="2" t="s">
        <v>5453</v>
      </c>
      <c r="G184" s="2" t="s">
        <v>5425</v>
      </c>
      <c r="H184" s="2" t="s">
        <v>4023</v>
      </c>
      <c r="I184" s="2" t="str">
        <f t="shared" si="113"/>
        <v>20240909-1000168436-인쇄</v>
      </c>
      <c r="J184" s="2" t="str">
        <f t="shared" si="114"/>
        <v>20240909-1000168436-합지</v>
      </c>
      <c r="K184" s="2" t="str">
        <f t="shared" si="115"/>
        <v>20240909-1000168436-분단</v>
      </c>
      <c r="L184" s="2" t="str">
        <f t="shared" si="116"/>
        <v>20240909-1000168436-제대</v>
      </c>
      <c r="M184" s="2" t="str">
        <f>VLOOKUP(H184, '쿼리1'!$A:$R, 17, 0)</f>
        <v>6도-답례연구소 호두정과 80g</v>
      </c>
      <c r="N184" s="2" t="str">
        <f>VLOOKUP(H184, '쿼리1'!$A:$P, 15, 0)</f>
        <v>은박(무광)130</v>
      </c>
      <c r="O184" s="2">
        <v>1000168436</v>
      </c>
      <c r="P184" s="2" t="str">
        <f>VLOOKUP(H184, '쿼리1'!$A:$R, 17, 0)</f>
        <v>6도-답례연구소 호두정과 80g</v>
      </c>
      <c r="Q184" s="4">
        <f>VLOOKUP(H184, '쿼리1'!$A:$U, 20, 0)</f>
        <v>50000</v>
      </c>
      <c r="R184" s="2" t="s">
        <v>31</v>
      </c>
      <c r="S184" s="2" t="s">
        <v>31</v>
      </c>
      <c r="T184" s="2" t="s">
        <v>5399</v>
      </c>
      <c r="U184" s="2" t="s">
        <v>31</v>
      </c>
      <c r="V184" s="3">
        <v>45548</v>
      </c>
      <c r="W184" s="3">
        <v>45547</v>
      </c>
      <c r="X184" s="6">
        <f t="shared" si="158"/>
        <v>-1</v>
      </c>
      <c r="Y184" s="3">
        <v>45553</v>
      </c>
      <c r="Z184" s="3">
        <v>45557</v>
      </c>
      <c r="AA184" s="6" t="str">
        <f t="shared" si="151"/>
        <v>+4</v>
      </c>
      <c r="AB184" s="3">
        <v>45554</v>
      </c>
      <c r="AC184" s="5" t="s">
        <v>5396</v>
      </c>
      <c r="AD184" s="6">
        <f t="shared" ref="AD184:AD185" ca="1" si="163">TODAY()-AB184</f>
        <v>102</v>
      </c>
      <c r="AE184" s="3">
        <v>45558</v>
      </c>
      <c r="AF184" s="3">
        <v>45575</v>
      </c>
      <c r="AG184" s="2" t="str">
        <f t="shared" ref="AG184:AG187" si="164">IFERROR(IF(AF184-AE184&gt;0, "+" &amp; (AF184-AE184), AF184-AE184), "X")</f>
        <v>+17</v>
      </c>
      <c r="AH184" s="3">
        <v>45575</v>
      </c>
      <c r="AI184" s="3">
        <f t="shared" ref="AI184:AI187" si="165">AE184</f>
        <v>45558</v>
      </c>
      <c r="AJ184" s="3"/>
      <c r="AK184" s="2">
        <f t="shared" si="118"/>
        <v>-17</v>
      </c>
      <c r="AL184" s="2" t="s">
        <v>5567</v>
      </c>
      <c r="AM184" s="2" t="str">
        <f t="shared" si="119"/>
        <v>생산완료(-17)</v>
      </c>
      <c r="AN184" s="9">
        <f t="shared" si="120"/>
        <v>45652</v>
      </c>
      <c r="AO184" s="9">
        <f t="shared" si="121"/>
        <v>45645</v>
      </c>
      <c r="AP184" s="9"/>
      <c r="AQ184" s="2">
        <f t="shared" si="154"/>
        <v>-7</v>
      </c>
      <c r="AR184" s="12">
        <f t="shared" si="122"/>
        <v>-7</v>
      </c>
      <c r="AS184" t="s">
        <v>5567</v>
      </c>
      <c r="AT184" t="str">
        <f t="shared" si="123"/>
        <v>생산완료(-7)</v>
      </c>
    </row>
    <row r="185" spans="2:46" x14ac:dyDescent="0.3">
      <c r="B185" s="2" t="s">
        <v>5506</v>
      </c>
      <c r="C185" s="7">
        <v>-17</v>
      </c>
      <c r="D185" s="2" t="s">
        <v>5444</v>
      </c>
      <c r="E185" s="2" t="s">
        <v>5463</v>
      </c>
      <c r="F185" s="2" t="s">
        <v>5453</v>
      </c>
      <c r="G185" s="2" t="s">
        <v>5425</v>
      </c>
      <c r="H185" s="2" t="s">
        <v>2194</v>
      </c>
      <c r="I185" s="2" t="str">
        <f t="shared" si="113"/>
        <v>20240909-1000169034-인쇄</v>
      </c>
      <c r="J185" s="2" t="str">
        <f t="shared" si="114"/>
        <v>20240909-1000169034-합지</v>
      </c>
      <c r="K185" s="2" t="str">
        <f t="shared" si="115"/>
        <v>20240909-1000169034-분단</v>
      </c>
      <c r="L185" s="2" t="str">
        <f t="shared" si="116"/>
        <v>20240909-1000169034-제대</v>
      </c>
      <c r="M185" s="2" t="str">
        <f>VLOOKUP(H185, '쿼리1'!$A:$R, 17, 0)</f>
        <v>7도-ZERO 바닐라빈 파우더 500g</v>
      </c>
      <c r="N185" s="2" t="str">
        <f>VLOOKUP(H185, '쿼리1'!$A:$P, 15, 0)</f>
        <v>은박130</v>
      </c>
      <c r="O185" s="2">
        <v>1000169034</v>
      </c>
      <c r="P185" s="2" t="str">
        <f>VLOOKUP(H185, '쿼리1'!$A:$R, 17, 0)</f>
        <v>7도-ZERO 바닐라빈 파우더 500g</v>
      </c>
      <c r="Q185" s="4">
        <f>VLOOKUP(H185, '쿼리1'!$A:$U, 20, 0)</f>
        <v>30000</v>
      </c>
      <c r="R185" s="2" t="s">
        <v>31</v>
      </c>
      <c r="S185" s="2" t="s">
        <v>31</v>
      </c>
      <c r="T185" s="2" t="s">
        <v>5399</v>
      </c>
      <c r="U185" s="2" t="s">
        <v>31</v>
      </c>
      <c r="V185" s="3">
        <v>45548</v>
      </c>
      <c r="W185" s="3">
        <v>45558</v>
      </c>
      <c r="X185" s="6" t="str">
        <f t="shared" si="158"/>
        <v>+10</v>
      </c>
      <c r="Y185" s="3">
        <v>45553</v>
      </c>
      <c r="Z185" s="3">
        <v>45564</v>
      </c>
      <c r="AA185" s="6" t="str">
        <f t="shared" si="151"/>
        <v>+11</v>
      </c>
      <c r="AB185" s="3">
        <v>45554</v>
      </c>
      <c r="AC185" s="5" t="s">
        <v>5396</v>
      </c>
      <c r="AD185" s="6">
        <f t="shared" ca="1" si="163"/>
        <v>102</v>
      </c>
      <c r="AE185" s="3">
        <v>45558</v>
      </c>
      <c r="AF185" s="3">
        <v>45575</v>
      </c>
      <c r="AG185" s="2" t="str">
        <f t="shared" si="164"/>
        <v>+17</v>
      </c>
      <c r="AH185" s="3">
        <v>45575</v>
      </c>
      <c r="AI185" s="3">
        <f t="shared" si="165"/>
        <v>45558</v>
      </c>
      <c r="AJ185" s="3"/>
      <c r="AK185" s="2">
        <f t="shared" si="118"/>
        <v>-17</v>
      </c>
      <c r="AL185" s="2" t="s">
        <v>5567</v>
      </c>
      <c r="AM185" s="2" t="str">
        <f t="shared" si="119"/>
        <v>생산완료(-17)</v>
      </c>
      <c r="AN185" s="9">
        <f t="shared" si="120"/>
        <v>45575</v>
      </c>
      <c r="AO185" s="9">
        <f t="shared" si="121"/>
        <v>45558</v>
      </c>
      <c r="AP185" s="9"/>
      <c r="AQ185" s="2">
        <f t="shared" si="154"/>
        <v>-17</v>
      </c>
      <c r="AR185" s="12">
        <f t="shared" si="122"/>
        <v>-17</v>
      </c>
      <c r="AS185" t="s">
        <v>5567</v>
      </c>
      <c r="AT185" t="str">
        <f t="shared" si="123"/>
        <v>생산완료(-17)</v>
      </c>
    </row>
    <row r="186" spans="2:46" x14ac:dyDescent="0.3">
      <c r="B186" s="2" t="s">
        <v>5406</v>
      </c>
      <c r="C186" s="7">
        <v>-5</v>
      </c>
      <c r="D186" s="2" t="s">
        <v>5430</v>
      </c>
      <c r="E186" s="2" t="s">
        <v>5424</v>
      </c>
      <c r="F186" s="2"/>
      <c r="G186" s="2" t="s">
        <v>5421</v>
      </c>
      <c r="H186" s="2" t="s">
        <v>618</v>
      </c>
      <c r="I186" s="2" t="str">
        <f t="shared" si="113"/>
        <v>20240909-1000169042-인쇄</v>
      </c>
      <c r="J186" s="2" t="str">
        <f t="shared" si="114"/>
        <v>20240909-1000169042-합지</v>
      </c>
      <c r="K186" s="2" t="str">
        <f t="shared" si="115"/>
        <v>20240909-1000169042-분단</v>
      </c>
      <c r="L186" s="2" t="str">
        <f t="shared" si="116"/>
        <v>20240909-1000169042-제대</v>
      </c>
      <c r="M186" s="2" t="str">
        <f>VLOOKUP(H186, '쿼리1'!$A:$R, 17, 0)</f>
        <v>7도-군용-수협 녹차고등어필렛 1kg-감천항</v>
      </c>
      <c r="N186" s="2" t="str">
        <f>VLOOKUP(H186, '쿼리1'!$A:$P, 15, 0)</f>
        <v>나이론105</v>
      </c>
      <c r="O186" s="2">
        <v>1000169042</v>
      </c>
      <c r="P186" s="2" t="str">
        <f>VLOOKUP(H186, '쿼리1'!$A:$R, 17, 0)</f>
        <v>7도-군용-수협 녹차고등어필렛 1kg-감천항</v>
      </c>
      <c r="Q186" s="4">
        <f>VLOOKUP(H186, '쿼리1'!$A:$U, 20, 0)</f>
        <v>20000</v>
      </c>
      <c r="R186" s="2" t="s">
        <v>31</v>
      </c>
      <c r="S186" s="2" t="s">
        <v>31</v>
      </c>
      <c r="T186" s="2" t="s">
        <v>5397</v>
      </c>
      <c r="U186" s="2" t="s">
        <v>31</v>
      </c>
      <c r="V186" s="3">
        <v>45548</v>
      </c>
      <c r="W186" s="3">
        <v>45555</v>
      </c>
      <c r="X186" s="6" t="str">
        <f t="shared" si="158"/>
        <v>+7</v>
      </c>
      <c r="Y186" s="3">
        <v>45553</v>
      </c>
      <c r="Z186" s="3">
        <v>45555</v>
      </c>
      <c r="AA186" s="6" t="str">
        <f t="shared" si="151"/>
        <v>+2</v>
      </c>
      <c r="AB186" s="3" t="s">
        <v>5388</v>
      </c>
      <c r="AC186" s="2" t="s">
        <v>5388</v>
      </c>
      <c r="AD186" s="6" t="str">
        <f>IFERROR(AC186-AB186, "X")</f>
        <v>X</v>
      </c>
      <c r="AE186" s="3">
        <v>45555</v>
      </c>
      <c r="AF186" s="3">
        <v>45560</v>
      </c>
      <c r="AG186" s="2" t="str">
        <f t="shared" si="164"/>
        <v>+5</v>
      </c>
      <c r="AH186" s="3">
        <v>45560</v>
      </c>
      <c r="AI186" s="3">
        <f t="shared" si="165"/>
        <v>45555</v>
      </c>
      <c r="AJ186" s="3"/>
      <c r="AK186" s="2">
        <f t="shared" si="118"/>
        <v>-5</v>
      </c>
      <c r="AL186" s="2" t="s">
        <v>5567</v>
      </c>
      <c r="AM186" s="2" t="str">
        <f t="shared" si="119"/>
        <v>생산완료(-5)</v>
      </c>
      <c r="AN186" s="9">
        <f t="shared" si="120"/>
        <v>45560</v>
      </c>
      <c r="AO186" s="9">
        <f t="shared" si="121"/>
        <v>45555</v>
      </c>
      <c r="AP186" s="9"/>
      <c r="AQ186" s="2">
        <f t="shared" si="154"/>
        <v>-5</v>
      </c>
      <c r="AR186" s="12">
        <f t="shared" si="122"/>
        <v>-5</v>
      </c>
      <c r="AS186" t="s">
        <v>5567</v>
      </c>
      <c r="AT186" t="str">
        <f t="shared" si="123"/>
        <v>생산완료(-5)</v>
      </c>
    </row>
    <row r="187" spans="2:46" x14ac:dyDescent="0.3">
      <c r="B187" s="2" t="s">
        <v>5576</v>
      </c>
      <c r="C187" s="7">
        <v>-20</v>
      </c>
      <c r="D187" s="2"/>
      <c r="E187" s="2" t="s">
        <v>5407</v>
      </c>
      <c r="F187" s="2"/>
      <c r="G187" s="2" t="s">
        <v>5431</v>
      </c>
      <c r="H187" s="2" t="s">
        <v>4040</v>
      </c>
      <c r="I187" s="2" t="str">
        <f t="shared" si="113"/>
        <v>20240909-1000169058-인쇄</v>
      </c>
      <c r="J187" s="2" t="str">
        <f t="shared" si="114"/>
        <v>20240909-1000169058-합지</v>
      </c>
      <c r="K187" s="2" t="str">
        <f t="shared" si="115"/>
        <v>20240909-1000169058-분단</v>
      </c>
      <c r="L187" s="2" t="str">
        <f t="shared" si="116"/>
        <v>20240909-1000169058-제대</v>
      </c>
      <c r="M187" s="2" t="str">
        <f>VLOOKUP(H187, '쿼리1'!$A:$R, 17, 0)</f>
        <v>무지</v>
      </c>
      <c r="N187" s="2" t="str">
        <f>VLOOKUP(H187, '쿼리1'!$A:$P, 15, 0)</f>
        <v>나이론100</v>
      </c>
      <c r="O187" s="2">
        <v>1000169058</v>
      </c>
      <c r="P187" s="2" t="str">
        <f>VLOOKUP(H187, '쿼리1'!$A:$R, 17, 0)</f>
        <v>무지</v>
      </c>
      <c r="Q187" s="4">
        <f>VLOOKUP(H187, '쿼리1'!$A:$U, 20, 0)</f>
        <v>21428</v>
      </c>
      <c r="R187" s="2" t="s">
        <v>5397</v>
      </c>
      <c r="S187" s="2" t="s">
        <v>31</v>
      </c>
      <c r="T187" s="2" t="s">
        <v>5397</v>
      </c>
      <c r="U187" s="2" t="s">
        <v>31</v>
      </c>
      <c r="V187" s="2" t="s">
        <v>5388</v>
      </c>
      <c r="W187" s="3" t="s">
        <v>5388</v>
      </c>
      <c r="X187" s="6" t="str">
        <f>IFERROR(W187-V187, "X")</f>
        <v>X</v>
      </c>
      <c r="Y187" s="3">
        <v>45553</v>
      </c>
      <c r="Z187" s="3">
        <v>45547</v>
      </c>
      <c r="AA187" s="6">
        <f t="shared" si="151"/>
        <v>-6</v>
      </c>
      <c r="AB187" s="3" t="s">
        <v>5388</v>
      </c>
      <c r="AC187" s="2" t="s">
        <v>5388</v>
      </c>
      <c r="AD187" s="6" t="str">
        <f>IFERROR(AC187-AB187, "X")</f>
        <v>X</v>
      </c>
      <c r="AE187" s="3">
        <v>45555</v>
      </c>
      <c r="AF187" s="3">
        <v>45575</v>
      </c>
      <c r="AG187" s="2" t="str">
        <f t="shared" si="164"/>
        <v>+20</v>
      </c>
      <c r="AH187" s="3">
        <v>45575</v>
      </c>
      <c r="AI187" s="3">
        <f t="shared" si="165"/>
        <v>45555</v>
      </c>
      <c r="AJ187" s="3"/>
      <c r="AK187" s="2">
        <f t="shared" si="118"/>
        <v>-20</v>
      </c>
      <c r="AL187" s="2" t="s">
        <v>5567</v>
      </c>
      <c r="AM187" s="2" t="str">
        <f t="shared" si="119"/>
        <v>생산완료(-20)</v>
      </c>
      <c r="AN187" s="9">
        <f t="shared" si="120"/>
        <v>45575</v>
      </c>
      <c r="AO187" s="9">
        <f t="shared" si="121"/>
        <v>45555</v>
      </c>
      <c r="AP187" s="9"/>
      <c r="AQ187" s="2">
        <f t="shared" si="154"/>
        <v>-20</v>
      </c>
      <c r="AR187" s="12">
        <f t="shared" si="122"/>
        <v>-20</v>
      </c>
      <c r="AS187" t="s">
        <v>5567</v>
      </c>
      <c r="AT187" t="str">
        <f t="shared" si="123"/>
        <v>생산완료(-20)</v>
      </c>
    </row>
    <row r="188" spans="2:46" x14ac:dyDescent="0.3">
      <c r="B188" s="2" t="s">
        <v>5444</v>
      </c>
      <c r="C188" s="7">
        <v>10</v>
      </c>
      <c r="D188" s="2" t="s">
        <v>5432</v>
      </c>
      <c r="E188" s="2" t="s">
        <v>5408</v>
      </c>
      <c r="F188" s="2" t="s">
        <v>5453</v>
      </c>
      <c r="G188" s="2"/>
      <c r="H188" s="2" t="s">
        <v>4988</v>
      </c>
      <c r="I188" s="2" t="str">
        <f t="shared" si="113"/>
        <v>20240909-1118P0274-인쇄</v>
      </c>
      <c r="J188" s="2" t="str">
        <f t="shared" si="114"/>
        <v>20240909-1118P0274-합지</v>
      </c>
      <c r="K188" s="2" t="str">
        <f t="shared" si="115"/>
        <v>20240909-1118P0274-분단</v>
      </c>
      <c r="L188" s="2" t="str">
        <f t="shared" si="116"/>
        <v>20240909-1118P0274-제대</v>
      </c>
      <c r="M188" s="2" t="str">
        <f>VLOOKUP(H188, '쿼리1'!$A:$R, 17, 0)</f>
        <v>3도-밀크앤허니)고소한소보루빵 67g(240kacl)-두께변경</v>
      </c>
      <c r="N188" s="2" t="str">
        <f>VLOOKUP(H188, '쿼리1'!$A:$P, 15, 0)</f>
        <v>오씨피피(투명)40=3도-밀크앤허니)고소한소보루빵 67g(240kacl)-두께변경</v>
      </c>
      <c r="O188" s="2" t="s">
        <v>5702</v>
      </c>
      <c r="P188" s="2" t="str">
        <f>VLOOKUP(H188, '쿼리1'!$A:$R, 17, 0)</f>
        <v>3도-밀크앤허니)고소한소보루빵 67g(240kacl)-두께변경</v>
      </c>
      <c r="Q188" s="4">
        <f>VLOOKUP(H188, '쿼리1'!$A:$U, 20, 0)</f>
        <v>16</v>
      </c>
      <c r="R188" s="2" t="s">
        <v>31</v>
      </c>
      <c r="S188" s="2" t="s">
        <v>31</v>
      </c>
      <c r="T188" s="2" t="s">
        <v>5399</v>
      </c>
      <c r="U188" s="2" t="s">
        <v>5397</v>
      </c>
      <c r="V188" s="3">
        <v>45548</v>
      </c>
      <c r="W188" s="3">
        <v>45554</v>
      </c>
      <c r="X188" s="6" t="str">
        <f t="shared" ref="X188:X193" si="166">IFERROR(IF(W188-V188&gt;0, "+" &amp; (W188-V188), W188-V188), "X")</f>
        <v>+6</v>
      </c>
      <c r="Y188" s="3">
        <v>45553</v>
      </c>
      <c r="Z188" s="3">
        <v>45556</v>
      </c>
      <c r="AA188" s="6" t="str">
        <f t="shared" si="151"/>
        <v>+3</v>
      </c>
      <c r="AB188" s="3">
        <v>45554</v>
      </c>
      <c r="AC188" s="5" t="s">
        <v>5396</v>
      </c>
      <c r="AD188" s="6">
        <f ca="1">TODAY()-AB188</f>
        <v>102</v>
      </c>
      <c r="AE188" s="2" t="s">
        <v>5388</v>
      </c>
      <c r="AF188" s="2" t="s">
        <v>5388</v>
      </c>
      <c r="AG188" s="2" t="str">
        <f>IFERROR(AF188-AE188, "X")</f>
        <v>X</v>
      </c>
      <c r="AH188" s="3">
        <v>45556</v>
      </c>
      <c r="AI188" s="3">
        <v>45566</v>
      </c>
      <c r="AJ188" s="3"/>
      <c r="AK188" s="2" t="str">
        <f t="shared" si="118"/>
        <v>+10</v>
      </c>
      <c r="AL188" s="2" t="s">
        <v>5567</v>
      </c>
      <c r="AM188" s="2" t="str">
        <f t="shared" si="119"/>
        <v>생산완료(+10)</v>
      </c>
      <c r="AN188" s="9">
        <f t="shared" si="120"/>
        <v>45653</v>
      </c>
      <c r="AO188" s="9">
        <f t="shared" si="121"/>
        <v>45651</v>
      </c>
      <c r="AP188" s="9"/>
      <c r="AQ188" s="2">
        <f t="shared" si="154"/>
        <v>-2</v>
      </c>
      <c r="AR188" s="12">
        <f t="shared" si="122"/>
        <v>-2</v>
      </c>
      <c r="AS188" t="s">
        <v>5567</v>
      </c>
      <c r="AT188" t="str">
        <f t="shared" si="123"/>
        <v>생산완료(-2)</v>
      </c>
    </row>
    <row r="189" spans="2:46" x14ac:dyDescent="0.3">
      <c r="B189" s="2" t="s">
        <v>5576</v>
      </c>
      <c r="C189" s="7">
        <v>-20</v>
      </c>
      <c r="D189" s="2" t="s">
        <v>5430</v>
      </c>
      <c r="E189" s="2" t="s">
        <v>5432</v>
      </c>
      <c r="F189" s="2"/>
      <c r="G189" s="2" t="s">
        <v>5431</v>
      </c>
      <c r="H189" s="2" t="s">
        <v>2115</v>
      </c>
      <c r="I189" s="2" t="str">
        <f t="shared" si="113"/>
        <v>20240909-1419P0341-인쇄</v>
      </c>
      <c r="J189" s="2" t="str">
        <f t="shared" si="114"/>
        <v>20240909-1419P0341-합지</v>
      </c>
      <c r="K189" s="2" t="str">
        <f t="shared" si="115"/>
        <v>20240909-1419P0341-분단</v>
      </c>
      <c r="L189" s="2" t="str">
        <f t="shared" si="116"/>
        <v>20240909-1419P0341-제대</v>
      </c>
      <c r="M189" s="2" t="str">
        <f>VLOOKUP(H189, '쿼리1'!$A:$R, 17, 0)</f>
        <v>1도(백색)-바다원공용봉투(창호지무늬-195x260) 200g</v>
      </c>
      <c r="N189" s="2" t="str">
        <f>VLOOKUP(H189, '쿼리1'!$A:$P, 15, 0)</f>
        <v>오씨피피(투명)70</v>
      </c>
      <c r="O189" s="2" t="s">
        <v>5703</v>
      </c>
      <c r="P189" s="2" t="str">
        <f>VLOOKUP(H189, '쿼리1'!$A:$R, 17, 0)</f>
        <v>1도(백색)-바다원공용봉투(창호지무늬-195x260) 200g</v>
      </c>
      <c r="Q189" s="4">
        <f>VLOOKUP(H189, '쿼리1'!$A:$U, 20, 0)</f>
        <v>30769</v>
      </c>
      <c r="R189" s="2" t="s">
        <v>31</v>
      </c>
      <c r="S189" s="2" t="s">
        <v>31</v>
      </c>
      <c r="T189" s="2" t="s">
        <v>5397</v>
      </c>
      <c r="U189" s="2" t="s">
        <v>31</v>
      </c>
      <c r="V189" s="3">
        <v>45548</v>
      </c>
      <c r="W189" s="3">
        <v>45555</v>
      </c>
      <c r="X189" s="6" t="str">
        <f t="shared" si="166"/>
        <v>+7</v>
      </c>
      <c r="Y189" s="3">
        <v>45553</v>
      </c>
      <c r="Z189" s="3">
        <v>45559</v>
      </c>
      <c r="AA189" s="6" t="str">
        <f t="shared" si="151"/>
        <v>+6</v>
      </c>
      <c r="AB189" s="3" t="s">
        <v>5388</v>
      </c>
      <c r="AC189" s="2" t="s">
        <v>5388</v>
      </c>
      <c r="AD189" s="6" t="str">
        <f>IFERROR(AC189-AB189, "X")</f>
        <v>X</v>
      </c>
      <c r="AE189" s="3">
        <v>45555</v>
      </c>
      <c r="AF189" s="3">
        <v>45575</v>
      </c>
      <c r="AG189" s="2" t="str">
        <f t="shared" ref="AG189:AG196" si="167">IFERROR(IF(AF189-AE189&gt;0, "+" &amp; (AF189-AE189), AF189-AE189), "X")</f>
        <v>+20</v>
      </c>
      <c r="AH189" s="3">
        <v>45575</v>
      </c>
      <c r="AI189" s="3">
        <f t="shared" ref="AI189:AI196" si="168">AE189</f>
        <v>45555</v>
      </c>
      <c r="AJ189" s="3"/>
      <c r="AK189" s="2">
        <f t="shared" si="118"/>
        <v>-20</v>
      </c>
      <c r="AL189" s="2" t="s">
        <v>5567</v>
      </c>
      <c r="AM189" s="2" t="str">
        <f t="shared" si="119"/>
        <v>생산완료(-20)</v>
      </c>
      <c r="AN189" s="9">
        <f t="shared" si="120"/>
        <v>45575</v>
      </c>
      <c r="AO189" s="9">
        <f t="shared" si="121"/>
        <v>45651</v>
      </c>
      <c r="AP189" s="9"/>
      <c r="AQ189" s="2">
        <f t="shared" si="154"/>
        <v>76</v>
      </c>
      <c r="AR189" s="12" t="str">
        <f t="shared" si="122"/>
        <v>+76</v>
      </c>
      <c r="AS189" t="s">
        <v>5567</v>
      </c>
      <c r="AT189" t="str">
        <f t="shared" si="123"/>
        <v>생산완료(+76)</v>
      </c>
    </row>
    <row r="190" spans="2:46" x14ac:dyDescent="0.3">
      <c r="B190" s="2" t="s">
        <v>5406</v>
      </c>
      <c r="C190" s="7">
        <v>-5</v>
      </c>
      <c r="D190" s="2" t="s">
        <v>5405</v>
      </c>
      <c r="E190" s="2" t="s">
        <v>5406</v>
      </c>
      <c r="F190" s="2"/>
      <c r="G190" s="2" t="s">
        <v>5421</v>
      </c>
      <c r="H190" s="2" t="s">
        <v>2934</v>
      </c>
      <c r="I190" s="2" t="str">
        <f t="shared" si="113"/>
        <v>20240909-1419P0348-인쇄</v>
      </c>
      <c r="J190" s="2" t="str">
        <f t="shared" si="114"/>
        <v>20240909-1419P0348-합지</v>
      </c>
      <c r="K190" s="2" t="str">
        <f t="shared" si="115"/>
        <v>20240909-1419P0348-분단</v>
      </c>
      <c r="L190" s="2" t="str">
        <f t="shared" si="116"/>
        <v>20240909-1419P0348-제대</v>
      </c>
      <c r="M190" s="2" t="str">
        <f>VLOOKUP(H190, '쿼리1'!$A:$R, 17, 0)</f>
        <v>1도(백색)-바다원공용봉투(창호지무늬-대발이) 300g</v>
      </c>
      <c r="N190" s="2" t="str">
        <f>VLOOKUP(H190, '쿼리1'!$A:$P, 15, 0)</f>
        <v>오씨피피(투명)70</v>
      </c>
      <c r="O190" s="2" t="s">
        <v>5704</v>
      </c>
      <c r="P190" s="2" t="str">
        <f>VLOOKUP(H190, '쿼리1'!$A:$R, 17, 0)</f>
        <v>1도(백색)-바다원공용봉투(창호지무늬-대발이) 300g</v>
      </c>
      <c r="Q190" s="4">
        <f>VLOOKUP(H190, '쿼리1'!$A:$U, 20, 0)</f>
        <v>26086</v>
      </c>
      <c r="R190" s="2" t="s">
        <v>31</v>
      </c>
      <c r="S190" s="2" t="s">
        <v>31</v>
      </c>
      <c r="T190" s="2" t="s">
        <v>5397</v>
      </c>
      <c r="U190" s="2" t="s">
        <v>31</v>
      </c>
      <c r="V190" s="3">
        <v>45548</v>
      </c>
      <c r="W190" s="3">
        <v>45547</v>
      </c>
      <c r="X190" s="6">
        <f t="shared" si="166"/>
        <v>-1</v>
      </c>
      <c r="Y190" s="3">
        <v>45553</v>
      </c>
      <c r="Z190" s="3">
        <v>45548</v>
      </c>
      <c r="AA190" s="6">
        <f t="shared" si="151"/>
        <v>-5</v>
      </c>
      <c r="AB190" s="3" t="s">
        <v>5388</v>
      </c>
      <c r="AC190" s="2" t="s">
        <v>5388</v>
      </c>
      <c r="AD190" s="6" t="str">
        <f>IFERROR(AC190-AB190, "X")</f>
        <v>X</v>
      </c>
      <c r="AE190" s="3">
        <v>45555</v>
      </c>
      <c r="AF190" s="3">
        <v>45560</v>
      </c>
      <c r="AG190" s="2" t="str">
        <f t="shared" si="167"/>
        <v>+5</v>
      </c>
      <c r="AH190" s="3">
        <v>45560</v>
      </c>
      <c r="AI190" s="3">
        <f t="shared" si="168"/>
        <v>45555</v>
      </c>
      <c r="AJ190" s="3"/>
      <c r="AK190" s="2">
        <f t="shared" si="118"/>
        <v>-5</v>
      </c>
      <c r="AL190" s="2" t="s">
        <v>5567</v>
      </c>
      <c r="AM190" s="2" t="str">
        <f t="shared" si="119"/>
        <v>생산완료(-5)</v>
      </c>
      <c r="AN190" s="9">
        <f t="shared" si="120"/>
        <v>45652</v>
      </c>
      <c r="AO190" s="9">
        <f t="shared" si="121"/>
        <v>45651</v>
      </c>
      <c r="AP190" s="9"/>
      <c r="AQ190" s="2">
        <f t="shared" si="154"/>
        <v>-1</v>
      </c>
      <c r="AR190" s="12">
        <f t="shared" si="122"/>
        <v>-1</v>
      </c>
      <c r="AS190" t="s">
        <v>5567</v>
      </c>
      <c r="AT190" t="str">
        <f t="shared" si="123"/>
        <v>생산완료(-1)</v>
      </c>
    </row>
    <row r="191" spans="2:46" x14ac:dyDescent="0.3">
      <c r="B191" s="2" t="s">
        <v>5409</v>
      </c>
      <c r="C191" s="7">
        <v>0</v>
      </c>
      <c r="D191" s="2" t="s">
        <v>5409</v>
      </c>
      <c r="E191" s="2"/>
      <c r="F191" s="2" t="s">
        <v>5420</v>
      </c>
      <c r="G191" s="2" t="s">
        <v>5409</v>
      </c>
      <c r="H191" s="2" t="s">
        <v>1782</v>
      </c>
      <c r="I191" s="2" t="str">
        <f t="shared" si="113"/>
        <v>20240909-2000142911-인쇄</v>
      </c>
      <c r="J191" s="2" t="str">
        <f t="shared" si="114"/>
        <v>20240909-2000142911-합지</v>
      </c>
      <c r="K191" s="2" t="str">
        <f t="shared" si="115"/>
        <v>20240909-2000142911-분단</v>
      </c>
      <c r="L191" s="2" t="str">
        <f t="shared" si="116"/>
        <v>20240909-2000142911-제대</v>
      </c>
      <c r="M191" s="2" t="str">
        <f>VLOOKUP(H191, '쿼리1'!$A:$R, 17, 0)</f>
        <v>1도-무스케익(분리배출 850*50)</v>
      </c>
      <c r="N191" s="2" t="str">
        <f>VLOOKUP(H191, '쿼리1'!$A:$P, 15, 0)</f>
        <v>PET80</v>
      </c>
      <c r="O191" s="2">
        <v>2000142911</v>
      </c>
      <c r="P191" s="2" t="str">
        <f>VLOOKUP(H191, '쿼리1'!$A:$R, 17, 0)</f>
        <v>1도-무스케익(분리배출 850*50)</v>
      </c>
      <c r="Q191" s="4">
        <f>VLOOKUP(H191, '쿼리1'!$A:$U, 20, 0)</f>
        <v>160000</v>
      </c>
      <c r="R191" s="2" t="s">
        <v>31</v>
      </c>
      <c r="S191" s="2" t="s">
        <v>5397</v>
      </c>
      <c r="T191" s="2" t="s">
        <v>5399</v>
      </c>
      <c r="U191" s="2" t="s">
        <v>31</v>
      </c>
      <c r="V191" s="3">
        <v>45548</v>
      </c>
      <c r="W191" s="3">
        <v>45548</v>
      </c>
      <c r="X191" s="6">
        <f t="shared" si="166"/>
        <v>0</v>
      </c>
      <c r="Y191" s="3" t="s">
        <v>5388</v>
      </c>
      <c r="Z191" s="3" t="s">
        <v>5388</v>
      </c>
      <c r="AA191" s="6" t="str">
        <f t="shared" ref="AA191:AA199" si="169">IFERROR(Z191-Y191, "X")</f>
        <v>X</v>
      </c>
      <c r="AB191" s="3">
        <v>45551</v>
      </c>
      <c r="AC191" s="5" t="s">
        <v>5396</v>
      </c>
      <c r="AD191" s="6">
        <f ca="1">TODAY()-AB191</f>
        <v>105</v>
      </c>
      <c r="AE191" s="3">
        <v>45552</v>
      </c>
      <c r="AF191" s="3">
        <v>45552</v>
      </c>
      <c r="AG191" s="2">
        <f t="shared" si="167"/>
        <v>0</v>
      </c>
      <c r="AH191" s="3">
        <v>45552</v>
      </c>
      <c r="AI191" s="3">
        <f t="shared" si="168"/>
        <v>45552</v>
      </c>
      <c r="AJ191" s="3"/>
      <c r="AK191" s="2">
        <f t="shared" si="118"/>
        <v>0</v>
      </c>
      <c r="AL191" s="2" t="s">
        <v>5567</v>
      </c>
      <c r="AM191" s="2" t="str">
        <f t="shared" si="119"/>
        <v>생산완료(0)</v>
      </c>
      <c r="AN191" s="9">
        <f t="shared" si="120"/>
        <v>45651</v>
      </c>
      <c r="AO191" s="9">
        <f t="shared" si="121"/>
        <v>45643</v>
      </c>
      <c r="AP191" s="9"/>
      <c r="AQ191" s="2">
        <f t="shared" si="154"/>
        <v>-8</v>
      </c>
      <c r="AR191" s="12">
        <f t="shared" si="122"/>
        <v>-8</v>
      </c>
      <c r="AS191" t="s">
        <v>5567</v>
      </c>
      <c r="AT191" t="str">
        <f t="shared" si="123"/>
        <v>생산완료(-8)</v>
      </c>
    </row>
    <row r="192" spans="2:46" x14ac:dyDescent="0.3">
      <c r="B192" s="2" t="s">
        <v>5570</v>
      </c>
      <c r="C192" s="7">
        <v>-24</v>
      </c>
      <c r="D192" s="2" t="s">
        <v>5465</v>
      </c>
      <c r="E192" s="2"/>
      <c r="F192" s="2"/>
      <c r="G192" s="2" t="s">
        <v>5411</v>
      </c>
      <c r="H192" s="2" t="s">
        <v>1009</v>
      </c>
      <c r="I192" s="2" t="str">
        <f t="shared" si="113"/>
        <v>20240909-2000149199-인쇄</v>
      </c>
      <c r="J192" s="2" t="str">
        <f t="shared" si="114"/>
        <v>20240909-2000149199-합지</v>
      </c>
      <c r="K192" s="2" t="str">
        <f t="shared" si="115"/>
        <v>20240909-2000149199-분단</v>
      </c>
      <c r="L192" s="2" t="str">
        <f t="shared" si="116"/>
        <v>20240909-2000149199-제대</v>
      </c>
      <c r="M192" s="2" t="str">
        <f>VLOOKUP(H192, '쿼리1'!$A:$R, 17, 0)</f>
        <v>1도-UBJ)스페이스브레드-식빵2</v>
      </c>
      <c r="N192" s="2" t="str">
        <f>VLOOKUP(H192, '쿼리1'!$A:$P, 15, 0)</f>
        <v>PP튜브(투명)70</v>
      </c>
      <c r="O192" s="2">
        <v>2000149199</v>
      </c>
      <c r="P192" s="2" t="str">
        <f>VLOOKUP(H192, '쿼리1'!$A:$R, 17, 0)</f>
        <v>1도-UBJ)스페이스브레드-식빵2</v>
      </c>
      <c r="Q192" s="4">
        <f>VLOOKUP(H192, '쿼리1'!$A:$U, 20, 0)</f>
        <v>5714</v>
      </c>
      <c r="R192" s="2" t="s">
        <v>31</v>
      </c>
      <c r="S192" s="2" t="s">
        <v>5397</v>
      </c>
      <c r="T192" s="2" t="s">
        <v>5397</v>
      </c>
      <c r="U192" s="2" t="s">
        <v>31</v>
      </c>
      <c r="V192" s="3">
        <v>45548</v>
      </c>
      <c r="W192" s="3">
        <v>45574</v>
      </c>
      <c r="X192" s="6" t="str">
        <f t="shared" si="166"/>
        <v>+26</v>
      </c>
      <c r="Y192" s="2" t="s">
        <v>5388</v>
      </c>
      <c r="Z192" s="3" t="s">
        <v>5388</v>
      </c>
      <c r="AA192" s="6" t="str">
        <f t="shared" si="169"/>
        <v>X</v>
      </c>
      <c r="AB192" s="3" t="s">
        <v>5388</v>
      </c>
      <c r="AC192" s="2" t="s">
        <v>5388</v>
      </c>
      <c r="AD192" s="6" t="str">
        <f>IFERROR(AC192-AB192, "X")</f>
        <v>X</v>
      </c>
      <c r="AE192" s="3">
        <v>45551</v>
      </c>
      <c r="AF192" s="3">
        <v>45575</v>
      </c>
      <c r="AG192" s="2" t="str">
        <f t="shared" si="167"/>
        <v>+24</v>
      </c>
      <c r="AH192" s="3">
        <v>45575</v>
      </c>
      <c r="AI192" s="3">
        <f t="shared" si="168"/>
        <v>45551</v>
      </c>
      <c r="AJ192" s="3"/>
      <c r="AK192" s="2">
        <f t="shared" si="118"/>
        <v>-24</v>
      </c>
      <c r="AL192" s="2" t="s">
        <v>5567</v>
      </c>
      <c r="AM192" s="2" t="str">
        <f t="shared" si="119"/>
        <v>생산완료(-24)</v>
      </c>
      <c r="AN192" s="9">
        <f t="shared" si="120"/>
        <v>45575</v>
      </c>
      <c r="AO192" s="9">
        <f t="shared" si="121"/>
        <v>45551</v>
      </c>
      <c r="AP192" s="9"/>
      <c r="AQ192" s="2">
        <f t="shared" si="154"/>
        <v>-24</v>
      </c>
      <c r="AR192" s="12">
        <f t="shared" si="122"/>
        <v>-24</v>
      </c>
      <c r="AS192" t="s">
        <v>5567</v>
      </c>
      <c r="AT192" t="str">
        <f t="shared" si="123"/>
        <v>생산완료(-24)</v>
      </c>
    </row>
    <row r="193" spans="2:46" x14ac:dyDescent="0.3">
      <c r="B193" s="2" t="s">
        <v>5591</v>
      </c>
      <c r="C193" s="7">
        <v>-22</v>
      </c>
      <c r="D193" s="2" t="s">
        <v>5456</v>
      </c>
      <c r="E193" s="2"/>
      <c r="F193" s="2" t="s">
        <v>5420</v>
      </c>
      <c r="G193" s="2" t="s">
        <v>5447</v>
      </c>
      <c r="H193" s="2" t="s">
        <v>1783</v>
      </c>
      <c r="I193" s="2" t="str">
        <f t="shared" si="113"/>
        <v>20240909-2000160120-인쇄</v>
      </c>
      <c r="J193" s="2" t="str">
        <f t="shared" si="114"/>
        <v>20240909-2000160120-합지</v>
      </c>
      <c r="K193" s="2" t="str">
        <f t="shared" si="115"/>
        <v>20240909-2000160120-분단</v>
      </c>
      <c r="L193" s="2" t="str">
        <f t="shared" si="116"/>
        <v>20240909-2000160120-제대</v>
      </c>
      <c r="M193" s="2" t="str">
        <f>VLOOKUP(H193, '쿼리1'!$A:$R, 17, 0)</f>
        <v>1도-SB)이커머스롤케익옆면(분리배출)</v>
      </c>
      <c r="N193" s="2" t="str">
        <f>VLOOKUP(H193, '쿼리1'!$A:$P, 15, 0)</f>
        <v>OPP(투명)40</v>
      </c>
      <c r="O193" s="2">
        <v>2000160120</v>
      </c>
      <c r="P193" s="2" t="str">
        <f>VLOOKUP(H193, '쿼리1'!$A:$R, 17, 0)</f>
        <v>1도-SB)이커머스롤케익옆면(분리배출)</v>
      </c>
      <c r="Q193" s="4">
        <f>VLOOKUP(H193, '쿼리1'!$A:$U, 20, 0)</f>
        <v>266666</v>
      </c>
      <c r="R193" s="2" t="s">
        <v>31</v>
      </c>
      <c r="S193" s="2" t="s">
        <v>5397</v>
      </c>
      <c r="T193" s="2" t="s">
        <v>5399</v>
      </c>
      <c r="U193" s="2" t="s">
        <v>31</v>
      </c>
      <c r="V193" s="3">
        <v>45548</v>
      </c>
      <c r="W193" s="3">
        <v>45560</v>
      </c>
      <c r="X193" s="6" t="str">
        <f t="shared" si="166"/>
        <v>+12</v>
      </c>
      <c r="Y193" s="3" t="s">
        <v>5388</v>
      </c>
      <c r="Z193" s="3" t="s">
        <v>5388</v>
      </c>
      <c r="AA193" s="6" t="str">
        <f t="shared" si="169"/>
        <v>X</v>
      </c>
      <c r="AB193" s="3">
        <v>45551</v>
      </c>
      <c r="AC193" s="5" t="s">
        <v>5396</v>
      </c>
      <c r="AD193" s="6">
        <f ca="1">TODAY()-AB193</f>
        <v>105</v>
      </c>
      <c r="AE193" s="3">
        <v>45553</v>
      </c>
      <c r="AF193" s="3">
        <v>45575</v>
      </c>
      <c r="AG193" s="2" t="str">
        <f t="shared" si="167"/>
        <v>+22</v>
      </c>
      <c r="AH193" s="3">
        <v>45575</v>
      </c>
      <c r="AI193" s="3">
        <f t="shared" si="168"/>
        <v>45553</v>
      </c>
      <c r="AJ193" s="3"/>
      <c r="AK193" s="2">
        <f t="shared" si="118"/>
        <v>-22</v>
      </c>
      <c r="AL193" s="2" t="s">
        <v>5567</v>
      </c>
      <c r="AM193" s="2" t="str">
        <f t="shared" si="119"/>
        <v>생산완료(-22)</v>
      </c>
      <c r="AN193" s="9">
        <f t="shared" si="120"/>
        <v>45575</v>
      </c>
      <c r="AO193" s="9">
        <f t="shared" si="121"/>
        <v>45553</v>
      </c>
      <c r="AP193" s="9"/>
      <c r="AQ193" s="2">
        <f t="shared" si="154"/>
        <v>-22</v>
      </c>
      <c r="AR193" s="12">
        <f t="shared" si="122"/>
        <v>-22</v>
      </c>
      <c r="AS193" t="s">
        <v>5567</v>
      </c>
      <c r="AT193" t="str">
        <f t="shared" si="123"/>
        <v>생산완료(-22)</v>
      </c>
    </row>
    <row r="194" spans="2:46" x14ac:dyDescent="0.3">
      <c r="B194" s="2" t="s">
        <v>5581</v>
      </c>
      <c r="C194" s="7">
        <v>-29</v>
      </c>
      <c r="D194" s="2"/>
      <c r="E194" s="2"/>
      <c r="F194" s="2"/>
      <c r="G194" s="2" t="s">
        <v>5435</v>
      </c>
      <c r="H194" s="2" t="s">
        <v>805</v>
      </c>
      <c r="I194" s="2" t="str">
        <f t="shared" si="113"/>
        <v>20240909-2000163368-인쇄</v>
      </c>
      <c r="J194" s="2" t="str">
        <f t="shared" si="114"/>
        <v>20240909-2000163368-합지</v>
      </c>
      <c r="K194" s="2" t="str">
        <f t="shared" si="115"/>
        <v>20240909-2000163368-분단</v>
      </c>
      <c r="L194" s="2" t="str">
        <f t="shared" si="116"/>
        <v>20240909-2000163368-제대</v>
      </c>
      <c r="M194" s="2" t="str">
        <f>VLOOKUP(H194, '쿼리1'!$A:$R, 17, 0)</f>
        <v>무지(브리오쉬덮지)</v>
      </c>
      <c r="N194" s="2" t="str">
        <f>VLOOKUP(H194, '쿼리1'!$A:$P, 15, 0)</f>
        <v>OPP40</v>
      </c>
      <c r="O194" s="2">
        <v>2000163368</v>
      </c>
      <c r="P194" s="2" t="str">
        <f>VLOOKUP(H194, '쿼리1'!$A:$R, 17, 0)</f>
        <v>무지(브리오쉬덮지)</v>
      </c>
      <c r="Q194" s="4">
        <f>VLOOKUP(H194, '쿼리1'!$A:$U, 20, 0)</f>
        <v>311111</v>
      </c>
      <c r="R194" s="2" t="s">
        <v>5397</v>
      </c>
      <c r="S194" s="2" t="s">
        <v>5397</v>
      </c>
      <c r="T194" s="2" t="s">
        <v>5397</v>
      </c>
      <c r="U194" s="2" t="s">
        <v>31</v>
      </c>
      <c r="V194" s="2" t="s">
        <v>5388</v>
      </c>
      <c r="W194" s="2" t="s">
        <v>5388</v>
      </c>
      <c r="X194" s="6" t="str">
        <f t="shared" ref="X194:X199" si="170">IFERROR(W194-V194, "X")</f>
        <v>X</v>
      </c>
      <c r="Y194" s="2" t="s">
        <v>5388</v>
      </c>
      <c r="Z194" s="3" t="s">
        <v>5388</v>
      </c>
      <c r="AA194" s="6" t="str">
        <f t="shared" si="169"/>
        <v>X</v>
      </c>
      <c r="AB194" s="3" t="s">
        <v>5388</v>
      </c>
      <c r="AC194" s="2" t="s">
        <v>5388</v>
      </c>
      <c r="AD194" s="6" t="str">
        <f t="shared" ref="AD194:AD199" si="171">IFERROR(AC194-AB194, "X")</f>
        <v>X</v>
      </c>
      <c r="AE194" s="3">
        <v>45546</v>
      </c>
      <c r="AF194" s="3">
        <v>45575</v>
      </c>
      <c r="AG194" s="2" t="str">
        <f t="shared" si="167"/>
        <v>+29</v>
      </c>
      <c r="AH194" s="3">
        <v>45575</v>
      </c>
      <c r="AI194" s="3">
        <f t="shared" si="168"/>
        <v>45546</v>
      </c>
      <c r="AJ194" s="3"/>
      <c r="AK194" s="2">
        <f t="shared" si="118"/>
        <v>-29</v>
      </c>
      <c r="AL194" s="2" t="s">
        <v>5567</v>
      </c>
      <c r="AM194" s="2" t="str">
        <f t="shared" si="119"/>
        <v>생산완료(-29)</v>
      </c>
      <c r="AN194" s="9">
        <f t="shared" si="120"/>
        <v>45602</v>
      </c>
      <c r="AO194" s="9">
        <f t="shared" si="121"/>
        <v>45602</v>
      </c>
      <c r="AP194" s="9"/>
      <c r="AQ194" s="2">
        <f t="shared" si="154"/>
        <v>0</v>
      </c>
      <c r="AR194" s="12">
        <f t="shared" si="122"/>
        <v>0</v>
      </c>
      <c r="AS194" t="s">
        <v>5567</v>
      </c>
      <c r="AT194" t="str">
        <f t="shared" si="123"/>
        <v>생산완료(0)</v>
      </c>
    </row>
    <row r="195" spans="2:46" x14ac:dyDescent="0.3">
      <c r="B195" s="2" t="s">
        <v>5414</v>
      </c>
      <c r="C195" s="7">
        <v>-9</v>
      </c>
      <c r="D195" s="2"/>
      <c r="E195" s="2"/>
      <c r="F195" s="2"/>
      <c r="G195" s="2" t="s">
        <v>5419</v>
      </c>
      <c r="H195" s="2" t="s">
        <v>2035</v>
      </c>
      <c r="I195" s="2" t="str">
        <f t="shared" si="113"/>
        <v>20240909-240400-인쇄</v>
      </c>
      <c r="J195" s="2" t="str">
        <f t="shared" si="114"/>
        <v>20240909-240400-합지</v>
      </c>
      <c r="K195" s="2" t="str">
        <f t="shared" si="115"/>
        <v>20240909-240400-분단</v>
      </c>
      <c r="L195" s="2" t="str">
        <f t="shared" si="116"/>
        <v>20240909-240400-제대</v>
      </c>
      <c r="M195" s="2" t="str">
        <f>VLOOKUP(H195, '쿼리1'!$A:$R, 17, 0)</f>
        <v>무지</v>
      </c>
      <c r="N195" s="2" t="str">
        <f>VLOOKUP(H195, '쿼리1'!$A:$P, 15, 0)</f>
        <v>OPP(투명)40</v>
      </c>
      <c r="O195" s="2">
        <v>240400</v>
      </c>
      <c r="P195" s="2" t="str">
        <f>VLOOKUP(H195, '쿼리1'!$A:$R, 17, 0)</f>
        <v>무지</v>
      </c>
      <c r="Q195" s="4">
        <f>VLOOKUP(H195, '쿼리1'!$A:$U, 20, 0)</f>
        <v>9302</v>
      </c>
      <c r="R195" s="2" t="s">
        <v>5397</v>
      </c>
      <c r="S195" s="2" t="s">
        <v>5397</v>
      </c>
      <c r="T195" s="2" t="s">
        <v>5397</v>
      </c>
      <c r="U195" s="2" t="s">
        <v>31</v>
      </c>
      <c r="V195" s="2" t="s">
        <v>5388</v>
      </c>
      <c r="W195" s="2" t="s">
        <v>5388</v>
      </c>
      <c r="X195" s="6" t="str">
        <f t="shared" si="170"/>
        <v>X</v>
      </c>
      <c r="Y195" s="2" t="s">
        <v>5388</v>
      </c>
      <c r="Z195" s="3" t="s">
        <v>5388</v>
      </c>
      <c r="AA195" s="6" t="str">
        <f t="shared" si="169"/>
        <v>X</v>
      </c>
      <c r="AB195" s="3" t="s">
        <v>5388</v>
      </c>
      <c r="AC195" s="2" t="s">
        <v>5388</v>
      </c>
      <c r="AD195" s="6" t="str">
        <f t="shared" si="171"/>
        <v>X</v>
      </c>
      <c r="AE195" s="3">
        <v>45546</v>
      </c>
      <c r="AF195" s="3">
        <v>45555</v>
      </c>
      <c r="AG195" s="2" t="str">
        <f t="shared" si="167"/>
        <v>+9</v>
      </c>
      <c r="AH195" s="3">
        <v>45555</v>
      </c>
      <c r="AI195" s="3">
        <f t="shared" si="168"/>
        <v>45546</v>
      </c>
      <c r="AJ195" s="3"/>
      <c r="AK195" s="2">
        <f t="shared" si="118"/>
        <v>-9</v>
      </c>
      <c r="AL195" s="2" t="s">
        <v>5567</v>
      </c>
      <c r="AM195" s="2" t="str">
        <f t="shared" si="119"/>
        <v>생산완료(-9)</v>
      </c>
      <c r="AN195" s="9">
        <f t="shared" si="120"/>
        <v>45555</v>
      </c>
      <c r="AO195" s="9">
        <f t="shared" si="121"/>
        <v>45546</v>
      </c>
      <c r="AP195" s="9"/>
      <c r="AQ195" s="2">
        <f t="shared" si="154"/>
        <v>-9</v>
      </c>
      <c r="AR195" s="12">
        <f t="shared" si="122"/>
        <v>-9</v>
      </c>
      <c r="AS195" t="s">
        <v>5567</v>
      </c>
      <c r="AT195" t="str">
        <f t="shared" si="123"/>
        <v>생산완료(-9)</v>
      </c>
    </row>
    <row r="196" spans="2:46" x14ac:dyDescent="0.3">
      <c r="B196" s="2" t="s">
        <v>5413</v>
      </c>
      <c r="C196" s="7">
        <v>-10</v>
      </c>
      <c r="D196" s="2"/>
      <c r="E196" s="2"/>
      <c r="F196" s="2"/>
      <c r="G196" s="2" t="s">
        <v>5444</v>
      </c>
      <c r="H196" s="2" t="s">
        <v>1982</v>
      </c>
      <c r="I196" s="2" t="str">
        <f t="shared" si="113"/>
        <v>20240909-2419N0022-인쇄</v>
      </c>
      <c r="J196" s="2" t="str">
        <f t="shared" si="114"/>
        <v>20240909-2419N0022-합지</v>
      </c>
      <c r="K196" s="2" t="str">
        <f t="shared" si="115"/>
        <v>20240909-2419N0022-분단</v>
      </c>
      <c r="L196" s="2" t="str">
        <f t="shared" si="116"/>
        <v>20240909-2419N0022-제대</v>
      </c>
      <c r="M196" s="2" t="str">
        <f>VLOOKUP(H196, '쿼리1'!$A:$R, 17, 0)</f>
        <v>무지</v>
      </c>
      <c r="N196" s="2" t="str">
        <f>VLOOKUP(H196, '쿼리1'!$A:$P, 15, 0)</f>
        <v>PP튜브(투명)90=무지</v>
      </c>
      <c r="O196" s="2" t="s">
        <v>5705</v>
      </c>
      <c r="P196" s="2" t="str">
        <f>VLOOKUP(H196, '쿼리1'!$A:$R, 17, 0)</f>
        <v>무지</v>
      </c>
      <c r="Q196" s="4">
        <f>VLOOKUP(H196, '쿼리1'!$A:$U, 20, 0)</f>
        <v>3333</v>
      </c>
      <c r="R196" s="2" t="s">
        <v>5397</v>
      </c>
      <c r="S196" s="2" t="s">
        <v>5397</v>
      </c>
      <c r="T196" s="2" t="s">
        <v>5397</v>
      </c>
      <c r="U196" s="2" t="s">
        <v>31</v>
      </c>
      <c r="V196" s="2" t="s">
        <v>5388</v>
      </c>
      <c r="W196" s="2" t="s">
        <v>5388</v>
      </c>
      <c r="X196" s="6" t="str">
        <f t="shared" si="170"/>
        <v>X</v>
      </c>
      <c r="Y196" s="2" t="s">
        <v>5388</v>
      </c>
      <c r="Z196" s="3" t="s">
        <v>5388</v>
      </c>
      <c r="AA196" s="6" t="str">
        <f t="shared" si="169"/>
        <v>X</v>
      </c>
      <c r="AB196" s="3" t="s">
        <v>5388</v>
      </c>
      <c r="AC196" s="2" t="s">
        <v>5388</v>
      </c>
      <c r="AD196" s="6" t="str">
        <f t="shared" si="171"/>
        <v>X</v>
      </c>
      <c r="AE196" s="3">
        <v>45545</v>
      </c>
      <c r="AF196" s="3">
        <v>45555</v>
      </c>
      <c r="AG196" s="2" t="str">
        <f t="shared" si="167"/>
        <v>+10</v>
      </c>
      <c r="AH196" s="3">
        <v>45555</v>
      </c>
      <c r="AI196" s="3">
        <f t="shared" si="168"/>
        <v>45545</v>
      </c>
      <c r="AJ196" s="3"/>
      <c r="AK196" s="2">
        <f t="shared" si="118"/>
        <v>-10</v>
      </c>
      <c r="AL196" s="2" t="s">
        <v>5567</v>
      </c>
      <c r="AM196" s="2" t="str">
        <f t="shared" si="119"/>
        <v>생산완료(-10)</v>
      </c>
      <c r="AN196" s="9">
        <f t="shared" si="120"/>
        <v>45555</v>
      </c>
      <c r="AO196" s="9">
        <f t="shared" si="121"/>
        <v>45545</v>
      </c>
      <c r="AP196" s="9"/>
      <c r="AQ196" s="2">
        <f t="shared" si="154"/>
        <v>-10</v>
      </c>
      <c r="AR196" s="12">
        <f t="shared" si="122"/>
        <v>-10</v>
      </c>
      <c r="AS196" t="s">
        <v>5567</v>
      </c>
      <c r="AT196" t="str">
        <f t="shared" si="123"/>
        <v>생산완료(-10)</v>
      </c>
    </row>
    <row r="197" spans="2:46" x14ac:dyDescent="0.3">
      <c r="B197" s="2" t="s">
        <v>5602</v>
      </c>
      <c r="C197" s="8">
        <v>-89</v>
      </c>
      <c r="D197" s="2"/>
      <c r="E197" s="2"/>
      <c r="F197" s="2"/>
      <c r="G197" s="2"/>
      <c r="H197" s="2" t="s">
        <v>392</v>
      </c>
      <c r="I197" s="2" t="str">
        <f t="shared" si="113"/>
        <v>20240909-3000159083-인쇄</v>
      </c>
      <c r="J197" s="2" t="str">
        <f t="shared" si="114"/>
        <v>20240909-3000159083-합지</v>
      </c>
      <c r="K197" s="2" t="str">
        <f t="shared" si="115"/>
        <v>20240909-3000159083-분단</v>
      </c>
      <c r="L197" s="2" t="str">
        <f t="shared" si="116"/>
        <v>20240909-3000159083-제대</v>
      </c>
      <c r="M197" s="2" t="str">
        <f>VLOOKUP(H197, '쿼리1'!$A:$R, 17, 0)</f>
        <v>무지</v>
      </c>
      <c r="N197" s="2" t="str">
        <f>VLOOKUP(H197, '쿼리1'!$A:$P, 15, 0)</f>
        <v>의류고정용 종이(SC400,210*297)-M363(10098)</v>
      </c>
      <c r="O197" s="2">
        <v>3000159083</v>
      </c>
      <c r="P197" s="2" t="str">
        <f>VLOOKUP(H197, '쿼리1'!$A:$R, 17, 0)</f>
        <v>무지</v>
      </c>
      <c r="Q197" s="4">
        <f>VLOOKUP(H197, '쿼리1'!$A:$U, 20, 0)</f>
        <v>45000</v>
      </c>
      <c r="R197" s="2" t="s">
        <v>5397</v>
      </c>
      <c r="S197" s="2" t="s">
        <v>5397</v>
      </c>
      <c r="T197" s="2" t="s">
        <v>5397</v>
      </c>
      <c r="U197" s="2" t="s">
        <v>5397</v>
      </c>
      <c r="V197" s="2" t="s">
        <v>5388</v>
      </c>
      <c r="W197" s="2" t="s">
        <v>5388</v>
      </c>
      <c r="X197" s="6" t="str">
        <f t="shared" si="170"/>
        <v>X</v>
      </c>
      <c r="Y197" s="2" t="s">
        <v>5388</v>
      </c>
      <c r="Z197" s="2" t="s">
        <v>5388</v>
      </c>
      <c r="AA197" s="6" t="str">
        <f t="shared" si="169"/>
        <v>X</v>
      </c>
      <c r="AB197" s="2" t="s">
        <v>5388</v>
      </c>
      <c r="AC197" s="2" t="s">
        <v>5388</v>
      </c>
      <c r="AD197" s="6" t="str">
        <f t="shared" si="171"/>
        <v>X</v>
      </c>
      <c r="AE197" s="2" t="s">
        <v>5388</v>
      </c>
      <c r="AF197" s="2" t="s">
        <v>5388</v>
      </c>
      <c r="AG197" s="2" t="str">
        <f>IFERROR(AF197-AE197, "X")</f>
        <v>X</v>
      </c>
      <c r="AH197" s="2" t="s">
        <v>5388</v>
      </c>
      <c r="AI197" s="3">
        <v>45567</v>
      </c>
      <c r="AJ197" s="3">
        <f t="shared" ref="AJ197:AJ199" ca="1" si="172">TODAY()</f>
        <v>45656</v>
      </c>
      <c r="AK197" s="2">
        <f t="shared" si="118"/>
        <v>-89</v>
      </c>
      <c r="AL197" s="2" t="str">
        <f>IF(C197&lt;0, "진행중", "지연")</f>
        <v>진행중</v>
      </c>
      <c r="AM197" s="2" t="str">
        <f t="shared" si="119"/>
        <v>진행중(-89)</v>
      </c>
      <c r="AN197" s="9">
        <f t="shared" si="120"/>
        <v>0</v>
      </c>
      <c r="AO197" s="9">
        <f t="shared" si="121"/>
        <v>45595</v>
      </c>
      <c r="AP197" s="9">
        <f t="shared" ref="AP197:AP199" ca="1" si="173">TODAY()</f>
        <v>45656</v>
      </c>
      <c r="AQ197" s="6">
        <f t="shared" ref="AQ197:AQ199" ca="1" si="174">AO197-AP197</f>
        <v>-61</v>
      </c>
      <c r="AR197" s="12">
        <f t="shared" ca="1" si="122"/>
        <v>-61</v>
      </c>
      <c r="AS197" t="str">
        <f t="shared" ref="AS197:AS199" ca="1" si="175">IF(AQ197&lt;0, "진행중", "지연")</f>
        <v>진행중</v>
      </c>
      <c r="AT197" t="str">
        <f t="shared" ca="1" si="123"/>
        <v>진행중(-61)</v>
      </c>
    </row>
    <row r="198" spans="2:46" x14ac:dyDescent="0.3">
      <c r="B198" s="2" t="s">
        <v>5603</v>
      </c>
      <c r="C198" s="8">
        <v>-88</v>
      </c>
      <c r="D198" s="2"/>
      <c r="E198" s="2"/>
      <c r="F198" s="2"/>
      <c r="G198" s="2"/>
      <c r="H198" s="2" t="s">
        <v>5324</v>
      </c>
      <c r="I198" s="2" t="str">
        <f t="shared" ref="I198:I261" si="176">_xlfn.CONCAT(H198, "-", "인쇄")</f>
        <v>20240909-3000167566-인쇄</v>
      </c>
      <c r="J198" s="2" t="str">
        <f t="shared" ref="J198:J261" si="177">_xlfn.CONCAT(H198, "-", "합지")</f>
        <v>20240909-3000167566-합지</v>
      </c>
      <c r="K198" s="2" t="str">
        <f t="shared" ref="K198:K261" si="178">_xlfn.CONCAT(H198, "-", "분단")</f>
        <v>20240909-3000167566-분단</v>
      </c>
      <c r="L198" s="2" t="str">
        <f t="shared" ref="L198:L261" si="179">_xlfn.CONCAT(H198, "-", "제대")</f>
        <v>20240909-3000167566-제대</v>
      </c>
      <c r="M198" s="2" t="str">
        <f>VLOOKUP(H198, '쿼리1'!$A:$R, 17, 0)</f>
        <v>6도-(주)조이푸드-우주먼지 초코마카롱</v>
      </c>
      <c r="N198" s="2" t="str">
        <f>VLOOKUP(H198, '쿼리1'!$A:$P, 15, 0)</f>
        <v>유포지80</v>
      </c>
      <c r="O198" s="2">
        <v>3000167566</v>
      </c>
      <c r="P198" s="2" t="str">
        <f>VLOOKUP(H198, '쿼리1'!$A:$R, 17, 0)</f>
        <v>6도-(주)조이푸드-우주먼지 초코마카롱</v>
      </c>
      <c r="Q198" s="4">
        <f>VLOOKUP(H198, '쿼리1'!$A:$U, 20, 0)</f>
        <v>20000</v>
      </c>
      <c r="R198" s="2" t="s">
        <v>5397</v>
      </c>
      <c r="S198" s="2" t="s">
        <v>5397</v>
      </c>
      <c r="T198" s="2" t="s">
        <v>5397</v>
      </c>
      <c r="U198" s="2" t="s">
        <v>5397</v>
      </c>
      <c r="V198" s="2" t="s">
        <v>5388</v>
      </c>
      <c r="W198" s="2" t="s">
        <v>5388</v>
      </c>
      <c r="X198" s="6" t="str">
        <f t="shared" si="170"/>
        <v>X</v>
      </c>
      <c r="Y198" s="2" t="s">
        <v>5388</v>
      </c>
      <c r="Z198" s="2" t="s">
        <v>5388</v>
      </c>
      <c r="AA198" s="6" t="str">
        <f t="shared" si="169"/>
        <v>X</v>
      </c>
      <c r="AB198" s="2" t="s">
        <v>5388</v>
      </c>
      <c r="AC198" s="2" t="s">
        <v>5388</v>
      </c>
      <c r="AD198" s="6" t="str">
        <f t="shared" si="171"/>
        <v>X</v>
      </c>
      <c r="AE198" s="2" t="s">
        <v>5388</v>
      </c>
      <c r="AF198" s="2" t="s">
        <v>5388</v>
      </c>
      <c r="AG198" s="2" t="str">
        <f>IFERROR(AF198-AE198, "X")</f>
        <v>X</v>
      </c>
      <c r="AH198" s="2" t="s">
        <v>5388</v>
      </c>
      <c r="AI198" s="3">
        <v>45568</v>
      </c>
      <c r="AJ198" s="3">
        <f t="shared" ca="1" si="172"/>
        <v>45656</v>
      </c>
      <c r="AK198" s="2">
        <f t="shared" ref="AK198:AK261" si="180">IF(C198&gt;0, "+"&amp;C198, C198)</f>
        <v>-88</v>
      </c>
      <c r="AL198" s="2" t="str">
        <f>IF(C198&lt;0, "진행중", "지연")</f>
        <v>진행중</v>
      </c>
      <c r="AM198" s="2" t="str">
        <f t="shared" si="119"/>
        <v>진행중(-88)</v>
      </c>
      <c r="AN198" s="9">
        <f t="shared" si="120"/>
        <v>0</v>
      </c>
      <c r="AO198" s="9">
        <f t="shared" si="121"/>
        <v>45568</v>
      </c>
      <c r="AP198" s="9">
        <f t="shared" ca="1" si="173"/>
        <v>45656</v>
      </c>
      <c r="AQ198" s="6">
        <f t="shared" ca="1" si="174"/>
        <v>-88</v>
      </c>
      <c r="AR198" s="12">
        <f t="shared" ca="1" si="122"/>
        <v>-88</v>
      </c>
      <c r="AS198" t="str">
        <f t="shared" ca="1" si="175"/>
        <v>진행중</v>
      </c>
      <c r="AT198" t="str">
        <f t="shared" ca="1" si="123"/>
        <v>진행중(-88)</v>
      </c>
    </row>
    <row r="199" spans="2:46" x14ac:dyDescent="0.3">
      <c r="B199" s="2" t="s">
        <v>5602</v>
      </c>
      <c r="C199" s="8">
        <v>-89</v>
      </c>
      <c r="D199" s="2"/>
      <c r="E199" s="2"/>
      <c r="F199" s="2"/>
      <c r="G199" s="2"/>
      <c r="H199" s="2" t="s">
        <v>5337</v>
      </c>
      <c r="I199" s="2" t="str">
        <f t="shared" si="176"/>
        <v>20240909-3000167620-인쇄</v>
      </c>
      <c r="J199" s="2" t="str">
        <f t="shared" si="177"/>
        <v>20240909-3000167620-합지</v>
      </c>
      <c r="K199" s="2" t="str">
        <f t="shared" si="178"/>
        <v>20240909-3000167620-분단</v>
      </c>
      <c r="L199" s="2" t="str">
        <f t="shared" si="179"/>
        <v>20240909-3000167620-제대</v>
      </c>
      <c r="M199" s="2" t="str">
        <f>VLOOKUP(H199, '쿼리1'!$A:$R, 17, 0)</f>
        <v>6도-(주)조이푸드-우주먼지 딸기마카롱</v>
      </c>
      <c r="N199" s="2" t="str">
        <f>VLOOKUP(H199, '쿼리1'!$A:$P, 15, 0)</f>
        <v>유포지80</v>
      </c>
      <c r="O199" s="2">
        <v>3000167620</v>
      </c>
      <c r="P199" s="2" t="str">
        <f>VLOOKUP(H199, '쿼리1'!$A:$R, 17, 0)</f>
        <v>6도-(주)조이푸드-우주먼지 딸기마카롱</v>
      </c>
      <c r="Q199" s="4">
        <f>VLOOKUP(H199, '쿼리1'!$A:$U, 20, 0)</f>
        <v>20000</v>
      </c>
      <c r="R199" s="2" t="s">
        <v>5397</v>
      </c>
      <c r="S199" s="2" t="s">
        <v>5397</v>
      </c>
      <c r="T199" s="2" t="s">
        <v>5397</v>
      </c>
      <c r="U199" s="2" t="s">
        <v>5397</v>
      </c>
      <c r="V199" s="2" t="s">
        <v>5388</v>
      </c>
      <c r="W199" s="2" t="s">
        <v>5388</v>
      </c>
      <c r="X199" s="6" t="str">
        <f t="shared" si="170"/>
        <v>X</v>
      </c>
      <c r="Y199" s="2" t="s">
        <v>5388</v>
      </c>
      <c r="Z199" s="2" t="s">
        <v>5388</v>
      </c>
      <c r="AA199" s="6" t="str">
        <f t="shared" si="169"/>
        <v>X</v>
      </c>
      <c r="AB199" s="2" t="s">
        <v>5388</v>
      </c>
      <c r="AC199" s="2" t="s">
        <v>5388</v>
      </c>
      <c r="AD199" s="6" t="str">
        <f t="shared" si="171"/>
        <v>X</v>
      </c>
      <c r="AE199" s="2" t="s">
        <v>5388</v>
      </c>
      <c r="AF199" s="2" t="s">
        <v>5388</v>
      </c>
      <c r="AG199" s="2" t="str">
        <f>IFERROR(AF199-AE199, "X")</f>
        <v>X</v>
      </c>
      <c r="AH199" s="2" t="s">
        <v>5388</v>
      </c>
      <c r="AI199" s="3">
        <v>45567</v>
      </c>
      <c r="AJ199" s="3">
        <f t="shared" ca="1" si="172"/>
        <v>45656</v>
      </c>
      <c r="AK199" s="2">
        <f t="shared" si="180"/>
        <v>-89</v>
      </c>
      <c r="AL199" s="2" t="str">
        <f>IF(C199&lt;0, "진행중", "지연")</f>
        <v>진행중</v>
      </c>
      <c r="AM199" s="2" t="str">
        <f t="shared" ref="AM199:AM262" si="181">_xlfn.CONCAT(AL199, "(", AK199, ")")</f>
        <v>진행중(-89)</v>
      </c>
      <c r="AN199" s="9">
        <f t="shared" ref="AN199:AN262" si="182">_xlfn.MAXIFS($AH$6:$AH$2358, $O$6:$O$2358, O199)</f>
        <v>0</v>
      </c>
      <c r="AO199" s="9">
        <f t="shared" ref="AO199:AO262" si="183">_xlfn.MAXIFS($AI$6:$AI$2358, $O$6:$O$2358, O199)</f>
        <v>45567</v>
      </c>
      <c r="AP199" s="9">
        <f t="shared" ca="1" si="173"/>
        <v>45656</v>
      </c>
      <c r="AQ199" s="6">
        <f t="shared" ca="1" si="174"/>
        <v>-89</v>
      </c>
      <c r="AR199" s="12">
        <f t="shared" ref="AR199:AR262" ca="1" si="184">IF(AQ199&gt;0, "+"&amp;AQ199, AQ199)</f>
        <v>-89</v>
      </c>
      <c r="AS199" t="str">
        <f t="shared" ca="1" si="175"/>
        <v>진행중</v>
      </c>
      <c r="AT199" t="str">
        <f t="shared" ref="AT199:AT262" ca="1" si="185">_xlfn.CONCAT(AS199, "(", AR199, ")")</f>
        <v>진행중(-89)</v>
      </c>
    </row>
    <row r="200" spans="2:46" x14ac:dyDescent="0.3">
      <c r="B200" s="2" t="s">
        <v>5455</v>
      </c>
      <c r="C200" s="7">
        <v>13</v>
      </c>
      <c r="D200" s="2" t="s">
        <v>5409</v>
      </c>
      <c r="E200" s="2" t="s">
        <v>5412</v>
      </c>
      <c r="F200" s="2" t="s">
        <v>5453</v>
      </c>
      <c r="G200" s="2"/>
      <c r="H200" s="2" t="s">
        <v>3377</v>
      </c>
      <c r="I200" s="2" t="str">
        <f t="shared" si="176"/>
        <v>20240910-1000134607-인쇄</v>
      </c>
      <c r="J200" s="2" t="str">
        <f t="shared" si="177"/>
        <v>20240910-1000134607-합지</v>
      </c>
      <c r="K200" s="2" t="str">
        <f t="shared" si="178"/>
        <v>20240910-1000134607-분단</v>
      </c>
      <c r="L200" s="2" t="str">
        <f t="shared" si="179"/>
        <v>20240910-1000134607-제대</v>
      </c>
      <c r="M200" s="2" t="str">
        <f>VLOOKUP(H200, '쿼리1'!$A:$R, 17, 0)</f>
        <v>3도-(주)푸드코아-디보트코리아 에그베이컨치즈샌드위치</v>
      </c>
      <c r="N200" s="2" t="str">
        <f>VLOOKUP(H200, '쿼리1'!$A:$P, 15, 0)</f>
        <v>오씨피피(무광)50</v>
      </c>
      <c r="O200" s="2">
        <v>1000134607</v>
      </c>
      <c r="P200" s="2" t="str">
        <f>VLOOKUP(H200, '쿼리1'!$A:$R, 17, 0)</f>
        <v>3도-(주)푸드코아-디보트코리아 에그베이컨치즈샌드위치</v>
      </c>
      <c r="Q200" s="4">
        <f>VLOOKUP(H200, '쿼리1'!$A:$U, 20, 0)</f>
        <v>8</v>
      </c>
      <c r="R200" s="2" t="s">
        <v>31</v>
      </c>
      <c r="S200" s="2" t="s">
        <v>31</v>
      </c>
      <c r="T200" s="2" t="s">
        <v>5399</v>
      </c>
      <c r="U200" s="2" t="s">
        <v>5397</v>
      </c>
      <c r="V200" s="3">
        <v>45548</v>
      </c>
      <c r="W200" s="3">
        <v>45548</v>
      </c>
      <c r="X200" s="6">
        <f t="shared" ref="X200:X201" si="186">IFERROR(IF(W200-V200&gt;0, "+" &amp; (W200-V200), W200-V200), "X")</f>
        <v>0</v>
      </c>
      <c r="Y200" s="3">
        <v>45553</v>
      </c>
      <c r="Z200" s="3">
        <v>45554</v>
      </c>
      <c r="AA200" s="6" t="str">
        <f t="shared" ref="AA200:AA226" si="187">IFERROR(IF(Z200-Y200&gt;0, "+" &amp; (Z200-Y200), Z200-Y200), "X")</f>
        <v>+1</v>
      </c>
      <c r="AB200" s="3">
        <v>45554</v>
      </c>
      <c r="AC200" s="5" t="s">
        <v>5396</v>
      </c>
      <c r="AD200" s="6">
        <f t="shared" ref="AD200:AD201" ca="1" si="188">TODAY()-AB200</f>
        <v>102</v>
      </c>
      <c r="AE200" s="2" t="s">
        <v>5388</v>
      </c>
      <c r="AF200" s="2" t="s">
        <v>5388</v>
      </c>
      <c r="AG200" s="2" t="str">
        <f>IFERROR(AF200-AE200, "X")</f>
        <v>X</v>
      </c>
      <c r="AH200" s="3">
        <v>45554</v>
      </c>
      <c r="AI200" s="3">
        <v>45567</v>
      </c>
      <c r="AJ200" s="3"/>
      <c r="AK200" s="2" t="str">
        <f t="shared" si="180"/>
        <v>+13</v>
      </c>
      <c r="AL200" s="2" t="s">
        <v>5567</v>
      </c>
      <c r="AM200" s="2" t="str">
        <f t="shared" si="181"/>
        <v>생산완료(+13)</v>
      </c>
      <c r="AN200" s="9">
        <f t="shared" si="182"/>
        <v>45629</v>
      </c>
      <c r="AO200" s="9">
        <f t="shared" si="183"/>
        <v>45635</v>
      </c>
      <c r="AP200" s="9"/>
      <c r="AQ200" s="2">
        <f t="shared" ref="AQ200:AQ228" si="189">AO200-AN200</f>
        <v>6</v>
      </c>
      <c r="AR200" s="12" t="str">
        <f t="shared" si="184"/>
        <v>+6</v>
      </c>
      <c r="AS200" t="s">
        <v>5567</v>
      </c>
      <c r="AT200" t="str">
        <f t="shared" si="185"/>
        <v>생산완료(+6)</v>
      </c>
    </row>
    <row r="201" spans="2:46" x14ac:dyDescent="0.3">
      <c r="B201" s="2" t="s">
        <v>5506</v>
      </c>
      <c r="C201" s="7">
        <v>-17</v>
      </c>
      <c r="D201" s="2" t="s">
        <v>5443</v>
      </c>
      <c r="E201" s="2" t="s">
        <v>5412</v>
      </c>
      <c r="F201" s="2" t="s">
        <v>5453</v>
      </c>
      <c r="G201" s="2" t="s">
        <v>5425</v>
      </c>
      <c r="H201" s="2" t="s">
        <v>2561</v>
      </c>
      <c r="I201" s="2" t="str">
        <f t="shared" si="176"/>
        <v>20240910-1000135557-인쇄</v>
      </c>
      <c r="J201" s="2" t="str">
        <f t="shared" si="177"/>
        <v>20240910-1000135557-합지</v>
      </c>
      <c r="K201" s="2" t="str">
        <f t="shared" si="178"/>
        <v>20240910-1000135557-분단</v>
      </c>
      <c r="L201" s="2" t="str">
        <f t="shared" si="179"/>
        <v>20240910-1000135557-제대</v>
      </c>
      <c r="M201" s="2" t="str">
        <f>VLOOKUP(H201, '쿼리1'!$A:$R, 17, 0)</f>
        <v>2도-DBR 동아일보사(소인있음)</v>
      </c>
      <c r="N201" s="2" t="str">
        <f>VLOOKUP(H201, '쿼리1'!$A:$P, 15, 0)</f>
        <v>패씨피피80</v>
      </c>
      <c r="O201" s="2">
        <v>1000135557</v>
      </c>
      <c r="P201" s="2" t="str">
        <f>VLOOKUP(H201, '쿼리1'!$A:$R, 17, 0)</f>
        <v>2도-DBR 동아일보사(소인있음)</v>
      </c>
      <c r="Q201" s="4">
        <f>VLOOKUP(H201, '쿼리1'!$A:$U, 20, 0)</f>
        <v>24000</v>
      </c>
      <c r="R201" s="2" t="s">
        <v>31</v>
      </c>
      <c r="S201" s="2" t="s">
        <v>31</v>
      </c>
      <c r="T201" s="2" t="s">
        <v>5399</v>
      </c>
      <c r="U201" s="2" t="s">
        <v>31</v>
      </c>
      <c r="V201" s="3">
        <v>45551</v>
      </c>
      <c r="W201" s="3">
        <v>45559</v>
      </c>
      <c r="X201" s="6" t="str">
        <f t="shared" si="186"/>
        <v>+8</v>
      </c>
      <c r="Y201" s="3">
        <v>45553</v>
      </c>
      <c r="Z201" s="3">
        <v>45554</v>
      </c>
      <c r="AA201" s="6" t="str">
        <f t="shared" si="187"/>
        <v>+1</v>
      </c>
      <c r="AB201" s="3">
        <v>45554</v>
      </c>
      <c r="AC201" s="5" t="s">
        <v>5396</v>
      </c>
      <c r="AD201" s="6">
        <f t="shared" ca="1" si="188"/>
        <v>102</v>
      </c>
      <c r="AE201" s="3">
        <v>45558</v>
      </c>
      <c r="AF201" s="3">
        <v>45575</v>
      </c>
      <c r="AG201" s="2" t="str">
        <f t="shared" ref="AG201:AG204" si="190">IFERROR(IF(AF201-AE201&gt;0, "+" &amp; (AF201-AE201), AF201-AE201), "X")</f>
        <v>+17</v>
      </c>
      <c r="AH201" s="3">
        <v>45575</v>
      </c>
      <c r="AI201" s="3">
        <f t="shared" ref="AI201:AI204" si="191">AE201</f>
        <v>45558</v>
      </c>
      <c r="AJ201" s="3"/>
      <c r="AK201" s="2">
        <f t="shared" si="180"/>
        <v>-17</v>
      </c>
      <c r="AL201" s="2" t="s">
        <v>5567</v>
      </c>
      <c r="AM201" s="2" t="str">
        <f t="shared" si="181"/>
        <v>생산완료(-17)</v>
      </c>
      <c r="AN201" s="9">
        <f t="shared" si="182"/>
        <v>45635</v>
      </c>
      <c r="AO201" s="9">
        <f t="shared" si="183"/>
        <v>45630</v>
      </c>
      <c r="AP201" s="9"/>
      <c r="AQ201" s="2">
        <f t="shared" si="189"/>
        <v>-5</v>
      </c>
      <c r="AR201" s="12">
        <f t="shared" si="184"/>
        <v>-5</v>
      </c>
      <c r="AS201" t="s">
        <v>5567</v>
      </c>
      <c r="AT201" t="str">
        <f t="shared" si="185"/>
        <v>생산완료(-5)</v>
      </c>
    </row>
    <row r="202" spans="2:46" x14ac:dyDescent="0.3">
      <c r="B202" s="2" t="s">
        <v>5576</v>
      </c>
      <c r="C202" s="7">
        <v>-20</v>
      </c>
      <c r="D202" s="2"/>
      <c r="E202" s="2" t="s">
        <v>5412</v>
      </c>
      <c r="F202" s="2"/>
      <c r="G202" s="2" t="s">
        <v>5431</v>
      </c>
      <c r="H202" s="2" t="s">
        <v>3506</v>
      </c>
      <c r="I202" s="2" t="str">
        <f t="shared" si="176"/>
        <v>20240910-1000138205-인쇄</v>
      </c>
      <c r="J202" s="2" t="str">
        <f t="shared" si="177"/>
        <v>20240910-1000138205-합지</v>
      </c>
      <c r="K202" s="2" t="str">
        <f t="shared" si="178"/>
        <v>20240910-1000138205-분단</v>
      </c>
      <c r="L202" s="2" t="str">
        <f t="shared" si="179"/>
        <v>20240910-1000138205-제대</v>
      </c>
      <c r="M202" s="2" t="str">
        <f>VLOOKUP(H202, '쿼리1'!$A:$R, 17, 0)</f>
        <v>무지</v>
      </c>
      <c r="N202" s="2" t="str">
        <f>VLOOKUP(H202, '쿼리1'!$A:$P, 15, 0)</f>
        <v>나이론100 (200g)-사이즈변경</v>
      </c>
      <c r="O202" s="2">
        <v>1000138205</v>
      </c>
      <c r="P202" s="2" t="str">
        <f>VLOOKUP(H202, '쿼리1'!$A:$R, 17, 0)</f>
        <v>무지</v>
      </c>
      <c r="Q202" s="4">
        <f>VLOOKUP(H202, '쿼리1'!$A:$U, 20, 0)</f>
        <v>27272</v>
      </c>
      <c r="R202" s="2" t="s">
        <v>5397</v>
      </c>
      <c r="S202" s="2" t="s">
        <v>31</v>
      </c>
      <c r="T202" s="2" t="s">
        <v>5397</v>
      </c>
      <c r="U202" s="2" t="s">
        <v>31</v>
      </c>
      <c r="V202" s="2" t="s">
        <v>5388</v>
      </c>
      <c r="W202" s="3" t="s">
        <v>5388</v>
      </c>
      <c r="X202" s="6" t="str">
        <f>IFERROR(W202-V202, "X")</f>
        <v>X</v>
      </c>
      <c r="Y202" s="3">
        <v>45553</v>
      </c>
      <c r="Z202" s="3">
        <v>45554</v>
      </c>
      <c r="AA202" s="6" t="str">
        <f t="shared" si="187"/>
        <v>+1</v>
      </c>
      <c r="AB202" s="3" t="s">
        <v>5388</v>
      </c>
      <c r="AC202" s="2" t="s">
        <v>5388</v>
      </c>
      <c r="AD202" s="6" t="str">
        <f>IFERROR(AC202-AB202, "X")</f>
        <v>X</v>
      </c>
      <c r="AE202" s="3">
        <v>45555</v>
      </c>
      <c r="AF202" s="3">
        <v>45575</v>
      </c>
      <c r="AG202" s="2" t="str">
        <f t="shared" si="190"/>
        <v>+20</v>
      </c>
      <c r="AH202" s="3">
        <v>45575</v>
      </c>
      <c r="AI202" s="3">
        <f t="shared" si="191"/>
        <v>45555</v>
      </c>
      <c r="AJ202" s="3"/>
      <c r="AK202" s="2">
        <f t="shared" si="180"/>
        <v>-20</v>
      </c>
      <c r="AL202" s="2" t="s">
        <v>5567</v>
      </c>
      <c r="AM202" s="2" t="str">
        <f t="shared" si="181"/>
        <v>생산완료(-20)</v>
      </c>
      <c r="AN202" s="9">
        <f t="shared" si="182"/>
        <v>45636</v>
      </c>
      <c r="AO202" s="9">
        <f t="shared" si="183"/>
        <v>45636</v>
      </c>
      <c r="AP202" s="9"/>
      <c r="AQ202" s="2">
        <f t="shared" si="189"/>
        <v>0</v>
      </c>
      <c r="AR202" s="12">
        <f t="shared" si="184"/>
        <v>0</v>
      </c>
      <c r="AS202" t="s">
        <v>5567</v>
      </c>
      <c r="AT202" t="str">
        <f t="shared" si="185"/>
        <v>생산완료(0)</v>
      </c>
    </row>
    <row r="203" spans="2:46" x14ac:dyDescent="0.3">
      <c r="B203" s="2" t="s">
        <v>5506</v>
      </c>
      <c r="C203" s="7">
        <v>-17</v>
      </c>
      <c r="D203" s="2"/>
      <c r="E203" s="2" t="s">
        <v>5412</v>
      </c>
      <c r="F203" s="2" t="s">
        <v>5453</v>
      </c>
      <c r="G203" s="2" t="s">
        <v>5425</v>
      </c>
      <c r="H203" s="2" t="s">
        <v>3280</v>
      </c>
      <c r="I203" s="2" t="str">
        <f t="shared" si="176"/>
        <v>20240910-1000141018-인쇄</v>
      </c>
      <c r="J203" s="2" t="str">
        <f t="shared" si="177"/>
        <v>20240910-1000141018-합지</v>
      </c>
      <c r="K203" s="2" t="str">
        <f t="shared" si="178"/>
        <v>20240910-1000141018-분단</v>
      </c>
      <c r="L203" s="2" t="str">
        <f t="shared" si="179"/>
        <v>20240910-1000141018-제대</v>
      </c>
      <c r="M203" s="2" t="str">
        <f>VLOOKUP(H203, '쿼리1'!$A:$R, 17, 0)</f>
        <v>무지</v>
      </c>
      <c r="N203" s="2" t="str">
        <f>VLOOKUP(H203, '쿼리1'!$A:$P, 15, 0)</f>
        <v>패트120</v>
      </c>
      <c r="O203" s="2">
        <v>1000141018</v>
      </c>
      <c r="P203" s="2" t="str">
        <f>VLOOKUP(H203, '쿼리1'!$A:$R, 17, 0)</f>
        <v>무지</v>
      </c>
      <c r="Q203" s="4">
        <f>VLOOKUP(H203, '쿼리1'!$A:$U, 20, 0)</f>
        <v>40000</v>
      </c>
      <c r="R203" s="2" t="s">
        <v>5397</v>
      </c>
      <c r="S203" s="2" t="s">
        <v>31</v>
      </c>
      <c r="T203" s="2" t="s">
        <v>5399</v>
      </c>
      <c r="U203" s="2" t="s">
        <v>31</v>
      </c>
      <c r="V203" s="2" t="s">
        <v>5388</v>
      </c>
      <c r="W203" s="3" t="s">
        <v>5388</v>
      </c>
      <c r="X203" s="6" t="str">
        <f>IFERROR(W203-V203, "X")</f>
        <v>X</v>
      </c>
      <c r="Y203" s="3">
        <v>45553</v>
      </c>
      <c r="Z203" s="3">
        <v>45554</v>
      </c>
      <c r="AA203" s="6" t="str">
        <f t="shared" si="187"/>
        <v>+1</v>
      </c>
      <c r="AB203" s="3">
        <v>45554</v>
      </c>
      <c r="AC203" s="5" t="s">
        <v>5396</v>
      </c>
      <c r="AD203" s="6">
        <f t="shared" ref="AD203:AD204" ca="1" si="192">TODAY()-AB203</f>
        <v>102</v>
      </c>
      <c r="AE203" s="3">
        <v>45558</v>
      </c>
      <c r="AF203" s="3">
        <v>45575</v>
      </c>
      <c r="AG203" s="2" t="str">
        <f t="shared" si="190"/>
        <v>+17</v>
      </c>
      <c r="AH203" s="3">
        <v>45575</v>
      </c>
      <c r="AI203" s="3">
        <f t="shared" si="191"/>
        <v>45558</v>
      </c>
      <c r="AJ203" s="3"/>
      <c r="AK203" s="2">
        <f t="shared" si="180"/>
        <v>-17</v>
      </c>
      <c r="AL203" s="2" t="s">
        <v>5567</v>
      </c>
      <c r="AM203" s="2" t="str">
        <f t="shared" si="181"/>
        <v>생산완료(-17)</v>
      </c>
      <c r="AN203" s="9">
        <f t="shared" si="182"/>
        <v>45607</v>
      </c>
      <c r="AO203" s="9">
        <f t="shared" si="183"/>
        <v>45604</v>
      </c>
      <c r="AP203" s="9"/>
      <c r="AQ203" s="2">
        <f t="shared" si="189"/>
        <v>-3</v>
      </c>
      <c r="AR203" s="12">
        <f t="shared" si="184"/>
        <v>-3</v>
      </c>
      <c r="AS203" t="s">
        <v>5567</v>
      </c>
      <c r="AT203" t="str">
        <f t="shared" si="185"/>
        <v>생산완료(-3)</v>
      </c>
    </row>
    <row r="204" spans="2:46" x14ac:dyDescent="0.3">
      <c r="B204" s="2" t="s">
        <v>5585</v>
      </c>
      <c r="C204" s="7">
        <v>-16</v>
      </c>
      <c r="D204" s="2"/>
      <c r="E204" s="2" t="s">
        <v>5451</v>
      </c>
      <c r="F204" s="2" t="s">
        <v>5458</v>
      </c>
      <c r="G204" s="2" t="s">
        <v>5442</v>
      </c>
      <c r="H204" s="2" t="s">
        <v>309</v>
      </c>
      <c r="I204" s="2" t="str">
        <f t="shared" si="176"/>
        <v>20240910-1000143326-인쇄</v>
      </c>
      <c r="J204" s="2" t="str">
        <f t="shared" si="177"/>
        <v>20240910-1000143326-합지</v>
      </c>
      <c r="K204" s="2" t="str">
        <f t="shared" si="178"/>
        <v>20240910-1000143326-분단</v>
      </c>
      <c r="L204" s="2" t="str">
        <f t="shared" si="179"/>
        <v>20240910-1000143326-제대</v>
      </c>
      <c r="M204" s="2" t="str">
        <f>VLOOKUP(H204, '쿼리1'!$A:$R, 17, 0)</f>
        <v>무지</v>
      </c>
      <c r="N204" s="2" t="str">
        <f>VLOOKUP(H204, '쿼리1'!$A:$P, 15, 0)</f>
        <v>패트125</v>
      </c>
      <c r="O204" s="2">
        <v>1000143326</v>
      </c>
      <c r="P204" s="2" t="str">
        <f>VLOOKUP(H204, '쿼리1'!$A:$R, 17, 0)</f>
        <v>무지</v>
      </c>
      <c r="Q204" s="4">
        <f>VLOOKUP(H204, '쿼리1'!$A:$U, 20, 0)</f>
        <v>27906</v>
      </c>
      <c r="R204" s="2" t="s">
        <v>5397</v>
      </c>
      <c r="S204" s="2" t="s">
        <v>31</v>
      </c>
      <c r="T204" s="2" t="s">
        <v>5399</v>
      </c>
      <c r="U204" s="2" t="s">
        <v>31</v>
      </c>
      <c r="V204" s="2" t="s">
        <v>5388</v>
      </c>
      <c r="W204" s="3" t="s">
        <v>5388</v>
      </c>
      <c r="X204" s="6" t="str">
        <f>IFERROR(W204-V204, "X")</f>
        <v>X</v>
      </c>
      <c r="Y204" s="3">
        <v>45554</v>
      </c>
      <c r="Z204" s="3">
        <v>45558</v>
      </c>
      <c r="AA204" s="6" t="str">
        <f t="shared" si="187"/>
        <v>+4</v>
      </c>
      <c r="AB204" s="3">
        <v>45555</v>
      </c>
      <c r="AC204" s="5" t="s">
        <v>5396</v>
      </c>
      <c r="AD204" s="6">
        <f t="shared" ca="1" si="192"/>
        <v>101</v>
      </c>
      <c r="AE204" s="3">
        <v>45559</v>
      </c>
      <c r="AF204" s="3">
        <v>45575</v>
      </c>
      <c r="AG204" s="2" t="str">
        <f t="shared" si="190"/>
        <v>+16</v>
      </c>
      <c r="AH204" s="3">
        <v>45575</v>
      </c>
      <c r="AI204" s="3">
        <f t="shared" si="191"/>
        <v>45559</v>
      </c>
      <c r="AJ204" s="3"/>
      <c r="AK204" s="2">
        <f t="shared" si="180"/>
        <v>-16</v>
      </c>
      <c r="AL204" s="2" t="s">
        <v>5567</v>
      </c>
      <c r="AM204" s="2" t="str">
        <f t="shared" si="181"/>
        <v>생산완료(-16)</v>
      </c>
      <c r="AN204" s="9">
        <f t="shared" si="182"/>
        <v>45575</v>
      </c>
      <c r="AO204" s="9">
        <f t="shared" si="183"/>
        <v>45559</v>
      </c>
      <c r="AP204" s="9"/>
      <c r="AQ204" s="2">
        <f t="shared" si="189"/>
        <v>-16</v>
      </c>
      <c r="AR204" s="12">
        <f t="shared" si="184"/>
        <v>-16</v>
      </c>
      <c r="AS204" t="s">
        <v>5567</v>
      </c>
      <c r="AT204" t="str">
        <f t="shared" si="185"/>
        <v>생산완료(-16)</v>
      </c>
    </row>
    <row r="205" spans="2:46" x14ac:dyDescent="0.3">
      <c r="B205" s="2" t="s">
        <v>5604</v>
      </c>
      <c r="C205" s="7">
        <v>-80</v>
      </c>
      <c r="D205" s="2" t="s">
        <v>5415</v>
      </c>
      <c r="E205" s="2" t="s">
        <v>5409</v>
      </c>
      <c r="F205" s="2" t="s">
        <v>5466</v>
      </c>
      <c r="G205" s="2"/>
      <c r="H205" s="2" t="s">
        <v>3111</v>
      </c>
      <c r="I205" s="2" t="str">
        <f t="shared" si="176"/>
        <v>20240910-1000151508-인쇄</v>
      </c>
      <c r="J205" s="2" t="str">
        <f t="shared" si="177"/>
        <v>20240910-1000151508-합지</v>
      </c>
      <c r="K205" s="2" t="str">
        <f t="shared" si="178"/>
        <v>20240910-1000151508-분단</v>
      </c>
      <c r="L205" s="2" t="str">
        <f t="shared" si="179"/>
        <v>20240910-1000151508-제대</v>
      </c>
      <c r="M205" s="2" t="str">
        <f>VLOOKUP(H205, '쿼리1'!$A:$R, 17, 0)</f>
        <v>9도-(주)푸드코아-연세우유 우유생크림빵</v>
      </c>
      <c r="N205" s="2" t="str">
        <f>VLOOKUP(H205, '쿼리1'!$A:$P, 15, 0)</f>
        <v>오씨피피(유무광)60</v>
      </c>
      <c r="O205" s="2">
        <v>1000151508</v>
      </c>
      <c r="P205" s="2" t="str">
        <f>VLOOKUP(H205, '쿼리1'!$A:$R, 17, 0)</f>
        <v>9도-(주)푸드코아-연세우유 우유생크림빵</v>
      </c>
      <c r="Q205" s="4">
        <f>VLOOKUP(H205, '쿼리1'!$A:$U, 20, 0)</f>
        <v>36</v>
      </c>
      <c r="R205" s="2" t="s">
        <v>31</v>
      </c>
      <c r="S205" s="2" t="s">
        <v>31</v>
      </c>
      <c r="T205" s="2" t="s">
        <v>31</v>
      </c>
      <c r="U205" s="2" t="s">
        <v>5397</v>
      </c>
      <c r="V205" s="3">
        <v>45551</v>
      </c>
      <c r="W205" s="3">
        <v>45548</v>
      </c>
      <c r="X205" s="6">
        <f t="shared" ref="X205:X222" si="193">IFERROR(IF(W205-V205&gt;0, "+" &amp; (W205-V205), W205-V205), "X")</f>
        <v>-3</v>
      </c>
      <c r="Y205" s="3">
        <v>45554</v>
      </c>
      <c r="Z205" s="3">
        <v>45554</v>
      </c>
      <c r="AA205" s="6">
        <f t="shared" si="187"/>
        <v>0</v>
      </c>
      <c r="AB205" s="3">
        <v>45555</v>
      </c>
      <c r="AC205" s="3">
        <v>45635</v>
      </c>
      <c r="AD205" s="6" t="str">
        <f>IFERROR(IF(AC205-AB205&gt;0, "+" &amp; (AC205-AB205), AC205-AB205), "X")</f>
        <v>+80</v>
      </c>
      <c r="AE205" s="2" t="s">
        <v>5388</v>
      </c>
      <c r="AF205" s="2" t="s">
        <v>5388</v>
      </c>
      <c r="AG205" s="2" t="str">
        <f>IFERROR(AF205-AE205, "X")</f>
        <v>X</v>
      </c>
      <c r="AH205" s="3">
        <v>45635</v>
      </c>
      <c r="AI205" s="3">
        <f>AB205</f>
        <v>45555</v>
      </c>
      <c r="AJ205" s="3"/>
      <c r="AK205" s="2">
        <f t="shared" si="180"/>
        <v>-80</v>
      </c>
      <c r="AL205" s="2" t="s">
        <v>5567</v>
      </c>
      <c r="AM205" s="2" t="str">
        <f t="shared" si="181"/>
        <v>생산완료(-80)</v>
      </c>
      <c r="AN205" s="9">
        <f t="shared" si="182"/>
        <v>45635</v>
      </c>
      <c r="AO205" s="9">
        <f t="shared" si="183"/>
        <v>45636</v>
      </c>
      <c r="AP205" s="9"/>
      <c r="AQ205" s="2">
        <f t="shared" si="189"/>
        <v>1</v>
      </c>
      <c r="AR205" s="12" t="str">
        <f t="shared" si="184"/>
        <v>+1</v>
      </c>
      <c r="AS205" t="s">
        <v>5567</v>
      </c>
      <c r="AT205" t="str">
        <f t="shared" si="185"/>
        <v>생산완료(+1)</v>
      </c>
    </row>
    <row r="206" spans="2:46" x14ac:dyDescent="0.3">
      <c r="B206" s="2" t="s">
        <v>5506</v>
      </c>
      <c r="C206" s="7">
        <v>-17</v>
      </c>
      <c r="D206" s="2" t="s">
        <v>5415</v>
      </c>
      <c r="E206" s="2" t="s">
        <v>5424</v>
      </c>
      <c r="F206" s="2"/>
      <c r="G206" s="2" t="s">
        <v>5425</v>
      </c>
      <c r="H206" s="2" t="s">
        <v>2532</v>
      </c>
      <c r="I206" s="2" t="str">
        <f t="shared" si="176"/>
        <v>20240910-1000151738-인쇄</v>
      </c>
      <c r="J206" s="2" t="str">
        <f t="shared" si="177"/>
        <v>20240910-1000151738-합지</v>
      </c>
      <c r="K206" s="2" t="str">
        <f t="shared" si="178"/>
        <v>20240910-1000151738-분단</v>
      </c>
      <c r="L206" s="2" t="str">
        <f t="shared" si="179"/>
        <v>20240910-1000151738-제대</v>
      </c>
      <c r="M206" s="2" t="str">
        <f>VLOOKUP(H206, '쿼리1'!$A:$R, 17, 0)</f>
        <v>3도-신묘)건두부</v>
      </c>
      <c r="N206" s="2" t="str">
        <f>VLOOKUP(H206, '쿼리1'!$A:$P, 15, 0)</f>
        <v>나이론70</v>
      </c>
      <c r="O206" s="2">
        <v>1000151738</v>
      </c>
      <c r="P206" s="2" t="str">
        <f>VLOOKUP(H206, '쿼리1'!$A:$R, 17, 0)</f>
        <v>3도-신묘)건두부</v>
      </c>
      <c r="Q206" s="4">
        <f>VLOOKUP(H206, '쿼리1'!$A:$U, 20, 0)</f>
        <v>18181</v>
      </c>
      <c r="R206" s="2" t="s">
        <v>31</v>
      </c>
      <c r="S206" s="2" t="s">
        <v>31</v>
      </c>
      <c r="T206" s="2" t="s">
        <v>5397</v>
      </c>
      <c r="U206" s="2" t="s">
        <v>31</v>
      </c>
      <c r="V206" s="3">
        <v>45551</v>
      </c>
      <c r="W206" s="3">
        <v>45548</v>
      </c>
      <c r="X206" s="6">
        <f t="shared" si="193"/>
        <v>-3</v>
      </c>
      <c r="Y206" s="3">
        <v>45554</v>
      </c>
      <c r="Z206" s="3">
        <v>45556</v>
      </c>
      <c r="AA206" s="6" t="str">
        <f t="shared" si="187"/>
        <v>+2</v>
      </c>
      <c r="AB206" s="3" t="s">
        <v>5388</v>
      </c>
      <c r="AC206" s="2" t="s">
        <v>5388</v>
      </c>
      <c r="AD206" s="6" t="str">
        <f>IFERROR(AC206-AB206, "X")</f>
        <v>X</v>
      </c>
      <c r="AE206" s="3">
        <v>45558</v>
      </c>
      <c r="AF206" s="3">
        <v>45575</v>
      </c>
      <c r="AG206" s="2" t="str">
        <f t="shared" ref="AG206:AG207" si="194">IFERROR(IF(AF206-AE206&gt;0, "+" &amp; (AF206-AE206), AF206-AE206), "X")</f>
        <v>+17</v>
      </c>
      <c r="AH206" s="3">
        <v>45575</v>
      </c>
      <c r="AI206" s="3">
        <f t="shared" ref="AI206:AI207" si="195">AE206</f>
        <v>45558</v>
      </c>
      <c r="AJ206" s="3"/>
      <c r="AK206" s="2">
        <f t="shared" si="180"/>
        <v>-17</v>
      </c>
      <c r="AL206" s="2" t="s">
        <v>5567</v>
      </c>
      <c r="AM206" s="2" t="str">
        <f t="shared" si="181"/>
        <v>생산완료(-17)</v>
      </c>
      <c r="AN206" s="9">
        <f t="shared" si="182"/>
        <v>45636</v>
      </c>
      <c r="AO206" s="9">
        <f t="shared" si="183"/>
        <v>45628</v>
      </c>
      <c r="AP206" s="9"/>
      <c r="AQ206" s="2">
        <f t="shared" si="189"/>
        <v>-8</v>
      </c>
      <c r="AR206" s="12">
        <f t="shared" si="184"/>
        <v>-8</v>
      </c>
      <c r="AS206" t="s">
        <v>5567</v>
      </c>
      <c r="AT206" t="str">
        <f t="shared" si="185"/>
        <v>생산완료(-8)</v>
      </c>
    </row>
    <row r="207" spans="2:46" x14ac:dyDescent="0.3">
      <c r="B207" s="2" t="s">
        <v>5581</v>
      </c>
      <c r="C207" s="7">
        <v>-29</v>
      </c>
      <c r="D207" s="2" t="s">
        <v>5456</v>
      </c>
      <c r="E207" s="2" t="s">
        <v>5435</v>
      </c>
      <c r="F207" s="2"/>
      <c r="G207" s="2" t="s">
        <v>5435</v>
      </c>
      <c r="H207" s="2" t="s">
        <v>3426</v>
      </c>
      <c r="I207" s="2" t="str">
        <f t="shared" si="176"/>
        <v>20240910-1000151872-인쇄</v>
      </c>
      <c r="J207" s="2" t="str">
        <f t="shared" si="177"/>
        <v>20240910-1000151872-합지</v>
      </c>
      <c r="K207" s="2" t="str">
        <f t="shared" si="178"/>
        <v>20240910-1000151872-분단</v>
      </c>
      <c r="L207" s="2" t="str">
        <f t="shared" si="179"/>
        <v>20240910-1000151872-제대</v>
      </c>
      <c r="M207" s="2" t="str">
        <f>VLOOKUP(H207, '쿼리1'!$A:$R, 17, 0)</f>
        <v>4도-현대푸드-구룡포에서말린 해풍건오징어 210g(3미)</v>
      </c>
      <c r="N207" s="2" t="str">
        <f>VLOOKUP(H207, '쿼리1'!$A:$P, 15, 0)</f>
        <v>나이론(투명)110</v>
      </c>
      <c r="O207" s="2">
        <v>1000151872</v>
      </c>
      <c r="P207" s="2" t="str">
        <f>VLOOKUP(H207, '쿼리1'!$A:$R, 17, 0)</f>
        <v>4도-현대푸드-구룡포에서말린 해풍건오징어 210g(3미)</v>
      </c>
      <c r="Q207" s="4">
        <f>VLOOKUP(H207, '쿼리1'!$A:$U, 20, 0)</f>
        <v>21428</v>
      </c>
      <c r="R207" s="2" t="s">
        <v>31</v>
      </c>
      <c r="S207" s="2" t="s">
        <v>31</v>
      </c>
      <c r="T207" s="2" t="s">
        <v>5397</v>
      </c>
      <c r="U207" s="2" t="s">
        <v>31</v>
      </c>
      <c r="V207" s="3">
        <v>45547</v>
      </c>
      <c r="W207" s="3">
        <v>45559</v>
      </c>
      <c r="X207" s="6" t="str">
        <f t="shared" si="193"/>
        <v>+12</v>
      </c>
      <c r="Y207" s="3">
        <v>45552</v>
      </c>
      <c r="Z207" s="3">
        <v>45581</v>
      </c>
      <c r="AA207" s="6" t="str">
        <f t="shared" si="187"/>
        <v>+29</v>
      </c>
      <c r="AB207" s="3" t="s">
        <v>5388</v>
      </c>
      <c r="AC207" s="2" t="s">
        <v>5388</v>
      </c>
      <c r="AD207" s="6" t="str">
        <f>IFERROR(AC207-AB207, "X")</f>
        <v>X</v>
      </c>
      <c r="AE207" s="3">
        <v>45554</v>
      </c>
      <c r="AF207" s="3">
        <v>45583</v>
      </c>
      <c r="AG207" s="2" t="str">
        <f t="shared" si="194"/>
        <v>+29</v>
      </c>
      <c r="AH207" s="3">
        <v>45583</v>
      </c>
      <c r="AI207" s="3">
        <f t="shared" si="195"/>
        <v>45554</v>
      </c>
      <c r="AJ207" s="3"/>
      <c r="AK207" s="2">
        <f t="shared" si="180"/>
        <v>-29</v>
      </c>
      <c r="AL207" s="2" t="s">
        <v>5567</v>
      </c>
      <c r="AM207" s="2" t="str">
        <f t="shared" si="181"/>
        <v>생산완료(-29)</v>
      </c>
      <c r="AN207" s="9">
        <f t="shared" si="182"/>
        <v>45653</v>
      </c>
      <c r="AO207" s="9">
        <f t="shared" si="183"/>
        <v>45657</v>
      </c>
      <c r="AP207" s="9"/>
      <c r="AQ207" s="2">
        <f t="shared" si="189"/>
        <v>4</v>
      </c>
      <c r="AR207" s="12" t="str">
        <f t="shared" si="184"/>
        <v>+4</v>
      </c>
      <c r="AS207" t="s">
        <v>5567</v>
      </c>
      <c r="AT207" t="str">
        <f t="shared" si="185"/>
        <v>생산완료(+4)</v>
      </c>
    </row>
    <row r="208" spans="2:46" x14ac:dyDescent="0.3">
      <c r="B208" s="2" t="s">
        <v>5455</v>
      </c>
      <c r="C208" s="7">
        <v>13</v>
      </c>
      <c r="D208" s="2" t="s">
        <v>5451</v>
      </c>
      <c r="E208" s="2" t="s">
        <v>5407</v>
      </c>
      <c r="F208" s="2" t="s">
        <v>5458</v>
      </c>
      <c r="G208" s="2"/>
      <c r="H208" s="2" t="s">
        <v>3570</v>
      </c>
      <c r="I208" s="2" t="str">
        <f t="shared" si="176"/>
        <v>20240910-1000151944-인쇄</v>
      </c>
      <c r="J208" s="2" t="str">
        <f t="shared" si="177"/>
        <v>20240910-1000151944-합지</v>
      </c>
      <c r="K208" s="2" t="str">
        <f t="shared" si="178"/>
        <v>20240910-1000151944-분단</v>
      </c>
      <c r="L208" s="2" t="str">
        <f t="shared" si="179"/>
        <v>20240910-1000151944-제대</v>
      </c>
      <c r="M208" s="2" t="str">
        <f>VLOOKUP(H208, '쿼리1'!$A:$R, 17, 0)</f>
        <v>3도-삼진후레쉬-계란후라이900g(국산)</v>
      </c>
      <c r="N208" s="2" t="str">
        <f>VLOOKUP(H208, '쿼리1'!$A:$P, 15, 0)</f>
        <v>나이론70</v>
      </c>
      <c r="O208" s="2">
        <v>1000151944</v>
      </c>
      <c r="P208" s="2" t="str">
        <f>VLOOKUP(H208, '쿼리1'!$A:$R, 17, 0)</f>
        <v>3도-삼진후레쉬-계란후라이900g(국산)</v>
      </c>
      <c r="Q208" s="4">
        <f>VLOOKUP(H208, '쿼리1'!$A:$U, 20, 0)</f>
        <v>36</v>
      </c>
      <c r="R208" s="2" t="s">
        <v>31</v>
      </c>
      <c r="S208" s="2" t="s">
        <v>31</v>
      </c>
      <c r="T208" s="2" t="s">
        <v>5399</v>
      </c>
      <c r="U208" s="2" t="s">
        <v>5397</v>
      </c>
      <c r="V208" s="3">
        <v>45551</v>
      </c>
      <c r="W208" s="3">
        <v>45555</v>
      </c>
      <c r="X208" s="6" t="str">
        <f t="shared" si="193"/>
        <v>+4</v>
      </c>
      <c r="Y208" s="3">
        <v>45554</v>
      </c>
      <c r="Z208" s="3">
        <v>45548</v>
      </c>
      <c r="AA208" s="6">
        <f t="shared" si="187"/>
        <v>-6</v>
      </c>
      <c r="AB208" s="3">
        <v>45555</v>
      </c>
      <c r="AC208" s="5" t="s">
        <v>5396</v>
      </c>
      <c r="AD208" s="6">
        <f ca="1">TODAY()-AB208</f>
        <v>101</v>
      </c>
      <c r="AE208" s="2" t="s">
        <v>5388</v>
      </c>
      <c r="AF208" s="2" t="s">
        <v>5388</v>
      </c>
      <c r="AG208" s="2" t="str">
        <f>IFERROR(AF208-AE208, "X")</f>
        <v>X</v>
      </c>
      <c r="AH208" s="3">
        <v>45555</v>
      </c>
      <c r="AI208" s="3">
        <v>45568</v>
      </c>
      <c r="AJ208" s="3"/>
      <c r="AK208" s="2" t="str">
        <f t="shared" si="180"/>
        <v>+13</v>
      </c>
      <c r="AL208" s="2" t="s">
        <v>5567</v>
      </c>
      <c r="AM208" s="2" t="str">
        <f t="shared" si="181"/>
        <v>생산완료(+13)</v>
      </c>
      <c r="AN208" s="9">
        <f t="shared" si="182"/>
        <v>45555</v>
      </c>
      <c r="AO208" s="9">
        <f t="shared" si="183"/>
        <v>45568</v>
      </c>
      <c r="AP208" s="9"/>
      <c r="AQ208" s="2">
        <f t="shared" si="189"/>
        <v>13</v>
      </c>
      <c r="AR208" s="12" t="str">
        <f t="shared" si="184"/>
        <v>+13</v>
      </c>
      <c r="AS208" t="s">
        <v>5567</v>
      </c>
      <c r="AT208" t="str">
        <f t="shared" si="185"/>
        <v>생산완료(+13)</v>
      </c>
    </row>
    <row r="209" spans="2:46" x14ac:dyDescent="0.3">
      <c r="B209" s="2" t="s">
        <v>5605</v>
      </c>
      <c r="C209" s="7">
        <v>-74</v>
      </c>
      <c r="D209" s="2" t="s">
        <v>5415</v>
      </c>
      <c r="E209" s="2" t="s">
        <v>5409</v>
      </c>
      <c r="F209" s="2" t="s">
        <v>5467</v>
      </c>
      <c r="G209" s="2"/>
      <c r="H209" s="2" t="s">
        <v>3744</v>
      </c>
      <c r="I209" s="2" t="str">
        <f t="shared" si="176"/>
        <v>20240910-1000153049-인쇄</v>
      </c>
      <c r="J209" s="2" t="str">
        <f t="shared" si="177"/>
        <v>20240910-1000153049-합지</v>
      </c>
      <c r="K209" s="2" t="str">
        <f t="shared" si="178"/>
        <v>20240910-1000153049-분단</v>
      </c>
      <c r="L209" s="2" t="str">
        <f t="shared" si="179"/>
        <v>20240910-1000153049-제대</v>
      </c>
      <c r="M209" s="2" t="str">
        <f>VLOOKUP(H209, '쿼리1'!$A:$R, 17, 0)</f>
        <v>9도-(주)푸드코아-연세우유 초코생크림빵</v>
      </c>
      <c r="N209" s="2" t="str">
        <f>VLOOKUP(H209, '쿼리1'!$A:$P, 15, 0)</f>
        <v>오씨피피(유무광)60</v>
      </c>
      <c r="O209" s="2">
        <v>1000153049</v>
      </c>
      <c r="P209" s="2" t="str">
        <f>VLOOKUP(H209, '쿼리1'!$A:$R, 17, 0)</f>
        <v>9도-(주)푸드코아-연세우유 초코생크림빵</v>
      </c>
      <c r="Q209" s="4">
        <f>VLOOKUP(H209, '쿼리1'!$A:$U, 20, 0)</f>
        <v>36</v>
      </c>
      <c r="R209" s="2" t="s">
        <v>31</v>
      </c>
      <c r="S209" s="2" t="s">
        <v>31</v>
      </c>
      <c r="T209" s="2" t="s">
        <v>31</v>
      </c>
      <c r="U209" s="2" t="s">
        <v>5397</v>
      </c>
      <c r="V209" s="3">
        <v>45551</v>
      </c>
      <c r="W209" s="3">
        <v>45548</v>
      </c>
      <c r="X209" s="6">
        <f t="shared" si="193"/>
        <v>-3</v>
      </c>
      <c r="Y209" s="3">
        <v>45554</v>
      </c>
      <c r="Z209" s="3">
        <v>45554</v>
      </c>
      <c r="AA209" s="6">
        <f t="shared" si="187"/>
        <v>0</v>
      </c>
      <c r="AB209" s="3">
        <v>45555</v>
      </c>
      <c r="AC209" s="3">
        <v>45629</v>
      </c>
      <c r="AD209" s="6" t="str">
        <f>IFERROR(IF(AC209-AB209&gt;0, "+" &amp; (AC209-AB209), AC209-AB209), "X")</f>
        <v>+74</v>
      </c>
      <c r="AE209" s="2" t="s">
        <v>5388</v>
      </c>
      <c r="AF209" s="2" t="s">
        <v>5388</v>
      </c>
      <c r="AG209" s="2" t="str">
        <f>IFERROR(AF209-AE209, "X")</f>
        <v>X</v>
      </c>
      <c r="AH209" s="3">
        <v>45629</v>
      </c>
      <c r="AI209" s="3">
        <f>AB209</f>
        <v>45555</v>
      </c>
      <c r="AJ209" s="3"/>
      <c r="AK209" s="2">
        <f t="shared" si="180"/>
        <v>-74</v>
      </c>
      <c r="AL209" s="2" t="s">
        <v>5567</v>
      </c>
      <c r="AM209" s="2" t="str">
        <f t="shared" si="181"/>
        <v>생산완료(-74)</v>
      </c>
      <c r="AN209" s="9">
        <f t="shared" si="182"/>
        <v>45635</v>
      </c>
      <c r="AO209" s="9">
        <f t="shared" si="183"/>
        <v>45638</v>
      </c>
      <c r="AP209" s="9"/>
      <c r="AQ209" s="2">
        <f t="shared" si="189"/>
        <v>3</v>
      </c>
      <c r="AR209" s="12" t="str">
        <f t="shared" si="184"/>
        <v>+3</v>
      </c>
      <c r="AS209" t="s">
        <v>5567</v>
      </c>
      <c r="AT209" t="str">
        <f t="shared" si="185"/>
        <v>생산완료(+3)</v>
      </c>
    </row>
    <row r="210" spans="2:46" x14ac:dyDescent="0.3">
      <c r="B210" s="2" t="s">
        <v>5506</v>
      </c>
      <c r="C210" s="7">
        <v>-17</v>
      </c>
      <c r="D210" s="2" t="s">
        <v>5408</v>
      </c>
      <c r="E210" s="2" t="s">
        <v>5421</v>
      </c>
      <c r="F210" s="2"/>
      <c r="G210" s="2" t="s">
        <v>5425</v>
      </c>
      <c r="H210" s="2" t="s">
        <v>2536</v>
      </c>
      <c r="I210" s="2" t="str">
        <f t="shared" si="176"/>
        <v>20240910-1000158633-인쇄</v>
      </c>
      <c r="J210" s="2" t="str">
        <f t="shared" si="177"/>
        <v>20240910-1000158633-합지</v>
      </c>
      <c r="K210" s="2" t="str">
        <f t="shared" si="178"/>
        <v>20240910-1000158633-분단</v>
      </c>
      <c r="L210" s="2" t="str">
        <f t="shared" si="179"/>
        <v>20240910-1000158633-제대</v>
      </c>
      <c r="M210" s="2" t="str">
        <f>VLOOKUP(H210, '쿼리1'!$A:$R, 17, 0)</f>
        <v>2도-위소라 슬라이스 250g</v>
      </c>
      <c r="N210" s="2" t="str">
        <f>VLOOKUP(H210, '쿼리1'!$A:$P, 15, 0)</f>
        <v>나이론70</v>
      </c>
      <c r="O210" s="2">
        <v>1000158633</v>
      </c>
      <c r="P210" s="2" t="str">
        <f>VLOOKUP(H210, '쿼리1'!$A:$R, 17, 0)</f>
        <v>2도-위소라 슬라이스 250g</v>
      </c>
      <c r="Q210" s="4">
        <f>VLOOKUP(H210, '쿼리1'!$A:$U, 20, 0)</f>
        <v>37500</v>
      </c>
      <c r="R210" s="2" t="s">
        <v>31</v>
      </c>
      <c r="S210" s="2" t="s">
        <v>31</v>
      </c>
      <c r="T210" s="2" t="s">
        <v>5397</v>
      </c>
      <c r="U210" s="2" t="s">
        <v>31</v>
      </c>
      <c r="V210" s="3">
        <v>45551</v>
      </c>
      <c r="W210" s="3">
        <v>45554</v>
      </c>
      <c r="X210" s="6" t="str">
        <f t="shared" si="193"/>
        <v>+3</v>
      </c>
      <c r="Y210" s="3">
        <v>45554</v>
      </c>
      <c r="Z210" s="3">
        <v>45559</v>
      </c>
      <c r="AA210" s="6" t="str">
        <f t="shared" si="187"/>
        <v>+5</v>
      </c>
      <c r="AB210" s="3" t="s">
        <v>5388</v>
      </c>
      <c r="AC210" s="2" t="s">
        <v>5388</v>
      </c>
      <c r="AD210" s="6" t="str">
        <f>IFERROR(AC210-AB210, "X")</f>
        <v>X</v>
      </c>
      <c r="AE210" s="3">
        <v>45558</v>
      </c>
      <c r="AF210" s="3">
        <v>45575</v>
      </c>
      <c r="AG210" s="2" t="str">
        <f t="shared" ref="AG210:AG211" si="196">IFERROR(IF(AF210-AE210&gt;0, "+" &amp; (AF210-AE210), AF210-AE210), "X")</f>
        <v>+17</v>
      </c>
      <c r="AH210" s="3">
        <v>45575</v>
      </c>
      <c r="AI210" s="3">
        <f t="shared" ref="AI210:AI211" si="197">AE210</f>
        <v>45558</v>
      </c>
      <c r="AJ210" s="3"/>
      <c r="AK210" s="2">
        <f t="shared" si="180"/>
        <v>-17</v>
      </c>
      <c r="AL210" s="2" t="s">
        <v>5567</v>
      </c>
      <c r="AM210" s="2" t="str">
        <f t="shared" si="181"/>
        <v>생산완료(-17)</v>
      </c>
      <c r="AN210" s="9">
        <f t="shared" si="182"/>
        <v>45645</v>
      </c>
      <c r="AO210" s="9">
        <f t="shared" si="183"/>
        <v>45642</v>
      </c>
      <c r="AP210" s="9"/>
      <c r="AQ210" s="2">
        <f t="shared" si="189"/>
        <v>-3</v>
      </c>
      <c r="AR210" s="12">
        <f t="shared" si="184"/>
        <v>-3</v>
      </c>
      <c r="AS210" t="s">
        <v>5567</v>
      </c>
      <c r="AT210" t="str">
        <f t="shared" si="185"/>
        <v>생산완료(-3)</v>
      </c>
    </row>
    <row r="211" spans="2:46" x14ac:dyDescent="0.3">
      <c r="B211" s="2" t="s">
        <v>5506</v>
      </c>
      <c r="C211" s="7">
        <v>-17</v>
      </c>
      <c r="D211" s="2" t="s">
        <v>5408</v>
      </c>
      <c r="E211" s="2" t="s">
        <v>5421</v>
      </c>
      <c r="F211" s="2"/>
      <c r="G211" s="2" t="s">
        <v>5425</v>
      </c>
      <c r="H211" s="2" t="s">
        <v>3403</v>
      </c>
      <c r="I211" s="2" t="str">
        <f t="shared" si="176"/>
        <v>20240910-1000159150-인쇄</v>
      </c>
      <c r="J211" s="2" t="str">
        <f t="shared" si="177"/>
        <v>20240910-1000159150-합지</v>
      </c>
      <c r="K211" s="2" t="str">
        <f t="shared" si="178"/>
        <v>20240910-1000159150-분단</v>
      </c>
      <c r="L211" s="2" t="str">
        <f t="shared" si="179"/>
        <v>20240910-1000159150-제대</v>
      </c>
      <c r="M211" s="2" t="str">
        <f>VLOOKUP(H211, '쿼리1'!$A:$R, 17, 0)</f>
        <v>3도-건어물(310x420)-디자인리뉴얼</v>
      </c>
      <c r="N211" s="2" t="str">
        <f>VLOOKUP(H211, '쿼리1'!$A:$P, 15, 0)</f>
        <v>나이론(유무광)75</v>
      </c>
      <c r="O211" s="2">
        <v>1000159150</v>
      </c>
      <c r="P211" s="2" t="str">
        <f>VLOOKUP(H211, '쿼리1'!$A:$R, 17, 0)</f>
        <v>3도-건어물(310x420)-디자인리뉴얼</v>
      </c>
      <c r="Q211" s="4">
        <f>VLOOKUP(H211, '쿼리1'!$A:$U, 20, 0)</f>
        <v>19354</v>
      </c>
      <c r="R211" s="2" t="s">
        <v>31</v>
      </c>
      <c r="S211" s="2" t="s">
        <v>31</v>
      </c>
      <c r="T211" s="2" t="s">
        <v>5397</v>
      </c>
      <c r="U211" s="2" t="s">
        <v>31</v>
      </c>
      <c r="V211" s="3">
        <v>45551</v>
      </c>
      <c r="W211" s="3">
        <v>45554</v>
      </c>
      <c r="X211" s="6" t="str">
        <f t="shared" si="193"/>
        <v>+3</v>
      </c>
      <c r="Y211" s="3">
        <v>45554</v>
      </c>
      <c r="Z211" s="3">
        <v>45559</v>
      </c>
      <c r="AA211" s="6" t="str">
        <f t="shared" si="187"/>
        <v>+5</v>
      </c>
      <c r="AB211" s="3" t="s">
        <v>5388</v>
      </c>
      <c r="AC211" s="2" t="s">
        <v>5388</v>
      </c>
      <c r="AD211" s="6" t="str">
        <f>IFERROR(AC211-AB211, "X")</f>
        <v>X</v>
      </c>
      <c r="AE211" s="3">
        <v>45558</v>
      </c>
      <c r="AF211" s="3">
        <v>45575</v>
      </c>
      <c r="AG211" s="2" t="str">
        <f t="shared" si="196"/>
        <v>+17</v>
      </c>
      <c r="AH211" s="3">
        <v>45575</v>
      </c>
      <c r="AI211" s="3">
        <f t="shared" si="197"/>
        <v>45558</v>
      </c>
      <c r="AJ211" s="3"/>
      <c r="AK211" s="2">
        <f t="shared" si="180"/>
        <v>-17</v>
      </c>
      <c r="AL211" s="2" t="s">
        <v>5567</v>
      </c>
      <c r="AM211" s="2" t="str">
        <f t="shared" si="181"/>
        <v>생산완료(-17)</v>
      </c>
      <c r="AN211" s="9">
        <f t="shared" si="182"/>
        <v>45575</v>
      </c>
      <c r="AO211" s="9">
        <f t="shared" si="183"/>
        <v>45558</v>
      </c>
      <c r="AP211" s="9"/>
      <c r="AQ211" s="2">
        <f t="shared" si="189"/>
        <v>-17</v>
      </c>
      <c r="AR211" s="12">
        <f t="shared" si="184"/>
        <v>-17</v>
      </c>
      <c r="AS211" t="s">
        <v>5567</v>
      </c>
      <c r="AT211" t="str">
        <f t="shared" si="185"/>
        <v>생산완료(-17)</v>
      </c>
    </row>
    <row r="212" spans="2:46" x14ac:dyDescent="0.3">
      <c r="B212" s="2" t="s">
        <v>5456</v>
      </c>
      <c r="C212" s="7">
        <v>12</v>
      </c>
      <c r="D212" s="2" t="s">
        <v>5408</v>
      </c>
      <c r="E212" s="2" t="s">
        <v>5424</v>
      </c>
      <c r="F212" s="2" t="s">
        <v>5458</v>
      </c>
      <c r="G212" s="2"/>
      <c r="H212" s="2" t="s">
        <v>2949</v>
      </c>
      <c r="I212" s="2" t="str">
        <f t="shared" si="176"/>
        <v>20240910-1000161871-인쇄</v>
      </c>
      <c r="J212" s="2" t="str">
        <f t="shared" si="177"/>
        <v>20240910-1000161871-합지</v>
      </c>
      <c r="K212" s="2" t="str">
        <f t="shared" si="178"/>
        <v>20240910-1000161871-분단</v>
      </c>
      <c r="L212" s="2" t="str">
        <f t="shared" si="179"/>
        <v>20240910-1000161871-제대</v>
      </c>
      <c r="M212" s="2" t="str">
        <f>VLOOKUP(H212, '쿼리1'!$A:$R, 17, 0)</f>
        <v>2도-카페인중독-오늘부터 크룽지 중독</v>
      </c>
      <c r="N212" s="2" t="str">
        <f>VLOOKUP(H212, '쿼리1'!$A:$P, 15, 0)</f>
        <v>오씨피피(투명)70</v>
      </c>
      <c r="O212" s="2">
        <v>1000161871</v>
      </c>
      <c r="P212" s="2" t="str">
        <f>VLOOKUP(H212, '쿼리1'!$A:$R, 17, 0)</f>
        <v>2도-카페인중독-오늘부터 크룽지 중독</v>
      </c>
      <c r="Q212" s="4">
        <f>VLOOKUP(H212, '쿼리1'!$A:$U, 20, 0)</f>
        <v>24</v>
      </c>
      <c r="R212" s="2" t="s">
        <v>31</v>
      </c>
      <c r="S212" s="2" t="s">
        <v>31</v>
      </c>
      <c r="T212" s="2" t="s">
        <v>5399</v>
      </c>
      <c r="U212" s="2" t="s">
        <v>5397</v>
      </c>
      <c r="V212" s="3">
        <v>45551</v>
      </c>
      <c r="W212" s="3">
        <v>45554</v>
      </c>
      <c r="X212" s="6" t="str">
        <f t="shared" si="193"/>
        <v>+3</v>
      </c>
      <c r="Y212" s="3">
        <v>45554</v>
      </c>
      <c r="Z212" s="3">
        <v>45556</v>
      </c>
      <c r="AA212" s="6" t="str">
        <f t="shared" si="187"/>
        <v>+2</v>
      </c>
      <c r="AB212" s="3">
        <v>45555</v>
      </c>
      <c r="AC212" s="5" t="s">
        <v>5396</v>
      </c>
      <c r="AD212" s="6">
        <f ca="1">TODAY()-AB212</f>
        <v>101</v>
      </c>
      <c r="AE212" s="2" t="s">
        <v>5388</v>
      </c>
      <c r="AF212" s="2" t="s">
        <v>5388</v>
      </c>
      <c r="AG212" s="2" t="str">
        <f>IFERROR(AF212-AE212, "X")</f>
        <v>X</v>
      </c>
      <c r="AH212" s="3">
        <v>45556</v>
      </c>
      <c r="AI212" s="3">
        <v>45568</v>
      </c>
      <c r="AJ212" s="3"/>
      <c r="AK212" s="2" t="str">
        <f t="shared" si="180"/>
        <v>+12</v>
      </c>
      <c r="AL212" s="2" t="s">
        <v>5567</v>
      </c>
      <c r="AM212" s="2" t="str">
        <f t="shared" si="181"/>
        <v>생산완료(+12)</v>
      </c>
      <c r="AN212" s="9">
        <f t="shared" si="182"/>
        <v>45556</v>
      </c>
      <c r="AO212" s="9">
        <f t="shared" si="183"/>
        <v>45568</v>
      </c>
      <c r="AP212" s="9"/>
      <c r="AQ212" s="2">
        <f t="shared" si="189"/>
        <v>12</v>
      </c>
      <c r="AR212" s="12" t="str">
        <f t="shared" si="184"/>
        <v>+12</v>
      </c>
      <c r="AS212" t="s">
        <v>5567</v>
      </c>
      <c r="AT212" t="str">
        <f t="shared" si="185"/>
        <v>생산완료(+12)</v>
      </c>
    </row>
    <row r="213" spans="2:46" x14ac:dyDescent="0.3">
      <c r="B213" s="2" t="s">
        <v>5517</v>
      </c>
      <c r="C213" s="7">
        <v>-21</v>
      </c>
      <c r="D213" s="2" t="s">
        <v>5455</v>
      </c>
      <c r="E213" s="2" t="s">
        <v>5444</v>
      </c>
      <c r="F213" s="2"/>
      <c r="G213" s="2" t="s">
        <v>5449</v>
      </c>
      <c r="H213" s="2" t="s">
        <v>3087</v>
      </c>
      <c r="I213" s="2" t="str">
        <f t="shared" si="176"/>
        <v>20240910-1000164157-인쇄</v>
      </c>
      <c r="J213" s="2" t="str">
        <f t="shared" si="177"/>
        <v>20240910-1000164157-합지</v>
      </c>
      <c r="K213" s="2" t="str">
        <f t="shared" si="178"/>
        <v>20240910-1000164157-분단</v>
      </c>
      <c r="L213" s="2" t="str">
        <f t="shared" si="179"/>
        <v>20240910-1000164157-제대</v>
      </c>
      <c r="M213" s="2" t="str">
        <f>VLOOKUP(H213, '쿼리1'!$A:$R, 17, 0)</f>
        <v>9도-올바르고반듯한)직화떡갈비1.08kg</v>
      </c>
      <c r="N213" s="2" t="str">
        <f>VLOOKUP(H213, '쿼리1'!$A:$P, 15, 0)</f>
        <v>나이론(유무광)105</v>
      </c>
      <c r="O213" s="2">
        <v>1000164157</v>
      </c>
      <c r="P213" s="2" t="str">
        <f>VLOOKUP(H213, '쿼리1'!$A:$R, 17, 0)</f>
        <v>9도-올바르고반듯한)직화떡갈비1.08kg</v>
      </c>
      <c r="Q213" s="4">
        <f>VLOOKUP(H213, '쿼리1'!$A:$U, 20, 0)</f>
        <v>22222</v>
      </c>
      <c r="R213" s="2" t="s">
        <v>31</v>
      </c>
      <c r="S213" s="2" t="s">
        <v>31</v>
      </c>
      <c r="T213" s="2" t="s">
        <v>5397</v>
      </c>
      <c r="U213" s="2" t="s">
        <v>31</v>
      </c>
      <c r="V213" s="3">
        <v>45547</v>
      </c>
      <c r="W213" s="3">
        <v>45560</v>
      </c>
      <c r="X213" s="6" t="str">
        <f t="shared" si="193"/>
        <v>+13</v>
      </c>
      <c r="Y213" s="3">
        <v>45552</v>
      </c>
      <c r="Z213" s="3">
        <v>45562</v>
      </c>
      <c r="AA213" s="6" t="str">
        <f t="shared" si="187"/>
        <v>+10</v>
      </c>
      <c r="AB213" s="3" t="s">
        <v>5388</v>
      </c>
      <c r="AC213" s="2" t="s">
        <v>5388</v>
      </c>
      <c r="AD213" s="6" t="str">
        <f>IFERROR(AC213-AB213, "X")</f>
        <v>X</v>
      </c>
      <c r="AE213" s="3">
        <v>45554</v>
      </c>
      <c r="AF213" s="3">
        <v>45575</v>
      </c>
      <c r="AG213" s="2" t="str">
        <f t="shared" ref="AG213:AG214" si="198">IFERROR(IF(AF213-AE213&gt;0, "+" &amp; (AF213-AE213), AF213-AE213), "X")</f>
        <v>+21</v>
      </c>
      <c r="AH213" s="3">
        <v>45575</v>
      </c>
      <c r="AI213" s="3">
        <f t="shared" ref="AI213:AI214" si="199">AE213</f>
        <v>45554</v>
      </c>
      <c r="AJ213" s="3"/>
      <c r="AK213" s="2">
        <f t="shared" si="180"/>
        <v>-21</v>
      </c>
      <c r="AL213" s="2" t="s">
        <v>5567</v>
      </c>
      <c r="AM213" s="2" t="str">
        <f t="shared" si="181"/>
        <v>생산완료(-21)</v>
      </c>
      <c r="AN213" s="9">
        <f t="shared" si="182"/>
        <v>45575</v>
      </c>
      <c r="AO213" s="9">
        <f t="shared" si="183"/>
        <v>45554</v>
      </c>
      <c r="AP213" s="9"/>
      <c r="AQ213" s="2">
        <f t="shared" si="189"/>
        <v>-21</v>
      </c>
      <c r="AR213" s="12">
        <f t="shared" si="184"/>
        <v>-21</v>
      </c>
      <c r="AS213" t="s">
        <v>5567</v>
      </c>
      <c r="AT213" t="str">
        <f t="shared" si="185"/>
        <v>생산완료(-21)</v>
      </c>
    </row>
    <row r="214" spans="2:46" x14ac:dyDescent="0.3">
      <c r="B214" s="2" t="s">
        <v>5506</v>
      </c>
      <c r="C214" s="7">
        <v>-17</v>
      </c>
      <c r="D214" s="2" t="s">
        <v>5430</v>
      </c>
      <c r="E214" s="2" t="s">
        <v>5421</v>
      </c>
      <c r="F214" s="2" t="s">
        <v>5432</v>
      </c>
      <c r="G214" s="2" t="s">
        <v>5425</v>
      </c>
      <c r="H214" s="2" t="s">
        <v>3193</v>
      </c>
      <c r="I214" s="2" t="str">
        <f t="shared" si="176"/>
        <v>20240910-1000164958-인쇄</v>
      </c>
      <c r="J214" s="2" t="str">
        <f t="shared" si="177"/>
        <v>20240910-1000164958-합지</v>
      </c>
      <c r="K214" s="2" t="str">
        <f t="shared" si="178"/>
        <v>20240910-1000164958-분단</v>
      </c>
      <c r="L214" s="2" t="str">
        <f t="shared" si="179"/>
        <v>20240910-1000164958-제대</v>
      </c>
      <c r="M214" s="2" t="str">
        <f>VLOOKUP(H214, '쿼리1'!$A:$R, 17, 0)</f>
        <v>2도-NBB미트패티1940g-규격변경</v>
      </c>
      <c r="N214" s="2" t="str">
        <f>VLOOKUP(H214, '쿼리1'!$A:$P, 15, 0)</f>
        <v>나이론105</v>
      </c>
      <c r="O214" s="2">
        <v>1000164958</v>
      </c>
      <c r="P214" s="2" t="str">
        <f>VLOOKUP(H214, '쿼리1'!$A:$R, 17, 0)</f>
        <v>2도-NBB미트패티1940g-규격변경</v>
      </c>
      <c r="Q214" s="4">
        <f>VLOOKUP(H214, '쿼리1'!$A:$U, 20, 0)</f>
        <v>40000</v>
      </c>
      <c r="R214" s="2" t="s">
        <v>31</v>
      </c>
      <c r="S214" s="2" t="s">
        <v>31</v>
      </c>
      <c r="T214" s="2" t="s">
        <v>31</v>
      </c>
      <c r="U214" s="2" t="s">
        <v>31</v>
      </c>
      <c r="V214" s="3">
        <v>45548</v>
      </c>
      <c r="W214" s="3">
        <v>45555</v>
      </c>
      <c r="X214" s="6" t="str">
        <f t="shared" si="193"/>
        <v>+7</v>
      </c>
      <c r="Y214" s="3">
        <v>45553</v>
      </c>
      <c r="Z214" s="3">
        <v>45558</v>
      </c>
      <c r="AA214" s="6" t="str">
        <f t="shared" si="187"/>
        <v>+5</v>
      </c>
      <c r="AB214" s="3">
        <v>45554</v>
      </c>
      <c r="AC214" s="3">
        <v>45560</v>
      </c>
      <c r="AD214" s="6" t="str">
        <f>IFERROR(IF(AC214-AB214&gt;0, "+" &amp; (AC214-AB214), AC214-AB214), "X")</f>
        <v>+6</v>
      </c>
      <c r="AE214" s="3">
        <v>45558</v>
      </c>
      <c r="AF214" s="3">
        <v>45575</v>
      </c>
      <c r="AG214" s="2" t="str">
        <f t="shared" si="198"/>
        <v>+17</v>
      </c>
      <c r="AH214" s="3">
        <v>45575</v>
      </c>
      <c r="AI214" s="3">
        <f t="shared" si="199"/>
        <v>45558</v>
      </c>
      <c r="AJ214" s="3"/>
      <c r="AK214" s="2">
        <f t="shared" si="180"/>
        <v>-17</v>
      </c>
      <c r="AL214" s="2" t="s">
        <v>5567</v>
      </c>
      <c r="AM214" s="2" t="str">
        <f t="shared" si="181"/>
        <v>생산완료(-17)</v>
      </c>
      <c r="AN214" s="9">
        <f t="shared" si="182"/>
        <v>45654</v>
      </c>
      <c r="AO214" s="9">
        <f t="shared" si="183"/>
        <v>45653</v>
      </c>
      <c r="AP214" s="9"/>
      <c r="AQ214" s="2">
        <f t="shared" si="189"/>
        <v>-1</v>
      </c>
      <c r="AR214" s="12">
        <f t="shared" si="184"/>
        <v>-1</v>
      </c>
      <c r="AS214" t="s">
        <v>5567</v>
      </c>
      <c r="AT214" t="str">
        <f t="shared" si="185"/>
        <v>생산완료(-1)</v>
      </c>
    </row>
    <row r="215" spans="2:46" x14ac:dyDescent="0.3">
      <c r="B215" s="2" t="s">
        <v>5429</v>
      </c>
      <c r="C215" s="7">
        <v>14</v>
      </c>
      <c r="D215" s="2" t="s">
        <v>5405</v>
      </c>
      <c r="E215" s="2" t="s">
        <v>5412</v>
      </c>
      <c r="F215" s="2" t="s">
        <v>5453</v>
      </c>
      <c r="G215" s="2"/>
      <c r="H215" s="2" t="s">
        <v>3260</v>
      </c>
      <c r="I215" s="2" t="str">
        <f t="shared" si="176"/>
        <v>20240910-1000165303-인쇄</v>
      </c>
      <c r="J215" s="2" t="str">
        <f t="shared" si="177"/>
        <v>20240910-1000165303-합지</v>
      </c>
      <c r="K215" s="2" t="str">
        <f t="shared" si="178"/>
        <v>20240910-1000165303-분단</v>
      </c>
      <c r="L215" s="2" t="str">
        <f t="shared" si="179"/>
        <v>20240910-1000165303-제대</v>
      </c>
      <c r="M215" s="2" t="str">
        <f>VLOOKUP(H215, '쿼리1'!$A:$R, 17, 0)</f>
        <v>8도-(주)푸드코아-오리지널 통단팥빵 130g(358kcal)</v>
      </c>
      <c r="N215" s="2" t="str">
        <f>VLOOKUP(H215, '쿼리1'!$A:$P, 15, 0)</f>
        <v>오씨피피(유무광)60</v>
      </c>
      <c r="O215" s="2">
        <v>1000165303</v>
      </c>
      <c r="P215" s="2" t="str">
        <f>VLOOKUP(H215, '쿼리1'!$A:$R, 17, 0)</f>
        <v>8도-(주)푸드코아-오리지널 통단팥빵 130g(358kcal)</v>
      </c>
      <c r="Q215" s="4">
        <f>VLOOKUP(H215, '쿼리1'!$A:$U, 20, 0)</f>
        <v>12</v>
      </c>
      <c r="R215" s="2" t="s">
        <v>31</v>
      </c>
      <c r="S215" s="2" t="s">
        <v>31</v>
      </c>
      <c r="T215" s="2" t="s">
        <v>5399</v>
      </c>
      <c r="U215" s="2" t="s">
        <v>5397</v>
      </c>
      <c r="V215" s="3">
        <v>45548</v>
      </c>
      <c r="W215" s="3">
        <v>45547</v>
      </c>
      <c r="X215" s="6">
        <f t="shared" si="193"/>
        <v>-1</v>
      </c>
      <c r="Y215" s="3">
        <v>45553</v>
      </c>
      <c r="Z215" s="3">
        <v>45554</v>
      </c>
      <c r="AA215" s="6" t="str">
        <f t="shared" si="187"/>
        <v>+1</v>
      </c>
      <c r="AB215" s="3">
        <v>45554</v>
      </c>
      <c r="AC215" s="5" t="s">
        <v>5396</v>
      </c>
      <c r="AD215" s="6">
        <f ca="1">TODAY()-AB215</f>
        <v>102</v>
      </c>
      <c r="AE215" s="2" t="s">
        <v>5388</v>
      </c>
      <c r="AF215" s="2" t="s">
        <v>5388</v>
      </c>
      <c r="AG215" s="2" t="str">
        <f>IFERROR(AF215-AE215, "X")</f>
        <v>X</v>
      </c>
      <c r="AH215" s="3">
        <v>45554</v>
      </c>
      <c r="AI215" s="3">
        <v>45568</v>
      </c>
      <c r="AJ215" s="3"/>
      <c r="AK215" s="2" t="str">
        <f t="shared" si="180"/>
        <v>+14</v>
      </c>
      <c r="AL215" s="2" t="s">
        <v>5567</v>
      </c>
      <c r="AM215" s="2" t="str">
        <f t="shared" si="181"/>
        <v>생산완료(+14)</v>
      </c>
      <c r="AN215" s="9">
        <f t="shared" si="182"/>
        <v>45554</v>
      </c>
      <c r="AO215" s="9">
        <f t="shared" si="183"/>
        <v>45568</v>
      </c>
      <c r="AP215" s="9"/>
      <c r="AQ215" s="2">
        <f t="shared" si="189"/>
        <v>14</v>
      </c>
      <c r="AR215" s="12" t="str">
        <f t="shared" si="184"/>
        <v>+14</v>
      </c>
      <c r="AS215" t="s">
        <v>5567</v>
      </c>
      <c r="AT215" t="str">
        <f t="shared" si="185"/>
        <v>생산완료(+14)</v>
      </c>
    </row>
    <row r="216" spans="2:46" x14ac:dyDescent="0.3">
      <c r="B216" s="2" t="s">
        <v>5506</v>
      </c>
      <c r="C216" s="7">
        <v>-17</v>
      </c>
      <c r="D216" s="2" t="s">
        <v>5451</v>
      </c>
      <c r="E216" s="2" t="s">
        <v>5424</v>
      </c>
      <c r="F216" s="2"/>
      <c r="G216" s="2" t="s">
        <v>5425</v>
      </c>
      <c r="H216" s="2" t="s">
        <v>3183</v>
      </c>
      <c r="I216" s="2" t="str">
        <f t="shared" si="176"/>
        <v>20240910-1000167753-인쇄</v>
      </c>
      <c r="J216" s="2" t="str">
        <f t="shared" si="177"/>
        <v>20240910-1000167753-합지</v>
      </c>
      <c r="K216" s="2" t="str">
        <f t="shared" si="178"/>
        <v>20240910-1000167753-분단</v>
      </c>
      <c r="L216" s="2" t="str">
        <f t="shared" si="179"/>
        <v>20240910-1000167753-제대</v>
      </c>
      <c r="M216" s="2" t="str">
        <f>VLOOKUP(H216, '쿼리1'!$A:$R, 17, 0)</f>
        <v>6도-군용-마른새우 500g(국산)-인천</v>
      </c>
      <c r="N216" s="2" t="str">
        <f>VLOOKUP(H216, '쿼리1'!$A:$P, 15, 0)</f>
        <v>패트92</v>
      </c>
      <c r="O216" s="2">
        <v>1000167753</v>
      </c>
      <c r="P216" s="2" t="str">
        <f>VLOOKUP(H216, '쿼리1'!$A:$R, 17, 0)</f>
        <v>6도-군용-마른새우 500g(국산)-인천</v>
      </c>
      <c r="Q216" s="4">
        <f>VLOOKUP(H216, '쿼리1'!$A:$U, 20, 0)</f>
        <v>20000</v>
      </c>
      <c r="R216" s="2" t="s">
        <v>31</v>
      </c>
      <c r="S216" s="2" t="s">
        <v>31</v>
      </c>
      <c r="T216" s="2" t="s">
        <v>5397</v>
      </c>
      <c r="U216" s="2" t="s">
        <v>31</v>
      </c>
      <c r="V216" s="3">
        <v>45551</v>
      </c>
      <c r="W216" s="3">
        <v>45555</v>
      </c>
      <c r="X216" s="6" t="str">
        <f t="shared" si="193"/>
        <v>+4</v>
      </c>
      <c r="Y216" s="3">
        <v>45554</v>
      </c>
      <c r="Z216" s="3">
        <v>45556</v>
      </c>
      <c r="AA216" s="6" t="str">
        <f t="shared" si="187"/>
        <v>+2</v>
      </c>
      <c r="AB216" s="3" t="s">
        <v>5388</v>
      </c>
      <c r="AC216" s="2" t="s">
        <v>5388</v>
      </c>
      <c r="AD216" s="6" t="str">
        <f>IFERROR(AC216-AB216, "X")</f>
        <v>X</v>
      </c>
      <c r="AE216" s="3">
        <v>45558</v>
      </c>
      <c r="AF216" s="3">
        <v>45575</v>
      </c>
      <c r="AG216" s="2" t="str">
        <f>IFERROR(IF(AF216-AE216&gt;0, "+" &amp; (AF216-AE216), AF216-AE216), "X")</f>
        <v>+17</v>
      </c>
      <c r="AH216" s="3">
        <v>45575</v>
      </c>
      <c r="AI216" s="3">
        <f>AE216</f>
        <v>45558</v>
      </c>
      <c r="AJ216" s="3"/>
      <c r="AK216" s="2">
        <f t="shared" si="180"/>
        <v>-17</v>
      </c>
      <c r="AL216" s="2" t="s">
        <v>5567</v>
      </c>
      <c r="AM216" s="2" t="str">
        <f t="shared" si="181"/>
        <v>생산완료(-17)</v>
      </c>
      <c r="AN216" s="9">
        <f t="shared" si="182"/>
        <v>45575</v>
      </c>
      <c r="AO216" s="9">
        <f t="shared" si="183"/>
        <v>45558</v>
      </c>
      <c r="AP216" s="9"/>
      <c r="AQ216" s="2">
        <f t="shared" si="189"/>
        <v>-17</v>
      </c>
      <c r="AR216" s="12">
        <f t="shared" si="184"/>
        <v>-17</v>
      </c>
      <c r="AS216" t="s">
        <v>5567</v>
      </c>
      <c r="AT216" t="str">
        <f t="shared" si="185"/>
        <v>생산완료(-17)</v>
      </c>
    </row>
    <row r="217" spans="2:46" x14ac:dyDescent="0.3">
      <c r="B217" s="2" t="s">
        <v>5606</v>
      </c>
      <c r="C217" s="7">
        <v>-82</v>
      </c>
      <c r="D217" s="2" t="s">
        <v>5409</v>
      </c>
      <c r="E217" s="2" t="s">
        <v>5424</v>
      </c>
      <c r="F217" s="2" t="s">
        <v>5468</v>
      </c>
      <c r="G217" s="2"/>
      <c r="H217" s="2" t="s">
        <v>3379</v>
      </c>
      <c r="I217" s="2" t="str">
        <f t="shared" si="176"/>
        <v>20240910-1000168339-인쇄</v>
      </c>
      <c r="J217" s="2" t="str">
        <f t="shared" si="177"/>
        <v>20240910-1000168339-합지</v>
      </c>
      <c r="K217" s="2" t="str">
        <f t="shared" si="178"/>
        <v>20240910-1000168339-분단</v>
      </c>
      <c r="L217" s="2" t="str">
        <f t="shared" si="179"/>
        <v>20240910-1000168339-제대</v>
      </c>
      <c r="M217" s="2" t="str">
        <f>VLOOKUP(H217, '쿼리1'!$A:$R, 17, 0)</f>
        <v>9도-(주)푸드코아-연세우유 메론생크림빵(사이즈변경)</v>
      </c>
      <c r="N217" s="2" t="str">
        <f>VLOOKUP(H217, '쿼리1'!$A:$P, 15, 0)</f>
        <v>오씨피피(유무광)60</v>
      </c>
      <c r="O217" s="2">
        <v>1000168339</v>
      </c>
      <c r="P217" s="2" t="str">
        <f>VLOOKUP(H217, '쿼리1'!$A:$R, 17, 0)</f>
        <v>9도-(주)푸드코아-연세우유 메론생크림빵(사이즈변경)</v>
      </c>
      <c r="Q217" s="4">
        <f>VLOOKUP(H217, '쿼리1'!$A:$U, 20, 0)</f>
        <v>24</v>
      </c>
      <c r="R217" s="2" t="s">
        <v>31</v>
      </c>
      <c r="S217" s="2" t="s">
        <v>31</v>
      </c>
      <c r="T217" s="2" t="s">
        <v>31</v>
      </c>
      <c r="U217" s="2" t="s">
        <v>5397</v>
      </c>
      <c r="V217" s="3">
        <v>45548</v>
      </c>
      <c r="W217" s="3">
        <v>45548</v>
      </c>
      <c r="X217" s="6">
        <f t="shared" si="193"/>
        <v>0</v>
      </c>
      <c r="Y217" s="3">
        <v>45553</v>
      </c>
      <c r="Z217" s="3">
        <v>45555</v>
      </c>
      <c r="AA217" s="6" t="str">
        <f t="shared" si="187"/>
        <v>+2</v>
      </c>
      <c r="AB217" s="3">
        <v>45554</v>
      </c>
      <c r="AC217" s="3">
        <v>45636</v>
      </c>
      <c r="AD217" s="6" t="str">
        <f t="shared" ref="AD217:AD218" si="200">IFERROR(IF(AC217-AB217&gt;0, "+" &amp; (AC217-AB217), AC217-AB217), "X")</f>
        <v>+82</v>
      </c>
      <c r="AE217" s="2" t="s">
        <v>5388</v>
      </c>
      <c r="AF217" s="2" t="s">
        <v>5388</v>
      </c>
      <c r="AG217" s="2" t="str">
        <f>IFERROR(AF217-AE217, "X")</f>
        <v>X</v>
      </c>
      <c r="AH217" s="3">
        <v>45636</v>
      </c>
      <c r="AI217" s="3">
        <f t="shared" ref="AI217:AI218" si="201">AB217</f>
        <v>45554</v>
      </c>
      <c r="AJ217" s="3"/>
      <c r="AK217" s="2">
        <f t="shared" si="180"/>
        <v>-82</v>
      </c>
      <c r="AL217" s="2" t="s">
        <v>5567</v>
      </c>
      <c r="AM217" s="2" t="str">
        <f t="shared" si="181"/>
        <v>생산완료(-82)</v>
      </c>
      <c r="AN217" s="9">
        <f t="shared" si="182"/>
        <v>45653</v>
      </c>
      <c r="AO217" s="9">
        <f t="shared" si="183"/>
        <v>45658</v>
      </c>
      <c r="AP217" s="9"/>
      <c r="AQ217" s="2">
        <f t="shared" si="189"/>
        <v>5</v>
      </c>
      <c r="AR217" s="12" t="str">
        <f t="shared" si="184"/>
        <v>+5</v>
      </c>
      <c r="AS217" t="s">
        <v>5567</v>
      </c>
      <c r="AT217" t="str">
        <f t="shared" si="185"/>
        <v>생산완료(+5)</v>
      </c>
    </row>
    <row r="218" spans="2:46" x14ac:dyDescent="0.3">
      <c r="B218" s="2" t="s">
        <v>5606</v>
      </c>
      <c r="C218" s="7">
        <v>-82</v>
      </c>
      <c r="D218" s="2" t="s">
        <v>5409</v>
      </c>
      <c r="E218" s="2" t="s">
        <v>5412</v>
      </c>
      <c r="F218" s="2" t="s">
        <v>5468</v>
      </c>
      <c r="G218" s="2"/>
      <c r="H218" s="2" t="s">
        <v>3380</v>
      </c>
      <c r="I218" s="2" t="str">
        <f t="shared" si="176"/>
        <v>20240910-1000168510-인쇄</v>
      </c>
      <c r="J218" s="2" t="str">
        <f t="shared" si="177"/>
        <v>20240910-1000168510-합지</v>
      </c>
      <c r="K218" s="2" t="str">
        <f t="shared" si="178"/>
        <v>20240910-1000168510-분단</v>
      </c>
      <c r="L218" s="2" t="str">
        <f t="shared" si="179"/>
        <v>20240910-1000168510-제대</v>
      </c>
      <c r="M218" s="2" t="str">
        <f>VLOOKUP(H218, '쿼리1'!$A:$R, 17, 0)</f>
        <v>9도-(주)푸드코아-연세우유 피스타치오생크림빵</v>
      </c>
      <c r="N218" s="2" t="str">
        <f>VLOOKUP(H218, '쿼리1'!$A:$P, 15, 0)</f>
        <v>오씨피피(유무광)60</v>
      </c>
      <c r="O218" s="2">
        <v>1000168510</v>
      </c>
      <c r="P218" s="2" t="str">
        <f>VLOOKUP(H218, '쿼리1'!$A:$R, 17, 0)</f>
        <v>9도-(주)푸드코아-연세우유 피스타치오생크림빵</v>
      </c>
      <c r="Q218" s="4">
        <f>VLOOKUP(H218, '쿼리1'!$A:$U, 20, 0)</f>
        <v>24</v>
      </c>
      <c r="R218" s="2" t="s">
        <v>31</v>
      </c>
      <c r="S218" s="2" t="s">
        <v>31</v>
      </c>
      <c r="T218" s="2" t="s">
        <v>31</v>
      </c>
      <c r="U218" s="2" t="s">
        <v>5397</v>
      </c>
      <c r="V218" s="3">
        <v>45548</v>
      </c>
      <c r="W218" s="3">
        <v>45548</v>
      </c>
      <c r="X218" s="6">
        <f t="shared" si="193"/>
        <v>0</v>
      </c>
      <c r="Y218" s="3">
        <v>45553</v>
      </c>
      <c r="Z218" s="3">
        <v>45554</v>
      </c>
      <c r="AA218" s="6" t="str">
        <f t="shared" si="187"/>
        <v>+1</v>
      </c>
      <c r="AB218" s="3">
        <v>45554</v>
      </c>
      <c r="AC218" s="3">
        <v>45636</v>
      </c>
      <c r="AD218" s="6" t="str">
        <f t="shared" si="200"/>
        <v>+82</v>
      </c>
      <c r="AE218" s="2" t="s">
        <v>5388</v>
      </c>
      <c r="AF218" s="2" t="s">
        <v>5388</v>
      </c>
      <c r="AG218" s="2" t="str">
        <f>IFERROR(AF218-AE218, "X")</f>
        <v>X</v>
      </c>
      <c r="AH218" s="3">
        <v>45636</v>
      </c>
      <c r="AI218" s="3">
        <f t="shared" si="201"/>
        <v>45554</v>
      </c>
      <c r="AJ218" s="3"/>
      <c r="AK218" s="2">
        <f t="shared" si="180"/>
        <v>-82</v>
      </c>
      <c r="AL218" s="2" t="s">
        <v>5567</v>
      </c>
      <c r="AM218" s="2" t="str">
        <f t="shared" si="181"/>
        <v>생산완료(-82)</v>
      </c>
      <c r="AN218" s="9">
        <f t="shared" si="182"/>
        <v>45636</v>
      </c>
      <c r="AO218" s="9">
        <f t="shared" si="183"/>
        <v>45639</v>
      </c>
      <c r="AP218" s="9"/>
      <c r="AQ218" s="2">
        <f t="shared" si="189"/>
        <v>3</v>
      </c>
      <c r="AR218" s="12" t="str">
        <f t="shared" si="184"/>
        <v>+3</v>
      </c>
      <c r="AS218" t="s">
        <v>5567</v>
      </c>
      <c r="AT218" t="str">
        <f t="shared" si="185"/>
        <v>생산완료(+3)</v>
      </c>
    </row>
    <row r="219" spans="2:46" x14ac:dyDescent="0.3">
      <c r="B219" s="2" t="s">
        <v>5431</v>
      </c>
      <c r="C219" s="7">
        <v>20</v>
      </c>
      <c r="D219" s="2" t="s">
        <v>5418</v>
      </c>
      <c r="E219" s="2" t="s">
        <v>5407</v>
      </c>
      <c r="F219" s="2" t="s">
        <v>5458</v>
      </c>
      <c r="G219" s="2"/>
      <c r="H219" s="2" t="s">
        <v>3745</v>
      </c>
      <c r="I219" s="2" t="str">
        <f t="shared" si="176"/>
        <v>20240910-1000168988-인쇄</v>
      </c>
      <c r="J219" s="2" t="str">
        <f t="shared" si="177"/>
        <v>20240910-1000168988-합지</v>
      </c>
      <c r="K219" s="2" t="str">
        <f t="shared" si="178"/>
        <v>20240910-1000168988-분단</v>
      </c>
      <c r="L219" s="2" t="str">
        <f t="shared" si="179"/>
        <v>20240910-1000168988-제대</v>
      </c>
      <c r="M219" s="2" t="str">
        <f>VLOOKUP(H219, '쿼리1'!$A:$R, 17, 0)</f>
        <v>8도-(주)푸드코아-백종원 충성군대버거 190g(420kcl)</v>
      </c>
      <c r="N219" s="2" t="str">
        <f>VLOOKUP(H219, '쿼리1'!$A:$P, 15, 0)</f>
        <v>오씨피피(투명)50</v>
      </c>
      <c r="O219" s="2">
        <v>1000168988</v>
      </c>
      <c r="P219" s="2" t="str">
        <f>VLOOKUP(H219, '쿼리1'!$A:$R, 17, 0)</f>
        <v>8도-(주)푸드코아-백종원 충성군대버거 190g(420kcl)</v>
      </c>
      <c r="Q219" s="4">
        <f>VLOOKUP(H219, '쿼리1'!$A:$U, 20, 0)</f>
        <v>24</v>
      </c>
      <c r="R219" s="2" t="s">
        <v>31</v>
      </c>
      <c r="S219" s="2" t="s">
        <v>31</v>
      </c>
      <c r="T219" s="2" t="s">
        <v>5399</v>
      </c>
      <c r="U219" s="2" t="s">
        <v>5397</v>
      </c>
      <c r="V219" s="3">
        <v>45551</v>
      </c>
      <c r="W219" s="3">
        <v>45547</v>
      </c>
      <c r="X219" s="6">
        <f t="shared" si="193"/>
        <v>-4</v>
      </c>
      <c r="Y219" s="3">
        <v>45554</v>
      </c>
      <c r="Z219" s="3">
        <v>45548</v>
      </c>
      <c r="AA219" s="6">
        <f t="shared" si="187"/>
        <v>-6</v>
      </c>
      <c r="AB219" s="3">
        <v>45555</v>
      </c>
      <c r="AC219" s="5" t="s">
        <v>5396</v>
      </c>
      <c r="AD219" s="6">
        <f ca="1">TODAY()-AB219</f>
        <v>101</v>
      </c>
      <c r="AE219" s="2" t="s">
        <v>5388</v>
      </c>
      <c r="AF219" s="2" t="s">
        <v>5388</v>
      </c>
      <c r="AG219" s="2" t="str">
        <f>IFERROR(AF219-AE219, "X")</f>
        <v>X</v>
      </c>
      <c r="AH219" s="3">
        <v>45548</v>
      </c>
      <c r="AI219" s="3">
        <v>45568</v>
      </c>
      <c r="AJ219" s="3"/>
      <c r="AK219" s="2" t="str">
        <f t="shared" si="180"/>
        <v>+20</v>
      </c>
      <c r="AL219" s="2" t="s">
        <v>5567</v>
      </c>
      <c r="AM219" s="2" t="str">
        <f t="shared" si="181"/>
        <v>생산완료(+20)</v>
      </c>
      <c r="AN219" s="9">
        <f t="shared" si="182"/>
        <v>45586</v>
      </c>
      <c r="AO219" s="9">
        <f t="shared" si="183"/>
        <v>45587</v>
      </c>
      <c r="AP219" s="9"/>
      <c r="AQ219" s="2">
        <f t="shared" si="189"/>
        <v>1</v>
      </c>
      <c r="AR219" s="12" t="str">
        <f t="shared" si="184"/>
        <v>+1</v>
      </c>
      <c r="AS219" t="s">
        <v>5567</v>
      </c>
      <c r="AT219" t="str">
        <f t="shared" si="185"/>
        <v>생산완료(+1)</v>
      </c>
    </row>
    <row r="220" spans="2:46" x14ac:dyDescent="0.3">
      <c r="B220" s="2" t="s">
        <v>5506</v>
      </c>
      <c r="C220" s="7">
        <v>-17</v>
      </c>
      <c r="D220" s="2" t="s">
        <v>5451</v>
      </c>
      <c r="E220" s="2" t="s">
        <v>5412</v>
      </c>
      <c r="F220" s="2"/>
      <c r="G220" s="2" t="s">
        <v>5425</v>
      </c>
      <c r="H220" s="2" t="s">
        <v>2717</v>
      </c>
      <c r="I220" s="2" t="str">
        <f t="shared" si="176"/>
        <v>20240910-1000169050-인쇄</v>
      </c>
      <c r="J220" s="2" t="str">
        <f t="shared" si="177"/>
        <v>20240910-1000169050-합지</v>
      </c>
      <c r="K220" s="2" t="str">
        <f t="shared" si="178"/>
        <v>20240910-1000169050-분단</v>
      </c>
      <c r="L220" s="2" t="str">
        <f t="shared" si="179"/>
        <v>20240910-1000169050-제대</v>
      </c>
      <c r="M220" s="2" t="str">
        <f>VLOOKUP(H220, '쿼리1'!$A:$R, 17, 0)</f>
        <v>6도-군용-마른새우 100g(국산)-인천</v>
      </c>
      <c r="N220" s="2" t="str">
        <f>VLOOKUP(H220, '쿼리1'!$A:$P, 15, 0)</f>
        <v>패트92</v>
      </c>
      <c r="O220" s="2">
        <v>1000169050</v>
      </c>
      <c r="P220" s="2" t="str">
        <f>VLOOKUP(H220, '쿼리1'!$A:$R, 17, 0)</f>
        <v>6도-군용-마른새우 100g(국산)-인천</v>
      </c>
      <c r="Q220" s="4">
        <f>VLOOKUP(H220, '쿼리1'!$A:$U, 20, 0)</f>
        <v>28571</v>
      </c>
      <c r="R220" s="2" t="s">
        <v>31</v>
      </c>
      <c r="S220" s="2" t="s">
        <v>31</v>
      </c>
      <c r="T220" s="2" t="s">
        <v>5397</v>
      </c>
      <c r="U220" s="2" t="s">
        <v>31</v>
      </c>
      <c r="V220" s="3">
        <v>45551</v>
      </c>
      <c r="W220" s="3">
        <v>45555</v>
      </c>
      <c r="X220" s="6" t="str">
        <f t="shared" si="193"/>
        <v>+4</v>
      </c>
      <c r="Y220" s="3">
        <v>45554</v>
      </c>
      <c r="Z220" s="3">
        <v>45555</v>
      </c>
      <c r="AA220" s="6" t="str">
        <f t="shared" si="187"/>
        <v>+1</v>
      </c>
      <c r="AB220" s="3" t="s">
        <v>5388</v>
      </c>
      <c r="AC220" s="2" t="s">
        <v>5388</v>
      </c>
      <c r="AD220" s="6" t="str">
        <f>IFERROR(AC220-AB220, "X")</f>
        <v>X</v>
      </c>
      <c r="AE220" s="3">
        <v>45558</v>
      </c>
      <c r="AF220" s="3">
        <v>45575</v>
      </c>
      <c r="AG220" s="2" t="str">
        <f>IFERROR(IF(AF220-AE220&gt;0, "+" &amp; (AF220-AE220), AF220-AE220), "X")</f>
        <v>+17</v>
      </c>
      <c r="AH220" s="3">
        <v>45575</v>
      </c>
      <c r="AI220" s="3">
        <f>AE220</f>
        <v>45558</v>
      </c>
      <c r="AJ220" s="3"/>
      <c r="AK220" s="2">
        <f t="shared" si="180"/>
        <v>-17</v>
      </c>
      <c r="AL220" s="2" t="s">
        <v>5567</v>
      </c>
      <c r="AM220" s="2" t="str">
        <f t="shared" si="181"/>
        <v>생산완료(-17)</v>
      </c>
      <c r="AN220" s="9">
        <f t="shared" si="182"/>
        <v>45575</v>
      </c>
      <c r="AO220" s="9">
        <f t="shared" si="183"/>
        <v>45558</v>
      </c>
      <c r="AP220" s="9"/>
      <c r="AQ220" s="2">
        <f t="shared" si="189"/>
        <v>-17</v>
      </c>
      <c r="AR220" s="12">
        <f t="shared" si="184"/>
        <v>-17</v>
      </c>
      <c r="AS220" t="s">
        <v>5567</v>
      </c>
      <c r="AT220" t="str">
        <f t="shared" si="185"/>
        <v>생산완료(-17)</v>
      </c>
    </row>
    <row r="221" spans="2:46" x14ac:dyDescent="0.3">
      <c r="B221" s="2" t="s">
        <v>5443</v>
      </c>
      <c r="C221" s="7">
        <v>8</v>
      </c>
      <c r="D221" s="2" t="s">
        <v>5418</v>
      </c>
      <c r="E221" s="2" t="s">
        <v>5436</v>
      </c>
      <c r="F221" s="2" t="s">
        <v>5439</v>
      </c>
      <c r="G221" s="2"/>
      <c r="H221" s="2" t="s">
        <v>5263</v>
      </c>
      <c r="I221" s="2" t="str">
        <f t="shared" si="176"/>
        <v>20240910-1000169059-인쇄</v>
      </c>
      <c r="J221" s="2" t="str">
        <f t="shared" si="177"/>
        <v>20240910-1000169059-합지</v>
      </c>
      <c r="K221" s="2" t="str">
        <f t="shared" si="178"/>
        <v>20240910-1000169059-분단</v>
      </c>
      <c r="L221" s="2" t="str">
        <f t="shared" si="179"/>
        <v>20240910-1000169059-제대</v>
      </c>
      <c r="M221" s="2" t="str">
        <f>VLOOKUP(H221, '쿼리1'!$A:$R, 17, 0)</f>
        <v>3도-VN)버터바73g</v>
      </c>
      <c r="N221" s="2" t="str">
        <f>VLOOKUP(H221, '쿼리1'!$A:$P, 15, 0)</f>
        <v>오씨피피(유무광)40</v>
      </c>
      <c r="O221" s="2">
        <v>1000169059</v>
      </c>
      <c r="P221" s="2" t="str">
        <f>VLOOKUP(H221, '쿼리1'!$A:$R, 17, 0)</f>
        <v>3도-VN)버터바73g</v>
      </c>
      <c r="Q221" s="4">
        <f>VLOOKUP(H221, '쿼리1'!$A:$U, 20, 0)</f>
        <v>8</v>
      </c>
      <c r="R221" s="2" t="s">
        <v>31</v>
      </c>
      <c r="S221" s="2" t="s">
        <v>31</v>
      </c>
      <c r="T221" s="2" t="s">
        <v>31</v>
      </c>
      <c r="U221" s="2" t="s">
        <v>5397</v>
      </c>
      <c r="V221" s="3">
        <v>45551</v>
      </c>
      <c r="W221" s="3">
        <v>45547</v>
      </c>
      <c r="X221" s="6">
        <f t="shared" si="193"/>
        <v>-4</v>
      </c>
      <c r="Y221" s="3">
        <v>45554</v>
      </c>
      <c r="Z221" s="3">
        <v>45547</v>
      </c>
      <c r="AA221" s="6">
        <f t="shared" si="187"/>
        <v>-7</v>
      </c>
      <c r="AB221" s="3">
        <v>45555</v>
      </c>
      <c r="AC221" s="3">
        <v>45547</v>
      </c>
      <c r="AD221" s="6">
        <f>IFERROR(IF(AC221-AB221&gt;0, "+" &amp; (AC221-AB221), AC221-AB221), "X")</f>
        <v>-8</v>
      </c>
      <c r="AE221" s="2" t="s">
        <v>5388</v>
      </c>
      <c r="AF221" s="2" t="s">
        <v>5388</v>
      </c>
      <c r="AG221" s="2" t="str">
        <f>IFERROR(AF221-AE221, "X")</f>
        <v>X</v>
      </c>
      <c r="AH221" s="3">
        <v>45547</v>
      </c>
      <c r="AI221" s="3">
        <f>AB221</f>
        <v>45555</v>
      </c>
      <c r="AJ221" s="3"/>
      <c r="AK221" s="2" t="str">
        <f t="shared" si="180"/>
        <v>+8</v>
      </c>
      <c r="AL221" s="2" t="s">
        <v>5567</v>
      </c>
      <c r="AM221" s="2" t="str">
        <f t="shared" si="181"/>
        <v>생산완료(+8)</v>
      </c>
      <c r="AN221" s="9">
        <f t="shared" si="182"/>
        <v>45654</v>
      </c>
      <c r="AO221" s="9">
        <f t="shared" si="183"/>
        <v>45658</v>
      </c>
      <c r="AP221" s="9"/>
      <c r="AQ221" s="2">
        <f t="shared" si="189"/>
        <v>4</v>
      </c>
      <c r="AR221" s="12" t="str">
        <f t="shared" si="184"/>
        <v>+4</v>
      </c>
      <c r="AS221" t="s">
        <v>5567</v>
      </c>
      <c r="AT221" t="str">
        <f t="shared" si="185"/>
        <v>생산완료(+4)</v>
      </c>
    </row>
    <row r="222" spans="2:46" x14ac:dyDescent="0.3">
      <c r="B222" s="2" t="s">
        <v>5576</v>
      </c>
      <c r="C222" s="7">
        <v>-20</v>
      </c>
      <c r="D222" s="2" t="s">
        <v>5432</v>
      </c>
      <c r="E222" s="2" t="s">
        <v>5421</v>
      </c>
      <c r="F222" s="2"/>
      <c r="G222" s="2" t="s">
        <v>5431</v>
      </c>
      <c r="H222" s="2" t="s">
        <v>4177</v>
      </c>
      <c r="I222" s="2" t="str">
        <f t="shared" si="176"/>
        <v>20240910-1000169063-인쇄</v>
      </c>
      <c r="J222" s="2" t="str">
        <f t="shared" si="177"/>
        <v>20240910-1000169063-합지</v>
      </c>
      <c r="K222" s="2" t="str">
        <f t="shared" si="178"/>
        <v>20240910-1000169063-분단</v>
      </c>
      <c r="L222" s="2" t="str">
        <f t="shared" si="179"/>
        <v>20240910-1000169063-제대</v>
      </c>
      <c r="M222" s="2" t="str">
        <f>VLOOKUP(H222, '쿼리1'!$A:$R, 17, 0)</f>
        <v>1도-스마트웰컴 미생물제제 1.5kg</v>
      </c>
      <c r="N222" s="2" t="str">
        <f>VLOOKUP(H222, '쿼리1'!$A:$P, 15, 0)</f>
        <v>패증착70</v>
      </c>
      <c r="O222" s="2">
        <v>1000169063</v>
      </c>
      <c r="P222" s="2" t="str">
        <f>VLOOKUP(H222, '쿼리1'!$A:$R, 17, 0)</f>
        <v>1도-스마트웰컴 미생물제제 1.5kg</v>
      </c>
      <c r="Q222" s="4">
        <f>VLOOKUP(H222, '쿼리1'!$A:$U, 20, 0)</f>
        <v>18750</v>
      </c>
      <c r="R222" s="2" t="s">
        <v>31</v>
      </c>
      <c r="S222" s="2" t="s">
        <v>31</v>
      </c>
      <c r="T222" s="2" t="s">
        <v>5397</v>
      </c>
      <c r="U222" s="2" t="s">
        <v>31</v>
      </c>
      <c r="V222" s="3">
        <v>45548</v>
      </c>
      <c r="W222" s="3">
        <v>45554</v>
      </c>
      <c r="X222" s="6" t="str">
        <f t="shared" si="193"/>
        <v>+6</v>
      </c>
      <c r="Y222" s="3">
        <v>45553</v>
      </c>
      <c r="Z222" s="3">
        <v>45558</v>
      </c>
      <c r="AA222" s="6" t="str">
        <f t="shared" si="187"/>
        <v>+5</v>
      </c>
      <c r="AB222" s="3" t="s">
        <v>5388</v>
      </c>
      <c r="AC222" s="2" t="s">
        <v>5388</v>
      </c>
      <c r="AD222" s="6" t="str">
        <f t="shared" ref="AD222:AD230" si="202">IFERROR(AC222-AB222, "X")</f>
        <v>X</v>
      </c>
      <c r="AE222" s="3">
        <v>45555</v>
      </c>
      <c r="AF222" s="3">
        <v>45575</v>
      </c>
      <c r="AG222" s="2" t="str">
        <f t="shared" ref="AG222:AG228" si="203">IFERROR(IF(AF222-AE222&gt;0, "+" &amp; (AF222-AE222), AF222-AE222), "X")</f>
        <v>+20</v>
      </c>
      <c r="AH222" s="3">
        <v>45575</v>
      </c>
      <c r="AI222" s="3">
        <f t="shared" ref="AI222:AI228" si="204">AE222</f>
        <v>45555</v>
      </c>
      <c r="AJ222" s="3"/>
      <c r="AK222" s="2">
        <f t="shared" si="180"/>
        <v>-20</v>
      </c>
      <c r="AL222" s="2" t="s">
        <v>5567</v>
      </c>
      <c r="AM222" s="2" t="str">
        <f t="shared" si="181"/>
        <v>생산완료(-20)</v>
      </c>
      <c r="AN222" s="9">
        <f t="shared" si="182"/>
        <v>45575</v>
      </c>
      <c r="AO222" s="9">
        <f t="shared" si="183"/>
        <v>45555</v>
      </c>
      <c r="AP222" s="9"/>
      <c r="AQ222" s="2">
        <f t="shared" si="189"/>
        <v>-20</v>
      </c>
      <c r="AR222" s="12">
        <f t="shared" si="184"/>
        <v>-20</v>
      </c>
      <c r="AS222" t="s">
        <v>5567</v>
      </c>
      <c r="AT222" t="str">
        <f t="shared" si="185"/>
        <v>생산완료(-20)</v>
      </c>
    </row>
    <row r="223" spans="2:46" x14ac:dyDescent="0.3">
      <c r="B223" s="2" t="s">
        <v>5506</v>
      </c>
      <c r="C223" s="7">
        <v>-17</v>
      </c>
      <c r="D223" s="2"/>
      <c r="E223" s="2" t="s">
        <v>5407</v>
      </c>
      <c r="F223" s="2"/>
      <c r="G223" s="2" t="s">
        <v>5425</v>
      </c>
      <c r="H223" s="2" t="s">
        <v>1680</v>
      </c>
      <c r="I223" s="2" t="str">
        <f t="shared" si="176"/>
        <v>20240910-1117N0055-인쇄</v>
      </c>
      <c r="J223" s="2" t="str">
        <f t="shared" si="177"/>
        <v>20240910-1117N0055-합지</v>
      </c>
      <c r="K223" s="2" t="str">
        <f t="shared" si="178"/>
        <v>20240910-1117N0055-분단</v>
      </c>
      <c r="L223" s="2" t="str">
        <f t="shared" si="179"/>
        <v>20240910-1117N0055-제대</v>
      </c>
      <c r="M223" s="2" t="str">
        <f>VLOOKUP(H223, '쿼리1'!$A:$R, 17, 0)</f>
        <v>무지</v>
      </c>
      <c r="N223" s="2" t="str">
        <f>VLOOKUP(H223, '쿼리1'!$A:$P, 15, 0)</f>
        <v>나이론(옥텐)100</v>
      </c>
      <c r="O223" s="2" t="s">
        <v>5683</v>
      </c>
      <c r="P223" s="2" t="str">
        <f>VLOOKUP(H223, '쿼리1'!$A:$R, 17, 0)</f>
        <v>무지</v>
      </c>
      <c r="Q223" s="4">
        <f>VLOOKUP(H223, '쿼리1'!$A:$U, 20, 0)</f>
        <v>40000</v>
      </c>
      <c r="R223" s="2" t="s">
        <v>5397</v>
      </c>
      <c r="S223" s="2" t="s">
        <v>31</v>
      </c>
      <c r="T223" s="2" t="s">
        <v>5397</v>
      </c>
      <c r="U223" s="2" t="s">
        <v>31</v>
      </c>
      <c r="V223" s="2" t="s">
        <v>5388</v>
      </c>
      <c r="W223" s="3" t="s">
        <v>5388</v>
      </c>
      <c r="X223" s="6" t="str">
        <f>IFERROR(W223-V223, "X")</f>
        <v>X</v>
      </c>
      <c r="Y223" s="3">
        <v>45554</v>
      </c>
      <c r="Z223" s="3">
        <v>45548</v>
      </c>
      <c r="AA223" s="6">
        <f t="shared" si="187"/>
        <v>-6</v>
      </c>
      <c r="AB223" s="3" t="s">
        <v>5388</v>
      </c>
      <c r="AC223" s="2" t="s">
        <v>5388</v>
      </c>
      <c r="AD223" s="6" t="str">
        <f t="shared" si="202"/>
        <v>X</v>
      </c>
      <c r="AE223" s="3">
        <v>45558</v>
      </c>
      <c r="AF223" s="3">
        <v>45575</v>
      </c>
      <c r="AG223" s="2" t="str">
        <f t="shared" si="203"/>
        <v>+17</v>
      </c>
      <c r="AH223" s="3">
        <v>45575</v>
      </c>
      <c r="AI223" s="3">
        <f t="shared" si="204"/>
        <v>45558</v>
      </c>
      <c r="AJ223" s="3"/>
      <c r="AK223" s="2">
        <f t="shared" si="180"/>
        <v>-17</v>
      </c>
      <c r="AL223" s="2" t="s">
        <v>5567</v>
      </c>
      <c r="AM223" s="2" t="str">
        <f t="shared" si="181"/>
        <v>생산완료(-17)</v>
      </c>
      <c r="AN223" s="9">
        <f t="shared" si="182"/>
        <v>45652</v>
      </c>
      <c r="AO223" s="9">
        <f t="shared" si="183"/>
        <v>45650</v>
      </c>
      <c r="AP223" s="9"/>
      <c r="AQ223" s="2">
        <f t="shared" si="189"/>
        <v>-2</v>
      </c>
      <c r="AR223" s="12">
        <f t="shared" si="184"/>
        <v>-2</v>
      </c>
      <c r="AS223" t="s">
        <v>5567</v>
      </c>
      <c r="AT223" t="str">
        <f t="shared" si="185"/>
        <v>생산완료(-2)</v>
      </c>
    </row>
    <row r="224" spans="2:46" x14ac:dyDescent="0.3">
      <c r="B224" s="2" t="s">
        <v>5576</v>
      </c>
      <c r="C224" s="7">
        <v>-20</v>
      </c>
      <c r="D224" s="2" t="s">
        <v>5443</v>
      </c>
      <c r="E224" s="2" t="s">
        <v>5424</v>
      </c>
      <c r="F224" s="2"/>
      <c r="G224" s="2" t="s">
        <v>5431</v>
      </c>
      <c r="H224" s="2" t="s">
        <v>4961</v>
      </c>
      <c r="I224" s="2" t="str">
        <f t="shared" si="176"/>
        <v>20240910-1119P0113-인쇄</v>
      </c>
      <c r="J224" s="2" t="str">
        <f t="shared" si="177"/>
        <v>20240910-1119P0113-합지</v>
      </c>
      <c r="K224" s="2" t="str">
        <f t="shared" si="178"/>
        <v>20240910-1119P0113-분단</v>
      </c>
      <c r="L224" s="2" t="str">
        <f t="shared" si="179"/>
        <v>20240910-1119P0113-제대</v>
      </c>
      <c r="M224" s="2" t="str">
        <f>VLOOKUP(H224, '쿼리1'!$A:$R, 17, 0)</f>
        <v>1도(먹색)-김태준의탕탕집-감자탕,설렁탕(소스3종)</v>
      </c>
      <c r="N224" s="2" t="str">
        <f>VLOOKUP(H224, '쿼리1'!$A:$P, 15, 0)</f>
        <v>나이론70</v>
      </c>
      <c r="O224" s="2" t="s">
        <v>5706</v>
      </c>
      <c r="P224" s="2" t="str">
        <f>VLOOKUP(H224, '쿼리1'!$A:$R, 17, 0)</f>
        <v>1도(먹색)-김태준의탕탕집-감자탕,설렁탕(소스3종)</v>
      </c>
      <c r="Q224" s="4">
        <f>VLOOKUP(H224, '쿼리1'!$A:$U, 20, 0)</f>
        <v>171428</v>
      </c>
      <c r="R224" s="2" t="s">
        <v>31</v>
      </c>
      <c r="S224" s="2" t="s">
        <v>31</v>
      </c>
      <c r="T224" s="2" t="s">
        <v>5397</v>
      </c>
      <c r="U224" s="2" t="s">
        <v>31</v>
      </c>
      <c r="V224" s="3">
        <v>45551</v>
      </c>
      <c r="W224" s="3">
        <v>45559</v>
      </c>
      <c r="X224" s="6" t="str">
        <f t="shared" ref="X224:X228" si="205">IFERROR(IF(W224-V224&gt;0, "+" &amp; (W224-V224), W224-V224), "X")</f>
        <v>+8</v>
      </c>
      <c r="Y224" s="3">
        <v>45553</v>
      </c>
      <c r="Z224" s="3">
        <v>45555</v>
      </c>
      <c r="AA224" s="6" t="str">
        <f t="shared" si="187"/>
        <v>+2</v>
      </c>
      <c r="AB224" s="3" t="s">
        <v>5388</v>
      </c>
      <c r="AC224" s="2" t="s">
        <v>5388</v>
      </c>
      <c r="AD224" s="6" t="str">
        <f t="shared" si="202"/>
        <v>X</v>
      </c>
      <c r="AE224" s="3">
        <v>45555</v>
      </c>
      <c r="AF224" s="3">
        <v>45575</v>
      </c>
      <c r="AG224" s="2" t="str">
        <f t="shared" si="203"/>
        <v>+20</v>
      </c>
      <c r="AH224" s="3">
        <v>45575</v>
      </c>
      <c r="AI224" s="3">
        <f t="shared" si="204"/>
        <v>45555</v>
      </c>
      <c r="AJ224" s="3"/>
      <c r="AK224" s="2">
        <f t="shared" si="180"/>
        <v>-20</v>
      </c>
      <c r="AL224" s="2" t="s">
        <v>5567</v>
      </c>
      <c r="AM224" s="2" t="str">
        <f t="shared" si="181"/>
        <v>생산완료(-20)</v>
      </c>
      <c r="AN224" s="9">
        <f t="shared" si="182"/>
        <v>45575</v>
      </c>
      <c r="AO224" s="9">
        <f t="shared" si="183"/>
        <v>45555</v>
      </c>
      <c r="AP224" s="9"/>
      <c r="AQ224" s="2">
        <f t="shared" si="189"/>
        <v>-20</v>
      </c>
      <c r="AR224" s="12">
        <f t="shared" si="184"/>
        <v>-20</v>
      </c>
      <c r="AS224" t="s">
        <v>5567</v>
      </c>
      <c r="AT224" t="str">
        <f t="shared" si="185"/>
        <v>생산완료(-20)</v>
      </c>
    </row>
    <row r="225" spans="2:46" x14ac:dyDescent="0.3">
      <c r="B225" s="2" t="s">
        <v>5506</v>
      </c>
      <c r="C225" s="7">
        <v>-17</v>
      </c>
      <c r="D225" s="2" t="s">
        <v>5415</v>
      </c>
      <c r="E225" s="2" t="s">
        <v>5409</v>
      </c>
      <c r="F225" s="2"/>
      <c r="G225" s="2" t="s">
        <v>5425</v>
      </c>
      <c r="H225" s="2" t="s">
        <v>772</v>
      </c>
      <c r="I225" s="2" t="str">
        <f t="shared" si="176"/>
        <v>20240910-1420P0043-인쇄</v>
      </c>
      <c r="J225" s="2" t="str">
        <f t="shared" si="177"/>
        <v>20240910-1420P0043-합지</v>
      </c>
      <c r="K225" s="2" t="str">
        <f t="shared" si="178"/>
        <v>20240910-1420P0043-분단</v>
      </c>
      <c r="L225" s="2" t="str">
        <f t="shared" si="179"/>
        <v>20240910-1420P0043-제대</v>
      </c>
      <c r="M225" s="2" t="str">
        <f>VLOOKUP(H225, '쿼리1'!$A:$R, 17, 0)</f>
        <v>5도-예다미 대(320x440)</v>
      </c>
      <c r="N225" s="2" t="str">
        <f>VLOOKUP(H225, '쿼리1'!$A:$P, 15, 0)</f>
        <v>패트(유무광)100</v>
      </c>
      <c r="O225" s="2" t="s">
        <v>5707</v>
      </c>
      <c r="P225" s="2" t="str">
        <f>VLOOKUP(H225, '쿼리1'!$A:$R, 17, 0)</f>
        <v>5도-예다미 대(320x440)</v>
      </c>
      <c r="Q225" s="4">
        <f>VLOOKUP(H225, '쿼리1'!$A:$U, 20, 0)</f>
        <v>18750</v>
      </c>
      <c r="R225" s="2" t="s">
        <v>31</v>
      </c>
      <c r="S225" s="2" t="s">
        <v>31</v>
      </c>
      <c r="T225" s="2" t="s">
        <v>5397</v>
      </c>
      <c r="U225" s="2" t="s">
        <v>31</v>
      </c>
      <c r="V225" s="3">
        <v>45551</v>
      </c>
      <c r="W225" s="3">
        <v>45548</v>
      </c>
      <c r="X225" s="6">
        <f t="shared" si="205"/>
        <v>-3</v>
      </c>
      <c r="Y225" s="3">
        <v>45554</v>
      </c>
      <c r="Z225" s="3">
        <v>45554</v>
      </c>
      <c r="AA225" s="6">
        <f t="shared" si="187"/>
        <v>0</v>
      </c>
      <c r="AB225" s="3" t="s">
        <v>5388</v>
      </c>
      <c r="AC225" s="2" t="s">
        <v>5388</v>
      </c>
      <c r="AD225" s="6" t="str">
        <f t="shared" si="202"/>
        <v>X</v>
      </c>
      <c r="AE225" s="3">
        <v>45558</v>
      </c>
      <c r="AF225" s="3">
        <v>45575</v>
      </c>
      <c r="AG225" s="2" t="str">
        <f t="shared" si="203"/>
        <v>+17</v>
      </c>
      <c r="AH225" s="3">
        <v>45575</v>
      </c>
      <c r="AI225" s="3">
        <f t="shared" si="204"/>
        <v>45558</v>
      </c>
      <c r="AJ225" s="3"/>
      <c r="AK225" s="2">
        <f t="shared" si="180"/>
        <v>-17</v>
      </c>
      <c r="AL225" s="2" t="s">
        <v>5567</v>
      </c>
      <c r="AM225" s="2" t="str">
        <f t="shared" si="181"/>
        <v>생산완료(-17)</v>
      </c>
      <c r="AN225" s="9">
        <f t="shared" si="182"/>
        <v>45575</v>
      </c>
      <c r="AO225" s="9">
        <f t="shared" si="183"/>
        <v>45558</v>
      </c>
      <c r="AP225" s="9"/>
      <c r="AQ225" s="2">
        <f t="shared" si="189"/>
        <v>-17</v>
      </c>
      <c r="AR225" s="12">
        <f t="shared" si="184"/>
        <v>-17</v>
      </c>
      <c r="AS225" t="s">
        <v>5567</v>
      </c>
      <c r="AT225" t="str">
        <f t="shared" si="185"/>
        <v>생산완료(-17)</v>
      </c>
    </row>
    <row r="226" spans="2:46" x14ac:dyDescent="0.3">
      <c r="B226" s="2" t="s">
        <v>5585</v>
      </c>
      <c r="C226" s="7">
        <v>-16</v>
      </c>
      <c r="D226" s="2" t="s">
        <v>5408</v>
      </c>
      <c r="E226" s="2" t="s">
        <v>5412</v>
      </c>
      <c r="F226" s="2"/>
      <c r="G226" s="2" t="s">
        <v>5442</v>
      </c>
      <c r="H226" s="2" t="s">
        <v>1945</v>
      </c>
      <c r="I226" s="2" t="str">
        <f t="shared" si="176"/>
        <v>20240910-1420P0105-인쇄</v>
      </c>
      <c r="J226" s="2" t="str">
        <f t="shared" si="177"/>
        <v>20240910-1420P0105-합지</v>
      </c>
      <c r="K226" s="2" t="str">
        <f t="shared" si="178"/>
        <v>20240910-1420P0105-분단</v>
      </c>
      <c r="L226" s="2" t="str">
        <f t="shared" si="179"/>
        <v>20240910-1420P0105-제대</v>
      </c>
      <c r="M226" s="2" t="str">
        <f>VLOOKUP(H226, '쿼리1'!$A:$R, 17, 0)</f>
        <v>4도-바다원-하나가쓰오 50g</v>
      </c>
      <c r="N226" s="2" t="str">
        <f>VLOOKUP(H226, '쿼리1'!$A:$P, 15, 0)</f>
        <v>나이론140</v>
      </c>
      <c r="O226" s="2" t="s">
        <v>5708</v>
      </c>
      <c r="P226" s="2" t="str">
        <f>VLOOKUP(H226, '쿼리1'!$A:$R, 17, 0)</f>
        <v>4도-바다원-하나가쓰오 50g</v>
      </c>
      <c r="Q226" s="4">
        <f>VLOOKUP(H226, '쿼리1'!$A:$U, 20, 0)</f>
        <v>30000</v>
      </c>
      <c r="R226" s="2" t="s">
        <v>31</v>
      </c>
      <c r="S226" s="2" t="s">
        <v>31</v>
      </c>
      <c r="T226" s="2" t="s">
        <v>5397</v>
      </c>
      <c r="U226" s="2" t="s">
        <v>31</v>
      </c>
      <c r="V226" s="3">
        <v>45551</v>
      </c>
      <c r="W226" s="3">
        <v>45554</v>
      </c>
      <c r="X226" s="6" t="str">
        <f t="shared" si="205"/>
        <v>+3</v>
      </c>
      <c r="Y226" s="3">
        <v>45555</v>
      </c>
      <c r="Z226" s="3">
        <v>45556</v>
      </c>
      <c r="AA226" s="6" t="str">
        <f t="shared" si="187"/>
        <v>+1</v>
      </c>
      <c r="AB226" s="3" t="s">
        <v>5388</v>
      </c>
      <c r="AC226" s="2" t="s">
        <v>5388</v>
      </c>
      <c r="AD226" s="6" t="str">
        <f t="shared" si="202"/>
        <v>X</v>
      </c>
      <c r="AE226" s="3">
        <v>45559</v>
      </c>
      <c r="AF226" s="3">
        <v>45575</v>
      </c>
      <c r="AG226" s="2" t="str">
        <f t="shared" si="203"/>
        <v>+16</v>
      </c>
      <c r="AH226" s="3">
        <v>45575</v>
      </c>
      <c r="AI226" s="3">
        <f t="shared" si="204"/>
        <v>45559</v>
      </c>
      <c r="AJ226" s="3"/>
      <c r="AK226" s="2">
        <f t="shared" si="180"/>
        <v>-16</v>
      </c>
      <c r="AL226" s="2" t="s">
        <v>5567</v>
      </c>
      <c r="AM226" s="2" t="str">
        <f t="shared" si="181"/>
        <v>생산완료(-16)</v>
      </c>
      <c r="AN226" s="9">
        <f t="shared" si="182"/>
        <v>45575</v>
      </c>
      <c r="AO226" s="9">
        <f t="shared" si="183"/>
        <v>45559</v>
      </c>
      <c r="AP226" s="9"/>
      <c r="AQ226" s="2">
        <f t="shared" si="189"/>
        <v>-16</v>
      </c>
      <c r="AR226" s="12">
        <f t="shared" si="184"/>
        <v>-16</v>
      </c>
      <c r="AS226" t="s">
        <v>5567</v>
      </c>
      <c r="AT226" t="str">
        <f t="shared" si="185"/>
        <v>생산완료(-16)</v>
      </c>
    </row>
    <row r="227" spans="2:46" x14ac:dyDescent="0.3">
      <c r="B227" s="2" t="s">
        <v>5591</v>
      </c>
      <c r="C227" s="7">
        <v>-22</v>
      </c>
      <c r="D227" s="2" t="s">
        <v>5419</v>
      </c>
      <c r="E227" s="2"/>
      <c r="F227" s="2"/>
      <c r="G227" s="2" t="s">
        <v>5447</v>
      </c>
      <c r="H227" s="2" t="s">
        <v>3767</v>
      </c>
      <c r="I227" s="2" t="str">
        <f t="shared" si="176"/>
        <v>20240910-2000144156-인쇄</v>
      </c>
      <c r="J227" s="2" t="str">
        <f t="shared" si="177"/>
        <v>20240910-2000144156-합지</v>
      </c>
      <c r="K227" s="2" t="str">
        <f t="shared" si="178"/>
        <v>20240910-2000144156-분단</v>
      </c>
      <c r="L227" s="2" t="str">
        <f t="shared" si="179"/>
        <v>20240910-2000144156-제대</v>
      </c>
      <c r="M227" s="2" t="str">
        <f>VLOOKUP(H227, '쿼리1'!$A:$R, 17, 0)</f>
        <v>1도(먹색)-골든브라운)티라미수마카롱(냉동)</v>
      </c>
      <c r="N227" s="2" t="str">
        <f>VLOOKUP(H227, '쿼리1'!$A:$P, 15, 0)</f>
        <v>OPP(투명)30</v>
      </c>
      <c r="O227" s="2">
        <v>2000144156</v>
      </c>
      <c r="P227" s="2" t="str">
        <f>VLOOKUP(H227, '쿼리1'!$A:$R, 17, 0)</f>
        <v>1도(먹색)-골든브라운)티라미수마카롱(냉동)</v>
      </c>
      <c r="Q227" s="4">
        <f>VLOOKUP(H227, '쿼리1'!$A:$U, 20, 0)</f>
        <v>33333</v>
      </c>
      <c r="R227" s="2" t="s">
        <v>31</v>
      </c>
      <c r="S227" s="2" t="s">
        <v>5397</v>
      </c>
      <c r="T227" s="2" t="s">
        <v>5397</v>
      </c>
      <c r="U227" s="2" t="s">
        <v>31</v>
      </c>
      <c r="V227" s="3">
        <v>45551</v>
      </c>
      <c r="W227" s="3">
        <v>45560</v>
      </c>
      <c r="X227" s="6" t="str">
        <f t="shared" si="205"/>
        <v>+9</v>
      </c>
      <c r="Y227" s="2" t="s">
        <v>5388</v>
      </c>
      <c r="Z227" s="3" t="s">
        <v>5388</v>
      </c>
      <c r="AA227" s="6" t="str">
        <f t="shared" ref="AA227:AA232" si="206">IFERROR(Z227-Y227, "X")</f>
        <v>X</v>
      </c>
      <c r="AB227" s="3" t="s">
        <v>5388</v>
      </c>
      <c r="AC227" s="2" t="s">
        <v>5388</v>
      </c>
      <c r="AD227" s="6" t="str">
        <f t="shared" si="202"/>
        <v>X</v>
      </c>
      <c r="AE227" s="3">
        <v>45553</v>
      </c>
      <c r="AF227" s="3">
        <v>45575</v>
      </c>
      <c r="AG227" s="2" t="str">
        <f t="shared" si="203"/>
        <v>+22</v>
      </c>
      <c r="AH227" s="3">
        <v>45575</v>
      </c>
      <c r="AI227" s="3">
        <f t="shared" si="204"/>
        <v>45553</v>
      </c>
      <c r="AJ227" s="3"/>
      <c r="AK227" s="2">
        <f t="shared" si="180"/>
        <v>-22</v>
      </c>
      <c r="AL227" s="2" t="s">
        <v>5567</v>
      </c>
      <c r="AM227" s="2" t="str">
        <f t="shared" si="181"/>
        <v>생산완료(-22)</v>
      </c>
      <c r="AN227" s="9">
        <f t="shared" si="182"/>
        <v>45575</v>
      </c>
      <c r="AO227" s="9">
        <f t="shared" si="183"/>
        <v>45553</v>
      </c>
      <c r="AP227" s="9"/>
      <c r="AQ227" s="2">
        <f t="shared" si="189"/>
        <v>-22</v>
      </c>
      <c r="AR227" s="12">
        <f t="shared" si="184"/>
        <v>-22</v>
      </c>
      <c r="AS227" t="s">
        <v>5567</v>
      </c>
      <c r="AT227" t="str">
        <f t="shared" si="185"/>
        <v>생산완료(-22)</v>
      </c>
    </row>
    <row r="228" spans="2:46" x14ac:dyDescent="0.3">
      <c r="B228" s="2" t="s">
        <v>5591</v>
      </c>
      <c r="C228" s="7">
        <v>-22</v>
      </c>
      <c r="D228" s="2" t="s">
        <v>5446</v>
      </c>
      <c r="E228" s="2"/>
      <c r="F228" s="2"/>
      <c r="G228" s="2" t="s">
        <v>5447</v>
      </c>
      <c r="H228" s="2" t="s">
        <v>511</v>
      </c>
      <c r="I228" s="2" t="str">
        <f t="shared" si="176"/>
        <v>20240910-2000144960-인쇄</v>
      </c>
      <c r="J228" s="2" t="str">
        <f t="shared" si="177"/>
        <v>20240910-2000144960-합지</v>
      </c>
      <c r="K228" s="2" t="str">
        <f t="shared" si="178"/>
        <v>20240910-2000144960-분단</v>
      </c>
      <c r="L228" s="2" t="str">
        <f t="shared" si="179"/>
        <v>20240910-2000144960-제대</v>
      </c>
      <c r="M228" s="2" t="str">
        <f>VLOOKUP(H228, '쿼리1'!$A:$R, 17, 0)</f>
        <v>1도-마호가니 접착식(150x200)</v>
      </c>
      <c r="N228" s="2" t="str">
        <f>VLOOKUP(H228, '쿼리1'!$A:$P, 15, 0)</f>
        <v>OPP30</v>
      </c>
      <c r="O228" s="2">
        <v>2000144960</v>
      </c>
      <c r="P228" s="2" t="str">
        <f>VLOOKUP(H228, '쿼리1'!$A:$R, 17, 0)</f>
        <v>1도-마호가니 접착식(150x200)</v>
      </c>
      <c r="Q228" s="4">
        <f>VLOOKUP(H228, '쿼리1'!$A:$U, 20, 0)</f>
        <v>40000</v>
      </c>
      <c r="R228" s="2" t="s">
        <v>31</v>
      </c>
      <c r="S228" s="2" t="s">
        <v>5397</v>
      </c>
      <c r="T228" s="2" t="s">
        <v>5397</v>
      </c>
      <c r="U228" s="2" t="s">
        <v>31</v>
      </c>
      <c r="V228" s="3">
        <v>45551</v>
      </c>
      <c r="W228" s="3">
        <v>45574</v>
      </c>
      <c r="X228" s="6" t="str">
        <f t="shared" si="205"/>
        <v>+23</v>
      </c>
      <c r="Y228" s="2" t="s">
        <v>5388</v>
      </c>
      <c r="Z228" s="3" t="s">
        <v>5388</v>
      </c>
      <c r="AA228" s="6" t="str">
        <f t="shared" si="206"/>
        <v>X</v>
      </c>
      <c r="AB228" s="3" t="s">
        <v>5388</v>
      </c>
      <c r="AC228" s="2" t="s">
        <v>5388</v>
      </c>
      <c r="AD228" s="6" t="str">
        <f t="shared" si="202"/>
        <v>X</v>
      </c>
      <c r="AE228" s="3">
        <v>45553</v>
      </c>
      <c r="AF228" s="3">
        <v>45575</v>
      </c>
      <c r="AG228" s="2" t="str">
        <f t="shared" si="203"/>
        <v>+22</v>
      </c>
      <c r="AH228" s="3">
        <v>45575</v>
      </c>
      <c r="AI228" s="3">
        <f t="shared" si="204"/>
        <v>45553</v>
      </c>
      <c r="AJ228" s="3"/>
      <c r="AK228" s="2">
        <f t="shared" si="180"/>
        <v>-22</v>
      </c>
      <c r="AL228" s="2" t="s">
        <v>5567</v>
      </c>
      <c r="AM228" s="2" t="str">
        <f t="shared" si="181"/>
        <v>생산완료(-22)</v>
      </c>
      <c r="AN228" s="9">
        <f t="shared" si="182"/>
        <v>45597</v>
      </c>
      <c r="AO228" s="9">
        <f t="shared" si="183"/>
        <v>45580</v>
      </c>
      <c r="AP228" s="9"/>
      <c r="AQ228" s="2">
        <f t="shared" si="189"/>
        <v>-17</v>
      </c>
      <c r="AR228" s="12">
        <f t="shared" si="184"/>
        <v>-17</v>
      </c>
      <c r="AS228" t="s">
        <v>5567</v>
      </c>
      <c r="AT228" t="str">
        <f t="shared" si="185"/>
        <v>생산완료(-17)</v>
      </c>
    </row>
    <row r="229" spans="2:46" x14ac:dyDescent="0.3">
      <c r="B229" s="2" t="s">
        <v>5607</v>
      </c>
      <c r="C229" s="8">
        <v>-84</v>
      </c>
      <c r="D229" s="2"/>
      <c r="E229" s="2"/>
      <c r="F229" s="2"/>
      <c r="G229" s="2"/>
      <c r="H229" s="2" t="s">
        <v>5080</v>
      </c>
      <c r="I229" s="2" t="str">
        <f t="shared" si="176"/>
        <v>20240910-2000147229-인쇄</v>
      </c>
      <c r="J229" s="2" t="str">
        <f t="shared" si="177"/>
        <v>20240910-2000147229-합지</v>
      </c>
      <c r="K229" s="2" t="str">
        <f t="shared" si="178"/>
        <v>20240910-2000147229-분단</v>
      </c>
      <c r="L229" s="2" t="str">
        <f t="shared" si="179"/>
        <v>20240910-2000147229-제대</v>
      </c>
      <c r="M229" s="2" t="str">
        <f>VLOOKUP(H229, '쿼리1'!$A:$R, 17, 0)</f>
        <v>1도-아담만두</v>
      </c>
      <c r="N229" s="2" t="str">
        <f>VLOOKUP(H229, '쿼리1'!$A:$P, 15, 0)</f>
        <v>HD튜브(반투명)25</v>
      </c>
      <c r="O229" s="2">
        <v>2000147229</v>
      </c>
      <c r="P229" s="2" t="str">
        <f>VLOOKUP(H229, '쿼리1'!$A:$R, 17, 0)</f>
        <v>1도-아담만두</v>
      </c>
      <c r="Q229" s="4">
        <f>VLOOKUP(H229, '쿼리1'!$A:$U, 20, 0)</f>
        <v>10000</v>
      </c>
      <c r="R229" s="2" t="s">
        <v>5397</v>
      </c>
      <c r="S229" s="2" t="s">
        <v>5397</v>
      </c>
      <c r="T229" s="2" t="s">
        <v>5397</v>
      </c>
      <c r="U229" s="2" t="s">
        <v>5397</v>
      </c>
      <c r="V229" s="2" t="s">
        <v>5388</v>
      </c>
      <c r="W229" s="2" t="s">
        <v>5388</v>
      </c>
      <c r="X229" s="6" t="str">
        <f>IFERROR(W229-V229, "X")</f>
        <v>X</v>
      </c>
      <c r="Y229" s="2" t="s">
        <v>5388</v>
      </c>
      <c r="Z229" s="2" t="s">
        <v>5388</v>
      </c>
      <c r="AA229" s="6" t="str">
        <f t="shared" si="206"/>
        <v>X</v>
      </c>
      <c r="AB229" s="2" t="s">
        <v>5388</v>
      </c>
      <c r="AC229" s="2" t="s">
        <v>5388</v>
      </c>
      <c r="AD229" s="6" t="str">
        <f t="shared" si="202"/>
        <v>X</v>
      </c>
      <c r="AE229" s="2" t="s">
        <v>5388</v>
      </c>
      <c r="AF229" s="2" t="s">
        <v>5388</v>
      </c>
      <c r="AG229" s="2" t="str">
        <f>IFERROR(AF229-AE229, "X")</f>
        <v>X</v>
      </c>
      <c r="AH229" s="2" t="s">
        <v>5388</v>
      </c>
      <c r="AI229" s="3">
        <v>45572</v>
      </c>
      <c r="AJ229" s="3">
        <f t="shared" ref="AJ229:AJ230" ca="1" si="207">TODAY()</f>
        <v>45656</v>
      </c>
      <c r="AK229" s="2">
        <f t="shared" si="180"/>
        <v>-84</v>
      </c>
      <c r="AL229" s="2" t="str">
        <f>IF(C229&lt;0, "진행중", "지연")</f>
        <v>진행중</v>
      </c>
      <c r="AM229" s="2" t="str">
        <f t="shared" si="181"/>
        <v>진행중(-84)</v>
      </c>
      <c r="AN229" s="9">
        <f t="shared" si="182"/>
        <v>0</v>
      </c>
      <c r="AO229" s="9">
        <f t="shared" si="183"/>
        <v>45582</v>
      </c>
      <c r="AP229" s="9">
        <f t="shared" ref="AP229:AP230" ca="1" si="208">TODAY()</f>
        <v>45656</v>
      </c>
      <c r="AQ229" s="6">
        <f t="shared" ref="AQ229:AQ230" ca="1" si="209">AO229-AP229</f>
        <v>-74</v>
      </c>
      <c r="AR229" s="12">
        <f t="shared" ca="1" si="184"/>
        <v>-74</v>
      </c>
      <c r="AS229" t="str">
        <f t="shared" ref="AS229:AS230" ca="1" si="210">IF(AQ229&lt;0, "진행중", "지연")</f>
        <v>진행중</v>
      </c>
      <c r="AT229" t="str">
        <f t="shared" ca="1" si="185"/>
        <v>진행중(-74)</v>
      </c>
    </row>
    <row r="230" spans="2:46" x14ac:dyDescent="0.3">
      <c r="B230" s="2" t="s">
        <v>5608</v>
      </c>
      <c r="C230" s="8">
        <v>-83</v>
      </c>
      <c r="D230" s="2"/>
      <c r="E230" s="2"/>
      <c r="F230" s="2"/>
      <c r="G230" s="2"/>
      <c r="H230" s="2" t="s">
        <v>5096</v>
      </c>
      <c r="I230" s="2" t="str">
        <f t="shared" si="176"/>
        <v>20240910-2000147243-인쇄</v>
      </c>
      <c r="J230" s="2" t="str">
        <f t="shared" si="177"/>
        <v>20240910-2000147243-합지</v>
      </c>
      <c r="K230" s="2" t="str">
        <f t="shared" si="178"/>
        <v>20240910-2000147243-분단</v>
      </c>
      <c r="L230" s="2" t="str">
        <f t="shared" si="179"/>
        <v>20240910-2000147243-제대</v>
      </c>
      <c r="M230" s="2" t="str">
        <f>VLOOKUP(H230, '쿼리1'!$A:$R, 17, 0)</f>
        <v>단면1도-포트캔커피-소</v>
      </c>
      <c r="N230" s="2" t="str">
        <f>VLOOKUP(H230, '쿼리1'!$A:$P, 15, 0)</f>
        <v>HD튜브(반투명)40</v>
      </c>
      <c r="O230" s="2">
        <v>2000147243</v>
      </c>
      <c r="P230" s="2" t="str">
        <f>VLOOKUP(H230, '쿼리1'!$A:$R, 17, 0)</f>
        <v>단면1도-포트캔커피-소</v>
      </c>
      <c r="Q230" s="4">
        <f>VLOOKUP(H230, '쿼리1'!$A:$U, 20, 0)</f>
        <v>60312</v>
      </c>
      <c r="R230" s="2" t="s">
        <v>5397</v>
      </c>
      <c r="S230" s="2" t="s">
        <v>5397</v>
      </c>
      <c r="T230" s="2" t="s">
        <v>5397</v>
      </c>
      <c r="U230" s="2" t="s">
        <v>5397</v>
      </c>
      <c r="V230" s="2" t="s">
        <v>5388</v>
      </c>
      <c r="W230" s="2" t="s">
        <v>5388</v>
      </c>
      <c r="X230" s="6" t="str">
        <f>IFERROR(W230-V230, "X")</f>
        <v>X</v>
      </c>
      <c r="Y230" s="2" t="s">
        <v>5388</v>
      </c>
      <c r="Z230" s="2" t="s">
        <v>5388</v>
      </c>
      <c r="AA230" s="6" t="str">
        <f t="shared" si="206"/>
        <v>X</v>
      </c>
      <c r="AB230" s="2" t="s">
        <v>5388</v>
      </c>
      <c r="AC230" s="2" t="s">
        <v>5388</v>
      </c>
      <c r="AD230" s="6" t="str">
        <f t="shared" si="202"/>
        <v>X</v>
      </c>
      <c r="AE230" s="2" t="s">
        <v>5388</v>
      </c>
      <c r="AF230" s="2" t="s">
        <v>5388</v>
      </c>
      <c r="AG230" s="2" t="str">
        <f>IFERROR(AF230-AE230, "X")</f>
        <v>X</v>
      </c>
      <c r="AH230" s="2" t="s">
        <v>5388</v>
      </c>
      <c r="AI230" s="3">
        <v>45573</v>
      </c>
      <c r="AJ230" s="3">
        <f t="shared" ca="1" si="207"/>
        <v>45656</v>
      </c>
      <c r="AK230" s="2">
        <f t="shared" si="180"/>
        <v>-83</v>
      </c>
      <c r="AL230" s="2" t="str">
        <f>IF(C230&lt;0, "진행중", "지연")</f>
        <v>진행중</v>
      </c>
      <c r="AM230" s="2" t="str">
        <f t="shared" si="181"/>
        <v>진행중(-83)</v>
      </c>
      <c r="AN230" s="9">
        <f t="shared" si="182"/>
        <v>0</v>
      </c>
      <c r="AO230" s="9">
        <f t="shared" si="183"/>
        <v>45573</v>
      </c>
      <c r="AP230" s="9">
        <f t="shared" ca="1" si="208"/>
        <v>45656</v>
      </c>
      <c r="AQ230" s="6">
        <f t="shared" ca="1" si="209"/>
        <v>-83</v>
      </c>
      <c r="AR230" s="12">
        <f t="shared" ca="1" si="184"/>
        <v>-83</v>
      </c>
      <c r="AS230" t="str">
        <f t="shared" ca="1" si="210"/>
        <v>진행중</v>
      </c>
      <c r="AT230" t="str">
        <f t="shared" ca="1" si="185"/>
        <v>진행중(-83)</v>
      </c>
    </row>
    <row r="231" spans="2:46" x14ac:dyDescent="0.3">
      <c r="B231" s="2" t="s">
        <v>5405</v>
      </c>
      <c r="C231" s="7">
        <v>-1</v>
      </c>
      <c r="D231" s="2" t="s">
        <v>5409</v>
      </c>
      <c r="E231" s="2"/>
      <c r="F231" s="2" t="s">
        <v>5448</v>
      </c>
      <c r="G231" s="2" t="s">
        <v>5412</v>
      </c>
      <c r="H231" s="2" t="s">
        <v>987</v>
      </c>
      <c r="I231" s="2" t="str">
        <f t="shared" si="176"/>
        <v>20240910-2000159138-인쇄</v>
      </c>
      <c r="J231" s="2" t="str">
        <f t="shared" si="177"/>
        <v>20240910-2000159138-합지</v>
      </c>
      <c r="K231" s="2" t="str">
        <f t="shared" si="178"/>
        <v>20240910-2000159138-분단</v>
      </c>
      <c r="L231" s="2" t="str">
        <f t="shared" si="179"/>
        <v>20240910-2000159138-제대</v>
      </c>
      <c r="M231" s="2" t="str">
        <f>VLOOKUP(H231, '쿼리1'!$A:$R, 17, 0)</f>
        <v>3도-고디바)다크 초콜릿 치즈 케이크</v>
      </c>
      <c r="N231" s="2" t="str">
        <f>VLOOKUP(H231, '쿼리1'!$A:$P, 15, 0)</f>
        <v>PET75</v>
      </c>
      <c r="O231" s="2">
        <v>2000159138</v>
      </c>
      <c r="P231" s="2" t="str">
        <f>VLOOKUP(H231, '쿼리1'!$A:$R, 17, 0)</f>
        <v>3도-고디바)다크 초콜릿 치즈 케이크</v>
      </c>
      <c r="Q231" s="4">
        <f>VLOOKUP(H231, '쿼리1'!$A:$U, 20, 0)</f>
        <v>28571</v>
      </c>
      <c r="R231" s="2" t="s">
        <v>31</v>
      </c>
      <c r="S231" s="2" t="s">
        <v>5397</v>
      </c>
      <c r="T231" s="2" t="s">
        <v>5399</v>
      </c>
      <c r="U231" s="2" t="s">
        <v>31</v>
      </c>
      <c r="V231" s="3">
        <v>45551</v>
      </c>
      <c r="W231" s="3">
        <v>45551</v>
      </c>
      <c r="X231" s="6">
        <f>IFERROR(IF(W231-V231&gt;0, "+" &amp; (W231-V231), W231-V231), "X")</f>
        <v>0</v>
      </c>
      <c r="Y231" s="3" t="s">
        <v>5388</v>
      </c>
      <c r="Z231" s="3" t="s">
        <v>5388</v>
      </c>
      <c r="AA231" s="6" t="str">
        <f t="shared" si="206"/>
        <v>X</v>
      </c>
      <c r="AB231" s="3">
        <v>45552</v>
      </c>
      <c r="AC231" s="5" t="s">
        <v>5396</v>
      </c>
      <c r="AD231" s="6">
        <f ca="1">TODAY()-AB231</f>
        <v>104</v>
      </c>
      <c r="AE231" s="3">
        <v>45553</v>
      </c>
      <c r="AF231" s="3">
        <v>45554</v>
      </c>
      <c r="AG231" s="2" t="str">
        <f t="shared" ref="AG231:AG238" si="211">IFERROR(IF(AF231-AE231&gt;0, "+" &amp; (AF231-AE231), AF231-AE231), "X")</f>
        <v>+1</v>
      </c>
      <c r="AH231" s="3">
        <v>45554</v>
      </c>
      <c r="AI231" s="3">
        <f t="shared" ref="AI231:AI238" si="212">AE231</f>
        <v>45553</v>
      </c>
      <c r="AJ231" s="3"/>
      <c r="AK231" s="2">
        <f t="shared" si="180"/>
        <v>-1</v>
      </c>
      <c r="AL231" s="2" t="s">
        <v>5567</v>
      </c>
      <c r="AM231" s="2" t="str">
        <f t="shared" si="181"/>
        <v>생산완료(-1)</v>
      </c>
      <c r="AN231" s="9">
        <f t="shared" si="182"/>
        <v>45554</v>
      </c>
      <c r="AO231" s="9">
        <f t="shared" si="183"/>
        <v>45553</v>
      </c>
      <c r="AP231" s="9"/>
      <c r="AQ231" s="2">
        <f t="shared" ref="AQ231:AQ254" si="213">AO231-AN231</f>
        <v>-1</v>
      </c>
      <c r="AR231" s="12">
        <f t="shared" si="184"/>
        <v>-1</v>
      </c>
      <c r="AS231" t="s">
        <v>5567</v>
      </c>
      <c r="AT231" t="str">
        <f t="shared" si="185"/>
        <v>생산완료(-1)</v>
      </c>
    </row>
    <row r="232" spans="2:46" x14ac:dyDescent="0.3">
      <c r="B232" s="2" t="s">
        <v>5414</v>
      </c>
      <c r="C232" s="7">
        <v>-9</v>
      </c>
      <c r="D232" s="2"/>
      <c r="E232" s="2"/>
      <c r="F232" s="2"/>
      <c r="G232" s="2" t="s">
        <v>5419</v>
      </c>
      <c r="H232" s="2" t="s">
        <v>2052</v>
      </c>
      <c r="I232" s="2" t="str">
        <f t="shared" si="176"/>
        <v>20240910-2000167679-인쇄</v>
      </c>
      <c r="J232" s="2" t="str">
        <f t="shared" si="177"/>
        <v>20240910-2000167679-합지</v>
      </c>
      <c r="K232" s="2" t="str">
        <f t="shared" si="178"/>
        <v>20240910-2000167679-분단</v>
      </c>
      <c r="L232" s="2" t="str">
        <f t="shared" si="179"/>
        <v>20240910-2000167679-제대</v>
      </c>
      <c r="M232" s="2" t="str">
        <f>VLOOKUP(H232, '쿼리1'!$A:$R, 17, 0)</f>
        <v>무지</v>
      </c>
      <c r="N232" s="2" t="str">
        <f>VLOOKUP(H232, '쿼리1'!$A:$P, 15, 0)</f>
        <v>OPP40</v>
      </c>
      <c r="O232" s="2">
        <v>2000167679</v>
      </c>
      <c r="P232" s="2" t="str">
        <f>VLOOKUP(H232, '쿼리1'!$A:$R, 17, 0)</f>
        <v>무지</v>
      </c>
      <c r="Q232" s="4">
        <f>VLOOKUP(H232, '쿼리1'!$A:$U, 20, 0)</f>
        <v>6666</v>
      </c>
      <c r="R232" s="2" t="s">
        <v>5397</v>
      </c>
      <c r="S232" s="2" t="s">
        <v>5397</v>
      </c>
      <c r="T232" s="2" t="s">
        <v>5397</v>
      </c>
      <c r="U232" s="2" t="s">
        <v>31</v>
      </c>
      <c r="V232" s="2" t="s">
        <v>5388</v>
      </c>
      <c r="W232" s="2" t="s">
        <v>5388</v>
      </c>
      <c r="X232" s="6" t="str">
        <f>IFERROR(W232-V232, "X")</f>
        <v>X</v>
      </c>
      <c r="Y232" s="2" t="s">
        <v>5388</v>
      </c>
      <c r="Z232" s="3" t="s">
        <v>5388</v>
      </c>
      <c r="AA232" s="6" t="str">
        <f t="shared" si="206"/>
        <v>X</v>
      </c>
      <c r="AB232" s="3" t="s">
        <v>5388</v>
      </c>
      <c r="AC232" s="2" t="s">
        <v>5388</v>
      </c>
      <c r="AD232" s="6" t="str">
        <f t="shared" ref="AD232:AD238" si="214">IFERROR(AC232-AB232, "X")</f>
        <v>X</v>
      </c>
      <c r="AE232" s="3">
        <v>45546</v>
      </c>
      <c r="AF232" s="3">
        <v>45555</v>
      </c>
      <c r="AG232" s="2" t="str">
        <f t="shared" si="211"/>
        <v>+9</v>
      </c>
      <c r="AH232" s="3">
        <v>45555</v>
      </c>
      <c r="AI232" s="3">
        <f t="shared" si="212"/>
        <v>45546</v>
      </c>
      <c r="AJ232" s="3"/>
      <c r="AK232" s="2">
        <f t="shared" si="180"/>
        <v>-9</v>
      </c>
      <c r="AL232" s="2" t="s">
        <v>5567</v>
      </c>
      <c r="AM232" s="2" t="str">
        <f t="shared" si="181"/>
        <v>생산완료(-9)</v>
      </c>
      <c r="AN232" s="9">
        <f t="shared" si="182"/>
        <v>45617</v>
      </c>
      <c r="AO232" s="9">
        <f t="shared" si="183"/>
        <v>45615</v>
      </c>
      <c r="AP232" s="9"/>
      <c r="AQ232" s="2">
        <f t="shared" si="213"/>
        <v>-2</v>
      </c>
      <c r="AR232" s="12">
        <f t="shared" si="184"/>
        <v>-2</v>
      </c>
      <c r="AS232" t="s">
        <v>5567</v>
      </c>
      <c r="AT232" t="str">
        <f t="shared" si="185"/>
        <v>생산완료(-2)</v>
      </c>
    </row>
    <row r="233" spans="2:46" x14ac:dyDescent="0.3">
      <c r="B233" s="2" t="s">
        <v>5498</v>
      </c>
      <c r="C233" s="7">
        <v>34</v>
      </c>
      <c r="D233" s="2"/>
      <c r="E233" s="2" t="s">
        <v>5430</v>
      </c>
      <c r="F233" s="2"/>
      <c r="G233" s="2" t="s">
        <v>5469</v>
      </c>
      <c r="H233" s="2" t="s">
        <v>672</v>
      </c>
      <c r="I233" s="2" t="str">
        <f t="shared" si="176"/>
        <v>20240910-900006-인쇄</v>
      </c>
      <c r="J233" s="2" t="str">
        <f t="shared" si="177"/>
        <v>20240910-900006-합지</v>
      </c>
      <c r="K233" s="2" t="str">
        <f t="shared" si="178"/>
        <v>20240910-900006-분단</v>
      </c>
      <c r="L233" s="2" t="str">
        <f t="shared" si="179"/>
        <v>20240910-900006-제대</v>
      </c>
      <c r="M233" s="2" t="str">
        <f>VLOOKUP(H233, '쿼리1'!$A:$R, 17, 0)</f>
        <v>무지</v>
      </c>
      <c r="N233" s="2" t="str">
        <f>VLOOKUP(H233, '쿼리1'!$A:$P, 15, 0)</f>
        <v>나이론70=무지</v>
      </c>
      <c r="O233" s="2">
        <v>900006</v>
      </c>
      <c r="P233" s="2" t="str">
        <f>VLOOKUP(H233, '쿼리1'!$A:$R, 17, 0)</f>
        <v>무지</v>
      </c>
      <c r="Q233" s="4">
        <f>VLOOKUP(H233, '쿼리1'!$A:$U, 20, 0)</f>
        <v>1410000</v>
      </c>
      <c r="R233" s="2" t="s">
        <v>5397</v>
      </c>
      <c r="S233" s="2" t="s">
        <v>31</v>
      </c>
      <c r="T233" s="2" t="s">
        <v>5397</v>
      </c>
      <c r="U233" s="2" t="s">
        <v>31</v>
      </c>
      <c r="V233" s="2" t="s">
        <v>5388</v>
      </c>
      <c r="W233" s="3" t="s">
        <v>5388</v>
      </c>
      <c r="X233" s="6" t="str">
        <f>IFERROR(W233-V233, "X")</f>
        <v>X</v>
      </c>
      <c r="Y233" s="3">
        <v>45553</v>
      </c>
      <c r="Z233" s="3">
        <v>45560</v>
      </c>
      <c r="AA233" s="6" t="str">
        <f t="shared" ref="AA233:AA238" si="215">IFERROR(IF(Z233-Y233&gt;0, "+" &amp; (Z233-Y233), Z233-Y233), "X")</f>
        <v>+7</v>
      </c>
      <c r="AB233" s="3" t="s">
        <v>5388</v>
      </c>
      <c r="AC233" s="2" t="s">
        <v>5388</v>
      </c>
      <c r="AD233" s="6" t="str">
        <f t="shared" si="214"/>
        <v>X</v>
      </c>
      <c r="AE233" s="3">
        <v>45594</v>
      </c>
      <c r="AF233" s="3">
        <v>45560</v>
      </c>
      <c r="AG233" s="2">
        <f t="shared" si="211"/>
        <v>-34</v>
      </c>
      <c r="AH233" s="3">
        <v>45560</v>
      </c>
      <c r="AI233" s="3">
        <f t="shared" si="212"/>
        <v>45594</v>
      </c>
      <c r="AJ233" s="3"/>
      <c r="AK233" s="2" t="str">
        <f t="shared" si="180"/>
        <v>+34</v>
      </c>
      <c r="AL233" s="2" t="s">
        <v>5567</v>
      </c>
      <c r="AM233" s="2" t="str">
        <f t="shared" si="181"/>
        <v>생산완료(+34)</v>
      </c>
      <c r="AN233" s="9">
        <f t="shared" si="182"/>
        <v>45645</v>
      </c>
      <c r="AO233" s="9">
        <f t="shared" si="183"/>
        <v>45629</v>
      </c>
      <c r="AP233" s="9"/>
      <c r="AQ233" s="2">
        <f t="shared" si="213"/>
        <v>-16</v>
      </c>
      <c r="AR233" s="12">
        <f t="shared" si="184"/>
        <v>-16</v>
      </c>
      <c r="AS233" t="s">
        <v>5567</v>
      </c>
      <c r="AT233" t="str">
        <f t="shared" si="185"/>
        <v>생산완료(-16)</v>
      </c>
    </row>
    <row r="234" spans="2:46" x14ac:dyDescent="0.3">
      <c r="B234" s="2" t="s">
        <v>5426</v>
      </c>
      <c r="C234" s="7">
        <v>15</v>
      </c>
      <c r="D234" s="2"/>
      <c r="E234" s="2" t="s">
        <v>5418</v>
      </c>
      <c r="F234" s="2"/>
      <c r="G234" s="2" t="s">
        <v>5470</v>
      </c>
      <c r="H234" s="2" t="s">
        <v>684</v>
      </c>
      <c r="I234" s="2" t="str">
        <f t="shared" si="176"/>
        <v>20240910-900007-인쇄</v>
      </c>
      <c r="J234" s="2" t="str">
        <f t="shared" si="177"/>
        <v>20240910-900007-합지</v>
      </c>
      <c r="K234" s="2" t="str">
        <f t="shared" si="178"/>
        <v>20240910-900007-분단</v>
      </c>
      <c r="L234" s="2" t="str">
        <f t="shared" si="179"/>
        <v>20240910-900007-제대</v>
      </c>
      <c r="M234" s="2" t="str">
        <f>VLOOKUP(H234, '쿼리1'!$A:$R, 17, 0)</f>
        <v>무지</v>
      </c>
      <c r="N234" s="2" t="str">
        <f>VLOOKUP(H234, '쿼리1'!$A:$P, 15, 0)</f>
        <v>나이론70</v>
      </c>
      <c r="O234" s="2">
        <v>900007</v>
      </c>
      <c r="P234" s="2" t="str">
        <f>VLOOKUP(H234, '쿼리1'!$A:$R, 17, 0)</f>
        <v>무지</v>
      </c>
      <c r="Q234" s="4">
        <f>VLOOKUP(H234, '쿼리1'!$A:$U, 20, 0)</f>
        <v>600000</v>
      </c>
      <c r="R234" s="2" t="s">
        <v>5397</v>
      </c>
      <c r="S234" s="2" t="s">
        <v>31</v>
      </c>
      <c r="T234" s="2" t="s">
        <v>5397</v>
      </c>
      <c r="U234" s="2" t="s">
        <v>31</v>
      </c>
      <c r="V234" s="2" t="s">
        <v>5388</v>
      </c>
      <c r="W234" s="3" t="s">
        <v>5388</v>
      </c>
      <c r="X234" s="6" t="str">
        <f>IFERROR(W234-V234, "X")</f>
        <v>X</v>
      </c>
      <c r="Y234" s="3">
        <v>45554</v>
      </c>
      <c r="Z234" s="3">
        <v>45550</v>
      </c>
      <c r="AA234" s="6">
        <f t="shared" si="215"/>
        <v>-4</v>
      </c>
      <c r="AB234" s="3" t="s">
        <v>5388</v>
      </c>
      <c r="AC234" s="2" t="s">
        <v>5388</v>
      </c>
      <c r="AD234" s="6" t="str">
        <f t="shared" si="214"/>
        <v>X</v>
      </c>
      <c r="AE234" s="3">
        <v>45575</v>
      </c>
      <c r="AF234" s="3">
        <v>45560</v>
      </c>
      <c r="AG234" s="2">
        <f t="shared" si="211"/>
        <v>-15</v>
      </c>
      <c r="AH234" s="3">
        <v>45560</v>
      </c>
      <c r="AI234" s="3">
        <f t="shared" si="212"/>
        <v>45575</v>
      </c>
      <c r="AJ234" s="3"/>
      <c r="AK234" s="2" t="str">
        <f t="shared" si="180"/>
        <v>+15</v>
      </c>
      <c r="AL234" s="2" t="s">
        <v>5567</v>
      </c>
      <c r="AM234" s="2" t="str">
        <f t="shared" si="181"/>
        <v>생산완료(+15)</v>
      </c>
      <c r="AN234" s="9">
        <f t="shared" si="182"/>
        <v>45643</v>
      </c>
      <c r="AO234" s="9">
        <f t="shared" si="183"/>
        <v>45631</v>
      </c>
      <c r="AP234" s="9"/>
      <c r="AQ234" s="2">
        <f t="shared" si="213"/>
        <v>-12</v>
      </c>
      <c r="AR234" s="12">
        <f t="shared" si="184"/>
        <v>-12</v>
      </c>
      <c r="AS234" t="s">
        <v>5567</v>
      </c>
      <c r="AT234" t="str">
        <f t="shared" si="185"/>
        <v>생산완료(-12)</v>
      </c>
    </row>
    <row r="235" spans="2:46" x14ac:dyDescent="0.3">
      <c r="B235" s="2" t="s">
        <v>5585</v>
      </c>
      <c r="C235" s="7">
        <v>-16</v>
      </c>
      <c r="D235" s="2"/>
      <c r="E235" s="2" t="s">
        <v>5407</v>
      </c>
      <c r="F235" s="2"/>
      <c r="G235" s="2" t="s">
        <v>5442</v>
      </c>
      <c r="H235" s="2" t="s">
        <v>3142</v>
      </c>
      <c r="I235" s="2" t="str">
        <f t="shared" si="176"/>
        <v>20240911-1000136587-인쇄</v>
      </c>
      <c r="J235" s="2" t="str">
        <f t="shared" si="177"/>
        <v>20240911-1000136587-합지</v>
      </c>
      <c r="K235" s="2" t="str">
        <f t="shared" si="178"/>
        <v>20240911-1000136587-분단</v>
      </c>
      <c r="L235" s="2" t="str">
        <f t="shared" si="179"/>
        <v>20240911-1000136587-제대</v>
      </c>
      <c r="M235" s="2" t="str">
        <f>VLOOKUP(H235, '쿼리1'!$A:$R, 17, 0)</f>
        <v>무지</v>
      </c>
      <c r="N235" s="2" t="str">
        <f>VLOOKUP(H235, '쿼리1'!$A:$P, 15, 0)</f>
        <v>나이론60</v>
      </c>
      <c r="O235" s="2">
        <v>1000136587</v>
      </c>
      <c r="P235" s="2" t="str">
        <f>VLOOKUP(H235, '쿼리1'!$A:$R, 17, 0)</f>
        <v>무지</v>
      </c>
      <c r="Q235" s="4">
        <f>VLOOKUP(H235, '쿼리1'!$A:$U, 20, 0)</f>
        <v>17142</v>
      </c>
      <c r="R235" s="2" t="s">
        <v>5397</v>
      </c>
      <c r="S235" s="2" t="s">
        <v>31</v>
      </c>
      <c r="T235" s="2" t="s">
        <v>5397</v>
      </c>
      <c r="U235" s="2" t="s">
        <v>31</v>
      </c>
      <c r="V235" s="2" t="s">
        <v>5388</v>
      </c>
      <c r="W235" s="3" t="s">
        <v>5388</v>
      </c>
      <c r="X235" s="6" t="str">
        <f>IFERROR(W235-V235, "X")</f>
        <v>X</v>
      </c>
      <c r="Y235" s="3">
        <v>45555</v>
      </c>
      <c r="Z235" s="3">
        <v>45549</v>
      </c>
      <c r="AA235" s="6">
        <f t="shared" si="215"/>
        <v>-6</v>
      </c>
      <c r="AB235" s="3" t="s">
        <v>5388</v>
      </c>
      <c r="AC235" s="2" t="s">
        <v>5388</v>
      </c>
      <c r="AD235" s="6" t="str">
        <f t="shared" si="214"/>
        <v>X</v>
      </c>
      <c r="AE235" s="3">
        <v>45559</v>
      </c>
      <c r="AF235" s="3">
        <v>45575</v>
      </c>
      <c r="AG235" s="2" t="str">
        <f t="shared" si="211"/>
        <v>+16</v>
      </c>
      <c r="AH235" s="3">
        <v>45575</v>
      </c>
      <c r="AI235" s="3">
        <f t="shared" si="212"/>
        <v>45559</v>
      </c>
      <c r="AJ235" s="3"/>
      <c r="AK235" s="2">
        <f t="shared" si="180"/>
        <v>-16</v>
      </c>
      <c r="AL235" s="2" t="s">
        <v>5567</v>
      </c>
      <c r="AM235" s="2" t="str">
        <f t="shared" si="181"/>
        <v>생산완료(-16)</v>
      </c>
      <c r="AN235" s="9">
        <f t="shared" si="182"/>
        <v>45588</v>
      </c>
      <c r="AO235" s="9">
        <f t="shared" si="183"/>
        <v>45593</v>
      </c>
      <c r="AP235" s="9"/>
      <c r="AQ235" s="2">
        <f t="shared" si="213"/>
        <v>5</v>
      </c>
      <c r="AR235" s="12" t="str">
        <f t="shared" si="184"/>
        <v>+5</v>
      </c>
      <c r="AS235" t="s">
        <v>5567</v>
      </c>
      <c r="AT235" t="str">
        <f t="shared" si="185"/>
        <v>생산완료(+5)</v>
      </c>
    </row>
    <row r="236" spans="2:46" x14ac:dyDescent="0.3">
      <c r="B236" s="2" t="s">
        <v>5585</v>
      </c>
      <c r="C236" s="7">
        <v>-16</v>
      </c>
      <c r="D236" s="2" t="s">
        <v>5446</v>
      </c>
      <c r="E236" s="2" t="s">
        <v>5421</v>
      </c>
      <c r="F236" s="2"/>
      <c r="G236" s="2" t="s">
        <v>5442</v>
      </c>
      <c r="H236" s="2" t="s">
        <v>1949</v>
      </c>
      <c r="I236" s="2" t="str">
        <f t="shared" si="176"/>
        <v>20240911-1000136895-인쇄</v>
      </c>
      <c r="J236" s="2" t="str">
        <f t="shared" si="177"/>
        <v>20240911-1000136895-합지</v>
      </c>
      <c r="K236" s="2" t="str">
        <f t="shared" si="178"/>
        <v>20240911-1000136895-분단</v>
      </c>
      <c r="L236" s="2" t="str">
        <f t="shared" si="179"/>
        <v>20240911-1000136895-제대</v>
      </c>
      <c r="M236" s="2" t="str">
        <f>VLOOKUP(H236, '쿼리1'!$A:$R, 17, 0)</f>
        <v>6도-장수 건해산물 대(420x615)</v>
      </c>
      <c r="N236" s="2" t="str">
        <f>VLOOKUP(H236, '쿼리1'!$A:$P, 15, 0)</f>
        <v>오씨피피(유무광)70</v>
      </c>
      <c r="O236" s="2">
        <v>1000136895</v>
      </c>
      <c r="P236" s="2" t="str">
        <f>VLOOKUP(H236, '쿼리1'!$A:$R, 17, 0)</f>
        <v>6도-장수 건해산물 대(420x615)</v>
      </c>
      <c r="Q236" s="4">
        <f>VLOOKUP(H236, '쿼리1'!$A:$U, 20, 0)</f>
        <v>9756</v>
      </c>
      <c r="R236" s="2" t="s">
        <v>31</v>
      </c>
      <c r="S236" s="2" t="s">
        <v>31</v>
      </c>
      <c r="T236" s="2" t="s">
        <v>5397</v>
      </c>
      <c r="U236" s="2" t="s">
        <v>31</v>
      </c>
      <c r="V236" s="3">
        <v>45552</v>
      </c>
      <c r="W236" s="3">
        <v>45575</v>
      </c>
      <c r="X236" s="6" t="str">
        <f t="shared" ref="X236:X237" si="216">IFERROR(IF(W236-V236&gt;0, "+" &amp; (W236-V236), W236-V236), "X")</f>
        <v>+23</v>
      </c>
      <c r="Y236" s="3">
        <v>45555</v>
      </c>
      <c r="Z236" s="3">
        <v>45560</v>
      </c>
      <c r="AA236" s="6" t="str">
        <f t="shared" si="215"/>
        <v>+5</v>
      </c>
      <c r="AB236" s="3" t="s">
        <v>5388</v>
      </c>
      <c r="AC236" s="2" t="s">
        <v>5388</v>
      </c>
      <c r="AD236" s="6" t="str">
        <f t="shared" si="214"/>
        <v>X</v>
      </c>
      <c r="AE236" s="3">
        <v>45559</v>
      </c>
      <c r="AF236" s="3">
        <v>45575</v>
      </c>
      <c r="AG236" s="2" t="str">
        <f t="shared" si="211"/>
        <v>+16</v>
      </c>
      <c r="AH236" s="3">
        <v>45575</v>
      </c>
      <c r="AI236" s="3">
        <f t="shared" si="212"/>
        <v>45559</v>
      </c>
      <c r="AJ236" s="3"/>
      <c r="AK236" s="2">
        <f t="shared" si="180"/>
        <v>-16</v>
      </c>
      <c r="AL236" s="2" t="s">
        <v>5567</v>
      </c>
      <c r="AM236" s="2" t="str">
        <f t="shared" si="181"/>
        <v>생산완료(-16)</v>
      </c>
      <c r="AN236" s="9">
        <f t="shared" si="182"/>
        <v>45575</v>
      </c>
      <c r="AO236" s="9">
        <f t="shared" si="183"/>
        <v>45559</v>
      </c>
      <c r="AP236" s="9"/>
      <c r="AQ236" s="2">
        <f t="shared" si="213"/>
        <v>-16</v>
      </c>
      <c r="AR236" s="12">
        <f t="shared" si="184"/>
        <v>-16</v>
      </c>
      <c r="AS236" t="s">
        <v>5567</v>
      </c>
      <c r="AT236" t="str">
        <f t="shared" si="185"/>
        <v>생산완료(-16)</v>
      </c>
    </row>
    <row r="237" spans="2:46" x14ac:dyDescent="0.3">
      <c r="B237" s="2" t="s">
        <v>5470</v>
      </c>
      <c r="C237" s="7">
        <v>-15</v>
      </c>
      <c r="D237" s="2" t="s">
        <v>5451</v>
      </c>
      <c r="E237" s="2" t="s">
        <v>5451</v>
      </c>
      <c r="F237" s="2"/>
      <c r="G237" s="2" t="s">
        <v>5426</v>
      </c>
      <c r="H237" s="2" t="s">
        <v>3162</v>
      </c>
      <c r="I237" s="2" t="str">
        <f t="shared" si="176"/>
        <v>20240911-1000136937-인쇄</v>
      </c>
      <c r="J237" s="2" t="str">
        <f t="shared" si="177"/>
        <v>20240911-1000136937-합지</v>
      </c>
      <c r="K237" s="2" t="str">
        <f t="shared" si="178"/>
        <v>20240911-1000136937-분단</v>
      </c>
      <c r="L237" s="2" t="str">
        <f t="shared" si="179"/>
        <v>20240911-1000136937-제대</v>
      </c>
      <c r="M237" s="2" t="str">
        <f>VLOOKUP(H237, '쿼리1'!$A:$R, 17, 0)</f>
        <v>6도-장수 건해산물 2kg(360x525)</v>
      </c>
      <c r="N237" s="2" t="str">
        <f>VLOOKUP(H237, '쿼리1'!$A:$P, 15, 0)</f>
        <v>오씨피피(유무광)70</v>
      </c>
      <c r="O237" s="2">
        <v>1000136937</v>
      </c>
      <c r="P237" s="2" t="str">
        <f>VLOOKUP(H237, '쿼리1'!$A:$R, 17, 0)</f>
        <v>6도-장수 건해산물 2kg(360x525)</v>
      </c>
      <c r="Q237" s="4">
        <f>VLOOKUP(H237, '쿼리1'!$A:$U, 20, 0)</f>
        <v>16666</v>
      </c>
      <c r="R237" s="2" t="s">
        <v>31</v>
      </c>
      <c r="S237" s="2" t="s">
        <v>31</v>
      </c>
      <c r="T237" s="2" t="s">
        <v>5397</v>
      </c>
      <c r="U237" s="2" t="s">
        <v>31</v>
      </c>
      <c r="V237" s="3">
        <v>45552</v>
      </c>
      <c r="W237" s="3">
        <v>45556</v>
      </c>
      <c r="X237" s="6" t="str">
        <f t="shared" si="216"/>
        <v>+4</v>
      </c>
      <c r="Y237" s="3">
        <v>45555</v>
      </c>
      <c r="Z237" s="3">
        <v>45559</v>
      </c>
      <c r="AA237" s="6" t="str">
        <f t="shared" si="215"/>
        <v>+4</v>
      </c>
      <c r="AB237" s="3" t="s">
        <v>5388</v>
      </c>
      <c r="AC237" s="2" t="s">
        <v>5388</v>
      </c>
      <c r="AD237" s="6" t="str">
        <f t="shared" si="214"/>
        <v>X</v>
      </c>
      <c r="AE237" s="3">
        <v>45546</v>
      </c>
      <c r="AF237" s="3">
        <v>45561</v>
      </c>
      <c r="AG237" s="2" t="str">
        <f t="shared" si="211"/>
        <v>+15</v>
      </c>
      <c r="AH237" s="3">
        <v>45561</v>
      </c>
      <c r="AI237" s="3">
        <f t="shared" si="212"/>
        <v>45546</v>
      </c>
      <c r="AJ237" s="3"/>
      <c r="AK237" s="2">
        <f t="shared" si="180"/>
        <v>-15</v>
      </c>
      <c r="AL237" s="2" t="s">
        <v>5567</v>
      </c>
      <c r="AM237" s="2" t="str">
        <f t="shared" si="181"/>
        <v>생산완료(-15)</v>
      </c>
      <c r="AN237" s="9">
        <f t="shared" si="182"/>
        <v>45561</v>
      </c>
      <c r="AO237" s="9">
        <f t="shared" si="183"/>
        <v>45546</v>
      </c>
      <c r="AP237" s="9"/>
      <c r="AQ237" s="2">
        <f t="shared" si="213"/>
        <v>-15</v>
      </c>
      <c r="AR237" s="12">
        <f t="shared" si="184"/>
        <v>-15</v>
      </c>
      <c r="AS237" t="s">
        <v>5567</v>
      </c>
      <c r="AT237" t="str">
        <f t="shared" si="185"/>
        <v>생산완료(-15)</v>
      </c>
    </row>
    <row r="238" spans="2:46" x14ac:dyDescent="0.3">
      <c r="B238" s="2" t="s">
        <v>5506</v>
      </c>
      <c r="C238" s="7">
        <v>-17</v>
      </c>
      <c r="D238" s="2"/>
      <c r="E238" s="2" t="s">
        <v>5451</v>
      </c>
      <c r="F238" s="2"/>
      <c r="G238" s="2" t="s">
        <v>5425</v>
      </c>
      <c r="H238" s="2" t="s">
        <v>4422</v>
      </c>
      <c r="I238" s="2" t="str">
        <f t="shared" si="176"/>
        <v>20240911-1000148478-인쇄</v>
      </c>
      <c r="J238" s="2" t="str">
        <f t="shared" si="177"/>
        <v>20240911-1000148478-합지</v>
      </c>
      <c r="K238" s="2" t="str">
        <f t="shared" si="178"/>
        <v>20240911-1000148478-분단</v>
      </c>
      <c r="L238" s="2" t="str">
        <f t="shared" si="179"/>
        <v>20240911-1000148478-제대</v>
      </c>
      <c r="M238" s="2" t="str">
        <f>VLOOKUP(H238, '쿼리1'!$A:$R, 17, 0)</f>
        <v>무지</v>
      </c>
      <c r="N238" s="2" t="str">
        <f>VLOOKUP(H238, '쿼리1'!$A:$P, 15, 0)</f>
        <v>패트90</v>
      </c>
      <c r="O238" s="2">
        <v>1000148478</v>
      </c>
      <c r="P238" s="2" t="str">
        <f>VLOOKUP(H238, '쿼리1'!$A:$R, 17, 0)</f>
        <v>무지</v>
      </c>
      <c r="Q238" s="4">
        <f>VLOOKUP(H238, '쿼리1'!$A:$U, 20, 0)</f>
        <v>37500</v>
      </c>
      <c r="R238" s="2" t="s">
        <v>5397</v>
      </c>
      <c r="S238" s="2" t="s">
        <v>31</v>
      </c>
      <c r="T238" s="2" t="s">
        <v>5397</v>
      </c>
      <c r="U238" s="2" t="s">
        <v>31</v>
      </c>
      <c r="V238" s="2" t="s">
        <v>5388</v>
      </c>
      <c r="W238" s="3" t="s">
        <v>5388</v>
      </c>
      <c r="X238" s="6" t="str">
        <f>IFERROR(W238-V238, "X")</f>
        <v>X</v>
      </c>
      <c r="Y238" s="3">
        <v>45554</v>
      </c>
      <c r="Z238" s="3">
        <v>45558</v>
      </c>
      <c r="AA238" s="6" t="str">
        <f t="shared" si="215"/>
        <v>+4</v>
      </c>
      <c r="AB238" s="3" t="s">
        <v>5388</v>
      </c>
      <c r="AC238" s="2" t="s">
        <v>5388</v>
      </c>
      <c r="AD238" s="6" t="str">
        <f t="shared" si="214"/>
        <v>X</v>
      </c>
      <c r="AE238" s="3">
        <v>45558</v>
      </c>
      <c r="AF238" s="3">
        <v>45575</v>
      </c>
      <c r="AG238" s="2" t="str">
        <f t="shared" si="211"/>
        <v>+17</v>
      </c>
      <c r="AH238" s="3">
        <v>45575</v>
      </c>
      <c r="AI238" s="3">
        <f t="shared" si="212"/>
        <v>45558</v>
      </c>
      <c r="AJ238" s="3"/>
      <c r="AK238" s="2">
        <f t="shared" si="180"/>
        <v>-17</v>
      </c>
      <c r="AL238" s="2" t="s">
        <v>5567</v>
      </c>
      <c r="AM238" s="2" t="str">
        <f t="shared" si="181"/>
        <v>생산완료(-17)</v>
      </c>
      <c r="AN238" s="9">
        <f t="shared" si="182"/>
        <v>45575</v>
      </c>
      <c r="AO238" s="9">
        <f t="shared" si="183"/>
        <v>45558</v>
      </c>
      <c r="AP238" s="9"/>
      <c r="AQ238" s="2">
        <f t="shared" si="213"/>
        <v>-17</v>
      </c>
      <c r="AR238" s="12">
        <f t="shared" si="184"/>
        <v>-17</v>
      </c>
      <c r="AS238" t="s">
        <v>5567</v>
      </c>
      <c r="AT238" t="str">
        <f t="shared" si="185"/>
        <v>생산완료(-17)</v>
      </c>
    </row>
    <row r="239" spans="2:46" x14ac:dyDescent="0.3">
      <c r="B239" s="2" t="s">
        <v>5455</v>
      </c>
      <c r="C239" s="7">
        <v>13</v>
      </c>
      <c r="D239" s="2" t="s">
        <v>5408</v>
      </c>
      <c r="E239" s="2" t="s">
        <v>5458</v>
      </c>
      <c r="F239" s="2" t="s">
        <v>5471</v>
      </c>
      <c r="G239" s="2"/>
      <c r="H239" s="2" t="s">
        <v>4795</v>
      </c>
      <c r="I239" s="2" t="str">
        <f t="shared" si="176"/>
        <v>20240911-1000156550-인쇄</v>
      </c>
      <c r="J239" s="2" t="str">
        <f t="shared" si="177"/>
        <v>20240911-1000156550-합지</v>
      </c>
      <c r="K239" s="2" t="str">
        <f t="shared" si="178"/>
        <v>20240911-1000156550-분단</v>
      </c>
      <c r="L239" s="2" t="str">
        <f t="shared" si="179"/>
        <v>20240911-1000156550-제대</v>
      </c>
      <c r="M239" s="2" t="str">
        <f>VLOOKUP(H239, '쿼리1'!$A:$R, 17, 0)</f>
        <v>3도-SB)다크초콜릿 카우보이쿠키85g</v>
      </c>
      <c r="N239" s="2" t="str">
        <f>VLOOKUP(H239, '쿼리1'!$A:$P, 15, 0)</f>
        <v>오씨피피(유무광)40</v>
      </c>
      <c r="O239" s="2">
        <v>1000156550</v>
      </c>
      <c r="P239" s="2" t="str">
        <f>VLOOKUP(H239, '쿼리1'!$A:$R, 17, 0)</f>
        <v>3도-SB)다크초콜릿 카우보이쿠키85g</v>
      </c>
      <c r="Q239" s="4">
        <f>VLOOKUP(H239, '쿼리1'!$A:$U, 20, 0)</f>
        <v>32</v>
      </c>
      <c r="R239" s="2" t="s">
        <v>31</v>
      </c>
      <c r="S239" s="2" t="s">
        <v>5399</v>
      </c>
      <c r="T239" s="2" t="s">
        <v>5399</v>
      </c>
      <c r="U239" s="2" t="s">
        <v>5397</v>
      </c>
      <c r="V239" s="3">
        <v>45552</v>
      </c>
      <c r="W239" s="3">
        <v>45555</v>
      </c>
      <c r="X239" s="6" t="str">
        <f t="shared" ref="X239:X241" si="217">IFERROR(IF(W239-V239&gt;0, "+" &amp; (W239-V239), W239-V239), "X")</f>
        <v>+3</v>
      </c>
      <c r="Y239" s="3">
        <v>45555</v>
      </c>
      <c r="Z239" s="5" t="s">
        <v>5396</v>
      </c>
      <c r="AA239" s="6">
        <f t="shared" ref="AA239:AA240" ca="1" si="218">TODAY()-Y239</f>
        <v>101</v>
      </c>
      <c r="AB239" s="3">
        <v>45558</v>
      </c>
      <c r="AC239" s="5" t="s">
        <v>5396</v>
      </c>
      <c r="AD239" s="6">
        <f t="shared" ref="AD239:AD240" ca="1" si="219">TODAY()-AB239</f>
        <v>98</v>
      </c>
      <c r="AE239" s="2" t="s">
        <v>5388</v>
      </c>
      <c r="AF239" s="2" t="s">
        <v>5388</v>
      </c>
      <c r="AG239" s="2" t="str">
        <f>IFERROR(AF239-AE239, "X")</f>
        <v>X</v>
      </c>
      <c r="AH239" s="3">
        <v>45555</v>
      </c>
      <c r="AI239" s="3">
        <v>45568</v>
      </c>
      <c r="AJ239" s="3"/>
      <c r="AK239" s="2" t="str">
        <f t="shared" si="180"/>
        <v>+13</v>
      </c>
      <c r="AL239" s="2" t="s">
        <v>5567</v>
      </c>
      <c r="AM239" s="2" t="str">
        <f t="shared" si="181"/>
        <v>생산완료(+13)</v>
      </c>
      <c r="AN239" s="9">
        <f t="shared" si="182"/>
        <v>45638</v>
      </c>
      <c r="AO239" s="9">
        <f t="shared" si="183"/>
        <v>45637</v>
      </c>
      <c r="AP239" s="9"/>
      <c r="AQ239" s="2">
        <f t="shared" si="213"/>
        <v>-1</v>
      </c>
      <c r="AR239" s="12">
        <f t="shared" si="184"/>
        <v>-1</v>
      </c>
      <c r="AS239" t="s">
        <v>5567</v>
      </c>
      <c r="AT239" t="str">
        <f t="shared" si="185"/>
        <v>생산완료(-1)</v>
      </c>
    </row>
    <row r="240" spans="2:46" x14ac:dyDescent="0.3">
      <c r="B240" s="2" t="s">
        <v>5455</v>
      </c>
      <c r="C240" s="7">
        <v>13</v>
      </c>
      <c r="D240" s="2" t="s">
        <v>5408</v>
      </c>
      <c r="E240" s="2" t="s">
        <v>5458</v>
      </c>
      <c r="F240" s="2" t="s">
        <v>5471</v>
      </c>
      <c r="G240" s="2"/>
      <c r="H240" s="2" t="s">
        <v>4986</v>
      </c>
      <c r="I240" s="2" t="str">
        <f t="shared" si="176"/>
        <v>20240911-1000156554-인쇄</v>
      </c>
      <c r="J240" s="2" t="str">
        <f t="shared" si="177"/>
        <v>20240911-1000156554-합지</v>
      </c>
      <c r="K240" s="2" t="str">
        <f t="shared" si="178"/>
        <v>20240911-1000156554-분단</v>
      </c>
      <c r="L240" s="2" t="str">
        <f t="shared" si="179"/>
        <v>20240911-1000156554-제대</v>
      </c>
      <c r="M240" s="2" t="str">
        <f>VLOOKUP(H240, '쿼리1'!$A:$R, 17, 0)</f>
        <v>3도-SB)화이트초콜릿 카우보이쿠키85g</v>
      </c>
      <c r="N240" s="2" t="str">
        <f>VLOOKUP(H240, '쿼리1'!$A:$P, 15, 0)</f>
        <v>오씨피피(유무광)40</v>
      </c>
      <c r="O240" s="2">
        <v>1000156554</v>
      </c>
      <c r="P240" s="2" t="str">
        <f>VLOOKUP(H240, '쿼리1'!$A:$R, 17, 0)</f>
        <v>3도-SB)화이트초콜릿 카우보이쿠키85g</v>
      </c>
      <c r="Q240" s="4">
        <f>VLOOKUP(H240, '쿼리1'!$A:$U, 20, 0)</f>
        <v>16</v>
      </c>
      <c r="R240" s="2" t="s">
        <v>31</v>
      </c>
      <c r="S240" s="2" t="s">
        <v>5399</v>
      </c>
      <c r="T240" s="2" t="s">
        <v>5399</v>
      </c>
      <c r="U240" s="2" t="s">
        <v>5397</v>
      </c>
      <c r="V240" s="3">
        <v>45552</v>
      </c>
      <c r="W240" s="3">
        <v>45555</v>
      </c>
      <c r="X240" s="6" t="str">
        <f t="shared" si="217"/>
        <v>+3</v>
      </c>
      <c r="Y240" s="3">
        <v>45555</v>
      </c>
      <c r="Z240" s="5" t="s">
        <v>5396</v>
      </c>
      <c r="AA240" s="6">
        <f t="shared" ca="1" si="218"/>
        <v>101</v>
      </c>
      <c r="AB240" s="3">
        <v>45558</v>
      </c>
      <c r="AC240" s="5" t="s">
        <v>5396</v>
      </c>
      <c r="AD240" s="6">
        <f t="shared" ca="1" si="219"/>
        <v>98</v>
      </c>
      <c r="AE240" s="2" t="s">
        <v>5388</v>
      </c>
      <c r="AF240" s="2" t="s">
        <v>5388</v>
      </c>
      <c r="AG240" s="2" t="str">
        <f>IFERROR(AF240-AE240, "X")</f>
        <v>X</v>
      </c>
      <c r="AH240" s="3">
        <v>45555</v>
      </c>
      <c r="AI240" s="3">
        <v>45568</v>
      </c>
      <c r="AJ240" s="3"/>
      <c r="AK240" s="2" t="str">
        <f t="shared" si="180"/>
        <v>+13</v>
      </c>
      <c r="AL240" s="2" t="s">
        <v>5567</v>
      </c>
      <c r="AM240" s="2" t="str">
        <f t="shared" si="181"/>
        <v>생산완료(+13)</v>
      </c>
      <c r="AN240" s="9">
        <f t="shared" si="182"/>
        <v>45608</v>
      </c>
      <c r="AO240" s="9">
        <f t="shared" si="183"/>
        <v>45610</v>
      </c>
      <c r="AP240" s="9"/>
      <c r="AQ240" s="2">
        <f t="shared" si="213"/>
        <v>2</v>
      </c>
      <c r="AR240" s="12" t="str">
        <f t="shared" si="184"/>
        <v>+2</v>
      </c>
      <c r="AS240" t="s">
        <v>5567</v>
      </c>
      <c r="AT240" t="str">
        <f t="shared" si="185"/>
        <v>생산완료(+2)</v>
      </c>
    </row>
    <row r="241" spans="2:46" x14ac:dyDescent="0.3">
      <c r="B241" s="2" t="s">
        <v>5576</v>
      </c>
      <c r="C241" s="7">
        <v>-20</v>
      </c>
      <c r="D241" s="2" t="s">
        <v>5456</v>
      </c>
      <c r="E241" s="2" t="s">
        <v>5456</v>
      </c>
      <c r="F241" s="2"/>
      <c r="G241" s="2" t="s">
        <v>5431</v>
      </c>
      <c r="H241" s="2" t="s">
        <v>2681</v>
      </c>
      <c r="I241" s="2" t="str">
        <f t="shared" si="176"/>
        <v>20240911-1000157598-인쇄</v>
      </c>
      <c r="J241" s="2" t="str">
        <f t="shared" si="177"/>
        <v>20240911-1000157598-합지</v>
      </c>
      <c r="K241" s="2" t="str">
        <f t="shared" si="178"/>
        <v>20240911-1000157598-분단</v>
      </c>
      <c r="L241" s="2" t="str">
        <f t="shared" si="179"/>
        <v>20240911-1000157598-제대</v>
      </c>
      <c r="M241" s="2" t="str">
        <f>VLOOKUP(H241, '쿼리1'!$A:$R, 17, 0)</f>
        <v>8도-세준에프앤비-오쉐프 우리쌀 떡볶이떡 1kg</v>
      </c>
      <c r="N241" s="2" t="str">
        <f>VLOOKUP(H241, '쿼리1'!$A:$P, 15, 0)</f>
        <v>나이론(자동포장용)110</v>
      </c>
      <c r="O241" s="2">
        <v>1000157598</v>
      </c>
      <c r="P241" s="2" t="str">
        <f>VLOOKUP(H241, '쿼리1'!$A:$R, 17, 0)</f>
        <v>8도-세준에프앤비-오쉐프 우리쌀 떡볶이떡 1kg</v>
      </c>
      <c r="Q241" s="4">
        <f>VLOOKUP(H241, '쿼리1'!$A:$U, 20, 0)</f>
        <v>27272</v>
      </c>
      <c r="R241" s="2" t="s">
        <v>31</v>
      </c>
      <c r="S241" s="2" t="s">
        <v>31</v>
      </c>
      <c r="T241" s="2" t="s">
        <v>5397</v>
      </c>
      <c r="U241" s="2" t="s">
        <v>31</v>
      </c>
      <c r="V241" s="3">
        <v>45548</v>
      </c>
      <c r="W241" s="3">
        <v>45560</v>
      </c>
      <c r="X241" s="6" t="str">
        <f t="shared" si="217"/>
        <v>+12</v>
      </c>
      <c r="Y241" s="3">
        <v>45553</v>
      </c>
      <c r="Z241" s="3">
        <v>45565</v>
      </c>
      <c r="AA241" s="6" t="str">
        <f t="shared" ref="AA241:AA246" si="220">IFERROR(IF(Z241-Y241&gt;0, "+" &amp; (Z241-Y241), Z241-Y241), "X")</f>
        <v>+12</v>
      </c>
      <c r="AB241" s="3" t="s">
        <v>5388</v>
      </c>
      <c r="AC241" s="2" t="s">
        <v>5388</v>
      </c>
      <c r="AD241" s="6" t="str">
        <f>IFERROR(AC241-AB241, "X")</f>
        <v>X</v>
      </c>
      <c r="AE241" s="3">
        <v>45555</v>
      </c>
      <c r="AF241" s="3">
        <v>45575</v>
      </c>
      <c r="AG241" s="2" t="str">
        <f t="shared" ref="AG241:AG245" si="221">IFERROR(IF(AF241-AE241&gt;0, "+" &amp; (AF241-AE241), AF241-AE241), "X")</f>
        <v>+20</v>
      </c>
      <c r="AH241" s="3">
        <v>45575</v>
      </c>
      <c r="AI241" s="3">
        <f t="shared" ref="AI241:AI245" si="222">AE241</f>
        <v>45555</v>
      </c>
      <c r="AJ241" s="3"/>
      <c r="AK241" s="2">
        <f t="shared" si="180"/>
        <v>-20</v>
      </c>
      <c r="AL241" s="2" t="s">
        <v>5567</v>
      </c>
      <c r="AM241" s="2" t="str">
        <f t="shared" si="181"/>
        <v>생산완료(-20)</v>
      </c>
      <c r="AN241" s="9">
        <f t="shared" si="182"/>
        <v>45575</v>
      </c>
      <c r="AO241" s="9">
        <f t="shared" si="183"/>
        <v>45555</v>
      </c>
      <c r="AP241" s="9"/>
      <c r="AQ241" s="2">
        <f t="shared" si="213"/>
        <v>-20</v>
      </c>
      <c r="AR241" s="12">
        <f t="shared" si="184"/>
        <v>-20</v>
      </c>
      <c r="AS241" t="s">
        <v>5567</v>
      </c>
      <c r="AT241" t="str">
        <f t="shared" si="185"/>
        <v>생산완료(-20)</v>
      </c>
    </row>
    <row r="242" spans="2:46" x14ac:dyDescent="0.3">
      <c r="B242" s="2" t="s">
        <v>5517</v>
      </c>
      <c r="C242" s="7">
        <v>-21</v>
      </c>
      <c r="D242" s="2"/>
      <c r="E242" s="2" t="s">
        <v>5408</v>
      </c>
      <c r="F242" s="2"/>
      <c r="G242" s="2" t="s">
        <v>5449</v>
      </c>
      <c r="H242" s="2" t="s">
        <v>1072</v>
      </c>
      <c r="I242" s="2" t="str">
        <f t="shared" si="176"/>
        <v>20240911-1000159506-인쇄</v>
      </c>
      <c r="J242" s="2" t="str">
        <f t="shared" si="177"/>
        <v>20240911-1000159506-합지</v>
      </c>
      <c r="K242" s="2" t="str">
        <f t="shared" si="178"/>
        <v>20240911-1000159506-분단</v>
      </c>
      <c r="L242" s="2" t="str">
        <f t="shared" si="179"/>
        <v>20240911-1000159506-제대</v>
      </c>
      <c r="M242" s="2" t="str">
        <f>VLOOKUP(H242, '쿼리1'!$A:$R, 17, 0)</f>
        <v>무지</v>
      </c>
      <c r="N242" s="2" t="str">
        <f>VLOOKUP(H242, '쿼리1'!$A:$P, 15, 0)</f>
        <v>나이론100</v>
      </c>
      <c r="O242" s="2">
        <v>1000159506</v>
      </c>
      <c r="P242" s="2" t="str">
        <f>VLOOKUP(H242, '쿼리1'!$A:$R, 17, 0)</f>
        <v>무지</v>
      </c>
      <c r="Q242" s="4">
        <f>VLOOKUP(H242, '쿼리1'!$A:$U, 20, 0)</f>
        <v>37500</v>
      </c>
      <c r="R242" s="2" t="s">
        <v>5397</v>
      </c>
      <c r="S242" s="2" t="s">
        <v>31</v>
      </c>
      <c r="T242" s="2" t="s">
        <v>5397</v>
      </c>
      <c r="U242" s="2" t="s">
        <v>31</v>
      </c>
      <c r="V242" s="2" t="s">
        <v>5388</v>
      </c>
      <c r="W242" s="3" t="s">
        <v>5388</v>
      </c>
      <c r="X242" s="6" t="str">
        <f>IFERROR(W242-V242, "X")</f>
        <v>X</v>
      </c>
      <c r="Y242" s="3">
        <v>45552</v>
      </c>
      <c r="Z242" s="3">
        <v>45555</v>
      </c>
      <c r="AA242" s="6" t="str">
        <f t="shared" si="220"/>
        <v>+3</v>
      </c>
      <c r="AB242" s="3" t="s">
        <v>5388</v>
      </c>
      <c r="AC242" s="2" t="s">
        <v>5388</v>
      </c>
      <c r="AD242" s="6" t="str">
        <f>IFERROR(AC242-AB242, "X")</f>
        <v>X</v>
      </c>
      <c r="AE242" s="3">
        <v>45554</v>
      </c>
      <c r="AF242" s="3">
        <v>45575</v>
      </c>
      <c r="AG242" s="2" t="str">
        <f t="shared" si="221"/>
        <v>+21</v>
      </c>
      <c r="AH242" s="3">
        <v>45575</v>
      </c>
      <c r="AI242" s="3">
        <f t="shared" si="222"/>
        <v>45554</v>
      </c>
      <c r="AJ242" s="3"/>
      <c r="AK242" s="2">
        <f t="shared" si="180"/>
        <v>-21</v>
      </c>
      <c r="AL242" s="2" t="s">
        <v>5567</v>
      </c>
      <c r="AM242" s="2" t="str">
        <f t="shared" si="181"/>
        <v>생산완료(-21)</v>
      </c>
      <c r="AN242" s="9">
        <f t="shared" si="182"/>
        <v>45609</v>
      </c>
      <c r="AO242" s="9">
        <f t="shared" si="183"/>
        <v>45603</v>
      </c>
      <c r="AP242" s="9"/>
      <c r="AQ242" s="2">
        <f t="shared" si="213"/>
        <v>-6</v>
      </c>
      <c r="AR242" s="12">
        <f t="shared" si="184"/>
        <v>-6</v>
      </c>
      <c r="AS242" t="s">
        <v>5567</v>
      </c>
      <c r="AT242" t="str">
        <f t="shared" si="185"/>
        <v>생산완료(-6)</v>
      </c>
    </row>
    <row r="243" spans="2:46" x14ac:dyDescent="0.3">
      <c r="B243" s="2" t="s">
        <v>5585</v>
      </c>
      <c r="C243" s="7">
        <v>-16</v>
      </c>
      <c r="D243" s="2"/>
      <c r="E243" s="2" t="s">
        <v>5405</v>
      </c>
      <c r="F243" s="2"/>
      <c r="G243" s="2" t="s">
        <v>5442</v>
      </c>
      <c r="H243" s="2" t="s">
        <v>1891</v>
      </c>
      <c r="I243" s="2" t="str">
        <f t="shared" si="176"/>
        <v>20240911-1000160038-인쇄</v>
      </c>
      <c r="J243" s="2" t="str">
        <f t="shared" si="177"/>
        <v>20240911-1000160038-합지</v>
      </c>
      <c r="K243" s="2" t="str">
        <f t="shared" si="178"/>
        <v>20240911-1000160038-분단</v>
      </c>
      <c r="L243" s="2" t="str">
        <f t="shared" si="179"/>
        <v>20240911-1000160038-제대</v>
      </c>
      <c r="M243" s="2" t="str">
        <f>VLOOKUP(H243, '쿼리1'!$A:$R, 17, 0)</f>
        <v>무지</v>
      </c>
      <c r="N243" s="2" t="str">
        <f>VLOOKUP(H243, '쿼리1'!$A:$P, 15, 0)</f>
        <v>나이론70</v>
      </c>
      <c r="O243" s="2">
        <v>1000160038</v>
      </c>
      <c r="P243" s="2" t="str">
        <f>VLOOKUP(H243, '쿼리1'!$A:$R, 17, 0)</f>
        <v>무지</v>
      </c>
      <c r="Q243" s="4">
        <f>VLOOKUP(H243, '쿼리1'!$A:$U, 20, 0)</f>
        <v>24000</v>
      </c>
      <c r="R243" s="2" t="s">
        <v>5397</v>
      </c>
      <c r="S243" s="2" t="s">
        <v>31</v>
      </c>
      <c r="T243" s="2" t="s">
        <v>5397</v>
      </c>
      <c r="U243" s="2" t="s">
        <v>31</v>
      </c>
      <c r="V243" s="2" t="s">
        <v>5388</v>
      </c>
      <c r="W243" s="3" t="s">
        <v>5388</v>
      </c>
      <c r="X243" s="6" t="str">
        <f>IFERROR(W243-V243, "X")</f>
        <v>X</v>
      </c>
      <c r="Y243" s="3">
        <v>45555</v>
      </c>
      <c r="Z243" s="3">
        <v>45554</v>
      </c>
      <c r="AA243" s="6">
        <f t="shared" si="220"/>
        <v>-1</v>
      </c>
      <c r="AB243" s="3" t="s">
        <v>5388</v>
      </c>
      <c r="AC243" s="2" t="s">
        <v>5388</v>
      </c>
      <c r="AD243" s="6" t="str">
        <f>IFERROR(AC243-AB243, "X")</f>
        <v>X</v>
      </c>
      <c r="AE243" s="3">
        <v>45559</v>
      </c>
      <c r="AF243" s="3">
        <v>45575</v>
      </c>
      <c r="AG243" s="2" t="str">
        <f t="shared" si="221"/>
        <v>+16</v>
      </c>
      <c r="AH243" s="3">
        <v>45575</v>
      </c>
      <c r="AI243" s="3">
        <f t="shared" si="222"/>
        <v>45559</v>
      </c>
      <c r="AJ243" s="3"/>
      <c r="AK243" s="2">
        <f t="shared" si="180"/>
        <v>-16</v>
      </c>
      <c r="AL243" s="2" t="s">
        <v>5567</v>
      </c>
      <c r="AM243" s="2" t="str">
        <f t="shared" si="181"/>
        <v>생산완료(-16)</v>
      </c>
      <c r="AN243" s="9">
        <f t="shared" si="182"/>
        <v>45638</v>
      </c>
      <c r="AO243" s="9">
        <f t="shared" si="183"/>
        <v>45638</v>
      </c>
      <c r="AP243" s="9"/>
      <c r="AQ243" s="2">
        <f t="shared" si="213"/>
        <v>0</v>
      </c>
      <c r="AR243" s="12">
        <f t="shared" si="184"/>
        <v>0</v>
      </c>
      <c r="AS243" t="s">
        <v>5567</v>
      </c>
      <c r="AT243" t="str">
        <f t="shared" si="185"/>
        <v>생산완료(0)</v>
      </c>
    </row>
    <row r="244" spans="2:46" x14ac:dyDescent="0.3">
      <c r="B244" s="2" t="s">
        <v>5591</v>
      </c>
      <c r="C244" s="7">
        <v>-22</v>
      </c>
      <c r="D244" s="2" t="s">
        <v>5411</v>
      </c>
      <c r="E244" s="2" t="s">
        <v>5465</v>
      </c>
      <c r="F244" s="2"/>
      <c r="G244" s="2" t="s">
        <v>5447</v>
      </c>
      <c r="H244" s="2" t="s">
        <v>3217</v>
      </c>
      <c r="I244" s="2" t="str">
        <f t="shared" si="176"/>
        <v>20240911-1000163140-인쇄</v>
      </c>
      <c r="J244" s="2" t="str">
        <f t="shared" si="177"/>
        <v>20240911-1000163140-합지</v>
      </c>
      <c r="K244" s="2" t="str">
        <f t="shared" si="178"/>
        <v>20240911-1000163140-분단</v>
      </c>
      <c r="L244" s="2" t="str">
        <f t="shared" si="179"/>
        <v>20240911-1000163140-제대</v>
      </c>
      <c r="M244" s="2" t="str">
        <f>VLOOKUP(H244, '쿼리1'!$A:$R, 17, 0)</f>
        <v>7도-무지개김치(39x34)-3kg</v>
      </c>
      <c r="N244" s="2" t="str">
        <f>VLOOKUP(H244, '쿼리1'!$A:$P, 15, 0)</f>
        <v>나이론(유백)130</v>
      </c>
      <c r="O244" s="2">
        <v>1000163140</v>
      </c>
      <c r="P244" s="2" t="str">
        <f>VLOOKUP(H244, '쿼리1'!$A:$R, 17, 0)</f>
        <v>7도-무지개김치(39x34)-3kg</v>
      </c>
      <c r="Q244" s="4">
        <f>VLOOKUP(H244, '쿼리1'!$A:$U, 20, 0)</f>
        <v>15384</v>
      </c>
      <c r="R244" s="2" t="s">
        <v>31</v>
      </c>
      <c r="S244" s="2" t="s">
        <v>31</v>
      </c>
      <c r="T244" s="2" t="s">
        <v>5397</v>
      </c>
      <c r="U244" s="2" t="s">
        <v>31</v>
      </c>
      <c r="V244" s="3">
        <v>45552</v>
      </c>
      <c r="W244" s="3">
        <v>45576</v>
      </c>
      <c r="X244" s="6" t="str">
        <f>IFERROR(IF(W244-V244&gt;0, "+" &amp; (W244-V244), W244-V244), "X")</f>
        <v>+24</v>
      </c>
      <c r="Y244" s="3">
        <v>45555</v>
      </c>
      <c r="Z244" s="3">
        <v>45581</v>
      </c>
      <c r="AA244" s="6" t="str">
        <f t="shared" si="220"/>
        <v>+26</v>
      </c>
      <c r="AB244" s="3" t="s">
        <v>5388</v>
      </c>
      <c r="AC244" s="2" t="s">
        <v>5388</v>
      </c>
      <c r="AD244" s="6" t="str">
        <f>IFERROR(AC244-AB244, "X")</f>
        <v>X</v>
      </c>
      <c r="AE244" s="3">
        <v>45559</v>
      </c>
      <c r="AF244" s="3">
        <v>45581</v>
      </c>
      <c r="AG244" s="2" t="str">
        <f t="shared" si="221"/>
        <v>+22</v>
      </c>
      <c r="AH244" s="3">
        <v>45581</v>
      </c>
      <c r="AI244" s="3">
        <f t="shared" si="222"/>
        <v>45559</v>
      </c>
      <c r="AJ244" s="3"/>
      <c r="AK244" s="2">
        <f t="shared" si="180"/>
        <v>-22</v>
      </c>
      <c r="AL244" s="2" t="s">
        <v>5567</v>
      </c>
      <c r="AM244" s="2" t="str">
        <f t="shared" si="181"/>
        <v>생산완료(-22)</v>
      </c>
      <c r="AN244" s="9">
        <f t="shared" si="182"/>
        <v>45581</v>
      </c>
      <c r="AO244" s="9">
        <f t="shared" si="183"/>
        <v>45559</v>
      </c>
      <c r="AP244" s="9"/>
      <c r="AQ244" s="2">
        <f t="shared" si="213"/>
        <v>-22</v>
      </c>
      <c r="AR244" s="12">
        <f t="shared" si="184"/>
        <v>-22</v>
      </c>
      <c r="AS244" t="s">
        <v>5567</v>
      </c>
      <c r="AT244" t="str">
        <f t="shared" si="185"/>
        <v>생산완료(-22)</v>
      </c>
    </row>
    <row r="245" spans="2:46" x14ac:dyDescent="0.3">
      <c r="B245" s="2" t="s">
        <v>5575</v>
      </c>
      <c r="C245" s="7">
        <v>-14</v>
      </c>
      <c r="D245" s="2"/>
      <c r="E245" s="2" t="s">
        <v>5451</v>
      </c>
      <c r="F245" s="2" t="s">
        <v>5471</v>
      </c>
      <c r="G245" s="2" t="s">
        <v>5429</v>
      </c>
      <c r="H245" s="2" t="s">
        <v>3417</v>
      </c>
      <c r="I245" s="2" t="str">
        <f t="shared" si="176"/>
        <v>20240911-1000165531-인쇄</v>
      </c>
      <c r="J245" s="2" t="str">
        <f t="shared" si="177"/>
        <v>20240911-1000165531-합지</v>
      </c>
      <c r="K245" s="2" t="str">
        <f t="shared" si="178"/>
        <v>20240911-1000165531-분단</v>
      </c>
      <c r="L245" s="2" t="str">
        <f t="shared" si="179"/>
        <v>20240911-1000165531-제대</v>
      </c>
      <c r="M245" s="2" t="str">
        <f>VLOOKUP(H245, '쿼리1'!$A:$R, 17, 0)</f>
        <v>무지(세서미 사워도우 브레드)</v>
      </c>
      <c r="N245" s="2" t="str">
        <f>VLOOKUP(H245, '쿼리1'!$A:$P, 15, 0)</f>
        <v>패트52</v>
      </c>
      <c r="O245" s="2">
        <v>1000165531</v>
      </c>
      <c r="P245" s="2" t="str">
        <f>VLOOKUP(H245, '쿼리1'!$A:$R, 17, 0)</f>
        <v>무지(세서미 사워도우 브레드)</v>
      </c>
      <c r="Q245" s="4">
        <f>VLOOKUP(H245, '쿼리1'!$A:$U, 20, 0)</f>
        <v>60000</v>
      </c>
      <c r="R245" s="2" t="s">
        <v>5397</v>
      </c>
      <c r="S245" s="2" t="s">
        <v>31</v>
      </c>
      <c r="T245" s="2" t="s">
        <v>5399</v>
      </c>
      <c r="U245" s="2" t="s">
        <v>31</v>
      </c>
      <c r="V245" s="2" t="s">
        <v>5388</v>
      </c>
      <c r="W245" s="3" t="s">
        <v>5388</v>
      </c>
      <c r="X245" s="6" t="str">
        <f>IFERROR(W245-V245, "X")</f>
        <v>X</v>
      </c>
      <c r="Y245" s="3">
        <v>45555</v>
      </c>
      <c r="Z245" s="3">
        <v>45559</v>
      </c>
      <c r="AA245" s="6" t="str">
        <f t="shared" si="220"/>
        <v>+4</v>
      </c>
      <c r="AB245" s="3">
        <v>45558</v>
      </c>
      <c r="AC245" s="5" t="s">
        <v>5396</v>
      </c>
      <c r="AD245" s="6">
        <f t="shared" ref="AD245:AD246" ca="1" si="223">TODAY()-AB245</f>
        <v>98</v>
      </c>
      <c r="AE245" s="3">
        <v>45561</v>
      </c>
      <c r="AF245" s="3">
        <v>45575</v>
      </c>
      <c r="AG245" s="2" t="str">
        <f t="shared" si="221"/>
        <v>+14</v>
      </c>
      <c r="AH245" s="3">
        <v>45575</v>
      </c>
      <c r="AI245" s="3">
        <f t="shared" si="222"/>
        <v>45561</v>
      </c>
      <c r="AJ245" s="3"/>
      <c r="AK245" s="2">
        <f t="shared" si="180"/>
        <v>-14</v>
      </c>
      <c r="AL245" s="2" t="s">
        <v>5567</v>
      </c>
      <c r="AM245" s="2" t="str">
        <f t="shared" si="181"/>
        <v>생산완료(-14)</v>
      </c>
      <c r="AN245" s="9">
        <f t="shared" si="182"/>
        <v>45602</v>
      </c>
      <c r="AO245" s="9">
        <f t="shared" si="183"/>
        <v>45587</v>
      </c>
      <c r="AP245" s="9"/>
      <c r="AQ245" s="2">
        <f t="shared" si="213"/>
        <v>-15</v>
      </c>
      <c r="AR245" s="12">
        <f t="shared" si="184"/>
        <v>-15</v>
      </c>
      <c r="AS245" t="s">
        <v>5567</v>
      </c>
      <c r="AT245" t="str">
        <f t="shared" si="185"/>
        <v>생산완료(-15)</v>
      </c>
    </row>
    <row r="246" spans="2:46" x14ac:dyDescent="0.3">
      <c r="B246" s="2" t="s">
        <v>5444</v>
      </c>
      <c r="C246" s="7">
        <v>10</v>
      </c>
      <c r="D246" s="2" t="s">
        <v>5418</v>
      </c>
      <c r="E246" s="2" t="s">
        <v>5412</v>
      </c>
      <c r="F246" s="2" t="s">
        <v>5471</v>
      </c>
      <c r="G246" s="2"/>
      <c r="H246" s="2" t="s">
        <v>4987</v>
      </c>
      <c r="I246" s="2" t="str">
        <f t="shared" si="176"/>
        <v>20240911-1000165934-인쇄</v>
      </c>
      <c r="J246" s="2" t="str">
        <f t="shared" si="177"/>
        <v>20240911-1000165934-합지</v>
      </c>
      <c r="K246" s="2" t="str">
        <f t="shared" si="178"/>
        <v>20240911-1000165934-분단</v>
      </c>
      <c r="L246" s="2" t="str">
        <f t="shared" si="179"/>
        <v>20240911-1000165934-제대</v>
      </c>
      <c r="M246" s="2" t="str">
        <f>VLOOKUP(H246, '쿼리1'!$A:$R, 17, 0)</f>
        <v>8도-VN)에그베이컨 크루아상 샌드위치690g(TR)-재질변경</v>
      </c>
      <c r="N246" s="2" t="str">
        <f>VLOOKUP(H246, '쿼리1'!$A:$P, 15, 0)</f>
        <v>나이론75</v>
      </c>
      <c r="O246" s="2">
        <v>1000165934</v>
      </c>
      <c r="P246" s="2" t="str">
        <f>VLOOKUP(H246, '쿼리1'!$A:$R, 17, 0)</f>
        <v>8도-VN)에그베이컨 크루아상 샌드위치690g(TR)-재질변경</v>
      </c>
      <c r="Q246" s="4">
        <f>VLOOKUP(H246, '쿼리1'!$A:$U, 20, 0)</f>
        <v>12</v>
      </c>
      <c r="R246" s="2" t="s">
        <v>31</v>
      </c>
      <c r="S246" s="2" t="s">
        <v>31</v>
      </c>
      <c r="T246" s="2" t="s">
        <v>5399</v>
      </c>
      <c r="U246" s="2" t="s">
        <v>5397</v>
      </c>
      <c r="V246" s="3">
        <v>45552</v>
      </c>
      <c r="W246" s="3">
        <v>45548</v>
      </c>
      <c r="X246" s="6">
        <f t="shared" ref="X246:X248" si="224">IFERROR(IF(W246-V246&gt;0, "+" &amp; (W246-V246), W246-V246), "X")</f>
        <v>-4</v>
      </c>
      <c r="Y246" s="3">
        <v>45555</v>
      </c>
      <c r="Z246" s="3">
        <v>45556</v>
      </c>
      <c r="AA246" s="6" t="str">
        <f t="shared" si="220"/>
        <v>+1</v>
      </c>
      <c r="AB246" s="3">
        <v>45558</v>
      </c>
      <c r="AC246" s="5" t="s">
        <v>5396</v>
      </c>
      <c r="AD246" s="6">
        <f t="shared" ca="1" si="223"/>
        <v>98</v>
      </c>
      <c r="AE246" s="2" t="s">
        <v>5388</v>
      </c>
      <c r="AF246" s="2" t="s">
        <v>5388</v>
      </c>
      <c r="AG246" s="2" t="str">
        <f>IFERROR(AF246-AE246, "X")</f>
        <v>X</v>
      </c>
      <c r="AH246" s="3">
        <v>45556</v>
      </c>
      <c r="AI246" s="3">
        <v>45566</v>
      </c>
      <c r="AJ246" s="3"/>
      <c r="AK246" s="2" t="str">
        <f t="shared" si="180"/>
        <v>+10</v>
      </c>
      <c r="AL246" s="2" t="s">
        <v>5567</v>
      </c>
      <c r="AM246" s="2" t="str">
        <f t="shared" si="181"/>
        <v>생산완료(+10)</v>
      </c>
      <c r="AN246" s="9">
        <f t="shared" si="182"/>
        <v>45590</v>
      </c>
      <c r="AO246" s="9">
        <f t="shared" si="183"/>
        <v>45590</v>
      </c>
      <c r="AP246" s="9"/>
      <c r="AQ246" s="2">
        <f t="shared" si="213"/>
        <v>0</v>
      </c>
      <c r="AR246" s="12">
        <f t="shared" si="184"/>
        <v>0</v>
      </c>
      <c r="AS246" t="s">
        <v>5567</v>
      </c>
      <c r="AT246" t="str">
        <f t="shared" si="185"/>
        <v>생산완료(0)</v>
      </c>
    </row>
    <row r="247" spans="2:46" x14ac:dyDescent="0.3">
      <c r="B247" s="2" t="s">
        <v>5585</v>
      </c>
      <c r="C247" s="7">
        <v>-16</v>
      </c>
      <c r="D247" s="2" t="s">
        <v>5408</v>
      </c>
      <c r="E247" s="2" t="s">
        <v>5458</v>
      </c>
      <c r="F247" s="2"/>
      <c r="G247" s="2" t="s">
        <v>5442</v>
      </c>
      <c r="H247" s="2" t="s">
        <v>2726</v>
      </c>
      <c r="I247" s="2" t="str">
        <f t="shared" si="176"/>
        <v>20240911-1000167241-인쇄</v>
      </c>
      <c r="J247" s="2" t="str">
        <f t="shared" si="177"/>
        <v>20240911-1000167241-합지</v>
      </c>
      <c r="K247" s="2" t="str">
        <f t="shared" si="178"/>
        <v>20240911-1000167241-분단</v>
      </c>
      <c r="L247" s="2" t="str">
        <f t="shared" si="179"/>
        <v>20240911-1000167241-제대</v>
      </c>
      <c r="M247" s="2" t="str">
        <f>VLOOKUP(H247, '쿼리1'!$A:$R, 17, 0)</f>
        <v>7도-수협-어기여찬 수산물(어기여찬 1kg-건어 소)</v>
      </c>
      <c r="N247" s="2" t="str">
        <f>VLOOKUP(H247, '쿼리1'!$A:$P, 15, 0)</f>
        <v>패트92</v>
      </c>
      <c r="O247" s="2">
        <v>1000167241</v>
      </c>
      <c r="P247" s="2" t="str">
        <f>VLOOKUP(H247, '쿼리1'!$A:$R, 17, 0)</f>
        <v>7도-수협-어기여찬 수산물(어기여찬 1kg-건어 소)</v>
      </c>
      <c r="Q247" s="4">
        <f>VLOOKUP(H247, '쿼리1'!$A:$U, 20, 0)</f>
        <v>26666</v>
      </c>
      <c r="R247" s="2" t="s">
        <v>31</v>
      </c>
      <c r="S247" s="2" t="s">
        <v>5399</v>
      </c>
      <c r="T247" s="2" t="s">
        <v>5397</v>
      </c>
      <c r="U247" s="2" t="s">
        <v>31</v>
      </c>
      <c r="V247" s="3">
        <v>45552</v>
      </c>
      <c r="W247" s="3">
        <v>45555</v>
      </c>
      <c r="X247" s="6" t="str">
        <f t="shared" si="224"/>
        <v>+3</v>
      </c>
      <c r="Y247" s="3">
        <v>45555</v>
      </c>
      <c r="Z247" s="5" t="s">
        <v>5396</v>
      </c>
      <c r="AA247" s="6">
        <f ca="1">TODAY()-Y247</f>
        <v>101</v>
      </c>
      <c r="AB247" s="3" t="s">
        <v>5388</v>
      </c>
      <c r="AC247" s="2" t="s">
        <v>5388</v>
      </c>
      <c r="AD247" s="6" t="str">
        <f>IFERROR(AC247-AB247, "X")</f>
        <v>X</v>
      </c>
      <c r="AE247" s="3">
        <v>45559</v>
      </c>
      <c r="AF247" s="3">
        <v>45575</v>
      </c>
      <c r="AG247" s="2" t="str">
        <f t="shared" ref="AG247:AG248" si="225">IFERROR(IF(AF247-AE247&gt;0, "+" &amp; (AF247-AE247), AF247-AE247), "X")</f>
        <v>+16</v>
      </c>
      <c r="AH247" s="3">
        <v>45575</v>
      </c>
      <c r="AI247" s="3">
        <f t="shared" ref="AI247:AI248" si="226">AE247</f>
        <v>45559</v>
      </c>
      <c r="AJ247" s="3"/>
      <c r="AK247" s="2">
        <f t="shared" si="180"/>
        <v>-16</v>
      </c>
      <c r="AL247" s="2" t="s">
        <v>5567</v>
      </c>
      <c r="AM247" s="2" t="str">
        <f t="shared" si="181"/>
        <v>생산완료(-16)</v>
      </c>
      <c r="AN247" s="9">
        <f t="shared" si="182"/>
        <v>45575</v>
      </c>
      <c r="AO247" s="9">
        <f t="shared" si="183"/>
        <v>45559</v>
      </c>
      <c r="AP247" s="9"/>
      <c r="AQ247" s="2">
        <f t="shared" si="213"/>
        <v>-16</v>
      </c>
      <c r="AR247" s="12">
        <f t="shared" si="184"/>
        <v>-16</v>
      </c>
      <c r="AS247" t="s">
        <v>5567</v>
      </c>
      <c r="AT247" t="str">
        <f t="shared" si="185"/>
        <v>생산완료(-16)</v>
      </c>
    </row>
    <row r="248" spans="2:46" x14ac:dyDescent="0.3">
      <c r="B248" s="2" t="s">
        <v>5585</v>
      </c>
      <c r="C248" s="7">
        <v>-16</v>
      </c>
      <c r="D248" s="2" t="s">
        <v>5408</v>
      </c>
      <c r="E248" s="2" t="s">
        <v>5432</v>
      </c>
      <c r="F248" s="2"/>
      <c r="G248" s="2" t="s">
        <v>5442</v>
      </c>
      <c r="H248" s="2" t="s">
        <v>3060</v>
      </c>
      <c r="I248" s="2" t="str">
        <f t="shared" si="176"/>
        <v>20240911-1000167249-인쇄</v>
      </c>
      <c r="J248" s="2" t="str">
        <f t="shared" si="177"/>
        <v>20240911-1000167249-합지</v>
      </c>
      <c r="K248" s="2" t="str">
        <f t="shared" si="178"/>
        <v>20240911-1000167249-분단</v>
      </c>
      <c r="L248" s="2" t="str">
        <f t="shared" si="179"/>
        <v>20240911-1000167249-제대</v>
      </c>
      <c r="M248" s="2" t="str">
        <f>VLOOKUP(H248, '쿼리1'!$A:$R, 17, 0)</f>
        <v>7도-수협-어기여찬 수산물(어기여찬 3kg-건어 대)</v>
      </c>
      <c r="N248" s="2" t="str">
        <f>VLOOKUP(H248, '쿼리1'!$A:$P, 15, 0)</f>
        <v>패트92</v>
      </c>
      <c r="O248" s="2">
        <v>1000167249</v>
      </c>
      <c r="P248" s="2" t="str">
        <f>VLOOKUP(H248, '쿼리1'!$A:$R, 17, 0)</f>
        <v>7도-수협-어기여찬 수산물(어기여찬 3kg-건어 대)</v>
      </c>
      <c r="Q248" s="4">
        <f>VLOOKUP(H248, '쿼리1'!$A:$U, 20, 0)</f>
        <v>24000</v>
      </c>
      <c r="R248" s="2" t="s">
        <v>31</v>
      </c>
      <c r="S248" s="2" t="s">
        <v>31</v>
      </c>
      <c r="T248" s="2" t="s">
        <v>5397</v>
      </c>
      <c r="U248" s="2" t="s">
        <v>31</v>
      </c>
      <c r="V248" s="3">
        <v>45552</v>
      </c>
      <c r="W248" s="3">
        <v>45555</v>
      </c>
      <c r="X248" s="6" t="str">
        <f t="shared" si="224"/>
        <v>+3</v>
      </c>
      <c r="Y248" s="3">
        <v>45555</v>
      </c>
      <c r="Z248" s="3">
        <v>45561</v>
      </c>
      <c r="AA248" s="6" t="str">
        <f t="shared" ref="AA248:AA250" si="227">IFERROR(IF(Z248-Y248&gt;0, "+" &amp; (Z248-Y248), Z248-Y248), "X")</f>
        <v>+6</v>
      </c>
      <c r="AB248" s="3" t="s">
        <v>5388</v>
      </c>
      <c r="AC248" s="2" t="s">
        <v>5388</v>
      </c>
      <c r="AD248" s="6" t="str">
        <f>IFERROR(AC248-AB248, "X")</f>
        <v>X</v>
      </c>
      <c r="AE248" s="3">
        <v>45559</v>
      </c>
      <c r="AF248" s="3">
        <v>45575</v>
      </c>
      <c r="AG248" s="2" t="str">
        <f t="shared" si="225"/>
        <v>+16</v>
      </c>
      <c r="AH248" s="3">
        <v>45575</v>
      </c>
      <c r="AI248" s="3">
        <f t="shared" si="226"/>
        <v>45559</v>
      </c>
      <c r="AJ248" s="3"/>
      <c r="AK248" s="2">
        <f t="shared" si="180"/>
        <v>-16</v>
      </c>
      <c r="AL248" s="2" t="s">
        <v>5567</v>
      </c>
      <c r="AM248" s="2" t="str">
        <f t="shared" si="181"/>
        <v>생산완료(-16)</v>
      </c>
      <c r="AN248" s="9">
        <f t="shared" si="182"/>
        <v>45575</v>
      </c>
      <c r="AO248" s="9">
        <f t="shared" si="183"/>
        <v>45559</v>
      </c>
      <c r="AP248" s="9"/>
      <c r="AQ248" s="2">
        <f t="shared" si="213"/>
        <v>-16</v>
      </c>
      <c r="AR248" s="12">
        <f t="shared" si="184"/>
        <v>-16</v>
      </c>
      <c r="AS248" t="s">
        <v>5567</v>
      </c>
      <c r="AT248" t="str">
        <f t="shared" si="185"/>
        <v>생산완료(-16)</v>
      </c>
    </row>
    <row r="249" spans="2:46" x14ac:dyDescent="0.3">
      <c r="B249" s="2" t="s">
        <v>5455</v>
      </c>
      <c r="C249" s="7">
        <v>13</v>
      </c>
      <c r="D249" s="2"/>
      <c r="E249" s="2" t="s">
        <v>5412</v>
      </c>
      <c r="F249" s="2" t="s">
        <v>5471</v>
      </c>
      <c r="G249" s="2"/>
      <c r="H249" s="2" t="s">
        <v>4879</v>
      </c>
      <c r="I249" s="2" t="str">
        <f t="shared" si="176"/>
        <v>20240911-1000167791-인쇄</v>
      </c>
      <c r="J249" s="2" t="str">
        <f t="shared" si="177"/>
        <v>20240911-1000167791-합지</v>
      </c>
      <c r="K249" s="2" t="str">
        <f t="shared" si="178"/>
        <v>20240911-1000167791-분단</v>
      </c>
      <c r="L249" s="2" t="str">
        <f t="shared" si="179"/>
        <v>20240911-1000167791-제대</v>
      </c>
      <c r="M249" s="2" t="str">
        <f>VLOOKUP(H249, '쿼리1'!$A:$R, 17, 0)</f>
        <v>무지(SB-소시지 프레첼 소금빵</v>
      </c>
      <c r="N249" s="2" t="str">
        <f>VLOOKUP(H249, '쿼리1'!$A:$P, 15, 0)</f>
        <v>오씨피피40</v>
      </c>
      <c r="O249" s="2">
        <v>1000167791</v>
      </c>
      <c r="P249" s="2" t="str">
        <f>VLOOKUP(H249, '쿼리1'!$A:$R, 17, 0)</f>
        <v>무지(SB-소시지 프레첼 소금빵</v>
      </c>
      <c r="Q249" s="4">
        <f>VLOOKUP(H249, '쿼리1'!$A:$U, 20, 0)</f>
        <v>48</v>
      </c>
      <c r="R249" s="2" t="s">
        <v>5397</v>
      </c>
      <c r="S249" s="2" t="s">
        <v>31</v>
      </c>
      <c r="T249" s="2" t="s">
        <v>5399</v>
      </c>
      <c r="U249" s="2" t="s">
        <v>5397</v>
      </c>
      <c r="V249" s="2" t="s">
        <v>5388</v>
      </c>
      <c r="W249" s="3" t="s">
        <v>5388</v>
      </c>
      <c r="X249" s="6" t="str">
        <f>IFERROR(W249-V249, "X")</f>
        <v>X</v>
      </c>
      <c r="Y249" s="3">
        <v>45555</v>
      </c>
      <c r="Z249" s="3">
        <v>45556</v>
      </c>
      <c r="AA249" s="6" t="str">
        <f t="shared" si="227"/>
        <v>+1</v>
      </c>
      <c r="AB249" s="3">
        <v>45558</v>
      </c>
      <c r="AC249" s="5" t="s">
        <v>5396</v>
      </c>
      <c r="AD249" s="6">
        <f ca="1">TODAY()-AB249</f>
        <v>98</v>
      </c>
      <c r="AE249" s="2" t="s">
        <v>5388</v>
      </c>
      <c r="AF249" s="2" t="s">
        <v>5388</v>
      </c>
      <c r="AG249" s="2" t="str">
        <f>IFERROR(AF249-AE249, "X")</f>
        <v>X</v>
      </c>
      <c r="AH249" s="3">
        <v>45556</v>
      </c>
      <c r="AI249" s="3">
        <v>45569</v>
      </c>
      <c r="AJ249" s="3"/>
      <c r="AK249" s="2" t="str">
        <f t="shared" si="180"/>
        <v>+13</v>
      </c>
      <c r="AL249" s="2" t="s">
        <v>5567</v>
      </c>
      <c r="AM249" s="2" t="str">
        <f t="shared" si="181"/>
        <v>생산완료(+13)</v>
      </c>
      <c r="AN249" s="9">
        <f t="shared" si="182"/>
        <v>45633</v>
      </c>
      <c r="AO249" s="9">
        <f t="shared" si="183"/>
        <v>45636</v>
      </c>
      <c r="AP249" s="9"/>
      <c r="AQ249" s="2">
        <f t="shared" si="213"/>
        <v>3</v>
      </c>
      <c r="AR249" s="12" t="str">
        <f t="shared" si="184"/>
        <v>+3</v>
      </c>
      <c r="AS249" t="s">
        <v>5567</v>
      </c>
      <c r="AT249" t="str">
        <f t="shared" si="185"/>
        <v>생산완료(+3)</v>
      </c>
    </row>
    <row r="250" spans="2:46" x14ac:dyDescent="0.3">
      <c r="B250" s="2" t="s">
        <v>5585</v>
      </c>
      <c r="C250" s="7">
        <v>-16</v>
      </c>
      <c r="D250" s="2" t="s">
        <v>5424</v>
      </c>
      <c r="E250" s="2" t="s">
        <v>5421</v>
      </c>
      <c r="F250" s="2"/>
      <c r="G250" s="2" t="s">
        <v>5442</v>
      </c>
      <c r="H250" s="2" t="s">
        <v>3789</v>
      </c>
      <c r="I250" s="2" t="str">
        <f t="shared" si="176"/>
        <v>20240911-1000169065-인쇄</v>
      </c>
      <c r="J250" s="2" t="str">
        <f t="shared" si="177"/>
        <v>20240911-1000169065-합지</v>
      </c>
      <c r="K250" s="2" t="str">
        <f t="shared" si="178"/>
        <v>20240911-1000169065-분단</v>
      </c>
      <c r="L250" s="2" t="str">
        <f t="shared" si="179"/>
        <v>20240911-1000169065-제대</v>
      </c>
      <c r="M250" s="2" t="str">
        <f>VLOOKUP(H250, '쿼리1'!$A:$R, 17, 0)</f>
        <v>1도-크래커랩-깃든(320x400)</v>
      </c>
      <c r="N250" s="2" t="str">
        <f>VLOOKUP(H250, '쿼리1'!$A:$P, 15, 0)</f>
        <v>패트80</v>
      </c>
      <c r="O250" s="2">
        <v>1000169065</v>
      </c>
      <c r="P250" s="2" t="str">
        <f>VLOOKUP(H250, '쿼리1'!$A:$R, 17, 0)</f>
        <v>1도-크래커랩-깃든(320x400)</v>
      </c>
      <c r="Q250" s="4">
        <f>VLOOKUP(H250, '쿼리1'!$A:$U, 20, 0)</f>
        <v>18750</v>
      </c>
      <c r="R250" s="2" t="s">
        <v>31</v>
      </c>
      <c r="S250" s="2" t="s">
        <v>31</v>
      </c>
      <c r="T250" s="2" t="s">
        <v>5397</v>
      </c>
      <c r="U250" s="2" t="s">
        <v>31</v>
      </c>
      <c r="V250" s="3">
        <v>45552</v>
      </c>
      <c r="W250" s="3">
        <v>45554</v>
      </c>
      <c r="X250" s="6" t="str">
        <f t="shared" ref="X250:X251" si="228">IFERROR(IF(W250-V250&gt;0, "+" &amp; (W250-V250), W250-V250), "X")</f>
        <v>+2</v>
      </c>
      <c r="Y250" s="3">
        <v>45555</v>
      </c>
      <c r="Z250" s="3">
        <v>45560</v>
      </c>
      <c r="AA250" s="6" t="str">
        <f t="shared" si="227"/>
        <v>+5</v>
      </c>
      <c r="AB250" s="3" t="s">
        <v>5388</v>
      </c>
      <c r="AC250" s="2" t="s">
        <v>5388</v>
      </c>
      <c r="AD250" s="6" t="str">
        <f>IFERROR(AC250-AB250, "X")</f>
        <v>X</v>
      </c>
      <c r="AE250" s="3">
        <v>45559</v>
      </c>
      <c r="AF250" s="3">
        <v>45575</v>
      </c>
      <c r="AG250" s="2" t="str">
        <f>IFERROR(IF(AF250-AE250&gt;0, "+" &amp; (AF250-AE250), AF250-AE250), "X")</f>
        <v>+16</v>
      </c>
      <c r="AH250" s="3">
        <v>45575</v>
      </c>
      <c r="AI250" s="3">
        <f>AE250</f>
        <v>45559</v>
      </c>
      <c r="AJ250" s="3"/>
      <c r="AK250" s="2">
        <f t="shared" si="180"/>
        <v>-16</v>
      </c>
      <c r="AL250" s="2" t="s">
        <v>5567</v>
      </c>
      <c r="AM250" s="2" t="str">
        <f t="shared" si="181"/>
        <v>생산완료(-16)</v>
      </c>
      <c r="AN250" s="9">
        <f t="shared" si="182"/>
        <v>45608</v>
      </c>
      <c r="AO250" s="9">
        <f t="shared" si="183"/>
        <v>45603</v>
      </c>
      <c r="AP250" s="9"/>
      <c r="AQ250" s="2">
        <f t="shared" si="213"/>
        <v>-5</v>
      </c>
      <c r="AR250" s="12">
        <f t="shared" si="184"/>
        <v>-5</v>
      </c>
      <c r="AS250" t="s">
        <v>5567</v>
      </c>
      <c r="AT250" t="str">
        <f t="shared" si="185"/>
        <v>생산완료(-5)</v>
      </c>
    </row>
    <row r="251" spans="2:46" x14ac:dyDescent="0.3">
      <c r="B251" s="2" t="s">
        <v>5431</v>
      </c>
      <c r="C251" s="7">
        <v>20</v>
      </c>
      <c r="D251" s="2" t="s">
        <v>5424</v>
      </c>
      <c r="E251" s="2" t="s">
        <v>5458</v>
      </c>
      <c r="F251" s="2" t="s">
        <v>5471</v>
      </c>
      <c r="G251" s="2"/>
      <c r="H251" s="2" t="s">
        <v>4999</v>
      </c>
      <c r="I251" s="2" t="str">
        <f t="shared" si="176"/>
        <v>20240911-1118P0274-인쇄</v>
      </c>
      <c r="J251" s="2" t="str">
        <f t="shared" si="177"/>
        <v>20240911-1118P0274-합지</v>
      </c>
      <c r="K251" s="2" t="str">
        <f t="shared" si="178"/>
        <v>20240911-1118P0274-분단</v>
      </c>
      <c r="L251" s="2" t="str">
        <f t="shared" si="179"/>
        <v>20240911-1118P0274-제대</v>
      </c>
      <c r="M251" s="2" t="str">
        <f>VLOOKUP(H251, '쿼리1'!$A:$R, 17, 0)</f>
        <v>3도-밀크앤허니)고소한소보루빵 67g(240kacl)-두께변경</v>
      </c>
      <c r="N251" s="2" t="str">
        <f>VLOOKUP(H251, '쿼리1'!$A:$P, 15, 0)</f>
        <v>오씨피피(투명)40=3도-밀크앤허니)고소한소보루빵 67g(240kacl)-두께변경</v>
      </c>
      <c r="O251" s="2" t="s">
        <v>5702</v>
      </c>
      <c r="P251" s="2" t="str">
        <f>VLOOKUP(H251, '쿼리1'!$A:$R, 17, 0)</f>
        <v>3도-밀크앤허니)고소한소보루빵 67g(240kacl)-두께변경</v>
      </c>
      <c r="Q251" s="4">
        <f>VLOOKUP(H251, '쿼리1'!$A:$U, 20, 0)</f>
        <v>16</v>
      </c>
      <c r="R251" s="2" t="s">
        <v>31</v>
      </c>
      <c r="S251" s="2" t="s">
        <v>5399</v>
      </c>
      <c r="T251" s="2" t="s">
        <v>5399</v>
      </c>
      <c r="U251" s="2" t="s">
        <v>5397</v>
      </c>
      <c r="V251" s="3">
        <v>45552</v>
      </c>
      <c r="W251" s="3">
        <v>45554</v>
      </c>
      <c r="X251" s="6" t="str">
        <f t="shared" si="228"/>
        <v>+2</v>
      </c>
      <c r="Y251" s="3">
        <v>45555</v>
      </c>
      <c r="Z251" s="5" t="s">
        <v>5396</v>
      </c>
      <c r="AA251" s="6">
        <f ca="1">TODAY()-Y251</f>
        <v>101</v>
      </c>
      <c r="AB251" s="3">
        <v>45558</v>
      </c>
      <c r="AC251" s="5" t="s">
        <v>5396</v>
      </c>
      <c r="AD251" s="6">
        <f ca="1">TODAY()-AB251</f>
        <v>98</v>
      </c>
      <c r="AE251" s="2" t="s">
        <v>5388</v>
      </c>
      <c r="AF251" s="2" t="s">
        <v>5388</v>
      </c>
      <c r="AG251" s="2" t="str">
        <f>IFERROR(AF251-AE251, "X")</f>
        <v>X</v>
      </c>
      <c r="AH251" s="3">
        <v>45554</v>
      </c>
      <c r="AI251" s="3">
        <v>45574</v>
      </c>
      <c r="AJ251" s="3"/>
      <c r="AK251" s="2" t="str">
        <f t="shared" si="180"/>
        <v>+20</v>
      </c>
      <c r="AL251" s="2" t="s">
        <v>5567</v>
      </c>
      <c r="AM251" s="2" t="str">
        <f t="shared" si="181"/>
        <v>생산완료(+20)</v>
      </c>
      <c r="AN251" s="9">
        <f t="shared" si="182"/>
        <v>45653</v>
      </c>
      <c r="AO251" s="9">
        <f t="shared" si="183"/>
        <v>45651</v>
      </c>
      <c r="AP251" s="9"/>
      <c r="AQ251" s="2">
        <f t="shared" si="213"/>
        <v>-2</v>
      </c>
      <c r="AR251" s="12">
        <f t="shared" si="184"/>
        <v>-2</v>
      </c>
      <c r="AS251" t="s">
        <v>5567</v>
      </c>
      <c r="AT251" t="str">
        <f t="shared" si="185"/>
        <v>생산완료(-2)</v>
      </c>
    </row>
    <row r="252" spans="2:46" x14ac:dyDescent="0.3">
      <c r="B252" s="2" t="s">
        <v>5585</v>
      </c>
      <c r="C252" s="7">
        <v>-16</v>
      </c>
      <c r="D252" s="2"/>
      <c r="E252" s="2" t="s">
        <v>5409</v>
      </c>
      <c r="F252" s="2"/>
      <c r="G252" s="2" t="s">
        <v>5442</v>
      </c>
      <c r="H252" s="2" t="s">
        <v>3198</v>
      </c>
      <c r="I252" s="2" t="str">
        <f t="shared" si="176"/>
        <v>20240911-1218N0146-인쇄</v>
      </c>
      <c r="J252" s="2" t="str">
        <f t="shared" si="177"/>
        <v>20240911-1218N0146-합지</v>
      </c>
      <c r="K252" s="2" t="str">
        <f t="shared" si="178"/>
        <v>20240911-1218N0146-분단</v>
      </c>
      <c r="L252" s="2" t="str">
        <f t="shared" si="179"/>
        <v>20240911-1218N0146-제대</v>
      </c>
      <c r="M252" s="2" t="str">
        <f>VLOOKUP(H252, '쿼리1'!$A:$R, 17, 0)</f>
        <v>무지</v>
      </c>
      <c r="N252" s="2" t="str">
        <f>VLOOKUP(H252, '쿼리1'!$A:$P, 15, 0)</f>
        <v>나이론60</v>
      </c>
      <c r="O252" s="2" t="s">
        <v>5709</v>
      </c>
      <c r="P252" s="2" t="str">
        <f>VLOOKUP(H252, '쿼리1'!$A:$R, 17, 0)</f>
        <v>무지</v>
      </c>
      <c r="Q252" s="4">
        <f>VLOOKUP(H252, '쿼리1'!$A:$U, 20, 0)</f>
        <v>18461</v>
      </c>
      <c r="R252" s="2" t="s">
        <v>5397</v>
      </c>
      <c r="S252" s="2" t="s">
        <v>31</v>
      </c>
      <c r="T252" s="2" t="s">
        <v>5397</v>
      </c>
      <c r="U252" s="2" t="s">
        <v>31</v>
      </c>
      <c r="V252" s="2" t="s">
        <v>5388</v>
      </c>
      <c r="W252" s="3" t="s">
        <v>5388</v>
      </c>
      <c r="X252" s="6" t="str">
        <f>IFERROR(W252-V252, "X")</f>
        <v>X</v>
      </c>
      <c r="Y252" s="3">
        <v>45555</v>
      </c>
      <c r="Z252" s="3">
        <v>45555</v>
      </c>
      <c r="AA252" s="6">
        <f t="shared" ref="AA252:AA253" si="229">IFERROR(IF(Z252-Y252&gt;0, "+" &amp; (Z252-Y252), Z252-Y252), "X")</f>
        <v>0</v>
      </c>
      <c r="AB252" s="3" t="s">
        <v>5388</v>
      </c>
      <c r="AC252" s="2" t="s">
        <v>5388</v>
      </c>
      <c r="AD252" s="6" t="str">
        <f>IFERROR(AC252-AB252, "X")</f>
        <v>X</v>
      </c>
      <c r="AE252" s="3">
        <v>45559</v>
      </c>
      <c r="AF252" s="3">
        <v>45575</v>
      </c>
      <c r="AG252" s="2" t="str">
        <f t="shared" ref="AG252:AG254" si="230">IFERROR(IF(AF252-AE252&gt;0, "+" &amp; (AF252-AE252), AF252-AE252), "X")</f>
        <v>+16</v>
      </c>
      <c r="AH252" s="3">
        <v>45575</v>
      </c>
      <c r="AI252" s="3">
        <f t="shared" ref="AI252:AI254" si="231">AE252</f>
        <v>45559</v>
      </c>
      <c r="AJ252" s="3"/>
      <c r="AK252" s="2">
        <f t="shared" si="180"/>
        <v>-16</v>
      </c>
      <c r="AL252" s="2" t="s">
        <v>5567</v>
      </c>
      <c r="AM252" s="2" t="str">
        <f t="shared" si="181"/>
        <v>생산완료(-16)</v>
      </c>
      <c r="AN252" s="9">
        <f t="shared" si="182"/>
        <v>45602</v>
      </c>
      <c r="AO252" s="9">
        <f t="shared" si="183"/>
        <v>45593</v>
      </c>
      <c r="AP252" s="9"/>
      <c r="AQ252" s="2">
        <f t="shared" si="213"/>
        <v>-9</v>
      </c>
      <c r="AR252" s="12">
        <f t="shared" si="184"/>
        <v>-9</v>
      </c>
      <c r="AS252" t="s">
        <v>5567</v>
      </c>
      <c r="AT252" t="str">
        <f t="shared" si="185"/>
        <v>생산완료(-9)</v>
      </c>
    </row>
    <row r="253" spans="2:46" x14ac:dyDescent="0.3">
      <c r="B253" s="2" t="s">
        <v>5585</v>
      </c>
      <c r="C253" s="7">
        <v>-16</v>
      </c>
      <c r="D253" s="2" t="s">
        <v>5408</v>
      </c>
      <c r="E253" s="2" t="s">
        <v>5412</v>
      </c>
      <c r="F253" s="2"/>
      <c r="G253" s="2" t="s">
        <v>5442</v>
      </c>
      <c r="H253" s="2" t="s">
        <v>1057</v>
      </c>
      <c r="I253" s="2" t="str">
        <f t="shared" si="176"/>
        <v>20240911-1219P0336-인쇄</v>
      </c>
      <c r="J253" s="2" t="str">
        <f t="shared" si="177"/>
        <v>20240911-1219P0336-합지</v>
      </c>
      <c r="K253" s="2" t="str">
        <f t="shared" si="178"/>
        <v>20240911-1219P0336-분단</v>
      </c>
      <c r="L253" s="2" t="str">
        <f t="shared" si="179"/>
        <v>20240911-1219P0336-제대</v>
      </c>
      <c r="M253" s="2" t="str">
        <f>VLOOKUP(H253, '쿼리1'!$A:$R, 17, 0)</f>
        <v>5도-혜혜만두-셀러리만두550g</v>
      </c>
      <c r="N253" s="2" t="str">
        <f>VLOOKUP(H253, '쿼리1'!$A:$P, 15, 0)</f>
        <v>나이론80</v>
      </c>
      <c r="O253" s="2" t="s">
        <v>5710</v>
      </c>
      <c r="P253" s="2" t="str">
        <f>VLOOKUP(H253, '쿼리1'!$A:$R, 17, 0)</f>
        <v>5도-혜혜만두-셀러리만두550g</v>
      </c>
      <c r="Q253" s="4">
        <f>VLOOKUP(H253, '쿼리1'!$A:$U, 20, 0)</f>
        <v>30000</v>
      </c>
      <c r="R253" s="2" t="s">
        <v>31</v>
      </c>
      <c r="S253" s="2" t="s">
        <v>31</v>
      </c>
      <c r="T253" s="2" t="s">
        <v>5397</v>
      </c>
      <c r="U253" s="2" t="s">
        <v>31</v>
      </c>
      <c r="V253" s="3">
        <v>45552</v>
      </c>
      <c r="W253" s="3">
        <v>45555</v>
      </c>
      <c r="X253" s="6" t="str">
        <f>IFERROR(IF(W253-V253&gt;0, "+" &amp; (W253-V253), W253-V253), "X")</f>
        <v>+3</v>
      </c>
      <c r="Y253" s="3">
        <v>45555</v>
      </c>
      <c r="Z253" s="3">
        <v>45556</v>
      </c>
      <c r="AA253" s="6" t="str">
        <f t="shared" si="229"/>
        <v>+1</v>
      </c>
      <c r="AB253" s="3" t="s">
        <v>5388</v>
      </c>
      <c r="AC253" s="2" t="s">
        <v>5388</v>
      </c>
      <c r="AD253" s="6" t="str">
        <f>IFERROR(AC253-AB253, "X")</f>
        <v>X</v>
      </c>
      <c r="AE253" s="3">
        <v>45559</v>
      </c>
      <c r="AF253" s="3">
        <v>45575</v>
      </c>
      <c r="AG253" s="2" t="str">
        <f t="shared" si="230"/>
        <v>+16</v>
      </c>
      <c r="AH253" s="3">
        <v>45575</v>
      </c>
      <c r="AI253" s="3">
        <f t="shared" si="231"/>
        <v>45559</v>
      </c>
      <c r="AJ253" s="3"/>
      <c r="AK253" s="2">
        <f t="shared" si="180"/>
        <v>-16</v>
      </c>
      <c r="AL253" s="2" t="s">
        <v>5567</v>
      </c>
      <c r="AM253" s="2" t="str">
        <f t="shared" si="181"/>
        <v>생산완료(-16)</v>
      </c>
      <c r="AN253" s="9">
        <f t="shared" si="182"/>
        <v>45652</v>
      </c>
      <c r="AO253" s="9">
        <f t="shared" si="183"/>
        <v>45649</v>
      </c>
      <c r="AP253" s="9"/>
      <c r="AQ253" s="2">
        <f t="shared" si="213"/>
        <v>-3</v>
      </c>
      <c r="AR253" s="12">
        <f t="shared" si="184"/>
        <v>-3</v>
      </c>
      <c r="AS253" t="s">
        <v>5567</v>
      </c>
      <c r="AT253" t="str">
        <f t="shared" si="185"/>
        <v>생산완료(-3)</v>
      </c>
    </row>
    <row r="254" spans="2:46" x14ac:dyDescent="0.3">
      <c r="B254" s="2" t="s">
        <v>5522</v>
      </c>
      <c r="C254" s="7">
        <v>-12</v>
      </c>
      <c r="D254" s="2"/>
      <c r="E254" s="2"/>
      <c r="F254" s="2"/>
      <c r="G254" s="2" t="s">
        <v>5456</v>
      </c>
      <c r="H254" s="2" t="s">
        <v>1547</v>
      </c>
      <c r="I254" s="2" t="str">
        <f t="shared" si="176"/>
        <v>20240911-2000141347-인쇄</v>
      </c>
      <c r="J254" s="2" t="str">
        <f t="shared" si="177"/>
        <v>20240911-2000141347-합지</v>
      </c>
      <c r="K254" s="2" t="str">
        <f t="shared" si="178"/>
        <v>20240911-2000141347-분단</v>
      </c>
      <c r="L254" s="2" t="str">
        <f t="shared" si="179"/>
        <v>20240911-2000141347-제대</v>
      </c>
      <c r="M254" s="2" t="str">
        <f>VLOOKUP(H254, '쿼리1'!$A:$R, 17, 0)</f>
        <v>무지</v>
      </c>
      <c r="N254" s="2" t="str">
        <f>VLOOKUP(H254, '쿼리1'!$A:$P, 15, 0)</f>
        <v>PE튜브(투명)50</v>
      </c>
      <c r="O254" s="2">
        <v>2000141347</v>
      </c>
      <c r="P254" s="2" t="str">
        <f>VLOOKUP(H254, '쿼리1'!$A:$R, 17, 0)</f>
        <v>무지</v>
      </c>
      <c r="Q254" s="4">
        <f>VLOOKUP(H254, '쿼리1'!$A:$U, 20, 0)</f>
        <v>50476</v>
      </c>
      <c r="R254" s="2" t="s">
        <v>5397</v>
      </c>
      <c r="S254" s="2" t="s">
        <v>5397</v>
      </c>
      <c r="T254" s="2" t="s">
        <v>5397</v>
      </c>
      <c r="U254" s="2" t="s">
        <v>31</v>
      </c>
      <c r="V254" s="2" t="s">
        <v>5388</v>
      </c>
      <c r="W254" s="2" t="s">
        <v>5388</v>
      </c>
      <c r="X254" s="6" t="str">
        <f>IFERROR(W254-V254, "X")</f>
        <v>X</v>
      </c>
      <c r="Y254" s="2" t="s">
        <v>5388</v>
      </c>
      <c r="Z254" s="3" t="s">
        <v>5388</v>
      </c>
      <c r="AA254" s="6" t="str">
        <f t="shared" ref="AA254:AA263" si="232">IFERROR(Z254-Y254, "X")</f>
        <v>X</v>
      </c>
      <c r="AB254" s="3" t="s">
        <v>5388</v>
      </c>
      <c r="AC254" s="2" t="s">
        <v>5388</v>
      </c>
      <c r="AD254" s="6" t="str">
        <f>IFERROR(AC254-AB254, "X")</f>
        <v>X</v>
      </c>
      <c r="AE254" s="3">
        <v>45548</v>
      </c>
      <c r="AF254" s="3">
        <v>45560</v>
      </c>
      <c r="AG254" s="2" t="str">
        <f t="shared" si="230"/>
        <v>+12</v>
      </c>
      <c r="AH254" s="3">
        <v>45560</v>
      </c>
      <c r="AI254" s="3">
        <f t="shared" si="231"/>
        <v>45548</v>
      </c>
      <c r="AJ254" s="3"/>
      <c r="AK254" s="2">
        <f t="shared" si="180"/>
        <v>-12</v>
      </c>
      <c r="AL254" s="2" t="s">
        <v>5567</v>
      </c>
      <c r="AM254" s="2" t="str">
        <f t="shared" si="181"/>
        <v>생산완료(-12)</v>
      </c>
      <c r="AN254" s="9">
        <f t="shared" si="182"/>
        <v>45560</v>
      </c>
      <c r="AO254" s="9">
        <f t="shared" si="183"/>
        <v>45548</v>
      </c>
      <c r="AP254" s="9"/>
      <c r="AQ254" s="2">
        <f t="shared" si="213"/>
        <v>-12</v>
      </c>
      <c r="AR254" s="12">
        <f t="shared" si="184"/>
        <v>-12</v>
      </c>
      <c r="AS254" t="s">
        <v>5567</v>
      </c>
      <c r="AT254" t="str">
        <f t="shared" si="185"/>
        <v>생산완료(-12)</v>
      </c>
    </row>
    <row r="255" spans="2:46" x14ac:dyDescent="0.3">
      <c r="B255" s="2" t="s">
        <v>5608</v>
      </c>
      <c r="C255" s="8">
        <v>-83</v>
      </c>
      <c r="D255" s="2"/>
      <c r="E255" s="2"/>
      <c r="F255" s="2"/>
      <c r="G255" s="2"/>
      <c r="H255" s="2" t="s">
        <v>355</v>
      </c>
      <c r="I255" s="2" t="str">
        <f t="shared" si="176"/>
        <v>20240911-2000148004-인쇄</v>
      </c>
      <c r="J255" s="2" t="str">
        <f t="shared" si="177"/>
        <v>20240911-2000148004-합지</v>
      </c>
      <c r="K255" s="2" t="str">
        <f t="shared" si="178"/>
        <v>20240911-2000148004-분단</v>
      </c>
      <c r="L255" s="2" t="str">
        <f t="shared" si="179"/>
        <v>20240911-2000148004-제대</v>
      </c>
      <c r="M255" s="2" t="str">
        <f>VLOOKUP(H255, '쿼리1'!$A:$R, 17, 0)</f>
        <v>무지</v>
      </c>
      <c r="N255" s="2" t="str">
        <f>VLOOKUP(H255, '쿼리1'!$A:$P, 15, 0)</f>
        <v>PE튜브(투명)50</v>
      </c>
      <c r="O255" s="2">
        <v>2000148004</v>
      </c>
      <c r="P255" s="2" t="str">
        <f>VLOOKUP(H255, '쿼리1'!$A:$R, 17, 0)</f>
        <v>무지</v>
      </c>
      <c r="Q255" s="4">
        <f>VLOOKUP(H255, '쿼리1'!$A:$U, 20, 0)</f>
        <v>15000</v>
      </c>
      <c r="R255" s="2" t="s">
        <v>5397</v>
      </c>
      <c r="S255" s="2" t="s">
        <v>5397</v>
      </c>
      <c r="T255" s="2" t="s">
        <v>5397</v>
      </c>
      <c r="U255" s="2" t="s">
        <v>5397</v>
      </c>
      <c r="V255" s="2" t="s">
        <v>5388</v>
      </c>
      <c r="W255" s="2" t="s">
        <v>5388</v>
      </c>
      <c r="X255" s="6" t="str">
        <f>IFERROR(W255-V255, "X")</f>
        <v>X</v>
      </c>
      <c r="Y255" s="2" t="s">
        <v>5388</v>
      </c>
      <c r="Z255" s="2" t="s">
        <v>5388</v>
      </c>
      <c r="AA255" s="6" t="str">
        <f t="shared" si="232"/>
        <v>X</v>
      </c>
      <c r="AB255" s="2" t="s">
        <v>5388</v>
      </c>
      <c r="AC255" s="2" t="s">
        <v>5388</v>
      </c>
      <c r="AD255" s="6" t="str">
        <f>IFERROR(AC255-AB255, "X")</f>
        <v>X</v>
      </c>
      <c r="AE255" s="2" t="s">
        <v>5388</v>
      </c>
      <c r="AF255" s="2" t="s">
        <v>5388</v>
      </c>
      <c r="AG255" s="2" t="str">
        <f>IFERROR(AF255-AE255, "X")</f>
        <v>X</v>
      </c>
      <c r="AH255" s="2" t="s">
        <v>5388</v>
      </c>
      <c r="AI255" s="3">
        <v>45573</v>
      </c>
      <c r="AJ255" s="3">
        <f ca="1">TODAY()</f>
        <v>45656</v>
      </c>
      <c r="AK255" s="2">
        <f t="shared" si="180"/>
        <v>-83</v>
      </c>
      <c r="AL255" s="2" t="str">
        <f>IF(C255&lt;0, "진행중", "지연")</f>
        <v>진행중</v>
      </c>
      <c r="AM255" s="2" t="str">
        <f t="shared" si="181"/>
        <v>진행중(-83)</v>
      </c>
      <c r="AN255" s="9">
        <f t="shared" si="182"/>
        <v>0</v>
      </c>
      <c r="AO255" s="9">
        <f t="shared" si="183"/>
        <v>45574</v>
      </c>
      <c r="AP255" s="9">
        <f ca="1">TODAY()</f>
        <v>45656</v>
      </c>
      <c r="AQ255" s="6">
        <f ca="1">AO255-AP255</f>
        <v>-82</v>
      </c>
      <c r="AR255" s="12">
        <f t="shared" ca="1" si="184"/>
        <v>-82</v>
      </c>
      <c r="AS255" t="str">
        <f ca="1">IF(AQ255&lt;0, "진행중", "지연")</f>
        <v>진행중</v>
      </c>
      <c r="AT255" t="str">
        <f t="shared" ca="1" si="185"/>
        <v>진행중(-82)</v>
      </c>
    </row>
    <row r="256" spans="2:46" x14ac:dyDescent="0.3">
      <c r="B256" s="2" t="s">
        <v>5576</v>
      </c>
      <c r="C256" s="7">
        <v>-20</v>
      </c>
      <c r="D256" s="2"/>
      <c r="E256" s="2"/>
      <c r="F256" s="2"/>
      <c r="G256" s="2" t="s">
        <v>5431</v>
      </c>
      <c r="H256" s="2" t="s">
        <v>1019</v>
      </c>
      <c r="I256" s="2" t="str">
        <f t="shared" si="176"/>
        <v>20240911-2000152174-인쇄</v>
      </c>
      <c r="J256" s="2" t="str">
        <f t="shared" si="177"/>
        <v>20240911-2000152174-합지</v>
      </c>
      <c r="K256" s="2" t="str">
        <f t="shared" si="178"/>
        <v>20240911-2000152174-분단</v>
      </c>
      <c r="L256" s="2" t="str">
        <f t="shared" si="179"/>
        <v>20240911-2000152174-제대</v>
      </c>
      <c r="M256" s="2" t="str">
        <f>VLOOKUP(H256, '쿼리1'!$A:$R, 17, 0)</f>
        <v>무지(NBB 딜리버리)-두께변경</v>
      </c>
      <c r="N256" s="2" t="str">
        <f>VLOOKUP(H256, '쿼리1'!$A:$P, 15, 0)</f>
        <v>PE튜브(투명)25</v>
      </c>
      <c r="O256" s="2">
        <v>2000152174</v>
      </c>
      <c r="P256" s="2" t="str">
        <f>VLOOKUP(H256, '쿼리1'!$A:$R, 17, 0)</f>
        <v>무지(NBB 딜리버리)-두께변경</v>
      </c>
      <c r="Q256" s="4">
        <f>VLOOKUP(H256, '쿼리1'!$A:$U, 20, 0)</f>
        <v>100000</v>
      </c>
      <c r="R256" s="2" t="s">
        <v>5397</v>
      </c>
      <c r="S256" s="2" t="s">
        <v>5397</v>
      </c>
      <c r="T256" s="2" t="s">
        <v>5397</v>
      </c>
      <c r="U256" s="2" t="s">
        <v>31</v>
      </c>
      <c r="V256" s="2" t="s">
        <v>5388</v>
      </c>
      <c r="W256" s="2" t="s">
        <v>5388</v>
      </c>
      <c r="X256" s="6" t="str">
        <f>IFERROR(W256-V256, "X")</f>
        <v>X</v>
      </c>
      <c r="Y256" s="2" t="s">
        <v>5388</v>
      </c>
      <c r="Z256" s="3" t="s">
        <v>5388</v>
      </c>
      <c r="AA256" s="6" t="str">
        <f t="shared" si="232"/>
        <v>X</v>
      </c>
      <c r="AB256" s="3" t="s">
        <v>5388</v>
      </c>
      <c r="AC256" s="2" t="s">
        <v>5388</v>
      </c>
      <c r="AD256" s="6" t="str">
        <f>IFERROR(AC256-AB256, "X")</f>
        <v>X</v>
      </c>
      <c r="AE256" s="3">
        <v>45555</v>
      </c>
      <c r="AF256" s="3">
        <v>45575</v>
      </c>
      <c r="AG256" s="2" t="str">
        <f>IFERROR(IF(AF256-AE256&gt;0, "+" &amp; (AF256-AE256), AF256-AE256), "X")</f>
        <v>+20</v>
      </c>
      <c r="AH256" s="3">
        <v>45575</v>
      </c>
      <c r="AI256" s="3">
        <f>AE256</f>
        <v>45555</v>
      </c>
      <c r="AJ256" s="3"/>
      <c r="AK256" s="2">
        <f t="shared" si="180"/>
        <v>-20</v>
      </c>
      <c r="AL256" s="2" t="s">
        <v>5567</v>
      </c>
      <c r="AM256" s="2" t="str">
        <f t="shared" si="181"/>
        <v>생산완료(-20)</v>
      </c>
      <c r="AN256" s="9">
        <f t="shared" si="182"/>
        <v>45608</v>
      </c>
      <c r="AO256" s="9">
        <f t="shared" si="183"/>
        <v>45609</v>
      </c>
      <c r="AP256" s="9"/>
      <c r="AQ256" s="2">
        <f t="shared" ref="AQ256:AQ259" si="233">AO256-AN256</f>
        <v>1</v>
      </c>
      <c r="AR256" s="12" t="str">
        <f t="shared" si="184"/>
        <v>+1</v>
      </c>
      <c r="AS256" t="s">
        <v>5567</v>
      </c>
      <c r="AT256" t="str">
        <f t="shared" si="185"/>
        <v>생산완료(+1)</v>
      </c>
    </row>
    <row r="257" spans="2:46" x14ac:dyDescent="0.3">
      <c r="B257" s="2" t="s">
        <v>5433</v>
      </c>
      <c r="C257" s="7">
        <v>18</v>
      </c>
      <c r="D257" s="2" t="s">
        <v>5430</v>
      </c>
      <c r="E257" s="2"/>
      <c r="F257" s="2" t="s">
        <v>5420</v>
      </c>
      <c r="G257" s="2"/>
      <c r="H257" s="2" t="s">
        <v>4979</v>
      </c>
      <c r="I257" s="2" t="str">
        <f t="shared" si="176"/>
        <v>20240911-2000168902-인쇄</v>
      </c>
      <c r="J257" s="2" t="str">
        <f t="shared" si="177"/>
        <v>20240911-2000168902-합지</v>
      </c>
      <c r="K257" s="2" t="str">
        <f t="shared" si="178"/>
        <v>20240911-2000168902-분단</v>
      </c>
      <c r="L257" s="2" t="str">
        <f t="shared" si="179"/>
        <v>20240911-2000168902-제대</v>
      </c>
      <c r="M257" s="2" t="str">
        <f>VLOOKUP(H257, '쿼리1'!$A:$R, 17, 0)</f>
        <v>1도-SB)포테이토 어니언(400)</v>
      </c>
      <c r="N257" s="2" t="str">
        <f>VLOOKUP(H257, '쿼리1'!$A:$P, 15, 0)</f>
        <v>OPP(보폭스)25</v>
      </c>
      <c r="O257" s="2">
        <v>2000168902</v>
      </c>
      <c r="P257" s="2" t="str">
        <f>VLOOKUP(H257, '쿼리1'!$A:$R, 17, 0)</f>
        <v>1도-SB)포테이토 어니언(400)</v>
      </c>
      <c r="Q257" s="4">
        <f>VLOOKUP(H257, '쿼리1'!$A:$U, 20, 0)</f>
        <v>48</v>
      </c>
      <c r="R257" s="2" t="s">
        <v>31</v>
      </c>
      <c r="S257" s="2" t="s">
        <v>5397</v>
      </c>
      <c r="T257" s="2" t="s">
        <v>5399</v>
      </c>
      <c r="U257" s="2" t="s">
        <v>5397</v>
      </c>
      <c r="V257" s="3">
        <v>45548</v>
      </c>
      <c r="W257" s="3">
        <v>45555</v>
      </c>
      <c r="X257" s="6" t="str">
        <f>IFERROR(IF(W257-V257&gt;0, "+" &amp; (W257-V257), W257-V257), "X")</f>
        <v>+7</v>
      </c>
      <c r="Y257" s="3" t="s">
        <v>5388</v>
      </c>
      <c r="Z257" s="5" t="s">
        <v>5388</v>
      </c>
      <c r="AA257" s="6" t="str">
        <f t="shared" si="232"/>
        <v>X</v>
      </c>
      <c r="AB257" s="3">
        <v>45551</v>
      </c>
      <c r="AC257" s="5" t="s">
        <v>5396</v>
      </c>
      <c r="AD257" s="6">
        <f ca="1">TODAY()-AB257</f>
        <v>105</v>
      </c>
      <c r="AE257" s="2" t="s">
        <v>5388</v>
      </c>
      <c r="AF257" s="2" t="s">
        <v>5388</v>
      </c>
      <c r="AG257" s="2" t="str">
        <f>IFERROR(AF257-AE257, "X")</f>
        <v>X</v>
      </c>
      <c r="AH257" s="3">
        <v>45555</v>
      </c>
      <c r="AI257" s="3">
        <v>45573</v>
      </c>
      <c r="AJ257" s="3"/>
      <c r="AK257" s="2" t="str">
        <f t="shared" si="180"/>
        <v>+18</v>
      </c>
      <c r="AL257" s="2" t="s">
        <v>5567</v>
      </c>
      <c r="AM257" s="2" t="str">
        <f t="shared" si="181"/>
        <v>생산완료(+18)</v>
      </c>
      <c r="AN257" s="9">
        <f t="shared" si="182"/>
        <v>45645</v>
      </c>
      <c r="AO257" s="9">
        <f t="shared" si="183"/>
        <v>45642</v>
      </c>
      <c r="AP257" s="9"/>
      <c r="AQ257" s="2">
        <f t="shared" si="233"/>
        <v>-3</v>
      </c>
      <c r="AR257" s="12">
        <f t="shared" si="184"/>
        <v>-3</v>
      </c>
      <c r="AS257" t="s">
        <v>5567</v>
      </c>
      <c r="AT257" t="str">
        <f t="shared" si="185"/>
        <v>생산완료(-3)</v>
      </c>
    </row>
    <row r="258" spans="2:46" x14ac:dyDescent="0.3">
      <c r="B258" s="2" t="s">
        <v>5572</v>
      </c>
      <c r="C258" s="7">
        <v>-27</v>
      </c>
      <c r="D258" s="2"/>
      <c r="E258" s="2"/>
      <c r="F258" s="2"/>
      <c r="G258" s="2" t="s">
        <v>5422</v>
      </c>
      <c r="H258" s="2" t="s">
        <v>1748</v>
      </c>
      <c r="I258" s="2" t="str">
        <f t="shared" si="176"/>
        <v>20240911-220052-인쇄</v>
      </c>
      <c r="J258" s="2" t="str">
        <f t="shared" si="177"/>
        <v>20240911-220052-합지</v>
      </c>
      <c r="K258" s="2" t="str">
        <f t="shared" si="178"/>
        <v>20240911-220052-분단</v>
      </c>
      <c r="L258" s="2" t="str">
        <f t="shared" si="179"/>
        <v>20240911-220052-제대</v>
      </c>
      <c r="M258" s="2" t="str">
        <f>VLOOKUP(H258, '쿼리1'!$A:$R, 17, 0)</f>
        <v>무지</v>
      </c>
      <c r="N258" s="2" t="str">
        <f>VLOOKUP(H258, '쿼리1'!$A:$P, 15, 0)</f>
        <v>PP튜브(투명)40</v>
      </c>
      <c r="O258" s="2">
        <v>220052</v>
      </c>
      <c r="P258" s="2" t="str">
        <f>VLOOKUP(H258, '쿼리1'!$A:$R, 17, 0)</f>
        <v>무지</v>
      </c>
      <c r="Q258" s="4">
        <f>VLOOKUP(H258, '쿼리1'!$A:$U, 20, 0)</f>
        <v>10000</v>
      </c>
      <c r="R258" s="2" t="s">
        <v>5397</v>
      </c>
      <c r="S258" s="2" t="s">
        <v>5397</v>
      </c>
      <c r="T258" s="2" t="s">
        <v>5397</v>
      </c>
      <c r="U258" s="2" t="s">
        <v>31</v>
      </c>
      <c r="V258" s="2" t="s">
        <v>5388</v>
      </c>
      <c r="W258" s="2" t="s">
        <v>5388</v>
      </c>
      <c r="X258" s="6" t="str">
        <f>IFERROR(W258-V258, "X")</f>
        <v>X</v>
      </c>
      <c r="Y258" s="2" t="s">
        <v>5388</v>
      </c>
      <c r="Z258" s="3" t="s">
        <v>5388</v>
      </c>
      <c r="AA258" s="6" t="str">
        <f t="shared" si="232"/>
        <v>X</v>
      </c>
      <c r="AB258" s="3" t="s">
        <v>5388</v>
      </c>
      <c r="AC258" s="2" t="s">
        <v>5388</v>
      </c>
      <c r="AD258" s="6" t="str">
        <f t="shared" ref="AD258:AD263" si="234">IFERROR(AC258-AB258, "X")</f>
        <v>X</v>
      </c>
      <c r="AE258" s="3">
        <v>45548</v>
      </c>
      <c r="AF258" s="3">
        <v>45575</v>
      </c>
      <c r="AG258" s="2" t="str">
        <f t="shared" ref="AG258:AG259" si="235">IFERROR(IF(AF258-AE258&gt;0, "+" &amp; (AF258-AE258), AF258-AE258), "X")</f>
        <v>+27</v>
      </c>
      <c r="AH258" s="3">
        <v>45575</v>
      </c>
      <c r="AI258" s="3">
        <f t="shared" ref="AI258:AI259" si="236">AE258</f>
        <v>45548</v>
      </c>
      <c r="AJ258" s="3"/>
      <c r="AK258" s="2">
        <f t="shared" si="180"/>
        <v>-27</v>
      </c>
      <c r="AL258" s="2" t="s">
        <v>5567</v>
      </c>
      <c r="AM258" s="2" t="str">
        <f t="shared" si="181"/>
        <v>생산완료(-27)</v>
      </c>
      <c r="AN258" s="9">
        <f t="shared" si="182"/>
        <v>45607</v>
      </c>
      <c r="AO258" s="9">
        <f t="shared" si="183"/>
        <v>45607</v>
      </c>
      <c r="AP258" s="9"/>
      <c r="AQ258" s="2">
        <f t="shared" si="233"/>
        <v>0</v>
      </c>
      <c r="AR258" s="12">
        <f t="shared" si="184"/>
        <v>0</v>
      </c>
      <c r="AS258" t="s">
        <v>5567</v>
      </c>
      <c r="AT258" t="str">
        <f t="shared" si="185"/>
        <v>생산완료(0)</v>
      </c>
    </row>
    <row r="259" spans="2:46" x14ac:dyDescent="0.3">
      <c r="B259" s="2" t="s">
        <v>5517</v>
      </c>
      <c r="C259" s="7">
        <v>-21</v>
      </c>
      <c r="D259" s="2" t="s">
        <v>5447</v>
      </c>
      <c r="E259" s="2"/>
      <c r="F259" s="2"/>
      <c r="G259" s="2" t="s">
        <v>5433</v>
      </c>
      <c r="H259" s="2" t="s">
        <v>522</v>
      </c>
      <c r="I259" s="2" t="str">
        <f t="shared" si="176"/>
        <v>20240911-250001-인쇄</v>
      </c>
      <c r="J259" s="2" t="str">
        <f t="shared" si="177"/>
        <v>20240911-250001-합지</v>
      </c>
      <c r="K259" s="2" t="str">
        <f t="shared" si="178"/>
        <v>20240911-250001-분단</v>
      </c>
      <c r="L259" s="2" t="str">
        <f t="shared" si="179"/>
        <v>20240911-250001-제대</v>
      </c>
      <c r="M259" s="2" t="str">
        <f>VLOOKUP(H259, '쿼리1'!$A:$R, 17, 0)</f>
        <v>단면3도-HappyOrganic 해피오가닉-중</v>
      </c>
      <c r="N259" s="2" t="str">
        <f>VLOOKUP(H259, '쿼리1'!$A:$P, 15, 0)</f>
        <v>PE튜브(투명)40</v>
      </c>
      <c r="O259" s="2">
        <v>250001</v>
      </c>
      <c r="P259" s="2" t="str">
        <f>VLOOKUP(H259, '쿼리1'!$A:$R, 17, 0)</f>
        <v>단면3도-HappyOrganic 해피오가닉-중</v>
      </c>
      <c r="Q259" s="4">
        <f>VLOOKUP(H259, '쿼리1'!$A:$U, 20, 0)</f>
        <v>10000</v>
      </c>
      <c r="R259" s="2" t="s">
        <v>31</v>
      </c>
      <c r="S259" s="2" t="s">
        <v>5397</v>
      </c>
      <c r="T259" s="2" t="s">
        <v>5397</v>
      </c>
      <c r="U259" s="2" t="s">
        <v>31</v>
      </c>
      <c r="V259" s="3">
        <v>45552</v>
      </c>
      <c r="W259" s="3">
        <v>45574</v>
      </c>
      <c r="X259" s="6" t="str">
        <f>IFERROR(IF(W259-V259&gt;0, "+" &amp; (W259-V259), W259-V259), "X")</f>
        <v>+22</v>
      </c>
      <c r="Y259" s="2" t="s">
        <v>5388</v>
      </c>
      <c r="Z259" s="3" t="s">
        <v>5388</v>
      </c>
      <c r="AA259" s="6" t="str">
        <f t="shared" si="232"/>
        <v>X</v>
      </c>
      <c r="AB259" s="3" t="s">
        <v>5388</v>
      </c>
      <c r="AC259" s="2" t="s">
        <v>5388</v>
      </c>
      <c r="AD259" s="6" t="str">
        <f t="shared" si="234"/>
        <v>X</v>
      </c>
      <c r="AE259" s="3">
        <v>45553</v>
      </c>
      <c r="AF259" s="3">
        <v>45571</v>
      </c>
      <c r="AG259" s="2" t="str">
        <f t="shared" si="235"/>
        <v>+18</v>
      </c>
      <c r="AH259" s="3">
        <v>45574</v>
      </c>
      <c r="AI259" s="3">
        <f t="shared" si="236"/>
        <v>45553</v>
      </c>
      <c r="AJ259" s="3"/>
      <c r="AK259" s="2">
        <f t="shared" si="180"/>
        <v>-21</v>
      </c>
      <c r="AL259" s="2" t="s">
        <v>5567</v>
      </c>
      <c r="AM259" s="2" t="str">
        <f t="shared" si="181"/>
        <v>생산완료(-21)</v>
      </c>
      <c r="AN259" s="9">
        <f t="shared" si="182"/>
        <v>45574</v>
      </c>
      <c r="AO259" s="9">
        <f t="shared" si="183"/>
        <v>45553</v>
      </c>
      <c r="AP259" s="9"/>
      <c r="AQ259" s="2">
        <f t="shared" si="233"/>
        <v>-21</v>
      </c>
      <c r="AR259" s="12">
        <f t="shared" si="184"/>
        <v>-21</v>
      </c>
      <c r="AS259" t="s">
        <v>5567</v>
      </c>
      <c r="AT259" t="str">
        <f t="shared" si="185"/>
        <v>생산완료(-21)</v>
      </c>
    </row>
    <row r="260" spans="2:46" x14ac:dyDescent="0.3">
      <c r="B260" s="2" t="s">
        <v>5607</v>
      </c>
      <c r="C260" s="8">
        <v>-84</v>
      </c>
      <c r="D260" s="2"/>
      <c r="E260" s="2"/>
      <c r="F260" s="2"/>
      <c r="G260" s="2"/>
      <c r="H260" s="2" t="s">
        <v>5289</v>
      </c>
      <c r="I260" s="2" t="str">
        <f t="shared" si="176"/>
        <v>20240911-3000136749-인쇄</v>
      </c>
      <c r="J260" s="2" t="str">
        <f t="shared" si="177"/>
        <v>20240911-3000136749-합지</v>
      </c>
      <c r="K260" s="2" t="str">
        <f t="shared" si="178"/>
        <v>20240911-3000136749-분단</v>
      </c>
      <c r="L260" s="2" t="str">
        <f t="shared" si="179"/>
        <v>20240911-3000136749-제대</v>
      </c>
      <c r="M260" s="2" t="str">
        <f>VLOOKUP(H260, '쿼리1'!$A:$R, 17, 0)</f>
        <v>무지</v>
      </c>
      <c r="N260" s="2" t="str">
        <f>VLOOKUP(H260, '쿼리1'!$A:$P, 15, 0)</f>
        <v>정전기70＝무지</v>
      </c>
      <c r="O260" s="2">
        <v>3000136749</v>
      </c>
      <c r="P260" s="2" t="str">
        <f>VLOOKUP(H260, '쿼리1'!$A:$R, 17, 0)</f>
        <v>무지</v>
      </c>
      <c r="Q260" s="4">
        <f>VLOOKUP(H260, '쿼리1'!$A:$U, 20, 0)</f>
        <v>10000</v>
      </c>
      <c r="R260" s="2" t="s">
        <v>5397</v>
      </c>
      <c r="S260" s="2" t="s">
        <v>5397</v>
      </c>
      <c r="T260" s="2" t="s">
        <v>5397</v>
      </c>
      <c r="U260" s="2" t="s">
        <v>5397</v>
      </c>
      <c r="V260" s="2" t="s">
        <v>5388</v>
      </c>
      <c r="W260" s="2" t="s">
        <v>5388</v>
      </c>
      <c r="X260" s="6" t="str">
        <f>IFERROR(W260-V260, "X")</f>
        <v>X</v>
      </c>
      <c r="Y260" s="2" t="s">
        <v>5388</v>
      </c>
      <c r="Z260" s="2" t="s">
        <v>5388</v>
      </c>
      <c r="AA260" s="6" t="str">
        <f t="shared" si="232"/>
        <v>X</v>
      </c>
      <c r="AB260" s="2" t="s">
        <v>5388</v>
      </c>
      <c r="AC260" s="2" t="s">
        <v>5388</v>
      </c>
      <c r="AD260" s="6" t="str">
        <f t="shared" si="234"/>
        <v>X</v>
      </c>
      <c r="AE260" s="2" t="s">
        <v>5388</v>
      </c>
      <c r="AF260" s="2" t="s">
        <v>5388</v>
      </c>
      <c r="AG260" s="2" t="str">
        <f>IFERROR(AF260-AE260, "X")</f>
        <v>X</v>
      </c>
      <c r="AH260" s="2" t="s">
        <v>5388</v>
      </c>
      <c r="AI260" s="3">
        <v>45572</v>
      </c>
      <c r="AJ260" s="3">
        <f t="shared" ref="AJ260:AJ263" ca="1" si="237">TODAY()</f>
        <v>45656</v>
      </c>
      <c r="AK260" s="2">
        <f t="shared" si="180"/>
        <v>-84</v>
      </c>
      <c r="AL260" s="2" t="str">
        <f>IF(C260&lt;0, "진행중", "지연")</f>
        <v>진행중</v>
      </c>
      <c r="AM260" s="2" t="str">
        <f t="shared" si="181"/>
        <v>진행중(-84)</v>
      </c>
      <c r="AN260" s="9">
        <f t="shared" si="182"/>
        <v>0</v>
      </c>
      <c r="AO260" s="9">
        <f t="shared" si="183"/>
        <v>45572</v>
      </c>
      <c r="AP260" s="9">
        <f t="shared" ref="AP260:AP263" ca="1" si="238">TODAY()</f>
        <v>45656</v>
      </c>
      <c r="AQ260" s="6">
        <f t="shared" ref="AQ260:AQ263" ca="1" si="239">AO260-AP260</f>
        <v>-84</v>
      </c>
      <c r="AR260" s="12">
        <f t="shared" ca="1" si="184"/>
        <v>-84</v>
      </c>
      <c r="AS260" t="str">
        <f t="shared" ref="AS260:AS263" ca="1" si="240">IF(AQ260&lt;0, "진행중", "지연")</f>
        <v>진행중</v>
      </c>
      <c r="AT260" t="str">
        <f t="shared" ca="1" si="185"/>
        <v>진행중(-84)</v>
      </c>
    </row>
    <row r="261" spans="2:46" x14ac:dyDescent="0.3">
      <c r="B261" s="2" t="s">
        <v>5609</v>
      </c>
      <c r="C261" s="8">
        <v>-87</v>
      </c>
      <c r="D261" s="2"/>
      <c r="E261" s="2"/>
      <c r="F261" s="2"/>
      <c r="G261" s="2"/>
      <c r="H261" s="2" t="s">
        <v>5174</v>
      </c>
      <c r="I261" s="2" t="str">
        <f t="shared" si="176"/>
        <v>20240911-3000166854-인쇄</v>
      </c>
      <c r="J261" s="2" t="str">
        <f t="shared" si="177"/>
        <v>20240911-3000166854-합지</v>
      </c>
      <c r="K261" s="2" t="str">
        <f t="shared" si="178"/>
        <v>20240911-3000166854-분단</v>
      </c>
      <c r="L261" s="2" t="str">
        <f t="shared" si="179"/>
        <v>20240911-3000166854-제대</v>
      </c>
      <c r="M261" s="2" t="str">
        <f>VLOOKUP(H261, '쿼리1'!$A:$R, 17, 0)</f>
        <v>단면1도-무궁화 꽃이 피었습니다 240</v>
      </c>
      <c r="N261" s="2" t="str">
        <f>VLOOKUP(H261, '쿼리1'!$A:$P, 15, 0)</f>
        <v>HD튜브(유백)20</v>
      </c>
      <c r="O261" s="2">
        <v>3000166854</v>
      </c>
      <c r="P261" s="2" t="str">
        <f>VLOOKUP(H261, '쿼리1'!$A:$R, 17, 0)</f>
        <v>단면1도-무궁화 꽃이 피었습니다 240</v>
      </c>
      <c r="Q261" s="4">
        <f>VLOOKUP(H261, '쿼리1'!$A:$U, 20, 0)</f>
        <v>50000</v>
      </c>
      <c r="R261" s="2" t="s">
        <v>5397</v>
      </c>
      <c r="S261" s="2" t="s">
        <v>5397</v>
      </c>
      <c r="T261" s="2" t="s">
        <v>5397</v>
      </c>
      <c r="U261" s="2" t="s">
        <v>5397</v>
      </c>
      <c r="V261" s="2" t="s">
        <v>5388</v>
      </c>
      <c r="W261" s="2" t="s">
        <v>5388</v>
      </c>
      <c r="X261" s="6" t="str">
        <f>IFERROR(W261-V261, "X")</f>
        <v>X</v>
      </c>
      <c r="Y261" s="2" t="s">
        <v>5388</v>
      </c>
      <c r="Z261" s="2" t="s">
        <v>5388</v>
      </c>
      <c r="AA261" s="6" t="str">
        <f t="shared" si="232"/>
        <v>X</v>
      </c>
      <c r="AB261" s="2" t="s">
        <v>5388</v>
      </c>
      <c r="AC261" s="2" t="s">
        <v>5388</v>
      </c>
      <c r="AD261" s="6" t="str">
        <f t="shared" si="234"/>
        <v>X</v>
      </c>
      <c r="AE261" s="2" t="s">
        <v>5388</v>
      </c>
      <c r="AF261" s="2" t="s">
        <v>5388</v>
      </c>
      <c r="AG261" s="2" t="str">
        <f>IFERROR(AF261-AE261, "X")</f>
        <v>X</v>
      </c>
      <c r="AH261" s="2" t="s">
        <v>5388</v>
      </c>
      <c r="AI261" s="3">
        <v>45569</v>
      </c>
      <c r="AJ261" s="3">
        <f t="shared" ca="1" si="237"/>
        <v>45656</v>
      </c>
      <c r="AK261" s="2">
        <f t="shared" si="180"/>
        <v>-87</v>
      </c>
      <c r="AL261" s="2" t="str">
        <f>IF(C261&lt;0, "진행중", "지연")</f>
        <v>진행중</v>
      </c>
      <c r="AM261" s="2" t="str">
        <f t="shared" si="181"/>
        <v>진행중(-87)</v>
      </c>
      <c r="AN261" s="9">
        <f t="shared" si="182"/>
        <v>0</v>
      </c>
      <c r="AO261" s="9">
        <f t="shared" si="183"/>
        <v>45569</v>
      </c>
      <c r="AP261" s="9">
        <f t="shared" ca="1" si="238"/>
        <v>45656</v>
      </c>
      <c r="AQ261" s="6">
        <f t="shared" ca="1" si="239"/>
        <v>-87</v>
      </c>
      <c r="AR261" s="12">
        <f t="shared" ca="1" si="184"/>
        <v>-87</v>
      </c>
      <c r="AS261" t="str">
        <f t="shared" ca="1" si="240"/>
        <v>진행중</v>
      </c>
      <c r="AT261" t="str">
        <f t="shared" ca="1" si="185"/>
        <v>진행중(-87)</v>
      </c>
    </row>
    <row r="262" spans="2:46" x14ac:dyDescent="0.3">
      <c r="B262" s="2" t="s">
        <v>5607</v>
      </c>
      <c r="C262" s="8">
        <v>-84</v>
      </c>
      <c r="D262" s="2"/>
      <c r="E262" s="2"/>
      <c r="F262" s="2"/>
      <c r="G262" s="2"/>
      <c r="H262" s="2" t="s">
        <v>752</v>
      </c>
      <c r="I262" s="2" t="str">
        <f t="shared" ref="I262:I325" si="241">_xlfn.CONCAT(H262, "-", "인쇄")</f>
        <v>20240911-3000169067-인쇄</v>
      </c>
      <c r="J262" s="2" t="str">
        <f t="shared" ref="J262:J325" si="242">_xlfn.CONCAT(H262, "-", "합지")</f>
        <v>20240911-3000169067-합지</v>
      </c>
      <c r="K262" s="2" t="str">
        <f t="shared" ref="K262:K325" si="243">_xlfn.CONCAT(H262, "-", "분단")</f>
        <v>20240911-3000169067-분단</v>
      </c>
      <c r="L262" s="2" t="str">
        <f t="shared" ref="L262:L325" si="244">_xlfn.CONCAT(H262, "-", "제대")</f>
        <v>20240911-3000169067-제대</v>
      </c>
      <c r="M262" s="2" t="str">
        <f>VLOOKUP(H262, '쿼리1'!$A:$R, 17, 0)</f>
        <v>무지</v>
      </c>
      <c r="N262" s="2" t="str">
        <f>VLOOKUP(H262, '쿼리1'!$A:$P, 15, 0)</f>
        <v>PE튜브(투명)50</v>
      </c>
      <c r="O262" s="2">
        <v>3000169067</v>
      </c>
      <c r="P262" s="2" t="str">
        <f>VLOOKUP(H262, '쿼리1'!$A:$R, 17, 0)</f>
        <v>무지</v>
      </c>
      <c r="Q262" s="4">
        <f>VLOOKUP(H262, '쿼리1'!$A:$U, 20, 0)</f>
        <v>40000</v>
      </c>
      <c r="R262" s="2" t="s">
        <v>5397</v>
      </c>
      <c r="S262" s="2" t="s">
        <v>5397</v>
      </c>
      <c r="T262" s="2" t="s">
        <v>5397</v>
      </c>
      <c r="U262" s="2" t="s">
        <v>5397</v>
      </c>
      <c r="V262" s="2" t="s">
        <v>5388</v>
      </c>
      <c r="W262" s="2" t="s">
        <v>5388</v>
      </c>
      <c r="X262" s="6" t="str">
        <f>IFERROR(W262-V262, "X")</f>
        <v>X</v>
      </c>
      <c r="Y262" s="2" t="s">
        <v>5388</v>
      </c>
      <c r="Z262" s="2" t="s">
        <v>5388</v>
      </c>
      <c r="AA262" s="6" t="str">
        <f t="shared" si="232"/>
        <v>X</v>
      </c>
      <c r="AB262" s="2" t="s">
        <v>5388</v>
      </c>
      <c r="AC262" s="2" t="s">
        <v>5388</v>
      </c>
      <c r="AD262" s="6" t="str">
        <f t="shared" si="234"/>
        <v>X</v>
      </c>
      <c r="AE262" s="2" t="s">
        <v>5388</v>
      </c>
      <c r="AF262" s="2" t="s">
        <v>5388</v>
      </c>
      <c r="AG262" s="2" t="str">
        <f>IFERROR(AF262-AE262, "X")</f>
        <v>X</v>
      </c>
      <c r="AH262" s="2" t="s">
        <v>5388</v>
      </c>
      <c r="AI262" s="3">
        <v>45572</v>
      </c>
      <c r="AJ262" s="3">
        <f t="shared" ca="1" si="237"/>
        <v>45656</v>
      </c>
      <c r="AK262" s="2">
        <f t="shared" ref="AK262:AK325" si="245">IF(C262&gt;0, "+"&amp;C262, C262)</f>
        <v>-84</v>
      </c>
      <c r="AL262" s="2" t="str">
        <f>IF(C262&lt;0, "진행중", "지연")</f>
        <v>진행중</v>
      </c>
      <c r="AM262" s="2" t="str">
        <f t="shared" si="181"/>
        <v>진행중(-84)</v>
      </c>
      <c r="AN262" s="9">
        <f t="shared" si="182"/>
        <v>0</v>
      </c>
      <c r="AO262" s="9">
        <f t="shared" si="183"/>
        <v>45572</v>
      </c>
      <c r="AP262" s="9">
        <f t="shared" ca="1" si="238"/>
        <v>45656</v>
      </c>
      <c r="AQ262" s="6">
        <f t="shared" ca="1" si="239"/>
        <v>-84</v>
      </c>
      <c r="AR262" s="12">
        <f t="shared" ca="1" si="184"/>
        <v>-84</v>
      </c>
      <c r="AS262" t="str">
        <f t="shared" ca="1" si="240"/>
        <v>진행중</v>
      </c>
      <c r="AT262" t="str">
        <f t="shared" ca="1" si="185"/>
        <v>진행중(-84)</v>
      </c>
    </row>
    <row r="263" spans="2:46" x14ac:dyDescent="0.3">
      <c r="B263" s="2" t="s">
        <v>5607</v>
      </c>
      <c r="C263" s="8">
        <v>-84</v>
      </c>
      <c r="D263" s="2"/>
      <c r="E263" s="2"/>
      <c r="F263" s="2"/>
      <c r="G263" s="2"/>
      <c r="H263" s="2" t="s">
        <v>751</v>
      </c>
      <c r="I263" s="2" t="str">
        <f t="shared" si="241"/>
        <v>20240911-3000169068-인쇄</v>
      </c>
      <c r="J263" s="2" t="str">
        <f t="shared" si="242"/>
        <v>20240911-3000169068-합지</v>
      </c>
      <c r="K263" s="2" t="str">
        <f t="shared" si="243"/>
        <v>20240911-3000169068-분단</v>
      </c>
      <c r="L263" s="2" t="str">
        <f t="shared" si="244"/>
        <v>20240911-3000169068-제대</v>
      </c>
      <c r="M263" s="2" t="str">
        <f>VLOOKUP(H263, '쿼리1'!$A:$R, 17, 0)</f>
        <v>무지</v>
      </c>
      <c r="N263" s="2" t="str">
        <f>VLOOKUP(H263, '쿼리1'!$A:$P, 15, 0)</f>
        <v>PE튜브(투명)50</v>
      </c>
      <c r="O263" s="2">
        <v>3000169068</v>
      </c>
      <c r="P263" s="2" t="str">
        <f>VLOOKUP(H263, '쿼리1'!$A:$R, 17, 0)</f>
        <v>무지</v>
      </c>
      <c r="Q263" s="4">
        <f>VLOOKUP(H263, '쿼리1'!$A:$U, 20, 0)</f>
        <v>20000</v>
      </c>
      <c r="R263" s="2" t="s">
        <v>5397</v>
      </c>
      <c r="S263" s="2" t="s">
        <v>5397</v>
      </c>
      <c r="T263" s="2" t="s">
        <v>5397</v>
      </c>
      <c r="U263" s="2" t="s">
        <v>5397</v>
      </c>
      <c r="V263" s="2" t="s">
        <v>5388</v>
      </c>
      <c r="W263" s="2" t="s">
        <v>5388</v>
      </c>
      <c r="X263" s="6" t="str">
        <f>IFERROR(W263-V263, "X")</f>
        <v>X</v>
      </c>
      <c r="Y263" s="2" t="s">
        <v>5388</v>
      </c>
      <c r="Z263" s="2" t="s">
        <v>5388</v>
      </c>
      <c r="AA263" s="6" t="str">
        <f t="shared" si="232"/>
        <v>X</v>
      </c>
      <c r="AB263" s="2" t="s">
        <v>5388</v>
      </c>
      <c r="AC263" s="2" t="s">
        <v>5388</v>
      </c>
      <c r="AD263" s="6" t="str">
        <f t="shared" si="234"/>
        <v>X</v>
      </c>
      <c r="AE263" s="2" t="s">
        <v>5388</v>
      </c>
      <c r="AF263" s="2" t="s">
        <v>5388</v>
      </c>
      <c r="AG263" s="2" t="str">
        <f>IFERROR(AF263-AE263, "X")</f>
        <v>X</v>
      </c>
      <c r="AH263" s="2" t="s">
        <v>5388</v>
      </c>
      <c r="AI263" s="3">
        <v>45572</v>
      </c>
      <c r="AJ263" s="3">
        <f t="shared" ca="1" si="237"/>
        <v>45656</v>
      </c>
      <c r="AK263" s="2">
        <f t="shared" si="245"/>
        <v>-84</v>
      </c>
      <c r="AL263" s="2" t="str">
        <f>IF(C263&lt;0, "진행중", "지연")</f>
        <v>진행중</v>
      </c>
      <c r="AM263" s="2" t="str">
        <f t="shared" ref="AM263:AM326" si="246">_xlfn.CONCAT(AL263, "(", AK263, ")")</f>
        <v>진행중(-84)</v>
      </c>
      <c r="AN263" s="9">
        <f t="shared" ref="AN263:AN326" si="247">_xlfn.MAXIFS($AH$6:$AH$2358, $O$6:$O$2358, O263)</f>
        <v>0</v>
      </c>
      <c r="AO263" s="9">
        <f t="shared" ref="AO263:AO326" si="248">_xlfn.MAXIFS($AI$6:$AI$2358, $O$6:$O$2358, O263)</f>
        <v>45572</v>
      </c>
      <c r="AP263" s="9">
        <f t="shared" ca="1" si="238"/>
        <v>45656</v>
      </c>
      <c r="AQ263" s="6">
        <f t="shared" ca="1" si="239"/>
        <v>-84</v>
      </c>
      <c r="AR263" s="12">
        <f t="shared" ref="AR263:AR326" ca="1" si="249">IF(AQ263&gt;0, "+"&amp;AQ263, AQ263)</f>
        <v>-84</v>
      </c>
      <c r="AS263" t="str">
        <f t="shared" ca="1" si="240"/>
        <v>진행중</v>
      </c>
      <c r="AT263" t="str">
        <f t="shared" ref="AT263:AT326" ca="1" si="250">_xlfn.CONCAT(AS263, "(", AR263, ")")</f>
        <v>진행중(-84)</v>
      </c>
    </row>
    <row r="264" spans="2:46" x14ac:dyDescent="0.3">
      <c r="B264" s="2" t="s">
        <v>5414</v>
      </c>
      <c r="C264" s="7">
        <v>-9</v>
      </c>
      <c r="D264" s="2" t="s">
        <v>5447</v>
      </c>
      <c r="E264" s="2" t="s">
        <v>5409</v>
      </c>
      <c r="F264" s="2" t="s">
        <v>5472</v>
      </c>
      <c r="G264" s="2" t="s">
        <v>5419</v>
      </c>
      <c r="H264" s="2" t="s">
        <v>1707</v>
      </c>
      <c r="I264" s="2" t="str">
        <f t="shared" si="241"/>
        <v>20240912-1000134595-인쇄</v>
      </c>
      <c r="J264" s="2" t="str">
        <f t="shared" si="242"/>
        <v>20240912-1000134595-합지</v>
      </c>
      <c r="K264" s="2" t="str">
        <f t="shared" si="243"/>
        <v>20240912-1000134595-분단</v>
      </c>
      <c r="L264" s="2" t="str">
        <f t="shared" si="244"/>
        <v>20240912-1000134595-제대</v>
      </c>
      <c r="M264" s="2" t="str">
        <f>VLOOKUP(H264, '쿼리1'!$A:$R, 17, 0)</f>
        <v>4도-행복한 김씨곳간 한우사골육수 2kg</v>
      </c>
      <c r="N264" s="2" t="str">
        <f>VLOOKUP(H264, '쿼리1'!$A:$P, 15, 0)</f>
        <v>은나토르트(유무광)160</v>
      </c>
      <c r="O264" s="2">
        <v>1000134595</v>
      </c>
      <c r="P264" s="2" t="str">
        <f>VLOOKUP(H264, '쿼리1'!$A:$R, 17, 0)</f>
        <v>4도-행복한 김씨곳간 한우사골육수 2kg</v>
      </c>
      <c r="Q264" s="4">
        <f>VLOOKUP(H264, '쿼리1'!$A:$U, 20, 0)</f>
        <v>26086</v>
      </c>
      <c r="R264" s="2" t="s">
        <v>31</v>
      </c>
      <c r="S264" s="2" t="s">
        <v>31</v>
      </c>
      <c r="T264" s="2" t="s">
        <v>5399</v>
      </c>
      <c r="U264" s="2" t="s">
        <v>31</v>
      </c>
      <c r="V264" s="3">
        <v>45553</v>
      </c>
      <c r="W264" s="3">
        <v>45575</v>
      </c>
      <c r="X264" s="6" t="str">
        <f t="shared" ref="X264:X267" si="251">IFERROR(IF(W264-V264&gt;0, "+" &amp; (W264-V264), W264-V264), "X")</f>
        <v>+22</v>
      </c>
      <c r="Y264" s="3">
        <v>45561</v>
      </c>
      <c r="Z264" s="3">
        <v>45561</v>
      </c>
      <c r="AA264" s="6">
        <f t="shared" ref="AA264:AA271" si="252">IFERROR(IF(Z264-Y264&gt;0, "+" &amp; (Z264-Y264), Z264-Y264), "X")</f>
        <v>0</v>
      </c>
      <c r="AB264" s="3">
        <v>45562</v>
      </c>
      <c r="AC264" s="5" t="s">
        <v>5396</v>
      </c>
      <c r="AD264" s="6">
        <f ca="1">TODAY()-AB264</f>
        <v>94</v>
      </c>
      <c r="AE264" s="3">
        <v>45566</v>
      </c>
      <c r="AF264" s="3">
        <v>45575</v>
      </c>
      <c r="AG264" s="2" t="str">
        <f t="shared" ref="AG264:AG266" si="253">IFERROR(IF(AF264-AE264&gt;0, "+" &amp; (AF264-AE264), AF264-AE264), "X")</f>
        <v>+9</v>
      </c>
      <c r="AH264" s="3">
        <v>45575</v>
      </c>
      <c r="AI264" s="3">
        <f t="shared" ref="AI264:AI266" si="254">AE264</f>
        <v>45566</v>
      </c>
      <c r="AJ264" s="3"/>
      <c r="AK264" s="2">
        <f t="shared" si="245"/>
        <v>-9</v>
      </c>
      <c r="AL264" s="2" t="s">
        <v>5567</v>
      </c>
      <c r="AM264" s="2" t="str">
        <f t="shared" si="246"/>
        <v>생산완료(-9)</v>
      </c>
      <c r="AN264" s="9">
        <f t="shared" si="247"/>
        <v>45575</v>
      </c>
      <c r="AO264" s="9">
        <f t="shared" si="248"/>
        <v>45566</v>
      </c>
      <c r="AP264" s="9"/>
      <c r="AQ264" s="2">
        <f t="shared" ref="AQ264:AQ285" si="255">AO264-AN264</f>
        <v>-9</v>
      </c>
      <c r="AR264" s="12">
        <f t="shared" si="249"/>
        <v>-9</v>
      </c>
      <c r="AS264" t="s">
        <v>5567</v>
      </c>
      <c r="AT264" t="str">
        <f t="shared" si="250"/>
        <v>생산완료(-9)</v>
      </c>
    </row>
    <row r="265" spans="2:46" x14ac:dyDescent="0.3">
      <c r="B265" s="2" t="s">
        <v>5522</v>
      </c>
      <c r="C265" s="7">
        <v>-12</v>
      </c>
      <c r="D265" s="2" t="s">
        <v>5424</v>
      </c>
      <c r="E265" s="2" t="s">
        <v>5425</v>
      </c>
      <c r="F265" s="2" t="s">
        <v>5429</v>
      </c>
      <c r="G265" s="2" t="s">
        <v>5405</v>
      </c>
      <c r="H265" s="2" t="s">
        <v>313</v>
      </c>
      <c r="I265" s="2" t="str">
        <f t="shared" si="241"/>
        <v>20240912-1000142034-인쇄</v>
      </c>
      <c r="J265" s="2" t="str">
        <f t="shared" si="242"/>
        <v>20240912-1000142034-합지</v>
      </c>
      <c r="K265" s="2" t="str">
        <f t="shared" si="243"/>
        <v>20240912-1000142034-분단</v>
      </c>
      <c r="L265" s="2" t="str">
        <f t="shared" si="244"/>
        <v>20240912-1000142034-제대</v>
      </c>
      <c r="M265" s="2" t="str">
        <f>VLOOKUP(H265, '쿼리1'!$A:$R, 17, 0)</f>
        <v>3도-EMC을지병원(의정부)</v>
      </c>
      <c r="N265" s="2" t="str">
        <f>VLOOKUP(H265, '쿼리1'!$A:$P, 15, 0)</f>
        <v>오피피(무광/유백)100</v>
      </c>
      <c r="O265" s="2">
        <v>1000142034</v>
      </c>
      <c r="P265" s="2" t="str">
        <f>VLOOKUP(H265, '쿼리1'!$A:$R, 17, 0)</f>
        <v>3도-EMC을지병원(의정부)</v>
      </c>
      <c r="Q265" s="4">
        <f>VLOOKUP(H265, '쿼리1'!$A:$U, 20, 0)</f>
        <v>16000</v>
      </c>
      <c r="R265" s="2" t="s">
        <v>31</v>
      </c>
      <c r="S265" s="2" t="s">
        <v>31</v>
      </c>
      <c r="T265" s="2" t="s">
        <v>31</v>
      </c>
      <c r="U265" s="2" t="s">
        <v>31</v>
      </c>
      <c r="V265" s="3">
        <v>45553</v>
      </c>
      <c r="W265" s="3">
        <v>45555</v>
      </c>
      <c r="X265" s="6" t="str">
        <f t="shared" si="251"/>
        <v>+2</v>
      </c>
      <c r="Y265" s="3">
        <v>45555</v>
      </c>
      <c r="Z265" s="3">
        <v>45572</v>
      </c>
      <c r="AA265" s="6" t="str">
        <f t="shared" si="252"/>
        <v>+17</v>
      </c>
      <c r="AB265" s="3">
        <v>45558</v>
      </c>
      <c r="AC265" s="3">
        <v>45572</v>
      </c>
      <c r="AD265" s="6" t="str">
        <f>IFERROR(IF(AC265-AB265&gt;0, "+" &amp; (AC265-AB265), AC265-AB265), "X")</f>
        <v>+14</v>
      </c>
      <c r="AE265" s="3">
        <v>45560</v>
      </c>
      <c r="AF265" s="3">
        <v>45559</v>
      </c>
      <c r="AG265" s="2">
        <f t="shared" si="253"/>
        <v>-1</v>
      </c>
      <c r="AH265" s="3">
        <v>45572</v>
      </c>
      <c r="AI265" s="3">
        <f t="shared" si="254"/>
        <v>45560</v>
      </c>
      <c r="AJ265" s="3"/>
      <c r="AK265" s="2">
        <f t="shared" si="245"/>
        <v>-12</v>
      </c>
      <c r="AL265" s="2" t="s">
        <v>5567</v>
      </c>
      <c r="AM265" s="2" t="str">
        <f t="shared" si="246"/>
        <v>생산완료(-12)</v>
      </c>
      <c r="AN265" s="9">
        <f t="shared" si="247"/>
        <v>45572</v>
      </c>
      <c r="AO265" s="9">
        <f t="shared" si="248"/>
        <v>45560</v>
      </c>
      <c r="AP265" s="9"/>
      <c r="AQ265" s="2">
        <f t="shared" si="255"/>
        <v>-12</v>
      </c>
      <c r="AR265" s="12">
        <f t="shared" si="249"/>
        <v>-12</v>
      </c>
      <c r="AS265" t="s">
        <v>5567</v>
      </c>
      <c r="AT265" t="str">
        <f t="shared" si="250"/>
        <v>생산완료(-12)</v>
      </c>
    </row>
    <row r="266" spans="2:46" x14ac:dyDescent="0.3">
      <c r="B266" s="2" t="s">
        <v>5409</v>
      </c>
      <c r="C266" s="7">
        <v>0</v>
      </c>
      <c r="D266" s="2" t="s">
        <v>5424</v>
      </c>
      <c r="E266" s="2" t="s">
        <v>5416</v>
      </c>
      <c r="F266" s="2"/>
      <c r="G266" s="2" t="s">
        <v>5409</v>
      </c>
      <c r="H266" s="2" t="s">
        <v>2118</v>
      </c>
      <c r="I266" s="2" t="str">
        <f t="shared" si="241"/>
        <v>20240912-1000143215-인쇄</v>
      </c>
      <c r="J266" s="2" t="str">
        <f t="shared" si="242"/>
        <v>20240912-1000143215-합지</v>
      </c>
      <c r="K266" s="2" t="str">
        <f t="shared" si="243"/>
        <v>20240912-1000143215-분단</v>
      </c>
      <c r="L266" s="2" t="str">
        <f t="shared" si="244"/>
        <v>20240912-1000143215-제대</v>
      </c>
      <c r="M266" s="2" t="str">
        <f>VLOOKUP(H266, '쿼리1'!$A:$R, 17, 0)</f>
        <v>1도-바다원-롯데슈퍼 공용봉투</v>
      </c>
      <c r="N266" s="2" t="str">
        <f>VLOOKUP(H266, '쿼리1'!$A:$P, 15, 0)</f>
        <v>오씨피피(투명)80</v>
      </c>
      <c r="O266" s="2">
        <v>1000143215</v>
      </c>
      <c r="P266" s="2" t="str">
        <f>VLOOKUP(H266, '쿼리1'!$A:$R, 17, 0)</f>
        <v>1도-바다원-롯데슈퍼 공용봉투</v>
      </c>
      <c r="Q266" s="4">
        <f>VLOOKUP(H266, '쿼리1'!$A:$U, 20, 0)</f>
        <v>30000</v>
      </c>
      <c r="R266" s="2" t="s">
        <v>31</v>
      </c>
      <c r="S266" s="2" t="s">
        <v>31</v>
      </c>
      <c r="T266" s="2" t="s">
        <v>5397</v>
      </c>
      <c r="U266" s="2" t="s">
        <v>31</v>
      </c>
      <c r="V266" s="3">
        <v>45553</v>
      </c>
      <c r="W266" s="3">
        <v>45555</v>
      </c>
      <c r="X266" s="6" t="str">
        <f t="shared" si="251"/>
        <v>+2</v>
      </c>
      <c r="Y266" s="3">
        <v>45558</v>
      </c>
      <c r="Z266" s="3">
        <v>45556</v>
      </c>
      <c r="AA266" s="6">
        <f t="shared" si="252"/>
        <v>-2</v>
      </c>
      <c r="AB266" s="3" t="s">
        <v>5388</v>
      </c>
      <c r="AC266" s="2" t="s">
        <v>5388</v>
      </c>
      <c r="AD266" s="6" t="str">
        <f>IFERROR(AC266-AB266, "X")</f>
        <v>X</v>
      </c>
      <c r="AE266" s="3">
        <v>45560</v>
      </c>
      <c r="AF266" s="3">
        <v>45560</v>
      </c>
      <c r="AG266" s="2">
        <f t="shared" si="253"/>
        <v>0</v>
      </c>
      <c r="AH266" s="3">
        <v>45560</v>
      </c>
      <c r="AI266" s="3">
        <f t="shared" si="254"/>
        <v>45560</v>
      </c>
      <c r="AJ266" s="3"/>
      <c r="AK266" s="2">
        <f t="shared" si="245"/>
        <v>0</v>
      </c>
      <c r="AL266" s="2" t="s">
        <v>5567</v>
      </c>
      <c r="AM266" s="2" t="str">
        <f t="shared" si="246"/>
        <v>생산완료(0)</v>
      </c>
      <c r="AN266" s="9">
        <f t="shared" si="247"/>
        <v>45575</v>
      </c>
      <c r="AO266" s="9">
        <f t="shared" si="248"/>
        <v>45573</v>
      </c>
      <c r="AP266" s="9"/>
      <c r="AQ266" s="2">
        <f t="shared" si="255"/>
        <v>-2</v>
      </c>
      <c r="AR266" s="12">
        <f t="shared" si="249"/>
        <v>-2</v>
      </c>
      <c r="AS266" t="s">
        <v>5567</v>
      </c>
      <c r="AT266" t="str">
        <f t="shared" si="250"/>
        <v>생산완료(-2)</v>
      </c>
    </row>
    <row r="267" spans="2:46" x14ac:dyDescent="0.3">
      <c r="B267" s="2" t="s">
        <v>5610</v>
      </c>
      <c r="C267" s="7">
        <v>-62</v>
      </c>
      <c r="D267" s="2" t="s">
        <v>5408</v>
      </c>
      <c r="E267" s="2" t="s">
        <v>5409</v>
      </c>
      <c r="F267" s="2" t="s">
        <v>5473</v>
      </c>
      <c r="G267" s="2"/>
      <c r="H267" s="2" t="s">
        <v>5000</v>
      </c>
      <c r="I267" s="2" t="str">
        <f t="shared" si="241"/>
        <v>20240912-1000144500-인쇄</v>
      </c>
      <c r="J267" s="2" t="str">
        <f t="shared" si="242"/>
        <v>20240912-1000144500-합지</v>
      </c>
      <c r="K267" s="2" t="str">
        <f t="shared" si="243"/>
        <v>20240912-1000144500-분단</v>
      </c>
      <c r="L267" s="2" t="str">
        <f t="shared" si="244"/>
        <v>20240912-1000144500-제대</v>
      </c>
      <c r="M267" s="2" t="str">
        <f>VLOOKUP(H267, '쿼리1'!$A:$R, 17, 0)</f>
        <v>4도-MH)올리브치아바타306g</v>
      </c>
      <c r="N267" s="2" t="str">
        <f>VLOOKUP(H267, '쿼리1'!$A:$P, 15, 0)</f>
        <v>오씨피피(유무광)40</v>
      </c>
      <c r="O267" s="2">
        <v>1000144500</v>
      </c>
      <c r="P267" s="2" t="str">
        <f>VLOOKUP(H267, '쿼리1'!$A:$R, 17, 0)</f>
        <v>4도-MH)올리브치아바타306g</v>
      </c>
      <c r="Q267" s="4">
        <f>VLOOKUP(H267, '쿼리1'!$A:$U, 20, 0)</f>
        <v>32</v>
      </c>
      <c r="R267" s="2" t="s">
        <v>31</v>
      </c>
      <c r="S267" s="2" t="s">
        <v>31</v>
      </c>
      <c r="T267" s="2" t="s">
        <v>31</v>
      </c>
      <c r="U267" s="2" t="s">
        <v>5397</v>
      </c>
      <c r="V267" s="3">
        <v>45552</v>
      </c>
      <c r="W267" s="3">
        <v>45555</v>
      </c>
      <c r="X267" s="6" t="str">
        <f t="shared" si="251"/>
        <v>+3</v>
      </c>
      <c r="Y267" s="3">
        <v>45558</v>
      </c>
      <c r="Z267" s="3">
        <v>45558</v>
      </c>
      <c r="AA267" s="6">
        <f t="shared" si="252"/>
        <v>0</v>
      </c>
      <c r="AB267" s="3">
        <v>45559</v>
      </c>
      <c r="AC267" s="3">
        <v>45621</v>
      </c>
      <c r="AD267" s="6" t="str">
        <f>IFERROR(IF(AC267-AB267&gt;0, "+" &amp; (AC267-AB267), AC267-AB267), "X")</f>
        <v>+62</v>
      </c>
      <c r="AE267" s="2" t="s">
        <v>5388</v>
      </c>
      <c r="AF267" s="2" t="s">
        <v>5388</v>
      </c>
      <c r="AG267" s="2" t="str">
        <f>IFERROR(AF267-AE267, "X")</f>
        <v>X</v>
      </c>
      <c r="AH267" s="3">
        <v>45621</v>
      </c>
      <c r="AI267" s="3">
        <f>AB267</f>
        <v>45559</v>
      </c>
      <c r="AJ267" s="3"/>
      <c r="AK267" s="2">
        <f t="shared" si="245"/>
        <v>-62</v>
      </c>
      <c r="AL267" s="2" t="s">
        <v>5567</v>
      </c>
      <c r="AM267" s="2" t="str">
        <f t="shared" si="246"/>
        <v>생산완료(-62)</v>
      </c>
      <c r="AN267" s="9">
        <f t="shared" si="247"/>
        <v>45621</v>
      </c>
      <c r="AO267" s="9">
        <f t="shared" si="248"/>
        <v>45659</v>
      </c>
      <c r="AP267" s="9"/>
      <c r="AQ267" s="2">
        <f t="shared" si="255"/>
        <v>38</v>
      </c>
      <c r="AR267" s="12" t="str">
        <f t="shared" si="249"/>
        <v>+38</v>
      </c>
      <c r="AS267" t="s">
        <v>5567</v>
      </c>
      <c r="AT267" t="str">
        <f t="shared" si="250"/>
        <v>생산완료(+38)</v>
      </c>
    </row>
    <row r="268" spans="2:46" x14ac:dyDescent="0.3">
      <c r="B268" s="2" t="s">
        <v>5575</v>
      </c>
      <c r="C268" s="7">
        <v>-14</v>
      </c>
      <c r="D268" s="2"/>
      <c r="E268" s="2" t="s">
        <v>5409</v>
      </c>
      <c r="F268" s="2"/>
      <c r="G268" s="2" t="s">
        <v>5429</v>
      </c>
      <c r="H268" s="2" t="s">
        <v>1042</v>
      </c>
      <c r="I268" s="2" t="str">
        <f t="shared" si="241"/>
        <v>20240912-1000150889-인쇄</v>
      </c>
      <c r="J268" s="2" t="str">
        <f t="shared" si="242"/>
        <v>20240912-1000150889-합지</v>
      </c>
      <c r="K268" s="2" t="str">
        <f t="shared" si="243"/>
        <v>20240912-1000150889-분단</v>
      </c>
      <c r="L268" s="2" t="str">
        <f t="shared" si="244"/>
        <v>20240912-1000150889-제대</v>
      </c>
      <c r="M268" s="2" t="str">
        <f>VLOOKUP(H268, '쿼리1'!$A:$R, 17, 0)</f>
        <v>무지</v>
      </c>
      <c r="N268" s="2" t="str">
        <f>VLOOKUP(H268, '쿼리1'!$A:$P, 15, 0)</f>
        <v>나이론70</v>
      </c>
      <c r="O268" s="2">
        <v>1000150889</v>
      </c>
      <c r="P268" s="2" t="str">
        <f>VLOOKUP(H268, '쿼리1'!$A:$R, 17, 0)</f>
        <v>무지</v>
      </c>
      <c r="Q268" s="4">
        <f>VLOOKUP(H268, '쿼리1'!$A:$U, 20, 0)</f>
        <v>30000</v>
      </c>
      <c r="R268" s="2" t="s">
        <v>5397</v>
      </c>
      <c r="S268" s="2" t="s">
        <v>31</v>
      </c>
      <c r="T268" s="2" t="s">
        <v>5397</v>
      </c>
      <c r="U268" s="2" t="s">
        <v>31</v>
      </c>
      <c r="V268" s="2" t="s">
        <v>5388</v>
      </c>
      <c r="W268" s="3" t="s">
        <v>5388</v>
      </c>
      <c r="X268" s="6" t="str">
        <f>IFERROR(W268-V268, "X")</f>
        <v>X</v>
      </c>
      <c r="Y268" s="3">
        <v>45559</v>
      </c>
      <c r="Z268" s="3">
        <v>45559</v>
      </c>
      <c r="AA268" s="6">
        <f t="shared" si="252"/>
        <v>0</v>
      </c>
      <c r="AB268" s="3" t="s">
        <v>5388</v>
      </c>
      <c r="AC268" s="2" t="s">
        <v>5388</v>
      </c>
      <c r="AD268" s="6" t="str">
        <f>IFERROR(AC268-AB268, "X")</f>
        <v>X</v>
      </c>
      <c r="AE268" s="3">
        <v>45561</v>
      </c>
      <c r="AF268" s="3">
        <v>45575</v>
      </c>
      <c r="AG268" s="2" t="str">
        <f t="shared" ref="AG268:AG272" si="256">IFERROR(IF(AF268-AE268&gt;0, "+" &amp; (AF268-AE268), AF268-AE268), "X")</f>
        <v>+14</v>
      </c>
      <c r="AH268" s="3">
        <v>45575</v>
      </c>
      <c r="AI268" s="3">
        <f t="shared" ref="AI268:AI272" si="257">AE268</f>
        <v>45561</v>
      </c>
      <c r="AJ268" s="3"/>
      <c r="AK268" s="2">
        <f t="shared" si="245"/>
        <v>-14</v>
      </c>
      <c r="AL268" s="2" t="s">
        <v>5567</v>
      </c>
      <c r="AM268" s="2" t="str">
        <f t="shared" si="246"/>
        <v>생산완료(-14)</v>
      </c>
      <c r="AN268" s="9">
        <f t="shared" si="247"/>
        <v>45637</v>
      </c>
      <c r="AO268" s="9">
        <f t="shared" si="248"/>
        <v>45636</v>
      </c>
      <c r="AP268" s="9"/>
      <c r="AQ268" s="2">
        <f t="shared" si="255"/>
        <v>-1</v>
      </c>
      <c r="AR268" s="12">
        <f t="shared" si="249"/>
        <v>-1</v>
      </c>
      <c r="AS268" t="s">
        <v>5567</v>
      </c>
      <c r="AT268" t="str">
        <f t="shared" si="250"/>
        <v>생산완료(-1)</v>
      </c>
    </row>
    <row r="269" spans="2:46" x14ac:dyDescent="0.3">
      <c r="B269" s="2" t="s">
        <v>5470</v>
      </c>
      <c r="C269" s="7">
        <v>-15</v>
      </c>
      <c r="D269" s="2"/>
      <c r="E269" s="2" t="s">
        <v>5408</v>
      </c>
      <c r="F269" s="2"/>
      <c r="G269" s="2" t="s">
        <v>5426</v>
      </c>
      <c r="H269" s="2" t="s">
        <v>3331</v>
      </c>
      <c r="I269" s="2" t="str">
        <f t="shared" si="241"/>
        <v>20240912-1000154859-인쇄</v>
      </c>
      <c r="J269" s="2" t="str">
        <f t="shared" si="242"/>
        <v>20240912-1000154859-합지</v>
      </c>
      <c r="K269" s="2" t="str">
        <f t="shared" si="243"/>
        <v>20240912-1000154859-분단</v>
      </c>
      <c r="L269" s="2" t="str">
        <f t="shared" si="244"/>
        <v>20240912-1000154859-제대</v>
      </c>
      <c r="M269" s="2" t="str">
        <f>VLOOKUP(H269, '쿼리1'!$A:$R, 17, 0)</f>
        <v>무지(농산무지파우치)</v>
      </c>
      <c r="N269" s="2" t="str">
        <f>VLOOKUP(H269, '쿼리1'!$A:$P, 15, 0)</f>
        <v>나씨피피55</v>
      </c>
      <c r="O269" s="2">
        <v>1000154859</v>
      </c>
      <c r="P269" s="2" t="str">
        <f>VLOOKUP(H269, '쿼리1'!$A:$R, 17, 0)</f>
        <v>무지(농산무지파우치)</v>
      </c>
      <c r="Q269" s="4">
        <f>VLOOKUP(H269, '쿼리1'!$A:$U, 20, 0)</f>
        <v>26086</v>
      </c>
      <c r="R269" s="2" t="s">
        <v>5397</v>
      </c>
      <c r="S269" s="2" t="s">
        <v>31</v>
      </c>
      <c r="T269" s="2" t="s">
        <v>5397</v>
      </c>
      <c r="U269" s="2" t="s">
        <v>31</v>
      </c>
      <c r="V269" s="2" t="s">
        <v>5388</v>
      </c>
      <c r="W269" s="3" t="s">
        <v>5388</v>
      </c>
      <c r="X269" s="6" t="str">
        <f>IFERROR(W269-V269, "X")</f>
        <v>X</v>
      </c>
      <c r="Y269" s="3">
        <v>45558</v>
      </c>
      <c r="Z269" s="3">
        <v>45561</v>
      </c>
      <c r="AA269" s="6" t="str">
        <f t="shared" si="252"/>
        <v>+3</v>
      </c>
      <c r="AB269" s="3" t="s">
        <v>5388</v>
      </c>
      <c r="AC269" s="2" t="s">
        <v>5388</v>
      </c>
      <c r="AD269" s="6" t="str">
        <f>IFERROR(AC269-AB269, "X")</f>
        <v>X</v>
      </c>
      <c r="AE269" s="3">
        <v>45560</v>
      </c>
      <c r="AF269" s="3">
        <v>45575</v>
      </c>
      <c r="AG269" s="2" t="str">
        <f t="shared" si="256"/>
        <v>+15</v>
      </c>
      <c r="AH269" s="3">
        <v>45575</v>
      </c>
      <c r="AI269" s="3">
        <f t="shared" si="257"/>
        <v>45560</v>
      </c>
      <c r="AJ269" s="3"/>
      <c r="AK269" s="2">
        <f t="shared" si="245"/>
        <v>-15</v>
      </c>
      <c r="AL269" s="2" t="s">
        <v>5567</v>
      </c>
      <c r="AM269" s="2" t="str">
        <f t="shared" si="246"/>
        <v>생산완료(-15)</v>
      </c>
      <c r="AN269" s="9">
        <f t="shared" si="247"/>
        <v>45616</v>
      </c>
      <c r="AO269" s="9">
        <f t="shared" si="248"/>
        <v>45618</v>
      </c>
      <c r="AP269" s="9"/>
      <c r="AQ269" s="2">
        <f t="shared" si="255"/>
        <v>2</v>
      </c>
      <c r="AR269" s="12" t="str">
        <f t="shared" si="249"/>
        <v>+2</v>
      </c>
      <c r="AS269" t="s">
        <v>5567</v>
      </c>
      <c r="AT269" t="str">
        <f t="shared" si="250"/>
        <v>생산완료(+2)</v>
      </c>
    </row>
    <row r="270" spans="2:46" x14ac:dyDescent="0.3">
      <c r="B270" s="2" t="s">
        <v>5470</v>
      </c>
      <c r="C270" s="7">
        <v>-15</v>
      </c>
      <c r="D270" s="2" t="s">
        <v>5424</v>
      </c>
      <c r="E270" s="2" t="s">
        <v>5409</v>
      </c>
      <c r="F270" s="2"/>
      <c r="G270" s="2" t="s">
        <v>5426</v>
      </c>
      <c r="H270" s="2" t="s">
        <v>2857</v>
      </c>
      <c r="I270" s="2" t="str">
        <f t="shared" si="241"/>
        <v>20240912-1000165711-인쇄</v>
      </c>
      <c r="J270" s="2" t="str">
        <f t="shared" si="242"/>
        <v>20240912-1000165711-합지</v>
      </c>
      <c r="K270" s="2" t="str">
        <f t="shared" si="243"/>
        <v>20240912-1000165711-분단</v>
      </c>
      <c r="L270" s="2" t="str">
        <f t="shared" si="244"/>
        <v>20240912-1000165711-제대</v>
      </c>
      <c r="M270" s="2" t="str">
        <f>VLOOKUP(H270, '쿼리1'!$A:$R, 17, 0)</f>
        <v>1도(백)-국내산 무청시래기1kg (250)</v>
      </c>
      <c r="N270" s="2" t="str">
        <f>VLOOKUP(H270, '쿼리1'!$A:$P, 15, 0)</f>
        <v>나이론70</v>
      </c>
      <c r="O270" s="2">
        <v>1000165711</v>
      </c>
      <c r="P270" s="2" t="str">
        <f>VLOOKUP(H270, '쿼리1'!$A:$R, 17, 0)</f>
        <v>1도(백)-국내산 무청시래기1kg (250)</v>
      </c>
      <c r="Q270" s="4">
        <f>VLOOKUP(H270, '쿼리1'!$A:$U, 20, 0)</f>
        <v>24000</v>
      </c>
      <c r="R270" s="2" t="s">
        <v>31</v>
      </c>
      <c r="S270" s="2" t="s">
        <v>31</v>
      </c>
      <c r="T270" s="2" t="s">
        <v>5397</v>
      </c>
      <c r="U270" s="2" t="s">
        <v>31</v>
      </c>
      <c r="V270" s="3">
        <v>45553</v>
      </c>
      <c r="W270" s="3">
        <v>45555</v>
      </c>
      <c r="X270" s="6" t="str">
        <f>IFERROR(IF(W270-V270&gt;0, "+" &amp; (W270-V270), W270-V270), "X")</f>
        <v>+2</v>
      </c>
      <c r="Y270" s="3">
        <v>45558</v>
      </c>
      <c r="Z270" s="3">
        <v>45558</v>
      </c>
      <c r="AA270" s="6">
        <f t="shared" si="252"/>
        <v>0</v>
      </c>
      <c r="AB270" s="3" t="s">
        <v>5388</v>
      </c>
      <c r="AC270" s="2" t="s">
        <v>5388</v>
      </c>
      <c r="AD270" s="6" t="str">
        <f>IFERROR(AC270-AB270, "X")</f>
        <v>X</v>
      </c>
      <c r="AE270" s="3">
        <v>45560</v>
      </c>
      <c r="AF270" s="3">
        <v>45575</v>
      </c>
      <c r="AG270" s="2" t="str">
        <f t="shared" si="256"/>
        <v>+15</v>
      </c>
      <c r="AH270" s="3">
        <v>45575</v>
      </c>
      <c r="AI270" s="3">
        <f t="shared" si="257"/>
        <v>45560</v>
      </c>
      <c r="AJ270" s="3"/>
      <c r="AK270" s="2">
        <f t="shared" si="245"/>
        <v>-15</v>
      </c>
      <c r="AL270" s="2" t="s">
        <v>5567</v>
      </c>
      <c r="AM270" s="2" t="str">
        <f t="shared" si="246"/>
        <v>생산완료(-15)</v>
      </c>
      <c r="AN270" s="9">
        <f t="shared" si="247"/>
        <v>45652</v>
      </c>
      <c r="AO270" s="9">
        <f t="shared" si="248"/>
        <v>45653</v>
      </c>
      <c r="AP270" s="9"/>
      <c r="AQ270" s="2">
        <f t="shared" si="255"/>
        <v>1</v>
      </c>
      <c r="AR270" s="12" t="str">
        <f t="shared" si="249"/>
        <v>+1</v>
      </c>
      <c r="AS270" t="s">
        <v>5567</v>
      </c>
      <c r="AT270" t="str">
        <f t="shared" si="250"/>
        <v>생산완료(+1)</v>
      </c>
    </row>
    <row r="271" spans="2:46" x14ac:dyDescent="0.3">
      <c r="B271" s="2" t="s">
        <v>5470</v>
      </c>
      <c r="C271" s="7">
        <v>-15</v>
      </c>
      <c r="D271" s="2"/>
      <c r="E271" s="2" t="s">
        <v>5408</v>
      </c>
      <c r="F271" s="2" t="s">
        <v>5471</v>
      </c>
      <c r="G271" s="2" t="s">
        <v>5426</v>
      </c>
      <c r="H271" s="2" t="s">
        <v>186</v>
      </c>
      <c r="I271" s="2" t="str">
        <f t="shared" si="241"/>
        <v>20240912-1000166990-인쇄</v>
      </c>
      <c r="J271" s="2" t="str">
        <f t="shared" si="242"/>
        <v>20240912-1000166990-합지</v>
      </c>
      <c r="K271" s="2" t="str">
        <f t="shared" si="243"/>
        <v>20240912-1000166990-분단</v>
      </c>
      <c r="L271" s="2" t="str">
        <f t="shared" si="244"/>
        <v>20240912-1000166990-제대</v>
      </c>
      <c r="M271" s="2" t="str">
        <f>VLOOKUP(H271, '쿼리1'!$A:$R, 17, 0)</f>
        <v>무지(허니듀메론)</v>
      </c>
      <c r="N271" s="2" t="str">
        <f>VLOOKUP(H271, '쿼리1'!$A:$P, 15, 0)</f>
        <v>오씨피피(투명)70</v>
      </c>
      <c r="O271" s="2">
        <v>1000166990</v>
      </c>
      <c r="P271" s="2" t="str">
        <f>VLOOKUP(H271, '쿼리1'!$A:$R, 17, 0)</f>
        <v>무지(허니듀메론)</v>
      </c>
      <c r="Q271" s="4">
        <f>VLOOKUP(H271, '쿼리1'!$A:$U, 20, 0)</f>
        <v>13333</v>
      </c>
      <c r="R271" s="2" t="s">
        <v>5397</v>
      </c>
      <c r="S271" s="2" t="s">
        <v>31</v>
      </c>
      <c r="T271" s="2" t="s">
        <v>5399</v>
      </c>
      <c r="U271" s="2" t="s">
        <v>31</v>
      </c>
      <c r="V271" s="2" t="s">
        <v>5388</v>
      </c>
      <c r="W271" s="3" t="s">
        <v>5388</v>
      </c>
      <c r="X271" s="6" t="str">
        <f>IFERROR(W271-V271, "X")</f>
        <v>X</v>
      </c>
      <c r="Y271" s="3">
        <v>45555</v>
      </c>
      <c r="Z271" s="3">
        <v>45558</v>
      </c>
      <c r="AA271" s="6" t="str">
        <f t="shared" si="252"/>
        <v>+3</v>
      </c>
      <c r="AB271" s="3">
        <v>45558</v>
      </c>
      <c r="AC271" s="5" t="s">
        <v>5396</v>
      </c>
      <c r="AD271" s="6">
        <f ca="1">TODAY()-AB271</f>
        <v>98</v>
      </c>
      <c r="AE271" s="3">
        <v>45560</v>
      </c>
      <c r="AF271" s="3">
        <v>45575</v>
      </c>
      <c r="AG271" s="2" t="str">
        <f t="shared" si="256"/>
        <v>+15</v>
      </c>
      <c r="AH271" s="3">
        <v>45575</v>
      </c>
      <c r="AI271" s="3">
        <f t="shared" si="257"/>
        <v>45560</v>
      </c>
      <c r="AJ271" s="3"/>
      <c r="AK271" s="2">
        <f t="shared" si="245"/>
        <v>-15</v>
      </c>
      <c r="AL271" s="2" t="s">
        <v>5567</v>
      </c>
      <c r="AM271" s="2" t="str">
        <f t="shared" si="246"/>
        <v>생산완료(-15)</v>
      </c>
      <c r="AN271" s="9">
        <f t="shared" si="247"/>
        <v>45575</v>
      </c>
      <c r="AO271" s="9">
        <f t="shared" si="248"/>
        <v>45560</v>
      </c>
      <c r="AP271" s="9"/>
      <c r="AQ271" s="2">
        <f t="shared" si="255"/>
        <v>-15</v>
      </c>
      <c r="AR271" s="12">
        <f t="shared" si="249"/>
        <v>-15</v>
      </c>
      <c r="AS271" t="s">
        <v>5567</v>
      </c>
      <c r="AT271" t="str">
        <f t="shared" si="250"/>
        <v>생산완료(-15)</v>
      </c>
    </row>
    <row r="272" spans="2:46" x14ac:dyDescent="0.3">
      <c r="B272" s="2" t="s">
        <v>5405</v>
      </c>
      <c r="C272" s="7">
        <v>-1</v>
      </c>
      <c r="D272" s="2" t="s">
        <v>5451</v>
      </c>
      <c r="E272" s="2" t="s">
        <v>5453</v>
      </c>
      <c r="F272" s="2"/>
      <c r="G272" s="2" t="s">
        <v>5412</v>
      </c>
      <c r="H272" s="2" t="s">
        <v>2868</v>
      </c>
      <c r="I272" s="2" t="str">
        <f t="shared" si="241"/>
        <v>20240912-1000167482-인쇄</v>
      </c>
      <c r="J272" s="2" t="str">
        <f t="shared" si="242"/>
        <v>20240912-1000167482-합지</v>
      </c>
      <c r="K272" s="2" t="str">
        <f t="shared" si="243"/>
        <v>20240912-1000167482-분단</v>
      </c>
      <c r="L272" s="2" t="str">
        <f t="shared" si="244"/>
        <v>20240912-1000167482-제대</v>
      </c>
      <c r="M272" s="2" t="str">
        <f>VLOOKUP(H272, '쿼리1'!$A:$R, 17, 0)</f>
        <v>4도-푸른얼음 3kg(신보제빙)</v>
      </c>
      <c r="N272" s="2" t="str">
        <f>VLOOKUP(H272, '쿼리1'!$A:$P, 15, 0)</f>
        <v>나이론80</v>
      </c>
      <c r="O272" s="2">
        <v>1000167482</v>
      </c>
      <c r="P272" s="2" t="str">
        <f>VLOOKUP(H272, '쿼리1'!$A:$R, 17, 0)</f>
        <v>4도-푸른얼음 3kg(신보제빙)</v>
      </c>
      <c r="Q272" s="4">
        <f>VLOOKUP(H272, '쿼리1'!$A:$U, 20, 0)</f>
        <v>20000</v>
      </c>
      <c r="R272" s="2" t="s">
        <v>31</v>
      </c>
      <c r="S272" s="2" t="s">
        <v>5399</v>
      </c>
      <c r="T272" s="2" t="s">
        <v>5397</v>
      </c>
      <c r="U272" s="2" t="s">
        <v>31</v>
      </c>
      <c r="V272" s="3">
        <v>45551</v>
      </c>
      <c r="W272" s="3">
        <v>45555</v>
      </c>
      <c r="X272" s="6" t="str">
        <f t="shared" ref="X272:X275" si="258">IFERROR(IF(W272-V272&gt;0, "+" &amp; (W272-V272), W272-V272), "X")</f>
        <v>+4</v>
      </c>
      <c r="Y272" s="3">
        <v>45554</v>
      </c>
      <c r="Z272" s="5" t="s">
        <v>5396</v>
      </c>
      <c r="AA272" s="6">
        <f ca="1">TODAY()-Y272</f>
        <v>102</v>
      </c>
      <c r="AB272" s="3" t="s">
        <v>5388</v>
      </c>
      <c r="AC272" s="2" t="s">
        <v>5388</v>
      </c>
      <c r="AD272" s="6" t="str">
        <f>IFERROR(AC272-AB272, "X")</f>
        <v>X</v>
      </c>
      <c r="AE272" s="3">
        <v>45558</v>
      </c>
      <c r="AF272" s="3">
        <v>45559</v>
      </c>
      <c r="AG272" s="2" t="str">
        <f t="shared" si="256"/>
        <v>+1</v>
      </c>
      <c r="AH272" s="3">
        <v>45559</v>
      </c>
      <c r="AI272" s="3">
        <f t="shared" si="257"/>
        <v>45558</v>
      </c>
      <c r="AJ272" s="3"/>
      <c r="AK272" s="2">
        <f t="shared" si="245"/>
        <v>-1</v>
      </c>
      <c r="AL272" s="2" t="s">
        <v>5567</v>
      </c>
      <c r="AM272" s="2" t="str">
        <f t="shared" si="246"/>
        <v>생산완료(-1)</v>
      </c>
      <c r="AN272" s="9">
        <f t="shared" si="247"/>
        <v>45631</v>
      </c>
      <c r="AO272" s="9">
        <f t="shared" si="248"/>
        <v>45624</v>
      </c>
      <c r="AP272" s="9"/>
      <c r="AQ272" s="2">
        <f t="shared" si="255"/>
        <v>-7</v>
      </c>
      <c r="AR272" s="12">
        <f t="shared" si="249"/>
        <v>-7</v>
      </c>
      <c r="AS272" t="s">
        <v>5567</v>
      </c>
      <c r="AT272" t="str">
        <f t="shared" si="250"/>
        <v>생산완료(-7)</v>
      </c>
    </row>
    <row r="273" spans="2:46" x14ac:dyDescent="0.3">
      <c r="B273" s="2" t="s">
        <v>5442</v>
      </c>
      <c r="C273" s="7">
        <v>16</v>
      </c>
      <c r="D273" s="2" t="s">
        <v>5424</v>
      </c>
      <c r="E273" s="2" t="s">
        <v>5409</v>
      </c>
      <c r="F273" s="2" t="s">
        <v>5474</v>
      </c>
      <c r="G273" s="2"/>
      <c r="H273" s="2" t="s">
        <v>4935</v>
      </c>
      <c r="I273" s="2" t="str">
        <f t="shared" si="241"/>
        <v>20240912-1000167628-인쇄</v>
      </c>
      <c r="J273" s="2" t="str">
        <f t="shared" si="242"/>
        <v>20240912-1000167628-합지</v>
      </c>
      <c r="K273" s="2" t="str">
        <f t="shared" si="243"/>
        <v>20240912-1000167628-분단</v>
      </c>
      <c r="L273" s="2" t="str">
        <f t="shared" si="244"/>
        <v>20240912-1000167628-제대</v>
      </c>
      <c r="M273" s="2" t="str">
        <f>VLOOKUP(H273, '쿼리1'!$A:$R, 17, 0)</f>
        <v>7도-널담 뉴트리션 통밀식빵 플레인 100g</v>
      </c>
      <c r="N273" s="2" t="str">
        <f>VLOOKUP(H273, '쿼리1'!$A:$P, 15, 0)</f>
        <v>패트(무광)60</v>
      </c>
      <c r="O273" s="2">
        <v>1000167628</v>
      </c>
      <c r="P273" s="2" t="str">
        <f>VLOOKUP(H273, '쿼리1'!$A:$R, 17, 0)</f>
        <v>7도-널담 뉴트리션 통밀식빵 플레인 100g</v>
      </c>
      <c r="Q273" s="4">
        <f>VLOOKUP(H273, '쿼리1'!$A:$U, 20, 0)</f>
        <v>30</v>
      </c>
      <c r="R273" s="2" t="s">
        <v>31</v>
      </c>
      <c r="S273" s="2" t="s">
        <v>31</v>
      </c>
      <c r="T273" s="2" t="s">
        <v>5399</v>
      </c>
      <c r="U273" s="2" t="s">
        <v>5397</v>
      </c>
      <c r="V273" s="3">
        <v>45553</v>
      </c>
      <c r="W273" s="3">
        <v>45555</v>
      </c>
      <c r="X273" s="6" t="str">
        <f t="shared" si="258"/>
        <v>+2</v>
      </c>
      <c r="Y273" s="3">
        <v>45558</v>
      </c>
      <c r="Z273" s="3">
        <v>45558</v>
      </c>
      <c r="AA273" s="6">
        <f>IFERROR(IF(Z273-Y273&gt;0, "+" &amp; (Z273-Y273), Z273-Y273), "X")</f>
        <v>0</v>
      </c>
      <c r="AB273" s="3">
        <v>45559</v>
      </c>
      <c r="AC273" s="5" t="s">
        <v>5396</v>
      </c>
      <c r="AD273" s="6">
        <f ca="1">TODAY()-AB273</f>
        <v>97</v>
      </c>
      <c r="AE273" s="2" t="s">
        <v>5388</v>
      </c>
      <c r="AF273" s="2" t="s">
        <v>5388</v>
      </c>
      <c r="AG273" s="2" t="str">
        <f>IFERROR(AF273-AE273, "X")</f>
        <v>X</v>
      </c>
      <c r="AH273" s="3">
        <v>45558</v>
      </c>
      <c r="AI273" s="3">
        <v>45574</v>
      </c>
      <c r="AJ273" s="3"/>
      <c r="AK273" s="2" t="str">
        <f t="shared" si="245"/>
        <v>+16</v>
      </c>
      <c r="AL273" s="2" t="s">
        <v>5567</v>
      </c>
      <c r="AM273" s="2" t="str">
        <f t="shared" si="246"/>
        <v>생산완료(+16)</v>
      </c>
      <c r="AN273" s="9">
        <f t="shared" si="247"/>
        <v>45597</v>
      </c>
      <c r="AO273" s="9">
        <f t="shared" si="248"/>
        <v>45653</v>
      </c>
      <c r="AP273" s="9"/>
      <c r="AQ273" s="2">
        <f t="shared" si="255"/>
        <v>56</v>
      </c>
      <c r="AR273" s="12" t="str">
        <f t="shared" si="249"/>
        <v>+56</v>
      </c>
      <c r="AS273" t="s">
        <v>5567</v>
      </c>
      <c r="AT273" t="str">
        <f t="shared" si="250"/>
        <v>생산완료(+56)</v>
      </c>
    </row>
    <row r="274" spans="2:46" x14ac:dyDescent="0.3">
      <c r="B274" s="2" t="s">
        <v>5470</v>
      </c>
      <c r="C274" s="7">
        <v>-15</v>
      </c>
      <c r="D274" s="2" t="s">
        <v>5430</v>
      </c>
      <c r="E274" s="2" t="s">
        <v>5471</v>
      </c>
      <c r="F274" s="2"/>
      <c r="G274" s="2" t="s">
        <v>5426</v>
      </c>
      <c r="H274" s="2" t="s">
        <v>4104</v>
      </c>
      <c r="I274" s="2" t="str">
        <f t="shared" si="241"/>
        <v>20240912-1000168934-인쇄</v>
      </c>
      <c r="J274" s="2" t="str">
        <f t="shared" si="242"/>
        <v>20240912-1000168934-합지</v>
      </c>
      <c r="K274" s="2" t="str">
        <f t="shared" si="243"/>
        <v>20240912-1000168934-분단</v>
      </c>
      <c r="L274" s="2" t="str">
        <f t="shared" si="244"/>
        <v>20240912-1000168934-제대</v>
      </c>
      <c r="M274" s="2" t="str">
        <f>VLOOKUP(H274, '쿼리1'!$A:$R, 17, 0)</f>
        <v>8도-TR)통단팥죽1.8kg(450g*4)</v>
      </c>
      <c r="N274" s="2" t="str">
        <f>VLOOKUP(H274, '쿼리1'!$A:$P, 15, 0)</f>
        <v>패트(유백/유무광)82</v>
      </c>
      <c r="O274" s="2">
        <v>1000168934</v>
      </c>
      <c r="P274" s="2" t="str">
        <f>VLOOKUP(H274, '쿼리1'!$A:$R, 17, 0)</f>
        <v>8도-TR)통단팥죽1.8kg(450g*4)</v>
      </c>
      <c r="Q274" s="4">
        <f>VLOOKUP(H274, '쿼리1'!$A:$U, 20, 0)</f>
        <v>14285</v>
      </c>
      <c r="R274" s="2" t="s">
        <v>31</v>
      </c>
      <c r="S274" s="2" t="s">
        <v>5399</v>
      </c>
      <c r="T274" s="2" t="s">
        <v>5397</v>
      </c>
      <c r="U274" s="2" t="s">
        <v>31</v>
      </c>
      <c r="V274" s="3">
        <v>45553</v>
      </c>
      <c r="W274" s="3">
        <v>45560</v>
      </c>
      <c r="X274" s="6" t="str">
        <f t="shared" si="258"/>
        <v>+7</v>
      </c>
      <c r="Y274" s="3">
        <v>45558</v>
      </c>
      <c r="Z274" s="5" t="s">
        <v>5396</v>
      </c>
      <c r="AA274" s="6">
        <f ca="1">TODAY()-Y274</f>
        <v>98</v>
      </c>
      <c r="AB274" s="3" t="s">
        <v>5388</v>
      </c>
      <c r="AC274" s="2" t="s">
        <v>5388</v>
      </c>
      <c r="AD274" s="6" t="str">
        <f>IFERROR(AC274-AB274, "X")</f>
        <v>X</v>
      </c>
      <c r="AE274" s="3">
        <v>45560</v>
      </c>
      <c r="AF274" s="3">
        <v>45575</v>
      </c>
      <c r="AG274" s="2" t="str">
        <f>IFERROR(IF(AF274-AE274&gt;0, "+" &amp; (AF274-AE274), AF274-AE274), "X")</f>
        <v>+15</v>
      </c>
      <c r="AH274" s="3">
        <v>45575</v>
      </c>
      <c r="AI274" s="3">
        <f>AE274</f>
        <v>45560</v>
      </c>
      <c r="AJ274" s="3"/>
      <c r="AK274" s="2">
        <f t="shared" si="245"/>
        <v>-15</v>
      </c>
      <c r="AL274" s="2" t="s">
        <v>5567</v>
      </c>
      <c r="AM274" s="2" t="str">
        <f t="shared" si="246"/>
        <v>생산완료(-15)</v>
      </c>
      <c r="AN274" s="9">
        <f t="shared" si="247"/>
        <v>45650</v>
      </c>
      <c r="AO274" s="9">
        <f t="shared" si="248"/>
        <v>45646</v>
      </c>
      <c r="AP274" s="9"/>
      <c r="AQ274" s="2">
        <f t="shared" si="255"/>
        <v>-4</v>
      </c>
      <c r="AR274" s="12">
        <f t="shared" si="249"/>
        <v>-4</v>
      </c>
      <c r="AS274" t="s">
        <v>5567</v>
      </c>
      <c r="AT274" t="str">
        <f t="shared" si="250"/>
        <v>생산완료(-4)</v>
      </c>
    </row>
    <row r="275" spans="2:46" x14ac:dyDescent="0.3">
      <c r="B275" s="2" t="s">
        <v>5449</v>
      </c>
      <c r="C275" s="7">
        <v>21</v>
      </c>
      <c r="D275" s="2" t="s">
        <v>5424</v>
      </c>
      <c r="E275" s="2" t="s">
        <v>5415</v>
      </c>
      <c r="F275" s="2" t="s">
        <v>5474</v>
      </c>
      <c r="G275" s="2"/>
      <c r="H275" s="2" t="s">
        <v>2943</v>
      </c>
      <c r="I275" s="2" t="str">
        <f t="shared" si="241"/>
        <v>20240912-1000169069-인쇄</v>
      </c>
      <c r="J275" s="2" t="str">
        <f t="shared" si="242"/>
        <v>20240912-1000169069-합지</v>
      </c>
      <c r="K275" s="2" t="str">
        <f t="shared" si="243"/>
        <v>20240912-1000169069-분단</v>
      </c>
      <c r="L275" s="2" t="str">
        <f t="shared" si="244"/>
        <v>20240912-1000169069-제대</v>
      </c>
      <c r="M275" s="2" t="str">
        <f>VLOOKUP(H275, '쿼리1'!$A:$R, 17, 0)</f>
        <v>4도-SB)클로버샌드쿠키</v>
      </c>
      <c r="N275" s="2" t="str">
        <f>VLOOKUP(H275, '쿼리1'!$A:$P, 15, 0)</f>
        <v>오씨피피(유무광)60</v>
      </c>
      <c r="O275" s="2">
        <v>1000169069</v>
      </c>
      <c r="P275" s="2" t="str">
        <f>VLOOKUP(H275, '쿼리1'!$A:$R, 17, 0)</f>
        <v>4도-SB)클로버샌드쿠키</v>
      </c>
      <c r="Q275" s="4">
        <f>VLOOKUP(H275, '쿼리1'!$A:$U, 20, 0)</f>
        <v>32</v>
      </c>
      <c r="R275" s="2" t="s">
        <v>31</v>
      </c>
      <c r="S275" s="2" t="s">
        <v>31</v>
      </c>
      <c r="T275" s="2" t="s">
        <v>5399</v>
      </c>
      <c r="U275" s="2" t="s">
        <v>5397</v>
      </c>
      <c r="V275" s="3">
        <v>45553</v>
      </c>
      <c r="W275" s="3">
        <v>45555</v>
      </c>
      <c r="X275" s="6" t="str">
        <f t="shared" si="258"/>
        <v>+2</v>
      </c>
      <c r="Y275" s="3">
        <v>45558</v>
      </c>
      <c r="Z275" s="3">
        <v>45555</v>
      </c>
      <c r="AA275" s="6">
        <f t="shared" ref="AA275:AA283" si="259">IFERROR(IF(Z275-Y275&gt;0, "+" &amp; (Z275-Y275), Z275-Y275), "X")</f>
        <v>-3</v>
      </c>
      <c r="AB275" s="3">
        <v>45559</v>
      </c>
      <c r="AC275" s="5" t="s">
        <v>5396</v>
      </c>
      <c r="AD275" s="6">
        <f ca="1">TODAY()-AB275</f>
        <v>97</v>
      </c>
      <c r="AE275" s="2" t="s">
        <v>5388</v>
      </c>
      <c r="AF275" s="2" t="s">
        <v>5388</v>
      </c>
      <c r="AG275" s="2" t="str">
        <f>IFERROR(AF275-AE275, "X")</f>
        <v>X</v>
      </c>
      <c r="AH275" s="3">
        <v>45555</v>
      </c>
      <c r="AI275" s="3">
        <v>45576</v>
      </c>
      <c r="AJ275" s="3"/>
      <c r="AK275" s="2" t="str">
        <f t="shared" si="245"/>
        <v>+21</v>
      </c>
      <c r="AL275" s="2" t="s">
        <v>5567</v>
      </c>
      <c r="AM275" s="2" t="str">
        <f t="shared" si="246"/>
        <v>생산완료(+21)</v>
      </c>
      <c r="AN275" s="9">
        <f t="shared" si="247"/>
        <v>45555</v>
      </c>
      <c r="AO275" s="9">
        <f t="shared" si="248"/>
        <v>45576</v>
      </c>
      <c r="AP275" s="9"/>
      <c r="AQ275" s="2">
        <f t="shared" si="255"/>
        <v>21</v>
      </c>
      <c r="AR275" s="12" t="str">
        <f t="shared" si="249"/>
        <v>+21</v>
      </c>
      <c r="AS275" t="s">
        <v>5567</v>
      </c>
      <c r="AT275" t="str">
        <f t="shared" si="250"/>
        <v>생산완료(+21)</v>
      </c>
    </row>
    <row r="276" spans="2:46" x14ac:dyDescent="0.3">
      <c r="B276" s="2" t="s">
        <v>5506</v>
      </c>
      <c r="C276" s="7">
        <v>-17</v>
      </c>
      <c r="D276" s="2"/>
      <c r="E276" s="2" t="s">
        <v>5424</v>
      </c>
      <c r="F276" s="2"/>
      <c r="G276" s="2" t="s">
        <v>5425</v>
      </c>
      <c r="H276" s="2" t="s">
        <v>3363</v>
      </c>
      <c r="I276" s="2" t="str">
        <f t="shared" si="241"/>
        <v>20240912-1000169074-인쇄</v>
      </c>
      <c r="J276" s="2" t="str">
        <f t="shared" si="242"/>
        <v>20240912-1000169074-합지</v>
      </c>
      <c r="K276" s="2" t="str">
        <f t="shared" si="243"/>
        <v>20240912-1000169074-분단</v>
      </c>
      <c r="L276" s="2" t="str">
        <f t="shared" si="244"/>
        <v>20240912-1000169074-제대</v>
      </c>
      <c r="M276" s="2" t="str">
        <f>VLOOKUP(H276, '쿼리1'!$A:$R, 17, 0)</f>
        <v>무지</v>
      </c>
      <c r="N276" s="2" t="str">
        <f>VLOOKUP(H276, '쿼리1'!$A:$P, 15, 0)</f>
        <v>나이론150</v>
      </c>
      <c r="O276" s="2">
        <v>1000169074</v>
      </c>
      <c r="P276" s="2" t="str">
        <f>VLOOKUP(H276, '쿼리1'!$A:$R, 17, 0)</f>
        <v>무지</v>
      </c>
      <c r="Q276" s="4">
        <f>VLOOKUP(H276, '쿼리1'!$A:$U, 20, 0)</f>
        <v>1100</v>
      </c>
      <c r="R276" s="2" t="s">
        <v>5397</v>
      </c>
      <c r="S276" s="2" t="s">
        <v>31</v>
      </c>
      <c r="T276" s="2" t="s">
        <v>5397</v>
      </c>
      <c r="U276" s="2" t="s">
        <v>31</v>
      </c>
      <c r="V276" s="2" t="s">
        <v>5388</v>
      </c>
      <c r="W276" s="3" t="s">
        <v>5388</v>
      </c>
      <c r="X276" s="6" t="str">
        <f>IFERROR(W276-V276, "X")</f>
        <v>X</v>
      </c>
      <c r="Y276" s="3">
        <v>45555</v>
      </c>
      <c r="Z276" s="3">
        <v>45557</v>
      </c>
      <c r="AA276" s="6" t="str">
        <f t="shared" si="259"/>
        <v>+2</v>
      </c>
      <c r="AB276" s="3" t="s">
        <v>5388</v>
      </c>
      <c r="AC276" s="2" t="s">
        <v>5388</v>
      </c>
      <c r="AD276" s="6" t="str">
        <f>IFERROR(AC276-AB276, "X")</f>
        <v>X</v>
      </c>
      <c r="AE276" s="3">
        <v>45558</v>
      </c>
      <c r="AF276" s="3">
        <v>45575</v>
      </c>
      <c r="AG276" s="2" t="str">
        <f>IFERROR(IF(AF276-AE276&gt;0, "+" &amp; (AF276-AE276), AF276-AE276), "X")</f>
        <v>+17</v>
      </c>
      <c r="AH276" s="3">
        <v>45575</v>
      </c>
      <c r="AI276" s="3">
        <f>AE276</f>
        <v>45558</v>
      </c>
      <c r="AJ276" s="3"/>
      <c r="AK276" s="2">
        <f t="shared" si="245"/>
        <v>-17</v>
      </c>
      <c r="AL276" s="2" t="s">
        <v>5567</v>
      </c>
      <c r="AM276" s="2" t="str">
        <f t="shared" si="246"/>
        <v>생산완료(-17)</v>
      </c>
      <c r="AN276" s="9">
        <f t="shared" si="247"/>
        <v>45575</v>
      </c>
      <c r="AO276" s="9">
        <f t="shared" si="248"/>
        <v>45558</v>
      </c>
      <c r="AP276" s="9"/>
      <c r="AQ276" s="2">
        <f t="shared" si="255"/>
        <v>-17</v>
      </c>
      <c r="AR276" s="12">
        <f t="shared" si="249"/>
        <v>-17</v>
      </c>
      <c r="AS276" t="s">
        <v>5567</v>
      </c>
      <c r="AT276" t="str">
        <f t="shared" si="250"/>
        <v>생산완료(-17)</v>
      </c>
    </row>
    <row r="277" spans="2:46" x14ac:dyDescent="0.3">
      <c r="B277" s="2" t="s">
        <v>5415</v>
      </c>
      <c r="C277" s="7">
        <v>-3</v>
      </c>
      <c r="D277" s="2" t="s">
        <v>5424</v>
      </c>
      <c r="E277" s="2" t="s">
        <v>5451</v>
      </c>
      <c r="F277" s="2" t="s">
        <v>5408</v>
      </c>
      <c r="G277" s="2"/>
      <c r="H277" s="2" t="s">
        <v>1957</v>
      </c>
      <c r="I277" s="2" t="str">
        <f t="shared" si="241"/>
        <v>20240912-1216P0196-인쇄</v>
      </c>
      <c r="J277" s="2" t="str">
        <f t="shared" si="242"/>
        <v>20240912-1216P0196-합지</v>
      </c>
      <c r="K277" s="2" t="str">
        <f t="shared" si="243"/>
        <v>20240912-1216P0196-분단</v>
      </c>
      <c r="L277" s="2" t="str">
        <f t="shared" si="244"/>
        <v>20240912-1216P0196-제대</v>
      </c>
      <c r="M277" s="2" t="str">
        <f>VLOOKUP(H277, '쿼리1'!$A:$R, 17, 0)</f>
        <v>5도-INVET-DentalScaling-칼슘스틱 1P</v>
      </c>
      <c r="N277" s="2" t="str">
        <f>VLOOKUP(H277, '쿼리1'!$A:$P, 15, 0)</f>
        <v>오씨피피(투명)50</v>
      </c>
      <c r="O277" s="2" t="s">
        <v>5711</v>
      </c>
      <c r="P277" s="2" t="str">
        <f>VLOOKUP(H277, '쿼리1'!$A:$R, 17, 0)</f>
        <v>5도-INVET-DentalScaling-칼슘스틱 1P</v>
      </c>
      <c r="Q277" s="4">
        <f>VLOOKUP(H277, '쿼리1'!$A:$U, 20, 0)</f>
        <v>20</v>
      </c>
      <c r="R277" s="2" t="s">
        <v>31</v>
      </c>
      <c r="S277" s="2" t="s">
        <v>31</v>
      </c>
      <c r="T277" s="2" t="s">
        <v>31</v>
      </c>
      <c r="U277" s="2" t="s">
        <v>5397</v>
      </c>
      <c r="V277" s="3">
        <v>45553</v>
      </c>
      <c r="W277" s="3">
        <v>45555</v>
      </c>
      <c r="X277" s="6" t="str">
        <f t="shared" ref="X277:X278" si="260">IFERROR(IF(W277-V277&gt;0, "+" &amp; (W277-V277), W277-V277), "X")</f>
        <v>+2</v>
      </c>
      <c r="Y277" s="3">
        <v>45558</v>
      </c>
      <c r="Z277" s="3">
        <v>45562</v>
      </c>
      <c r="AA277" s="6" t="str">
        <f t="shared" si="259"/>
        <v>+4</v>
      </c>
      <c r="AB277" s="3">
        <v>45559</v>
      </c>
      <c r="AC277" s="3">
        <v>45562</v>
      </c>
      <c r="AD277" s="6" t="str">
        <f t="shared" ref="AD277:AD278" si="261">IFERROR(IF(AC277-AB277&gt;0, "+" &amp; (AC277-AB277), AC277-AB277), "X")</f>
        <v>+3</v>
      </c>
      <c r="AE277" s="2" t="s">
        <v>5388</v>
      </c>
      <c r="AF277" s="2" t="s">
        <v>5388</v>
      </c>
      <c r="AG277" s="2" t="str">
        <f>IFERROR(AF277-AE277, "X")</f>
        <v>X</v>
      </c>
      <c r="AH277" s="3">
        <v>45562</v>
      </c>
      <c r="AI277" s="3">
        <f t="shared" ref="AI277:AI278" si="262">AB277</f>
        <v>45559</v>
      </c>
      <c r="AJ277" s="3"/>
      <c r="AK277" s="2">
        <f t="shared" si="245"/>
        <v>-3</v>
      </c>
      <c r="AL277" s="2" t="s">
        <v>5567</v>
      </c>
      <c r="AM277" s="2" t="str">
        <f t="shared" si="246"/>
        <v>생산완료(-3)</v>
      </c>
      <c r="AN277" s="9">
        <f t="shared" si="247"/>
        <v>45562</v>
      </c>
      <c r="AO277" s="9">
        <f t="shared" si="248"/>
        <v>45559</v>
      </c>
      <c r="AP277" s="9"/>
      <c r="AQ277" s="2">
        <f t="shared" si="255"/>
        <v>-3</v>
      </c>
      <c r="AR277" s="12">
        <f t="shared" si="249"/>
        <v>-3</v>
      </c>
      <c r="AS277" t="s">
        <v>5567</v>
      </c>
      <c r="AT277" t="str">
        <f t="shared" si="250"/>
        <v>생산완료(-3)</v>
      </c>
    </row>
    <row r="278" spans="2:46" x14ac:dyDescent="0.3">
      <c r="B278" s="2" t="s">
        <v>5415</v>
      </c>
      <c r="C278" s="7">
        <v>-3</v>
      </c>
      <c r="D278" s="2" t="s">
        <v>5424</v>
      </c>
      <c r="E278" s="2" t="s">
        <v>5451</v>
      </c>
      <c r="F278" s="2" t="s">
        <v>5408</v>
      </c>
      <c r="G278" s="2"/>
      <c r="H278" s="2" t="s">
        <v>1953</v>
      </c>
      <c r="I278" s="2" t="str">
        <f t="shared" si="241"/>
        <v>20240912-1216P0197-인쇄</v>
      </c>
      <c r="J278" s="2" t="str">
        <f t="shared" si="242"/>
        <v>20240912-1216P0197-합지</v>
      </c>
      <c r="K278" s="2" t="str">
        <f t="shared" si="243"/>
        <v>20240912-1216P0197-분단</v>
      </c>
      <c r="L278" s="2" t="str">
        <f t="shared" si="244"/>
        <v>20240912-1216P0197-제대</v>
      </c>
      <c r="M278" s="2" t="str">
        <f>VLOOKUP(H278, '쿼리1'!$A:$R, 17, 0)</f>
        <v>5도-INVET-DentalScaling-클로렐라스틱 1P</v>
      </c>
      <c r="N278" s="2" t="str">
        <f>VLOOKUP(H278, '쿼리1'!$A:$P, 15, 0)</f>
        <v>오씨피피(투명)50</v>
      </c>
      <c r="O278" s="2" t="s">
        <v>5712</v>
      </c>
      <c r="P278" s="2" t="str">
        <f>VLOOKUP(H278, '쿼리1'!$A:$R, 17, 0)</f>
        <v>5도-INVET-DentalScaling-클로렐라스틱 1P</v>
      </c>
      <c r="Q278" s="4">
        <f>VLOOKUP(H278, '쿼리1'!$A:$U, 20, 0)</f>
        <v>20</v>
      </c>
      <c r="R278" s="2" t="s">
        <v>31</v>
      </c>
      <c r="S278" s="2" t="s">
        <v>31</v>
      </c>
      <c r="T278" s="2" t="s">
        <v>31</v>
      </c>
      <c r="U278" s="2" t="s">
        <v>5397</v>
      </c>
      <c r="V278" s="3">
        <v>45553</v>
      </c>
      <c r="W278" s="3">
        <v>45555</v>
      </c>
      <c r="X278" s="6" t="str">
        <f t="shared" si="260"/>
        <v>+2</v>
      </c>
      <c r="Y278" s="3">
        <v>45558</v>
      </c>
      <c r="Z278" s="3">
        <v>45562</v>
      </c>
      <c r="AA278" s="6" t="str">
        <f t="shared" si="259"/>
        <v>+4</v>
      </c>
      <c r="AB278" s="3">
        <v>45559</v>
      </c>
      <c r="AC278" s="3">
        <v>45562</v>
      </c>
      <c r="AD278" s="6" t="str">
        <f t="shared" si="261"/>
        <v>+3</v>
      </c>
      <c r="AE278" s="2" t="s">
        <v>5388</v>
      </c>
      <c r="AF278" s="2" t="s">
        <v>5388</v>
      </c>
      <c r="AG278" s="2" t="str">
        <f>IFERROR(AF278-AE278, "X")</f>
        <v>X</v>
      </c>
      <c r="AH278" s="3">
        <v>45562</v>
      </c>
      <c r="AI278" s="3">
        <f t="shared" si="262"/>
        <v>45559</v>
      </c>
      <c r="AJ278" s="3"/>
      <c r="AK278" s="2">
        <f t="shared" si="245"/>
        <v>-3</v>
      </c>
      <c r="AL278" s="2" t="s">
        <v>5567</v>
      </c>
      <c r="AM278" s="2" t="str">
        <f t="shared" si="246"/>
        <v>생산완료(-3)</v>
      </c>
      <c r="AN278" s="9">
        <f t="shared" si="247"/>
        <v>45562</v>
      </c>
      <c r="AO278" s="9">
        <f t="shared" si="248"/>
        <v>45559</v>
      </c>
      <c r="AP278" s="9"/>
      <c r="AQ278" s="2">
        <f t="shared" si="255"/>
        <v>-3</v>
      </c>
      <c r="AR278" s="12">
        <f t="shared" si="249"/>
        <v>-3</v>
      </c>
      <c r="AS278" t="s">
        <v>5567</v>
      </c>
      <c r="AT278" t="str">
        <f t="shared" si="250"/>
        <v>생산완료(-3)</v>
      </c>
    </row>
    <row r="279" spans="2:46" x14ac:dyDescent="0.3">
      <c r="B279" s="2" t="s">
        <v>5405</v>
      </c>
      <c r="C279" s="7">
        <v>-1</v>
      </c>
      <c r="D279" s="2"/>
      <c r="E279" s="2" t="s">
        <v>5409</v>
      </c>
      <c r="F279" s="2"/>
      <c r="G279" s="2" t="s">
        <v>5412</v>
      </c>
      <c r="H279" s="2" t="s">
        <v>1033</v>
      </c>
      <c r="I279" s="2" t="str">
        <f t="shared" si="241"/>
        <v>20240912-131019-인쇄</v>
      </c>
      <c r="J279" s="2" t="str">
        <f t="shared" si="242"/>
        <v>20240912-131019-합지</v>
      </c>
      <c r="K279" s="2" t="str">
        <f t="shared" si="243"/>
        <v>20240912-131019-분단</v>
      </c>
      <c r="L279" s="2" t="str">
        <f t="shared" si="244"/>
        <v>20240912-131019-제대</v>
      </c>
      <c r="M279" s="2" t="str">
        <f>VLOOKUP(H279, '쿼리1'!$A:$R, 17, 0)</f>
        <v>무지</v>
      </c>
      <c r="N279" s="2" t="str">
        <f>VLOOKUP(H279, '쿼리1'!$A:$P, 15, 0)</f>
        <v>나이론60</v>
      </c>
      <c r="O279" s="2">
        <v>131019</v>
      </c>
      <c r="P279" s="2" t="str">
        <f>VLOOKUP(H279, '쿼리1'!$A:$R, 17, 0)</f>
        <v>무지</v>
      </c>
      <c r="Q279" s="4">
        <f>VLOOKUP(H279, '쿼리1'!$A:$U, 20, 0)</f>
        <v>9230</v>
      </c>
      <c r="R279" s="2" t="s">
        <v>5397</v>
      </c>
      <c r="S279" s="2" t="s">
        <v>31</v>
      </c>
      <c r="T279" s="2" t="s">
        <v>5397</v>
      </c>
      <c r="U279" s="2" t="s">
        <v>31</v>
      </c>
      <c r="V279" s="2" t="s">
        <v>5388</v>
      </c>
      <c r="W279" s="3" t="s">
        <v>5388</v>
      </c>
      <c r="X279" s="6" t="str">
        <f>IFERROR(W279-V279, "X")</f>
        <v>X</v>
      </c>
      <c r="Y279" s="3">
        <v>45555</v>
      </c>
      <c r="Z279" s="3">
        <v>45555</v>
      </c>
      <c r="AA279" s="6">
        <f t="shared" si="259"/>
        <v>0</v>
      </c>
      <c r="AB279" s="3" t="s">
        <v>5388</v>
      </c>
      <c r="AC279" s="2" t="s">
        <v>5388</v>
      </c>
      <c r="AD279" s="6" t="str">
        <f t="shared" ref="AD279:AD290" si="263">IFERROR(AC279-AB279, "X")</f>
        <v>X</v>
      </c>
      <c r="AE279" s="3">
        <v>45559</v>
      </c>
      <c r="AF279" s="3">
        <v>45560</v>
      </c>
      <c r="AG279" s="2" t="str">
        <f t="shared" ref="AG279:AG285" si="264">IFERROR(IF(AF279-AE279&gt;0, "+" &amp; (AF279-AE279), AF279-AE279), "X")</f>
        <v>+1</v>
      </c>
      <c r="AH279" s="3">
        <v>45560</v>
      </c>
      <c r="AI279" s="3">
        <f t="shared" ref="AI279:AI285" si="265">AE279</f>
        <v>45559</v>
      </c>
      <c r="AJ279" s="3"/>
      <c r="AK279" s="2">
        <f t="shared" si="245"/>
        <v>-1</v>
      </c>
      <c r="AL279" s="2" t="s">
        <v>5567</v>
      </c>
      <c r="AM279" s="2" t="str">
        <f t="shared" si="246"/>
        <v>생산완료(-1)</v>
      </c>
      <c r="AN279" s="9">
        <f t="shared" si="247"/>
        <v>45632</v>
      </c>
      <c r="AO279" s="9">
        <f t="shared" si="248"/>
        <v>45635</v>
      </c>
      <c r="AP279" s="9"/>
      <c r="AQ279" s="2">
        <f t="shared" si="255"/>
        <v>3</v>
      </c>
      <c r="AR279" s="12" t="str">
        <f t="shared" si="249"/>
        <v>+3</v>
      </c>
      <c r="AS279" t="s">
        <v>5567</v>
      </c>
      <c r="AT279" t="str">
        <f t="shared" si="250"/>
        <v>생산완료(+3)</v>
      </c>
    </row>
    <row r="280" spans="2:46" x14ac:dyDescent="0.3">
      <c r="B280" s="2" t="s">
        <v>5530</v>
      </c>
      <c r="C280" s="7">
        <v>-13</v>
      </c>
      <c r="D280" s="2"/>
      <c r="E280" s="2" t="s">
        <v>5418</v>
      </c>
      <c r="F280" s="2"/>
      <c r="G280" s="2" t="s">
        <v>5455</v>
      </c>
      <c r="H280" s="2" t="s">
        <v>1039</v>
      </c>
      <c r="I280" s="2" t="str">
        <f t="shared" si="241"/>
        <v>20240912-131020-인쇄</v>
      </c>
      <c r="J280" s="2" t="str">
        <f t="shared" si="242"/>
        <v>20240912-131020-합지</v>
      </c>
      <c r="K280" s="2" t="str">
        <f t="shared" si="243"/>
        <v>20240912-131020-분단</v>
      </c>
      <c r="L280" s="2" t="str">
        <f t="shared" si="244"/>
        <v>20240912-131020-제대</v>
      </c>
      <c r="M280" s="2" t="str">
        <f>VLOOKUP(H280, '쿼리1'!$A:$R, 17, 0)</f>
        <v>무지</v>
      </c>
      <c r="N280" s="2" t="str">
        <f>VLOOKUP(H280, '쿼리1'!$A:$P, 15, 0)</f>
        <v>나이론60</v>
      </c>
      <c r="O280" s="2">
        <v>131020</v>
      </c>
      <c r="P280" s="2" t="str">
        <f>VLOOKUP(H280, '쿼리1'!$A:$R, 17, 0)</f>
        <v>무지</v>
      </c>
      <c r="Q280" s="4">
        <f>VLOOKUP(H280, '쿼리1'!$A:$U, 20, 0)</f>
        <v>36923</v>
      </c>
      <c r="R280" s="2" t="s">
        <v>5397</v>
      </c>
      <c r="S280" s="2" t="s">
        <v>31</v>
      </c>
      <c r="T280" s="2" t="s">
        <v>5397</v>
      </c>
      <c r="U280" s="2" t="s">
        <v>31</v>
      </c>
      <c r="V280" s="2" t="s">
        <v>5388</v>
      </c>
      <c r="W280" s="3" t="s">
        <v>5388</v>
      </c>
      <c r="X280" s="6" t="str">
        <f>IFERROR(W280-V280, "X")</f>
        <v>X</v>
      </c>
      <c r="Y280" s="3">
        <v>45558</v>
      </c>
      <c r="Z280" s="3">
        <v>45554</v>
      </c>
      <c r="AA280" s="6">
        <f t="shared" si="259"/>
        <v>-4</v>
      </c>
      <c r="AB280" s="3" t="s">
        <v>5388</v>
      </c>
      <c r="AC280" s="2" t="s">
        <v>5388</v>
      </c>
      <c r="AD280" s="6" t="str">
        <f t="shared" si="263"/>
        <v>X</v>
      </c>
      <c r="AE280" s="3">
        <v>45562</v>
      </c>
      <c r="AF280" s="3">
        <v>45575</v>
      </c>
      <c r="AG280" s="2" t="str">
        <f t="shared" si="264"/>
        <v>+13</v>
      </c>
      <c r="AH280" s="3">
        <v>45575</v>
      </c>
      <c r="AI280" s="3">
        <f t="shared" si="265"/>
        <v>45562</v>
      </c>
      <c r="AJ280" s="3"/>
      <c r="AK280" s="2">
        <f t="shared" si="245"/>
        <v>-13</v>
      </c>
      <c r="AL280" s="2" t="s">
        <v>5567</v>
      </c>
      <c r="AM280" s="2" t="str">
        <f t="shared" si="246"/>
        <v>생산완료(-13)</v>
      </c>
      <c r="AN280" s="9">
        <f t="shared" si="247"/>
        <v>45653</v>
      </c>
      <c r="AO280" s="9">
        <f t="shared" si="248"/>
        <v>45658</v>
      </c>
      <c r="AP280" s="9"/>
      <c r="AQ280" s="2">
        <f t="shared" si="255"/>
        <v>5</v>
      </c>
      <c r="AR280" s="12" t="str">
        <f t="shared" si="249"/>
        <v>+5</v>
      </c>
      <c r="AS280" t="s">
        <v>5567</v>
      </c>
      <c r="AT280" t="str">
        <f t="shared" si="250"/>
        <v>생산완료(+5)</v>
      </c>
    </row>
    <row r="281" spans="2:46" x14ac:dyDescent="0.3">
      <c r="B281" s="2" t="s">
        <v>5530</v>
      </c>
      <c r="C281" s="7">
        <v>-13</v>
      </c>
      <c r="D281" s="2"/>
      <c r="E281" s="2" t="s">
        <v>5408</v>
      </c>
      <c r="F281" s="2"/>
      <c r="G281" s="2" t="s">
        <v>5455</v>
      </c>
      <c r="H281" s="2" t="s">
        <v>4901</v>
      </c>
      <c r="I281" s="2" t="str">
        <f t="shared" si="241"/>
        <v>20240912-131021-인쇄</v>
      </c>
      <c r="J281" s="2" t="str">
        <f t="shared" si="242"/>
        <v>20240912-131021-합지</v>
      </c>
      <c r="K281" s="2" t="str">
        <f t="shared" si="243"/>
        <v>20240912-131021-분단</v>
      </c>
      <c r="L281" s="2" t="str">
        <f t="shared" si="244"/>
        <v>20240912-131021-제대</v>
      </c>
      <c r="M281" s="2" t="str">
        <f>VLOOKUP(H281, '쿼리1'!$A:$R, 17, 0)</f>
        <v>무지</v>
      </c>
      <c r="N281" s="2" t="str">
        <f>VLOOKUP(H281, '쿼리1'!$A:$P, 15, 0)</f>
        <v>나이론60</v>
      </c>
      <c r="O281" s="2">
        <v>131021</v>
      </c>
      <c r="P281" s="2" t="str">
        <f>VLOOKUP(H281, '쿼리1'!$A:$R, 17, 0)</f>
        <v>무지</v>
      </c>
      <c r="Q281" s="4">
        <f>VLOOKUP(H281, '쿼리1'!$A:$U, 20, 0)</f>
        <v>102857</v>
      </c>
      <c r="R281" s="2" t="s">
        <v>5397</v>
      </c>
      <c r="S281" s="2" t="s">
        <v>31</v>
      </c>
      <c r="T281" s="2" t="s">
        <v>5397</v>
      </c>
      <c r="U281" s="2" t="s">
        <v>31</v>
      </c>
      <c r="V281" s="2" t="s">
        <v>5388</v>
      </c>
      <c r="W281" s="3" t="s">
        <v>5388</v>
      </c>
      <c r="X281" s="6" t="str">
        <f>IFERROR(W281-V281, "X")</f>
        <v>X</v>
      </c>
      <c r="Y281" s="3">
        <v>45555</v>
      </c>
      <c r="Z281" s="3">
        <v>45558</v>
      </c>
      <c r="AA281" s="6" t="str">
        <f t="shared" si="259"/>
        <v>+3</v>
      </c>
      <c r="AB281" s="3" t="s">
        <v>5388</v>
      </c>
      <c r="AC281" s="2" t="s">
        <v>5388</v>
      </c>
      <c r="AD281" s="6" t="str">
        <f t="shared" si="263"/>
        <v>X</v>
      </c>
      <c r="AE281" s="3">
        <v>45562</v>
      </c>
      <c r="AF281" s="3">
        <v>45575</v>
      </c>
      <c r="AG281" s="2" t="str">
        <f t="shared" si="264"/>
        <v>+13</v>
      </c>
      <c r="AH281" s="3">
        <v>45575</v>
      </c>
      <c r="AI281" s="3">
        <f t="shared" si="265"/>
        <v>45562</v>
      </c>
      <c r="AJ281" s="3"/>
      <c r="AK281" s="2">
        <f t="shared" si="245"/>
        <v>-13</v>
      </c>
      <c r="AL281" s="2" t="s">
        <v>5567</v>
      </c>
      <c r="AM281" s="2" t="str">
        <f t="shared" si="246"/>
        <v>생산완료(-13)</v>
      </c>
      <c r="AN281" s="9">
        <f t="shared" si="247"/>
        <v>45654</v>
      </c>
      <c r="AO281" s="9">
        <f t="shared" si="248"/>
        <v>45658</v>
      </c>
      <c r="AP281" s="9"/>
      <c r="AQ281" s="2">
        <f t="shared" si="255"/>
        <v>4</v>
      </c>
      <c r="AR281" s="12" t="str">
        <f t="shared" si="249"/>
        <v>+4</v>
      </c>
      <c r="AS281" t="s">
        <v>5567</v>
      </c>
      <c r="AT281" t="str">
        <f t="shared" si="250"/>
        <v>생산완료(+4)</v>
      </c>
    </row>
    <row r="282" spans="2:46" x14ac:dyDescent="0.3">
      <c r="B282" s="2" t="s">
        <v>5585</v>
      </c>
      <c r="C282" s="7">
        <v>-16</v>
      </c>
      <c r="D282" s="2"/>
      <c r="E282" s="2" t="s">
        <v>5409</v>
      </c>
      <c r="F282" s="2"/>
      <c r="G282" s="2" t="s">
        <v>5442</v>
      </c>
      <c r="H282" s="2" t="s">
        <v>4902</v>
      </c>
      <c r="I282" s="2" t="str">
        <f t="shared" si="241"/>
        <v>20240912-131022-인쇄</v>
      </c>
      <c r="J282" s="2" t="str">
        <f t="shared" si="242"/>
        <v>20240912-131022-합지</v>
      </c>
      <c r="K282" s="2" t="str">
        <f t="shared" si="243"/>
        <v>20240912-131022-분단</v>
      </c>
      <c r="L282" s="2" t="str">
        <f t="shared" si="244"/>
        <v>20240912-131022-제대</v>
      </c>
      <c r="M282" s="2" t="str">
        <f>VLOOKUP(H282, '쿼리1'!$A:$R, 17, 0)</f>
        <v>무지</v>
      </c>
      <c r="N282" s="2" t="str">
        <f>VLOOKUP(H282, '쿼리1'!$A:$P, 15, 0)</f>
        <v>나이론60</v>
      </c>
      <c r="O282" s="2">
        <v>131022</v>
      </c>
      <c r="P282" s="2" t="str">
        <f>VLOOKUP(H282, '쿼리1'!$A:$R, 17, 0)</f>
        <v>무지</v>
      </c>
      <c r="Q282" s="4">
        <f>VLOOKUP(H282, '쿼리1'!$A:$U, 20, 0)</f>
        <v>48000</v>
      </c>
      <c r="R282" s="2" t="s">
        <v>5397</v>
      </c>
      <c r="S282" s="2" t="s">
        <v>31</v>
      </c>
      <c r="T282" s="2" t="s">
        <v>5397</v>
      </c>
      <c r="U282" s="2" t="s">
        <v>31</v>
      </c>
      <c r="V282" s="2" t="s">
        <v>5388</v>
      </c>
      <c r="W282" s="3" t="s">
        <v>5388</v>
      </c>
      <c r="X282" s="6" t="str">
        <f>IFERROR(W282-V282, "X")</f>
        <v>X</v>
      </c>
      <c r="Y282" s="3">
        <v>45555</v>
      </c>
      <c r="Z282" s="3">
        <v>45555</v>
      </c>
      <c r="AA282" s="6">
        <f t="shared" si="259"/>
        <v>0</v>
      </c>
      <c r="AB282" s="3" t="s">
        <v>5388</v>
      </c>
      <c r="AC282" s="2" t="s">
        <v>5388</v>
      </c>
      <c r="AD282" s="6" t="str">
        <f t="shared" si="263"/>
        <v>X</v>
      </c>
      <c r="AE282" s="3">
        <v>45559</v>
      </c>
      <c r="AF282" s="3">
        <v>45575</v>
      </c>
      <c r="AG282" s="2" t="str">
        <f t="shared" si="264"/>
        <v>+16</v>
      </c>
      <c r="AH282" s="3">
        <v>45575</v>
      </c>
      <c r="AI282" s="3">
        <f t="shared" si="265"/>
        <v>45559</v>
      </c>
      <c r="AJ282" s="3"/>
      <c r="AK282" s="2">
        <f t="shared" si="245"/>
        <v>-16</v>
      </c>
      <c r="AL282" s="2" t="s">
        <v>5567</v>
      </c>
      <c r="AM282" s="2" t="str">
        <f t="shared" si="246"/>
        <v>생산완료(-16)</v>
      </c>
      <c r="AN282" s="9">
        <f t="shared" si="247"/>
        <v>45654</v>
      </c>
      <c r="AO282" s="9">
        <f t="shared" si="248"/>
        <v>45658</v>
      </c>
      <c r="AP282" s="9"/>
      <c r="AQ282" s="2">
        <f t="shared" si="255"/>
        <v>4</v>
      </c>
      <c r="AR282" s="12" t="str">
        <f t="shared" si="249"/>
        <v>+4</v>
      </c>
      <c r="AS282" t="s">
        <v>5567</v>
      </c>
      <c r="AT282" t="str">
        <f t="shared" si="250"/>
        <v>생산완료(+4)</v>
      </c>
    </row>
    <row r="283" spans="2:46" x14ac:dyDescent="0.3">
      <c r="B283" s="2" t="s">
        <v>5470</v>
      </c>
      <c r="C283" s="7">
        <v>-15</v>
      </c>
      <c r="D283" s="2"/>
      <c r="E283" s="2" t="s">
        <v>5408</v>
      </c>
      <c r="F283" s="2"/>
      <c r="G283" s="2" t="s">
        <v>5426</v>
      </c>
      <c r="H283" s="2" t="s">
        <v>1036</v>
      </c>
      <c r="I283" s="2" t="str">
        <f t="shared" si="241"/>
        <v>20240912-1619N0040-인쇄</v>
      </c>
      <c r="J283" s="2" t="str">
        <f t="shared" si="242"/>
        <v>20240912-1619N0040-합지</v>
      </c>
      <c r="K283" s="2" t="str">
        <f t="shared" si="243"/>
        <v>20240912-1619N0040-분단</v>
      </c>
      <c r="L283" s="2" t="str">
        <f t="shared" si="244"/>
        <v>20240912-1619N0040-제대</v>
      </c>
      <c r="M283" s="2" t="str">
        <f>VLOOKUP(H283, '쿼리1'!$A:$R, 17, 0)</f>
        <v>무지</v>
      </c>
      <c r="N283" s="2" t="str">
        <f>VLOOKUP(H283, '쿼리1'!$A:$P, 15, 0)</f>
        <v>나이론60</v>
      </c>
      <c r="O283" s="2" t="s">
        <v>5713</v>
      </c>
      <c r="P283" s="2" t="str">
        <f>VLOOKUP(H283, '쿼리1'!$A:$R, 17, 0)</f>
        <v>무지</v>
      </c>
      <c r="Q283" s="4">
        <f>VLOOKUP(H283, '쿼리1'!$A:$U, 20, 0)</f>
        <v>27692</v>
      </c>
      <c r="R283" s="2" t="s">
        <v>5397</v>
      </c>
      <c r="S283" s="2" t="s">
        <v>31</v>
      </c>
      <c r="T283" s="2" t="s">
        <v>5397</v>
      </c>
      <c r="U283" s="2" t="s">
        <v>31</v>
      </c>
      <c r="V283" s="2" t="s">
        <v>5388</v>
      </c>
      <c r="W283" s="3" t="s">
        <v>5388</v>
      </c>
      <c r="X283" s="6" t="str">
        <f>IFERROR(W283-V283, "X")</f>
        <v>X</v>
      </c>
      <c r="Y283" s="3">
        <v>45555</v>
      </c>
      <c r="Z283" s="3">
        <v>45558</v>
      </c>
      <c r="AA283" s="6" t="str">
        <f t="shared" si="259"/>
        <v>+3</v>
      </c>
      <c r="AB283" s="3" t="s">
        <v>5388</v>
      </c>
      <c r="AC283" s="2" t="s">
        <v>5388</v>
      </c>
      <c r="AD283" s="6" t="str">
        <f t="shared" si="263"/>
        <v>X</v>
      </c>
      <c r="AE283" s="3">
        <v>45560</v>
      </c>
      <c r="AF283" s="3">
        <v>45575</v>
      </c>
      <c r="AG283" s="2" t="str">
        <f t="shared" si="264"/>
        <v>+15</v>
      </c>
      <c r="AH283" s="3">
        <v>45575</v>
      </c>
      <c r="AI283" s="3">
        <f t="shared" si="265"/>
        <v>45560</v>
      </c>
      <c r="AJ283" s="3"/>
      <c r="AK283" s="2">
        <f t="shared" si="245"/>
        <v>-15</v>
      </c>
      <c r="AL283" s="2" t="s">
        <v>5567</v>
      </c>
      <c r="AM283" s="2" t="str">
        <f t="shared" si="246"/>
        <v>생산완료(-15)</v>
      </c>
      <c r="AN283" s="9">
        <f t="shared" si="247"/>
        <v>45652</v>
      </c>
      <c r="AO283" s="9">
        <f t="shared" si="248"/>
        <v>45658</v>
      </c>
      <c r="AP283" s="9"/>
      <c r="AQ283" s="2">
        <f t="shared" si="255"/>
        <v>6</v>
      </c>
      <c r="AR283" s="12" t="str">
        <f t="shared" si="249"/>
        <v>+6</v>
      </c>
      <c r="AS283" t="s">
        <v>5567</v>
      </c>
      <c r="AT283" t="str">
        <f t="shared" si="250"/>
        <v>생산완료(+6)</v>
      </c>
    </row>
    <row r="284" spans="2:46" x14ac:dyDescent="0.3">
      <c r="B284" s="2" t="s">
        <v>5576</v>
      </c>
      <c r="C284" s="7">
        <v>-20</v>
      </c>
      <c r="D284" s="2" t="s">
        <v>5409</v>
      </c>
      <c r="E284" s="2"/>
      <c r="F284" s="2"/>
      <c r="G284" s="2" t="s">
        <v>5431</v>
      </c>
      <c r="H284" s="2" t="s">
        <v>3769</v>
      </c>
      <c r="I284" s="2" t="str">
        <f t="shared" si="241"/>
        <v>20240912-2000138435-인쇄</v>
      </c>
      <c r="J284" s="2" t="str">
        <f t="shared" si="242"/>
        <v>20240912-2000138435-합지</v>
      </c>
      <c r="K284" s="2" t="str">
        <f t="shared" si="243"/>
        <v>20240912-2000138435-분단</v>
      </c>
      <c r="L284" s="2" t="str">
        <f t="shared" si="244"/>
        <v>20240912-2000138435-제대</v>
      </c>
      <c r="M284" s="2" t="str">
        <f>VLOOKUP(H284, '쿼리1'!$A:$R, 17, 0)</f>
        <v>1도(먹색)-디저트39)딸기마카롱(냉동)</v>
      </c>
      <c r="N284" s="2" t="str">
        <f>VLOOKUP(H284, '쿼리1'!$A:$P, 15, 0)</f>
        <v>OPP(투명)30</v>
      </c>
      <c r="O284" s="2">
        <v>2000138435</v>
      </c>
      <c r="P284" s="2" t="str">
        <f>VLOOKUP(H284, '쿼리1'!$A:$R, 17, 0)</f>
        <v>1도(먹색)-디저트39)딸기마카롱(냉동)</v>
      </c>
      <c r="Q284" s="4">
        <f>VLOOKUP(H284, '쿼리1'!$A:$U, 20, 0)</f>
        <v>33333</v>
      </c>
      <c r="R284" s="2" t="s">
        <v>31</v>
      </c>
      <c r="S284" s="2" t="s">
        <v>5397</v>
      </c>
      <c r="T284" s="2" t="s">
        <v>5397</v>
      </c>
      <c r="U284" s="2" t="s">
        <v>31</v>
      </c>
      <c r="V284" s="3">
        <v>45553</v>
      </c>
      <c r="W284" s="3">
        <v>45553</v>
      </c>
      <c r="X284" s="6">
        <f t="shared" ref="X284:X285" si="266">IFERROR(IF(W284-V284&gt;0, "+" &amp; (W284-V284), W284-V284), "X")</f>
        <v>0</v>
      </c>
      <c r="Y284" s="2" t="s">
        <v>5388</v>
      </c>
      <c r="Z284" s="3" t="s">
        <v>5388</v>
      </c>
      <c r="AA284" s="6" t="str">
        <f t="shared" ref="AA284:AA290" si="267">IFERROR(Z284-Y284, "X")</f>
        <v>X</v>
      </c>
      <c r="AB284" s="3" t="s">
        <v>5388</v>
      </c>
      <c r="AC284" s="2" t="s">
        <v>5388</v>
      </c>
      <c r="AD284" s="6" t="str">
        <f t="shared" si="263"/>
        <v>X</v>
      </c>
      <c r="AE284" s="3">
        <v>45555</v>
      </c>
      <c r="AF284" s="3">
        <v>45575</v>
      </c>
      <c r="AG284" s="2" t="str">
        <f t="shared" si="264"/>
        <v>+20</v>
      </c>
      <c r="AH284" s="3">
        <v>45575</v>
      </c>
      <c r="AI284" s="3">
        <f t="shared" si="265"/>
        <v>45555</v>
      </c>
      <c r="AJ284" s="3"/>
      <c r="AK284" s="2">
        <f t="shared" si="245"/>
        <v>-20</v>
      </c>
      <c r="AL284" s="2" t="s">
        <v>5567</v>
      </c>
      <c r="AM284" s="2" t="str">
        <f t="shared" si="246"/>
        <v>생산완료(-20)</v>
      </c>
      <c r="AN284" s="9">
        <f t="shared" si="247"/>
        <v>45575</v>
      </c>
      <c r="AO284" s="9">
        <f t="shared" si="248"/>
        <v>45555</v>
      </c>
      <c r="AP284" s="9"/>
      <c r="AQ284" s="2">
        <f t="shared" si="255"/>
        <v>-20</v>
      </c>
      <c r="AR284" s="12">
        <f t="shared" si="249"/>
        <v>-20</v>
      </c>
      <c r="AS284" t="s">
        <v>5567</v>
      </c>
      <c r="AT284" t="str">
        <f t="shared" si="250"/>
        <v>생산완료(-20)</v>
      </c>
    </row>
    <row r="285" spans="2:46" x14ac:dyDescent="0.3">
      <c r="B285" s="2" t="s">
        <v>5407</v>
      </c>
      <c r="C285" s="7">
        <v>-6</v>
      </c>
      <c r="D285" s="2" t="s">
        <v>5430</v>
      </c>
      <c r="E285" s="2"/>
      <c r="F285" s="2"/>
      <c r="G285" s="2" t="s">
        <v>5432</v>
      </c>
      <c r="H285" s="2" t="s">
        <v>3754</v>
      </c>
      <c r="I285" s="2" t="str">
        <f t="shared" si="241"/>
        <v>20240912-2000143160-인쇄</v>
      </c>
      <c r="J285" s="2" t="str">
        <f t="shared" si="242"/>
        <v>20240912-2000143160-합지</v>
      </c>
      <c r="K285" s="2" t="str">
        <f t="shared" si="243"/>
        <v>20240912-2000143160-분단</v>
      </c>
      <c r="L285" s="2" t="str">
        <f t="shared" si="244"/>
        <v>20240912-2000143160-제대</v>
      </c>
      <c r="M285" s="2" t="str">
        <f>VLOOKUP(H285, '쿼리1'!$A:$R, 17, 0)</f>
        <v>2도-러블리소프트(LOVELY-40383)</v>
      </c>
      <c r="N285" s="2" t="str">
        <f>VLOOKUP(H285, '쿼리1'!$A:$P, 15, 0)</f>
        <v>OPP(투명)40</v>
      </c>
      <c r="O285" s="2">
        <v>2000143160</v>
      </c>
      <c r="P285" s="2" t="str">
        <f>VLOOKUP(H285, '쿼리1'!$A:$R, 17, 0)</f>
        <v>2도-러블리소프트(LOVELY-40383)</v>
      </c>
      <c r="Q285" s="4">
        <f>VLOOKUP(H285, '쿼리1'!$A:$U, 20, 0)</f>
        <v>36363</v>
      </c>
      <c r="R285" s="2" t="s">
        <v>31</v>
      </c>
      <c r="S285" s="2" t="s">
        <v>5397</v>
      </c>
      <c r="T285" s="2" t="s">
        <v>5397</v>
      </c>
      <c r="U285" s="2" t="s">
        <v>31</v>
      </c>
      <c r="V285" s="3">
        <v>45552</v>
      </c>
      <c r="W285" s="3">
        <v>45559</v>
      </c>
      <c r="X285" s="6" t="str">
        <f t="shared" si="266"/>
        <v>+7</v>
      </c>
      <c r="Y285" s="2" t="s">
        <v>5388</v>
      </c>
      <c r="Z285" s="3" t="s">
        <v>5388</v>
      </c>
      <c r="AA285" s="6" t="str">
        <f t="shared" si="267"/>
        <v>X</v>
      </c>
      <c r="AB285" s="3" t="s">
        <v>5388</v>
      </c>
      <c r="AC285" s="2" t="s">
        <v>5388</v>
      </c>
      <c r="AD285" s="6" t="str">
        <f t="shared" si="263"/>
        <v>X</v>
      </c>
      <c r="AE285" s="3">
        <v>45554</v>
      </c>
      <c r="AF285" s="3">
        <v>45560</v>
      </c>
      <c r="AG285" s="2" t="str">
        <f t="shared" si="264"/>
        <v>+6</v>
      </c>
      <c r="AH285" s="3">
        <v>45560</v>
      </c>
      <c r="AI285" s="3">
        <f t="shared" si="265"/>
        <v>45554</v>
      </c>
      <c r="AJ285" s="3"/>
      <c r="AK285" s="2">
        <f t="shared" si="245"/>
        <v>-6</v>
      </c>
      <c r="AL285" s="2" t="s">
        <v>5567</v>
      </c>
      <c r="AM285" s="2" t="str">
        <f t="shared" si="246"/>
        <v>생산완료(-6)</v>
      </c>
      <c r="AN285" s="9">
        <f t="shared" si="247"/>
        <v>45560</v>
      </c>
      <c r="AO285" s="9">
        <f t="shared" si="248"/>
        <v>45554</v>
      </c>
      <c r="AP285" s="9"/>
      <c r="AQ285" s="2">
        <f t="shared" si="255"/>
        <v>-6</v>
      </c>
      <c r="AR285" s="12">
        <f t="shared" si="249"/>
        <v>-6</v>
      </c>
      <c r="AS285" t="s">
        <v>5567</v>
      </c>
      <c r="AT285" t="str">
        <f t="shared" si="250"/>
        <v>생산완료(-6)</v>
      </c>
    </row>
    <row r="286" spans="2:46" x14ac:dyDescent="0.3">
      <c r="B286" s="2" t="s">
        <v>5611</v>
      </c>
      <c r="C286" s="8">
        <v>-82</v>
      </c>
      <c r="D286" s="2"/>
      <c r="E286" s="2"/>
      <c r="F286" s="2"/>
      <c r="G286" s="2"/>
      <c r="H286" s="2" t="s">
        <v>878</v>
      </c>
      <c r="I286" s="2" t="str">
        <f t="shared" si="241"/>
        <v>20240912-2000151995-인쇄</v>
      </c>
      <c r="J286" s="2" t="str">
        <f t="shared" si="242"/>
        <v>20240912-2000151995-합지</v>
      </c>
      <c r="K286" s="2" t="str">
        <f t="shared" si="243"/>
        <v>20240912-2000151995-분단</v>
      </c>
      <c r="L286" s="2" t="str">
        <f t="shared" si="244"/>
        <v>20240912-2000151995-제대</v>
      </c>
      <c r="M286" s="2" t="str">
        <f>VLOOKUP(H286, '쿼리1'!$A:$R, 17, 0)</f>
        <v>1도-분리배출(수산물10kg)</v>
      </c>
      <c r="N286" s="2" t="str">
        <f>VLOOKUP(H286, '쿼리1'!$A:$P, 15, 0)</f>
        <v>PE튜브(투명)40=1도-분리배출(수산물10kg)</v>
      </c>
      <c r="O286" s="2">
        <v>2000151995</v>
      </c>
      <c r="P286" s="2" t="str">
        <f>VLOOKUP(H286, '쿼리1'!$A:$R, 17, 0)</f>
        <v>1도-분리배출(수산물10kg)</v>
      </c>
      <c r="Q286" s="4">
        <f>VLOOKUP(H286, '쿼리1'!$A:$U, 20, 0)</f>
        <v>40000</v>
      </c>
      <c r="R286" s="2" t="s">
        <v>5397</v>
      </c>
      <c r="S286" s="2" t="s">
        <v>5397</v>
      </c>
      <c r="T286" s="2" t="s">
        <v>5397</v>
      </c>
      <c r="U286" s="2" t="s">
        <v>5397</v>
      </c>
      <c r="V286" s="2" t="s">
        <v>5388</v>
      </c>
      <c r="W286" s="2" t="s">
        <v>5388</v>
      </c>
      <c r="X286" s="6" t="str">
        <f>IFERROR(W286-V286, "X")</f>
        <v>X</v>
      </c>
      <c r="Y286" s="2" t="s">
        <v>5388</v>
      </c>
      <c r="Z286" s="2" t="s">
        <v>5388</v>
      </c>
      <c r="AA286" s="6" t="str">
        <f t="shared" si="267"/>
        <v>X</v>
      </c>
      <c r="AB286" s="2" t="s">
        <v>5388</v>
      </c>
      <c r="AC286" s="2" t="s">
        <v>5388</v>
      </c>
      <c r="AD286" s="6" t="str">
        <f t="shared" si="263"/>
        <v>X</v>
      </c>
      <c r="AE286" s="2" t="s">
        <v>5388</v>
      </c>
      <c r="AF286" s="2" t="s">
        <v>5388</v>
      </c>
      <c r="AG286" s="2" t="str">
        <f>IFERROR(AF286-AE286, "X")</f>
        <v>X</v>
      </c>
      <c r="AH286" s="2" t="s">
        <v>5388</v>
      </c>
      <c r="AI286" s="3">
        <v>45574</v>
      </c>
      <c r="AJ286" s="3">
        <f t="shared" ref="AJ286:AJ288" ca="1" si="268">TODAY()</f>
        <v>45656</v>
      </c>
      <c r="AK286" s="2">
        <f t="shared" si="245"/>
        <v>-82</v>
      </c>
      <c r="AL286" s="2" t="str">
        <f>IF(C286&lt;0, "진행중", "지연")</f>
        <v>진행중</v>
      </c>
      <c r="AM286" s="2" t="str">
        <f t="shared" si="246"/>
        <v>진행중(-82)</v>
      </c>
      <c r="AN286" s="9">
        <f t="shared" si="247"/>
        <v>0</v>
      </c>
      <c r="AO286" s="9">
        <f t="shared" si="248"/>
        <v>45639</v>
      </c>
      <c r="AP286" s="9">
        <f t="shared" ref="AP286:AP287" ca="1" si="269">TODAY()</f>
        <v>45656</v>
      </c>
      <c r="AQ286" s="6">
        <f t="shared" ref="AQ286:AQ287" ca="1" si="270">AO286-AP286</f>
        <v>-17</v>
      </c>
      <c r="AR286" s="12">
        <f t="shared" ca="1" si="249"/>
        <v>-17</v>
      </c>
      <c r="AS286" t="str">
        <f t="shared" ref="AS286:AS287" ca="1" si="271">IF(AQ286&lt;0, "진행중", "지연")</f>
        <v>진행중</v>
      </c>
      <c r="AT286" t="str">
        <f t="shared" ca="1" si="250"/>
        <v>진행중(-17)</v>
      </c>
    </row>
    <row r="287" spans="2:46" x14ac:dyDescent="0.3">
      <c r="B287" s="2" t="s">
        <v>5612</v>
      </c>
      <c r="C287" s="8">
        <v>-81</v>
      </c>
      <c r="D287" s="2"/>
      <c r="E287" s="2"/>
      <c r="F287" s="2"/>
      <c r="G287" s="2"/>
      <c r="H287" s="2" t="s">
        <v>5196</v>
      </c>
      <c r="I287" s="2" t="str">
        <f t="shared" si="241"/>
        <v>20240912-2000160373-인쇄</v>
      </c>
      <c r="J287" s="2" t="str">
        <f t="shared" si="242"/>
        <v>20240912-2000160373-합지</v>
      </c>
      <c r="K287" s="2" t="str">
        <f t="shared" si="243"/>
        <v>20240912-2000160373-분단</v>
      </c>
      <c r="L287" s="2" t="str">
        <f t="shared" si="244"/>
        <v>20240912-2000160373-제대</v>
      </c>
      <c r="M287" s="2" t="str">
        <f>VLOOKUP(H287, '쿼리1'!$A:$R, 17, 0)</f>
        <v>무지(로메인 전용-규격변경)</v>
      </c>
      <c r="N287" s="2" t="str">
        <f>VLOOKUP(H287, '쿼리1'!$A:$P, 15, 0)</f>
        <v>PE튜브(투명)20</v>
      </c>
      <c r="O287" s="2">
        <v>2000160373</v>
      </c>
      <c r="P287" s="2" t="str">
        <f>VLOOKUP(H287, '쿼리1'!$A:$R, 17, 0)</f>
        <v>무지(로메인 전용-규격변경)</v>
      </c>
      <c r="Q287" s="4">
        <f>VLOOKUP(H287, '쿼리1'!$A:$U, 20, 0)</f>
        <v>30000</v>
      </c>
      <c r="R287" s="2" t="s">
        <v>5397</v>
      </c>
      <c r="S287" s="2" t="s">
        <v>5397</v>
      </c>
      <c r="T287" s="2" t="s">
        <v>5397</v>
      </c>
      <c r="U287" s="2" t="s">
        <v>5397</v>
      </c>
      <c r="V287" s="2" t="s">
        <v>5388</v>
      </c>
      <c r="W287" s="2" t="s">
        <v>5388</v>
      </c>
      <c r="X287" s="6" t="str">
        <f>IFERROR(W287-V287, "X")</f>
        <v>X</v>
      </c>
      <c r="Y287" s="2" t="s">
        <v>5388</v>
      </c>
      <c r="Z287" s="2" t="s">
        <v>5388</v>
      </c>
      <c r="AA287" s="6" t="str">
        <f t="shared" si="267"/>
        <v>X</v>
      </c>
      <c r="AB287" s="2" t="s">
        <v>5388</v>
      </c>
      <c r="AC287" s="2" t="s">
        <v>5388</v>
      </c>
      <c r="AD287" s="6" t="str">
        <f t="shared" si="263"/>
        <v>X</v>
      </c>
      <c r="AE287" s="2" t="s">
        <v>5388</v>
      </c>
      <c r="AF287" s="2" t="s">
        <v>5388</v>
      </c>
      <c r="AG287" s="2" t="str">
        <f>IFERROR(AF287-AE287, "X")</f>
        <v>X</v>
      </c>
      <c r="AH287" s="2" t="s">
        <v>5388</v>
      </c>
      <c r="AI287" s="3">
        <v>45575</v>
      </c>
      <c r="AJ287" s="3">
        <f t="shared" ca="1" si="268"/>
        <v>45656</v>
      </c>
      <c r="AK287" s="2">
        <f t="shared" si="245"/>
        <v>-81</v>
      </c>
      <c r="AL287" s="2" t="str">
        <f>IF(C287&lt;0, "진행중", "지연")</f>
        <v>진행중</v>
      </c>
      <c r="AM287" s="2" t="str">
        <f t="shared" si="246"/>
        <v>진행중(-81)</v>
      </c>
      <c r="AN287" s="9">
        <f t="shared" si="247"/>
        <v>0</v>
      </c>
      <c r="AO287" s="9">
        <f t="shared" si="248"/>
        <v>45575</v>
      </c>
      <c r="AP287" s="9">
        <f t="shared" ca="1" si="269"/>
        <v>45656</v>
      </c>
      <c r="AQ287" s="6">
        <f t="shared" ca="1" si="270"/>
        <v>-81</v>
      </c>
      <c r="AR287" s="12">
        <f t="shared" ca="1" si="249"/>
        <v>-81</v>
      </c>
      <c r="AS287" t="str">
        <f t="shared" ca="1" si="271"/>
        <v>진행중</v>
      </c>
      <c r="AT287" t="str">
        <f t="shared" ca="1" si="250"/>
        <v>진행중(-81)</v>
      </c>
    </row>
    <row r="288" spans="2:46" x14ac:dyDescent="0.3">
      <c r="B288" s="2" t="s">
        <v>5611</v>
      </c>
      <c r="C288" s="8">
        <v>-82</v>
      </c>
      <c r="D288" s="2"/>
      <c r="E288" s="2"/>
      <c r="F288" s="2"/>
      <c r="G288" s="2" t="s">
        <v>5438</v>
      </c>
      <c r="H288" s="2" t="s">
        <v>801</v>
      </c>
      <c r="I288" s="2" t="str">
        <f t="shared" si="241"/>
        <v>20240912-2000167662-인쇄</v>
      </c>
      <c r="J288" s="2" t="str">
        <f t="shared" si="242"/>
        <v>20240912-2000167662-합지</v>
      </c>
      <c r="K288" s="2" t="str">
        <f t="shared" si="243"/>
        <v>20240912-2000167662-분단</v>
      </c>
      <c r="L288" s="2" t="str">
        <f t="shared" si="244"/>
        <v>20240912-2000167662-제대</v>
      </c>
      <c r="M288" s="2" t="str">
        <f>VLOOKUP(H288, '쿼리1'!$A:$R, 17, 0)</f>
        <v>무지(EM유부초밥필름)</v>
      </c>
      <c r="N288" s="2" t="str">
        <f>VLOOKUP(H288, '쿼리1'!$A:$P, 15, 0)</f>
        <v>OPP(투명)40</v>
      </c>
      <c r="O288" s="2">
        <v>2000167662</v>
      </c>
      <c r="P288" s="2" t="str">
        <f>VLOOKUP(H288, '쿼리1'!$A:$R, 17, 0)</f>
        <v>무지(EM유부초밥필름)</v>
      </c>
      <c r="Q288" s="4">
        <f>VLOOKUP(H288, '쿼리1'!$A:$U, 20, 0)</f>
        <v>28571</v>
      </c>
      <c r="R288" s="2" t="s">
        <v>5397</v>
      </c>
      <c r="S288" s="2" t="s">
        <v>5397</v>
      </c>
      <c r="T288" s="2" t="s">
        <v>5397</v>
      </c>
      <c r="U288" s="2" t="s">
        <v>5399</v>
      </c>
      <c r="V288" s="2" t="s">
        <v>5388</v>
      </c>
      <c r="W288" s="2" t="s">
        <v>5388</v>
      </c>
      <c r="X288" s="6" t="str">
        <f>IFERROR(W288-V288, "X")</f>
        <v>X</v>
      </c>
      <c r="Y288" s="2" t="s">
        <v>5388</v>
      </c>
      <c r="Z288" s="3" t="s">
        <v>5388</v>
      </c>
      <c r="AA288" s="6" t="str">
        <f t="shared" si="267"/>
        <v>X</v>
      </c>
      <c r="AB288" s="5" t="s">
        <v>5388</v>
      </c>
      <c r="AC288" s="2" t="s">
        <v>5388</v>
      </c>
      <c r="AD288" s="6" t="str">
        <f t="shared" si="263"/>
        <v>X</v>
      </c>
      <c r="AE288" s="3">
        <v>45548</v>
      </c>
      <c r="AF288" s="5" t="s">
        <v>5396</v>
      </c>
      <c r="AG288" s="6">
        <f ca="1">TODAY()-AE288</f>
        <v>108</v>
      </c>
      <c r="AH288" s="2" t="s">
        <v>5388</v>
      </c>
      <c r="AI288" s="3">
        <v>45574</v>
      </c>
      <c r="AJ288" s="3">
        <f t="shared" ca="1" si="268"/>
        <v>45656</v>
      </c>
      <c r="AK288" s="2">
        <f t="shared" si="245"/>
        <v>-82</v>
      </c>
      <c r="AL288" s="2" t="str">
        <f>IF(C288&lt;0, "진행중", "지연")</f>
        <v>진행중</v>
      </c>
      <c r="AM288" s="2" t="str">
        <f t="shared" si="246"/>
        <v>진행중(-82)</v>
      </c>
      <c r="AN288" s="9">
        <f t="shared" si="247"/>
        <v>45608</v>
      </c>
      <c r="AO288" s="9">
        <f t="shared" si="248"/>
        <v>45608</v>
      </c>
      <c r="AP288" s="9"/>
      <c r="AQ288" s="6">
        <f t="shared" ref="AQ288:AQ298" si="272">AO288-AN288</f>
        <v>0</v>
      </c>
      <c r="AR288" s="12">
        <f t="shared" si="249"/>
        <v>0</v>
      </c>
      <c r="AS288" t="s">
        <v>5567</v>
      </c>
      <c r="AT288" t="str">
        <f t="shared" si="250"/>
        <v>생산완료(0)</v>
      </c>
    </row>
    <row r="289" spans="2:46" x14ac:dyDescent="0.3">
      <c r="B289" s="2" t="s">
        <v>5572</v>
      </c>
      <c r="C289" s="7">
        <v>-27</v>
      </c>
      <c r="D289" s="2"/>
      <c r="E289" s="2"/>
      <c r="F289" s="2"/>
      <c r="G289" s="2" t="s">
        <v>5422</v>
      </c>
      <c r="H289" s="2" t="s">
        <v>806</v>
      </c>
      <c r="I289" s="2" t="str">
        <f t="shared" si="241"/>
        <v>20240912-2000169073-인쇄</v>
      </c>
      <c r="J289" s="2" t="str">
        <f t="shared" si="242"/>
        <v>20240912-2000169073-합지</v>
      </c>
      <c r="K289" s="2" t="str">
        <f t="shared" si="243"/>
        <v>20240912-2000169073-분단</v>
      </c>
      <c r="L289" s="2" t="str">
        <f t="shared" si="244"/>
        <v>20240912-2000169073-제대</v>
      </c>
      <c r="M289" s="2" t="str">
        <f>VLOOKUP(H289, '쿼리1'!$A:$R, 17, 0)</f>
        <v>무지(투명-고디바 케이크)</v>
      </c>
      <c r="N289" s="2" t="str">
        <f>VLOOKUP(H289, '쿼리1'!$A:$P, 15, 0)</f>
        <v>PET150</v>
      </c>
      <c r="O289" s="2">
        <v>2000169073</v>
      </c>
      <c r="P289" s="2" t="str">
        <f>VLOOKUP(H289, '쿼리1'!$A:$R, 17, 0)</f>
        <v>무지(투명-고디바 케이크)</v>
      </c>
      <c r="Q289" s="4">
        <f>VLOOKUP(H289, '쿼리1'!$A:$U, 20, 0)</f>
        <v>7142</v>
      </c>
      <c r="R289" s="2" t="s">
        <v>5397</v>
      </c>
      <c r="S289" s="2" t="s">
        <v>5397</v>
      </c>
      <c r="T289" s="2" t="s">
        <v>5397</v>
      </c>
      <c r="U289" s="2" t="s">
        <v>31</v>
      </c>
      <c r="V289" s="2" t="s">
        <v>5388</v>
      </c>
      <c r="W289" s="2" t="s">
        <v>5388</v>
      </c>
      <c r="X289" s="6" t="str">
        <f>IFERROR(W289-V289, "X")</f>
        <v>X</v>
      </c>
      <c r="Y289" s="2" t="s">
        <v>5388</v>
      </c>
      <c r="Z289" s="3" t="s">
        <v>5388</v>
      </c>
      <c r="AA289" s="6" t="str">
        <f t="shared" si="267"/>
        <v>X</v>
      </c>
      <c r="AB289" s="3" t="s">
        <v>5388</v>
      </c>
      <c r="AC289" s="2" t="s">
        <v>5388</v>
      </c>
      <c r="AD289" s="6" t="str">
        <f t="shared" si="263"/>
        <v>X</v>
      </c>
      <c r="AE289" s="3">
        <v>45548</v>
      </c>
      <c r="AF289" s="3">
        <v>45575</v>
      </c>
      <c r="AG289" s="2" t="str">
        <f t="shared" ref="AG289:AG298" si="273">IFERROR(IF(AF289-AE289&gt;0, "+" &amp; (AF289-AE289), AF289-AE289), "X")</f>
        <v>+27</v>
      </c>
      <c r="AH289" s="3">
        <v>45575</v>
      </c>
      <c r="AI289" s="3">
        <f t="shared" ref="AI289:AI298" si="274">AE289</f>
        <v>45548</v>
      </c>
      <c r="AJ289" s="3"/>
      <c r="AK289" s="2">
        <f t="shared" si="245"/>
        <v>-27</v>
      </c>
      <c r="AL289" s="2" t="s">
        <v>5567</v>
      </c>
      <c r="AM289" s="2" t="str">
        <f t="shared" si="246"/>
        <v>생산완료(-27)</v>
      </c>
      <c r="AN289" s="9">
        <f t="shared" si="247"/>
        <v>45589</v>
      </c>
      <c r="AO289" s="9">
        <f t="shared" si="248"/>
        <v>45587</v>
      </c>
      <c r="AP289" s="9"/>
      <c r="AQ289" s="2">
        <f t="shared" si="272"/>
        <v>-2</v>
      </c>
      <c r="AR289" s="12">
        <f t="shared" si="249"/>
        <v>-2</v>
      </c>
      <c r="AS289" t="s">
        <v>5567</v>
      </c>
      <c r="AT289" t="str">
        <f t="shared" si="250"/>
        <v>생산완료(-2)</v>
      </c>
    </row>
    <row r="290" spans="2:46" x14ac:dyDescent="0.3">
      <c r="B290" s="2" t="s">
        <v>5585</v>
      </c>
      <c r="C290" s="7">
        <v>-16</v>
      </c>
      <c r="D290" s="2" t="s">
        <v>5421</v>
      </c>
      <c r="E290" s="2"/>
      <c r="F290" s="2"/>
      <c r="G290" s="2" t="s">
        <v>5442</v>
      </c>
      <c r="H290" s="2" t="s">
        <v>2267</v>
      </c>
      <c r="I290" s="2" t="str">
        <f t="shared" si="241"/>
        <v>20240912-2719P0007-인쇄</v>
      </c>
      <c r="J290" s="2" t="str">
        <f t="shared" si="242"/>
        <v>20240912-2719P0007-합지</v>
      </c>
      <c r="K290" s="2" t="str">
        <f t="shared" si="243"/>
        <v>20240912-2719P0007-분단</v>
      </c>
      <c r="L290" s="2" t="str">
        <f t="shared" si="244"/>
        <v>20240912-2719P0007-제대</v>
      </c>
      <c r="M290" s="2" t="str">
        <f>VLOOKUP(H290, '쿼리1'!$A:$R, 17, 0)</f>
        <v>1도(먹)-BETTERFLAT 베터플랫(15x20+4)</v>
      </c>
      <c r="N290" s="2" t="str">
        <f>VLOOKUP(H290, '쿼리1'!$A:$P, 15, 0)</f>
        <v>OPP(투명)30</v>
      </c>
      <c r="O290" s="2" t="s">
        <v>5714</v>
      </c>
      <c r="P290" s="2" t="str">
        <f>VLOOKUP(H290, '쿼리1'!$A:$R, 17, 0)</f>
        <v>1도(먹)-BETTERFLAT 베터플랫(15x20+4)</v>
      </c>
      <c r="Q290" s="4">
        <f>VLOOKUP(H290, '쿼리1'!$A:$U, 20, 0)</f>
        <v>20000</v>
      </c>
      <c r="R290" s="2" t="s">
        <v>31</v>
      </c>
      <c r="S290" s="2" t="s">
        <v>5397</v>
      </c>
      <c r="T290" s="2" t="s">
        <v>5397</v>
      </c>
      <c r="U290" s="2" t="s">
        <v>31</v>
      </c>
      <c r="V290" s="3">
        <v>45553</v>
      </c>
      <c r="W290" s="3">
        <v>45558</v>
      </c>
      <c r="X290" s="6" t="str">
        <f t="shared" ref="X290:X292" si="275">IFERROR(IF(W290-V290&gt;0, "+" &amp; (W290-V290), W290-V290), "X")</f>
        <v>+5</v>
      </c>
      <c r="Y290" s="2" t="s">
        <v>5388</v>
      </c>
      <c r="Z290" s="3" t="s">
        <v>5388</v>
      </c>
      <c r="AA290" s="6" t="str">
        <f t="shared" si="267"/>
        <v>X</v>
      </c>
      <c r="AB290" s="3" t="s">
        <v>5388</v>
      </c>
      <c r="AC290" s="2" t="s">
        <v>5388</v>
      </c>
      <c r="AD290" s="6" t="str">
        <f t="shared" si="263"/>
        <v>X</v>
      </c>
      <c r="AE290" s="3">
        <v>45555</v>
      </c>
      <c r="AF290" s="3">
        <v>45571</v>
      </c>
      <c r="AG290" s="2" t="str">
        <f t="shared" si="273"/>
        <v>+16</v>
      </c>
      <c r="AH290" s="3">
        <v>45571</v>
      </c>
      <c r="AI290" s="3">
        <f t="shared" si="274"/>
        <v>45555</v>
      </c>
      <c r="AJ290" s="3"/>
      <c r="AK290" s="2">
        <f t="shared" si="245"/>
        <v>-16</v>
      </c>
      <c r="AL290" s="2" t="s">
        <v>5567</v>
      </c>
      <c r="AM290" s="2" t="str">
        <f t="shared" si="246"/>
        <v>생산완료(-16)</v>
      </c>
      <c r="AN290" s="9">
        <f t="shared" si="247"/>
        <v>45653</v>
      </c>
      <c r="AO290" s="9">
        <f t="shared" si="248"/>
        <v>45651</v>
      </c>
      <c r="AP290" s="9"/>
      <c r="AQ290" s="2">
        <f t="shared" si="272"/>
        <v>-2</v>
      </c>
      <c r="AR290" s="12">
        <f t="shared" si="249"/>
        <v>-2</v>
      </c>
      <c r="AS290" t="s">
        <v>5567</v>
      </c>
      <c r="AT290" t="str">
        <f t="shared" si="250"/>
        <v>생산완료(-2)</v>
      </c>
    </row>
    <row r="291" spans="2:46" x14ac:dyDescent="0.3">
      <c r="B291" s="2" t="s">
        <v>5530</v>
      </c>
      <c r="C291" s="7">
        <v>-13</v>
      </c>
      <c r="D291" s="2" t="s">
        <v>5429</v>
      </c>
      <c r="E291" s="2" t="s">
        <v>5419</v>
      </c>
      <c r="F291" s="2" t="s">
        <v>5443</v>
      </c>
      <c r="G291" s="2" t="s">
        <v>5455</v>
      </c>
      <c r="H291" s="2" t="s">
        <v>3524</v>
      </c>
      <c r="I291" s="2" t="str">
        <f t="shared" si="241"/>
        <v>20240913-1000141313-인쇄</v>
      </c>
      <c r="J291" s="2" t="str">
        <f t="shared" si="242"/>
        <v>20240913-1000141313-합지</v>
      </c>
      <c r="K291" s="2" t="str">
        <f t="shared" si="243"/>
        <v>20240913-1000141313-분단</v>
      </c>
      <c r="L291" s="2" t="str">
        <f t="shared" si="244"/>
        <v>20240913-1000141313-제대</v>
      </c>
      <c r="M291" s="2" t="str">
        <f>VLOOKUP(H291, '쿼리1'!$A:$R, 17, 0)</f>
        <v>6도-벨릭서 바이탈릭 30g</v>
      </c>
      <c r="N291" s="2" t="str">
        <f>VLOOKUP(H291, '쿼리1'!$A:$P, 15, 0)</f>
        <v>은박(유무광)100</v>
      </c>
      <c r="O291" s="2">
        <v>1000141313</v>
      </c>
      <c r="P291" s="2" t="str">
        <f>VLOOKUP(H291, '쿼리1'!$A:$R, 17, 0)</f>
        <v>6도-벨릭서 바이탈릭 30g</v>
      </c>
      <c r="Q291" s="4">
        <f>VLOOKUP(H291, '쿼리1'!$A:$U, 20, 0)</f>
        <v>104347</v>
      </c>
      <c r="R291" s="2" t="s">
        <v>31</v>
      </c>
      <c r="S291" s="2" t="s">
        <v>31</v>
      </c>
      <c r="T291" s="2" t="s">
        <v>31</v>
      </c>
      <c r="U291" s="2" t="s">
        <v>31</v>
      </c>
      <c r="V291" s="3">
        <v>45554</v>
      </c>
      <c r="W291" s="3">
        <v>45568</v>
      </c>
      <c r="X291" s="6" t="str">
        <f t="shared" si="275"/>
        <v>+14</v>
      </c>
      <c r="Y291" s="3">
        <v>45559</v>
      </c>
      <c r="Z291" s="3">
        <v>45568</v>
      </c>
      <c r="AA291" s="6" t="str">
        <f t="shared" ref="AA291:AA298" si="276">IFERROR(IF(Z291-Y291&gt;0, "+" &amp; (Z291-Y291), Z291-Y291), "X")</f>
        <v>+9</v>
      </c>
      <c r="AB291" s="3">
        <v>45560</v>
      </c>
      <c r="AC291" s="3">
        <v>45568</v>
      </c>
      <c r="AD291" s="6" t="str">
        <f t="shared" ref="AD291:AD292" si="277">IFERROR(IF(AC291-AB291&gt;0, "+" &amp; (AC291-AB291), AC291-AB291), "X")</f>
        <v>+8</v>
      </c>
      <c r="AE291" s="3">
        <v>45562</v>
      </c>
      <c r="AF291" s="3">
        <v>45575</v>
      </c>
      <c r="AG291" s="2" t="str">
        <f t="shared" si="273"/>
        <v>+13</v>
      </c>
      <c r="AH291" s="3">
        <v>45575</v>
      </c>
      <c r="AI291" s="3">
        <f t="shared" si="274"/>
        <v>45562</v>
      </c>
      <c r="AJ291" s="3"/>
      <c r="AK291" s="2">
        <f t="shared" si="245"/>
        <v>-13</v>
      </c>
      <c r="AL291" s="2" t="s">
        <v>5567</v>
      </c>
      <c r="AM291" s="2" t="str">
        <f t="shared" si="246"/>
        <v>생산완료(-13)</v>
      </c>
      <c r="AN291" s="9">
        <f t="shared" si="247"/>
        <v>45575</v>
      </c>
      <c r="AO291" s="9">
        <f t="shared" si="248"/>
        <v>45562</v>
      </c>
      <c r="AP291" s="9"/>
      <c r="AQ291" s="2">
        <f t="shared" si="272"/>
        <v>-13</v>
      </c>
      <c r="AR291" s="12">
        <f t="shared" si="249"/>
        <v>-13</v>
      </c>
      <c r="AS291" t="s">
        <v>5567</v>
      </c>
      <c r="AT291" t="str">
        <f t="shared" si="250"/>
        <v>생산완료(-13)</v>
      </c>
    </row>
    <row r="292" spans="2:46" x14ac:dyDescent="0.3">
      <c r="B292" s="2" t="s">
        <v>5570</v>
      </c>
      <c r="C292" s="7">
        <v>-24</v>
      </c>
      <c r="D292" s="2" t="s">
        <v>5425</v>
      </c>
      <c r="E292" s="2" t="s">
        <v>5429</v>
      </c>
      <c r="F292" s="2" t="s">
        <v>5455</v>
      </c>
      <c r="G292" s="2" t="s">
        <v>5411</v>
      </c>
      <c r="H292" s="2" t="s">
        <v>1126</v>
      </c>
      <c r="I292" s="2" t="str">
        <f t="shared" si="241"/>
        <v>20240913-1000146402-인쇄</v>
      </c>
      <c r="J292" s="2" t="str">
        <f t="shared" si="242"/>
        <v>20240913-1000146402-합지</v>
      </c>
      <c r="K292" s="2" t="str">
        <f t="shared" si="243"/>
        <v>20240913-1000146402-분단</v>
      </c>
      <c r="L292" s="2" t="str">
        <f t="shared" si="244"/>
        <v>20240913-1000146402-제대</v>
      </c>
      <c r="M292" s="2" t="str">
        <f>VLOOKUP(H292, '쿼리1'!$A:$R, 17, 0)</f>
        <v>9도-올반)베트남쌀국수 4인분 410g</v>
      </c>
      <c r="N292" s="2" t="str">
        <f>VLOOKUP(H292, '쿼리1'!$A:$P, 15, 0)</f>
        <v>패트(유백/유무광)102</v>
      </c>
      <c r="O292" s="2">
        <v>1000146402</v>
      </c>
      <c r="P292" s="2" t="str">
        <f>VLOOKUP(H292, '쿼리1'!$A:$R, 17, 0)</f>
        <v>9도-올반)베트남쌀국수 4인분 410g</v>
      </c>
      <c r="Q292" s="4">
        <f>VLOOKUP(H292, '쿼리1'!$A:$U, 20, 0)</f>
        <v>17142</v>
      </c>
      <c r="R292" s="2" t="s">
        <v>31</v>
      </c>
      <c r="S292" s="2" t="s">
        <v>31</v>
      </c>
      <c r="T292" s="2" t="s">
        <v>31</v>
      </c>
      <c r="U292" s="2" t="s">
        <v>31</v>
      </c>
      <c r="V292" s="3">
        <v>45558</v>
      </c>
      <c r="W292" s="3">
        <v>45575</v>
      </c>
      <c r="X292" s="6" t="str">
        <f t="shared" si="275"/>
        <v>+17</v>
      </c>
      <c r="Y292" s="3">
        <v>45561</v>
      </c>
      <c r="Z292" s="3">
        <v>45575</v>
      </c>
      <c r="AA292" s="6" t="str">
        <f t="shared" si="276"/>
        <v>+14</v>
      </c>
      <c r="AB292" s="3">
        <v>45562</v>
      </c>
      <c r="AC292" s="3">
        <v>45575</v>
      </c>
      <c r="AD292" s="6" t="str">
        <f t="shared" si="277"/>
        <v>+13</v>
      </c>
      <c r="AE292" s="3">
        <v>45566</v>
      </c>
      <c r="AF292" s="3">
        <v>45590</v>
      </c>
      <c r="AG292" s="2" t="str">
        <f t="shared" si="273"/>
        <v>+24</v>
      </c>
      <c r="AH292" s="3">
        <v>45590</v>
      </c>
      <c r="AI292" s="3">
        <f t="shared" si="274"/>
        <v>45566</v>
      </c>
      <c r="AJ292" s="3"/>
      <c r="AK292" s="2">
        <f t="shared" si="245"/>
        <v>-24</v>
      </c>
      <c r="AL292" s="2" t="s">
        <v>5567</v>
      </c>
      <c r="AM292" s="2" t="str">
        <f t="shared" si="246"/>
        <v>생산완료(-24)</v>
      </c>
      <c r="AN292" s="9">
        <f t="shared" si="247"/>
        <v>45590</v>
      </c>
      <c r="AO292" s="9">
        <f t="shared" si="248"/>
        <v>45566</v>
      </c>
      <c r="AP292" s="9"/>
      <c r="AQ292" s="2">
        <f t="shared" si="272"/>
        <v>-24</v>
      </c>
      <c r="AR292" s="12">
        <f t="shared" si="249"/>
        <v>-24</v>
      </c>
      <c r="AS292" t="s">
        <v>5567</v>
      </c>
      <c r="AT292" t="str">
        <f t="shared" si="250"/>
        <v>생산완료(-24)</v>
      </c>
    </row>
    <row r="293" spans="2:46" x14ac:dyDescent="0.3">
      <c r="B293" s="2" t="s">
        <v>5470</v>
      </c>
      <c r="C293" s="7">
        <v>-15</v>
      </c>
      <c r="D293" s="2"/>
      <c r="E293" s="2" t="s">
        <v>5408</v>
      </c>
      <c r="F293" s="2"/>
      <c r="G293" s="2" t="s">
        <v>5426</v>
      </c>
      <c r="H293" s="2" t="s">
        <v>2974</v>
      </c>
      <c r="I293" s="2" t="str">
        <f t="shared" si="241"/>
        <v>20240913-1000159237-인쇄</v>
      </c>
      <c r="J293" s="2" t="str">
        <f t="shared" si="242"/>
        <v>20240913-1000159237-합지</v>
      </c>
      <c r="K293" s="2" t="str">
        <f t="shared" si="243"/>
        <v>20240913-1000159237-분단</v>
      </c>
      <c r="L293" s="2" t="str">
        <f t="shared" si="244"/>
        <v>20240913-1000159237-제대</v>
      </c>
      <c r="M293" s="2" t="str">
        <f>VLOOKUP(H293, '쿼리1'!$A:$R, 17, 0)</f>
        <v>무지</v>
      </c>
      <c r="N293" s="2" t="str">
        <f>VLOOKUP(H293, '쿼리1'!$A:$P, 15, 0)</f>
        <v>나이론63</v>
      </c>
      <c r="O293" s="2">
        <v>1000159237</v>
      </c>
      <c r="P293" s="2" t="str">
        <f>VLOOKUP(H293, '쿼리1'!$A:$R, 17, 0)</f>
        <v>무지</v>
      </c>
      <c r="Q293" s="4">
        <f>VLOOKUP(H293, '쿼리1'!$A:$U, 20, 0)</f>
        <v>30000</v>
      </c>
      <c r="R293" s="2" t="s">
        <v>5397</v>
      </c>
      <c r="S293" s="2" t="s">
        <v>31</v>
      </c>
      <c r="T293" s="2" t="s">
        <v>5397</v>
      </c>
      <c r="U293" s="2" t="s">
        <v>31</v>
      </c>
      <c r="V293" s="2" t="s">
        <v>5388</v>
      </c>
      <c r="W293" s="3" t="s">
        <v>5388</v>
      </c>
      <c r="X293" s="6" t="str">
        <f>IFERROR(W293-V293, "X")</f>
        <v>X</v>
      </c>
      <c r="Y293" s="3">
        <v>45558</v>
      </c>
      <c r="Z293" s="3">
        <v>45561</v>
      </c>
      <c r="AA293" s="6" t="str">
        <f t="shared" si="276"/>
        <v>+3</v>
      </c>
      <c r="AB293" s="3" t="s">
        <v>5388</v>
      </c>
      <c r="AC293" s="2" t="s">
        <v>5388</v>
      </c>
      <c r="AD293" s="6" t="str">
        <f>IFERROR(AC293-AB293, "X")</f>
        <v>X</v>
      </c>
      <c r="AE293" s="3">
        <v>45560</v>
      </c>
      <c r="AF293" s="3">
        <v>45575</v>
      </c>
      <c r="AG293" s="2" t="str">
        <f t="shared" si="273"/>
        <v>+15</v>
      </c>
      <c r="AH293" s="3">
        <v>45575</v>
      </c>
      <c r="AI293" s="3">
        <f t="shared" si="274"/>
        <v>45560</v>
      </c>
      <c r="AJ293" s="3"/>
      <c r="AK293" s="2">
        <f t="shared" si="245"/>
        <v>-15</v>
      </c>
      <c r="AL293" s="2" t="s">
        <v>5567</v>
      </c>
      <c r="AM293" s="2" t="str">
        <f t="shared" si="246"/>
        <v>생산완료(-15)</v>
      </c>
      <c r="AN293" s="9">
        <f t="shared" si="247"/>
        <v>45575</v>
      </c>
      <c r="AO293" s="9">
        <f t="shared" si="248"/>
        <v>45560</v>
      </c>
      <c r="AP293" s="9"/>
      <c r="AQ293" s="2">
        <f t="shared" si="272"/>
        <v>-15</v>
      </c>
      <c r="AR293" s="12">
        <f t="shared" si="249"/>
        <v>-15</v>
      </c>
      <c r="AS293" t="s">
        <v>5567</v>
      </c>
      <c r="AT293" t="str">
        <f t="shared" si="250"/>
        <v>생산완료(-15)</v>
      </c>
    </row>
    <row r="294" spans="2:46" x14ac:dyDescent="0.3">
      <c r="B294" s="2" t="s">
        <v>5413</v>
      </c>
      <c r="C294" s="7">
        <v>-10</v>
      </c>
      <c r="D294" s="2"/>
      <c r="E294" s="2" t="s">
        <v>5421</v>
      </c>
      <c r="F294" s="2" t="s">
        <v>5451</v>
      </c>
      <c r="G294" s="2" t="s">
        <v>5444</v>
      </c>
      <c r="H294" s="2" t="s">
        <v>2852</v>
      </c>
      <c r="I294" s="2" t="str">
        <f t="shared" si="241"/>
        <v>20240913-1000161052-인쇄</v>
      </c>
      <c r="J294" s="2" t="str">
        <f t="shared" si="242"/>
        <v>20240913-1000161052-합지</v>
      </c>
      <c r="K294" s="2" t="str">
        <f t="shared" si="243"/>
        <v>20240913-1000161052-분단</v>
      </c>
      <c r="L294" s="2" t="str">
        <f t="shared" si="244"/>
        <v>20240913-1000161052-제대</v>
      </c>
      <c r="M294" s="2" t="str">
        <f>VLOOKUP(H294, '쿼리1'!$A:$R, 17, 0)</f>
        <v>무지</v>
      </c>
      <c r="N294" s="2" t="str">
        <f>VLOOKUP(H294, '쿼리1'!$A:$P, 15, 0)</f>
        <v>크증착130</v>
      </c>
      <c r="O294" s="2">
        <v>1000161052</v>
      </c>
      <c r="P294" s="2" t="str">
        <f>VLOOKUP(H294, '쿼리1'!$A:$R, 17, 0)</f>
        <v>무지</v>
      </c>
      <c r="Q294" s="4">
        <f>VLOOKUP(H294, '쿼리1'!$A:$U, 20, 0)</f>
        <v>33333</v>
      </c>
      <c r="R294" s="2" t="s">
        <v>5397</v>
      </c>
      <c r="S294" s="2" t="s">
        <v>31</v>
      </c>
      <c r="T294" s="2" t="s">
        <v>31</v>
      </c>
      <c r="U294" s="2" t="s">
        <v>31</v>
      </c>
      <c r="V294" s="2" t="s">
        <v>5388</v>
      </c>
      <c r="W294" s="3" t="s">
        <v>5388</v>
      </c>
      <c r="X294" s="6" t="str">
        <f>IFERROR(W294-V294, "X")</f>
        <v>X</v>
      </c>
      <c r="Y294" s="3">
        <v>45560</v>
      </c>
      <c r="Z294" s="3">
        <v>45565</v>
      </c>
      <c r="AA294" s="6" t="str">
        <f t="shared" si="276"/>
        <v>+5</v>
      </c>
      <c r="AB294" s="3">
        <v>45561</v>
      </c>
      <c r="AC294" s="3">
        <v>45565</v>
      </c>
      <c r="AD294" s="6" t="str">
        <f>IFERROR(IF(AC294-AB294&gt;0, "+" &amp; (AC294-AB294), AC294-AB294), "X")</f>
        <v>+4</v>
      </c>
      <c r="AE294" s="3">
        <v>45565</v>
      </c>
      <c r="AF294" s="3">
        <v>45575</v>
      </c>
      <c r="AG294" s="2" t="str">
        <f t="shared" si="273"/>
        <v>+10</v>
      </c>
      <c r="AH294" s="3">
        <v>45575</v>
      </c>
      <c r="AI294" s="3">
        <f t="shared" si="274"/>
        <v>45565</v>
      </c>
      <c r="AJ294" s="3"/>
      <c r="AK294" s="2">
        <f t="shared" si="245"/>
        <v>-10</v>
      </c>
      <c r="AL294" s="2" t="s">
        <v>5567</v>
      </c>
      <c r="AM294" s="2" t="str">
        <f t="shared" si="246"/>
        <v>생산완료(-10)</v>
      </c>
      <c r="AN294" s="9">
        <f t="shared" si="247"/>
        <v>45575</v>
      </c>
      <c r="AO294" s="9">
        <f t="shared" si="248"/>
        <v>45565</v>
      </c>
      <c r="AP294" s="9"/>
      <c r="AQ294" s="2">
        <f t="shared" si="272"/>
        <v>-10</v>
      </c>
      <c r="AR294" s="12">
        <f t="shared" si="249"/>
        <v>-10</v>
      </c>
      <c r="AS294" t="s">
        <v>5567</v>
      </c>
      <c r="AT294" t="str">
        <f t="shared" si="250"/>
        <v>생산완료(-10)</v>
      </c>
    </row>
    <row r="295" spans="2:46" x14ac:dyDescent="0.3">
      <c r="B295" s="2" t="s">
        <v>5582</v>
      </c>
      <c r="C295" s="7">
        <v>-35</v>
      </c>
      <c r="D295" s="2"/>
      <c r="E295" s="2" t="s">
        <v>5451</v>
      </c>
      <c r="F295" s="2"/>
      <c r="G295" s="2" t="s">
        <v>5475</v>
      </c>
      <c r="H295" s="2" t="s">
        <v>2371</v>
      </c>
      <c r="I295" s="2" t="str">
        <f t="shared" si="241"/>
        <v>20240913-1000162370-인쇄</v>
      </c>
      <c r="J295" s="2" t="str">
        <f t="shared" si="242"/>
        <v>20240913-1000162370-합지</v>
      </c>
      <c r="K295" s="2" t="str">
        <f t="shared" si="243"/>
        <v>20240913-1000162370-분단</v>
      </c>
      <c r="L295" s="2" t="str">
        <f t="shared" si="244"/>
        <v>20240913-1000162370-제대</v>
      </c>
      <c r="M295" s="2" t="str">
        <f>VLOOKUP(H295, '쿼리1'!$A:$R, 17, 0)</f>
        <v>무지</v>
      </c>
      <c r="N295" s="2" t="str">
        <f>VLOOKUP(H295, '쿼리1'!$A:$P, 15, 0)</f>
        <v>나이론80</v>
      </c>
      <c r="O295" s="2">
        <v>1000162370</v>
      </c>
      <c r="P295" s="2" t="str">
        <f>VLOOKUP(H295, '쿼리1'!$A:$R, 17, 0)</f>
        <v>무지</v>
      </c>
      <c r="Q295" s="4">
        <f>VLOOKUP(H295, '쿼리1'!$A:$U, 20, 0)</f>
        <v>54545</v>
      </c>
      <c r="R295" s="2" t="s">
        <v>5397</v>
      </c>
      <c r="S295" s="2" t="s">
        <v>31</v>
      </c>
      <c r="T295" s="2" t="s">
        <v>5397</v>
      </c>
      <c r="U295" s="2" t="s">
        <v>31</v>
      </c>
      <c r="V295" s="2" t="s">
        <v>5388</v>
      </c>
      <c r="W295" s="3" t="s">
        <v>5388</v>
      </c>
      <c r="X295" s="6" t="str">
        <f>IFERROR(W295-V295, "X")</f>
        <v>X</v>
      </c>
      <c r="Y295" s="3">
        <v>45558</v>
      </c>
      <c r="Z295" s="3">
        <v>45562</v>
      </c>
      <c r="AA295" s="6" t="str">
        <f t="shared" si="276"/>
        <v>+4</v>
      </c>
      <c r="AB295" s="3" t="s">
        <v>5388</v>
      </c>
      <c r="AC295" s="2" t="s">
        <v>5388</v>
      </c>
      <c r="AD295" s="6" t="str">
        <f>IFERROR(AC295-AB295, "X")</f>
        <v>X</v>
      </c>
      <c r="AE295" s="3">
        <v>45562</v>
      </c>
      <c r="AF295" s="3">
        <v>45597</v>
      </c>
      <c r="AG295" s="2" t="str">
        <f t="shared" si="273"/>
        <v>+35</v>
      </c>
      <c r="AH295" s="3">
        <v>45597</v>
      </c>
      <c r="AI295" s="3">
        <f t="shared" si="274"/>
        <v>45562</v>
      </c>
      <c r="AJ295" s="3"/>
      <c r="AK295" s="2">
        <f t="shared" si="245"/>
        <v>-35</v>
      </c>
      <c r="AL295" s="2" t="s">
        <v>5567</v>
      </c>
      <c r="AM295" s="2" t="str">
        <f t="shared" si="246"/>
        <v>생산완료(-35)</v>
      </c>
      <c r="AN295" s="9">
        <f t="shared" si="247"/>
        <v>45614</v>
      </c>
      <c r="AO295" s="9">
        <f t="shared" si="248"/>
        <v>45614</v>
      </c>
      <c r="AP295" s="9"/>
      <c r="AQ295" s="2">
        <f t="shared" si="272"/>
        <v>0</v>
      </c>
      <c r="AR295" s="12">
        <f t="shared" si="249"/>
        <v>0</v>
      </c>
      <c r="AS295" t="s">
        <v>5567</v>
      </c>
      <c r="AT295" t="str">
        <f t="shared" si="250"/>
        <v>생산완료(0)</v>
      </c>
    </row>
    <row r="296" spans="2:46" x14ac:dyDescent="0.3">
      <c r="B296" s="2" t="s">
        <v>5572</v>
      </c>
      <c r="C296" s="7">
        <v>-27</v>
      </c>
      <c r="D296" s="2" t="s">
        <v>5451</v>
      </c>
      <c r="E296" s="2" t="s">
        <v>5409</v>
      </c>
      <c r="F296" s="2" t="s">
        <v>5476</v>
      </c>
      <c r="G296" s="2" t="s">
        <v>5422</v>
      </c>
      <c r="H296" s="2" t="s">
        <v>2080</v>
      </c>
      <c r="I296" s="2" t="str">
        <f t="shared" si="241"/>
        <v>20240913-1000169077-인쇄</v>
      </c>
      <c r="J296" s="2" t="str">
        <f t="shared" si="242"/>
        <v>20240913-1000169077-합지</v>
      </c>
      <c r="K296" s="2" t="str">
        <f t="shared" si="243"/>
        <v>20240913-1000169077-분단</v>
      </c>
      <c r="L296" s="2" t="str">
        <f t="shared" si="244"/>
        <v>20240913-1000169077-제대</v>
      </c>
      <c r="M296" s="2" t="str">
        <f>VLOOKUP(H296, '쿼리1'!$A:$R, 17, 0)</f>
        <v>7도-쿠팡-신라명과 브라우니 쿠키 95g</v>
      </c>
      <c r="N296" s="2" t="str">
        <f>VLOOKUP(H296, '쿼리1'!$A:$P, 15, 0)</f>
        <v>오씨피피(투명)60</v>
      </c>
      <c r="O296" s="2">
        <v>1000169077</v>
      </c>
      <c r="P296" s="2" t="str">
        <f>VLOOKUP(H296, '쿼리1'!$A:$R, 17, 0)</f>
        <v>7도-쿠팡-신라명과 브라우니 쿠키 95g</v>
      </c>
      <c r="Q296" s="4">
        <f>VLOOKUP(H296, '쿼리1'!$A:$U, 20, 0)</f>
        <v>41025</v>
      </c>
      <c r="R296" s="2" t="s">
        <v>31</v>
      </c>
      <c r="S296" s="2" t="s">
        <v>31</v>
      </c>
      <c r="T296" s="2" t="s">
        <v>5399</v>
      </c>
      <c r="U296" s="2" t="s">
        <v>31</v>
      </c>
      <c r="V296" s="3">
        <v>45554</v>
      </c>
      <c r="W296" s="3">
        <v>45558</v>
      </c>
      <c r="X296" s="6" t="str">
        <f>IFERROR(IF(W296-V296&gt;0, "+" &amp; (W296-V296), W296-V296), "X")</f>
        <v>+4</v>
      </c>
      <c r="Y296" s="3">
        <v>45559</v>
      </c>
      <c r="Z296" s="3">
        <v>45559</v>
      </c>
      <c r="AA296" s="6">
        <f t="shared" si="276"/>
        <v>0</v>
      </c>
      <c r="AB296" s="3">
        <v>45560</v>
      </c>
      <c r="AC296" s="5" t="s">
        <v>5396</v>
      </c>
      <c r="AD296" s="6">
        <f ca="1">TODAY()-AB296</f>
        <v>96</v>
      </c>
      <c r="AE296" s="3">
        <v>45562</v>
      </c>
      <c r="AF296" s="3">
        <v>45589</v>
      </c>
      <c r="AG296" s="2" t="str">
        <f t="shared" si="273"/>
        <v>+27</v>
      </c>
      <c r="AH296" s="3">
        <v>45589</v>
      </c>
      <c r="AI296" s="3">
        <f t="shared" si="274"/>
        <v>45562</v>
      </c>
      <c r="AJ296" s="3"/>
      <c r="AK296" s="2">
        <f t="shared" si="245"/>
        <v>-27</v>
      </c>
      <c r="AL296" s="2" t="s">
        <v>5567</v>
      </c>
      <c r="AM296" s="2" t="str">
        <f t="shared" si="246"/>
        <v>생산완료(-27)</v>
      </c>
      <c r="AN296" s="9">
        <f t="shared" si="247"/>
        <v>45617</v>
      </c>
      <c r="AO296" s="9">
        <f t="shared" si="248"/>
        <v>45614</v>
      </c>
      <c r="AP296" s="9"/>
      <c r="AQ296" s="2">
        <f t="shared" si="272"/>
        <v>-3</v>
      </c>
      <c r="AR296" s="12">
        <f t="shared" si="249"/>
        <v>-3</v>
      </c>
      <c r="AS296" t="s">
        <v>5567</v>
      </c>
      <c r="AT296" t="str">
        <f t="shared" si="250"/>
        <v>생산완료(-3)</v>
      </c>
    </row>
    <row r="297" spans="2:46" x14ac:dyDescent="0.3">
      <c r="B297" s="2" t="s">
        <v>5470</v>
      </c>
      <c r="C297" s="7">
        <v>-15</v>
      </c>
      <c r="D297" s="2"/>
      <c r="E297" s="2" t="s">
        <v>5408</v>
      </c>
      <c r="F297" s="2"/>
      <c r="G297" s="2" t="s">
        <v>5426</v>
      </c>
      <c r="H297" s="2" t="s">
        <v>3692</v>
      </c>
      <c r="I297" s="2" t="str">
        <f t="shared" si="241"/>
        <v>20240913-1000169115-인쇄</v>
      </c>
      <c r="J297" s="2" t="str">
        <f t="shared" si="242"/>
        <v>20240913-1000169115-합지</v>
      </c>
      <c r="K297" s="2" t="str">
        <f t="shared" si="243"/>
        <v>20240913-1000169115-분단</v>
      </c>
      <c r="L297" s="2" t="str">
        <f t="shared" si="244"/>
        <v>20240913-1000169115-제대</v>
      </c>
      <c r="M297" s="2" t="str">
        <f>VLOOKUP(H297, '쿼리1'!$A:$R, 17, 0)</f>
        <v>무지</v>
      </c>
      <c r="N297" s="2" t="str">
        <f>VLOOKUP(H297, '쿼리1'!$A:$P, 15, 0)</f>
        <v>패트90</v>
      </c>
      <c r="O297" s="2">
        <v>1000169115</v>
      </c>
      <c r="P297" s="2" t="str">
        <f>VLOOKUP(H297, '쿼리1'!$A:$R, 17, 0)</f>
        <v>무지</v>
      </c>
      <c r="Q297" s="4">
        <f>VLOOKUP(H297, '쿼리1'!$A:$U, 20, 0)</f>
        <v>30000</v>
      </c>
      <c r="R297" s="2" t="s">
        <v>5397</v>
      </c>
      <c r="S297" s="2" t="s">
        <v>31</v>
      </c>
      <c r="T297" s="2" t="s">
        <v>5397</v>
      </c>
      <c r="U297" s="2" t="s">
        <v>31</v>
      </c>
      <c r="V297" s="2" t="s">
        <v>5388</v>
      </c>
      <c r="W297" s="3" t="s">
        <v>5388</v>
      </c>
      <c r="X297" s="6" t="str">
        <f>IFERROR(W297-V297, "X")</f>
        <v>X</v>
      </c>
      <c r="Y297" s="3">
        <v>45558</v>
      </c>
      <c r="Z297" s="3">
        <v>45561</v>
      </c>
      <c r="AA297" s="6" t="str">
        <f t="shared" si="276"/>
        <v>+3</v>
      </c>
      <c r="AB297" s="3" t="s">
        <v>5388</v>
      </c>
      <c r="AC297" s="2" t="s">
        <v>5388</v>
      </c>
      <c r="AD297" s="6" t="str">
        <f>IFERROR(AC297-AB297, "X")</f>
        <v>X</v>
      </c>
      <c r="AE297" s="3">
        <v>45560</v>
      </c>
      <c r="AF297" s="3">
        <v>45575</v>
      </c>
      <c r="AG297" s="2" t="str">
        <f t="shared" si="273"/>
        <v>+15</v>
      </c>
      <c r="AH297" s="3">
        <v>45575</v>
      </c>
      <c r="AI297" s="3">
        <f t="shared" si="274"/>
        <v>45560</v>
      </c>
      <c r="AJ297" s="3"/>
      <c r="AK297" s="2">
        <f t="shared" si="245"/>
        <v>-15</v>
      </c>
      <c r="AL297" s="2" t="s">
        <v>5567</v>
      </c>
      <c r="AM297" s="2" t="str">
        <f t="shared" si="246"/>
        <v>생산완료(-15)</v>
      </c>
      <c r="AN297" s="9">
        <f t="shared" si="247"/>
        <v>45575</v>
      </c>
      <c r="AO297" s="9">
        <f t="shared" si="248"/>
        <v>45560</v>
      </c>
      <c r="AP297" s="9"/>
      <c r="AQ297" s="2">
        <f t="shared" si="272"/>
        <v>-15</v>
      </c>
      <c r="AR297" s="12">
        <f t="shared" si="249"/>
        <v>-15</v>
      </c>
      <c r="AS297" t="s">
        <v>5567</v>
      </c>
      <c r="AT297" t="str">
        <f t="shared" si="250"/>
        <v>생산완료(-15)</v>
      </c>
    </row>
    <row r="298" spans="2:46" x14ac:dyDescent="0.3">
      <c r="B298" s="2" t="s">
        <v>5530</v>
      </c>
      <c r="C298" s="7">
        <v>-13</v>
      </c>
      <c r="D298" s="2" t="s">
        <v>5412</v>
      </c>
      <c r="E298" s="2" t="s">
        <v>5409</v>
      </c>
      <c r="F298" s="2" t="s">
        <v>5476</v>
      </c>
      <c r="G298" s="2" t="s">
        <v>5455</v>
      </c>
      <c r="H298" s="2" t="s">
        <v>3946</v>
      </c>
      <c r="I298" s="2" t="str">
        <f t="shared" si="241"/>
        <v>20240913-1619P0121-인쇄</v>
      </c>
      <c r="J298" s="2" t="str">
        <f t="shared" si="242"/>
        <v>20240913-1619P0121-합지</v>
      </c>
      <c r="K298" s="2" t="str">
        <f t="shared" si="243"/>
        <v>20240913-1619P0121-분단</v>
      </c>
      <c r="L298" s="2" t="str">
        <f t="shared" si="244"/>
        <v>20240913-1619P0121-제대</v>
      </c>
      <c r="M298" s="2" t="str">
        <f>VLOOKUP(H298, '쿼리1'!$A:$R, 17, 0)</f>
        <v>1도-24NUTRITION(24뉴트리션)</v>
      </c>
      <c r="N298" s="2" t="str">
        <f>VLOOKUP(H298, '쿼리1'!$A:$P, 15, 0)</f>
        <v>패트100</v>
      </c>
      <c r="O298" s="2" t="s">
        <v>5715</v>
      </c>
      <c r="P298" s="2" t="str">
        <f>VLOOKUP(H298, '쿼리1'!$A:$R, 17, 0)</f>
        <v>1도-24NUTRITION(24뉴트리션)</v>
      </c>
      <c r="Q298" s="4">
        <f>VLOOKUP(H298, '쿼리1'!$A:$U, 20, 0)</f>
        <v>80000</v>
      </c>
      <c r="R298" s="2" t="s">
        <v>31</v>
      </c>
      <c r="S298" s="2" t="s">
        <v>31</v>
      </c>
      <c r="T298" s="2" t="s">
        <v>5399</v>
      </c>
      <c r="U298" s="2" t="s">
        <v>31</v>
      </c>
      <c r="V298" s="3">
        <v>45554</v>
      </c>
      <c r="W298" s="3">
        <v>45555</v>
      </c>
      <c r="X298" s="6" t="str">
        <f>IFERROR(IF(W298-V298&gt;0, "+" &amp; (W298-V298), W298-V298), "X")</f>
        <v>+1</v>
      </c>
      <c r="Y298" s="3">
        <v>45559</v>
      </c>
      <c r="Z298" s="3">
        <v>45559</v>
      </c>
      <c r="AA298" s="6">
        <f t="shared" si="276"/>
        <v>0</v>
      </c>
      <c r="AB298" s="3">
        <v>45560</v>
      </c>
      <c r="AC298" s="5" t="s">
        <v>5396</v>
      </c>
      <c r="AD298" s="6">
        <f ca="1">TODAY()-AB298</f>
        <v>96</v>
      </c>
      <c r="AE298" s="3">
        <v>45562</v>
      </c>
      <c r="AF298" s="3">
        <v>45575</v>
      </c>
      <c r="AG298" s="2" t="str">
        <f t="shared" si="273"/>
        <v>+13</v>
      </c>
      <c r="AH298" s="3">
        <v>45575</v>
      </c>
      <c r="AI298" s="3">
        <f t="shared" si="274"/>
        <v>45562</v>
      </c>
      <c r="AJ298" s="3"/>
      <c r="AK298" s="2">
        <f t="shared" si="245"/>
        <v>-13</v>
      </c>
      <c r="AL298" s="2" t="s">
        <v>5567</v>
      </c>
      <c r="AM298" s="2" t="str">
        <f t="shared" si="246"/>
        <v>생산완료(-13)</v>
      </c>
      <c r="AN298" s="9">
        <f t="shared" si="247"/>
        <v>45575</v>
      </c>
      <c r="AO298" s="9">
        <f t="shared" si="248"/>
        <v>45562</v>
      </c>
      <c r="AP298" s="9"/>
      <c r="AQ298" s="2">
        <f t="shared" si="272"/>
        <v>-13</v>
      </c>
      <c r="AR298" s="12">
        <f t="shared" si="249"/>
        <v>-13</v>
      </c>
      <c r="AS298" t="s">
        <v>5567</v>
      </c>
      <c r="AT298" t="str">
        <f t="shared" si="250"/>
        <v>생산완료(-13)</v>
      </c>
    </row>
    <row r="299" spans="2:46" x14ac:dyDescent="0.3">
      <c r="B299" s="2" t="s">
        <v>5608</v>
      </c>
      <c r="C299" s="8">
        <v>-83</v>
      </c>
      <c r="D299" s="2"/>
      <c r="E299" s="2"/>
      <c r="F299" s="2"/>
      <c r="G299" s="2"/>
      <c r="H299" s="2" t="s">
        <v>880</v>
      </c>
      <c r="I299" s="2" t="str">
        <f t="shared" si="241"/>
        <v>20240913-2000152773-인쇄</v>
      </c>
      <c r="J299" s="2" t="str">
        <f t="shared" si="242"/>
        <v>20240913-2000152773-합지</v>
      </c>
      <c r="K299" s="2" t="str">
        <f t="shared" si="243"/>
        <v>20240913-2000152773-분단</v>
      </c>
      <c r="L299" s="2" t="str">
        <f t="shared" si="244"/>
        <v>20240913-2000152773-제대</v>
      </c>
      <c r="M299" s="2" t="str">
        <f>VLOOKUP(H299, '쿼리1'!$A:$R, 17, 0)</f>
        <v>1도(백)-분리배출(수산물20kg)</v>
      </c>
      <c r="N299" s="2" t="str">
        <f>VLOOKUP(H299, '쿼리1'!$A:$P, 15, 0)</f>
        <v>PE튜브(투명)25</v>
      </c>
      <c r="O299" s="2">
        <v>2000152773</v>
      </c>
      <c r="P299" s="2" t="str">
        <f>VLOOKUP(H299, '쿼리1'!$A:$R, 17, 0)</f>
        <v>1도(백)-분리배출(수산물20kg)</v>
      </c>
      <c r="Q299" s="4">
        <f>VLOOKUP(H299, '쿼리1'!$A:$U, 20, 0)</f>
        <v>20000</v>
      </c>
      <c r="R299" s="2" t="s">
        <v>5397</v>
      </c>
      <c r="S299" s="2" t="s">
        <v>5397</v>
      </c>
      <c r="T299" s="2" t="s">
        <v>5397</v>
      </c>
      <c r="U299" s="2" t="s">
        <v>5397</v>
      </c>
      <c r="V299" s="2" t="s">
        <v>5388</v>
      </c>
      <c r="W299" s="2" t="s">
        <v>5388</v>
      </c>
      <c r="X299" s="6" t="str">
        <f>IFERROR(W299-V299, "X")</f>
        <v>X</v>
      </c>
      <c r="Y299" s="2" t="s">
        <v>5388</v>
      </c>
      <c r="Z299" s="2" t="s">
        <v>5388</v>
      </c>
      <c r="AA299" s="6" t="str">
        <f t="shared" ref="AA299:AA305" si="278">IFERROR(Z299-Y299, "X")</f>
        <v>X</v>
      </c>
      <c r="AB299" s="2" t="s">
        <v>5388</v>
      </c>
      <c r="AC299" s="2" t="s">
        <v>5388</v>
      </c>
      <c r="AD299" s="6" t="str">
        <f t="shared" ref="AD299:AD308" si="279">IFERROR(AC299-AB299, "X")</f>
        <v>X</v>
      </c>
      <c r="AE299" s="2" t="s">
        <v>5388</v>
      </c>
      <c r="AF299" s="2" t="s">
        <v>5388</v>
      </c>
      <c r="AG299" s="2" t="str">
        <f>IFERROR(AF299-AE299, "X")</f>
        <v>X</v>
      </c>
      <c r="AH299" s="2" t="s">
        <v>5388</v>
      </c>
      <c r="AI299" s="3">
        <v>45573</v>
      </c>
      <c r="AJ299" s="3">
        <f ca="1">TODAY()</f>
        <v>45656</v>
      </c>
      <c r="AK299" s="2">
        <f t="shared" si="245"/>
        <v>-83</v>
      </c>
      <c r="AL299" s="2" t="str">
        <f>IF(C299&lt;0, "진행중", "지연")</f>
        <v>진행중</v>
      </c>
      <c r="AM299" s="2" t="str">
        <f t="shared" si="246"/>
        <v>진행중(-83)</v>
      </c>
      <c r="AN299" s="9">
        <f t="shared" si="247"/>
        <v>0</v>
      </c>
      <c r="AO299" s="9">
        <f t="shared" si="248"/>
        <v>45573</v>
      </c>
      <c r="AP299" s="9">
        <f ca="1">TODAY()</f>
        <v>45656</v>
      </c>
      <c r="AQ299" s="6">
        <f ca="1">AO299-AP299</f>
        <v>-83</v>
      </c>
      <c r="AR299" s="12">
        <f t="shared" ca="1" si="249"/>
        <v>-83</v>
      </c>
      <c r="AS299" t="str">
        <f ca="1">IF(AQ299&lt;0, "진행중", "지연")</f>
        <v>진행중</v>
      </c>
      <c r="AT299" t="str">
        <f t="shared" ca="1" si="250"/>
        <v>진행중(-83)</v>
      </c>
    </row>
    <row r="300" spans="2:46" x14ac:dyDescent="0.3">
      <c r="B300" s="2" t="s">
        <v>5576</v>
      </c>
      <c r="C300" s="7">
        <v>-20</v>
      </c>
      <c r="D300" s="2" t="s">
        <v>5432</v>
      </c>
      <c r="E300" s="2"/>
      <c r="F300" s="2"/>
      <c r="G300" s="2" t="s">
        <v>5431</v>
      </c>
      <c r="H300" s="2" t="s">
        <v>2746</v>
      </c>
      <c r="I300" s="2" t="str">
        <f t="shared" si="241"/>
        <v>20240913-2000169086-인쇄</v>
      </c>
      <c r="J300" s="2" t="str">
        <f t="shared" si="242"/>
        <v>20240913-2000169086-합지</v>
      </c>
      <c r="K300" s="2" t="str">
        <f t="shared" si="243"/>
        <v>20240913-2000169086-분단</v>
      </c>
      <c r="L300" s="2" t="str">
        <f t="shared" si="244"/>
        <v>20240913-2000169086-제대</v>
      </c>
      <c r="M300" s="2" t="str">
        <f>VLOOKUP(H300, '쿼리1'!$A:$R, 17, 0)</f>
        <v>3도-TR)블루베리 베이글(4입)-EINSTEIN BROS BAGELS</v>
      </c>
      <c r="N300" s="2" t="str">
        <f>VLOOKUP(H300, '쿼리1'!$A:$P, 15, 0)</f>
        <v>PP튜브(투명)40</v>
      </c>
      <c r="O300" s="2">
        <v>2000169086</v>
      </c>
      <c r="P300" s="2" t="str">
        <f>VLOOKUP(H300, '쿼리1'!$A:$R, 17, 0)</f>
        <v>3도-TR)블루베리 베이글(4입)-EINSTEIN BROS BAGELS</v>
      </c>
      <c r="Q300" s="4">
        <f>VLOOKUP(H300, '쿼리1'!$A:$U, 20, 0)</f>
        <v>30523</v>
      </c>
      <c r="R300" s="2" t="s">
        <v>31</v>
      </c>
      <c r="S300" s="2" t="s">
        <v>5397</v>
      </c>
      <c r="T300" s="2" t="s">
        <v>5397</v>
      </c>
      <c r="U300" s="2" t="s">
        <v>31</v>
      </c>
      <c r="V300" s="3">
        <v>45553</v>
      </c>
      <c r="W300" s="3">
        <v>45559</v>
      </c>
      <c r="X300" s="6" t="str">
        <f t="shared" ref="X300:X305" si="280">IFERROR(IF(W300-V300&gt;0, "+" &amp; (W300-V300), W300-V300), "X")</f>
        <v>+6</v>
      </c>
      <c r="Y300" s="2" t="s">
        <v>5388</v>
      </c>
      <c r="Z300" s="3" t="s">
        <v>5388</v>
      </c>
      <c r="AA300" s="6" t="str">
        <f t="shared" si="278"/>
        <v>X</v>
      </c>
      <c r="AB300" s="3" t="s">
        <v>5388</v>
      </c>
      <c r="AC300" s="2" t="s">
        <v>5388</v>
      </c>
      <c r="AD300" s="6" t="str">
        <f t="shared" si="279"/>
        <v>X</v>
      </c>
      <c r="AE300" s="3">
        <v>45555</v>
      </c>
      <c r="AF300" s="3">
        <v>45575</v>
      </c>
      <c r="AG300" s="2" t="str">
        <f t="shared" ref="AG300:AG315" si="281">IFERROR(IF(AF300-AE300&gt;0, "+" &amp; (AF300-AE300), AF300-AE300), "X")</f>
        <v>+20</v>
      </c>
      <c r="AH300" s="3">
        <v>45575</v>
      </c>
      <c r="AI300" s="3">
        <f t="shared" ref="AI300:AI315" si="282">AE300</f>
        <v>45555</v>
      </c>
      <c r="AJ300" s="3"/>
      <c r="AK300" s="2">
        <f t="shared" si="245"/>
        <v>-20</v>
      </c>
      <c r="AL300" s="2" t="s">
        <v>5567</v>
      </c>
      <c r="AM300" s="2" t="str">
        <f t="shared" si="246"/>
        <v>생산완료(-20)</v>
      </c>
      <c r="AN300" s="9">
        <f t="shared" si="247"/>
        <v>45602</v>
      </c>
      <c r="AO300" s="9">
        <f t="shared" si="248"/>
        <v>45583</v>
      </c>
      <c r="AP300" s="9"/>
      <c r="AQ300" s="2">
        <f t="shared" ref="AQ300:AQ336" si="283">AO300-AN300</f>
        <v>-19</v>
      </c>
      <c r="AR300" s="12">
        <f t="shared" si="249"/>
        <v>-19</v>
      </c>
      <c r="AS300" t="s">
        <v>5567</v>
      </c>
      <c r="AT300" t="str">
        <f t="shared" si="250"/>
        <v>생산완료(-19)</v>
      </c>
    </row>
    <row r="301" spans="2:46" x14ac:dyDescent="0.3">
      <c r="B301" s="2" t="s">
        <v>5576</v>
      </c>
      <c r="C301" s="7">
        <v>-20</v>
      </c>
      <c r="D301" s="2" t="s">
        <v>5432</v>
      </c>
      <c r="E301" s="2"/>
      <c r="F301" s="2"/>
      <c r="G301" s="2" t="s">
        <v>5431</v>
      </c>
      <c r="H301" s="2" t="s">
        <v>990</v>
      </c>
      <c r="I301" s="2" t="str">
        <f t="shared" si="241"/>
        <v>20240913-2000169088-인쇄</v>
      </c>
      <c r="J301" s="2" t="str">
        <f t="shared" si="242"/>
        <v>20240913-2000169088-합지</v>
      </c>
      <c r="K301" s="2" t="str">
        <f t="shared" si="243"/>
        <v>20240913-2000169088-분단</v>
      </c>
      <c r="L301" s="2" t="str">
        <f t="shared" si="244"/>
        <v>20240913-2000169088-제대</v>
      </c>
      <c r="M301" s="2" t="str">
        <f>VLOOKUP(H301, '쿼리1'!$A:$R, 17, 0)</f>
        <v>3도-TR)어니언 베이글(4입)-EINSTEIN BROS BAGELS</v>
      </c>
      <c r="N301" s="2" t="str">
        <f>VLOOKUP(H301, '쿼리1'!$A:$P, 15, 0)</f>
        <v>PP튜브(투명)40</v>
      </c>
      <c r="O301" s="2">
        <v>2000169088</v>
      </c>
      <c r="P301" s="2" t="str">
        <f>VLOOKUP(H301, '쿼리1'!$A:$R, 17, 0)</f>
        <v>3도-TR)어니언 베이글(4입)-EINSTEIN BROS BAGELS</v>
      </c>
      <c r="Q301" s="4">
        <f>VLOOKUP(H301, '쿼리1'!$A:$U, 20, 0)</f>
        <v>30523</v>
      </c>
      <c r="R301" s="2" t="s">
        <v>31</v>
      </c>
      <c r="S301" s="2" t="s">
        <v>5397</v>
      </c>
      <c r="T301" s="2" t="s">
        <v>5397</v>
      </c>
      <c r="U301" s="2" t="s">
        <v>31</v>
      </c>
      <c r="V301" s="3">
        <v>45553</v>
      </c>
      <c r="W301" s="3">
        <v>45559</v>
      </c>
      <c r="X301" s="6" t="str">
        <f t="shared" si="280"/>
        <v>+6</v>
      </c>
      <c r="Y301" s="2" t="s">
        <v>5388</v>
      </c>
      <c r="Z301" s="3" t="s">
        <v>5388</v>
      </c>
      <c r="AA301" s="6" t="str">
        <f t="shared" si="278"/>
        <v>X</v>
      </c>
      <c r="AB301" s="3" t="s">
        <v>5388</v>
      </c>
      <c r="AC301" s="2" t="s">
        <v>5388</v>
      </c>
      <c r="AD301" s="6" t="str">
        <f t="shared" si="279"/>
        <v>X</v>
      </c>
      <c r="AE301" s="3">
        <v>45555</v>
      </c>
      <c r="AF301" s="3">
        <v>45575</v>
      </c>
      <c r="AG301" s="2" t="str">
        <f t="shared" si="281"/>
        <v>+20</v>
      </c>
      <c r="AH301" s="3">
        <v>45575</v>
      </c>
      <c r="AI301" s="3">
        <f t="shared" si="282"/>
        <v>45555</v>
      </c>
      <c r="AJ301" s="3"/>
      <c r="AK301" s="2">
        <f t="shared" si="245"/>
        <v>-20</v>
      </c>
      <c r="AL301" s="2" t="s">
        <v>5567</v>
      </c>
      <c r="AM301" s="2" t="str">
        <f t="shared" si="246"/>
        <v>생산완료(-20)</v>
      </c>
      <c r="AN301" s="9">
        <f t="shared" si="247"/>
        <v>45602</v>
      </c>
      <c r="AO301" s="9">
        <f t="shared" si="248"/>
        <v>45583</v>
      </c>
      <c r="AP301" s="9"/>
      <c r="AQ301" s="2">
        <f t="shared" si="283"/>
        <v>-19</v>
      </c>
      <c r="AR301" s="12">
        <f t="shared" si="249"/>
        <v>-19</v>
      </c>
      <c r="AS301" t="s">
        <v>5567</v>
      </c>
      <c r="AT301" t="str">
        <f t="shared" si="250"/>
        <v>생산완료(-19)</v>
      </c>
    </row>
    <row r="302" spans="2:46" x14ac:dyDescent="0.3">
      <c r="B302" s="2" t="s">
        <v>5576</v>
      </c>
      <c r="C302" s="7">
        <v>-20</v>
      </c>
      <c r="D302" s="2" t="s">
        <v>5432</v>
      </c>
      <c r="E302" s="2"/>
      <c r="F302" s="2"/>
      <c r="G302" s="2" t="s">
        <v>5431</v>
      </c>
      <c r="H302" s="2" t="s">
        <v>2585</v>
      </c>
      <c r="I302" s="2" t="str">
        <f t="shared" si="241"/>
        <v>20240913-2000169090-인쇄</v>
      </c>
      <c r="J302" s="2" t="str">
        <f t="shared" si="242"/>
        <v>20240913-2000169090-합지</v>
      </c>
      <c r="K302" s="2" t="str">
        <f t="shared" si="243"/>
        <v>20240913-2000169090-분단</v>
      </c>
      <c r="L302" s="2" t="str">
        <f t="shared" si="244"/>
        <v>20240913-2000169090-제대</v>
      </c>
      <c r="M302" s="2" t="str">
        <f>VLOOKUP(H302, '쿼리1'!$A:$R, 17, 0)</f>
        <v>3도-TR)플레인 베이글(4입)-EINSTEIN BROS BAGELS</v>
      </c>
      <c r="N302" s="2" t="str">
        <f>VLOOKUP(H302, '쿼리1'!$A:$P, 15, 0)</f>
        <v>PP튜브(투명)40</v>
      </c>
      <c r="O302" s="2">
        <v>2000169090</v>
      </c>
      <c r="P302" s="2" t="str">
        <f>VLOOKUP(H302, '쿼리1'!$A:$R, 17, 0)</f>
        <v>3도-TR)플레인 베이글(4입)-EINSTEIN BROS BAGELS</v>
      </c>
      <c r="Q302" s="4">
        <f>VLOOKUP(H302, '쿼리1'!$A:$U, 20, 0)</f>
        <v>30523</v>
      </c>
      <c r="R302" s="2" t="s">
        <v>31</v>
      </c>
      <c r="S302" s="2" t="s">
        <v>5397</v>
      </c>
      <c r="T302" s="2" t="s">
        <v>5397</v>
      </c>
      <c r="U302" s="2" t="s">
        <v>31</v>
      </c>
      <c r="V302" s="3">
        <v>45553</v>
      </c>
      <c r="W302" s="3">
        <v>45559</v>
      </c>
      <c r="X302" s="6" t="str">
        <f t="shared" si="280"/>
        <v>+6</v>
      </c>
      <c r="Y302" s="2" t="s">
        <v>5388</v>
      </c>
      <c r="Z302" s="3" t="s">
        <v>5388</v>
      </c>
      <c r="AA302" s="6" t="str">
        <f t="shared" si="278"/>
        <v>X</v>
      </c>
      <c r="AB302" s="3" t="s">
        <v>5388</v>
      </c>
      <c r="AC302" s="2" t="s">
        <v>5388</v>
      </c>
      <c r="AD302" s="6" t="str">
        <f t="shared" si="279"/>
        <v>X</v>
      </c>
      <c r="AE302" s="3">
        <v>45555</v>
      </c>
      <c r="AF302" s="3">
        <v>45575</v>
      </c>
      <c r="AG302" s="2" t="str">
        <f t="shared" si="281"/>
        <v>+20</v>
      </c>
      <c r="AH302" s="3">
        <v>45575</v>
      </c>
      <c r="AI302" s="3">
        <f t="shared" si="282"/>
        <v>45555</v>
      </c>
      <c r="AJ302" s="3"/>
      <c r="AK302" s="2">
        <f t="shared" si="245"/>
        <v>-20</v>
      </c>
      <c r="AL302" s="2" t="s">
        <v>5567</v>
      </c>
      <c r="AM302" s="2" t="str">
        <f t="shared" si="246"/>
        <v>생산완료(-20)</v>
      </c>
      <c r="AN302" s="9">
        <f t="shared" si="247"/>
        <v>45602</v>
      </c>
      <c r="AO302" s="9">
        <f t="shared" si="248"/>
        <v>45583</v>
      </c>
      <c r="AP302" s="9"/>
      <c r="AQ302" s="2">
        <f t="shared" si="283"/>
        <v>-19</v>
      </c>
      <c r="AR302" s="12">
        <f t="shared" si="249"/>
        <v>-19</v>
      </c>
      <c r="AS302" t="s">
        <v>5567</v>
      </c>
      <c r="AT302" t="str">
        <f t="shared" si="250"/>
        <v>생산완료(-19)</v>
      </c>
    </row>
    <row r="303" spans="2:46" x14ac:dyDescent="0.3">
      <c r="B303" s="2" t="s">
        <v>5506</v>
      </c>
      <c r="C303" s="7">
        <v>-17</v>
      </c>
      <c r="D303" s="2" t="s">
        <v>5432</v>
      </c>
      <c r="E303" s="2"/>
      <c r="F303" s="2"/>
      <c r="G303" s="2" t="s">
        <v>5425</v>
      </c>
      <c r="H303" s="2" t="s">
        <v>239</v>
      </c>
      <c r="I303" s="2" t="str">
        <f t="shared" si="241"/>
        <v>20240913-2000169100-인쇄</v>
      </c>
      <c r="J303" s="2" t="str">
        <f t="shared" si="242"/>
        <v>20240913-2000169100-합지</v>
      </c>
      <c r="K303" s="2" t="str">
        <f t="shared" si="243"/>
        <v>20240913-2000169100-분단</v>
      </c>
      <c r="L303" s="2" t="str">
        <f t="shared" si="244"/>
        <v>20240913-2000169100-제대</v>
      </c>
      <c r="M303" s="2" t="str">
        <f>VLOOKUP(H303, '쿼리1'!$A:$R, 17, 0)</f>
        <v>3도-TR)블루베리 베이글(6입)-EINSTEIN BROS BAGELS</v>
      </c>
      <c r="N303" s="2" t="str">
        <f>VLOOKUP(H303, '쿼리1'!$A:$P, 15, 0)</f>
        <v>PP튜브(투명)40</v>
      </c>
      <c r="O303" s="2">
        <v>2000169100</v>
      </c>
      <c r="P303" s="2" t="str">
        <f>VLOOKUP(H303, '쿼리1'!$A:$R, 17, 0)</f>
        <v>3도-TR)블루베리 베이글(6입)-EINSTEIN BROS BAGELS</v>
      </c>
      <c r="Q303" s="4">
        <f>VLOOKUP(H303, '쿼리1'!$A:$U, 20, 0)</f>
        <v>50000</v>
      </c>
      <c r="R303" s="2" t="s">
        <v>31</v>
      </c>
      <c r="S303" s="2" t="s">
        <v>5397</v>
      </c>
      <c r="T303" s="2" t="s">
        <v>5397</v>
      </c>
      <c r="U303" s="2" t="s">
        <v>31</v>
      </c>
      <c r="V303" s="3">
        <v>45553</v>
      </c>
      <c r="W303" s="3">
        <v>45559</v>
      </c>
      <c r="X303" s="6" t="str">
        <f t="shared" si="280"/>
        <v>+6</v>
      </c>
      <c r="Y303" s="2" t="s">
        <v>5388</v>
      </c>
      <c r="Z303" s="3" t="s">
        <v>5388</v>
      </c>
      <c r="AA303" s="6" t="str">
        <f t="shared" si="278"/>
        <v>X</v>
      </c>
      <c r="AB303" s="3" t="s">
        <v>5388</v>
      </c>
      <c r="AC303" s="2" t="s">
        <v>5388</v>
      </c>
      <c r="AD303" s="6" t="str">
        <f t="shared" si="279"/>
        <v>X</v>
      </c>
      <c r="AE303" s="3">
        <v>45558</v>
      </c>
      <c r="AF303" s="3">
        <v>45575</v>
      </c>
      <c r="AG303" s="2" t="str">
        <f t="shared" si="281"/>
        <v>+17</v>
      </c>
      <c r="AH303" s="3">
        <v>45575</v>
      </c>
      <c r="AI303" s="3">
        <f t="shared" si="282"/>
        <v>45558</v>
      </c>
      <c r="AJ303" s="3"/>
      <c r="AK303" s="2">
        <f t="shared" si="245"/>
        <v>-17</v>
      </c>
      <c r="AL303" s="2" t="s">
        <v>5567</v>
      </c>
      <c r="AM303" s="2" t="str">
        <f t="shared" si="246"/>
        <v>생산완료(-17)</v>
      </c>
      <c r="AN303" s="9">
        <f t="shared" si="247"/>
        <v>45646</v>
      </c>
      <c r="AO303" s="9">
        <f t="shared" si="248"/>
        <v>45653</v>
      </c>
      <c r="AP303" s="9"/>
      <c r="AQ303" s="2">
        <f t="shared" si="283"/>
        <v>7</v>
      </c>
      <c r="AR303" s="12" t="str">
        <f t="shared" si="249"/>
        <v>+7</v>
      </c>
      <c r="AS303" t="s">
        <v>5567</v>
      </c>
      <c r="AT303" t="str">
        <f t="shared" si="250"/>
        <v>생산완료(+7)</v>
      </c>
    </row>
    <row r="304" spans="2:46" x14ac:dyDescent="0.3">
      <c r="B304" s="2" t="s">
        <v>5506</v>
      </c>
      <c r="C304" s="7">
        <v>-17</v>
      </c>
      <c r="D304" s="2" t="s">
        <v>5432</v>
      </c>
      <c r="E304" s="2"/>
      <c r="F304" s="2"/>
      <c r="G304" s="2" t="s">
        <v>5425</v>
      </c>
      <c r="H304" s="2" t="s">
        <v>2586</v>
      </c>
      <c r="I304" s="2" t="str">
        <f t="shared" si="241"/>
        <v>20240913-2000169104-인쇄</v>
      </c>
      <c r="J304" s="2" t="str">
        <f t="shared" si="242"/>
        <v>20240913-2000169104-합지</v>
      </c>
      <c r="K304" s="2" t="str">
        <f t="shared" si="243"/>
        <v>20240913-2000169104-분단</v>
      </c>
      <c r="L304" s="2" t="str">
        <f t="shared" si="244"/>
        <v>20240913-2000169104-제대</v>
      </c>
      <c r="M304" s="2" t="str">
        <f>VLOOKUP(H304, '쿼리1'!$A:$R, 17, 0)</f>
        <v>3도-TR)어니언 베이글(6입)-EINSTEIN BROS BAGELS</v>
      </c>
      <c r="N304" s="2" t="str">
        <f>VLOOKUP(H304, '쿼리1'!$A:$P, 15, 0)</f>
        <v>PP튜브(투명)40</v>
      </c>
      <c r="O304" s="2">
        <v>2000169104</v>
      </c>
      <c r="P304" s="2" t="str">
        <f>VLOOKUP(H304, '쿼리1'!$A:$R, 17, 0)</f>
        <v>3도-TR)어니언 베이글(6입)-EINSTEIN BROS BAGELS</v>
      </c>
      <c r="Q304" s="4">
        <f>VLOOKUP(H304, '쿼리1'!$A:$U, 20, 0)</f>
        <v>50000</v>
      </c>
      <c r="R304" s="2" t="s">
        <v>31</v>
      </c>
      <c r="S304" s="2" t="s">
        <v>5397</v>
      </c>
      <c r="T304" s="2" t="s">
        <v>5397</v>
      </c>
      <c r="U304" s="2" t="s">
        <v>31</v>
      </c>
      <c r="V304" s="3">
        <v>45553</v>
      </c>
      <c r="W304" s="3">
        <v>45559</v>
      </c>
      <c r="X304" s="6" t="str">
        <f t="shared" si="280"/>
        <v>+6</v>
      </c>
      <c r="Y304" s="2" t="s">
        <v>5388</v>
      </c>
      <c r="Z304" s="3" t="s">
        <v>5388</v>
      </c>
      <c r="AA304" s="6" t="str">
        <f t="shared" si="278"/>
        <v>X</v>
      </c>
      <c r="AB304" s="3" t="s">
        <v>5388</v>
      </c>
      <c r="AC304" s="2" t="s">
        <v>5388</v>
      </c>
      <c r="AD304" s="6" t="str">
        <f t="shared" si="279"/>
        <v>X</v>
      </c>
      <c r="AE304" s="3">
        <v>45558</v>
      </c>
      <c r="AF304" s="3">
        <v>45575</v>
      </c>
      <c r="AG304" s="2" t="str">
        <f t="shared" si="281"/>
        <v>+17</v>
      </c>
      <c r="AH304" s="3">
        <v>45575</v>
      </c>
      <c r="AI304" s="3">
        <f t="shared" si="282"/>
        <v>45558</v>
      </c>
      <c r="AJ304" s="3"/>
      <c r="AK304" s="2">
        <f t="shared" si="245"/>
        <v>-17</v>
      </c>
      <c r="AL304" s="2" t="s">
        <v>5567</v>
      </c>
      <c r="AM304" s="2" t="str">
        <f t="shared" si="246"/>
        <v>생산완료(-17)</v>
      </c>
      <c r="AN304" s="9">
        <f t="shared" si="247"/>
        <v>45604</v>
      </c>
      <c r="AO304" s="9">
        <f t="shared" si="248"/>
        <v>45651</v>
      </c>
      <c r="AP304" s="9"/>
      <c r="AQ304" s="2">
        <f t="shared" si="283"/>
        <v>47</v>
      </c>
      <c r="AR304" s="12" t="str">
        <f t="shared" si="249"/>
        <v>+47</v>
      </c>
      <c r="AS304" t="s">
        <v>5567</v>
      </c>
      <c r="AT304" t="str">
        <f t="shared" si="250"/>
        <v>생산완료(+47)</v>
      </c>
    </row>
    <row r="305" spans="2:46" x14ac:dyDescent="0.3">
      <c r="B305" s="2" t="s">
        <v>5506</v>
      </c>
      <c r="C305" s="7">
        <v>-17</v>
      </c>
      <c r="D305" s="2" t="s">
        <v>5432</v>
      </c>
      <c r="E305" s="2"/>
      <c r="F305" s="2"/>
      <c r="G305" s="2" t="s">
        <v>5425</v>
      </c>
      <c r="H305" s="2" t="s">
        <v>2205</v>
      </c>
      <c r="I305" s="2" t="str">
        <f t="shared" si="241"/>
        <v>20240913-2000169108-인쇄</v>
      </c>
      <c r="J305" s="2" t="str">
        <f t="shared" si="242"/>
        <v>20240913-2000169108-합지</v>
      </c>
      <c r="K305" s="2" t="str">
        <f t="shared" si="243"/>
        <v>20240913-2000169108-분단</v>
      </c>
      <c r="L305" s="2" t="str">
        <f t="shared" si="244"/>
        <v>20240913-2000169108-제대</v>
      </c>
      <c r="M305" s="2" t="str">
        <f>VLOOKUP(H305, '쿼리1'!$A:$R, 17, 0)</f>
        <v>3도-TR)플레인 베이글(6입)-EINSTEIN BROS BAGELS</v>
      </c>
      <c r="N305" s="2" t="str">
        <f>VLOOKUP(H305, '쿼리1'!$A:$P, 15, 0)</f>
        <v>PP튜브(투명)40</v>
      </c>
      <c r="O305" s="2">
        <v>2000169108</v>
      </c>
      <c r="P305" s="2" t="str">
        <f>VLOOKUP(H305, '쿼리1'!$A:$R, 17, 0)</f>
        <v>3도-TR)플레인 베이글(6입)-EINSTEIN BROS BAGELS</v>
      </c>
      <c r="Q305" s="4">
        <f>VLOOKUP(H305, '쿼리1'!$A:$U, 20, 0)</f>
        <v>50000</v>
      </c>
      <c r="R305" s="2" t="s">
        <v>31</v>
      </c>
      <c r="S305" s="2" t="s">
        <v>5397</v>
      </c>
      <c r="T305" s="2" t="s">
        <v>5397</v>
      </c>
      <c r="U305" s="2" t="s">
        <v>31</v>
      </c>
      <c r="V305" s="3">
        <v>45553</v>
      </c>
      <c r="W305" s="3">
        <v>45559</v>
      </c>
      <c r="X305" s="6" t="str">
        <f t="shared" si="280"/>
        <v>+6</v>
      </c>
      <c r="Y305" s="2" t="s">
        <v>5388</v>
      </c>
      <c r="Z305" s="3" t="s">
        <v>5388</v>
      </c>
      <c r="AA305" s="6" t="str">
        <f t="shared" si="278"/>
        <v>X</v>
      </c>
      <c r="AB305" s="3" t="s">
        <v>5388</v>
      </c>
      <c r="AC305" s="2" t="s">
        <v>5388</v>
      </c>
      <c r="AD305" s="6" t="str">
        <f t="shared" si="279"/>
        <v>X</v>
      </c>
      <c r="AE305" s="3">
        <v>45558</v>
      </c>
      <c r="AF305" s="3">
        <v>45575</v>
      </c>
      <c r="AG305" s="2" t="str">
        <f t="shared" si="281"/>
        <v>+17</v>
      </c>
      <c r="AH305" s="3">
        <v>45575</v>
      </c>
      <c r="AI305" s="3">
        <f t="shared" si="282"/>
        <v>45558</v>
      </c>
      <c r="AJ305" s="3"/>
      <c r="AK305" s="2">
        <f t="shared" si="245"/>
        <v>-17</v>
      </c>
      <c r="AL305" s="2" t="s">
        <v>5567</v>
      </c>
      <c r="AM305" s="2" t="str">
        <f t="shared" si="246"/>
        <v>생산완료(-17)</v>
      </c>
      <c r="AN305" s="9">
        <f t="shared" si="247"/>
        <v>45653</v>
      </c>
      <c r="AO305" s="9">
        <f t="shared" si="248"/>
        <v>45651</v>
      </c>
      <c r="AP305" s="9"/>
      <c r="AQ305" s="2">
        <f t="shared" si="283"/>
        <v>-2</v>
      </c>
      <c r="AR305" s="12">
        <f t="shared" si="249"/>
        <v>-2</v>
      </c>
      <c r="AS305" t="s">
        <v>5567</v>
      </c>
      <c r="AT305" t="str">
        <f t="shared" si="250"/>
        <v>생산완료(-2)</v>
      </c>
    </row>
    <row r="306" spans="2:46" x14ac:dyDescent="0.3">
      <c r="B306" s="2" t="s">
        <v>5591</v>
      </c>
      <c r="C306" s="7">
        <v>-22</v>
      </c>
      <c r="D306" s="2"/>
      <c r="E306" s="2" t="s">
        <v>5425</v>
      </c>
      <c r="F306" s="2"/>
      <c r="G306" s="2" t="s">
        <v>5447</v>
      </c>
      <c r="H306" s="2" t="s">
        <v>2675</v>
      </c>
      <c r="I306" s="2" t="str">
        <f t="shared" si="241"/>
        <v>20240913-900004-인쇄</v>
      </c>
      <c r="J306" s="2" t="str">
        <f t="shared" si="242"/>
        <v>20240913-900004-합지</v>
      </c>
      <c r="K306" s="2" t="str">
        <f t="shared" si="243"/>
        <v>20240913-900004-분단</v>
      </c>
      <c r="L306" s="2" t="str">
        <f t="shared" si="244"/>
        <v>20240913-900004-제대</v>
      </c>
      <c r="M306" s="2" t="str">
        <f>VLOOKUP(H306, '쿼리1'!$A:$R, 17, 0)</f>
        <v>무지</v>
      </c>
      <c r="N306" s="2" t="str">
        <f>VLOOKUP(H306, '쿼리1'!$A:$P, 15, 0)</f>
        <v>나이론70</v>
      </c>
      <c r="O306" s="2">
        <v>900004</v>
      </c>
      <c r="P306" s="2" t="str">
        <f>VLOOKUP(H306, '쿼리1'!$A:$R, 17, 0)</f>
        <v>무지</v>
      </c>
      <c r="Q306" s="4">
        <f>VLOOKUP(H306, '쿼리1'!$A:$U, 20, 0)</f>
        <v>333333</v>
      </c>
      <c r="R306" s="2" t="s">
        <v>5397</v>
      </c>
      <c r="S306" s="2" t="s">
        <v>31</v>
      </c>
      <c r="T306" s="2" t="s">
        <v>5397</v>
      </c>
      <c r="U306" s="2" t="s">
        <v>31</v>
      </c>
      <c r="V306" s="2" t="s">
        <v>5388</v>
      </c>
      <c r="W306" s="3" t="s">
        <v>5388</v>
      </c>
      <c r="X306" s="6" t="str">
        <f t="shared" ref="X306:X314" si="284">IFERROR(W306-V306, "X")</f>
        <v>X</v>
      </c>
      <c r="Y306" s="3">
        <v>45558</v>
      </c>
      <c r="Z306" s="3">
        <v>45575</v>
      </c>
      <c r="AA306" s="6" t="str">
        <f t="shared" ref="AA306:AA331" si="285">IFERROR(IF(Z306-Y306&gt;0, "+" &amp; (Z306-Y306), Z306-Y306), "X")</f>
        <v>+17</v>
      </c>
      <c r="AB306" s="3" t="s">
        <v>5388</v>
      </c>
      <c r="AC306" s="2" t="s">
        <v>5388</v>
      </c>
      <c r="AD306" s="6" t="str">
        <f t="shared" si="279"/>
        <v>X</v>
      </c>
      <c r="AE306" s="3">
        <v>45567</v>
      </c>
      <c r="AF306" s="3">
        <v>45589</v>
      </c>
      <c r="AG306" s="2" t="str">
        <f t="shared" si="281"/>
        <v>+22</v>
      </c>
      <c r="AH306" s="3">
        <v>45589</v>
      </c>
      <c r="AI306" s="3">
        <f t="shared" si="282"/>
        <v>45567</v>
      </c>
      <c r="AJ306" s="3"/>
      <c r="AK306" s="2">
        <f t="shared" si="245"/>
        <v>-22</v>
      </c>
      <c r="AL306" s="2" t="s">
        <v>5567</v>
      </c>
      <c r="AM306" s="2" t="str">
        <f t="shared" si="246"/>
        <v>생산완료(-22)</v>
      </c>
      <c r="AN306" s="9">
        <f t="shared" si="247"/>
        <v>45649</v>
      </c>
      <c r="AO306" s="9">
        <f t="shared" si="248"/>
        <v>45642</v>
      </c>
      <c r="AP306" s="9"/>
      <c r="AQ306" s="2">
        <f t="shared" si="283"/>
        <v>-7</v>
      </c>
      <c r="AR306" s="12">
        <f t="shared" si="249"/>
        <v>-7</v>
      </c>
      <c r="AS306" t="s">
        <v>5567</v>
      </c>
      <c r="AT306" t="str">
        <f t="shared" si="250"/>
        <v>생산완료(-7)</v>
      </c>
    </row>
    <row r="307" spans="2:46" x14ac:dyDescent="0.3">
      <c r="B307" s="2" t="s">
        <v>5409</v>
      </c>
      <c r="C307" s="7">
        <v>0</v>
      </c>
      <c r="D307" s="2"/>
      <c r="E307" s="2" t="s">
        <v>5430</v>
      </c>
      <c r="F307" s="2"/>
      <c r="G307" s="2" t="s">
        <v>5409</v>
      </c>
      <c r="H307" s="2" t="s">
        <v>4827</v>
      </c>
      <c r="I307" s="2" t="str">
        <f t="shared" si="241"/>
        <v>20240913-900017-인쇄</v>
      </c>
      <c r="J307" s="2" t="str">
        <f t="shared" si="242"/>
        <v>20240913-900017-합지</v>
      </c>
      <c r="K307" s="2" t="str">
        <f t="shared" si="243"/>
        <v>20240913-900017-분단</v>
      </c>
      <c r="L307" s="2" t="str">
        <f t="shared" si="244"/>
        <v>20240913-900017-제대</v>
      </c>
      <c r="M307" s="2" t="str">
        <f>VLOOKUP(H307, '쿼리1'!$A:$R, 17, 0)</f>
        <v>무지</v>
      </c>
      <c r="N307" s="2" t="str">
        <f>VLOOKUP(H307, '쿼리1'!$A:$P, 15, 0)</f>
        <v>나이론70</v>
      </c>
      <c r="O307" s="2">
        <v>900017</v>
      </c>
      <c r="P307" s="2" t="str">
        <f>VLOOKUP(H307, '쿼리1'!$A:$R, 17, 0)</f>
        <v>무지</v>
      </c>
      <c r="Q307" s="4">
        <f>VLOOKUP(H307, '쿼리1'!$A:$U, 20, 0)</f>
        <v>300000</v>
      </c>
      <c r="R307" s="2" t="s">
        <v>5397</v>
      </c>
      <c r="S307" s="2" t="s">
        <v>31</v>
      </c>
      <c r="T307" s="2" t="s">
        <v>5397</v>
      </c>
      <c r="U307" s="2" t="s">
        <v>31</v>
      </c>
      <c r="V307" s="2" t="s">
        <v>5388</v>
      </c>
      <c r="W307" s="3" t="s">
        <v>5388</v>
      </c>
      <c r="X307" s="6" t="str">
        <f t="shared" si="284"/>
        <v>X</v>
      </c>
      <c r="Y307" s="3">
        <v>45558</v>
      </c>
      <c r="Z307" s="3">
        <v>45565</v>
      </c>
      <c r="AA307" s="6" t="str">
        <f t="shared" si="285"/>
        <v>+7</v>
      </c>
      <c r="AB307" s="3" t="s">
        <v>5388</v>
      </c>
      <c r="AC307" s="2" t="s">
        <v>5388</v>
      </c>
      <c r="AD307" s="6" t="str">
        <f t="shared" si="279"/>
        <v>X</v>
      </c>
      <c r="AE307" s="3">
        <v>45575</v>
      </c>
      <c r="AF307" s="3">
        <v>45575</v>
      </c>
      <c r="AG307" s="2">
        <f t="shared" si="281"/>
        <v>0</v>
      </c>
      <c r="AH307" s="3">
        <v>45575</v>
      </c>
      <c r="AI307" s="3">
        <f t="shared" si="282"/>
        <v>45575</v>
      </c>
      <c r="AJ307" s="3"/>
      <c r="AK307" s="2">
        <f t="shared" si="245"/>
        <v>0</v>
      </c>
      <c r="AL307" s="2" t="s">
        <v>5567</v>
      </c>
      <c r="AM307" s="2" t="str">
        <f t="shared" si="246"/>
        <v>생산완료(0)</v>
      </c>
      <c r="AN307" s="9">
        <f t="shared" si="247"/>
        <v>45635</v>
      </c>
      <c r="AO307" s="9">
        <f t="shared" si="248"/>
        <v>45622</v>
      </c>
      <c r="AP307" s="9"/>
      <c r="AQ307" s="2">
        <f t="shared" si="283"/>
        <v>-13</v>
      </c>
      <c r="AR307" s="12">
        <f t="shared" si="249"/>
        <v>-13</v>
      </c>
      <c r="AS307" t="s">
        <v>5567</v>
      </c>
      <c r="AT307" t="str">
        <f t="shared" si="250"/>
        <v>생산완료(-13)</v>
      </c>
    </row>
    <row r="308" spans="2:46" x14ac:dyDescent="0.3">
      <c r="B308" s="2" t="s">
        <v>5439</v>
      </c>
      <c r="C308" s="7">
        <v>-8</v>
      </c>
      <c r="D308" s="2"/>
      <c r="E308" s="2" t="s">
        <v>5444</v>
      </c>
      <c r="F308" s="2"/>
      <c r="G308" s="2" t="s">
        <v>5443</v>
      </c>
      <c r="H308" s="2" t="s">
        <v>1878</v>
      </c>
      <c r="I308" s="2" t="str">
        <f t="shared" si="241"/>
        <v>20240913-900018-인쇄</v>
      </c>
      <c r="J308" s="2" t="str">
        <f t="shared" si="242"/>
        <v>20240913-900018-합지</v>
      </c>
      <c r="K308" s="2" t="str">
        <f t="shared" si="243"/>
        <v>20240913-900018-분단</v>
      </c>
      <c r="L308" s="2" t="str">
        <f t="shared" si="244"/>
        <v>20240913-900018-제대</v>
      </c>
      <c r="M308" s="2" t="str">
        <f>VLOOKUP(H308, '쿼리1'!$A:$R, 17, 0)</f>
        <v>무지</v>
      </c>
      <c r="N308" s="2" t="str">
        <f>VLOOKUP(H308, '쿼리1'!$A:$P, 15, 0)</f>
        <v>나이론70=무지</v>
      </c>
      <c r="O308" s="2">
        <v>900018</v>
      </c>
      <c r="P308" s="2" t="str">
        <f>VLOOKUP(H308, '쿼리1'!$A:$R, 17, 0)</f>
        <v>무지</v>
      </c>
      <c r="Q308" s="4">
        <f>VLOOKUP(H308, '쿼리1'!$A:$U, 20, 0)</f>
        <v>150000</v>
      </c>
      <c r="R308" s="2" t="s">
        <v>5397</v>
      </c>
      <c r="S308" s="2" t="s">
        <v>31</v>
      </c>
      <c r="T308" s="2" t="s">
        <v>5397</v>
      </c>
      <c r="U308" s="2" t="s">
        <v>31</v>
      </c>
      <c r="V308" s="2" t="s">
        <v>5388</v>
      </c>
      <c r="W308" s="3" t="s">
        <v>5388</v>
      </c>
      <c r="X308" s="6" t="str">
        <f t="shared" si="284"/>
        <v>X</v>
      </c>
      <c r="Y308" s="3">
        <v>45558</v>
      </c>
      <c r="Z308" s="3">
        <v>45568</v>
      </c>
      <c r="AA308" s="6" t="str">
        <f t="shared" si="285"/>
        <v>+10</v>
      </c>
      <c r="AB308" s="3" t="s">
        <v>5388</v>
      </c>
      <c r="AC308" s="2" t="s">
        <v>5388</v>
      </c>
      <c r="AD308" s="6" t="str">
        <f t="shared" si="279"/>
        <v>X</v>
      </c>
      <c r="AE308" s="3">
        <v>45567</v>
      </c>
      <c r="AF308" s="3">
        <v>45575</v>
      </c>
      <c r="AG308" s="2" t="str">
        <f t="shared" si="281"/>
        <v>+8</v>
      </c>
      <c r="AH308" s="3">
        <v>45575</v>
      </c>
      <c r="AI308" s="3">
        <f t="shared" si="282"/>
        <v>45567</v>
      </c>
      <c r="AJ308" s="3"/>
      <c r="AK308" s="2">
        <f t="shared" si="245"/>
        <v>-8</v>
      </c>
      <c r="AL308" s="2" t="s">
        <v>5567</v>
      </c>
      <c r="AM308" s="2" t="str">
        <f t="shared" si="246"/>
        <v>생산완료(-8)</v>
      </c>
      <c r="AN308" s="9">
        <f t="shared" si="247"/>
        <v>45607</v>
      </c>
      <c r="AO308" s="9">
        <f t="shared" si="248"/>
        <v>45579</v>
      </c>
      <c r="AP308" s="9"/>
      <c r="AQ308" s="2">
        <f t="shared" si="283"/>
        <v>-28</v>
      </c>
      <c r="AR308" s="12">
        <f t="shared" si="249"/>
        <v>-28</v>
      </c>
      <c r="AS308" t="s">
        <v>5567</v>
      </c>
      <c r="AT308" t="str">
        <f t="shared" si="250"/>
        <v>생산완료(-28)</v>
      </c>
    </row>
    <row r="309" spans="2:46" x14ac:dyDescent="0.3">
      <c r="B309" s="2" t="s">
        <v>5413</v>
      </c>
      <c r="C309" s="7">
        <v>-10</v>
      </c>
      <c r="D309" s="2"/>
      <c r="E309" s="2" t="s">
        <v>5421</v>
      </c>
      <c r="F309" s="2" t="s">
        <v>5474</v>
      </c>
      <c r="G309" s="2" t="s">
        <v>5444</v>
      </c>
      <c r="H309" s="2" t="s">
        <v>4759</v>
      </c>
      <c r="I309" s="2" t="str">
        <f t="shared" si="241"/>
        <v>20240913-903002-인쇄</v>
      </c>
      <c r="J309" s="2" t="str">
        <f t="shared" si="242"/>
        <v>20240913-903002-합지</v>
      </c>
      <c r="K309" s="2" t="str">
        <f t="shared" si="243"/>
        <v>20240913-903002-분단</v>
      </c>
      <c r="L309" s="2" t="str">
        <f t="shared" si="244"/>
        <v>20240913-903002-제대</v>
      </c>
      <c r="M309" s="2" t="str">
        <f>VLOOKUP(H309, '쿼리1'!$A:$R, 17, 0)</f>
        <v>무지</v>
      </c>
      <c r="N309" s="2" t="str">
        <f>VLOOKUP(H309, '쿼리1'!$A:$P, 15, 0)</f>
        <v>진지스120</v>
      </c>
      <c r="O309" s="2">
        <v>903002</v>
      </c>
      <c r="P309" s="2" t="str">
        <f>VLOOKUP(H309, '쿼리1'!$A:$R, 17, 0)</f>
        <v>무지</v>
      </c>
      <c r="Q309" s="4">
        <f>VLOOKUP(H309, '쿼리1'!$A:$U, 20, 0)</f>
        <v>160000</v>
      </c>
      <c r="R309" s="2" t="s">
        <v>5397</v>
      </c>
      <c r="S309" s="2" t="s">
        <v>31</v>
      </c>
      <c r="T309" s="2" t="s">
        <v>5399</v>
      </c>
      <c r="U309" s="2" t="s">
        <v>31</v>
      </c>
      <c r="V309" s="2" t="s">
        <v>5388</v>
      </c>
      <c r="W309" s="3" t="s">
        <v>5388</v>
      </c>
      <c r="X309" s="6" t="str">
        <f t="shared" si="284"/>
        <v>X</v>
      </c>
      <c r="Y309" s="3">
        <v>45558</v>
      </c>
      <c r="Z309" s="3">
        <v>45563</v>
      </c>
      <c r="AA309" s="6" t="str">
        <f t="shared" si="285"/>
        <v>+5</v>
      </c>
      <c r="AB309" s="3">
        <v>45559</v>
      </c>
      <c r="AC309" s="5" t="s">
        <v>5396</v>
      </c>
      <c r="AD309" s="6">
        <f ca="1">TODAY()-AB309</f>
        <v>97</v>
      </c>
      <c r="AE309" s="3">
        <v>45565</v>
      </c>
      <c r="AF309" s="3">
        <v>45575</v>
      </c>
      <c r="AG309" s="2" t="str">
        <f t="shared" si="281"/>
        <v>+10</v>
      </c>
      <c r="AH309" s="3">
        <v>45575</v>
      </c>
      <c r="AI309" s="3">
        <f t="shared" si="282"/>
        <v>45565</v>
      </c>
      <c r="AJ309" s="3"/>
      <c r="AK309" s="2">
        <f t="shared" si="245"/>
        <v>-10</v>
      </c>
      <c r="AL309" s="2" t="s">
        <v>5567</v>
      </c>
      <c r="AM309" s="2" t="str">
        <f t="shared" si="246"/>
        <v>생산완료(-10)</v>
      </c>
      <c r="AN309" s="9">
        <f t="shared" si="247"/>
        <v>45653</v>
      </c>
      <c r="AO309" s="9">
        <f t="shared" si="248"/>
        <v>45651</v>
      </c>
      <c r="AP309" s="9"/>
      <c r="AQ309" s="2">
        <f t="shared" si="283"/>
        <v>-2</v>
      </c>
      <c r="AR309" s="12">
        <f t="shared" si="249"/>
        <v>-2</v>
      </c>
      <c r="AS309" t="s">
        <v>5567</v>
      </c>
      <c r="AT309" t="str">
        <f t="shared" si="250"/>
        <v>생산완료(-2)</v>
      </c>
    </row>
    <row r="310" spans="2:46" x14ac:dyDescent="0.3">
      <c r="B310" s="2" t="s">
        <v>5578</v>
      </c>
      <c r="C310" s="7">
        <v>-18</v>
      </c>
      <c r="D310" s="2"/>
      <c r="E310" s="2" t="s">
        <v>5416</v>
      </c>
      <c r="F310" s="2" t="s">
        <v>5431</v>
      </c>
      <c r="G310" s="2" t="s">
        <v>5429</v>
      </c>
      <c r="H310" s="2" t="s">
        <v>1502</v>
      </c>
      <c r="I310" s="2" t="str">
        <f t="shared" si="241"/>
        <v>20240913-903003-인쇄</v>
      </c>
      <c r="J310" s="2" t="str">
        <f t="shared" si="242"/>
        <v>20240913-903003-합지</v>
      </c>
      <c r="K310" s="2" t="str">
        <f t="shared" si="243"/>
        <v>20240913-903003-분단</v>
      </c>
      <c r="L310" s="2" t="str">
        <f t="shared" si="244"/>
        <v>20240913-903003-제대</v>
      </c>
      <c r="M310" s="2" t="str">
        <f>VLOOKUP(H310, '쿼리1'!$A:$R, 17, 0)</f>
        <v>무지</v>
      </c>
      <c r="N310" s="2" t="str">
        <f>VLOOKUP(H310, '쿼리1'!$A:$P, 15, 0)</f>
        <v>진지스120=무지</v>
      </c>
      <c r="O310" s="2">
        <v>903003</v>
      </c>
      <c r="P310" s="2" t="str">
        <f>VLOOKUP(H310, '쿼리1'!$A:$R, 17, 0)</f>
        <v>무지</v>
      </c>
      <c r="Q310" s="4">
        <f>VLOOKUP(H310, '쿼리1'!$A:$U, 20, 0)</f>
        <v>66666</v>
      </c>
      <c r="R310" s="2" t="s">
        <v>5397</v>
      </c>
      <c r="S310" s="2" t="s">
        <v>31</v>
      </c>
      <c r="T310" s="2" t="s">
        <v>31</v>
      </c>
      <c r="U310" s="2" t="s">
        <v>31</v>
      </c>
      <c r="V310" s="2" t="s">
        <v>5388</v>
      </c>
      <c r="W310" s="3" t="s">
        <v>5388</v>
      </c>
      <c r="X310" s="6" t="str">
        <f t="shared" si="284"/>
        <v>X</v>
      </c>
      <c r="Y310" s="3">
        <v>45558</v>
      </c>
      <c r="Z310" s="3">
        <v>45556</v>
      </c>
      <c r="AA310" s="6">
        <f t="shared" si="285"/>
        <v>-2</v>
      </c>
      <c r="AB310" s="3">
        <v>45559</v>
      </c>
      <c r="AC310" s="3">
        <v>45579</v>
      </c>
      <c r="AD310" s="6" t="str">
        <f>IFERROR(IF(AC310-AB310&gt;0, "+" &amp; (AC310-AB310), AC310-AB310), "X")</f>
        <v>+20</v>
      </c>
      <c r="AE310" s="3">
        <v>45561</v>
      </c>
      <c r="AF310" s="3">
        <v>45575</v>
      </c>
      <c r="AG310" s="2" t="str">
        <f t="shared" si="281"/>
        <v>+14</v>
      </c>
      <c r="AH310" s="3">
        <v>45579</v>
      </c>
      <c r="AI310" s="3">
        <f t="shared" si="282"/>
        <v>45561</v>
      </c>
      <c r="AJ310" s="3"/>
      <c r="AK310" s="2">
        <f t="shared" si="245"/>
        <v>-18</v>
      </c>
      <c r="AL310" s="2" t="s">
        <v>5567</v>
      </c>
      <c r="AM310" s="2" t="str">
        <f t="shared" si="246"/>
        <v>생산완료(-18)</v>
      </c>
      <c r="AN310" s="9">
        <f t="shared" si="247"/>
        <v>45645</v>
      </c>
      <c r="AO310" s="9">
        <f t="shared" si="248"/>
        <v>45645</v>
      </c>
      <c r="AP310" s="9"/>
      <c r="AQ310" s="2">
        <f t="shared" si="283"/>
        <v>0</v>
      </c>
      <c r="AR310" s="12">
        <f t="shared" si="249"/>
        <v>0</v>
      </c>
      <c r="AS310" t="s">
        <v>5567</v>
      </c>
      <c r="AT310" t="str">
        <f t="shared" si="250"/>
        <v>생산완료(0)</v>
      </c>
    </row>
    <row r="311" spans="2:46" x14ac:dyDescent="0.3">
      <c r="B311" s="2" t="s">
        <v>5530</v>
      </c>
      <c r="C311" s="7">
        <v>-13</v>
      </c>
      <c r="D311" s="2"/>
      <c r="E311" s="2" t="s">
        <v>5416</v>
      </c>
      <c r="F311" s="2" t="s">
        <v>5474</v>
      </c>
      <c r="G311" s="2" t="s">
        <v>5455</v>
      </c>
      <c r="H311" s="2" t="s">
        <v>4489</v>
      </c>
      <c r="I311" s="2" t="str">
        <f t="shared" si="241"/>
        <v>20240913-903005-인쇄</v>
      </c>
      <c r="J311" s="2" t="str">
        <f t="shared" si="242"/>
        <v>20240913-903005-합지</v>
      </c>
      <c r="K311" s="2" t="str">
        <f t="shared" si="243"/>
        <v>20240913-903005-분단</v>
      </c>
      <c r="L311" s="2" t="str">
        <f t="shared" si="244"/>
        <v>20240913-903005-제대</v>
      </c>
      <c r="M311" s="2" t="str">
        <f>VLOOKUP(H311, '쿼리1'!$A:$R, 17, 0)</f>
        <v>무지</v>
      </c>
      <c r="N311" s="2" t="str">
        <f>VLOOKUP(H311, '쿼리1'!$A:$P, 15, 0)</f>
        <v>진지스120</v>
      </c>
      <c r="O311" s="2">
        <v>903005</v>
      </c>
      <c r="P311" s="2" t="str">
        <f>VLOOKUP(H311, '쿼리1'!$A:$R, 17, 0)</f>
        <v>무지</v>
      </c>
      <c r="Q311" s="4">
        <f>VLOOKUP(H311, '쿼리1'!$A:$U, 20, 0)</f>
        <v>90000</v>
      </c>
      <c r="R311" s="2" t="s">
        <v>5397</v>
      </c>
      <c r="S311" s="2" t="s">
        <v>31</v>
      </c>
      <c r="T311" s="2" t="s">
        <v>5399</v>
      </c>
      <c r="U311" s="2" t="s">
        <v>31</v>
      </c>
      <c r="V311" s="2" t="s">
        <v>5388</v>
      </c>
      <c r="W311" s="3" t="s">
        <v>5388</v>
      </c>
      <c r="X311" s="6" t="str">
        <f t="shared" si="284"/>
        <v>X</v>
      </c>
      <c r="Y311" s="3">
        <v>45558</v>
      </c>
      <c r="Z311" s="3">
        <v>45556</v>
      </c>
      <c r="AA311" s="6">
        <f t="shared" si="285"/>
        <v>-2</v>
      </c>
      <c r="AB311" s="3">
        <v>45559</v>
      </c>
      <c r="AC311" s="5" t="s">
        <v>5396</v>
      </c>
      <c r="AD311" s="6">
        <f t="shared" ref="AD311:AD312" ca="1" si="286">TODAY()-AB311</f>
        <v>97</v>
      </c>
      <c r="AE311" s="3">
        <v>45562</v>
      </c>
      <c r="AF311" s="3">
        <v>45575</v>
      </c>
      <c r="AG311" s="2" t="str">
        <f t="shared" si="281"/>
        <v>+13</v>
      </c>
      <c r="AH311" s="3">
        <v>45575</v>
      </c>
      <c r="AI311" s="3">
        <f t="shared" si="282"/>
        <v>45562</v>
      </c>
      <c r="AJ311" s="3"/>
      <c r="AK311" s="2">
        <f t="shared" si="245"/>
        <v>-13</v>
      </c>
      <c r="AL311" s="2" t="s">
        <v>5567</v>
      </c>
      <c r="AM311" s="2" t="str">
        <f t="shared" si="246"/>
        <v>생산완료(-13)</v>
      </c>
      <c r="AN311" s="9">
        <f t="shared" si="247"/>
        <v>45642</v>
      </c>
      <c r="AO311" s="9">
        <f t="shared" si="248"/>
        <v>45625</v>
      </c>
      <c r="AP311" s="9"/>
      <c r="AQ311" s="2">
        <f t="shared" si="283"/>
        <v>-17</v>
      </c>
      <c r="AR311" s="12">
        <f t="shared" si="249"/>
        <v>-17</v>
      </c>
      <c r="AS311" t="s">
        <v>5567</v>
      </c>
      <c r="AT311" t="str">
        <f t="shared" si="250"/>
        <v>생산완료(-17)</v>
      </c>
    </row>
    <row r="312" spans="2:46" x14ac:dyDescent="0.3">
      <c r="B312" s="2" t="s">
        <v>5413</v>
      </c>
      <c r="C312" s="7">
        <v>-10</v>
      </c>
      <c r="D312" s="2"/>
      <c r="E312" s="2" t="s">
        <v>5419</v>
      </c>
      <c r="F312" s="2" t="s">
        <v>5477</v>
      </c>
      <c r="G312" s="2" t="s">
        <v>5444</v>
      </c>
      <c r="H312" s="2" t="s">
        <v>3238</v>
      </c>
      <c r="I312" s="2" t="str">
        <f t="shared" si="241"/>
        <v>20240913-911002-인쇄</v>
      </c>
      <c r="J312" s="2" t="str">
        <f t="shared" si="242"/>
        <v>20240913-911002-합지</v>
      </c>
      <c r="K312" s="2" t="str">
        <f t="shared" si="243"/>
        <v>20240913-911002-분단</v>
      </c>
      <c r="L312" s="2" t="str">
        <f t="shared" si="244"/>
        <v>20240913-911002-제대</v>
      </c>
      <c r="M312" s="2" t="str">
        <f>VLOOKUP(H312, '쿼리1'!$A:$R, 17, 0)</f>
        <v>무지</v>
      </c>
      <c r="N312" s="2" t="str">
        <f>VLOOKUP(H312, '쿼리1'!$A:$P, 15, 0)</f>
        <v>은지스120</v>
      </c>
      <c r="O312" s="2">
        <v>911002</v>
      </c>
      <c r="P312" s="2" t="str">
        <f>VLOOKUP(H312, '쿼리1'!$A:$R, 17, 0)</f>
        <v>무지</v>
      </c>
      <c r="Q312" s="4">
        <f>VLOOKUP(H312, '쿼리1'!$A:$U, 20, 0)</f>
        <v>80000</v>
      </c>
      <c r="R312" s="2" t="s">
        <v>5397</v>
      </c>
      <c r="S312" s="2" t="s">
        <v>31</v>
      </c>
      <c r="T312" s="2" t="s">
        <v>5399</v>
      </c>
      <c r="U312" s="2" t="s">
        <v>31</v>
      </c>
      <c r="V312" s="2" t="s">
        <v>5388</v>
      </c>
      <c r="W312" s="3" t="s">
        <v>5388</v>
      </c>
      <c r="X312" s="6" t="str">
        <f t="shared" si="284"/>
        <v>X</v>
      </c>
      <c r="Y312" s="3">
        <v>45560</v>
      </c>
      <c r="Z312" s="3">
        <v>45569</v>
      </c>
      <c r="AA312" s="6" t="str">
        <f t="shared" si="285"/>
        <v>+9</v>
      </c>
      <c r="AB312" s="3">
        <v>45561</v>
      </c>
      <c r="AC312" s="5" t="s">
        <v>5396</v>
      </c>
      <c r="AD312" s="6">
        <f t="shared" ca="1" si="286"/>
        <v>95</v>
      </c>
      <c r="AE312" s="3">
        <v>45565</v>
      </c>
      <c r="AF312" s="3">
        <v>45575</v>
      </c>
      <c r="AG312" s="2" t="str">
        <f t="shared" si="281"/>
        <v>+10</v>
      </c>
      <c r="AH312" s="3">
        <v>45575</v>
      </c>
      <c r="AI312" s="3">
        <f t="shared" si="282"/>
        <v>45565</v>
      </c>
      <c r="AJ312" s="3"/>
      <c r="AK312" s="2">
        <f t="shared" si="245"/>
        <v>-10</v>
      </c>
      <c r="AL312" s="2" t="s">
        <v>5567</v>
      </c>
      <c r="AM312" s="2" t="str">
        <f t="shared" si="246"/>
        <v>생산완료(-10)</v>
      </c>
      <c r="AN312" s="9">
        <f t="shared" si="247"/>
        <v>45632</v>
      </c>
      <c r="AO312" s="9">
        <f t="shared" si="248"/>
        <v>45631</v>
      </c>
      <c r="AP312" s="9"/>
      <c r="AQ312" s="2">
        <f t="shared" si="283"/>
        <v>-1</v>
      </c>
      <c r="AR312" s="12">
        <f t="shared" si="249"/>
        <v>-1</v>
      </c>
      <c r="AS312" t="s">
        <v>5567</v>
      </c>
      <c r="AT312" t="str">
        <f t="shared" si="250"/>
        <v>생산완료(-1)</v>
      </c>
    </row>
    <row r="313" spans="2:46" x14ac:dyDescent="0.3">
      <c r="B313" s="2" t="s">
        <v>5413</v>
      </c>
      <c r="C313" s="7">
        <v>-10</v>
      </c>
      <c r="D313" s="2"/>
      <c r="E313" s="2" t="s">
        <v>5419</v>
      </c>
      <c r="F313" s="2" t="s">
        <v>5405</v>
      </c>
      <c r="G313" s="2" t="s">
        <v>5444</v>
      </c>
      <c r="H313" s="2" t="s">
        <v>3240</v>
      </c>
      <c r="I313" s="2" t="str">
        <f t="shared" si="241"/>
        <v>20240913-911003-인쇄</v>
      </c>
      <c r="J313" s="2" t="str">
        <f t="shared" si="242"/>
        <v>20240913-911003-합지</v>
      </c>
      <c r="K313" s="2" t="str">
        <f t="shared" si="243"/>
        <v>20240913-911003-분단</v>
      </c>
      <c r="L313" s="2" t="str">
        <f t="shared" si="244"/>
        <v>20240913-911003-제대</v>
      </c>
      <c r="M313" s="2" t="str">
        <f>VLOOKUP(H313, '쿼리1'!$A:$R, 17, 0)</f>
        <v>무지</v>
      </c>
      <c r="N313" s="2" t="str">
        <f>VLOOKUP(H313, '쿼리1'!$A:$P, 15, 0)</f>
        <v>은지스120</v>
      </c>
      <c r="O313" s="2">
        <v>911003</v>
      </c>
      <c r="P313" s="2" t="str">
        <f>VLOOKUP(H313, '쿼리1'!$A:$R, 17, 0)</f>
        <v>무지</v>
      </c>
      <c r="Q313" s="4">
        <f>VLOOKUP(H313, '쿼리1'!$A:$U, 20, 0)</f>
        <v>66666</v>
      </c>
      <c r="R313" s="2" t="s">
        <v>5397</v>
      </c>
      <c r="S313" s="2" t="s">
        <v>31</v>
      </c>
      <c r="T313" s="2" t="s">
        <v>31</v>
      </c>
      <c r="U313" s="2" t="s">
        <v>31</v>
      </c>
      <c r="V313" s="2" t="s">
        <v>5388</v>
      </c>
      <c r="W313" s="3" t="s">
        <v>5388</v>
      </c>
      <c r="X313" s="6" t="str">
        <f t="shared" si="284"/>
        <v>X</v>
      </c>
      <c r="Y313" s="3">
        <v>45560</v>
      </c>
      <c r="Z313" s="3">
        <v>45569</v>
      </c>
      <c r="AA313" s="6" t="str">
        <f t="shared" si="285"/>
        <v>+9</v>
      </c>
      <c r="AB313" s="3">
        <v>45561</v>
      </c>
      <c r="AC313" s="3">
        <v>45560</v>
      </c>
      <c r="AD313" s="6">
        <f t="shared" ref="AD313:AD314" si="287">IFERROR(IF(AC313-AB313&gt;0, "+" &amp; (AC313-AB313), AC313-AB313), "X")</f>
        <v>-1</v>
      </c>
      <c r="AE313" s="3">
        <v>45565</v>
      </c>
      <c r="AF313" s="3">
        <v>45575</v>
      </c>
      <c r="AG313" s="2" t="str">
        <f t="shared" si="281"/>
        <v>+10</v>
      </c>
      <c r="AH313" s="3">
        <v>45575</v>
      </c>
      <c r="AI313" s="3">
        <f t="shared" si="282"/>
        <v>45565</v>
      </c>
      <c r="AJ313" s="3"/>
      <c r="AK313" s="2">
        <f t="shared" si="245"/>
        <v>-10</v>
      </c>
      <c r="AL313" s="2" t="s">
        <v>5567</v>
      </c>
      <c r="AM313" s="2" t="str">
        <f t="shared" si="246"/>
        <v>생산완료(-10)</v>
      </c>
      <c r="AN313" s="9">
        <f t="shared" si="247"/>
        <v>45645</v>
      </c>
      <c r="AO313" s="9">
        <f t="shared" si="248"/>
        <v>45631</v>
      </c>
      <c r="AP313" s="9"/>
      <c r="AQ313" s="2">
        <f t="shared" si="283"/>
        <v>-14</v>
      </c>
      <c r="AR313" s="12">
        <f t="shared" si="249"/>
        <v>-14</v>
      </c>
      <c r="AS313" t="s">
        <v>5567</v>
      </c>
      <c r="AT313" t="str">
        <f t="shared" si="250"/>
        <v>생산완료(-14)</v>
      </c>
    </row>
    <row r="314" spans="2:46" x14ac:dyDescent="0.3">
      <c r="B314" s="2" t="s">
        <v>5413</v>
      </c>
      <c r="C314" s="7">
        <v>-10</v>
      </c>
      <c r="D314" s="2"/>
      <c r="E314" s="2" t="s">
        <v>5419</v>
      </c>
      <c r="F314" s="2" t="s">
        <v>5405</v>
      </c>
      <c r="G314" s="2" t="s">
        <v>5444</v>
      </c>
      <c r="H314" s="2" t="s">
        <v>3241</v>
      </c>
      <c r="I314" s="2" t="str">
        <f t="shared" si="241"/>
        <v>20240913-911005-인쇄</v>
      </c>
      <c r="J314" s="2" t="str">
        <f t="shared" si="242"/>
        <v>20240913-911005-합지</v>
      </c>
      <c r="K314" s="2" t="str">
        <f t="shared" si="243"/>
        <v>20240913-911005-분단</v>
      </c>
      <c r="L314" s="2" t="str">
        <f t="shared" si="244"/>
        <v>20240913-911005-제대</v>
      </c>
      <c r="M314" s="2" t="str">
        <f>VLOOKUP(H314, '쿼리1'!$A:$R, 17, 0)</f>
        <v>무지</v>
      </c>
      <c r="N314" s="2" t="str">
        <f>VLOOKUP(H314, '쿼리1'!$A:$P, 15, 0)</f>
        <v>은지스130</v>
      </c>
      <c r="O314" s="2">
        <v>911005</v>
      </c>
      <c r="P314" s="2" t="str">
        <f>VLOOKUP(H314, '쿼리1'!$A:$R, 17, 0)</f>
        <v>무지</v>
      </c>
      <c r="Q314" s="4">
        <f>VLOOKUP(H314, '쿼리1'!$A:$U, 20, 0)</f>
        <v>60000</v>
      </c>
      <c r="R314" s="2" t="s">
        <v>5397</v>
      </c>
      <c r="S314" s="2" t="s">
        <v>31</v>
      </c>
      <c r="T314" s="2" t="s">
        <v>31</v>
      </c>
      <c r="U314" s="2" t="s">
        <v>31</v>
      </c>
      <c r="V314" s="2" t="s">
        <v>5388</v>
      </c>
      <c r="W314" s="3" t="s">
        <v>5388</v>
      </c>
      <c r="X314" s="6" t="str">
        <f t="shared" si="284"/>
        <v>X</v>
      </c>
      <c r="Y314" s="3">
        <v>45560</v>
      </c>
      <c r="Z314" s="3">
        <v>45569</v>
      </c>
      <c r="AA314" s="6" t="str">
        <f t="shared" si="285"/>
        <v>+9</v>
      </c>
      <c r="AB314" s="3">
        <v>45561</v>
      </c>
      <c r="AC314" s="3">
        <v>45560</v>
      </c>
      <c r="AD314" s="6">
        <f t="shared" si="287"/>
        <v>-1</v>
      </c>
      <c r="AE314" s="3">
        <v>45565</v>
      </c>
      <c r="AF314" s="3">
        <v>45575</v>
      </c>
      <c r="AG314" s="2" t="str">
        <f t="shared" si="281"/>
        <v>+10</v>
      </c>
      <c r="AH314" s="3">
        <v>45575</v>
      </c>
      <c r="AI314" s="3">
        <f t="shared" si="282"/>
        <v>45565</v>
      </c>
      <c r="AJ314" s="3"/>
      <c r="AK314" s="2">
        <f t="shared" si="245"/>
        <v>-10</v>
      </c>
      <c r="AL314" s="2" t="s">
        <v>5567</v>
      </c>
      <c r="AM314" s="2" t="str">
        <f t="shared" si="246"/>
        <v>생산완료(-10)</v>
      </c>
      <c r="AN314" s="9">
        <f t="shared" si="247"/>
        <v>45638</v>
      </c>
      <c r="AO314" s="9">
        <f t="shared" si="248"/>
        <v>45631</v>
      </c>
      <c r="AP314" s="9"/>
      <c r="AQ314" s="2">
        <f t="shared" si="283"/>
        <v>-7</v>
      </c>
      <c r="AR314" s="12">
        <f t="shared" si="249"/>
        <v>-7</v>
      </c>
      <c r="AS314" t="s">
        <v>5567</v>
      </c>
      <c r="AT314" t="str">
        <f t="shared" si="250"/>
        <v>생산완료(-7)</v>
      </c>
    </row>
    <row r="315" spans="2:46" x14ac:dyDescent="0.3">
      <c r="B315" s="2" t="s">
        <v>5613</v>
      </c>
      <c r="C315" s="7">
        <v>-26</v>
      </c>
      <c r="D315" s="2" t="s">
        <v>5478</v>
      </c>
      <c r="E315" s="2" t="s">
        <v>5479</v>
      </c>
      <c r="F315" s="2"/>
      <c r="G315" s="2" t="s">
        <v>5429</v>
      </c>
      <c r="H315" s="2" t="s">
        <v>1342</v>
      </c>
      <c r="I315" s="2" t="str">
        <f t="shared" si="241"/>
        <v>20240919-1000138905-인쇄</v>
      </c>
      <c r="J315" s="2" t="str">
        <f t="shared" si="242"/>
        <v>20240919-1000138905-합지</v>
      </c>
      <c r="K315" s="2" t="str">
        <f t="shared" si="243"/>
        <v>20240919-1000138905-분단</v>
      </c>
      <c r="L315" s="2" t="str">
        <f t="shared" si="244"/>
        <v>20240919-1000138905-제대</v>
      </c>
      <c r="M315" s="2" t="str">
        <f>VLOOKUP(H315, '쿼리1'!$A:$R, 17, 0)</f>
        <v>4도-헤아림(공용봉투 대)</v>
      </c>
      <c r="N315" s="2" t="str">
        <f>VLOOKUP(H315, '쿼리1'!$A:$P, 15, 0)</f>
        <v>패트(유무광)100</v>
      </c>
      <c r="O315" s="2">
        <v>1000138905</v>
      </c>
      <c r="P315" s="2" t="str">
        <f>VLOOKUP(H315, '쿼리1'!$A:$R, 17, 0)</f>
        <v>4도-헤아림(공용봉투 대)</v>
      </c>
      <c r="Q315" s="4">
        <f>VLOOKUP(H315, '쿼리1'!$A:$U, 20, 0)</f>
        <v>20000</v>
      </c>
      <c r="R315" s="2" t="s">
        <v>31</v>
      </c>
      <c r="S315" s="2" t="s">
        <v>31</v>
      </c>
      <c r="T315" s="2" t="s">
        <v>5397</v>
      </c>
      <c r="U315" s="2" t="s">
        <v>31</v>
      </c>
      <c r="V315" s="3">
        <v>45554</v>
      </c>
      <c r="W315" s="3">
        <v>45586</v>
      </c>
      <c r="X315" s="6" t="str">
        <f>IFERROR(IF(W315-V315&gt;0, "+" &amp; (W315-V315), W315-V315), "X")</f>
        <v>+32</v>
      </c>
      <c r="Y315" s="3">
        <v>45559</v>
      </c>
      <c r="Z315" s="3">
        <v>45587</v>
      </c>
      <c r="AA315" s="6" t="str">
        <f t="shared" si="285"/>
        <v>+28</v>
      </c>
      <c r="AB315" s="3" t="s">
        <v>5388</v>
      </c>
      <c r="AC315" s="2" t="s">
        <v>5388</v>
      </c>
      <c r="AD315" s="6" t="str">
        <f>IFERROR(AC315-AB315, "X")</f>
        <v>X</v>
      </c>
      <c r="AE315" s="3">
        <v>45561</v>
      </c>
      <c r="AF315" s="3">
        <v>45575</v>
      </c>
      <c r="AG315" s="2" t="str">
        <f t="shared" si="281"/>
        <v>+14</v>
      </c>
      <c r="AH315" s="3">
        <v>45587</v>
      </c>
      <c r="AI315" s="3">
        <f t="shared" si="282"/>
        <v>45561</v>
      </c>
      <c r="AJ315" s="3"/>
      <c r="AK315" s="2">
        <f t="shared" si="245"/>
        <v>-26</v>
      </c>
      <c r="AL315" s="2" t="s">
        <v>5567</v>
      </c>
      <c r="AM315" s="2" t="str">
        <f t="shared" si="246"/>
        <v>생산완료(-26)</v>
      </c>
      <c r="AN315" s="9">
        <f t="shared" si="247"/>
        <v>45649</v>
      </c>
      <c r="AO315" s="9">
        <f t="shared" si="248"/>
        <v>45649</v>
      </c>
      <c r="AP315" s="9"/>
      <c r="AQ315" s="2">
        <f t="shared" si="283"/>
        <v>0</v>
      </c>
      <c r="AR315" s="12">
        <f t="shared" si="249"/>
        <v>0</v>
      </c>
      <c r="AS315" t="s">
        <v>5567</v>
      </c>
      <c r="AT315" t="str">
        <f t="shared" si="250"/>
        <v>생산완료(0)</v>
      </c>
    </row>
    <row r="316" spans="2:46" x14ac:dyDescent="0.3">
      <c r="B316" s="2" t="s">
        <v>5614</v>
      </c>
      <c r="C316" s="7">
        <v>-84</v>
      </c>
      <c r="D316" s="2"/>
      <c r="E316" s="2" t="s">
        <v>5413</v>
      </c>
      <c r="F316" s="2" t="s">
        <v>5480</v>
      </c>
      <c r="G316" s="2"/>
      <c r="H316" s="2" t="s">
        <v>4638</v>
      </c>
      <c r="I316" s="2" t="str">
        <f t="shared" si="241"/>
        <v>20240919-1000144917-인쇄</v>
      </c>
      <c r="J316" s="2" t="str">
        <f t="shared" si="242"/>
        <v>20240919-1000144917-합지</v>
      </c>
      <c r="K316" s="2" t="str">
        <f t="shared" si="243"/>
        <v>20240919-1000144917-분단</v>
      </c>
      <c r="L316" s="2" t="str">
        <f t="shared" si="244"/>
        <v>20240919-1000144917-제대</v>
      </c>
      <c r="M316" s="2" t="str">
        <f>VLOOKUP(H316, '쿼리1'!$A:$R, 17, 0)</f>
        <v>무지</v>
      </c>
      <c r="N316" s="2" t="str">
        <f>VLOOKUP(H316, '쿼리1'!$A:$P, 15, 0)</f>
        <v>패트(pet이지필)50</v>
      </c>
      <c r="O316" s="2">
        <v>1000144917</v>
      </c>
      <c r="P316" s="2" t="str">
        <f>VLOOKUP(H316, '쿼리1'!$A:$R, 17, 0)</f>
        <v>무지</v>
      </c>
      <c r="Q316" s="4">
        <f>VLOOKUP(H316, '쿼리1'!$A:$U, 20, 0)</f>
        <v>108</v>
      </c>
      <c r="R316" s="2" t="s">
        <v>5397</v>
      </c>
      <c r="S316" s="2" t="s">
        <v>31</v>
      </c>
      <c r="T316" s="2" t="s">
        <v>31</v>
      </c>
      <c r="U316" s="2" t="s">
        <v>5397</v>
      </c>
      <c r="V316" s="2" t="s">
        <v>5388</v>
      </c>
      <c r="W316" s="3" t="s">
        <v>5388</v>
      </c>
      <c r="X316" s="6" t="str">
        <f>IFERROR(W316-V316, "X")</f>
        <v>X</v>
      </c>
      <c r="Y316" s="3">
        <v>45565</v>
      </c>
      <c r="Z316" s="3">
        <v>45555</v>
      </c>
      <c r="AA316" s="6">
        <f t="shared" si="285"/>
        <v>-10</v>
      </c>
      <c r="AB316" s="3">
        <v>45566</v>
      </c>
      <c r="AC316" s="3">
        <v>45650</v>
      </c>
      <c r="AD316" s="6" t="str">
        <f>IFERROR(IF(AC316-AB316&gt;0, "+" &amp; (AC316-AB316), AC316-AB316), "X")</f>
        <v>+84</v>
      </c>
      <c r="AE316" s="2" t="s">
        <v>5388</v>
      </c>
      <c r="AF316" s="2" t="s">
        <v>5388</v>
      </c>
      <c r="AG316" s="2" t="str">
        <f>IFERROR(AF316-AE316, "X")</f>
        <v>X</v>
      </c>
      <c r="AH316" s="3">
        <v>45650</v>
      </c>
      <c r="AI316" s="3">
        <f>AB316</f>
        <v>45566</v>
      </c>
      <c r="AJ316" s="3"/>
      <c r="AK316" s="2">
        <f t="shared" si="245"/>
        <v>-84</v>
      </c>
      <c r="AL316" s="2" t="s">
        <v>5567</v>
      </c>
      <c r="AM316" s="2" t="str">
        <f t="shared" si="246"/>
        <v>생산완료(-84)</v>
      </c>
      <c r="AN316" s="9">
        <f t="shared" si="247"/>
        <v>45652</v>
      </c>
      <c r="AO316" s="9">
        <f t="shared" si="248"/>
        <v>45646</v>
      </c>
      <c r="AP316" s="9"/>
      <c r="AQ316" s="2">
        <f t="shared" si="283"/>
        <v>-6</v>
      </c>
      <c r="AR316" s="12">
        <f t="shared" si="249"/>
        <v>-6</v>
      </c>
      <c r="AS316" t="s">
        <v>5567</v>
      </c>
      <c r="AT316" t="str">
        <f t="shared" si="250"/>
        <v>생산완료(-6)</v>
      </c>
    </row>
    <row r="317" spans="2:46" x14ac:dyDescent="0.3">
      <c r="B317" s="2" t="s">
        <v>5414</v>
      </c>
      <c r="C317" s="7">
        <v>-9</v>
      </c>
      <c r="D317" s="2" t="s">
        <v>5409</v>
      </c>
      <c r="E317" s="2" t="s">
        <v>5408</v>
      </c>
      <c r="F317" s="2"/>
      <c r="G317" s="2" t="s">
        <v>5419</v>
      </c>
      <c r="H317" s="2" t="s">
        <v>2190</v>
      </c>
      <c r="I317" s="2" t="str">
        <f t="shared" si="241"/>
        <v>20240919-1000146651-인쇄</v>
      </c>
      <c r="J317" s="2" t="str">
        <f t="shared" si="242"/>
        <v>20240919-1000146651-합지</v>
      </c>
      <c r="K317" s="2" t="str">
        <f t="shared" si="243"/>
        <v>20240919-1000146651-분단</v>
      </c>
      <c r="L317" s="2" t="str">
        <f t="shared" si="244"/>
        <v>20240919-1000146651-제대</v>
      </c>
      <c r="M317" s="2" t="str">
        <f>VLOOKUP(H317, '쿼리1'!$A:$R, 17, 0)</f>
        <v>4도-왕식자재 공용파우치-소</v>
      </c>
      <c r="N317" s="2" t="str">
        <f>VLOOKUP(H317, '쿼리1'!$A:$P, 15, 0)</f>
        <v>패트(유무광)90</v>
      </c>
      <c r="O317" s="2">
        <v>1000146651</v>
      </c>
      <c r="P317" s="2" t="str">
        <f>VLOOKUP(H317, '쿼리1'!$A:$R, 17, 0)</f>
        <v>4도-왕식자재 공용파우치-소</v>
      </c>
      <c r="Q317" s="4">
        <f>VLOOKUP(H317, '쿼리1'!$A:$U, 20, 0)</f>
        <v>13043</v>
      </c>
      <c r="R317" s="2" t="s">
        <v>31</v>
      </c>
      <c r="S317" s="2" t="s">
        <v>31</v>
      </c>
      <c r="T317" s="2" t="s">
        <v>5397</v>
      </c>
      <c r="U317" s="2" t="s">
        <v>31</v>
      </c>
      <c r="V317" s="3">
        <v>45560</v>
      </c>
      <c r="W317" s="3">
        <v>45560</v>
      </c>
      <c r="X317" s="6">
        <f t="shared" ref="X317:X325" si="288">IFERROR(IF(W317-V317&gt;0, "+" &amp; (W317-V317), W317-V317), "X")</f>
        <v>0</v>
      </c>
      <c r="Y317" s="3">
        <v>45562</v>
      </c>
      <c r="Z317" s="3">
        <v>45565</v>
      </c>
      <c r="AA317" s="6" t="str">
        <f t="shared" si="285"/>
        <v>+3</v>
      </c>
      <c r="AB317" s="3" t="s">
        <v>5388</v>
      </c>
      <c r="AC317" s="2" t="s">
        <v>5388</v>
      </c>
      <c r="AD317" s="6" t="str">
        <f>IFERROR(AC317-AB317, "X")</f>
        <v>X</v>
      </c>
      <c r="AE317" s="3">
        <v>45566</v>
      </c>
      <c r="AF317" s="3">
        <v>45575</v>
      </c>
      <c r="AG317" s="2" t="str">
        <f>IFERROR(IF(AF317-AE317&gt;0, "+" &amp; (AF317-AE317), AF317-AE317), "X")</f>
        <v>+9</v>
      </c>
      <c r="AH317" s="3">
        <v>45575</v>
      </c>
      <c r="AI317" s="3">
        <f>AE317</f>
        <v>45566</v>
      </c>
      <c r="AJ317" s="3"/>
      <c r="AK317" s="2">
        <f t="shared" si="245"/>
        <v>-9</v>
      </c>
      <c r="AL317" s="2" t="s">
        <v>5567</v>
      </c>
      <c r="AM317" s="2" t="str">
        <f t="shared" si="246"/>
        <v>생산완료(-9)</v>
      </c>
      <c r="AN317" s="9">
        <f t="shared" si="247"/>
        <v>45575</v>
      </c>
      <c r="AO317" s="9">
        <f t="shared" si="248"/>
        <v>45566</v>
      </c>
      <c r="AP317" s="9"/>
      <c r="AQ317" s="2">
        <f t="shared" si="283"/>
        <v>-9</v>
      </c>
      <c r="AR317" s="12">
        <f t="shared" si="249"/>
        <v>-9</v>
      </c>
      <c r="AS317" t="s">
        <v>5567</v>
      </c>
      <c r="AT317" t="str">
        <f t="shared" si="250"/>
        <v>생산완료(-9)</v>
      </c>
    </row>
    <row r="318" spans="2:46" x14ac:dyDescent="0.3">
      <c r="B318" s="2" t="s">
        <v>5412</v>
      </c>
      <c r="C318" s="7">
        <v>1</v>
      </c>
      <c r="D318" s="2" t="s">
        <v>5409</v>
      </c>
      <c r="E318" s="2" t="s">
        <v>5415</v>
      </c>
      <c r="F318" s="2" t="s">
        <v>5405</v>
      </c>
      <c r="G318" s="2"/>
      <c r="H318" s="2" t="s">
        <v>5069</v>
      </c>
      <c r="I318" s="2" t="str">
        <f t="shared" si="241"/>
        <v>20240919-1000160522-인쇄</v>
      </c>
      <c r="J318" s="2" t="str">
        <f t="shared" si="242"/>
        <v>20240919-1000160522-합지</v>
      </c>
      <c r="K318" s="2" t="str">
        <f t="shared" si="243"/>
        <v>20240919-1000160522-분단</v>
      </c>
      <c r="L318" s="2" t="str">
        <f t="shared" si="244"/>
        <v>20240919-1000160522-제대</v>
      </c>
      <c r="M318" s="2" t="str">
        <f>VLOOKUP(H318, '쿼리1'!$A:$R, 17, 0)</f>
        <v>3도-빽다방 크룽지 38g</v>
      </c>
      <c r="N318" s="2" t="str">
        <f>VLOOKUP(H318, '쿼리1'!$A:$P, 15, 0)</f>
        <v>오씨피피(투명)70</v>
      </c>
      <c r="O318" s="2">
        <v>1000160522</v>
      </c>
      <c r="P318" s="2" t="str">
        <f>VLOOKUP(H318, '쿼리1'!$A:$R, 17, 0)</f>
        <v>3도-빽다방 크룽지 38g</v>
      </c>
      <c r="Q318" s="4">
        <f>VLOOKUP(H318, '쿼리1'!$A:$U, 20, 0)</f>
        <v>48</v>
      </c>
      <c r="R318" s="2" t="s">
        <v>31</v>
      </c>
      <c r="S318" s="2" t="s">
        <v>31</v>
      </c>
      <c r="T318" s="2" t="s">
        <v>31</v>
      </c>
      <c r="U318" s="2" t="s">
        <v>5397</v>
      </c>
      <c r="V318" s="3">
        <v>45560</v>
      </c>
      <c r="W318" s="3">
        <v>45560</v>
      </c>
      <c r="X318" s="6">
        <f t="shared" si="288"/>
        <v>0</v>
      </c>
      <c r="Y318" s="3">
        <v>45565</v>
      </c>
      <c r="Z318" s="3">
        <v>45562</v>
      </c>
      <c r="AA318" s="6">
        <f t="shared" si="285"/>
        <v>-3</v>
      </c>
      <c r="AB318" s="3">
        <v>45566</v>
      </c>
      <c r="AC318" s="3">
        <v>45565</v>
      </c>
      <c r="AD318" s="6">
        <f>IFERROR(IF(AC318-AB318&gt;0, "+" &amp; (AC318-AB318), AC318-AB318), "X")</f>
        <v>-1</v>
      </c>
      <c r="AE318" s="2" t="s">
        <v>5388</v>
      </c>
      <c r="AF318" s="2" t="s">
        <v>5388</v>
      </c>
      <c r="AG318" s="2" t="str">
        <f>IFERROR(AF318-AE318, "X")</f>
        <v>X</v>
      </c>
      <c r="AH318" s="3">
        <v>45565</v>
      </c>
      <c r="AI318" s="3">
        <f>AB318</f>
        <v>45566</v>
      </c>
      <c r="AJ318" s="3"/>
      <c r="AK318" s="2" t="str">
        <f t="shared" si="245"/>
        <v>+1</v>
      </c>
      <c r="AL318" s="2" t="s">
        <v>5567</v>
      </c>
      <c r="AM318" s="2" t="str">
        <f t="shared" si="246"/>
        <v>생산완료(+1)</v>
      </c>
      <c r="AN318" s="9">
        <f t="shared" si="247"/>
        <v>45614</v>
      </c>
      <c r="AO318" s="9">
        <f t="shared" si="248"/>
        <v>45610</v>
      </c>
      <c r="AP318" s="9"/>
      <c r="AQ318" s="2">
        <f t="shared" si="283"/>
        <v>-4</v>
      </c>
      <c r="AR318" s="12">
        <f t="shared" si="249"/>
        <v>-4</v>
      </c>
      <c r="AS318" t="s">
        <v>5567</v>
      </c>
      <c r="AT318" t="str">
        <f t="shared" si="250"/>
        <v>생산완료(-4)</v>
      </c>
    </row>
    <row r="319" spans="2:46" x14ac:dyDescent="0.3">
      <c r="B319" s="2" t="s">
        <v>5442</v>
      </c>
      <c r="C319" s="7">
        <v>16</v>
      </c>
      <c r="D319" s="2" t="s">
        <v>5416</v>
      </c>
      <c r="E319" s="2" t="s">
        <v>5407</v>
      </c>
      <c r="F319" s="2" t="s">
        <v>5481</v>
      </c>
      <c r="G319" s="2"/>
      <c r="H319" s="2" t="s">
        <v>2707</v>
      </c>
      <c r="I319" s="2" t="str">
        <f t="shared" si="241"/>
        <v>20240919-1000160573-인쇄</v>
      </c>
      <c r="J319" s="2" t="str">
        <f t="shared" si="242"/>
        <v>20240919-1000160573-합지</v>
      </c>
      <c r="K319" s="2" t="str">
        <f t="shared" si="243"/>
        <v>20240919-1000160573-분단</v>
      </c>
      <c r="L319" s="2" t="str">
        <f t="shared" si="244"/>
        <v>20240919-1000160573-제대</v>
      </c>
      <c r="M319" s="2" t="str">
        <f>VLOOKUP(H319, '쿼리1'!$A:$R, 17, 0)</f>
        <v>1도-베트남 반미-빵류 90~95g 연속무늬</v>
      </c>
      <c r="N319" s="2" t="str">
        <f>VLOOKUP(H319, '쿼리1'!$A:$P, 15, 0)</f>
        <v>오씨피피(투명)60</v>
      </c>
      <c r="O319" s="2">
        <v>1000160573</v>
      </c>
      <c r="P319" s="2" t="str">
        <f>VLOOKUP(H319, '쿼리1'!$A:$R, 17, 0)</f>
        <v>1도-베트남 반미-빵류 90~95g 연속무늬</v>
      </c>
      <c r="Q319" s="4">
        <f>VLOOKUP(H319, '쿼리1'!$A:$U, 20, 0)</f>
        <v>24</v>
      </c>
      <c r="R319" s="2" t="s">
        <v>31</v>
      </c>
      <c r="S319" s="2" t="s">
        <v>31</v>
      </c>
      <c r="T319" s="2" t="s">
        <v>5399</v>
      </c>
      <c r="U319" s="2" t="s">
        <v>5397</v>
      </c>
      <c r="V319" s="3">
        <v>45560</v>
      </c>
      <c r="W319" s="3">
        <v>45558</v>
      </c>
      <c r="X319" s="6">
        <f t="shared" si="288"/>
        <v>-2</v>
      </c>
      <c r="Y319" s="3">
        <v>45565</v>
      </c>
      <c r="Z319" s="3">
        <v>45559</v>
      </c>
      <c r="AA319" s="6">
        <f t="shared" si="285"/>
        <v>-6</v>
      </c>
      <c r="AB319" s="3">
        <v>45566</v>
      </c>
      <c r="AC319" s="5" t="s">
        <v>5396</v>
      </c>
      <c r="AD319" s="6">
        <f ca="1">TODAY()-AB319</f>
        <v>90</v>
      </c>
      <c r="AE319" s="2" t="s">
        <v>5388</v>
      </c>
      <c r="AF319" s="2" t="s">
        <v>5388</v>
      </c>
      <c r="AG319" s="2" t="str">
        <f>IFERROR(AF319-AE319, "X")</f>
        <v>X</v>
      </c>
      <c r="AH319" s="3">
        <v>45559</v>
      </c>
      <c r="AI319" s="3">
        <v>45575</v>
      </c>
      <c r="AJ319" s="3"/>
      <c r="AK319" s="2" t="str">
        <f t="shared" si="245"/>
        <v>+16</v>
      </c>
      <c r="AL319" s="2" t="s">
        <v>5567</v>
      </c>
      <c r="AM319" s="2" t="str">
        <f t="shared" si="246"/>
        <v>생산완료(+16)</v>
      </c>
      <c r="AN319" s="9">
        <f t="shared" si="247"/>
        <v>45650</v>
      </c>
      <c r="AO319" s="9">
        <f t="shared" si="248"/>
        <v>45659</v>
      </c>
      <c r="AP319" s="9"/>
      <c r="AQ319" s="2">
        <f t="shared" si="283"/>
        <v>9</v>
      </c>
      <c r="AR319" s="12" t="str">
        <f t="shared" si="249"/>
        <v>+9</v>
      </c>
      <c r="AS319" t="s">
        <v>5567</v>
      </c>
      <c r="AT319" t="str">
        <f t="shared" si="250"/>
        <v>생산완료(+9)</v>
      </c>
    </row>
    <row r="320" spans="2:46" x14ac:dyDescent="0.3">
      <c r="B320" s="2" t="s">
        <v>5439</v>
      </c>
      <c r="C320" s="7">
        <v>-8</v>
      </c>
      <c r="D320" s="2" t="s">
        <v>5406</v>
      </c>
      <c r="E320" s="2" t="s">
        <v>5407</v>
      </c>
      <c r="F320" s="2"/>
      <c r="G320" s="2" t="s">
        <v>5443</v>
      </c>
      <c r="H320" s="2" t="s">
        <v>3796</v>
      </c>
      <c r="I320" s="2" t="str">
        <f t="shared" si="241"/>
        <v>20240919-1000161019-인쇄</v>
      </c>
      <c r="J320" s="2" t="str">
        <f t="shared" si="242"/>
        <v>20240919-1000161019-합지</v>
      </c>
      <c r="K320" s="2" t="str">
        <f t="shared" si="243"/>
        <v>20240919-1000161019-분단</v>
      </c>
      <c r="L320" s="2" t="str">
        <f t="shared" si="244"/>
        <v>20240919-1000161019-제대</v>
      </c>
      <c r="M320" s="2" t="str">
        <f>VLOOKUP(H320, '쿼리1'!$A:$R, 17, 0)</f>
        <v>6도-현대푸드-백진미 오징어채 800g (이마트)</v>
      </c>
      <c r="N320" s="2" t="str">
        <f>VLOOKUP(H320, '쿼리1'!$A:$P, 15, 0)</f>
        <v>나이론(투명)105</v>
      </c>
      <c r="O320" s="2">
        <v>1000161019</v>
      </c>
      <c r="P320" s="2" t="str">
        <f>VLOOKUP(H320, '쿼리1'!$A:$R, 17, 0)</f>
        <v>6도-현대푸드-백진미 오징어채 800g (이마트)</v>
      </c>
      <c r="Q320" s="4">
        <f>VLOOKUP(H320, '쿼리1'!$A:$U, 20, 0)</f>
        <v>21428</v>
      </c>
      <c r="R320" s="2" t="s">
        <v>31</v>
      </c>
      <c r="S320" s="2" t="s">
        <v>31</v>
      </c>
      <c r="T320" s="2" t="s">
        <v>5397</v>
      </c>
      <c r="U320" s="2" t="s">
        <v>31</v>
      </c>
      <c r="V320" s="3">
        <v>45560</v>
      </c>
      <c r="W320" s="3">
        <v>45555</v>
      </c>
      <c r="X320" s="6">
        <f t="shared" si="288"/>
        <v>-5</v>
      </c>
      <c r="Y320" s="3">
        <v>45565</v>
      </c>
      <c r="Z320" s="3">
        <v>45559</v>
      </c>
      <c r="AA320" s="6">
        <f t="shared" si="285"/>
        <v>-6</v>
      </c>
      <c r="AB320" s="3" t="s">
        <v>5388</v>
      </c>
      <c r="AC320" s="2" t="s">
        <v>5388</v>
      </c>
      <c r="AD320" s="6" t="str">
        <f t="shared" ref="AD320:AD326" si="289">IFERROR(AC320-AB320, "X")</f>
        <v>X</v>
      </c>
      <c r="AE320" s="3">
        <v>45567</v>
      </c>
      <c r="AF320" s="3">
        <v>45575</v>
      </c>
      <c r="AG320" s="2" t="str">
        <f t="shared" ref="AG320:AG329" si="290">IFERROR(IF(AF320-AE320&gt;0, "+" &amp; (AF320-AE320), AF320-AE320), "X")</f>
        <v>+8</v>
      </c>
      <c r="AH320" s="3">
        <v>45575</v>
      </c>
      <c r="AI320" s="3">
        <f t="shared" ref="AI320:AI329" si="291">AE320</f>
        <v>45567</v>
      </c>
      <c r="AJ320" s="3"/>
      <c r="AK320" s="2">
        <f t="shared" si="245"/>
        <v>-8</v>
      </c>
      <c r="AL320" s="2" t="s">
        <v>5567</v>
      </c>
      <c r="AM320" s="2" t="str">
        <f t="shared" si="246"/>
        <v>생산완료(-8)</v>
      </c>
      <c r="AN320" s="9">
        <f t="shared" si="247"/>
        <v>45593</v>
      </c>
      <c r="AO320" s="9">
        <f t="shared" si="248"/>
        <v>45596</v>
      </c>
      <c r="AP320" s="9"/>
      <c r="AQ320" s="2">
        <f t="shared" si="283"/>
        <v>3</v>
      </c>
      <c r="AR320" s="12" t="str">
        <f t="shared" si="249"/>
        <v>+3</v>
      </c>
      <c r="AS320" t="s">
        <v>5567</v>
      </c>
      <c r="AT320" t="str">
        <f t="shared" si="250"/>
        <v>생산완료(+3)</v>
      </c>
    </row>
    <row r="321" spans="2:46" x14ac:dyDescent="0.3">
      <c r="B321" s="2" t="s">
        <v>5439</v>
      </c>
      <c r="C321" s="7">
        <v>-8</v>
      </c>
      <c r="D321" s="2" t="s">
        <v>5409</v>
      </c>
      <c r="E321" s="2" t="s">
        <v>5418</v>
      </c>
      <c r="F321" s="2"/>
      <c r="G321" s="2" t="s">
        <v>5443</v>
      </c>
      <c r="H321" s="2" t="s">
        <v>90</v>
      </c>
      <c r="I321" s="2" t="str">
        <f t="shared" si="241"/>
        <v>20240919-1000161236-인쇄</v>
      </c>
      <c r="J321" s="2" t="str">
        <f t="shared" si="242"/>
        <v>20240919-1000161236-합지</v>
      </c>
      <c r="K321" s="2" t="str">
        <f t="shared" si="243"/>
        <v>20240919-1000161236-분단</v>
      </c>
      <c r="L321" s="2" t="str">
        <f t="shared" si="244"/>
        <v>20240919-1000161236-제대</v>
      </c>
      <c r="M321" s="2" t="str">
        <f>VLOOKUP(H321, '쿼리1'!$A:$R, 17, 0)</f>
        <v>1도-으뜸한돈(우리가족의 건강을 생각합니다!)</v>
      </c>
      <c r="N321" s="2" t="str">
        <f>VLOOKUP(H321, '쿼리1'!$A:$P, 15, 0)</f>
        <v>나이론70</v>
      </c>
      <c r="O321" s="2">
        <v>1000161236</v>
      </c>
      <c r="P321" s="2" t="str">
        <f>VLOOKUP(H321, '쿼리1'!$A:$R, 17, 0)</f>
        <v>1도-으뜸한돈(우리가족의 건강을 생각합니다!)</v>
      </c>
      <c r="Q321" s="4">
        <f>VLOOKUP(H321, '쿼리1'!$A:$U, 20, 0)</f>
        <v>24000</v>
      </c>
      <c r="R321" s="2" t="s">
        <v>31</v>
      </c>
      <c r="S321" s="2" t="s">
        <v>31</v>
      </c>
      <c r="T321" s="2" t="s">
        <v>5397</v>
      </c>
      <c r="U321" s="2" t="s">
        <v>31</v>
      </c>
      <c r="V321" s="3">
        <v>45560</v>
      </c>
      <c r="W321" s="3">
        <v>45560</v>
      </c>
      <c r="X321" s="6">
        <f t="shared" si="288"/>
        <v>0</v>
      </c>
      <c r="Y321" s="3">
        <v>45565</v>
      </c>
      <c r="Z321" s="3">
        <v>45561</v>
      </c>
      <c r="AA321" s="6">
        <f t="shared" si="285"/>
        <v>-4</v>
      </c>
      <c r="AB321" s="3" t="s">
        <v>5388</v>
      </c>
      <c r="AC321" s="2" t="s">
        <v>5388</v>
      </c>
      <c r="AD321" s="6" t="str">
        <f t="shared" si="289"/>
        <v>X</v>
      </c>
      <c r="AE321" s="3">
        <v>45567</v>
      </c>
      <c r="AF321" s="3">
        <v>45575</v>
      </c>
      <c r="AG321" s="2" t="str">
        <f t="shared" si="290"/>
        <v>+8</v>
      </c>
      <c r="AH321" s="3">
        <v>45575</v>
      </c>
      <c r="AI321" s="3">
        <f t="shared" si="291"/>
        <v>45567</v>
      </c>
      <c r="AJ321" s="3"/>
      <c r="AK321" s="2">
        <f t="shared" si="245"/>
        <v>-8</v>
      </c>
      <c r="AL321" s="2" t="s">
        <v>5567</v>
      </c>
      <c r="AM321" s="2" t="str">
        <f t="shared" si="246"/>
        <v>생산완료(-8)</v>
      </c>
      <c r="AN321" s="9">
        <f t="shared" si="247"/>
        <v>45575</v>
      </c>
      <c r="AO321" s="9">
        <f t="shared" si="248"/>
        <v>45567</v>
      </c>
      <c r="AP321" s="9"/>
      <c r="AQ321" s="2">
        <f t="shared" si="283"/>
        <v>-8</v>
      </c>
      <c r="AR321" s="12">
        <f t="shared" si="249"/>
        <v>-8</v>
      </c>
      <c r="AS321" t="s">
        <v>5567</v>
      </c>
      <c r="AT321" t="str">
        <f t="shared" si="250"/>
        <v>생산완료(-8)</v>
      </c>
    </row>
    <row r="322" spans="2:46" x14ac:dyDescent="0.3">
      <c r="B322" s="2" t="s">
        <v>5409</v>
      </c>
      <c r="C322" s="7">
        <v>0</v>
      </c>
      <c r="D322" s="2" t="s">
        <v>5409</v>
      </c>
      <c r="E322" s="2" t="s">
        <v>5418</v>
      </c>
      <c r="F322" s="2"/>
      <c r="G322" s="2" t="s">
        <v>5409</v>
      </c>
      <c r="H322" s="2" t="s">
        <v>4181</v>
      </c>
      <c r="I322" s="2" t="str">
        <f t="shared" si="241"/>
        <v>20240919-1000168755-인쇄</v>
      </c>
      <c r="J322" s="2" t="str">
        <f t="shared" si="242"/>
        <v>20240919-1000168755-합지</v>
      </c>
      <c r="K322" s="2" t="str">
        <f t="shared" si="243"/>
        <v>20240919-1000168755-분단</v>
      </c>
      <c r="L322" s="2" t="str">
        <f t="shared" si="244"/>
        <v>20240919-1000168755-제대</v>
      </c>
      <c r="M322" s="2" t="str">
        <f>VLOOKUP(H322, '쿼리1'!$A:$R, 17, 0)</f>
        <v>3도-BONGIPS(본깁스) 280x800</v>
      </c>
      <c r="N322" s="2" t="str">
        <f>VLOOKUP(H322, '쿼리1'!$A:$P, 15, 0)</f>
        <v>나이론60</v>
      </c>
      <c r="O322" s="2">
        <v>1000168755</v>
      </c>
      <c r="P322" s="2" t="str">
        <f>VLOOKUP(H322, '쿼리1'!$A:$R, 17, 0)</f>
        <v>3도-BONGIPS(본깁스) 280x800</v>
      </c>
      <c r="Q322" s="4">
        <f>VLOOKUP(H322, '쿼리1'!$A:$U, 20, 0)</f>
        <v>90000</v>
      </c>
      <c r="R322" s="2" t="s">
        <v>31</v>
      </c>
      <c r="S322" s="2" t="s">
        <v>31</v>
      </c>
      <c r="T322" s="2" t="s">
        <v>5397</v>
      </c>
      <c r="U322" s="2" t="s">
        <v>31</v>
      </c>
      <c r="V322" s="3">
        <v>45560</v>
      </c>
      <c r="W322" s="3">
        <v>45560</v>
      </c>
      <c r="X322" s="6">
        <f t="shared" si="288"/>
        <v>0</v>
      </c>
      <c r="Y322" s="3">
        <v>45565</v>
      </c>
      <c r="Z322" s="3">
        <v>45561</v>
      </c>
      <c r="AA322" s="6">
        <f t="shared" si="285"/>
        <v>-4</v>
      </c>
      <c r="AB322" s="3" t="s">
        <v>5388</v>
      </c>
      <c r="AC322" s="2" t="s">
        <v>5388</v>
      </c>
      <c r="AD322" s="6" t="str">
        <f t="shared" si="289"/>
        <v>X</v>
      </c>
      <c r="AE322" s="3">
        <v>45575</v>
      </c>
      <c r="AF322" s="3">
        <v>45575</v>
      </c>
      <c r="AG322" s="2">
        <f t="shared" si="290"/>
        <v>0</v>
      </c>
      <c r="AH322" s="3">
        <v>45575</v>
      </c>
      <c r="AI322" s="3">
        <f t="shared" si="291"/>
        <v>45575</v>
      </c>
      <c r="AJ322" s="3"/>
      <c r="AK322" s="2">
        <f t="shared" si="245"/>
        <v>0</v>
      </c>
      <c r="AL322" s="2" t="s">
        <v>5567</v>
      </c>
      <c r="AM322" s="2" t="str">
        <f t="shared" si="246"/>
        <v>생산완료(0)</v>
      </c>
      <c r="AN322" s="9">
        <f t="shared" si="247"/>
        <v>45649</v>
      </c>
      <c r="AO322" s="9">
        <f t="shared" si="248"/>
        <v>45649</v>
      </c>
      <c r="AP322" s="9"/>
      <c r="AQ322" s="2">
        <f t="shared" si="283"/>
        <v>0</v>
      </c>
      <c r="AR322" s="12">
        <f t="shared" si="249"/>
        <v>0</v>
      </c>
      <c r="AS322" t="s">
        <v>5567</v>
      </c>
      <c r="AT322" t="str">
        <f t="shared" si="250"/>
        <v>생산완료(0)</v>
      </c>
    </row>
    <row r="323" spans="2:46" x14ac:dyDescent="0.3">
      <c r="B323" s="2" t="s">
        <v>5436</v>
      </c>
      <c r="C323" s="7">
        <v>-7</v>
      </c>
      <c r="D323" s="2" t="s">
        <v>5405</v>
      </c>
      <c r="E323" s="2" t="s">
        <v>5418</v>
      </c>
      <c r="F323" s="2"/>
      <c r="G323" s="2" t="s">
        <v>5430</v>
      </c>
      <c r="H323" s="2" t="s">
        <v>3811</v>
      </c>
      <c r="I323" s="2" t="str">
        <f t="shared" si="241"/>
        <v>20240919-1000168759-인쇄</v>
      </c>
      <c r="J323" s="2" t="str">
        <f t="shared" si="242"/>
        <v>20240919-1000168759-합지</v>
      </c>
      <c r="K323" s="2" t="str">
        <f t="shared" si="243"/>
        <v>20240919-1000168759-분단</v>
      </c>
      <c r="L323" s="2" t="str">
        <f t="shared" si="244"/>
        <v>20240919-1000168759-제대</v>
      </c>
      <c r="M323" s="2" t="str">
        <f>VLOOKUP(H323, '쿼리1'!$A:$R, 17, 0)</f>
        <v>3도-BONGIPS(본깁스) 280x700</v>
      </c>
      <c r="N323" s="2" t="str">
        <f>VLOOKUP(H323, '쿼리1'!$A:$P, 15, 0)</f>
        <v>나이론60</v>
      </c>
      <c r="O323" s="2">
        <v>1000168759</v>
      </c>
      <c r="P323" s="2" t="str">
        <f>VLOOKUP(H323, '쿼리1'!$A:$R, 17, 0)</f>
        <v>3도-BONGIPS(본깁스) 280x700</v>
      </c>
      <c r="Q323" s="4">
        <f>VLOOKUP(H323, '쿼리1'!$A:$U, 20, 0)</f>
        <v>25714</v>
      </c>
      <c r="R323" s="2" t="s">
        <v>31</v>
      </c>
      <c r="S323" s="2" t="s">
        <v>31</v>
      </c>
      <c r="T323" s="2" t="s">
        <v>5397</v>
      </c>
      <c r="U323" s="2" t="s">
        <v>31</v>
      </c>
      <c r="V323" s="3">
        <v>45560</v>
      </c>
      <c r="W323" s="3">
        <v>45559</v>
      </c>
      <c r="X323" s="6">
        <f t="shared" si="288"/>
        <v>-1</v>
      </c>
      <c r="Y323" s="3">
        <v>45565</v>
      </c>
      <c r="Z323" s="3">
        <v>45561</v>
      </c>
      <c r="AA323" s="6">
        <f t="shared" si="285"/>
        <v>-4</v>
      </c>
      <c r="AB323" s="3" t="s">
        <v>5388</v>
      </c>
      <c r="AC323" s="2" t="s">
        <v>5388</v>
      </c>
      <c r="AD323" s="6" t="str">
        <f t="shared" si="289"/>
        <v>X</v>
      </c>
      <c r="AE323" s="3">
        <v>45568</v>
      </c>
      <c r="AF323" s="3">
        <v>45575</v>
      </c>
      <c r="AG323" s="2" t="str">
        <f t="shared" si="290"/>
        <v>+7</v>
      </c>
      <c r="AH323" s="3">
        <v>45575</v>
      </c>
      <c r="AI323" s="3">
        <f t="shared" si="291"/>
        <v>45568</v>
      </c>
      <c r="AJ323" s="3"/>
      <c r="AK323" s="2">
        <f t="shared" si="245"/>
        <v>-7</v>
      </c>
      <c r="AL323" s="2" t="s">
        <v>5567</v>
      </c>
      <c r="AM323" s="2" t="str">
        <f t="shared" si="246"/>
        <v>생산완료(-7)</v>
      </c>
      <c r="AN323" s="9">
        <f t="shared" si="247"/>
        <v>45649</v>
      </c>
      <c r="AO323" s="9">
        <f t="shared" si="248"/>
        <v>45649</v>
      </c>
      <c r="AP323" s="9"/>
      <c r="AQ323" s="2">
        <f t="shared" si="283"/>
        <v>0</v>
      </c>
      <c r="AR323" s="12">
        <f t="shared" si="249"/>
        <v>0</v>
      </c>
      <c r="AS323" t="s">
        <v>5567</v>
      </c>
      <c r="AT323" t="str">
        <f t="shared" si="250"/>
        <v>생산완료(0)</v>
      </c>
    </row>
    <row r="324" spans="2:46" x14ac:dyDescent="0.3">
      <c r="B324" s="2" t="s">
        <v>5436</v>
      </c>
      <c r="C324" s="7">
        <v>-7</v>
      </c>
      <c r="D324" s="2" t="s">
        <v>5405</v>
      </c>
      <c r="E324" s="2" t="s">
        <v>5418</v>
      </c>
      <c r="F324" s="2"/>
      <c r="G324" s="2" t="s">
        <v>5430</v>
      </c>
      <c r="H324" s="2" t="s">
        <v>2429</v>
      </c>
      <c r="I324" s="2" t="str">
        <f t="shared" si="241"/>
        <v>20240919-1000168763-인쇄</v>
      </c>
      <c r="J324" s="2" t="str">
        <f t="shared" si="242"/>
        <v>20240919-1000168763-합지</v>
      </c>
      <c r="K324" s="2" t="str">
        <f t="shared" si="243"/>
        <v>20240919-1000168763-분단</v>
      </c>
      <c r="L324" s="2" t="str">
        <f t="shared" si="244"/>
        <v>20240919-1000168763-제대</v>
      </c>
      <c r="M324" s="2" t="str">
        <f>VLOOKUP(H324, '쿼리1'!$A:$R, 17, 0)</f>
        <v>3도-BONGIPS(본깁스) 250x700</v>
      </c>
      <c r="N324" s="2" t="str">
        <f>VLOOKUP(H324, '쿼리1'!$A:$P, 15, 0)</f>
        <v>나이론60</v>
      </c>
      <c r="O324" s="2">
        <v>1000168763</v>
      </c>
      <c r="P324" s="2" t="str">
        <f>VLOOKUP(H324, '쿼리1'!$A:$R, 17, 0)</f>
        <v>3도-BONGIPS(본깁스) 250x700</v>
      </c>
      <c r="Q324" s="4">
        <f>VLOOKUP(H324, '쿼리1'!$A:$U, 20, 0)</f>
        <v>25714</v>
      </c>
      <c r="R324" s="2" t="s">
        <v>31</v>
      </c>
      <c r="S324" s="2" t="s">
        <v>31</v>
      </c>
      <c r="T324" s="2" t="s">
        <v>5397</v>
      </c>
      <c r="U324" s="2" t="s">
        <v>31</v>
      </c>
      <c r="V324" s="3">
        <v>45560</v>
      </c>
      <c r="W324" s="3">
        <v>45559</v>
      </c>
      <c r="X324" s="6">
        <f t="shared" si="288"/>
        <v>-1</v>
      </c>
      <c r="Y324" s="3">
        <v>45565</v>
      </c>
      <c r="Z324" s="3">
        <v>45561</v>
      </c>
      <c r="AA324" s="6">
        <f t="shared" si="285"/>
        <v>-4</v>
      </c>
      <c r="AB324" s="3" t="s">
        <v>5388</v>
      </c>
      <c r="AC324" s="2" t="s">
        <v>5388</v>
      </c>
      <c r="AD324" s="6" t="str">
        <f t="shared" si="289"/>
        <v>X</v>
      </c>
      <c r="AE324" s="3">
        <v>45568</v>
      </c>
      <c r="AF324" s="3">
        <v>45575</v>
      </c>
      <c r="AG324" s="2" t="str">
        <f t="shared" si="290"/>
        <v>+7</v>
      </c>
      <c r="AH324" s="3">
        <v>45575</v>
      </c>
      <c r="AI324" s="3">
        <f t="shared" si="291"/>
        <v>45568</v>
      </c>
      <c r="AJ324" s="3"/>
      <c r="AK324" s="2">
        <f t="shared" si="245"/>
        <v>-7</v>
      </c>
      <c r="AL324" s="2" t="s">
        <v>5567</v>
      </c>
      <c r="AM324" s="2" t="str">
        <f t="shared" si="246"/>
        <v>생산완료(-7)</v>
      </c>
      <c r="AN324" s="9">
        <f t="shared" si="247"/>
        <v>45649</v>
      </c>
      <c r="AO324" s="9">
        <f t="shared" si="248"/>
        <v>45649</v>
      </c>
      <c r="AP324" s="9"/>
      <c r="AQ324" s="2">
        <f t="shared" si="283"/>
        <v>0</v>
      </c>
      <c r="AR324" s="12">
        <f t="shared" si="249"/>
        <v>0</v>
      </c>
      <c r="AS324" t="s">
        <v>5567</v>
      </c>
      <c r="AT324" t="str">
        <f t="shared" si="250"/>
        <v>생산완료(0)</v>
      </c>
    </row>
    <row r="325" spans="2:46" x14ac:dyDescent="0.3">
      <c r="B325" s="2" t="s">
        <v>5439</v>
      </c>
      <c r="C325" s="7">
        <v>-8</v>
      </c>
      <c r="D325" s="2" t="s">
        <v>5416</v>
      </c>
      <c r="E325" s="2" t="s">
        <v>5407</v>
      </c>
      <c r="F325" s="2"/>
      <c r="G325" s="2" t="s">
        <v>5443</v>
      </c>
      <c r="H325" s="2" t="s">
        <v>1398</v>
      </c>
      <c r="I325" s="2" t="str">
        <f t="shared" si="241"/>
        <v>20240919-1000169125-인쇄</v>
      </c>
      <c r="J325" s="2" t="str">
        <f t="shared" si="242"/>
        <v>20240919-1000169125-합지</v>
      </c>
      <c r="K325" s="2" t="str">
        <f t="shared" si="243"/>
        <v>20240919-1000169125-분단</v>
      </c>
      <c r="L325" s="2" t="str">
        <f t="shared" si="244"/>
        <v>20240919-1000169125-제대</v>
      </c>
      <c r="M325" s="2" t="str">
        <f>VLOOKUP(H325, '쿼리1'!$A:$R, 17, 0)</f>
        <v>3도-신)스컬피그(-170)</v>
      </c>
      <c r="N325" s="2" t="str">
        <f>VLOOKUP(H325, '쿼리1'!$A:$P, 15, 0)</f>
        <v>오피피(무광)80</v>
      </c>
      <c r="O325" s="2">
        <v>1000169125</v>
      </c>
      <c r="P325" s="2" t="str">
        <f>VLOOKUP(H325, '쿼리1'!$A:$R, 17, 0)</f>
        <v>3도-신)스컬피그(-170)</v>
      </c>
      <c r="Q325" s="4">
        <f>VLOOKUP(H325, '쿼리1'!$A:$U, 20, 0)</f>
        <v>23529</v>
      </c>
      <c r="R325" s="2" t="s">
        <v>31</v>
      </c>
      <c r="S325" s="2" t="s">
        <v>31</v>
      </c>
      <c r="T325" s="2" t="s">
        <v>5397</v>
      </c>
      <c r="U325" s="2" t="s">
        <v>31</v>
      </c>
      <c r="V325" s="3">
        <v>45560</v>
      </c>
      <c r="W325" s="3">
        <v>45558</v>
      </c>
      <c r="X325" s="6">
        <f t="shared" si="288"/>
        <v>-2</v>
      </c>
      <c r="Y325" s="3">
        <v>45565</v>
      </c>
      <c r="Z325" s="3">
        <v>45559</v>
      </c>
      <c r="AA325" s="6">
        <f t="shared" si="285"/>
        <v>-6</v>
      </c>
      <c r="AB325" s="3" t="s">
        <v>5388</v>
      </c>
      <c r="AC325" s="2" t="s">
        <v>5388</v>
      </c>
      <c r="AD325" s="6" t="str">
        <f t="shared" si="289"/>
        <v>X</v>
      </c>
      <c r="AE325" s="3">
        <v>45567</v>
      </c>
      <c r="AF325" s="3">
        <v>45575</v>
      </c>
      <c r="AG325" s="2" t="str">
        <f t="shared" si="290"/>
        <v>+8</v>
      </c>
      <c r="AH325" s="3">
        <v>45575</v>
      </c>
      <c r="AI325" s="3">
        <f t="shared" si="291"/>
        <v>45567</v>
      </c>
      <c r="AJ325" s="3"/>
      <c r="AK325" s="2">
        <f t="shared" si="245"/>
        <v>-8</v>
      </c>
      <c r="AL325" s="2" t="s">
        <v>5567</v>
      </c>
      <c r="AM325" s="2" t="str">
        <f t="shared" si="246"/>
        <v>생산완료(-8)</v>
      </c>
      <c r="AN325" s="9">
        <f t="shared" si="247"/>
        <v>45575</v>
      </c>
      <c r="AO325" s="9">
        <f t="shared" si="248"/>
        <v>45567</v>
      </c>
      <c r="AP325" s="9"/>
      <c r="AQ325" s="2">
        <f t="shared" si="283"/>
        <v>-8</v>
      </c>
      <c r="AR325" s="12">
        <f t="shared" si="249"/>
        <v>-8</v>
      </c>
      <c r="AS325" t="s">
        <v>5567</v>
      </c>
      <c r="AT325" t="str">
        <f t="shared" si="250"/>
        <v>생산완료(-8)</v>
      </c>
    </row>
    <row r="326" spans="2:46" x14ac:dyDescent="0.3">
      <c r="B326" s="2" t="s">
        <v>5414</v>
      </c>
      <c r="C326" s="7">
        <v>-9</v>
      </c>
      <c r="D326" s="2"/>
      <c r="E326" s="2" t="s">
        <v>5405</v>
      </c>
      <c r="F326" s="2"/>
      <c r="G326" s="2" t="s">
        <v>5419</v>
      </c>
      <c r="H326" s="2" t="s">
        <v>3833</v>
      </c>
      <c r="I326" s="2" t="str">
        <f t="shared" ref="I326:I389" si="292">_xlfn.CONCAT(H326, "-", "인쇄")</f>
        <v>20240919-1000169130-인쇄</v>
      </c>
      <c r="J326" s="2" t="str">
        <f t="shared" ref="J326:J389" si="293">_xlfn.CONCAT(H326, "-", "합지")</f>
        <v>20240919-1000169130-합지</v>
      </c>
      <c r="K326" s="2" t="str">
        <f t="shared" ref="K326:K389" si="294">_xlfn.CONCAT(H326, "-", "분단")</f>
        <v>20240919-1000169130-분단</v>
      </c>
      <c r="L326" s="2" t="str">
        <f t="shared" ref="L326:L389" si="295">_xlfn.CONCAT(H326, "-", "제대")</f>
        <v>20240919-1000169130-제대</v>
      </c>
      <c r="M326" s="2" t="str">
        <f>VLOOKUP(H326, '쿼리1'!$A:$R, 17, 0)</f>
        <v>무지</v>
      </c>
      <c r="N326" s="2" t="str">
        <f>VLOOKUP(H326, '쿼리1'!$A:$P, 15, 0)</f>
        <v>패트90</v>
      </c>
      <c r="O326" s="2">
        <v>1000169130</v>
      </c>
      <c r="P326" s="2" t="str">
        <f>VLOOKUP(H326, '쿼리1'!$A:$R, 17, 0)</f>
        <v>무지</v>
      </c>
      <c r="Q326" s="4">
        <f>VLOOKUP(H326, '쿼리1'!$A:$U, 20, 0)</f>
        <v>30000</v>
      </c>
      <c r="R326" s="2" t="s">
        <v>5397</v>
      </c>
      <c r="S326" s="2" t="s">
        <v>31</v>
      </c>
      <c r="T326" s="2" t="s">
        <v>5397</v>
      </c>
      <c r="U326" s="2" t="s">
        <v>31</v>
      </c>
      <c r="V326" s="2" t="s">
        <v>5388</v>
      </c>
      <c r="W326" s="3" t="s">
        <v>5388</v>
      </c>
      <c r="X326" s="6" t="str">
        <f>IFERROR(W326-V326, "X")</f>
        <v>X</v>
      </c>
      <c r="Y326" s="3">
        <v>45562</v>
      </c>
      <c r="Z326" s="3">
        <v>45561</v>
      </c>
      <c r="AA326" s="6">
        <f t="shared" si="285"/>
        <v>-1</v>
      </c>
      <c r="AB326" s="3" t="s">
        <v>5388</v>
      </c>
      <c r="AC326" s="2" t="s">
        <v>5388</v>
      </c>
      <c r="AD326" s="6" t="str">
        <f t="shared" si="289"/>
        <v>X</v>
      </c>
      <c r="AE326" s="3">
        <v>45566</v>
      </c>
      <c r="AF326" s="3">
        <v>45575</v>
      </c>
      <c r="AG326" s="2" t="str">
        <f t="shared" si="290"/>
        <v>+9</v>
      </c>
      <c r="AH326" s="3">
        <v>45575</v>
      </c>
      <c r="AI326" s="3">
        <f t="shared" si="291"/>
        <v>45566</v>
      </c>
      <c r="AJ326" s="3"/>
      <c r="AK326" s="2">
        <f t="shared" ref="AK326:AK389" si="296">IF(C326&gt;0, "+"&amp;C326, C326)</f>
        <v>-9</v>
      </c>
      <c r="AL326" s="2" t="s">
        <v>5567</v>
      </c>
      <c r="AM326" s="2" t="str">
        <f t="shared" si="246"/>
        <v>생산완료(-9)</v>
      </c>
      <c r="AN326" s="9">
        <f t="shared" si="247"/>
        <v>45575</v>
      </c>
      <c r="AO326" s="9">
        <f t="shared" si="248"/>
        <v>45566</v>
      </c>
      <c r="AP326" s="9"/>
      <c r="AQ326" s="2">
        <f t="shared" si="283"/>
        <v>-9</v>
      </c>
      <c r="AR326" s="12">
        <f t="shared" si="249"/>
        <v>-9</v>
      </c>
      <c r="AS326" t="s">
        <v>5567</v>
      </c>
      <c r="AT326" t="str">
        <f t="shared" si="250"/>
        <v>생산완료(-9)</v>
      </c>
    </row>
    <row r="327" spans="2:46" x14ac:dyDescent="0.3">
      <c r="B327" s="2" t="s">
        <v>5439</v>
      </c>
      <c r="C327" s="7">
        <v>-8</v>
      </c>
      <c r="D327" s="2"/>
      <c r="E327" s="2" t="s">
        <v>5409</v>
      </c>
      <c r="F327" s="2" t="s">
        <v>5415</v>
      </c>
      <c r="G327" s="2" t="s">
        <v>5443</v>
      </c>
      <c r="H327" s="2" t="s">
        <v>2861</v>
      </c>
      <c r="I327" s="2" t="str">
        <f t="shared" si="292"/>
        <v>20240919-1000169131-인쇄</v>
      </c>
      <c r="J327" s="2" t="str">
        <f t="shared" si="293"/>
        <v>20240919-1000169131-합지</v>
      </c>
      <c r="K327" s="2" t="str">
        <f t="shared" si="294"/>
        <v>20240919-1000169131-분단</v>
      </c>
      <c r="L327" s="2" t="str">
        <f t="shared" si="295"/>
        <v>20240919-1000169131-제대</v>
      </c>
      <c r="M327" s="2" t="str">
        <f>VLOOKUP(H327, '쿼리1'!$A:$R, 17, 0)</f>
        <v>무지</v>
      </c>
      <c r="N327" s="2" t="str">
        <f>VLOOKUP(H327, '쿼리1'!$A:$P, 15, 0)</f>
        <v>패트120</v>
      </c>
      <c r="O327" s="2">
        <v>1000169131</v>
      </c>
      <c r="P327" s="2" t="str">
        <f>VLOOKUP(H327, '쿼리1'!$A:$R, 17, 0)</f>
        <v>무지</v>
      </c>
      <c r="Q327" s="4">
        <f>VLOOKUP(H327, '쿼리1'!$A:$U, 20, 0)</f>
        <v>30000</v>
      </c>
      <c r="R327" s="2" t="s">
        <v>5397</v>
      </c>
      <c r="S327" s="2" t="s">
        <v>31</v>
      </c>
      <c r="T327" s="2" t="s">
        <v>31</v>
      </c>
      <c r="U327" s="2" t="s">
        <v>31</v>
      </c>
      <c r="V327" s="2" t="s">
        <v>5388</v>
      </c>
      <c r="W327" s="3" t="s">
        <v>5388</v>
      </c>
      <c r="X327" s="6" t="str">
        <f>IFERROR(W327-V327, "X")</f>
        <v>X</v>
      </c>
      <c r="Y327" s="3">
        <v>45562</v>
      </c>
      <c r="Z327" s="3">
        <v>45562</v>
      </c>
      <c r="AA327" s="6">
        <f t="shared" si="285"/>
        <v>0</v>
      </c>
      <c r="AB327" s="3">
        <v>45565</v>
      </c>
      <c r="AC327" s="3">
        <v>45562</v>
      </c>
      <c r="AD327" s="6">
        <f>IFERROR(IF(AC327-AB327&gt;0, "+" &amp; (AC327-AB327), AC327-AB327), "X")</f>
        <v>-3</v>
      </c>
      <c r="AE327" s="3">
        <v>45567</v>
      </c>
      <c r="AF327" s="3">
        <v>45575</v>
      </c>
      <c r="AG327" s="2" t="str">
        <f t="shared" si="290"/>
        <v>+8</v>
      </c>
      <c r="AH327" s="3">
        <v>45575</v>
      </c>
      <c r="AI327" s="3">
        <f t="shared" si="291"/>
        <v>45567</v>
      </c>
      <c r="AJ327" s="3"/>
      <c r="AK327" s="2">
        <f t="shared" si="296"/>
        <v>-8</v>
      </c>
      <c r="AL327" s="2" t="s">
        <v>5567</v>
      </c>
      <c r="AM327" s="2" t="str">
        <f t="shared" ref="AM327:AM390" si="297">_xlfn.CONCAT(AL327, "(", AK327, ")")</f>
        <v>생산완료(-8)</v>
      </c>
      <c r="AN327" s="9">
        <f t="shared" ref="AN327:AN390" si="298">_xlfn.MAXIFS($AH$6:$AH$2358, $O$6:$O$2358, O327)</f>
        <v>45575</v>
      </c>
      <c r="AO327" s="9">
        <f t="shared" ref="AO327:AO390" si="299">_xlfn.MAXIFS($AI$6:$AI$2358, $O$6:$O$2358, O327)</f>
        <v>45567</v>
      </c>
      <c r="AP327" s="9"/>
      <c r="AQ327" s="2">
        <f t="shared" si="283"/>
        <v>-8</v>
      </c>
      <c r="AR327" s="12">
        <f t="shared" ref="AR327:AR390" si="300">IF(AQ327&gt;0, "+"&amp;AQ327, AQ327)</f>
        <v>-8</v>
      </c>
      <c r="AS327" t="s">
        <v>5567</v>
      </c>
      <c r="AT327" t="str">
        <f t="shared" ref="AT327:AT390" si="301">_xlfn.CONCAT(AS327, "(", AR327, ")")</f>
        <v>생산완료(-8)</v>
      </c>
    </row>
    <row r="328" spans="2:46" x14ac:dyDescent="0.3">
      <c r="B328" s="2" t="s">
        <v>5439</v>
      </c>
      <c r="C328" s="7">
        <v>-8</v>
      </c>
      <c r="D328" s="2" t="s">
        <v>5405</v>
      </c>
      <c r="E328" s="2" t="s">
        <v>5415</v>
      </c>
      <c r="F328" s="2"/>
      <c r="G328" s="2" t="s">
        <v>5443</v>
      </c>
      <c r="H328" s="2" t="s">
        <v>3739</v>
      </c>
      <c r="I328" s="2" t="str">
        <f t="shared" si="292"/>
        <v>20240919-1000169132-인쇄</v>
      </c>
      <c r="J328" s="2" t="str">
        <f t="shared" si="293"/>
        <v>20240919-1000169132-합지</v>
      </c>
      <c r="K328" s="2" t="str">
        <f t="shared" si="294"/>
        <v>20240919-1000169132-분단</v>
      </c>
      <c r="L328" s="2" t="str">
        <f t="shared" si="295"/>
        <v>20240919-1000169132-제대</v>
      </c>
      <c r="M328" s="2" t="str">
        <f>VLOOKUP(H328, '쿼리1'!$A:$R, 17, 0)</f>
        <v>1도-오렌지블라썸 퍼퓸태그 6g</v>
      </c>
      <c r="N328" s="2" t="str">
        <f>VLOOKUP(H328, '쿼리1'!$A:$P, 15, 0)</f>
        <v>나이론105</v>
      </c>
      <c r="O328" s="2">
        <v>1000169132</v>
      </c>
      <c r="P328" s="2" t="str">
        <f>VLOOKUP(H328, '쿼리1'!$A:$R, 17, 0)</f>
        <v>1도-오렌지블라썸 퍼퓸태그 6g</v>
      </c>
      <c r="Q328" s="4">
        <f>VLOOKUP(H328, '쿼리1'!$A:$U, 20, 0)</f>
        <v>29411</v>
      </c>
      <c r="R328" s="2" t="s">
        <v>31</v>
      </c>
      <c r="S328" s="2" t="s">
        <v>31</v>
      </c>
      <c r="T328" s="2" t="s">
        <v>5397</v>
      </c>
      <c r="U328" s="2" t="s">
        <v>31</v>
      </c>
      <c r="V328" s="3">
        <v>45560</v>
      </c>
      <c r="W328" s="3">
        <v>45559</v>
      </c>
      <c r="X328" s="6">
        <f t="shared" ref="X328:X334" si="302">IFERROR(IF(W328-V328&gt;0, "+" &amp; (W328-V328), W328-V328), "X")</f>
        <v>-1</v>
      </c>
      <c r="Y328" s="3">
        <v>45565</v>
      </c>
      <c r="Z328" s="3">
        <v>45562</v>
      </c>
      <c r="AA328" s="6">
        <f t="shared" si="285"/>
        <v>-3</v>
      </c>
      <c r="AB328" s="3" t="s">
        <v>5388</v>
      </c>
      <c r="AC328" s="2" t="s">
        <v>5388</v>
      </c>
      <c r="AD328" s="6" t="str">
        <f>IFERROR(AC328-AB328, "X")</f>
        <v>X</v>
      </c>
      <c r="AE328" s="3">
        <v>45567</v>
      </c>
      <c r="AF328" s="3">
        <v>45575</v>
      </c>
      <c r="AG328" s="2" t="str">
        <f t="shared" si="290"/>
        <v>+8</v>
      </c>
      <c r="AH328" s="3">
        <v>45575</v>
      </c>
      <c r="AI328" s="3">
        <f t="shared" si="291"/>
        <v>45567</v>
      </c>
      <c r="AJ328" s="3"/>
      <c r="AK328" s="2">
        <f t="shared" si="296"/>
        <v>-8</v>
      </c>
      <c r="AL328" s="2" t="s">
        <v>5567</v>
      </c>
      <c r="AM328" s="2" t="str">
        <f t="shared" si="297"/>
        <v>생산완료(-8)</v>
      </c>
      <c r="AN328" s="9">
        <f t="shared" si="298"/>
        <v>45575</v>
      </c>
      <c r="AO328" s="9">
        <f t="shared" si="299"/>
        <v>45567</v>
      </c>
      <c r="AP328" s="9"/>
      <c r="AQ328" s="2">
        <f t="shared" si="283"/>
        <v>-8</v>
      </c>
      <c r="AR328" s="12">
        <f t="shared" si="300"/>
        <v>-8</v>
      </c>
      <c r="AS328" t="s">
        <v>5567</v>
      </c>
      <c r="AT328" t="str">
        <f t="shared" si="301"/>
        <v>생산완료(-8)</v>
      </c>
    </row>
    <row r="329" spans="2:46" x14ac:dyDescent="0.3">
      <c r="B329" s="2" t="s">
        <v>5576</v>
      </c>
      <c r="C329" s="7">
        <v>-20</v>
      </c>
      <c r="D329" s="2" t="s">
        <v>5426</v>
      </c>
      <c r="E329" s="2" t="s">
        <v>5405</v>
      </c>
      <c r="F329" s="2" t="s">
        <v>5481</v>
      </c>
      <c r="G329" s="2" t="s">
        <v>5431</v>
      </c>
      <c r="H329" s="2" t="s">
        <v>363</v>
      </c>
      <c r="I329" s="2" t="str">
        <f t="shared" si="292"/>
        <v>20240919-1120P0032-인쇄</v>
      </c>
      <c r="J329" s="2" t="str">
        <f t="shared" si="293"/>
        <v>20240919-1120P0032-합지</v>
      </c>
      <c r="K329" s="2" t="str">
        <f t="shared" si="294"/>
        <v>20240919-1120P0032-분단</v>
      </c>
      <c r="L329" s="2" t="str">
        <f t="shared" si="295"/>
        <v>20240919-1120P0032-제대</v>
      </c>
      <c r="M329" s="2" t="str">
        <f>VLOOKUP(H329, '쿼리1'!$A:$R, 17, 0)</f>
        <v>4도-DUTCH&amp;BEAN-커피가맛있는 더치앤빈 1kg(사이즈변경)</v>
      </c>
      <c r="N329" s="2" t="str">
        <f>VLOOKUP(H329, '쿼리1'!$A:$P, 15, 0)</f>
        <v>은박(무광)130</v>
      </c>
      <c r="O329" s="2" t="s">
        <v>5716</v>
      </c>
      <c r="P329" s="2" t="str">
        <f>VLOOKUP(H329, '쿼리1'!$A:$R, 17, 0)</f>
        <v>4도-DUTCH&amp;BEAN-커피가맛있는 더치앤빈 1kg(사이즈변경)</v>
      </c>
      <c r="Q329" s="4">
        <f>VLOOKUP(H329, '쿼리1'!$A:$U, 20, 0)</f>
        <v>14634</v>
      </c>
      <c r="R329" s="2" t="s">
        <v>31</v>
      </c>
      <c r="S329" s="2" t="s">
        <v>31</v>
      </c>
      <c r="T329" s="2" t="s">
        <v>5399</v>
      </c>
      <c r="U329" s="2" t="s">
        <v>31</v>
      </c>
      <c r="V329" s="3">
        <v>45560</v>
      </c>
      <c r="W329" s="3">
        <v>45575</v>
      </c>
      <c r="X329" s="6" t="str">
        <f t="shared" si="302"/>
        <v>+15</v>
      </c>
      <c r="Y329" s="3">
        <v>45565</v>
      </c>
      <c r="Z329" s="3">
        <v>45564</v>
      </c>
      <c r="AA329" s="6">
        <f t="shared" si="285"/>
        <v>-1</v>
      </c>
      <c r="AB329" s="3">
        <v>45566</v>
      </c>
      <c r="AC329" s="5" t="s">
        <v>5396</v>
      </c>
      <c r="AD329" s="6">
        <f ca="1">TODAY()-AB329</f>
        <v>90</v>
      </c>
      <c r="AE329" s="3">
        <v>45568</v>
      </c>
      <c r="AF329" s="3">
        <v>45588</v>
      </c>
      <c r="AG329" s="2" t="str">
        <f t="shared" si="290"/>
        <v>+20</v>
      </c>
      <c r="AH329" s="3">
        <v>45588</v>
      </c>
      <c r="AI329" s="3">
        <f t="shared" si="291"/>
        <v>45568</v>
      </c>
      <c r="AJ329" s="3"/>
      <c r="AK329" s="2">
        <f t="shared" si="296"/>
        <v>-20</v>
      </c>
      <c r="AL329" s="2" t="s">
        <v>5567</v>
      </c>
      <c r="AM329" s="2" t="str">
        <f t="shared" si="297"/>
        <v>생산완료(-20)</v>
      </c>
      <c r="AN329" s="9">
        <f t="shared" si="298"/>
        <v>45588</v>
      </c>
      <c r="AO329" s="9">
        <f t="shared" si="299"/>
        <v>45568</v>
      </c>
      <c r="AP329" s="9"/>
      <c r="AQ329" s="2">
        <f t="shared" si="283"/>
        <v>-20</v>
      </c>
      <c r="AR329" s="12">
        <f t="shared" si="300"/>
        <v>-20</v>
      </c>
      <c r="AS329" t="s">
        <v>5567</v>
      </c>
      <c r="AT329" t="str">
        <f t="shared" si="301"/>
        <v>생산완료(-20)</v>
      </c>
    </row>
    <row r="330" spans="2:46" x14ac:dyDescent="0.3">
      <c r="B330" s="2" t="s">
        <v>5421</v>
      </c>
      <c r="C330" s="7">
        <v>5</v>
      </c>
      <c r="D330" s="2" t="s">
        <v>5416</v>
      </c>
      <c r="E330" s="2" t="s">
        <v>5418</v>
      </c>
      <c r="F330" s="2" t="s">
        <v>5406</v>
      </c>
      <c r="G330" s="2"/>
      <c r="H330" s="2" t="s">
        <v>5298</v>
      </c>
      <c r="I330" s="2" t="str">
        <f t="shared" si="292"/>
        <v>20240919-1216P0101-인쇄</v>
      </c>
      <c r="J330" s="2" t="str">
        <f t="shared" si="293"/>
        <v>20240919-1216P0101-합지</v>
      </c>
      <c r="K330" s="2" t="str">
        <f t="shared" si="294"/>
        <v>20240919-1216P0101-분단</v>
      </c>
      <c r="L330" s="2" t="str">
        <f t="shared" si="295"/>
        <v>20240919-1216P0101-제대</v>
      </c>
      <c r="M330" s="2" t="str">
        <f>VLOOKUP(H330, '쿼리1'!$A:$R, 17, 0)</f>
        <v>1도-분리배출</v>
      </c>
      <c r="N330" s="2" t="str">
        <f>VLOOKUP(H330, '쿼리1'!$A:$P, 15, 0)</f>
        <v>패트66</v>
      </c>
      <c r="O330" s="2" t="s">
        <v>5717</v>
      </c>
      <c r="P330" s="2" t="str">
        <f>VLOOKUP(H330, '쿼리1'!$A:$R, 17, 0)</f>
        <v>1도-분리배출</v>
      </c>
      <c r="Q330" s="4">
        <f>VLOOKUP(H330, '쿼리1'!$A:$U, 20, 0)</f>
        <v>24</v>
      </c>
      <c r="R330" s="2" t="s">
        <v>31</v>
      </c>
      <c r="S330" s="2" t="s">
        <v>31</v>
      </c>
      <c r="T330" s="2" t="s">
        <v>31</v>
      </c>
      <c r="U330" s="2" t="s">
        <v>5397</v>
      </c>
      <c r="V330" s="3">
        <v>45560</v>
      </c>
      <c r="W330" s="3">
        <v>45558</v>
      </c>
      <c r="X330" s="6">
        <f t="shared" si="302"/>
        <v>-2</v>
      </c>
      <c r="Y330" s="3">
        <v>45565</v>
      </c>
      <c r="Z330" s="3">
        <v>45561</v>
      </c>
      <c r="AA330" s="6">
        <f t="shared" si="285"/>
        <v>-4</v>
      </c>
      <c r="AB330" s="3">
        <v>45566</v>
      </c>
      <c r="AC330" s="3">
        <v>45561</v>
      </c>
      <c r="AD330" s="6">
        <f t="shared" ref="AD330:AD331" si="303">IFERROR(IF(AC330-AB330&gt;0, "+" &amp; (AC330-AB330), AC330-AB330), "X")</f>
        <v>-5</v>
      </c>
      <c r="AE330" s="2" t="s">
        <v>5388</v>
      </c>
      <c r="AF330" s="2" t="s">
        <v>5388</v>
      </c>
      <c r="AG330" s="2" t="str">
        <f>IFERROR(AF330-AE330, "X")</f>
        <v>X</v>
      </c>
      <c r="AH330" s="3">
        <v>45561</v>
      </c>
      <c r="AI330" s="3">
        <f t="shared" ref="AI330:AI331" si="304">AB330</f>
        <v>45566</v>
      </c>
      <c r="AJ330" s="3"/>
      <c r="AK330" s="2" t="str">
        <f t="shared" si="296"/>
        <v>+5</v>
      </c>
      <c r="AL330" s="2" t="s">
        <v>5567</v>
      </c>
      <c r="AM330" s="2" t="str">
        <f t="shared" si="297"/>
        <v>생산완료(+5)</v>
      </c>
      <c r="AN330" s="9">
        <f t="shared" si="298"/>
        <v>45621</v>
      </c>
      <c r="AO330" s="9">
        <f t="shared" si="299"/>
        <v>45614</v>
      </c>
      <c r="AP330" s="9"/>
      <c r="AQ330" s="2">
        <f t="shared" si="283"/>
        <v>-7</v>
      </c>
      <c r="AR330" s="12">
        <f t="shared" si="300"/>
        <v>-7</v>
      </c>
      <c r="AS330" t="s">
        <v>5567</v>
      </c>
      <c r="AT330" t="str">
        <f t="shared" si="301"/>
        <v>생산완료(-7)</v>
      </c>
    </row>
    <row r="331" spans="2:46" x14ac:dyDescent="0.3">
      <c r="B331" s="2" t="s">
        <v>5421</v>
      </c>
      <c r="C331" s="7">
        <v>5</v>
      </c>
      <c r="D331" s="2" t="s">
        <v>5416</v>
      </c>
      <c r="E331" s="2" t="s">
        <v>5418</v>
      </c>
      <c r="F331" s="2" t="s">
        <v>5406</v>
      </c>
      <c r="G331" s="2"/>
      <c r="H331" s="2" t="s">
        <v>5297</v>
      </c>
      <c r="I331" s="2" t="str">
        <f t="shared" si="292"/>
        <v>20240919-1216P0150-인쇄</v>
      </c>
      <c r="J331" s="2" t="str">
        <f t="shared" si="293"/>
        <v>20240919-1216P0150-합지</v>
      </c>
      <c r="K331" s="2" t="str">
        <f t="shared" si="294"/>
        <v>20240919-1216P0150-분단</v>
      </c>
      <c r="L331" s="2" t="str">
        <f t="shared" si="295"/>
        <v>20240919-1216P0150-제대</v>
      </c>
      <c r="M331" s="2" t="str">
        <f>VLOOKUP(H331, '쿼리1'!$A:$R, 17, 0)</f>
        <v>1도-분리배출</v>
      </c>
      <c r="N331" s="2" t="str">
        <f>VLOOKUP(H331, '쿼리1'!$A:$P, 15, 0)</f>
        <v>나이론75</v>
      </c>
      <c r="O331" s="2" t="s">
        <v>5718</v>
      </c>
      <c r="P331" s="2" t="str">
        <f>VLOOKUP(H331, '쿼리1'!$A:$R, 17, 0)</f>
        <v>1도-분리배출</v>
      </c>
      <c r="Q331" s="4">
        <f>VLOOKUP(H331, '쿼리1'!$A:$U, 20, 0)</f>
        <v>40</v>
      </c>
      <c r="R331" s="2" t="s">
        <v>31</v>
      </c>
      <c r="S331" s="2" t="s">
        <v>31</v>
      </c>
      <c r="T331" s="2" t="s">
        <v>31</v>
      </c>
      <c r="U331" s="2" t="s">
        <v>5397</v>
      </c>
      <c r="V331" s="3">
        <v>45560</v>
      </c>
      <c r="W331" s="3">
        <v>45558</v>
      </c>
      <c r="X331" s="6">
        <f t="shared" si="302"/>
        <v>-2</v>
      </c>
      <c r="Y331" s="3">
        <v>45565</v>
      </c>
      <c r="Z331" s="3">
        <v>45561</v>
      </c>
      <c r="AA331" s="6">
        <f t="shared" si="285"/>
        <v>-4</v>
      </c>
      <c r="AB331" s="3">
        <v>45566</v>
      </c>
      <c r="AC331" s="3">
        <v>45561</v>
      </c>
      <c r="AD331" s="6">
        <f t="shared" si="303"/>
        <v>-5</v>
      </c>
      <c r="AE331" s="2" t="s">
        <v>5388</v>
      </c>
      <c r="AF331" s="2" t="s">
        <v>5388</v>
      </c>
      <c r="AG331" s="2" t="str">
        <f>IFERROR(AF331-AE331, "X")</f>
        <v>X</v>
      </c>
      <c r="AH331" s="3">
        <v>45561</v>
      </c>
      <c r="AI331" s="3">
        <f t="shared" si="304"/>
        <v>45566</v>
      </c>
      <c r="AJ331" s="3"/>
      <c r="AK331" s="2" t="str">
        <f t="shared" si="296"/>
        <v>+5</v>
      </c>
      <c r="AL331" s="2" t="s">
        <v>5567</v>
      </c>
      <c r="AM331" s="2" t="str">
        <f t="shared" si="297"/>
        <v>생산완료(+5)</v>
      </c>
      <c r="AN331" s="9">
        <f t="shared" si="298"/>
        <v>45654</v>
      </c>
      <c r="AO331" s="9">
        <f t="shared" si="299"/>
        <v>45656</v>
      </c>
      <c r="AP331" s="9"/>
      <c r="AQ331" s="2">
        <f t="shared" si="283"/>
        <v>2</v>
      </c>
      <c r="AR331" s="12" t="str">
        <f t="shared" si="300"/>
        <v>+2</v>
      </c>
      <c r="AS331" t="s">
        <v>5567</v>
      </c>
      <c r="AT331" t="str">
        <f t="shared" si="301"/>
        <v>생산완료(+2)</v>
      </c>
    </row>
    <row r="332" spans="2:46" x14ac:dyDescent="0.3">
      <c r="B332" s="2" t="s">
        <v>5439</v>
      </c>
      <c r="C332" s="7">
        <v>-8</v>
      </c>
      <c r="D332" s="2" t="s">
        <v>5405</v>
      </c>
      <c r="E332" s="2" t="s">
        <v>5482</v>
      </c>
      <c r="F332" s="2"/>
      <c r="G332" s="2" t="s">
        <v>5443</v>
      </c>
      <c r="H332" s="2" t="s">
        <v>2739</v>
      </c>
      <c r="I332" s="2" t="str">
        <f t="shared" si="292"/>
        <v>20240919-1218P0339-인쇄</v>
      </c>
      <c r="J332" s="2" t="str">
        <f t="shared" si="293"/>
        <v>20240919-1218P0339-합지</v>
      </c>
      <c r="K332" s="2" t="str">
        <f t="shared" si="294"/>
        <v>20240919-1218P0339-분단</v>
      </c>
      <c r="L332" s="2" t="str">
        <f t="shared" si="295"/>
        <v>20240919-1218P0339-제대</v>
      </c>
      <c r="M332" s="2" t="str">
        <f>VLOOKUP(H332, '쿼리1'!$A:$R, 17, 0)</f>
        <v>1도-동대문땡초불닭발-오돌뼈(냉동)350g(주소변경)</v>
      </c>
      <c r="N332" s="2" t="str">
        <f>VLOOKUP(H332, '쿼리1'!$A:$P, 15, 0)</f>
        <v>나이론110</v>
      </c>
      <c r="O332" s="2" t="s">
        <v>5719</v>
      </c>
      <c r="P332" s="2" t="str">
        <f>VLOOKUP(H332, '쿼리1'!$A:$R, 17, 0)</f>
        <v>1도-동대문땡초불닭발-오돌뼈(냉동)350g(주소변경)</v>
      </c>
      <c r="Q332" s="4">
        <f>VLOOKUP(H332, '쿼리1'!$A:$U, 20, 0)</f>
        <v>33333</v>
      </c>
      <c r="R332" s="2" t="s">
        <v>31</v>
      </c>
      <c r="S332" s="2" t="s">
        <v>5399</v>
      </c>
      <c r="T332" s="2" t="s">
        <v>5397</v>
      </c>
      <c r="U332" s="2" t="s">
        <v>31</v>
      </c>
      <c r="V332" s="3">
        <v>45560</v>
      </c>
      <c r="W332" s="3">
        <v>45559</v>
      </c>
      <c r="X332" s="6">
        <f t="shared" si="302"/>
        <v>-1</v>
      </c>
      <c r="Y332" s="3">
        <v>45565</v>
      </c>
      <c r="Z332" s="5" t="s">
        <v>5396</v>
      </c>
      <c r="AA332" s="6">
        <f ca="1">TODAY()-Y332</f>
        <v>91</v>
      </c>
      <c r="AB332" s="3" t="s">
        <v>5388</v>
      </c>
      <c r="AC332" s="2" t="s">
        <v>5388</v>
      </c>
      <c r="AD332" s="6" t="str">
        <f>IFERROR(AC332-AB332, "X")</f>
        <v>X</v>
      </c>
      <c r="AE332" s="3">
        <v>45567</v>
      </c>
      <c r="AF332" s="3">
        <v>45575</v>
      </c>
      <c r="AG332" s="2" t="str">
        <f t="shared" ref="AG332:AG333" si="305">IFERROR(IF(AF332-AE332&gt;0, "+" &amp; (AF332-AE332), AF332-AE332), "X")</f>
        <v>+8</v>
      </c>
      <c r="AH332" s="3">
        <v>45575</v>
      </c>
      <c r="AI332" s="3">
        <f t="shared" ref="AI332:AI333" si="306">AE332</f>
        <v>45567</v>
      </c>
      <c r="AJ332" s="3"/>
      <c r="AK332" s="2">
        <f t="shared" si="296"/>
        <v>-8</v>
      </c>
      <c r="AL332" s="2" t="s">
        <v>5567</v>
      </c>
      <c r="AM332" s="2" t="str">
        <f t="shared" si="297"/>
        <v>생산완료(-8)</v>
      </c>
      <c r="AN332" s="9">
        <f t="shared" si="298"/>
        <v>45575</v>
      </c>
      <c r="AO332" s="9">
        <f t="shared" si="299"/>
        <v>45567</v>
      </c>
      <c r="AP332" s="9"/>
      <c r="AQ332" s="2">
        <f t="shared" si="283"/>
        <v>-8</v>
      </c>
      <c r="AR332" s="12">
        <f t="shared" si="300"/>
        <v>-8</v>
      </c>
      <c r="AS332" t="s">
        <v>5567</v>
      </c>
      <c r="AT332" t="str">
        <f t="shared" si="301"/>
        <v>생산완료(-8)</v>
      </c>
    </row>
    <row r="333" spans="2:46" x14ac:dyDescent="0.3">
      <c r="B333" s="2" t="s">
        <v>5439</v>
      </c>
      <c r="C333" s="7">
        <v>-8</v>
      </c>
      <c r="D333" s="2" t="s">
        <v>5405</v>
      </c>
      <c r="E333" s="2" t="s">
        <v>5416</v>
      </c>
      <c r="F333" s="2"/>
      <c r="G333" s="2" t="s">
        <v>5443</v>
      </c>
      <c r="H333" s="2" t="s">
        <v>726</v>
      </c>
      <c r="I333" s="2" t="str">
        <f t="shared" si="292"/>
        <v>20240919-1219P0390-인쇄</v>
      </c>
      <c r="J333" s="2" t="str">
        <f t="shared" si="293"/>
        <v>20240919-1219P0390-합지</v>
      </c>
      <c r="K333" s="2" t="str">
        <f t="shared" si="294"/>
        <v>20240919-1219P0390-분단</v>
      </c>
      <c r="L333" s="2" t="str">
        <f t="shared" si="295"/>
        <v>20240919-1219P0390-제대</v>
      </c>
      <c r="M333" s="2" t="str">
        <f>VLOOKUP(H333, '쿼리1'!$A:$R, 17, 0)</f>
        <v>4도-한석길의 삭힌홍어회 200g원산지:외국산(아르헨티나,노르웨이,미국등)</v>
      </c>
      <c r="N333" s="2" t="str">
        <f>VLOOKUP(H333, '쿼리1'!$A:$P, 15, 0)</f>
        <v>나이론80</v>
      </c>
      <c r="O333" s="2" t="s">
        <v>5720</v>
      </c>
      <c r="P333" s="2" t="str">
        <f>VLOOKUP(H333, '쿼리1'!$A:$R, 17, 0)</f>
        <v>4도-한석길의 삭힌홍어회 200g원산지:외국산(아르헨티나,노르웨이,미국등)</v>
      </c>
      <c r="Q333" s="4">
        <f>VLOOKUP(H333, '쿼리1'!$A:$U, 20, 0)</f>
        <v>24000</v>
      </c>
      <c r="R333" s="2" t="s">
        <v>31</v>
      </c>
      <c r="S333" s="2" t="s">
        <v>31</v>
      </c>
      <c r="T333" s="2" t="s">
        <v>5397</v>
      </c>
      <c r="U333" s="2" t="s">
        <v>31</v>
      </c>
      <c r="V333" s="3">
        <v>45560</v>
      </c>
      <c r="W333" s="3">
        <v>45559</v>
      </c>
      <c r="X333" s="6">
        <f t="shared" si="302"/>
        <v>-1</v>
      </c>
      <c r="Y333" s="3">
        <v>45565</v>
      </c>
      <c r="Z333" s="3">
        <v>45563</v>
      </c>
      <c r="AA333" s="6">
        <f t="shared" ref="AA333:AA334" si="307">IFERROR(IF(Z333-Y333&gt;0, "+" &amp; (Z333-Y333), Z333-Y333), "X")</f>
        <v>-2</v>
      </c>
      <c r="AB333" s="3" t="s">
        <v>5388</v>
      </c>
      <c r="AC333" s="2" t="s">
        <v>5388</v>
      </c>
      <c r="AD333" s="6" t="str">
        <f>IFERROR(AC333-AB333, "X")</f>
        <v>X</v>
      </c>
      <c r="AE333" s="3">
        <v>45567</v>
      </c>
      <c r="AF333" s="3">
        <v>45575</v>
      </c>
      <c r="AG333" s="2" t="str">
        <f t="shared" si="305"/>
        <v>+8</v>
      </c>
      <c r="AH333" s="3">
        <v>45575</v>
      </c>
      <c r="AI333" s="3">
        <f t="shared" si="306"/>
        <v>45567</v>
      </c>
      <c r="AJ333" s="3"/>
      <c r="AK333" s="2">
        <f t="shared" si="296"/>
        <v>-8</v>
      </c>
      <c r="AL333" s="2" t="s">
        <v>5567</v>
      </c>
      <c r="AM333" s="2" t="str">
        <f t="shared" si="297"/>
        <v>생산완료(-8)</v>
      </c>
      <c r="AN333" s="9">
        <f t="shared" si="298"/>
        <v>45652</v>
      </c>
      <c r="AO333" s="9">
        <f t="shared" si="299"/>
        <v>45645</v>
      </c>
      <c r="AP333" s="9"/>
      <c r="AQ333" s="2">
        <f t="shared" si="283"/>
        <v>-7</v>
      </c>
      <c r="AR333" s="12">
        <f t="shared" si="300"/>
        <v>-7</v>
      </c>
      <c r="AS333" t="s">
        <v>5567</v>
      </c>
      <c r="AT333" t="str">
        <f t="shared" si="301"/>
        <v>생산완료(-7)</v>
      </c>
    </row>
    <row r="334" spans="2:46" x14ac:dyDescent="0.3">
      <c r="B334" s="2" t="s">
        <v>5431</v>
      </c>
      <c r="C334" s="7">
        <v>20</v>
      </c>
      <c r="D334" s="2" t="s">
        <v>5416</v>
      </c>
      <c r="E334" s="2" t="s">
        <v>5407</v>
      </c>
      <c r="F334" s="2" t="s">
        <v>5481</v>
      </c>
      <c r="G334" s="2"/>
      <c r="H334" s="2" t="s">
        <v>4710</v>
      </c>
      <c r="I334" s="2" t="str">
        <f t="shared" si="292"/>
        <v>20240919-1317P0028-인쇄</v>
      </c>
      <c r="J334" s="2" t="str">
        <f t="shared" si="293"/>
        <v>20240919-1317P0028-합지</v>
      </c>
      <c r="K334" s="2" t="str">
        <f t="shared" si="294"/>
        <v>20240919-1317P0028-분단</v>
      </c>
      <c r="L334" s="2" t="str">
        <f t="shared" si="295"/>
        <v>20240919-1317P0028-제대</v>
      </c>
      <c r="M334" s="2" t="str">
        <f>VLOOKUP(H334, '쿼리1'!$A:$R, 17, 0)</f>
        <v>1도-웅이네오돌뼈(대각선연속무늬)</v>
      </c>
      <c r="N334" s="2" t="str">
        <f>VLOOKUP(H334, '쿼리1'!$A:$P, 15, 0)</f>
        <v>패씨피피60</v>
      </c>
      <c r="O334" s="2" t="s">
        <v>5721</v>
      </c>
      <c r="P334" s="2" t="str">
        <f>VLOOKUP(H334, '쿼리1'!$A:$R, 17, 0)</f>
        <v>1도-웅이네오돌뼈(대각선연속무늬)</v>
      </c>
      <c r="Q334" s="4">
        <f>VLOOKUP(H334, '쿼리1'!$A:$U, 20, 0)</f>
        <v>240</v>
      </c>
      <c r="R334" s="2" t="s">
        <v>31</v>
      </c>
      <c r="S334" s="2" t="s">
        <v>31</v>
      </c>
      <c r="T334" s="2" t="s">
        <v>5399</v>
      </c>
      <c r="U334" s="2" t="s">
        <v>5397</v>
      </c>
      <c r="V334" s="3">
        <v>45560</v>
      </c>
      <c r="W334" s="3">
        <v>45558</v>
      </c>
      <c r="X334" s="6">
        <f t="shared" si="302"/>
        <v>-2</v>
      </c>
      <c r="Y334" s="3">
        <v>45565</v>
      </c>
      <c r="Z334" s="3">
        <v>45559</v>
      </c>
      <c r="AA334" s="6">
        <f t="shared" si="307"/>
        <v>-6</v>
      </c>
      <c r="AB334" s="3">
        <v>45566</v>
      </c>
      <c r="AC334" s="5" t="s">
        <v>5396</v>
      </c>
      <c r="AD334" s="6">
        <f t="shared" ref="AD334:AD335" ca="1" si="308">TODAY()-AB334</f>
        <v>90</v>
      </c>
      <c r="AE334" s="2" t="s">
        <v>5388</v>
      </c>
      <c r="AF334" s="2" t="s">
        <v>5388</v>
      </c>
      <c r="AG334" s="2" t="str">
        <f>IFERROR(AF334-AE334, "X")</f>
        <v>X</v>
      </c>
      <c r="AH334" s="3">
        <v>45559</v>
      </c>
      <c r="AI334" s="3">
        <v>45579</v>
      </c>
      <c r="AJ334" s="3"/>
      <c r="AK334" s="2" t="str">
        <f t="shared" si="296"/>
        <v>+20</v>
      </c>
      <c r="AL334" s="2" t="s">
        <v>5567</v>
      </c>
      <c r="AM334" s="2" t="str">
        <f t="shared" si="297"/>
        <v>생산완료(+20)</v>
      </c>
      <c r="AN334" s="9">
        <f t="shared" si="298"/>
        <v>45628</v>
      </c>
      <c r="AO334" s="9">
        <f t="shared" si="299"/>
        <v>45623</v>
      </c>
      <c r="AP334" s="9"/>
      <c r="AQ334" s="2">
        <f t="shared" si="283"/>
        <v>-5</v>
      </c>
      <c r="AR334" s="12">
        <f t="shared" si="300"/>
        <v>-5</v>
      </c>
      <c r="AS334" t="s">
        <v>5567</v>
      </c>
      <c r="AT334" t="str">
        <f t="shared" si="301"/>
        <v>생산완료(-5)</v>
      </c>
    </row>
    <row r="335" spans="2:46" x14ac:dyDescent="0.3">
      <c r="B335" s="2" t="s">
        <v>5608</v>
      </c>
      <c r="C335" s="8">
        <v>-83</v>
      </c>
      <c r="D335" s="2"/>
      <c r="E335" s="2"/>
      <c r="F335" s="2" t="s">
        <v>5458</v>
      </c>
      <c r="G335" s="2"/>
      <c r="H335" s="2" t="s">
        <v>4630</v>
      </c>
      <c r="I335" s="2" t="str">
        <f t="shared" si="292"/>
        <v>20240919-2000147227-인쇄</v>
      </c>
      <c r="J335" s="2" t="str">
        <f t="shared" si="293"/>
        <v>20240919-2000147227-합지</v>
      </c>
      <c r="K335" s="2" t="str">
        <f t="shared" si="294"/>
        <v>20240919-2000147227-분단</v>
      </c>
      <c r="L335" s="2" t="str">
        <f t="shared" si="295"/>
        <v>20240919-2000147227-제대</v>
      </c>
      <c r="M335" s="2" t="str">
        <f>VLOOKUP(H335, '쿼리1'!$A:$R, 17, 0)</f>
        <v>무지</v>
      </c>
      <c r="N335" s="2" t="str">
        <f>VLOOKUP(H335, '쿼리1'!$A:$P, 15, 0)</f>
        <v>PET80</v>
      </c>
      <c r="O335" s="2">
        <v>2000147227</v>
      </c>
      <c r="P335" s="2" t="str">
        <f>VLOOKUP(H335, '쿼리1'!$A:$R, 17, 0)</f>
        <v>무지</v>
      </c>
      <c r="Q335" s="4">
        <f>VLOOKUP(H335, '쿼리1'!$A:$U, 20, 0)</f>
        <v>120</v>
      </c>
      <c r="R335" s="2" t="s">
        <v>5397</v>
      </c>
      <c r="S335" s="2" t="s">
        <v>5397</v>
      </c>
      <c r="T335" s="2" t="s">
        <v>5399</v>
      </c>
      <c r="U335" s="2" t="s">
        <v>5397</v>
      </c>
      <c r="V335" s="2" t="s">
        <v>5388</v>
      </c>
      <c r="W335" s="2" t="s">
        <v>5388</v>
      </c>
      <c r="X335" s="6" t="str">
        <f>IFERROR(W335-V335, "X")</f>
        <v>X</v>
      </c>
      <c r="Y335" s="3" t="s">
        <v>5388</v>
      </c>
      <c r="Z335" s="5" t="s">
        <v>5388</v>
      </c>
      <c r="AA335" s="6" t="str">
        <f>IFERROR(Z335-Y335, "X")</f>
        <v>X</v>
      </c>
      <c r="AB335" s="3">
        <v>45555</v>
      </c>
      <c r="AC335" s="5" t="s">
        <v>5396</v>
      </c>
      <c r="AD335" s="6">
        <f t="shared" ca="1" si="308"/>
        <v>101</v>
      </c>
      <c r="AE335" s="2" t="s">
        <v>5388</v>
      </c>
      <c r="AF335" s="2" t="s">
        <v>5388</v>
      </c>
      <c r="AG335" s="2" t="str">
        <f>IFERROR(AF335-AE335, "X")</f>
        <v>X</v>
      </c>
      <c r="AH335" s="2" t="s">
        <v>5388</v>
      </c>
      <c r="AI335" s="3">
        <v>45573</v>
      </c>
      <c r="AJ335" s="3">
        <f ca="1">TODAY()</f>
        <v>45656</v>
      </c>
      <c r="AK335" s="2">
        <f t="shared" si="296"/>
        <v>-83</v>
      </c>
      <c r="AL335" s="2" t="str">
        <f>IF(C335&lt;0, "진행중", "지연")</f>
        <v>진행중</v>
      </c>
      <c r="AM335" s="2" t="str">
        <f t="shared" si="297"/>
        <v>진행중(-83)</v>
      </c>
      <c r="AN335" s="9">
        <f t="shared" si="298"/>
        <v>45650</v>
      </c>
      <c r="AO335" s="9">
        <f t="shared" si="299"/>
        <v>45646</v>
      </c>
      <c r="AP335" s="9"/>
      <c r="AQ335" s="6">
        <f t="shared" si="283"/>
        <v>-4</v>
      </c>
      <c r="AR335" s="12">
        <f t="shared" si="300"/>
        <v>-4</v>
      </c>
      <c r="AS335" t="s">
        <v>5567</v>
      </c>
      <c r="AT335" t="str">
        <f t="shared" si="301"/>
        <v>생산완료(-4)</v>
      </c>
    </row>
    <row r="336" spans="2:46" x14ac:dyDescent="0.3">
      <c r="B336" s="2" t="s">
        <v>5522</v>
      </c>
      <c r="C336" s="7">
        <v>-12</v>
      </c>
      <c r="D336" s="2" t="s">
        <v>5429</v>
      </c>
      <c r="E336" s="2"/>
      <c r="F336" s="2"/>
      <c r="G336" s="2" t="s">
        <v>5419</v>
      </c>
      <c r="H336" s="2" t="s">
        <v>2043</v>
      </c>
      <c r="I336" s="2" t="str">
        <f t="shared" si="292"/>
        <v>20240919-2000152350-인쇄</v>
      </c>
      <c r="J336" s="2" t="str">
        <f t="shared" si="293"/>
        <v>20240919-2000152350-합지</v>
      </c>
      <c r="K336" s="2" t="str">
        <f t="shared" si="294"/>
        <v>20240919-2000152350-분단</v>
      </c>
      <c r="L336" s="2" t="str">
        <f t="shared" si="295"/>
        <v>20240919-2000152350-제대</v>
      </c>
      <c r="M336" s="2" t="str">
        <f>VLOOKUP(H336, '쿼리1'!$A:$R, 17, 0)</f>
        <v>1도-블랑제리)접착식(150)</v>
      </c>
      <c r="N336" s="2" t="str">
        <f>VLOOKUP(H336, '쿼리1'!$A:$P, 15, 0)</f>
        <v>OPP(투명)40</v>
      </c>
      <c r="O336" s="2">
        <v>2000152350</v>
      </c>
      <c r="P336" s="2" t="str">
        <f>VLOOKUP(H336, '쿼리1'!$A:$R, 17, 0)</f>
        <v>1도-블랑제리)접착식(150)</v>
      </c>
      <c r="Q336" s="4">
        <f>VLOOKUP(H336, '쿼리1'!$A:$U, 20, 0)</f>
        <v>26666</v>
      </c>
      <c r="R336" s="2" t="s">
        <v>31</v>
      </c>
      <c r="S336" s="2" t="s">
        <v>5397</v>
      </c>
      <c r="T336" s="2" t="s">
        <v>5397</v>
      </c>
      <c r="U336" s="2" t="s">
        <v>31</v>
      </c>
      <c r="V336" s="3">
        <v>45560</v>
      </c>
      <c r="W336" s="3">
        <v>45574</v>
      </c>
      <c r="X336" s="6" t="str">
        <f>IFERROR(IF(W336-V336&gt;0, "+" &amp; (W336-V336), W336-V336), "X")</f>
        <v>+14</v>
      </c>
      <c r="Y336" s="2" t="s">
        <v>5388</v>
      </c>
      <c r="Z336" s="3" t="s">
        <v>5388</v>
      </c>
      <c r="AA336" s="6" t="str">
        <f>IFERROR(Z336-Y336, "X")</f>
        <v>X</v>
      </c>
      <c r="AB336" s="3" t="s">
        <v>5388</v>
      </c>
      <c r="AC336" s="2" t="s">
        <v>5388</v>
      </c>
      <c r="AD336" s="6" t="str">
        <f>IFERROR(AC336-AB336, "X")</f>
        <v>X</v>
      </c>
      <c r="AE336" s="3">
        <v>45562</v>
      </c>
      <c r="AF336" s="3">
        <v>45571</v>
      </c>
      <c r="AG336" s="2" t="str">
        <f>IFERROR(IF(AF336-AE336&gt;0, "+" &amp; (AF336-AE336), AF336-AE336), "X")</f>
        <v>+9</v>
      </c>
      <c r="AH336" s="3">
        <v>45574</v>
      </c>
      <c r="AI336" s="3">
        <f>AE336</f>
        <v>45562</v>
      </c>
      <c r="AJ336" s="3"/>
      <c r="AK336" s="2">
        <f t="shared" si="296"/>
        <v>-12</v>
      </c>
      <c r="AL336" s="2" t="s">
        <v>5567</v>
      </c>
      <c r="AM336" s="2" t="str">
        <f t="shared" si="297"/>
        <v>생산완료(-12)</v>
      </c>
      <c r="AN336" s="9">
        <f t="shared" si="298"/>
        <v>45574</v>
      </c>
      <c r="AO336" s="9">
        <f t="shared" si="299"/>
        <v>45562</v>
      </c>
      <c r="AP336" s="9"/>
      <c r="AQ336" s="2">
        <f t="shared" si="283"/>
        <v>-12</v>
      </c>
      <c r="AR336" s="12">
        <f t="shared" si="300"/>
        <v>-12</v>
      </c>
      <c r="AS336" t="s">
        <v>5567</v>
      </c>
      <c r="AT336" t="str">
        <f t="shared" si="301"/>
        <v>생산완료(-12)</v>
      </c>
    </row>
    <row r="337" spans="2:46" x14ac:dyDescent="0.3">
      <c r="B337" s="2" t="s">
        <v>5615</v>
      </c>
      <c r="C337" s="8">
        <v>-75</v>
      </c>
      <c r="D337" s="2"/>
      <c r="E337" s="2"/>
      <c r="F337" s="2"/>
      <c r="G337" s="2"/>
      <c r="H337" s="2" t="s">
        <v>747</v>
      </c>
      <c r="I337" s="2" t="str">
        <f t="shared" si="292"/>
        <v>20240919-2000154855-인쇄</v>
      </c>
      <c r="J337" s="2" t="str">
        <f t="shared" si="293"/>
        <v>20240919-2000154855-합지</v>
      </c>
      <c r="K337" s="2" t="str">
        <f t="shared" si="294"/>
        <v>20240919-2000154855-분단</v>
      </c>
      <c r="L337" s="2" t="str">
        <f t="shared" si="295"/>
        <v>20240919-2000154855-제대</v>
      </c>
      <c r="M337" s="2" t="str">
        <f>VLOOKUP(H337, '쿼리1'!$A:$R, 17, 0)</f>
        <v>단면1도(먹)-AZLA공용(S,M,L)</v>
      </c>
      <c r="N337" s="2" t="str">
        <f>VLOOKUP(H337, '쿼리1'!$A:$P, 15, 0)</f>
        <v>PE튜브(투명)50</v>
      </c>
      <c r="O337" s="2">
        <v>2000154855</v>
      </c>
      <c r="P337" s="2" t="str">
        <f>VLOOKUP(H337, '쿼리1'!$A:$R, 17, 0)</f>
        <v>단면1도(먹)-AZLA공용(S,M,L)</v>
      </c>
      <c r="Q337" s="4">
        <f>VLOOKUP(H337, '쿼리1'!$A:$U, 20, 0)</f>
        <v>50000</v>
      </c>
      <c r="R337" s="2" t="s">
        <v>5397</v>
      </c>
      <c r="S337" s="2" t="s">
        <v>5397</v>
      </c>
      <c r="T337" s="2" t="s">
        <v>5397</v>
      </c>
      <c r="U337" s="2" t="s">
        <v>5397</v>
      </c>
      <c r="V337" s="2" t="s">
        <v>5388</v>
      </c>
      <c r="W337" s="2" t="s">
        <v>5388</v>
      </c>
      <c r="X337" s="6" t="str">
        <f>IFERROR(W337-V337, "X")</f>
        <v>X</v>
      </c>
      <c r="Y337" s="2" t="s">
        <v>5388</v>
      </c>
      <c r="Z337" s="2" t="s">
        <v>5388</v>
      </c>
      <c r="AA337" s="6" t="str">
        <f>IFERROR(Z337-Y337, "X")</f>
        <v>X</v>
      </c>
      <c r="AB337" s="2" t="s">
        <v>5388</v>
      </c>
      <c r="AC337" s="2" t="s">
        <v>5388</v>
      </c>
      <c r="AD337" s="6" t="str">
        <f>IFERROR(AC337-AB337, "X")</f>
        <v>X</v>
      </c>
      <c r="AE337" s="2" t="s">
        <v>5388</v>
      </c>
      <c r="AF337" s="2" t="s">
        <v>5388</v>
      </c>
      <c r="AG337" s="2" t="str">
        <f>IFERROR(AF337-AE337, "X")</f>
        <v>X</v>
      </c>
      <c r="AH337" s="2" t="s">
        <v>5388</v>
      </c>
      <c r="AI337" s="3">
        <v>45581</v>
      </c>
      <c r="AJ337" s="3">
        <f t="shared" ref="AJ337:AJ338" ca="1" si="309">TODAY()</f>
        <v>45656</v>
      </c>
      <c r="AK337" s="2">
        <f t="shared" si="296"/>
        <v>-75</v>
      </c>
      <c r="AL337" s="2" t="str">
        <f>IF(C337&lt;0, "진행중", "지연")</f>
        <v>진행중</v>
      </c>
      <c r="AM337" s="2" t="str">
        <f t="shared" si="297"/>
        <v>진행중(-75)</v>
      </c>
      <c r="AN337" s="9">
        <f t="shared" si="298"/>
        <v>0</v>
      </c>
      <c r="AO337" s="9">
        <f t="shared" si="299"/>
        <v>45581</v>
      </c>
      <c r="AP337" s="9">
        <f t="shared" ref="AP337:AP338" ca="1" si="310">TODAY()</f>
        <v>45656</v>
      </c>
      <c r="AQ337" s="6">
        <f t="shared" ref="AQ337:AQ338" ca="1" si="311">AO337-AP337</f>
        <v>-75</v>
      </c>
      <c r="AR337" s="12">
        <f t="shared" ca="1" si="300"/>
        <v>-75</v>
      </c>
      <c r="AS337" t="str">
        <f t="shared" ref="AS337:AS338" ca="1" si="312">IF(AQ337&lt;0, "진행중", "지연")</f>
        <v>진행중</v>
      </c>
      <c r="AT337" t="str">
        <f t="shared" ca="1" si="301"/>
        <v>진행중(-75)</v>
      </c>
    </row>
    <row r="338" spans="2:46" x14ac:dyDescent="0.3">
      <c r="B338" s="2" t="s">
        <v>5611</v>
      </c>
      <c r="C338" s="8">
        <v>-82</v>
      </c>
      <c r="D338" s="2"/>
      <c r="E338" s="2"/>
      <c r="F338" s="2"/>
      <c r="G338" s="2"/>
      <c r="H338" s="2" t="s">
        <v>753</v>
      </c>
      <c r="I338" s="2" t="str">
        <f t="shared" si="292"/>
        <v>20240919-2000154857-인쇄</v>
      </c>
      <c r="J338" s="2" t="str">
        <f t="shared" si="293"/>
        <v>20240919-2000154857-합지</v>
      </c>
      <c r="K338" s="2" t="str">
        <f t="shared" si="294"/>
        <v>20240919-2000154857-분단</v>
      </c>
      <c r="L338" s="2" t="str">
        <f t="shared" si="295"/>
        <v>20240919-2000154857-제대</v>
      </c>
      <c r="M338" s="2" t="str">
        <f>VLOOKUP(H338, '쿼리1'!$A:$R, 17, 0)</f>
        <v>단면1도(먹)-AZLA공용(SS,ML)</v>
      </c>
      <c r="N338" s="2" t="str">
        <f>VLOOKUP(H338, '쿼리1'!$A:$P, 15, 0)</f>
        <v>PE튜브(투명)50</v>
      </c>
      <c r="O338" s="2">
        <v>2000154857</v>
      </c>
      <c r="P338" s="2" t="str">
        <f>VLOOKUP(H338, '쿼리1'!$A:$R, 17, 0)</f>
        <v>단면1도(먹)-AZLA공용(SS,ML)</v>
      </c>
      <c r="Q338" s="4">
        <f>VLOOKUP(H338, '쿼리1'!$A:$U, 20, 0)</f>
        <v>50000</v>
      </c>
      <c r="R338" s="2" t="s">
        <v>5397</v>
      </c>
      <c r="S338" s="2" t="s">
        <v>5397</v>
      </c>
      <c r="T338" s="2" t="s">
        <v>5397</v>
      </c>
      <c r="U338" s="2" t="s">
        <v>5397</v>
      </c>
      <c r="V338" s="2" t="s">
        <v>5388</v>
      </c>
      <c r="W338" s="2" t="s">
        <v>5388</v>
      </c>
      <c r="X338" s="6" t="str">
        <f>IFERROR(W338-V338, "X")</f>
        <v>X</v>
      </c>
      <c r="Y338" s="2" t="s">
        <v>5388</v>
      </c>
      <c r="Z338" s="2" t="s">
        <v>5388</v>
      </c>
      <c r="AA338" s="6" t="str">
        <f>IFERROR(Z338-Y338, "X")</f>
        <v>X</v>
      </c>
      <c r="AB338" s="2" t="s">
        <v>5388</v>
      </c>
      <c r="AC338" s="2" t="s">
        <v>5388</v>
      </c>
      <c r="AD338" s="6" t="str">
        <f>IFERROR(AC338-AB338, "X")</f>
        <v>X</v>
      </c>
      <c r="AE338" s="2" t="s">
        <v>5388</v>
      </c>
      <c r="AF338" s="2" t="s">
        <v>5388</v>
      </c>
      <c r="AG338" s="2" t="str">
        <f>IFERROR(AF338-AE338, "X")</f>
        <v>X</v>
      </c>
      <c r="AH338" s="2" t="s">
        <v>5388</v>
      </c>
      <c r="AI338" s="3">
        <v>45574</v>
      </c>
      <c r="AJ338" s="3">
        <f t="shared" ca="1" si="309"/>
        <v>45656</v>
      </c>
      <c r="AK338" s="2">
        <f t="shared" si="296"/>
        <v>-82</v>
      </c>
      <c r="AL338" s="2" t="str">
        <f>IF(C338&lt;0, "진행중", "지연")</f>
        <v>진행중</v>
      </c>
      <c r="AM338" s="2" t="str">
        <f t="shared" si="297"/>
        <v>진행중(-82)</v>
      </c>
      <c r="AN338" s="9">
        <f t="shared" si="298"/>
        <v>0</v>
      </c>
      <c r="AO338" s="9">
        <f t="shared" si="299"/>
        <v>45574</v>
      </c>
      <c r="AP338" s="9">
        <f t="shared" ca="1" si="310"/>
        <v>45656</v>
      </c>
      <c r="AQ338" s="6">
        <f t="shared" ca="1" si="311"/>
        <v>-82</v>
      </c>
      <c r="AR338" s="12">
        <f t="shared" ca="1" si="300"/>
        <v>-82</v>
      </c>
      <c r="AS338" t="str">
        <f t="shared" ca="1" si="312"/>
        <v>진행중</v>
      </c>
      <c r="AT338" t="str">
        <f t="shared" ca="1" si="301"/>
        <v>진행중(-82)</v>
      </c>
    </row>
    <row r="339" spans="2:46" x14ac:dyDescent="0.3">
      <c r="B339" s="2" t="s">
        <v>5530</v>
      </c>
      <c r="C339" s="7">
        <v>-13</v>
      </c>
      <c r="D339" s="2" t="s">
        <v>5429</v>
      </c>
      <c r="E339" s="2"/>
      <c r="F339" s="2"/>
      <c r="G339" s="2" t="s">
        <v>5455</v>
      </c>
      <c r="H339" s="2" t="s">
        <v>1716</v>
      </c>
      <c r="I339" s="2" t="str">
        <f t="shared" si="292"/>
        <v>20240919-2000168604-인쇄</v>
      </c>
      <c r="J339" s="2" t="str">
        <f t="shared" si="293"/>
        <v>20240919-2000168604-합지</v>
      </c>
      <c r="K339" s="2" t="str">
        <f t="shared" si="294"/>
        <v>20240919-2000168604-분단</v>
      </c>
      <c r="L339" s="2" t="str">
        <f t="shared" si="295"/>
        <v>20240919-2000168604-제대</v>
      </c>
      <c r="M339" s="2" t="str">
        <f>VLOOKUP(H339, '쿼리1'!$A:$R, 17, 0)</f>
        <v>단면1도-메트로폴리탄 런드리백</v>
      </c>
      <c r="N339" s="2" t="str">
        <f>VLOOKUP(H339, '쿼리1'!$A:$P, 15, 0)</f>
        <v>PE튜브(유백)50</v>
      </c>
      <c r="O339" s="2">
        <v>2000168604</v>
      </c>
      <c r="P339" s="2" t="str">
        <f>VLOOKUP(H339, '쿼리1'!$A:$R, 17, 0)</f>
        <v>단면1도-메트로폴리탄 런드리백</v>
      </c>
      <c r="Q339" s="4">
        <f>VLOOKUP(H339, '쿼리1'!$A:$U, 20, 0)</f>
        <v>10000</v>
      </c>
      <c r="R339" s="2" t="s">
        <v>31</v>
      </c>
      <c r="S339" s="2" t="s">
        <v>5397</v>
      </c>
      <c r="T339" s="2" t="s">
        <v>5397</v>
      </c>
      <c r="U339" s="2" t="s">
        <v>31</v>
      </c>
      <c r="V339" s="3">
        <v>45560</v>
      </c>
      <c r="W339" s="3">
        <v>45574</v>
      </c>
      <c r="X339" s="6" t="str">
        <f>IFERROR(IF(W339-V339&gt;0, "+" &amp; (W339-V339), W339-V339), "X")</f>
        <v>+14</v>
      </c>
      <c r="Y339" s="2" t="s">
        <v>5388</v>
      </c>
      <c r="Z339" s="3" t="s">
        <v>5388</v>
      </c>
      <c r="AA339" s="6" t="str">
        <f>IFERROR(Z339-Y339, "X")</f>
        <v>X</v>
      </c>
      <c r="AB339" s="3" t="s">
        <v>5388</v>
      </c>
      <c r="AC339" s="2" t="s">
        <v>5388</v>
      </c>
      <c r="AD339" s="6" t="str">
        <f>IFERROR(AC339-AB339, "X")</f>
        <v>X</v>
      </c>
      <c r="AE339" s="3">
        <v>45562</v>
      </c>
      <c r="AF339" s="3">
        <v>45575</v>
      </c>
      <c r="AG339" s="2" t="str">
        <f t="shared" ref="AG339:AG340" si="313">IFERROR(IF(AF339-AE339&gt;0, "+" &amp; (AF339-AE339), AF339-AE339), "X")</f>
        <v>+13</v>
      </c>
      <c r="AH339" s="3">
        <v>45575</v>
      </c>
      <c r="AI339" s="3">
        <f t="shared" ref="AI339:AI340" si="314">AE339</f>
        <v>45562</v>
      </c>
      <c r="AJ339" s="3"/>
      <c r="AK339" s="2">
        <f t="shared" si="296"/>
        <v>-13</v>
      </c>
      <c r="AL339" s="2" t="s">
        <v>5567</v>
      </c>
      <c r="AM339" s="2" t="str">
        <f t="shared" si="297"/>
        <v>생산완료(-13)</v>
      </c>
      <c r="AN339" s="9">
        <f t="shared" si="298"/>
        <v>45575</v>
      </c>
      <c r="AO339" s="9">
        <f t="shared" si="299"/>
        <v>45562</v>
      </c>
      <c r="AP339" s="9"/>
      <c r="AQ339" s="2">
        <f t="shared" ref="AQ339:AQ367" si="315">AO339-AN339</f>
        <v>-13</v>
      </c>
      <c r="AR339" s="12">
        <f t="shared" si="300"/>
        <v>-13</v>
      </c>
      <c r="AS339" t="s">
        <v>5567</v>
      </c>
      <c r="AT339" t="str">
        <f t="shared" si="301"/>
        <v>생산완료(-13)</v>
      </c>
    </row>
    <row r="340" spans="2:46" x14ac:dyDescent="0.3">
      <c r="B340" s="2" t="s">
        <v>5517</v>
      </c>
      <c r="C340" s="7">
        <v>-21</v>
      </c>
      <c r="D340" s="2"/>
      <c r="E340" s="2" t="s">
        <v>5431</v>
      </c>
      <c r="F340" s="2"/>
      <c r="G340" s="2" t="s">
        <v>5449</v>
      </c>
      <c r="H340" s="2" t="s">
        <v>1027</v>
      </c>
      <c r="I340" s="2" t="str">
        <f t="shared" si="292"/>
        <v>20240920-1000137857-인쇄</v>
      </c>
      <c r="J340" s="2" t="str">
        <f t="shared" si="293"/>
        <v>20240920-1000137857-합지</v>
      </c>
      <c r="K340" s="2" t="str">
        <f t="shared" si="294"/>
        <v>20240920-1000137857-분단</v>
      </c>
      <c r="L340" s="2" t="str">
        <f t="shared" si="295"/>
        <v>20240920-1000137857-제대</v>
      </c>
      <c r="M340" s="2" t="str">
        <f>VLOOKUP(H340, '쿼리1'!$A:$R, 17, 0)</f>
        <v>무지</v>
      </c>
      <c r="N340" s="2" t="str">
        <f>VLOOKUP(H340, '쿼리1'!$A:$P, 15, 0)</f>
        <v>나이론60</v>
      </c>
      <c r="O340" s="2">
        <v>1000137857</v>
      </c>
      <c r="P340" s="2" t="str">
        <f>VLOOKUP(H340, '쿼리1'!$A:$R, 17, 0)</f>
        <v>무지</v>
      </c>
      <c r="Q340" s="4">
        <f>VLOOKUP(H340, '쿼리1'!$A:$U, 20, 0)</f>
        <v>48000</v>
      </c>
      <c r="R340" s="2" t="s">
        <v>5397</v>
      </c>
      <c r="S340" s="2" t="s">
        <v>31</v>
      </c>
      <c r="T340" s="2" t="s">
        <v>5397</v>
      </c>
      <c r="U340" s="2" t="s">
        <v>31</v>
      </c>
      <c r="V340" s="2" t="s">
        <v>5388</v>
      </c>
      <c r="W340" s="3" t="s">
        <v>5388</v>
      </c>
      <c r="X340" s="6" t="str">
        <f>IFERROR(W340-V340, "X")</f>
        <v>X</v>
      </c>
      <c r="Y340" s="3">
        <v>45566</v>
      </c>
      <c r="Z340" s="3">
        <v>45586</v>
      </c>
      <c r="AA340" s="6" t="str">
        <f t="shared" ref="AA340:AA350" si="316">IFERROR(IF(Z340-Y340&gt;0, "+" &amp; (Z340-Y340), Z340-Y340), "X")</f>
        <v>+20</v>
      </c>
      <c r="AB340" s="3" t="s">
        <v>5388</v>
      </c>
      <c r="AC340" s="2" t="s">
        <v>5388</v>
      </c>
      <c r="AD340" s="6" t="str">
        <f>IFERROR(AC340-AB340, "X")</f>
        <v>X</v>
      </c>
      <c r="AE340" s="3">
        <v>45568</v>
      </c>
      <c r="AF340" s="3">
        <v>45589</v>
      </c>
      <c r="AG340" s="2" t="str">
        <f t="shared" si="313"/>
        <v>+21</v>
      </c>
      <c r="AH340" s="3">
        <v>45589</v>
      </c>
      <c r="AI340" s="3">
        <f t="shared" si="314"/>
        <v>45568</v>
      </c>
      <c r="AJ340" s="3"/>
      <c r="AK340" s="2">
        <f t="shared" si="296"/>
        <v>-21</v>
      </c>
      <c r="AL340" s="2" t="s">
        <v>5567</v>
      </c>
      <c r="AM340" s="2" t="str">
        <f t="shared" si="297"/>
        <v>생산완료(-21)</v>
      </c>
      <c r="AN340" s="9">
        <f t="shared" si="298"/>
        <v>45589</v>
      </c>
      <c r="AO340" s="9">
        <f t="shared" si="299"/>
        <v>45580</v>
      </c>
      <c r="AP340" s="9"/>
      <c r="AQ340" s="2">
        <f t="shared" si="315"/>
        <v>-9</v>
      </c>
      <c r="AR340" s="12">
        <f t="shared" si="300"/>
        <v>-9</v>
      </c>
      <c r="AS340" t="s">
        <v>5567</v>
      </c>
      <c r="AT340" t="str">
        <f t="shared" si="301"/>
        <v>생산완료(-9)</v>
      </c>
    </row>
    <row r="341" spans="2:46" x14ac:dyDescent="0.3">
      <c r="B341" s="2" t="s">
        <v>5421</v>
      </c>
      <c r="C341" s="7">
        <v>5</v>
      </c>
      <c r="D341" s="2" t="s">
        <v>5405</v>
      </c>
      <c r="E341" s="2" t="s">
        <v>5418</v>
      </c>
      <c r="F341" s="2" t="s">
        <v>5406</v>
      </c>
      <c r="G341" s="2"/>
      <c r="H341" s="2" t="s">
        <v>5311</v>
      </c>
      <c r="I341" s="2" t="str">
        <f t="shared" si="292"/>
        <v>20240920-1000138622-인쇄</v>
      </c>
      <c r="J341" s="2" t="str">
        <f t="shared" si="293"/>
        <v>20240920-1000138622-합지</v>
      </c>
      <c r="K341" s="2" t="str">
        <f t="shared" si="294"/>
        <v>20240920-1000138622-분단</v>
      </c>
      <c r="L341" s="2" t="str">
        <f t="shared" si="295"/>
        <v>20240920-1000138622-제대</v>
      </c>
      <c r="M341" s="2" t="str">
        <f>VLOOKUP(H341, '쿼리1'!$A:$R, 17, 0)</f>
        <v>1도-MH 냉동 바질치즈치아바타 샌드위치 내포장지-사이즈변경</v>
      </c>
      <c r="N341" s="2" t="str">
        <f>VLOOKUP(H341, '쿼리1'!$A:$P, 15, 0)</f>
        <v>오씨피피(투명)50</v>
      </c>
      <c r="O341" s="2">
        <v>1000138622</v>
      </c>
      <c r="P341" s="2" t="str">
        <f>VLOOKUP(H341, '쿼리1'!$A:$R, 17, 0)</f>
        <v>1도-MH 냉동 바질치즈치아바타 샌드위치 내포장지-사이즈변경</v>
      </c>
      <c r="Q341" s="4">
        <f>VLOOKUP(H341, '쿼리1'!$A:$U, 20, 0)</f>
        <v>160</v>
      </c>
      <c r="R341" s="2" t="s">
        <v>31</v>
      </c>
      <c r="S341" s="2" t="s">
        <v>31</v>
      </c>
      <c r="T341" s="2" t="s">
        <v>31</v>
      </c>
      <c r="U341" s="2" t="s">
        <v>5397</v>
      </c>
      <c r="V341" s="3">
        <v>45561</v>
      </c>
      <c r="W341" s="3">
        <v>45560</v>
      </c>
      <c r="X341" s="6">
        <f>IFERROR(IF(W341-V341&gt;0, "+" &amp; (W341-V341), W341-V341), "X")</f>
        <v>-1</v>
      </c>
      <c r="Y341" s="3">
        <v>45566</v>
      </c>
      <c r="Z341" s="3">
        <v>45562</v>
      </c>
      <c r="AA341" s="6">
        <f t="shared" si="316"/>
        <v>-4</v>
      </c>
      <c r="AB341" s="3">
        <v>45567</v>
      </c>
      <c r="AC341" s="3">
        <v>45562</v>
      </c>
      <c r="AD341" s="6">
        <f t="shared" ref="AD341:AD342" si="317">IFERROR(IF(AC341-AB341&gt;0, "+" &amp; (AC341-AB341), AC341-AB341), "X")</f>
        <v>-5</v>
      </c>
      <c r="AE341" s="2" t="s">
        <v>5388</v>
      </c>
      <c r="AF341" s="2" t="s">
        <v>5388</v>
      </c>
      <c r="AG341" s="2" t="str">
        <f>IFERROR(AF341-AE341, "X")</f>
        <v>X</v>
      </c>
      <c r="AH341" s="3">
        <v>45562</v>
      </c>
      <c r="AI341" s="3">
        <f>AB341</f>
        <v>45567</v>
      </c>
      <c r="AJ341" s="3"/>
      <c r="AK341" s="2" t="str">
        <f t="shared" si="296"/>
        <v>+5</v>
      </c>
      <c r="AL341" s="2" t="s">
        <v>5567</v>
      </c>
      <c r="AM341" s="2" t="str">
        <f t="shared" si="297"/>
        <v>생산완료(+5)</v>
      </c>
      <c r="AN341" s="9">
        <f t="shared" si="298"/>
        <v>45650</v>
      </c>
      <c r="AO341" s="9">
        <f t="shared" si="299"/>
        <v>45649</v>
      </c>
      <c r="AP341" s="9"/>
      <c r="AQ341" s="2">
        <f t="shared" si="315"/>
        <v>-1</v>
      </c>
      <c r="AR341" s="12">
        <f t="shared" si="300"/>
        <v>-1</v>
      </c>
      <c r="AS341" t="s">
        <v>5567</v>
      </c>
      <c r="AT341" t="str">
        <f t="shared" si="301"/>
        <v>생산완료(-1)</v>
      </c>
    </row>
    <row r="342" spans="2:46" x14ac:dyDescent="0.3">
      <c r="B342" s="2" t="s">
        <v>5415</v>
      </c>
      <c r="C342" s="7">
        <v>-3</v>
      </c>
      <c r="D342" s="2"/>
      <c r="E342" s="2" t="s">
        <v>5436</v>
      </c>
      <c r="F342" s="2" t="s">
        <v>5407</v>
      </c>
      <c r="G342" s="2" t="s">
        <v>5408</v>
      </c>
      <c r="H342" s="2" t="s">
        <v>3140</v>
      </c>
      <c r="I342" s="2" t="str">
        <f t="shared" si="292"/>
        <v>20240920-1000139379-인쇄</v>
      </c>
      <c r="J342" s="2" t="str">
        <f t="shared" si="293"/>
        <v>20240920-1000139379-합지</v>
      </c>
      <c r="K342" s="2" t="str">
        <f t="shared" si="294"/>
        <v>20240920-1000139379-분단</v>
      </c>
      <c r="L342" s="2" t="str">
        <f t="shared" si="295"/>
        <v>20240920-1000139379-제대</v>
      </c>
      <c r="M342" s="2" t="str">
        <f>VLOOKUP(H342, '쿼리1'!$A:$R, 17, 0)</f>
        <v>무지</v>
      </c>
      <c r="N342" s="2" t="str">
        <f>VLOOKUP(H342, '쿼리1'!$A:$P, 15, 0)</f>
        <v>패트140</v>
      </c>
      <c r="O342" s="2">
        <v>1000139379</v>
      </c>
      <c r="P342" s="2" t="str">
        <f>VLOOKUP(H342, '쿼리1'!$A:$R, 17, 0)</f>
        <v>무지</v>
      </c>
      <c r="Q342" s="4">
        <f>VLOOKUP(H342, '쿼리1'!$A:$U, 20, 0)</f>
        <v>42857</v>
      </c>
      <c r="R342" s="2" t="s">
        <v>5397</v>
      </c>
      <c r="S342" s="2" t="s">
        <v>31</v>
      </c>
      <c r="T342" s="2" t="s">
        <v>31</v>
      </c>
      <c r="U342" s="2" t="s">
        <v>31</v>
      </c>
      <c r="V342" s="2" t="s">
        <v>5388</v>
      </c>
      <c r="W342" s="3" t="s">
        <v>5388</v>
      </c>
      <c r="X342" s="6" t="str">
        <f>IFERROR(W342-V342, "X")</f>
        <v>X</v>
      </c>
      <c r="Y342" s="3">
        <v>45567</v>
      </c>
      <c r="Z342" s="3">
        <v>45560</v>
      </c>
      <c r="AA342" s="6">
        <f t="shared" si="316"/>
        <v>-7</v>
      </c>
      <c r="AB342" s="3">
        <v>45568</v>
      </c>
      <c r="AC342" s="3">
        <v>45562</v>
      </c>
      <c r="AD342" s="6">
        <f t="shared" si="317"/>
        <v>-6</v>
      </c>
      <c r="AE342" s="3">
        <v>45572</v>
      </c>
      <c r="AF342" s="3">
        <v>45575</v>
      </c>
      <c r="AG342" s="2" t="str">
        <f t="shared" ref="AG342:AG346" si="318">IFERROR(IF(AF342-AE342&gt;0, "+" &amp; (AF342-AE342), AF342-AE342), "X")</f>
        <v>+3</v>
      </c>
      <c r="AH342" s="3">
        <v>45575</v>
      </c>
      <c r="AI342" s="3">
        <f t="shared" ref="AI342:AI346" si="319">AE342</f>
        <v>45572</v>
      </c>
      <c r="AJ342" s="3"/>
      <c r="AK342" s="2">
        <f t="shared" si="296"/>
        <v>-3</v>
      </c>
      <c r="AL342" s="2" t="s">
        <v>5567</v>
      </c>
      <c r="AM342" s="2" t="str">
        <f t="shared" si="297"/>
        <v>생산완료(-3)</v>
      </c>
      <c r="AN342" s="9">
        <f t="shared" si="298"/>
        <v>45575</v>
      </c>
      <c r="AO342" s="9">
        <f t="shared" si="299"/>
        <v>45572</v>
      </c>
      <c r="AP342" s="9"/>
      <c r="AQ342" s="2">
        <f t="shared" si="315"/>
        <v>-3</v>
      </c>
      <c r="AR342" s="12">
        <f t="shared" si="300"/>
        <v>-3</v>
      </c>
      <c r="AS342" t="s">
        <v>5567</v>
      </c>
      <c r="AT342" t="str">
        <f t="shared" si="301"/>
        <v>생산완료(-3)</v>
      </c>
    </row>
    <row r="343" spans="2:46" x14ac:dyDescent="0.3">
      <c r="B343" s="2" t="s">
        <v>5436</v>
      </c>
      <c r="C343" s="7">
        <v>-7</v>
      </c>
      <c r="D343" s="2" t="s">
        <v>5405</v>
      </c>
      <c r="E343" s="2" t="s">
        <v>5483</v>
      </c>
      <c r="F343" s="2"/>
      <c r="G343" s="2" t="s">
        <v>5430</v>
      </c>
      <c r="H343" s="2" t="s">
        <v>2941</v>
      </c>
      <c r="I343" s="2" t="str">
        <f t="shared" si="292"/>
        <v>20240920-1000139790-인쇄</v>
      </c>
      <c r="J343" s="2" t="str">
        <f t="shared" si="293"/>
        <v>20240920-1000139790-합지</v>
      </c>
      <c r="K343" s="2" t="str">
        <f t="shared" si="294"/>
        <v>20240920-1000139790-분단</v>
      </c>
      <c r="L343" s="2" t="str">
        <f t="shared" si="295"/>
        <v>20240920-1000139790-제대</v>
      </c>
      <c r="M343" s="2" t="str">
        <f>VLOOKUP(H343, '쿼리1'!$A:$R, 17, 0)</f>
        <v>5도-헤아림(공용봉투 소)</v>
      </c>
      <c r="N343" s="2" t="str">
        <f>VLOOKUP(H343, '쿼리1'!$A:$P, 15, 0)</f>
        <v>패트(유무광)100</v>
      </c>
      <c r="O343" s="2">
        <v>1000139790</v>
      </c>
      <c r="P343" s="2" t="str">
        <f>VLOOKUP(H343, '쿼리1'!$A:$R, 17, 0)</f>
        <v>5도-헤아림(공용봉투 소)</v>
      </c>
      <c r="Q343" s="4">
        <f>VLOOKUP(H343, '쿼리1'!$A:$U, 20, 0)</f>
        <v>27272</v>
      </c>
      <c r="R343" s="2" t="s">
        <v>31</v>
      </c>
      <c r="S343" s="2" t="s">
        <v>31</v>
      </c>
      <c r="T343" s="2" t="s">
        <v>5397</v>
      </c>
      <c r="U343" s="2" t="s">
        <v>31</v>
      </c>
      <c r="V343" s="3">
        <v>45561</v>
      </c>
      <c r="W343" s="3">
        <v>45560</v>
      </c>
      <c r="X343" s="6">
        <f t="shared" ref="X343:X353" si="320">IFERROR(IF(W343-V343&gt;0, "+" &amp; (W343-V343), W343-V343), "X")</f>
        <v>-1</v>
      </c>
      <c r="Y343" s="3">
        <v>45566</v>
      </c>
      <c r="Z343" s="3">
        <v>45555</v>
      </c>
      <c r="AA343" s="6">
        <f t="shared" si="316"/>
        <v>-11</v>
      </c>
      <c r="AB343" s="3" t="s">
        <v>5388</v>
      </c>
      <c r="AC343" s="2" t="s">
        <v>5388</v>
      </c>
      <c r="AD343" s="6" t="str">
        <f>IFERROR(AC343-AB343, "X")</f>
        <v>X</v>
      </c>
      <c r="AE343" s="3">
        <v>45568</v>
      </c>
      <c r="AF343" s="3">
        <v>45575</v>
      </c>
      <c r="AG343" s="2" t="str">
        <f t="shared" si="318"/>
        <v>+7</v>
      </c>
      <c r="AH343" s="3">
        <v>45575</v>
      </c>
      <c r="AI343" s="3">
        <f t="shared" si="319"/>
        <v>45568</v>
      </c>
      <c r="AJ343" s="3"/>
      <c r="AK343" s="2">
        <f t="shared" si="296"/>
        <v>-7</v>
      </c>
      <c r="AL343" s="2" t="s">
        <v>5567</v>
      </c>
      <c r="AM343" s="2" t="str">
        <f t="shared" si="297"/>
        <v>생산완료(-7)</v>
      </c>
      <c r="AN343" s="9">
        <f t="shared" si="298"/>
        <v>45651</v>
      </c>
      <c r="AO343" s="9">
        <f t="shared" si="299"/>
        <v>45649</v>
      </c>
      <c r="AP343" s="9"/>
      <c r="AQ343" s="2">
        <f t="shared" si="315"/>
        <v>-2</v>
      </c>
      <c r="AR343" s="12">
        <f t="shared" si="300"/>
        <v>-2</v>
      </c>
      <c r="AS343" t="s">
        <v>5567</v>
      </c>
      <c r="AT343" t="str">
        <f t="shared" si="301"/>
        <v>생산완료(-2)</v>
      </c>
    </row>
    <row r="344" spans="2:46" x14ac:dyDescent="0.3">
      <c r="B344" s="2" t="s">
        <v>5436</v>
      </c>
      <c r="C344" s="7">
        <v>-7</v>
      </c>
      <c r="D344" s="2" t="s">
        <v>5412</v>
      </c>
      <c r="E344" s="2" t="s">
        <v>5424</v>
      </c>
      <c r="F344" s="2" t="s">
        <v>5481</v>
      </c>
      <c r="G344" s="2" t="s">
        <v>5430</v>
      </c>
      <c r="H344" s="2" t="s">
        <v>1675</v>
      </c>
      <c r="I344" s="2" t="str">
        <f t="shared" si="292"/>
        <v>20240920-1000141556-인쇄</v>
      </c>
      <c r="J344" s="2" t="str">
        <f t="shared" si="293"/>
        <v>20240920-1000141556-합지</v>
      </c>
      <c r="K344" s="2" t="str">
        <f t="shared" si="294"/>
        <v>20240920-1000141556-분단</v>
      </c>
      <c r="L344" s="2" t="str">
        <f t="shared" si="295"/>
        <v>20240920-1000141556-제대</v>
      </c>
      <c r="M344" s="2" t="str">
        <f>VLOOKUP(H344, '쿼리1'!$A:$R, 17, 0)</f>
        <v>1도-월간조선</v>
      </c>
      <c r="N344" s="2" t="str">
        <f>VLOOKUP(H344, '쿼리1'!$A:$P, 15, 0)</f>
        <v>전백후증70</v>
      </c>
      <c r="O344" s="2">
        <v>1000141556</v>
      </c>
      <c r="P344" s="2" t="str">
        <f>VLOOKUP(H344, '쿼리1'!$A:$R, 17, 0)</f>
        <v>1도-월간조선</v>
      </c>
      <c r="Q344" s="4">
        <f>VLOOKUP(H344, '쿼리1'!$A:$U, 20, 0)</f>
        <v>53333</v>
      </c>
      <c r="R344" s="2" t="s">
        <v>31</v>
      </c>
      <c r="S344" s="2" t="s">
        <v>31</v>
      </c>
      <c r="T344" s="2" t="s">
        <v>5399</v>
      </c>
      <c r="U344" s="2" t="s">
        <v>31</v>
      </c>
      <c r="V344" s="3">
        <v>45561</v>
      </c>
      <c r="W344" s="3">
        <v>45562</v>
      </c>
      <c r="X344" s="6" t="str">
        <f t="shared" si="320"/>
        <v>+1</v>
      </c>
      <c r="Y344" s="3">
        <v>45565</v>
      </c>
      <c r="Z344" s="3">
        <v>45567</v>
      </c>
      <c r="AA344" s="6" t="str">
        <f t="shared" si="316"/>
        <v>+2</v>
      </c>
      <c r="AB344" s="3">
        <v>45566</v>
      </c>
      <c r="AC344" s="5" t="s">
        <v>5396</v>
      </c>
      <c r="AD344" s="6">
        <f ca="1">TODAY()-AB344</f>
        <v>90</v>
      </c>
      <c r="AE344" s="3">
        <v>45568</v>
      </c>
      <c r="AF344" s="3">
        <v>45575</v>
      </c>
      <c r="AG344" s="2" t="str">
        <f t="shared" si="318"/>
        <v>+7</v>
      </c>
      <c r="AH344" s="3">
        <v>45575</v>
      </c>
      <c r="AI344" s="3">
        <f t="shared" si="319"/>
        <v>45568</v>
      </c>
      <c r="AJ344" s="3"/>
      <c r="AK344" s="2">
        <f t="shared" si="296"/>
        <v>-7</v>
      </c>
      <c r="AL344" s="2" t="s">
        <v>5567</v>
      </c>
      <c r="AM344" s="2" t="str">
        <f t="shared" si="297"/>
        <v>생산완료(-7)</v>
      </c>
      <c r="AN344" s="9">
        <f t="shared" si="298"/>
        <v>45575</v>
      </c>
      <c r="AO344" s="9">
        <f t="shared" si="299"/>
        <v>45579</v>
      </c>
      <c r="AP344" s="9"/>
      <c r="AQ344" s="2">
        <f t="shared" si="315"/>
        <v>4</v>
      </c>
      <c r="AR344" s="12" t="str">
        <f t="shared" si="300"/>
        <v>+4</v>
      </c>
      <c r="AS344" t="s">
        <v>5567</v>
      </c>
      <c r="AT344" t="str">
        <f t="shared" si="301"/>
        <v>생산완료(+4)</v>
      </c>
    </row>
    <row r="345" spans="2:46" x14ac:dyDescent="0.3">
      <c r="B345" s="2" t="s">
        <v>5414</v>
      </c>
      <c r="C345" s="7">
        <v>-9</v>
      </c>
      <c r="D345" s="2" t="s">
        <v>5405</v>
      </c>
      <c r="E345" s="2" t="s">
        <v>5424</v>
      </c>
      <c r="F345" s="2"/>
      <c r="G345" s="2" t="s">
        <v>5419</v>
      </c>
      <c r="H345" s="2" t="s">
        <v>1064</v>
      </c>
      <c r="I345" s="2" t="str">
        <f t="shared" si="292"/>
        <v>20240920-1000148427-인쇄</v>
      </c>
      <c r="J345" s="2" t="str">
        <f t="shared" si="293"/>
        <v>20240920-1000148427-합지</v>
      </c>
      <c r="K345" s="2" t="str">
        <f t="shared" si="294"/>
        <v>20240920-1000148427-분단</v>
      </c>
      <c r="L345" s="2" t="str">
        <f t="shared" si="295"/>
        <v>20240920-1000148427-제대</v>
      </c>
      <c r="M345" s="2" t="str">
        <f>VLOOKUP(H345, '쿼리1'!$A:$R, 17, 0)</f>
        <v>3도-대양크릴-진공특크릴(먹)</v>
      </c>
      <c r="N345" s="2" t="str">
        <f>VLOOKUP(H345, '쿼리1'!$A:$P, 15, 0)</f>
        <v>나이론80</v>
      </c>
      <c r="O345" s="2">
        <v>1000148427</v>
      </c>
      <c r="P345" s="2" t="str">
        <f>VLOOKUP(H345, '쿼리1'!$A:$R, 17, 0)</f>
        <v>3도-대양크릴-진공특크릴(먹)</v>
      </c>
      <c r="Q345" s="4">
        <f>VLOOKUP(H345, '쿼리1'!$A:$U, 20, 0)</f>
        <v>28571</v>
      </c>
      <c r="R345" s="2" t="s">
        <v>31</v>
      </c>
      <c r="S345" s="2" t="s">
        <v>31</v>
      </c>
      <c r="T345" s="2" t="s">
        <v>5397</v>
      </c>
      <c r="U345" s="2" t="s">
        <v>31</v>
      </c>
      <c r="V345" s="3">
        <v>45559</v>
      </c>
      <c r="W345" s="3">
        <v>45558</v>
      </c>
      <c r="X345" s="6">
        <f t="shared" si="320"/>
        <v>-1</v>
      </c>
      <c r="Y345" s="3">
        <v>45562</v>
      </c>
      <c r="Z345" s="3">
        <v>45564</v>
      </c>
      <c r="AA345" s="6" t="str">
        <f t="shared" si="316"/>
        <v>+2</v>
      </c>
      <c r="AB345" s="3" t="s">
        <v>5388</v>
      </c>
      <c r="AC345" s="2" t="s">
        <v>5388</v>
      </c>
      <c r="AD345" s="6" t="str">
        <f>IFERROR(AC345-AB345, "X")</f>
        <v>X</v>
      </c>
      <c r="AE345" s="3">
        <v>45566</v>
      </c>
      <c r="AF345" s="3">
        <v>45575</v>
      </c>
      <c r="AG345" s="2" t="str">
        <f t="shared" si="318"/>
        <v>+9</v>
      </c>
      <c r="AH345" s="3">
        <v>45575</v>
      </c>
      <c r="AI345" s="3">
        <f t="shared" si="319"/>
        <v>45566</v>
      </c>
      <c r="AJ345" s="3"/>
      <c r="AK345" s="2">
        <f t="shared" si="296"/>
        <v>-9</v>
      </c>
      <c r="AL345" s="2" t="s">
        <v>5567</v>
      </c>
      <c r="AM345" s="2" t="str">
        <f t="shared" si="297"/>
        <v>생산완료(-9)</v>
      </c>
      <c r="AN345" s="9">
        <f t="shared" si="298"/>
        <v>45617</v>
      </c>
      <c r="AO345" s="9">
        <f t="shared" si="299"/>
        <v>45609</v>
      </c>
      <c r="AP345" s="9"/>
      <c r="AQ345" s="2">
        <f t="shared" si="315"/>
        <v>-8</v>
      </c>
      <c r="AR345" s="12">
        <f t="shared" si="300"/>
        <v>-8</v>
      </c>
      <c r="AS345" t="s">
        <v>5567</v>
      </c>
      <c r="AT345" t="str">
        <f t="shared" si="301"/>
        <v>생산완료(-8)</v>
      </c>
    </row>
    <row r="346" spans="2:46" x14ac:dyDescent="0.3">
      <c r="B346" s="2" t="s">
        <v>5436</v>
      </c>
      <c r="C346" s="7">
        <v>-7</v>
      </c>
      <c r="D346" s="2" t="s">
        <v>5412</v>
      </c>
      <c r="E346" s="2" t="s">
        <v>5408</v>
      </c>
      <c r="F346" s="2"/>
      <c r="G346" s="2" t="s">
        <v>5430</v>
      </c>
      <c r="H346" s="2" t="s">
        <v>4593</v>
      </c>
      <c r="I346" s="2" t="str">
        <f t="shared" si="292"/>
        <v>20240920-1000150481-인쇄</v>
      </c>
      <c r="J346" s="2" t="str">
        <f t="shared" si="293"/>
        <v>20240920-1000150481-합지</v>
      </c>
      <c r="K346" s="2" t="str">
        <f t="shared" si="294"/>
        <v>20240920-1000150481-분단</v>
      </c>
      <c r="L346" s="2" t="str">
        <f t="shared" si="295"/>
        <v>20240920-1000150481-제대</v>
      </c>
      <c r="M346" s="2" t="str">
        <f>VLOOKUP(H346, '쿼리1'!$A:$R, 17, 0)</f>
        <v>3도-수유리우동)종합꼬치어묵</v>
      </c>
      <c r="N346" s="2" t="str">
        <f>VLOOKUP(H346, '쿼리1'!$A:$P, 15, 0)</f>
        <v>나이론70</v>
      </c>
      <c r="O346" s="2">
        <v>1000150481</v>
      </c>
      <c r="P346" s="2" t="str">
        <f>VLOOKUP(H346, '쿼리1'!$A:$R, 17, 0)</f>
        <v>3도-수유리우동)종합꼬치어묵</v>
      </c>
      <c r="Q346" s="4">
        <f>VLOOKUP(H346, '쿼리1'!$A:$U, 20, 0)</f>
        <v>17142</v>
      </c>
      <c r="R346" s="2" t="s">
        <v>31</v>
      </c>
      <c r="S346" s="2" t="s">
        <v>31</v>
      </c>
      <c r="T346" s="2" t="s">
        <v>5397</v>
      </c>
      <c r="U346" s="2" t="s">
        <v>31</v>
      </c>
      <c r="V346" s="3">
        <v>45561</v>
      </c>
      <c r="W346" s="3">
        <v>45562</v>
      </c>
      <c r="X346" s="6" t="str">
        <f t="shared" si="320"/>
        <v>+1</v>
      </c>
      <c r="Y346" s="3">
        <v>45566</v>
      </c>
      <c r="Z346" s="3">
        <v>45569</v>
      </c>
      <c r="AA346" s="6" t="str">
        <f t="shared" si="316"/>
        <v>+3</v>
      </c>
      <c r="AB346" s="3" t="s">
        <v>5388</v>
      </c>
      <c r="AC346" s="2" t="s">
        <v>5388</v>
      </c>
      <c r="AD346" s="6" t="str">
        <f>IFERROR(AC346-AB346, "X")</f>
        <v>X</v>
      </c>
      <c r="AE346" s="3">
        <v>45568</v>
      </c>
      <c r="AF346" s="3">
        <v>45575</v>
      </c>
      <c r="AG346" s="2" t="str">
        <f t="shared" si="318"/>
        <v>+7</v>
      </c>
      <c r="AH346" s="3">
        <v>45575</v>
      </c>
      <c r="AI346" s="3">
        <f t="shared" si="319"/>
        <v>45568</v>
      </c>
      <c r="AJ346" s="3"/>
      <c r="AK346" s="2">
        <f t="shared" si="296"/>
        <v>-7</v>
      </c>
      <c r="AL346" s="2" t="s">
        <v>5567</v>
      </c>
      <c r="AM346" s="2" t="str">
        <f t="shared" si="297"/>
        <v>생산완료(-7)</v>
      </c>
      <c r="AN346" s="9">
        <f t="shared" si="298"/>
        <v>45579</v>
      </c>
      <c r="AO346" s="9">
        <f t="shared" si="299"/>
        <v>45583</v>
      </c>
      <c r="AP346" s="9"/>
      <c r="AQ346" s="2">
        <f t="shared" si="315"/>
        <v>4</v>
      </c>
      <c r="AR346" s="12" t="str">
        <f t="shared" si="300"/>
        <v>+4</v>
      </c>
      <c r="AS346" t="s">
        <v>5567</v>
      </c>
      <c r="AT346" t="str">
        <f t="shared" si="301"/>
        <v>생산완료(+4)</v>
      </c>
    </row>
    <row r="347" spans="2:46" x14ac:dyDescent="0.3">
      <c r="B347" s="2" t="s">
        <v>5610</v>
      </c>
      <c r="C347" s="7">
        <v>-62</v>
      </c>
      <c r="D347" s="2" t="s">
        <v>5426</v>
      </c>
      <c r="E347" s="2" t="s">
        <v>5405</v>
      </c>
      <c r="F347" s="2" t="s">
        <v>5473</v>
      </c>
      <c r="G347" s="2"/>
      <c r="H347" s="2" t="s">
        <v>1649</v>
      </c>
      <c r="I347" s="2" t="str">
        <f t="shared" si="292"/>
        <v>20240920-1000153049-인쇄</v>
      </c>
      <c r="J347" s="2" t="str">
        <f t="shared" si="293"/>
        <v>20240920-1000153049-합지</v>
      </c>
      <c r="K347" s="2" t="str">
        <f t="shared" si="294"/>
        <v>20240920-1000153049-분단</v>
      </c>
      <c r="L347" s="2" t="str">
        <f t="shared" si="295"/>
        <v>20240920-1000153049-제대</v>
      </c>
      <c r="M347" s="2" t="str">
        <f>VLOOKUP(H347, '쿼리1'!$A:$R, 17, 0)</f>
        <v>9도-(주)푸드코아-연세우유 초코생크림빵</v>
      </c>
      <c r="N347" s="2" t="str">
        <f>VLOOKUP(H347, '쿼리1'!$A:$P, 15, 0)</f>
        <v>오씨피피(유무광)60</v>
      </c>
      <c r="O347" s="2">
        <v>1000153049</v>
      </c>
      <c r="P347" s="2" t="str">
        <f>VLOOKUP(H347, '쿼리1'!$A:$R, 17, 0)</f>
        <v>9도-(주)푸드코아-연세우유 초코생크림빵</v>
      </c>
      <c r="Q347" s="4">
        <f>VLOOKUP(H347, '쿼리1'!$A:$U, 20, 0)</f>
        <v>36</v>
      </c>
      <c r="R347" s="2" t="s">
        <v>31</v>
      </c>
      <c r="S347" s="2" t="s">
        <v>31</v>
      </c>
      <c r="T347" s="2" t="s">
        <v>31</v>
      </c>
      <c r="U347" s="2" t="s">
        <v>5397</v>
      </c>
      <c r="V347" s="3">
        <v>45561</v>
      </c>
      <c r="W347" s="3">
        <v>45576</v>
      </c>
      <c r="X347" s="6" t="str">
        <f t="shared" si="320"/>
        <v>+15</v>
      </c>
      <c r="Y347" s="3">
        <v>45566</v>
      </c>
      <c r="Z347" s="3">
        <v>45565</v>
      </c>
      <c r="AA347" s="6">
        <f t="shared" si="316"/>
        <v>-1</v>
      </c>
      <c r="AB347" s="3">
        <v>45567</v>
      </c>
      <c r="AC347" s="3">
        <v>45629</v>
      </c>
      <c r="AD347" s="6" t="str">
        <f>IFERROR(IF(AC347-AB347&gt;0, "+" &amp; (AC347-AB347), AC347-AB347), "X")</f>
        <v>+62</v>
      </c>
      <c r="AE347" s="2" t="s">
        <v>5388</v>
      </c>
      <c r="AF347" s="2" t="s">
        <v>5388</v>
      </c>
      <c r="AG347" s="2" t="str">
        <f>IFERROR(AF347-AE347, "X")</f>
        <v>X</v>
      </c>
      <c r="AH347" s="3">
        <v>45629</v>
      </c>
      <c r="AI347" s="3">
        <f>AB347</f>
        <v>45567</v>
      </c>
      <c r="AJ347" s="3"/>
      <c r="AK347" s="2">
        <f t="shared" si="296"/>
        <v>-62</v>
      </c>
      <c r="AL347" s="2" t="s">
        <v>5567</v>
      </c>
      <c r="AM347" s="2" t="str">
        <f t="shared" si="297"/>
        <v>생산완료(-62)</v>
      </c>
      <c r="AN347" s="9">
        <f t="shared" si="298"/>
        <v>45635</v>
      </c>
      <c r="AO347" s="9">
        <f t="shared" si="299"/>
        <v>45638</v>
      </c>
      <c r="AP347" s="9"/>
      <c r="AQ347" s="2">
        <f t="shared" si="315"/>
        <v>3</v>
      </c>
      <c r="AR347" s="12" t="str">
        <f t="shared" si="300"/>
        <v>+3</v>
      </c>
      <c r="AS347" t="s">
        <v>5567</v>
      </c>
      <c r="AT347" t="str">
        <f t="shared" si="301"/>
        <v>생산완료(+3)</v>
      </c>
    </row>
    <row r="348" spans="2:46" x14ac:dyDescent="0.3">
      <c r="B348" s="2" t="s">
        <v>5436</v>
      </c>
      <c r="C348" s="7">
        <v>-7</v>
      </c>
      <c r="D348" s="2" t="s">
        <v>5409</v>
      </c>
      <c r="E348" s="2" t="s">
        <v>5408</v>
      </c>
      <c r="F348" s="2"/>
      <c r="G348" s="2" t="s">
        <v>5430</v>
      </c>
      <c r="H348" s="2" t="s">
        <v>2436</v>
      </c>
      <c r="I348" s="2" t="str">
        <f t="shared" si="292"/>
        <v>20240920-1000154562-인쇄</v>
      </c>
      <c r="J348" s="2" t="str">
        <f t="shared" si="293"/>
        <v>20240920-1000154562-합지</v>
      </c>
      <c r="K348" s="2" t="str">
        <f t="shared" si="294"/>
        <v>20240920-1000154562-분단</v>
      </c>
      <c r="L348" s="2" t="str">
        <f t="shared" si="295"/>
        <v>20240920-1000154562-제대</v>
      </c>
      <c r="M348" s="2" t="str">
        <f>VLOOKUP(H348, '쿼리1'!$A:$R, 17, 0)</f>
        <v>1도-디안추어정청담추어탕(4kg)</v>
      </c>
      <c r="N348" s="2" t="str">
        <f>VLOOKUP(H348, '쿼리1'!$A:$P, 15, 0)</f>
        <v>패증착150</v>
      </c>
      <c r="O348" s="2">
        <v>1000154562</v>
      </c>
      <c r="P348" s="2" t="str">
        <f>VLOOKUP(H348, '쿼리1'!$A:$R, 17, 0)</f>
        <v>1도-디안추어정청담추어탕(4kg)</v>
      </c>
      <c r="Q348" s="4">
        <f>VLOOKUP(H348, '쿼리1'!$A:$U, 20, 0)</f>
        <v>21052</v>
      </c>
      <c r="R348" s="2" t="s">
        <v>31</v>
      </c>
      <c r="S348" s="2" t="s">
        <v>31</v>
      </c>
      <c r="T348" s="2" t="s">
        <v>5397</v>
      </c>
      <c r="U348" s="2" t="s">
        <v>31</v>
      </c>
      <c r="V348" s="3">
        <v>45561</v>
      </c>
      <c r="W348" s="3">
        <v>45561</v>
      </c>
      <c r="X348" s="6">
        <f t="shared" si="320"/>
        <v>0</v>
      </c>
      <c r="Y348" s="3">
        <v>45566</v>
      </c>
      <c r="Z348" s="3">
        <v>45569</v>
      </c>
      <c r="AA348" s="6" t="str">
        <f t="shared" si="316"/>
        <v>+3</v>
      </c>
      <c r="AB348" s="3" t="s">
        <v>5388</v>
      </c>
      <c r="AC348" s="2" t="s">
        <v>5388</v>
      </c>
      <c r="AD348" s="6" t="str">
        <f>IFERROR(AC348-AB348, "X")</f>
        <v>X</v>
      </c>
      <c r="AE348" s="3">
        <v>45568</v>
      </c>
      <c r="AF348" s="3">
        <v>45575</v>
      </c>
      <c r="AG348" s="2" t="str">
        <f t="shared" ref="AG348:AG354" si="321">IFERROR(IF(AF348-AE348&gt;0, "+" &amp; (AF348-AE348), AF348-AE348), "X")</f>
        <v>+7</v>
      </c>
      <c r="AH348" s="3">
        <v>45575</v>
      </c>
      <c r="AI348" s="3">
        <f t="shared" ref="AI348:AI354" si="322">AE348</f>
        <v>45568</v>
      </c>
      <c r="AJ348" s="3"/>
      <c r="AK348" s="2">
        <f t="shared" si="296"/>
        <v>-7</v>
      </c>
      <c r="AL348" s="2" t="s">
        <v>5567</v>
      </c>
      <c r="AM348" s="2" t="str">
        <f t="shared" si="297"/>
        <v>생산완료(-7)</v>
      </c>
      <c r="AN348" s="9">
        <f t="shared" si="298"/>
        <v>45575</v>
      </c>
      <c r="AO348" s="9">
        <f t="shared" si="299"/>
        <v>45568</v>
      </c>
      <c r="AP348" s="9"/>
      <c r="AQ348" s="2">
        <f t="shared" si="315"/>
        <v>-7</v>
      </c>
      <c r="AR348" s="12">
        <f t="shared" si="300"/>
        <v>-7</v>
      </c>
      <c r="AS348" t="s">
        <v>5567</v>
      </c>
      <c r="AT348" t="str">
        <f t="shared" si="301"/>
        <v>생산완료(-7)</v>
      </c>
    </row>
    <row r="349" spans="2:46" x14ac:dyDescent="0.3">
      <c r="B349" s="2" t="s">
        <v>5436</v>
      </c>
      <c r="C349" s="7">
        <v>-7</v>
      </c>
      <c r="D349" s="2" t="s">
        <v>5429</v>
      </c>
      <c r="E349" s="2" t="s">
        <v>5406</v>
      </c>
      <c r="F349" s="2"/>
      <c r="G349" s="2" t="s">
        <v>5430</v>
      </c>
      <c r="H349" s="2" t="s">
        <v>1666</v>
      </c>
      <c r="I349" s="2" t="str">
        <f t="shared" si="292"/>
        <v>20240920-1000156875-인쇄</v>
      </c>
      <c r="J349" s="2" t="str">
        <f t="shared" si="293"/>
        <v>20240920-1000156875-합지</v>
      </c>
      <c r="K349" s="2" t="str">
        <f t="shared" si="294"/>
        <v>20240920-1000156875-분단</v>
      </c>
      <c r="L349" s="2" t="str">
        <f t="shared" si="295"/>
        <v>20240920-1000156875-제대</v>
      </c>
      <c r="M349" s="2" t="str">
        <f>VLOOKUP(H349, '쿼리1'!$A:$R, 17, 0)</f>
        <v>7도-팩피)봉골레파스타</v>
      </c>
      <c r="N349" s="2" t="str">
        <f>VLOOKUP(H349, '쿼리1'!$A:$P, 15, 0)</f>
        <v>패트(유백/유무광)100</v>
      </c>
      <c r="O349" s="2">
        <v>1000156875</v>
      </c>
      <c r="P349" s="2" t="str">
        <f>VLOOKUP(H349, '쿼리1'!$A:$R, 17, 0)</f>
        <v>7도-팩피)봉골레파스타</v>
      </c>
      <c r="Q349" s="4">
        <f>VLOOKUP(H349, '쿼리1'!$A:$U, 20, 0)</f>
        <v>26086</v>
      </c>
      <c r="R349" s="2" t="s">
        <v>31</v>
      </c>
      <c r="S349" s="2" t="s">
        <v>31</v>
      </c>
      <c r="T349" s="2" t="s">
        <v>5397</v>
      </c>
      <c r="U349" s="2" t="s">
        <v>31</v>
      </c>
      <c r="V349" s="3">
        <v>45561</v>
      </c>
      <c r="W349" s="3">
        <v>45575</v>
      </c>
      <c r="X349" s="6" t="str">
        <f t="shared" si="320"/>
        <v>+14</v>
      </c>
      <c r="Y349" s="3">
        <v>45566</v>
      </c>
      <c r="Z349" s="3">
        <v>45561</v>
      </c>
      <c r="AA349" s="6">
        <f t="shared" si="316"/>
        <v>-5</v>
      </c>
      <c r="AB349" s="3" t="s">
        <v>5388</v>
      </c>
      <c r="AC349" s="2" t="s">
        <v>5388</v>
      </c>
      <c r="AD349" s="6" t="str">
        <f>IFERROR(AC349-AB349, "X")</f>
        <v>X</v>
      </c>
      <c r="AE349" s="3">
        <v>45568</v>
      </c>
      <c r="AF349" s="3">
        <v>45575</v>
      </c>
      <c r="AG349" s="2" t="str">
        <f t="shared" si="321"/>
        <v>+7</v>
      </c>
      <c r="AH349" s="3">
        <v>45575</v>
      </c>
      <c r="AI349" s="3">
        <f t="shared" si="322"/>
        <v>45568</v>
      </c>
      <c r="AJ349" s="3"/>
      <c r="AK349" s="2">
        <f t="shared" si="296"/>
        <v>-7</v>
      </c>
      <c r="AL349" s="2" t="s">
        <v>5567</v>
      </c>
      <c r="AM349" s="2" t="str">
        <f t="shared" si="297"/>
        <v>생산완료(-7)</v>
      </c>
      <c r="AN349" s="9">
        <f t="shared" si="298"/>
        <v>45607</v>
      </c>
      <c r="AO349" s="9">
        <f t="shared" si="299"/>
        <v>45611</v>
      </c>
      <c r="AP349" s="9"/>
      <c r="AQ349" s="2">
        <f t="shared" si="315"/>
        <v>4</v>
      </c>
      <c r="AR349" s="12" t="str">
        <f t="shared" si="300"/>
        <v>+4</v>
      </c>
      <c r="AS349" t="s">
        <v>5567</v>
      </c>
      <c r="AT349" t="str">
        <f t="shared" si="301"/>
        <v>생산완료(+4)</v>
      </c>
    </row>
    <row r="350" spans="2:46" x14ac:dyDescent="0.3">
      <c r="B350" s="2" t="s">
        <v>5407</v>
      </c>
      <c r="C350" s="7">
        <v>-6</v>
      </c>
      <c r="D350" s="2" t="s">
        <v>5405</v>
      </c>
      <c r="E350" s="2" t="s">
        <v>5418</v>
      </c>
      <c r="F350" s="2" t="s">
        <v>5406</v>
      </c>
      <c r="G350" s="2" t="s">
        <v>5432</v>
      </c>
      <c r="H350" s="2" t="s">
        <v>1302</v>
      </c>
      <c r="I350" s="2" t="str">
        <f t="shared" si="292"/>
        <v>20240920-1000157503-인쇄</v>
      </c>
      <c r="J350" s="2" t="str">
        <f t="shared" si="293"/>
        <v>20240920-1000157503-합지</v>
      </c>
      <c r="K350" s="2" t="str">
        <f t="shared" si="294"/>
        <v>20240920-1000157503-분단</v>
      </c>
      <c r="L350" s="2" t="str">
        <f t="shared" si="295"/>
        <v>20240920-1000157503-제대</v>
      </c>
      <c r="M350" s="2" t="str">
        <f>VLOOKUP(H350, '쿼리1'!$A:$R, 17, 0)</f>
        <v>1도-후말랭-Korea Dessert</v>
      </c>
      <c r="N350" s="2" t="str">
        <f>VLOOKUP(H350, '쿼리1'!$A:$P, 15, 0)</f>
        <v>오씨피피(무광)60</v>
      </c>
      <c r="O350" s="2">
        <v>1000157503</v>
      </c>
      <c r="P350" s="2" t="str">
        <f>VLOOKUP(H350, '쿼리1'!$A:$R, 17, 0)</f>
        <v>1도-후말랭-Korea Dessert</v>
      </c>
      <c r="Q350" s="4">
        <f>VLOOKUP(H350, '쿼리1'!$A:$U, 20, 0)</f>
        <v>75000</v>
      </c>
      <c r="R350" s="2" t="s">
        <v>31</v>
      </c>
      <c r="S350" s="2" t="s">
        <v>31</v>
      </c>
      <c r="T350" s="2" t="s">
        <v>31</v>
      </c>
      <c r="U350" s="2" t="s">
        <v>31</v>
      </c>
      <c r="V350" s="3">
        <v>45561</v>
      </c>
      <c r="W350" s="3">
        <v>45560</v>
      </c>
      <c r="X350" s="6">
        <f t="shared" si="320"/>
        <v>-1</v>
      </c>
      <c r="Y350" s="3">
        <v>45566</v>
      </c>
      <c r="Z350" s="3">
        <v>45562</v>
      </c>
      <c r="AA350" s="6">
        <f t="shared" si="316"/>
        <v>-4</v>
      </c>
      <c r="AB350" s="3">
        <v>45567</v>
      </c>
      <c r="AC350" s="3">
        <v>45562</v>
      </c>
      <c r="AD350" s="6">
        <f>IFERROR(IF(AC350-AB350&gt;0, "+" &amp; (AC350-AB350), AC350-AB350), "X")</f>
        <v>-5</v>
      </c>
      <c r="AE350" s="3">
        <v>45569</v>
      </c>
      <c r="AF350" s="3">
        <v>45575</v>
      </c>
      <c r="AG350" s="2" t="str">
        <f t="shared" si="321"/>
        <v>+6</v>
      </c>
      <c r="AH350" s="3">
        <v>45575</v>
      </c>
      <c r="AI350" s="3">
        <f t="shared" si="322"/>
        <v>45569</v>
      </c>
      <c r="AJ350" s="3"/>
      <c r="AK350" s="2">
        <f t="shared" si="296"/>
        <v>-6</v>
      </c>
      <c r="AL350" s="2" t="s">
        <v>5567</v>
      </c>
      <c r="AM350" s="2" t="str">
        <f t="shared" si="297"/>
        <v>생산완료(-6)</v>
      </c>
      <c r="AN350" s="9">
        <f t="shared" si="298"/>
        <v>45575</v>
      </c>
      <c r="AO350" s="9">
        <f t="shared" si="299"/>
        <v>45569</v>
      </c>
      <c r="AP350" s="9"/>
      <c r="AQ350" s="2">
        <f t="shared" si="315"/>
        <v>-6</v>
      </c>
      <c r="AR350" s="12">
        <f t="shared" si="300"/>
        <v>-6</v>
      </c>
      <c r="AS350" t="s">
        <v>5567</v>
      </c>
      <c r="AT350" t="str">
        <f t="shared" si="301"/>
        <v>생산완료(-6)</v>
      </c>
    </row>
    <row r="351" spans="2:46" x14ac:dyDescent="0.3">
      <c r="B351" s="2" t="s">
        <v>5436</v>
      </c>
      <c r="C351" s="7">
        <v>-7</v>
      </c>
      <c r="D351" s="2" t="s">
        <v>5409</v>
      </c>
      <c r="E351" s="2" t="s">
        <v>5481</v>
      </c>
      <c r="F351" s="2"/>
      <c r="G351" s="2" t="s">
        <v>5430</v>
      </c>
      <c r="H351" s="2" t="s">
        <v>4271</v>
      </c>
      <c r="I351" s="2" t="str">
        <f t="shared" si="292"/>
        <v>20240920-1000159302-인쇄</v>
      </c>
      <c r="J351" s="2" t="str">
        <f t="shared" si="293"/>
        <v>20240920-1000159302-합지</v>
      </c>
      <c r="K351" s="2" t="str">
        <f t="shared" si="294"/>
        <v>20240920-1000159302-분단</v>
      </c>
      <c r="L351" s="2" t="str">
        <f t="shared" si="295"/>
        <v>20240920-1000159302-제대</v>
      </c>
      <c r="M351" s="2" t="str">
        <f>VLOOKUP(H351, '쿼리1'!$A:$R, 17, 0)</f>
        <v>3도-다온식품-닭근위 1kg</v>
      </c>
      <c r="N351" s="2" t="str">
        <f>VLOOKUP(H351, '쿼리1'!$A:$P, 15, 0)</f>
        <v>나이론100</v>
      </c>
      <c r="O351" s="2">
        <v>1000159302</v>
      </c>
      <c r="P351" s="2" t="str">
        <f>VLOOKUP(H351, '쿼리1'!$A:$R, 17, 0)</f>
        <v>3도-다온식품-닭근위 1kg</v>
      </c>
      <c r="Q351" s="4">
        <f>VLOOKUP(H351, '쿼리1'!$A:$U, 20, 0)</f>
        <v>30000</v>
      </c>
      <c r="R351" s="2" t="s">
        <v>31</v>
      </c>
      <c r="S351" s="2" t="s">
        <v>5399</v>
      </c>
      <c r="T351" s="2" t="s">
        <v>5397</v>
      </c>
      <c r="U351" s="2" t="s">
        <v>31</v>
      </c>
      <c r="V351" s="3">
        <v>45561</v>
      </c>
      <c r="W351" s="3">
        <v>45561</v>
      </c>
      <c r="X351" s="6">
        <f t="shared" si="320"/>
        <v>0</v>
      </c>
      <c r="Y351" s="3">
        <v>45566</v>
      </c>
      <c r="Z351" s="5" t="s">
        <v>5396</v>
      </c>
      <c r="AA351" s="6">
        <f ca="1">TODAY()-Y351</f>
        <v>90</v>
      </c>
      <c r="AB351" s="3" t="s">
        <v>5388</v>
      </c>
      <c r="AC351" s="2" t="s">
        <v>5388</v>
      </c>
      <c r="AD351" s="6" t="str">
        <f>IFERROR(AC351-AB351, "X")</f>
        <v>X</v>
      </c>
      <c r="AE351" s="3">
        <v>45568</v>
      </c>
      <c r="AF351" s="3">
        <v>45575</v>
      </c>
      <c r="AG351" s="2" t="str">
        <f t="shared" si="321"/>
        <v>+7</v>
      </c>
      <c r="AH351" s="3">
        <v>45575</v>
      </c>
      <c r="AI351" s="3">
        <f t="shared" si="322"/>
        <v>45568</v>
      </c>
      <c r="AJ351" s="3"/>
      <c r="AK351" s="2">
        <f t="shared" si="296"/>
        <v>-7</v>
      </c>
      <c r="AL351" s="2" t="s">
        <v>5567</v>
      </c>
      <c r="AM351" s="2" t="str">
        <f t="shared" si="297"/>
        <v>생산완료(-7)</v>
      </c>
      <c r="AN351" s="9">
        <f t="shared" si="298"/>
        <v>45575</v>
      </c>
      <c r="AO351" s="9">
        <f t="shared" si="299"/>
        <v>45568</v>
      </c>
      <c r="AP351" s="9"/>
      <c r="AQ351" s="2">
        <f t="shared" si="315"/>
        <v>-7</v>
      </c>
      <c r="AR351" s="12">
        <f t="shared" si="300"/>
        <v>-7</v>
      </c>
      <c r="AS351" t="s">
        <v>5567</v>
      </c>
      <c r="AT351" t="str">
        <f t="shared" si="301"/>
        <v>생산완료(-7)</v>
      </c>
    </row>
    <row r="352" spans="2:46" x14ac:dyDescent="0.3">
      <c r="B352" s="2" t="s">
        <v>5616</v>
      </c>
      <c r="C352" s="7">
        <v>-60</v>
      </c>
      <c r="D352" s="2" t="s">
        <v>5431</v>
      </c>
      <c r="E352" s="2" t="s">
        <v>5449</v>
      </c>
      <c r="F352" s="2"/>
      <c r="G352" s="2" t="s">
        <v>5484</v>
      </c>
      <c r="H352" s="2" t="s">
        <v>3389</v>
      </c>
      <c r="I352" s="2" t="str">
        <f t="shared" si="292"/>
        <v>20240920-1000159459-인쇄</v>
      </c>
      <c r="J352" s="2" t="str">
        <f t="shared" si="293"/>
        <v>20240920-1000159459-합지</v>
      </c>
      <c r="K352" s="2" t="str">
        <f t="shared" si="294"/>
        <v>20240920-1000159459-분단</v>
      </c>
      <c r="L352" s="2" t="str">
        <f t="shared" si="295"/>
        <v>20240920-1000159459-제대</v>
      </c>
      <c r="M352" s="2" t="str">
        <f>VLOOKUP(H352, '쿼리1'!$A:$R, 17, 0)</f>
        <v>3도-여름용)클린앤영 화이트소프트황사방역 마스크(KF94/대형)</v>
      </c>
      <c r="N352" s="2" t="str">
        <f>VLOOKUP(H352, '쿼리1'!$A:$P, 15, 0)</f>
        <v>패증착90</v>
      </c>
      <c r="O352" s="2">
        <v>1000159459</v>
      </c>
      <c r="P352" s="2" t="str">
        <f>VLOOKUP(H352, '쿼리1'!$A:$R, 17, 0)</f>
        <v>3도-여름용)클린앤영 화이트소프트황사방역 마스크(KF94/대형)</v>
      </c>
      <c r="Q352" s="4">
        <f>VLOOKUP(H352, '쿼리1'!$A:$U, 20, 0)</f>
        <v>545454</v>
      </c>
      <c r="R352" s="2" t="s">
        <v>31</v>
      </c>
      <c r="S352" s="2" t="s">
        <v>31</v>
      </c>
      <c r="T352" s="2" t="s">
        <v>5397</v>
      </c>
      <c r="U352" s="2" t="s">
        <v>31</v>
      </c>
      <c r="V352" s="3">
        <v>45561</v>
      </c>
      <c r="W352" s="3">
        <v>45581</v>
      </c>
      <c r="X352" s="6" t="str">
        <f t="shared" si="320"/>
        <v>+20</v>
      </c>
      <c r="Y352" s="3">
        <v>45566</v>
      </c>
      <c r="Z352" s="3">
        <v>45587</v>
      </c>
      <c r="AA352" s="6" t="str">
        <f t="shared" ref="AA352:AA365" si="323">IFERROR(IF(Z352-Y352&gt;0, "+" &amp; (Z352-Y352), Z352-Y352), "X")</f>
        <v>+21</v>
      </c>
      <c r="AB352" s="3" t="s">
        <v>5388</v>
      </c>
      <c r="AC352" s="2" t="s">
        <v>5388</v>
      </c>
      <c r="AD352" s="6" t="str">
        <f>IFERROR(AC352-AB352, "X")</f>
        <v>X</v>
      </c>
      <c r="AE352" s="3">
        <v>45572</v>
      </c>
      <c r="AF352" s="3">
        <v>45632</v>
      </c>
      <c r="AG352" s="2" t="str">
        <f t="shared" si="321"/>
        <v>+60</v>
      </c>
      <c r="AH352" s="3">
        <v>45632</v>
      </c>
      <c r="AI352" s="3">
        <f t="shared" si="322"/>
        <v>45572</v>
      </c>
      <c r="AJ352" s="3"/>
      <c r="AK352" s="2">
        <f t="shared" si="296"/>
        <v>-60</v>
      </c>
      <c r="AL352" s="2" t="s">
        <v>5567</v>
      </c>
      <c r="AM352" s="2" t="str">
        <f t="shared" si="297"/>
        <v>생산완료(-60)</v>
      </c>
      <c r="AN352" s="9">
        <f t="shared" si="298"/>
        <v>45635</v>
      </c>
      <c r="AO352" s="9">
        <f t="shared" si="299"/>
        <v>45644</v>
      </c>
      <c r="AP352" s="9"/>
      <c r="AQ352" s="2">
        <f t="shared" si="315"/>
        <v>9</v>
      </c>
      <c r="AR352" s="12" t="str">
        <f t="shared" si="300"/>
        <v>+9</v>
      </c>
      <c r="AS352" t="s">
        <v>5567</v>
      </c>
      <c r="AT352" t="str">
        <f t="shared" si="301"/>
        <v>생산완료(+9)</v>
      </c>
    </row>
    <row r="353" spans="2:46" x14ac:dyDescent="0.3">
      <c r="B353" s="2" t="s">
        <v>5530</v>
      </c>
      <c r="C353" s="7">
        <v>-13</v>
      </c>
      <c r="D353" s="2" t="s">
        <v>5429</v>
      </c>
      <c r="E353" s="2" t="s">
        <v>5426</v>
      </c>
      <c r="F353" s="2"/>
      <c r="G353" s="2" t="s">
        <v>5456</v>
      </c>
      <c r="H353" s="2" t="s">
        <v>769</v>
      </c>
      <c r="I353" s="2" t="str">
        <f t="shared" si="292"/>
        <v>20240920-1000163172-인쇄</v>
      </c>
      <c r="J353" s="2" t="str">
        <f t="shared" si="293"/>
        <v>20240920-1000163172-합지</v>
      </c>
      <c r="K353" s="2" t="str">
        <f t="shared" si="294"/>
        <v>20240920-1000163172-분단</v>
      </c>
      <c r="L353" s="2" t="str">
        <f t="shared" si="295"/>
        <v>20240920-1000163172-제대</v>
      </c>
      <c r="M353" s="2" t="str">
        <f>VLOOKUP(H353, '쿼리1'!$A:$R, 17, 0)</f>
        <v>7도-해도지-마른먹거리 1kg</v>
      </c>
      <c r="N353" s="2" t="str">
        <f>VLOOKUP(H353, '쿼리1'!$A:$P, 15, 0)</f>
        <v>오씨피피(유무광)80</v>
      </c>
      <c r="O353" s="2">
        <v>1000163172</v>
      </c>
      <c r="P353" s="2" t="str">
        <f>VLOOKUP(H353, '쿼리1'!$A:$R, 17, 0)</f>
        <v>7도-해도지-마른먹거리 1kg</v>
      </c>
      <c r="Q353" s="4">
        <f>VLOOKUP(H353, '쿼리1'!$A:$U, 20, 0)</f>
        <v>20000</v>
      </c>
      <c r="R353" s="2" t="s">
        <v>31</v>
      </c>
      <c r="S353" s="2" t="s">
        <v>31</v>
      </c>
      <c r="T353" s="2" t="s">
        <v>5397</v>
      </c>
      <c r="U353" s="2" t="s">
        <v>31</v>
      </c>
      <c r="V353" s="3">
        <v>45561</v>
      </c>
      <c r="W353" s="3">
        <v>45575</v>
      </c>
      <c r="X353" s="6" t="str">
        <f t="shared" si="320"/>
        <v>+14</v>
      </c>
      <c r="Y353" s="3">
        <v>45566</v>
      </c>
      <c r="Z353" s="3">
        <v>45581</v>
      </c>
      <c r="AA353" s="6" t="str">
        <f t="shared" si="323"/>
        <v>+15</v>
      </c>
      <c r="AB353" s="3" t="s">
        <v>5388</v>
      </c>
      <c r="AC353" s="2" t="s">
        <v>5388</v>
      </c>
      <c r="AD353" s="6" t="str">
        <f>IFERROR(AC353-AB353, "X")</f>
        <v>X</v>
      </c>
      <c r="AE353" s="3">
        <v>45568</v>
      </c>
      <c r="AF353" s="3">
        <v>45580</v>
      </c>
      <c r="AG353" s="2" t="str">
        <f t="shared" si="321"/>
        <v>+12</v>
      </c>
      <c r="AH353" s="3">
        <v>45581</v>
      </c>
      <c r="AI353" s="3">
        <f t="shared" si="322"/>
        <v>45568</v>
      </c>
      <c r="AJ353" s="3"/>
      <c r="AK353" s="2">
        <f t="shared" si="296"/>
        <v>-13</v>
      </c>
      <c r="AL353" s="2" t="s">
        <v>5567</v>
      </c>
      <c r="AM353" s="2" t="str">
        <f t="shared" si="297"/>
        <v>생산완료(-13)</v>
      </c>
      <c r="AN353" s="9">
        <f t="shared" si="298"/>
        <v>45581</v>
      </c>
      <c r="AO353" s="9">
        <f t="shared" si="299"/>
        <v>45568</v>
      </c>
      <c r="AP353" s="9"/>
      <c r="AQ353" s="2">
        <f t="shared" si="315"/>
        <v>-13</v>
      </c>
      <c r="AR353" s="12">
        <f t="shared" si="300"/>
        <v>-13</v>
      </c>
      <c r="AS353" t="s">
        <v>5567</v>
      </c>
      <c r="AT353" t="str">
        <f t="shared" si="301"/>
        <v>생산완료(-13)</v>
      </c>
    </row>
    <row r="354" spans="2:46" x14ac:dyDescent="0.3">
      <c r="B354" s="2" t="s">
        <v>5436</v>
      </c>
      <c r="C354" s="7">
        <v>-7</v>
      </c>
      <c r="D354" s="2"/>
      <c r="E354" s="2" t="s">
        <v>5416</v>
      </c>
      <c r="F354" s="2"/>
      <c r="G354" s="2" t="s">
        <v>5430</v>
      </c>
      <c r="H354" s="2" t="s">
        <v>1879</v>
      </c>
      <c r="I354" s="2" t="str">
        <f t="shared" si="292"/>
        <v>20240920-1000163519-인쇄</v>
      </c>
      <c r="J354" s="2" t="str">
        <f t="shared" si="293"/>
        <v>20240920-1000163519-합지</v>
      </c>
      <c r="K354" s="2" t="str">
        <f t="shared" si="294"/>
        <v>20240920-1000163519-분단</v>
      </c>
      <c r="L354" s="2" t="str">
        <f t="shared" si="295"/>
        <v>20240920-1000163519-제대</v>
      </c>
      <c r="M354" s="2" t="str">
        <f>VLOOKUP(H354, '쿼리1'!$A:$R, 17, 0)</f>
        <v>무지</v>
      </c>
      <c r="N354" s="2" t="str">
        <f>VLOOKUP(H354, '쿼리1'!$A:$P, 15, 0)</f>
        <v>나이론70</v>
      </c>
      <c r="O354" s="2">
        <v>1000163519</v>
      </c>
      <c r="P354" s="2" t="str">
        <f>VLOOKUP(H354, '쿼리1'!$A:$R, 17, 0)</f>
        <v>무지</v>
      </c>
      <c r="Q354" s="4">
        <f>VLOOKUP(H354, '쿼리1'!$A:$U, 20, 0)</f>
        <v>80000</v>
      </c>
      <c r="R354" s="2" t="s">
        <v>5397</v>
      </c>
      <c r="S354" s="2" t="s">
        <v>31</v>
      </c>
      <c r="T354" s="2" t="s">
        <v>5397</v>
      </c>
      <c r="U354" s="2" t="s">
        <v>31</v>
      </c>
      <c r="V354" s="2" t="s">
        <v>5388</v>
      </c>
      <c r="W354" s="3" t="s">
        <v>5388</v>
      </c>
      <c r="X354" s="6" t="str">
        <f>IFERROR(W354-V354, "X")</f>
        <v>X</v>
      </c>
      <c r="Y354" s="3">
        <v>45566</v>
      </c>
      <c r="Z354" s="3">
        <v>45564</v>
      </c>
      <c r="AA354" s="6">
        <f t="shared" si="323"/>
        <v>-2</v>
      </c>
      <c r="AB354" s="3" t="s">
        <v>5388</v>
      </c>
      <c r="AC354" s="2" t="s">
        <v>5388</v>
      </c>
      <c r="AD354" s="6" t="str">
        <f>IFERROR(AC354-AB354, "X")</f>
        <v>X</v>
      </c>
      <c r="AE354" s="3">
        <v>45568</v>
      </c>
      <c r="AF354" s="3">
        <v>45575</v>
      </c>
      <c r="AG354" s="2" t="str">
        <f t="shared" si="321"/>
        <v>+7</v>
      </c>
      <c r="AH354" s="3">
        <v>45575</v>
      </c>
      <c r="AI354" s="3">
        <f t="shared" si="322"/>
        <v>45568</v>
      </c>
      <c r="AJ354" s="3"/>
      <c r="AK354" s="2">
        <f t="shared" si="296"/>
        <v>-7</v>
      </c>
      <c r="AL354" s="2" t="s">
        <v>5567</v>
      </c>
      <c r="AM354" s="2" t="str">
        <f t="shared" si="297"/>
        <v>생산완료(-7)</v>
      </c>
      <c r="AN354" s="9">
        <f t="shared" si="298"/>
        <v>45575</v>
      </c>
      <c r="AO354" s="9">
        <f t="shared" si="299"/>
        <v>45568</v>
      </c>
      <c r="AP354" s="9"/>
      <c r="AQ354" s="2">
        <f t="shared" si="315"/>
        <v>-7</v>
      </c>
      <c r="AR354" s="12">
        <f t="shared" si="300"/>
        <v>-7</v>
      </c>
      <c r="AS354" t="s">
        <v>5567</v>
      </c>
      <c r="AT354" t="str">
        <f t="shared" si="301"/>
        <v>생산완료(-7)</v>
      </c>
    </row>
    <row r="355" spans="2:46" x14ac:dyDescent="0.3">
      <c r="B355" s="2" t="s">
        <v>5421</v>
      </c>
      <c r="C355" s="7">
        <v>5</v>
      </c>
      <c r="D355" s="2" t="s">
        <v>5442</v>
      </c>
      <c r="E355" s="2" t="s">
        <v>5405</v>
      </c>
      <c r="F355" s="2" t="s">
        <v>5481</v>
      </c>
      <c r="G355" s="2"/>
      <c r="H355" s="2" t="s">
        <v>3381</v>
      </c>
      <c r="I355" s="2" t="str">
        <f t="shared" si="292"/>
        <v>20240920-1000165716-인쇄</v>
      </c>
      <c r="J355" s="2" t="str">
        <f t="shared" si="293"/>
        <v>20240920-1000165716-합지</v>
      </c>
      <c r="K355" s="2" t="str">
        <f t="shared" si="294"/>
        <v>20240920-1000165716-분단</v>
      </c>
      <c r="L355" s="2" t="str">
        <f t="shared" si="295"/>
        <v>20240920-1000165716-제대</v>
      </c>
      <c r="M355" s="2" t="str">
        <f>VLOOKUP(H355, '쿼리1'!$A:$R, 17, 0)</f>
        <v>8도-(주)푸드코아-크림치즈 호두빵</v>
      </c>
      <c r="N355" s="2" t="str">
        <f>VLOOKUP(H355, '쿼리1'!$A:$P, 15, 0)</f>
        <v>오씨피피(유무광)60</v>
      </c>
      <c r="O355" s="2">
        <v>1000165716</v>
      </c>
      <c r="P355" s="2" t="str">
        <f>VLOOKUP(H355, '쿼리1'!$A:$R, 17, 0)</f>
        <v>8도-(주)푸드코아-크림치즈 호두빵</v>
      </c>
      <c r="Q355" s="4">
        <f>VLOOKUP(H355, '쿼리1'!$A:$U, 20, 0)</f>
        <v>12</v>
      </c>
      <c r="R355" s="2" t="s">
        <v>31</v>
      </c>
      <c r="S355" s="2" t="s">
        <v>31</v>
      </c>
      <c r="T355" s="2" t="s">
        <v>5399</v>
      </c>
      <c r="U355" s="2" t="s">
        <v>5397</v>
      </c>
      <c r="V355" s="3">
        <v>45560</v>
      </c>
      <c r="W355" s="3">
        <v>45576</v>
      </c>
      <c r="X355" s="6" t="str">
        <f t="shared" ref="X355:X358" si="324">IFERROR(IF(W355-V355&gt;0, "+" &amp; (W355-V355), W355-V355), "X")</f>
        <v>+16</v>
      </c>
      <c r="Y355" s="3">
        <v>45565</v>
      </c>
      <c r="Z355" s="3">
        <v>45564</v>
      </c>
      <c r="AA355" s="6">
        <f t="shared" si="323"/>
        <v>-1</v>
      </c>
      <c r="AB355" s="3">
        <v>45566</v>
      </c>
      <c r="AC355" s="5" t="s">
        <v>5396</v>
      </c>
      <c r="AD355" s="6">
        <f ca="1">TODAY()-AB355</f>
        <v>90</v>
      </c>
      <c r="AE355" s="2" t="s">
        <v>5388</v>
      </c>
      <c r="AF355" s="2" t="s">
        <v>5388</v>
      </c>
      <c r="AG355" s="2" t="str">
        <f>IFERROR(AF355-AE355, "X")</f>
        <v>X</v>
      </c>
      <c r="AH355" s="3">
        <v>45576</v>
      </c>
      <c r="AI355" s="3">
        <v>45581</v>
      </c>
      <c r="AJ355" s="3"/>
      <c r="AK355" s="2" t="str">
        <f t="shared" si="296"/>
        <v>+5</v>
      </c>
      <c r="AL355" s="2" t="s">
        <v>5567</v>
      </c>
      <c r="AM355" s="2" t="str">
        <f t="shared" si="297"/>
        <v>생산완료(+5)</v>
      </c>
      <c r="AN355" s="9">
        <f t="shared" si="298"/>
        <v>45600</v>
      </c>
      <c r="AO355" s="9">
        <f t="shared" si="299"/>
        <v>45604</v>
      </c>
      <c r="AP355" s="9"/>
      <c r="AQ355" s="2">
        <f t="shared" si="315"/>
        <v>4</v>
      </c>
      <c r="AR355" s="12" t="str">
        <f t="shared" si="300"/>
        <v>+4</v>
      </c>
      <c r="AS355" t="s">
        <v>5567</v>
      </c>
      <c r="AT355" t="str">
        <f t="shared" si="301"/>
        <v>생산완료(+4)</v>
      </c>
    </row>
    <row r="356" spans="2:46" x14ac:dyDescent="0.3">
      <c r="B356" s="2" t="s">
        <v>5436</v>
      </c>
      <c r="C356" s="7">
        <v>-7</v>
      </c>
      <c r="D356" s="2" t="s">
        <v>5409</v>
      </c>
      <c r="E356" s="2" t="s">
        <v>5416</v>
      </c>
      <c r="F356" s="2"/>
      <c r="G356" s="2" t="s">
        <v>5430</v>
      </c>
      <c r="H356" s="2" t="s">
        <v>2539</v>
      </c>
      <c r="I356" s="2" t="str">
        <f t="shared" si="292"/>
        <v>20240920-1000168434-인쇄</v>
      </c>
      <c r="J356" s="2" t="str">
        <f t="shared" si="293"/>
        <v>20240920-1000168434-합지</v>
      </c>
      <c r="K356" s="2" t="str">
        <f t="shared" si="294"/>
        <v>20240920-1000168434-분단</v>
      </c>
      <c r="L356" s="2" t="str">
        <f t="shared" si="295"/>
        <v>20240920-1000168434-제대</v>
      </c>
      <c r="M356" s="2" t="str">
        <f>VLOOKUP(H356, '쿼리1'!$A:$R, 17, 0)</f>
        <v>1도-초간편 만능 대패삼겹살 1kg(사이즈변경320x400)</v>
      </c>
      <c r="N356" s="2" t="str">
        <f>VLOOKUP(H356, '쿼리1'!$A:$P, 15, 0)</f>
        <v>나이론100</v>
      </c>
      <c r="O356" s="2">
        <v>1000168434</v>
      </c>
      <c r="P356" s="2" t="str">
        <f>VLOOKUP(H356, '쿼리1'!$A:$R, 17, 0)</f>
        <v>1도-초간편 만능 대패삼겹살 1kg(사이즈변경320x400)</v>
      </c>
      <c r="Q356" s="4">
        <f>VLOOKUP(H356, '쿼리1'!$A:$U, 20, 0)</f>
        <v>37500</v>
      </c>
      <c r="R356" s="2" t="s">
        <v>31</v>
      </c>
      <c r="S356" s="2" t="s">
        <v>31</v>
      </c>
      <c r="T356" s="2" t="s">
        <v>5397</v>
      </c>
      <c r="U356" s="2" t="s">
        <v>31</v>
      </c>
      <c r="V356" s="3">
        <v>45561</v>
      </c>
      <c r="W356" s="3">
        <v>45561</v>
      </c>
      <c r="X356" s="6">
        <f t="shared" si="324"/>
        <v>0</v>
      </c>
      <c r="Y356" s="3">
        <v>45566</v>
      </c>
      <c r="Z356" s="3">
        <v>45564</v>
      </c>
      <c r="AA356" s="6">
        <f t="shared" si="323"/>
        <v>-2</v>
      </c>
      <c r="AB356" s="3" t="s">
        <v>5388</v>
      </c>
      <c r="AC356" s="2" t="s">
        <v>5388</v>
      </c>
      <c r="AD356" s="6" t="str">
        <f>IFERROR(AC356-AB356, "X")</f>
        <v>X</v>
      </c>
      <c r="AE356" s="3">
        <v>45568</v>
      </c>
      <c r="AF356" s="3">
        <v>45575</v>
      </c>
      <c r="AG356" s="2" t="str">
        <f>IFERROR(IF(AF356-AE356&gt;0, "+" &amp; (AF356-AE356), AF356-AE356), "X")</f>
        <v>+7</v>
      </c>
      <c r="AH356" s="3">
        <v>45575</v>
      </c>
      <c r="AI356" s="3">
        <f>AE356</f>
        <v>45568</v>
      </c>
      <c r="AJ356" s="3"/>
      <c r="AK356" s="2">
        <f t="shared" si="296"/>
        <v>-7</v>
      </c>
      <c r="AL356" s="2" t="s">
        <v>5567</v>
      </c>
      <c r="AM356" s="2" t="str">
        <f t="shared" si="297"/>
        <v>생산완료(-7)</v>
      </c>
      <c r="AN356" s="9">
        <f t="shared" si="298"/>
        <v>45611</v>
      </c>
      <c r="AO356" s="9">
        <f t="shared" si="299"/>
        <v>45611</v>
      </c>
      <c r="AP356" s="9"/>
      <c r="AQ356" s="2">
        <f t="shared" si="315"/>
        <v>0</v>
      </c>
      <c r="AR356" s="12">
        <f t="shared" si="300"/>
        <v>0</v>
      </c>
      <c r="AS356" t="s">
        <v>5567</v>
      </c>
      <c r="AT356" t="str">
        <f t="shared" si="301"/>
        <v>생산완료(0)</v>
      </c>
    </row>
    <row r="357" spans="2:46" x14ac:dyDescent="0.3">
      <c r="B357" s="2" t="s">
        <v>5617</v>
      </c>
      <c r="C357" s="7">
        <v>-70</v>
      </c>
      <c r="D357" s="2" t="s">
        <v>5442</v>
      </c>
      <c r="E357" s="2" t="s">
        <v>5409</v>
      </c>
      <c r="F357" s="2" t="s">
        <v>5485</v>
      </c>
      <c r="G357" s="2"/>
      <c r="H357" s="2" t="s">
        <v>1651</v>
      </c>
      <c r="I357" s="2" t="str">
        <f t="shared" si="292"/>
        <v>20240920-1000168510-인쇄</v>
      </c>
      <c r="J357" s="2" t="str">
        <f t="shared" si="293"/>
        <v>20240920-1000168510-합지</v>
      </c>
      <c r="K357" s="2" t="str">
        <f t="shared" si="294"/>
        <v>20240920-1000168510-분단</v>
      </c>
      <c r="L357" s="2" t="str">
        <f t="shared" si="295"/>
        <v>20240920-1000168510-제대</v>
      </c>
      <c r="M357" s="2" t="str">
        <f>VLOOKUP(H357, '쿼리1'!$A:$R, 17, 0)</f>
        <v>9도-(주)푸드코아-연세우유 피스타치오생크림빵</v>
      </c>
      <c r="N357" s="2" t="str">
        <f>VLOOKUP(H357, '쿼리1'!$A:$P, 15, 0)</f>
        <v>오씨피피(유무광)60</v>
      </c>
      <c r="O357" s="2">
        <v>1000168510</v>
      </c>
      <c r="P357" s="2" t="str">
        <f>VLOOKUP(H357, '쿼리1'!$A:$R, 17, 0)</f>
        <v>9도-(주)푸드코아-연세우유 피스타치오생크림빵</v>
      </c>
      <c r="Q357" s="4">
        <f>VLOOKUP(H357, '쿼리1'!$A:$U, 20, 0)</f>
        <v>24</v>
      </c>
      <c r="R357" s="2" t="s">
        <v>31</v>
      </c>
      <c r="S357" s="2" t="s">
        <v>31</v>
      </c>
      <c r="T357" s="2" t="s">
        <v>31</v>
      </c>
      <c r="U357" s="2" t="s">
        <v>5397</v>
      </c>
      <c r="V357" s="3">
        <v>45560</v>
      </c>
      <c r="W357" s="3">
        <v>45576</v>
      </c>
      <c r="X357" s="6" t="str">
        <f t="shared" si="324"/>
        <v>+16</v>
      </c>
      <c r="Y357" s="3">
        <v>45565</v>
      </c>
      <c r="Z357" s="3">
        <v>45565</v>
      </c>
      <c r="AA357" s="6">
        <f t="shared" si="323"/>
        <v>0</v>
      </c>
      <c r="AB357" s="3">
        <v>45566</v>
      </c>
      <c r="AC357" s="3">
        <v>45636</v>
      </c>
      <c r="AD357" s="6" t="str">
        <f t="shared" ref="AD357:AD358" si="325">IFERROR(IF(AC357-AB357&gt;0, "+" &amp; (AC357-AB357), AC357-AB357), "X")</f>
        <v>+70</v>
      </c>
      <c r="AE357" s="2" t="s">
        <v>5388</v>
      </c>
      <c r="AF357" s="2" t="s">
        <v>5388</v>
      </c>
      <c r="AG357" s="2" t="str">
        <f>IFERROR(AF357-AE357, "X")</f>
        <v>X</v>
      </c>
      <c r="AH357" s="3">
        <v>45636</v>
      </c>
      <c r="AI357" s="3">
        <f t="shared" ref="AI357:AI358" si="326">AB357</f>
        <v>45566</v>
      </c>
      <c r="AJ357" s="3"/>
      <c r="AK357" s="2">
        <f t="shared" si="296"/>
        <v>-70</v>
      </c>
      <c r="AL357" s="2" t="s">
        <v>5567</v>
      </c>
      <c r="AM357" s="2" t="str">
        <f t="shared" si="297"/>
        <v>생산완료(-70)</v>
      </c>
      <c r="AN357" s="9">
        <f t="shared" si="298"/>
        <v>45636</v>
      </c>
      <c r="AO357" s="9">
        <f t="shared" si="299"/>
        <v>45639</v>
      </c>
      <c r="AP357" s="9"/>
      <c r="AQ357" s="2">
        <f t="shared" si="315"/>
        <v>3</v>
      </c>
      <c r="AR357" s="12" t="str">
        <f t="shared" si="300"/>
        <v>+3</v>
      </c>
      <c r="AS357" t="s">
        <v>5567</v>
      </c>
      <c r="AT357" t="str">
        <f t="shared" si="301"/>
        <v>생산완료(+3)</v>
      </c>
    </row>
    <row r="358" spans="2:46" x14ac:dyDescent="0.3">
      <c r="B358" s="2" t="s">
        <v>5530</v>
      </c>
      <c r="C358" s="7">
        <v>-13</v>
      </c>
      <c r="D358" s="2" t="s">
        <v>5406</v>
      </c>
      <c r="E358" s="2" t="s">
        <v>5436</v>
      </c>
      <c r="F358" s="2" t="s">
        <v>5455</v>
      </c>
      <c r="G358" s="2"/>
      <c r="H358" s="2" t="s">
        <v>4296</v>
      </c>
      <c r="I358" s="2" t="str">
        <f t="shared" si="292"/>
        <v>20240920-1000169116-인쇄</v>
      </c>
      <c r="J358" s="2" t="str">
        <f t="shared" si="293"/>
        <v>20240920-1000169116-합지</v>
      </c>
      <c r="K358" s="2" t="str">
        <f t="shared" si="294"/>
        <v>20240920-1000169116-분단</v>
      </c>
      <c r="L358" s="2" t="str">
        <f t="shared" si="295"/>
        <v>20240920-1000169116-제대</v>
      </c>
      <c r="M358" s="2" t="str">
        <f>VLOOKUP(H358, '쿼리1'!$A:$R, 17, 0)</f>
        <v>7도-(주)조이푸드-블랙페퍼버거</v>
      </c>
      <c r="N358" s="2" t="str">
        <f>VLOOKUP(H358, '쿼리1'!$A:$P, 15, 0)</f>
        <v>오씨피피(투명)50</v>
      </c>
      <c r="O358" s="2">
        <v>1000169116</v>
      </c>
      <c r="P358" s="2" t="str">
        <f>VLOOKUP(H358, '쿼리1'!$A:$R, 17, 0)</f>
        <v>7도-(주)조이푸드-블랙페퍼버거</v>
      </c>
      <c r="Q358" s="4">
        <f>VLOOKUP(H358, '쿼리1'!$A:$U, 20, 0)</f>
        <v>12</v>
      </c>
      <c r="R358" s="2" t="s">
        <v>31</v>
      </c>
      <c r="S358" s="2" t="s">
        <v>31</v>
      </c>
      <c r="T358" s="2" t="s">
        <v>31</v>
      </c>
      <c r="U358" s="2" t="s">
        <v>5397</v>
      </c>
      <c r="V358" s="3">
        <v>45560</v>
      </c>
      <c r="W358" s="3">
        <v>45555</v>
      </c>
      <c r="X358" s="6">
        <f t="shared" si="324"/>
        <v>-5</v>
      </c>
      <c r="Y358" s="3">
        <v>45565</v>
      </c>
      <c r="Z358" s="3">
        <v>45558</v>
      </c>
      <c r="AA358" s="6">
        <f t="shared" si="323"/>
        <v>-7</v>
      </c>
      <c r="AB358" s="3">
        <v>45566</v>
      </c>
      <c r="AC358" s="3">
        <v>45579</v>
      </c>
      <c r="AD358" s="6" t="str">
        <f t="shared" si="325"/>
        <v>+13</v>
      </c>
      <c r="AE358" s="2" t="s">
        <v>5388</v>
      </c>
      <c r="AF358" s="2" t="s">
        <v>5388</v>
      </c>
      <c r="AG358" s="2" t="str">
        <f>IFERROR(AF358-AE358, "X")</f>
        <v>X</v>
      </c>
      <c r="AH358" s="3">
        <v>45579</v>
      </c>
      <c r="AI358" s="3">
        <f t="shared" si="326"/>
        <v>45566</v>
      </c>
      <c r="AJ358" s="3"/>
      <c r="AK358" s="2">
        <f t="shared" si="296"/>
        <v>-13</v>
      </c>
      <c r="AL358" s="2" t="s">
        <v>5567</v>
      </c>
      <c r="AM358" s="2" t="str">
        <f t="shared" si="297"/>
        <v>생산완료(-13)</v>
      </c>
      <c r="AN358" s="9">
        <f t="shared" si="298"/>
        <v>45601</v>
      </c>
      <c r="AO358" s="9">
        <f t="shared" si="299"/>
        <v>45604</v>
      </c>
      <c r="AP358" s="9"/>
      <c r="AQ358" s="2">
        <f t="shared" si="315"/>
        <v>3</v>
      </c>
      <c r="AR358" s="12" t="str">
        <f t="shared" si="300"/>
        <v>+3</v>
      </c>
      <c r="AS358" t="s">
        <v>5567</v>
      </c>
      <c r="AT358" t="str">
        <f t="shared" si="301"/>
        <v>생산완료(+3)</v>
      </c>
    </row>
    <row r="359" spans="2:46" x14ac:dyDescent="0.3">
      <c r="B359" s="2" t="s">
        <v>5436</v>
      </c>
      <c r="C359" s="7">
        <v>-7</v>
      </c>
      <c r="D359" s="2"/>
      <c r="E359" s="2" t="s">
        <v>5406</v>
      </c>
      <c r="F359" s="2"/>
      <c r="G359" s="2" t="s">
        <v>5430</v>
      </c>
      <c r="H359" s="2" t="s">
        <v>1028</v>
      </c>
      <c r="I359" s="2" t="str">
        <f t="shared" si="292"/>
        <v>20240920-1000169135-인쇄</v>
      </c>
      <c r="J359" s="2" t="str">
        <f t="shared" si="293"/>
        <v>20240920-1000169135-합지</v>
      </c>
      <c r="K359" s="2" t="str">
        <f t="shared" si="294"/>
        <v>20240920-1000169135-분단</v>
      </c>
      <c r="L359" s="2" t="str">
        <f t="shared" si="295"/>
        <v>20240920-1000169135-제대</v>
      </c>
      <c r="M359" s="2" t="str">
        <f>VLOOKUP(H359, '쿼리1'!$A:$R, 17, 0)</f>
        <v>무지</v>
      </c>
      <c r="N359" s="2" t="str">
        <f>VLOOKUP(H359, '쿼리1'!$A:$P, 15, 0)</f>
        <v>나이론70</v>
      </c>
      <c r="O359" s="2">
        <v>1000169135</v>
      </c>
      <c r="P359" s="2" t="str">
        <f>VLOOKUP(H359, '쿼리1'!$A:$R, 17, 0)</f>
        <v>무지</v>
      </c>
      <c r="Q359" s="4">
        <f>VLOOKUP(H359, '쿼리1'!$A:$U, 20, 0)</f>
        <v>33333</v>
      </c>
      <c r="R359" s="2" t="s">
        <v>5397</v>
      </c>
      <c r="S359" s="2" t="s">
        <v>31</v>
      </c>
      <c r="T359" s="2" t="s">
        <v>5397</v>
      </c>
      <c r="U359" s="2" t="s">
        <v>31</v>
      </c>
      <c r="V359" s="2" t="s">
        <v>5388</v>
      </c>
      <c r="W359" s="3" t="s">
        <v>5388</v>
      </c>
      <c r="X359" s="6" t="str">
        <f>IFERROR(W359-V359, "X")</f>
        <v>X</v>
      </c>
      <c r="Y359" s="3">
        <v>45566</v>
      </c>
      <c r="Z359" s="3">
        <v>45561</v>
      </c>
      <c r="AA359" s="6">
        <f t="shared" si="323"/>
        <v>-5</v>
      </c>
      <c r="AB359" s="3" t="s">
        <v>5388</v>
      </c>
      <c r="AC359" s="2" t="s">
        <v>5388</v>
      </c>
      <c r="AD359" s="6" t="str">
        <f>IFERROR(AC359-AB359, "X")</f>
        <v>X</v>
      </c>
      <c r="AE359" s="3">
        <v>45568</v>
      </c>
      <c r="AF359" s="3">
        <v>45575</v>
      </c>
      <c r="AG359" s="2" t="str">
        <f>IFERROR(IF(AF359-AE359&gt;0, "+" &amp; (AF359-AE359), AF359-AE359), "X")</f>
        <v>+7</v>
      </c>
      <c r="AH359" s="3">
        <v>45575</v>
      </c>
      <c r="AI359" s="3">
        <f>AE359</f>
        <v>45568</v>
      </c>
      <c r="AJ359" s="3"/>
      <c r="AK359" s="2">
        <f t="shared" si="296"/>
        <v>-7</v>
      </c>
      <c r="AL359" s="2" t="s">
        <v>5567</v>
      </c>
      <c r="AM359" s="2" t="str">
        <f t="shared" si="297"/>
        <v>생산완료(-7)</v>
      </c>
      <c r="AN359" s="9">
        <f t="shared" si="298"/>
        <v>45575</v>
      </c>
      <c r="AO359" s="9">
        <f t="shared" si="299"/>
        <v>45568</v>
      </c>
      <c r="AP359" s="9"/>
      <c r="AQ359" s="2">
        <f t="shared" si="315"/>
        <v>-7</v>
      </c>
      <c r="AR359" s="12">
        <f t="shared" si="300"/>
        <v>-7</v>
      </c>
      <c r="AS359" t="s">
        <v>5567</v>
      </c>
      <c r="AT359" t="str">
        <f t="shared" si="301"/>
        <v>생산완료(-7)</v>
      </c>
    </row>
    <row r="360" spans="2:46" x14ac:dyDescent="0.3">
      <c r="B360" s="2" t="s">
        <v>5449</v>
      </c>
      <c r="C360" s="7">
        <v>21</v>
      </c>
      <c r="D360" s="2"/>
      <c r="E360" s="2" t="s">
        <v>5407</v>
      </c>
      <c r="F360" s="2"/>
      <c r="G360" s="2" t="s">
        <v>5486</v>
      </c>
      <c r="H360" s="2" t="s">
        <v>1025</v>
      </c>
      <c r="I360" s="2" t="str">
        <f t="shared" si="292"/>
        <v>20240920-1000169137-인쇄</v>
      </c>
      <c r="J360" s="2" t="str">
        <f t="shared" si="293"/>
        <v>20240920-1000169137-합지</v>
      </c>
      <c r="K360" s="2" t="str">
        <f t="shared" si="294"/>
        <v>20240920-1000169137-분단</v>
      </c>
      <c r="L360" s="2" t="str">
        <f t="shared" si="295"/>
        <v>20240920-1000169137-제대</v>
      </c>
      <c r="M360" s="2" t="str">
        <f>VLOOKUP(H360, '쿼리1'!$A:$R, 17, 0)</f>
        <v>무지</v>
      </c>
      <c r="N360" s="2" t="str">
        <f>VLOOKUP(H360, '쿼리1'!$A:$P, 15, 0)</f>
        <v>나이론60</v>
      </c>
      <c r="O360" s="2">
        <v>1000169137</v>
      </c>
      <c r="P360" s="2" t="str">
        <f>VLOOKUP(H360, '쿼리1'!$A:$R, 17, 0)</f>
        <v>무지</v>
      </c>
      <c r="Q360" s="4">
        <f>VLOOKUP(H360, '쿼리1'!$A:$U, 20, 0)</f>
        <v>10000</v>
      </c>
      <c r="R360" s="2" t="s">
        <v>5397</v>
      </c>
      <c r="S360" s="2" t="s">
        <v>31</v>
      </c>
      <c r="T360" s="2" t="s">
        <v>5397</v>
      </c>
      <c r="U360" s="2" t="s">
        <v>5399</v>
      </c>
      <c r="V360" s="2" t="s">
        <v>5388</v>
      </c>
      <c r="W360" s="3" t="s">
        <v>5388</v>
      </c>
      <c r="X360" s="6" t="str">
        <f>IFERROR(W360-V360, "X")</f>
        <v>X</v>
      </c>
      <c r="Y360" s="3">
        <v>45566</v>
      </c>
      <c r="Z360" s="3">
        <v>45560</v>
      </c>
      <c r="AA360" s="6">
        <f t="shared" si="323"/>
        <v>-6</v>
      </c>
      <c r="AB360" s="5" t="s">
        <v>5388</v>
      </c>
      <c r="AC360" s="2" t="s">
        <v>5388</v>
      </c>
      <c r="AD360" s="6" t="str">
        <f>IFERROR(AC360-AB360, "X")</f>
        <v>X</v>
      </c>
      <c r="AE360" s="3">
        <v>45568</v>
      </c>
      <c r="AF360" s="5" t="s">
        <v>5396</v>
      </c>
      <c r="AG360" s="6">
        <f ca="1">TODAY()-AE360</f>
        <v>88</v>
      </c>
      <c r="AH360" s="3">
        <v>45560</v>
      </c>
      <c r="AI360" s="3">
        <v>45581</v>
      </c>
      <c r="AJ360" s="3"/>
      <c r="AK360" s="2" t="str">
        <f t="shared" si="296"/>
        <v>+21</v>
      </c>
      <c r="AL360" s="2" t="s">
        <v>5567</v>
      </c>
      <c r="AM360" s="2" t="str">
        <f t="shared" si="297"/>
        <v>생산완료(+21)</v>
      </c>
      <c r="AN360" s="9">
        <f t="shared" si="298"/>
        <v>45560</v>
      </c>
      <c r="AO360" s="9">
        <f t="shared" si="299"/>
        <v>45581</v>
      </c>
      <c r="AP360" s="9"/>
      <c r="AQ360" s="2">
        <f t="shared" si="315"/>
        <v>21</v>
      </c>
      <c r="AR360" s="12" t="str">
        <f t="shared" si="300"/>
        <v>+21</v>
      </c>
      <c r="AS360" t="s">
        <v>5567</v>
      </c>
      <c r="AT360" t="str">
        <f t="shared" si="301"/>
        <v>생산완료(+21)</v>
      </c>
    </row>
    <row r="361" spans="2:46" x14ac:dyDescent="0.3">
      <c r="B361" s="2" t="s">
        <v>5433</v>
      </c>
      <c r="C361" s="7">
        <v>18</v>
      </c>
      <c r="D361" s="2" t="s">
        <v>5409</v>
      </c>
      <c r="E361" s="2" t="s">
        <v>5418</v>
      </c>
      <c r="F361" s="2" t="s">
        <v>5487</v>
      </c>
      <c r="G361" s="2"/>
      <c r="H361" s="2" t="s">
        <v>4859</v>
      </c>
      <c r="I361" s="2" t="str">
        <f t="shared" si="292"/>
        <v>20240920-1000169138-인쇄</v>
      </c>
      <c r="J361" s="2" t="str">
        <f t="shared" si="293"/>
        <v>20240920-1000169138-합지</v>
      </c>
      <c r="K361" s="2" t="str">
        <f t="shared" si="294"/>
        <v>20240920-1000169138-분단</v>
      </c>
      <c r="L361" s="2" t="str">
        <f t="shared" si="295"/>
        <v>20240920-1000169138-제대</v>
      </c>
      <c r="M361" s="2" t="str">
        <f>VLOOKUP(H361, '쿼리1'!$A:$R, 17, 0)</f>
        <v>2도-mataba-식물성 글리세린(보습제)</v>
      </c>
      <c r="N361" s="2" t="str">
        <f>VLOOKUP(H361, '쿼리1'!$A:$P, 15, 0)</f>
        <v>나이론(유무광)80</v>
      </c>
      <c r="O361" s="2">
        <v>1000169138</v>
      </c>
      <c r="P361" s="2" t="str">
        <f>VLOOKUP(H361, '쿼리1'!$A:$R, 17, 0)</f>
        <v>2도-mataba-식물성 글리세린(보습제)</v>
      </c>
      <c r="Q361" s="4">
        <f>VLOOKUP(H361, '쿼리1'!$A:$U, 20, 0)</f>
        <v>36</v>
      </c>
      <c r="R361" s="2" t="s">
        <v>31</v>
      </c>
      <c r="S361" s="2" t="s">
        <v>31</v>
      </c>
      <c r="T361" s="2" t="s">
        <v>5399</v>
      </c>
      <c r="U361" s="2" t="s">
        <v>5397</v>
      </c>
      <c r="V361" s="3">
        <v>45561</v>
      </c>
      <c r="W361" s="3">
        <v>45561</v>
      </c>
      <c r="X361" s="6">
        <f t="shared" ref="X361:X367" si="327">IFERROR(IF(W361-V361&gt;0, "+" &amp; (W361-V361), W361-V361), "X")</f>
        <v>0</v>
      </c>
      <c r="Y361" s="3">
        <v>45566</v>
      </c>
      <c r="Z361" s="3">
        <v>45562</v>
      </c>
      <c r="AA361" s="6">
        <f t="shared" si="323"/>
        <v>-4</v>
      </c>
      <c r="AB361" s="3">
        <v>45567</v>
      </c>
      <c r="AC361" s="5" t="s">
        <v>5396</v>
      </c>
      <c r="AD361" s="6">
        <f ca="1">TODAY()-AB361</f>
        <v>89</v>
      </c>
      <c r="AE361" s="2" t="s">
        <v>5388</v>
      </c>
      <c r="AF361" s="2" t="s">
        <v>5388</v>
      </c>
      <c r="AG361" s="2" t="str">
        <f>IFERROR(AF361-AE361, "X")</f>
        <v>X</v>
      </c>
      <c r="AH361" s="3">
        <v>45562</v>
      </c>
      <c r="AI361" s="3">
        <v>45580</v>
      </c>
      <c r="AJ361" s="3"/>
      <c r="AK361" s="2" t="str">
        <f t="shared" si="296"/>
        <v>+18</v>
      </c>
      <c r="AL361" s="2" t="s">
        <v>5567</v>
      </c>
      <c r="AM361" s="2" t="str">
        <f t="shared" si="297"/>
        <v>생산완료(+18)</v>
      </c>
      <c r="AN361" s="9">
        <f t="shared" si="298"/>
        <v>45562</v>
      </c>
      <c r="AO361" s="9">
        <f t="shared" si="299"/>
        <v>45580</v>
      </c>
      <c r="AP361" s="9"/>
      <c r="AQ361" s="2">
        <f t="shared" si="315"/>
        <v>18</v>
      </c>
      <c r="AR361" s="12" t="str">
        <f t="shared" si="300"/>
        <v>+18</v>
      </c>
      <c r="AS361" t="s">
        <v>5567</v>
      </c>
      <c r="AT361" t="str">
        <f t="shared" si="301"/>
        <v>생산완료(+18)</v>
      </c>
    </row>
    <row r="362" spans="2:46" x14ac:dyDescent="0.3">
      <c r="B362" s="2" t="s">
        <v>5439</v>
      </c>
      <c r="C362" s="7">
        <v>-8</v>
      </c>
      <c r="D362" s="2" t="s">
        <v>5416</v>
      </c>
      <c r="E362" s="2" t="s">
        <v>5415</v>
      </c>
      <c r="F362" s="2"/>
      <c r="G362" s="2" t="s">
        <v>5443</v>
      </c>
      <c r="H362" s="2" t="s">
        <v>2186</v>
      </c>
      <c r="I362" s="2" t="str">
        <f t="shared" si="292"/>
        <v>20240920-1116P0004-인쇄</v>
      </c>
      <c r="J362" s="2" t="str">
        <f t="shared" si="293"/>
        <v>20240920-1116P0004-합지</v>
      </c>
      <c r="K362" s="2" t="str">
        <f t="shared" si="294"/>
        <v>20240920-1116P0004-분단</v>
      </c>
      <c r="L362" s="2" t="str">
        <f t="shared" si="295"/>
        <v>20240920-1116P0004-제대</v>
      </c>
      <c r="M362" s="2" t="str">
        <f>VLOOKUP(H362, '쿼리1'!$A:$R, 17, 0)</f>
        <v>1도(백베다)</v>
      </c>
      <c r="N362" s="2" t="str">
        <f>VLOOKUP(H362, '쿼리1'!$A:$P, 15, 0)</f>
        <v>은박100=1도(백베다)</v>
      </c>
      <c r="O362" s="2" t="s">
        <v>5722</v>
      </c>
      <c r="P362" s="2" t="str">
        <f>VLOOKUP(H362, '쿼리1'!$A:$R, 17, 0)</f>
        <v>1도(백베다)</v>
      </c>
      <c r="Q362" s="4">
        <f>VLOOKUP(H362, '쿼리1'!$A:$U, 20, 0)</f>
        <v>46153</v>
      </c>
      <c r="R362" s="2" t="s">
        <v>31</v>
      </c>
      <c r="S362" s="2" t="s">
        <v>31</v>
      </c>
      <c r="T362" s="2" t="s">
        <v>5397</v>
      </c>
      <c r="U362" s="2" t="s">
        <v>31</v>
      </c>
      <c r="V362" s="3">
        <v>45561</v>
      </c>
      <c r="W362" s="3">
        <v>45559</v>
      </c>
      <c r="X362" s="6">
        <f t="shared" si="327"/>
        <v>-2</v>
      </c>
      <c r="Y362" s="3">
        <v>45565</v>
      </c>
      <c r="Z362" s="3">
        <v>45562</v>
      </c>
      <c r="AA362" s="6">
        <f t="shared" si="323"/>
        <v>-3</v>
      </c>
      <c r="AB362" s="3" t="s">
        <v>5388</v>
      </c>
      <c r="AC362" s="2" t="s">
        <v>5388</v>
      </c>
      <c r="AD362" s="6" t="str">
        <f>IFERROR(AC362-AB362, "X")</f>
        <v>X</v>
      </c>
      <c r="AE362" s="3">
        <v>45567</v>
      </c>
      <c r="AF362" s="3">
        <v>45575</v>
      </c>
      <c r="AG362" s="2" t="str">
        <f t="shared" ref="AG362:AG364" si="328">IFERROR(IF(AF362-AE362&gt;0, "+" &amp; (AF362-AE362), AF362-AE362), "X")</f>
        <v>+8</v>
      </c>
      <c r="AH362" s="3">
        <v>45575</v>
      </c>
      <c r="AI362" s="3">
        <f t="shared" ref="AI362:AI364" si="329">AE362</f>
        <v>45567</v>
      </c>
      <c r="AJ362" s="3"/>
      <c r="AK362" s="2">
        <f t="shared" si="296"/>
        <v>-8</v>
      </c>
      <c r="AL362" s="2" t="s">
        <v>5567</v>
      </c>
      <c r="AM362" s="2" t="str">
        <f t="shared" si="297"/>
        <v>생산완료(-8)</v>
      </c>
      <c r="AN362" s="9">
        <f t="shared" si="298"/>
        <v>45575</v>
      </c>
      <c r="AO362" s="9">
        <f t="shared" si="299"/>
        <v>45567</v>
      </c>
      <c r="AP362" s="9"/>
      <c r="AQ362" s="2">
        <f t="shared" si="315"/>
        <v>-8</v>
      </c>
      <c r="AR362" s="12">
        <f t="shared" si="300"/>
        <v>-8</v>
      </c>
      <c r="AS362" t="s">
        <v>5567</v>
      </c>
      <c r="AT362" t="str">
        <f t="shared" si="301"/>
        <v>생산완료(-8)</v>
      </c>
    </row>
    <row r="363" spans="2:46" x14ac:dyDescent="0.3">
      <c r="B363" s="2" t="s">
        <v>5439</v>
      </c>
      <c r="C363" s="7">
        <v>-8</v>
      </c>
      <c r="D363" s="2" t="s">
        <v>5429</v>
      </c>
      <c r="E363" s="2" t="s">
        <v>5419</v>
      </c>
      <c r="F363" s="2"/>
      <c r="G363" s="2" t="s">
        <v>5443</v>
      </c>
      <c r="H363" s="2" t="s">
        <v>1493</v>
      </c>
      <c r="I363" s="2" t="str">
        <f t="shared" si="292"/>
        <v>20240920-1218P0326-인쇄</v>
      </c>
      <c r="J363" s="2" t="str">
        <f t="shared" si="293"/>
        <v>20240920-1218P0326-합지</v>
      </c>
      <c r="K363" s="2" t="str">
        <f t="shared" si="294"/>
        <v>20240920-1218P0326-분단</v>
      </c>
      <c r="L363" s="2" t="str">
        <f t="shared" si="295"/>
        <v>20240920-1218P0326-제대</v>
      </c>
      <c r="M363" s="2" t="str">
        <f>VLOOKUP(H363, '쿼리1'!$A:$R, 17, 0)</f>
        <v>3도-대원FOOD-찹쌀가루5kg(패트적색)</v>
      </c>
      <c r="N363" s="2" t="str">
        <f>VLOOKUP(H363, '쿼리1'!$A:$P, 15, 0)</f>
        <v>패트60</v>
      </c>
      <c r="O363" s="2" t="s">
        <v>5723</v>
      </c>
      <c r="P363" s="2" t="str">
        <f>VLOOKUP(H363, '쿼리1'!$A:$R, 17, 0)</f>
        <v>3도-대원FOOD-찹쌀가루5kg(패트적색)</v>
      </c>
      <c r="Q363" s="4">
        <f>VLOOKUP(H363, '쿼리1'!$A:$U, 20, 0)</f>
        <v>14285</v>
      </c>
      <c r="R363" s="2" t="s">
        <v>31</v>
      </c>
      <c r="S363" s="2" t="s">
        <v>31</v>
      </c>
      <c r="T363" s="2" t="s">
        <v>5397</v>
      </c>
      <c r="U363" s="2" t="s">
        <v>31</v>
      </c>
      <c r="V363" s="3">
        <v>45561</v>
      </c>
      <c r="W363" s="3">
        <v>45575</v>
      </c>
      <c r="X363" s="6" t="str">
        <f t="shared" si="327"/>
        <v>+14</v>
      </c>
      <c r="Y363" s="3">
        <v>45566</v>
      </c>
      <c r="Z363" s="3">
        <v>45575</v>
      </c>
      <c r="AA363" s="6" t="str">
        <f t="shared" si="323"/>
        <v>+9</v>
      </c>
      <c r="AB363" s="3" t="s">
        <v>5388</v>
      </c>
      <c r="AC363" s="2" t="s">
        <v>5388</v>
      </c>
      <c r="AD363" s="6" t="str">
        <f>IFERROR(AC363-AB363, "X")</f>
        <v>X</v>
      </c>
      <c r="AE363" s="3">
        <v>45568</v>
      </c>
      <c r="AF363" s="3">
        <v>45576</v>
      </c>
      <c r="AG363" s="2" t="str">
        <f t="shared" si="328"/>
        <v>+8</v>
      </c>
      <c r="AH363" s="3">
        <v>45576</v>
      </c>
      <c r="AI363" s="3">
        <f t="shared" si="329"/>
        <v>45568</v>
      </c>
      <c r="AJ363" s="3"/>
      <c r="AK363" s="2">
        <f t="shared" si="296"/>
        <v>-8</v>
      </c>
      <c r="AL363" s="2" t="s">
        <v>5567</v>
      </c>
      <c r="AM363" s="2" t="str">
        <f t="shared" si="297"/>
        <v>생산완료(-8)</v>
      </c>
      <c r="AN363" s="9">
        <f t="shared" si="298"/>
        <v>45638</v>
      </c>
      <c r="AO363" s="9">
        <f t="shared" si="299"/>
        <v>45630</v>
      </c>
      <c r="AP363" s="9"/>
      <c r="AQ363" s="2">
        <f t="shared" si="315"/>
        <v>-8</v>
      </c>
      <c r="AR363" s="12">
        <f t="shared" si="300"/>
        <v>-8</v>
      </c>
      <c r="AS363" t="s">
        <v>5567</v>
      </c>
      <c r="AT363" t="str">
        <f t="shared" si="301"/>
        <v>생산완료(-8)</v>
      </c>
    </row>
    <row r="364" spans="2:46" x14ac:dyDescent="0.3">
      <c r="B364" s="2" t="s">
        <v>5439</v>
      </c>
      <c r="C364" s="7">
        <v>-8</v>
      </c>
      <c r="D364" s="2" t="s">
        <v>5409</v>
      </c>
      <c r="E364" s="2" t="s">
        <v>5409</v>
      </c>
      <c r="F364" s="2"/>
      <c r="G364" s="2" t="s">
        <v>5443</v>
      </c>
      <c r="H364" s="2" t="s">
        <v>2314</v>
      </c>
      <c r="I364" s="2" t="str">
        <f t="shared" si="292"/>
        <v>20240920-140626-인쇄</v>
      </c>
      <c r="J364" s="2" t="str">
        <f t="shared" si="293"/>
        <v>20240920-140626-합지</v>
      </c>
      <c r="K364" s="2" t="str">
        <f t="shared" si="294"/>
        <v>20240920-140626-분단</v>
      </c>
      <c r="L364" s="2" t="str">
        <f t="shared" si="295"/>
        <v>20240920-140626-제대</v>
      </c>
      <c r="M364" s="2" t="str">
        <f>VLOOKUP(H364, '쿼리1'!$A:$R, 17, 0)</f>
        <v>2도-이앤에이텍)퇴비부숙도 측정 Kit</v>
      </c>
      <c r="N364" s="2" t="str">
        <f>VLOOKUP(H364, '쿼리1'!$A:$P, 15, 0)</f>
        <v>은박100</v>
      </c>
      <c r="O364" s="2">
        <v>140626</v>
      </c>
      <c r="P364" s="2" t="str">
        <f>VLOOKUP(H364, '쿼리1'!$A:$R, 17, 0)</f>
        <v>2도-이앤에이텍)퇴비부숙도 측정 Kit</v>
      </c>
      <c r="Q364" s="4">
        <f>VLOOKUP(H364, '쿼리1'!$A:$U, 20, 0)</f>
        <v>66666</v>
      </c>
      <c r="R364" s="2" t="s">
        <v>31</v>
      </c>
      <c r="S364" s="2" t="s">
        <v>31</v>
      </c>
      <c r="T364" s="2" t="s">
        <v>5397</v>
      </c>
      <c r="U364" s="2" t="s">
        <v>31</v>
      </c>
      <c r="V364" s="3">
        <v>45561</v>
      </c>
      <c r="W364" s="3">
        <v>45561</v>
      </c>
      <c r="X364" s="6">
        <f t="shared" si="327"/>
        <v>0</v>
      </c>
      <c r="Y364" s="3">
        <v>45565</v>
      </c>
      <c r="Z364" s="3">
        <v>45565</v>
      </c>
      <c r="AA364" s="6">
        <f t="shared" si="323"/>
        <v>0</v>
      </c>
      <c r="AB364" s="3" t="s">
        <v>5388</v>
      </c>
      <c r="AC364" s="2" t="s">
        <v>5388</v>
      </c>
      <c r="AD364" s="6" t="str">
        <f>IFERROR(AC364-AB364, "X")</f>
        <v>X</v>
      </c>
      <c r="AE364" s="3">
        <v>45567</v>
      </c>
      <c r="AF364" s="3">
        <v>45575</v>
      </c>
      <c r="AG364" s="2" t="str">
        <f t="shared" si="328"/>
        <v>+8</v>
      </c>
      <c r="AH364" s="3">
        <v>45575</v>
      </c>
      <c r="AI364" s="3">
        <f t="shared" si="329"/>
        <v>45567</v>
      </c>
      <c r="AJ364" s="3"/>
      <c r="AK364" s="2">
        <f t="shared" si="296"/>
        <v>-8</v>
      </c>
      <c r="AL364" s="2" t="s">
        <v>5567</v>
      </c>
      <c r="AM364" s="2" t="str">
        <f t="shared" si="297"/>
        <v>생산완료(-8)</v>
      </c>
      <c r="AN364" s="9">
        <f t="shared" si="298"/>
        <v>45575</v>
      </c>
      <c r="AO364" s="9">
        <f t="shared" si="299"/>
        <v>45567</v>
      </c>
      <c r="AP364" s="9"/>
      <c r="AQ364" s="2">
        <f t="shared" si="315"/>
        <v>-8</v>
      </c>
      <c r="AR364" s="12">
        <f t="shared" si="300"/>
        <v>-8</v>
      </c>
      <c r="AS364" t="s">
        <v>5567</v>
      </c>
      <c r="AT364" t="str">
        <f t="shared" si="301"/>
        <v>생산완료(-8)</v>
      </c>
    </row>
    <row r="365" spans="2:46" x14ac:dyDescent="0.3">
      <c r="B365" s="2" t="s">
        <v>5406</v>
      </c>
      <c r="C365" s="7">
        <v>-5</v>
      </c>
      <c r="D365" s="2" t="s">
        <v>5463</v>
      </c>
      <c r="E365" s="2" t="s">
        <v>5408</v>
      </c>
      <c r="F365" s="2" t="s">
        <v>5421</v>
      </c>
      <c r="G365" s="2"/>
      <c r="H365" s="2" t="s">
        <v>1700</v>
      </c>
      <c r="I365" s="2" t="str">
        <f t="shared" si="292"/>
        <v>20240920-1419P0003-인쇄</v>
      </c>
      <c r="J365" s="2" t="str">
        <f t="shared" si="293"/>
        <v>20240920-1419P0003-합지</v>
      </c>
      <c r="K365" s="2" t="str">
        <f t="shared" si="294"/>
        <v>20240920-1419P0003-분단</v>
      </c>
      <c r="L365" s="2" t="str">
        <f t="shared" si="295"/>
        <v>20240920-1419P0003-제대</v>
      </c>
      <c r="M365" s="2" t="str">
        <f>VLOOKUP(H365, '쿼리1'!$A:$R, 17, 0)</f>
        <v>5도-구운김밥용김</v>
      </c>
      <c r="N365" s="2" t="str">
        <f>VLOOKUP(H365, '쿼리1'!$A:$P, 15, 0)</f>
        <v>오씨피피(투명)60</v>
      </c>
      <c r="O365" s="2" t="s">
        <v>5724</v>
      </c>
      <c r="P365" s="2" t="str">
        <f>VLOOKUP(H365, '쿼리1'!$A:$R, 17, 0)</f>
        <v>5도-구운김밥용김</v>
      </c>
      <c r="Q365" s="4">
        <f>VLOOKUP(H365, '쿼리1'!$A:$U, 20, 0)</f>
        <v>6</v>
      </c>
      <c r="R365" s="2" t="s">
        <v>31</v>
      </c>
      <c r="S365" s="2" t="s">
        <v>31</v>
      </c>
      <c r="T365" s="2" t="s">
        <v>31</v>
      </c>
      <c r="U365" s="2" t="s">
        <v>5397</v>
      </c>
      <c r="V365" s="3">
        <v>45561</v>
      </c>
      <c r="W365" s="3">
        <v>45572</v>
      </c>
      <c r="X365" s="6" t="str">
        <f t="shared" si="327"/>
        <v>+11</v>
      </c>
      <c r="Y365" s="3">
        <v>45566</v>
      </c>
      <c r="Z365" s="3">
        <v>45569</v>
      </c>
      <c r="AA365" s="6" t="str">
        <f t="shared" si="323"/>
        <v>+3</v>
      </c>
      <c r="AB365" s="3">
        <v>45567</v>
      </c>
      <c r="AC365" s="3">
        <v>45572</v>
      </c>
      <c r="AD365" s="6" t="str">
        <f>IFERROR(IF(AC365-AB365&gt;0, "+" &amp; (AC365-AB365), AC365-AB365), "X")</f>
        <v>+5</v>
      </c>
      <c r="AE365" s="2" t="s">
        <v>5388</v>
      </c>
      <c r="AF365" s="2" t="s">
        <v>5388</v>
      </c>
      <c r="AG365" s="2" t="str">
        <f>IFERROR(AF365-AE365, "X")</f>
        <v>X</v>
      </c>
      <c r="AH365" s="3">
        <v>45572</v>
      </c>
      <c r="AI365" s="3">
        <f>AB365</f>
        <v>45567</v>
      </c>
      <c r="AJ365" s="3"/>
      <c r="AK365" s="2">
        <f t="shared" si="296"/>
        <v>-5</v>
      </c>
      <c r="AL365" s="2" t="s">
        <v>5567</v>
      </c>
      <c r="AM365" s="2" t="str">
        <f t="shared" si="297"/>
        <v>생산완료(-5)</v>
      </c>
      <c r="AN365" s="9">
        <f t="shared" si="298"/>
        <v>45572</v>
      </c>
      <c r="AO365" s="9">
        <f t="shared" si="299"/>
        <v>45567</v>
      </c>
      <c r="AP365" s="9"/>
      <c r="AQ365" s="2">
        <f t="shared" si="315"/>
        <v>-5</v>
      </c>
      <c r="AR365" s="12">
        <f t="shared" si="300"/>
        <v>-5</v>
      </c>
      <c r="AS365" t="s">
        <v>5567</v>
      </c>
      <c r="AT365" t="str">
        <f t="shared" si="301"/>
        <v>생산완료(-5)</v>
      </c>
    </row>
    <row r="366" spans="2:46" x14ac:dyDescent="0.3">
      <c r="B366" s="2" t="s">
        <v>5413</v>
      </c>
      <c r="C366" s="7">
        <v>-10</v>
      </c>
      <c r="D366" s="2" t="s">
        <v>5455</v>
      </c>
      <c r="E366" s="2"/>
      <c r="F366" s="2"/>
      <c r="G366" s="2" t="s">
        <v>5444</v>
      </c>
      <c r="H366" s="2" t="s">
        <v>2811</v>
      </c>
      <c r="I366" s="2" t="str">
        <f t="shared" si="292"/>
        <v>20240920-2000140046-인쇄</v>
      </c>
      <c r="J366" s="2" t="str">
        <f t="shared" si="293"/>
        <v>20240920-2000140046-합지</v>
      </c>
      <c r="K366" s="2" t="str">
        <f t="shared" si="294"/>
        <v>20240920-2000140046-분단</v>
      </c>
      <c r="L366" s="2" t="str">
        <f t="shared" si="295"/>
        <v>20240920-2000140046-제대</v>
      </c>
      <c r="M366" s="2" t="str">
        <f>VLOOKUP(H366, '쿼리1'!$A:$R, 17, 0)</f>
        <v>단면1도(적색)-잡곡1kg봉투(18x37)</v>
      </c>
      <c r="N366" s="2" t="str">
        <f>VLOOKUP(H366, '쿼리1'!$A:$P, 15, 0)</f>
        <v>PE튜브(투명)48</v>
      </c>
      <c r="O366" s="2">
        <v>2000140046</v>
      </c>
      <c r="P366" s="2" t="str">
        <f>VLOOKUP(H366, '쿼리1'!$A:$R, 17, 0)</f>
        <v>단면1도(적색)-잡곡1kg봉투(18x37)</v>
      </c>
      <c r="Q366" s="4">
        <f>VLOOKUP(H366, '쿼리1'!$A:$U, 20, 0)</f>
        <v>10000</v>
      </c>
      <c r="R366" s="2" t="s">
        <v>31</v>
      </c>
      <c r="S366" s="2" t="s">
        <v>5397</v>
      </c>
      <c r="T366" s="2" t="s">
        <v>5397</v>
      </c>
      <c r="U366" s="2" t="s">
        <v>31</v>
      </c>
      <c r="V366" s="3">
        <v>45561</v>
      </c>
      <c r="W366" s="3">
        <v>45574</v>
      </c>
      <c r="X366" s="6" t="str">
        <f t="shared" si="327"/>
        <v>+13</v>
      </c>
      <c r="Y366" s="2" t="s">
        <v>5388</v>
      </c>
      <c r="Z366" s="3" t="s">
        <v>5388</v>
      </c>
      <c r="AA366" s="6" t="str">
        <f t="shared" ref="AA366:AA373" si="330">IFERROR(Z366-Y366, "X")</f>
        <v>X</v>
      </c>
      <c r="AB366" s="3" t="s">
        <v>5388</v>
      </c>
      <c r="AC366" s="2" t="s">
        <v>5388</v>
      </c>
      <c r="AD366" s="6" t="str">
        <f>IFERROR(AC366-AB366, "X")</f>
        <v>X</v>
      </c>
      <c r="AE366" s="3">
        <v>45565</v>
      </c>
      <c r="AF366" s="3">
        <v>45575</v>
      </c>
      <c r="AG366" s="2" t="str">
        <f t="shared" ref="AG366:AG367" si="331">IFERROR(IF(AF366-AE366&gt;0, "+" &amp; (AF366-AE366), AF366-AE366), "X")</f>
        <v>+10</v>
      </c>
      <c r="AH366" s="3">
        <v>45575</v>
      </c>
      <c r="AI366" s="3">
        <f t="shared" ref="AI366:AI367" si="332">AE366</f>
        <v>45565</v>
      </c>
      <c r="AJ366" s="3"/>
      <c r="AK366" s="2">
        <f t="shared" si="296"/>
        <v>-10</v>
      </c>
      <c r="AL366" s="2" t="s">
        <v>5567</v>
      </c>
      <c r="AM366" s="2" t="str">
        <f t="shared" si="297"/>
        <v>생산완료(-10)</v>
      </c>
      <c r="AN366" s="9">
        <f t="shared" si="298"/>
        <v>45653</v>
      </c>
      <c r="AO366" s="9">
        <f t="shared" si="299"/>
        <v>45653</v>
      </c>
      <c r="AP366" s="9"/>
      <c r="AQ366" s="2">
        <f t="shared" si="315"/>
        <v>0</v>
      </c>
      <c r="AR366" s="12">
        <f t="shared" si="300"/>
        <v>0</v>
      </c>
      <c r="AS366" t="s">
        <v>5567</v>
      </c>
      <c r="AT366" t="str">
        <f t="shared" si="301"/>
        <v>생산완료(0)</v>
      </c>
    </row>
    <row r="367" spans="2:46" x14ac:dyDescent="0.3">
      <c r="B367" s="2" t="s">
        <v>5421</v>
      </c>
      <c r="C367" s="7">
        <v>5</v>
      </c>
      <c r="D367" s="2" t="s">
        <v>5416</v>
      </c>
      <c r="E367" s="2"/>
      <c r="F367" s="2"/>
      <c r="G367" s="2" t="s">
        <v>5406</v>
      </c>
      <c r="H367" s="2" t="s">
        <v>3756</v>
      </c>
      <c r="I367" s="2" t="str">
        <f t="shared" si="292"/>
        <v>20240920-2000143165-인쇄</v>
      </c>
      <c r="J367" s="2" t="str">
        <f t="shared" si="293"/>
        <v>20240920-2000143165-합지</v>
      </c>
      <c r="K367" s="2" t="str">
        <f t="shared" si="294"/>
        <v>20240920-2000143165-분단</v>
      </c>
      <c r="L367" s="2" t="str">
        <f t="shared" si="295"/>
        <v>20240920-2000143165-제대</v>
      </c>
      <c r="M367" s="2" t="str">
        <f>VLOOKUP(H367, '쿼리1'!$A:$R, 17, 0)</f>
        <v>2도-러블리소프트(LOVELY-40384)</v>
      </c>
      <c r="N367" s="2" t="str">
        <f>VLOOKUP(H367, '쿼리1'!$A:$P, 15, 0)</f>
        <v>OPP(투명)40</v>
      </c>
      <c r="O367" s="2">
        <v>2000143165</v>
      </c>
      <c r="P367" s="2" t="str">
        <f>VLOOKUP(H367, '쿼리1'!$A:$R, 17, 0)</f>
        <v>2도-러블리소프트(LOVELY-40384)</v>
      </c>
      <c r="Q367" s="4">
        <f>VLOOKUP(H367, '쿼리1'!$A:$U, 20, 0)</f>
        <v>36363</v>
      </c>
      <c r="R367" s="2" t="s">
        <v>31</v>
      </c>
      <c r="S367" s="2" t="s">
        <v>5397</v>
      </c>
      <c r="T367" s="2" t="s">
        <v>5397</v>
      </c>
      <c r="U367" s="2" t="s">
        <v>31</v>
      </c>
      <c r="V367" s="3">
        <v>45561</v>
      </c>
      <c r="W367" s="3">
        <v>45559</v>
      </c>
      <c r="X367" s="6">
        <f t="shared" si="327"/>
        <v>-2</v>
      </c>
      <c r="Y367" s="2" t="s">
        <v>5388</v>
      </c>
      <c r="Z367" s="3" t="s">
        <v>5388</v>
      </c>
      <c r="AA367" s="6" t="str">
        <f t="shared" si="330"/>
        <v>X</v>
      </c>
      <c r="AB367" s="3" t="s">
        <v>5388</v>
      </c>
      <c r="AC367" s="2" t="s">
        <v>5388</v>
      </c>
      <c r="AD367" s="6" t="str">
        <f>IFERROR(AC367-AB367, "X")</f>
        <v>X</v>
      </c>
      <c r="AE367" s="3">
        <v>45565</v>
      </c>
      <c r="AF367" s="3">
        <v>45560</v>
      </c>
      <c r="AG367" s="2">
        <f t="shared" si="331"/>
        <v>-5</v>
      </c>
      <c r="AH367" s="3">
        <v>45560</v>
      </c>
      <c r="AI367" s="3">
        <f t="shared" si="332"/>
        <v>45565</v>
      </c>
      <c r="AJ367" s="3"/>
      <c r="AK367" s="2" t="str">
        <f t="shared" si="296"/>
        <v>+5</v>
      </c>
      <c r="AL367" s="2" t="s">
        <v>5567</v>
      </c>
      <c r="AM367" s="2" t="str">
        <f t="shared" si="297"/>
        <v>생산완료(+5)</v>
      </c>
      <c r="AN367" s="9">
        <f t="shared" si="298"/>
        <v>45575</v>
      </c>
      <c r="AO367" s="9">
        <f t="shared" si="299"/>
        <v>45594</v>
      </c>
      <c r="AP367" s="9"/>
      <c r="AQ367" s="2">
        <f t="shared" si="315"/>
        <v>19</v>
      </c>
      <c r="AR367" s="12" t="str">
        <f t="shared" si="300"/>
        <v>+19</v>
      </c>
      <c r="AS367" t="s">
        <v>5567</v>
      </c>
      <c r="AT367" t="str">
        <f t="shared" si="301"/>
        <v>생산완료(+19)</v>
      </c>
    </row>
    <row r="368" spans="2:46" x14ac:dyDescent="0.3">
      <c r="B368" s="2" t="s">
        <v>5618</v>
      </c>
      <c r="C368" s="8">
        <v>-76</v>
      </c>
      <c r="D368" s="2"/>
      <c r="E368" s="2"/>
      <c r="F368" s="2"/>
      <c r="G368" s="2" t="s">
        <v>5471</v>
      </c>
      <c r="H368" s="2" t="s">
        <v>5260</v>
      </c>
      <c r="I368" s="2" t="str">
        <f t="shared" si="292"/>
        <v>20240920-2000148439-인쇄</v>
      </c>
      <c r="J368" s="2" t="str">
        <f t="shared" si="293"/>
        <v>20240920-2000148439-합지</v>
      </c>
      <c r="K368" s="2" t="str">
        <f t="shared" si="294"/>
        <v>20240920-2000148439-분단</v>
      </c>
      <c r="L368" s="2" t="str">
        <f t="shared" si="295"/>
        <v>20240920-2000148439-제대</v>
      </c>
      <c r="M368" s="2" t="str">
        <f>VLOOKUP(H368, '쿼리1'!$A:$R, 17, 0)</f>
        <v>무지</v>
      </c>
      <c r="N368" s="2" t="str">
        <f>VLOOKUP(H368, '쿼리1'!$A:$P, 15, 0)</f>
        <v>OPP40</v>
      </c>
      <c r="O368" s="2">
        <v>2000148439</v>
      </c>
      <c r="P368" s="2" t="str">
        <f>VLOOKUP(H368, '쿼리1'!$A:$R, 17, 0)</f>
        <v>무지</v>
      </c>
      <c r="Q368" s="4">
        <f>VLOOKUP(H368, '쿼리1'!$A:$U, 20, 0)</f>
        <v>6896</v>
      </c>
      <c r="R368" s="2" t="s">
        <v>5397</v>
      </c>
      <c r="S368" s="2" t="s">
        <v>5397</v>
      </c>
      <c r="T368" s="2" t="s">
        <v>5397</v>
      </c>
      <c r="U368" s="2" t="s">
        <v>5399</v>
      </c>
      <c r="V368" s="2" t="s">
        <v>5388</v>
      </c>
      <c r="W368" s="2" t="s">
        <v>5388</v>
      </c>
      <c r="X368" s="6" t="str">
        <f t="shared" ref="X368:X374" si="333">IFERROR(W368-V368, "X")</f>
        <v>X</v>
      </c>
      <c r="Y368" s="2" t="s">
        <v>5388</v>
      </c>
      <c r="Z368" s="3" t="s">
        <v>5388</v>
      </c>
      <c r="AA368" s="6" t="str">
        <f t="shared" si="330"/>
        <v>X</v>
      </c>
      <c r="AB368" s="5" t="s">
        <v>5388</v>
      </c>
      <c r="AC368" s="2" t="s">
        <v>5388</v>
      </c>
      <c r="AD368" s="6" t="str">
        <f>IFERROR(AC368-AB368, "X")</f>
        <v>X</v>
      </c>
      <c r="AE368" s="3">
        <v>45558</v>
      </c>
      <c r="AF368" s="5" t="s">
        <v>5396</v>
      </c>
      <c r="AG368" s="6">
        <f ca="1">TODAY()-AE368</f>
        <v>98</v>
      </c>
      <c r="AH368" s="2" t="s">
        <v>5388</v>
      </c>
      <c r="AI368" s="3">
        <v>45580</v>
      </c>
      <c r="AJ368" s="3">
        <f ca="1">TODAY()</f>
        <v>45656</v>
      </c>
      <c r="AK368" s="2">
        <f t="shared" si="296"/>
        <v>-76</v>
      </c>
      <c r="AL368" s="2" t="str">
        <f>IF(C368&lt;0, "진행중", "지연")</f>
        <v>진행중</v>
      </c>
      <c r="AM368" s="2" t="str">
        <f t="shared" si="297"/>
        <v>진행중(-76)</v>
      </c>
      <c r="AN368" s="9">
        <f t="shared" si="298"/>
        <v>0</v>
      </c>
      <c r="AO368" s="9">
        <f t="shared" si="299"/>
        <v>45580</v>
      </c>
      <c r="AP368" s="9">
        <f ca="1">TODAY()</f>
        <v>45656</v>
      </c>
      <c r="AQ368" s="6">
        <f ca="1">AO368-AP368</f>
        <v>-76</v>
      </c>
      <c r="AR368" s="12">
        <f t="shared" ca="1" si="300"/>
        <v>-76</v>
      </c>
      <c r="AS368" t="str">
        <f ca="1">IF(AQ368&lt;0, "진행중", "지연")</f>
        <v>진행중</v>
      </c>
      <c r="AT368" t="str">
        <f t="shared" ca="1" si="301"/>
        <v>진행중(-76)</v>
      </c>
    </row>
    <row r="369" spans="2:46" x14ac:dyDescent="0.3">
      <c r="B369" s="2" t="s">
        <v>5585</v>
      </c>
      <c r="C369" s="7">
        <v>-16</v>
      </c>
      <c r="D369" s="2"/>
      <c r="E369" s="2"/>
      <c r="F369" s="2"/>
      <c r="G369" s="2" t="s">
        <v>5442</v>
      </c>
      <c r="H369" s="2" t="s">
        <v>2011</v>
      </c>
      <c r="I369" s="2" t="str">
        <f t="shared" si="292"/>
        <v>20240920-2000168379-인쇄</v>
      </c>
      <c r="J369" s="2" t="str">
        <f t="shared" si="293"/>
        <v>20240920-2000168379-합지</v>
      </c>
      <c r="K369" s="2" t="str">
        <f t="shared" si="294"/>
        <v>20240920-2000168379-분단</v>
      </c>
      <c r="L369" s="2" t="str">
        <f t="shared" si="295"/>
        <v>20240920-2000168379-제대</v>
      </c>
      <c r="M369" s="2" t="str">
        <f>VLOOKUP(H369, '쿼리1'!$A:$R, 17, 0)</f>
        <v>무지(SB-뉴이어롤케익띠지)</v>
      </c>
      <c r="N369" s="2" t="str">
        <f>VLOOKUP(H369, '쿼리1'!$A:$P, 15, 0)</f>
        <v>OPP(투명)40</v>
      </c>
      <c r="O369" s="2">
        <v>2000168379</v>
      </c>
      <c r="P369" s="2" t="str">
        <f>VLOOKUP(H369, '쿼리1'!$A:$R, 17, 0)</f>
        <v>무지(SB-뉴이어롤케익띠지)</v>
      </c>
      <c r="Q369" s="4">
        <f>VLOOKUP(H369, '쿼리1'!$A:$U, 20, 0)</f>
        <v>109090</v>
      </c>
      <c r="R369" s="2" t="s">
        <v>5397</v>
      </c>
      <c r="S369" s="2" t="s">
        <v>5397</v>
      </c>
      <c r="T369" s="2" t="s">
        <v>5397</v>
      </c>
      <c r="U369" s="2" t="s">
        <v>31</v>
      </c>
      <c r="V369" s="2" t="s">
        <v>5388</v>
      </c>
      <c r="W369" s="2" t="s">
        <v>5388</v>
      </c>
      <c r="X369" s="6" t="str">
        <f t="shared" si="333"/>
        <v>X</v>
      </c>
      <c r="Y369" s="2" t="s">
        <v>5388</v>
      </c>
      <c r="Z369" s="3" t="s">
        <v>5388</v>
      </c>
      <c r="AA369" s="6" t="str">
        <f t="shared" si="330"/>
        <v>X</v>
      </c>
      <c r="AB369" s="3" t="s">
        <v>5388</v>
      </c>
      <c r="AC369" s="2" t="s">
        <v>5388</v>
      </c>
      <c r="AD369" s="6" t="str">
        <f>IFERROR(AC369-AB369, "X")</f>
        <v>X</v>
      </c>
      <c r="AE369" s="3">
        <v>45559</v>
      </c>
      <c r="AF369" s="3">
        <v>45575</v>
      </c>
      <c r="AG369" s="2" t="str">
        <f>IFERROR(IF(AF369-AE369&gt;0, "+" &amp; (AF369-AE369), AF369-AE369), "X")</f>
        <v>+16</v>
      </c>
      <c r="AH369" s="3">
        <v>45575</v>
      </c>
      <c r="AI369" s="3">
        <f>AE369</f>
        <v>45559</v>
      </c>
      <c r="AJ369" s="3"/>
      <c r="AK369" s="2">
        <f t="shared" si="296"/>
        <v>-16</v>
      </c>
      <c r="AL369" s="2" t="s">
        <v>5567</v>
      </c>
      <c r="AM369" s="2" t="str">
        <f t="shared" si="297"/>
        <v>생산완료(-16)</v>
      </c>
      <c r="AN369" s="9">
        <f t="shared" si="298"/>
        <v>45575</v>
      </c>
      <c r="AO369" s="9">
        <f t="shared" si="299"/>
        <v>45559</v>
      </c>
      <c r="AP369" s="9"/>
      <c r="AQ369" s="2">
        <f t="shared" ref="AQ369:AQ372" si="334">AO369-AN369</f>
        <v>-16</v>
      </c>
      <c r="AR369" s="12">
        <f t="shared" si="300"/>
        <v>-16</v>
      </c>
      <c r="AS369" t="s">
        <v>5567</v>
      </c>
      <c r="AT369" t="str">
        <f t="shared" si="301"/>
        <v>생산완료(-16)</v>
      </c>
    </row>
    <row r="370" spans="2:46" x14ac:dyDescent="0.3">
      <c r="B370" s="2" t="s">
        <v>5619</v>
      </c>
      <c r="C370" s="7">
        <v>-25</v>
      </c>
      <c r="D370" s="2"/>
      <c r="E370" s="2"/>
      <c r="F370" s="2" t="s">
        <v>5488</v>
      </c>
      <c r="G370" s="2"/>
      <c r="H370" s="2" t="s">
        <v>4736</v>
      </c>
      <c r="I370" s="2" t="str">
        <f t="shared" si="292"/>
        <v>20240920-2000168912-인쇄</v>
      </c>
      <c r="J370" s="2" t="str">
        <f t="shared" si="293"/>
        <v>20240920-2000168912-합지</v>
      </c>
      <c r="K370" s="2" t="str">
        <f t="shared" si="294"/>
        <v>20240920-2000168912-분단</v>
      </c>
      <c r="L370" s="2" t="str">
        <f t="shared" si="295"/>
        <v>20240920-2000168912-제대</v>
      </c>
      <c r="M370" s="2" t="str">
        <f>VLOOKUP(H370, '쿼리1'!$A:$R, 17, 0)</f>
        <v>무지[SB)조각케익띠지(70)-40]</v>
      </c>
      <c r="N370" s="2" t="str">
        <f>VLOOKUP(H370, '쿼리1'!$A:$P, 15, 0)</f>
        <v>OPP(투명)40</v>
      </c>
      <c r="O370" s="2">
        <v>2000168912</v>
      </c>
      <c r="P370" s="2" t="str">
        <f>VLOOKUP(H370, '쿼리1'!$A:$R, 17, 0)</f>
        <v>무지[SB)조각케익띠지(70)-40]</v>
      </c>
      <c r="Q370" s="4">
        <f>VLOOKUP(H370, '쿼리1'!$A:$U, 20, 0)</f>
        <v>160</v>
      </c>
      <c r="R370" s="2" t="s">
        <v>5397</v>
      </c>
      <c r="S370" s="2" t="s">
        <v>5397</v>
      </c>
      <c r="T370" s="2" t="s">
        <v>31</v>
      </c>
      <c r="U370" s="2" t="s">
        <v>5397</v>
      </c>
      <c r="V370" s="2" t="s">
        <v>5388</v>
      </c>
      <c r="W370" s="2" t="s">
        <v>5388</v>
      </c>
      <c r="X370" s="6" t="str">
        <f t="shared" si="333"/>
        <v>X</v>
      </c>
      <c r="Y370" s="3" t="s">
        <v>5388</v>
      </c>
      <c r="Z370" s="3" t="s">
        <v>5388</v>
      </c>
      <c r="AA370" s="6" t="str">
        <f t="shared" si="330"/>
        <v>X</v>
      </c>
      <c r="AB370" s="3">
        <v>45558</v>
      </c>
      <c r="AC370" s="3">
        <v>45583</v>
      </c>
      <c r="AD370" s="6" t="str">
        <f t="shared" ref="AD370:AD371" si="335">IFERROR(IF(AC370-AB370&gt;0, "+" &amp; (AC370-AB370), AC370-AB370), "X")</f>
        <v>+25</v>
      </c>
      <c r="AE370" s="2" t="s">
        <v>5388</v>
      </c>
      <c r="AF370" s="2" t="s">
        <v>5388</v>
      </c>
      <c r="AG370" s="2" t="str">
        <f>IFERROR(AF370-AE370, "X")</f>
        <v>X</v>
      </c>
      <c r="AH370" s="3">
        <v>45583</v>
      </c>
      <c r="AI370" s="3">
        <f t="shared" ref="AI370:AI371" si="336">AB370</f>
        <v>45558</v>
      </c>
      <c r="AJ370" s="3"/>
      <c r="AK370" s="2">
        <f t="shared" si="296"/>
        <v>-25</v>
      </c>
      <c r="AL370" s="2" t="s">
        <v>5567</v>
      </c>
      <c r="AM370" s="2" t="str">
        <f t="shared" si="297"/>
        <v>생산완료(-25)</v>
      </c>
      <c r="AN370" s="9">
        <f t="shared" si="298"/>
        <v>45583</v>
      </c>
      <c r="AO370" s="9">
        <f t="shared" si="299"/>
        <v>45562</v>
      </c>
      <c r="AP370" s="9"/>
      <c r="AQ370" s="2">
        <f t="shared" si="334"/>
        <v>-21</v>
      </c>
      <c r="AR370" s="12">
        <f t="shared" si="300"/>
        <v>-21</v>
      </c>
      <c r="AS370" t="s">
        <v>5567</v>
      </c>
      <c r="AT370" t="str">
        <f t="shared" si="301"/>
        <v>생산완료(-21)</v>
      </c>
    </row>
    <row r="371" spans="2:46" x14ac:dyDescent="0.3">
      <c r="B371" s="2" t="s">
        <v>5619</v>
      </c>
      <c r="C371" s="7">
        <v>-25</v>
      </c>
      <c r="D371" s="2"/>
      <c r="E371" s="2"/>
      <c r="F371" s="2" t="s">
        <v>5488</v>
      </c>
      <c r="G371" s="2"/>
      <c r="H371" s="2" t="s">
        <v>4850</v>
      </c>
      <c r="I371" s="2" t="str">
        <f t="shared" si="292"/>
        <v>20240920-2000168913-인쇄</v>
      </c>
      <c r="J371" s="2" t="str">
        <f t="shared" si="293"/>
        <v>20240920-2000168913-합지</v>
      </c>
      <c r="K371" s="2" t="str">
        <f t="shared" si="294"/>
        <v>20240920-2000168913-분단</v>
      </c>
      <c r="L371" s="2" t="str">
        <f t="shared" si="295"/>
        <v>20240920-2000168913-제대</v>
      </c>
      <c r="M371" s="2" t="str">
        <f>VLOOKUP(H371, '쿼리1'!$A:$R, 17, 0)</f>
        <v>무지[SB)조각케익띠지(75)-40]</v>
      </c>
      <c r="N371" s="2" t="str">
        <f>VLOOKUP(H371, '쿼리1'!$A:$P, 15, 0)</f>
        <v>OPP(투명)40</v>
      </c>
      <c r="O371" s="2">
        <v>2000168913</v>
      </c>
      <c r="P371" s="2" t="str">
        <f>VLOOKUP(H371, '쿼리1'!$A:$R, 17, 0)</f>
        <v>무지[SB)조각케익띠지(75)-40]</v>
      </c>
      <c r="Q371" s="4">
        <f>VLOOKUP(H371, '쿼리1'!$A:$U, 20, 0)</f>
        <v>160</v>
      </c>
      <c r="R371" s="2" t="s">
        <v>5397</v>
      </c>
      <c r="S371" s="2" t="s">
        <v>5397</v>
      </c>
      <c r="T371" s="2" t="s">
        <v>31</v>
      </c>
      <c r="U371" s="2" t="s">
        <v>5397</v>
      </c>
      <c r="V371" s="2" t="s">
        <v>5388</v>
      </c>
      <c r="W371" s="2" t="s">
        <v>5388</v>
      </c>
      <c r="X371" s="6" t="str">
        <f t="shared" si="333"/>
        <v>X</v>
      </c>
      <c r="Y371" s="3" t="s">
        <v>5388</v>
      </c>
      <c r="Z371" s="3" t="s">
        <v>5388</v>
      </c>
      <c r="AA371" s="6" t="str">
        <f t="shared" si="330"/>
        <v>X</v>
      </c>
      <c r="AB371" s="3">
        <v>45558</v>
      </c>
      <c r="AC371" s="3">
        <v>45583</v>
      </c>
      <c r="AD371" s="6" t="str">
        <f t="shared" si="335"/>
        <v>+25</v>
      </c>
      <c r="AE371" s="2" t="s">
        <v>5388</v>
      </c>
      <c r="AF371" s="2" t="s">
        <v>5388</v>
      </c>
      <c r="AG371" s="2" t="str">
        <f>IFERROR(AF371-AE371, "X")</f>
        <v>X</v>
      </c>
      <c r="AH371" s="3">
        <v>45583</v>
      </c>
      <c r="AI371" s="3">
        <f t="shared" si="336"/>
        <v>45558</v>
      </c>
      <c r="AJ371" s="3"/>
      <c r="AK371" s="2">
        <f t="shared" si="296"/>
        <v>-25</v>
      </c>
      <c r="AL371" s="2" t="s">
        <v>5567</v>
      </c>
      <c r="AM371" s="2" t="str">
        <f t="shared" si="297"/>
        <v>생산완료(-25)</v>
      </c>
      <c r="AN371" s="9">
        <f t="shared" si="298"/>
        <v>45583</v>
      </c>
      <c r="AO371" s="9">
        <f t="shared" si="299"/>
        <v>45562</v>
      </c>
      <c r="AP371" s="9"/>
      <c r="AQ371" s="2">
        <f t="shared" si="334"/>
        <v>-21</v>
      </c>
      <c r="AR371" s="12">
        <f t="shared" si="300"/>
        <v>-21</v>
      </c>
      <c r="AS371" t="s">
        <v>5567</v>
      </c>
      <c r="AT371" t="str">
        <f t="shared" si="301"/>
        <v>생산완료(-21)</v>
      </c>
    </row>
    <row r="372" spans="2:46" x14ac:dyDescent="0.3">
      <c r="B372" s="2" t="s">
        <v>5585</v>
      </c>
      <c r="C372" s="7">
        <v>-16</v>
      </c>
      <c r="D372" s="2"/>
      <c r="E372" s="2"/>
      <c r="F372" s="2"/>
      <c r="G372" s="2" t="s">
        <v>5442</v>
      </c>
      <c r="H372" s="2" t="s">
        <v>2400</v>
      </c>
      <c r="I372" s="2" t="str">
        <f t="shared" si="292"/>
        <v>20240920-2000169141-인쇄</v>
      </c>
      <c r="J372" s="2" t="str">
        <f t="shared" si="293"/>
        <v>20240920-2000169141-합지</v>
      </c>
      <c r="K372" s="2" t="str">
        <f t="shared" si="294"/>
        <v>20240920-2000169141-분단</v>
      </c>
      <c r="L372" s="2" t="str">
        <f t="shared" si="295"/>
        <v>20240920-2000169141-제대</v>
      </c>
      <c r="M372" s="2" t="str">
        <f>VLOOKUP(H372, '쿼리1'!$A:$R, 17, 0)</f>
        <v>무지</v>
      </c>
      <c r="N372" s="2" t="str">
        <f>VLOOKUP(H372, '쿼리1'!$A:$P, 15, 0)</f>
        <v>LDPE(투명)25</v>
      </c>
      <c r="O372" s="2">
        <v>2000169141</v>
      </c>
      <c r="P372" s="2" t="str">
        <f>VLOOKUP(H372, '쿼리1'!$A:$R, 17, 0)</f>
        <v>무지</v>
      </c>
      <c r="Q372" s="4">
        <f>VLOOKUP(H372, '쿼리1'!$A:$U, 20, 0)</f>
        <v>10000</v>
      </c>
      <c r="R372" s="2" t="s">
        <v>5397</v>
      </c>
      <c r="S372" s="2" t="s">
        <v>5397</v>
      </c>
      <c r="T372" s="2" t="s">
        <v>5397</v>
      </c>
      <c r="U372" s="2" t="s">
        <v>31</v>
      </c>
      <c r="V372" s="2" t="s">
        <v>5388</v>
      </c>
      <c r="W372" s="2" t="s">
        <v>5388</v>
      </c>
      <c r="X372" s="6" t="str">
        <f t="shared" si="333"/>
        <v>X</v>
      </c>
      <c r="Y372" s="2" t="s">
        <v>5388</v>
      </c>
      <c r="Z372" s="3" t="s">
        <v>5388</v>
      </c>
      <c r="AA372" s="6" t="str">
        <f t="shared" si="330"/>
        <v>X</v>
      </c>
      <c r="AB372" s="3" t="s">
        <v>5388</v>
      </c>
      <c r="AC372" s="2" t="s">
        <v>5388</v>
      </c>
      <c r="AD372" s="6" t="str">
        <f>IFERROR(AC372-AB372, "X")</f>
        <v>X</v>
      </c>
      <c r="AE372" s="3">
        <v>45559</v>
      </c>
      <c r="AF372" s="3">
        <v>45575</v>
      </c>
      <c r="AG372" s="2" t="str">
        <f>IFERROR(IF(AF372-AE372&gt;0, "+" &amp; (AF372-AE372), AF372-AE372), "X")</f>
        <v>+16</v>
      </c>
      <c r="AH372" s="3">
        <v>45575</v>
      </c>
      <c r="AI372" s="3">
        <f>AE372</f>
        <v>45559</v>
      </c>
      <c r="AJ372" s="3"/>
      <c r="AK372" s="2">
        <f t="shared" si="296"/>
        <v>-16</v>
      </c>
      <c r="AL372" s="2" t="s">
        <v>5567</v>
      </c>
      <c r="AM372" s="2" t="str">
        <f t="shared" si="297"/>
        <v>생산완료(-16)</v>
      </c>
      <c r="AN372" s="9">
        <f t="shared" si="298"/>
        <v>45575</v>
      </c>
      <c r="AO372" s="9">
        <f t="shared" si="299"/>
        <v>45559</v>
      </c>
      <c r="AP372" s="9"/>
      <c r="AQ372" s="2">
        <f t="shared" si="334"/>
        <v>-16</v>
      </c>
      <c r="AR372" s="12">
        <f t="shared" si="300"/>
        <v>-16</v>
      </c>
      <c r="AS372" t="s">
        <v>5567</v>
      </c>
      <c r="AT372" t="str">
        <f t="shared" si="301"/>
        <v>생산완료(-16)</v>
      </c>
    </row>
    <row r="373" spans="2:46" x14ac:dyDescent="0.3">
      <c r="B373" s="2" t="s">
        <v>5618</v>
      </c>
      <c r="C373" s="8">
        <v>-76</v>
      </c>
      <c r="D373" s="2"/>
      <c r="E373" s="2"/>
      <c r="F373" s="2"/>
      <c r="G373" s="2"/>
      <c r="H373" s="2" t="s">
        <v>387</v>
      </c>
      <c r="I373" s="2" t="str">
        <f t="shared" si="292"/>
        <v>20240920-3000159083-인쇄</v>
      </c>
      <c r="J373" s="2" t="str">
        <f t="shared" si="293"/>
        <v>20240920-3000159083-합지</v>
      </c>
      <c r="K373" s="2" t="str">
        <f t="shared" si="294"/>
        <v>20240920-3000159083-분단</v>
      </c>
      <c r="L373" s="2" t="str">
        <f t="shared" si="295"/>
        <v>20240920-3000159083-제대</v>
      </c>
      <c r="M373" s="2" t="str">
        <f>VLOOKUP(H373, '쿼리1'!$A:$R, 17, 0)</f>
        <v>무지</v>
      </c>
      <c r="N373" s="2" t="str">
        <f>VLOOKUP(H373, '쿼리1'!$A:$P, 15, 0)</f>
        <v>의류고정용 종이(SC400,210*297)-M363(10098)</v>
      </c>
      <c r="O373" s="2">
        <v>3000159083</v>
      </c>
      <c r="P373" s="2" t="str">
        <f>VLOOKUP(H373, '쿼리1'!$A:$R, 17, 0)</f>
        <v>무지</v>
      </c>
      <c r="Q373" s="4">
        <f>VLOOKUP(H373, '쿼리1'!$A:$U, 20, 0)</f>
        <v>45000</v>
      </c>
      <c r="R373" s="2" t="s">
        <v>5397</v>
      </c>
      <c r="S373" s="2" t="s">
        <v>5397</v>
      </c>
      <c r="T373" s="2" t="s">
        <v>5397</v>
      </c>
      <c r="U373" s="2" t="s">
        <v>5397</v>
      </c>
      <c r="V373" s="2" t="s">
        <v>5388</v>
      </c>
      <c r="W373" s="2" t="s">
        <v>5388</v>
      </c>
      <c r="X373" s="6" t="str">
        <f t="shared" si="333"/>
        <v>X</v>
      </c>
      <c r="Y373" s="2" t="s">
        <v>5388</v>
      </c>
      <c r="Z373" s="2" t="s">
        <v>5388</v>
      </c>
      <c r="AA373" s="6" t="str">
        <f t="shared" si="330"/>
        <v>X</v>
      </c>
      <c r="AB373" s="2" t="s">
        <v>5388</v>
      </c>
      <c r="AC373" s="2" t="s">
        <v>5388</v>
      </c>
      <c r="AD373" s="6" t="str">
        <f>IFERROR(AC373-AB373, "X")</f>
        <v>X</v>
      </c>
      <c r="AE373" s="2" t="s">
        <v>5388</v>
      </c>
      <c r="AF373" s="2" t="s">
        <v>5388</v>
      </c>
      <c r="AG373" s="2" t="str">
        <f>IFERROR(AF373-AE373, "X")</f>
        <v>X</v>
      </c>
      <c r="AH373" s="2" t="s">
        <v>5388</v>
      </c>
      <c r="AI373" s="3">
        <v>45580</v>
      </c>
      <c r="AJ373" s="3">
        <f ca="1">TODAY()</f>
        <v>45656</v>
      </c>
      <c r="AK373" s="2">
        <f t="shared" si="296"/>
        <v>-76</v>
      </c>
      <c r="AL373" s="2" t="str">
        <f>IF(C373&lt;0, "진행중", "지연")</f>
        <v>진행중</v>
      </c>
      <c r="AM373" s="2" t="str">
        <f t="shared" si="297"/>
        <v>진행중(-76)</v>
      </c>
      <c r="AN373" s="9">
        <f t="shared" si="298"/>
        <v>0</v>
      </c>
      <c r="AO373" s="9">
        <f t="shared" si="299"/>
        <v>45595</v>
      </c>
      <c r="AP373" s="9">
        <f ca="1">TODAY()</f>
        <v>45656</v>
      </c>
      <c r="AQ373" s="6">
        <f ca="1">AO373-AP373</f>
        <v>-61</v>
      </c>
      <c r="AR373" s="12">
        <f t="shared" ca="1" si="300"/>
        <v>-61</v>
      </c>
      <c r="AS373" t="str">
        <f ca="1">IF(AQ373&lt;0, "진행중", "지연")</f>
        <v>진행중</v>
      </c>
      <c r="AT373" t="str">
        <f t="shared" ca="1" si="301"/>
        <v>진행중(-61)</v>
      </c>
    </row>
    <row r="374" spans="2:46" x14ac:dyDescent="0.3">
      <c r="B374" s="2" t="s">
        <v>5421</v>
      </c>
      <c r="C374" s="7">
        <v>5</v>
      </c>
      <c r="D374" s="2"/>
      <c r="E374" s="2" t="s">
        <v>5407</v>
      </c>
      <c r="F374" s="2" t="s">
        <v>5406</v>
      </c>
      <c r="G374" s="2"/>
      <c r="H374" s="2" t="s">
        <v>5091</v>
      </c>
      <c r="I374" s="2" t="str">
        <f t="shared" si="292"/>
        <v>20240920-980006-인쇄</v>
      </c>
      <c r="J374" s="2" t="str">
        <f t="shared" si="293"/>
        <v>20240920-980006-합지</v>
      </c>
      <c r="K374" s="2" t="str">
        <f t="shared" si="294"/>
        <v>20240920-980006-분단</v>
      </c>
      <c r="L374" s="2" t="str">
        <f t="shared" si="295"/>
        <v>20240920-980006-제대</v>
      </c>
      <c r="M374" s="2" t="str">
        <f>VLOOKUP(H374, '쿼리1'!$A:$R, 17, 0)</f>
        <v>무지</v>
      </c>
      <c r="N374" s="2" t="str">
        <f>VLOOKUP(H374, '쿼리1'!$A:$P, 15, 0)</f>
        <v>패트(PP홀드/냉동용)60</v>
      </c>
      <c r="O374" s="2">
        <v>980006</v>
      </c>
      <c r="P374" s="2" t="str">
        <f>VLOOKUP(H374, '쿼리1'!$A:$R, 17, 0)</f>
        <v>무지</v>
      </c>
      <c r="Q374" s="4">
        <f>VLOOKUP(H374, '쿼리1'!$A:$U, 20, 0)</f>
        <v>360</v>
      </c>
      <c r="R374" s="2" t="s">
        <v>5397</v>
      </c>
      <c r="S374" s="2" t="s">
        <v>31</v>
      </c>
      <c r="T374" s="2" t="s">
        <v>31</v>
      </c>
      <c r="U374" s="2" t="s">
        <v>5397</v>
      </c>
      <c r="V374" s="2" t="s">
        <v>5388</v>
      </c>
      <c r="W374" s="3" t="s">
        <v>5388</v>
      </c>
      <c r="X374" s="6" t="str">
        <f t="shared" si="333"/>
        <v>X</v>
      </c>
      <c r="Y374" s="3">
        <v>45566</v>
      </c>
      <c r="Z374" s="3">
        <v>45560</v>
      </c>
      <c r="AA374" s="6">
        <f t="shared" ref="AA374:AA392" si="337">IFERROR(IF(Z374-Y374&gt;0, "+" &amp; (Z374-Y374), Z374-Y374), "X")</f>
        <v>-6</v>
      </c>
      <c r="AB374" s="3">
        <v>45567</v>
      </c>
      <c r="AC374" s="3">
        <v>45562</v>
      </c>
      <c r="AD374" s="6">
        <f>IFERROR(IF(AC374-AB374&gt;0, "+" &amp; (AC374-AB374), AC374-AB374), "X")</f>
        <v>-5</v>
      </c>
      <c r="AE374" s="2" t="s">
        <v>5388</v>
      </c>
      <c r="AF374" s="2" t="s">
        <v>5388</v>
      </c>
      <c r="AG374" s="2" t="str">
        <f>IFERROR(AF374-AE374, "X")</f>
        <v>X</v>
      </c>
      <c r="AH374" s="3">
        <v>45562</v>
      </c>
      <c r="AI374" s="3">
        <f>AB374</f>
        <v>45567</v>
      </c>
      <c r="AJ374" s="3"/>
      <c r="AK374" s="2" t="str">
        <f t="shared" si="296"/>
        <v>+5</v>
      </c>
      <c r="AL374" s="2" t="s">
        <v>5567</v>
      </c>
      <c r="AM374" s="2" t="str">
        <f t="shared" si="297"/>
        <v>생산완료(+5)</v>
      </c>
      <c r="AN374" s="9">
        <f t="shared" si="298"/>
        <v>45562</v>
      </c>
      <c r="AO374" s="9">
        <f t="shared" si="299"/>
        <v>45567</v>
      </c>
      <c r="AP374" s="9"/>
      <c r="AQ374" s="2">
        <f t="shared" ref="AQ374:AQ393" si="338">AO374-AN374</f>
        <v>5</v>
      </c>
      <c r="AR374" s="12" t="str">
        <f t="shared" si="300"/>
        <v>+5</v>
      </c>
      <c r="AS374" t="s">
        <v>5567</v>
      </c>
      <c r="AT374" t="str">
        <f t="shared" si="301"/>
        <v>생산완료(+5)</v>
      </c>
    </row>
    <row r="375" spans="2:46" x14ac:dyDescent="0.3">
      <c r="B375" s="2" t="s">
        <v>5506</v>
      </c>
      <c r="C375" s="7">
        <v>-17</v>
      </c>
      <c r="D375" s="2" t="s">
        <v>5411</v>
      </c>
      <c r="E375" s="2" t="s">
        <v>5421</v>
      </c>
      <c r="F375" s="2"/>
      <c r="G375" s="2" t="s">
        <v>5432</v>
      </c>
      <c r="H375" s="2" t="s">
        <v>2771</v>
      </c>
      <c r="I375" s="2" t="str">
        <f t="shared" si="292"/>
        <v>20240923-1000136494-인쇄</v>
      </c>
      <c r="J375" s="2" t="str">
        <f t="shared" si="293"/>
        <v>20240923-1000136494-합지</v>
      </c>
      <c r="K375" s="2" t="str">
        <f t="shared" si="294"/>
        <v>20240923-1000136494-분단</v>
      </c>
      <c r="L375" s="2" t="str">
        <f t="shared" si="295"/>
        <v>20240923-1000136494-제대</v>
      </c>
      <c r="M375" s="2" t="str">
        <f>VLOOKUP(H375, '쿼리1'!$A:$R, 17, 0)</f>
        <v>3도-모이롤른(팬티)</v>
      </c>
      <c r="N375" s="2" t="str">
        <f>VLOOKUP(H375, '쿼리1'!$A:$P, 15, 0)</f>
        <v>패트100</v>
      </c>
      <c r="O375" s="2">
        <v>1000136494</v>
      </c>
      <c r="P375" s="2" t="str">
        <f>VLOOKUP(H375, '쿼리1'!$A:$R, 17, 0)</f>
        <v>3도-모이롤른(팬티)</v>
      </c>
      <c r="Q375" s="4">
        <f>VLOOKUP(H375, '쿼리1'!$A:$U, 20, 0)</f>
        <v>28571</v>
      </c>
      <c r="R375" s="2" t="s">
        <v>31</v>
      </c>
      <c r="S375" s="2" t="s">
        <v>31</v>
      </c>
      <c r="T375" s="2" t="s">
        <v>5397</v>
      </c>
      <c r="U375" s="2" t="s">
        <v>31</v>
      </c>
      <c r="V375" s="3">
        <v>45562</v>
      </c>
      <c r="W375" s="3">
        <v>45586</v>
      </c>
      <c r="X375" s="6" t="str">
        <f t="shared" ref="X375:X379" si="339">IFERROR(IF(W375-V375&gt;0, "+" &amp; (W375-V375), W375-V375), "X")</f>
        <v>+24</v>
      </c>
      <c r="Y375" s="3">
        <v>45567</v>
      </c>
      <c r="Z375" s="3">
        <v>45572</v>
      </c>
      <c r="AA375" s="6" t="str">
        <f t="shared" si="337"/>
        <v>+5</v>
      </c>
      <c r="AB375" s="3" t="s">
        <v>5388</v>
      </c>
      <c r="AC375" s="2" t="s">
        <v>5388</v>
      </c>
      <c r="AD375" s="6" t="str">
        <f>IFERROR(AC375-AB375, "X")</f>
        <v>X</v>
      </c>
      <c r="AE375" s="3">
        <v>45569</v>
      </c>
      <c r="AF375" s="3">
        <v>45575</v>
      </c>
      <c r="AG375" s="2" t="str">
        <f t="shared" ref="AG375:AG385" si="340">IFERROR(IF(AF375-AE375&gt;0, "+" &amp; (AF375-AE375), AF375-AE375), "X")</f>
        <v>+6</v>
      </c>
      <c r="AH375" s="3">
        <v>45586</v>
      </c>
      <c r="AI375" s="3">
        <f t="shared" ref="AI375:AI385" si="341">AE375</f>
        <v>45569</v>
      </c>
      <c r="AJ375" s="3"/>
      <c r="AK375" s="2">
        <f t="shared" si="296"/>
        <v>-17</v>
      </c>
      <c r="AL375" s="2" t="s">
        <v>5567</v>
      </c>
      <c r="AM375" s="2" t="str">
        <f t="shared" si="297"/>
        <v>생산완료(-17)</v>
      </c>
      <c r="AN375" s="9">
        <f t="shared" si="298"/>
        <v>45586</v>
      </c>
      <c r="AO375" s="9">
        <f t="shared" si="299"/>
        <v>45569</v>
      </c>
      <c r="AP375" s="9"/>
      <c r="AQ375" s="2">
        <f t="shared" si="338"/>
        <v>-17</v>
      </c>
      <c r="AR375" s="12">
        <f t="shared" si="300"/>
        <v>-17</v>
      </c>
      <c r="AS375" t="s">
        <v>5567</v>
      </c>
      <c r="AT375" t="str">
        <f t="shared" si="301"/>
        <v>생산완료(-17)</v>
      </c>
    </row>
    <row r="376" spans="2:46" x14ac:dyDescent="0.3">
      <c r="B376" s="2" t="s">
        <v>5506</v>
      </c>
      <c r="C376" s="7">
        <v>-17</v>
      </c>
      <c r="D376" s="2" t="s">
        <v>5411</v>
      </c>
      <c r="E376" s="2" t="s">
        <v>5424</v>
      </c>
      <c r="F376" s="2"/>
      <c r="G376" s="2" t="s">
        <v>5432</v>
      </c>
      <c r="H376" s="2" t="s">
        <v>2775</v>
      </c>
      <c r="I376" s="2" t="str">
        <f t="shared" si="292"/>
        <v>20240923-1000136504-인쇄</v>
      </c>
      <c r="J376" s="2" t="str">
        <f t="shared" si="293"/>
        <v>20240923-1000136504-합지</v>
      </c>
      <c r="K376" s="2" t="str">
        <f t="shared" si="294"/>
        <v>20240923-1000136504-분단</v>
      </c>
      <c r="L376" s="2" t="str">
        <f t="shared" si="295"/>
        <v>20240923-1000136504-제대</v>
      </c>
      <c r="M376" s="2" t="str">
        <f>VLOOKUP(H376, '쿼리1'!$A:$R, 17, 0)</f>
        <v>3도-모이롤른(런닝)</v>
      </c>
      <c r="N376" s="2" t="str">
        <f>VLOOKUP(H376, '쿼리1'!$A:$P, 15, 0)</f>
        <v>패트100</v>
      </c>
      <c r="O376" s="2">
        <v>1000136504</v>
      </c>
      <c r="P376" s="2" t="str">
        <f>VLOOKUP(H376, '쿼리1'!$A:$R, 17, 0)</f>
        <v>3도-모이롤른(런닝)</v>
      </c>
      <c r="Q376" s="4">
        <f>VLOOKUP(H376, '쿼리1'!$A:$U, 20, 0)</f>
        <v>25000</v>
      </c>
      <c r="R376" s="2" t="s">
        <v>31</v>
      </c>
      <c r="S376" s="2" t="s">
        <v>31</v>
      </c>
      <c r="T376" s="2" t="s">
        <v>5397</v>
      </c>
      <c r="U376" s="2" t="s">
        <v>31</v>
      </c>
      <c r="V376" s="3">
        <v>45562</v>
      </c>
      <c r="W376" s="3">
        <v>45586</v>
      </c>
      <c r="X376" s="6" t="str">
        <f t="shared" si="339"/>
        <v>+24</v>
      </c>
      <c r="Y376" s="3">
        <v>45567</v>
      </c>
      <c r="Z376" s="3">
        <v>45569</v>
      </c>
      <c r="AA376" s="6" t="str">
        <f t="shared" si="337"/>
        <v>+2</v>
      </c>
      <c r="AB376" s="3" t="s">
        <v>5388</v>
      </c>
      <c r="AC376" s="2" t="s">
        <v>5388</v>
      </c>
      <c r="AD376" s="6" t="str">
        <f>IFERROR(AC376-AB376, "X")</f>
        <v>X</v>
      </c>
      <c r="AE376" s="3">
        <v>45569</v>
      </c>
      <c r="AF376" s="3">
        <v>45575</v>
      </c>
      <c r="AG376" s="2" t="str">
        <f t="shared" si="340"/>
        <v>+6</v>
      </c>
      <c r="AH376" s="3">
        <v>45586</v>
      </c>
      <c r="AI376" s="3">
        <f t="shared" si="341"/>
        <v>45569</v>
      </c>
      <c r="AJ376" s="3"/>
      <c r="AK376" s="2">
        <f t="shared" si="296"/>
        <v>-17</v>
      </c>
      <c r="AL376" s="2" t="s">
        <v>5567</v>
      </c>
      <c r="AM376" s="2" t="str">
        <f t="shared" si="297"/>
        <v>생산완료(-17)</v>
      </c>
      <c r="AN376" s="9">
        <f t="shared" si="298"/>
        <v>45586</v>
      </c>
      <c r="AO376" s="9">
        <f t="shared" si="299"/>
        <v>45569</v>
      </c>
      <c r="AP376" s="9"/>
      <c r="AQ376" s="2">
        <f t="shared" si="338"/>
        <v>-17</v>
      </c>
      <c r="AR376" s="12">
        <f t="shared" si="300"/>
        <v>-17</v>
      </c>
      <c r="AS376" t="s">
        <v>5567</v>
      </c>
      <c r="AT376" t="str">
        <f t="shared" si="301"/>
        <v>생산완료(-17)</v>
      </c>
    </row>
    <row r="377" spans="2:46" x14ac:dyDescent="0.3">
      <c r="B377" s="2" t="s">
        <v>5415</v>
      </c>
      <c r="C377" s="7">
        <v>-3</v>
      </c>
      <c r="D377" s="2" t="s">
        <v>5405</v>
      </c>
      <c r="E377" s="2" t="s">
        <v>5406</v>
      </c>
      <c r="F377" s="2" t="s">
        <v>5486</v>
      </c>
      <c r="G377" s="2" t="s">
        <v>5408</v>
      </c>
      <c r="H377" s="2" t="s">
        <v>1618</v>
      </c>
      <c r="I377" s="2" t="str">
        <f t="shared" si="292"/>
        <v>20240923-1000148708-인쇄</v>
      </c>
      <c r="J377" s="2" t="str">
        <f t="shared" si="293"/>
        <v>20240923-1000148708-합지</v>
      </c>
      <c r="K377" s="2" t="str">
        <f t="shared" si="294"/>
        <v>20240923-1000148708-분단</v>
      </c>
      <c r="L377" s="2" t="str">
        <f t="shared" si="295"/>
        <v>20240923-1000148708-제대</v>
      </c>
      <c r="M377" s="2" t="str">
        <f>VLOOKUP(H377, '쿼리1'!$A:$R, 17, 0)</f>
        <v>1도-노쉬쿠키</v>
      </c>
      <c r="N377" s="2" t="str">
        <f>VLOOKUP(H377, '쿼리1'!$A:$P, 15, 0)</f>
        <v>오씨피피(무광)60</v>
      </c>
      <c r="O377" s="2">
        <v>1000148708</v>
      </c>
      <c r="P377" s="2" t="str">
        <f>VLOOKUP(H377, '쿼리1'!$A:$R, 17, 0)</f>
        <v>1도-노쉬쿠키</v>
      </c>
      <c r="Q377" s="4">
        <f>VLOOKUP(H377, '쿼리1'!$A:$U, 20, 0)</f>
        <v>109090</v>
      </c>
      <c r="R377" s="2" t="s">
        <v>31</v>
      </c>
      <c r="S377" s="2" t="s">
        <v>31</v>
      </c>
      <c r="T377" s="2" t="s">
        <v>5399</v>
      </c>
      <c r="U377" s="2" t="s">
        <v>31</v>
      </c>
      <c r="V377" s="3">
        <v>45562</v>
      </c>
      <c r="W377" s="3">
        <v>45561</v>
      </c>
      <c r="X377" s="6">
        <f t="shared" si="339"/>
        <v>-1</v>
      </c>
      <c r="Y377" s="3">
        <v>45567</v>
      </c>
      <c r="Z377" s="3">
        <v>45562</v>
      </c>
      <c r="AA377" s="6">
        <f t="shared" si="337"/>
        <v>-5</v>
      </c>
      <c r="AB377" s="3">
        <v>45568</v>
      </c>
      <c r="AC377" s="5" t="s">
        <v>5396</v>
      </c>
      <c r="AD377" s="6">
        <f ca="1">TODAY()-AB377</f>
        <v>88</v>
      </c>
      <c r="AE377" s="3">
        <v>45572</v>
      </c>
      <c r="AF377" s="3">
        <v>45575</v>
      </c>
      <c r="AG377" s="2" t="str">
        <f t="shared" si="340"/>
        <v>+3</v>
      </c>
      <c r="AH377" s="3">
        <v>45575</v>
      </c>
      <c r="AI377" s="3">
        <f t="shared" si="341"/>
        <v>45572</v>
      </c>
      <c r="AJ377" s="3"/>
      <c r="AK377" s="2">
        <f t="shared" si="296"/>
        <v>-3</v>
      </c>
      <c r="AL377" s="2" t="s">
        <v>5567</v>
      </c>
      <c r="AM377" s="2" t="str">
        <f t="shared" si="297"/>
        <v>생산완료(-3)</v>
      </c>
      <c r="AN377" s="9">
        <f t="shared" si="298"/>
        <v>45635</v>
      </c>
      <c r="AO377" s="9">
        <f t="shared" si="299"/>
        <v>45631</v>
      </c>
      <c r="AP377" s="9"/>
      <c r="AQ377" s="2">
        <f t="shared" si="338"/>
        <v>-4</v>
      </c>
      <c r="AR377" s="12">
        <f t="shared" si="300"/>
        <v>-4</v>
      </c>
      <c r="AS377" t="s">
        <v>5567</v>
      </c>
      <c r="AT377" t="str">
        <f t="shared" si="301"/>
        <v>생산완료(-4)</v>
      </c>
    </row>
    <row r="378" spans="2:46" x14ac:dyDescent="0.3">
      <c r="B378" s="2" t="s">
        <v>5407</v>
      </c>
      <c r="C378" s="7">
        <v>-6</v>
      </c>
      <c r="D378" s="2" t="s">
        <v>5405</v>
      </c>
      <c r="E378" s="2" t="s">
        <v>5418</v>
      </c>
      <c r="F378" s="2"/>
      <c r="G378" s="2" t="s">
        <v>5432</v>
      </c>
      <c r="H378" s="2" t="s">
        <v>3748</v>
      </c>
      <c r="I378" s="2" t="str">
        <f t="shared" si="292"/>
        <v>20240923-1000152324-인쇄</v>
      </c>
      <c r="J378" s="2" t="str">
        <f t="shared" si="293"/>
        <v>20240923-1000152324-합지</v>
      </c>
      <c r="K378" s="2" t="str">
        <f t="shared" si="294"/>
        <v>20240923-1000152324-분단</v>
      </c>
      <c r="L378" s="2" t="str">
        <f t="shared" si="295"/>
        <v>20240923-1000152324-제대</v>
      </c>
      <c r="M378" s="2" t="str">
        <f>VLOOKUP(H378, '쿼리1'!$A:$R, 17, 0)</f>
        <v>4도-현대푸드-자외선살균 백진미 오징어채(500g)</v>
      </c>
      <c r="N378" s="2" t="str">
        <f>VLOOKUP(H378, '쿼리1'!$A:$P, 15, 0)</f>
        <v>나이론(유무광)105</v>
      </c>
      <c r="O378" s="2">
        <v>1000152324</v>
      </c>
      <c r="P378" s="2" t="str">
        <f>VLOOKUP(H378, '쿼리1'!$A:$R, 17, 0)</f>
        <v>4도-현대푸드-자외선살균 백진미 오징어채(500g)</v>
      </c>
      <c r="Q378" s="4">
        <f>VLOOKUP(H378, '쿼리1'!$A:$U, 20, 0)</f>
        <v>23076</v>
      </c>
      <c r="R378" s="2" t="s">
        <v>31</v>
      </c>
      <c r="S378" s="2" t="s">
        <v>31</v>
      </c>
      <c r="T378" s="2" t="s">
        <v>5397</v>
      </c>
      <c r="U378" s="2" t="s">
        <v>31</v>
      </c>
      <c r="V378" s="3">
        <v>45562</v>
      </c>
      <c r="W378" s="3">
        <v>45561</v>
      </c>
      <c r="X378" s="6">
        <f t="shared" si="339"/>
        <v>-1</v>
      </c>
      <c r="Y378" s="3">
        <v>45567</v>
      </c>
      <c r="Z378" s="3">
        <v>45563</v>
      </c>
      <c r="AA378" s="6">
        <f t="shared" si="337"/>
        <v>-4</v>
      </c>
      <c r="AB378" s="3" t="s">
        <v>5388</v>
      </c>
      <c r="AC378" s="2" t="s">
        <v>5388</v>
      </c>
      <c r="AD378" s="6" t="str">
        <f>IFERROR(AC378-AB378, "X")</f>
        <v>X</v>
      </c>
      <c r="AE378" s="3">
        <v>45569</v>
      </c>
      <c r="AF378" s="3">
        <v>45575</v>
      </c>
      <c r="AG378" s="2" t="str">
        <f t="shared" si="340"/>
        <v>+6</v>
      </c>
      <c r="AH378" s="3">
        <v>45575</v>
      </c>
      <c r="AI378" s="3">
        <f t="shared" si="341"/>
        <v>45569</v>
      </c>
      <c r="AJ378" s="3"/>
      <c r="AK378" s="2">
        <f t="shared" si="296"/>
        <v>-6</v>
      </c>
      <c r="AL378" s="2" t="s">
        <v>5567</v>
      </c>
      <c r="AM378" s="2" t="str">
        <f t="shared" si="297"/>
        <v>생산완료(-6)</v>
      </c>
      <c r="AN378" s="9">
        <f t="shared" si="298"/>
        <v>45575</v>
      </c>
      <c r="AO378" s="9">
        <f t="shared" si="299"/>
        <v>45569</v>
      </c>
      <c r="AP378" s="9"/>
      <c r="AQ378" s="2">
        <f t="shared" si="338"/>
        <v>-6</v>
      </c>
      <c r="AR378" s="12">
        <f t="shared" si="300"/>
        <v>-6</v>
      </c>
      <c r="AS378" t="s">
        <v>5567</v>
      </c>
      <c r="AT378" t="str">
        <f t="shared" si="301"/>
        <v>생산완료(-6)</v>
      </c>
    </row>
    <row r="379" spans="2:46" x14ac:dyDescent="0.3">
      <c r="B379" s="2" t="s">
        <v>5415</v>
      </c>
      <c r="C379" s="7">
        <v>-3</v>
      </c>
      <c r="D379" s="2" t="s">
        <v>5405</v>
      </c>
      <c r="E379" s="2" t="s">
        <v>5412</v>
      </c>
      <c r="F379" s="2" t="s">
        <v>5486</v>
      </c>
      <c r="G379" s="2" t="s">
        <v>5408</v>
      </c>
      <c r="H379" s="2" t="s">
        <v>2457</v>
      </c>
      <c r="I379" s="2" t="str">
        <f t="shared" si="292"/>
        <v>20240923-1000152567-인쇄</v>
      </c>
      <c r="J379" s="2" t="str">
        <f t="shared" si="293"/>
        <v>20240923-1000152567-합지</v>
      </c>
      <c r="K379" s="2" t="str">
        <f t="shared" si="294"/>
        <v>20240923-1000152567-분단</v>
      </c>
      <c r="L379" s="2" t="str">
        <f t="shared" si="295"/>
        <v>20240923-1000152567-제대</v>
      </c>
      <c r="M379" s="2" t="str">
        <f>VLOOKUP(H379, '쿼리1'!$A:$R, 17, 0)</f>
        <v>1도-파란수염커피1kg</v>
      </c>
      <c r="N379" s="2" t="str">
        <f>VLOOKUP(H379, '쿼리1'!$A:$P, 15, 0)</f>
        <v>오크증착(무광)165</v>
      </c>
      <c r="O379" s="2">
        <v>1000152567</v>
      </c>
      <c r="P379" s="2" t="str">
        <f>VLOOKUP(H379, '쿼리1'!$A:$R, 17, 0)</f>
        <v>1도-파란수염커피1kg</v>
      </c>
      <c r="Q379" s="4">
        <f>VLOOKUP(H379, '쿼리1'!$A:$U, 20, 0)</f>
        <v>14285</v>
      </c>
      <c r="R379" s="2" t="s">
        <v>31</v>
      </c>
      <c r="S379" s="2" t="s">
        <v>31</v>
      </c>
      <c r="T379" s="2" t="s">
        <v>5399</v>
      </c>
      <c r="U379" s="2" t="s">
        <v>31</v>
      </c>
      <c r="V379" s="3">
        <v>45562</v>
      </c>
      <c r="W379" s="3">
        <v>45561</v>
      </c>
      <c r="X379" s="6">
        <f t="shared" si="339"/>
        <v>-1</v>
      </c>
      <c r="Y379" s="3">
        <v>45567</v>
      </c>
      <c r="Z379" s="3">
        <v>45568</v>
      </c>
      <c r="AA379" s="6" t="str">
        <f t="shared" si="337"/>
        <v>+1</v>
      </c>
      <c r="AB379" s="3">
        <v>45568</v>
      </c>
      <c r="AC379" s="5" t="s">
        <v>5396</v>
      </c>
      <c r="AD379" s="6">
        <f t="shared" ref="AD379:AD380" ca="1" si="342">TODAY()-AB379</f>
        <v>88</v>
      </c>
      <c r="AE379" s="3">
        <v>45572</v>
      </c>
      <c r="AF379" s="3">
        <v>45575</v>
      </c>
      <c r="AG379" s="2" t="str">
        <f t="shared" si="340"/>
        <v>+3</v>
      </c>
      <c r="AH379" s="3">
        <v>45575</v>
      </c>
      <c r="AI379" s="3">
        <f t="shared" si="341"/>
        <v>45572</v>
      </c>
      <c r="AJ379" s="3"/>
      <c r="AK379" s="2">
        <f t="shared" si="296"/>
        <v>-3</v>
      </c>
      <c r="AL379" s="2" t="s">
        <v>5567</v>
      </c>
      <c r="AM379" s="2" t="str">
        <f t="shared" si="297"/>
        <v>생산완료(-3)</v>
      </c>
      <c r="AN379" s="9">
        <f t="shared" si="298"/>
        <v>45625</v>
      </c>
      <c r="AO379" s="9">
        <f t="shared" si="299"/>
        <v>45618</v>
      </c>
      <c r="AP379" s="9"/>
      <c r="AQ379" s="2">
        <f t="shared" si="338"/>
        <v>-7</v>
      </c>
      <c r="AR379" s="12">
        <f t="shared" si="300"/>
        <v>-7</v>
      </c>
      <c r="AS379" t="s">
        <v>5567</v>
      </c>
      <c r="AT379" t="str">
        <f t="shared" si="301"/>
        <v>생산완료(-7)</v>
      </c>
    </row>
    <row r="380" spans="2:46" x14ac:dyDescent="0.3">
      <c r="B380" s="2" t="s">
        <v>5416</v>
      </c>
      <c r="C380" s="7">
        <v>-2</v>
      </c>
      <c r="D380" s="2"/>
      <c r="E380" s="2" t="s">
        <v>5430</v>
      </c>
      <c r="F380" s="2" t="s">
        <v>5489</v>
      </c>
      <c r="G380" s="2" t="s">
        <v>5424</v>
      </c>
      <c r="H380" s="2" t="s">
        <v>1968</v>
      </c>
      <c r="I380" s="2" t="str">
        <f t="shared" si="292"/>
        <v>20240923-1000154707-인쇄</v>
      </c>
      <c r="J380" s="2" t="str">
        <f t="shared" si="293"/>
        <v>20240923-1000154707-합지</v>
      </c>
      <c r="K380" s="2" t="str">
        <f t="shared" si="294"/>
        <v>20240923-1000154707-분단</v>
      </c>
      <c r="L380" s="2" t="str">
        <f t="shared" si="295"/>
        <v>20240923-1000154707-제대</v>
      </c>
      <c r="M380" s="2" t="str">
        <f>VLOOKUP(H380, '쿼리1'!$A:$R, 17, 0)</f>
        <v>무지</v>
      </c>
      <c r="N380" s="2" t="str">
        <f>VLOOKUP(H380, '쿼리1'!$A:$P, 15, 0)</f>
        <v>크증착130</v>
      </c>
      <c r="O380" s="2">
        <v>1000154707</v>
      </c>
      <c r="P380" s="2" t="str">
        <f>VLOOKUP(H380, '쿼리1'!$A:$R, 17, 0)</f>
        <v>무지</v>
      </c>
      <c r="Q380" s="4">
        <f>VLOOKUP(H380, '쿼리1'!$A:$U, 20, 0)</f>
        <v>30000</v>
      </c>
      <c r="R380" s="2" t="s">
        <v>5397</v>
      </c>
      <c r="S380" s="2" t="s">
        <v>31</v>
      </c>
      <c r="T380" s="2" t="s">
        <v>5399</v>
      </c>
      <c r="U380" s="2" t="s">
        <v>31</v>
      </c>
      <c r="V380" s="2" t="s">
        <v>5388</v>
      </c>
      <c r="W380" s="3" t="s">
        <v>5388</v>
      </c>
      <c r="X380" s="6" t="str">
        <f>IFERROR(W380-V380, "X")</f>
        <v>X</v>
      </c>
      <c r="Y380" s="3">
        <v>45568</v>
      </c>
      <c r="Z380" s="3">
        <v>45575</v>
      </c>
      <c r="AA380" s="6" t="str">
        <f t="shared" si="337"/>
        <v>+7</v>
      </c>
      <c r="AB380" s="3">
        <v>45569</v>
      </c>
      <c r="AC380" s="5" t="s">
        <v>5396</v>
      </c>
      <c r="AD380" s="6">
        <f t="shared" ca="1" si="342"/>
        <v>87</v>
      </c>
      <c r="AE380" s="3">
        <v>45573</v>
      </c>
      <c r="AF380" s="3">
        <v>45575</v>
      </c>
      <c r="AG380" s="2" t="str">
        <f t="shared" si="340"/>
        <v>+2</v>
      </c>
      <c r="AH380" s="3">
        <v>45575</v>
      </c>
      <c r="AI380" s="3">
        <f t="shared" si="341"/>
        <v>45573</v>
      </c>
      <c r="AJ380" s="3"/>
      <c r="AK380" s="2">
        <f t="shared" si="296"/>
        <v>-2</v>
      </c>
      <c r="AL380" s="2" t="s">
        <v>5567</v>
      </c>
      <c r="AM380" s="2" t="str">
        <f t="shared" si="297"/>
        <v>생산완료(-2)</v>
      </c>
      <c r="AN380" s="9">
        <f t="shared" si="298"/>
        <v>45575</v>
      </c>
      <c r="AO380" s="9">
        <f t="shared" si="299"/>
        <v>45573</v>
      </c>
      <c r="AP380" s="9"/>
      <c r="AQ380" s="2">
        <f t="shared" si="338"/>
        <v>-2</v>
      </c>
      <c r="AR380" s="12">
        <f t="shared" si="300"/>
        <v>-2</v>
      </c>
      <c r="AS380" t="s">
        <v>5567</v>
      </c>
      <c r="AT380" t="str">
        <f t="shared" si="301"/>
        <v>생산완료(-2)</v>
      </c>
    </row>
    <row r="381" spans="2:46" x14ac:dyDescent="0.3">
      <c r="B381" s="2" t="s">
        <v>5436</v>
      </c>
      <c r="C381" s="7">
        <v>-7</v>
      </c>
      <c r="D381" s="2" t="s">
        <v>5416</v>
      </c>
      <c r="E381" s="2" t="s">
        <v>5405</v>
      </c>
      <c r="F381" s="2"/>
      <c r="G381" s="2" t="s">
        <v>5430</v>
      </c>
      <c r="H381" s="2" t="s">
        <v>3713</v>
      </c>
      <c r="I381" s="2" t="str">
        <f t="shared" si="292"/>
        <v>20240923-1000157709-인쇄</v>
      </c>
      <c r="J381" s="2" t="str">
        <f t="shared" si="293"/>
        <v>20240923-1000157709-합지</v>
      </c>
      <c r="K381" s="2" t="str">
        <f t="shared" si="294"/>
        <v>20240923-1000157709-분단</v>
      </c>
      <c r="L381" s="2" t="str">
        <f t="shared" si="295"/>
        <v>20240923-1000157709-제대</v>
      </c>
      <c r="M381" s="2" t="str">
        <f>VLOOKUP(H381, '쿼리1'!$A:$R, 17, 0)</f>
        <v>4도-미트스트랭스 200g</v>
      </c>
      <c r="N381" s="2" t="str">
        <f>VLOOKUP(H381, '쿼리1'!$A:$P, 15, 0)</f>
        <v>나이론60</v>
      </c>
      <c r="O381" s="2">
        <v>1000157709</v>
      </c>
      <c r="P381" s="2" t="str">
        <f>VLOOKUP(H381, '쿼리1'!$A:$R, 17, 0)</f>
        <v>4도-미트스트랭스 200g</v>
      </c>
      <c r="Q381" s="4">
        <f>VLOOKUP(H381, '쿼리1'!$A:$U, 20, 0)</f>
        <v>30000</v>
      </c>
      <c r="R381" s="2" t="s">
        <v>31</v>
      </c>
      <c r="S381" s="2" t="s">
        <v>31</v>
      </c>
      <c r="T381" s="2" t="s">
        <v>5397</v>
      </c>
      <c r="U381" s="2" t="s">
        <v>31</v>
      </c>
      <c r="V381" s="3">
        <v>45562</v>
      </c>
      <c r="W381" s="3">
        <v>45560</v>
      </c>
      <c r="X381" s="6">
        <f>IFERROR(IF(W381-V381&gt;0, "+" &amp; (W381-V381), W381-V381), "X")</f>
        <v>-2</v>
      </c>
      <c r="Y381" s="3">
        <v>45566</v>
      </c>
      <c r="Z381" s="3">
        <v>45565</v>
      </c>
      <c r="AA381" s="6">
        <f t="shared" si="337"/>
        <v>-1</v>
      </c>
      <c r="AB381" s="3" t="s">
        <v>5388</v>
      </c>
      <c r="AC381" s="2" t="s">
        <v>5388</v>
      </c>
      <c r="AD381" s="6" t="str">
        <f>IFERROR(AC381-AB381, "X")</f>
        <v>X</v>
      </c>
      <c r="AE381" s="3">
        <v>45568</v>
      </c>
      <c r="AF381" s="3">
        <v>45575</v>
      </c>
      <c r="AG381" s="2" t="str">
        <f t="shared" si="340"/>
        <v>+7</v>
      </c>
      <c r="AH381" s="3">
        <v>45575</v>
      </c>
      <c r="AI381" s="3">
        <f t="shared" si="341"/>
        <v>45568</v>
      </c>
      <c r="AJ381" s="3"/>
      <c r="AK381" s="2">
        <f t="shared" si="296"/>
        <v>-7</v>
      </c>
      <c r="AL381" s="2" t="s">
        <v>5567</v>
      </c>
      <c r="AM381" s="2" t="str">
        <f t="shared" si="297"/>
        <v>생산완료(-7)</v>
      </c>
      <c r="AN381" s="9">
        <f t="shared" si="298"/>
        <v>45575</v>
      </c>
      <c r="AO381" s="9">
        <f t="shared" si="299"/>
        <v>45568</v>
      </c>
      <c r="AP381" s="9"/>
      <c r="AQ381" s="2">
        <f t="shared" si="338"/>
        <v>-7</v>
      </c>
      <c r="AR381" s="12">
        <f t="shared" si="300"/>
        <v>-7</v>
      </c>
      <c r="AS381" t="s">
        <v>5567</v>
      </c>
      <c r="AT381" t="str">
        <f t="shared" si="301"/>
        <v>생산완료(-7)</v>
      </c>
    </row>
    <row r="382" spans="2:46" x14ac:dyDescent="0.3">
      <c r="B382" s="2" t="s">
        <v>5407</v>
      </c>
      <c r="C382" s="7">
        <v>-6</v>
      </c>
      <c r="D382" s="2"/>
      <c r="E382" s="2" t="s">
        <v>5407</v>
      </c>
      <c r="F382" s="2"/>
      <c r="G382" s="2" t="s">
        <v>5432</v>
      </c>
      <c r="H382" s="2" t="s">
        <v>2440</v>
      </c>
      <c r="I382" s="2" t="str">
        <f t="shared" si="292"/>
        <v>20240923-1000158450-인쇄</v>
      </c>
      <c r="J382" s="2" t="str">
        <f t="shared" si="293"/>
        <v>20240923-1000158450-합지</v>
      </c>
      <c r="K382" s="2" t="str">
        <f t="shared" si="294"/>
        <v>20240923-1000158450-분단</v>
      </c>
      <c r="L382" s="2" t="str">
        <f t="shared" si="295"/>
        <v>20240923-1000158450-제대</v>
      </c>
      <c r="M382" s="2" t="str">
        <f>VLOOKUP(H382, '쿼리1'!$A:$R, 17, 0)</f>
        <v>무지</v>
      </c>
      <c r="N382" s="2" t="str">
        <f>VLOOKUP(H382, '쿼리1'!$A:$P, 15, 0)</f>
        <v>나이론60</v>
      </c>
      <c r="O382" s="2">
        <v>1000158450</v>
      </c>
      <c r="P382" s="2" t="str">
        <f>VLOOKUP(H382, '쿼리1'!$A:$R, 17, 0)</f>
        <v>무지</v>
      </c>
      <c r="Q382" s="4">
        <f>VLOOKUP(H382, '쿼리1'!$A:$U, 20, 0)</f>
        <v>9230</v>
      </c>
      <c r="R382" s="2" t="s">
        <v>5397</v>
      </c>
      <c r="S382" s="2" t="s">
        <v>31</v>
      </c>
      <c r="T382" s="2" t="s">
        <v>5397</v>
      </c>
      <c r="U382" s="2" t="s">
        <v>31</v>
      </c>
      <c r="V382" s="2" t="s">
        <v>5388</v>
      </c>
      <c r="W382" s="3" t="s">
        <v>5388</v>
      </c>
      <c r="X382" s="6" t="str">
        <f>IFERROR(W382-V382, "X")</f>
        <v>X</v>
      </c>
      <c r="Y382" s="3">
        <v>45567</v>
      </c>
      <c r="Z382" s="3">
        <v>45561</v>
      </c>
      <c r="AA382" s="6">
        <f t="shared" si="337"/>
        <v>-6</v>
      </c>
      <c r="AB382" s="3" t="s">
        <v>5388</v>
      </c>
      <c r="AC382" s="2" t="s">
        <v>5388</v>
      </c>
      <c r="AD382" s="6" t="str">
        <f>IFERROR(AC382-AB382, "X")</f>
        <v>X</v>
      </c>
      <c r="AE382" s="3">
        <v>45569</v>
      </c>
      <c r="AF382" s="3">
        <v>45575</v>
      </c>
      <c r="AG382" s="2" t="str">
        <f t="shared" si="340"/>
        <v>+6</v>
      </c>
      <c r="AH382" s="3">
        <v>45575</v>
      </c>
      <c r="AI382" s="3">
        <f t="shared" si="341"/>
        <v>45569</v>
      </c>
      <c r="AJ382" s="3"/>
      <c r="AK382" s="2">
        <f t="shared" si="296"/>
        <v>-6</v>
      </c>
      <c r="AL382" s="2" t="s">
        <v>5567</v>
      </c>
      <c r="AM382" s="2" t="str">
        <f t="shared" si="297"/>
        <v>생산완료(-6)</v>
      </c>
      <c r="AN382" s="9">
        <f t="shared" si="298"/>
        <v>45635</v>
      </c>
      <c r="AO382" s="9">
        <f t="shared" si="299"/>
        <v>45639</v>
      </c>
      <c r="AP382" s="9"/>
      <c r="AQ382" s="2">
        <f t="shared" si="338"/>
        <v>4</v>
      </c>
      <c r="AR382" s="12" t="str">
        <f t="shared" si="300"/>
        <v>+4</v>
      </c>
      <c r="AS382" t="s">
        <v>5567</v>
      </c>
      <c r="AT382" t="str">
        <f t="shared" si="301"/>
        <v>생산완료(+4)</v>
      </c>
    </row>
    <row r="383" spans="2:46" x14ac:dyDescent="0.3">
      <c r="B383" s="2" t="s">
        <v>5436</v>
      </c>
      <c r="C383" s="7">
        <v>-7</v>
      </c>
      <c r="D383" s="2"/>
      <c r="E383" s="2" t="s">
        <v>5416</v>
      </c>
      <c r="F383" s="2"/>
      <c r="G383" s="2" t="s">
        <v>5430</v>
      </c>
      <c r="H383" s="2" t="s">
        <v>2971</v>
      </c>
      <c r="I383" s="2" t="str">
        <f t="shared" si="292"/>
        <v>20240923-1000161378-인쇄</v>
      </c>
      <c r="J383" s="2" t="str">
        <f t="shared" si="293"/>
        <v>20240923-1000161378-합지</v>
      </c>
      <c r="K383" s="2" t="str">
        <f t="shared" si="294"/>
        <v>20240923-1000161378-분단</v>
      </c>
      <c r="L383" s="2" t="str">
        <f t="shared" si="295"/>
        <v>20240923-1000161378-제대</v>
      </c>
      <c r="M383" s="2" t="str">
        <f>VLOOKUP(H383, '쿼리1'!$A:$R, 17, 0)</f>
        <v>무지</v>
      </c>
      <c r="N383" s="2" t="str">
        <f>VLOOKUP(H383, '쿼리1'!$A:$P, 15, 0)</f>
        <v>나이론63</v>
      </c>
      <c r="O383" s="2">
        <v>1000161378</v>
      </c>
      <c r="P383" s="2" t="str">
        <f>VLOOKUP(H383, '쿼리1'!$A:$R, 17, 0)</f>
        <v>무지</v>
      </c>
      <c r="Q383" s="4">
        <f>VLOOKUP(H383, '쿼리1'!$A:$U, 20, 0)</f>
        <v>26086</v>
      </c>
      <c r="R383" s="2" t="s">
        <v>5397</v>
      </c>
      <c r="S383" s="2" t="s">
        <v>31</v>
      </c>
      <c r="T383" s="2" t="s">
        <v>5397</v>
      </c>
      <c r="U383" s="2" t="s">
        <v>31</v>
      </c>
      <c r="V383" s="2" t="s">
        <v>5388</v>
      </c>
      <c r="W383" s="3" t="s">
        <v>5388</v>
      </c>
      <c r="X383" s="6" t="str">
        <f>IFERROR(W383-V383, "X")</f>
        <v>X</v>
      </c>
      <c r="Y383" s="3">
        <v>45566</v>
      </c>
      <c r="Z383" s="3">
        <v>45564</v>
      </c>
      <c r="AA383" s="6">
        <f t="shared" si="337"/>
        <v>-2</v>
      </c>
      <c r="AB383" s="3" t="s">
        <v>5388</v>
      </c>
      <c r="AC383" s="2" t="s">
        <v>5388</v>
      </c>
      <c r="AD383" s="6" t="str">
        <f>IFERROR(AC383-AB383, "X")</f>
        <v>X</v>
      </c>
      <c r="AE383" s="3">
        <v>45568</v>
      </c>
      <c r="AF383" s="3">
        <v>45575</v>
      </c>
      <c r="AG383" s="2" t="str">
        <f t="shared" si="340"/>
        <v>+7</v>
      </c>
      <c r="AH383" s="3">
        <v>45575</v>
      </c>
      <c r="AI383" s="3">
        <f t="shared" si="341"/>
        <v>45568</v>
      </c>
      <c r="AJ383" s="3"/>
      <c r="AK383" s="2">
        <f t="shared" si="296"/>
        <v>-7</v>
      </c>
      <c r="AL383" s="2" t="s">
        <v>5567</v>
      </c>
      <c r="AM383" s="2" t="str">
        <f t="shared" si="297"/>
        <v>생산완료(-7)</v>
      </c>
      <c r="AN383" s="9">
        <f t="shared" si="298"/>
        <v>45575</v>
      </c>
      <c r="AO383" s="9">
        <f t="shared" si="299"/>
        <v>45568</v>
      </c>
      <c r="AP383" s="9"/>
      <c r="AQ383" s="2">
        <f t="shared" si="338"/>
        <v>-7</v>
      </c>
      <c r="AR383" s="12">
        <f t="shared" si="300"/>
        <v>-7</v>
      </c>
      <c r="AS383" t="s">
        <v>5567</v>
      </c>
      <c r="AT383" t="str">
        <f t="shared" si="301"/>
        <v>생산완료(-7)</v>
      </c>
    </row>
    <row r="384" spans="2:46" x14ac:dyDescent="0.3">
      <c r="B384" s="2" t="s">
        <v>5418</v>
      </c>
      <c r="C384" s="7">
        <v>-4</v>
      </c>
      <c r="D384" s="2" t="s">
        <v>5408</v>
      </c>
      <c r="E384" s="2" t="s">
        <v>5409</v>
      </c>
      <c r="F384" s="2"/>
      <c r="G384" s="2" t="s">
        <v>5451</v>
      </c>
      <c r="H384" s="2" t="s">
        <v>3666</v>
      </c>
      <c r="I384" s="2" t="str">
        <f t="shared" si="292"/>
        <v>20240923-1000162478-인쇄</v>
      </c>
      <c r="J384" s="2" t="str">
        <f t="shared" si="293"/>
        <v>20240923-1000162478-합지</v>
      </c>
      <c r="K384" s="2" t="str">
        <f t="shared" si="294"/>
        <v>20240923-1000162478-분단</v>
      </c>
      <c r="L384" s="2" t="str">
        <f t="shared" si="295"/>
        <v>20240923-1000162478-제대</v>
      </c>
      <c r="M384" s="2" t="str">
        <f>VLOOKUP(H384, '쿼리1'!$A:$R, 17, 0)</f>
        <v>1도-자담순살치킨 조각(와이제이에프에스)</v>
      </c>
      <c r="N384" s="2" t="str">
        <f>VLOOKUP(H384, '쿼리1'!$A:$P, 15, 0)</f>
        <v>패트70</v>
      </c>
      <c r="O384" s="2">
        <v>1000162478</v>
      </c>
      <c r="P384" s="2" t="str">
        <f>VLOOKUP(H384, '쿼리1'!$A:$R, 17, 0)</f>
        <v>1도-자담순살치킨 조각(와이제이에프에스)</v>
      </c>
      <c r="Q384" s="4">
        <f>VLOOKUP(H384, '쿼리1'!$A:$U, 20, 0)</f>
        <v>94736</v>
      </c>
      <c r="R384" s="2" t="s">
        <v>31</v>
      </c>
      <c r="S384" s="2" t="s">
        <v>31</v>
      </c>
      <c r="T384" s="2" t="s">
        <v>5397</v>
      </c>
      <c r="U384" s="2" t="s">
        <v>31</v>
      </c>
      <c r="V384" s="3">
        <v>45562</v>
      </c>
      <c r="W384" s="3">
        <v>45565</v>
      </c>
      <c r="X384" s="6" t="str">
        <f t="shared" ref="X384:X392" si="343">IFERROR(IF(W384-V384&gt;0, "+" &amp; (W384-V384), W384-V384), "X")</f>
        <v>+3</v>
      </c>
      <c r="Y384" s="3">
        <v>45567</v>
      </c>
      <c r="Z384" s="3">
        <v>45567</v>
      </c>
      <c r="AA384" s="6">
        <f t="shared" si="337"/>
        <v>0</v>
      </c>
      <c r="AB384" s="3" t="s">
        <v>5388</v>
      </c>
      <c r="AC384" s="2" t="s">
        <v>5388</v>
      </c>
      <c r="AD384" s="6" t="str">
        <f>IFERROR(AC384-AB384, "X")</f>
        <v>X</v>
      </c>
      <c r="AE384" s="3">
        <v>45572</v>
      </c>
      <c r="AF384" s="3">
        <v>45576</v>
      </c>
      <c r="AG384" s="2" t="str">
        <f t="shared" si="340"/>
        <v>+4</v>
      </c>
      <c r="AH384" s="3">
        <v>45576</v>
      </c>
      <c r="AI384" s="3">
        <f t="shared" si="341"/>
        <v>45572</v>
      </c>
      <c r="AJ384" s="3"/>
      <c r="AK384" s="2">
        <f t="shared" si="296"/>
        <v>-4</v>
      </c>
      <c r="AL384" s="2" t="s">
        <v>5567</v>
      </c>
      <c r="AM384" s="2" t="str">
        <f t="shared" si="297"/>
        <v>생산완료(-4)</v>
      </c>
      <c r="AN384" s="9">
        <f t="shared" si="298"/>
        <v>45600</v>
      </c>
      <c r="AO384" s="9">
        <f t="shared" si="299"/>
        <v>45603</v>
      </c>
      <c r="AP384" s="9"/>
      <c r="AQ384" s="2">
        <f t="shared" si="338"/>
        <v>3</v>
      </c>
      <c r="AR384" s="12" t="str">
        <f t="shared" si="300"/>
        <v>+3</v>
      </c>
      <c r="AS384" t="s">
        <v>5567</v>
      </c>
      <c r="AT384" t="str">
        <f t="shared" si="301"/>
        <v>생산완료(+3)</v>
      </c>
    </row>
    <row r="385" spans="2:46" x14ac:dyDescent="0.3">
      <c r="B385" s="2" t="s">
        <v>5407</v>
      </c>
      <c r="C385" s="7">
        <v>-6</v>
      </c>
      <c r="D385" s="2" t="s">
        <v>5405</v>
      </c>
      <c r="E385" s="2" t="s">
        <v>5418</v>
      </c>
      <c r="F385" s="2"/>
      <c r="G385" s="2" t="s">
        <v>5432</v>
      </c>
      <c r="H385" s="2" t="s">
        <v>2919</v>
      </c>
      <c r="I385" s="2" t="str">
        <f t="shared" si="292"/>
        <v>20240923-1000167708-인쇄</v>
      </c>
      <c r="J385" s="2" t="str">
        <f t="shared" si="293"/>
        <v>20240923-1000167708-합지</v>
      </c>
      <c r="K385" s="2" t="str">
        <f t="shared" si="294"/>
        <v>20240923-1000167708-분단</v>
      </c>
      <c r="L385" s="2" t="str">
        <f t="shared" si="295"/>
        <v>20240923-1000167708-제대</v>
      </c>
      <c r="M385" s="2" t="str">
        <f>VLOOKUP(H385, '쿼리1'!$A:$R, 17, 0)</f>
        <v>1도-바로제면</v>
      </c>
      <c r="N385" s="2" t="str">
        <f>VLOOKUP(H385, '쿼리1'!$A:$P, 15, 0)</f>
        <v>나이론65</v>
      </c>
      <c r="O385" s="2">
        <v>1000167708</v>
      </c>
      <c r="P385" s="2" t="str">
        <f>VLOOKUP(H385, '쿼리1'!$A:$R, 17, 0)</f>
        <v>1도-바로제면</v>
      </c>
      <c r="Q385" s="4">
        <f>VLOOKUP(H385, '쿼리1'!$A:$U, 20, 0)</f>
        <v>18750</v>
      </c>
      <c r="R385" s="2" t="s">
        <v>31</v>
      </c>
      <c r="S385" s="2" t="s">
        <v>31</v>
      </c>
      <c r="T385" s="2" t="s">
        <v>5397</v>
      </c>
      <c r="U385" s="2" t="s">
        <v>31</v>
      </c>
      <c r="V385" s="3">
        <v>45562</v>
      </c>
      <c r="W385" s="3">
        <v>45561</v>
      </c>
      <c r="X385" s="6">
        <f t="shared" si="343"/>
        <v>-1</v>
      </c>
      <c r="Y385" s="3">
        <v>45567</v>
      </c>
      <c r="Z385" s="3">
        <v>45563</v>
      </c>
      <c r="AA385" s="6">
        <f t="shared" si="337"/>
        <v>-4</v>
      </c>
      <c r="AB385" s="3" t="s">
        <v>5388</v>
      </c>
      <c r="AC385" s="2" t="s">
        <v>5388</v>
      </c>
      <c r="AD385" s="6" t="str">
        <f>IFERROR(AC385-AB385, "X")</f>
        <v>X</v>
      </c>
      <c r="AE385" s="3">
        <v>45569</v>
      </c>
      <c r="AF385" s="3">
        <v>45575</v>
      </c>
      <c r="AG385" s="2" t="str">
        <f t="shared" si="340"/>
        <v>+6</v>
      </c>
      <c r="AH385" s="3">
        <v>45575</v>
      </c>
      <c r="AI385" s="3">
        <f t="shared" si="341"/>
        <v>45569</v>
      </c>
      <c r="AJ385" s="3"/>
      <c r="AK385" s="2">
        <f t="shared" si="296"/>
        <v>-6</v>
      </c>
      <c r="AL385" s="2" t="s">
        <v>5567</v>
      </c>
      <c r="AM385" s="2" t="str">
        <f t="shared" si="297"/>
        <v>생산완료(-6)</v>
      </c>
      <c r="AN385" s="9">
        <f t="shared" si="298"/>
        <v>45654</v>
      </c>
      <c r="AO385" s="9">
        <f t="shared" si="299"/>
        <v>45656</v>
      </c>
      <c r="AP385" s="9"/>
      <c r="AQ385" s="2">
        <f t="shared" si="338"/>
        <v>2</v>
      </c>
      <c r="AR385" s="12" t="str">
        <f t="shared" si="300"/>
        <v>+2</v>
      </c>
      <c r="AS385" t="s">
        <v>5567</v>
      </c>
      <c r="AT385" t="str">
        <f t="shared" si="301"/>
        <v>생산완료(+2)</v>
      </c>
    </row>
    <row r="386" spans="2:46" x14ac:dyDescent="0.3">
      <c r="B386" s="2" t="s">
        <v>5578</v>
      </c>
      <c r="C386" s="7">
        <v>-18</v>
      </c>
      <c r="D386" s="2" t="s">
        <v>5411</v>
      </c>
      <c r="E386" s="2" t="s">
        <v>5456</v>
      </c>
      <c r="F386" s="2" t="s">
        <v>5426</v>
      </c>
      <c r="G386" s="2"/>
      <c r="H386" s="2" t="s">
        <v>1402</v>
      </c>
      <c r="I386" s="2" t="str">
        <f t="shared" si="292"/>
        <v>20240923-1000169148-인쇄</v>
      </c>
      <c r="J386" s="2" t="str">
        <f t="shared" si="293"/>
        <v>20240923-1000169148-합지</v>
      </c>
      <c r="K386" s="2" t="str">
        <f t="shared" si="294"/>
        <v>20240923-1000169148-분단</v>
      </c>
      <c r="L386" s="2" t="str">
        <f t="shared" si="295"/>
        <v>20240923-1000169148-제대</v>
      </c>
      <c r="M386" s="2" t="str">
        <f>VLOOKUP(H386, '쿼리1'!$A:$R, 17, 0)</f>
        <v>8도-SB)바베큐치킨치즈치아바타680g</v>
      </c>
      <c r="N386" s="2" t="str">
        <f>VLOOKUP(H386, '쿼리1'!$A:$P, 15, 0)</f>
        <v>나이론75</v>
      </c>
      <c r="O386" s="2">
        <v>1000169148</v>
      </c>
      <c r="P386" s="2" t="str">
        <f>VLOOKUP(H386, '쿼리1'!$A:$R, 17, 0)</f>
        <v>8도-SB)바베큐치킨치즈치아바타680g</v>
      </c>
      <c r="Q386" s="4">
        <f>VLOOKUP(H386, '쿼리1'!$A:$U, 20, 0)</f>
        <v>24</v>
      </c>
      <c r="R386" s="2" t="s">
        <v>31</v>
      </c>
      <c r="S386" s="2" t="s">
        <v>31</v>
      </c>
      <c r="T386" s="2" t="s">
        <v>31</v>
      </c>
      <c r="U386" s="2" t="s">
        <v>5397</v>
      </c>
      <c r="V386" s="3">
        <v>45562</v>
      </c>
      <c r="W386" s="3">
        <v>45586</v>
      </c>
      <c r="X386" s="6" t="str">
        <f t="shared" si="343"/>
        <v>+24</v>
      </c>
      <c r="Y386" s="3">
        <v>45567</v>
      </c>
      <c r="Z386" s="3">
        <v>45579</v>
      </c>
      <c r="AA386" s="6" t="str">
        <f t="shared" si="337"/>
        <v>+12</v>
      </c>
      <c r="AB386" s="3">
        <v>45568</v>
      </c>
      <c r="AC386" s="3">
        <v>45583</v>
      </c>
      <c r="AD386" s="6" t="str">
        <f>IFERROR(IF(AC386-AB386&gt;0, "+" &amp; (AC386-AB386), AC386-AB386), "X")</f>
        <v>+15</v>
      </c>
      <c r="AE386" s="2" t="s">
        <v>5388</v>
      </c>
      <c r="AF386" s="2" t="s">
        <v>5388</v>
      </c>
      <c r="AG386" s="2" t="str">
        <f>IFERROR(AF386-AE386, "X")</f>
        <v>X</v>
      </c>
      <c r="AH386" s="3">
        <v>45586</v>
      </c>
      <c r="AI386" s="3">
        <f>AB386</f>
        <v>45568</v>
      </c>
      <c r="AJ386" s="3"/>
      <c r="AK386" s="2">
        <f t="shared" si="296"/>
        <v>-18</v>
      </c>
      <c r="AL386" s="2" t="s">
        <v>5567</v>
      </c>
      <c r="AM386" s="2" t="str">
        <f t="shared" si="297"/>
        <v>생산완료(-18)</v>
      </c>
      <c r="AN386" s="9">
        <f t="shared" si="298"/>
        <v>45625</v>
      </c>
      <c r="AO386" s="9">
        <f t="shared" si="299"/>
        <v>45624</v>
      </c>
      <c r="AP386" s="9"/>
      <c r="AQ386" s="2">
        <f t="shared" si="338"/>
        <v>-1</v>
      </c>
      <c r="AR386" s="12">
        <f t="shared" si="300"/>
        <v>-1</v>
      </c>
      <c r="AS386" t="s">
        <v>5567</v>
      </c>
      <c r="AT386" t="str">
        <f t="shared" si="301"/>
        <v>생산완료(-1)</v>
      </c>
    </row>
    <row r="387" spans="2:46" x14ac:dyDescent="0.3">
      <c r="B387" s="2" t="s">
        <v>5414</v>
      </c>
      <c r="C387" s="7">
        <v>-9</v>
      </c>
      <c r="D387" s="2" t="s">
        <v>5426</v>
      </c>
      <c r="E387" s="2" t="s">
        <v>5444</v>
      </c>
      <c r="F387" s="2"/>
      <c r="G387" s="2" t="s">
        <v>5419</v>
      </c>
      <c r="H387" s="2" t="s">
        <v>3192</v>
      </c>
      <c r="I387" s="2" t="str">
        <f t="shared" si="292"/>
        <v>20240923-11150297-인쇄</v>
      </c>
      <c r="J387" s="2" t="str">
        <f t="shared" si="293"/>
        <v>20240923-11150297-합지</v>
      </c>
      <c r="K387" s="2" t="str">
        <f t="shared" si="294"/>
        <v>20240923-11150297-분단</v>
      </c>
      <c r="L387" s="2" t="str">
        <f t="shared" si="295"/>
        <v>20240923-11150297-제대</v>
      </c>
      <c r="M387" s="2" t="str">
        <f>VLOOKUP(H387, '쿼리1'!$A:$R, 17, 0)</f>
        <v>7도-피코크)떡갈비450g (리뉴얼)</v>
      </c>
      <c r="N387" s="2" t="str">
        <f>VLOOKUP(H387, '쿼리1'!$A:$P, 15, 0)</f>
        <v>나이론(유백/유무광)115</v>
      </c>
      <c r="O387" s="2">
        <v>11150297</v>
      </c>
      <c r="P387" s="2" t="str">
        <f>VLOOKUP(H387, '쿼리1'!$A:$R, 17, 0)</f>
        <v>7도-피코크)떡갈비450g (리뉴얼)</v>
      </c>
      <c r="Q387" s="4">
        <f>VLOOKUP(H387, '쿼리1'!$A:$U, 20, 0)</f>
        <v>48000</v>
      </c>
      <c r="R387" s="2" t="s">
        <v>31</v>
      </c>
      <c r="S387" s="2" t="s">
        <v>31</v>
      </c>
      <c r="T387" s="2" t="s">
        <v>5397</v>
      </c>
      <c r="U387" s="2" t="s">
        <v>31</v>
      </c>
      <c r="V387" s="3">
        <v>45560</v>
      </c>
      <c r="W387" s="3">
        <v>45575</v>
      </c>
      <c r="X387" s="6" t="str">
        <f t="shared" si="343"/>
        <v>+15</v>
      </c>
      <c r="Y387" s="3">
        <v>45565</v>
      </c>
      <c r="Z387" s="3">
        <v>45575</v>
      </c>
      <c r="AA387" s="6" t="str">
        <f t="shared" si="337"/>
        <v>+10</v>
      </c>
      <c r="AB387" s="3" t="s">
        <v>5388</v>
      </c>
      <c r="AC387" s="2" t="s">
        <v>5388</v>
      </c>
      <c r="AD387" s="6" t="str">
        <f>IFERROR(AC387-AB387, "X")</f>
        <v>X</v>
      </c>
      <c r="AE387" s="3">
        <v>45567</v>
      </c>
      <c r="AF387" s="3">
        <v>45576</v>
      </c>
      <c r="AG387" s="2" t="str">
        <f t="shared" ref="AG387:AG391" si="344">IFERROR(IF(AF387-AE387&gt;0, "+" &amp; (AF387-AE387), AF387-AE387), "X")</f>
        <v>+9</v>
      </c>
      <c r="AH387" s="3">
        <v>45576</v>
      </c>
      <c r="AI387" s="3">
        <f t="shared" ref="AI387:AI391" si="345">AE387</f>
        <v>45567</v>
      </c>
      <c r="AJ387" s="3"/>
      <c r="AK387" s="2">
        <f t="shared" si="296"/>
        <v>-9</v>
      </c>
      <c r="AL387" s="2" t="s">
        <v>5567</v>
      </c>
      <c r="AM387" s="2" t="str">
        <f t="shared" si="297"/>
        <v>생산완료(-9)</v>
      </c>
      <c r="AN387" s="9">
        <f t="shared" si="298"/>
        <v>45647</v>
      </c>
      <c r="AO387" s="9">
        <f t="shared" si="299"/>
        <v>45644</v>
      </c>
      <c r="AP387" s="9"/>
      <c r="AQ387" s="2">
        <f t="shared" si="338"/>
        <v>-3</v>
      </c>
      <c r="AR387" s="12">
        <f t="shared" si="300"/>
        <v>-3</v>
      </c>
      <c r="AS387" t="s">
        <v>5567</v>
      </c>
      <c r="AT387" t="str">
        <f t="shared" si="301"/>
        <v>생산완료(-3)</v>
      </c>
    </row>
    <row r="388" spans="2:46" x14ac:dyDescent="0.3">
      <c r="B388" s="2" t="s">
        <v>5436</v>
      </c>
      <c r="C388" s="7">
        <v>-7</v>
      </c>
      <c r="D388" s="2" t="s">
        <v>5416</v>
      </c>
      <c r="E388" s="2" t="s">
        <v>5405</v>
      </c>
      <c r="F388" s="2"/>
      <c r="G388" s="2" t="s">
        <v>5430</v>
      </c>
      <c r="H388" s="2" t="s">
        <v>3074</v>
      </c>
      <c r="I388" s="2" t="str">
        <f t="shared" si="292"/>
        <v>20240923-1117P0161-인쇄</v>
      </c>
      <c r="J388" s="2" t="str">
        <f t="shared" si="293"/>
        <v>20240923-1117P0161-합지</v>
      </c>
      <c r="K388" s="2" t="str">
        <f t="shared" si="294"/>
        <v>20240923-1117P0161-분단</v>
      </c>
      <c r="L388" s="2" t="str">
        <f t="shared" si="295"/>
        <v>20240923-1117P0161-제대</v>
      </c>
      <c r="M388" s="2" t="str">
        <f>VLOOKUP(H388, '쿼리1'!$A:$R, 17, 0)</f>
        <v>3도-팔천순대)카레순대2kg (연두)</v>
      </c>
      <c r="N388" s="2" t="str">
        <f>VLOOKUP(H388, '쿼리1'!$A:$P, 15, 0)</f>
        <v>나이론80</v>
      </c>
      <c r="O388" s="2" t="s">
        <v>5725</v>
      </c>
      <c r="P388" s="2" t="str">
        <f>VLOOKUP(H388, '쿼리1'!$A:$R, 17, 0)</f>
        <v>3도-팔천순대)카레순대2kg (연두)</v>
      </c>
      <c r="Q388" s="4">
        <f>VLOOKUP(H388, '쿼리1'!$A:$U, 20, 0)</f>
        <v>17142</v>
      </c>
      <c r="R388" s="2" t="s">
        <v>31</v>
      </c>
      <c r="S388" s="2" t="s">
        <v>31</v>
      </c>
      <c r="T388" s="2" t="s">
        <v>5397</v>
      </c>
      <c r="U388" s="2" t="s">
        <v>31</v>
      </c>
      <c r="V388" s="3">
        <v>45562</v>
      </c>
      <c r="W388" s="3">
        <v>45560</v>
      </c>
      <c r="X388" s="6">
        <f t="shared" si="343"/>
        <v>-2</v>
      </c>
      <c r="Y388" s="3">
        <v>45566</v>
      </c>
      <c r="Z388" s="3">
        <v>45565</v>
      </c>
      <c r="AA388" s="6">
        <f t="shared" si="337"/>
        <v>-1</v>
      </c>
      <c r="AB388" s="3" t="s">
        <v>5388</v>
      </c>
      <c r="AC388" s="2" t="s">
        <v>5388</v>
      </c>
      <c r="AD388" s="6" t="str">
        <f>IFERROR(AC388-AB388, "X")</f>
        <v>X</v>
      </c>
      <c r="AE388" s="3">
        <v>45568</v>
      </c>
      <c r="AF388" s="3">
        <v>45575</v>
      </c>
      <c r="AG388" s="2" t="str">
        <f t="shared" si="344"/>
        <v>+7</v>
      </c>
      <c r="AH388" s="3">
        <v>45575</v>
      </c>
      <c r="AI388" s="3">
        <f t="shared" si="345"/>
        <v>45568</v>
      </c>
      <c r="AJ388" s="3"/>
      <c r="AK388" s="2">
        <f t="shared" si="296"/>
        <v>-7</v>
      </c>
      <c r="AL388" s="2" t="s">
        <v>5567</v>
      </c>
      <c r="AM388" s="2" t="str">
        <f t="shared" si="297"/>
        <v>생산완료(-7)</v>
      </c>
      <c r="AN388" s="9">
        <f t="shared" si="298"/>
        <v>45575</v>
      </c>
      <c r="AO388" s="9">
        <f t="shared" si="299"/>
        <v>45568</v>
      </c>
      <c r="AP388" s="9"/>
      <c r="AQ388" s="2">
        <f t="shared" si="338"/>
        <v>-7</v>
      </c>
      <c r="AR388" s="12">
        <f t="shared" si="300"/>
        <v>-7</v>
      </c>
      <c r="AS388" t="s">
        <v>5567</v>
      </c>
      <c r="AT388" t="str">
        <f t="shared" si="301"/>
        <v>생산완료(-7)</v>
      </c>
    </row>
    <row r="389" spans="2:46" x14ac:dyDescent="0.3">
      <c r="B389" s="2" t="s">
        <v>5407</v>
      </c>
      <c r="C389" s="7">
        <v>-6</v>
      </c>
      <c r="D389" s="2" t="s">
        <v>5444</v>
      </c>
      <c r="E389" s="2" t="s">
        <v>5424</v>
      </c>
      <c r="F389" s="2"/>
      <c r="G389" s="2" t="s">
        <v>5432</v>
      </c>
      <c r="H389" s="2" t="s">
        <v>100</v>
      </c>
      <c r="I389" s="2" t="str">
        <f t="shared" si="292"/>
        <v>20240923-1117P0197-인쇄</v>
      </c>
      <c r="J389" s="2" t="str">
        <f t="shared" si="293"/>
        <v>20240923-1117P0197-합지</v>
      </c>
      <c r="K389" s="2" t="str">
        <f t="shared" si="294"/>
        <v>20240923-1117P0197-분단</v>
      </c>
      <c r="L389" s="2" t="str">
        <f t="shared" si="295"/>
        <v>20240923-1117P0197-제대</v>
      </c>
      <c r="M389" s="2" t="str">
        <f>VLOOKUP(H389, '쿼리1'!$A:$R, 17, 0)</f>
        <v>5도-쉐프초이스)실속 동그랑땡1000g (후면표시사항개정)</v>
      </c>
      <c r="N389" s="2" t="str">
        <f>VLOOKUP(H389, '쿼리1'!$A:$P, 15, 0)</f>
        <v>나이론105</v>
      </c>
      <c r="O389" s="2" t="s">
        <v>5726</v>
      </c>
      <c r="P389" s="2" t="str">
        <f>VLOOKUP(H389, '쿼리1'!$A:$R, 17, 0)</f>
        <v>5도-쉐프초이스)실속 동그랑땡1000g (후면표시사항개정)</v>
      </c>
      <c r="Q389" s="4">
        <f>VLOOKUP(H389, '쿼리1'!$A:$U, 20, 0)</f>
        <v>22222</v>
      </c>
      <c r="R389" s="2" t="s">
        <v>31</v>
      </c>
      <c r="S389" s="2" t="s">
        <v>31</v>
      </c>
      <c r="T389" s="2" t="s">
        <v>5397</v>
      </c>
      <c r="U389" s="2" t="s">
        <v>31</v>
      </c>
      <c r="V389" s="3">
        <v>45562</v>
      </c>
      <c r="W389" s="3">
        <v>45572</v>
      </c>
      <c r="X389" s="6" t="str">
        <f t="shared" si="343"/>
        <v>+10</v>
      </c>
      <c r="Y389" s="3">
        <v>45567</v>
      </c>
      <c r="Z389" s="3">
        <v>45569</v>
      </c>
      <c r="AA389" s="6" t="str">
        <f t="shared" si="337"/>
        <v>+2</v>
      </c>
      <c r="AB389" s="3" t="s">
        <v>5388</v>
      </c>
      <c r="AC389" s="2" t="s">
        <v>5388</v>
      </c>
      <c r="AD389" s="6" t="str">
        <f>IFERROR(AC389-AB389, "X")</f>
        <v>X</v>
      </c>
      <c r="AE389" s="3">
        <v>45569</v>
      </c>
      <c r="AF389" s="3">
        <v>45575</v>
      </c>
      <c r="AG389" s="2" t="str">
        <f t="shared" si="344"/>
        <v>+6</v>
      </c>
      <c r="AH389" s="3">
        <v>45575</v>
      </c>
      <c r="AI389" s="3">
        <f t="shared" si="345"/>
        <v>45569</v>
      </c>
      <c r="AJ389" s="3"/>
      <c r="AK389" s="2">
        <f t="shared" si="296"/>
        <v>-6</v>
      </c>
      <c r="AL389" s="2" t="s">
        <v>5567</v>
      </c>
      <c r="AM389" s="2" t="str">
        <f t="shared" si="297"/>
        <v>생산완료(-6)</v>
      </c>
      <c r="AN389" s="9">
        <f t="shared" si="298"/>
        <v>45653</v>
      </c>
      <c r="AO389" s="9">
        <f t="shared" si="299"/>
        <v>45652</v>
      </c>
      <c r="AP389" s="9"/>
      <c r="AQ389" s="2">
        <f t="shared" si="338"/>
        <v>-1</v>
      </c>
      <c r="AR389" s="12">
        <f t="shared" si="300"/>
        <v>-1</v>
      </c>
      <c r="AS389" t="s">
        <v>5567</v>
      </c>
      <c r="AT389" t="str">
        <f t="shared" si="301"/>
        <v>생산완료(-1)</v>
      </c>
    </row>
    <row r="390" spans="2:46" x14ac:dyDescent="0.3">
      <c r="B390" s="2" t="s">
        <v>5593</v>
      </c>
      <c r="C390" s="7">
        <v>-36</v>
      </c>
      <c r="D390" s="2" t="s">
        <v>5490</v>
      </c>
      <c r="E390" s="2" t="s">
        <v>5427</v>
      </c>
      <c r="F390" s="2"/>
      <c r="G390" s="2" t="s">
        <v>5450</v>
      </c>
      <c r="H390" s="2" t="s">
        <v>2239</v>
      </c>
      <c r="I390" s="2" t="str">
        <f t="shared" ref="I390:I453" si="346">_xlfn.CONCAT(H390, "-", "인쇄")</f>
        <v>20240923-1117P0198-인쇄</v>
      </c>
      <c r="J390" s="2" t="str">
        <f t="shared" ref="J390:J453" si="347">_xlfn.CONCAT(H390, "-", "합지")</f>
        <v>20240923-1117P0198-합지</v>
      </c>
      <c r="K390" s="2" t="str">
        <f t="shared" ref="K390:K453" si="348">_xlfn.CONCAT(H390, "-", "분단")</f>
        <v>20240923-1117P0198-분단</v>
      </c>
      <c r="L390" s="2" t="str">
        <f t="shared" ref="L390:L453" si="349">_xlfn.CONCAT(H390, "-", "제대")</f>
        <v>20240923-1117P0198-제대</v>
      </c>
      <c r="M390" s="2" t="str">
        <f>VLOOKUP(H390, '쿼리1'!$A:$R, 17, 0)</f>
        <v>5도-제주길갈 청정흑돈 (250)</v>
      </c>
      <c r="N390" s="2" t="str">
        <f>VLOOKUP(H390, '쿼리1'!$A:$P, 15, 0)</f>
        <v>나이론80=5도-제주길갈 청정흑돈 (250)</v>
      </c>
      <c r="O390" s="2" t="s">
        <v>5727</v>
      </c>
      <c r="P390" s="2" t="str">
        <f>VLOOKUP(H390, '쿼리1'!$A:$R, 17, 0)</f>
        <v>5도-제주길갈 청정흑돈 (250)</v>
      </c>
      <c r="Q390" s="4">
        <f>VLOOKUP(H390, '쿼리1'!$A:$U, 20, 0)</f>
        <v>8571</v>
      </c>
      <c r="R390" s="2" t="s">
        <v>31</v>
      </c>
      <c r="S390" s="2" t="s">
        <v>31</v>
      </c>
      <c r="T390" s="2" t="s">
        <v>5397</v>
      </c>
      <c r="U390" s="2" t="s">
        <v>31</v>
      </c>
      <c r="V390" s="3">
        <v>45562</v>
      </c>
      <c r="W390" s="3">
        <v>45600</v>
      </c>
      <c r="X390" s="6" t="str">
        <f t="shared" si="343"/>
        <v>+38</v>
      </c>
      <c r="Y390" s="3">
        <v>45566</v>
      </c>
      <c r="Z390" s="3">
        <v>45603</v>
      </c>
      <c r="AA390" s="6" t="str">
        <f t="shared" si="337"/>
        <v>+37</v>
      </c>
      <c r="AB390" s="3" t="s">
        <v>5388</v>
      </c>
      <c r="AC390" s="2" t="s">
        <v>5388</v>
      </c>
      <c r="AD390" s="6" t="str">
        <f>IFERROR(AC390-AB390, "X")</f>
        <v>X</v>
      </c>
      <c r="AE390" s="3">
        <v>45568</v>
      </c>
      <c r="AF390" s="3">
        <v>45604</v>
      </c>
      <c r="AG390" s="2" t="str">
        <f t="shared" si="344"/>
        <v>+36</v>
      </c>
      <c r="AH390" s="3">
        <v>45604</v>
      </c>
      <c r="AI390" s="3">
        <f t="shared" si="345"/>
        <v>45568</v>
      </c>
      <c r="AJ390" s="3"/>
      <c r="AK390" s="2">
        <f t="shared" ref="AK390:AK453" si="350">IF(C390&gt;0, "+"&amp;C390, C390)</f>
        <v>-36</v>
      </c>
      <c r="AL390" s="2" t="s">
        <v>5567</v>
      </c>
      <c r="AM390" s="2" t="str">
        <f t="shared" si="297"/>
        <v>생산완료(-36)</v>
      </c>
      <c r="AN390" s="9">
        <f t="shared" si="298"/>
        <v>45604</v>
      </c>
      <c r="AO390" s="9">
        <f t="shared" si="299"/>
        <v>45568</v>
      </c>
      <c r="AP390" s="9"/>
      <c r="AQ390" s="2">
        <f t="shared" si="338"/>
        <v>-36</v>
      </c>
      <c r="AR390" s="12">
        <f t="shared" si="300"/>
        <v>-36</v>
      </c>
      <c r="AS390" t="s">
        <v>5567</v>
      </c>
      <c r="AT390" t="str">
        <f t="shared" si="301"/>
        <v>생산완료(-36)</v>
      </c>
    </row>
    <row r="391" spans="2:46" x14ac:dyDescent="0.3">
      <c r="B391" s="2" t="s">
        <v>5436</v>
      </c>
      <c r="C391" s="7">
        <v>-7</v>
      </c>
      <c r="D391" s="2" t="s">
        <v>5409</v>
      </c>
      <c r="E391" s="2" t="s">
        <v>5408</v>
      </c>
      <c r="F391" s="2"/>
      <c r="G391" s="2" t="s">
        <v>5430</v>
      </c>
      <c r="H391" s="2" t="s">
        <v>2236</v>
      </c>
      <c r="I391" s="2" t="str">
        <f t="shared" si="346"/>
        <v>20240923-1118P0261-인쇄</v>
      </c>
      <c r="J391" s="2" t="str">
        <f t="shared" si="347"/>
        <v>20240923-1118P0261-합지</v>
      </c>
      <c r="K391" s="2" t="str">
        <f t="shared" si="348"/>
        <v>20240923-1118P0261-분단</v>
      </c>
      <c r="L391" s="2" t="str">
        <f t="shared" si="349"/>
        <v>20240923-1118P0261-제대</v>
      </c>
      <c r="M391" s="2" t="str">
        <f>VLOOKUP(H391, '쿼리1'!$A:$R, 17, 0)</f>
        <v>5도-뼈있는닭발 500g</v>
      </c>
      <c r="N391" s="2" t="str">
        <f>VLOOKUP(H391, '쿼리1'!$A:$P, 15, 0)</f>
        <v>나이론70</v>
      </c>
      <c r="O391" s="2" t="s">
        <v>5728</v>
      </c>
      <c r="P391" s="2" t="str">
        <f>VLOOKUP(H391, '쿼리1'!$A:$R, 17, 0)</f>
        <v>5도-뼈있는닭발 500g</v>
      </c>
      <c r="Q391" s="4">
        <f>VLOOKUP(H391, '쿼리1'!$A:$U, 20, 0)</f>
        <v>27272</v>
      </c>
      <c r="R391" s="2" t="s">
        <v>31</v>
      </c>
      <c r="S391" s="2" t="s">
        <v>31</v>
      </c>
      <c r="T391" s="2" t="s">
        <v>5397</v>
      </c>
      <c r="U391" s="2" t="s">
        <v>31</v>
      </c>
      <c r="V391" s="3">
        <v>45562</v>
      </c>
      <c r="W391" s="3">
        <v>45562</v>
      </c>
      <c r="X391" s="6">
        <f t="shared" si="343"/>
        <v>0</v>
      </c>
      <c r="Y391" s="3">
        <v>45566</v>
      </c>
      <c r="Z391" s="3">
        <v>45569</v>
      </c>
      <c r="AA391" s="6" t="str">
        <f t="shared" si="337"/>
        <v>+3</v>
      </c>
      <c r="AB391" s="3" t="s">
        <v>5388</v>
      </c>
      <c r="AC391" s="2" t="s">
        <v>5388</v>
      </c>
      <c r="AD391" s="6" t="str">
        <f>IFERROR(AC391-AB391, "X")</f>
        <v>X</v>
      </c>
      <c r="AE391" s="3">
        <v>45568</v>
      </c>
      <c r="AF391" s="3">
        <v>45575</v>
      </c>
      <c r="AG391" s="2" t="str">
        <f t="shared" si="344"/>
        <v>+7</v>
      </c>
      <c r="AH391" s="3">
        <v>45575</v>
      </c>
      <c r="AI391" s="3">
        <f t="shared" si="345"/>
        <v>45568</v>
      </c>
      <c r="AJ391" s="3"/>
      <c r="AK391" s="2">
        <f t="shared" si="350"/>
        <v>-7</v>
      </c>
      <c r="AL391" s="2" t="s">
        <v>5567</v>
      </c>
      <c r="AM391" s="2" t="str">
        <f t="shared" ref="AM391:AM454" si="351">_xlfn.CONCAT(AL391, "(", AK391, ")")</f>
        <v>생산완료(-7)</v>
      </c>
      <c r="AN391" s="9">
        <f t="shared" ref="AN391:AN454" si="352">_xlfn.MAXIFS($AH$6:$AH$2358, $O$6:$O$2358, O391)</f>
        <v>45575</v>
      </c>
      <c r="AO391" s="9">
        <f t="shared" ref="AO391:AO454" si="353">_xlfn.MAXIFS($AI$6:$AI$2358, $O$6:$O$2358, O391)</f>
        <v>45568</v>
      </c>
      <c r="AP391" s="9"/>
      <c r="AQ391" s="2">
        <f t="shared" si="338"/>
        <v>-7</v>
      </c>
      <c r="AR391" s="12">
        <f t="shared" ref="AR391:AR454" si="354">IF(AQ391&gt;0, "+"&amp;AQ391, AQ391)</f>
        <v>-7</v>
      </c>
      <c r="AS391" t="s">
        <v>5567</v>
      </c>
      <c r="AT391" t="str">
        <f t="shared" ref="AT391:AT454" si="355">_xlfn.CONCAT(AS391, "(", AR391, ")")</f>
        <v>생산완료(-7)</v>
      </c>
    </row>
    <row r="392" spans="2:46" x14ac:dyDescent="0.3">
      <c r="B392" s="2" t="s">
        <v>5418</v>
      </c>
      <c r="C392" s="7">
        <v>-4</v>
      </c>
      <c r="D392" s="2" t="s">
        <v>5408</v>
      </c>
      <c r="E392" s="2" t="s">
        <v>5421</v>
      </c>
      <c r="F392" s="2" t="s">
        <v>5451</v>
      </c>
      <c r="G392" s="2"/>
      <c r="H392" s="2" t="s">
        <v>4498</v>
      </c>
      <c r="I392" s="2" t="str">
        <f t="shared" si="346"/>
        <v>20240923-1319P0061-인쇄</v>
      </c>
      <c r="J392" s="2" t="str">
        <f t="shared" si="347"/>
        <v>20240923-1319P0061-합지</v>
      </c>
      <c r="K392" s="2" t="str">
        <f t="shared" si="348"/>
        <v>20240923-1319P0061-분단</v>
      </c>
      <c r="L392" s="2" t="str">
        <f t="shared" si="349"/>
        <v>20240923-1319P0061-제대</v>
      </c>
      <c r="M392" s="2" t="str">
        <f>VLOOKUP(H392, '쿼리1'!$A:$R, 17, 0)</f>
        <v>2도-한국의유산(180*100)</v>
      </c>
      <c r="N392" s="2" t="str">
        <f>VLOOKUP(H392, '쿼리1'!$A:$P, 15, 0)</f>
        <v>패증착70</v>
      </c>
      <c r="O392" s="2" t="s">
        <v>5729</v>
      </c>
      <c r="P392" s="2" t="str">
        <f>VLOOKUP(H392, '쿼리1'!$A:$R, 17, 0)</f>
        <v>2도-한국의유산(180*100)</v>
      </c>
      <c r="Q392" s="4">
        <f>VLOOKUP(H392, '쿼리1'!$A:$U, 20, 0)</f>
        <v>36</v>
      </c>
      <c r="R392" s="2" t="s">
        <v>31</v>
      </c>
      <c r="S392" s="2" t="s">
        <v>31</v>
      </c>
      <c r="T392" s="2" t="s">
        <v>31</v>
      </c>
      <c r="U392" s="2" t="s">
        <v>5397</v>
      </c>
      <c r="V392" s="3">
        <v>45562</v>
      </c>
      <c r="W392" s="3">
        <v>45565</v>
      </c>
      <c r="X392" s="6" t="str">
        <f t="shared" si="343"/>
        <v>+3</v>
      </c>
      <c r="Y392" s="3">
        <v>45576</v>
      </c>
      <c r="Z392" s="3">
        <v>45581</v>
      </c>
      <c r="AA392" s="6" t="str">
        <f t="shared" si="337"/>
        <v>+5</v>
      </c>
      <c r="AB392" s="3">
        <v>45579</v>
      </c>
      <c r="AC392" s="3">
        <v>45583</v>
      </c>
      <c r="AD392" s="6" t="str">
        <f>IFERROR(IF(AC392-AB392&gt;0, "+" &amp; (AC392-AB392), AC392-AB392), "X")</f>
        <v>+4</v>
      </c>
      <c r="AE392" s="2" t="s">
        <v>5388</v>
      </c>
      <c r="AF392" s="2" t="s">
        <v>5388</v>
      </c>
      <c r="AG392" s="2" t="str">
        <f>IFERROR(AF392-AE392, "X")</f>
        <v>X</v>
      </c>
      <c r="AH392" s="3">
        <v>45583</v>
      </c>
      <c r="AI392" s="3">
        <f>AB392</f>
        <v>45579</v>
      </c>
      <c r="AJ392" s="3"/>
      <c r="AK392" s="2">
        <f t="shared" si="350"/>
        <v>-4</v>
      </c>
      <c r="AL392" s="2" t="s">
        <v>5567</v>
      </c>
      <c r="AM392" s="2" t="str">
        <f t="shared" si="351"/>
        <v>생산완료(-4)</v>
      </c>
      <c r="AN392" s="9">
        <f t="shared" si="352"/>
        <v>45644</v>
      </c>
      <c r="AO392" s="9">
        <f t="shared" si="353"/>
        <v>45636</v>
      </c>
      <c r="AP392" s="9"/>
      <c r="AQ392" s="2">
        <f t="shared" si="338"/>
        <v>-8</v>
      </c>
      <c r="AR392" s="12">
        <f t="shared" si="354"/>
        <v>-8</v>
      </c>
      <c r="AS392" t="s">
        <v>5567</v>
      </c>
      <c r="AT392" t="str">
        <f t="shared" si="355"/>
        <v>생산완료(-8)</v>
      </c>
    </row>
    <row r="393" spans="2:46" x14ac:dyDescent="0.3">
      <c r="B393" s="2" t="s">
        <v>5412</v>
      </c>
      <c r="C393" s="7">
        <v>1</v>
      </c>
      <c r="D393" s="2"/>
      <c r="E393" s="2"/>
      <c r="F393" s="2"/>
      <c r="G393" s="2" t="s">
        <v>5405</v>
      </c>
      <c r="H393" s="2" t="s">
        <v>5258</v>
      </c>
      <c r="I393" s="2" t="str">
        <f t="shared" si="346"/>
        <v>20240923-2000145004-인쇄</v>
      </c>
      <c r="J393" s="2" t="str">
        <f t="shared" si="347"/>
        <v>20240923-2000145004-합지</v>
      </c>
      <c r="K393" s="2" t="str">
        <f t="shared" si="348"/>
        <v>20240923-2000145004-분단</v>
      </c>
      <c r="L393" s="2" t="str">
        <f t="shared" si="349"/>
        <v>20240923-2000145004-제대</v>
      </c>
      <c r="M393" s="2" t="str">
        <f>VLOOKUP(H393, '쿼리1'!$A:$R, 17, 0)</f>
        <v>무지</v>
      </c>
      <c r="N393" s="2" t="str">
        <f>VLOOKUP(H393, '쿼리1'!$A:$P, 15, 0)</f>
        <v>OPP(투명)40</v>
      </c>
      <c r="O393" s="2">
        <v>2000145004</v>
      </c>
      <c r="P393" s="2" t="str">
        <f>VLOOKUP(H393, '쿼리1'!$A:$R, 17, 0)</f>
        <v>무지</v>
      </c>
      <c r="Q393" s="4">
        <f>VLOOKUP(H393, '쿼리1'!$A:$U, 20, 0)</f>
        <v>7272</v>
      </c>
      <c r="R393" s="2" t="s">
        <v>5397</v>
      </c>
      <c r="S393" s="2" t="s">
        <v>5397</v>
      </c>
      <c r="T393" s="2" t="s">
        <v>5397</v>
      </c>
      <c r="U393" s="2" t="s">
        <v>31</v>
      </c>
      <c r="V393" s="2" t="s">
        <v>5388</v>
      </c>
      <c r="W393" s="2" t="s">
        <v>5388</v>
      </c>
      <c r="X393" s="6" t="str">
        <f>IFERROR(W393-V393, "X")</f>
        <v>X</v>
      </c>
      <c r="Y393" s="2" t="s">
        <v>5388</v>
      </c>
      <c r="Z393" s="3" t="s">
        <v>5388</v>
      </c>
      <c r="AA393" s="6" t="str">
        <f t="shared" ref="AA393:AA405" si="356">IFERROR(Z393-Y393, "X")</f>
        <v>X</v>
      </c>
      <c r="AB393" s="3" t="s">
        <v>5388</v>
      </c>
      <c r="AC393" s="2" t="s">
        <v>5388</v>
      </c>
      <c r="AD393" s="6" t="str">
        <f t="shared" ref="AD393:AD407" si="357">IFERROR(AC393-AB393, "X")</f>
        <v>X</v>
      </c>
      <c r="AE393" s="3">
        <v>45560</v>
      </c>
      <c r="AF393" s="3">
        <v>45559</v>
      </c>
      <c r="AG393" s="2">
        <f>IFERROR(IF(AF393-AE393&gt;0, "+" &amp; (AF393-AE393), AF393-AE393), "X")</f>
        <v>-1</v>
      </c>
      <c r="AH393" s="3">
        <v>45559</v>
      </c>
      <c r="AI393" s="3">
        <f>AE393</f>
        <v>45560</v>
      </c>
      <c r="AJ393" s="3"/>
      <c r="AK393" s="2" t="str">
        <f t="shared" si="350"/>
        <v>+1</v>
      </c>
      <c r="AL393" s="2" t="s">
        <v>5567</v>
      </c>
      <c r="AM393" s="2" t="str">
        <f t="shared" si="351"/>
        <v>생산완료(+1)</v>
      </c>
      <c r="AN393" s="9">
        <f t="shared" si="352"/>
        <v>45559</v>
      </c>
      <c r="AO393" s="9">
        <f t="shared" si="353"/>
        <v>45560</v>
      </c>
      <c r="AP393" s="9"/>
      <c r="AQ393" s="2">
        <f t="shared" si="338"/>
        <v>1</v>
      </c>
      <c r="AR393" s="12" t="str">
        <f t="shared" si="354"/>
        <v>+1</v>
      </c>
      <c r="AS393" t="s">
        <v>5567</v>
      </c>
      <c r="AT393" t="str">
        <f t="shared" si="355"/>
        <v>생산완료(+1)</v>
      </c>
    </row>
    <row r="394" spans="2:46" x14ac:dyDescent="0.3">
      <c r="B394" s="2" t="s">
        <v>5611</v>
      </c>
      <c r="C394" s="8">
        <v>-82</v>
      </c>
      <c r="D394" s="2"/>
      <c r="E394" s="2"/>
      <c r="F394" s="2"/>
      <c r="G394" s="2"/>
      <c r="H394" s="2" t="s">
        <v>353</v>
      </c>
      <c r="I394" s="2" t="str">
        <f t="shared" si="346"/>
        <v>20240923-2000148004-인쇄</v>
      </c>
      <c r="J394" s="2" t="str">
        <f t="shared" si="347"/>
        <v>20240923-2000148004-합지</v>
      </c>
      <c r="K394" s="2" t="str">
        <f t="shared" si="348"/>
        <v>20240923-2000148004-분단</v>
      </c>
      <c r="L394" s="2" t="str">
        <f t="shared" si="349"/>
        <v>20240923-2000148004-제대</v>
      </c>
      <c r="M394" s="2" t="str">
        <f>VLOOKUP(H394, '쿼리1'!$A:$R, 17, 0)</f>
        <v>무지</v>
      </c>
      <c r="N394" s="2" t="str">
        <f>VLOOKUP(H394, '쿼리1'!$A:$P, 15, 0)</f>
        <v>PE튜브(투명)50</v>
      </c>
      <c r="O394" s="2">
        <v>2000148004</v>
      </c>
      <c r="P394" s="2" t="str">
        <f>VLOOKUP(H394, '쿼리1'!$A:$R, 17, 0)</f>
        <v>무지</v>
      </c>
      <c r="Q394" s="4">
        <f>VLOOKUP(H394, '쿼리1'!$A:$U, 20, 0)</f>
        <v>20000</v>
      </c>
      <c r="R394" s="2" t="s">
        <v>5397</v>
      </c>
      <c r="S394" s="2" t="s">
        <v>5397</v>
      </c>
      <c r="T394" s="2" t="s">
        <v>5397</v>
      </c>
      <c r="U394" s="2" t="s">
        <v>5397</v>
      </c>
      <c r="V394" s="2" t="s">
        <v>5388</v>
      </c>
      <c r="W394" s="2" t="s">
        <v>5388</v>
      </c>
      <c r="X394" s="6" t="str">
        <f>IFERROR(W394-V394, "X")</f>
        <v>X</v>
      </c>
      <c r="Y394" s="2" t="s">
        <v>5388</v>
      </c>
      <c r="Z394" s="2" t="s">
        <v>5388</v>
      </c>
      <c r="AA394" s="6" t="str">
        <f t="shared" si="356"/>
        <v>X</v>
      </c>
      <c r="AB394" s="2" t="s">
        <v>5388</v>
      </c>
      <c r="AC394" s="2" t="s">
        <v>5388</v>
      </c>
      <c r="AD394" s="6" t="str">
        <f t="shared" si="357"/>
        <v>X</v>
      </c>
      <c r="AE394" s="2" t="s">
        <v>5388</v>
      </c>
      <c r="AF394" s="2" t="s">
        <v>5388</v>
      </c>
      <c r="AG394" s="2" t="str">
        <f>IFERROR(AF394-AE394, "X")</f>
        <v>X</v>
      </c>
      <c r="AH394" s="2" t="s">
        <v>5388</v>
      </c>
      <c r="AI394" s="3">
        <v>45574</v>
      </c>
      <c r="AJ394" s="3">
        <f t="shared" ref="AJ394:AJ395" ca="1" si="358">TODAY()</f>
        <v>45656</v>
      </c>
      <c r="AK394" s="2">
        <f t="shared" si="350"/>
        <v>-82</v>
      </c>
      <c r="AL394" s="2" t="str">
        <f>IF(C394&lt;0, "진행중", "지연")</f>
        <v>진행중</v>
      </c>
      <c r="AM394" s="2" t="str">
        <f t="shared" si="351"/>
        <v>진행중(-82)</v>
      </c>
      <c r="AN394" s="9">
        <f t="shared" si="352"/>
        <v>0</v>
      </c>
      <c r="AO394" s="9">
        <f t="shared" si="353"/>
        <v>45574</v>
      </c>
      <c r="AP394" s="9">
        <f t="shared" ref="AP394:AP395" ca="1" si="359">TODAY()</f>
        <v>45656</v>
      </c>
      <c r="AQ394" s="6">
        <f t="shared" ref="AQ394:AQ395" ca="1" si="360">AO394-AP394</f>
        <v>-82</v>
      </c>
      <c r="AR394" s="12">
        <f t="shared" ca="1" si="354"/>
        <v>-82</v>
      </c>
      <c r="AS394" t="str">
        <f t="shared" ref="AS394:AS395" ca="1" si="361">IF(AQ394&lt;0, "진행중", "지연")</f>
        <v>진행중</v>
      </c>
      <c r="AT394" t="str">
        <f t="shared" ca="1" si="355"/>
        <v>진행중(-82)</v>
      </c>
    </row>
    <row r="395" spans="2:46" x14ac:dyDescent="0.3">
      <c r="B395" s="2" t="s">
        <v>5609</v>
      </c>
      <c r="C395" s="8">
        <v>-87</v>
      </c>
      <c r="D395" s="2"/>
      <c r="E395" s="2"/>
      <c r="F395" s="2"/>
      <c r="G395" s="2"/>
      <c r="H395" s="2" t="s">
        <v>351</v>
      </c>
      <c r="I395" s="2" t="str">
        <f t="shared" si="346"/>
        <v>20240923-2000148224-인쇄</v>
      </c>
      <c r="J395" s="2" t="str">
        <f t="shared" si="347"/>
        <v>20240923-2000148224-합지</v>
      </c>
      <c r="K395" s="2" t="str">
        <f t="shared" si="348"/>
        <v>20240923-2000148224-분단</v>
      </c>
      <c r="L395" s="2" t="str">
        <f t="shared" si="349"/>
        <v>20240923-2000148224-제대</v>
      </c>
      <c r="M395" s="2" t="str">
        <f>VLOOKUP(H395, '쿼리1'!$A:$R, 17, 0)</f>
        <v>무지</v>
      </c>
      <c r="N395" s="2" t="str">
        <f>VLOOKUP(H395, '쿼리1'!$A:$P, 15, 0)</f>
        <v>PE튜브(투명)50</v>
      </c>
      <c r="O395" s="2">
        <v>2000148224</v>
      </c>
      <c r="P395" s="2" t="str">
        <f>VLOOKUP(H395, '쿼리1'!$A:$R, 17, 0)</f>
        <v>무지</v>
      </c>
      <c r="Q395" s="4">
        <f>VLOOKUP(H395, '쿼리1'!$A:$U, 20, 0)</f>
        <v>10000</v>
      </c>
      <c r="R395" s="2" t="s">
        <v>5397</v>
      </c>
      <c r="S395" s="2" t="s">
        <v>5397</v>
      </c>
      <c r="T395" s="2" t="s">
        <v>5397</v>
      </c>
      <c r="U395" s="2" t="s">
        <v>5397</v>
      </c>
      <c r="V395" s="2" t="s">
        <v>5388</v>
      </c>
      <c r="W395" s="2" t="s">
        <v>5388</v>
      </c>
      <c r="X395" s="6" t="str">
        <f>IFERROR(W395-V395, "X")</f>
        <v>X</v>
      </c>
      <c r="Y395" s="2" t="s">
        <v>5388</v>
      </c>
      <c r="Z395" s="2" t="s">
        <v>5388</v>
      </c>
      <c r="AA395" s="6" t="str">
        <f t="shared" si="356"/>
        <v>X</v>
      </c>
      <c r="AB395" s="2" t="s">
        <v>5388</v>
      </c>
      <c r="AC395" s="2" t="s">
        <v>5388</v>
      </c>
      <c r="AD395" s="6" t="str">
        <f t="shared" si="357"/>
        <v>X</v>
      </c>
      <c r="AE395" s="2" t="s">
        <v>5388</v>
      </c>
      <c r="AF395" s="2" t="s">
        <v>5388</v>
      </c>
      <c r="AG395" s="2" t="str">
        <f>IFERROR(AF395-AE395, "X")</f>
        <v>X</v>
      </c>
      <c r="AH395" s="2" t="s">
        <v>5388</v>
      </c>
      <c r="AI395" s="3">
        <v>45569</v>
      </c>
      <c r="AJ395" s="3">
        <f t="shared" ca="1" si="358"/>
        <v>45656</v>
      </c>
      <c r="AK395" s="2">
        <f t="shared" si="350"/>
        <v>-87</v>
      </c>
      <c r="AL395" s="2" t="str">
        <f>IF(C395&lt;0, "진행중", "지연")</f>
        <v>진행중</v>
      </c>
      <c r="AM395" s="2" t="str">
        <f t="shared" si="351"/>
        <v>진행중(-87)</v>
      </c>
      <c r="AN395" s="9">
        <f t="shared" si="352"/>
        <v>0</v>
      </c>
      <c r="AO395" s="9">
        <f t="shared" si="353"/>
        <v>45569</v>
      </c>
      <c r="AP395" s="9">
        <f t="shared" ca="1" si="359"/>
        <v>45656</v>
      </c>
      <c r="AQ395" s="6">
        <f t="shared" ca="1" si="360"/>
        <v>-87</v>
      </c>
      <c r="AR395" s="12">
        <f t="shared" ca="1" si="354"/>
        <v>-87</v>
      </c>
      <c r="AS395" t="str">
        <f t="shared" ca="1" si="361"/>
        <v>진행중</v>
      </c>
      <c r="AT395" t="str">
        <f t="shared" ca="1" si="355"/>
        <v>진행중(-87)</v>
      </c>
    </row>
    <row r="396" spans="2:46" x14ac:dyDescent="0.3">
      <c r="B396" s="2" t="s">
        <v>5413</v>
      </c>
      <c r="C396" s="7">
        <v>-10</v>
      </c>
      <c r="D396" s="2" t="s">
        <v>5416</v>
      </c>
      <c r="E396" s="2"/>
      <c r="F396" s="2"/>
      <c r="G396" s="2" t="s">
        <v>5444</v>
      </c>
      <c r="H396" s="2" t="s">
        <v>3757</v>
      </c>
      <c r="I396" s="2" t="str">
        <f t="shared" si="346"/>
        <v>20240923-2000151212-인쇄</v>
      </c>
      <c r="J396" s="2" t="str">
        <f t="shared" si="347"/>
        <v>20240923-2000151212-합지</v>
      </c>
      <c r="K396" s="2" t="str">
        <f t="shared" si="348"/>
        <v>20240923-2000151212-분단</v>
      </c>
      <c r="L396" s="2" t="str">
        <f t="shared" si="349"/>
        <v>20240923-2000151212-제대</v>
      </c>
      <c r="M396" s="2" t="str">
        <f>VLOOKUP(H396, '쿼리1'!$A:$R, 17, 0)</f>
        <v>2도-러블리소프트(LOVELY-40382)</v>
      </c>
      <c r="N396" s="2" t="str">
        <f>VLOOKUP(H396, '쿼리1'!$A:$P, 15, 0)</f>
        <v>OPP(투명)40</v>
      </c>
      <c r="O396" s="2">
        <v>2000151212</v>
      </c>
      <c r="P396" s="2" t="str">
        <f>VLOOKUP(H396, '쿼리1'!$A:$R, 17, 0)</f>
        <v>2도-러블리소프트(LOVELY-40382)</v>
      </c>
      <c r="Q396" s="4">
        <f>VLOOKUP(H396, '쿼리1'!$A:$U, 20, 0)</f>
        <v>28571</v>
      </c>
      <c r="R396" s="2" t="s">
        <v>31</v>
      </c>
      <c r="S396" s="2" t="s">
        <v>5397</v>
      </c>
      <c r="T396" s="2" t="s">
        <v>5397</v>
      </c>
      <c r="U396" s="2" t="s">
        <v>31</v>
      </c>
      <c r="V396" s="3">
        <v>45562</v>
      </c>
      <c r="W396" s="3">
        <v>45560</v>
      </c>
      <c r="X396" s="6">
        <f>IFERROR(IF(W396-V396&gt;0, "+" &amp; (W396-V396), W396-V396), "X")</f>
        <v>-2</v>
      </c>
      <c r="Y396" s="2" t="s">
        <v>5388</v>
      </c>
      <c r="Z396" s="3" t="s">
        <v>5388</v>
      </c>
      <c r="AA396" s="6" t="str">
        <f t="shared" si="356"/>
        <v>X</v>
      </c>
      <c r="AB396" s="3" t="s">
        <v>5388</v>
      </c>
      <c r="AC396" s="2" t="s">
        <v>5388</v>
      </c>
      <c r="AD396" s="6" t="str">
        <f t="shared" si="357"/>
        <v>X</v>
      </c>
      <c r="AE396" s="3">
        <v>45565</v>
      </c>
      <c r="AF396" s="3">
        <v>45575</v>
      </c>
      <c r="AG396" s="2" t="str">
        <f t="shared" ref="AG396:AG397" si="362">IFERROR(IF(AF396-AE396&gt;0, "+" &amp; (AF396-AE396), AF396-AE396), "X")</f>
        <v>+10</v>
      </c>
      <c r="AH396" s="3">
        <v>45575</v>
      </c>
      <c r="AI396" s="3">
        <f t="shared" ref="AI396:AI397" si="363">AE396</f>
        <v>45565</v>
      </c>
      <c r="AJ396" s="3"/>
      <c r="AK396" s="2">
        <f t="shared" si="350"/>
        <v>-10</v>
      </c>
      <c r="AL396" s="2" t="s">
        <v>5567</v>
      </c>
      <c r="AM396" s="2" t="str">
        <f t="shared" si="351"/>
        <v>생산완료(-10)</v>
      </c>
      <c r="AN396" s="9">
        <f t="shared" si="352"/>
        <v>45575</v>
      </c>
      <c r="AO396" s="9">
        <f t="shared" si="353"/>
        <v>45565</v>
      </c>
      <c r="AP396" s="9"/>
      <c r="AQ396" s="2">
        <f t="shared" ref="AQ396:AQ397" si="364">AO396-AN396</f>
        <v>-10</v>
      </c>
      <c r="AR396" s="12">
        <f t="shared" si="354"/>
        <v>-10</v>
      </c>
      <c r="AS396" t="s">
        <v>5567</v>
      </c>
      <c r="AT396" t="str">
        <f t="shared" si="355"/>
        <v>생산완료(-10)</v>
      </c>
    </row>
    <row r="397" spans="2:46" x14ac:dyDescent="0.3">
      <c r="B397" s="2" t="s">
        <v>5413</v>
      </c>
      <c r="C397" s="7">
        <v>-10</v>
      </c>
      <c r="D397" s="2"/>
      <c r="E397" s="2"/>
      <c r="F397" s="2"/>
      <c r="G397" s="2" t="s">
        <v>5444</v>
      </c>
      <c r="H397" s="2" t="s">
        <v>242</v>
      </c>
      <c r="I397" s="2" t="str">
        <f t="shared" si="346"/>
        <v>20240923-2000160058-인쇄</v>
      </c>
      <c r="J397" s="2" t="str">
        <f t="shared" si="347"/>
        <v>20240923-2000160058-합지</v>
      </c>
      <c r="K397" s="2" t="str">
        <f t="shared" si="348"/>
        <v>20240923-2000160058-분단</v>
      </c>
      <c r="L397" s="2" t="str">
        <f t="shared" si="349"/>
        <v>20240923-2000160058-제대</v>
      </c>
      <c r="M397" s="2" t="str">
        <f>VLOOKUP(H397, '쿼리1'!$A:$R, 17, 0)</f>
        <v>무지</v>
      </c>
      <c r="N397" s="2" t="str">
        <f>VLOOKUP(H397, '쿼리1'!$A:$P, 15, 0)</f>
        <v>PP튜브(투명)70</v>
      </c>
      <c r="O397" s="2">
        <v>2000160058</v>
      </c>
      <c r="P397" s="2" t="str">
        <f>VLOOKUP(H397, '쿼리1'!$A:$R, 17, 0)</f>
        <v>무지</v>
      </c>
      <c r="Q397" s="4">
        <f>VLOOKUP(H397, '쿼리1'!$A:$U, 20, 0)</f>
        <v>100000</v>
      </c>
      <c r="R397" s="2" t="s">
        <v>5397</v>
      </c>
      <c r="S397" s="2" t="s">
        <v>5397</v>
      </c>
      <c r="T397" s="2" t="s">
        <v>5397</v>
      </c>
      <c r="U397" s="2" t="s">
        <v>31</v>
      </c>
      <c r="V397" s="2" t="s">
        <v>5388</v>
      </c>
      <c r="W397" s="2" t="s">
        <v>5388</v>
      </c>
      <c r="X397" s="6" t="str">
        <f>IFERROR(W397-V397, "X")</f>
        <v>X</v>
      </c>
      <c r="Y397" s="2" t="s">
        <v>5388</v>
      </c>
      <c r="Z397" s="3" t="s">
        <v>5388</v>
      </c>
      <c r="AA397" s="6" t="str">
        <f t="shared" si="356"/>
        <v>X</v>
      </c>
      <c r="AB397" s="3" t="s">
        <v>5388</v>
      </c>
      <c r="AC397" s="2" t="s">
        <v>5388</v>
      </c>
      <c r="AD397" s="6" t="str">
        <f t="shared" si="357"/>
        <v>X</v>
      </c>
      <c r="AE397" s="3">
        <v>45565</v>
      </c>
      <c r="AF397" s="3">
        <v>45575</v>
      </c>
      <c r="AG397" s="2" t="str">
        <f t="shared" si="362"/>
        <v>+10</v>
      </c>
      <c r="AH397" s="3">
        <v>45575</v>
      </c>
      <c r="AI397" s="3">
        <f t="shared" si="363"/>
        <v>45565</v>
      </c>
      <c r="AJ397" s="3"/>
      <c r="AK397" s="2">
        <f t="shared" si="350"/>
        <v>-10</v>
      </c>
      <c r="AL397" s="2" t="s">
        <v>5567</v>
      </c>
      <c r="AM397" s="2" t="str">
        <f t="shared" si="351"/>
        <v>생산완료(-10)</v>
      </c>
      <c r="AN397" s="9">
        <f t="shared" si="352"/>
        <v>45575</v>
      </c>
      <c r="AO397" s="9">
        <f t="shared" si="353"/>
        <v>45565</v>
      </c>
      <c r="AP397" s="9"/>
      <c r="AQ397" s="2">
        <f t="shared" si="364"/>
        <v>-10</v>
      </c>
      <c r="AR397" s="12">
        <f t="shared" si="354"/>
        <v>-10</v>
      </c>
      <c r="AS397" t="s">
        <v>5567</v>
      </c>
      <c r="AT397" t="str">
        <f t="shared" si="355"/>
        <v>생산완료(-10)</v>
      </c>
    </row>
    <row r="398" spans="2:46" x14ac:dyDescent="0.3">
      <c r="B398" s="2" t="s">
        <v>5609</v>
      </c>
      <c r="C398" s="8">
        <v>-87</v>
      </c>
      <c r="D398" s="2"/>
      <c r="E398" s="2"/>
      <c r="F398" s="2"/>
      <c r="G398" s="2"/>
      <c r="H398" s="2" t="s">
        <v>5097</v>
      </c>
      <c r="I398" s="2" t="str">
        <f t="shared" si="346"/>
        <v>20240923-2000161751-인쇄</v>
      </c>
      <c r="J398" s="2" t="str">
        <f t="shared" si="347"/>
        <v>20240923-2000161751-합지</v>
      </c>
      <c r="K398" s="2" t="str">
        <f t="shared" si="348"/>
        <v>20240923-2000161751-분단</v>
      </c>
      <c r="L398" s="2" t="str">
        <f t="shared" si="349"/>
        <v>20240923-2000161751-제대</v>
      </c>
      <c r="M398" s="2" t="str">
        <f>VLOOKUP(H398, '쿼리1'!$A:$R, 17, 0)</f>
        <v>2도-올바르고반듯한(학교채널)</v>
      </c>
      <c r="N398" s="2" t="str">
        <f>VLOOKUP(H398, '쿼리1'!$A:$P, 15, 0)</f>
        <v>PE튜브(유백)60</v>
      </c>
      <c r="O398" s="2">
        <v>2000161751</v>
      </c>
      <c r="P398" s="2" t="str">
        <f>VLOOKUP(H398, '쿼리1'!$A:$R, 17, 0)</f>
        <v>2도-올바르고반듯한(학교채널)</v>
      </c>
      <c r="Q398" s="4">
        <f>VLOOKUP(H398, '쿼리1'!$A:$U, 20, 0)</f>
        <v>10000</v>
      </c>
      <c r="R398" s="2" t="s">
        <v>5397</v>
      </c>
      <c r="S398" s="2" t="s">
        <v>5397</v>
      </c>
      <c r="T398" s="2" t="s">
        <v>5397</v>
      </c>
      <c r="U398" s="2" t="s">
        <v>5397</v>
      </c>
      <c r="V398" s="2" t="s">
        <v>5388</v>
      </c>
      <c r="W398" s="2" t="s">
        <v>5388</v>
      </c>
      <c r="X398" s="6" t="str">
        <f>IFERROR(W398-V398, "X")</f>
        <v>X</v>
      </c>
      <c r="Y398" s="2" t="s">
        <v>5388</v>
      </c>
      <c r="Z398" s="2" t="s">
        <v>5388</v>
      </c>
      <c r="AA398" s="6" t="str">
        <f t="shared" si="356"/>
        <v>X</v>
      </c>
      <c r="AB398" s="2" t="s">
        <v>5388</v>
      </c>
      <c r="AC398" s="2" t="s">
        <v>5388</v>
      </c>
      <c r="AD398" s="6" t="str">
        <f t="shared" si="357"/>
        <v>X</v>
      </c>
      <c r="AE398" s="2" t="s">
        <v>5388</v>
      </c>
      <c r="AF398" s="2" t="s">
        <v>5388</v>
      </c>
      <c r="AG398" s="2" t="str">
        <f>IFERROR(AF398-AE398, "X")</f>
        <v>X</v>
      </c>
      <c r="AH398" s="2" t="s">
        <v>5388</v>
      </c>
      <c r="AI398" s="3">
        <v>45569</v>
      </c>
      <c r="AJ398" s="3">
        <f ca="1">TODAY()</f>
        <v>45656</v>
      </c>
      <c r="AK398" s="2">
        <f t="shared" si="350"/>
        <v>-87</v>
      </c>
      <c r="AL398" s="2" t="str">
        <f>IF(C398&lt;0, "진행중", "지연")</f>
        <v>진행중</v>
      </c>
      <c r="AM398" s="2" t="str">
        <f t="shared" si="351"/>
        <v>진행중(-87)</v>
      </c>
      <c r="AN398" s="9">
        <f t="shared" si="352"/>
        <v>0</v>
      </c>
      <c r="AO398" s="9">
        <f t="shared" si="353"/>
        <v>45569</v>
      </c>
      <c r="AP398" s="9">
        <f ca="1">TODAY()</f>
        <v>45656</v>
      </c>
      <c r="AQ398" s="6">
        <f ca="1">AO398-AP398</f>
        <v>-87</v>
      </c>
      <c r="AR398" s="12">
        <f t="shared" ca="1" si="354"/>
        <v>-87</v>
      </c>
      <c r="AS398" t="str">
        <f ca="1">IF(AQ398&lt;0, "진행중", "지연")</f>
        <v>진행중</v>
      </c>
      <c r="AT398" t="str">
        <f t="shared" ca="1" si="355"/>
        <v>진행중(-87)</v>
      </c>
    </row>
    <row r="399" spans="2:46" x14ac:dyDescent="0.3">
      <c r="B399" s="2" t="s">
        <v>5407</v>
      </c>
      <c r="C399" s="7">
        <v>-6</v>
      </c>
      <c r="D399" s="2" t="s">
        <v>5456</v>
      </c>
      <c r="E399" s="2"/>
      <c r="F399" s="2"/>
      <c r="G399" s="2" t="s">
        <v>5432</v>
      </c>
      <c r="H399" s="2" t="s">
        <v>1777</v>
      </c>
      <c r="I399" s="2" t="str">
        <f t="shared" si="346"/>
        <v>20240923-2000161884-인쇄</v>
      </c>
      <c r="J399" s="2" t="str">
        <f t="shared" si="347"/>
        <v>20240923-2000161884-합지</v>
      </c>
      <c r="K399" s="2" t="str">
        <f t="shared" si="348"/>
        <v>20240923-2000161884-분단</v>
      </c>
      <c r="L399" s="2" t="str">
        <f t="shared" si="349"/>
        <v>20240923-2000161884-제대</v>
      </c>
      <c r="M399" s="2" t="str">
        <f>VLOOKUP(H399, '쿼리1'!$A:$R, 17, 0)</f>
        <v>1도-베이커리)밤식빵 봉투(190)</v>
      </c>
      <c r="N399" s="2" t="str">
        <f>VLOOKUP(H399, '쿼리1'!$A:$P, 15, 0)</f>
        <v>PP(투명)50</v>
      </c>
      <c r="O399" s="2">
        <v>2000161884</v>
      </c>
      <c r="P399" s="2" t="str">
        <f>VLOOKUP(H399, '쿼리1'!$A:$R, 17, 0)</f>
        <v>1도-베이커리)밤식빵 봉투(190)</v>
      </c>
      <c r="Q399" s="4">
        <f>VLOOKUP(H399, '쿼리1'!$A:$U, 20, 0)</f>
        <v>100000</v>
      </c>
      <c r="R399" s="2" t="s">
        <v>31</v>
      </c>
      <c r="S399" s="2" t="s">
        <v>5397</v>
      </c>
      <c r="T399" s="2" t="s">
        <v>5397</v>
      </c>
      <c r="U399" s="2" t="s">
        <v>31</v>
      </c>
      <c r="V399" s="3">
        <v>45562</v>
      </c>
      <c r="W399" s="3">
        <v>45574</v>
      </c>
      <c r="X399" s="6" t="str">
        <f t="shared" ref="X399:X401" si="365">IFERROR(IF(W399-V399&gt;0, "+" &amp; (W399-V399), W399-V399), "X")</f>
        <v>+12</v>
      </c>
      <c r="Y399" s="2" t="s">
        <v>5388</v>
      </c>
      <c r="Z399" s="3" t="s">
        <v>5388</v>
      </c>
      <c r="AA399" s="6" t="str">
        <f t="shared" si="356"/>
        <v>X</v>
      </c>
      <c r="AB399" s="3" t="s">
        <v>5388</v>
      </c>
      <c r="AC399" s="2" t="s">
        <v>5388</v>
      </c>
      <c r="AD399" s="6" t="str">
        <f t="shared" si="357"/>
        <v>X</v>
      </c>
      <c r="AE399" s="3">
        <v>45569</v>
      </c>
      <c r="AF399" s="3">
        <v>45575</v>
      </c>
      <c r="AG399" s="2" t="str">
        <f t="shared" ref="AG399:AG402" si="366">IFERROR(IF(AF399-AE399&gt;0, "+" &amp; (AF399-AE399), AF399-AE399), "X")</f>
        <v>+6</v>
      </c>
      <c r="AH399" s="3">
        <v>45575</v>
      </c>
      <c r="AI399" s="3">
        <f t="shared" ref="AI399:AI402" si="367">AE399</f>
        <v>45569</v>
      </c>
      <c r="AJ399" s="3"/>
      <c r="AK399" s="2">
        <f t="shared" si="350"/>
        <v>-6</v>
      </c>
      <c r="AL399" s="2" t="s">
        <v>5567</v>
      </c>
      <c r="AM399" s="2" t="str">
        <f t="shared" si="351"/>
        <v>생산완료(-6)</v>
      </c>
      <c r="AN399" s="9">
        <f t="shared" si="352"/>
        <v>45621</v>
      </c>
      <c r="AO399" s="9">
        <f t="shared" si="353"/>
        <v>45621</v>
      </c>
      <c r="AP399" s="9"/>
      <c r="AQ399" s="2">
        <f t="shared" ref="AQ399:AQ402" si="368">AO399-AN399</f>
        <v>0</v>
      </c>
      <c r="AR399" s="12">
        <f t="shared" si="354"/>
        <v>0</v>
      </c>
      <c r="AS399" t="s">
        <v>5567</v>
      </c>
      <c r="AT399" t="str">
        <f t="shared" si="355"/>
        <v>생산완료(0)</v>
      </c>
    </row>
    <row r="400" spans="2:46" x14ac:dyDescent="0.3">
      <c r="B400" s="2" t="s">
        <v>5413</v>
      </c>
      <c r="C400" s="7">
        <v>-10</v>
      </c>
      <c r="D400" s="2" t="s">
        <v>5416</v>
      </c>
      <c r="E400" s="2"/>
      <c r="F400" s="2"/>
      <c r="G400" s="2" t="s">
        <v>5444</v>
      </c>
      <c r="H400" s="2" t="s">
        <v>3760</v>
      </c>
      <c r="I400" s="2" t="str">
        <f t="shared" si="346"/>
        <v>20240923-2000169145-인쇄</v>
      </c>
      <c r="J400" s="2" t="str">
        <f t="shared" si="347"/>
        <v>20240923-2000169145-합지</v>
      </c>
      <c r="K400" s="2" t="str">
        <f t="shared" si="348"/>
        <v>20240923-2000169145-분단</v>
      </c>
      <c r="L400" s="2" t="str">
        <f t="shared" si="349"/>
        <v>20240923-2000169145-제대</v>
      </c>
      <c r="M400" s="2" t="str">
        <f>VLOOKUP(H400, '쿼리1'!$A:$R, 17, 0)</f>
        <v>2도-러블리소프트(LOVELY-41004)</v>
      </c>
      <c r="N400" s="2" t="str">
        <f>VLOOKUP(H400, '쿼리1'!$A:$P, 15, 0)</f>
        <v>OPP(투명)40</v>
      </c>
      <c r="O400" s="2">
        <v>2000169145</v>
      </c>
      <c r="P400" s="2" t="str">
        <f>VLOOKUP(H400, '쿼리1'!$A:$R, 17, 0)</f>
        <v>2도-러블리소프트(LOVELY-41004)</v>
      </c>
      <c r="Q400" s="4">
        <f>VLOOKUP(H400, '쿼리1'!$A:$U, 20, 0)</f>
        <v>28571</v>
      </c>
      <c r="R400" s="2" t="s">
        <v>31</v>
      </c>
      <c r="S400" s="2" t="s">
        <v>5397</v>
      </c>
      <c r="T400" s="2" t="s">
        <v>5397</v>
      </c>
      <c r="U400" s="2" t="s">
        <v>31</v>
      </c>
      <c r="V400" s="3">
        <v>45562</v>
      </c>
      <c r="W400" s="3">
        <v>45560</v>
      </c>
      <c r="X400" s="6">
        <f t="shared" si="365"/>
        <v>-2</v>
      </c>
      <c r="Y400" s="2" t="s">
        <v>5388</v>
      </c>
      <c r="Z400" s="3" t="s">
        <v>5388</v>
      </c>
      <c r="AA400" s="6" t="str">
        <f t="shared" si="356"/>
        <v>X</v>
      </c>
      <c r="AB400" s="3" t="s">
        <v>5388</v>
      </c>
      <c r="AC400" s="2" t="s">
        <v>5388</v>
      </c>
      <c r="AD400" s="6" t="str">
        <f t="shared" si="357"/>
        <v>X</v>
      </c>
      <c r="AE400" s="3">
        <v>45565</v>
      </c>
      <c r="AF400" s="3">
        <v>45575</v>
      </c>
      <c r="AG400" s="2" t="str">
        <f t="shared" si="366"/>
        <v>+10</v>
      </c>
      <c r="AH400" s="3">
        <v>45575</v>
      </c>
      <c r="AI400" s="3">
        <f t="shared" si="367"/>
        <v>45565</v>
      </c>
      <c r="AJ400" s="3"/>
      <c r="AK400" s="2">
        <f t="shared" si="350"/>
        <v>-10</v>
      </c>
      <c r="AL400" s="2" t="s">
        <v>5567</v>
      </c>
      <c r="AM400" s="2" t="str">
        <f t="shared" si="351"/>
        <v>생산완료(-10)</v>
      </c>
      <c r="AN400" s="9">
        <f t="shared" si="352"/>
        <v>45575</v>
      </c>
      <c r="AO400" s="9">
        <f t="shared" si="353"/>
        <v>45565</v>
      </c>
      <c r="AP400" s="9"/>
      <c r="AQ400" s="2">
        <f t="shared" si="368"/>
        <v>-10</v>
      </c>
      <c r="AR400" s="12">
        <f t="shared" si="354"/>
        <v>-10</v>
      </c>
      <c r="AS400" t="s">
        <v>5567</v>
      </c>
      <c r="AT400" t="str">
        <f t="shared" si="355"/>
        <v>생산완료(-10)</v>
      </c>
    </row>
    <row r="401" spans="2:46" x14ac:dyDescent="0.3">
      <c r="B401" s="2" t="s">
        <v>5414</v>
      </c>
      <c r="C401" s="7">
        <v>-9</v>
      </c>
      <c r="D401" s="2" t="s">
        <v>5456</v>
      </c>
      <c r="E401" s="2"/>
      <c r="F401" s="2"/>
      <c r="G401" s="2" t="s">
        <v>5419</v>
      </c>
      <c r="H401" s="2" t="s">
        <v>1780</v>
      </c>
      <c r="I401" s="2" t="str">
        <f t="shared" si="346"/>
        <v>20240923-2118P0014-인쇄</v>
      </c>
      <c r="J401" s="2" t="str">
        <f t="shared" si="347"/>
        <v>20240923-2118P0014-합지</v>
      </c>
      <c r="K401" s="2" t="str">
        <f t="shared" si="348"/>
        <v>20240923-2118P0014-분단</v>
      </c>
      <c r="L401" s="2" t="str">
        <f t="shared" si="349"/>
        <v>20240923-2118P0014-제대</v>
      </c>
      <c r="M401" s="2" t="str">
        <f>VLOOKUP(H401, '쿼리1'!$A:$R, 17, 0)</f>
        <v>1도(백)-PP분리배출 (미니크로아상봉투)</v>
      </c>
      <c r="N401" s="2" t="str">
        <f>VLOOKUP(H401, '쿼리1'!$A:$P, 15, 0)</f>
        <v>PP튜브(투명)40</v>
      </c>
      <c r="O401" s="2" t="s">
        <v>5730</v>
      </c>
      <c r="P401" s="2" t="str">
        <f>VLOOKUP(H401, '쿼리1'!$A:$R, 17, 0)</f>
        <v>1도(백)-PP분리배출 (미니크로아상봉투)</v>
      </c>
      <c r="Q401" s="4">
        <f>VLOOKUP(H401, '쿼리1'!$A:$U, 20, 0)</f>
        <v>20000</v>
      </c>
      <c r="R401" s="2" t="s">
        <v>31</v>
      </c>
      <c r="S401" s="2" t="s">
        <v>5397</v>
      </c>
      <c r="T401" s="2" t="s">
        <v>5397</v>
      </c>
      <c r="U401" s="2" t="s">
        <v>31</v>
      </c>
      <c r="V401" s="3">
        <v>45562</v>
      </c>
      <c r="W401" s="3">
        <v>45574</v>
      </c>
      <c r="X401" s="6" t="str">
        <f t="shared" si="365"/>
        <v>+12</v>
      </c>
      <c r="Y401" s="2" t="s">
        <v>5388</v>
      </c>
      <c r="Z401" s="3" t="s">
        <v>5388</v>
      </c>
      <c r="AA401" s="6" t="str">
        <f t="shared" si="356"/>
        <v>X</v>
      </c>
      <c r="AB401" s="3" t="s">
        <v>5388</v>
      </c>
      <c r="AC401" s="2" t="s">
        <v>5388</v>
      </c>
      <c r="AD401" s="6" t="str">
        <f t="shared" si="357"/>
        <v>X</v>
      </c>
      <c r="AE401" s="3">
        <v>45566</v>
      </c>
      <c r="AF401" s="3">
        <v>45575</v>
      </c>
      <c r="AG401" s="2" t="str">
        <f t="shared" si="366"/>
        <v>+9</v>
      </c>
      <c r="AH401" s="3">
        <v>45575</v>
      </c>
      <c r="AI401" s="3">
        <f t="shared" si="367"/>
        <v>45566</v>
      </c>
      <c r="AJ401" s="3"/>
      <c r="AK401" s="2">
        <f t="shared" si="350"/>
        <v>-9</v>
      </c>
      <c r="AL401" s="2" t="s">
        <v>5567</v>
      </c>
      <c r="AM401" s="2" t="str">
        <f t="shared" si="351"/>
        <v>생산완료(-9)</v>
      </c>
      <c r="AN401" s="9">
        <f t="shared" si="352"/>
        <v>45621</v>
      </c>
      <c r="AO401" s="9">
        <f t="shared" si="353"/>
        <v>45652</v>
      </c>
      <c r="AP401" s="9"/>
      <c r="AQ401" s="2">
        <f t="shared" si="368"/>
        <v>31</v>
      </c>
      <c r="AR401" s="12" t="str">
        <f t="shared" si="354"/>
        <v>+31</v>
      </c>
      <c r="AS401" t="s">
        <v>5567</v>
      </c>
      <c r="AT401" t="str">
        <f t="shared" si="355"/>
        <v>생산완료(+31)</v>
      </c>
    </row>
    <row r="402" spans="2:46" x14ac:dyDescent="0.3">
      <c r="B402" s="2" t="s">
        <v>5414</v>
      </c>
      <c r="C402" s="7">
        <v>-9</v>
      </c>
      <c r="D402" s="2"/>
      <c r="E402" s="2"/>
      <c r="F402" s="2"/>
      <c r="G402" s="2" t="s">
        <v>5419</v>
      </c>
      <c r="H402" s="2" t="s">
        <v>2201</v>
      </c>
      <c r="I402" s="2" t="str">
        <f t="shared" si="346"/>
        <v>20240923-220424-인쇄</v>
      </c>
      <c r="J402" s="2" t="str">
        <f t="shared" si="347"/>
        <v>20240923-220424-합지</v>
      </c>
      <c r="K402" s="2" t="str">
        <f t="shared" si="348"/>
        <v>20240923-220424-분단</v>
      </c>
      <c r="L402" s="2" t="str">
        <f t="shared" si="349"/>
        <v>20240923-220424-제대</v>
      </c>
      <c r="M402" s="2" t="str">
        <f>VLOOKUP(H402, '쿼리1'!$A:$R, 17, 0)</f>
        <v>무지</v>
      </c>
      <c r="N402" s="2" t="str">
        <f>VLOOKUP(H402, '쿼리1'!$A:$P, 15, 0)</f>
        <v>PP튜브(투명)40=무지</v>
      </c>
      <c r="O402" s="2">
        <v>220424</v>
      </c>
      <c r="P402" s="2" t="str">
        <f>VLOOKUP(H402, '쿼리1'!$A:$R, 17, 0)</f>
        <v>무지</v>
      </c>
      <c r="Q402" s="4">
        <f>VLOOKUP(H402, '쿼리1'!$A:$U, 20, 0)</f>
        <v>116279</v>
      </c>
      <c r="R402" s="2" t="s">
        <v>5397</v>
      </c>
      <c r="S402" s="2" t="s">
        <v>5397</v>
      </c>
      <c r="T402" s="2" t="s">
        <v>5397</v>
      </c>
      <c r="U402" s="2" t="s">
        <v>31</v>
      </c>
      <c r="V402" s="2" t="s">
        <v>5388</v>
      </c>
      <c r="W402" s="2" t="s">
        <v>5388</v>
      </c>
      <c r="X402" s="6" t="str">
        <f>IFERROR(W402-V402, "X")</f>
        <v>X</v>
      </c>
      <c r="Y402" s="2" t="s">
        <v>5388</v>
      </c>
      <c r="Z402" s="3" t="s">
        <v>5388</v>
      </c>
      <c r="AA402" s="6" t="str">
        <f t="shared" si="356"/>
        <v>X</v>
      </c>
      <c r="AB402" s="3" t="s">
        <v>5388</v>
      </c>
      <c r="AC402" s="2" t="s">
        <v>5388</v>
      </c>
      <c r="AD402" s="6" t="str">
        <f t="shared" si="357"/>
        <v>X</v>
      </c>
      <c r="AE402" s="3">
        <v>45566</v>
      </c>
      <c r="AF402" s="3">
        <v>45575</v>
      </c>
      <c r="AG402" s="2" t="str">
        <f t="shared" si="366"/>
        <v>+9</v>
      </c>
      <c r="AH402" s="3">
        <v>45575</v>
      </c>
      <c r="AI402" s="3">
        <f t="shared" si="367"/>
        <v>45566</v>
      </c>
      <c r="AJ402" s="3"/>
      <c r="AK402" s="2">
        <f t="shared" si="350"/>
        <v>-9</v>
      </c>
      <c r="AL402" s="2" t="s">
        <v>5567</v>
      </c>
      <c r="AM402" s="2" t="str">
        <f t="shared" si="351"/>
        <v>생산완료(-9)</v>
      </c>
      <c r="AN402" s="9">
        <f t="shared" si="352"/>
        <v>45575</v>
      </c>
      <c r="AO402" s="9">
        <f t="shared" si="353"/>
        <v>45566</v>
      </c>
      <c r="AP402" s="9"/>
      <c r="AQ402" s="2">
        <f t="shared" si="368"/>
        <v>-9</v>
      </c>
      <c r="AR402" s="12">
        <f t="shared" si="354"/>
        <v>-9</v>
      </c>
      <c r="AS402" t="s">
        <v>5567</v>
      </c>
      <c r="AT402" t="str">
        <f t="shared" si="355"/>
        <v>생산완료(-9)</v>
      </c>
    </row>
    <row r="403" spans="2:46" x14ac:dyDescent="0.3">
      <c r="B403" s="2" t="s">
        <v>5615</v>
      </c>
      <c r="C403" s="8">
        <v>-75</v>
      </c>
      <c r="D403" s="2"/>
      <c r="E403" s="2"/>
      <c r="F403" s="2"/>
      <c r="G403" s="2"/>
      <c r="H403" s="2" t="s">
        <v>847</v>
      </c>
      <c r="I403" s="2" t="str">
        <f t="shared" si="346"/>
        <v>20240923-3000168997-인쇄</v>
      </c>
      <c r="J403" s="2" t="str">
        <f t="shared" si="347"/>
        <v>20240923-3000168997-합지</v>
      </c>
      <c r="K403" s="2" t="str">
        <f t="shared" si="348"/>
        <v>20240923-3000168997-분단</v>
      </c>
      <c r="L403" s="2" t="str">
        <f t="shared" si="349"/>
        <v>20240923-3000168997-제대</v>
      </c>
      <c r="M403" s="2" t="str">
        <f>VLOOKUP(H403, '쿼리1'!$A:$R, 17, 0)</f>
        <v>5도-(주)비지에프푸드-명작 크랩맛살 유부초밥</v>
      </c>
      <c r="N403" s="2" t="str">
        <f>VLOOKUP(H403, '쿼리1'!$A:$P, 15, 0)</f>
        <v>PP(투명)40</v>
      </c>
      <c r="O403" s="2">
        <v>3000168997</v>
      </c>
      <c r="P403" s="2" t="str">
        <f>VLOOKUP(H403, '쿼리1'!$A:$R, 17, 0)</f>
        <v>5도-(주)비지에프푸드-명작 크랩맛살 유부초밥</v>
      </c>
      <c r="Q403" s="4">
        <f>VLOOKUP(H403, '쿼리1'!$A:$U, 20, 0)</f>
        <v>150000</v>
      </c>
      <c r="R403" s="2" t="s">
        <v>5397</v>
      </c>
      <c r="S403" s="2" t="s">
        <v>5397</v>
      </c>
      <c r="T403" s="2" t="s">
        <v>5397</v>
      </c>
      <c r="U403" s="2" t="s">
        <v>5397</v>
      </c>
      <c r="V403" s="2" t="s">
        <v>5388</v>
      </c>
      <c r="W403" s="2" t="s">
        <v>5388</v>
      </c>
      <c r="X403" s="6" t="str">
        <f>IFERROR(W403-V403, "X")</f>
        <v>X</v>
      </c>
      <c r="Y403" s="2" t="s">
        <v>5388</v>
      </c>
      <c r="Z403" s="2" t="s">
        <v>5388</v>
      </c>
      <c r="AA403" s="6" t="str">
        <f t="shared" si="356"/>
        <v>X</v>
      </c>
      <c r="AB403" s="2" t="s">
        <v>5388</v>
      </c>
      <c r="AC403" s="2" t="s">
        <v>5388</v>
      </c>
      <c r="AD403" s="6" t="str">
        <f t="shared" si="357"/>
        <v>X</v>
      </c>
      <c r="AE403" s="2" t="s">
        <v>5388</v>
      </c>
      <c r="AF403" s="2" t="s">
        <v>5388</v>
      </c>
      <c r="AG403" s="2" t="str">
        <f>IFERROR(AF403-AE403, "X")</f>
        <v>X</v>
      </c>
      <c r="AH403" s="2" t="s">
        <v>5388</v>
      </c>
      <c r="AI403" s="3">
        <v>45581</v>
      </c>
      <c r="AJ403" s="3">
        <f t="shared" ref="AJ403:AJ405" ca="1" si="369">TODAY()</f>
        <v>45656</v>
      </c>
      <c r="AK403" s="2">
        <f t="shared" si="350"/>
        <v>-75</v>
      </c>
      <c r="AL403" s="2" t="str">
        <f>IF(C403&lt;0, "진행중", "지연")</f>
        <v>진행중</v>
      </c>
      <c r="AM403" s="2" t="str">
        <f t="shared" si="351"/>
        <v>진행중(-75)</v>
      </c>
      <c r="AN403" s="9">
        <f t="shared" si="352"/>
        <v>0</v>
      </c>
      <c r="AO403" s="9">
        <f t="shared" si="353"/>
        <v>45632</v>
      </c>
      <c r="AP403" s="9">
        <f t="shared" ref="AP403:AP405" ca="1" si="370">TODAY()</f>
        <v>45656</v>
      </c>
      <c r="AQ403" s="6">
        <f t="shared" ref="AQ403:AQ405" ca="1" si="371">AO403-AP403</f>
        <v>-24</v>
      </c>
      <c r="AR403" s="12">
        <f t="shared" ca="1" si="354"/>
        <v>-24</v>
      </c>
      <c r="AS403" t="str">
        <f t="shared" ref="AS403:AS405" ca="1" si="372">IF(AQ403&lt;0, "진행중", "지연")</f>
        <v>진행중</v>
      </c>
      <c r="AT403" t="str">
        <f t="shared" ca="1" si="355"/>
        <v>진행중(-24)</v>
      </c>
    </row>
    <row r="404" spans="2:46" x14ac:dyDescent="0.3">
      <c r="B404" s="2" t="s">
        <v>5620</v>
      </c>
      <c r="C404" s="8">
        <v>-73</v>
      </c>
      <c r="D404" s="2"/>
      <c r="E404" s="2"/>
      <c r="F404" s="2"/>
      <c r="G404" s="2"/>
      <c r="H404" s="2" t="s">
        <v>846</v>
      </c>
      <c r="I404" s="2" t="str">
        <f t="shared" si="346"/>
        <v>20240923-3000168998-인쇄</v>
      </c>
      <c r="J404" s="2" t="str">
        <f t="shared" si="347"/>
        <v>20240923-3000168998-합지</v>
      </c>
      <c r="K404" s="2" t="str">
        <f t="shared" si="348"/>
        <v>20240923-3000168998-분단</v>
      </c>
      <c r="L404" s="2" t="str">
        <f t="shared" si="349"/>
        <v>20240923-3000168998-제대</v>
      </c>
      <c r="M404" s="2" t="str">
        <f>VLOOKUP(H404, '쿼리1'!$A:$R, 17, 0)</f>
        <v>5도-(주)비지에프푸드-명작 참치마요 유부초밥</v>
      </c>
      <c r="N404" s="2" t="str">
        <f>VLOOKUP(H404, '쿼리1'!$A:$P, 15, 0)</f>
        <v>PP(투명)40</v>
      </c>
      <c r="O404" s="2">
        <v>3000168998</v>
      </c>
      <c r="P404" s="2" t="str">
        <f>VLOOKUP(H404, '쿼리1'!$A:$R, 17, 0)</f>
        <v>5도-(주)비지에프푸드-명작 참치마요 유부초밥</v>
      </c>
      <c r="Q404" s="4">
        <f>VLOOKUP(H404, '쿼리1'!$A:$U, 20, 0)</f>
        <v>150000</v>
      </c>
      <c r="R404" s="2" t="s">
        <v>5397</v>
      </c>
      <c r="S404" s="2" t="s">
        <v>5397</v>
      </c>
      <c r="T404" s="2" t="s">
        <v>5397</v>
      </c>
      <c r="U404" s="2" t="s">
        <v>5397</v>
      </c>
      <c r="V404" s="2" t="s">
        <v>5388</v>
      </c>
      <c r="W404" s="2" t="s">
        <v>5388</v>
      </c>
      <c r="X404" s="6" t="str">
        <f>IFERROR(W404-V404, "X")</f>
        <v>X</v>
      </c>
      <c r="Y404" s="2" t="s">
        <v>5388</v>
      </c>
      <c r="Z404" s="2" t="s">
        <v>5388</v>
      </c>
      <c r="AA404" s="6" t="str">
        <f t="shared" si="356"/>
        <v>X</v>
      </c>
      <c r="AB404" s="2" t="s">
        <v>5388</v>
      </c>
      <c r="AC404" s="2" t="s">
        <v>5388</v>
      </c>
      <c r="AD404" s="6" t="str">
        <f t="shared" si="357"/>
        <v>X</v>
      </c>
      <c r="AE404" s="2" t="s">
        <v>5388</v>
      </c>
      <c r="AF404" s="2" t="s">
        <v>5388</v>
      </c>
      <c r="AG404" s="2" t="str">
        <f>IFERROR(AF404-AE404, "X")</f>
        <v>X</v>
      </c>
      <c r="AH404" s="2" t="s">
        <v>5388</v>
      </c>
      <c r="AI404" s="3">
        <v>45583</v>
      </c>
      <c r="AJ404" s="3">
        <f t="shared" ca="1" si="369"/>
        <v>45656</v>
      </c>
      <c r="AK404" s="2">
        <f t="shared" si="350"/>
        <v>-73</v>
      </c>
      <c r="AL404" s="2" t="str">
        <f>IF(C404&lt;0, "진행중", "지연")</f>
        <v>진행중</v>
      </c>
      <c r="AM404" s="2" t="str">
        <f t="shared" si="351"/>
        <v>진행중(-73)</v>
      </c>
      <c r="AN404" s="9">
        <f t="shared" si="352"/>
        <v>0</v>
      </c>
      <c r="AO404" s="9">
        <f t="shared" si="353"/>
        <v>45645</v>
      </c>
      <c r="AP404" s="9">
        <f t="shared" ca="1" si="370"/>
        <v>45656</v>
      </c>
      <c r="AQ404" s="6">
        <f t="shared" ca="1" si="371"/>
        <v>-11</v>
      </c>
      <c r="AR404" s="12">
        <f t="shared" ca="1" si="354"/>
        <v>-11</v>
      </c>
      <c r="AS404" t="str">
        <f t="shared" ca="1" si="372"/>
        <v>진행중</v>
      </c>
      <c r="AT404" t="str">
        <f t="shared" ca="1" si="355"/>
        <v>진행중(-11)</v>
      </c>
    </row>
    <row r="405" spans="2:46" x14ac:dyDescent="0.3">
      <c r="B405" s="2" t="s">
        <v>5620</v>
      </c>
      <c r="C405" s="8">
        <v>-73</v>
      </c>
      <c r="D405" s="2"/>
      <c r="E405" s="2"/>
      <c r="F405" s="2"/>
      <c r="G405" s="2"/>
      <c r="H405" s="2" t="s">
        <v>849</v>
      </c>
      <c r="I405" s="2" t="str">
        <f t="shared" si="346"/>
        <v>20240923-3000169134-인쇄</v>
      </c>
      <c r="J405" s="2" t="str">
        <f t="shared" si="347"/>
        <v>20240923-3000169134-합지</v>
      </c>
      <c r="K405" s="2" t="str">
        <f t="shared" si="348"/>
        <v>20240923-3000169134-분단</v>
      </c>
      <c r="L405" s="2" t="str">
        <f t="shared" si="349"/>
        <v>20240923-3000169134-제대</v>
      </c>
      <c r="M405" s="2" t="str">
        <f>VLOOKUP(H405, '쿼리1'!$A:$R, 17, 0)</f>
        <v>5도-(주)비지에프푸드-명작 계란가득 유부초밥</v>
      </c>
      <c r="N405" s="2" t="str">
        <f>VLOOKUP(H405, '쿼리1'!$A:$P, 15, 0)</f>
        <v>PP(투명)40</v>
      </c>
      <c r="O405" s="2">
        <v>3000169134</v>
      </c>
      <c r="P405" s="2" t="str">
        <f>VLOOKUP(H405, '쿼리1'!$A:$R, 17, 0)</f>
        <v>5도-(주)비지에프푸드-명작 계란가득 유부초밥</v>
      </c>
      <c r="Q405" s="4">
        <f>VLOOKUP(H405, '쿼리1'!$A:$U, 20, 0)</f>
        <v>150000</v>
      </c>
      <c r="R405" s="2" t="s">
        <v>5397</v>
      </c>
      <c r="S405" s="2" t="s">
        <v>5397</v>
      </c>
      <c r="T405" s="2" t="s">
        <v>5397</v>
      </c>
      <c r="U405" s="2" t="s">
        <v>5397</v>
      </c>
      <c r="V405" s="2" t="s">
        <v>5388</v>
      </c>
      <c r="W405" s="2" t="s">
        <v>5388</v>
      </c>
      <c r="X405" s="6" t="str">
        <f>IFERROR(W405-V405, "X")</f>
        <v>X</v>
      </c>
      <c r="Y405" s="2" t="s">
        <v>5388</v>
      </c>
      <c r="Z405" s="2" t="s">
        <v>5388</v>
      </c>
      <c r="AA405" s="6" t="str">
        <f t="shared" si="356"/>
        <v>X</v>
      </c>
      <c r="AB405" s="2" t="s">
        <v>5388</v>
      </c>
      <c r="AC405" s="2" t="s">
        <v>5388</v>
      </c>
      <c r="AD405" s="6" t="str">
        <f t="shared" si="357"/>
        <v>X</v>
      </c>
      <c r="AE405" s="2" t="s">
        <v>5388</v>
      </c>
      <c r="AF405" s="2" t="s">
        <v>5388</v>
      </c>
      <c r="AG405" s="2" t="str">
        <f>IFERROR(AF405-AE405, "X")</f>
        <v>X</v>
      </c>
      <c r="AH405" s="2" t="s">
        <v>5388</v>
      </c>
      <c r="AI405" s="3">
        <v>45583</v>
      </c>
      <c r="AJ405" s="3">
        <f t="shared" ca="1" si="369"/>
        <v>45656</v>
      </c>
      <c r="AK405" s="2">
        <f t="shared" si="350"/>
        <v>-73</v>
      </c>
      <c r="AL405" s="2" t="str">
        <f>IF(C405&lt;0, "진행중", "지연")</f>
        <v>진행중</v>
      </c>
      <c r="AM405" s="2" t="str">
        <f t="shared" si="351"/>
        <v>진행중(-73)</v>
      </c>
      <c r="AN405" s="9">
        <f t="shared" si="352"/>
        <v>0</v>
      </c>
      <c r="AO405" s="9">
        <f t="shared" si="353"/>
        <v>45644</v>
      </c>
      <c r="AP405" s="9">
        <f t="shared" ca="1" si="370"/>
        <v>45656</v>
      </c>
      <c r="AQ405" s="6">
        <f t="shared" ca="1" si="371"/>
        <v>-12</v>
      </c>
      <c r="AR405" s="12">
        <f t="shared" ca="1" si="354"/>
        <v>-12</v>
      </c>
      <c r="AS405" t="str">
        <f t="shared" ca="1" si="372"/>
        <v>진행중</v>
      </c>
      <c r="AT405" t="str">
        <f t="shared" ca="1" si="355"/>
        <v>진행중(-12)</v>
      </c>
    </row>
    <row r="406" spans="2:46" x14ac:dyDescent="0.3">
      <c r="B406" s="2" t="s">
        <v>5415</v>
      </c>
      <c r="C406" s="7">
        <v>-3</v>
      </c>
      <c r="D406" s="2"/>
      <c r="E406" s="2" t="s">
        <v>5486</v>
      </c>
      <c r="F406" s="2"/>
      <c r="G406" s="2" t="s">
        <v>5408</v>
      </c>
      <c r="H406" s="2" t="s">
        <v>4920</v>
      </c>
      <c r="I406" s="2" t="str">
        <f t="shared" si="346"/>
        <v>20240924-1000136058-인쇄</v>
      </c>
      <c r="J406" s="2" t="str">
        <f t="shared" si="347"/>
        <v>20240924-1000136058-합지</v>
      </c>
      <c r="K406" s="2" t="str">
        <f t="shared" si="348"/>
        <v>20240924-1000136058-분단</v>
      </c>
      <c r="L406" s="2" t="str">
        <f t="shared" si="349"/>
        <v>20240924-1000136058-제대</v>
      </c>
      <c r="M406" s="2" t="str">
        <f>VLOOKUP(H406, '쿼리1'!$A:$R, 17, 0)</f>
        <v>무지</v>
      </c>
      <c r="N406" s="2" t="str">
        <f>VLOOKUP(H406, '쿼리1'!$A:$P, 15, 0)</f>
        <v>나이론60</v>
      </c>
      <c r="O406" s="2">
        <v>1000136058</v>
      </c>
      <c r="P406" s="2" t="str">
        <f>VLOOKUP(H406, '쿼리1'!$A:$R, 17, 0)</f>
        <v>무지</v>
      </c>
      <c r="Q406" s="4">
        <f>VLOOKUP(H406, '쿼리1'!$A:$U, 20, 0)</f>
        <v>17142</v>
      </c>
      <c r="R406" s="2" t="s">
        <v>5397</v>
      </c>
      <c r="S406" s="2" t="s">
        <v>5399</v>
      </c>
      <c r="T406" s="2" t="s">
        <v>5397</v>
      </c>
      <c r="U406" s="2" t="s">
        <v>31</v>
      </c>
      <c r="V406" s="2" t="s">
        <v>5388</v>
      </c>
      <c r="W406" s="3" t="s">
        <v>5388</v>
      </c>
      <c r="X406" s="6" t="str">
        <f>IFERROR(W406-V406, "X")</f>
        <v>X</v>
      </c>
      <c r="Y406" s="3">
        <v>45568</v>
      </c>
      <c r="Z406" s="5" t="s">
        <v>5396</v>
      </c>
      <c r="AA406" s="6">
        <f ca="1">TODAY()-Y406</f>
        <v>88</v>
      </c>
      <c r="AB406" s="3" t="s">
        <v>5388</v>
      </c>
      <c r="AC406" s="2" t="s">
        <v>5388</v>
      </c>
      <c r="AD406" s="6" t="str">
        <f t="shared" si="357"/>
        <v>X</v>
      </c>
      <c r="AE406" s="3">
        <v>45572</v>
      </c>
      <c r="AF406" s="3">
        <v>45575</v>
      </c>
      <c r="AG406" s="2" t="str">
        <f t="shared" ref="AG406:AG411" si="373">IFERROR(IF(AF406-AE406&gt;0, "+" &amp; (AF406-AE406), AF406-AE406), "X")</f>
        <v>+3</v>
      </c>
      <c r="AH406" s="3">
        <v>45575</v>
      </c>
      <c r="AI406" s="3">
        <f t="shared" ref="AI406:AI411" si="374">AE406</f>
        <v>45572</v>
      </c>
      <c r="AJ406" s="3"/>
      <c r="AK406" s="2">
        <f t="shared" si="350"/>
        <v>-3</v>
      </c>
      <c r="AL406" s="2" t="s">
        <v>5567</v>
      </c>
      <c r="AM406" s="2" t="str">
        <f t="shared" si="351"/>
        <v>생산완료(-3)</v>
      </c>
      <c r="AN406" s="9">
        <f t="shared" si="352"/>
        <v>45649</v>
      </c>
      <c r="AO406" s="9">
        <f t="shared" si="353"/>
        <v>45652</v>
      </c>
      <c r="AP406" s="9"/>
      <c r="AQ406" s="2">
        <f t="shared" ref="AQ406:AQ432" si="375">AO406-AN406</f>
        <v>3</v>
      </c>
      <c r="AR406" s="12" t="str">
        <f t="shared" si="354"/>
        <v>+3</v>
      </c>
      <c r="AS406" t="s">
        <v>5567</v>
      </c>
      <c r="AT406" t="str">
        <f t="shared" si="355"/>
        <v>생산완료(+3)</v>
      </c>
    </row>
    <row r="407" spans="2:46" x14ac:dyDescent="0.3">
      <c r="B407" s="2" t="s">
        <v>5407</v>
      </c>
      <c r="C407" s="7">
        <v>-6</v>
      </c>
      <c r="D407" s="2" t="s">
        <v>5443</v>
      </c>
      <c r="E407" s="2" t="s">
        <v>5432</v>
      </c>
      <c r="F407" s="2"/>
      <c r="G407" s="2" t="s">
        <v>5432</v>
      </c>
      <c r="H407" s="2" t="s">
        <v>2367</v>
      </c>
      <c r="I407" s="2" t="str">
        <f t="shared" si="346"/>
        <v>20240924-1000136714-인쇄</v>
      </c>
      <c r="J407" s="2" t="str">
        <f t="shared" si="347"/>
        <v>20240924-1000136714-합지</v>
      </c>
      <c r="K407" s="2" t="str">
        <f t="shared" si="348"/>
        <v>20240924-1000136714-분단</v>
      </c>
      <c r="L407" s="2" t="str">
        <f t="shared" si="349"/>
        <v>20240924-1000136714-제대</v>
      </c>
      <c r="M407" s="2" t="str">
        <f>VLOOKUP(H407, '쿼리1'!$A:$R, 17, 0)</f>
        <v>6도-이천고래실미</v>
      </c>
      <c r="N407" s="2" t="str">
        <f>VLOOKUP(H407, '쿼리1'!$A:$P, 15, 0)</f>
        <v>패트(유무광)90</v>
      </c>
      <c r="O407" s="2">
        <v>1000136714</v>
      </c>
      <c r="P407" s="2" t="str">
        <f>VLOOKUP(H407, '쿼리1'!$A:$R, 17, 0)</f>
        <v>6도-이천고래실미</v>
      </c>
      <c r="Q407" s="4">
        <f>VLOOKUP(H407, '쿼리1'!$A:$U, 20, 0)</f>
        <v>24000</v>
      </c>
      <c r="R407" s="2" t="s">
        <v>31</v>
      </c>
      <c r="S407" s="2" t="s">
        <v>31</v>
      </c>
      <c r="T407" s="2" t="s">
        <v>5397</v>
      </c>
      <c r="U407" s="2" t="s">
        <v>31</v>
      </c>
      <c r="V407" s="3">
        <v>45565</v>
      </c>
      <c r="W407" s="3">
        <v>45573</v>
      </c>
      <c r="X407" s="6" t="str">
        <f t="shared" ref="X407:X408" si="376">IFERROR(IF(W407-V407&gt;0, "+" &amp; (W407-V407), W407-V407), "X")</f>
        <v>+8</v>
      </c>
      <c r="Y407" s="3">
        <v>45567</v>
      </c>
      <c r="Z407" s="3">
        <v>45573</v>
      </c>
      <c r="AA407" s="6" t="str">
        <f t="shared" ref="AA407:AA413" si="377">IFERROR(IF(Z407-Y407&gt;0, "+" &amp; (Z407-Y407), Z407-Y407), "X")</f>
        <v>+6</v>
      </c>
      <c r="AB407" s="3" t="s">
        <v>5388</v>
      </c>
      <c r="AC407" s="2" t="s">
        <v>5388</v>
      </c>
      <c r="AD407" s="6" t="str">
        <f t="shared" si="357"/>
        <v>X</v>
      </c>
      <c r="AE407" s="3">
        <v>45569</v>
      </c>
      <c r="AF407" s="3">
        <v>45575</v>
      </c>
      <c r="AG407" s="2" t="str">
        <f t="shared" si="373"/>
        <v>+6</v>
      </c>
      <c r="AH407" s="3">
        <v>45575</v>
      </c>
      <c r="AI407" s="3">
        <f t="shared" si="374"/>
        <v>45569</v>
      </c>
      <c r="AJ407" s="3"/>
      <c r="AK407" s="2">
        <f t="shared" si="350"/>
        <v>-6</v>
      </c>
      <c r="AL407" s="2" t="s">
        <v>5567</v>
      </c>
      <c r="AM407" s="2" t="str">
        <f t="shared" si="351"/>
        <v>생산완료(-6)</v>
      </c>
      <c r="AN407" s="9">
        <f t="shared" si="352"/>
        <v>45575</v>
      </c>
      <c r="AO407" s="9">
        <f t="shared" si="353"/>
        <v>45569</v>
      </c>
      <c r="AP407" s="9"/>
      <c r="AQ407" s="2">
        <f t="shared" si="375"/>
        <v>-6</v>
      </c>
      <c r="AR407" s="12">
        <f t="shared" si="354"/>
        <v>-6</v>
      </c>
      <c r="AS407" t="s">
        <v>5567</v>
      </c>
      <c r="AT407" t="str">
        <f t="shared" si="355"/>
        <v>생산완료(-6)</v>
      </c>
    </row>
    <row r="408" spans="2:46" x14ac:dyDescent="0.3">
      <c r="B408" s="2" t="s">
        <v>5575</v>
      </c>
      <c r="C408" s="7">
        <v>-14</v>
      </c>
      <c r="D408" s="2" t="s">
        <v>5408</v>
      </c>
      <c r="E408" s="2" t="s">
        <v>5430</v>
      </c>
      <c r="F408" s="2" t="s">
        <v>5425</v>
      </c>
      <c r="G408" s="2" t="s">
        <v>5429</v>
      </c>
      <c r="H408" s="2" t="s">
        <v>3281</v>
      </c>
      <c r="I408" s="2" t="str">
        <f t="shared" si="346"/>
        <v>20240924-1000141398-인쇄</v>
      </c>
      <c r="J408" s="2" t="str">
        <f t="shared" si="347"/>
        <v>20240924-1000141398-합지</v>
      </c>
      <c r="K408" s="2" t="str">
        <f t="shared" si="348"/>
        <v>20240924-1000141398-분단</v>
      </c>
      <c r="L408" s="2" t="str">
        <f t="shared" si="349"/>
        <v>20240924-1000141398-제대</v>
      </c>
      <c r="M408" s="2" t="str">
        <f>VLOOKUP(H408, '쿼리1'!$A:$R, 17, 0)</f>
        <v>1도-디스이즈네버댓(390)</v>
      </c>
      <c r="N408" s="2" t="str">
        <f>VLOOKUP(H408, '쿼리1'!$A:$P, 15, 0)</f>
        <v>노루지증착120</v>
      </c>
      <c r="O408" s="2">
        <v>1000141398</v>
      </c>
      <c r="P408" s="2" t="str">
        <f>VLOOKUP(H408, '쿼리1'!$A:$R, 17, 0)</f>
        <v>1도-디스이즈네버댓(390)</v>
      </c>
      <c r="Q408" s="4">
        <f>VLOOKUP(H408, '쿼리1'!$A:$U, 20, 0)</f>
        <v>30769</v>
      </c>
      <c r="R408" s="2" t="s">
        <v>31</v>
      </c>
      <c r="S408" s="2" t="s">
        <v>31</v>
      </c>
      <c r="T408" s="2" t="s">
        <v>31</v>
      </c>
      <c r="U408" s="2" t="s">
        <v>31</v>
      </c>
      <c r="V408" s="3">
        <v>45566</v>
      </c>
      <c r="W408" s="3">
        <v>45569</v>
      </c>
      <c r="X408" s="6" t="str">
        <f t="shared" si="376"/>
        <v>+3</v>
      </c>
      <c r="Y408" s="3">
        <v>45568</v>
      </c>
      <c r="Z408" s="3">
        <v>45575</v>
      </c>
      <c r="AA408" s="6" t="str">
        <f t="shared" si="377"/>
        <v>+7</v>
      </c>
      <c r="AB408" s="3">
        <v>45569</v>
      </c>
      <c r="AC408" s="3">
        <v>45586</v>
      </c>
      <c r="AD408" s="6" t="str">
        <f>IFERROR(IF(AC408-AB408&gt;0, "+" &amp; (AC408-AB408), AC408-AB408), "X")</f>
        <v>+17</v>
      </c>
      <c r="AE408" s="3">
        <v>45573</v>
      </c>
      <c r="AF408" s="3">
        <v>45587</v>
      </c>
      <c r="AG408" s="2" t="str">
        <f t="shared" si="373"/>
        <v>+14</v>
      </c>
      <c r="AH408" s="3">
        <v>45587</v>
      </c>
      <c r="AI408" s="3">
        <f t="shared" si="374"/>
        <v>45573</v>
      </c>
      <c r="AJ408" s="3"/>
      <c r="AK408" s="2">
        <f t="shared" si="350"/>
        <v>-14</v>
      </c>
      <c r="AL408" s="2" t="s">
        <v>5567</v>
      </c>
      <c r="AM408" s="2" t="str">
        <f t="shared" si="351"/>
        <v>생산완료(-14)</v>
      </c>
      <c r="AN408" s="9">
        <f t="shared" si="352"/>
        <v>45587</v>
      </c>
      <c r="AO408" s="9">
        <f t="shared" si="353"/>
        <v>45656</v>
      </c>
      <c r="AP408" s="9"/>
      <c r="AQ408" s="2">
        <f t="shared" si="375"/>
        <v>69</v>
      </c>
      <c r="AR408" s="12" t="str">
        <f t="shared" si="354"/>
        <v>+69</v>
      </c>
      <c r="AS408" t="s">
        <v>5567</v>
      </c>
      <c r="AT408" t="str">
        <f t="shared" si="355"/>
        <v>생산완료(+69)</v>
      </c>
    </row>
    <row r="409" spans="2:46" x14ac:dyDescent="0.3">
      <c r="B409" s="2" t="s">
        <v>5415</v>
      </c>
      <c r="C409" s="7">
        <v>-3</v>
      </c>
      <c r="D409" s="2"/>
      <c r="E409" s="2" t="s">
        <v>5443</v>
      </c>
      <c r="F409" s="2" t="s">
        <v>5491</v>
      </c>
      <c r="G409" s="2" t="s">
        <v>5412</v>
      </c>
      <c r="H409" s="2" t="s">
        <v>2455</v>
      </c>
      <c r="I409" s="2" t="str">
        <f t="shared" si="346"/>
        <v>20240924-1000145879-인쇄</v>
      </c>
      <c r="J409" s="2" t="str">
        <f t="shared" si="347"/>
        <v>20240924-1000145879-합지</v>
      </c>
      <c r="K409" s="2" t="str">
        <f t="shared" si="348"/>
        <v>20240924-1000145879-분단</v>
      </c>
      <c r="L409" s="2" t="str">
        <f t="shared" si="349"/>
        <v>20240924-1000145879-제대</v>
      </c>
      <c r="M409" s="2" t="str">
        <f>VLOOKUP(H409, '쿼리1'!$A:$R, 17, 0)</f>
        <v>무지</v>
      </c>
      <c r="N409" s="2" t="str">
        <f>VLOOKUP(H409, '쿼리1'!$A:$P, 15, 0)</f>
        <v>크증착130</v>
      </c>
      <c r="O409" s="2">
        <v>1000145879</v>
      </c>
      <c r="P409" s="2" t="str">
        <f>VLOOKUP(H409, '쿼리1'!$A:$R, 17, 0)</f>
        <v>무지</v>
      </c>
      <c r="Q409" s="4">
        <f>VLOOKUP(H409, '쿼리1'!$A:$U, 20, 0)</f>
        <v>15000</v>
      </c>
      <c r="R409" s="2" t="s">
        <v>5397</v>
      </c>
      <c r="S409" s="2" t="s">
        <v>31</v>
      </c>
      <c r="T409" s="2" t="s">
        <v>5399</v>
      </c>
      <c r="U409" s="2" t="s">
        <v>31</v>
      </c>
      <c r="V409" s="2" t="s">
        <v>5388</v>
      </c>
      <c r="W409" s="3" t="s">
        <v>5388</v>
      </c>
      <c r="X409" s="6" t="str">
        <f>IFERROR(W409-V409, "X")</f>
        <v>X</v>
      </c>
      <c r="Y409" s="3">
        <v>45569</v>
      </c>
      <c r="Z409" s="3">
        <v>45577</v>
      </c>
      <c r="AA409" s="6" t="str">
        <f t="shared" si="377"/>
        <v>+8</v>
      </c>
      <c r="AB409" s="3">
        <v>45572</v>
      </c>
      <c r="AC409" s="5" t="s">
        <v>5396</v>
      </c>
      <c r="AD409" s="6">
        <f ca="1">TODAY()-AB409</f>
        <v>84</v>
      </c>
      <c r="AE409" s="3">
        <v>45574</v>
      </c>
      <c r="AF409" s="3">
        <v>45575</v>
      </c>
      <c r="AG409" s="2" t="str">
        <f t="shared" si="373"/>
        <v>+1</v>
      </c>
      <c r="AH409" s="3">
        <v>45577</v>
      </c>
      <c r="AI409" s="3">
        <f t="shared" si="374"/>
        <v>45574</v>
      </c>
      <c r="AJ409" s="3"/>
      <c r="AK409" s="2">
        <f t="shared" si="350"/>
        <v>-3</v>
      </c>
      <c r="AL409" s="2" t="s">
        <v>5567</v>
      </c>
      <c r="AM409" s="2" t="str">
        <f t="shared" si="351"/>
        <v>생산완료(-3)</v>
      </c>
      <c r="AN409" s="9">
        <f t="shared" si="352"/>
        <v>45577</v>
      </c>
      <c r="AO409" s="9">
        <f t="shared" si="353"/>
        <v>45574</v>
      </c>
      <c r="AP409" s="9"/>
      <c r="AQ409" s="2">
        <f t="shared" si="375"/>
        <v>-3</v>
      </c>
      <c r="AR409" s="12">
        <f t="shared" si="354"/>
        <v>-3</v>
      </c>
      <c r="AS409" t="s">
        <v>5567</v>
      </c>
      <c r="AT409" t="str">
        <f t="shared" si="355"/>
        <v>생산완료(-3)</v>
      </c>
    </row>
    <row r="410" spans="2:46" x14ac:dyDescent="0.3">
      <c r="B410" s="2" t="s">
        <v>5621</v>
      </c>
      <c r="C410" s="7">
        <v>-19</v>
      </c>
      <c r="D410" s="2" t="s">
        <v>5451</v>
      </c>
      <c r="E410" s="2" t="s">
        <v>5405</v>
      </c>
      <c r="F410" s="2" t="s">
        <v>5425</v>
      </c>
      <c r="G410" s="2" t="s">
        <v>5492</v>
      </c>
      <c r="H410" s="2" t="s">
        <v>459</v>
      </c>
      <c r="I410" s="2" t="str">
        <f t="shared" si="346"/>
        <v>20240924-1000149225-인쇄</v>
      </c>
      <c r="J410" s="2" t="str">
        <f t="shared" si="347"/>
        <v>20240924-1000149225-합지</v>
      </c>
      <c r="K410" s="2" t="str">
        <f t="shared" si="348"/>
        <v>20240924-1000149225-분단</v>
      </c>
      <c r="L410" s="2" t="str">
        <f t="shared" si="349"/>
        <v>20240924-1000149225-제대</v>
      </c>
      <c r="M410" s="2" t="str">
        <f>VLOOKUP(H410, '쿼리1'!$A:$R, 17, 0)</f>
        <v>1도-디스이즈네버댓(630)</v>
      </c>
      <c r="N410" s="2" t="str">
        <f>VLOOKUP(H410, '쿼리1'!$A:$P, 15, 0)</f>
        <v>전후노루지증착120</v>
      </c>
      <c r="O410" s="2">
        <v>1000149225</v>
      </c>
      <c r="P410" s="2" t="str">
        <f>VLOOKUP(H410, '쿼리1'!$A:$R, 17, 0)</f>
        <v>1도-디스이즈네버댓(630)</v>
      </c>
      <c r="Q410" s="4">
        <f>VLOOKUP(H410, '쿼리1'!$A:$U, 20, 0)</f>
        <v>22222</v>
      </c>
      <c r="R410" s="2" t="s">
        <v>31</v>
      </c>
      <c r="S410" s="2" t="s">
        <v>31</v>
      </c>
      <c r="T410" s="2" t="s">
        <v>31</v>
      </c>
      <c r="U410" s="2" t="s">
        <v>31</v>
      </c>
      <c r="V410" s="3">
        <v>45566</v>
      </c>
      <c r="W410" s="3">
        <v>45570</v>
      </c>
      <c r="X410" s="6" t="str">
        <f>IFERROR(IF(W410-V410&gt;0, "+" &amp; (W410-V410), W410-V410), "X")</f>
        <v>+4</v>
      </c>
      <c r="Y410" s="3">
        <v>45568</v>
      </c>
      <c r="Z410" s="3">
        <v>45567</v>
      </c>
      <c r="AA410" s="6">
        <f t="shared" si="377"/>
        <v>-1</v>
      </c>
      <c r="AB410" s="3">
        <v>45569</v>
      </c>
      <c r="AC410" s="3">
        <v>45586</v>
      </c>
      <c r="AD410" s="6" t="str">
        <f>IFERROR(IF(AC410-AB410&gt;0, "+" &amp; (AC410-AB410), AC410-AB410), "X")</f>
        <v>+17</v>
      </c>
      <c r="AE410" s="3">
        <v>45574</v>
      </c>
      <c r="AF410" s="3">
        <v>45593</v>
      </c>
      <c r="AG410" s="2" t="str">
        <f t="shared" si="373"/>
        <v>+19</v>
      </c>
      <c r="AH410" s="3">
        <v>45593</v>
      </c>
      <c r="AI410" s="3">
        <f t="shared" si="374"/>
        <v>45574</v>
      </c>
      <c r="AJ410" s="3"/>
      <c r="AK410" s="2">
        <f t="shared" si="350"/>
        <v>-19</v>
      </c>
      <c r="AL410" s="2" t="s">
        <v>5567</v>
      </c>
      <c r="AM410" s="2" t="str">
        <f t="shared" si="351"/>
        <v>생산완료(-19)</v>
      </c>
      <c r="AN410" s="9">
        <f t="shared" si="352"/>
        <v>45593</v>
      </c>
      <c r="AO410" s="9">
        <f t="shared" si="353"/>
        <v>45656</v>
      </c>
      <c r="AP410" s="9"/>
      <c r="AQ410" s="2">
        <f t="shared" si="375"/>
        <v>63</v>
      </c>
      <c r="AR410" s="12" t="str">
        <f t="shared" si="354"/>
        <v>+63</v>
      </c>
      <c r="AS410" t="s">
        <v>5567</v>
      </c>
      <c r="AT410" t="str">
        <f t="shared" si="355"/>
        <v>생산완료(+63)</v>
      </c>
    </row>
    <row r="411" spans="2:46" x14ac:dyDescent="0.3">
      <c r="B411" s="2" t="s">
        <v>5415</v>
      </c>
      <c r="C411" s="7">
        <v>-3</v>
      </c>
      <c r="D411" s="2"/>
      <c r="E411" s="2" t="s">
        <v>5407</v>
      </c>
      <c r="F411" s="2"/>
      <c r="G411" s="2" t="s">
        <v>5408</v>
      </c>
      <c r="H411" s="2" t="s">
        <v>4921</v>
      </c>
      <c r="I411" s="2" t="str">
        <f t="shared" si="346"/>
        <v>20240924-1000150070-인쇄</v>
      </c>
      <c r="J411" s="2" t="str">
        <f t="shared" si="347"/>
        <v>20240924-1000150070-합지</v>
      </c>
      <c r="K411" s="2" t="str">
        <f t="shared" si="348"/>
        <v>20240924-1000150070-분단</v>
      </c>
      <c r="L411" s="2" t="str">
        <f t="shared" si="349"/>
        <v>20240924-1000150070-제대</v>
      </c>
      <c r="M411" s="2" t="str">
        <f>VLOOKUP(H411, '쿼리1'!$A:$R, 17, 0)</f>
        <v>무지</v>
      </c>
      <c r="N411" s="2" t="str">
        <f>VLOOKUP(H411, '쿼리1'!$A:$P, 15, 0)</f>
        <v>나이론60</v>
      </c>
      <c r="O411" s="2">
        <v>1000150070</v>
      </c>
      <c r="P411" s="2" t="str">
        <f>VLOOKUP(H411, '쿼리1'!$A:$R, 17, 0)</f>
        <v>무지</v>
      </c>
      <c r="Q411" s="4">
        <f>VLOOKUP(H411, '쿼리1'!$A:$U, 20, 0)</f>
        <v>24000</v>
      </c>
      <c r="R411" s="2" t="s">
        <v>5397</v>
      </c>
      <c r="S411" s="2" t="s">
        <v>31</v>
      </c>
      <c r="T411" s="2" t="s">
        <v>5397</v>
      </c>
      <c r="U411" s="2" t="s">
        <v>31</v>
      </c>
      <c r="V411" s="2" t="s">
        <v>5388</v>
      </c>
      <c r="W411" s="3" t="s">
        <v>5388</v>
      </c>
      <c r="X411" s="6" t="str">
        <f>IFERROR(W411-V411, "X")</f>
        <v>X</v>
      </c>
      <c r="Y411" s="3">
        <v>45568</v>
      </c>
      <c r="Z411" s="3">
        <v>45562</v>
      </c>
      <c r="AA411" s="6">
        <f t="shared" si="377"/>
        <v>-6</v>
      </c>
      <c r="AB411" s="3" t="s">
        <v>5388</v>
      </c>
      <c r="AC411" s="2" t="s">
        <v>5388</v>
      </c>
      <c r="AD411" s="6" t="str">
        <f>IFERROR(AC411-AB411, "X")</f>
        <v>X</v>
      </c>
      <c r="AE411" s="3">
        <v>45572</v>
      </c>
      <c r="AF411" s="3">
        <v>45575</v>
      </c>
      <c r="AG411" s="2" t="str">
        <f t="shared" si="373"/>
        <v>+3</v>
      </c>
      <c r="AH411" s="3">
        <v>45575</v>
      </c>
      <c r="AI411" s="3">
        <f t="shared" si="374"/>
        <v>45572</v>
      </c>
      <c r="AJ411" s="3"/>
      <c r="AK411" s="2">
        <f t="shared" si="350"/>
        <v>-3</v>
      </c>
      <c r="AL411" s="2" t="s">
        <v>5567</v>
      </c>
      <c r="AM411" s="2" t="str">
        <f t="shared" si="351"/>
        <v>생산완료(-3)</v>
      </c>
      <c r="AN411" s="9">
        <f t="shared" si="352"/>
        <v>45649</v>
      </c>
      <c r="AO411" s="9">
        <f t="shared" si="353"/>
        <v>45652</v>
      </c>
      <c r="AP411" s="9"/>
      <c r="AQ411" s="2">
        <f t="shared" si="375"/>
        <v>3</v>
      </c>
      <c r="AR411" s="12" t="str">
        <f t="shared" si="354"/>
        <v>+3</v>
      </c>
      <c r="AS411" t="s">
        <v>5567</v>
      </c>
      <c r="AT411" t="str">
        <f t="shared" si="355"/>
        <v>생산완료(+3)</v>
      </c>
    </row>
    <row r="412" spans="2:46" x14ac:dyDescent="0.3">
      <c r="B412" s="2" t="s">
        <v>5413</v>
      </c>
      <c r="C412" s="7">
        <v>-10</v>
      </c>
      <c r="D412" s="2" t="s">
        <v>5463</v>
      </c>
      <c r="E412" s="2" t="s">
        <v>5463</v>
      </c>
      <c r="F412" s="2" t="s">
        <v>5444</v>
      </c>
      <c r="G412" s="2"/>
      <c r="H412" s="2" t="s">
        <v>3382</v>
      </c>
      <c r="I412" s="2" t="str">
        <f t="shared" si="346"/>
        <v>20240924-1000151508-인쇄</v>
      </c>
      <c r="J412" s="2" t="str">
        <f t="shared" si="347"/>
        <v>20240924-1000151508-합지</v>
      </c>
      <c r="K412" s="2" t="str">
        <f t="shared" si="348"/>
        <v>20240924-1000151508-분단</v>
      </c>
      <c r="L412" s="2" t="str">
        <f t="shared" si="349"/>
        <v>20240924-1000151508-제대</v>
      </c>
      <c r="M412" s="2" t="str">
        <f>VLOOKUP(H412, '쿼리1'!$A:$R, 17, 0)</f>
        <v>9도-(주)푸드코아-연세우유 우유생크림빵</v>
      </c>
      <c r="N412" s="2" t="str">
        <f>VLOOKUP(H412, '쿼리1'!$A:$P, 15, 0)</f>
        <v>오씨피피(유무광)60</v>
      </c>
      <c r="O412" s="2">
        <v>1000151508</v>
      </c>
      <c r="P412" s="2" t="str">
        <f>VLOOKUP(H412, '쿼리1'!$A:$R, 17, 0)</f>
        <v>9도-(주)푸드코아-연세우유 우유생크림빵</v>
      </c>
      <c r="Q412" s="4">
        <f>VLOOKUP(H412, '쿼리1'!$A:$U, 20, 0)</f>
        <v>36</v>
      </c>
      <c r="R412" s="2" t="s">
        <v>31</v>
      </c>
      <c r="S412" s="2" t="s">
        <v>31</v>
      </c>
      <c r="T412" s="2" t="s">
        <v>31</v>
      </c>
      <c r="U412" s="2" t="s">
        <v>5397</v>
      </c>
      <c r="V412" s="3">
        <v>45565</v>
      </c>
      <c r="W412" s="3">
        <v>45576</v>
      </c>
      <c r="X412" s="6" t="str">
        <f>IFERROR(IF(W412-V412&gt;0, "+" &amp; (W412-V412), W412-V412), "X")</f>
        <v>+11</v>
      </c>
      <c r="Y412" s="3">
        <v>45568</v>
      </c>
      <c r="Z412" s="3">
        <v>45579</v>
      </c>
      <c r="AA412" s="6" t="str">
        <f t="shared" si="377"/>
        <v>+11</v>
      </c>
      <c r="AB412" s="3">
        <v>45569</v>
      </c>
      <c r="AC412" s="3">
        <v>45579</v>
      </c>
      <c r="AD412" s="6" t="str">
        <f>IFERROR(IF(AC412-AB412&gt;0, "+" &amp; (AC412-AB412), AC412-AB412), "X")</f>
        <v>+10</v>
      </c>
      <c r="AE412" s="2" t="s">
        <v>5388</v>
      </c>
      <c r="AF412" s="2" t="s">
        <v>5388</v>
      </c>
      <c r="AG412" s="2" t="str">
        <f>IFERROR(AF412-AE412, "X")</f>
        <v>X</v>
      </c>
      <c r="AH412" s="3">
        <v>45579</v>
      </c>
      <c r="AI412" s="3">
        <f>AB412</f>
        <v>45569</v>
      </c>
      <c r="AJ412" s="3"/>
      <c r="AK412" s="2">
        <f t="shared" si="350"/>
        <v>-10</v>
      </c>
      <c r="AL412" s="2" t="s">
        <v>5567</v>
      </c>
      <c r="AM412" s="2" t="str">
        <f t="shared" si="351"/>
        <v>생산완료(-10)</v>
      </c>
      <c r="AN412" s="9">
        <f t="shared" si="352"/>
        <v>45635</v>
      </c>
      <c r="AO412" s="9">
        <f t="shared" si="353"/>
        <v>45636</v>
      </c>
      <c r="AP412" s="9"/>
      <c r="AQ412" s="2">
        <f t="shared" si="375"/>
        <v>1</v>
      </c>
      <c r="AR412" s="12" t="str">
        <f t="shared" si="354"/>
        <v>+1</v>
      </c>
      <c r="AS412" t="s">
        <v>5567</v>
      </c>
      <c r="AT412" t="str">
        <f t="shared" si="355"/>
        <v>생산완료(+1)</v>
      </c>
    </row>
    <row r="413" spans="2:46" x14ac:dyDescent="0.3">
      <c r="B413" s="2" t="s">
        <v>5415</v>
      </c>
      <c r="C413" s="7">
        <v>-3</v>
      </c>
      <c r="D413" s="2"/>
      <c r="E413" s="2" t="s">
        <v>5430</v>
      </c>
      <c r="F413" s="2"/>
      <c r="G413" s="2" t="s">
        <v>5408</v>
      </c>
      <c r="H413" s="2" t="s">
        <v>4430</v>
      </c>
      <c r="I413" s="2" t="str">
        <f t="shared" si="346"/>
        <v>20240924-1000154318-인쇄</v>
      </c>
      <c r="J413" s="2" t="str">
        <f t="shared" si="347"/>
        <v>20240924-1000154318-합지</v>
      </c>
      <c r="K413" s="2" t="str">
        <f t="shared" si="348"/>
        <v>20240924-1000154318-분단</v>
      </c>
      <c r="L413" s="2" t="str">
        <f t="shared" si="349"/>
        <v>20240924-1000154318-제대</v>
      </c>
      <c r="M413" s="2" t="str">
        <f>VLOOKUP(H413, '쿼리1'!$A:$R, 17, 0)</f>
        <v>무지</v>
      </c>
      <c r="N413" s="2" t="str">
        <f>VLOOKUP(H413, '쿼리1'!$A:$P, 15, 0)</f>
        <v>나이론90</v>
      </c>
      <c r="O413" s="2">
        <v>1000154318</v>
      </c>
      <c r="P413" s="2" t="str">
        <f>VLOOKUP(H413, '쿼리1'!$A:$R, 17, 0)</f>
        <v>무지</v>
      </c>
      <c r="Q413" s="4">
        <f>VLOOKUP(H413, '쿼리1'!$A:$U, 20, 0)</f>
        <v>15000</v>
      </c>
      <c r="R413" s="2" t="s">
        <v>5397</v>
      </c>
      <c r="S413" s="2" t="s">
        <v>31</v>
      </c>
      <c r="T413" s="2" t="s">
        <v>5397</v>
      </c>
      <c r="U413" s="2" t="s">
        <v>31</v>
      </c>
      <c r="V413" s="2" t="s">
        <v>5388</v>
      </c>
      <c r="W413" s="3" t="s">
        <v>5388</v>
      </c>
      <c r="X413" s="6" t="str">
        <f>IFERROR(W413-V413, "X")</f>
        <v>X</v>
      </c>
      <c r="Y413" s="3">
        <v>45568</v>
      </c>
      <c r="Z413" s="3">
        <v>45575</v>
      </c>
      <c r="AA413" s="6" t="str">
        <f t="shared" si="377"/>
        <v>+7</v>
      </c>
      <c r="AB413" s="3" t="s">
        <v>5388</v>
      </c>
      <c r="AC413" s="2" t="s">
        <v>5388</v>
      </c>
      <c r="AD413" s="6" t="str">
        <f>IFERROR(AC413-AB413, "X")</f>
        <v>X</v>
      </c>
      <c r="AE413" s="3">
        <v>45572</v>
      </c>
      <c r="AF413" s="3">
        <v>45575</v>
      </c>
      <c r="AG413" s="2" t="str">
        <f>IFERROR(IF(AF413-AE413&gt;0, "+" &amp; (AF413-AE413), AF413-AE413), "X")</f>
        <v>+3</v>
      </c>
      <c r="AH413" s="3">
        <v>45575</v>
      </c>
      <c r="AI413" s="3">
        <f>AE413</f>
        <v>45572</v>
      </c>
      <c r="AJ413" s="3"/>
      <c r="AK413" s="2">
        <f t="shared" si="350"/>
        <v>-3</v>
      </c>
      <c r="AL413" s="2" t="s">
        <v>5567</v>
      </c>
      <c r="AM413" s="2" t="str">
        <f t="shared" si="351"/>
        <v>생산완료(-3)</v>
      </c>
      <c r="AN413" s="9">
        <f t="shared" si="352"/>
        <v>45622</v>
      </c>
      <c r="AO413" s="9">
        <f t="shared" si="353"/>
        <v>45618</v>
      </c>
      <c r="AP413" s="9"/>
      <c r="AQ413" s="2">
        <f t="shared" si="375"/>
        <v>-4</v>
      </c>
      <c r="AR413" s="12">
        <f t="shared" si="354"/>
        <v>-4</v>
      </c>
      <c r="AS413" t="s">
        <v>5567</v>
      </c>
      <c r="AT413" t="str">
        <f t="shared" si="355"/>
        <v>생산완료(-4)</v>
      </c>
    </row>
    <row r="414" spans="2:46" x14ac:dyDescent="0.3">
      <c r="B414" s="2" t="s">
        <v>5575</v>
      </c>
      <c r="C414" s="7">
        <v>-14</v>
      </c>
      <c r="D414" s="2" t="s">
        <v>5415</v>
      </c>
      <c r="E414" s="2" t="s">
        <v>5486</v>
      </c>
      <c r="F414" s="2" t="s">
        <v>5429</v>
      </c>
      <c r="G414" s="2"/>
      <c r="H414" s="2" t="s">
        <v>4626</v>
      </c>
      <c r="I414" s="2" t="str">
        <f t="shared" si="346"/>
        <v>20240924-1000156558-인쇄</v>
      </c>
      <c r="J414" s="2" t="str">
        <f t="shared" si="347"/>
        <v>20240924-1000156558-합지</v>
      </c>
      <c r="K414" s="2" t="str">
        <f t="shared" si="348"/>
        <v>20240924-1000156558-분단</v>
      </c>
      <c r="L414" s="2" t="str">
        <f t="shared" si="349"/>
        <v>20240924-1000156558-제대</v>
      </c>
      <c r="M414" s="2" t="str">
        <f>VLOOKUP(H414, '쿼리1'!$A:$R, 17, 0)</f>
        <v>4도-MH)24결 버터 시나몬롤 페스츄리237g</v>
      </c>
      <c r="N414" s="2" t="str">
        <f>VLOOKUP(H414, '쿼리1'!$A:$P, 15, 0)</f>
        <v>오씨피피(투명)40</v>
      </c>
      <c r="O414" s="2">
        <v>1000156558</v>
      </c>
      <c r="P414" s="2" t="str">
        <f>VLOOKUP(H414, '쿼리1'!$A:$R, 17, 0)</f>
        <v>4도-MH)24결 버터 시나몬롤 페스츄리237g</v>
      </c>
      <c r="Q414" s="4">
        <f>VLOOKUP(H414, '쿼리1'!$A:$U, 20, 0)</f>
        <v>32</v>
      </c>
      <c r="R414" s="2" t="s">
        <v>31</v>
      </c>
      <c r="S414" s="2" t="s">
        <v>5399</v>
      </c>
      <c r="T414" s="2" t="s">
        <v>31</v>
      </c>
      <c r="U414" s="2" t="s">
        <v>5397</v>
      </c>
      <c r="V414" s="3">
        <v>45565</v>
      </c>
      <c r="W414" s="3">
        <v>45562</v>
      </c>
      <c r="X414" s="6">
        <f t="shared" ref="X414:X415" si="378">IFERROR(IF(W414-V414&gt;0, "+" &amp; (W414-V414), W414-V414), "X")</f>
        <v>-3</v>
      </c>
      <c r="Y414" s="3">
        <v>45568</v>
      </c>
      <c r="Z414" s="5" t="s">
        <v>5396</v>
      </c>
      <c r="AA414" s="6">
        <f ca="1">TODAY()-Y414</f>
        <v>88</v>
      </c>
      <c r="AB414" s="3">
        <v>45569</v>
      </c>
      <c r="AC414" s="3">
        <v>45583</v>
      </c>
      <c r="AD414" s="6" t="str">
        <f t="shared" ref="AD414:AD415" si="379">IFERROR(IF(AC414-AB414&gt;0, "+" &amp; (AC414-AB414), AC414-AB414), "X")</f>
        <v>+14</v>
      </c>
      <c r="AE414" s="2" t="s">
        <v>5388</v>
      </c>
      <c r="AF414" s="2" t="s">
        <v>5388</v>
      </c>
      <c r="AG414" s="2" t="str">
        <f>IFERROR(AF414-AE414, "X")</f>
        <v>X</v>
      </c>
      <c r="AH414" s="3">
        <v>45583</v>
      </c>
      <c r="AI414" s="3">
        <f>AB414</f>
        <v>45569</v>
      </c>
      <c r="AJ414" s="3"/>
      <c r="AK414" s="2">
        <f t="shared" si="350"/>
        <v>-14</v>
      </c>
      <c r="AL414" s="2" t="s">
        <v>5567</v>
      </c>
      <c r="AM414" s="2" t="str">
        <f t="shared" si="351"/>
        <v>생산완료(-14)</v>
      </c>
      <c r="AN414" s="9">
        <f t="shared" si="352"/>
        <v>45583</v>
      </c>
      <c r="AO414" s="9">
        <f t="shared" si="353"/>
        <v>45658</v>
      </c>
      <c r="AP414" s="9"/>
      <c r="AQ414" s="2">
        <f t="shared" si="375"/>
        <v>75</v>
      </c>
      <c r="AR414" s="12" t="str">
        <f t="shared" si="354"/>
        <v>+75</v>
      </c>
      <c r="AS414" t="s">
        <v>5567</v>
      </c>
      <c r="AT414" t="str">
        <f t="shared" si="355"/>
        <v>생산완료(+75)</v>
      </c>
    </row>
    <row r="415" spans="2:46" x14ac:dyDescent="0.3">
      <c r="B415" s="2" t="s">
        <v>5576</v>
      </c>
      <c r="C415" s="7">
        <v>-20</v>
      </c>
      <c r="D415" s="2" t="s">
        <v>5409</v>
      </c>
      <c r="E415" s="2" t="s">
        <v>5430</v>
      </c>
      <c r="F415" s="2" t="s">
        <v>5425</v>
      </c>
      <c r="G415" s="2" t="s">
        <v>5431</v>
      </c>
      <c r="H415" s="2" t="s">
        <v>454</v>
      </c>
      <c r="I415" s="2" t="str">
        <f t="shared" si="346"/>
        <v>20240924-1000162760-인쇄</v>
      </c>
      <c r="J415" s="2" t="str">
        <f t="shared" si="347"/>
        <v>20240924-1000162760-합지</v>
      </c>
      <c r="K415" s="2" t="str">
        <f t="shared" si="348"/>
        <v>20240924-1000162760-분단</v>
      </c>
      <c r="L415" s="2" t="str">
        <f t="shared" si="349"/>
        <v>20240924-1000162760-제대</v>
      </c>
      <c r="M415" s="2" t="str">
        <f>VLOOKUP(H415, '쿼리1'!$A:$R, 17, 0)</f>
        <v>1도-웰빙익스프레스(WELLBEING EXPRESS)-630</v>
      </c>
      <c r="N415" s="2" t="str">
        <f>VLOOKUP(H415, '쿼리1'!$A:$P, 15, 0)</f>
        <v>전후노루지증착120</v>
      </c>
      <c r="O415" s="2">
        <v>1000162760</v>
      </c>
      <c r="P415" s="2" t="str">
        <f>VLOOKUP(H415, '쿼리1'!$A:$R, 17, 0)</f>
        <v>1도-웰빙익스프레스(WELLBEING EXPRESS)-630</v>
      </c>
      <c r="Q415" s="4">
        <f>VLOOKUP(H415, '쿼리1'!$A:$U, 20, 0)</f>
        <v>6349</v>
      </c>
      <c r="R415" s="2" t="s">
        <v>31</v>
      </c>
      <c r="S415" s="2" t="s">
        <v>31</v>
      </c>
      <c r="T415" s="2" t="s">
        <v>31</v>
      </c>
      <c r="U415" s="2" t="s">
        <v>31</v>
      </c>
      <c r="V415" s="3">
        <v>45566</v>
      </c>
      <c r="W415" s="3">
        <v>45566</v>
      </c>
      <c r="X415" s="6">
        <f t="shared" si="378"/>
        <v>0</v>
      </c>
      <c r="Y415" s="3">
        <v>45568</v>
      </c>
      <c r="Z415" s="3">
        <v>45575</v>
      </c>
      <c r="AA415" s="6" t="str">
        <f t="shared" ref="AA415:AA427" si="380">IFERROR(IF(Z415-Y415&gt;0, "+" &amp; (Z415-Y415), Z415-Y415), "X")</f>
        <v>+7</v>
      </c>
      <c r="AB415" s="3">
        <v>45569</v>
      </c>
      <c r="AC415" s="3">
        <v>45586</v>
      </c>
      <c r="AD415" s="6" t="str">
        <f t="shared" si="379"/>
        <v>+17</v>
      </c>
      <c r="AE415" s="3">
        <v>45573</v>
      </c>
      <c r="AF415" s="3">
        <v>45593</v>
      </c>
      <c r="AG415" s="2" t="str">
        <f t="shared" ref="AG415:AG416" si="381">IFERROR(IF(AF415-AE415&gt;0, "+" &amp; (AF415-AE415), AF415-AE415), "X")</f>
        <v>+20</v>
      </c>
      <c r="AH415" s="3">
        <v>45593</v>
      </c>
      <c r="AI415" s="3">
        <f t="shared" ref="AI415:AI416" si="382">AE415</f>
        <v>45573</v>
      </c>
      <c r="AJ415" s="3"/>
      <c r="AK415" s="2">
        <f t="shared" si="350"/>
        <v>-20</v>
      </c>
      <c r="AL415" s="2" t="s">
        <v>5567</v>
      </c>
      <c r="AM415" s="2" t="str">
        <f t="shared" si="351"/>
        <v>생산완료(-20)</v>
      </c>
      <c r="AN415" s="9">
        <f t="shared" si="352"/>
        <v>45593</v>
      </c>
      <c r="AO415" s="9">
        <f t="shared" si="353"/>
        <v>45573</v>
      </c>
      <c r="AP415" s="9"/>
      <c r="AQ415" s="2">
        <f t="shared" si="375"/>
        <v>-20</v>
      </c>
      <c r="AR415" s="12">
        <f t="shared" si="354"/>
        <v>-20</v>
      </c>
      <c r="AS415" t="s">
        <v>5567</v>
      </c>
      <c r="AT415" t="str">
        <f t="shared" si="355"/>
        <v>생산완료(-20)</v>
      </c>
    </row>
    <row r="416" spans="2:46" x14ac:dyDescent="0.3">
      <c r="B416" s="2" t="s">
        <v>5418</v>
      </c>
      <c r="C416" s="7">
        <v>-4</v>
      </c>
      <c r="D416" s="2"/>
      <c r="E416" s="2" t="s">
        <v>5412</v>
      </c>
      <c r="F416" s="2"/>
      <c r="G416" s="2" t="s">
        <v>5451</v>
      </c>
      <c r="H416" s="2" t="s">
        <v>266</v>
      </c>
      <c r="I416" s="2" t="str">
        <f t="shared" si="346"/>
        <v>20240924-1000162997-인쇄</v>
      </c>
      <c r="J416" s="2" t="str">
        <f t="shared" si="347"/>
        <v>20240924-1000162997-합지</v>
      </c>
      <c r="K416" s="2" t="str">
        <f t="shared" si="348"/>
        <v>20240924-1000162997-분단</v>
      </c>
      <c r="L416" s="2" t="str">
        <f t="shared" si="349"/>
        <v>20240924-1000162997-제대</v>
      </c>
      <c r="M416" s="2" t="str">
        <f>VLOOKUP(H416, '쿼리1'!$A:$R, 17, 0)</f>
        <v>무지</v>
      </c>
      <c r="N416" s="2" t="str">
        <f>VLOOKUP(H416, '쿼리1'!$A:$P, 15, 0)</f>
        <v>패나이론120</v>
      </c>
      <c r="O416" s="2">
        <v>1000162997</v>
      </c>
      <c r="P416" s="2" t="str">
        <f>VLOOKUP(H416, '쿼리1'!$A:$R, 17, 0)</f>
        <v>무지</v>
      </c>
      <c r="Q416" s="4">
        <f>VLOOKUP(H416, '쿼리1'!$A:$U, 20, 0)</f>
        <v>80000</v>
      </c>
      <c r="R416" s="2" t="s">
        <v>5397</v>
      </c>
      <c r="S416" s="2" t="s">
        <v>31</v>
      </c>
      <c r="T416" s="2" t="s">
        <v>5397</v>
      </c>
      <c r="U416" s="2" t="s">
        <v>31</v>
      </c>
      <c r="V416" s="2" t="s">
        <v>5388</v>
      </c>
      <c r="W416" s="3" t="s">
        <v>5388</v>
      </c>
      <c r="X416" s="6" t="str">
        <f>IFERROR(W416-V416, "X")</f>
        <v>X</v>
      </c>
      <c r="Y416" s="3">
        <v>45575</v>
      </c>
      <c r="Z416" s="3">
        <v>45576</v>
      </c>
      <c r="AA416" s="6" t="str">
        <f t="shared" si="380"/>
        <v>+1</v>
      </c>
      <c r="AB416" s="3" t="s">
        <v>5388</v>
      </c>
      <c r="AC416" s="2" t="s">
        <v>5388</v>
      </c>
      <c r="AD416" s="6" t="str">
        <f>IFERROR(AC416-AB416, "X")</f>
        <v>X</v>
      </c>
      <c r="AE416" s="3">
        <v>45579</v>
      </c>
      <c r="AF416" s="3">
        <v>45583</v>
      </c>
      <c r="AG416" s="2" t="str">
        <f t="shared" si="381"/>
        <v>+4</v>
      </c>
      <c r="AH416" s="3">
        <v>45583</v>
      </c>
      <c r="AI416" s="3">
        <f t="shared" si="382"/>
        <v>45579</v>
      </c>
      <c r="AJ416" s="3"/>
      <c r="AK416" s="2">
        <f t="shared" si="350"/>
        <v>-4</v>
      </c>
      <c r="AL416" s="2" t="s">
        <v>5567</v>
      </c>
      <c r="AM416" s="2" t="str">
        <f t="shared" si="351"/>
        <v>생산완료(-4)</v>
      </c>
      <c r="AN416" s="9">
        <f t="shared" si="352"/>
        <v>45583</v>
      </c>
      <c r="AO416" s="9">
        <f t="shared" si="353"/>
        <v>45579</v>
      </c>
      <c r="AP416" s="9"/>
      <c r="AQ416" s="2">
        <f t="shared" si="375"/>
        <v>-4</v>
      </c>
      <c r="AR416" s="12">
        <f t="shared" si="354"/>
        <v>-4</v>
      </c>
      <c r="AS416" t="s">
        <v>5567</v>
      </c>
      <c r="AT416" t="str">
        <f t="shared" si="355"/>
        <v>생산완료(-4)</v>
      </c>
    </row>
    <row r="417" spans="2:46" x14ac:dyDescent="0.3">
      <c r="B417" s="2" t="s">
        <v>5433</v>
      </c>
      <c r="C417" s="7">
        <v>18</v>
      </c>
      <c r="D417" s="2" t="s">
        <v>5415</v>
      </c>
      <c r="E417" s="2" t="s">
        <v>5415</v>
      </c>
      <c r="F417" s="2" t="s">
        <v>5489</v>
      </c>
      <c r="G417" s="2"/>
      <c r="H417" s="2" t="s">
        <v>5233</v>
      </c>
      <c r="I417" s="2" t="str">
        <f t="shared" si="346"/>
        <v>20240924-1000168180-인쇄</v>
      </c>
      <c r="J417" s="2" t="str">
        <f t="shared" si="347"/>
        <v>20240924-1000168180-합지</v>
      </c>
      <c r="K417" s="2" t="str">
        <f t="shared" si="348"/>
        <v>20240924-1000168180-분단</v>
      </c>
      <c r="L417" s="2" t="str">
        <f t="shared" si="349"/>
        <v>20240924-1000168180-제대</v>
      </c>
      <c r="M417" s="2" t="str">
        <f>VLOOKUP(H417, '쿼리1'!$A:$R, 17, 0)</f>
        <v>2도-스웰리 브리오쉬 50 (냉동)</v>
      </c>
      <c r="N417" s="2" t="str">
        <f>VLOOKUP(H417, '쿼리1'!$A:$P, 15, 0)</f>
        <v>오씨피피(투명)40</v>
      </c>
      <c r="O417" s="2">
        <v>1000168180</v>
      </c>
      <c r="P417" s="2" t="str">
        <f>VLOOKUP(H417, '쿼리1'!$A:$R, 17, 0)</f>
        <v>2도-스웰리 브리오쉬 50 (냉동)</v>
      </c>
      <c r="Q417" s="4">
        <f>VLOOKUP(H417, '쿼리1'!$A:$U, 20, 0)</f>
        <v>16</v>
      </c>
      <c r="R417" s="2" t="s">
        <v>31</v>
      </c>
      <c r="S417" s="2" t="s">
        <v>31</v>
      </c>
      <c r="T417" s="2" t="s">
        <v>5399</v>
      </c>
      <c r="U417" s="2" t="s">
        <v>5397</v>
      </c>
      <c r="V417" s="3">
        <v>45565</v>
      </c>
      <c r="W417" s="3">
        <v>45562</v>
      </c>
      <c r="X417" s="6">
        <f t="shared" ref="X417:X423" si="383">IFERROR(IF(W417-V417&gt;0, "+" &amp; (W417-V417), W417-V417), "X")</f>
        <v>-3</v>
      </c>
      <c r="Y417" s="3">
        <v>45568</v>
      </c>
      <c r="Z417" s="3">
        <v>45565</v>
      </c>
      <c r="AA417" s="6">
        <f t="shared" si="380"/>
        <v>-3</v>
      </c>
      <c r="AB417" s="3">
        <v>45569</v>
      </c>
      <c r="AC417" s="5" t="s">
        <v>5396</v>
      </c>
      <c r="AD417" s="6">
        <f ca="1">TODAY()-AB417</f>
        <v>87</v>
      </c>
      <c r="AE417" s="2" t="s">
        <v>5388</v>
      </c>
      <c r="AF417" s="2" t="s">
        <v>5388</v>
      </c>
      <c r="AG417" s="2" t="str">
        <f>IFERROR(AF417-AE417, "X")</f>
        <v>X</v>
      </c>
      <c r="AH417" s="3">
        <v>45565</v>
      </c>
      <c r="AI417" s="3">
        <v>45583</v>
      </c>
      <c r="AJ417" s="3"/>
      <c r="AK417" s="2" t="str">
        <f t="shared" si="350"/>
        <v>+18</v>
      </c>
      <c r="AL417" s="2" t="s">
        <v>5567</v>
      </c>
      <c r="AM417" s="2" t="str">
        <f t="shared" si="351"/>
        <v>생산완료(+18)</v>
      </c>
      <c r="AN417" s="9">
        <f t="shared" si="352"/>
        <v>45645</v>
      </c>
      <c r="AO417" s="9">
        <f t="shared" si="353"/>
        <v>45642</v>
      </c>
      <c r="AP417" s="9"/>
      <c r="AQ417" s="2">
        <f t="shared" si="375"/>
        <v>-3</v>
      </c>
      <c r="AR417" s="12">
        <f t="shared" si="354"/>
        <v>-3</v>
      </c>
      <c r="AS417" t="s">
        <v>5567</v>
      </c>
      <c r="AT417" t="str">
        <f t="shared" si="355"/>
        <v>생산완료(-3)</v>
      </c>
    </row>
    <row r="418" spans="2:46" x14ac:dyDescent="0.3">
      <c r="B418" s="2" t="s">
        <v>5407</v>
      </c>
      <c r="C418" s="7">
        <v>-6</v>
      </c>
      <c r="D418" s="2" t="s">
        <v>5415</v>
      </c>
      <c r="E418" s="2" t="s">
        <v>5412</v>
      </c>
      <c r="F418" s="2" t="s">
        <v>5444</v>
      </c>
      <c r="G418" s="2" t="s">
        <v>5424</v>
      </c>
      <c r="H418" s="2" t="s">
        <v>3660</v>
      </c>
      <c r="I418" s="2" t="str">
        <f t="shared" si="346"/>
        <v>20240924-1000169142-인쇄</v>
      </c>
      <c r="J418" s="2" t="str">
        <f t="shared" si="347"/>
        <v>20240924-1000169142-합지</v>
      </c>
      <c r="K418" s="2" t="str">
        <f t="shared" si="348"/>
        <v>20240924-1000169142-분단</v>
      </c>
      <c r="L418" s="2" t="str">
        <f t="shared" si="349"/>
        <v>20240924-1000169142-제대</v>
      </c>
      <c r="M418" s="2" t="str">
        <f>VLOOKUP(H418, '쿼리1'!$A:$R, 17, 0)</f>
        <v>2도-애플라인드</v>
      </c>
      <c r="N418" s="2" t="str">
        <f>VLOOKUP(H418, '쿼리1'!$A:$P, 15, 0)</f>
        <v>패트(유백)90</v>
      </c>
      <c r="O418" s="2">
        <v>1000169142</v>
      </c>
      <c r="P418" s="2" t="str">
        <f>VLOOKUP(H418, '쿼리1'!$A:$R, 17, 0)</f>
        <v>2도-애플라인드</v>
      </c>
      <c r="Q418" s="4">
        <f>VLOOKUP(H418, '쿼리1'!$A:$U, 20, 0)</f>
        <v>18750</v>
      </c>
      <c r="R418" s="2" t="s">
        <v>31</v>
      </c>
      <c r="S418" s="2" t="s">
        <v>31</v>
      </c>
      <c r="T418" s="2" t="s">
        <v>31</v>
      </c>
      <c r="U418" s="2" t="s">
        <v>31</v>
      </c>
      <c r="V418" s="3">
        <v>45565</v>
      </c>
      <c r="W418" s="3">
        <v>45562</v>
      </c>
      <c r="X418" s="6">
        <f t="shared" si="383"/>
        <v>-3</v>
      </c>
      <c r="Y418" s="3">
        <v>45568</v>
      </c>
      <c r="Z418" s="3">
        <v>45569</v>
      </c>
      <c r="AA418" s="6" t="str">
        <f t="shared" si="380"/>
        <v>+1</v>
      </c>
      <c r="AB418" s="3">
        <v>45569</v>
      </c>
      <c r="AC418" s="3">
        <v>45579</v>
      </c>
      <c r="AD418" s="6" t="str">
        <f>IFERROR(IF(AC418-AB418&gt;0, "+" &amp; (AC418-AB418), AC418-AB418), "X")</f>
        <v>+10</v>
      </c>
      <c r="AE418" s="3">
        <v>45573</v>
      </c>
      <c r="AF418" s="3">
        <v>45575</v>
      </c>
      <c r="AG418" s="2" t="str">
        <f>IFERROR(IF(AF418-AE418&gt;0, "+" &amp; (AF418-AE418), AF418-AE418), "X")</f>
        <v>+2</v>
      </c>
      <c r="AH418" s="3">
        <v>45579</v>
      </c>
      <c r="AI418" s="3">
        <f>AE418</f>
        <v>45573</v>
      </c>
      <c r="AJ418" s="3"/>
      <c r="AK418" s="2">
        <f t="shared" si="350"/>
        <v>-6</v>
      </c>
      <c r="AL418" s="2" t="s">
        <v>5567</v>
      </c>
      <c r="AM418" s="2" t="str">
        <f t="shared" si="351"/>
        <v>생산완료(-6)</v>
      </c>
      <c r="AN418" s="9">
        <f t="shared" si="352"/>
        <v>45579</v>
      </c>
      <c r="AO418" s="9">
        <f t="shared" si="353"/>
        <v>45575</v>
      </c>
      <c r="AP418" s="9"/>
      <c r="AQ418" s="2">
        <f t="shared" si="375"/>
        <v>-4</v>
      </c>
      <c r="AR418" s="12">
        <f t="shared" si="354"/>
        <v>-4</v>
      </c>
      <c r="AS418" t="s">
        <v>5567</v>
      </c>
      <c r="AT418" t="str">
        <f t="shared" si="355"/>
        <v>생산완료(-4)</v>
      </c>
    </row>
    <row r="419" spans="2:46" x14ac:dyDescent="0.3">
      <c r="B419" s="2" t="s">
        <v>5456</v>
      </c>
      <c r="C419" s="7">
        <v>12</v>
      </c>
      <c r="D419" s="2" t="s">
        <v>5409</v>
      </c>
      <c r="E419" s="2" t="s">
        <v>5430</v>
      </c>
      <c r="F419" s="2"/>
      <c r="G419" s="2" t="s">
        <v>5491</v>
      </c>
      <c r="H419" s="2" t="s">
        <v>3698</v>
      </c>
      <c r="I419" s="2" t="str">
        <f t="shared" si="346"/>
        <v>20240924-1000169156-인쇄</v>
      </c>
      <c r="J419" s="2" t="str">
        <f t="shared" si="347"/>
        <v>20240924-1000169156-합지</v>
      </c>
      <c r="K419" s="2" t="str">
        <f t="shared" si="348"/>
        <v>20240924-1000169156-분단</v>
      </c>
      <c r="L419" s="2" t="str">
        <f t="shared" si="349"/>
        <v>20240924-1000169156-제대</v>
      </c>
      <c r="M419" s="2" t="str">
        <f>VLOOKUP(H419, '쿼리1'!$A:$R, 17, 0)</f>
        <v>2도-홍시궁-믹스용 아이스홍시 5kg</v>
      </c>
      <c r="N419" s="2" t="str">
        <f>VLOOKUP(H419, '쿼리1'!$A:$P, 15, 0)</f>
        <v>나이론100</v>
      </c>
      <c r="O419" s="2">
        <v>1000169156</v>
      </c>
      <c r="P419" s="2" t="str">
        <f>VLOOKUP(H419, '쿼리1'!$A:$R, 17, 0)</f>
        <v>2도-홍시궁-믹스용 아이스홍시 5kg</v>
      </c>
      <c r="Q419" s="4">
        <f>VLOOKUP(H419, '쿼리1'!$A:$U, 20, 0)</f>
        <v>16000</v>
      </c>
      <c r="R419" s="2" t="s">
        <v>31</v>
      </c>
      <c r="S419" s="2" t="s">
        <v>31</v>
      </c>
      <c r="T419" s="2" t="s">
        <v>5397</v>
      </c>
      <c r="U419" s="2" t="s">
        <v>5399</v>
      </c>
      <c r="V419" s="3">
        <v>45565</v>
      </c>
      <c r="W419" s="3">
        <v>45565</v>
      </c>
      <c r="X419" s="6">
        <f t="shared" si="383"/>
        <v>0</v>
      </c>
      <c r="Y419" s="3">
        <v>45568</v>
      </c>
      <c r="Z419" s="3">
        <v>45575</v>
      </c>
      <c r="AA419" s="6" t="str">
        <f t="shared" si="380"/>
        <v>+7</v>
      </c>
      <c r="AB419" s="5" t="s">
        <v>5388</v>
      </c>
      <c r="AC419" s="2" t="s">
        <v>5388</v>
      </c>
      <c r="AD419" s="6" t="str">
        <f t="shared" ref="AD419:AD427" si="384">IFERROR(AC419-AB419, "X")</f>
        <v>X</v>
      </c>
      <c r="AE419" s="3">
        <v>45572</v>
      </c>
      <c r="AF419" s="5" t="s">
        <v>5396</v>
      </c>
      <c r="AG419" s="6">
        <f ca="1">TODAY()-AE419</f>
        <v>84</v>
      </c>
      <c r="AH419" s="3">
        <v>45575</v>
      </c>
      <c r="AI419" s="3">
        <v>45587</v>
      </c>
      <c r="AJ419" s="3"/>
      <c r="AK419" s="2" t="str">
        <f t="shared" si="350"/>
        <v>+12</v>
      </c>
      <c r="AL419" s="2" t="s">
        <v>5567</v>
      </c>
      <c r="AM419" s="2" t="str">
        <f t="shared" si="351"/>
        <v>생산완료(+12)</v>
      </c>
      <c r="AN419" s="9">
        <f t="shared" si="352"/>
        <v>45575</v>
      </c>
      <c r="AO419" s="9">
        <f t="shared" si="353"/>
        <v>45587</v>
      </c>
      <c r="AP419" s="9"/>
      <c r="AQ419" s="2">
        <f t="shared" si="375"/>
        <v>12</v>
      </c>
      <c r="AR419" s="12" t="str">
        <f t="shared" si="354"/>
        <v>+12</v>
      </c>
      <c r="AS419" t="s">
        <v>5567</v>
      </c>
      <c r="AT419" t="str">
        <f t="shared" si="355"/>
        <v>생산완료(+12)</v>
      </c>
    </row>
    <row r="420" spans="2:46" x14ac:dyDescent="0.3">
      <c r="B420" s="2" t="s">
        <v>5415</v>
      </c>
      <c r="C420" s="7">
        <v>-3</v>
      </c>
      <c r="D420" s="2" t="s">
        <v>5444</v>
      </c>
      <c r="E420" s="2" t="s">
        <v>5430</v>
      </c>
      <c r="F420" s="2"/>
      <c r="G420" s="2" t="s">
        <v>5408</v>
      </c>
      <c r="H420" s="2" t="s">
        <v>614</v>
      </c>
      <c r="I420" s="2" t="str">
        <f t="shared" si="346"/>
        <v>20240924-1000169159-인쇄</v>
      </c>
      <c r="J420" s="2" t="str">
        <f t="shared" si="347"/>
        <v>20240924-1000169159-합지</v>
      </c>
      <c r="K420" s="2" t="str">
        <f t="shared" si="348"/>
        <v>20240924-1000169159-분단</v>
      </c>
      <c r="L420" s="2" t="str">
        <f t="shared" si="349"/>
        <v>20240924-1000169159-제대</v>
      </c>
      <c r="M420" s="2" t="str">
        <f>VLOOKUP(H420, '쿼리1'!$A:$R, 17, 0)</f>
        <v>6도-군용-수협 가리비 1kg(국산)-감천항</v>
      </c>
      <c r="N420" s="2" t="str">
        <f>VLOOKUP(H420, '쿼리1'!$A:$P, 15, 0)</f>
        <v>나이론(옥텐)130</v>
      </c>
      <c r="O420" s="2">
        <v>1000169159</v>
      </c>
      <c r="P420" s="2" t="str">
        <f>VLOOKUP(H420, '쿼리1'!$A:$R, 17, 0)</f>
        <v>6도-군용-수협 가리비 1kg(국산)-감천항</v>
      </c>
      <c r="Q420" s="4">
        <f>VLOOKUP(H420, '쿼리1'!$A:$U, 20, 0)</f>
        <v>25000</v>
      </c>
      <c r="R420" s="2" t="s">
        <v>31</v>
      </c>
      <c r="S420" s="2" t="s">
        <v>31</v>
      </c>
      <c r="T420" s="2" t="s">
        <v>5397</v>
      </c>
      <c r="U420" s="2" t="s">
        <v>31</v>
      </c>
      <c r="V420" s="3">
        <v>45565</v>
      </c>
      <c r="W420" s="3">
        <v>45575</v>
      </c>
      <c r="X420" s="6" t="str">
        <f t="shared" si="383"/>
        <v>+10</v>
      </c>
      <c r="Y420" s="3">
        <v>45568</v>
      </c>
      <c r="Z420" s="3">
        <v>45575</v>
      </c>
      <c r="AA420" s="6" t="str">
        <f t="shared" si="380"/>
        <v>+7</v>
      </c>
      <c r="AB420" s="3" t="s">
        <v>5388</v>
      </c>
      <c r="AC420" s="2" t="s">
        <v>5388</v>
      </c>
      <c r="AD420" s="6" t="str">
        <f t="shared" si="384"/>
        <v>X</v>
      </c>
      <c r="AE420" s="3">
        <v>45572</v>
      </c>
      <c r="AF420" s="3">
        <v>45575</v>
      </c>
      <c r="AG420" s="2" t="str">
        <f t="shared" ref="AG420:AG426" si="385">IFERROR(IF(AF420-AE420&gt;0, "+" &amp; (AF420-AE420), AF420-AE420), "X")</f>
        <v>+3</v>
      </c>
      <c r="AH420" s="3">
        <v>45575</v>
      </c>
      <c r="AI420" s="3">
        <f t="shared" ref="AI420:AI426" si="386">AE420</f>
        <v>45572</v>
      </c>
      <c r="AJ420" s="3"/>
      <c r="AK420" s="2">
        <f t="shared" si="350"/>
        <v>-3</v>
      </c>
      <c r="AL420" s="2" t="s">
        <v>5567</v>
      </c>
      <c r="AM420" s="2" t="str">
        <f t="shared" si="351"/>
        <v>생산완료(-3)</v>
      </c>
      <c r="AN420" s="9">
        <f t="shared" si="352"/>
        <v>45575</v>
      </c>
      <c r="AO420" s="9">
        <f t="shared" si="353"/>
        <v>45572</v>
      </c>
      <c r="AP420" s="9"/>
      <c r="AQ420" s="2">
        <f t="shared" si="375"/>
        <v>-3</v>
      </c>
      <c r="AR420" s="12">
        <f t="shared" si="354"/>
        <v>-3</v>
      </c>
      <c r="AS420" t="s">
        <v>5567</v>
      </c>
      <c r="AT420" t="str">
        <f t="shared" si="355"/>
        <v>생산완료(-3)</v>
      </c>
    </row>
    <row r="421" spans="2:46" x14ac:dyDescent="0.3">
      <c r="B421" s="2" t="s">
        <v>5575</v>
      </c>
      <c r="C421" s="7">
        <v>-14</v>
      </c>
      <c r="D421" s="2" t="s">
        <v>5449</v>
      </c>
      <c r="E421" s="2" t="s">
        <v>5430</v>
      </c>
      <c r="F421" s="2"/>
      <c r="G421" s="2" t="s">
        <v>5443</v>
      </c>
      <c r="H421" s="2" t="s">
        <v>4019</v>
      </c>
      <c r="I421" s="2" t="str">
        <f t="shared" si="346"/>
        <v>20240924-1000169166-인쇄</v>
      </c>
      <c r="J421" s="2" t="str">
        <f t="shared" si="347"/>
        <v>20240924-1000169166-합지</v>
      </c>
      <c r="K421" s="2" t="str">
        <f t="shared" si="348"/>
        <v>20240924-1000169166-분단</v>
      </c>
      <c r="L421" s="2" t="str">
        <f t="shared" si="349"/>
        <v>20240924-1000169166-제대</v>
      </c>
      <c r="M421" s="2" t="str">
        <f>VLOOKUP(H421, '쿼리1'!$A:$R, 17, 0)</f>
        <v>6도-군용-수협 자숙홍합살 1kg(국산)-감천항</v>
      </c>
      <c r="N421" s="2" t="str">
        <f>VLOOKUP(H421, '쿼리1'!$A:$P, 15, 0)</f>
        <v>나이론(옥텐)130</v>
      </c>
      <c r="O421" s="2">
        <v>1000169166</v>
      </c>
      <c r="P421" s="2" t="str">
        <f>VLOOKUP(H421, '쿼리1'!$A:$R, 17, 0)</f>
        <v>6도-군용-수협 자숙홍합살 1kg(국산)-감천항</v>
      </c>
      <c r="Q421" s="4">
        <f>VLOOKUP(H421, '쿼리1'!$A:$U, 20, 0)</f>
        <v>25000</v>
      </c>
      <c r="R421" s="2" t="s">
        <v>31</v>
      </c>
      <c r="S421" s="2" t="s">
        <v>31</v>
      </c>
      <c r="T421" s="2" t="s">
        <v>5397</v>
      </c>
      <c r="U421" s="2" t="s">
        <v>31</v>
      </c>
      <c r="V421" s="3">
        <v>45565</v>
      </c>
      <c r="W421" s="3">
        <v>45586</v>
      </c>
      <c r="X421" s="6" t="str">
        <f t="shared" si="383"/>
        <v>+21</v>
      </c>
      <c r="Y421" s="3">
        <v>45568</v>
      </c>
      <c r="Z421" s="3">
        <v>45575</v>
      </c>
      <c r="AA421" s="6" t="str">
        <f t="shared" si="380"/>
        <v>+7</v>
      </c>
      <c r="AB421" s="3" t="s">
        <v>5388</v>
      </c>
      <c r="AC421" s="2" t="s">
        <v>5388</v>
      </c>
      <c r="AD421" s="6" t="str">
        <f t="shared" si="384"/>
        <v>X</v>
      </c>
      <c r="AE421" s="3">
        <v>45572</v>
      </c>
      <c r="AF421" s="3">
        <v>45580</v>
      </c>
      <c r="AG421" s="2" t="str">
        <f t="shared" si="385"/>
        <v>+8</v>
      </c>
      <c r="AH421" s="3">
        <v>45586</v>
      </c>
      <c r="AI421" s="3">
        <f t="shared" si="386"/>
        <v>45572</v>
      </c>
      <c r="AJ421" s="3"/>
      <c r="AK421" s="2">
        <f t="shared" si="350"/>
        <v>-14</v>
      </c>
      <c r="AL421" s="2" t="s">
        <v>5567</v>
      </c>
      <c r="AM421" s="2" t="str">
        <f t="shared" si="351"/>
        <v>생산완료(-14)</v>
      </c>
      <c r="AN421" s="9">
        <f t="shared" si="352"/>
        <v>45586</v>
      </c>
      <c r="AO421" s="9">
        <f t="shared" si="353"/>
        <v>45572</v>
      </c>
      <c r="AP421" s="9"/>
      <c r="AQ421" s="2">
        <f t="shared" si="375"/>
        <v>-14</v>
      </c>
      <c r="AR421" s="12">
        <f t="shared" si="354"/>
        <v>-14</v>
      </c>
      <c r="AS421" t="s">
        <v>5567</v>
      </c>
      <c r="AT421" t="str">
        <f t="shared" si="355"/>
        <v>생산완료(-14)</v>
      </c>
    </row>
    <row r="422" spans="2:46" x14ac:dyDescent="0.3">
      <c r="B422" s="2" t="s">
        <v>5415</v>
      </c>
      <c r="C422" s="7">
        <v>-3</v>
      </c>
      <c r="D422" s="2" t="s">
        <v>5415</v>
      </c>
      <c r="E422" s="2" t="s">
        <v>5405</v>
      </c>
      <c r="F422" s="2"/>
      <c r="G422" s="2" t="s">
        <v>5408</v>
      </c>
      <c r="H422" s="2" t="s">
        <v>3674</v>
      </c>
      <c r="I422" s="2" t="str">
        <f t="shared" si="346"/>
        <v>20240924-1000169175-인쇄</v>
      </c>
      <c r="J422" s="2" t="str">
        <f t="shared" si="347"/>
        <v>20240924-1000169175-합지</v>
      </c>
      <c r="K422" s="2" t="str">
        <f t="shared" si="348"/>
        <v>20240924-1000169175-분단</v>
      </c>
      <c r="L422" s="2" t="str">
        <f t="shared" si="349"/>
        <v>20240924-1000169175-제대</v>
      </c>
      <c r="M422" s="2" t="str">
        <f>VLOOKUP(H422, '쿼리1'!$A:$R, 17, 0)</f>
        <v>1도-EasyOne Filter SP (601062)</v>
      </c>
      <c r="N422" s="2" t="str">
        <f>VLOOKUP(H422, '쿼리1'!$A:$P, 15, 0)</f>
        <v>패트60</v>
      </c>
      <c r="O422" s="2">
        <v>1000169175</v>
      </c>
      <c r="P422" s="2" t="str">
        <f>VLOOKUP(H422, '쿼리1'!$A:$R, 17, 0)</f>
        <v>1도-EasyOne Filter SP (601062)</v>
      </c>
      <c r="Q422" s="4">
        <f>VLOOKUP(H422, '쿼리1'!$A:$U, 20, 0)</f>
        <v>43200</v>
      </c>
      <c r="R422" s="2" t="s">
        <v>31</v>
      </c>
      <c r="S422" s="2" t="s">
        <v>31</v>
      </c>
      <c r="T422" s="2" t="s">
        <v>5397</v>
      </c>
      <c r="U422" s="2" t="s">
        <v>31</v>
      </c>
      <c r="V422" s="3">
        <v>45565</v>
      </c>
      <c r="W422" s="3">
        <v>45562</v>
      </c>
      <c r="X422" s="6">
        <f t="shared" si="383"/>
        <v>-3</v>
      </c>
      <c r="Y422" s="3">
        <v>45568</v>
      </c>
      <c r="Z422" s="3">
        <v>45567</v>
      </c>
      <c r="AA422" s="6">
        <f t="shared" si="380"/>
        <v>-1</v>
      </c>
      <c r="AB422" s="3" t="s">
        <v>5388</v>
      </c>
      <c r="AC422" s="2" t="s">
        <v>5388</v>
      </c>
      <c r="AD422" s="6" t="str">
        <f t="shared" si="384"/>
        <v>X</v>
      </c>
      <c r="AE422" s="3">
        <v>45572</v>
      </c>
      <c r="AF422" s="3">
        <v>45575</v>
      </c>
      <c r="AG422" s="2" t="str">
        <f t="shared" si="385"/>
        <v>+3</v>
      </c>
      <c r="AH422" s="3">
        <v>45575</v>
      </c>
      <c r="AI422" s="3">
        <f t="shared" si="386"/>
        <v>45572</v>
      </c>
      <c r="AJ422" s="3"/>
      <c r="AK422" s="2">
        <f t="shared" si="350"/>
        <v>-3</v>
      </c>
      <c r="AL422" s="2" t="s">
        <v>5567</v>
      </c>
      <c r="AM422" s="2" t="str">
        <f t="shared" si="351"/>
        <v>생산완료(-3)</v>
      </c>
      <c r="AN422" s="9">
        <f t="shared" si="352"/>
        <v>45575</v>
      </c>
      <c r="AO422" s="9">
        <f t="shared" si="353"/>
        <v>45572</v>
      </c>
      <c r="AP422" s="9"/>
      <c r="AQ422" s="2">
        <f t="shared" si="375"/>
        <v>-3</v>
      </c>
      <c r="AR422" s="12">
        <f t="shared" si="354"/>
        <v>-3</v>
      </c>
      <c r="AS422" t="s">
        <v>5567</v>
      </c>
      <c r="AT422" t="str">
        <f t="shared" si="355"/>
        <v>생산완료(-3)</v>
      </c>
    </row>
    <row r="423" spans="2:46" x14ac:dyDescent="0.3">
      <c r="B423" s="2" t="s">
        <v>5407</v>
      </c>
      <c r="C423" s="7">
        <v>-6</v>
      </c>
      <c r="D423" s="2" t="s">
        <v>5415</v>
      </c>
      <c r="E423" s="2" t="s">
        <v>5405</v>
      </c>
      <c r="F423" s="2"/>
      <c r="G423" s="2" t="s">
        <v>5432</v>
      </c>
      <c r="H423" s="2" t="s">
        <v>3602</v>
      </c>
      <c r="I423" s="2" t="str">
        <f t="shared" si="346"/>
        <v>20240924-1000169177-인쇄</v>
      </c>
      <c r="J423" s="2" t="str">
        <f t="shared" si="347"/>
        <v>20240924-1000169177-합지</v>
      </c>
      <c r="K423" s="2" t="str">
        <f t="shared" si="348"/>
        <v>20240924-1000169177-분단</v>
      </c>
      <c r="L423" s="2" t="str">
        <f t="shared" si="349"/>
        <v>20240924-1000169177-제대</v>
      </c>
      <c r="M423" s="2" t="str">
        <f>VLOOKUP(H423, '쿼리1'!$A:$R, 17, 0)</f>
        <v>1도-EasyOne Filter FT (601063)</v>
      </c>
      <c r="N423" s="2" t="str">
        <f>VLOOKUP(H423, '쿼리1'!$A:$P, 15, 0)</f>
        <v>패트60</v>
      </c>
      <c r="O423" s="2">
        <v>1000169177</v>
      </c>
      <c r="P423" s="2" t="str">
        <f>VLOOKUP(H423, '쿼리1'!$A:$R, 17, 0)</f>
        <v>1도-EasyOne Filter FT (601063)</v>
      </c>
      <c r="Q423" s="4">
        <f>VLOOKUP(H423, '쿼리1'!$A:$U, 20, 0)</f>
        <v>4800</v>
      </c>
      <c r="R423" s="2" t="s">
        <v>31</v>
      </c>
      <c r="S423" s="2" t="s">
        <v>31</v>
      </c>
      <c r="T423" s="2" t="s">
        <v>5397</v>
      </c>
      <c r="U423" s="2" t="s">
        <v>31</v>
      </c>
      <c r="V423" s="3">
        <v>45565</v>
      </c>
      <c r="W423" s="3">
        <v>45562</v>
      </c>
      <c r="X423" s="6">
        <f t="shared" si="383"/>
        <v>-3</v>
      </c>
      <c r="Y423" s="3">
        <v>45568</v>
      </c>
      <c r="Z423" s="3">
        <v>45567</v>
      </c>
      <c r="AA423" s="6">
        <f t="shared" si="380"/>
        <v>-1</v>
      </c>
      <c r="AB423" s="3" t="s">
        <v>5388</v>
      </c>
      <c r="AC423" s="2" t="s">
        <v>5388</v>
      </c>
      <c r="AD423" s="6" t="str">
        <f t="shared" si="384"/>
        <v>X</v>
      </c>
      <c r="AE423" s="3">
        <v>45569</v>
      </c>
      <c r="AF423" s="3">
        <v>45575</v>
      </c>
      <c r="AG423" s="2" t="str">
        <f t="shared" si="385"/>
        <v>+6</v>
      </c>
      <c r="AH423" s="3">
        <v>45575</v>
      </c>
      <c r="AI423" s="3">
        <f t="shared" si="386"/>
        <v>45569</v>
      </c>
      <c r="AJ423" s="3"/>
      <c r="AK423" s="2">
        <f t="shared" si="350"/>
        <v>-6</v>
      </c>
      <c r="AL423" s="2" t="s">
        <v>5567</v>
      </c>
      <c r="AM423" s="2" t="str">
        <f t="shared" si="351"/>
        <v>생산완료(-6)</v>
      </c>
      <c r="AN423" s="9">
        <f t="shared" si="352"/>
        <v>45575</v>
      </c>
      <c r="AO423" s="9">
        <f t="shared" si="353"/>
        <v>45569</v>
      </c>
      <c r="AP423" s="9"/>
      <c r="AQ423" s="2">
        <f t="shared" si="375"/>
        <v>-6</v>
      </c>
      <c r="AR423" s="12">
        <f t="shared" si="354"/>
        <v>-6</v>
      </c>
      <c r="AS423" t="s">
        <v>5567</v>
      </c>
      <c r="AT423" t="str">
        <f t="shared" si="355"/>
        <v>생산완료(-6)</v>
      </c>
    </row>
    <row r="424" spans="2:46" x14ac:dyDescent="0.3">
      <c r="B424" s="2" t="s">
        <v>5415</v>
      </c>
      <c r="C424" s="7">
        <v>-3</v>
      </c>
      <c r="D424" s="2"/>
      <c r="E424" s="2" t="s">
        <v>5407</v>
      </c>
      <c r="F424" s="2"/>
      <c r="G424" s="2" t="s">
        <v>5408</v>
      </c>
      <c r="H424" s="2" t="s">
        <v>2422</v>
      </c>
      <c r="I424" s="2" t="str">
        <f t="shared" si="346"/>
        <v>20240924-1000169179-인쇄</v>
      </c>
      <c r="J424" s="2" t="str">
        <f t="shared" si="347"/>
        <v>20240924-1000169179-합지</v>
      </c>
      <c r="K424" s="2" t="str">
        <f t="shared" si="348"/>
        <v>20240924-1000169179-분단</v>
      </c>
      <c r="L424" s="2" t="str">
        <f t="shared" si="349"/>
        <v>20240924-1000169179-제대</v>
      </c>
      <c r="M424" s="2" t="str">
        <f>VLOOKUP(H424, '쿼리1'!$A:$R, 17, 0)</f>
        <v>무지(분리배출)</v>
      </c>
      <c r="N424" s="2" t="str">
        <f>VLOOKUP(H424, '쿼리1'!$A:$P, 15, 0)</f>
        <v>나이론105</v>
      </c>
      <c r="O424" s="2">
        <v>1000169179</v>
      </c>
      <c r="P424" s="2" t="str">
        <f>VLOOKUP(H424, '쿼리1'!$A:$R, 17, 0)</f>
        <v>무지(분리배출)</v>
      </c>
      <c r="Q424" s="4">
        <f>VLOOKUP(H424, '쿼리1'!$A:$U, 20, 0)</f>
        <v>24390</v>
      </c>
      <c r="R424" s="2" t="s">
        <v>5397</v>
      </c>
      <c r="S424" s="2" t="s">
        <v>31</v>
      </c>
      <c r="T424" s="2" t="s">
        <v>5397</v>
      </c>
      <c r="U424" s="2" t="s">
        <v>31</v>
      </c>
      <c r="V424" s="2" t="s">
        <v>5388</v>
      </c>
      <c r="W424" s="3" t="s">
        <v>5388</v>
      </c>
      <c r="X424" s="6" t="str">
        <f>IFERROR(W424-V424, "X")</f>
        <v>X</v>
      </c>
      <c r="Y424" s="3">
        <v>45568</v>
      </c>
      <c r="Z424" s="3">
        <v>45562</v>
      </c>
      <c r="AA424" s="6">
        <f t="shared" si="380"/>
        <v>-6</v>
      </c>
      <c r="AB424" s="3" t="s">
        <v>5388</v>
      </c>
      <c r="AC424" s="2" t="s">
        <v>5388</v>
      </c>
      <c r="AD424" s="6" t="str">
        <f t="shared" si="384"/>
        <v>X</v>
      </c>
      <c r="AE424" s="3">
        <v>45572</v>
      </c>
      <c r="AF424" s="3">
        <v>45575</v>
      </c>
      <c r="AG424" s="2" t="str">
        <f t="shared" si="385"/>
        <v>+3</v>
      </c>
      <c r="AH424" s="3">
        <v>45575</v>
      </c>
      <c r="AI424" s="3">
        <f t="shared" si="386"/>
        <v>45572</v>
      </c>
      <c r="AJ424" s="3"/>
      <c r="AK424" s="2">
        <f t="shared" si="350"/>
        <v>-3</v>
      </c>
      <c r="AL424" s="2" t="s">
        <v>5567</v>
      </c>
      <c r="AM424" s="2" t="str">
        <f t="shared" si="351"/>
        <v>생산완료(-3)</v>
      </c>
      <c r="AN424" s="9">
        <f t="shared" si="352"/>
        <v>45575</v>
      </c>
      <c r="AO424" s="9">
        <f t="shared" si="353"/>
        <v>45572</v>
      </c>
      <c r="AP424" s="9"/>
      <c r="AQ424" s="2">
        <f t="shared" si="375"/>
        <v>-3</v>
      </c>
      <c r="AR424" s="12">
        <f t="shared" si="354"/>
        <v>-3</v>
      </c>
      <c r="AS424" t="s">
        <v>5567</v>
      </c>
      <c r="AT424" t="str">
        <f t="shared" si="355"/>
        <v>생산완료(-3)</v>
      </c>
    </row>
    <row r="425" spans="2:46" x14ac:dyDescent="0.3">
      <c r="B425" s="2" t="s">
        <v>5415</v>
      </c>
      <c r="C425" s="7">
        <v>-3</v>
      </c>
      <c r="D425" s="2" t="s">
        <v>5415</v>
      </c>
      <c r="E425" s="2" t="s">
        <v>5412</v>
      </c>
      <c r="F425" s="2"/>
      <c r="G425" s="2" t="s">
        <v>5408</v>
      </c>
      <c r="H425" s="2" t="s">
        <v>3440</v>
      </c>
      <c r="I425" s="2" t="str">
        <f t="shared" si="346"/>
        <v>20240924-11150360-인쇄</v>
      </c>
      <c r="J425" s="2" t="str">
        <f t="shared" si="347"/>
        <v>20240924-11150360-합지</v>
      </c>
      <c r="K425" s="2" t="str">
        <f t="shared" si="348"/>
        <v>20240924-11150360-분단</v>
      </c>
      <c r="L425" s="2" t="str">
        <f t="shared" si="349"/>
        <v>20240924-11150360-제대</v>
      </c>
      <c r="M425" s="2" t="str">
        <f>VLOOKUP(H425, '쿼리1'!$A:$R, 17, 0)</f>
        <v>2도-모미존 유황먹은돼지(25*45)</v>
      </c>
      <c r="N425" s="2" t="str">
        <f>VLOOKUP(H425, '쿼리1'!$A:$P, 15, 0)</f>
        <v>나이론55</v>
      </c>
      <c r="O425" s="2">
        <v>11150360</v>
      </c>
      <c r="P425" s="2" t="str">
        <f>VLOOKUP(H425, '쿼리1'!$A:$R, 17, 0)</f>
        <v>2도-모미존 유황먹은돼지(25*45)</v>
      </c>
      <c r="Q425" s="4">
        <f>VLOOKUP(H425, '쿼리1'!$A:$U, 20, 0)</f>
        <v>13333</v>
      </c>
      <c r="R425" s="2" t="s">
        <v>31</v>
      </c>
      <c r="S425" s="2" t="s">
        <v>31</v>
      </c>
      <c r="T425" s="2" t="s">
        <v>5397</v>
      </c>
      <c r="U425" s="2" t="s">
        <v>31</v>
      </c>
      <c r="V425" s="3">
        <v>45565</v>
      </c>
      <c r="W425" s="3">
        <v>45562</v>
      </c>
      <c r="X425" s="6">
        <f t="shared" ref="X425:X430" si="387">IFERROR(IF(W425-V425&gt;0, "+" &amp; (W425-V425), W425-V425), "X")</f>
        <v>-3</v>
      </c>
      <c r="Y425" s="3">
        <v>45568</v>
      </c>
      <c r="Z425" s="3">
        <v>45569</v>
      </c>
      <c r="AA425" s="6" t="str">
        <f t="shared" si="380"/>
        <v>+1</v>
      </c>
      <c r="AB425" s="3" t="s">
        <v>5388</v>
      </c>
      <c r="AC425" s="2" t="s">
        <v>5388</v>
      </c>
      <c r="AD425" s="6" t="str">
        <f t="shared" si="384"/>
        <v>X</v>
      </c>
      <c r="AE425" s="3">
        <v>45572</v>
      </c>
      <c r="AF425" s="3">
        <v>45575</v>
      </c>
      <c r="AG425" s="2" t="str">
        <f t="shared" si="385"/>
        <v>+3</v>
      </c>
      <c r="AH425" s="3">
        <v>45575</v>
      </c>
      <c r="AI425" s="3">
        <f t="shared" si="386"/>
        <v>45572</v>
      </c>
      <c r="AJ425" s="3"/>
      <c r="AK425" s="2">
        <f t="shared" si="350"/>
        <v>-3</v>
      </c>
      <c r="AL425" s="2" t="s">
        <v>5567</v>
      </c>
      <c r="AM425" s="2" t="str">
        <f t="shared" si="351"/>
        <v>생산완료(-3)</v>
      </c>
      <c r="AN425" s="9">
        <f t="shared" si="352"/>
        <v>45650</v>
      </c>
      <c r="AO425" s="9">
        <f t="shared" si="353"/>
        <v>45652</v>
      </c>
      <c r="AP425" s="9"/>
      <c r="AQ425" s="2">
        <f t="shared" si="375"/>
        <v>2</v>
      </c>
      <c r="AR425" s="12" t="str">
        <f t="shared" si="354"/>
        <v>+2</v>
      </c>
      <c r="AS425" t="s">
        <v>5567</v>
      </c>
      <c r="AT425" t="str">
        <f t="shared" si="355"/>
        <v>생산완료(+2)</v>
      </c>
    </row>
    <row r="426" spans="2:46" x14ac:dyDescent="0.3">
      <c r="B426" s="2" t="s">
        <v>5407</v>
      </c>
      <c r="C426" s="7">
        <v>-6</v>
      </c>
      <c r="D426" s="2" t="s">
        <v>5409</v>
      </c>
      <c r="E426" s="2" t="s">
        <v>5416</v>
      </c>
      <c r="F426" s="2"/>
      <c r="G426" s="2" t="s">
        <v>5432</v>
      </c>
      <c r="H426" s="2" t="s">
        <v>3445</v>
      </c>
      <c r="I426" s="2" t="str">
        <f t="shared" si="346"/>
        <v>20240924-1117P0162-인쇄</v>
      </c>
      <c r="J426" s="2" t="str">
        <f t="shared" si="347"/>
        <v>20240924-1117P0162-합지</v>
      </c>
      <c r="K426" s="2" t="str">
        <f t="shared" si="348"/>
        <v>20240924-1117P0162-분단</v>
      </c>
      <c r="L426" s="2" t="str">
        <f t="shared" si="349"/>
        <v>20240924-1117P0162-제대</v>
      </c>
      <c r="M426" s="2" t="str">
        <f>VLOOKUP(H426, '쿼리1'!$A:$R, 17, 0)</f>
        <v>2도-팔천순대)찰순대2kg (백색)</v>
      </c>
      <c r="N426" s="2" t="str">
        <f>VLOOKUP(H426, '쿼리1'!$A:$P, 15, 0)</f>
        <v>나이론80</v>
      </c>
      <c r="O426" s="2" t="s">
        <v>5685</v>
      </c>
      <c r="P426" s="2" t="str">
        <f>VLOOKUP(H426, '쿼리1'!$A:$R, 17, 0)</f>
        <v>2도-팔천순대)찰순대2kg (백색)</v>
      </c>
      <c r="Q426" s="4">
        <f>VLOOKUP(H426, '쿼리1'!$A:$U, 20, 0)</f>
        <v>34285</v>
      </c>
      <c r="R426" s="2" t="s">
        <v>31</v>
      </c>
      <c r="S426" s="2" t="s">
        <v>31</v>
      </c>
      <c r="T426" s="2" t="s">
        <v>5397</v>
      </c>
      <c r="U426" s="2" t="s">
        <v>31</v>
      </c>
      <c r="V426" s="3">
        <v>45565</v>
      </c>
      <c r="W426" s="3">
        <v>45565</v>
      </c>
      <c r="X426" s="6">
        <f t="shared" si="387"/>
        <v>0</v>
      </c>
      <c r="Y426" s="3">
        <v>45567</v>
      </c>
      <c r="Z426" s="3">
        <v>45565</v>
      </c>
      <c r="AA426" s="6">
        <f t="shared" si="380"/>
        <v>-2</v>
      </c>
      <c r="AB426" s="3" t="s">
        <v>5388</v>
      </c>
      <c r="AC426" s="2" t="s">
        <v>5388</v>
      </c>
      <c r="AD426" s="6" t="str">
        <f t="shared" si="384"/>
        <v>X</v>
      </c>
      <c r="AE426" s="3">
        <v>45569</v>
      </c>
      <c r="AF426" s="3">
        <v>45575</v>
      </c>
      <c r="AG426" s="2" t="str">
        <f t="shared" si="385"/>
        <v>+6</v>
      </c>
      <c r="AH426" s="3">
        <v>45575</v>
      </c>
      <c r="AI426" s="3">
        <f t="shared" si="386"/>
        <v>45569</v>
      </c>
      <c r="AJ426" s="3"/>
      <c r="AK426" s="2">
        <f t="shared" si="350"/>
        <v>-6</v>
      </c>
      <c r="AL426" s="2" t="s">
        <v>5567</v>
      </c>
      <c r="AM426" s="2" t="str">
        <f t="shared" si="351"/>
        <v>생산완료(-6)</v>
      </c>
      <c r="AN426" s="9">
        <f t="shared" si="352"/>
        <v>45653</v>
      </c>
      <c r="AO426" s="9">
        <f t="shared" si="353"/>
        <v>45652</v>
      </c>
      <c r="AP426" s="9"/>
      <c r="AQ426" s="2">
        <f t="shared" si="375"/>
        <v>-1</v>
      </c>
      <c r="AR426" s="12">
        <f t="shared" si="354"/>
        <v>-1</v>
      </c>
      <c r="AS426" t="s">
        <v>5567</v>
      </c>
      <c r="AT426" t="str">
        <f t="shared" si="355"/>
        <v>생산완료(-1)</v>
      </c>
    </row>
    <row r="427" spans="2:46" x14ac:dyDescent="0.3">
      <c r="B427" s="2" t="s">
        <v>5426</v>
      </c>
      <c r="C427" s="7">
        <v>15</v>
      </c>
      <c r="D427" s="2" t="s">
        <v>5443</v>
      </c>
      <c r="E427" s="2" t="s">
        <v>5432</v>
      </c>
      <c r="F427" s="2"/>
      <c r="G427" s="2" t="s">
        <v>5489</v>
      </c>
      <c r="H427" s="2" t="s">
        <v>1487</v>
      </c>
      <c r="I427" s="2" t="str">
        <f t="shared" si="346"/>
        <v>20240924-1119P0054-인쇄</v>
      </c>
      <c r="J427" s="2" t="str">
        <f t="shared" si="347"/>
        <v>20240924-1119P0054-합지</v>
      </c>
      <c r="K427" s="2" t="str">
        <f t="shared" si="348"/>
        <v>20240924-1119P0054-분단</v>
      </c>
      <c r="L427" s="2" t="str">
        <f t="shared" si="349"/>
        <v>20240924-1119P0054-제대</v>
      </c>
      <c r="M427" s="2" t="str">
        <f>VLOOKUP(H427, '쿼리1'!$A:$R, 17, 0)</f>
        <v>7도-꼬미다)분당1kg [주의추가]</v>
      </c>
      <c r="N427" s="2" t="str">
        <f>VLOOKUP(H427, '쿼리1'!$A:$P, 15, 0)</f>
        <v>패트(유무광)100</v>
      </c>
      <c r="O427" s="2" t="s">
        <v>5731</v>
      </c>
      <c r="P427" s="2" t="str">
        <f>VLOOKUP(H427, '쿼리1'!$A:$R, 17, 0)</f>
        <v>7도-꼬미다)분당1kg [주의추가]</v>
      </c>
      <c r="Q427" s="4">
        <f>VLOOKUP(H427, '쿼리1'!$A:$U, 20, 0)</f>
        <v>54545</v>
      </c>
      <c r="R427" s="2" t="s">
        <v>31</v>
      </c>
      <c r="S427" s="2" t="s">
        <v>31</v>
      </c>
      <c r="T427" s="2" t="s">
        <v>5397</v>
      </c>
      <c r="U427" s="2" t="s">
        <v>5399</v>
      </c>
      <c r="V427" s="3">
        <v>45565</v>
      </c>
      <c r="W427" s="3">
        <v>45573</v>
      </c>
      <c r="X427" s="6" t="str">
        <f t="shared" si="387"/>
        <v>+8</v>
      </c>
      <c r="Y427" s="3">
        <v>45567</v>
      </c>
      <c r="Z427" s="3">
        <v>45573</v>
      </c>
      <c r="AA427" s="6" t="str">
        <f t="shared" si="380"/>
        <v>+6</v>
      </c>
      <c r="AB427" s="5" t="s">
        <v>5388</v>
      </c>
      <c r="AC427" s="2" t="s">
        <v>5388</v>
      </c>
      <c r="AD427" s="6" t="str">
        <f t="shared" si="384"/>
        <v>X</v>
      </c>
      <c r="AE427" s="3">
        <v>45569</v>
      </c>
      <c r="AF427" s="5" t="s">
        <v>5396</v>
      </c>
      <c r="AG427" s="6">
        <f ca="1">TODAY()-AE427</f>
        <v>87</v>
      </c>
      <c r="AH427" s="3">
        <v>45573</v>
      </c>
      <c r="AI427" s="3">
        <v>45588</v>
      </c>
      <c r="AJ427" s="3"/>
      <c r="AK427" s="2" t="str">
        <f t="shared" si="350"/>
        <v>+15</v>
      </c>
      <c r="AL427" s="2" t="s">
        <v>5567</v>
      </c>
      <c r="AM427" s="2" t="str">
        <f t="shared" si="351"/>
        <v>생산완료(+15)</v>
      </c>
      <c r="AN427" s="9">
        <f t="shared" si="352"/>
        <v>45644</v>
      </c>
      <c r="AO427" s="9">
        <f t="shared" si="353"/>
        <v>45644</v>
      </c>
      <c r="AP427" s="9"/>
      <c r="AQ427" s="2">
        <f t="shared" si="375"/>
        <v>0</v>
      </c>
      <c r="AR427" s="12">
        <f t="shared" si="354"/>
        <v>0</v>
      </c>
      <c r="AS427" t="s">
        <v>5567</v>
      </c>
      <c r="AT427" t="str">
        <f t="shared" si="355"/>
        <v>생산완료(0)</v>
      </c>
    </row>
    <row r="428" spans="2:46" x14ac:dyDescent="0.3">
      <c r="B428" s="2" t="s">
        <v>5575</v>
      </c>
      <c r="C428" s="7">
        <v>-14</v>
      </c>
      <c r="D428" s="2" t="s">
        <v>5418</v>
      </c>
      <c r="E428" s="2" t="s">
        <v>5486</v>
      </c>
      <c r="F428" s="2" t="s">
        <v>5429</v>
      </c>
      <c r="G428" s="2"/>
      <c r="H428" s="2" t="s">
        <v>4938</v>
      </c>
      <c r="I428" s="2" t="str">
        <f t="shared" si="346"/>
        <v>20240924-1120P0037-인쇄</v>
      </c>
      <c r="J428" s="2" t="str">
        <f t="shared" si="347"/>
        <v>20240924-1120P0037-합지</v>
      </c>
      <c r="K428" s="2" t="str">
        <f t="shared" si="348"/>
        <v>20240924-1120P0037-분단</v>
      </c>
      <c r="L428" s="2" t="str">
        <f t="shared" si="349"/>
        <v>20240924-1120P0037-제대</v>
      </c>
      <c r="M428" s="2" t="str">
        <f>VLOOKUP(H428, '쿼리1'!$A:$R, 17, 0)</f>
        <v>1도-MILK AND HONEY(밀크앤허니 온라인 파운드류 자동롤)-폭변경</v>
      </c>
      <c r="N428" s="2" t="str">
        <f>VLOOKUP(H428, '쿼리1'!$A:$P, 15, 0)</f>
        <v>오씨피피(투명)50</v>
      </c>
      <c r="O428" s="2" t="s">
        <v>5732</v>
      </c>
      <c r="P428" s="2" t="str">
        <f>VLOOKUP(H428, '쿼리1'!$A:$R, 17, 0)</f>
        <v>1도-MILK AND HONEY(밀크앤허니 온라인 파운드류 자동롤)-폭변경</v>
      </c>
      <c r="Q428" s="4">
        <f>VLOOKUP(H428, '쿼리1'!$A:$U, 20, 0)</f>
        <v>32</v>
      </c>
      <c r="R428" s="2" t="s">
        <v>31</v>
      </c>
      <c r="S428" s="2" t="s">
        <v>5399</v>
      </c>
      <c r="T428" s="2" t="s">
        <v>31</v>
      </c>
      <c r="U428" s="2" t="s">
        <v>5397</v>
      </c>
      <c r="V428" s="3">
        <v>45565</v>
      </c>
      <c r="W428" s="3">
        <v>45561</v>
      </c>
      <c r="X428" s="6">
        <f t="shared" si="387"/>
        <v>-4</v>
      </c>
      <c r="Y428" s="3">
        <v>45568</v>
      </c>
      <c r="Z428" s="5" t="s">
        <v>5396</v>
      </c>
      <c r="AA428" s="6">
        <f ca="1">TODAY()-Y428</f>
        <v>88</v>
      </c>
      <c r="AB428" s="3">
        <v>45569</v>
      </c>
      <c r="AC428" s="3">
        <v>45583</v>
      </c>
      <c r="AD428" s="6" t="str">
        <f>IFERROR(IF(AC428-AB428&gt;0, "+" &amp; (AC428-AB428), AC428-AB428), "X")</f>
        <v>+14</v>
      </c>
      <c r="AE428" s="2" t="s">
        <v>5388</v>
      </c>
      <c r="AF428" s="2" t="s">
        <v>5388</v>
      </c>
      <c r="AG428" s="2" t="str">
        <f>IFERROR(AF428-AE428, "X")</f>
        <v>X</v>
      </c>
      <c r="AH428" s="3">
        <v>45583</v>
      </c>
      <c r="AI428" s="3">
        <f>AB428</f>
        <v>45569</v>
      </c>
      <c r="AJ428" s="3"/>
      <c r="AK428" s="2">
        <f t="shared" si="350"/>
        <v>-14</v>
      </c>
      <c r="AL428" s="2" t="s">
        <v>5567</v>
      </c>
      <c r="AM428" s="2" t="str">
        <f t="shared" si="351"/>
        <v>생산완료(-14)</v>
      </c>
      <c r="AN428" s="9">
        <f t="shared" si="352"/>
        <v>45642</v>
      </c>
      <c r="AO428" s="9">
        <f t="shared" si="353"/>
        <v>45637</v>
      </c>
      <c r="AP428" s="9"/>
      <c r="AQ428" s="2">
        <f t="shared" si="375"/>
        <v>-5</v>
      </c>
      <c r="AR428" s="12">
        <f t="shared" si="354"/>
        <v>-5</v>
      </c>
      <c r="AS428" t="s">
        <v>5567</v>
      </c>
      <c r="AT428" t="str">
        <f t="shared" si="355"/>
        <v>생산완료(-5)</v>
      </c>
    </row>
    <row r="429" spans="2:46" x14ac:dyDescent="0.3">
      <c r="B429" s="2" t="s">
        <v>5407</v>
      </c>
      <c r="C429" s="7">
        <v>-6</v>
      </c>
      <c r="D429" s="2" t="s">
        <v>5444</v>
      </c>
      <c r="E429" s="2" t="s">
        <v>5430</v>
      </c>
      <c r="F429" s="2"/>
      <c r="G429" s="2" t="s">
        <v>5432</v>
      </c>
      <c r="H429" s="2" t="s">
        <v>2515</v>
      </c>
      <c r="I429" s="2" t="str">
        <f t="shared" si="346"/>
        <v>20240924-130537-인쇄</v>
      </c>
      <c r="J429" s="2" t="str">
        <f t="shared" si="347"/>
        <v>20240924-130537-합지</v>
      </c>
      <c r="K429" s="2" t="str">
        <f t="shared" si="348"/>
        <v>20240924-130537-분단</v>
      </c>
      <c r="L429" s="2" t="str">
        <f t="shared" si="349"/>
        <v>20240924-130537-제대</v>
      </c>
      <c r="M429" s="2" t="str">
        <f>VLOOKUP(H429, '쿼리1'!$A:$R, 17, 0)</f>
        <v>2도-Neo plumstone(네오플럼스톤)1kg</v>
      </c>
      <c r="N429" s="2" t="str">
        <f>VLOOKUP(H429, '쿼리1'!$A:$P, 15, 0)</f>
        <v>패트90</v>
      </c>
      <c r="O429" s="2">
        <v>130537</v>
      </c>
      <c r="P429" s="2" t="str">
        <f>VLOOKUP(H429, '쿼리1'!$A:$R, 17, 0)</f>
        <v>2도-Neo plumstone(네오플럼스톤)1kg</v>
      </c>
      <c r="Q429" s="4">
        <f>VLOOKUP(H429, '쿼리1'!$A:$U, 20, 0)</f>
        <v>94736</v>
      </c>
      <c r="R429" s="2" t="s">
        <v>31</v>
      </c>
      <c r="S429" s="2" t="s">
        <v>31</v>
      </c>
      <c r="T429" s="2" t="s">
        <v>5397</v>
      </c>
      <c r="U429" s="2" t="s">
        <v>31</v>
      </c>
      <c r="V429" s="3">
        <v>45565</v>
      </c>
      <c r="W429" s="3">
        <v>45575</v>
      </c>
      <c r="X429" s="6" t="str">
        <f t="shared" si="387"/>
        <v>+10</v>
      </c>
      <c r="Y429" s="3">
        <v>45568</v>
      </c>
      <c r="Z429" s="3">
        <v>45575</v>
      </c>
      <c r="AA429" s="6" t="str">
        <f t="shared" ref="AA429:AA432" si="388">IFERROR(IF(Z429-Y429&gt;0, "+" &amp; (Z429-Y429), Z429-Y429), "X")</f>
        <v>+7</v>
      </c>
      <c r="AB429" s="3" t="s">
        <v>5388</v>
      </c>
      <c r="AC429" s="2" t="s">
        <v>5388</v>
      </c>
      <c r="AD429" s="6" t="str">
        <f>IFERROR(AC429-AB429, "X")</f>
        <v>X</v>
      </c>
      <c r="AE429" s="3">
        <v>45573</v>
      </c>
      <c r="AF429" s="3">
        <v>45579</v>
      </c>
      <c r="AG429" s="2" t="str">
        <f>IFERROR(IF(AF429-AE429&gt;0, "+" &amp; (AF429-AE429), AF429-AE429), "X")</f>
        <v>+6</v>
      </c>
      <c r="AH429" s="3">
        <v>45579</v>
      </c>
      <c r="AI429" s="3">
        <f>AE429</f>
        <v>45573</v>
      </c>
      <c r="AJ429" s="3"/>
      <c r="AK429" s="2">
        <f t="shared" si="350"/>
        <v>-6</v>
      </c>
      <c r="AL429" s="2" t="s">
        <v>5567</v>
      </c>
      <c r="AM429" s="2" t="str">
        <f t="shared" si="351"/>
        <v>생산완료(-6)</v>
      </c>
      <c r="AN429" s="9">
        <f t="shared" si="352"/>
        <v>45579</v>
      </c>
      <c r="AO429" s="9">
        <f t="shared" si="353"/>
        <v>45573</v>
      </c>
      <c r="AP429" s="9"/>
      <c r="AQ429" s="2">
        <f t="shared" si="375"/>
        <v>-6</v>
      </c>
      <c r="AR429" s="12">
        <f t="shared" si="354"/>
        <v>-6</v>
      </c>
      <c r="AS429" t="s">
        <v>5567</v>
      </c>
      <c r="AT429" t="str">
        <f t="shared" si="355"/>
        <v>생산완료(-6)</v>
      </c>
    </row>
    <row r="430" spans="2:46" x14ac:dyDescent="0.3">
      <c r="B430" s="2" t="s">
        <v>5416</v>
      </c>
      <c r="C430" s="7">
        <v>-2</v>
      </c>
      <c r="D430" s="2" t="s">
        <v>5446</v>
      </c>
      <c r="E430" s="2" t="s">
        <v>5447</v>
      </c>
      <c r="F430" s="2" t="s">
        <v>5486</v>
      </c>
      <c r="G430" s="2" t="s">
        <v>5491</v>
      </c>
      <c r="H430" s="2" t="s">
        <v>29</v>
      </c>
      <c r="I430" s="2" t="str">
        <f t="shared" si="346"/>
        <v>20240924-1318P0085-인쇄</v>
      </c>
      <c r="J430" s="2" t="str">
        <f t="shared" si="347"/>
        <v>20240924-1318P0085-합지</v>
      </c>
      <c r="K430" s="2" t="str">
        <f t="shared" si="348"/>
        <v>20240924-1318P0085-분단</v>
      </c>
      <c r="L430" s="2" t="str">
        <f t="shared" si="349"/>
        <v>20240924-1318P0085-제대</v>
      </c>
      <c r="M430" s="2" t="str">
        <f>VLOOKUP(H430, '쿼리1'!$A:$R, 17, 0)</f>
        <v>2도-유광백빼다/분리배출</v>
      </c>
      <c r="N430" s="2" t="str">
        <f>VLOOKUP(H430, '쿼리1'!$A:$P, 15, 0)</f>
        <v>은박1502도-블루빅센 1kg</v>
      </c>
      <c r="O430" s="2" t="s">
        <v>5733</v>
      </c>
      <c r="P430" s="2" t="str">
        <f>VLOOKUP(H430, '쿼리1'!$A:$R, 17, 0)</f>
        <v>2도-유광백빼다/분리배출</v>
      </c>
      <c r="Q430" s="4">
        <f>VLOOKUP(H430, '쿼리1'!$A:$U, 20, 0)</f>
        <v>15000</v>
      </c>
      <c r="R430" s="2" t="s">
        <v>31</v>
      </c>
      <c r="S430" s="2" t="s">
        <v>31</v>
      </c>
      <c r="T430" s="2" t="s">
        <v>5399</v>
      </c>
      <c r="U430" s="2" t="s">
        <v>5399</v>
      </c>
      <c r="V430" s="3">
        <v>45565</v>
      </c>
      <c r="W430" s="3">
        <v>45588</v>
      </c>
      <c r="X430" s="6" t="str">
        <f t="shared" si="387"/>
        <v>+23</v>
      </c>
      <c r="Y430" s="3">
        <v>45567</v>
      </c>
      <c r="Z430" s="3">
        <v>45589</v>
      </c>
      <c r="AA430" s="6" t="str">
        <f t="shared" si="388"/>
        <v>+22</v>
      </c>
      <c r="AB430" s="3">
        <v>45568</v>
      </c>
      <c r="AC430" s="5" t="s">
        <v>5396</v>
      </c>
      <c r="AD430" s="6">
        <f ca="1">TODAY()-AB430</f>
        <v>88</v>
      </c>
      <c r="AE430" s="3">
        <v>45572</v>
      </c>
      <c r="AF430" s="5" t="s">
        <v>5396</v>
      </c>
      <c r="AG430" s="6">
        <f ca="1">TODAY()-AE430</f>
        <v>84</v>
      </c>
      <c r="AH430" s="3">
        <v>45589</v>
      </c>
      <c r="AI430" s="3">
        <v>45587</v>
      </c>
      <c r="AJ430" s="3"/>
      <c r="AK430" s="2">
        <f t="shared" si="350"/>
        <v>-2</v>
      </c>
      <c r="AL430" s="2" t="s">
        <v>5567</v>
      </c>
      <c r="AM430" s="2" t="str">
        <f t="shared" si="351"/>
        <v>생산완료(-2)</v>
      </c>
      <c r="AN430" s="9">
        <f t="shared" si="352"/>
        <v>45589</v>
      </c>
      <c r="AO430" s="9">
        <f t="shared" si="353"/>
        <v>45587</v>
      </c>
      <c r="AP430" s="9"/>
      <c r="AQ430" s="2">
        <f t="shared" si="375"/>
        <v>-2</v>
      </c>
      <c r="AR430" s="12">
        <f t="shared" si="354"/>
        <v>-2</v>
      </c>
      <c r="AS430" t="s">
        <v>5567</v>
      </c>
      <c r="AT430" t="str">
        <f t="shared" si="355"/>
        <v>생산완료(-2)</v>
      </c>
    </row>
    <row r="431" spans="2:46" x14ac:dyDescent="0.3">
      <c r="B431" s="2" t="s">
        <v>5407</v>
      </c>
      <c r="C431" s="7">
        <v>-6</v>
      </c>
      <c r="D431" s="2"/>
      <c r="E431" s="2" t="s">
        <v>5424</v>
      </c>
      <c r="F431" s="2"/>
      <c r="G431" s="2" t="s">
        <v>5432</v>
      </c>
      <c r="H431" s="2" t="s">
        <v>2364</v>
      </c>
      <c r="I431" s="2" t="str">
        <f t="shared" si="346"/>
        <v>20240924-1320N0003-인쇄</v>
      </c>
      <c r="J431" s="2" t="str">
        <f t="shared" si="347"/>
        <v>20240924-1320N0003-합지</v>
      </c>
      <c r="K431" s="2" t="str">
        <f t="shared" si="348"/>
        <v>20240924-1320N0003-분단</v>
      </c>
      <c r="L431" s="2" t="str">
        <f t="shared" si="349"/>
        <v>20240924-1320N0003-제대</v>
      </c>
      <c r="M431" s="2" t="str">
        <f>VLOOKUP(H431, '쿼리1'!$A:$R, 17, 0)</f>
        <v>무지</v>
      </c>
      <c r="N431" s="2" t="str">
        <f>VLOOKUP(H431, '쿼리1'!$A:$P, 15, 0)</f>
        <v>나이론(청색)140</v>
      </c>
      <c r="O431" s="2" t="s">
        <v>5734</v>
      </c>
      <c r="P431" s="2" t="str">
        <f>VLOOKUP(H431, '쿼리1'!$A:$R, 17, 0)</f>
        <v>무지</v>
      </c>
      <c r="Q431" s="4">
        <f>VLOOKUP(H431, '쿼리1'!$A:$U, 20, 0)</f>
        <v>9375</v>
      </c>
      <c r="R431" s="2" t="s">
        <v>5397</v>
      </c>
      <c r="S431" s="2" t="s">
        <v>31</v>
      </c>
      <c r="T431" s="2" t="s">
        <v>5397</v>
      </c>
      <c r="U431" s="2" t="s">
        <v>31</v>
      </c>
      <c r="V431" s="2" t="s">
        <v>5388</v>
      </c>
      <c r="W431" s="3" t="s">
        <v>5388</v>
      </c>
      <c r="X431" s="6" t="str">
        <f>IFERROR(W431-V431, "X")</f>
        <v>X</v>
      </c>
      <c r="Y431" s="3">
        <v>45567</v>
      </c>
      <c r="Z431" s="3">
        <v>45569</v>
      </c>
      <c r="AA431" s="6" t="str">
        <f t="shared" si="388"/>
        <v>+2</v>
      </c>
      <c r="AB431" s="3" t="s">
        <v>5388</v>
      </c>
      <c r="AC431" s="2" t="s">
        <v>5388</v>
      </c>
      <c r="AD431" s="6" t="str">
        <f>IFERROR(AC431-AB431, "X")</f>
        <v>X</v>
      </c>
      <c r="AE431" s="3">
        <v>45569</v>
      </c>
      <c r="AF431" s="3">
        <v>45575</v>
      </c>
      <c r="AG431" s="2" t="str">
        <f>IFERROR(IF(AF431-AE431&gt;0, "+" &amp; (AF431-AE431), AF431-AE431), "X")</f>
        <v>+6</v>
      </c>
      <c r="AH431" s="3">
        <v>45575</v>
      </c>
      <c r="AI431" s="3">
        <f>AE431</f>
        <v>45569</v>
      </c>
      <c r="AJ431" s="3"/>
      <c r="AK431" s="2">
        <f t="shared" si="350"/>
        <v>-6</v>
      </c>
      <c r="AL431" s="2" t="s">
        <v>5567</v>
      </c>
      <c r="AM431" s="2" t="str">
        <f t="shared" si="351"/>
        <v>생산완료(-6)</v>
      </c>
      <c r="AN431" s="9">
        <f t="shared" si="352"/>
        <v>45575</v>
      </c>
      <c r="AO431" s="9">
        <f t="shared" si="353"/>
        <v>45569</v>
      </c>
      <c r="AP431" s="9"/>
      <c r="AQ431" s="2">
        <f t="shared" si="375"/>
        <v>-6</v>
      </c>
      <c r="AR431" s="12">
        <f t="shared" si="354"/>
        <v>-6</v>
      </c>
      <c r="AS431" t="s">
        <v>5567</v>
      </c>
      <c r="AT431" t="str">
        <f t="shared" si="355"/>
        <v>생산완료(-6)</v>
      </c>
    </row>
    <row r="432" spans="2:46" x14ac:dyDescent="0.3">
      <c r="B432" s="2" t="s">
        <v>5449</v>
      </c>
      <c r="C432" s="7">
        <v>21</v>
      </c>
      <c r="D432" s="2" t="s">
        <v>5415</v>
      </c>
      <c r="E432" s="2" t="s">
        <v>5415</v>
      </c>
      <c r="F432" s="2" t="s">
        <v>5489</v>
      </c>
      <c r="G432" s="2"/>
      <c r="H432" s="2" t="s">
        <v>3254</v>
      </c>
      <c r="I432" s="2" t="str">
        <f t="shared" si="346"/>
        <v>20240924-1420P0227-인쇄</v>
      </c>
      <c r="J432" s="2" t="str">
        <f t="shared" si="347"/>
        <v>20240924-1420P0227-합지</v>
      </c>
      <c r="K432" s="2" t="str">
        <f t="shared" si="348"/>
        <v>20240924-1420P0227-분단</v>
      </c>
      <c r="L432" s="2" t="str">
        <f t="shared" si="349"/>
        <v>20240924-1420P0227-제대</v>
      </c>
      <c r="M432" s="2" t="str">
        <f>VLOOKUP(H432, '쿼리1'!$A:$R, 17, 0)</f>
        <v>2도-힘난다버거-버거번</v>
      </c>
      <c r="N432" s="2" t="str">
        <f>VLOOKUP(H432, '쿼리1'!$A:$P, 15, 0)</f>
        <v>오씨피피40</v>
      </c>
      <c r="O432" s="2" t="s">
        <v>5735</v>
      </c>
      <c r="P432" s="2" t="str">
        <f>VLOOKUP(H432, '쿼리1'!$A:$R, 17, 0)</f>
        <v>2도-힘난다버거-버거번</v>
      </c>
      <c r="Q432" s="4">
        <f>VLOOKUP(H432, '쿼리1'!$A:$U, 20, 0)</f>
        <v>12</v>
      </c>
      <c r="R432" s="2" t="s">
        <v>31</v>
      </c>
      <c r="S432" s="2" t="s">
        <v>31</v>
      </c>
      <c r="T432" s="2" t="s">
        <v>5399</v>
      </c>
      <c r="U432" s="2" t="s">
        <v>5397</v>
      </c>
      <c r="V432" s="3">
        <v>45565</v>
      </c>
      <c r="W432" s="3">
        <v>45562</v>
      </c>
      <c r="X432" s="6">
        <f>IFERROR(IF(W432-V432&gt;0, "+" &amp; (W432-V432), W432-V432), "X")</f>
        <v>-3</v>
      </c>
      <c r="Y432" s="3">
        <v>45568</v>
      </c>
      <c r="Z432" s="3">
        <v>45565</v>
      </c>
      <c r="AA432" s="6">
        <f t="shared" si="388"/>
        <v>-3</v>
      </c>
      <c r="AB432" s="3">
        <v>45569</v>
      </c>
      <c r="AC432" s="5" t="s">
        <v>5396</v>
      </c>
      <c r="AD432" s="6">
        <f ca="1">TODAY()-AB432</f>
        <v>87</v>
      </c>
      <c r="AE432" s="2" t="s">
        <v>5388</v>
      </c>
      <c r="AF432" s="2" t="s">
        <v>5388</v>
      </c>
      <c r="AG432" s="2" t="str">
        <f>IFERROR(AF432-AE432, "X")</f>
        <v>X</v>
      </c>
      <c r="AH432" s="3">
        <v>45565</v>
      </c>
      <c r="AI432" s="3">
        <v>45586</v>
      </c>
      <c r="AJ432" s="3"/>
      <c r="AK432" s="2" t="str">
        <f t="shared" si="350"/>
        <v>+21</v>
      </c>
      <c r="AL432" s="2" t="s">
        <v>5567</v>
      </c>
      <c r="AM432" s="2" t="str">
        <f t="shared" si="351"/>
        <v>생산완료(+21)</v>
      </c>
      <c r="AN432" s="9">
        <f t="shared" si="352"/>
        <v>45628</v>
      </c>
      <c r="AO432" s="9">
        <f t="shared" si="353"/>
        <v>45629</v>
      </c>
      <c r="AP432" s="9"/>
      <c r="AQ432" s="2">
        <f t="shared" si="375"/>
        <v>1</v>
      </c>
      <c r="AR432" s="12" t="str">
        <f t="shared" si="354"/>
        <v>+1</v>
      </c>
      <c r="AS432" t="s">
        <v>5567</v>
      </c>
      <c r="AT432" t="str">
        <f t="shared" si="355"/>
        <v>생산완료(+1)</v>
      </c>
    </row>
    <row r="433" spans="2:46" x14ac:dyDescent="0.3">
      <c r="B433" s="2" t="s">
        <v>5622</v>
      </c>
      <c r="C433" s="8">
        <v>-74</v>
      </c>
      <c r="D433" s="2"/>
      <c r="E433" s="2"/>
      <c r="F433" s="2"/>
      <c r="G433" s="2"/>
      <c r="H433" s="2" t="s">
        <v>896</v>
      </c>
      <c r="I433" s="2" t="str">
        <f t="shared" si="346"/>
        <v>20240924-2000143975-인쇄</v>
      </c>
      <c r="J433" s="2" t="str">
        <f t="shared" si="347"/>
        <v>20240924-2000143975-합지</v>
      </c>
      <c r="K433" s="2" t="str">
        <f t="shared" si="348"/>
        <v>20240924-2000143975-분단</v>
      </c>
      <c r="L433" s="2" t="str">
        <f t="shared" si="349"/>
        <v>20240924-2000143975-제대</v>
      </c>
      <c r="M433" s="2" t="str">
        <f>VLOOKUP(H433, '쿼리1'!$A:$R, 17, 0)</f>
        <v>무지(로터리랙카-신)</v>
      </c>
      <c r="N433" s="2" t="str">
        <f>VLOOKUP(H433, '쿼리1'!$A:$P, 15, 0)</f>
        <v>PE튜브(투명)50</v>
      </c>
      <c r="O433" s="2">
        <v>2000143975</v>
      </c>
      <c r="P433" s="2" t="str">
        <f>VLOOKUP(H433, '쿼리1'!$A:$R, 17, 0)</f>
        <v>무지(로터리랙카-신)</v>
      </c>
      <c r="Q433" s="4">
        <f>VLOOKUP(H433, '쿼리1'!$A:$U, 20, 0)</f>
        <v>1500</v>
      </c>
      <c r="R433" s="2" t="s">
        <v>5397</v>
      </c>
      <c r="S433" s="2" t="s">
        <v>5397</v>
      </c>
      <c r="T433" s="2" t="s">
        <v>5397</v>
      </c>
      <c r="U433" s="2" t="s">
        <v>5397</v>
      </c>
      <c r="V433" s="2" t="s">
        <v>5388</v>
      </c>
      <c r="W433" s="2" t="s">
        <v>5388</v>
      </c>
      <c r="X433" s="6" t="str">
        <f>IFERROR(W433-V433, "X")</f>
        <v>X</v>
      </c>
      <c r="Y433" s="2" t="s">
        <v>5388</v>
      </c>
      <c r="Z433" s="2" t="s">
        <v>5388</v>
      </c>
      <c r="AA433" s="6" t="str">
        <f t="shared" ref="AA433:AA441" si="389">IFERROR(Z433-Y433, "X")</f>
        <v>X</v>
      </c>
      <c r="AB433" s="2" t="s">
        <v>5388</v>
      </c>
      <c r="AC433" s="2" t="s">
        <v>5388</v>
      </c>
      <c r="AD433" s="6" t="str">
        <f>IFERROR(AC433-AB433, "X")</f>
        <v>X</v>
      </c>
      <c r="AE433" s="2" t="s">
        <v>5388</v>
      </c>
      <c r="AF433" s="2" t="s">
        <v>5388</v>
      </c>
      <c r="AG433" s="2" t="str">
        <f>IFERROR(AF433-AE433, "X")</f>
        <v>X</v>
      </c>
      <c r="AH433" s="2" t="s">
        <v>5388</v>
      </c>
      <c r="AI433" s="3">
        <v>45582</v>
      </c>
      <c r="AJ433" s="3">
        <f t="shared" ref="AJ433:AJ434" ca="1" si="390">TODAY()</f>
        <v>45656</v>
      </c>
      <c r="AK433" s="2">
        <f t="shared" si="350"/>
        <v>-74</v>
      </c>
      <c r="AL433" s="2" t="str">
        <f>IF(C433&lt;0, "진행중", "지연")</f>
        <v>진행중</v>
      </c>
      <c r="AM433" s="2" t="str">
        <f t="shared" si="351"/>
        <v>진행중(-74)</v>
      </c>
      <c r="AN433" s="9">
        <f t="shared" si="352"/>
        <v>0</v>
      </c>
      <c r="AO433" s="9">
        <f t="shared" si="353"/>
        <v>45582</v>
      </c>
      <c r="AP433" s="9">
        <f t="shared" ref="AP433:AP434" ca="1" si="391">TODAY()</f>
        <v>45656</v>
      </c>
      <c r="AQ433" s="6">
        <f t="shared" ref="AQ433:AQ434" ca="1" si="392">AO433-AP433</f>
        <v>-74</v>
      </c>
      <c r="AR433" s="12">
        <f t="shared" ca="1" si="354"/>
        <v>-74</v>
      </c>
      <c r="AS433" t="str">
        <f t="shared" ref="AS433:AS434" ca="1" si="393">IF(AQ433&lt;0, "진행중", "지연")</f>
        <v>진행중</v>
      </c>
      <c r="AT433" t="str">
        <f t="shared" ca="1" si="355"/>
        <v>진행중(-74)</v>
      </c>
    </row>
    <row r="434" spans="2:46" x14ac:dyDescent="0.3">
      <c r="B434" s="2" t="s">
        <v>5622</v>
      </c>
      <c r="C434" s="8">
        <v>-74</v>
      </c>
      <c r="D434" s="2"/>
      <c r="E434" s="2"/>
      <c r="F434" s="2"/>
      <c r="G434" s="2"/>
      <c r="H434" s="2" t="s">
        <v>5076</v>
      </c>
      <c r="I434" s="2" t="str">
        <f t="shared" si="346"/>
        <v>20240924-2000147229-인쇄</v>
      </c>
      <c r="J434" s="2" t="str">
        <f t="shared" si="347"/>
        <v>20240924-2000147229-합지</v>
      </c>
      <c r="K434" s="2" t="str">
        <f t="shared" si="348"/>
        <v>20240924-2000147229-분단</v>
      </c>
      <c r="L434" s="2" t="str">
        <f t="shared" si="349"/>
        <v>20240924-2000147229-제대</v>
      </c>
      <c r="M434" s="2" t="str">
        <f>VLOOKUP(H434, '쿼리1'!$A:$R, 17, 0)</f>
        <v>1도-아담만두</v>
      </c>
      <c r="N434" s="2" t="str">
        <f>VLOOKUP(H434, '쿼리1'!$A:$P, 15, 0)</f>
        <v>HD튜브(반투명)25</v>
      </c>
      <c r="O434" s="2">
        <v>2000147229</v>
      </c>
      <c r="P434" s="2" t="str">
        <f>VLOOKUP(H434, '쿼리1'!$A:$R, 17, 0)</f>
        <v>1도-아담만두</v>
      </c>
      <c r="Q434" s="4">
        <f>VLOOKUP(H434, '쿼리1'!$A:$U, 20, 0)</f>
        <v>52000</v>
      </c>
      <c r="R434" s="2" t="s">
        <v>5397</v>
      </c>
      <c r="S434" s="2" t="s">
        <v>5397</v>
      </c>
      <c r="T434" s="2" t="s">
        <v>5397</v>
      </c>
      <c r="U434" s="2" t="s">
        <v>5397</v>
      </c>
      <c r="V434" s="2" t="s">
        <v>5388</v>
      </c>
      <c r="W434" s="2" t="s">
        <v>5388</v>
      </c>
      <c r="X434" s="6" t="str">
        <f>IFERROR(W434-V434, "X")</f>
        <v>X</v>
      </c>
      <c r="Y434" s="2" t="s">
        <v>5388</v>
      </c>
      <c r="Z434" s="2" t="s">
        <v>5388</v>
      </c>
      <c r="AA434" s="6" t="str">
        <f t="shared" si="389"/>
        <v>X</v>
      </c>
      <c r="AB434" s="2" t="s">
        <v>5388</v>
      </c>
      <c r="AC434" s="2" t="s">
        <v>5388</v>
      </c>
      <c r="AD434" s="6" t="str">
        <f>IFERROR(AC434-AB434, "X")</f>
        <v>X</v>
      </c>
      <c r="AE434" s="2" t="s">
        <v>5388</v>
      </c>
      <c r="AF434" s="2" t="s">
        <v>5388</v>
      </c>
      <c r="AG434" s="2" t="str">
        <f>IFERROR(AF434-AE434, "X")</f>
        <v>X</v>
      </c>
      <c r="AH434" s="2" t="s">
        <v>5388</v>
      </c>
      <c r="AI434" s="3">
        <v>45582</v>
      </c>
      <c r="AJ434" s="3">
        <f t="shared" ca="1" si="390"/>
        <v>45656</v>
      </c>
      <c r="AK434" s="2">
        <f t="shared" si="350"/>
        <v>-74</v>
      </c>
      <c r="AL434" s="2" t="str">
        <f>IF(C434&lt;0, "진행중", "지연")</f>
        <v>진행중</v>
      </c>
      <c r="AM434" s="2" t="str">
        <f t="shared" si="351"/>
        <v>진행중(-74)</v>
      </c>
      <c r="AN434" s="9">
        <f t="shared" si="352"/>
        <v>0</v>
      </c>
      <c r="AO434" s="9">
        <f t="shared" si="353"/>
        <v>45582</v>
      </c>
      <c r="AP434" s="9">
        <f t="shared" ca="1" si="391"/>
        <v>45656</v>
      </c>
      <c r="AQ434" s="6">
        <f t="shared" ca="1" si="392"/>
        <v>-74</v>
      </c>
      <c r="AR434" s="12">
        <f t="shared" ca="1" si="354"/>
        <v>-74</v>
      </c>
      <c r="AS434" t="str">
        <f t="shared" ca="1" si="393"/>
        <v>진행중</v>
      </c>
      <c r="AT434" t="str">
        <f t="shared" ca="1" si="355"/>
        <v>진행중(-74)</v>
      </c>
    </row>
    <row r="435" spans="2:46" x14ac:dyDescent="0.3">
      <c r="B435" s="2" t="s">
        <v>5436</v>
      </c>
      <c r="C435" s="7">
        <v>-7</v>
      </c>
      <c r="D435" s="2" t="s">
        <v>5419</v>
      </c>
      <c r="E435" s="2"/>
      <c r="F435" s="2" t="s">
        <v>5481</v>
      </c>
      <c r="G435" s="2" t="s">
        <v>5430</v>
      </c>
      <c r="H435" s="2" t="s">
        <v>1016</v>
      </c>
      <c r="I435" s="2" t="str">
        <f t="shared" si="346"/>
        <v>20240924-2000147372-인쇄</v>
      </c>
      <c r="J435" s="2" t="str">
        <f t="shared" si="347"/>
        <v>20240924-2000147372-합지</v>
      </c>
      <c r="K435" s="2" t="str">
        <f t="shared" si="348"/>
        <v>20240924-2000147372-분단</v>
      </c>
      <c r="L435" s="2" t="str">
        <f t="shared" si="349"/>
        <v>20240924-2000147372-제대</v>
      </c>
      <c r="M435" s="2" t="str">
        <f>VLOOKUP(H435, '쿼리1'!$A:$R, 17, 0)</f>
        <v>3도-고디바)카카오 케익띠지(갈색)</v>
      </c>
      <c r="N435" s="2" t="str">
        <f>VLOOKUP(H435, '쿼리1'!$A:$P, 15, 0)</f>
        <v>PET75</v>
      </c>
      <c r="O435" s="2">
        <v>2000147372</v>
      </c>
      <c r="P435" s="2" t="str">
        <f>VLOOKUP(H435, '쿼리1'!$A:$R, 17, 0)</f>
        <v>3도-고디바)카카오 케익띠지(갈색)</v>
      </c>
      <c r="Q435" s="4">
        <f>VLOOKUP(H435, '쿼리1'!$A:$U, 20, 0)</f>
        <v>50909</v>
      </c>
      <c r="R435" s="2" t="s">
        <v>31</v>
      </c>
      <c r="S435" s="2" t="s">
        <v>5397</v>
      </c>
      <c r="T435" s="2" t="s">
        <v>5399</v>
      </c>
      <c r="U435" s="2" t="s">
        <v>31</v>
      </c>
      <c r="V435" s="3">
        <v>45565</v>
      </c>
      <c r="W435" s="3">
        <v>45574</v>
      </c>
      <c r="X435" s="6" t="str">
        <f t="shared" ref="X435:X437" si="394">IFERROR(IF(W435-V435&gt;0, "+" &amp; (W435-V435), W435-V435), "X")</f>
        <v>+9</v>
      </c>
      <c r="Y435" s="3" t="s">
        <v>5388</v>
      </c>
      <c r="Z435" s="3" t="s">
        <v>5388</v>
      </c>
      <c r="AA435" s="6" t="str">
        <f t="shared" si="389"/>
        <v>X</v>
      </c>
      <c r="AB435" s="3">
        <v>45566</v>
      </c>
      <c r="AC435" s="5" t="s">
        <v>5396</v>
      </c>
      <c r="AD435" s="6">
        <f ca="1">TODAY()-AB435</f>
        <v>90</v>
      </c>
      <c r="AE435" s="3">
        <v>45568</v>
      </c>
      <c r="AF435" s="3">
        <v>45575</v>
      </c>
      <c r="AG435" s="2" t="str">
        <f>IFERROR(IF(AF435-AE435&gt;0, "+" &amp; (AF435-AE435), AF435-AE435), "X")</f>
        <v>+7</v>
      </c>
      <c r="AH435" s="3">
        <v>45575</v>
      </c>
      <c r="AI435" s="3">
        <f>AE435</f>
        <v>45568</v>
      </c>
      <c r="AJ435" s="3"/>
      <c r="AK435" s="2">
        <f t="shared" si="350"/>
        <v>-7</v>
      </c>
      <c r="AL435" s="2" t="s">
        <v>5567</v>
      </c>
      <c r="AM435" s="2" t="str">
        <f t="shared" si="351"/>
        <v>생산완료(-7)</v>
      </c>
      <c r="AN435" s="9">
        <f t="shared" si="352"/>
        <v>45575</v>
      </c>
      <c r="AO435" s="9">
        <f t="shared" si="353"/>
        <v>45568</v>
      </c>
      <c r="AP435" s="9"/>
      <c r="AQ435" s="2">
        <f t="shared" ref="AQ435:AQ438" si="395">AO435-AN435</f>
        <v>-7</v>
      </c>
      <c r="AR435" s="12">
        <f t="shared" si="354"/>
        <v>-7</v>
      </c>
      <c r="AS435" t="s">
        <v>5567</v>
      </c>
      <c r="AT435" t="str">
        <f t="shared" si="355"/>
        <v>생산완료(-7)</v>
      </c>
    </row>
    <row r="436" spans="2:46" x14ac:dyDescent="0.3">
      <c r="B436" s="2" t="s">
        <v>5572</v>
      </c>
      <c r="C436" s="7">
        <v>-27</v>
      </c>
      <c r="D436" s="2" t="s">
        <v>5479</v>
      </c>
      <c r="E436" s="2"/>
      <c r="F436" s="2" t="s">
        <v>5449</v>
      </c>
      <c r="G436" s="2"/>
      <c r="H436" s="2" t="s">
        <v>4878</v>
      </c>
      <c r="I436" s="2" t="str">
        <f t="shared" si="346"/>
        <v>20240924-2000159648-인쇄</v>
      </c>
      <c r="J436" s="2" t="str">
        <f t="shared" si="347"/>
        <v>20240924-2000159648-합지</v>
      </c>
      <c r="K436" s="2" t="str">
        <f t="shared" si="348"/>
        <v>20240924-2000159648-분단</v>
      </c>
      <c r="L436" s="2" t="str">
        <f t="shared" si="349"/>
        <v>20240924-2000159648-제대</v>
      </c>
      <c r="M436" s="2" t="str">
        <f>VLOOKUP(H436, '쿼리1'!$A:$R, 17, 0)</f>
        <v>1도-SB)샌드위치(소)-오산</v>
      </c>
      <c r="N436" s="2" t="str">
        <f>VLOOKUP(H436, '쿼리1'!$A:$P, 15, 0)</f>
        <v>OPP(보폭스)25</v>
      </c>
      <c r="O436" s="2">
        <v>2000159648</v>
      </c>
      <c r="P436" s="2" t="str">
        <f>VLOOKUP(H436, '쿼리1'!$A:$R, 17, 0)</f>
        <v>1도-SB)샌드위치(소)-오산</v>
      </c>
      <c r="Q436" s="4">
        <f>VLOOKUP(H436, '쿼리1'!$A:$U, 20, 0)</f>
        <v>240</v>
      </c>
      <c r="R436" s="2" t="s">
        <v>31</v>
      </c>
      <c r="S436" s="2" t="s">
        <v>5397</v>
      </c>
      <c r="T436" s="2" t="s">
        <v>31</v>
      </c>
      <c r="U436" s="2" t="s">
        <v>5397</v>
      </c>
      <c r="V436" s="3">
        <v>45561</v>
      </c>
      <c r="W436" s="3">
        <v>45589</v>
      </c>
      <c r="X436" s="6" t="str">
        <f t="shared" si="394"/>
        <v>+28</v>
      </c>
      <c r="Y436" s="3" t="s">
        <v>5388</v>
      </c>
      <c r="Z436" s="3" t="s">
        <v>5388</v>
      </c>
      <c r="AA436" s="6" t="str">
        <f t="shared" si="389"/>
        <v>X</v>
      </c>
      <c r="AB436" s="3">
        <v>45562</v>
      </c>
      <c r="AC436" s="3">
        <v>45583</v>
      </c>
      <c r="AD436" s="6" t="str">
        <f t="shared" ref="AD436:AD437" si="396">IFERROR(IF(AC436-AB436&gt;0, "+" &amp; (AC436-AB436), AC436-AB436), "X")</f>
        <v>+21</v>
      </c>
      <c r="AE436" s="2" t="s">
        <v>5388</v>
      </c>
      <c r="AF436" s="2" t="s">
        <v>5388</v>
      </c>
      <c r="AG436" s="2" t="str">
        <f>IFERROR(AF436-AE436, "X")</f>
        <v>X</v>
      </c>
      <c r="AH436" s="3">
        <v>45589</v>
      </c>
      <c r="AI436" s="3">
        <f t="shared" ref="AI436:AI437" si="397">AB436</f>
        <v>45562</v>
      </c>
      <c r="AJ436" s="3"/>
      <c r="AK436" s="2">
        <f t="shared" si="350"/>
        <v>-27</v>
      </c>
      <c r="AL436" s="2" t="s">
        <v>5567</v>
      </c>
      <c r="AM436" s="2" t="str">
        <f t="shared" si="351"/>
        <v>생산완료(-27)</v>
      </c>
      <c r="AN436" s="9">
        <f t="shared" si="352"/>
        <v>45654</v>
      </c>
      <c r="AO436" s="9">
        <f t="shared" si="353"/>
        <v>45642</v>
      </c>
      <c r="AP436" s="9"/>
      <c r="AQ436" s="2">
        <f t="shared" si="395"/>
        <v>-12</v>
      </c>
      <c r="AR436" s="12">
        <f t="shared" si="354"/>
        <v>-12</v>
      </c>
      <c r="AS436" t="s">
        <v>5567</v>
      </c>
      <c r="AT436" t="str">
        <f t="shared" si="355"/>
        <v>생산완료(-12)</v>
      </c>
    </row>
    <row r="437" spans="2:46" x14ac:dyDescent="0.3">
      <c r="B437" s="2" t="s">
        <v>5623</v>
      </c>
      <c r="C437" s="7">
        <v>-28</v>
      </c>
      <c r="D437" s="2" t="s">
        <v>5435</v>
      </c>
      <c r="E437" s="2"/>
      <c r="F437" s="2" t="s">
        <v>5449</v>
      </c>
      <c r="G437" s="2"/>
      <c r="H437" s="2" t="s">
        <v>4693</v>
      </c>
      <c r="I437" s="2" t="str">
        <f t="shared" si="346"/>
        <v>20240924-2000159650-인쇄</v>
      </c>
      <c r="J437" s="2" t="str">
        <f t="shared" si="347"/>
        <v>20240924-2000159650-합지</v>
      </c>
      <c r="K437" s="2" t="str">
        <f t="shared" si="348"/>
        <v>20240924-2000159650-분단</v>
      </c>
      <c r="L437" s="2" t="str">
        <f t="shared" si="349"/>
        <v>20240924-2000159650-제대</v>
      </c>
      <c r="M437" s="2" t="str">
        <f>VLOOKUP(H437, '쿼리1'!$A:$R, 17, 0)</f>
        <v>1도-SB)샌드위치(대)-오산</v>
      </c>
      <c r="N437" s="2" t="str">
        <f>VLOOKUP(H437, '쿼리1'!$A:$P, 15, 0)</f>
        <v>OPP(보폭스)25</v>
      </c>
      <c r="O437" s="2">
        <v>2000159650</v>
      </c>
      <c r="P437" s="2" t="str">
        <f>VLOOKUP(H437, '쿼리1'!$A:$R, 17, 0)</f>
        <v>1도-SB)샌드위치(대)-오산</v>
      </c>
      <c r="Q437" s="4">
        <f>VLOOKUP(H437, '쿼리1'!$A:$U, 20, 0)</f>
        <v>240</v>
      </c>
      <c r="R437" s="2" t="s">
        <v>31</v>
      </c>
      <c r="S437" s="2" t="s">
        <v>5397</v>
      </c>
      <c r="T437" s="2" t="s">
        <v>31</v>
      </c>
      <c r="U437" s="2" t="s">
        <v>5397</v>
      </c>
      <c r="V437" s="3">
        <v>45561</v>
      </c>
      <c r="W437" s="3">
        <v>45590</v>
      </c>
      <c r="X437" s="6" t="str">
        <f t="shared" si="394"/>
        <v>+29</v>
      </c>
      <c r="Y437" s="3" t="s">
        <v>5388</v>
      </c>
      <c r="Z437" s="3" t="s">
        <v>5388</v>
      </c>
      <c r="AA437" s="6" t="str">
        <f t="shared" si="389"/>
        <v>X</v>
      </c>
      <c r="AB437" s="3">
        <v>45562</v>
      </c>
      <c r="AC437" s="3">
        <v>45583</v>
      </c>
      <c r="AD437" s="6" t="str">
        <f t="shared" si="396"/>
        <v>+21</v>
      </c>
      <c r="AE437" s="2" t="s">
        <v>5388</v>
      </c>
      <c r="AF437" s="2" t="s">
        <v>5388</v>
      </c>
      <c r="AG437" s="2" t="str">
        <f>IFERROR(AF437-AE437, "X")</f>
        <v>X</v>
      </c>
      <c r="AH437" s="3">
        <v>45590</v>
      </c>
      <c r="AI437" s="3">
        <f t="shared" si="397"/>
        <v>45562</v>
      </c>
      <c r="AJ437" s="3"/>
      <c r="AK437" s="2">
        <f t="shared" si="350"/>
        <v>-28</v>
      </c>
      <c r="AL437" s="2" t="s">
        <v>5567</v>
      </c>
      <c r="AM437" s="2" t="str">
        <f t="shared" si="351"/>
        <v>생산완료(-28)</v>
      </c>
      <c r="AN437" s="9">
        <f t="shared" si="352"/>
        <v>45625</v>
      </c>
      <c r="AO437" s="9">
        <f t="shared" si="353"/>
        <v>45604</v>
      </c>
      <c r="AP437" s="9"/>
      <c r="AQ437" s="2">
        <f t="shared" si="395"/>
        <v>-21</v>
      </c>
      <c r="AR437" s="12">
        <f t="shared" si="354"/>
        <v>-21</v>
      </c>
      <c r="AS437" t="s">
        <v>5567</v>
      </c>
      <c r="AT437" t="str">
        <f t="shared" si="355"/>
        <v>생산완료(-21)</v>
      </c>
    </row>
    <row r="438" spans="2:46" x14ac:dyDescent="0.3">
      <c r="B438" s="2" t="s">
        <v>5575</v>
      </c>
      <c r="C438" s="7">
        <v>-14</v>
      </c>
      <c r="D438" s="2"/>
      <c r="E438" s="2"/>
      <c r="F438" s="2"/>
      <c r="G438" s="2" t="s">
        <v>5429</v>
      </c>
      <c r="H438" s="2" t="s">
        <v>2747</v>
      </c>
      <c r="I438" s="2" t="str">
        <f t="shared" si="346"/>
        <v>20240924-2000167659-인쇄</v>
      </c>
      <c r="J438" s="2" t="str">
        <f t="shared" si="347"/>
        <v>20240924-2000167659-합지</v>
      </c>
      <c r="K438" s="2" t="str">
        <f t="shared" si="348"/>
        <v>20240924-2000167659-분단</v>
      </c>
      <c r="L438" s="2" t="str">
        <f t="shared" si="349"/>
        <v>20240924-2000167659-제대</v>
      </c>
      <c r="M438" s="2" t="str">
        <f>VLOOKUP(H438, '쿼리1'!$A:$R, 17, 0)</f>
        <v>무지(SB-생크림크레이프롤)</v>
      </c>
      <c r="N438" s="2" t="str">
        <f>VLOOKUP(H438, '쿼리1'!$A:$P, 15, 0)</f>
        <v>OPP(투명)40</v>
      </c>
      <c r="O438" s="2">
        <v>2000167659</v>
      </c>
      <c r="P438" s="2" t="str">
        <f>VLOOKUP(H438, '쿼리1'!$A:$R, 17, 0)</f>
        <v>무지(SB-생크림크레이프롤)</v>
      </c>
      <c r="Q438" s="4">
        <f>VLOOKUP(H438, '쿼리1'!$A:$U, 20, 0)</f>
        <v>206451</v>
      </c>
      <c r="R438" s="2" t="s">
        <v>5397</v>
      </c>
      <c r="S438" s="2" t="s">
        <v>5397</v>
      </c>
      <c r="T438" s="2" t="s">
        <v>5397</v>
      </c>
      <c r="U438" s="2" t="s">
        <v>31</v>
      </c>
      <c r="V438" s="2" t="s">
        <v>5388</v>
      </c>
      <c r="W438" s="2" t="s">
        <v>5388</v>
      </c>
      <c r="X438" s="6" t="str">
        <f>IFERROR(W438-V438, "X")</f>
        <v>X</v>
      </c>
      <c r="Y438" s="2" t="s">
        <v>5388</v>
      </c>
      <c r="Z438" s="3" t="s">
        <v>5388</v>
      </c>
      <c r="AA438" s="6" t="str">
        <f t="shared" si="389"/>
        <v>X</v>
      </c>
      <c r="AB438" s="3" t="s">
        <v>5388</v>
      </c>
      <c r="AC438" s="2" t="s">
        <v>5388</v>
      </c>
      <c r="AD438" s="6" t="str">
        <f t="shared" ref="AD438:AD445" si="398">IFERROR(AC438-AB438, "X")</f>
        <v>X</v>
      </c>
      <c r="AE438" s="3">
        <v>45561</v>
      </c>
      <c r="AF438" s="3">
        <v>45575</v>
      </c>
      <c r="AG438" s="2" t="str">
        <f>IFERROR(IF(AF438-AE438&gt;0, "+" &amp; (AF438-AE438), AF438-AE438), "X")</f>
        <v>+14</v>
      </c>
      <c r="AH438" s="3">
        <v>45575</v>
      </c>
      <c r="AI438" s="3">
        <f>AE438</f>
        <v>45561</v>
      </c>
      <c r="AJ438" s="3"/>
      <c r="AK438" s="2">
        <f t="shared" si="350"/>
        <v>-14</v>
      </c>
      <c r="AL438" s="2" t="s">
        <v>5567</v>
      </c>
      <c r="AM438" s="2" t="str">
        <f t="shared" si="351"/>
        <v>생산완료(-14)</v>
      </c>
      <c r="AN438" s="9">
        <f t="shared" si="352"/>
        <v>45580</v>
      </c>
      <c r="AO438" s="9">
        <f t="shared" si="353"/>
        <v>45580</v>
      </c>
      <c r="AP438" s="9"/>
      <c r="AQ438" s="2">
        <f t="shared" si="395"/>
        <v>0</v>
      </c>
      <c r="AR438" s="12">
        <f t="shared" si="354"/>
        <v>0</v>
      </c>
      <c r="AS438" t="s">
        <v>5567</v>
      </c>
      <c r="AT438" t="str">
        <f t="shared" si="355"/>
        <v>생산완료(0)</v>
      </c>
    </row>
    <row r="439" spans="2:46" x14ac:dyDescent="0.3">
      <c r="B439" s="2" t="s">
        <v>5620</v>
      </c>
      <c r="C439" s="8">
        <v>-73</v>
      </c>
      <c r="D439" s="2"/>
      <c r="E439" s="2"/>
      <c r="F439" s="2"/>
      <c r="G439" s="2"/>
      <c r="H439" s="2" t="s">
        <v>5186</v>
      </c>
      <c r="I439" s="2" t="str">
        <f t="shared" si="346"/>
        <v>20240924-210929-인쇄</v>
      </c>
      <c r="J439" s="2" t="str">
        <f t="shared" si="347"/>
        <v>20240924-210929-합지</v>
      </c>
      <c r="K439" s="2" t="str">
        <f t="shared" si="348"/>
        <v>20240924-210929-분단</v>
      </c>
      <c r="L439" s="2" t="str">
        <f t="shared" si="349"/>
        <v>20240924-210929-제대</v>
      </c>
      <c r="M439" s="2" t="str">
        <f>VLOOKUP(H439, '쿼리1'!$A:$R, 17, 0)</f>
        <v>무지</v>
      </c>
      <c r="N439" s="2" t="str">
        <f>VLOOKUP(H439, '쿼리1'!$A:$P, 15, 0)</f>
        <v>PE(청색)40＝무지(계량유색-중)</v>
      </c>
      <c r="O439" s="2">
        <v>210929</v>
      </c>
      <c r="P439" s="2" t="str">
        <f>VLOOKUP(H439, '쿼리1'!$A:$R, 17, 0)</f>
        <v>무지</v>
      </c>
      <c r="Q439" s="4">
        <f>VLOOKUP(H439, '쿼리1'!$A:$U, 20, 0)</f>
        <v>30000</v>
      </c>
      <c r="R439" s="2" t="s">
        <v>5397</v>
      </c>
      <c r="S439" s="2" t="s">
        <v>5397</v>
      </c>
      <c r="T439" s="2" t="s">
        <v>5397</v>
      </c>
      <c r="U439" s="2" t="s">
        <v>5397</v>
      </c>
      <c r="V439" s="2" t="s">
        <v>5388</v>
      </c>
      <c r="W439" s="2" t="s">
        <v>5388</v>
      </c>
      <c r="X439" s="6" t="str">
        <f>IFERROR(W439-V439, "X")</f>
        <v>X</v>
      </c>
      <c r="Y439" s="2" t="s">
        <v>5388</v>
      </c>
      <c r="Z439" s="2" t="s">
        <v>5388</v>
      </c>
      <c r="AA439" s="6" t="str">
        <f t="shared" si="389"/>
        <v>X</v>
      </c>
      <c r="AB439" s="2" t="s">
        <v>5388</v>
      </c>
      <c r="AC439" s="2" t="s">
        <v>5388</v>
      </c>
      <c r="AD439" s="6" t="str">
        <f t="shared" si="398"/>
        <v>X</v>
      </c>
      <c r="AE439" s="2" t="s">
        <v>5388</v>
      </c>
      <c r="AF439" s="2" t="s">
        <v>5388</v>
      </c>
      <c r="AG439" s="2" t="str">
        <f>IFERROR(AF439-AE439, "X")</f>
        <v>X</v>
      </c>
      <c r="AH439" s="2" t="s">
        <v>5388</v>
      </c>
      <c r="AI439" s="3">
        <v>45583</v>
      </c>
      <c r="AJ439" s="3">
        <f t="shared" ref="AJ439:AJ441" ca="1" si="399">TODAY()</f>
        <v>45656</v>
      </c>
      <c r="AK439" s="2">
        <f t="shared" si="350"/>
        <v>-73</v>
      </c>
      <c r="AL439" s="2" t="str">
        <f>IF(C439&lt;0, "진행중", "지연")</f>
        <v>진행중</v>
      </c>
      <c r="AM439" s="2" t="str">
        <f t="shared" si="351"/>
        <v>진행중(-73)</v>
      </c>
      <c r="AN439" s="9">
        <f t="shared" si="352"/>
        <v>0</v>
      </c>
      <c r="AO439" s="9">
        <f t="shared" si="353"/>
        <v>45583</v>
      </c>
      <c r="AP439" s="9">
        <f t="shared" ref="AP439:AP441" ca="1" si="400">TODAY()</f>
        <v>45656</v>
      </c>
      <c r="AQ439" s="6">
        <f t="shared" ref="AQ439:AQ441" ca="1" si="401">AO439-AP439</f>
        <v>-73</v>
      </c>
      <c r="AR439" s="12">
        <f t="shared" ca="1" si="354"/>
        <v>-73</v>
      </c>
      <c r="AS439" t="str">
        <f t="shared" ref="AS439:AS441" ca="1" si="402">IF(AQ439&lt;0, "진행중", "지연")</f>
        <v>진행중</v>
      </c>
      <c r="AT439" t="str">
        <f t="shared" ca="1" si="355"/>
        <v>진행중(-73)</v>
      </c>
    </row>
    <row r="440" spans="2:46" x14ac:dyDescent="0.3">
      <c r="B440" s="2" t="s">
        <v>5620</v>
      </c>
      <c r="C440" s="8">
        <v>-73</v>
      </c>
      <c r="D440" s="2"/>
      <c r="E440" s="2"/>
      <c r="F440" s="2"/>
      <c r="G440" s="2"/>
      <c r="H440" s="2" t="s">
        <v>381</v>
      </c>
      <c r="I440" s="2" t="str">
        <f t="shared" si="346"/>
        <v>20240924-3000159083-인쇄</v>
      </c>
      <c r="J440" s="2" t="str">
        <f t="shared" si="347"/>
        <v>20240924-3000159083-합지</v>
      </c>
      <c r="K440" s="2" t="str">
        <f t="shared" si="348"/>
        <v>20240924-3000159083-분단</v>
      </c>
      <c r="L440" s="2" t="str">
        <f t="shared" si="349"/>
        <v>20240924-3000159083-제대</v>
      </c>
      <c r="M440" s="2" t="str">
        <f>VLOOKUP(H440, '쿼리1'!$A:$R, 17, 0)</f>
        <v>무지</v>
      </c>
      <c r="N440" s="2" t="str">
        <f>VLOOKUP(H440, '쿼리1'!$A:$P, 15, 0)</f>
        <v>의류고정용 종이(SC400,210*297)-M363(10098)</v>
      </c>
      <c r="O440" s="2">
        <v>3000159083</v>
      </c>
      <c r="P440" s="2" t="str">
        <f>VLOOKUP(H440, '쿼리1'!$A:$R, 17, 0)</f>
        <v>무지</v>
      </c>
      <c r="Q440" s="4">
        <f>VLOOKUP(H440, '쿼리1'!$A:$U, 20, 0)</f>
        <v>45000</v>
      </c>
      <c r="R440" s="2" t="s">
        <v>5397</v>
      </c>
      <c r="S440" s="2" t="s">
        <v>5397</v>
      </c>
      <c r="T440" s="2" t="s">
        <v>5397</v>
      </c>
      <c r="U440" s="2" t="s">
        <v>5397</v>
      </c>
      <c r="V440" s="2" t="s">
        <v>5388</v>
      </c>
      <c r="W440" s="2" t="s">
        <v>5388</v>
      </c>
      <c r="X440" s="6" t="str">
        <f>IFERROR(W440-V440, "X")</f>
        <v>X</v>
      </c>
      <c r="Y440" s="2" t="s">
        <v>5388</v>
      </c>
      <c r="Z440" s="2" t="s">
        <v>5388</v>
      </c>
      <c r="AA440" s="6" t="str">
        <f t="shared" si="389"/>
        <v>X</v>
      </c>
      <c r="AB440" s="2" t="s">
        <v>5388</v>
      </c>
      <c r="AC440" s="2" t="s">
        <v>5388</v>
      </c>
      <c r="AD440" s="6" t="str">
        <f t="shared" si="398"/>
        <v>X</v>
      </c>
      <c r="AE440" s="2" t="s">
        <v>5388</v>
      </c>
      <c r="AF440" s="2" t="s">
        <v>5388</v>
      </c>
      <c r="AG440" s="2" t="str">
        <f>IFERROR(AF440-AE440, "X")</f>
        <v>X</v>
      </c>
      <c r="AH440" s="2" t="s">
        <v>5388</v>
      </c>
      <c r="AI440" s="3">
        <v>45583</v>
      </c>
      <c r="AJ440" s="3">
        <f t="shared" ca="1" si="399"/>
        <v>45656</v>
      </c>
      <c r="AK440" s="2">
        <f t="shared" si="350"/>
        <v>-73</v>
      </c>
      <c r="AL440" s="2" t="str">
        <f>IF(C440&lt;0, "진행중", "지연")</f>
        <v>진행중</v>
      </c>
      <c r="AM440" s="2" t="str">
        <f t="shared" si="351"/>
        <v>진행중(-73)</v>
      </c>
      <c r="AN440" s="9">
        <f t="shared" si="352"/>
        <v>0</v>
      </c>
      <c r="AO440" s="9">
        <f t="shared" si="353"/>
        <v>45595</v>
      </c>
      <c r="AP440" s="9">
        <f t="shared" ca="1" si="400"/>
        <v>45656</v>
      </c>
      <c r="AQ440" s="6">
        <f t="shared" ca="1" si="401"/>
        <v>-61</v>
      </c>
      <c r="AR440" s="12">
        <f t="shared" ca="1" si="354"/>
        <v>-61</v>
      </c>
      <c r="AS440" t="str">
        <f t="shared" ca="1" si="402"/>
        <v>진행중</v>
      </c>
      <c r="AT440" t="str">
        <f t="shared" ca="1" si="355"/>
        <v>진행중(-61)</v>
      </c>
    </row>
    <row r="441" spans="2:46" x14ac:dyDescent="0.3">
      <c r="B441" s="2" t="s">
        <v>5618</v>
      </c>
      <c r="C441" s="8">
        <v>-76</v>
      </c>
      <c r="D441" s="2"/>
      <c r="E441" s="2"/>
      <c r="F441" s="2"/>
      <c r="G441" s="2"/>
      <c r="H441" s="2" t="s">
        <v>413</v>
      </c>
      <c r="I441" s="2" t="str">
        <f t="shared" si="346"/>
        <v>20240924-3000166107-인쇄</v>
      </c>
      <c r="J441" s="2" t="str">
        <f t="shared" si="347"/>
        <v>20240924-3000166107-합지</v>
      </c>
      <c r="K441" s="2" t="str">
        <f t="shared" si="348"/>
        <v>20240924-3000166107-분단</v>
      </c>
      <c r="L441" s="2" t="str">
        <f t="shared" si="349"/>
        <v>20240924-3000166107-제대</v>
      </c>
      <c r="M441" s="2" t="str">
        <f>VLOOKUP(H441, '쿼리1'!$A:$R, 17, 0)</f>
        <v>2도(청/백)-슈가파우더3kg(32x40)</v>
      </c>
      <c r="N441" s="2" t="str">
        <f>VLOOKUP(H441, '쿼리1'!$A:$P, 15, 0)</f>
        <v>PE튜브(투명)100</v>
      </c>
      <c r="O441" s="2">
        <v>3000166107</v>
      </c>
      <c r="P441" s="2" t="str">
        <f>VLOOKUP(H441, '쿼리1'!$A:$R, 17, 0)</f>
        <v>2도(청/백)-슈가파우더3kg(32x40)</v>
      </c>
      <c r="Q441" s="4">
        <f>VLOOKUP(H441, '쿼리1'!$A:$U, 20, 0)</f>
        <v>60000</v>
      </c>
      <c r="R441" s="2" t="s">
        <v>5397</v>
      </c>
      <c r="S441" s="2" t="s">
        <v>5397</v>
      </c>
      <c r="T441" s="2" t="s">
        <v>5397</v>
      </c>
      <c r="U441" s="2" t="s">
        <v>5397</v>
      </c>
      <c r="V441" s="2" t="s">
        <v>5388</v>
      </c>
      <c r="W441" s="2" t="s">
        <v>5388</v>
      </c>
      <c r="X441" s="6" t="str">
        <f>IFERROR(W441-V441, "X")</f>
        <v>X</v>
      </c>
      <c r="Y441" s="2" t="s">
        <v>5388</v>
      </c>
      <c r="Z441" s="2" t="s">
        <v>5388</v>
      </c>
      <c r="AA441" s="6" t="str">
        <f t="shared" si="389"/>
        <v>X</v>
      </c>
      <c r="AB441" s="2" t="s">
        <v>5388</v>
      </c>
      <c r="AC441" s="2" t="s">
        <v>5388</v>
      </c>
      <c r="AD441" s="6" t="str">
        <f t="shared" si="398"/>
        <v>X</v>
      </c>
      <c r="AE441" s="2" t="s">
        <v>5388</v>
      </c>
      <c r="AF441" s="2" t="s">
        <v>5388</v>
      </c>
      <c r="AG441" s="2" t="str">
        <f>IFERROR(AF441-AE441, "X")</f>
        <v>X</v>
      </c>
      <c r="AH441" s="2" t="s">
        <v>5388</v>
      </c>
      <c r="AI441" s="3">
        <v>45580</v>
      </c>
      <c r="AJ441" s="3">
        <f t="shared" ca="1" si="399"/>
        <v>45656</v>
      </c>
      <c r="AK441" s="2">
        <f t="shared" si="350"/>
        <v>-76</v>
      </c>
      <c r="AL441" s="2" t="str">
        <f>IF(C441&lt;0, "진행중", "지연")</f>
        <v>진행중</v>
      </c>
      <c r="AM441" s="2" t="str">
        <f t="shared" si="351"/>
        <v>진행중(-76)</v>
      </c>
      <c r="AN441" s="9">
        <f t="shared" si="352"/>
        <v>0</v>
      </c>
      <c r="AO441" s="9">
        <f t="shared" si="353"/>
        <v>45580</v>
      </c>
      <c r="AP441" s="9">
        <f t="shared" ca="1" si="400"/>
        <v>45656</v>
      </c>
      <c r="AQ441" s="6">
        <f t="shared" ca="1" si="401"/>
        <v>-76</v>
      </c>
      <c r="AR441" s="12">
        <f t="shared" ca="1" si="354"/>
        <v>-76</v>
      </c>
      <c r="AS441" t="str">
        <f t="shared" ca="1" si="402"/>
        <v>진행중</v>
      </c>
      <c r="AT441" t="str">
        <f t="shared" ca="1" si="355"/>
        <v>진행중(-76)</v>
      </c>
    </row>
    <row r="442" spans="2:46" x14ac:dyDescent="0.3">
      <c r="B442" s="2" t="s">
        <v>5591</v>
      </c>
      <c r="C442" s="7">
        <v>-22</v>
      </c>
      <c r="D442" s="2" t="s">
        <v>5408</v>
      </c>
      <c r="E442" s="2" t="s">
        <v>5416</v>
      </c>
      <c r="F442" s="2"/>
      <c r="G442" s="2" t="s">
        <v>5447</v>
      </c>
      <c r="H442" s="2" t="s">
        <v>1339</v>
      </c>
      <c r="I442" s="2" t="str">
        <f t="shared" si="346"/>
        <v>20240925-1000138905-인쇄</v>
      </c>
      <c r="J442" s="2" t="str">
        <f t="shared" si="347"/>
        <v>20240925-1000138905-합지</v>
      </c>
      <c r="K442" s="2" t="str">
        <f t="shared" si="348"/>
        <v>20240925-1000138905-분단</v>
      </c>
      <c r="L442" s="2" t="str">
        <f t="shared" si="349"/>
        <v>20240925-1000138905-제대</v>
      </c>
      <c r="M442" s="2" t="str">
        <f>VLOOKUP(H442, '쿼리1'!$A:$R, 17, 0)</f>
        <v>4도-헤아림(공용봉투 대)</v>
      </c>
      <c r="N442" s="2" t="str">
        <f>VLOOKUP(H442, '쿼리1'!$A:$P, 15, 0)</f>
        <v>패트(유무광)100</v>
      </c>
      <c r="O442" s="2">
        <v>1000138905</v>
      </c>
      <c r="P442" s="2" t="str">
        <f>VLOOKUP(H442, '쿼리1'!$A:$R, 17, 0)</f>
        <v>4도-헤아림(공용봉투 대)</v>
      </c>
      <c r="Q442" s="4">
        <f>VLOOKUP(H442, '쿼리1'!$A:$U, 20, 0)</f>
        <v>20000</v>
      </c>
      <c r="R442" s="2" t="s">
        <v>31</v>
      </c>
      <c r="S442" s="2" t="s">
        <v>31</v>
      </c>
      <c r="T442" s="2" t="s">
        <v>5397</v>
      </c>
      <c r="U442" s="2" t="s">
        <v>31</v>
      </c>
      <c r="V442" s="3">
        <v>45566</v>
      </c>
      <c r="W442" s="3">
        <v>45569</v>
      </c>
      <c r="X442" s="6" t="str">
        <f t="shared" ref="X442:X443" si="403">IFERROR(IF(W442-V442&gt;0, "+" &amp; (W442-V442), W442-V442), "X")</f>
        <v>+3</v>
      </c>
      <c r="Y442" s="3">
        <v>45569</v>
      </c>
      <c r="Z442" s="3">
        <v>45567</v>
      </c>
      <c r="AA442" s="6">
        <f t="shared" ref="AA442:AA448" si="404">IFERROR(IF(Z442-Y442&gt;0, "+" &amp; (Z442-Y442), Z442-Y442), "X")</f>
        <v>-2</v>
      </c>
      <c r="AB442" s="3" t="s">
        <v>5388</v>
      </c>
      <c r="AC442" s="2" t="s">
        <v>5388</v>
      </c>
      <c r="AD442" s="6" t="str">
        <f t="shared" si="398"/>
        <v>X</v>
      </c>
      <c r="AE442" s="3">
        <v>45573</v>
      </c>
      <c r="AF442" s="3">
        <v>45595</v>
      </c>
      <c r="AG442" s="2" t="str">
        <f t="shared" ref="AG442:AG445" si="405">IFERROR(IF(AF442-AE442&gt;0, "+" &amp; (AF442-AE442), AF442-AE442), "X")</f>
        <v>+22</v>
      </c>
      <c r="AH442" s="3">
        <v>45595</v>
      </c>
      <c r="AI442" s="3">
        <f t="shared" ref="AI442:AI445" si="406">AE442</f>
        <v>45573</v>
      </c>
      <c r="AJ442" s="3"/>
      <c r="AK442" s="2">
        <f t="shared" si="350"/>
        <v>-22</v>
      </c>
      <c r="AL442" s="2" t="s">
        <v>5567</v>
      </c>
      <c r="AM442" s="2" t="str">
        <f t="shared" si="351"/>
        <v>생산완료(-22)</v>
      </c>
      <c r="AN442" s="9">
        <f t="shared" si="352"/>
        <v>45649</v>
      </c>
      <c r="AO442" s="9">
        <f t="shared" si="353"/>
        <v>45649</v>
      </c>
      <c r="AP442" s="9"/>
      <c r="AQ442" s="2">
        <f t="shared" ref="AQ442:AQ465" si="407">AO442-AN442</f>
        <v>0</v>
      </c>
      <c r="AR442" s="12">
        <f t="shared" si="354"/>
        <v>0</v>
      </c>
      <c r="AS442" t="s">
        <v>5567</v>
      </c>
      <c r="AT442" t="str">
        <f t="shared" si="355"/>
        <v>생산완료(0)</v>
      </c>
    </row>
    <row r="443" spans="2:46" x14ac:dyDescent="0.3">
      <c r="B443" s="2" t="s">
        <v>5416</v>
      </c>
      <c r="C443" s="7">
        <v>-2</v>
      </c>
      <c r="D443" s="2" t="s">
        <v>5405</v>
      </c>
      <c r="E443" s="2" t="s">
        <v>5409</v>
      </c>
      <c r="F443" s="2"/>
      <c r="G443" s="2" t="s">
        <v>5424</v>
      </c>
      <c r="H443" s="2" t="s">
        <v>3889</v>
      </c>
      <c r="I443" s="2" t="str">
        <f t="shared" si="346"/>
        <v>20240925-1000143215-인쇄</v>
      </c>
      <c r="J443" s="2" t="str">
        <f t="shared" si="347"/>
        <v>20240925-1000143215-합지</v>
      </c>
      <c r="K443" s="2" t="str">
        <f t="shared" si="348"/>
        <v>20240925-1000143215-분단</v>
      </c>
      <c r="L443" s="2" t="str">
        <f t="shared" si="349"/>
        <v>20240925-1000143215-제대</v>
      </c>
      <c r="M443" s="2" t="str">
        <f>VLOOKUP(H443, '쿼리1'!$A:$R, 17, 0)</f>
        <v>1도-바다원-롯데슈퍼 공용봉투</v>
      </c>
      <c r="N443" s="2" t="str">
        <f>VLOOKUP(H443, '쿼리1'!$A:$P, 15, 0)</f>
        <v>오씨피피(투명)80</v>
      </c>
      <c r="O443" s="2">
        <v>1000143215</v>
      </c>
      <c r="P443" s="2" t="str">
        <f>VLOOKUP(H443, '쿼리1'!$A:$R, 17, 0)</f>
        <v>1도-바다원-롯데슈퍼 공용봉투</v>
      </c>
      <c r="Q443" s="4">
        <f>VLOOKUP(H443, '쿼리1'!$A:$U, 20, 0)</f>
        <v>30000</v>
      </c>
      <c r="R443" s="2" t="s">
        <v>31</v>
      </c>
      <c r="S443" s="2" t="s">
        <v>31</v>
      </c>
      <c r="T443" s="2" t="s">
        <v>5397</v>
      </c>
      <c r="U443" s="2" t="s">
        <v>31</v>
      </c>
      <c r="V443" s="3">
        <v>45566</v>
      </c>
      <c r="W443" s="3">
        <v>45565</v>
      </c>
      <c r="X443" s="6">
        <f t="shared" si="403"/>
        <v>-1</v>
      </c>
      <c r="Y443" s="3">
        <v>45569</v>
      </c>
      <c r="Z443" s="3">
        <v>45569</v>
      </c>
      <c r="AA443" s="6">
        <f t="shared" si="404"/>
        <v>0</v>
      </c>
      <c r="AB443" s="3" t="s">
        <v>5388</v>
      </c>
      <c r="AC443" s="2" t="s">
        <v>5388</v>
      </c>
      <c r="AD443" s="6" t="str">
        <f t="shared" si="398"/>
        <v>X</v>
      </c>
      <c r="AE443" s="3">
        <v>45573</v>
      </c>
      <c r="AF443" s="3">
        <v>45575</v>
      </c>
      <c r="AG443" s="2" t="str">
        <f t="shared" si="405"/>
        <v>+2</v>
      </c>
      <c r="AH443" s="3">
        <v>45575</v>
      </c>
      <c r="AI443" s="3">
        <f t="shared" si="406"/>
        <v>45573</v>
      </c>
      <c r="AJ443" s="3"/>
      <c r="AK443" s="2">
        <f t="shared" si="350"/>
        <v>-2</v>
      </c>
      <c r="AL443" s="2" t="s">
        <v>5567</v>
      </c>
      <c r="AM443" s="2" t="str">
        <f t="shared" si="351"/>
        <v>생산완료(-2)</v>
      </c>
      <c r="AN443" s="9">
        <f t="shared" si="352"/>
        <v>45575</v>
      </c>
      <c r="AO443" s="9">
        <f t="shared" si="353"/>
        <v>45573</v>
      </c>
      <c r="AP443" s="9"/>
      <c r="AQ443" s="2">
        <f t="shared" si="407"/>
        <v>-2</v>
      </c>
      <c r="AR443" s="12">
        <f t="shared" si="354"/>
        <v>-2</v>
      </c>
      <c r="AS443" t="s">
        <v>5567</v>
      </c>
      <c r="AT443" t="str">
        <f t="shared" si="355"/>
        <v>생산완료(-2)</v>
      </c>
    </row>
    <row r="444" spans="2:46" x14ac:dyDescent="0.3">
      <c r="B444" s="2" t="s">
        <v>5416</v>
      </c>
      <c r="C444" s="7">
        <v>-2</v>
      </c>
      <c r="D444" s="2"/>
      <c r="E444" s="2" t="s">
        <v>5409</v>
      </c>
      <c r="F444" s="2"/>
      <c r="G444" s="2" t="s">
        <v>5424</v>
      </c>
      <c r="H444" s="2" t="s">
        <v>603</v>
      </c>
      <c r="I444" s="2" t="str">
        <f t="shared" si="346"/>
        <v>20240925-1000146575-인쇄</v>
      </c>
      <c r="J444" s="2" t="str">
        <f t="shared" si="347"/>
        <v>20240925-1000146575-합지</v>
      </c>
      <c r="K444" s="2" t="str">
        <f t="shared" si="348"/>
        <v>20240925-1000146575-분단</v>
      </c>
      <c r="L444" s="2" t="str">
        <f t="shared" si="349"/>
        <v>20240925-1000146575-제대</v>
      </c>
      <c r="M444" s="2" t="str">
        <f>VLOOKUP(H444, '쿼리1'!$A:$R, 17, 0)</f>
        <v>무지</v>
      </c>
      <c r="N444" s="2" t="str">
        <f>VLOOKUP(H444, '쿼리1'!$A:$P, 15, 0)</f>
        <v>나이론80</v>
      </c>
      <c r="O444" s="2">
        <v>1000146575</v>
      </c>
      <c r="P444" s="2" t="str">
        <f>VLOOKUP(H444, '쿼리1'!$A:$R, 17, 0)</f>
        <v>무지</v>
      </c>
      <c r="Q444" s="4">
        <f>VLOOKUP(H444, '쿼리1'!$A:$U, 20, 0)</f>
        <v>16216</v>
      </c>
      <c r="R444" s="2" t="s">
        <v>5397</v>
      </c>
      <c r="S444" s="2" t="s">
        <v>31</v>
      </c>
      <c r="T444" s="2" t="s">
        <v>5397</v>
      </c>
      <c r="U444" s="2" t="s">
        <v>31</v>
      </c>
      <c r="V444" s="2" t="s">
        <v>5388</v>
      </c>
      <c r="W444" s="3" t="s">
        <v>5388</v>
      </c>
      <c r="X444" s="6" t="str">
        <f>IFERROR(W444-V444, "X")</f>
        <v>X</v>
      </c>
      <c r="Y444" s="3">
        <v>45569</v>
      </c>
      <c r="Z444" s="3">
        <v>45569</v>
      </c>
      <c r="AA444" s="6">
        <f t="shared" si="404"/>
        <v>0</v>
      </c>
      <c r="AB444" s="3" t="s">
        <v>5388</v>
      </c>
      <c r="AC444" s="2" t="s">
        <v>5388</v>
      </c>
      <c r="AD444" s="6" t="str">
        <f t="shared" si="398"/>
        <v>X</v>
      </c>
      <c r="AE444" s="3">
        <v>45573</v>
      </c>
      <c r="AF444" s="3">
        <v>45575</v>
      </c>
      <c r="AG444" s="2" t="str">
        <f t="shared" si="405"/>
        <v>+2</v>
      </c>
      <c r="AH444" s="3">
        <v>45575</v>
      </c>
      <c r="AI444" s="3">
        <f t="shared" si="406"/>
        <v>45573</v>
      </c>
      <c r="AJ444" s="3"/>
      <c r="AK444" s="2">
        <f t="shared" si="350"/>
        <v>-2</v>
      </c>
      <c r="AL444" s="2" t="s">
        <v>5567</v>
      </c>
      <c r="AM444" s="2" t="str">
        <f t="shared" si="351"/>
        <v>생산완료(-2)</v>
      </c>
      <c r="AN444" s="9">
        <f t="shared" si="352"/>
        <v>45575</v>
      </c>
      <c r="AO444" s="9">
        <f t="shared" si="353"/>
        <v>45573</v>
      </c>
      <c r="AP444" s="9"/>
      <c r="AQ444" s="2">
        <f t="shared" si="407"/>
        <v>-2</v>
      </c>
      <c r="AR444" s="12">
        <f t="shared" si="354"/>
        <v>-2</v>
      </c>
      <c r="AS444" t="s">
        <v>5567</v>
      </c>
      <c r="AT444" t="str">
        <f t="shared" si="355"/>
        <v>생산완료(-2)</v>
      </c>
    </row>
    <row r="445" spans="2:46" x14ac:dyDescent="0.3">
      <c r="B445" s="2" t="s">
        <v>5416</v>
      </c>
      <c r="C445" s="7">
        <v>-2</v>
      </c>
      <c r="D445" s="2" t="s">
        <v>5405</v>
      </c>
      <c r="E445" s="2" t="s">
        <v>5409</v>
      </c>
      <c r="F445" s="2"/>
      <c r="G445" s="2" t="s">
        <v>5424</v>
      </c>
      <c r="H445" s="2" t="s">
        <v>2248</v>
      </c>
      <c r="I445" s="2" t="str">
        <f t="shared" si="346"/>
        <v>20240925-1000154950-인쇄</v>
      </c>
      <c r="J445" s="2" t="str">
        <f t="shared" si="347"/>
        <v>20240925-1000154950-합지</v>
      </c>
      <c r="K445" s="2" t="str">
        <f t="shared" si="348"/>
        <v>20240925-1000154950-분단</v>
      </c>
      <c r="L445" s="2" t="str">
        <f t="shared" si="349"/>
        <v>20240925-1000154950-제대</v>
      </c>
      <c r="M445" s="2" t="str">
        <f>VLOOKUP(H445, '쿼리1'!$A:$R, 17, 0)</f>
        <v>2도-위고둥 슬라이스</v>
      </c>
      <c r="N445" s="2" t="str">
        <f>VLOOKUP(H445, '쿼리1'!$A:$P, 15, 0)</f>
        <v>나이론70</v>
      </c>
      <c r="O445" s="2">
        <v>1000154950</v>
      </c>
      <c r="P445" s="2" t="str">
        <f>VLOOKUP(H445, '쿼리1'!$A:$R, 17, 0)</f>
        <v>2도-위고둥 슬라이스</v>
      </c>
      <c r="Q445" s="4">
        <f>VLOOKUP(H445, '쿼리1'!$A:$U, 20, 0)</f>
        <v>75000</v>
      </c>
      <c r="R445" s="2" t="s">
        <v>31</v>
      </c>
      <c r="S445" s="2" t="s">
        <v>31</v>
      </c>
      <c r="T445" s="2" t="s">
        <v>5397</v>
      </c>
      <c r="U445" s="2" t="s">
        <v>31</v>
      </c>
      <c r="V445" s="3">
        <v>45566</v>
      </c>
      <c r="W445" s="3">
        <v>45565</v>
      </c>
      <c r="X445" s="6">
        <f>IFERROR(IF(W445-V445&gt;0, "+" &amp; (W445-V445), W445-V445), "X")</f>
        <v>-1</v>
      </c>
      <c r="Y445" s="3">
        <v>45569</v>
      </c>
      <c r="Z445" s="3">
        <v>45569</v>
      </c>
      <c r="AA445" s="6">
        <f t="shared" si="404"/>
        <v>0</v>
      </c>
      <c r="AB445" s="3" t="s">
        <v>5388</v>
      </c>
      <c r="AC445" s="2" t="s">
        <v>5388</v>
      </c>
      <c r="AD445" s="6" t="str">
        <f t="shared" si="398"/>
        <v>X</v>
      </c>
      <c r="AE445" s="3">
        <v>45573</v>
      </c>
      <c r="AF445" s="3">
        <v>45575</v>
      </c>
      <c r="AG445" s="2" t="str">
        <f t="shared" si="405"/>
        <v>+2</v>
      </c>
      <c r="AH445" s="3">
        <v>45575</v>
      </c>
      <c r="AI445" s="3">
        <f t="shared" si="406"/>
        <v>45573</v>
      </c>
      <c r="AJ445" s="3"/>
      <c r="AK445" s="2">
        <f t="shared" si="350"/>
        <v>-2</v>
      </c>
      <c r="AL445" s="2" t="s">
        <v>5567</v>
      </c>
      <c r="AM445" s="2" t="str">
        <f t="shared" si="351"/>
        <v>생산완료(-2)</v>
      </c>
      <c r="AN445" s="9">
        <f t="shared" si="352"/>
        <v>45632</v>
      </c>
      <c r="AO445" s="9">
        <f t="shared" si="353"/>
        <v>45658</v>
      </c>
      <c r="AP445" s="9"/>
      <c r="AQ445" s="2">
        <f t="shared" si="407"/>
        <v>26</v>
      </c>
      <c r="AR445" s="12" t="str">
        <f t="shared" si="354"/>
        <v>+26</v>
      </c>
      <c r="AS445" t="s">
        <v>5567</v>
      </c>
      <c r="AT445" t="str">
        <f t="shared" si="355"/>
        <v>생산완료(+26)</v>
      </c>
    </row>
    <row r="446" spans="2:46" x14ac:dyDescent="0.3">
      <c r="B446" s="2" t="s">
        <v>5430</v>
      </c>
      <c r="C446" s="7">
        <v>7</v>
      </c>
      <c r="D446" s="2"/>
      <c r="E446" s="2" t="s">
        <v>5409</v>
      </c>
      <c r="F446" s="2" t="s">
        <v>5487</v>
      </c>
      <c r="G446" s="2"/>
      <c r="H446" s="2" t="s">
        <v>4554</v>
      </c>
      <c r="I446" s="2" t="str">
        <f t="shared" si="346"/>
        <v>20240925-1000157326-인쇄</v>
      </c>
      <c r="J446" s="2" t="str">
        <f t="shared" si="347"/>
        <v>20240925-1000157326-합지</v>
      </c>
      <c r="K446" s="2" t="str">
        <f t="shared" si="348"/>
        <v>20240925-1000157326-분단</v>
      </c>
      <c r="L446" s="2" t="str">
        <f t="shared" si="349"/>
        <v>20240925-1000157326-제대</v>
      </c>
      <c r="M446" s="2" t="str">
        <f>VLOOKUP(H446, '쿼리1'!$A:$R, 17, 0)</f>
        <v>무지</v>
      </c>
      <c r="N446" s="2" t="str">
        <f>VLOOKUP(H446, '쿼리1'!$A:$P, 15, 0)</f>
        <v>나이론70</v>
      </c>
      <c r="O446" s="2">
        <v>1000157326</v>
      </c>
      <c r="P446" s="2" t="str">
        <f>VLOOKUP(H446, '쿼리1'!$A:$R, 17, 0)</f>
        <v>무지</v>
      </c>
      <c r="Q446" s="4">
        <f>VLOOKUP(H446, '쿼리1'!$A:$U, 20, 0)</f>
        <v>48</v>
      </c>
      <c r="R446" s="2" t="s">
        <v>5397</v>
      </c>
      <c r="S446" s="2" t="s">
        <v>31</v>
      </c>
      <c r="T446" s="2" t="s">
        <v>5399</v>
      </c>
      <c r="U446" s="2" t="s">
        <v>5397</v>
      </c>
      <c r="V446" s="2" t="s">
        <v>5388</v>
      </c>
      <c r="W446" s="3" t="s">
        <v>5388</v>
      </c>
      <c r="X446" s="6" t="str">
        <f>IFERROR(W446-V446, "X")</f>
        <v>X</v>
      </c>
      <c r="Y446" s="3">
        <v>45566</v>
      </c>
      <c r="Z446" s="3">
        <v>45566</v>
      </c>
      <c r="AA446" s="6">
        <f t="shared" si="404"/>
        <v>0</v>
      </c>
      <c r="AB446" s="3">
        <v>45567</v>
      </c>
      <c r="AC446" s="5" t="s">
        <v>5396</v>
      </c>
      <c r="AD446" s="6">
        <f ca="1">TODAY()-AB446</f>
        <v>89</v>
      </c>
      <c r="AE446" s="2" t="s">
        <v>5388</v>
      </c>
      <c r="AF446" s="2" t="s">
        <v>5388</v>
      </c>
      <c r="AG446" s="2" t="str">
        <f>IFERROR(AF446-AE446, "X")</f>
        <v>X</v>
      </c>
      <c r="AH446" s="3">
        <v>45566</v>
      </c>
      <c r="AI446" s="3">
        <v>45573</v>
      </c>
      <c r="AJ446" s="3"/>
      <c r="AK446" s="2" t="str">
        <f t="shared" si="350"/>
        <v>+7</v>
      </c>
      <c r="AL446" s="2" t="s">
        <v>5567</v>
      </c>
      <c r="AM446" s="2" t="str">
        <f t="shared" si="351"/>
        <v>생산완료(+7)</v>
      </c>
      <c r="AN446" s="9">
        <f t="shared" si="352"/>
        <v>45566</v>
      </c>
      <c r="AO446" s="9">
        <f t="shared" si="353"/>
        <v>45573</v>
      </c>
      <c r="AP446" s="9"/>
      <c r="AQ446" s="2">
        <f t="shared" si="407"/>
        <v>7</v>
      </c>
      <c r="AR446" s="12" t="str">
        <f t="shared" si="354"/>
        <v>+7</v>
      </c>
      <c r="AS446" t="s">
        <v>5567</v>
      </c>
      <c r="AT446" t="str">
        <f t="shared" si="355"/>
        <v>생산완료(+7)</v>
      </c>
    </row>
    <row r="447" spans="2:46" x14ac:dyDescent="0.3">
      <c r="B447" s="2" t="s">
        <v>5575</v>
      </c>
      <c r="C447" s="7">
        <v>-14</v>
      </c>
      <c r="D447" s="2" t="s">
        <v>5444</v>
      </c>
      <c r="E447" s="2" t="s">
        <v>5430</v>
      </c>
      <c r="F447" s="2" t="s">
        <v>5451</v>
      </c>
      <c r="G447" s="2" t="s">
        <v>5429</v>
      </c>
      <c r="H447" s="2" t="s">
        <v>1856</v>
      </c>
      <c r="I447" s="2" t="str">
        <f t="shared" si="346"/>
        <v>20240925-1000158453-인쇄</v>
      </c>
      <c r="J447" s="2" t="str">
        <f t="shared" si="347"/>
        <v>20240925-1000158453-합지</v>
      </c>
      <c r="K447" s="2" t="str">
        <f t="shared" si="348"/>
        <v>20240925-1000158453-분단</v>
      </c>
      <c r="L447" s="2" t="str">
        <f t="shared" si="349"/>
        <v>20240925-1000158453-제대</v>
      </c>
      <c r="M447" s="2" t="str">
        <f>VLOOKUP(H447, '쿼리1'!$A:$R, 17, 0)</f>
        <v>8도-리틀넥)명란크림파스타 310g</v>
      </c>
      <c r="N447" s="2" t="str">
        <f>VLOOKUP(H447, '쿼리1'!$A:$P, 15, 0)</f>
        <v>패트(유무광/유백)100</v>
      </c>
      <c r="O447" s="2">
        <v>1000158453</v>
      </c>
      <c r="P447" s="2" t="str">
        <f>VLOOKUP(H447, '쿼리1'!$A:$R, 17, 0)</f>
        <v>8도-리틀넥)명란크림파스타 310g</v>
      </c>
      <c r="Q447" s="4">
        <f>VLOOKUP(H447, '쿼리1'!$A:$U, 20, 0)</f>
        <v>23076</v>
      </c>
      <c r="R447" s="2" t="s">
        <v>31</v>
      </c>
      <c r="S447" s="2" t="s">
        <v>31</v>
      </c>
      <c r="T447" s="2" t="s">
        <v>31</v>
      </c>
      <c r="U447" s="2" t="s">
        <v>31</v>
      </c>
      <c r="V447" s="3">
        <v>45566</v>
      </c>
      <c r="W447" s="3">
        <v>45576</v>
      </c>
      <c r="X447" s="6" t="str">
        <f t="shared" ref="X447:X451" si="408">IFERROR(IF(W447-V447&gt;0, "+" &amp; (W447-V447), W447-V447), "X")</f>
        <v>+10</v>
      </c>
      <c r="Y447" s="3">
        <v>45569</v>
      </c>
      <c r="Z447" s="3">
        <v>45576</v>
      </c>
      <c r="AA447" s="6" t="str">
        <f t="shared" si="404"/>
        <v>+7</v>
      </c>
      <c r="AB447" s="3">
        <v>45572</v>
      </c>
      <c r="AC447" s="3">
        <v>45576</v>
      </c>
      <c r="AD447" s="6" t="str">
        <f>IFERROR(IF(AC447-AB447&gt;0, "+" &amp; (AC447-AB447), AC447-AB447), "X")</f>
        <v>+4</v>
      </c>
      <c r="AE447" s="3">
        <v>45574</v>
      </c>
      <c r="AF447" s="3">
        <v>45588</v>
      </c>
      <c r="AG447" s="2" t="str">
        <f>IFERROR(IF(AF447-AE447&gt;0, "+" &amp; (AF447-AE447), AF447-AE447), "X")</f>
        <v>+14</v>
      </c>
      <c r="AH447" s="3">
        <v>45588</v>
      </c>
      <c r="AI447" s="3">
        <f>AE447</f>
        <v>45574</v>
      </c>
      <c r="AJ447" s="3"/>
      <c r="AK447" s="2">
        <f t="shared" si="350"/>
        <v>-14</v>
      </c>
      <c r="AL447" s="2" t="s">
        <v>5567</v>
      </c>
      <c r="AM447" s="2" t="str">
        <f t="shared" si="351"/>
        <v>생산완료(-14)</v>
      </c>
      <c r="AN447" s="9">
        <f t="shared" si="352"/>
        <v>45588</v>
      </c>
      <c r="AO447" s="9">
        <f t="shared" si="353"/>
        <v>45574</v>
      </c>
      <c r="AP447" s="9"/>
      <c r="AQ447" s="2">
        <f t="shared" si="407"/>
        <v>-14</v>
      </c>
      <c r="AR447" s="12">
        <f t="shared" si="354"/>
        <v>-14</v>
      </c>
      <c r="AS447" t="s">
        <v>5567</v>
      </c>
      <c r="AT447" t="str">
        <f t="shared" si="355"/>
        <v>생산완료(-14)</v>
      </c>
    </row>
    <row r="448" spans="2:46" x14ac:dyDescent="0.3">
      <c r="B448" s="2" t="s">
        <v>5449</v>
      </c>
      <c r="C448" s="7">
        <v>21</v>
      </c>
      <c r="D448" s="2" t="s">
        <v>5406</v>
      </c>
      <c r="E448" s="2" t="s">
        <v>5416</v>
      </c>
      <c r="F448" s="2" t="s">
        <v>5491</v>
      </c>
      <c r="G448" s="2"/>
      <c r="H448" s="2" t="s">
        <v>3718</v>
      </c>
      <c r="I448" s="2" t="str">
        <f t="shared" si="346"/>
        <v>20240925-1000159311-인쇄</v>
      </c>
      <c r="J448" s="2" t="str">
        <f t="shared" si="347"/>
        <v>20240925-1000159311-합지</v>
      </c>
      <c r="K448" s="2" t="str">
        <f t="shared" si="348"/>
        <v>20240925-1000159311-분단</v>
      </c>
      <c r="L448" s="2" t="str">
        <f t="shared" si="349"/>
        <v>20240925-1000159311-제대</v>
      </c>
      <c r="M448" s="2" t="str">
        <f>VLOOKUP(H448, '쿼리1'!$A:$R, 17, 0)</f>
        <v>3도-삼진후레쉬-맛나는 냉동지단채 700g(300)</v>
      </c>
      <c r="N448" s="2" t="str">
        <f>VLOOKUP(H448, '쿼리1'!$A:$P, 15, 0)</f>
        <v>나이론80</v>
      </c>
      <c r="O448" s="2">
        <v>1000159311</v>
      </c>
      <c r="P448" s="2" t="str">
        <f>VLOOKUP(H448, '쿼리1'!$A:$R, 17, 0)</f>
        <v>3도-삼진후레쉬-맛나는 냉동지단채 700g(300)</v>
      </c>
      <c r="Q448" s="4">
        <f>VLOOKUP(H448, '쿼리1'!$A:$U, 20, 0)</f>
        <v>36</v>
      </c>
      <c r="R448" s="2" t="s">
        <v>31</v>
      </c>
      <c r="S448" s="2" t="s">
        <v>31</v>
      </c>
      <c r="T448" s="2" t="s">
        <v>5399</v>
      </c>
      <c r="U448" s="2" t="s">
        <v>5397</v>
      </c>
      <c r="V448" s="3">
        <v>45566</v>
      </c>
      <c r="W448" s="3">
        <v>45561</v>
      </c>
      <c r="X448" s="6">
        <f t="shared" si="408"/>
        <v>-5</v>
      </c>
      <c r="Y448" s="3">
        <v>45569</v>
      </c>
      <c r="Z448" s="3">
        <v>45567</v>
      </c>
      <c r="AA448" s="6">
        <f t="shared" si="404"/>
        <v>-2</v>
      </c>
      <c r="AB448" s="3">
        <v>45572</v>
      </c>
      <c r="AC448" s="5" t="s">
        <v>5396</v>
      </c>
      <c r="AD448" s="6">
        <f ca="1">TODAY()-AB448</f>
        <v>84</v>
      </c>
      <c r="AE448" s="2" t="s">
        <v>5388</v>
      </c>
      <c r="AF448" s="2" t="s">
        <v>5388</v>
      </c>
      <c r="AG448" s="2" t="str">
        <f>IFERROR(AF448-AE448, "X")</f>
        <v>X</v>
      </c>
      <c r="AH448" s="3">
        <v>45567</v>
      </c>
      <c r="AI448" s="3">
        <v>45588</v>
      </c>
      <c r="AJ448" s="3"/>
      <c r="AK448" s="2" t="str">
        <f t="shared" si="350"/>
        <v>+21</v>
      </c>
      <c r="AL448" s="2" t="s">
        <v>5567</v>
      </c>
      <c r="AM448" s="2" t="str">
        <f t="shared" si="351"/>
        <v>생산완료(+21)</v>
      </c>
      <c r="AN448" s="9">
        <f t="shared" si="352"/>
        <v>45567</v>
      </c>
      <c r="AO448" s="9">
        <f t="shared" si="353"/>
        <v>45658</v>
      </c>
      <c r="AP448" s="9"/>
      <c r="AQ448" s="2">
        <f t="shared" si="407"/>
        <v>91</v>
      </c>
      <c r="AR448" s="12" t="str">
        <f t="shared" si="354"/>
        <v>+91</v>
      </c>
      <c r="AS448" t="s">
        <v>5567</v>
      </c>
      <c r="AT448" t="str">
        <f t="shared" si="355"/>
        <v>생산완료(+91)</v>
      </c>
    </row>
    <row r="449" spans="2:46" x14ac:dyDescent="0.3">
      <c r="B449" s="2" t="s">
        <v>5483</v>
      </c>
      <c r="C449" s="7">
        <v>-11</v>
      </c>
      <c r="D449" s="2" t="s">
        <v>5418</v>
      </c>
      <c r="E449" s="2" t="s">
        <v>5489</v>
      </c>
      <c r="F449" s="2" t="s">
        <v>5463</v>
      </c>
      <c r="G449" s="2"/>
      <c r="H449" s="2" t="s">
        <v>4990</v>
      </c>
      <c r="I449" s="2" t="str">
        <f t="shared" si="346"/>
        <v>20240925-1000163221-인쇄</v>
      </c>
      <c r="J449" s="2" t="str">
        <f t="shared" si="347"/>
        <v>20240925-1000163221-합지</v>
      </c>
      <c r="K449" s="2" t="str">
        <f t="shared" si="348"/>
        <v>20240925-1000163221-분단</v>
      </c>
      <c r="L449" s="2" t="str">
        <f t="shared" si="349"/>
        <v>20240925-1000163221-제대</v>
      </c>
      <c r="M449" s="2" t="str">
        <f>VLOOKUP(H449, '쿼리1'!$A:$R, 17, 0)</f>
        <v>1도-천사비즈</v>
      </c>
      <c r="N449" s="2" t="str">
        <f>VLOOKUP(H449, '쿼리1'!$A:$P, 15, 0)</f>
        <v>오씨피피(투명)60</v>
      </c>
      <c r="O449" s="2">
        <v>1000163221</v>
      </c>
      <c r="P449" s="2" t="str">
        <f>VLOOKUP(H449, '쿼리1'!$A:$R, 17, 0)</f>
        <v>1도-천사비즈</v>
      </c>
      <c r="Q449" s="4">
        <f>VLOOKUP(H449, '쿼리1'!$A:$U, 20, 0)</f>
        <v>24</v>
      </c>
      <c r="R449" s="2" t="s">
        <v>31</v>
      </c>
      <c r="S449" s="2" t="s">
        <v>5399</v>
      </c>
      <c r="T449" s="2" t="s">
        <v>31</v>
      </c>
      <c r="U449" s="2" t="s">
        <v>5397</v>
      </c>
      <c r="V449" s="3">
        <v>45566</v>
      </c>
      <c r="W449" s="3">
        <v>45562</v>
      </c>
      <c r="X449" s="6">
        <f t="shared" si="408"/>
        <v>-4</v>
      </c>
      <c r="Y449" s="3">
        <v>45569</v>
      </c>
      <c r="Z449" s="5" t="s">
        <v>5396</v>
      </c>
      <c r="AA449" s="6">
        <f ca="1">TODAY()-Y449</f>
        <v>87</v>
      </c>
      <c r="AB449" s="3">
        <v>45572</v>
      </c>
      <c r="AC449" s="3">
        <v>45583</v>
      </c>
      <c r="AD449" s="6" t="str">
        <f t="shared" ref="AD449:AD450" si="409">IFERROR(IF(AC449-AB449&gt;0, "+" &amp; (AC449-AB449), AC449-AB449), "X")</f>
        <v>+11</v>
      </c>
      <c r="AE449" s="2" t="s">
        <v>5388</v>
      </c>
      <c r="AF449" s="2" t="s">
        <v>5388</v>
      </c>
      <c r="AG449" s="2" t="str">
        <f>IFERROR(AF449-AE449, "X")</f>
        <v>X</v>
      </c>
      <c r="AH449" s="3">
        <v>45583</v>
      </c>
      <c r="AI449" s="3">
        <f t="shared" ref="AI449:AI450" si="410">AB449</f>
        <v>45572</v>
      </c>
      <c r="AJ449" s="3"/>
      <c r="AK449" s="2">
        <f t="shared" si="350"/>
        <v>-11</v>
      </c>
      <c r="AL449" s="2" t="s">
        <v>5567</v>
      </c>
      <c r="AM449" s="2" t="str">
        <f t="shared" si="351"/>
        <v>생산완료(-11)</v>
      </c>
      <c r="AN449" s="9">
        <f t="shared" si="352"/>
        <v>45583</v>
      </c>
      <c r="AO449" s="9">
        <f t="shared" si="353"/>
        <v>45572</v>
      </c>
      <c r="AP449" s="9"/>
      <c r="AQ449" s="2">
        <f t="shared" si="407"/>
        <v>-11</v>
      </c>
      <c r="AR449" s="12">
        <f t="shared" si="354"/>
        <v>-11</v>
      </c>
      <c r="AS449" t="s">
        <v>5567</v>
      </c>
      <c r="AT449" t="str">
        <f t="shared" si="355"/>
        <v>생산완료(-11)</v>
      </c>
    </row>
    <row r="450" spans="2:46" x14ac:dyDescent="0.3">
      <c r="B450" s="2" t="s">
        <v>5409</v>
      </c>
      <c r="C450" s="7">
        <v>0</v>
      </c>
      <c r="D450" s="2" t="s">
        <v>5405</v>
      </c>
      <c r="E450" s="2" t="s">
        <v>5408</v>
      </c>
      <c r="F450" s="2" t="s">
        <v>5409</v>
      </c>
      <c r="G450" s="2"/>
      <c r="H450" s="2" t="s">
        <v>4708</v>
      </c>
      <c r="I450" s="2" t="str">
        <f t="shared" si="346"/>
        <v>20240925-1000168981-인쇄</v>
      </c>
      <c r="J450" s="2" t="str">
        <f t="shared" si="347"/>
        <v>20240925-1000168981-합지</v>
      </c>
      <c r="K450" s="2" t="str">
        <f t="shared" si="348"/>
        <v>20240925-1000168981-분단</v>
      </c>
      <c r="L450" s="2" t="str">
        <f t="shared" si="349"/>
        <v>20240925-1000168981-제대</v>
      </c>
      <c r="M450" s="2" t="str">
        <f>VLOOKUP(H450, '쿼리1'!$A:$R, 17, 0)</f>
        <v>1도-베즐리-레몬시트롱</v>
      </c>
      <c r="N450" s="2" t="str">
        <f>VLOOKUP(H450, '쿼리1'!$A:$P, 15, 0)</f>
        <v>오씨피피(무광)60</v>
      </c>
      <c r="O450" s="2">
        <v>1000168981</v>
      </c>
      <c r="P450" s="2" t="str">
        <f>VLOOKUP(H450, '쿼리1'!$A:$R, 17, 0)</f>
        <v>1도-베즐리-레몬시트롱</v>
      </c>
      <c r="Q450" s="4">
        <f>VLOOKUP(H450, '쿼리1'!$A:$U, 20, 0)</f>
        <v>16</v>
      </c>
      <c r="R450" s="2" t="s">
        <v>31</v>
      </c>
      <c r="S450" s="2" t="s">
        <v>31</v>
      </c>
      <c r="T450" s="2" t="s">
        <v>31</v>
      </c>
      <c r="U450" s="2" t="s">
        <v>5397</v>
      </c>
      <c r="V450" s="3">
        <v>45566</v>
      </c>
      <c r="W450" s="3">
        <v>45565</v>
      </c>
      <c r="X450" s="6">
        <f t="shared" si="408"/>
        <v>-1</v>
      </c>
      <c r="Y450" s="3">
        <v>45569</v>
      </c>
      <c r="Z450" s="3">
        <v>45572</v>
      </c>
      <c r="AA450" s="6" t="str">
        <f t="shared" ref="AA450:AA451" si="411">IFERROR(IF(Z450-Y450&gt;0, "+" &amp; (Z450-Y450), Z450-Y450), "X")</f>
        <v>+3</v>
      </c>
      <c r="AB450" s="3">
        <v>45572</v>
      </c>
      <c r="AC450" s="3">
        <v>45572</v>
      </c>
      <c r="AD450" s="6">
        <f t="shared" si="409"/>
        <v>0</v>
      </c>
      <c r="AE450" s="2" t="s">
        <v>5388</v>
      </c>
      <c r="AF450" s="2" t="s">
        <v>5388</v>
      </c>
      <c r="AG450" s="2" t="str">
        <f>IFERROR(AF450-AE450, "X")</f>
        <v>X</v>
      </c>
      <c r="AH450" s="3">
        <v>45572</v>
      </c>
      <c r="AI450" s="3">
        <f t="shared" si="410"/>
        <v>45572</v>
      </c>
      <c r="AJ450" s="3"/>
      <c r="AK450" s="2">
        <f t="shared" si="350"/>
        <v>0</v>
      </c>
      <c r="AL450" s="2" t="s">
        <v>5567</v>
      </c>
      <c r="AM450" s="2" t="str">
        <f t="shared" si="351"/>
        <v>생산완료(0)</v>
      </c>
      <c r="AN450" s="9">
        <f t="shared" si="352"/>
        <v>45621</v>
      </c>
      <c r="AO450" s="9">
        <f t="shared" si="353"/>
        <v>45600</v>
      </c>
      <c r="AP450" s="9"/>
      <c r="AQ450" s="2">
        <f t="shared" si="407"/>
        <v>-21</v>
      </c>
      <c r="AR450" s="12">
        <f t="shared" si="354"/>
        <v>-21</v>
      </c>
      <c r="AS450" t="s">
        <v>5567</v>
      </c>
      <c r="AT450" t="str">
        <f t="shared" si="355"/>
        <v>생산완료(-21)</v>
      </c>
    </row>
    <row r="451" spans="2:46" x14ac:dyDescent="0.3">
      <c r="B451" s="2" t="s">
        <v>5416</v>
      </c>
      <c r="C451" s="7">
        <v>-2</v>
      </c>
      <c r="D451" s="2" t="s">
        <v>5405</v>
      </c>
      <c r="E451" s="2" t="s">
        <v>5409</v>
      </c>
      <c r="F451" s="2"/>
      <c r="G451" s="2" t="s">
        <v>5424</v>
      </c>
      <c r="H451" s="2" t="s">
        <v>3818</v>
      </c>
      <c r="I451" s="2" t="str">
        <f t="shared" si="346"/>
        <v>20240925-1000169195-인쇄</v>
      </c>
      <c r="J451" s="2" t="str">
        <f t="shared" si="347"/>
        <v>20240925-1000169195-합지</v>
      </c>
      <c r="K451" s="2" t="str">
        <f t="shared" si="348"/>
        <v>20240925-1000169195-분단</v>
      </c>
      <c r="L451" s="2" t="str">
        <f t="shared" si="349"/>
        <v>20240925-1000169195-제대</v>
      </c>
      <c r="M451" s="2" t="str">
        <f>VLOOKUP(H451, '쿼리1'!$A:$R, 17, 0)</f>
        <v>2도-신선F&amp;B-근위 닭모래집1kg(후면내용없음)</v>
      </c>
      <c r="N451" s="2" t="str">
        <f>VLOOKUP(H451, '쿼리1'!$A:$P, 15, 0)</f>
        <v>나이론70</v>
      </c>
      <c r="O451" s="2">
        <v>1000169195</v>
      </c>
      <c r="P451" s="2" t="str">
        <f>VLOOKUP(H451, '쿼리1'!$A:$R, 17, 0)</f>
        <v>2도-신선F&amp;B-근위 닭모래집1kg(후면내용없음)</v>
      </c>
      <c r="Q451" s="4">
        <f>VLOOKUP(H451, '쿼리1'!$A:$U, 20, 0)</f>
        <v>30000</v>
      </c>
      <c r="R451" s="2" t="s">
        <v>31</v>
      </c>
      <c r="S451" s="2" t="s">
        <v>31</v>
      </c>
      <c r="T451" s="2" t="s">
        <v>5397</v>
      </c>
      <c r="U451" s="2" t="s">
        <v>31</v>
      </c>
      <c r="V451" s="3">
        <v>45566</v>
      </c>
      <c r="W451" s="3">
        <v>45565</v>
      </c>
      <c r="X451" s="6">
        <f t="shared" si="408"/>
        <v>-1</v>
      </c>
      <c r="Y451" s="3">
        <v>45569</v>
      </c>
      <c r="Z451" s="3">
        <v>45569</v>
      </c>
      <c r="AA451" s="6">
        <f t="shared" si="411"/>
        <v>0</v>
      </c>
      <c r="AB451" s="3" t="s">
        <v>5388</v>
      </c>
      <c r="AC451" s="2" t="s">
        <v>5388</v>
      </c>
      <c r="AD451" s="6" t="str">
        <f>IFERROR(AC451-AB451, "X")</f>
        <v>X</v>
      </c>
      <c r="AE451" s="3">
        <v>45573</v>
      </c>
      <c r="AF451" s="3">
        <v>45575</v>
      </c>
      <c r="AG451" s="2" t="str">
        <f>IFERROR(IF(AF451-AE451&gt;0, "+" &amp; (AF451-AE451), AF451-AE451), "X")</f>
        <v>+2</v>
      </c>
      <c r="AH451" s="3">
        <v>45575</v>
      </c>
      <c r="AI451" s="3">
        <f>AE451</f>
        <v>45573</v>
      </c>
      <c r="AJ451" s="3"/>
      <c r="AK451" s="2">
        <f t="shared" si="350"/>
        <v>-2</v>
      </c>
      <c r="AL451" s="2" t="s">
        <v>5567</v>
      </c>
      <c r="AM451" s="2" t="str">
        <f t="shared" si="351"/>
        <v>생산완료(-2)</v>
      </c>
      <c r="AN451" s="9">
        <f t="shared" si="352"/>
        <v>45575</v>
      </c>
      <c r="AO451" s="9">
        <f t="shared" si="353"/>
        <v>45573</v>
      </c>
      <c r="AP451" s="9"/>
      <c r="AQ451" s="2">
        <f t="shared" si="407"/>
        <v>-2</v>
      </c>
      <c r="AR451" s="12">
        <f t="shared" si="354"/>
        <v>-2</v>
      </c>
      <c r="AS451" t="s">
        <v>5567</v>
      </c>
      <c r="AT451" t="str">
        <f t="shared" si="355"/>
        <v>생산완료(-2)</v>
      </c>
    </row>
    <row r="452" spans="2:46" x14ac:dyDescent="0.3">
      <c r="B452" s="2" t="s">
        <v>5483</v>
      </c>
      <c r="C452" s="7">
        <v>-11</v>
      </c>
      <c r="D452" s="2"/>
      <c r="E452" s="2" t="s">
        <v>5489</v>
      </c>
      <c r="F452" s="2" t="s">
        <v>5463</v>
      </c>
      <c r="G452" s="2"/>
      <c r="H452" s="2" t="s">
        <v>5012</v>
      </c>
      <c r="I452" s="2" t="str">
        <f t="shared" si="346"/>
        <v>20240925-1000169206-인쇄</v>
      </c>
      <c r="J452" s="2" t="str">
        <f t="shared" si="347"/>
        <v>20240925-1000169206-합지</v>
      </c>
      <c r="K452" s="2" t="str">
        <f t="shared" si="348"/>
        <v>20240925-1000169206-분단</v>
      </c>
      <c r="L452" s="2" t="str">
        <f t="shared" si="349"/>
        <v>20240925-1000169206-제대</v>
      </c>
      <c r="M452" s="2" t="str">
        <f>VLOOKUP(H452, '쿼리1'!$A:$R, 17, 0)</f>
        <v>무지</v>
      </c>
      <c r="N452" s="2" t="str">
        <f>VLOOKUP(H452, '쿼리1'!$A:$P, 15, 0)</f>
        <v>패트40</v>
      </c>
      <c r="O452" s="2">
        <v>1000169206</v>
      </c>
      <c r="P452" s="2" t="str">
        <f>VLOOKUP(H452, '쿼리1'!$A:$R, 17, 0)</f>
        <v>무지</v>
      </c>
      <c r="Q452" s="4">
        <f>VLOOKUP(H452, '쿼리1'!$A:$U, 20, 0)</f>
        <v>8</v>
      </c>
      <c r="R452" s="2" t="s">
        <v>5397</v>
      </c>
      <c r="S452" s="2" t="s">
        <v>5399</v>
      </c>
      <c r="T452" s="2" t="s">
        <v>31</v>
      </c>
      <c r="U452" s="2" t="s">
        <v>5397</v>
      </c>
      <c r="V452" s="2" t="s">
        <v>5388</v>
      </c>
      <c r="W452" s="3" t="s">
        <v>5388</v>
      </c>
      <c r="X452" s="6" t="str">
        <f>IFERROR(W452-V452, "X")</f>
        <v>X</v>
      </c>
      <c r="Y452" s="3">
        <v>45569</v>
      </c>
      <c r="Z452" s="5" t="s">
        <v>5396</v>
      </c>
      <c r="AA452" s="6">
        <f t="shared" ref="AA452:AA453" ca="1" si="412">TODAY()-Y452</f>
        <v>87</v>
      </c>
      <c r="AB452" s="3">
        <v>45572</v>
      </c>
      <c r="AC452" s="3">
        <v>45583</v>
      </c>
      <c r="AD452" s="6" t="str">
        <f t="shared" ref="AD452:AD454" si="413">IFERROR(IF(AC452-AB452&gt;0, "+" &amp; (AC452-AB452), AC452-AB452), "X")</f>
        <v>+11</v>
      </c>
      <c r="AE452" s="2" t="s">
        <v>5388</v>
      </c>
      <c r="AF452" s="2" t="s">
        <v>5388</v>
      </c>
      <c r="AG452" s="2" t="str">
        <f>IFERROR(AF452-AE452, "X")</f>
        <v>X</v>
      </c>
      <c r="AH452" s="3">
        <v>45583</v>
      </c>
      <c r="AI452" s="3">
        <f t="shared" ref="AI452:AI453" si="414">AB452</f>
        <v>45572</v>
      </c>
      <c r="AJ452" s="3"/>
      <c r="AK452" s="2">
        <f t="shared" si="350"/>
        <v>-11</v>
      </c>
      <c r="AL452" s="2" t="s">
        <v>5567</v>
      </c>
      <c r="AM452" s="2" t="str">
        <f t="shared" si="351"/>
        <v>생산완료(-11)</v>
      </c>
      <c r="AN452" s="9">
        <f t="shared" si="352"/>
        <v>45583</v>
      </c>
      <c r="AO452" s="9">
        <f t="shared" si="353"/>
        <v>45572</v>
      </c>
      <c r="AP452" s="9"/>
      <c r="AQ452" s="2">
        <f t="shared" si="407"/>
        <v>-11</v>
      </c>
      <c r="AR452" s="12">
        <f t="shared" si="354"/>
        <v>-11</v>
      </c>
      <c r="AS452" t="s">
        <v>5567</v>
      </c>
      <c r="AT452" t="str">
        <f t="shared" si="355"/>
        <v>생산완료(-11)</v>
      </c>
    </row>
    <row r="453" spans="2:46" x14ac:dyDescent="0.3">
      <c r="B453" s="2" t="s">
        <v>5483</v>
      </c>
      <c r="C453" s="7">
        <v>-11</v>
      </c>
      <c r="D453" s="2"/>
      <c r="E453" s="2" t="s">
        <v>5489</v>
      </c>
      <c r="F453" s="2" t="s">
        <v>5463</v>
      </c>
      <c r="G453" s="2"/>
      <c r="H453" s="2" t="s">
        <v>5010</v>
      </c>
      <c r="I453" s="2" t="str">
        <f t="shared" si="346"/>
        <v>20240925-1000169207-인쇄</v>
      </c>
      <c r="J453" s="2" t="str">
        <f t="shared" si="347"/>
        <v>20240925-1000169207-합지</v>
      </c>
      <c r="K453" s="2" t="str">
        <f t="shared" si="348"/>
        <v>20240925-1000169207-분단</v>
      </c>
      <c r="L453" s="2" t="str">
        <f t="shared" si="349"/>
        <v>20240925-1000169207-제대</v>
      </c>
      <c r="M453" s="2" t="str">
        <f>VLOOKUP(H453, '쿼리1'!$A:$R, 17, 0)</f>
        <v>무지</v>
      </c>
      <c r="N453" s="2" t="str">
        <f>VLOOKUP(H453, '쿼리1'!$A:$P, 15, 0)</f>
        <v>패트40</v>
      </c>
      <c r="O453" s="2">
        <v>1000169207</v>
      </c>
      <c r="P453" s="2" t="str">
        <f>VLOOKUP(H453, '쿼리1'!$A:$R, 17, 0)</f>
        <v>무지</v>
      </c>
      <c r="Q453" s="4">
        <f>VLOOKUP(H453, '쿼리1'!$A:$U, 20, 0)</f>
        <v>4</v>
      </c>
      <c r="R453" s="2" t="s">
        <v>5397</v>
      </c>
      <c r="S453" s="2" t="s">
        <v>5399</v>
      </c>
      <c r="T453" s="2" t="s">
        <v>31</v>
      </c>
      <c r="U453" s="2" t="s">
        <v>5397</v>
      </c>
      <c r="V453" s="2" t="s">
        <v>5388</v>
      </c>
      <c r="W453" s="3" t="s">
        <v>5388</v>
      </c>
      <c r="X453" s="6" t="str">
        <f>IFERROR(W453-V453, "X")</f>
        <v>X</v>
      </c>
      <c r="Y453" s="3">
        <v>45569</v>
      </c>
      <c r="Z453" s="5" t="s">
        <v>5396</v>
      </c>
      <c r="AA453" s="6">
        <f t="shared" ca="1" si="412"/>
        <v>87</v>
      </c>
      <c r="AB453" s="3">
        <v>45572</v>
      </c>
      <c r="AC453" s="3">
        <v>45583</v>
      </c>
      <c r="AD453" s="6" t="str">
        <f t="shared" si="413"/>
        <v>+11</v>
      </c>
      <c r="AE453" s="2" t="s">
        <v>5388</v>
      </c>
      <c r="AF453" s="2" t="s">
        <v>5388</v>
      </c>
      <c r="AG453" s="2" t="str">
        <f>IFERROR(AF453-AE453, "X")</f>
        <v>X</v>
      </c>
      <c r="AH453" s="3">
        <v>45583</v>
      </c>
      <c r="AI453" s="3">
        <f t="shared" si="414"/>
        <v>45572</v>
      </c>
      <c r="AJ453" s="3"/>
      <c r="AK453" s="2">
        <f t="shared" si="350"/>
        <v>-11</v>
      </c>
      <c r="AL453" s="2" t="s">
        <v>5567</v>
      </c>
      <c r="AM453" s="2" t="str">
        <f t="shared" si="351"/>
        <v>생산완료(-11)</v>
      </c>
      <c r="AN453" s="9">
        <f t="shared" si="352"/>
        <v>45583</v>
      </c>
      <c r="AO453" s="9">
        <f t="shared" si="353"/>
        <v>45572</v>
      </c>
      <c r="AP453" s="9"/>
      <c r="AQ453" s="2">
        <f t="shared" si="407"/>
        <v>-11</v>
      </c>
      <c r="AR453" s="12">
        <f t="shared" si="354"/>
        <v>-11</v>
      </c>
      <c r="AS453" t="s">
        <v>5567</v>
      </c>
      <c r="AT453" t="str">
        <f t="shared" si="355"/>
        <v>생산완료(-11)</v>
      </c>
    </row>
    <row r="454" spans="2:46" x14ac:dyDescent="0.3">
      <c r="B454" s="2" t="s">
        <v>5409</v>
      </c>
      <c r="C454" s="7">
        <v>0</v>
      </c>
      <c r="D454" s="2"/>
      <c r="E454" s="2" t="s">
        <v>5405</v>
      </c>
      <c r="F454" s="2" t="s">
        <v>5416</v>
      </c>
      <c r="G454" s="2" t="s">
        <v>5409</v>
      </c>
      <c r="H454" s="2" t="s">
        <v>2865</v>
      </c>
      <c r="I454" s="2" t="str">
        <f t="shared" ref="I454:I517" si="415">_xlfn.CONCAT(H454, "-", "인쇄")</f>
        <v>20240925-1000169208-인쇄</v>
      </c>
      <c r="J454" s="2" t="str">
        <f t="shared" ref="J454:J517" si="416">_xlfn.CONCAT(H454, "-", "합지")</f>
        <v>20240925-1000169208-합지</v>
      </c>
      <c r="K454" s="2" t="str">
        <f t="shared" ref="K454:K517" si="417">_xlfn.CONCAT(H454, "-", "분단")</f>
        <v>20240925-1000169208-분단</v>
      </c>
      <c r="L454" s="2" t="str">
        <f t="shared" ref="L454:L517" si="418">_xlfn.CONCAT(H454, "-", "제대")</f>
        <v>20240925-1000169208-제대</v>
      </c>
      <c r="M454" s="2" t="str">
        <f>VLOOKUP(H454, '쿼리1'!$A:$R, 17, 0)</f>
        <v>무지</v>
      </c>
      <c r="N454" s="2" t="str">
        <f>VLOOKUP(H454, '쿼리1'!$A:$P, 15, 0)</f>
        <v>은박140</v>
      </c>
      <c r="O454" s="2">
        <v>1000169208</v>
      </c>
      <c r="P454" s="2" t="str">
        <f>VLOOKUP(H454, '쿼리1'!$A:$R, 17, 0)</f>
        <v>무지</v>
      </c>
      <c r="Q454" s="4">
        <f>VLOOKUP(H454, '쿼리1'!$A:$U, 20, 0)</f>
        <v>40000</v>
      </c>
      <c r="R454" s="2" t="s">
        <v>5397</v>
      </c>
      <c r="S454" s="2" t="s">
        <v>31</v>
      </c>
      <c r="T454" s="2" t="s">
        <v>31</v>
      </c>
      <c r="U454" s="2" t="s">
        <v>31</v>
      </c>
      <c r="V454" s="2" t="s">
        <v>5388</v>
      </c>
      <c r="W454" s="3" t="s">
        <v>5388</v>
      </c>
      <c r="X454" s="6" t="str">
        <f>IFERROR(W454-V454, "X")</f>
        <v>X</v>
      </c>
      <c r="Y454" s="3">
        <v>45573</v>
      </c>
      <c r="Z454" s="3">
        <v>45572</v>
      </c>
      <c r="AA454" s="6">
        <f t="shared" ref="AA454:AA464" si="419">IFERROR(IF(Z454-Y454&gt;0, "+" &amp; (Z454-Y454), Z454-Y454), "X")</f>
        <v>-1</v>
      </c>
      <c r="AB454" s="3">
        <v>45574</v>
      </c>
      <c r="AC454" s="3">
        <v>45572</v>
      </c>
      <c r="AD454" s="6">
        <f t="shared" si="413"/>
        <v>-2</v>
      </c>
      <c r="AE454" s="3">
        <v>45576</v>
      </c>
      <c r="AF454" s="3">
        <v>45576</v>
      </c>
      <c r="AG454" s="2">
        <f t="shared" ref="AG454:AG458" si="420">IFERROR(IF(AF454-AE454&gt;0, "+" &amp; (AF454-AE454), AF454-AE454), "X")</f>
        <v>0</v>
      </c>
      <c r="AH454" s="3">
        <v>45576</v>
      </c>
      <c r="AI454" s="3">
        <f t="shared" ref="AI454:AI458" si="421">AE454</f>
        <v>45576</v>
      </c>
      <c r="AJ454" s="3"/>
      <c r="AK454" s="2">
        <f t="shared" ref="AK454:AK517" si="422">IF(C454&gt;0, "+"&amp;C454, C454)</f>
        <v>0</v>
      </c>
      <c r="AL454" s="2" t="s">
        <v>5567</v>
      </c>
      <c r="AM454" s="2" t="str">
        <f t="shared" si="351"/>
        <v>생산완료(0)</v>
      </c>
      <c r="AN454" s="9">
        <f t="shared" si="352"/>
        <v>45576</v>
      </c>
      <c r="AO454" s="9">
        <f t="shared" si="353"/>
        <v>45576</v>
      </c>
      <c r="AP454" s="9"/>
      <c r="AQ454" s="2">
        <f t="shared" si="407"/>
        <v>0</v>
      </c>
      <c r="AR454" s="12">
        <f t="shared" si="354"/>
        <v>0</v>
      </c>
      <c r="AS454" t="s">
        <v>5567</v>
      </c>
      <c r="AT454" t="str">
        <f t="shared" si="355"/>
        <v>생산완료(0)</v>
      </c>
    </row>
    <row r="455" spans="2:46" x14ac:dyDescent="0.3">
      <c r="B455" s="2" t="s">
        <v>5439</v>
      </c>
      <c r="C455" s="7">
        <v>-8</v>
      </c>
      <c r="D455" s="2" t="s">
        <v>5419</v>
      </c>
      <c r="E455" s="2" t="s">
        <v>5421</v>
      </c>
      <c r="F455" s="2"/>
      <c r="G455" s="2" t="s">
        <v>5443</v>
      </c>
      <c r="H455" s="2" t="s">
        <v>1671</v>
      </c>
      <c r="I455" s="2" t="str">
        <f t="shared" si="415"/>
        <v>20240925-11150225-인쇄</v>
      </c>
      <c r="J455" s="2" t="str">
        <f t="shared" si="416"/>
        <v>20240925-11150225-합지</v>
      </c>
      <c r="K455" s="2" t="str">
        <f t="shared" si="417"/>
        <v>20240925-11150225-분단</v>
      </c>
      <c r="L455" s="2" t="str">
        <f t="shared" si="418"/>
        <v>20240925-11150225-제대</v>
      </c>
      <c r="M455" s="2" t="str">
        <f>VLOOKUP(H455, '쿼리1'!$A:$R, 17, 0)</f>
        <v>4도-베이크플러스5kg</v>
      </c>
      <c r="N455" s="2" t="str">
        <f>VLOOKUP(H455, '쿼리1'!$A:$P, 15, 0)</f>
        <v>패트100</v>
      </c>
      <c r="O455" s="2">
        <v>11150225</v>
      </c>
      <c r="P455" s="2" t="str">
        <f>VLOOKUP(H455, '쿼리1'!$A:$R, 17, 0)</f>
        <v>4도-베이크플러스5kg</v>
      </c>
      <c r="Q455" s="4">
        <f>VLOOKUP(H455, '쿼리1'!$A:$U, 20, 0)</f>
        <v>18750</v>
      </c>
      <c r="R455" s="2" t="s">
        <v>31</v>
      </c>
      <c r="S455" s="2" t="s">
        <v>31</v>
      </c>
      <c r="T455" s="2" t="s">
        <v>5397</v>
      </c>
      <c r="U455" s="2" t="s">
        <v>31</v>
      </c>
      <c r="V455" s="3">
        <v>45566</v>
      </c>
      <c r="W455" s="3">
        <v>45575</v>
      </c>
      <c r="X455" s="6" t="str">
        <f>IFERROR(IF(W455-V455&gt;0, "+" &amp; (W455-V455), W455-V455), "X")</f>
        <v>+9</v>
      </c>
      <c r="Y455" s="3">
        <v>45568</v>
      </c>
      <c r="Z455" s="3">
        <v>45573</v>
      </c>
      <c r="AA455" s="6" t="str">
        <f t="shared" si="419"/>
        <v>+5</v>
      </c>
      <c r="AB455" s="3" t="s">
        <v>5388</v>
      </c>
      <c r="AC455" s="2" t="s">
        <v>5388</v>
      </c>
      <c r="AD455" s="6" t="str">
        <f>IFERROR(AC455-AB455, "X")</f>
        <v>X</v>
      </c>
      <c r="AE455" s="3">
        <v>45572</v>
      </c>
      <c r="AF455" s="3">
        <v>45580</v>
      </c>
      <c r="AG455" s="2" t="str">
        <f t="shared" si="420"/>
        <v>+8</v>
      </c>
      <c r="AH455" s="3">
        <v>45580</v>
      </c>
      <c r="AI455" s="3">
        <f t="shared" si="421"/>
        <v>45572</v>
      </c>
      <c r="AJ455" s="3"/>
      <c r="AK455" s="2">
        <f t="shared" si="422"/>
        <v>-8</v>
      </c>
      <c r="AL455" s="2" t="s">
        <v>5567</v>
      </c>
      <c r="AM455" s="2" t="str">
        <f t="shared" ref="AM455:AM518" si="423">_xlfn.CONCAT(AL455, "(", AK455, ")")</f>
        <v>생산완료(-8)</v>
      </c>
      <c r="AN455" s="9">
        <f t="shared" ref="AN455:AN518" si="424">_xlfn.MAXIFS($AH$6:$AH$2358, $O$6:$O$2358, O455)</f>
        <v>45644</v>
      </c>
      <c r="AO455" s="9">
        <f t="shared" ref="AO455:AO518" si="425">_xlfn.MAXIFS($AI$6:$AI$2358, $O$6:$O$2358, O455)</f>
        <v>45632</v>
      </c>
      <c r="AP455" s="9"/>
      <c r="AQ455" s="2">
        <f t="shared" si="407"/>
        <v>-12</v>
      </c>
      <c r="AR455" s="12">
        <f t="shared" ref="AR455:AR518" si="426">IF(AQ455&gt;0, "+"&amp;AQ455, AQ455)</f>
        <v>-12</v>
      </c>
      <c r="AS455" t="s">
        <v>5567</v>
      </c>
      <c r="AT455" t="str">
        <f t="shared" ref="AT455:AT518" si="427">_xlfn.CONCAT(AS455, "(", AR455, ")")</f>
        <v>생산완료(-12)</v>
      </c>
    </row>
    <row r="456" spans="2:46" x14ac:dyDescent="0.3">
      <c r="B456" s="2" t="s">
        <v>5416</v>
      </c>
      <c r="C456" s="7">
        <v>-2</v>
      </c>
      <c r="D456" s="2"/>
      <c r="E456" s="2" t="s">
        <v>5451</v>
      </c>
      <c r="F456" s="2"/>
      <c r="G456" s="2" t="s">
        <v>5424</v>
      </c>
      <c r="H456" s="2" t="s">
        <v>1682</v>
      </c>
      <c r="I456" s="2" t="str">
        <f t="shared" si="415"/>
        <v>20240925-1117N0054-인쇄</v>
      </c>
      <c r="J456" s="2" t="str">
        <f t="shared" si="416"/>
        <v>20240925-1117N0054-합지</v>
      </c>
      <c r="K456" s="2" t="str">
        <f t="shared" si="417"/>
        <v>20240925-1117N0054-분단</v>
      </c>
      <c r="L456" s="2" t="str">
        <f t="shared" si="418"/>
        <v>20240925-1117N0054-제대</v>
      </c>
      <c r="M456" s="2" t="str">
        <f>VLOOKUP(H456, '쿼리1'!$A:$R, 17, 0)</f>
        <v>무지</v>
      </c>
      <c r="N456" s="2" t="str">
        <f>VLOOKUP(H456, '쿼리1'!$A:$P, 15, 0)</f>
        <v>나이론(옥텐)90</v>
      </c>
      <c r="O456" s="2" t="s">
        <v>5693</v>
      </c>
      <c r="P456" s="2" t="str">
        <f>VLOOKUP(H456, '쿼리1'!$A:$R, 17, 0)</f>
        <v>무지</v>
      </c>
      <c r="Q456" s="4">
        <f>VLOOKUP(H456, '쿼리1'!$A:$U, 20, 0)</f>
        <v>24000</v>
      </c>
      <c r="R456" s="2" t="s">
        <v>5397</v>
      </c>
      <c r="S456" s="2" t="s">
        <v>31</v>
      </c>
      <c r="T456" s="2" t="s">
        <v>5397</v>
      </c>
      <c r="U456" s="2" t="s">
        <v>31</v>
      </c>
      <c r="V456" s="2" t="s">
        <v>5388</v>
      </c>
      <c r="W456" s="3" t="s">
        <v>5388</v>
      </c>
      <c r="X456" s="6" t="str">
        <f>IFERROR(W456-V456, "X")</f>
        <v>X</v>
      </c>
      <c r="Y456" s="3">
        <v>45569</v>
      </c>
      <c r="Z456" s="3">
        <v>45573</v>
      </c>
      <c r="AA456" s="6" t="str">
        <f t="shared" si="419"/>
        <v>+4</v>
      </c>
      <c r="AB456" s="3" t="s">
        <v>5388</v>
      </c>
      <c r="AC456" s="2" t="s">
        <v>5388</v>
      </c>
      <c r="AD456" s="6" t="str">
        <f>IFERROR(AC456-AB456, "X")</f>
        <v>X</v>
      </c>
      <c r="AE456" s="3">
        <v>45573</v>
      </c>
      <c r="AF456" s="3">
        <v>45575</v>
      </c>
      <c r="AG456" s="2" t="str">
        <f t="shared" si="420"/>
        <v>+2</v>
      </c>
      <c r="AH456" s="3">
        <v>45575</v>
      </c>
      <c r="AI456" s="3">
        <f t="shared" si="421"/>
        <v>45573</v>
      </c>
      <c r="AJ456" s="3"/>
      <c r="AK456" s="2">
        <f t="shared" si="422"/>
        <v>-2</v>
      </c>
      <c r="AL456" s="2" t="s">
        <v>5567</v>
      </c>
      <c r="AM456" s="2" t="str">
        <f t="shared" si="423"/>
        <v>생산완료(-2)</v>
      </c>
      <c r="AN456" s="9">
        <f t="shared" si="424"/>
        <v>45623</v>
      </c>
      <c r="AO456" s="9">
        <f t="shared" si="425"/>
        <v>45625</v>
      </c>
      <c r="AP456" s="9"/>
      <c r="AQ456" s="2">
        <f t="shared" si="407"/>
        <v>2</v>
      </c>
      <c r="AR456" s="12" t="str">
        <f t="shared" si="426"/>
        <v>+2</v>
      </c>
      <c r="AS456" t="s">
        <v>5567</v>
      </c>
      <c r="AT456" t="str">
        <f t="shared" si="427"/>
        <v>생산완료(+2)</v>
      </c>
    </row>
    <row r="457" spans="2:46" x14ac:dyDescent="0.3">
      <c r="B457" s="2" t="s">
        <v>5407</v>
      </c>
      <c r="C457" s="7">
        <v>-6</v>
      </c>
      <c r="D457" s="2" t="s">
        <v>5408</v>
      </c>
      <c r="E457" s="2" t="s">
        <v>5432</v>
      </c>
      <c r="F457" s="2"/>
      <c r="G457" s="2" t="s">
        <v>5432</v>
      </c>
      <c r="H457" s="2" t="s">
        <v>4587</v>
      </c>
      <c r="I457" s="2" t="str">
        <f t="shared" si="415"/>
        <v>20240925-1120P0066-인쇄</v>
      </c>
      <c r="J457" s="2" t="str">
        <f t="shared" si="416"/>
        <v>20240925-1120P0066-합지</v>
      </c>
      <c r="K457" s="2" t="str">
        <f t="shared" si="417"/>
        <v>20240925-1120P0066-분단</v>
      </c>
      <c r="L457" s="2" t="str">
        <f t="shared" si="418"/>
        <v>20240925-1120P0066-제대</v>
      </c>
      <c r="M457" s="2" t="str">
        <f>VLOOKUP(H457, '쿼리1'!$A:$R, 17, 0)</f>
        <v>3도-종합꼬치어묵</v>
      </c>
      <c r="N457" s="2" t="str">
        <f>VLOOKUP(H457, '쿼리1'!$A:$P, 15, 0)</f>
        <v>나이론70</v>
      </c>
      <c r="O457" s="2" t="s">
        <v>5736</v>
      </c>
      <c r="P457" s="2" t="str">
        <f>VLOOKUP(H457, '쿼리1'!$A:$R, 17, 0)</f>
        <v>3도-종합꼬치어묵</v>
      </c>
      <c r="Q457" s="4">
        <f>VLOOKUP(H457, '쿼리1'!$A:$U, 20, 0)</f>
        <v>17142</v>
      </c>
      <c r="R457" s="2" t="s">
        <v>31</v>
      </c>
      <c r="S457" s="2" t="s">
        <v>31</v>
      </c>
      <c r="T457" s="2" t="s">
        <v>5397</v>
      </c>
      <c r="U457" s="2" t="s">
        <v>31</v>
      </c>
      <c r="V457" s="3">
        <v>45566</v>
      </c>
      <c r="W457" s="3">
        <v>45569</v>
      </c>
      <c r="X457" s="6" t="str">
        <f>IFERROR(IF(W457-V457&gt;0, "+" &amp; (W457-V457), W457-V457), "X")</f>
        <v>+3</v>
      </c>
      <c r="Y457" s="3">
        <v>45569</v>
      </c>
      <c r="Z457" s="3">
        <v>45575</v>
      </c>
      <c r="AA457" s="6" t="str">
        <f t="shared" si="419"/>
        <v>+6</v>
      </c>
      <c r="AB457" s="3" t="s">
        <v>5388</v>
      </c>
      <c r="AC457" s="2" t="s">
        <v>5388</v>
      </c>
      <c r="AD457" s="6" t="str">
        <f>IFERROR(AC457-AB457, "X")</f>
        <v>X</v>
      </c>
      <c r="AE457" s="3">
        <v>45573</v>
      </c>
      <c r="AF457" s="3">
        <v>45579</v>
      </c>
      <c r="AG457" s="2" t="str">
        <f t="shared" si="420"/>
        <v>+6</v>
      </c>
      <c r="AH457" s="3">
        <v>45579</v>
      </c>
      <c r="AI457" s="3">
        <f t="shared" si="421"/>
        <v>45573</v>
      </c>
      <c r="AJ457" s="3"/>
      <c r="AK457" s="2">
        <f t="shared" si="422"/>
        <v>-6</v>
      </c>
      <c r="AL457" s="2" t="s">
        <v>5567</v>
      </c>
      <c r="AM457" s="2" t="str">
        <f t="shared" si="423"/>
        <v>생산완료(-6)</v>
      </c>
      <c r="AN457" s="9">
        <f t="shared" si="424"/>
        <v>45579</v>
      </c>
      <c r="AO457" s="9">
        <f t="shared" si="425"/>
        <v>45573</v>
      </c>
      <c r="AP457" s="9"/>
      <c r="AQ457" s="2">
        <f t="shared" si="407"/>
        <v>-6</v>
      </c>
      <c r="AR457" s="12">
        <f t="shared" si="426"/>
        <v>-6</v>
      </c>
      <c r="AS457" t="s">
        <v>5567</v>
      </c>
      <c r="AT457" t="str">
        <f t="shared" si="427"/>
        <v>생산완료(-6)</v>
      </c>
    </row>
    <row r="458" spans="2:46" x14ac:dyDescent="0.3">
      <c r="B458" s="2" t="s">
        <v>5415</v>
      </c>
      <c r="C458" s="7">
        <v>-3</v>
      </c>
      <c r="D458" s="2"/>
      <c r="E458" s="2" t="s">
        <v>5405</v>
      </c>
      <c r="F458" s="2"/>
      <c r="G458" s="2" t="s">
        <v>5408</v>
      </c>
      <c r="H458" s="2" t="s">
        <v>3635</v>
      </c>
      <c r="I458" s="2" t="str">
        <f t="shared" si="415"/>
        <v>20240925-12150484-인쇄</v>
      </c>
      <c r="J458" s="2" t="str">
        <f t="shared" si="416"/>
        <v>20240925-12150484-합지</v>
      </c>
      <c r="K458" s="2" t="str">
        <f t="shared" si="417"/>
        <v>20240925-12150484-분단</v>
      </c>
      <c r="L458" s="2" t="str">
        <f t="shared" si="418"/>
        <v>20240925-12150484-제대</v>
      </c>
      <c r="M458" s="2" t="str">
        <f>VLOOKUP(H458, '쿼리1'!$A:$R, 17, 0)</f>
        <v>무지</v>
      </c>
      <c r="N458" s="2" t="str">
        <f>VLOOKUP(H458, '쿼리1'!$A:$P, 15, 0)</f>
        <v>나이론80</v>
      </c>
      <c r="O458" s="2">
        <v>12150484</v>
      </c>
      <c r="P458" s="2" t="str">
        <f>VLOOKUP(H458, '쿼리1'!$A:$R, 17, 0)</f>
        <v>무지</v>
      </c>
      <c r="Q458" s="4">
        <f>VLOOKUP(H458, '쿼리1'!$A:$U, 20, 0)</f>
        <v>160000</v>
      </c>
      <c r="R458" s="2" t="s">
        <v>5397</v>
      </c>
      <c r="S458" s="2" t="s">
        <v>31</v>
      </c>
      <c r="T458" s="2" t="s">
        <v>5397</v>
      </c>
      <c r="U458" s="2" t="s">
        <v>31</v>
      </c>
      <c r="V458" s="2" t="s">
        <v>5388</v>
      </c>
      <c r="W458" s="3" t="s">
        <v>5388</v>
      </c>
      <c r="X458" s="6" t="str">
        <f>IFERROR(W458-V458, "X")</f>
        <v>X</v>
      </c>
      <c r="Y458" s="3">
        <v>45568</v>
      </c>
      <c r="Z458" s="3">
        <v>45567</v>
      </c>
      <c r="AA458" s="6">
        <f t="shared" si="419"/>
        <v>-1</v>
      </c>
      <c r="AB458" s="3" t="s">
        <v>5388</v>
      </c>
      <c r="AC458" s="2" t="s">
        <v>5388</v>
      </c>
      <c r="AD458" s="6" t="str">
        <f>IFERROR(AC458-AB458, "X")</f>
        <v>X</v>
      </c>
      <c r="AE458" s="3">
        <v>45572</v>
      </c>
      <c r="AF458" s="3">
        <v>45575</v>
      </c>
      <c r="AG458" s="2" t="str">
        <f t="shared" si="420"/>
        <v>+3</v>
      </c>
      <c r="AH458" s="3">
        <v>45575</v>
      </c>
      <c r="AI458" s="3">
        <f t="shared" si="421"/>
        <v>45572</v>
      </c>
      <c r="AJ458" s="3"/>
      <c r="AK458" s="2">
        <f t="shared" si="422"/>
        <v>-3</v>
      </c>
      <c r="AL458" s="2" t="s">
        <v>5567</v>
      </c>
      <c r="AM458" s="2" t="str">
        <f t="shared" si="423"/>
        <v>생산완료(-3)</v>
      </c>
      <c r="AN458" s="9">
        <f t="shared" si="424"/>
        <v>45575</v>
      </c>
      <c r="AO458" s="9">
        <f t="shared" si="425"/>
        <v>45572</v>
      </c>
      <c r="AP458" s="9"/>
      <c r="AQ458" s="2">
        <f t="shared" si="407"/>
        <v>-3</v>
      </c>
      <c r="AR458" s="12">
        <f t="shared" si="426"/>
        <v>-3</v>
      </c>
      <c r="AS458" t="s">
        <v>5567</v>
      </c>
      <c r="AT458" t="str">
        <f t="shared" si="427"/>
        <v>생산완료(-3)</v>
      </c>
    </row>
    <row r="459" spans="2:46" x14ac:dyDescent="0.3">
      <c r="B459" s="2" t="s">
        <v>5408</v>
      </c>
      <c r="C459" s="7">
        <v>3</v>
      </c>
      <c r="D459" s="2"/>
      <c r="E459" s="2" t="s">
        <v>5409</v>
      </c>
      <c r="F459" s="2" t="s">
        <v>5415</v>
      </c>
      <c r="G459" s="2"/>
      <c r="H459" s="2" t="s">
        <v>4002</v>
      </c>
      <c r="I459" s="2" t="str">
        <f t="shared" si="415"/>
        <v>20240925-1216N0100-인쇄</v>
      </c>
      <c r="J459" s="2" t="str">
        <f t="shared" si="416"/>
        <v>20240925-1216N0100-합지</v>
      </c>
      <c r="K459" s="2" t="str">
        <f t="shared" si="417"/>
        <v>20240925-1216N0100-분단</v>
      </c>
      <c r="L459" s="2" t="str">
        <f t="shared" si="418"/>
        <v>20240925-1216N0100-제대</v>
      </c>
      <c r="M459" s="2" t="str">
        <f>VLOOKUP(H459, '쿼리1'!$A:$R, 17, 0)</f>
        <v>무지</v>
      </c>
      <c r="N459" s="2" t="str">
        <f>VLOOKUP(H459, '쿼리1'!$A:$P, 15, 0)</f>
        <v>나이론75</v>
      </c>
      <c r="O459" s="2" t="s">
        <v>5737</v>
      </c>
      <c r="P459" s="2" t="str">
        <f>VLOOKUP(H459, '쿼리1'!$A:$R, 17, 0)</f>
        <v>무지</v>
      </c>
      <c r="Q459" s="4">
        <f>VLOOKUP(H459, '쿼리1'!$A:$U, 20, 0)</f>
        <v>90</v>
      </c>
      <c r="R459" s="2" t="s">
        <v>5397</v>
      </c>
      <c r="S459" s="2" t="s">
        <v>31</v>
      </c>
      <c r="T459" s="2" t="s">
        <v>31</v>
      </c>
      <c r="U459" s="2" t="s">
        <v>5397</v>
      </c>
      <c r="V459" s="2" t="s">
        <v>5388</v>
      </c>
      <c r="W459" s="3" t="s">
        <v>5388</v>
      </c>
      <c r="X459" s="6" t="str">
        <f>IFERROR(W459-V459, "X")</f>
        <v>X</v>
      </c>
      <c r="Y459" s="3">
        <v>45569</v>
      </c>
      <c r="Z459" s="3">
        <v>45569</v>
      </c>
      <c r="AA459" s="6">
        <f t="shared" si="419"/>
        <v>0</v>
      </c>
      <c r="AB459" s="3">
        <v>45572</v>
      </c>
      <c r="AC459" s="3">
        <v>45569</v>
      </c>
      <c r="AD459" s="6">
        <f>IFERROR(IF(AC459-AB459&gt;0, "+" &amp; (AC459-AB459), AC459-AB459), "X")</f>
        <v>-3</v>
      </c>
      <c r="AE459" s="2" t="s">
        <v>5388</v>
      </c>
      <c r="AF459" s="2" t="s">
        <v>5388</v>
      </c>
      <c r="AG459" s="2" t="str">
        <f>IFERROR(AF459-AE459, "X")</f>
        <v>X</v>
      </c>
      <c r="AH459" s="3">
        <v>45569</v>
      </c>
      <c r="AI459" s="3">
        <f>AB459</f>
        <v>45572</v>
      </c>
      <c r="AJ459" s="3"/>
      <c r="AK459" s="2" t="str">
        <f t="shared" si="422"/>
        <v>+3</v>
      </c>
      <c r="AL459" s="2" t="s">
        <v>5567</v>
      </c>
      <c r="AM459" s="2" t="str">
        <f t="shared" si="423"/>
        <v>생산완료(+3)</v>
      </c>
      <c r="AN459" s="9">
        <f t="shared" si="424"/>
        <v>45569</v>
      </c>
      <c r="AO459" s="9">
        <f t="shared" si="425"/>
        <v>45572</v>
      </c>
      <c r="AP459" s="9"/>
      <c r="AQ459" s="2">
        <f t="shared" si="407"/>
        <v>3</v>
      </c>
      <c r="AR459" s="12" t="str">
        <f t="shared" si="426"/>
        <v>+3</v>
      </c>
      <c r="AS459" t="s">
        <v>5567</v>
      </c>
      <c r="AT459" t="str">
        <f t="shared" si="427"/>
        <v>생산완료(+3)</v>
      </c>
    </row>
    <row r="460" spans="2:46" x14ac:dyDescent="0.3">
      <c r="B460" s="2" t="s">
        <v>5415</v>
      </c>
      <c r="C460" s="7">
        <v>-3</v>
      </c>
      <c r="D460" s="2" t="s">
        <v>5405</v>
      </c>
      <c r="E460" s="2" t="s">
        <v>5451</v>
      </c>
      <c r="F460" s="2"/>
      <c r="G460" s="2" t="s">
        <v>5408</v>
      </c>
      <c r="H460" s="2" t="s">
        <v>2575</v>
      </c>
      <c r="I460" s="2" t="str">
        <f t="shared" si="415"/>
        <v>20240925-1219P0311-인쇄</v>
      </c>
      <c r="J460" s="2" t="str">
        <f t="shared" si="416"/>
        <v>20240925-1219P0311-합지</v>
      </c>
      <c r="K460" s="2" t="str">
        <f t="shared" si="417"/>
        <v>20240925-1219P0311-분단</v>
      </c>
      <c r="L460" s="2" t="str">
        <f t="shared" si="418"/>
        <v>20240925-1219P0311-제대</v>
      </c>
      <c r="M460" s="2" t="str">
        <f>VLOOKUP(H460, '쿼리1'!$A:$R, 17, 0)</f>
        <v>1도-준타스(대)</v>
      </c>
      <c r="N460" s="2" t="str">
        <f>VLOOKUP(H460, '쿼리1'!$A:$P, 15, 0)</f>
        <v>오피피(무광)70</v>
      </c>
      <c r="O460" s="2" t="s">
        <v>5738</v>
      </c>
      <c r="P460" s="2" t="str">
        <f>VLOOKUP(H460, '쿼리1'!$A:$R, 17, 0)</f>
        <v>1도-준타스(대)</v>
      </c>
      <c r="Q460" s="4">
        <f>VLOOKUP(H460, '쿼리1'!$A:$U, 20, 0)</f>
        <v>18750</v>
      </c>
      <c r="R460" s="2" t="s">
        <v>31</v>
      </c>
      <c r="S460" s="2" t="s">
        <v>31</v>
      </c>
      <c r="T460" s="2" t="s">
        <v>5397</v>
      </c>
      <c r="U460" s="2" t="s">
        <v>31</v>
      </c>
      <c r="V460" s="3">
        <v>45566</v>
      </c>
      <c r="W460" s="3">
        <v>45565</v>
      </c>
      <c r="X460" s="6">
        <f t="shared" ref="X460:X462" si="428">IFERROR(IF(W460-V460&gt;0, "+" &amp; (W460-V460), W460-V460), "X")</f>
        <v>-1</v>
      </c>
      <c r="Y460" s="3">
        <v>45568</v>
      </c>
      <c r="Z460" s="3">
        <v>45572</v>
      </c>
      <c r="AA460" s="6" t="str">
        <f t="shared" si="419"/>
        <v>+4</v>
      </c>
      <c r="AB460" s="3" t="s">
        <v>5388</v>
      </c>
      <c r="AC460" s="2" t="s">
        <v>5388</v>
      </c>
      <c r="AD460" s="6" t="str">
        <f>IFERROR(AC460-AB460, "X")</f>
        <v>X</v>
      </c>
      <c r="AE460" s="3">
        <v>45572</v>
      </c>
      <c r="AF460" s="3">
        <v>45575</v>
      </c>
      <c r="AG460" s="2" t="str">
        <f t="shared" ref="AG460:AG464" si="429">IFERROR(IF(AF460-AE460&gt;0, "+" &amp; (AF460-AE460), AF460-AE460), "X")</f>
        <v>+3</v>
      </c>
      <c r="AH460" s="3">
        <v>45575</v>
      </c>
      <c r="AI460" s="3">
        <f t="shared" ref="AI460:AI464" si="430">AE460</f>
        <v>45572</v>
      </c>
      <c r="AJ460" s="3"/>
      <c r="AK460" s="2">
        <f t="shared" si="422"/>
        <v>-3</v>
      </c>
      <c r="AL460" s="2" t="s">
        <v>5567</v>
      </c>
      <c r="AM460" s="2" t="str">
        <f t="shared" si="423"/>
        <v>생산완료(-3)</v>
      </c>
      <c r="AN460" s="9">
        <f t="shared" si="424"/>
        <v>45595</v>
      </c>
      <c r="AO460" s="9">
        <f t="shared" si="425"/>
        <v>45588</v>
      </c>
      <c r="AP460" s="9"/>
      <c r="AQ460" s="2">
        <f t="shared" si="407"/>
        <v>-7</v>
      </c>
      <c r="AR460" s="12">
        <f t="shared" si="426"/>
        <v>-7</v>
      </c>
      <c r="AS460" t="s">
        <v>5567</v>
      </c>
      <c r="AT460" t="str">
        <f t="shared" si="427"/>
        <v>생산완료(-7)</v>
      </c>
    </row>
    <row r="461" spans="2:46" x14ac:dyDescent="0.3">
      <c r="B461" s="2" t="s">
        <v>5416</v>
      </c>
      <c r="C461" s="7">
        <v>-2</v>
      </c>
      <c r="D461" s="2" t="s">
        <v>5405</v>
      </c>
      <c r="E461" s="2" t="s">
        <v>5409</v>
      </c>
      <c r="F461" s="2"/>
      <c r="G461" s="2" t="s">
        <v>5424</v>
      </c>
      <c r="H461" s="2" t="s">
        <v>2733</v>
      </c>
      <c r="I461" s="2" t="str">
        <f t="shared" si="415"/>
        <v>20240925-131070-인쇄</v>
      </c>
      <c r="J461" s="2" t="str">
        <f t="shared" si="416"/>
        <v>20240925-131070-합지</v>
      </c>
      <c r="K461" s="2" t="str">
        <f t="shared" si="417"/>
        <v>20240925-131070-분단</v>
      </c>
      <c r="L461" s="2" t="str">
        <f t="shared" si="418"/>
        <v>20240925-131070-제대</v>
      </c>
      <c r="M461" s="2" t="str">
        <f>VLOOKUP(H461, '쿼리1'!$A:$R, 17, 0)</f>
        <v>1도-영동족발1kg (먹색)</v>
      </c>
      <c r="N461" s="2" t="str">
        <f>VLOOKUP(H461, '쿼리1'!$A:$P, 15, 0)</f>
        <v>나이론70</v>
      </c>
      <c r="O461" s="2">
        <v>131070</v>
      </c>
      <c r="P461" s="2" t="str">
        <f>VLOOKUP(H461, '쿼리1'!$A:$R, 17, 0)</f>
        <v>1도-영동족발1kg (먹색)</v>
      </c>
      <c r="Q461" s="4">
        <f>VLOOKUP(H461, '쿼리1'!$A:$U, 20, 0)</f>
        <v>19354</v>
      </c>
      <c r="R461" s="2" t="s">
        <v>31</v>
      </c>
      <c r="S461" s="2" t="s">
        <v>31</v>
      </c>
      <c r="T461" s="2" t="s">
        <v>5397</v>
      </c>
      <c r="U461" s="2" t="s">
        <v>31</v>
      </c>
      <c r="V461" s="3">
        <v>45566</v>
      </c>
      <c r="W461" s="3">
        <v>45565</v>
      </c>
      <c r="X461" s="6">
        <f t="shared" si="428"/>
        <v>-1</v>
      </c>
      <c r="Y461" s="3">
        <v>45569</v>
      </c>
      <c r="Z461" s="3">
        <v>45569</v>
      </c>
      <c r="AA461" s="6">
        <f t="shared" si="419"/>
        <v>0</v>
      </c>
      <c r="AB461" s="3" t="s">
        <v>5388</v>
      </c>
      <c r="AC461" s="2" t="s">
        <v>5388</v>
      </c>
      <c r="AD461" s="6" t="str">
        <f>IFERROR(AC461-AB461, "X")</f>
        <v>X</v>
      </c>
      <c r="AE461" s="3">
        <v>45573</v>
      </c>
      <c r="AF461" s="3">
        <v>45575</v>
      </c>
      <c r="AG461" s="2" t="str">
        <f t="shared" si="429"/>
        <v>+2</v>
      </c>
      <c r="AH461" s="3">
        <v>45575</v>
      </c>
      <c r="AI461" s="3">
        <f t="shared" si="430"/>
        <v>45573</v>
      </c>
      <c r="AJ461" s="3"/>
      <c r="AK461" s="2">
        <f t="shared" si="422"/>
        <v>-2</v>
      </c>
      <c r="AL461" s="2" t="s">
        <v>5567</v>
      </c>
      <c r="AM461" s="2" t="str">
        <f t="shared" si="423"/>
        <v>생산완료(-2)</v>
      </c>
      <c r="AN461" s="9">
        <f t="shared" si="424"/>
        <v>45625</v>
      </c>
      <c r="AO461" s="9">
        <f t="shared" si="425"/>
        <v>45628</v>
      </c>
      <c r="AP461" s="9"/>
      <c r="AQ461" s="2">
        <f t="shared" si="407"/>
        <v>3</v>
      </c>
      <c r="AR461" s="12" t="str">
        <f t="shared" si="426"/>
        <v>+3</v>
      </c>
      <c r="AS461" t="s">
        <v>5567</v>
      </c>
      <c r="AT461" t="str">
        <f t="shared" si="427"/>
        <v>생산완료(+3)</v>
      </c>
    </row>
    <row r="462" spans="2:46" x14ac:dyDescent="0.3">
      <c r="B462" s="2" t="s">
        <v>5413</v>
      </c>
      <c r="C462" s="7">
        <v>-10</v>
      </c>
      <c r="D462" s="2" t="s">
        <v>5409</v>
      </c>
      <c r="E462" s="2" t="s">
        <v>5456</v>
      </c>
      <c r="F462" s="2"/>
      <c r="G462" s="2" t="s">
        <v>5432</v>
      </c>
      <c r="H462" s="2" t="s">
        <v>2296</v>
      </c>
      <c r="I462" s="2" t="str">
        <f t="shared" si="415"/>
        <v>20240925-13160151-인쇄</v>
      </c>
      <c r="J462" s="2" t="str">
        <f t="shared" si="416"/>
        <v>20240925-13160151-합지</v>
      </c>
      <c r="K462" s="2" t="str">
        <f t="shared" si="417"/>
        <v>20240925-13160151-분단</v>
      </c>
      <c r="L462" s="2" t="str">
        <f t="shared" si="418"/>
        <v>20240925-13160151-제대</v>
      </c>
      <c r="M462" s="2" t="str">
        <f>VLOOKUP(H462, '쿼리1'!$A:$R, 17, 0)</f>
        <v>3도-냉동옛날고명지단(적색냉동마크)700g</v>
      </c>
      <c r="N462" s="2" t="str">
        <f>VLOOKUP(H462, '쿼리1'!$A:$P, 15, 0)</f>
        <v>[구이 2-10]나이론(자동포장용)100</v>
      </c>
      <c r="O462" s="2">
        <v>13160151</v>
      </c>
      <c r="P462" s="2" t="str">
        <f>VLOOKUP(H462, '쿼리1'!$A:$R, 17, 0)</f>
        <v>3도-냉동옛날고명지단(적색냉동마크)700g</v>
      </c>
      <c r="Q462" s="4">
        <f>VLOOKUP(H462, '쿼리1'!$A:$U, 20, 0)</f>
        <v>25000</v>
      </c>
      <c r="R462" s="2" t="s">
        <v>31</v>
      </c>
      <c r="S462" s="2" t="s">
        <v>31</v>
      </c>
      <c r="T462" s="2" t="s">
        <v>5397</v>
      </c>
      <c r="U462" s="2" t="s">
        <v>31</v>
      </c>
      <c r="V462" s="3">
        <v>45562</v>
      </c>
      <c r="W462" s="3">
        <v>45562</v>
      </c>
      <c r="X462" s="6">
        <f t="shared" si="428"/>
        <v>0</v>
      </c>
      <c r="Y462" s="3">
        <v>45567</v>
      </c>
      <c r="Z462" s="3">
        <v>45579</v>
      </c>
      <c r="AA462" s="6" t="str">
        <f t="shared" si="419"/>
        <v>+12</v>
      </c>
      <c r="AB462" s="3" t="s">
        <v>5388</v>
      </c>
      <c r="AC462" s="2" t="s">
        <v>5388</v>
      </c>
      <c r="AD462" s="6" t="str">
        <f>IFERROR(AC462-AB462, "X")</f>
        <v>X</v>
      </c>
      <c r="AE462" s="3">
        <v>45569</v>
      </c>
      <c r="AF462" s="3">
        <v>45575</v>
      </c>
      <c r="AG462" s="2" t="str">
        <f t="shared" si="429"/>
        <v>+6</v>
      </c>
      <c r="AH462" s="3">
        <v>45579</v>
      </c>
      <c r="AI462" s="3">
        <f t="shared" si="430"/>
        <v>45569</v>
      </c>
      <c r="AJ462" s="3"/>
      <c r="AK462" s="2">
        <f t="shared" si="422"/>
        <v>-10</v>
      </c>
      <c r="AL462" s="2" t="s">
        <v>5567</v>
      </c>
      <c r="AM462" s="2" t="str">
        <f t="shared" si="423"/>
        <v>생산완료(-10)</v>
      </c>
      <c r="AN462" s="9">
        <f t="shared" si="424"/>
        <v>45643</v>
      </c>
      <c r="AO462" s="9">
        <f t="shared" si="425"/>
        <v>45652</v>
      </c>
      <c r="AP462" s="9"/>
      <c r="AQ462" s="2">
        <f t="shared" si="407"/>
        <v>9</v>
      </c>
      <c r="AR462" s="12" t="str">
        <f t="shared" si="426"/>
        <v>+9</v>
      </c>
      <c r="AS462" t="s">
        <v>5567</v>
      </c>
      <c r="AT462" t="str">
        <f t="shared" si="427"/>
        <v>생산완료(+9)</v>
      </c>
    </row>
    <row r="463" spans="2:46" x14ac:dyDescent="0.3">
      <c r="B463" s="2" t="s">
        <v>5522</v>
      </c>
      <c r="C463" s="7">
        <v>-12</v>
      </c>
      <c r="D463" s="2"/>
      <c r="E463" s="2" t="s">
        <v>5455</v>
      </c>
      <c r="F463" s="2"/>
      <c r="G463" s="2" t="s">
        <v>5456</v>
      </c>
      <c r="H463" s="2" t="s">
        <v>2303</v>
      </c>
      <c r="I463" s="2" t="str">
        <f t="shared" si="415"/>
        <v>20240925-1316N0011-인쇄</v>
      </c>
      <c r="J463" s="2" t="str">
        <f t="shared" si="416"/>
        <v>20240925-1316N0011-합지</v>
      </c>
      <c r="K463" s="2" t="str">
        <f t="shared" si="417"/>
        <v>20240925-1316N0011-분단</v>
      </c>
      <c r="L463" s="2" t="str">
        <f t="shared" si="418"/>
        <v>20240925-1316N0011-제대</v>
      </c>
      <c r="M463" s="2" t="str">
        <f>VLOOKUP(H463, '쿼리1'!$A:$R, 17, 0)</f>
        <v>무지</v>
      </c>
      <c r="N463" s="2" t="str">
        <f>VLOOKUP(H463, '쿼리1'!$A:$P, 15, 0)</f>
        <v>[구이 2-24]나이론(자동포장용)100</v>
      </c>
      <c r="O463" s="2" t="s">
        <v>5739</v>
      </c>
      <c r="P463" s="2" t="str">
        <f>VLOOKUP(H463, '쿼리1'!$A:$R, 17, 0)</f>
        <v>무지</v>
      </c>
      <c r="Q463" s="4">
        <f>VLOOKUP(H463, '쿼리1'!$A:$U, 20, 0)</f>
        <v>17142</v>
      </c>
      <c r="R463" s="2" t="s">
        <v>5397</v>
      </c>
      <c r="S463" s="2" t="s">
        <v>31</v>
      </c>
      <c r="T463" s="2" t="s">
        <v>5397</v>
      </c>
      <c r="U463" s="2" t="s">
        <v>31</v>
      </c>
      <c r="V463" s="2" t="s">
        <v>5388</v>
      </c>
      <c r="W463" s="3" t="s">
        <v>5388</v>
      </c>
      <c r="X463" s="6" t="str">
        <f>IFERROR(W463-V463, "X")</f>
        <v>X</v>
      </c>
      <c r="Y463" s="3">
        <v>45566</v>
      </c>
      <c r="Z463" s="3">
        <v>45579</v>
      </c>
      <c r="AA463" s="6" t="str">
        <f t="shared" si="419"/>
        <v>+13</v>
      </c>
      <c r="AB463" s="3" t="s">
        <v>5388</v>
      </c>
      <c r="AC463" s="2" t="s">
        <v>5388</v>
      </c>
      <c r="AD463" s="6" t="str">
        <f>IFERROR(AC463-AB463, "X")</f>
        <v>X</v>
      </c>
      <c r="AE463" s="3">
        <v>45568</v>
      </c>
      <c r="AF463" s="3">
        <v>45580</v>
      </c>
      <c r="AG463" s="2" t="str">
        <f t="shared" si="429"/>
        <v>+12</v>
      </c>
      <c r="AH463" s="3">
        <v>45580</v>
      </c>
      <c r="AI463" s="3">
        <f t="shared" si="430"/>
        <v>45568</v>
      </c>
      <c r="AJ463" s="3"/>
      <c r="AK463" s="2">
        <f t="shared" si="422"/>
        <v>-12</v>
      </c>
      <c r="AL463" s="2" t="s">
        <v>5567</v>
      </c>
      <c r="AM463" s="2" t="str">
        <f t="shared" si="423"/>
        <v>생산완료(-12)</v>
      </c>
      <c r="AN463" s="9">
        <f t="shared" si="424"/>
        <v>45580</v>
      </c>
      <c r="AO463" s="9">
        <f t="shared" si="425"/>
        <v>45568</v>
      </c>
      <c r="AP463" s="9"/>
      <c r="AQ463" s="2">
        <f t="shared" si="407"/>
        <v>-12</v>
      </c>
      <c r="AR463" s="12">
        <f t="shared" si="426"/>
        <v>-12</v>
      </c>
      <c r="AS463" t="s">
        <v>5567</v>
      </c>
      <c r="AT463" t="str">
        <f t="shared" si="427"/>
        <v>생산완료(-12)</v>
      </c>
    </row>
    <row r="464" spans="2:46" x14ac:dyDescent="0.3">
      <c r="B464" s="2" t="s">
        <v>5416</v>
      </c>
      <c r="C464" s="7">
        <v>-2</v>
      </c>
      <c r="D464" s="2" t="s">
        <v>5432</v>
      </c>
      <c r="E464" s="2" t="s">
        <v>5408</v>
      </c>
      <c r="F464" s="2"/>
      <c r="G464" s="2" t="s">
        <v>5424</v>
      </c>
      <c r="H464" s="2" t="s">
        <v>3553</v>
      </c>
      <c r="I464" s="2" t="str">
        <f t="shared" si="415"/>
        <v>20240925-1316P0076-인쇄</v>
      </c>
      <c r="J464" s="2" t="str">
        <f t="shared" si="416"/>
        <v>20240925-1316P0076-합지</v>
      </c>
      <c r="K464" s="2" t="str">
        <f t="shared" si="417"/>
        <v>20240925-1316P0076-분단</v>
      </c>
      <c r="L464" s="2" t="str">
        <f t="shared" si="418"/>
        <v>20240925-1316P0076-제대</v>
      </c>
      <c r="M464" s="2" t="str">
        <f>VLOOKUP(H464, '쿼리1'!$A:$R, 17, 0)</f>
        <v>5도-에코블루(타겟형)80g-(색상변경:헥사크롬Cyan C)</v>
      </c>
      <c r="N464" s="2" t="str">
        <f>VLOOKUP(H464, '쿼리1'!$A:$P, 15, 0)</f>
        <v>패씨피피60</v>
      </c>
      <c r="O464" s="2" t="s">
        <v>5740</v>
      </c>
      <c r="P464" s="2" t="str">
        <f>VLOOKUP(H464, '쿼리1'!$A:$R, 17, 0)</f>
        <v>5도-에코블루(타겟형)80g-(색상변경:헥사크롬Cyan C)</v>
      </c>
      <c r="Q464" s="4">
        <f>VLOOKUP(H464, '쿼리1'!$A:$U, 20, 0)</f>
        <v>28571</v>
      </c>
      <c r="R464" s="2" t="s">
        <v>31</v>
      </c>
      <c r="S464" s="2" t="s">
        <v>31</v>
      </c>
      <c r="T464" s="2" t="s">
        <v>5397</v>
      </c>
      <c r="U464" s="2" t="s">
        <v>31</v>
      </c>
      <c r="V464" s="3">
        <v>45566</v>
      </c>
      <c r="W464" s="3">
        <v>45572</v>
      </c>
      <c r="X464" s="6" t="str">
        <f t="shared" ref="X464:X465" si="431">IFERROR(IF(W464-V464&gt;0, "+" &amp; (W464-V464), W464-V464), "X")</f>
        <v>+6</v>
      </c>
      <c r="Y464" s="3">
        <v>45569</v>
      </c>
      <c r="Z464" s="3">
        <v>45572</v>
      </c>
      <c r="AA464" s="6" t="str">
        <f t="shared" si="419"/>
        <v>+3</v>
      </c>
      <c r="AB464" s="3" t="s">
        <v>5388</v>
      </c>
      <c r="AC464" s="2" t="s">
        <v>5388</v>
      </c>
      <c r="AD464" s="6" t="str">
        <f>IFERROR(AC464-AB464, "X")</f>
        <v>X</v>
      </c>
      <c r="AE464" s="3">
        <v>45573</v>
      </c>
      <c r="AF464" s="3">
        <v>45575</v>
      </c>
      <c r="AG464" s="2" t="str">
        <f t="shared" si="429"/>
        <v>+2</v>
      </c>
      <c r="AH464" s="3">
        <v>45575</v>
      </c>
      <c r="AI464" s="3">
        <f t="shared" si="430"/>
        <v>45573</v>
      </c>
      <c r="AJ464" s="3"/>
      <c r="AK464" s="2">
        <f t="shared" si="422"/>
        <v>-2</v>
      </c>
      <c r="AL464" s="2" t="s">
        <v>5567</v>
      </c>
      <c r="AM464" s="2" t="str">
        <f t="shared" si="423"/>
        <v>생산완료(-2)</v>
      </c>
      <c r="AN464" s="9">
        <f t="shared" si="424"/>
        <v>45649</v>
      </c>
      <c r="AO464" s="9">
        <f t="shared" si="425"/>
        <v>45642</v>
      </c>
      <c r="AP464" s="9"/>
      <c r="AQ464" s="2">
        <f t="shared" si="407"/>
        <v>-7</v>
      </c>
      <c r="AR464" s="12">
        <f t="shared" si="426"/>
        <v>-7</v>
      </c>
      <c r="AS464" t="s">
        <v>5567</v>
      </c>
      <c r="AT464" t="str">
        <f t="shared" si="427"/>
        <v>생산완료(-7)</v>
      </c>
    </row>
    <row r="465" spans="2:46" x14ac:dyDescent="0.3">
      <c r="B465" s="2" t="s">
        <v>5517</v>
      </c>
      <c r="C465" s="7">
        <v>-21</v>
      </c>
      <c r="D465" s="2" t="s">
        <v>5421</v>
      </c>
      <c r="E465" s="2"/>
      <c r="F465" s="2" t="s">
        <v>5449</v>
      </c>
      <c r="G465" s="2"/>
      <c r="H465" s="2" t="s">
        <v>4739</v>
      </c>
      <c r="I465" s="2" t="str">
        <f t="shared" si="415"/>
        <v>20240925-2000168902-인쇄</v>
      </c>
      <c r="J465" s="2" t="str">
        <f t="shared" si="416"/>
        <v>20240925-2000168902-합지</v>
      </c>
      <c r="K465" s="2" t="str">
        <f t="shared" si="417"/>
        <v>20240925-2000168902-분단</v>
      </c>
      <c r="L465" s="2" t="str">
        <f t="shared" si="418"/>
        <v>20240925-2000168902-제대</v>
      </c>
      <c r="M465" s="2" t="str">
        <f>VLOOKUP(H465, '쿼리1'!$A:$R, 17, 0)</f>
        <v>1도-SB)포테이토 어니언(400)</v>
      </c>
      <c r="N465" s="2" t="str">
        <f>VLOOKUP(H465, '쿼리1'!$A:$P, 15, 0)</f>
        <v>OPP(보폭스)25</v>
      </c>
      <c r="O465" s="2">
        <v>2000168902</v>
      </c>
      <c r="P465" s="2" t="str">
        <f>VLOOKUP(H465, '쿼리1'!$A:$R, 17, 0)</f>
        <v>1도-SB)포테이토 어니언(400)</v>
      </c>
      <c r="Q465" s="4">
        <f>VLOOKUP(H465, '쿼리1'!$A:$U, 20, 0)</f>
        <v>72</v>
      </c>
      <c r="R465" s="2" t="s">
        <v>31</v>
      </c>
      <c r="S465" s="2" t="s">
        <v>5397</v>
      </c>
      <c r="T465" s="2" t="s">
        <v>31</v>
      </c>
      <c r="U465" s="2" t="s">
        <v>5397</v>
      </c>
      <c r="V465" s="3">
        <v>45561</v>
      </c>
      <c r="W465" s="3">
        <v>45566</v>
      </c>
      <c r="X465" s="6" t="str">
        <f t="shared" si="431"/>
        <v>+5</v>
      </c>
      <c r="Y465" s="3" t="s">
        <v>5388</v>
      </c>
      <c r="Z465" s="3" t="s">
        <v>5388</v>
      </c>
      <c r="AA465" s="6" t="str">
        <f>IFERROR(Z465-Y465, "X")</f>
        <v>X</v>
      </c>
      <c r="AB465" s="3">
        <v>45562</v>
      </c>
      <c r="AC465" s="3">
        <v>45583</v>
      </c>
      <c r="AD465" s="6" t="str">
        <f>IFERROR(IF(AC465-AB465&gt;0, "+" &amp; (AC465-AB465), AC465-AB465), "X")</f>
        <v>+21</v>
      </c>
      <c r="AE465" s="2" t="s">
        <v>5388</v>
      </c>
      <c r="AF465" s="2" t="s">
        <v>5388</v>
      </c>
      <c r="AG465" s="2" t="str">
        <f>IFERROR(AF465-AE465, "X")</f>
        <v>X</v>
      </c>
      <c r="AH465" s="3">
        <v>45583</v>
      </c>
      <c r="AI465" s="3">
        <f>AB465</f>
        <v>45562</v>
      </c>
      <c r="AJ465" s="3"/>
      <c r="AK465" s="2">
        <f t="shared" si="422"/>
        <v>-21</v>
      </c>
      <c r="AL465" s="2" t="s">
        <v>5567</v>
      </c>
      <c r="AM465" s="2" t="str">
        <f t="shared" si="423"/>
        <v>생산완료(-21)</v>
      </c>
      <c r="AN465" s="9">
        <f t="shared" si="424"/>
        <v>45645</v>
      </c>
      <c r="AO465" s="9">
        <f t="shared" si="425"/>
        <v>45642</v>
      </c>
      <c r="AP465" s="9"/>
      <c r="AQ465" s="2">
        <f t="shared" si="407"/>
        <v>-3</v>
      </c>
      <c r="AR465" s="12">
        <f t="shared" si="426"/>
        <v>-3</v>
      </c>
      <c r="AS465" t="s">
        <v>5567</v>
      </c>
      <c r="AT465" t="str">
        <f t="shared" si="427"/>
        <v>생산완료(-3)</v>
      </c>
    </row>
    <row r="466" spans="2:46" x14ac:dyDescent="0.3">
      <c r="B466" s="2" t="s">
        <v>5624</v>
      </c>
      <c r="C466" s="8">
        <v>-70</v>
      </c>
      <c r="D466" s="2"/>
      <c r="E466" s="2"/>
      <c r="F466" s="2"/>
      <c r="G466" s="2"/>
      <c r="H466" s="2" t="s">
        <v>5118</v>
      </c>
      <c r="I466" s="2" t="str">
        <f t="shared" si="415"/>
        <v>20240925-2116N0044-인쇄</v>
      </c>
      <c r="J466" s="2" t="str">
        <f t="shared" si="416"/>
        <v>20240925-2116N0044-합지</v>
      </c>
      <c r="K466" s="2" t="str">
        <f t="shared" si="417"/>
        <v>20240925-2116N0044-분단</v>
      </c>
      <c r="L466" s="2" t="str">
        <f t="shared" si="418"/>
        <v>20240925-2116N0044-제대</v>
      </c>
      <c r="M466" s="2" t="str">
        <f>VLOOKUP(H466, '쿼리1'!$A:$R, 17, 0)</f>
        <v>무지</v>
      </c>
      <c r="N466" s="2" t="str">
        <f>VLOOKUP(H466, '쿼리1'!$A:$P, 15, 0)</f>
        <v>PE튜브(투명)90</v>
      </c>
      <c r="O466" s="2" t="s">
        <v>5741</v>
      </c>
      <c r="P466" s="2" t="str">
        <f>VLOOKUP(H466, '쿼리1'!$A:$R, 17, 0)</f>
        <v>무지</v>
      </c>
      <c r="Q466" s="4">
        <f>VLOOKUP(H466, '쿼리1'!$A:$U, 20, 0)</f>
        <v>20000</v>
      </c>
      <c r="R466" s="2" t="s">
        <v>5397</v>
      </c>
      <c r="S466" s="2" t="s">
        <v>5397</v>
      </c>
      <c r="T466" s="2" t="s">
        <v>5397</v>
      </c>
      <c r="U466" s="2" t="s">
        <v>5397</v>
      </c>
      <c r="V466" s="2" t="s">
        <v>5388</v>
      </c>
      <c r="W466" s="2" t="s">
        <v>5388</v>
      </c>
      <c r="X466" s="6" t="str">
        <f>IFERROR(W466-V466, "X")</f>
        <v>X</v>
      </c>
      <c r="Y466" s="2" t="s">
        <v>5388</v>
      </c>
      <c r="Z466" s="2" t="s">
        <v>5388</v>
      </c>
      <c r="AA466" s="6" t="str">
        <f>IFERROR(Z466-Y466, "X")</f>
        <v>X</v>
      </c>
      <c r="AB466" s="2" t="s">
        <v>5388</v>
      </c>
      <c r="AC466" s="2" t="s">
        <v>5388</v>
      </c>
      <c r="AD466" s="6" t="str">
        <f>IFERROR(AC466-AB466, "X")</f>
        <v>X</v>
      </c>
      <c r="AE466" s="2" t="s">
        <v>5388</v>
      </c>
      <c r="AF466" s="2" t="s">
        <v>5388</v>
      </c>
      <c r="AG466" s="2" t="str">
        <f>IFERROR(AF466-AE466, "X")</f>
        <v>X</v>
      </c>
      <c r="AH466" s="2" t="s">
        <v>5388</v>
      </c>
      <c r="AI466" s="3">
        <v>45586</v>
      </c>
      <c r="AJ466" s="3">
        <f ca="1">TODAY()</f>
        <v>45656</v>
      </c>
      <c r="AK466" s="2">
        <f t="shared" si="422"/>
        <v>-70</v>
      </c>
      <c r="AL466" s="2" t="str">
        <f>IF(C466&lt;0, "진행중", "지연")</f>
        <v>진행중</v>
      </c>
      <c r="AM466" s="2" t="str">
        <f t="shared" si="423"/>
        <v>진행중(-70)</v>
      </c>
      <c r="AN466" s="9">
        <f t="shared" si="424"/>
        <v>0</v>
      </c>
      <c r="AO466" s="9">
        <f t="shared" si="425"/>
        <v>45586</v>
      </c>
      <c r="AP466" s="9">
        <f ca="1">TODAY()</f>
        <v>45656</v>
      </c>
      <c r="AQ466" s="6">
        <f ca="1">AO466-AP466</f>
        <v>-70</v>
      </c>
      <c r="AR466" s="12">
        <f t="shared" ca="1" si="426"/>
        <v>-70</v>
      </c>
      <c r="AS466" t="str">
        <f ca="1">IF(AQ466&lt;0, "진행중", "지연")</f>
        <v>진행중</v>
      </c>
      <c r="AT466" t="str">
        <f t="shared" ca="1" si="427"/>
        <v>진행중(-70)</v>
      </c>
    </row>
    <row r="467" spans="2:46" x14ac:dyDescent="0.3">
      <c r="B467" s="2" t="s">
        <v>5591</v>
      </c>
      <c r="C467" s="7">
        <v>-22</v>
      </c>
      <c r="D467" s="2"/>
      <c r="E467" s="2" t="s">
        <v>5486</v>
      </c>
      <c r="F467" s="2"/>
      <c r="G467" s="2" t="s">
        <v>5447</v>
      </c>
      <c r="H467" s="2" t="s">
        <v>687</v>
      </c>
      <c r="I467" s="2" t="str">
        <f t="shared" si="415"/>
        <v>20240925-900013-인쇄</v>
      </c>
      <c r="J467" s="2" t="str">
        <f t="shared" si="416"/>
        <v>20240925-900013-합지</v>
      </c>
      <c r="K467" s="2" t="str">
        <f t="shared" si="417"/>
        <v>20240925-900013-분단</v>
      </c>
      <c r="L467" s="2" t="str">
        <f t="shared" si="418"/>
        <v>20240925-900013-제대</v>
      </c>
      <c r="M467" s="2" t="str">
        <f>VLOOKUP(H467, '쿼리1'!$A:$R, 17, 0)</f>
        <v>무지</v>
      </c>
      <c r="N467" s="2" t="str">
        <f>VLOOKUP(H467, '쿼리1'!$A:$P, 15, 0)</f>
        <v>나이론70</v>
      </c>
      <c r="O467" s="2">
        <v>900013</v>
      </c>
      <c r="P467" s="2" t="str">
        <f>VLOOKUP(H467, '쿼리1'!$A:$R, 17, 0)</f>
        <v>무지</v>
      </c>
      <c r="Q467" s="4">
        <f>VLOOKUP(H467, '쿼리1'!$A:$U, 20, 0)</f>
        <v>805714</v>
      </c>
      <c r="R467" s="2" t="s">
        <v>5397</v>
      </c>
      <c r="S467" s="2" t="s">
        <v>5399</v>
      </c>
      <c r="T467" s="2" t="s">
        <v>5397</v>
      </c>
      <c r="U467" s="2" t="s">
        <v>31</v>
      </c>
      <c r="V467" s="2" t="s">
        <v>5388</v>
      </c>
      <c r="W467" s="3" t="s">
        <v>5388</v>
      </c>
      <c r="X467" s="6" t="str">
        <f>IFERROR(W467-V467, "X")</f>
        <v>X</v>
      </c>
      <c r="Y467" s="3">
        <v>45568</v>
      </c>
      <c r="Z467" s="5" t="s">
        <v>5396</v>
      </c>
      <c r="AA467" s="6">
        <f ca="1">TODAY()-Y467</f>
        <v>88</v>
      </c>
      <c r="AB467" s="3" t="s">
        <v>5388</v>
      </c>
      <c r="AC467" s="2" t="s">
        <v>5388</v>
      </c>
      <c r="AD467" s="6" t="str">
        <f>IFERROR(AC467-AB467, "X")</f>
        <v>X</v>
      </c>
      <c r="AE467" s="3">
        <v>45609</v>
      </c>
      <c r="AF467" s="3">
        <v>45631</v>
      </c>
      <c r="AG467" s="2" t="str">
        <f t="shared" ref="AG467:AG470" si="432">IFERROR(IF(AF467-AE467&gt;0, "+" &amp; (AF467-AE467), AF467-AE467), "X")</f>
        <v>+22</v>
      </c>
      <c r="AH467" s="3">
        <v>45631</v>
      </c>
      <c r="AI467" s="3">
        <f t="shared" ref="AI467:AI470" si="433">AE467</f>
        <v>45609</v>
      </c>
      <c r="AJ467" s="3"/>
      <c r="AK467" s="2">
        <f t="shared" si="422"/>
        <v>-22</v>
      </c>
      <c r="AL467" s="2" t="s">
        <v>5567</v>
      </c>
      <c r="AM467" s="2" t="str">
        <f t="shared" si="423"/>
        <v>생산완료(-22)</v>
      </c>
      <c r="AN467" s="9">
        <f t="shared" si="424"/>
        <v>45631</v>
      </c>
      <c r="AO467" s="9">
        <f t="shared" si="425"/>
        <v>45622</v>
      </c>
      <c r="AP467" s="9"/>
      <c r="AQ467" s="2">
        <f t="shared" ref="AQ467:AQ499" si="434">AO467-AN467</f>
        <v>-9</v>
      </c>
      <c r="AR467" s="12">
        <f t="shared" si="426"/>
        <v>-9</v>
      </c>
      <c r="AS467" t="s">
        <v>5567</v>
      </c>
      <c r="AT467" t="str">
        <f t="shared" si="427"/>
        <v>생산완료(-9)</v>
      </c>
    </row>
    <row r="468" spans="2:46" x14ac:dyDescent="0.3">
      <c r="B468" s="2" t="s">
        <v>5414</v>
      </c>
      <c r="C468" s="7">
        <v>-9</v>
      </c>
      <c r="D468" s="2" t="s">
        <v>5455</v>
      </c>
      <c r="E468" s="2" t="s">
        <v>5443</v>
      </c>
      <c r="F468" s="2"/>
      <c r="G468" s="2" t="s">
        <v>5419</v>
      </c>
      <c r="H468" s="2" t="s">
        <v>3008</v>
      </c>
      <c r="I468" s="2" t="str">
        <f t="shared" si="415"/>
        <v>20240926-1000138836-인쇄</v>
      </c>
      <c r="J468" s="2" t="str">
        <f t="shared" si="416"/>
        <v>20240926-1000138836-합지</v>
      </c>
      <c r="K468" s="2" t="str">
        <f t="shared" si="417"/>
        <v>20240926-1000138836-분단</v>
      </c>
      <c r="L468" s="2" t="str">
        <f t="shared" si="418"/>
        <v>20240926-1000138836-제대</v>
      </c>
      <c r="M468" s="2" t="str">
        <f>VLOOKUP(H468, '쿼리1'!$A:$R, 17, 0)</f>
        <v>5도-봄내춘천닭갈비1kg(봄내푸드)</v>
      </c>
      <c r="N468" s="2" t="str">
        <f>VLOOKUP(H468, '쿼리1'!$A:$P, 15, 0)</f>
        <v>나이론80</v>
      </c>
      <c r="O468" s="2">
        <v>1000138836</v>
      </c>
      <c r="P468" s="2" t="str">
        <f>VLOOKUP(H468, '쿼리1'!$A:$R, 17, 0)</f>
        <v>5도-봄내춘천닭갈비1kg(봄내푸드)</v>
      </c>
      <c r="Q468" s="4">
        <f>VLOOKUP(H468, '쿼리1'!$A:$U, 20, 0)</f>
        <v>30000</v>
      </c>
      <c r="R468" s="2" t="s">
        <v>31</v>
      </c>
      <c r="S468" s="2" t="s">
        <v>31</v>
      </c>
      <c r="T468" s="2" t="s">
        <v>5397</v>
      </c>
      <c r="U468" s="2" t="s">
        <v>31</v>
      </c>
      <c r="V468" s="3">
        <v>45567</v>
      </c>
      <c r="W468" s="3">
        <v>45580</v>
      </c>
      <c r="X468" s="6" t="str">
        <f>IFERROR(IF(W468-V468&gt;0, "+" &amp; (W468-V468), W468-V468), "X")</f>
        <v>+13</v>
      </c>
      <c r="Y468" s="3">
        <v>45572</v>
      </c>
      <c r="Z468" s="3">
        <v>45580</v>
      </c>
      <c r="AA468" s="6" t="str">
        <f t="shared" ref="AA468:AA470" si="435">IFERROR(IF(Z468-Y468&gt;0, "+" &amp; (Z468-Y468), Z468-Y468), "X")</f>
        <v>+8</v>
      </c>
      <c r="AB468" s="3" t="s">
        <v>5388</v>
      </c>
      <c r="AC468" s="2" t="s">
        <v>5388</v>
      </c>
      <c r="AD468" s="6" t="str">
        <f>IFERROR(AC468-AB468, "X")</f>
        <v>X</v>
      </c>
      <c r="AE468" s="3">
        <v>45574</v>
      </c>
      <c r="AF468" s="3">
        <v>45583</v>
      </c>
      <c r="AG468" s="2" t="str">
        <f t="shared" si="432"/>
        <v>+9</v>
      </c>
      <c r="AH468" s="3">
        <v>45583</v>
      </c>
      <c r="AI468" s="3">
        <f t="shared" si="433"/>
        <v>45574</v>
      </c>
      <c r="AJ468" s="3"/>
      <c r="AK468" s="2">
        <f t="shared" si="422"/>
        <v>-9</v>
      </c>
      <c r="AL468" s="2" t="s">
        <v>5567</v>
      </c>
      <c r="AM468" s="2" t="str">
        <f t="shared" si="423"/>
        <v>생산완료(-9)</v>
      </c>
      <c r="AN468" s="9">
        <f t="shared" si="424"/>
        <v>45583</v>
      </c>
      <c r="AO468" s="9">
        <f t="shared" si="425"/>
        <v>45574</v>
      </c>
      <c r="AP468" s="9"/>
      <c r="AQ468" s="2">
        <f t="shared" si="434"/>
        <v>-9</v>
      </c>
      <c r="AR468" s="12">
        <f t="shared" si="426"/>
        <v>-9</v>
      </c>
      <c r="AS468" t="s">
        <v>5567</v>
      </c>
      <c r="AT468" t="str">
        <f t="shared" si="427"/>
        <v>생산완료(-9)</v>
      </c>
    </row>
    <row r="469" spans="2:46" x14ac:dyDescent="0.3">
      <c r="B469" s="2" t="s">
        <v>5591</v>
      </c>
      <c r="C469" s="7">
        <v>-22</v>
      </c>
      <c r="D469" s="2"/>
      <c r="E469" s="2" t="s">
        <v>5408</v>
      </c>
      <c r="F469" s="2"/>
      <c r="G469" s="2" t="s">
        <v>5447</v>
      </c>
      <c r="H469" s="2" t="s">
        <v>2607</v>
      </c>
      <c r="I469" s="2" t="str">
        <f t="shared" si="415"/>
        <v>20240926-1000139884-인쇄</v>
      </c>
      <c r="J469" s="2" t="str">
        <f t="shared" si="416"/>
        <v>20240926-1000139884-합지</v>
      </c>
      <c r="K469" s="2" t="str">
        <f t="shared" si="417"/>
        <v>20240926-1000139884-분단</v>
      </c>
      <c r="L469" s="2" t="str">
        <f t="shared" si="418"/>
        <v>20240926-1000139884-제대</v>
      </c>
      <c r="M469" s="2" t="str">
        <f>VLOOKUP(H469, '쿼리1'!$A:$R, 17, 0)</f>
        <v>무지</v>
      </c>
      <c r="N469" s="2" t="str">
        <f>VLOOKUP(H469, '쿼리1'!$A:$P, 15, 0)</f>
        <v>나이론80</v>
      </c>
      <c r="O469" s="2">
        <v>1000139884</v>
      </c>
      <c r="P469" s="2" t="str">
        <f>VLOOKUP(H469, '쿼리1'!$A:$R, 17, 0)</f>
        <v>무지</v>
      </c>
      <c r="Q469" s="4">
        <f>VLOOKUP(H469, '쿼리1'!$A:$U, 20, 0)</f>
        <v>54545</v>
      </c>
      <c r="R469" s="2" t="s">
        <v>5397</v>
      </c>
      <c r="S469" s="2" t="s">
        <v>31</v>
      </c>
      <c r="T469" s="2" t="s">
        <v>5397</v>
      </c>
      <c r="U469" s="2" t="s">
        <v>31</v>
      </c>
      <c r="V469" s="2" t="s">
        <v>5388</v>
      </c>
      <c r="W469" s="3" t="s">
        <v>5388</v>
      </c>
      <c r="X469" s="6" t="str">
        <f>IFERROR(W469-V469, "X")</f>
        <v>X</v>
      </c>
      <c r="Y469" s="3">
        <v>45569</v>
      </c>
      <c r="Z469" s="3">
        <v>45572</v>
      </c>
      <c r="AA469" s="6" t="str">
        <f t="shared" si="435"/>
        <v>+3</v>
      </c>
      <c r="AB469" s="3" t="s">
        <v>5388</v>
      </c>
      <c r="AC469" s="2" t="s">
        <v>5388</v>
      </c>
      <c r="AD469" s="6" t="str">
        <f>IFERROR(AC469-AB469, "X")</f>
        <v>X</v>
      </c>
      <c r="AE469" s="3">
        <v>45575</v>
      </c>
      <c r="AF469" s="3">
        <v>45597</v>
      </c>
      <c r="AG469" s="2" t="str">
        <f t="shared" si="432"/>
        <v>+22</v>
      </c>
      <c r="AH469" s="3">
        <v>45597</v>
      </c>
      <c r="AI469" s="3">
        <f t="shared" si="433"/>
        <v>45575</v>
      </c>
      <c r="AJ469" s="3"/>
      <c r="AK469" s="2">
        <f t="shared" si="422"/>
        <v>-22</v>
      </c>
      <c r="AL469" s="2" t="s">
        <v>5567</v>
      </c>
      <c r="AM469" s="2" t="str">
        <f t="shared" si="423"/>
        <v>생산완료(-22)</v>
      </c>
      <c r="AN469" s="9">
        <f t="shared" si="424"/>
        <v>45649</v>
      </c>
      <c r="AO469" s="9">
        <f t="shared" si="425"/>
        <v>45649</v>
      </c>
      <c r="AP469" s="9"/>
      <c r="AQ469" s="2">
        <f t="shared" si="434"/>
        <v>0</v>
      </c>
      <c r="AR469" s="12">
        <f t="shared" si="426"/>
        <v>0</v>
      </c>
      <c r="AS469" t="s">
        <v>5567</v>
      </c>
      <c r="AT469" t="str">
        <f t="shared" si="427"/>
        <v>생산완료(0)</v>
      </c>
    </row>
    <row r="470" spans="2:46" x14ac:dyDescent="0.3">
      <c r="B470" s="2" t="s">
        <v>5575</v>
      </c>
      <c r="C470" s="7">
        <v>-14</v>
      </c>
      <c r="D470" s="2"/>
      <c r="E470" s="2" t="s">
        <v>5456</v>
      </c>
      <c r="F470" s="2" t="s">
        <v>5463</v>
      </c>
      <c r="G470" s="2" t="s">
        <v>5429</v>
      </c>
      <c r="H470" s="2" t="s">
        <v>579</v>
      </c>
      <c r="I470" s="2" t="str">
        <f t="shared" si="415"/>
        <v>20240926-1000140902-인쇄</v>
      </c>
      <c r="J470" s="2" t="str">
        <f t="shared" si="416"/>
        <v>20240926-1000140902-합지</v>
      </c>
      <c r="K470" s="2" t="str">
        <f t="shared" si="417"/>
        <v>20240926-1000140902-분단</v>
      </c>
      <c r="L470" s="2" t="str">
        <f t="shared" si="418"/>
        <v>20240926-1000140902-제대</v>
      </c>
      <c r="M470" s="2" t="str">
        <f>VLOOKUP(H470, '쿼리1'!$A:$R, 17, 0)</f>
        <v>무지(파베이크무지)</v>
      </c>
      <c r="N470" s="2" t="str">
        <f>VLOOKUP(H470, '쿼리1'!$A:$P, 15, 0)</f>
        <v>패트70</v>
      </c>
      <c r="O470" s="2">
        <v>1000140902</v>
      </c>
      <c r="P470" s="2" t="str">
        <f>VLOOKUP(H470, '쿼리1'!$A:$R, 17, 0)</f>
        <v>무지(파베이크무지)</v>
      </c>
      <c r="Q470" s="4">
        <f>VLOOKUP(H470, '쿼리1'!$A:$U, 20, 0)</f>
        <v>20000</v>
      </c>
      <c r="R470" s="2" t="s">
        <v>5397</v>
      </c>
      <c r="S470" s="2" t="s">
        <v>31</v>
      </c>
      <c r="T470" s="2" t="s">
        <v>31</v>
      </c>
      <c r="U470" s="2" t="s">
        <v>31</v>
      </c>
      <c r="V470" s="2" t="s">
        <v>5388</v>
      </c>
      <c r="W470" s="3" t="s">
        <v>5388</v>
      </c>
      <c r="X470" s="6" t="str">
        <f>IFERROR(W470-V470, "X")</f>
        <v>X</v>
      </c>
      <c r="Y470" s="3">
        <v>45569</v>
      </c>
      <c r="Z470" s="3">
        <v>45581</v>
      </c>
      <c r="AA470" s="6" t="str">
        <f t="shared" si="435"/>
        <v>+12</v>
      </c>
      <c r="AB470" s="3">
        <v>45572</v>
      </c>
      <c r="AC470" s="3">
        <v>45583</v>
      </c>
      <c r="AD470" s="6" t="str">
        <f>IFERROR(IF(AC470-AB470&gt;0, "+" &amp; (AC470-AB470), AC470-AB470), "X")</f>
        <v>+11</v>
      </c>
      <c r="AE470" s="3">
        <v>45574</v>
      </c>
      <c r="AF470" s="3">
        <v>45588</v>
      </c>
      <c r="AG470" s="2" t="str">
        <f t="shared" si="432"/>
        <v>+14</v>
      </c>
      <c r="AH470" s="3">
        <v>45588</v>
      </c>
      <c r="AI470" s="3">
        <f t="shared" si="433"/>
        <v>45574</v>
      </c>
      <c r="AJ470" s="3"/>
      <c r="AK470" s="2">
        <f t="shared" si="422"/>
        <v>-14</v>
      </c>
      <c r="AL470" s="2" t="s">
        <v>5567</v>
      </c>
      <c r="AM470" s="2" t="str">
        <f t="shared" si="423"/>
        <v>생산완료(-14)</v>
      </c>
      <c r="AN470" s="9">
        <f t="shared" si="424"/>
        <v>45648</v>
      </c>
      <c r="AO470" s="9">
        <f t="shared" si="425"/>
        <v>45646</v>
      </c>
      <c r="AP470" s="9"/>
      <c r="AQ470" s="2">
        <f t="shared" si="434"/>
        <v>-2</v>
      </c>
      <c r="AR470" s="12">
        <f t="shared" si="426"/>
        <v>-2</v>
      </c>
      <c r="AS470" t="s">
        <v>5567</v>
      </c>
      <c r="AT470" t="str">
        <f t="shared" si="427"/>
        <v>생산완료(-2)</v>
      </c>
    </row>
    <row r="471" spans="2:46" x14ac:dyDescent="0.3">
      <c r="B471" s="2" t="s">
        <v>5625</v>
      </c>
      <c r="C471" s="8">
        <v>-77</v>
      </c>
      <c r="D471" s="2" t="s">
        <v>5487</v>
      </c>
      <c r="E471" s="2"/>
      <c r="F471" s="2"/>
      <c r="G471" s="2"/>
      <c r="H471" s="2" t="s">
        <v>5355</v>
      </c>
      <c r="I471" s="2" t="str">
        <f t="shared" si="415"/>
        <v>20240926-1000141556-인쇄</v>
      </c>
      <c r="J471" s="2" t="str">
        <f t="shared" si="416"/>
        <v>20240926-1000141556-합지</v>
      </c>
      <c r="K471" s="2" t="str">
        <f t="shared" si="417"/>
        <v>20240926-1000141556-분단</v>
      </c>
      <c r="L471" s="2" t="str">
        <f t="shared" si="418"/>
        <v>20240926-1000141556-제대</v>
      </c>
      <c r="M471" s="2" t="str">
        <f>VLOOKUP(H471, '쿼리1'!$A:$R, 17, 0)</f>
        <v>1도-월간조선</v>
      </c>
      <c r="N471" s="2" t="str">
        <f>VLOOKUP(H471, '쿼리1'!$A:$P, 15, 0)</f>
        <v>전백후증70</v>
      </c>
      <c r="O471" s="2">
        <v>1000141556</v>
      </c>
      <c r="P471" s="2" t="str">
        <f>VLOOKUP(H471, '쿼리1'!$A:$R, 17, 0)</f>
        <v>1도-월간조선</v>
      </c>
      <c r="Q471" s="4">
        <f>VLOOKUP(H471, '쿼리1'!$A:$U, 20, 0)</f>
        <v>1</v>
      </c>
      <c r="R471" s="2" t="s">
        <v>5399</v>
      </c>
      <c r="S471" s="2" t="s">
        <v>5397</v>
      </c>
      <c r="T471" s="2" t="s">
        <v>5397</v>
      </c>
      <c r="U471" s="2" t="s">
        <v>5397</v>
      </c>
      <c r="V471" s="3">
        <v>45567</v>
      </c>
      <c r="W471" s="5" t="s">
        <v>5396</v>
      </c>
      <c r="X471" s="6">
        <f ca="1">TODAY()-V471</f>
        <v>89</v>
      </c>
      <c r="Y471" s="2" t="s">
        <v>5388</v>
      </c>
      <c r="Z471" s="2" t="s">
        <v>5388</v>
      </c>
      <c r="AA471" s="6" t="str">
        <f>IFERROR(Z471-Y471, "X")</f>
        <v>X</v>
      </c>
      <c r="AB471" s="2" t="s">
        <v>5388</v>
      </c>
      <c r="AC471" s="2" t="s">
        <v>5388</v>
      </c>
      <c r="AD471" s="6" t="str">
        <f t="shared" ref="AD471:AD476" si="436">IFERROR(AC471-AB471, "X")</f>
        <v>X</v>
      </c>
      <c r="AE471" s="2" t="s">
        <v>5388</v>
      </c>
      <c r="AF471" s="2" t="s">
        <v>5388</v>
      </c>
      <c r="AG471" s="2" t="str">
        <f>IFERROR(AF471-AE471, "X")</f>
        <v>X</v>
      </c>
      <c r="AH471" s="2" t="s">
        <v>5388</v>
      </c>
      <c r="AI471" s="3">
        <v>45579</v>
      </c>
      <c r="AJ471" s="3">
        <f ca="1">TODAY()</f>
        <v>45656</v>
      </c>
      <c r="AK471" s="2">
        <f t="shared" si="422"/>
        <v>-77</v>
      </c>
      <c r="AL471" s="2" t="str">
        <f>IF(C471&lt;0, "진행중", "지연")</f>
        <v>진행중</v>
      </c>
      <c r="AM471" s="2" t="str">
        <f t="shared" si="423"/>
        <v>진행중(-77)</v>
      </c>
      <c r="AN471" s="9">
        <f t="shared" si="424"/>
        <v>45575</v>
      </c>
      <c r="AO471" s="9">
        <f t="shared" si="425"/>
        <v>45579</v>
      </c>
      <c r="AP471" s="9"/>
      <c r="AQ471" s="6">
        <f t="shared" si="434"/>
        <v>4</v>
      </c>
      <c r="AR471" s="12" t="str">
        <f t="shared" si="426"/>
        <v>+4</v>
      </c>
      <c r="AS471" t="s">
        <v>5567</v>
      </c>
      <c r="AT471" t="str">
        <f t="shared" si="427"/>
        <v>생산완료(+4)</v>
      </c>
    </row>
    <row r="472" spans="2:46" x14ac:dyDescent="0.3">
      <c r="B472" s="2" t="s">
        <v>5405</v>
      </c>
      <c r="C472" s="7">
        <v>-1</v>
      </c>
      <c r="D472" s="2" t="s">
        <v>5405</v>
      </c>
      <c r="E472" s="2" t="s">
        <v>5409</v>
      </c>
      <c r="F472" s="2"/>
      <c r="G472" s="2" t="s">
        <v>5412</v>
      </c>
      <c r="H472" s="2" t="s">
        <v>3077</v>
      </c>
      <c r="I472" s="2" t="str">
        <f t="shared" si="415"/>
        <v>20240926-1000146475-인쇄</v>
      </c>
      <c r="J472" s="2" t="str">
        <f t="shared" si="416"/>
        <v>20240926-1000146475-합지</v>
      </c>
      <c r="K472" s="2" t="str">
        <f t="shared" si="417"/>
        <v>20240926-1000146475-분단</v>
      </c>
      <c r="L472" s="2" t="str">
        <f t="shared" si="418"/>
        <v>20240926-1000146475-제대</v>
      </c>
      <c r="M472" s="2" t="str">
        <f>VLOOKUP(H472, '쿼리1'!$A:$R, 17, 0)</f>
        <v>1도-동대문땡초불닭발-오돌뼈(냉동) 85g</v>
      </c>
      <c r="N472" s="2" t="str">
        <f>VLOOKUP(H472, '쿼리1'!$A:$P, 15, 0)</f>
        <v>나이론110</v>
      </c>
      <c r="O472" s="2">
        <v>1000146475</v>
      </c>
      <c r="P472" s="2" t="str">
        <f>VLOOKUP(H472, '쿼리1'!$A:$R, 17, 0)</f>
        <v>1도-동대문땡초불닭발-오돌뼈(냉동) 85g</v>
      </c>
      <c r="Q472" s="4">
        <f>VLOOKUP(H472, '쿼리1'!$A:$U, 20, 0)</f>
        <v>66666</v>
      </c>
      <c r="R472" s="2" t="s">
        <v>31</v>
      </c>
      <c r="S472" s="2" t="s">
        <v>31</v>
      </c>
      <c r="T472" s="2" t="s">
        <v>5397</v>
      </c>
      <c r="U472" s="2" t="s">
        <v>31</v>
      </c>
      <c r="V472" s="3">
        <v>45567</v>
      </c>
      <c r="W472" s="3">
        <v>45566</v>
      </c>
      <c r="X472" s="6">
        <f t="shared" ref="X472:X474" si="437">IFERROR(IF(W472-V472&gt;0, "+" &amp; (W472-V472), W472-V472), "X")</f>
        <v>-1</v>
      </c>
      <c r="Y472" s="3">
        <v>45572</v>
      </c>
      <c r="Z472" s="3">
        <v>45572</v>
      </c>
      <c r="AA472" s="6">
        <f t="shared" ref="AA472:AA497" si="438">IFERROR(IF(Z472-Y472&gt;0, "+" &amp; (Z472-Y472), Z472-Y472), "X")</f>
        <v>0</v>
      </c>
      <c r="AB472" s="3" t="s">
        <v>5388</v>
      </c>
      <c r="AC472" s="2" t="s">
        <v>5388</v>
      </c>
      <c r="AD472" s="6" t="str">
        <f t="shared" si="436"/>
        <v>X</v>
      </c>
      <c r="AE472" s="3">
        <v>45574</v>
      </c>
      <c r="AF472" s="3">
        <v>45575</v>
      </c>
      <c r="AG472" s="2" t="str">
        <f t="shared" ref="AG472:AG476" si="439">IFERROR(IF(AF472-AE472&gt;0, "+" &amp; (AF472-AE472), AF472-AE472), "X")</f>
        <v>+1</v>
      </c>
      <c r="AH472" s="3">
        <v>45575</v>
      </c>
      <c r="AI472" s="3">
        <f t="shared" ref="AI472:AI476" si="440">AE472</f>
        <v>45574</v>
      </c>
      <c r="AJ472" s="3"/>
      <c r="AK472" s="2">
        <f t="shared" si="422"/>
        <v>-1</v>
      </c>
      <c r="AL472" s="2" t="s">
        <v>5567</v>
      </c>
      <c r="AM472" s="2" t="str">
        <f t="shared" si="423"/>
        <v>생산완료(-1)</v>
      </c>
      <c r="AN472" s="9">
        <f t="shared" si="424"/>
        <v>45635</v>
      </c>
      <c r="AO472" s="9">
        <f t="shared" si="425"/>
        <v>45637</v>
      </c>
      <c r="AP472" s="9"/>
      <c r="AQ472" s="2">
        <f t="shared" si="434"/>
        <v>2</v>
      </c>
      <c r="AR472" s="12" t="str">
        <f t="shared" si="426"/>
        <v>+2</v>
      </c>
      <c r="AS472" t="s">
        <v>5567</v>
      </c>
      <c r="AT472" t="str">
        <f t="shared" si="427"/>
        <v>생산완료(+2)</v>
      </c>
    </row>
    <row r="473" spans="2:46" x14ac:dyDescent="0.3">
      <c r="B473" s="2" t="s">
        <v>5416</v>
      </c>
      <c r="C473" s="7">
        <v>-2</v>
      </c>
      <c r="D473" s="2" t="s">
        <v>5432</v>
      </c>
      <c r="E473" s="2" t="s">
        <v>5451</v>
      </c>
      <c r="F473" s="2"/>
      <c r="G473" s="2" t="s">
        <v>5424</v>
      </c>
      <c r="H473" s="2" t="s">
        <v>583</v>
      </c>
      <c r="I473" s="2" t="str">
        <f t="shared" si="415"/>
        <v>20240926-1000148670-인쇄</v>
      </c>
      <c r="J473" s="2" t="str">
        <f t="shared" si="416"/>
        <v>20240926-1000148670-합지</v>
      </c>
      <c r="K473" s="2" t="str">
        <f t="shared" si="417"/>
        <v>20240926-1000148670-분단</v>
      </c>
      <c r="L473" s="2" t="str">
        <f t="shared" si="418"/>
        <v>20240926-1000148670-제대</v>
      </c>
      <c r="M473" s="2" t="str">
        <f>VLOOKUP(H473, '쿼리1'!$A:$R, 17, 0)</f>
        <v>6도-풍성방앗간표 고추가루(1kg)</v>
      </c>
      <c r="N473" s="2" t="str">
        <f>VLOOKUP(H473, '쿼리1'!$A:$P, 15, 0)</f>
        <v>패트105</v>
      </c>
      <c r="O473" s="2">
        <v>1000148670</v>
      </c>
      <c r="P473" s="2" t="str">
        <f>VLOOKUP(H473, '쿼리1'!$A:$R, 17, 0)</f>
        <v>6도-풍성방앗간표 고추가루(1kg)</v>
      </c>
      <c r="Q473" s="4">
        <f>VLOOKUP(H473, '쿼리1'!$A:$U, 20, 0)</f>
        <v>23076</v>
      </c>
      <c r="R473" s="2" t="s">
        <v>31</v>
      </c>
      <c r="S473" s="2" t="s">
        <v>31</v>
      </c>
      <c r="T473" s="2" t="s">
        <v>5397</v>
      </c>
      <c r="U473" s="2" t="s">
        <v>31</v>
      </c>
      <c r="V473" s="3">
        <v>45567</v>
      </c>
      <c r="W473" s="3">
        <v>45573</v>
      </c>
      <c r="X473" s="6" t="str">
        <f t="shared" si="437"/>
        <v>+6</v>
      </c>
      <c r="Y473" s="3">
        <v>45569</v>
      </c>
      <c r="Z473" s="3">
        <v>45573</v>
      </c>
      <c r="AA473" s="6" t="str">
        <f t="shared" si="438"/>
        <v>+4</v>
      </c>
      <c r="AB473" s="3" t="s">
        <v>5388</v>
      </c>
      <c r="AC473" s="2" t="s">
        <v>5388</v>
      </c>
      <c r="AD473" s="6" t="str">
        <f t="shared" si="436"/>
        <v>X</v>
      </c>
      <c r="AE473" s="3">
        <v>45573</v>
      </c>
      <c r="AF473" s="3">
        <v>45575</v>
      </c>
      <c r="AG473" s="2" t="str">
        <f t="shared" si="439"/>
        <v>+2</v>
      </c>
      <c r="AH473" s="3">
        <v>45575</v>
      </c>
      <c r="AI473" s="3">
        <f t="shared" si="440"/>
        <v>45573</v>
      </c>
      <c r="AJ473" s="3"/>
      <c r="AK473" s="2">
        <f t="shared" si="422"/>
        <v>-2</v>
      </c>
      <c r="AL473" s="2" t="s">
        <v>5567</v>
      </c>
      <c r="AM473" s="2" t="str">
        <f t="shared" si="423"/>
        <v>생산완료(-2)</v>
      </c>
      <c r="AN473" s="9">
        <f t="shared" si="424"/>
        <v>45575</v>
      </c>
      <c r="AO473" s="9">
        <f t="shared" si="425"/>
        <v>45573</v>
      </c>
      <c r="AP473" s="9"/>
      <c r="AQ473" s="2">
        <f t="shared" si="434"/>
        <v>-2</v>
      </c>
      <c r="AR473" s="12">
        <f t="shared" si="426"/>
        <v>-2</v>
      </c>
      <c r="AS473" t="s">
        <v>5567</v>
      </c>
      <c r="AT473" t="str">
        <f t="shared" si="427"/>
        <v>생산완료(-2)</v>
      </c>
    </row>
    <row r="474" spans="2:46" x14ac:dyDescent="0.3">
      <c r="B474" s="2" t="s">
        <v>5405</v>
      </c>
      <c r="C474" s="7">
        <v>-1</v>
      </c>
      <c r="D474" s="2" t="s">
        <v>5405</v>
      </c>
      <c r="E474" s="2" t="s">
        <v>5415</v>
      </c>
      <c r="F474" s="2"/>
      <c r="G474" s="2" t="s">
        <v>5412</v>
      </c>
      <c r="H474" s="2" t="s">
        <v>4927</v>
      </c>
      <c r="I474" s="2" t="str">
        <f t="shared" si="415"/>
        <v>20240926-1000148794-인쇄</v>
      </c>
      <c r="J474" s="2" t="str">
        <f t="shared" si="416"/>
        <v>20240926-1000148794-합지</v>
      </c>
      <c r="K474" s="2" t="str">
        <f t="shared" si="417"/>
        <v>20240926-1000148794-분단</v>
      </c>
      <c r="L474" s="2" t="str">
        <f t="shared" si="418"/>
        <v>20240926-1000148794-제대</v>
      </c>
      <c r="M474" s="2" t="str">
        <f>VLOOKUP(H474, '쿼리1'!$A:$R, 17, 0)</f>
        <v>1도-타코야끼 1000g</v>
      </c>
      <c r="N474" s="2" t="str">
        <f>VLOOKUP(H474, '쿼리1'!$A:$P, 15, 0)</f>
        <v>나이론70</v>
      </c>
      <c r="O474" s="2">
        <v>1000148794</v>
      </c>
      <c r="P474" s="2" t="str">
        <f>VLOOKUP(H474, '쿼리1'!$A:$R, 17, 0)</f>
        <v>1도-타코야끼 1000g</v>
      </c>
      <c r="Q474" s="4">
        <f>VLOOKUP(H474, '쿼리1'!$A:$U, 20, 0)</f>
        <v>26086</v>
      </c>
      <c r="R474" s="2" t="s">
        <v>31</v>
      </c>
      <c r="S474" s="2" t="s">
        <v>31</v>
      </c>
      <c r="T474" s="2" t="s">
        <v>5397</v>
      </c>
      <c r="U474" s="2" t="s">
        <v>31</v>
      </c>
      <c r="V474" s="3">
        <v>45567</v>
      </c>
      <c r="W474" s="3">
        <v>45566</v>
      </c>
      <c r="X474" s="6">
        <f t="shared" si="437"/>
        <v>-1</v>
      </c>
      <c r="Y474" s="3">
        <v>45572</v>
      </c>
      <c r="Z474" s="3">
        <v>45569</v>
      </c>
      <c r="AA474" s="6">
        <f t="shared" si="438"/>
        <v>-3</v>
      </c>
      <c r="AB474" s="3" t="s">
        <v>5388</v>
      </c>
      <c r="AC474" s="2" t="s">
        <v>5388</v>
      </c>
      <c r="AD474" s="6" t="str">
        <f t="shared" si="436"/>
        <v>X</v>
      </c>
      <c r="AE474" s="3">
        <v>45574</v>
      </c>
      <c r="AF474" s="3">
        <v>45575</v>
      </c>
      <c r="AG474" s="2" t="str">
        <f t="shared" si="439"/>
        <v>+1</v>
      </c>
      <c r="AH474" s="3">
        <v>45575</v>
      </c>
      <c r="AI474" s="3">
        <f t="shared" si="440"/>
        <v>45574</v>
      </c>
      <c r="AJ474" s="3"/>
      <c r="AK474" s="2">
        <f t="shared" si="422"/>
        <v>-1</v>
      </c>
      <c r="AL474" s="2" t="s">
        <v>5567</v>
      </c>
      <c r="AM474" s="2" t="str">
        <f t="shared" si="423"/>
        <v>생산완료(-1)</v>
      </c>
      <c r="AN474" s="9">
        <f t="shared" si="424"/>
        <v>45632</v>
      </c>
      <c r="AO474" s="9">
        <f t="shared" si="425"/>
        <v>45630</v>
      </c>
      <c r="AP474" s="9"/>
      <c r="AQ474" s="2">
        <f t="shared" si="434"/>
        <v>-2</v>
      </c>
      <c r="AR474" s="12">
        <f t="shared" si="426"/>
        <v>-2</v>
      </c>
      <c r="AS474" t="s">
        <v>5567</v>
      </c>
      <c r="AT474" t="str">
        <f t="shared" si="427"/>
        <v>생산완료(-2)</v>
      </c>
    </row>
    <row r="475" spans="2:46" x14ac:dyDescent="0.3">
      <c r="B475" s="2" t="s">
        <v>5416</v>
      </c>
      <c r="C475" s="7">
        <v>-2</v>
      </c>
      <c r="D475" s="2"/>
      <c r="E475" s="2" t="s">
        <v>5409</v>
      </c>
      <c r="F475" s="2"/>
      <c r="G475" s="2" t="s">
        <v>5424</v>
      </c>
      <c r="H475" s="2" t="s">
        <v>3546</v>
      </c>
      <c r="I475" s="2" t="str">
        <f t="shared" si="415"/>
        <v>20240926-1000155576-인쇄</v>
      </c>
      <c r="J475" s="2" t="str">
        <f t="shared" si="416"/>
        <v>20240926-1000155576-합지</v>
      </c>
      <c r="K475" s="2" t="str">
        <f t="shared" si="417"/>
        <v>20240926-1000155576-분단</v>
      </c>
      <c r="L475" s="2" t="str">
        <f t="shared" si="418"/>
        <v>20240926-1000155576-제대</v>
      </c>
      <c r="M475" s="2" t="str">
        <f>VLOOKUP(H475, '쿼리1'!$A:$R, 17, 0)</f>
        <v>무지</v>
      </c>
      <c r="N475" s="2" t="str">
        <f>VLOOKUP(H475, '쿼리1'!$A:$P, 15, 0)</f>
        <v>나이론100</v>
      </c>
      <c r="O475" s="2">
        <v>1000155576</v>
      </c>
      <c r="P475" s="2" t="str">
        <f>VLOOKUP(H475, '쿼리1'!$A:$R, 17, 0)</f>
        <v>무지</v>
      </c>
      <c r="Q475" s="4">
        <f>VLOOKUP(H475, '쿼리1'!$A:$U, 20, 0)</f>
        <v>17142</v>
      </c>
      <c r="R475" s="2" t="s">
        <v>5397</v>
      </c>
      <c r="S475" s="2" t="s">
        <v>31</v>
      </c>
      <c r="T475" s="2" t="s">
        <v>5397</v>
      </c>
      <c r="U475" s="2" t="s">
        <v>31</v>
      </c>
      <c r="V475" s="2" t="s">
        <v>5388</v>
      </c>
      <c r="W475" s="3" t="s">
        <v>5388</v>
      </c>
      <c r="X475" s="6" t="str">
        <f>IFERROR(W475-V475, "X")</f>
        <v>X</v>
      </c>
      <c r="Y475" s="3">
        <v>45569</v>
      </c>
      <c r="Z475" s="3">
        <v>45569</v>
      </c>
      <c r="AA475" s="6">
        <f t="shared" si="438"/>
        <v>0</v>
      </c>
      <c r="AB475" s="3" t="s">
        <v>5388</v>
      </c>
      <c r="AC475" s="2" t="s">
        <v>5388</v>
      </c>
      <c r="AD475" s="6" t="str">
        <f t="shared" si="436"/>
        <v>X</v>
      </c>
      <c r="AE475" s="3">
        <v>45573</v>
      </c>
      <c r="AF475" s="3">
        <v>45575</v>
      </c>
      <c r="AG475" s="2" t="str">
        <f t="shared" si="439"/>
        <v>+2</v>
      </c>
      <c r="AH475" s="3">
        <v>45575</v>
      </c>
      <c r="AI475" s="3">
        <f t="shared" si="440"/>
        <v>45573</v>
      </c>
      <c r="AJ475" s="3"/>
      <c r="AK475" s="2">
        <f t="shared" si="422"/>
        <v>-2</v>
      </c>
      <c r="AL475" s="2" t="s">
        <v>5567</v>
      </c>
      <c r="AM475" s="2" t="str">
        <f t="shared" si="423"/>
        <v>생산완료(-2)</v>
      </c>
      <c r="AN475" s="9">
        <f t="shared" si="424"/>
        <v>45575</v>
      </c>
      <c r="AO475" s="9">
        <f t="shared" si="425"/>
        <v>45573</v>
      </c>
      <c r="AP475" s="9"/>
      <c r="AQ475" s="2">
        <f t="shared" si="434"/>
        <v>-2</v>
      </c>
      <c r="AR475" s="12">
        <f t="shared" si="426"/>
        <v>-2</v>
      </c>
      <c r="AS475" t="s">
        <v>5567</v>
      </c>
      <c r="AT475" t="str">
        <f t="shared" si="427"/>
        <v>생산완료(-2)</v>
      </c>
    </row>
    <row r="476" spans="2:46" x14ac:dyDescent="0.3">
      <c r="B476" s="2" t="s">
        <v>5409</v>
      </c>
      <c r="C476" s="7">
        <v>0</v>
      </c>
      <c r="D476" s="2" t="s">
        <v>5416</v>
      </c>
      <c r="E476" s="2" t="s">
        <v>5432</v>
      </c>
      <c r="F476" s="2"/>
      <c r="G476" s="2" t="s">
        <v>5418</v>
      </c>
      <c r="H476" s="2" t="s">
        <v>2547</v>
      </c>
      <c r="I476" s="2" t="str">
        <f t="shared" si="415"/>
        <v>20240926-1000155583-인쇄</v>
      </c>
      <c r="J476" s="2" t="str">
        <f t="shared" si="416"/>
        <v>20240926-1000155583-합지</v>
      </c>
      <c r="K476" s="2" t="str">
        <f t="shared" si="417"/>
        <v>20240926-1000155583-분단</v>
      </c>
      <c r="L476" s="2" t="str">
        <f t="shared" si="418"/>
        <v>20240926-1000155583-제대</v>
      </c>
      <c r="M476" s="2" t="str">
        <f>VLOOKUP(H476, '쿼리1'!$A:$R, 17, 0)</f>
        <v>3도-세준에프앤비-옛날 쌀떡국떡 150g</v>
      </c>
      <c r="N476" s="2" t="str">
        <f>VLOOKUP(H476, '쿼리1'!$A:$P, 15, 0)</f>
        <v>나이론80</v>
      </c>
      <c r="O476" s="2">
        <v>1000155583</v>
      </c>
      <c r="P476" s="2" t="str">
        <f>VLOOKUP(H476, '쿼리1'!$A:$R, 17, 0)</f>
        <v>3도-세준에프앤비-옛날 쌀떡국떡 150g</v>
      </c>
      <c r="Q476" s="4">
        <f>VLOOKUP(H476, '쿼리1'!$A:$U, 20, 0)</f>
        <v>326530</v>
      </c>
      <c r="R476" s="2" t="s">
        <v>31</v>
      </c>
      <c r="S476" s="2" t="s">
        <v>31</v>
      </c>
      <c r="T476" s="2" t="s">
        <v>5397</v>
      </c>
      <c r="U476" s="2" t="s">
        <v>31</v>
      </c>
      <c r="V476" s="3">
        <v>45567</v>
      </c>
      <c r="W476" s="3">
        <v>45565</v>
      </c>
      <c r="X476" s="6">
        <f t="shared" ref="X476:X489" si="441">IFERROR(IF(W476-V476&gt;0, "+" &amp; (W476-V476), W476-V476), "X")</f>
        <v>-2</v>
      </c>
      <c r="Y476" s="3">
        <v>45573</v>
      </c>
      <c r="Z476" s="3">
        <v>45579</v>
      </c>
      <c r="AA476" s="6" t="str">
        <f t="shared" si="438"/>
        <v>+6</v>
      </c>
      <c r="AB476" s="3" t="s">
        <v>5388</v>
      </c>
      <c r="AC476" s="2" t="s">
        <v>5388</v>
      </c>
      <c r="AD476" s="6" t="str">
        <f t="shared" si="436"/>
        <v>X</v>
      </c>
      <c r="AE476" s="3">
        <v>45579</v>
      </c>
      <c r="AF476" s="3">
        <v>45575</v>
      </c>
      <c r="AG476" s="2">
        <f t="shared" si="439"/>
        <v>-4</v>
      </c>
      <c r="AH476" s="3">
        <v>45579</v>
      </c>
      <c r="AI476" s="3">
        <f t="shared" si="440"/>
        <v>45579</v>
      </c>
      <c r="AJ476" s="3"/>
      <c r="AK476" s="2">
        <f t="shared" si="422"/>
        <v>0</v>
      </c>
      <c r="AL476" s="2" t="s">
        <v>5567</v>
      </c>
      <c r="AM476" s="2" t="str">
        <f t="shared" si="423"/>
        <v>생산완료(0)</v>
      </c>
      <c r="AN476" s="9">
        <f t="shared" si="424"/>
        <v>45654</v>
      </c>
      <c r="AO476" s="9">
        <f t="shared" si="425"/>
        <v>45649</v>
      </c>
      <c r="AP476" s="9"/>
      <c r="AQ476" s="2">
        <f t="shared" si="434"/>
        <v>-5</v>
      </c>
      <c r="AR476" s="12">
        <f t="shared" si="426"/>
        <v>-5</v>
      </c>
      <c r="AS476" t="s">
        <v>5567</v>
      </c>
      <c r="AT476" t="str">
        <f t="shared" si="427"/>
        <v>생산완료(-5)</v>
      </c>
    </row>
    <row r="477" spans="2:46" x14ac:dyDescent="0.3">
      <c r="B477" s="2" t="s">
        <v>5413</v>
      </c>
      <c r="C477" s="7">
        <v>-10</v>
      </c>
      <c r="D477" s="2" t="s">
        <v>5416</v>
      </c>
      <c r="E477" s="2" t="s">
        <v>5419</v>
      </c>
      <c r="F477" s="2" t="s">
        <v>5444</v>
      </c>
      <c r="G477" s="2"/>
      <c r="H477" s="2" t="s">
        <v>4720</v>
      </c>
      <c r="I477" s="2" t="str">
        <f t="shared" si="415"/>
        <v>20240926-1000156550-인쇄</v>
      </c>
      <c r="J477" s="2" t="str">
        <f t="shared" si="416"/>
        <v>20240926-1000156550-합지</v>
      </c>
      <c r="K477" s="2" t="str">
        <f t="shared" si="417"/>
        <v>20240926-1000156550-분단</v>
      </c>
      <c r="L477" s="2" t="str">
        <f t="shared" si="418"/>
        <v>20240926-1000156550-제대</v>
      </c>
      <c r="M477" s="2" t="str">
        <f>VLOOKUP(H477, '쿼리1'!$A:$R, 17, 0)</f>
        <v>3도-SB)다크초콜릿 카우보이쿠키85g</v>
      </c>
      <c r="N477" s="2" t="str">
        <f>VLOOKUP(H477, '쿼리1'!$A:$P, 15, 0)</f>
        <v>오씨피피(유무광)40</v>
      </c>
      <c r="O477" s="2">
        <v>1000156550</v>
      </c>
      <c r="P477" s="2" t="str">
        <f>VLOOKUP(H477, '쿼리1'!$A:$R, 17, 0)</f>
        <v>3도-SB)다크초콜릿 카우보이쿠키85g</v>
      </c>
      <c r="Q477" s="4">
        <f>VLOOKUP(H477, '쿼리1'!$A:$U, 20, 0)</f>
        <v>32</v>
      </c>
      <c r="R477" s="2" t="s">
        <v>31</v>
      </c>
      <c r="S477" s="2" t="s">
        <v>31</v>
      </c>
      <c r="T477" s="2" t="s">
        <v>31</v>
      </c>
      <c r="U477" s="2" t="s">
        <v>5397</v>
      </c>
      <c r="V477" s="3">
        <v>45567</v>
      </c>
      <c r="W477" s="3">
        <v>45565</v>
      </c>
      <c r="X477" s="6">
        <f t="shared" si="441"/>
        <v>-2</v>
      </c>
      <c r="Y477" s="3">
        <v>45572</v>
      </c>
      <c r="Z477" s="3">
        <v>45581</v>
      </c>
      <c r="AA477" s="6" t="str">
        <f t="shared" si="438"/>
        <v>+9</v>
      </c>
      <c r="AB477" s="3">
        <v>45573</v>
      </c>
      <c r="AC477" s="3">
        <v>45583</v>
      </c>
      <c r="AD477" s="6" t="str">
        <f t="shared" ref="AD477:AD481" si="442">IFERROR(IF(AC477-AB477&gt;0, "+" &amp; (AC477-AB477), AC477-AB477), "X")</f>
        <v>+10</v>
      </c>
      <c r="AE477" s="2" t="s">
        <v>5388</v>
      </c>
      <c r="AF477" s="2" t="s">
        <v>5388</v>
      </c>
      <c r="AG477" s="2" t="str">
        <f>IFERROR(AF477-AE477, "X")</f>
        <v>X</v>
      </c>
      <c r="AH477" s="3">
        <v>45583</v>
      </c>
      <c r="AI477" s="3">
        <f t="shared" ref="AI477:AI481" si="443">AB477</f>
        <v>45573</v>
      </c>
      <c r="AJ477" s="3"/>
      <c r="AK477" s="2">
        <f t="shared" si="422"/>
        <v>-10</v>
      </c>
      <c r="AL477" s="2" t="s">
        <v>5567</v>
      </c>
      <c r="AM477" s="2" t="str">
        <f t="shared" si="423"/>
        <v>생산완료(-10)</v>
      </c>
      <c r="AN477" s="9">
        <f t="shared" si="424"/>
        <v>45638</v>
      </c>
      <c r="AO477" s="9">
        <f t="shared" si="425"/>
        <v>45637</v>
      </c>
      <c r="AP477" s="9"/>
      <c r="AQ477" s="2">
        <f t="shared" si="434"/>
        <v>-1</v>
      </c>
      <c r="AR477" s="12">
        <f t="shared" si="426"/>
        <v>-1</v>
      </c>
      <c r="AS477" t="s">
        <v>5567</v>
      </c>
      <c r="AT477" t="str">
        <f t="shared" si="427"/>
        <v>생산완료(-1)</v>
      </c>
    </row>
    <row r="478" spans="2:46" x14ac:dyDescent="0.3">
      <c r="B478" s="2" t="s">
        <v>5413</v>
      </c>
      <c r="C478" s="7">
        <v>-10</v>
      </c>
      <c r="D478" s="2" t="s">
        <v>5416</v>
      </c>
      <c r="E478" s="2" t="s">
        <v>5419</v>
      </c>
      <c r="F478" s="2" t="s">
        <v>5444</v>
      </c>
      <c r="G478" s="2"/>
      <c r="H478" s="2" t="s">
        <v>4721</v>
      </c>
      <c r="I478" s="2" t="str">
        <f t="shared" si="415"/>
        <v>20240926-1000156554-인쇄</v>
      </c>
      <c r="J478" s="2" t="str">
        <f t="shared" si="416"/>
        <v>20240926-1000156554-합지</v>
      </c>
      <c r="K478" s="2" t="str">
        <f t="shared" si="417"/>
        <v>20240926-1000156554-분단</v>
      </c>
      <c r="L478" s="2" t="str">
        <f t="shared" si="418"/>
        <v>20240926-1000156554-제대</v>
      </c>
      <c r="M478" s="2" t="str">
        <f>VLOOKUP(H478, '쿼리1'!$A:$R, 17, 0)</f>
        <v>3도-SB)화이트초콜릿 카우보이쿠키85g</v>
      </c>
      <c r="N478" s="2" t="str">
        <f>VLOOKUP(H478, '쿼리1'!$A:$P, 15, 0)</f>
        <v>오씨피피(유무광)40</v>
      </c>
      <c r="O478" s="2">
        <v>1000156554</v>
      </c>
      <c r="P478" s="2" t="str">
        <f>VLOOKUP(H478, '쿼리1'!$A:$R, 17, 0)</f>
        <v>3도-SB)화이트초콜릿 카우보이쿠키85g</v>
      </c>
      <c r="Q478" s="4">
        <f>VLOOKUP(H478, '쿼리1'!$A:$U, 20, 0)</f>
        <v>16</v>
      </c>
      <c r="R478" s="2" t="s">
        <v>31</v>
      </c>
      <c r="S478" s="2" t="s">
        <v>31</v>
      </c>
      <c r="T478" s="2" t="s">
        <v>31</v>
      </c>
      <c r="U478" s="2" t="s">
        <v>5397</v>
      </c>
      <c r="V478" s="3">
        <v>45567</v>
      </c>
      <c r="W478" s="3">
        <v>45565</v>
      </c>
      <c r="X478" s="6">
        <f t="shared" si="441"/>
        <v>-2</v>
      </c>
      <c r="Y478" s="3">
        <v>45572</v>
      </c>
      <c r="Z478" s="3">
        <v>45581</v>
      </c>
      <c r="AA478" s="6" t="str">
        <f t="shared" si="438"/>
        <v>+9</v>
      </c>
      <c r="AB478" s="3">
        <v>45573</v>
      </c>
      <c r="AC478" s="3">
        <v>45583</v>
      </c>
      <c r="AD478" s="6" t="str">
        <f t="shared" si="442"/>
        <v>+10</v>
      </c>
      <c r="AE478" s="2" t="s">
        <v>5388</v>
      </c>
      <c r="AF478" s="2" t="s">
        <v>5388</v>
      </c>
      <c r="AG478" s="2" t="str">
        <f>IFERROR(AF478-AE478, "X")</f>
        <v>X</v>
      </c>
      <c r="AH478" s="3">
        <v>45583</v>
      </c>
      <c r="AI478" s="3">
        <f t="shared" si="443"/>
        <v>45573</v>
      </c>
      <c r="AJ478" s="3"/>
      <c r="AK478" s="2">
        <f t="shared" si="422"/>
        <v>-10</v>
      </c>
      <c r="AL478" s="2" t="s">
        <v>5567</v>
      </c>
      <c r="AM478" s="2" t="str">
        <f t="shared" si="423"/>
        <v>생산완료(-10)</v>
      </c>
      <c r="AN478" s="9">
        <f t="shared" si="424"/>
        <v>45608</v>
      </c>
      <c r="AO478" s="9">
        <f t="shared" si="425"/>
        <v>45610</v>
      </c>
      <c r="AP478" s="9"/>
      <c r="AQ478" s="2">
        <f t="shared" si="434"/>
        <v>2</v>
      </c>
      <c r="AR478" s="12" t="str">
        <f t="shared" si="426"/>
        <v>+2</v>
      </c>
      <c r="AS478" t="s">
        <v>5567</v>
      </c>
      <c r="AT478" t="str">
        <f t="shared" si="427"/>
        <v>생산완료(+2)</v>
      </c>
    </row>
    <row r="479" spans="2:46" x14ac:dyDescent="0.3">
      <c r="B479" s="2" t="s">
        <v>5416</v>
      </c>
      <c r="C479" s="7">
        <v>-2</v>
      </c>
      <c r="D479" s="2" t="s">
        <v>5405</v>
      </c>
      <c r="E479" s="2" t="s">
        <v>5408</v>
      </c>
      <c r="F479" s="2" t="s">
        <v>5424</v>
      </c>
      <c r="G479" s="2"/>
      <c r="H479" s="2" t="s">
        <v>4392</v>
      </c>
      <c r="I479" s="2" t="str">
        <f t="shared" si="415"/>
        <v>20240926-1000158227-인쇄</v>
      </c>
      <c r="J479" s="2" t="str">
        <f t="shared" si="416"/>
        <v>20240926-1000158227-합지</v>
      </c>
      <c r="K479" s="2" t="str">
        <f t="shared" si="417"/>
        <v>20240926-1000158227-분단</v>
      </c>
      <c r="L479" s="2" t="str">
        <f t="shared" si="418"/>
        <v>20240926-1000158227-제대</v>
      </c>
      <c r="M479" s="2" t="str">
        <f>VLOOKUP(H479, '쿼리1'!$A:$R, 17, 0)</f>
        <v>2도-동대문엽기떡볶이-덜매운맛(93g)-260폭</v>
      </c>
      <c r="N479" s="2" t="str">
        <f>VLOOKUP(H479, '쿼리1'!$A:$P, 15, 0)</f>
        <v>패증착74</v>
      </c>
      <c r="O479" s="2">
        <v>1000158227</v>
      </c>
      <c r="P479" s="2" t="str">
        <f>VLOOKUP(H479, '쿼리1'!$A:$R, 17, 0)</f>
        <v>2도-동대문엽기떡볶이-덜매운맛(93g)-260폭</v>
      </c>
      <c r="Q479" s="4">
        <f>VLOOKUP(H479, '쿼리1'!$A:$U, 20, 0)</f>
        <v>72</v>
      </c>
      <c r="R479" s="2" t="s">
        <v>31</v>
      </c>
      <c r="S479" s="2" t="s">
        <v>31</v>
      </c>
      <c r="T479" s="2" t="s">
        <v>31</v>
      </c>
      <c r="U479" s="2" t="s">
        <v>5397</v>
      </c>
      <c r="V479" s="3">
        <v>45567</v>
      </c>
      <c r="W479" s="3">
        <v>45566</v>
      </c>
      <c r="X479" s="6">
        <f t="shared" si="441"/>
        <v>-1</v>
      </c>
      <c r="Y479" s="3">
        <v>45572</v>
      </c>
      <c r="Z479" s="3">
        <v>45575</v>
      </c>
      <c r="AA479" s="6" t="str">
        <f t="shared" si="438"/>
        <v>+3</v>
      </c>
      <c r="AB479" s="3">
        <v>45573</v>
      </c>
      <c r="AC479" s="3">
        <v>45575</v>
      </c>
      <c r="AD479" s="6" t="str">
        <f t="shared" si="442"/>
        <v>+2</v>
      </c>
      <c r="AE479" s="2" t="s">
        <v>5388</v>
      </c>
      <c r="AF479" s="2" t="s">
        <v>5388</v>
      </c>
      <c r="AG479" s="2" t="str">
        <f>IFERROR(AF479-AE479, "X")</f>
        <v>X</v>
      </c>
      <c r="AH479" s="3">
        <v>45575</v>
      </c>
      <c r="AI479" s="3">
        <f t="shared" si="443"/>
        <v>45573</v>
      </c>
      <c r="AJ479" s="3"/>
      <c r="AK479" s="2">
        <f t="shared" si="422"/>
        <v>-2</v>
      </c>
      <c r="AL479" s="2" t="s">
        <v>5567</v>
      </c>
      <c r="AM479" s="2" t="str">
        <f t="shared" si="423"/>
        <v>생산완료(-2)</v>
      </c>
      <c r="AN479" s="9">
        <f t="shared" si="424"/>
        <v>45621</v>
      </c>
      <c r="AO479" s="9">
        <f t="shared" si="425"/>
        <v>45651</v>
      </c>
      <c r="AP479" s="9"/>
      <c r="AQ479" s="2">
        <f t="shared" si="434"/>
        <v>30</v>
      </c>
      <c r="AR479" s="12" t="str">
        <f t="shared" si="426"/>
        <v>+30</v>
      </c>
      <c r="AS479" t="s">
        <v>5567</v>
      </c>
      <c r="AT479" t="str">
        <f t="shared" si="427"/>
        <v>생산완료(+30)</v>
      </c>
    </row>
    <row r="480" spans="2:46" x14ac:dyDescent="0.3">
      <c r="B480" s="2" t="s">
        <v>5407</v>
      </c>
      <c r="C480" s="7">
        <v>-6</v>
      </c>
      <c r="D480" s="2" t="s">
        <v>5443</v>
      </c>
      <c r="E480" s="2" t="s">
        <v>5430</v>
      </c>
      <c r="F480" s="2" t="s">
        <v>5432</v>
      </c>
      <c r="G480" s="2"/>
      <c r="H480" s="2" t="s">
        <v>760</v>
      </c>
      <c r="I480" s="2" t="str">
        <f t="shared" si="415"/>
        <v>20240926-1000160657-인쇄</v>
      </c>
      <c r="J480" s="2" t="str">
        <f t="shared" si="416"/>
        <v>20240926-1000160657-합지</v>
      </c>
      <c r="K480" s="2" t="str">
        <f t="shared" si="417"/>
        <v>20240926-1000160657-분단</v>
      </c>
      <c r="L480" s="2" t="str">
        <f t="shared" si="418"/>
        <v>20240926-1000160657-제대</v>
      </c>
      <c r="M480" s="2" t="str">
        <f>VLOOKUP(H480, '쿼리1'!$A:$R, 17, 0)</f>
        <v>6도-(주)푸드코아-스웰리 우유크림빵 105g(323kcal)</v>
      </c>
      <c r="N480" s="2" t="str">
        <f>VLOOKUP(H480, '쿼리1'!$A:$P, 15, 0)</f>
        <v>오씨피피(투명)50</v>
      </c>
      <c r="O480" s="2">
        <v>1000160657</v>
      </c>
      <c r="P480" s="2" t="str">
        <f>VLOOKUP(H480, '쿼리1'!$A:$R, 17, 0)</f>
        <v>6도-(주)푸드코아-스웰리 우유크림빵 105g(323kcal)</v>
      </c>
      <c r="Q480" s="4">
        <f>VLOOKUP(H480, '쿼리1'!$A:$U, 20, 0)</f>
        <v>12</v>
      </c>
      <c r="R480" s="2" t="s">
        <v>31</v>
      </c>
      <c r="S480" s="2" t="s">
        <v>31</v>
      </c>
      <c r="T480" s="2" t="s">
        <v>31</v>
      </c>
      <c r="U480" s="2" t="s">
        <v>5397</v>
      </c>
      <c r="V480" s="3">
        <v>45567</v>
      </c>
      <c r="W480" s="3">
        <v>45575</v>
      </c>
      <c r="X480" s="6" t="str">
        <f t="shared" si="441"/>
        <v>+8</v>
      </c>
      <c r="Y480" s="3">
        <v>45572</v>
      </c>
      <c r="Z480" s="3">
        <v>45579</v>
      </c>
      <c r="AA480" s="6" t="str">
        <f t="shared" si="438"/>
        <v>+7</v>
      </c>
      <c r="AB480" s="3">
        <v>45573</v>
      </c>
      <c r="AC480" s="3">
        <v>45579</v>
      </c>
      <c r="AD480" s="6" t="str">
        <f t="shared" si="442"/>
        <v>+6</v>
      </c>
      <c r="AE480" s="2" t="s">
        <v>5388</v>
      </c>
      <c r="AF480" s="2" t="s">
        <v>5388</v>
      </c>
      <c r="AG480" s="2" t="str">
        <f>IFERROR(AF480-AE480, "X")</f>
        <v>X</v>
      </c>
      <c r="AH480" s="3">
        <v>45579</v>
      </c>
      <c r="AI480" s="3">
        <f t="shared" si="443"/>
        <v>45573</v>
      </c>
      <c r="AJ480" s="3"/>
      <c r="AK480" s="2">
        <f t="shared" si="422"/>
        <v>-6</v>
      </c>
      <c r="AL480" s="2" t="s">
        <v>5567</v>
      </c>
      <c r="AM480" s="2" t="str">
        <f t="shared" si="423"/>
        <v>생산완료(-6)</v>
      </c>
      <c r="AN480" s="9">
        <f t="shared" si="424"/>
        <v>45650</v>
      </c>
      <c r="AO480" s="9">
        <f t="shared" si="425"/>
        <v>45642</v>
      </c>
      <c r="AP480" s="9"/>
      <c r="AQ480" s="2">
        <f t="shared" si="434"/>
        <v>-8</v>
      </c>
      <c r="AR480" s="12">
        <f t="shared" si="426"/>
        <v>-8</v>
      </c>
      <c r="AS480" t="s">
        <v>5567</v>
      </c>
      <c r="AT480" t="str">
        <f t="shared" si="427"/>
        <v>생산완료(-8)</v>
      </c>
    </row>
    <row r="481" spans="2:46" x14ac:dyDescent="0.3">
      <c r="B481" s="2" t="s">
        <v>5407</v>
      </c>
      <c r="C481" s="7">
        <v>-6</v>
      </c>
      <c r="D481" s="2" t="s">
        <v>5443</v>
      </c>
      <c r="E481" s="2" t="s">
        <v>5430</v>
      </c>
      <c r="F481" s="2" t="s">
        <v>5432</v>
      </c>
      <c r="G481" s="2"/>
      <c r="H481" s="2" t="s">
        <v>755</v>
      </c>
      <c r="I481" s="2" t="str">
        <f t="shared" si="415"/>
        <v>20240926-1000160664-인쇄</v>
      </c>
      <c r="J481" s="2" t="str">
        <f t="shared" si="416"/>
        <v>20240926-1000160664-합지</v>
      </c>
      <c r="K481" s="2" t="str">
        <f t="shared" si="417"/>
        <v>20240926-1000160664-분단</v>
      </c>
      <c r="L481" s="2" t="str">
        <f t="shared" si="418"/>
        <v>20240926-1000160664-제대</v>
      </c>
      <c r="M481" s="2" t="str">
        <f>VLOOKUP(H481, '쿼리1'!$A:$R, 17, 0)</f>
        <v>6도-(주)푸드코아-스웰리 초코크림빵 100g(327kcal)</v>
      </c>
      <c r="N481" s="2" t="str">
        <f>VLOOKUP(H481, '쿼리1'!$A:$P, 15, 0)</f>
        <v>오씨피피(투명)50</v>
      </c>
      <c r="O481" s="2">
        <v>1000160664</v>
      </c>
      <c r="P481" s="2" t="str">
        <f>VLOOKUP(H481, '쿼리1'!$A:$R, 17, 0)</f>
        <v>6도-(주)푸드코아-스웰리 초코크림빵 100g(327kcal)</v>
      </c>
      <c r="Q481" s="4">
        <f>VLOOKUP(H481, '쿼리1'!$A:$U, 20, 0)</f>
        <v>12</v>
      </c>
      <c r="R481" s="2" t="s">
        <v>31</v>
      </c>
      <c r="S481" s="2" t="s">
        <v>31</v>
      </c>
      <c r="T481" s="2" t="s">
        <v>31</v>
      </c>
      <c r="U481" s="2" t="s">
        <v>5397</v>
      </c>
      <c r="V481" s="3">
        <v>45567</v>
      </c>
      <c r="W481" s="3">
        <v>45575</v>
      </c>
      <c r="X481" s="6" t="str">
        <f t="shared" si="441"/>
        <v>+8</v>
      </c>
      <c r="Y481" s="3">
        <v>45572</v>
      </c>
      <c r="Z481" s="3">
        <v>45579</v>
      </c>
      <c r="AA481" s="6" t="str">
        <f t="shared" si="438"/>
        <v>+7</v>
      </c>
      <c r="AB481" s="3">
        <v>45573</v>
      </c>
      <c r="AC481" s="3">
        <v>45579</v>
      </c>
      <c r="AD481" s="6" t="str">
        <f t="shared" si="442"/>
        <v>+6</v>
      </c>
      <c r="AE481" s="2" t="s">
        <v>5388</v>
      </c>
      <c r="AF481" s="2" t="s">
        <v>5388</v>
      </c>
      <c r="AG481" s="2" t="str">
        <f>IFERROR(AF481-AE481, "X")</f>
        <v>X</v>
      </c>
      <c r="AH481" s="3">
        <v>45579</v>
      </c>
      <c r="AI481" s="3">
        <f t="shared" si="443"/>
        <v>45573</v>
      </c>
      <c r="AJ481" s="3"/>
      <c r="AK481" s="2">
        <f t="shared" si="422"/>
        <v>-6</v>
      </c>
      <c r="AL481" s="2" t="s">
        <v>5567</v>
      </c>
      <c r="AM481" s="2" t="str">
        <f t="shared" si="423"/>
        <v>생산완료(-6)</v>
      </c>
      <c r="AN481" s="9">
        <f t="shared" si="424"/>
        <v>45579</v>
      </c>
      <c r="AO481" s="9">
        <f t="shared" si="425"/>
        <v>45573</v>
      </c>
      <c r="AP481" s="9"/>
      <c r="AQ481" s="2">
        <f t="shared" si="434"/>
        <v>-6</v>
      </c>
      <c r="AR481" s="12">
        <f t="shared" si="426"/>
        <v>-6</v>
      </c>
      <c r="AS481" t="s">
        <v>5567</v>
      </c>
      <c r="AT481" t="str">
        <f t="shared" si="427"/>
        <v>생산완료(-6)</v>
      </c>
    </row>
    <row r="482" spans="2:46" x14ac:dyDescent="0.3">
      <c r="B482" s="2" t="s">
        <v>5407</v>
      </c>
      <c r="C482" s="7">
        <v>-6</v>
      </c>
      <c r="D482" s="2" t="s">
        <v>5412</v>
      </c>
      <c r="E482" s="2" t="s">
        <v>5412</v>
      </c>
      <c r="F482" s="2"/>
      <c r="G482" s="2" t="s">
        <v>5432</v>
      </c>
      <c r="H482" s="2" t="s">
        <v>4966</v>
      </c>
      <c r="I482" s="2" t="str">
        <f t="shared" si="415"/>
        <v>20240926-1000160893-인쇄</v>
      </c>
      <c r="J482" s="2" t="str">
        <f t="shared" si="416"/>
        <v>20240926-1000160893-합지</v>
      </c>
      <c r="K482" s="2" t="str">
        <f t="shared" si="417"/>
        <v>20240926-1000160893-분단</v>
      </c>
      <c r="L482" s="2" t="str">
        <f t="shared" si="418"/>
        <v>20240926-1000160893-제대</v>
      </c>
      <c r="M482" s="2" t="str">
        <f>VLOOKUP(H482, '쿼리1'!$A:$R, 17, 0)</f>
        <v>4도-주현냉동-프리미엄 아이스 3kg</v>
      </c>
      <c r="N482" s="2" t="str">
        <f>VLOOKUP(H482, '쿼리1'!$A:$P, 15, 0)</f>
        <v>나이론110</v>
      </c>
      <c r="O482" s="2">
        <v>1000160893</v>
      </c>
      <c r="P482" s="2" t="str">
        <f>VLOOKUP(H482, '쿼리1'!$A:$R, 17, 0)</f>
        <v>4도-주현냉동-프리미엄 아이스 3kg</v>
      </c>
      <c r="Q482" s="4">
        <f>VLOOKUP(H482, '쿼리1'!$A:$U, 20, 0)</f>
        <v>57142</v>
      </c>
      <c r="R482" s="2" t="s">
        <v>31</v>
      </c>
      <c r="S482" s="2" t="s">
        <v>31</v>
      </c>
      <c r="T482" s="2" t="s">
        <v>5397</v>
      </c>
      <c r="U482" s="2" t="s">
        <v>31</v>
      </c>
      <c r="V482" s="3">
        <v>45565</v>
      </c>
      <c r="W482" s="3">
        <v>45566</v>
      </c>
      <c r="X482" s="6" t="str">
        <f t="shared" si="441"/>
        <v>+1</v>
      </c>
      <c r="Y482" s="3">
        <v>45568</v>
      </c>
      <c r="Z482" s="3">
        <v>45569</v>
      </c>
      <c r="AA482" s="6" t="str">
        <f t="shared" si="438"/>
        <v>+1</v>
      </c>
      <c r="AB482" s="3" t="s">
        <v>5388</v>
      </c>
      <c r="AC482" s="2" t="s">
        <v>5388</v>
      </c>
      <c r="AD482" s="6" t="str">
        <f>IFERROR(AC482-AB482, "X")</f>
        <v>X</v>
      </c>
      <c r="AE482" s="3">
        <v>45573</v>
      </c>
      <c r="AF482" s="3">
        <v>45579</v>
      </c>
      <c r="AG482" s="2" t="str">
        <f t="shared" ref="AG482:AG483" si="444">IFERROR(IF(AF482-AE482&gt;0, "+" &amp; (AF482-AE482), AF482-AE482), "X")</f>
        <v>+6</v>
      </c>
      <c r="AH482" s="3">
        <v>45579</v>
      </c>
      <c r="AI482" s="3">
        <f t="shared" ref="AI482:AI483" si="445">AE482</f>
        <v>45573</v>
      </c>
      <c r="AJ482" s="3"/>
      <c r="AK482" s="2">
        <f t="shared" si="422"/>
        <v>-6</v>
      </c>
      <c r="AL482" s="2" t="s">
        <v>5567</v>
      </c>
      <c r="AM482" s="2" t="str">
        <f t="shared" si="423"/>
        <v>생산완료(-6)</v>
      </c>
      <c r="AN482" s="9">
        <f t="shared" si="424"/>
        <v>45653</v>
      </c>
      <c r="AO482" s="9">
        <f t="shared" si="425"/>
        <v>45646</v>
      </c>
      <c r="AP482" s="9"/>
      <c r="AQ482" s="2">
        <f t="shared" si="434"/>
        <v>-7</v>
      </c>
      <c r="AR482" s="12">
        <f t="shared" si="426"/>
        <v>-7</v>
      </c>
      <c r="AS482" t="s">
        <v>5567</v>
      </c>
      <c r="AT482" t="str">
        <f t="shared" si="427"/>
        <v>생산완료(-7)</v>
      </c>
    </row>
    <row r="483" spans="2:46" x14ac:dyDescent="0.3">
      <c r="B483" s="2" t="s">
        <v>5436</v>
      </c>
      <c r="C483" s="7">
        <v>-7</v>
      </c>
      <c r="D483" s="2" t="s">
        <v>5443</v>
      </c>
      <c r="E483" s="2" t="s">
        <v>5419</v>
      </c>
      <c r="F483" s="2"/>
      <c r="G483" s="2" t="s">
        <v>5432</v>
      </c>
      <c r="H483" s="2" t="s">
        <v>1460</v>
      </c>
      <c r="I483" s="2" t="str">
        <f t="shared" si="415"/>
        <v>20240926-1000161209-인쇄</v>
      </c>
      <c r="J483" s="2" t="str">
        <f t="shared" si="416"/>
        <v>20240926-1000161209-합지</v>
      </c>
      <c r="K483" s="2" t="str">
        <f t="shared" si="417"/>
        <v>20240926-1000161209-분단</v>
      </c>
      <c r="L483" s="2" t="str">
        <f t="shared" si="418"/>
        <v>20240926-1000161209-제대</v>
      </c>
      <c r="M483" s="2" t="str">
        <f>VLOOKUP(H483, '쿼리1'!$A:$R, 17, 0)</f>
        <v>9도-올반)버터깨찰빵 생지967g</v>
      </c>
      <c r="N483" s="2" t="str">
        <f>VLOOKUP(H483, '쿼리1'!$A:$P, 15, 0)</f>
        <v>나이론(유백)95</v>
      </c>
      <c r="O483" s="2">
        <v>1000161209</v>
      </c>
      <c r="P483" s="2" t="str">
        <f>VLOOKUP(H483, '쿼리1'!$A:$R, 17, 0)</f>
        <v>9도-올반)버터깨찰빵 생지967g</v>
      </c>
      <c r="Q483" s="4">
        <f>VLOOKUP(H483, '쿼리1'!$A:$U, 20, 0)</f>
        <v>21052</v>
      </c>
      <c r="R483" s="2" t="s">
        <v>31</v>
      </c>
      <c r="S483" s="2" t="s">
        <v>31</v>
      </c>
      <c r="T483" s="2" t="s">
        <v>5397</v>
      </c>
      <c r="U483" s="2" t="s">
        <v>31</v>
      </c>
      <c r="V483" s="3">
        <v>45567</v>
      </c>
      <c r="W483" s="3">
        <v>45575</v>
      </c>
      <c r="X483" s="6" t="str">
        <f t="shared" si="441"/>
        <v>+8</v>
      </c>
      <c r="Y483" s="3">
        <v>45572</v>
      </c>
      <c r="Z483" s="3">
        <v>45581</v>
      </c>
      <c r="AA483" s="6" t="str">
        <f t="shared" si="438"/>
        <v>+9</v>
      </c>
      <c r="AB483" s="3" t="s">
        <v>5388</v>
      </c>
      <c r="AC483" s="2" t="s">
        <v>5388</v>
      </c>
      <c r="AD483" s="6" t="str">
        <f>IFERROR(AC483-AB483, "X")</f>
        <v>X</v>
      </c>
      <c r="AE483" s="3">
        <v>45574</v>
      </c>
      <c r="AF483" s="3">
        <v>45580</v>
      </c>
      <c r="AG483" s="2" t="str">
        <f t="shared" si="444"/>
        <v>+6</v>
      </c>
      <c r="AH483" s="3">
        <v>45581</v>
      </c>
      <c r="AI483" s="3">
        <f t="shared" si="445"/>
        <v>45574</v>
      </c>
      <c r="AJ483" s="3"/>
      <c r="AK483" s="2">
        <f t="shared" si="422"/>
        <v>-7</v>
      </c>
      <c r="AL483" s="2" t="s">
        <v>5567</v>
      </c>
      <c r="AM483" s="2" t="str">
        <f t="shared" si="423"/>
        <v>생산완료(-7)</v>
      </c>
      <c r="AN483" s="9">
        <f t="shared" si="424"/>
        <v>45581</v>
      </c>
      <c r="AO483" s="9">
        <f t="shared" si="425"/>
        <v>45574</v>
      </c>
      <c r="AP483" s="9"/>
      <c r="AQ483" s="2">
        <f t="shared" si="434"/>
        <v>-7</v>
      </c>
      <c r="AR483" s="12">
        <f t="shared" si="426"/>
        <v>-7</v>
      </c>
      <c r="AS483" t="s">
        <v>5567</v>
      </c>
      <c r="AT483" t="str">
        <f t="shared" si="427"/>
        <v>생산완료(-7)</v>
      </c>
    </row>
    <row r="484" spans="2:46" x14ac:dyDescent="0.3">
      <c r="B484" s="2" t="s">
        <v>5407</v>
      </c>
      <c r="C484" s="7">
        <v>-6</v>
      </c>
      <c r="D484" s="2" t="s">
        <v>5416</v>
      </c>
      <c r="E484" s="2" t="s">
        <v>5430</v>
      </c>
      <c r="F484" s="2" t="s">
        <v>5432</v>
      </c>
      <c r="G484" s="2"/>
      <c r="H484" s="2" t="s">
        <v>4821</v>
      </c>
      <c r="I484" s="2" t="str">
        <f t="shared" si="415"/>
        <v>20240926-1000161651-인쇄</v>
      </c>
      <c r="J484" s="2" t="str">
        <f t="shared" si="416"/>
        <v>20240926-1000161651-합지</v>
      </c>
      <c r="K484" s="2" t="str">
        <f t="shared" si="417"/>
        <v>20240926-1000161651-분단</v>
      </c>
      <c r="L484" s="2" t="str">
        <f t="shared" si="418"/>
        <v>20240926-1000161651-제대</v>
      </c>
      <c r="M484" s="2" t="str">
        <f>VLOOKUP(H484, '쿼리1'!$A:$R, 17, 0)</f>
        <v>3도-SB)버터바58g</v>
      </c>
      <c r="N484" s="2" t="str">
        <f>VLOOKUP(H484, '쿼리1'!$A:$P, 15, 0)</f>
        <v>오씨피피(유무광)40</v>
      </c>
      <c r="O484" s="2">
        <v>1000161651</v>
      </c>
      <c r="P484" s="2" t="str">
        <f>VLOOKUP(H484, '쿼리1'!$A:$R, 17, 0)</f>
        <v>3도-SB)버터바58g</v>
      </c>
      <c r="Q484" s="4">
        <f>VLOOKUP(H484, '쿼리1'!$A:$U, 20, 0)</f>
        <v>32</v>
      </c>
      <c r="R484" s="2" t="s">
        <v>31</v>
      </c>
      <c r="S484" s="2" t="s">
        <v>31</v>
      </c>
      <c r="T484" s="2" t="s">
        <v>31</v>
      </c>
      <c r="U484" s="2" t="s">
        <v>5397</v>
      </c>
      <c r="V484" s="3">
        <v>45567</v>
      </c>
      <c r="W484" s="3">
        <v>45565</v>
      </c>
      <c r="X484" s="6">
        <f t="shared" si="441"/>
        <v>-2</v>
      </c>
      <c r="Y484" s="3">
        <v>45572</v>
      </c>
      <c r="Z484" s="3">
        <v>45579</v>
      </c>
      <c r="AA484" s="6" t="str">
        <f t="shared" si="438"/>
        <v>+7</v>
      </c>
      <c r="AB484" s="3">
        <v>45573</v>
      </c>
      <c r="AC484" s="3">
        <v>45579</v>
      </c>
      <c r="AD484" s="6" t="str">
        <f t="shared" ref="AD484:AD490" si="446">IFERROR(IF(AC484-AB484&gt;0, "+" &amp; (AC484-AB484), AC484-AB484), "X")</f>
        <v>+6</v>
      </c>
      <c r="AE484" s="2" t="s">
        <v>5388</v>
      </c>
      <c r="AF484" s="2" t="s">
        <v>5388</v>
      </c>
      <c r="AG484" s="2" t="str">
        <f>IFERROR(AF484-AE484, "X")</f>
        <v>X</v>
      </c>
      <c r="AH484" s="3">
        <v>45579</v>
      </c>
      <c r="AI484" s="3">
        <f t="shared" ref="AI484:AI486" si="447">AB484</f>
        <v>45573</v>
      </c>
      <c r="AJ484" s="3"/>
      <c r="AK484" s="2">
        <f t="shared" si="422"/>
        <v>-6</v>
      </c>
      <c r="AL484" s="2" t="s">
        <v>5567</v>
      </c>
      <c r="AM484" s="2" t="str">
        <f t="shared" si="423"/>
        <v>생산완료(-6)</v>
      </c>
      <c r="AN484" s="9">
        <f t="shared" si="424"/>
        <v>45654</v>
      </c>
      <c r="AO484" s="9">
        <f t="shared" si="425"/>
        <v>45653</v>
      </c>
      <c r="AP484" s="9"/>
      <c r="AQ484" s="2">
        <f t="shared" si="434"/>
        <v>-1</v>
      </c>
      <c r="AR484" s="12">
        <f t="shared" si="426"/>
        <v>-1</v>
      </c>
      <c r="AS484" t="s">
        <v>5567</v>
      </c>
      <c r="AT484" t="str">
        <f t="shared" si="427"/>
        <v>생산완료(-1)</v>
      </c>
    </row>
    <row r="485" spans="2:46" x14ac:dyDescent="0.3">
      <c r="B485" s="2" t="s">
        <v>5407</v>
      </c>
      <c r="C485" s="7">
        <v>-6</v>
      </c>
      <c r="D485" s="2" t="s">
        <v>5419</v>
      </c>
      <c r="E485" s="2" t="s">
        <v>5430</v>
      </c>
      <c r="F485" s="2" t="s">
        <v>5432</v>
      </c>
      <c r="G485" s="2"/>
      <c r="H485" s="2" t="s">
        <v>4229</v>
      </c>
      <c r="I485" s="2" t="str">
        <f t="shared" si="415"/>
        <v>20240926-1000163056-인쇄</v>
      </c>
      <c r="J485" s="2" t="str">
        <f t="shared" si="416"/>
        <v>20240926-1000163056-합지</v>
      </c>
      <c r="K485" s="2" t="str">
        <f t="shared" si="417"/>
        <v>20240926-1000163056-분단</v>
      </c>
      <c r="L485" s="2" t="str">
        <f t="shared" si="418"/>
        <v>20240926-1000163056-제대</v>
      </c>
      <c r="M485" s="2" t="str">
        <f>VLOOKUP(H485, '쿼리1'!$A:$R, 17, 0)</f>
        <v>8도-(주)푸드코아-시그니처 페스트리 스위트108g(434kcal)</v>
      </c>
      <c r="N485" s="2" t="str">
        <f>VLOOKUP(H485, '쿼리1'!$A:$P, 15, 0)</f>
        <v>오씨피피(유무광)60</v>
      </c>
      <c r="O485" s="2">
        <v>1000163056</v>
      </c>
      <c r="P485" s="2" t="str">
        <f>VLOOKUP(H485, '쿼리1'!$A:$R, 17, 0)</f>
        <v>8도-(주)푸드코아-시그니처 페스트리 스위트108g(434kcal)</v>
      </c>
      <c r="Q485" s="4">
        <f>VLOOKUP(H485, '쿼리1'!$A:$U, 20, 0)</f>
        <v>36</v>
      </c>
      <c r="R485" s="2" t="s">
        <v>31</v>
      </c>
      <c r="S485" s="2" t="s">
        <v>31</v>
      </c>
      <c r="T485" s="2" t="s">
        <v>31</v>
      </c>
      <c r="U485" s="2" t="s">
        <v>5397</v>
      </c>
      <c r="V485" s="3">
        <v>45567</v>
      </c>
      <c r="W485" s="3">
        <v>45576</v>
      </c>
      <c r="X485" s="6" t="str">
        <f t="shared" si="441"/>
        <v>+9</v>
      </c>
      <c r="Y485" s="3">
        <v>45572</v>
      </c>
      <c r="Z485" s="3">
        <v>45579</v>
      </c>
      <c r="AA485" s="6" t="str">
        <f t="shared" si="438"/>
        <v>+7</v>
      </c>
      <c r="AB485" s="3">
        <v>45573</v>
      </c>
      <c r="AC485" s="3">
        <v>45579</v>
      </c>
      <c r="AD485" s="6" t="str">
        <f t="shared" si="446"/>
        <v>+6</v>
      </c>
      <c r="AE485" s="2" t="s">
        <v>5388</v>
      </c>
      <c r="AF485" s="2" t="s">
        <v>5388</v>
      </c>
      <c r="AG485" s="2" t="str">
        <f>IFERROR(AF485-AE485, "X")</f>
        <v>X</v>
      </c>
      <c r="AH485" s="3">
        <v>45579</v>
      </c>
      <c r="AI485" s="3">
        <f t="shared" si="447"/>
        <v>45573</v>
      </c>
      <c r="AJ485" s="3"/>
      <c r="AK485" s="2">
        <f t="shared" si="422"/>
        <v>-6</v>
      </c>
      <c r="AL485" s="2" t="s">
        <v>5567</v>
      </c>
      <c r="AM485" s="2" t="str">
        <f t="shared" si="423"/>
        <v>생산완료(-6)</v>
      </c>
      <c r="AN485" s="9">
        <f t="shared" si="424"/>
        <v>45650</v>
      </c>
      <c r="AO485" s="9">
        <f t="shared" si="425"/>
        <v>45656</v>
      </c>
      <c r="AP485" s="9"/>
      <c r="AQ485" s="2">
        <f t="shared" si="434"/>
        <v>6</v>
      </c>
      <c r="AR485" s="12" t="str">
        <f t="shared" si="426"/>
        <v>+6</v>
      </c>
      <c r="AS485" t="s">
        <v>5567</v>
      </c>
      <c r="AT485" t="str">
        <f t="shared" si="427"/>
        <v>생산완료(+6)</v>
      </c>
    </row>
    <row r="486" spans="2:46" x14ac:dyDescent="0.3">
      <c r="B486" s="2" t="s">
        <v>5415</v>
      </c>
      <c r="C486" s="7">
        <v>-3</v>
      </c>
      <c r="D486" s="2" t="s">
        <v>5443</v>
      </c>
      <c r="E486" s="2" t="s">
        <v>5451</v>
      </c>
      <c r="F486" s="2" t="s">
        <v>5408</v>
      </c>
      <c r="G486" s="2"/>
      <c r="H486" s="2" t="s">
        <v>191</v>
      </c>
      <c r="I486" s="2" t="str">
        <f t="shared" si="415"/>
        <v>20240926-1000166736-인쇄</v>
      </c>
      <c r="J486" s="2" t="str">
        <f t="shared" si="416"/>
        <v>20240926-1000166736-합지</v>
      </c>
      <c r="K486" s="2" t="str">
        <f t="shared" si="417"/>
        <v>20240926-1000166736-분단</v>
      </c>
      <c r="L486" s="2" t="str">
        <f t="shared" si="418"/>
        <v>20240926-1000166736-제대</v>
      </c>
      <c r="M486" s="2" t="str">
        <f>VLOOKUP(H486, '쿼리1'!$A:$R, 17, 0)</f>
        <v>3도-BIGICECUP(빅아이스컵) 180g-리드지</v>
      </c>
      <c r="N486" s="2" t="str">
        <f>VLOOKUP(H486, '쿼리1'!$A:$P, 15, 0)</f>
        <v>패트(PET이지필)53</v>
      </c>
      <c r="O486" s="2">
        <v>1000166736</v>
      </c>
      <c r="P486" s="2" t="str">
        <f>VLOOKUP(H486, '쿼리1'!$A:$R, 17, 0)</f>
        <v>3도-BIGICECUP(빅아이스컵) 180g-리드지</v>
      </c>
      <c r="Q486" s="4">
        <f>VLOOKUP(H486, '쿼리1'!$A:$U, 20, 0)</f>
        <v>20</v>
      </c>
      <c r="R486" s="2" t="s">
        <v>31</v>
      </c>
      <c r="S486" s="2" t="s">
        <v>31</v>
      </c>
      <c r="T486" s="2" t="s">
        <v>31</v>
      </c>
      <c r="U486" s="2" t="s">
        <v>5397</v>
      </c>
      <c r="V486" s="3">
        <v>45567</v>
      </c>
      <c r="W486" s="3">
        <v>45575</v>
      </c>
      <c r="X486" s="6" t="str">
        <f t="shared" si="441"/>
        <v>+8</v>
      </c>
      <c r="Y486" s="3">
        <v>45572</v>
      </c>
      <c r="Z486" s="3">
        <v>45576</v>
      </c>
      <c r="AA486" s="6" t="str">
        <f t="shared" si="438"/>
        <v>+4</v>
      </c>
      <c r="AB486" s="3">
        <v>45573</v>
      </c>
      <c r="AC486" s="3">
        <v>45576</v>
      </c>
      <c r="AD486" s="6" t="str">
        <f t="shared" si="446"/>
        <v>+3</v>
      </c>
      <c r="AE486" s="2" t="s">
        <v>5388</v>
      </c>
      <c r="AF486" s="2" t="s">
        <v>5388</v>
      </c>
      <c r="AG486" s="2" t="str">
        <f>IFERROR(AF486-AE486, "X")</f>
        <v>X</v>
      </c>
      <c r="AH486" s="3">
        <v>45576</v>
      </c>
      <c r="AI486" s="3">
        <f t="shared" si="447"/>
        <v>45573</v>
      </c>
      <c r="AJ486" s="3"/>
      <c r="AK486" s="2">
        <f t="shared" si="422"/>
        <v>-3</v>
      </c>
      <c r="AL486" s="2" t="s">
        <v>5567</v>
      </c>
      <c r="AM486" s="2" t="str">
        <f t="shared" si="423"/>
        <v>생산완료(-3)</v>
      </c>
      <c r="AN486" s="9">
        <f t="shared" si="424"/>
        <v>45576</v>
      </c>
      <c r="AO486" s="9">
        <f t="shared" si="425"/>
        <v>45573</v>
      </c>
      <c r="AP486" s="9"/>
      <c r="AQ486" s="2">
        <f t="shared" si="434"/>
        <v>-3</v>
      </c>
      <c r="AR486" s="12">
        <f t="shared" si="426"/>
        <v>-3</v>
      </c>
      <c r="AS486" t="s">
        <v>5567</v>
      </c>
      <c r="AT486" t="str">
        <f t="shared" si="427"/>
        <v>생산완료(-3)</v>
      </c>
    </row>
    <row r="487" spans="2:46" x14ac:dyDescent="0.3">
      <c r="B487" s="2" t="s">
        <v>5406</v>
      </c>
      <c r="C487" s="7">
        <v>-5</v>
      </c>
      <c r="D487" s="2" t="s">
        <v>5405</v>
      </c>
      <c r="E487" s="2" t="s">
        <v>5412</v>
      </c>
      <c r="F487" s="2" t="s">
        <v>5409</v>
      </c>
      <c r="G487" s="2" t="s">
        <v>5421</v>
      </c>
      <c r="H487" s="2" t="s">
        <v>179</v>
      </c>
      <c r="I487" s="2" t="str">
        <f t="shared" si="415"/>
        <v>20240926-1000167950-인쇄</v>
      </c>
      <c r="J487" s="2" t="str">
        <f t="shared" si="416"/>
        <v>20240926-1000167950-합지</v>
      </c>
      <c r="K487" s="2" t="str">
        <f t="shared" si="417"/>
        <v>20240926-1000167950-분단</v>
      </c>
      <c r="L487" s="2" t="str">
        <f t="shared" si="418"/>
        <v>20240926-1000167950-제대</v>
      </c>
      <c r="M487" s="2" t="str">
        <f>VLOOKUP(H487, '쿼리1'!$A:$R, 17, 0)</f>
        <v>2도-파인애플 특대 3.0kg(2통)-백색</v>
      </c>
      <c r="N487" s="2" t="str">
        <f>VLOOKUP(H487, '쿼리1'!$A:$P, 15, 0)</f>
        <v>오씨피피(투명)70</v>
      </c>
      <c r="O487" s="2">
        <v>1000167950</v>
      </c>
      <c r="P487" s="2" t="str">
        <f>VLOOKUP(H487, '쿼리1'!$A:$R, 17, 0)</f>
        <v>2도-파인애플 특대 3.0kg(2통)-백색</v>
      </c>
      <c r="Q487" s="4">
        <f>VLOOKUP(H487, '쿼리1'!$A:$U, 20, 0)</f>
        <v>20000</v>
      </c>
      <c r="R487" s="2" t="s">
        <v>31</v>
      </c>
      <c r="S487" s="2" t="s">
        <v>31</v>
      </c>
      <c r="T487" s="2" t="s">
        <v>31</v>
      </c>
      <c r="U487" s="2" t="s">
        <v>31</v>
      </c>
      <c r="V487" s="3">
        <v>45567</v>
      </c>
      <c r="W487" s="3">
        <v>45566</v>
      </c>
      <c r="X487" s="6">
        <f t="shared" si="441"/>
        <v>-1</v>
      </c>
      <c r="Y487" s="3">
        <v>45572</v>
      </c>
      <c r="Z487" s="3">
        <v>45573</v>
      </c>
      <c r="AA487" s="6" t="str">
        <f t="shared" si="438"/>
        <v>+1</v>
      </c>
      <c r="AB487" s="3">
        <v>45573</v>
      </c>
      <c r="AC487" s="3">
        <v>45573</v>
      </c>
      <c r="AD487" s="6">
        <f t="shared" si="446"/>
        <v>0</v>
      </c>
      <c r="AE487" s="3">
        <v>45575</v>
      </c>
      <c r="AF487" s="3">
        <v>45580</v>
      </c>
      <c r="AG487" s="2" t="str">
        <f t="shared" ref="AG487:AG488" si="448">IFERROR(IF(AF487-AE487&gt;0, "+" &amp; (AF487-AE487), AF487-AE487), "X")</f>
        <v>+5</v>
      </c>
      <c r="AH487" s="3">
        <v>45580</v>
      </c>
      <c r="AI487" s="3">
        <f t="shared" ref="AI487:AI488" si="449">AE487</f>
        <v>45575</v>
      </c>
      <c r="AJ487" s="3"/>
      <c r="AK487" s="2">
        <f t="shared" si="422"/>
        <v>-5</v>
      </c>
      <c r="AL487" s="2" t="s">
        <v>5567</v>
      </c>
      <c r="AM487" s="2" t="str">
        <f t="shared" si="423"/>
        <v>생산완료(-5)</v>
      </c>
      <c r="AN487" s="9">
        <f t="shared" si="424"/>
        <v>45633</v>
      </c>
      <c r="AO487" s="9">
        <f t="shared" si="425"/>
        <v>45632</v>
      </c>
      <c r="AP487" s="9"/>
      <c r="AQ487" s="2">
        <f t="shared" si="434"/>
        <v>-1</v>
      </c>
      <c r="AR487" s="12">
        <f t="shared" si="426"/>
        <v>-1</v>
      </c>
      <c r="AS487" t="s">
        <v>5567</v>
      </c>
      <c r="AT487" t="str">
        <f t="shared" si="427"/>
        <v>생산완료(-1)</v>
      </c>
    </row>
    <row r="488" spans="2:46" x14ac:dyDescent="0.3">
      <c r="B488" s="2" t="s">
        <v>5406</v>
      </c>
      <c r="C488" s="7">
        <v>-5</v>
      </c>
      <c r="D488" s="2" t="s">
        <v>5405</v>
      </c>
      <c r="E488" s="2" t="s">
        <v>5412</v>
      </c>
      <c r="F488" s="2" t="s">
        <v>5409</v>
      </c>
      <c r="G488" s="2" t="s">
        <v>5421</v>
      </c>
      <c r="H488" s="2" t="s">
        <v>184</v>
      </c>
      <c r="I488" s="2" t="str">
        <f t="shared" si="415"/>
        <v>20240926-1000167953-인쇄</v>
      </c>
      <c r="J488" s="2" t="str">
        <f t="shared" si="416"/>
        <v>20240926-1000167953-합지</v>
      </c>
      <c r="K488" s="2" t="str">
        <f t="shared" si="417"/>
        <v>20240926-1000167953-분단</v>
      </c>
      <c r="L488" s="2" t="str">
        <f t="shared" si="418"/>
        <v>20240926-1000167953-제대</v>
      </c>
      <c r="M488" s="2" t="str">
        <f>VLOOKUP(H488, '쿼리1'!$A:$R, 17, 0)</f>
        <v>2도-파인애플 점포 3.5kg(2통)-황색</v>
      </c>
      <c r="N488" s="2" t="str">
        <f>VLOOKUP(H488, '쿼리1'!$A:$P, 15, 0)</f>
        <v>오씨피피(투명)70</v>
      </c>
      <c r="O488" s="2">
        <v>1000167953</v>
      </c>
      <c r="P488" s="2" t="str">
        <f>VLOOKUP(H488, '쿼리1'!$A:$R, 17, 0)</f>
        <v>2도-파인애플 점포 3.5kg(2통)-황색</v>
      </c>
      <c r="Q488" s="4">
        <f>VLOOKUP(H488, '쿼리1'!$A:$U, 20, 0)</f>
        <v>20000</v>
      </c>
      <c r="R488" s="2" t="s">
        <v>31</v>
      </c>
      <c r="S488" s="2" t="s">
        <v>31</v>
      </c>
      <c r="T488" s="2" t="s">
        <v>31</v>
      </c>
      <c r="U488" s="2" t="s">
        <v>31</v>
      </c>
      <c r="V488" s="3">
        <v>45567</v>
      </c>
      <c r="W488" s="3">
        <v>45566</v>
      </c>
      <c r="X488" s="6">
        <f t="shared" si="441"/>
        <v>-1</v>
      </c>
      <c r="Y488" s="3">
        <v>45572</v>
      </c>
      <c r="Z488" s="3">
        <v>45573</v>
      </c>
      <c r="AA488" s="6" t="str">
        <f t="shared" si="438"/>
        <v>+1</v>
      </c>
      <c r="AB488" s="3">
        <v>45573</v>
      </c>
      <c r="AC488" s="3">
        <v>45573</v>
      </c>
      <c r="AD488" s="6">
        <f t="shared" si="446"/>
        <v>0</v>
      </c>
      <c r="AE488" s="3">
        <v>45575</v>
      </c>
      <c r="AF488" s="3">
        <v>45580</v>
      </c>
      <c r="AG488" s="2" t="str">
        <f t="shared" si="448"/>
        <v>+5</v>
      </c>
      <c r="AH488" s="3">
        <v>45580</v>
      </c>
      <c r="AI488" s="3">
        <f t="shared" si="449"/>
        <v>45575</v>
      </c>
      <c r="AJ488" s="3"/>
      <c r="AK488" s="2">
        <f t="shared" si="422"/>
        <v>-5</v>
      </c>
      <c r="AL488" s="2" t="s">
        <v>5567</v>
      </c>
      <c r="AM488" s="2" t="str">
        <f t="shared" si="423"/>
        <v>생산완료(-5)</v>
      </c>
      <c r="AN488" s="9">
        <f t="shared" si="424"/>
        <v>45580</v>
      </c>
      <c r="AO488" s="9">
        <f t="shared" si="425"/>
        <v>45575</v>
      </c>
      <c r="AP488" s="9"/>
      <c r="AQ488" s="2">
        <f t="shared" si="434"/>
        <v>-5</v>
      </c>
      <c r="AR488" s="12">
        <f t="shared" si="426"/>
        <v>-5</v>
      </c>
      <c r="AS488" t="s">
        <v>5567</v>
      </c>
      <c r="AT488" t="str">
        <f t="shared" si="427"/>
        <v>생산완료(-5)</v>
      </c>
    </row>
    <row r="489" spans="2:46" x14ac:dyDescent="0.3">
      <c r="B489" s="2" t="s">
        <v>5407</v>
      </c>
      <c r="C489" s="7">
        <v>-6</v>
      </c>
      <c r="D489" s="2" t="s">
        <v>5419</v>
      </c>
      <c r="E489" s="2" t="s">
        <v>5430</v>
      </c>
      <c r="F489" s="2" t="s">
        <v>5432</v>
      </c>
      <c r="G489" s="2"/>
      <c r="H489" s="2" t="s">
        <v>4230</v>
      </c>
      <c r="I489" s="2" t="str">
        <f t="shared" si="415"/>
        <v>20240926-1000168339-인쇄</v>
      </c>
      <c r="J489" s="2" t="str">
        <f t="shared" si="416"/>
        <v>20240926-1000168339-합지</v>
      </c>
      <c r="K489" s="2" t="str">
        <f t="shared" si="417"/>
        <v>20240926-1000168339-분단</v>
      </c>
      <c r="L489" s="2" t="str">
        <f t="shared" si="418"/>
        <v>20240926-1000168339-제대</v>
      </c>
      <c r="M489" s="2" t="str">
        <f>VLOOKUP(H489, '쿼리1'!$A:$R, 17, 0)</f>
        <v>9도-(주)푸드코아-연세우유 메론생크림빵(사이즈변경)</v>
      </c>
      <c r="N489" s="2" t="str">
        <f>VLOOKUP(H489, '쿼리1'!$A:$P, 15, 0)</f>
        <v>오씨피피(유무광)60</v>
      </c>
      <c r="O489" s="2">
        <v>1000168339</v>
      </c>
      <c r="P489" s="2" t="str">
        <f>VLOOKUP(H489, '쿼리1'!$A:$R, 17, 0)</f>
        <v>9도-(주)푸드코아-연세우유 메론생크림빵(사이즈변경)</v>
      </c>
      <c r="Q489" s="4">
        <f>VLOOKUP(H489, '쿼리1'!$A:$U, 20, 0)</f>
        <v>24</v>
      </c>
      <c r="R489" s="2" t="s">
        <v>31</v>
      </c>
      <c r="S489" s="2" t="s">
        <v>31</v>
      </c>
      <c r="T489" s="2" t="s">
        <v>31</v>
      </c>
      <c r="U489" s="2" t="s">
        <v>5397</v>
      </c>
      <c r="V489" s="3">
        <v>45567</v>
      </c>
      <c r="W489" s="3">
        <v>45576</v>
      </c>
      <c r="X489" s="6" t="str">
        <f t="shared" si="441"/>
        <v>+9</v>
      </c>
      <c r="Y489" s="3">
        <v>45572</v>
      </c>
      <c r="Z489" s="3">
        <v>45579</v>
      </c>
      <c r="AA489" s="6" t="str">
        <f t="shared" si="438"/>
        <v>+7</v>
      </c>
      <c r="AB489" s="3">
        <v>45573</v>
      </c>
      <c r="AC489" s="3">
        <v>45579</v>
      </c>
      <c r="AD489" s="6" t="str">
        <f t="shared" si="446"/>
        <v>+6</v>
      </c>
      <c r="AE489" s="2" t="s">
        <v>5388</v>
      </c>
      <c r="AF489" s="2" t="s">
        <v>5388</v>
      </c>
      <c r="AG489" s="2" t="str">
        <f>IFERROR(AF489-AE489, "X")</f>
        <v>X</v>
      </c>
      <c r="AH489" s="3">
        <v>45579</v>
      </c>
      <c r="AI489" s="3">
        <f t="shared" ref="AI489:AI490" si="450">AB489</f>
        <v>45573</v>
      </c>
      <c r="AJ489" s="3"/>
      <c r="AK489" s="2">
        <f t="shared" si="422"/>
        <v>-6</v>
      </c>
      <c r="AL489" s="2" t="s">
        <v>5567</v>
      </c>
      <c r="AM489" s="2" t="str">
        <f t="shared" si="423"/>
        <v>생산완료(-6)</v>
      </c>
      <c r="AN489" s="9">
        <f t="shared" si="424"/>
        <v>45653</v>
      </c>
      <c r="AO489" s="9">
        <f t="shared" si="425"/>
        <v>45658</v>
      </c>
      <c r="AP489" s="9"/>
      <c r="AQ489" s="2">
        <f t="shared" si="434"/>
        <v>5</v>
      </c>
      <c r="AR489" s="12" t="str">
        <f t="shared" si="426"/>
        <v>+5</v>
      </c>
      <c r="AS489" t="s">
        <v>5567</v>
      </c>
      <c r="AT489" t="str">
        <f t="shared" si="427"/>
        <v>생산완료(+5)</v>
      </c>
    </row>
    <row r="490" spans="2:46" x14ac:dyDescent="0.3">
      <c r="B490" s="2" t="s">
        <v>5439</v>
      </c>
      <c r="C490" s="7">
        <v>-8</v>
      </c>
      <c r="D490" s="2"/>
      <c r="E490" s="2" t="s">
        <v>5419</v>
      </c>
      <c r="F490" s="2" t="s">
        <v>5443</v>
      </c>
      <c r="G490" s="2" t="s">
        <v>5493</v>
      </c>
      <c r="H490" s="2" t="s">
        <v>1092</v>
      </c>
      <c r="I490" s="2" t="str">
        <f t="shared" si="415"/>
        <v>20240926-1000168696-인쇄</v>
      </c>
      <c r="J490" s="2" t="str">
        <f t="shared" si="416"/>
        <v>20240926-1000168696-합지</v>
      </c>
      <c r="K490" s="2" t="str">
        <f t="shared" si="417"/>
        <v>20240926-1000168696-분단</v>
      </c>
      <c r="L490" s="2" t="str">
        <f t="shared" si="418"/>
        <v>20240926-1000168696-제대</v>
      </c>
      <c r="M490" s="2" t="str">
        <f>VLOOKUP(H490, '쿼리1'!$A:$R, 17, 0)</f>
        <v>무지</v>
      </c>
      <c r="N490" s="2" t="str">
        <f>VLOOKUP(H490, '쿼리1'!$A:$P, 15, 0)</f>
        <v>패트120</v>
      </c>
      <c r="O490" s="2">
        <v>1000168696</v>
      </c>
      <c r="P490" s="2" t="str">
        <f>VLOOKUP(H490, '쿼리1'!$A:$R, 17, 0)</f>
        <v>무지</v>
      </c>
      <c r="Q490" s="4">
        <f>VLOOKUP(H490, '쿼리1'!$A:$U, 20, 0)</f>
        <v>27906</v>
      </c>
      <c r="R490" s="2" t="s">
        <v>5397</v>
      </c>
      <c r="S490" s="2" t="s">
        <v>31</v>
      </c>
      <c r="T490" s="2" t="s">
        <v>31</v>
      </c>
      <c r="U490" s="2" t="s">
        <v>5399</v>
      </c>
      <c r="V490" s="2" t="s">
        <v>5388</v>
      </c>
      <c r="W490" s="3" t="s">
        <v>5388</v>
      </c>
      <c r="X490" s="6" t="str">
        <f>IFERROR(W490-V490, "X")</f>
        <v>X</v>
      </c>
      <c r="Y490" s="3">
        <v>45572</v>
      </c>
      <c r="Z490" s="3">
        <v>45581</v>
      </c>
      <c r="AA490" s="6" t="str">
        <f t="shared" si="438"/>
        <v>+9</v>
      </c>
      <c r="AB490" s="3">
        <v>45573</v>
      </c>
      <c r="AC490" s="3">
        <v>45581</v>
      </c>
      <c r="AD490" s="6" t="str">
        <f t="shared" si="446"/>
        <v>+8</v>
      </c>
      <c r="AE490" s="3">
        <v>45575</v>
      </c>
      <c r="AF490" s="5" t="s">
        <v>5396</v>
      </c>
      <c r="AG490" s="6">
        <f ca="1">TODAY()-AE490</f>
        <v>81</v>
      </c>
      <c r="AH490" s="3">
        <v>45581</v>
      </c>
      <c r="AI490" s="3">
        <f t="shared" si="450"/>
        <v>45573</v>
      </c>
      <c r="AJ490" s="3"/>
      <c r="AK490" s="2">
        <f t="shared" si="422"/>
        <v>-8</v>
      </c>
      <c r="AL490" s="2" t="s">
        <v>5567</v>
      </c>
      <c r="AM490" s="2" t="str">
        <f t="shared" si="423"/>
        <v>생산완료(-8)</v>
      </c>
      <c r="AN490" s="9">
        <f t="shared" si="424"/>
        <v>45581</v>
      </c>
      <c r="AO490" s="9">
        <f t="shared" si="425"/>
        <v>45573</v>
      </c>
      <c r="AP490" s="9"/>
      <c r="AQ490" s="2">
        <f t="shared" si="434"/>
        <v>-8</v>
      </c>
      <c r="AR490" s="12">
        <f t="shared" si="426"/>
        <v>-8</v>
      </c>
      <c r="AS490" t="s">
        <v>5567</v>
      </c>
      <c r="AT490" t="str">
        <f t="shared" si="427"/>
        <v>생산완료(-8)</v>
      </c>
    </row>
    <row r="491" spans="2:46" x14ac:dyDescent="0.3">
      <c r="B491" s="2" t="s">
        <v>5522</v>
      </c>
      <c r="C491" s="7">
        <v>-12</v>
      </c>
      <c r="D491" s="2" t="s">
        <v>5492</v>
      </c>
      <c r="E491" s="2" t="s">
        <v>5451</v>
      </c>
      <c r="F491" s="2"/>
      <c r="G491" s="2" t="s">
        <v>5424</v>
      </c>
      <c r="H491" s="2" t="s">
        <v>2977</v>
      </c>
      <c r="I491" s="2" t="str">
        <f t="shared" si="415"/>
        <v>20240926-1000169201-인쇄</v>
      </c>
      <c r="J491" s="2" t="str">
        <f t="shared" si="416"/>
        <v>20240926-1000169201-합지</v>
      </c>
      <c r="K491" s="2" t="str">
        <f t="shared" si="417"/>
        <v>20240926-1000169201-분단</v>
      </c>
      <c r="L491" s="2" t="str">
        <f t="shared" si="418"/>
        <v>20240926-1000169201-제대</v>
      </c>
      <c r="M491" s="2" t="str">
        <f>VLOOKUP(H491, '쿼리1'!$A:$R, 17, 0)</f>
        <v>4도-수협중앙회-실속 건오징어 200g</v>
      </c>
      <c r="N491" s="2" t="str">
        <f>VLOOKUP(H491, '쿼리1'!$A:$P, 15, 0)</f>
        <v>오씨피피80</v>
      </c>
      <c r="O491" s="2">
        <v>1000169201</v>
      </c>
      <c r="P491" s="2" t="str">
        <f>VLOOKUP(H491, '쿼리1'!$A:$R, 17, 0)</f>
        <v>4도-수협중앙회-실속 건오징어 200g</v>
      </c>
      <c r="Q491" s="4">
        <f>VLOOKUP(H491, '쿼리1'!$A:$U, 20, 0)</f>
        <v>12500</v>
      </c>
      <c r="R491" s="2" t="s">
        <v>31</v>
      </c>
      <c r="S491" s="2" t="s">
        <v>31</v>
      </c>
      <c r="T491" s="2" t="s">
        <v>5397</v>
      </c>
      <c r="U491" s="2" t="s">
        <v>31</v>
      </c>
      <c r="V491" s="3">
        <v>45567</v>
      </c>
      <c r="W491" s="3">
        <v>45586</v>
      </c>
      <c r="X491" s="6" t="str">
        <f>IFERROR(IF(W491-V491&gt;0, "+" &amp; (W491-V491), W491-V491), "X")</f>
        <v>+19</v>
      </c>
      <c r="Y491" s="3">
        <v>45572</v>
      </c>
      <c r="Z491" s="3">
        <v>45576</v>
      </c>
      <c r="AA491" s="6" t="str">
        <f t="shared" si="438"/>
        <v>+4</v>
      </c>
      <c r="AB491" s="3" t="s">
        <v>5388</v>
      </c>
      <c r="AC491" s="2" t="s">
        <v>5388</v>
      </c>
      <c r="AD491" s="6" t="str">
        <f>IFERROR(AC491-AB491, "X")</f>
        <v>X</v>
      </c>
      <c r="AE491" s="3">
        <v>45574</v>
      </c>
      <c r="AF491" s="3">
        <v>45576</v>
      </c>
      <c r="AG491" s="2" t="str">
        <f>IFERROR(IF(AF491-AE491&gt;0, "+" &amp; (AF491-AE491), AF491-AE491), "X")</f>
        <v>+2</v>
      </c>
      <c r="AH491" s="3">
        <v>45586</v>
      </c>
      <c r="AI491" s="3">
        <f>AE491</f>
        <v>45574</v>
      </c>
      <c r="AJ491" s="3"/>
      <c r="AK491" s="2">
        <f t="shared" si="422"/>
        <v>-12</v>
      </c>
      <c r="AL491" s="2" t="s">
        <v>5567</v>
      </c>
      <c r="AM491" s="2" t="str">
        <f t="shared" si="423"/>
        <v>생산완료(-12)</v>
      </c>
      <c r="AN491" s="9">
        <f t="shared" si="424"/>
        <v>45589</v>
      </c>
      <c r="AO491" s="9">
        <f t="shared" si="425"/>
        <v>45594</v>
      </c>
      <c r="AP491" s="9"/>
      <c r="AQ491" s="2">
        <f t="shared" si="434"/>
        <v>5</v>
      </c>
      <c r="AR491" s="12" t="str">
        <f t="shared" si="426"/>
        <v>+5</v>
      </c>
      <c r="AS491" t="s">
        <v>5567</v>
      </c>
      <c r="AT491" t="str">
        <f t="shared" si="427"/>
        <v>생산완료(+5)</v>
      </c>
    </row>
    <row r="492" spans="2:46" x14ac:dyDescent="0.3">
      <c r="B492" s="2" t="s">
        <v>5442</v>
      </c>
      <c r="C492" s="7">
        <v>16</v>
      </c>
      <c r="D492" s="2"/>
      <c r="E492" s="2" t="s">
        <v>5405</v>
      </c>
      <c r="F492" s="2" t="s">
        <v>5494</v>
      </c>
      <c r="G492" s="2"/>
      <c r="H492" s="2" t="s">
        <v>4450</v>
      </c>
      <c r="I492" s="2" t="str">
        <f t="shared" si="415"/>
        <v>20240926-1117N0091-인쇄</v>
      </c>
      <c r="J492" s="2" t="str">
        <f t="shared" si="416"/>
        <v>20240926-1117N0091-합지</v>
      </c>
      <c r="K492" s="2" t="str">
        <f t="shared" si="417"/>
        <v>20240926-1117N0091-분단</v>
      </c>
      <c r="L492" s="2" t="str">
        <f t="shared" si="418"/>
        <v>20240926-1117N0091-제대</v>
      </c>
      <c r="M492" s="2" t="str">
        <f>VLOOKUP(H492, '쿼리1'!$A:$R, 17, 0)</f>
        <v>무지</v>
      </c>
      <c r="N492" s="2" t="str">
        <f>VLOOKUP(H492, '쿼리1'!$A:$P, 15, 0)</f>
        <v>은박110</v>
      </c>
      <c r="O492" s="2" t="s">
        <v>5742</v>
      </c>
      <c r="P492" s="2" t="str">
        <f>VLOOKUP(H492, '쿼리1'!$A:$R, 17, 0)</f>
        <v>무지</v>
      </c>
      <c r="Q492" s="4">
        <f>VLOOKUP(H492, '쿼리1'!$A:$U, 20, 0)</f>
        <v>24</v>
      </c>
      <c r="R492" s="2" t="s">
        <v>5397</v>
      </c>
      <c r="S492" s="2" t="s">
        <v>31</v>
      </c>
      <c r="T492" s="2" t="s">
        <v>5399</v>
      </c>
      <c r="U492" s="2" t="s">
        <v>5397</v>
      </c>
      <c r="V492" s="2" t="s">
        <v>5388</v>
      </c>
      <c r="W492" s="3" t="s">
        <v>5388</v>
      </c>
      <c r="X492" s="6" t="str">
        <f>IFERROR(W492-V492, "X")</f>
        <v>X</v>
      </c>
      <c r="Y492" s="3">
        <v>45573</v>
      </c>
      <c r="Z492" s="3">
        <v>45572</v>
      </c>
      <c r="AA492" s="6">
        <f t="shared" si="438"/>
        <v>-1</v>
      </c>
      <c r="AB492" s="3">
        <v>45574</v>
      </c>
      <c r="AC492" s="5" t="s">
        <v>5396</v>
      </c>
      <c r="AD492" s="6">
        <f ca="1">TODAY()-AB492</f>
        <v>82</v>
      </c>
      <c r="AE492" s="2" t="s">
        <v>5388</v>
      </c>
      <c r="AF492" s="2" t="s">
        <v>5388</v>
      </c>
      <c r="AG492" s="2" t="str">
        <f>IFERROR(AF492-AE492, "X")</f>
        <v>X</v>
      </c>
      <c r="AH492" s="3">
        <v>45572</v>
      </c>
      <c r="AI492" s="3">
        <v>45588</v>
      </c>
      <c r="AJ492" s="3"/>
      <c r="AK492" s="2" t="str">
        <f t="shared" si="422"/>
        <v>+16</v>
      </c>
      <c r="AL492" s="2" t="s">
        <v>5567</v>
      </c>
      <c r="AM492" s="2" t="str">
        <f t="shared" si="423"/>
        <v>생산완료(+16)</v>
      </c>
      <c r="AN492" s="9">
        <f t="shared" si="424"/>
        <v>45652</v>
      </c>
      <c r="AO492" s="9">
        <f t="shared" si="425"/>
        <v>45642</v>
      </c>
      <c r="AP492" s="9"/>
      <c r="AQ492" s="2">
        <f t="shared" si="434"/>
        <v>-10</v>
      </c>
      <c r="AR492" s="12">
        <f t="shared" si="426"/>
        <v>-10</v>
      </c>
      <c r="AS492" t="s">
        <v>5567</v>
      </c>
      <c r="AT492" t="str">
        <f t="shared" si="427"/>
        <v>생산완료(-10)</v>
      </c>
    </row>
    <row r="493" spans="2:46" x14ac:dyDescent="0.3">
      <c r="B493" s="2" t="s">
        <v>5413</v>
      </c>
      <c r="C493" s="7">
        <v>-10</v>
      </c>
      <c r="D493" s="2" t="s">
        <v>5416</v>
      </c>
      <c r="E493" s="2" t="s">
        <v>5419</v>
      </c>
      <c r="F493" s="2" t="s">
        <v>5444</v>
      </c>
      <c r="G493" s="2"/>
      <c r="H493" s="2" t="s">
        <v>4881</v>
      </c>
      <c r="I493" s="2" t="str">
        <f t="shared" si="415"/>
        <v>20240926-1119P0133-인쇄</v>
      </c>
      <c r="J493" s="2" t="str">
        <f t="shared" si="416"/>
        <v>20240926-1119P0133-합지</v>
      </c>
      <c r="K493" s="2" t="str">
        <f t="shared" si="417"/>
        <v>20240926-1119P0133-분단</v>
      </c>
      <c r="L493" s="2" t="str">
        <f t="shared" si="418"/>
        <v>20240926-1119P0133-제대</v>
      </c>
      <c r="M493" s="2" t="str">
        <f>VLOOKUP(H493, '쿼리1'!$A:$R, 17, 0)</f>
        <v>3도-MH빅블루베리머핀 150g(600kacl)-두께/규격변경</v>
      </c>
      <c r="N493" s="2" t="str">
        <f>VLOOKUP(H493, '쿼리1'!$A:$P, 15, 0)</f>
        <v>오씨피피(투명)50</v>
      </c>
      <c r="O493" s="2" t="s">
        <v>5743</v>
      </c>
      <c r="P493" s="2" t="str">
        <f>VLOOKUP(H493, '쿼리1'!$A:$R, 17, 0)</f>
        <v>3도-MH빅블루베리머핀 150g(600kacl)-두께/규격변경</v>
      </c>
      <c r="Q493" s="4">
        <f>VLOOKUP(H493, '쿼리1'!$A:$U, 20, 0)</f>
        <v>16</v>
      </c>
      <c r="R493" s="2" t="s">
        <v>31</v>
      </c>
      <c r="S493" s="2" t="s">
        <v>31</v>
      </c>
      <c r="T493" s="2" t="s">
        <v>31</v>
      </c>
      <c r="U493" s="2" t="s">
        <v>5397</v>
      </c>
      <c r="V493" s="3">
        <v>45567</v>
      </c>
      <c r="W493" s="3">
        <v>45565</v>
      </c>
      <c r="X493" s="6">
        <f t="shared" ref="X493:X495" si="451">IFERROR(IF(W493-V493&gt;0, "+" &amp; (W493-V493), W493-V493), "X")</f>
        <v>-2</v>
      </c>
      <c r="Y493" s="3">
        <v>45572</v>
      </c>
      <c r="Z493" s="3">
        <v>45581</v>
      </c>
      <c r="AA493" s="6" t="str">
        <f t="shared" si="438"/>
        <v>+9</v>
      </c>
      <c r="AB493" s="3">
        <v>45573</v>
      </c>
      <c r="AC493" s="3">
        <v>45583</v>
      </c>
      <c r="AD493" s="6" t="str">
        <f t="shared" ref="AD493:AD494" si="452">IFERROR(IF(AC493-AB493&gt;0, "+" &amp; (AC493-AB493), AC493-AB493), "X")</f>
        <v>+10</v>
      </c>
      <c r="AE493" s="2" t="s">
        <v>5388</v>
      </c>
      <c r="AF493" s="2" t="s">
        <v>5388</v>
      </c>
      <c r="AG493" s="2" t="str">
        <f>IFERROR(AF493-AE493, "X")</f>
        <v>X</v>
      </c>
      <c r="AH493" s="3">
        <v>45583</v>
      </c>
      <c r="AI493" s="3">
        <f t="shared" ref="AI493:AI494" si="453">AB493</f>
        <v>45573</v>
      </c>
      <c r="AJ493" s="3"/>
      <c r="AK493" s="2">
        <f t="shared" si="422"/>
        <v>-10</v>
      </c>
      <c r="AL493" s="2" t="s">
        <v>5567</v>
      </c>
      <c r="AM493" s="2" t="str">
        <f t="shared" si="423"/>
        <v>생산완료(-10)</v>
      </c>
      <c r="AN493" s="9">
        <f t="shared" si="424"/>
        <v>45583</v>
      </c>
      <c r="AO493" s="9">
        <f t="shared" si="425"/>
        <v>45573</v>
      </c>
      <c r="AP493" s="9"/>
      <c r="AQ493" s="2">
        <f t="shared" si="434"/>
        <v>-10</v>
      </c>
      <c r="AR493" s="12">
        <f t="shared" si="426"/>
        <v>-10</v>
      </c>
      <c r="AS493" t="s">
        <v>5567</v>
      </c>
      <c r="AT493" t="str">
        <f t="shared" si="427"/>
        <v>생산완료(-10)</v>
      </c>
    </row>
    <row r="494" spans="2:46" x14ac:dyDescent="0.3">
      <c r="B494" s="2" t="s">
        <v>5412</v>
      </c>
      <c r="C494" s="7">
        <v>1</v>
      </c>
      <c r="D494" s="2" t="s">
        <v>5405</v>
      </c>
      <c r="E494" s="2" t="s">
        <v>5409</v>
      </c>
      <c r="F494" s="2" t="s">
        <v>5405</v>
      </c>
      <c r="G494" s="2"/>
      <c r="H494" s="2" t="s">
        <v>4004</v>
      </c>
      <c r="I494" s="2" t="str">
        <f t="shared" si="415"/>
        <v>20240926-1216P0138-인쇄</v>
      </c>
      <c r="J494" s="2" t="str">
        <f t="shared" si="416"/>
        <v>20240926-1216P0138-합지</v>
      </c>
      <c r="K494" s="2" t="str">
        <f t="shared" si="417"/>
        <v>20240926-1216P0138-분단</v>
      </c>
      <c r="L494" s="2" t="str">
        <f t="shared" si="418"/>
        <v>20240926-1216P0138-제대</v>
      </c>
      <c r="M494" s="2" t="str">
        <f>VLOOKUP(H494, '쿼리1'!$A:$R, 17, 0)</f>
        <v>1도-분리배출</v>
      </c>
      <c r="N494" s="2" t="str">
        <f>VLOOKUP(H494, '쿼리1'!$A:$P, 15, 0)</f>
        <v>패트66=1도-분리배출</v>
      </c>
      <c r="O494" s="2" t="s">
        <v>5744</v>
      </c>
      <c r="P494" s="2" t="str">
        <f>VLOOKUP(H494, '쿼리1'!$A:$R, 17, 0)</f>
        <v>1도-분리배출</v>
      </c>
      <c r="Q494" s="4">
        <f>VLOOKUP(H494, '쿼리1'!$A:$U, 20, 0)</f>
        <v>36</v>
      </c>
      <c r="R494" s="2" t="s">
        <v>31</v>
      </c>
      <c r="S494" s="2" t="s">
        <v>31</v>
      </c>
      <c r="T494" s="2" t="s">
        <v>31</v>
      </c>
      <c r="U494" s="2" t="s">
        <v>5397</v>
      </c>
      <c r="V494" s="3">
        <v>45567</v>
      </c>
      <c r="W494" s="3">
        <v>45566</v>
      </c>
      <c r="X494" s="6">
        <f t="shared" si="451"/>
        <v>-1</v>
      </c>
      <c r="Y494" s="3">
        <v>45572</v>
      </c>
      <c r="Z494" s="3">
        <v>45572</v>
      </c>
      <c r="AA494" s="6">
        <f t="shared" si="438"/>
        <v>0</v>
      </c>
      <c r="AB494" s="3">
        <v>45573</v>
      </c>
      <c r="AC494" s="3">
        <v>45572</v>
      </c>
      <c r="AD494" s="6">
        <f t="shared" si="452"/>
        <v>-1</v>
      </c>
      <c r="AE494" s="2" t="s">
        <v>5388</v>
      </c>
      <c r="AF494" s="2" t="s">
        <v>5388</v>
      </c>
      <c r="AG494" s="2" t="str">
        <f>IFERROR(AF494-AE494, "X")</f>
        <v>X</v>
      </c>
      <c r="AH494" s="3">
        <v>45572</v>
      </c>
      <c r="AI494" s="3">
        <f t="shared" si="453"/>
        <v>45573</v>
      </c>
      <c r="AJ494" s="3"/>
      <c r="AK494" s="2" t="str">
        <f t="shared" si="422"/>
        <v>+1</v>
      </c>
      <c r="AL494" s="2" t="s">
        <v>5567</v>
      </c>
      <c r="AM494" s="2" t="str">
        <f t="shared" si="423"/>
        <v>생산완료(+1)</v>
      </c>
      <c r="AN494" s="9">
        <f t="shared" si="424"/>
        <v>45640</v>
      </c>
      <c r="AO494" s="9">
        <f t="shared" si="425"/>
        <v>45632</v>
      </c>
      <c r="AP494" s="9"/>
      <c r="AQ494" s="2">
        <f t="shared" si="434"/>
        <v>-8</v>
      </c>
      <c r="AR494" s="12">
        <f t="shared" si="426"/>
        <v>-8</v>
      </c>
      <c r="AS494" t="s">
        <v>5567</v>
      </c>
      <c r="AT494" t="str">
        <f t="shared" si="427"/>
        <v>생산완료(-8)</v>
      </c>
    </row>
    <row r="495" spans="2:46" x14ac:dyDescent="0.3">
      <c r="B495" s="2" t="s">
        <v>5530</v>
      </c>
      <c r="C495" s="7">
        <v>-13</v>
      </c>
      <c r="D495" s="2" t="s">
        <v>5492</v>
      </c>
      <c r="E495" s="2" t="s">
        <v>5456</v>
      </c>
      <c r="F495" s="2"/>
      <c r="G495" s="2" t="s">
        <v>5444</v>
      </c>
      <c r="H495" s="2" t="s">
        <v>2785</v>
      </c>
      <c r="I495" s="2" t="str">
        <f t="shared" si="415"/>
        <v>20240926-1216P0146-인쇄</v>
      </c>
      <c r="J495" s="2" t="str">
        <f t="shared" si="416"/>
        <v>20240926-1216P0146-합지</v>
      </c>
      <c r="K495" s="2" t="str">
        <f t="shared" si="417"/>
        <v>20240926-1216P0146-분단</v>
      </c>
      <c r="L495" s="2" t="str">
        <f t="shared" si="418"/>
        <v>20240926-1216P0146-제대</v>
      </c>
      <c r="M495" s="2" t="str">
        <f>VLOOKUP(H495, '쿼리1'!$A:$R, 17, 0)</f>
        <v>6도-인벳-칼슘스틱8p</v>
      </c>
      <c r="N495" s="2" t="str">
        <f>VLOOKUP(H495, '쿼리1'!$A:$P, 15, 0)</f>
        <v>패트(유무광)120</v>
      </c>
      <c r="O495" s="2" t="s">
        <v>5745</v>
      </c>
      <c r="P495" s="2" t="str">
        <f>VLOOKUP(H495, '쿼리1'!$A:$R, 17, 0)</f>
        <v>6도-인벳-칼슘스틱8p</v>
      </c>
      <c r="Q495" s="4">
        <f>VLOOKUP(H495, '쿼리1'!$A:$U, 20, 0)</f>
        <v>40000</v>
      </c>
      <c r="R495" s="2" t="s">
        <v>31</v>
      </c>
      <c r="S495" s="2" t="s">
        <v>31</v>
      </c>
      <c r="T495" s="2" t="s">
        <v>5397</v>
      </c>
      <c r="U495" s="2" t="s">
        <v>31</v>
      </c>
      <c r="V495" s="3">
        <v>45567</v>
      </c>
      <c r="W495" s="3">
        <v>45586</v>
      </c>
      <c r="X495" s="6" t="str">
        <f t="shared" si="451"/>
        <v>+19</v>
      </c>
      <c r="Y495" s="3">
        <v>45569</v>
      </c>
      <c r="Z495" s="3">
        <v>45581</v>
      </c>
      <c r="AA495" s="6" t="str">
        <f t="shared" si="438"/>
        <v>+12</v>
      </c>
      <c r="AB495" s="3" t="s">
        <v>5388</v>
      </c>
      <c r="AC495" s="2" t="s">
        <v>5388</v>
      </c>
      <c r="AD495" s="6" t="str">
        <f>IFERROR(AC495-AB495, "X")</f>
        <v>X</v>
      </c>
      <c r="AE495" s="3">
        <v>45573</v>
      </c>
      <c r="AF495" s="3">
        <v>45583</v>
      </c>
      <c r="AG495" s="2" t="str">
        <f>IFERROR(IF(AF495-AE495&gt;0, "+" &amp; (AF495-AE495), AF495-AE495), "X")</f>
        <v>+10</v>
      </c>
      <c r="AH495" s="3">
        <v>45586</v>
      </c>
      <c r="AI495" s="3">
        <f>AE495</f>
        <v>45573</v>
      </c>
      <c r="AJ495" s="3"/>
      <c r="AK495" s="2">
        <f t="shared" si="422"/>
        <v>-13</v>
      </c>
      <c r="AL495" s="2" t="s">
        <v>5567</v>
      </c>
      <c r="AM495" s="2" t="str">
        <f t="shared" si="423"/>
        <v>생산완료(-13)</v>
      </c>
      <c r="AN495" s="9">
        <f t="shared" si="424"/>
        <v>45586</v>
      </c>
      <c r="AO495" s="9">
        <f t="shared" si="425"/>
        <v>45573</v>
      </c>
      <c r="AP495" s="9"/>
      <c r="AQ495" s="2">
        <f t="shared" si="434"/>
        <v>-13</v>
      </c>
      <c r="AR495" s="12">
        <f t="shared" si="426"/>
        <v>-13</v>
      </c>
      <c r="AS495" t="s">
        <v>5567</v>
      </c>
      <c r="AT495" t="str">
        <f t="shared" si="427"/>
        <v>생산완료(-13)</v>
      </c>
    </row>
    <row r="496" spans="2:46" x14ac:dyDescent="0.3">
      <c r="B496" s="2" t="s">
        <v>5463</v>
      </c>
      <c r="C496" s="7">
        <v>11</v>
      </c>
      <c r="D496" s="2"/>
      <c r="E496" s="2" t="s">
        <v>5451</v>
      </c>
      <c r="F496" s="2"/>
      <c r="G496" s="2" t="s">
        <v>5494</v>
      </c>
      <c r="H496" s="2" t="s">
        <v>1041</v>
      </c>
      <c r="I496" s="2" t="str">
        <f t="shared" si="415"/>
        <v>20240926-131019-인쇄</v>
      </c>
      <c r="J496" s="2" t="str">
        <f t="shared" si="416"/>
        <v>20240926-131019-합지</v>
      </c>
      <c r="K496" s="2" t="str">
        <f t="shared" si="417"/>
        <v>20240926-131019-분단</v>
      </c>
      <c r="L496" s="2" t="str">
        <f t="shared" si="418"/>
        <v>20240926-131019-제대</v>
      </c>
      <c r="M496" s="2" t="str">
        <f>VLOOKUP(H496, '쿼리1'!$A:$R, 17, 0)</f>
        <v>무지</v>
      </c>
      <c r="N496" s="2" t="str">
        <f>VLOOKUP(H496, '쿼리1'!$A:$P, 15, 0)</f>
        <v>나이론60</v>
      </c>
      <c r="O496" s="2">
        <v>131019</v>
      </c>
      <c r="P496" s="2" t="str">
        <f>VLOOKUP(H496, '쿼리1'!$A:$R, 17, 0)</f>
        <v>무지</v>
      </c>
      <c r="Q496" s="4">
        <f>VLOOKUP(H496, '쿼리1'!$A:$U, 20, 0)</f>
        <v>9230</v>
      </c>
      <c r="R496" s="2" t="s">
        <v>5397</v>
      </c>
      <c r="S496" s="2" t="s">
        <v>31</v>
      </c>
      <c r="T496" s="2" t="s">
        <v>5397</v>
      </c>
      <c r="U496" s="2" t="s">
        <v>5399</v>
      </c>
      <c r="V496" s="2" t="s">
        <v>5388</v>
      </c>
      <c r="W496" s="3" t="s">
        <v>5388</v>
      </c>
      <c r="X496" s="6" t="str">
        <f>IFERROR(W496-V496, "X")</f>
        <v>X</v>
      </c>
      <c r="Y496" s="3">
        <v>45572</v>
      </c>
      <c r="Z496" s="3">
        <v>45576</v>
      </c>
      <c r="AA496" s="6" t="str">
        <f t="shared" si="438"/>
        <v>+4</v>
      </c>
      <c r="AB496" s="5" t="s">
        <v>5388</v>
      </c>
      <c r="AC496" s="2" t="s">
        <v>5388</v>
      </c>
      <c r="AD496" s="6" t="str">
        <f>IFERROR(AC496-AB496, "X")</f>
        <v>X</v>
      </c>
      <c r="AE496" s="3">
        <v>45574</v>
      </c>
      <c r="AF496" s="5" t="s">
        <v>5396</v>
      </c>
      <c r="AG496" s="6">
        <f ca="1">TODAY()-AE496</f>
        <v>82</v>
      </c>
      <c r="AH496" s="3">
        <v>45576</v>
      </c>
      <c r="AI496" s="3">
        <v>45587</v>
      </c>
      <c r="AJ496" s="3"/>
      <c r="AK496" s="2" t="str">
        <f t="shared" si="422"/>
        <v>+11</v>
      </c>
      <c r="AL496" s="2" t="s">
        <v>5567</v>
      </c>
      <c r="AM496" s="2" t="str">
        <f t="shared" si="423"/>
        <v>생산완료(+11)</v>
      </c>
      <c r="AN496" s="9">
        <f t="shared" si="424"/>
        <v>45632</v>
      </c>
      <c r="AO496" s="9">
        <f t="shared" si="425"/>
        <v>45635</v>
      </c>
      <c r="AP496" s="9"/>
      <c r="AQ496" s="2">
        <f t="shared" si="434"/>
        <v>3</v>
      </c>
      <c r="AR496" s="12" t="str">
        <f t="shared" si="426"/>
        <v>+3</v>
      </c>
      <c r="AS496" t="s">
        <v>5567</v>
      </c>
      <c r="AT496" t="str">
        <f t="shared" si="427"/>
        <v>생산완료(+3)</v>
      </c>
    </row>
    <row r="497" spans="2:46" x14ac:dyDescent="0.3">
      <c r="B497" s="2" t="s">
        <v>5413</v>
      </c>
      <c r="C497" s="7">
        <v>-10</v>
      </c>
      <c r="D497" s="2" t="s">
        <v>5409</v>
      </c>
      <c r="E497" s="2" t="s">
        <v>5443</v>
      </c>
      <c r="F497" s="2"/>
      <c r="G497" s="2" t="s">
        <v>5444</v>
      </c>
      <c r="H497" s="2" t="s">
        <v>1055</v>
      </c>
      <c r="I497" s="2" t="str">
        <f t="shared" si="415"/>
        <v>20240926-13160151-인쇄</v>
      </c>
      <c r="J497" s="2" t="str">
        <f t="shared" si="416"/>
        <v>20240926-13160151-합지</v>
      </c>
      <c r="K497" s="2" t="str">
        <f t="shared" si="417"/>
        <v>20240926-13160151-분단</v>
      </c>
      <c r="L497" s="2" t="str">
        <f t="shared" si="418"/>
        <v>20240926-13160151-제대</v>
      </c>
      <c r="M497" s="2" t="str">
        <f>VLOOKUP(H497, '쿼리1'!$A:$R, 17, 0)</f>
        <v>3도-냉동옛날고명지단(적색냉동마크)700g</v>
      </c>
      <c r="N497" s="2" t="str">
        <f>VLOOKUP(H497, '쿼리1'!$A:$P, 15, 0)</f>
        <v>[구이 2-10]나이론(자동포장용)100</v>
      </c>
      <c r="O497" s="2">
        <v>13160151</v>
      </c>
      <c r="P497" s="2" t="str">
        <f>VLOOKUP(H497, '쿼리1'!$A:$R, 17, 0)</f>
        <v>3도-냉동옛날고명지단(적색냉동마크)700g</v>
      </c>
      <c r="Q497" s="4">
        <f>VLOOKUP(H497, '쿼리1'!$A:$U, 20, 0)</f>
        <v>50000</v>
      </c>
      <c r="R497" s="2" t="s">
        <v>31</v>
      </c>
      <c r="S497" s="2" t="s">
        <v>31</v>
      </c>
      <c r="T497" s="2" t="s">
        <v>5397</v>
      </c>
      <c r="U497" s="2" t="s">
        <v>31</v>
      </c>
      <c r="V497" s="3">
        <v>45562</v>
      </c>
      <c r="W497" s="3">
        <v>45562</v>
      </c>
      <c r="X497" s="6">
        <f t="shared" ref="X497:X499" si="454">IFERROR(IF(W497-V497&gt;0, "+" &amp; (W497-V497), W497-V497), "X")</f>
        <v>0</v>
      </c>
      <c r="Y497" s="3">
        <v>45567</v>
      </c>
      <c r="Z497" s="3">
        <v>45575</v>
      </c>
      <c r="AA497" s="6" t="str">
        <f t="shared" si="438"/>
        <v>+8</v>
      </c>
      <c r="AB497" s="3" t="s">
        <v>5388</v>
      </c>
      <c r="AC497" s="2" t="s">
        <v>5388</v>
      </c>
      <c r="AD497" s="6" t="str">
        <f>IFERROR(AC497-AB497, "X")</f>
        <v>X</v>
      </c>
      <c r="AE497" s="3">
        <v>45569</v>
      </c>
      <c r="AF497" s="3">
        <v>45579</v>
      </c>
      <c r="AG497" s="2" t="str">
        <f t="shared" ref="AG497:AG499" si="455">IFERROR(IF(AF497-AE497&gt;0, "+" &amp; (AF497-AE497), AF497-AE497), "X")</f>
        <v>+10</v>
      </c>
      <c r="AH497" s="3">
        <v>45579</v>
      </c>
      <c r="AI497" s="3">
        <f t="shared" ref="AI497:AI499" si="456">AE497</f>
        <v>45569</v>
      </c>
      <c r="AJ497" s="3"/>
      <c r="AK497" s="2">
        <f t="shared" si="422"/>
        <v>-10</v>
      </c>
      <c r="AL497" s="2" t="s">
        <v>5567</v>
      </c>
      <c r="AM497" s="2" t="str">
        <f t="shared" si="423"/>
        <v>생산완료(-10)</v>
      </c>
      <c r="AN497" s="9">
        <f t="shared" si="424"/>
        <v>45643</v>
      </c>
      <c r="AO497" s="9">
        <f t="shared" si="425"/>
        <v>45652</v>
      </c>
      <c r="AP497" s="9"/>
      <c r="AQ497" s="2">
        <f t="shared" si="434"/>
        <v>9</v>
      </c>
      <c r="AR497" s="12" t="str">
        <f t="shared" si="426"/>
        <v>+9</v>
      </c>
      <c r="AS497" t="s">
        <v>5567</v>
      </c>
      <c r="AT497" t="str">
        <f t="shared" si="427"/>
        <v>생산완료(+9)</v>
      </c>
    </row>
    <row r="498" spans="2:46" x14ac:dyDescent="0.3">
      <c r="B498" s="2" t="s">
        <v>5407</v>
      </c>
      <c r="C498" s="7">
        <v>-6</v>
      </c>
      <c r="D498" s="2" t="s">
        <v>5443</v>
      </c>
      <c r="E498" s="2"/>
      <c r="F498" s="2" t="s">
        <v>5487</v>
      </c>
      <c r="G498" s="2" t="s">
        <v>5405</v>
      </c>
      <c r="H498" s="2" t="s">
        <v>245</v>
      </c>
      <c r="I498" s="2" t="str">
        <f t="shared" si="415"/>
        <v>20240926-2000142911-인쇄</v>
      </c>
      <c r="J498" s="2" t="str">
        <f t="shared" si="416"/>
        <v>20240926-2000142911-합지</v>
      </c>
      <c r="K498" s="2" t="str">
        <f t="shared" si="417"/>
        <v>20240926-2000142911-분단</v>
      </c>
      <c r="L498" s="2" t="str">
        <f t="shared" si="418"/>
        <v>20240926-2000142911-제대</v>
      </c>
      <c r="M498" s="2" t="str">
        <f>VLOOKUP(H498, '쿼리1'!$A:$R, 17, 0)</f>
        <v>1도-무스케익(분리배출 850*50)</v>
      </c>
      <c r="N498" s="2" t="str">
        <f>VLOOKUP(H498, '쿼리1'!$A:$P, 15, 0)</f>
        <v>PET80</v>
      </c>
      <c r="O498" s="2">
        <v>2000142911</v>
      </c>
      <c r="P498" s="2" t="str">
        <f>VLOOKUP(H498, '쿼리1'!$A:$R, 17, 0)</f>
        <v>1도-무스케익(분리배출 850*50)</v>
      </c>
      <c r="Q498" s="4">
        <f>VLOOKUP(H498, '쿼리1'!$A:$U, 20, 0)</f>
        <v>160000</v>
      </c>
      <c r="R498" s="2" t="s">
        <v>31</v>
      </c>
      <c r="S498" s="2" t="s">
        <v>5397</v>
      </c>
      <c r="T498" s="2" t="s">
        <v>5399</v>
      </c>
      <c r="U498" s="2" t="s">
        <v>31</v>
      </c>
      <c r="V498" s="3">
        <v>45566</v>
      </c>
      <c r="W498" s="3">
        <v>45574</v>
      </c>
      <c r="X498" s="6" t="str">
        <f t="shared" si="454"/>
        <v>+8</v>
      </c>
      <c r="Y498" s="3" t="s">
        <v>5388</v>
      </c>
      <c r="Z498" s="3" t="s">
        <v>5388</v>
      </c>
      <c r="AA498" s="6" t="str">
        <f t="shared" ref="AA498:AA513" si="457">IFERROR(Z498-Y498, "X")</f>
        <v>X</v>
      </c>
      <c r="AB498" s="3">
        <v>45567</v>
      </c>
      <c r="AC498" s="5" t="s">
        <v>5396</v>
      </c>
      <c r="AD498" s="6">
        <f ca="1">TODAY()-AB498</f>
        <v>89</v>
      </c>
      <c r="AE498" s="3">
        <v>45568</v>
      </c>
      <c r="AF498" s="3">
        <v>45567</v>
      </c>
      <c r="AG498" s="2">
        <f t="shared" si="455"/>
        <v>-1</v>
      </c>
      <c r="AH498" s="3">
        <v>45574</v>
      </c>
      <c r="AI498" s="3">
        <f t="shared" si="456"/>
        <v>45568</v>
      </c>
      <c r="AJ498" s="3"/>
      <c r="AK498" s="2">
        <f t="shared" si="422"/>
        <v>-6</v>
      </c>
      <c r="AL498" s="2" t="s">
        <v>5567</v>
      </c>
      <c r="AM498" s="2" t="str">
        <f t="shared" si="423"/>
        <v>생산완료(-6)</v>
      </c>
      <c r="AN498" s="9">
        <f t="shared" si="424"/>
        <v>45651</v>
      </c>
      <c r="AO498" s="9">
        <f t="shared" si="425"/>
        <v>45643</v>
      </c>
      <c r="AP498" s="9"/>
      <c r="AQ498" s="2">
        <f t="shared" si="434"/>
        <v>-8</v>
      </c>
      <c r="AR498" s="12">
        <f t="shared" si="426"/>
        <v>-8</v>
      </c>
      <c r="AS498" t="s">
        <v>5567</v>
      </c>
      <c r="AT498" t="str">
        <f t="shared" si="427"/>
        <v>생산완료(-8)</v>
      </c>
    </row>
    <row r="499" spans="2:46" x14ac:dyDescent="0.3">
      <c r="B499" s="2" t="s">
        <v>5407</v>
      </c>
      <c r="C499" s="7">
        <v>-6</v>
      </c>
      <c r="D499" s="2" t="s">
        <v>5430</v>
      </c>
      <c r="E499" s="2"/>
      <c r="F499" s="2"/>
      <c r="G499" s="2" t="s">
        <v>5432</v>
      </c>
      <c r="H499" s="2" t="s">
        <v>3762</v>
      </c>
      <c r="I499" s="2" t="str">
        <f t="shared" si="415"/>
        <v>20240926-2000143165-인쇄</v>
      </c>
      <c r="J499" s="2" t="str">
        <f t="shared" si="416"/>
        <v>20240926-2000143165-합지</v>
      </c>
      <c r="K499" s="2" t="str">
        <f t="shared" si="417"/>
        <v>20240926-2000143165-분단</v>
      </c>
      <c r="L499" s="2" t="str">
        <f t="shared" si="418"/>
        <v>20240926-2000143165-제대</v>
      </c>
      <c r="M499" s="2" t="str">
        <f>VLOOKUP(H499, '쿼리1'!$A:$R, 17, 0)</f>
        <v>2도-러블리소프트(LOVELY-40384)</v>
      </c>
      <c r="N499" s="2" t="str">
        <f>VLOOKUP(H499, '쿼리1'!$A:$P, 15, 0)</f>
        <v>OPP(투명)40</v>
      </c>
      <c r="O499" s="2">
        <v>2000143165</v>
      </c>
      <c r="P499" s="2" t="str">
        <f>VLOOKUP(H499, '쿼리1'!$A:$R, 17, 0)</f>
        <v>2도-러블리소프트(LOVELY-40384)</v>
      </c>
      <c r="Q499" s="4">
        <f>VLOOKUP(H499, '쿼리1'!$A:$U, 20, 0)</f>
        <v>36363</v>
      </c>
      <c r="R499" s="2" t="s">
        <v>31</v>
      </c>
      <c r="S499" s="2" t="s">
        <v>5397</v>
      </c>
      <c r="T499" s="2" t="s">
        <v>5397</v>
      </c>
      <c r="U499" s="2" t="s">
        <v>31</v>
      </c>
      <c r="V499" s="3">
        <v>45567</v>
      </c>
      <c r="W499" s="3">
        <v>45574</v>
      </c>
      <c r="X499" s="6" t="str">
        <f t="shared" si="454"/>
        <v>+7</v>
      </c>
      <c r="Y499" s="2" t="s">
        <v>5388</v>
      </c>
      <c r="Z499" s="3" t="s">
        <v>5388</v>
      </c>
      <c r="AA499" s="6" t="str">
        <f t="shared" si="457"/>
        <v>X</v>
      </c>
      <c r="AB499" s="3" t="s">
        <v>5388</v>
      </c>
      <c r="AC499" s="2" t="s">
        <v>5388</v>
      </c>
      <c r="AD499" s="6" t="str">
        <f>IFERROR(AC499-AB499, "X")</f>
        <v>X</v>
      </c>
      <c r="AE499" s="3">
        <v>45569</v>
      </c>
      <c r="AF499" s="3">
        <v>45575</v>
      </c>
      <c r="AG499" s="2" t="str">
        <f t="shared" si="455"/>
        <v>+6</v>
      </c>
      <c r="AH499" s="3">
        <v>45575</v>
      </c>
      <c r="AI499" s="3">
        <f t="shared" si="456"/>
        <v>45569</v>
      </c>
      <c r="AJ499" s="3"/>
      <c r="AK499" s="2">
        <f t="shared" si="422"/>
        <v>-6</v>
      </c>
      <c r="AL499" s="2" t="s">
        <v>5567</v>
      </c>
      <c r="AM499" s="2" t="str">
        <f t="shared" si="423"/>
        <v>생산완료(-6)</v>
      </c>
      <c r="AN499" s="9">
        <f t="shared" si="424"/>
        <v>45575</v>
      </c>
      <c r="AO499" s="9">
        <f t="shared" si="425"/>
        <v>45594</v>
      </c>
      <c r="AP499" s="9"/>
      <c r="AQ499" s="2">
        <f t="shared" si="434"/>
        <v>19</v>
      </c>
      <c r="AR499" s="12" t="str">
        <f t="shared" si="426"/>
        <v>+19</v>
      </c>
      <c r="AS499" t="s">
        <v>5567</v>
      </c>
      <c r="AT499" t="str">
        <f t="shared" si="427"/>
        <v>생산완료(+19)</v>
      </c>
    </row>
    <row r="500" spans="2:46" x14ac:dyDescent="0.3">
      <c r="B500" s="2" t="s">
        <v>5626</v>
      </c>
      <c r="C500" s="8">
        <v>-68</v>
      </c>
      <c r="D500" s="2"/>
      <c r="E500" s="2"/>
      <c r="F500" s="2"/>
      <c r="G500" s="2"/>
      <c r="H500" s="2" t="s">
        <v>1248</v>
      </c>
      <c r="I500" s="2" t="str">
        <f t="shared" si="415"/>
        <v>20240926-2000157122-인쇄</v>
      </c>
      <c r="J500" s="2" t="str">
        <f t="shared" si="416"/>
        <v>20240926-2000157122-합지</v>
      </c>
      <c r="K500" s="2" t="str">
        <f t="shared" si="417"/>
        <v>20240926-2000157122-분단</v>
      </c>
      <c r="L500" s="2" t="str">
        <f t="shared" si="418"/>
        <v>20240926-2000157122-제대</v>
      </c>
      <c r="M500" s="2" t="str">
        <f>VLOOKUP(H500, '쿼리1'!$A:$R, 17, 0)</f>
        <v>무지</v>
      </c>
      <c r="N500" s="2" t="str">
        <f>VLOOKUP(H500, '쿼리1'!$A:$P, 15, 0)</f>
        <v>PE(투명)100</v>
      </c>
      <c r="O500" s="2">
        <v>2000157122</v>
      </c>
      <c r="P500" s="2" t="str">
        <f>VLOOKUP(H500, '쿼리1'!$A:$R, 17, 0)</f>
        <v>무지</v>
      </c>
      <c r="Q500" s="4">
        <f>VLOOKUP(H500, '쿼리1'!$A:$U, 20, 0)</f>
        <v>5000</v>
      </c>
      <c r="R500" s="2" t="s">
        <v>5397</v>
      </c>
      <c r="S500" s="2" t="s">
        <v>5397</v>
      </c>
      <c r="T500" s="2" t="s">
        <v>5397</v>
      </c>
      <c r="U500" s="2" t="s">
        <v>5397</v>
      </c>
      <c r="V500" s="2" t="s">
        <v>5388</v>
      </c>
      <c r="W500" s="2" t="s">
        <v>5388</v>
      </c>
      <c r="X500" s="6" t="str">
        <f>IFERROR(W500-V500, "X")</f>
        <v>X</v>
      </c>
      <c r="Y500" s="2" t="s">
        <v>5388</v>
      </c>
      <c r="Z500" s="2" t="s">
        <v>5388</v>
      </c>
      <c r="AA500" s="6" t="str">
        <f t="shared" si="457"/>
        <v>X</v>
      </c>
      <c r="AB500" s="2" t="s">
        <v>5388</v>
      </c>
      <c r="AC500" s="2" t="s">
        <v>5388</v>
      </c>
      <c r="AD500" s="6" t="str">
        <f>IFERROR(AC500-AB500, "X")</f>
        <v>X</v>
      </c>
      <c r="AE500" s="2" t="s">
        <v>5388</v>
      </c>
      <c r="AF500" s="2" t="s">
        <v>5388</v>
      </c>
      <c r="AG500" s="2" t="str">
        <f>IFERROR(AF500-AE500, "X")</f>
        <v>X</v>
      </c>
      <c r="AH500" s="2" t="s">
        <v>5388</v>
      </c>
      <c r="AI500" s="3">
        <v>45588</v>
      </c>
      <c r="AJ500" s="3">
        <f ca="1">TODAY()</f>
        <v>45656</v>
      </c>
      <c r="AK500" s="2">
        <f t="shared" si="422"/>
        <v>-68</v>
      </c>
      <c r="AL500" s="2" t="str">
        <f>IF(C500&lt;0, "진행중", "지연")</f>
        <v>진행중</v>
      </c>
      <c r="AM500" s="2" t="str">
        <f t="shared" si="423"/>
        <v>진행중(-68)</v>
      </c>
      <c r="AN500" s="9">
        <f t="shared" si="424"/>
        <v>0</v>
      </c>
      <c r="AO500" s="9">
        <f t="shared" si="425"/>
        <v>45588</v>
      </c>
      <c r="AP500" s="9">
        <f ca="1">TODAY()</f>
        <v>45656</v>
      </c>
      <c r="AQ500" s="6">
        <f ca="1">AO500-AP500</f>
        <v>-68</v>
      </c>
      <c r="AR500" s="12">
        <f t="shared" ca="1" si="426"/>
        <v>-68</v>
      </c>
      <c r="AS500" t="str">
        <f ca="1">IF(AQ500&lt;0, "진행중", "지연")</f>
        <v>진행중</v>
      </c>
      <c r="AT500" t="str">
        <f t="shared" ca="1" si="427"/>
        <v>진행중(-68)</v>
      </c>
    </row>
    <row r="501" spans="2:46" x14ac:dyDescent="0.3">
      <c r="B501" s="2" t="s">
        <v>5470</v>
      </c>
      <c r="C501" s="7">
        <v>-15</v>
      </c>
      <c r="D501" s="2" t="s">
        <v>5409</v>
      </c>
      <c r="E501" s="2"/>
      <c r="F501" s="2" t="s">
        <v>5426</v>
      </c>
      <c r="G501" s="2"/>
      <c r="H501" s="2" t="s">
        <v>4634</v>
      </c>
      <c r="I501" s="2" t="str">
        <f t="shared" si="415"/>
        <v>20240926-2000160536-인쇄</v>
      </c>
      <c r="J501" s="2" t="str">
        <f t="shared" si="416"/>
        <v>20240926-2000160536-합지</v>
      </c>
      <c r="K501" s="2" t="str">
        <f t="shared" si="417"/>
        <v>20240926-2000160536-분단</v>
      </c>
      <c r="L501" s="2" t="str">
        <f t="shared" si="418"/>
        <v>20240926-2000160536-제대</v>
      </c>
      <c r="M501" s="2" t="str">
        <f>VLOOKUP(H501, '쿼리1'!$A:$R, 17, 0)</f>
        <v>1도-SB)조각케익띠지(65)-패턴</v>
      </c>
      <c r="N501" s="2" t="str">
        <f>VLOOKUP(H501, '쿼리1'!$A:$P, 15, 0)</f>
        <v>OPP(투명)30</v>
      </c>
      <c r="O501" s="2">
        <v>2000160536</v>
      </c>
      <c r="P501" s="2" t="str">
        <f>VLOOKUP(H501, '쿼리1'!$A:$R, 17, 0)</f>
        <v>1도-SB)조각케익띠지(65)-패턴</v>
      </c>
      <c r="Q501" s="4">
        <f>VLOOKUP(H501, '쿼리1'!$A:$U, 20, 0)</f>
        <v>360</v>
      </c>
      <c r="R501" s="2" t="s">
        <v>31</v>
      </c>
      <c r="S501" s="2" t="s">
        <v>5397</v>
      </c>
      <c r="T501" s="2" t="s">
        <v>31</v>
      </c>
      <c r="U501" s="2" t="s">
        <v>5397</v>
      </c>
      <c r="V501" s="3">
        <v>45567</v>
      </c>
      <c r="W501" s="3">
        <v>45567</v>
      </c>
      <c r="X501" s="6">
        <f t="shared" ref="X501:X502" si="458">IFERROR(IF(W501-V501&gt;0, "+" &amp; (W501-V501), W501-V501), "X")</f>
        <v>0</v>
      </c>
      <c r="Y501" s="3" t="s">
        <v>5388</v>
      </c>
      <c r="Z501" s="3" t="s">
        <v>5388</v>
      </c>
      <c r="AA501" s="6" t="str">
        <f t="shared" si="457"/>
        <v>X</v>
      </c>
      <c r="AB501" s="3">
        <v>45568</v>
      </c>
      <c r="AC501" s="3">
        <v>45583</v>
      </c>
      <c r="AD501" s="6" t="str">
        <f t="shared" ref="AD501:AD504" si="459">IFERROR(IF(AC501-AB501&gt;0, "+" &amp; (AC501-AB501), AC501-AB501), "X")</f>
        <v>+15</v>
      </c>
      <c r="AE501" s="2" t="s">
        <v>5388</v>
      </c>
      <c r="AF501" s="2" t="s">
        <v>5388</v>
      </c>
      <c r="AG501" s="2" t="str">
        <f>IFERROR(AF501-AE501, "X")</f>
        <v>X</v>
      </c>
      <c r="AH501" s="3">
        <v>45583</v>
      </c>
      <c r="AI501" s="3">
        <f t="shared" ref="AI501:AI504" si="460">AB501</f>
        <v>45568</v>
      </c>
      <c r="AJ501" s="3"/>
      <c r="AK501" s="2">
        <f t="shared" si="422"/>
        <v>-15</v>
      </c>
      <c r="AL501" s="2" t="s">
        <v>5567</v>
      </c>
      <c r="AM501" s="2" t="str">
        <f t="shared" si="423"/>
        <v>생산완료(-15)</v>
      </c>
      <c r="AN501" s="9">
        <f t="shared" si="424"/>
        <v>45588</v>
      </c>
      <c r="AO501" s="9">
        <f t="shared" si="425"/>
        <v>45589</v>
      </c>
      <c r="AP501" s="9"/>
      <c r="AQ501" s="2">
        <f t="shared" ref="AQ501:AQ507" si="461">AO501-AN501</f>
        <v>1</v>
      </c>
      <c r="AR501" s="12" t="str">
        <f t="shared" si="426"/>
        <v>+1</v>
      </c>
      <c r="AS501" t="s">
        <v>5567</v>
      </c>
      <c r="AT501" t="str">
        <f t="shared" si="427"/>
        <v>생산완료(+1)</v>
      </c>
    </row>
    <row r="502" spans="2:46" x14ac:dyDescent="0.3">
      <c r="B502" s="2" t="s">
        <v>5470</v>
      </c>
      <c r="C502" s="7">
        <v>-15</v>
      </c>
      <c r="D502" s="2" t="s">
        <v>5405</v>
      </c>
      <c r="E502" s="2"/>
      <c r="F502" s="2" t="s">
        <v>5426</v>
      </c>
      <c r="G502" s="2"/>
      <c r="H502" s="2" t="s">
        <v>4849</v>
      </c>
      <c r="I502" s="2" t="str">
        <f t="shared" si="415"/>
        <v>20240926-2000160538-인쇄</v>
      </c>
      <c r="J502" s="2" t="str">
        <f t="shared" si="416"/>
        <v>20240926-2000160538-합지</v>
      </c>
      <c r="K502" s="2" t="str">
        <f t="shared" si="417"/>
        <v>20240926-2000160538-분단</v>
      </c>
      <c r="L502" s="2" t="str">
        <f t="shared" si="418"/>
        <v>20240926-2000160538-제대</v>
      </c>
      <c r="M502" s="2" t="str">
        <f>VLOOKUP(H502, '쿼리1'!$A:$R, 17, 0)</f>
        <v>1도-SB)조각케익띠지(75)-패턴</v>
      </c>
      <c r="N502" s="2" t="str">
        <f>VLOOKUP(H502, '쿼리1'!$A:$P, 15, 0)</f>
        <v>OPP(투명)30</v>
      </c>
      <c r="O502" s="2">
        <v>2000160538</v>
      </c>
      <c r="P502" s="2" t="str">
        <f>VLOOKUP(H502, '쿼리1'!$A:$R, 17, 0)</f>
        <v>1도-SB)조각케익띠지(75)-패턴</v>
      </c>
      <c r="Q502" s="4">
        <f>VLOOKUP(H502, '쿼리1'!$A:$U, 20, 0)</f>
        <v>120</v>
      </c>
      <c r="R502" s="2" t="s">
        <v>31</v>
      </c>
      <c r="S502" s="2" t="s">
        <v>5397</v>
      </c>
      <c r="T502" s="2" t="s">
        <v>31</v>
      </c>
      <c r="U502" s="2" t="s">
        <v>5397</v>
      </c>
      <c r="V502" s="3">
        <v>45567</v>
      </c>
      <c r="W502" s="3">
        <v>45566</v>
      </c>
      <c r="X502" s="6">
        <f t="shared" si="458"/>
        <v>-1</v>
      </c>
      <c r="Y502" s="3" t="s">
        <v>5388</v>
      </c>
      <c r="Z502" s="3" t="s">
        <v>5388</v>
      </c>
      <c r="AA502" s="6" t="str">
        <f t="shared" si="457"/>
        <v>X</v>
      </c>
      <c r="AB502" s="3">
        <v>45568</v>
      </c>
      <c r="AC502" s="3">
        <v>45583</v>
      </c>
      <c r="AD502" s="6" t="str">
        <f t="shared" si="459"/>
        <v>+15</v>
      </c>
      <c r="AE502" s="2" t="s">
        <v>5388</v>
      </c>
      <c r="AF502" s="2" t="s">
        <v>5388</v>
      </c>
      <c r="AG502" s="2" t="str">
        <f>IFERROR(AF502-AE502, "X")</f>
        <v>X</v>
      </c>
      <c r="AH502" s="3">
        <v>45583</v>
      </c>
      <c r="AI502" s="3">
        <f t="shared" si="460"/>
        <v>45568</v>
      </c>
      <c r="AJ502" s="3"/>
      <c r="AK502" s="2">
        <f t="shared" si="422"/>
        <v>-15</v>
      </c>
      <c r="AL502" s="2" t="s">
        <v>5567</v>
      </c>
      <c r="AM502" s="2" t="str">
        <f t="shared" si="423"/>
        <v>생산완료(-15)</v>
      </c>
      <c r="AN502" s="9">
        <f t="shared" si="424"/>
        <v>45601</v>
      </c>
      <c r="AO502" s="9">
        <f t="shared" si="425"/>
        <v>45658</v>
      </c>
      <c r="AP502" s="9"/>
      <c r="AQ502" s="2">
        <f t="shared" si="461"/>
        <v>57</v>
      </c>
      <c r="AR502" s="12" t="str">
        <f t="shared" si="426"/>
        <v>+57</v>
      </c>
      <c r="AS502" t="s">
        <v>5567</v>
      </c>
      <c r="AT502" t="str">
        <f t="shared" si="427"/>
        <v>생산완료(+57)</v>
      </c>
    </row>
    <row r="503" spans="2:46" x14ac:dyDescent="0.3">
      <c r="B503" s="2" t="s">
        <v>5517</v>
      </c>
      <c r="C503" s="7">
        <v>-21</v>
      </c>
      <c r="D503" s="2"/>
      <c r="E503" s="2"/>
      <c r="F503" s="2" t="s">
        <v>5449</v>
      </c>
      <c r="G503" s="2"/>
      <c r="H503" s="2" t="s">
        <v>4876</v>
      </c>
      <c r="I503" s="2" t="str">
        <f t="shared" si="415"/>
        <v>20240926-2000168912-인쇄</v>
      </c>
      <c r="J503" s="2" t="str">
        <f t="shared" si="416"/>
        <v>20240926-2000168912-합지</v>
      </c>
      <c r="K503" s="2" t="str">
        <f t="shared" si="417"/>
        <v>20240926-2000168912-분단</v>
      </c>
      <c r="L503" s="2" t="str">
        <f t="shared" si="418"/>
        <v>20240926-2000168912-제대</v>
      </c>
      <c r="M503" s="2" t="str">
        <f>VLOOKUP(H503, '쿼리1'!$A:$R, 17, 0)</f>
        <v>무지[SB)조각케익띠지(70)-40]</v>
      </c>
      <c r="N503" s="2" t="str">
        <f>VLOOKUP(H503, '쿼리1'!$A:$P, 15, 0)</f>
        <v>OPP(투명)40</v>
      </c>
      <c r="O503" s="2">
        <v>2000168912</v>
      </c>
      <c r="P503" s="2" t="str">
        <f>VLOOKUP(H503, '쿼리1'!$A:$R, 17, 0)</f>
        <v>무지[SB)조각케익띠지(70)-40]</v>
      </c>
      <c r="Q503" s="4">
        <f>VLOOKUP(H503, '쿼리1'!$A:$U, 20, 0)</f>
        <v>160</v>
      </c>
      <c r="R503" s="2" t="s">
        <v>5397</v>
      </c>
      <c r="S503" s="2" t="s">
        <v>5397</v>
      </c>
      <c r="T503" s="2" t="s">
        <v>31</v>
      </c>
      <c r="U503" s="2" t="s">
        <v>5397</v>
      </c>
      <c r="V503" s="2" t="s">
        <v>5388</v>
      </c>
      <c r="W503" s="2" t="s">
        <v>5388</v>
      </c>
      <c r="X503" s="6" t="str">
        <f>IFERROR(W503-V503, "X")</f>
        <v>X</v>
      </c>
      <c r="Y503" s="3" t="s">
        <v>5388</v>
      </c>
      <c r="Z503" s="3" t="s">
        <v>5388</v>
      </c>
      <c r="AA503" s="6" t="str">
        <f t="shared" si="457"/>
        <v>X</v>
      </c>
      <c r="AB503" s="3">
        <v>45562</v>
      </c>
      <c r="AC503" s="3">
        <v>45583</v>
      </c>
      <c r="AD503" s="6" t="str">
        <f t="shared" si="459"/>
        <v>+21</v>
      </c>
      <c r="AE503" s="2" t="s">
        <v>5388</v>
      </c>
      <c r="AF503" s="2" t="s">
        <v>5388</v>
      </c>
      <c r="AG503" s="2" t="str">
        <f>IFERROR(AF503-AE503, "X")</f>
        <v>X</v>
      </c>
      <c r="AH503" s="3">
        <v>45583</v>
      </c>
      <c r="AI503" s="3">
        <f t="shared" si="460"/>
        <v>45562</v>
      </c>
      <c r="AJ503" s="3"/>
      <c r="AK503" s="2">
        <f t="shared" si="422"/>
        <v>-21</v>
      </c>
      <c r="AL503" s="2" t="s">
        <v>5567</v>
      </c>
      <c r="AM503" s="2" t="str">
        <f t="shared" si="423"/>
        <v>생산완료(-21)</v>
      </c>
      <c r="AN503" s="9">
        <f t="shared" si="424"/>
        <v>45583</v>
      </c>
      <c r="AO503" s="9">
        <f t="shared" si="425"/>
        <v>45562</v>
      </c>
      <c r="AP503" s="9"/>
      <c r="AQ503" s="2">
        <f t="shared" si="461"/>
        <v>-21</v>
      </c>
      <c r="AR503" s="12">
        <f t="shared" si="426"/>
        <v>-21</v>
      </c>
      <c r="AS503" t="s">
        <v>5567</v>
      </c>
      <c r="AT503" t="str">
        <f t="shared" si="427"/>
        <v>생산완료(-21)</v>
      </c>
    </row>
    <row r="504" spans="2:46" x14ac:dyDescent="0.3">
      <c r="B504" s="2" t="s">
        <v>5517</v>
      </c>
      <c r="C504" s="7">
        <v>-21</v>
      </c>
      <c r="D504" s="2"/>
      <c r="E504" s="2"/>
      <c r="F504" s="2" t="s">
        <v>5449</v>
      </c>
      <c r="G504" s="2"/>
      <c r="H504" s="2" t="s">
        <v>4939</v>
      </c>
      <c r="I504" s="2" t="str">
        <f t="shared" si="415"/>
        <v>20240926-2000168913-인쇄</v>
      </c>
      <c r="J504" s="2" t="str">
        <f t="shared" si="416"/>
        <v>20240926-2000168913-합지</v>
      </c>
      <c r="K504" s="2" t="str">
        <f t="shared" si="417"/>
        <v>20240926-2000168913-분단</v>
      </c>
      <c r="L504" s="2" t="str">
        <f t="shared" si="418"/>
        <v>20240926-2000168913-제대</v>
      </c>
      <c r="M504" s="2" t="str">
        <f>VLOOKUP(H504, '쿼리1'!$A:$R, 17, 0)</f>
        <v>무지[SB)조각케익띠지(75)-40]</v>
      </c>
      <c r="N504" s="2" t="str">
        <f>VLOOKUP(H504, '쿼리1'!$A:$P, 15, 0)</f>
        <v>OPP(투명)40</v>
      </c>
      <c r="O504" s="2">
        <v>2000168913</v>
      </c>
      <c r="P504" s="2" t="str">
        <f>VLOOKUP(H504, '쿼리1'!$A:$R, 17, 0)</f>
        <v>무지[SB)조각케익띠지(75)-40]</v>
      </c>
      <c r="Q504" s="4">
        <f>VLOOKUP(H504, '쿼리1'!$A:$U, 20, 0)</f>
        <v>160</v>
      </c>
      <c r="R504" s="2" t="s">
        <v>5397</v>
      </c>
      <c r="S504" s="2" t="s">
        <v>5397</v>
      </c>
      <c r="T504" s="2" t="s">
        <v>31</v>
      </c>
      <c r="U504" s="2" t="s">
        <v>5397</v>
      </c>
      <c r="V504" s="2" t="s">
        <v>5388</v>
      </c>
      <c r="W504" s="2" t="s">
        <v>5388</v>
      </c>
      <c r="X504" s="6" t="str">
        <f>IFERROR(W504-V504, "X")</f>
        <v>X</v>
      </c>
      <c r="Y504" s="3" t="s">
        <v>5388</v>
      </c>
      <c r="Z504" s="3" t="s">
        <v>5388</v>
      </c>
      <c r="AA504" s="6" t="str">
        <f t="shared" si="457"/>
        <v>X</v>
      </c>
      <c r="AB504" s="3">
        <v>45562</v>
      </c>
      <c r="AC504" s="3">
        <v>45583</v>
      </c>
      <c r="AD504" s="6" t="str">
        <f t="shared" si="459"/>
        <v>+21</v>
      </c>
      <c r="AE504" s="2" t="s">
        <v>5388</v>
      </c>
      <c r="AF504" s="2" t="s">
        <v>5388</v>
      </c>
      <c r="AG504" s="2" t="str">
        <f>IFERROR(AF504-AE504, "X")</f>
        <v>X</v>
      </c>
      <c r="AH504" s="3">
        <v>45583</v>
      </c>
      <c r="AI504" s="3">
        <f t="shared" si="460"/>
        <v>45562</v>
      </c>
      <c r="AJ504" s="3"/>
      <c r="AK504" s="2">
        <f t="shared" si="422"/>
        <v>-21</v>
      </c>
      <c r="AL504" s="2" t="s">
        <v>5567</v>
      </c>
      <c r="AM504" s="2" t="str">
        <f t="shared" si="423"/>
        <v>생산완료(-21)</v>
      </c>
      <c r="AN504" s="9">
        <f t="shared" si="424"/>
        <v>45583</v>
      </c>
      <c r="AO504" s="9">
        <f t="shared" si="425"/>
        <v>45562</v>
      </c>
      <c r="AP504" s="9"/>
      <c r="AQ504" s="2">
        <f t="shared" si="461"/>
        <v>-21</v>
      </c>
      <c r="AR504" s="12">
        <f t="shared" si="426"/>
        <v>-21</v>
      </c>
      <c r="AS504" t="s">
        <v>5567</v>
      </c>
      <c r="AT504" t="str">
        <f t="shared" si="427"/>
        <v>생산완료(-21)</v>
      </c>
    </row>
    <row r="505" spans="2:46" x14ac:dyDescent="0.3">
      <c r="B505" s="2" t="s">
        <v>5576</v>
      </c>
      <c r="C505" s="7">
        <v>-20</v>
      </c>
      <c r="D505" s="2" t="s">
        <v>5443</v>
      </c>
      <c r="E505" s="2"/>
      <c r="F505" s="2"/>
      <c r="G505" s="2" t="s">
        <v>5431</v>
      </c>
      <c r="H505" s="2" t="s">
        <v>473</v>
      </c>
      <c r="I505" s="2" t="str">
        <f t="shared" si="415"/>
        <v>20240926-2000169180-인쇄</v>
      </c>
      <c r="J505" s="2" t="str">
        <f t="shared" si="416"/>
        <v>20240926-2000169180-합지</v>
      </c>
      <c r="K505" s="2" t="str">
        <f t="shared" si="417"/>
        <v>20240926-2000169180-분단</v>
      </c>
      <c r="L505" s="2" t="str">
        <f t="shared" si="418"/>
        <v>20240926-2000169180-제대</v>
      </c>
      <c r="M505" s="2" t="str">
        <f>VLOOKUP(H505, '쿼리1'!$A:$R, 17, 0)</f>
        <v>단면3도-데팡스(소) 디자인변경</v>
      </c>
      <c r="N505" s="2" t="str">
        <f>VLOOKUP(H505, '쿼리1'!$A:$P, 15, 0)</f>
        <v>PE(투명)90</v>
      </c>
      <c r="O505" s="2">
        <v>2000169180</v>
      </c>
      <c r="P505" s="2" t="str">
        <f>VLOOKUP(H505, '쿼리1'!$A:$R, 17, 0)</f>
        <v>단면3도-데팡스(소) 디자인변경</v>
      </c>
      <c r="Q505" s="4">
        <f>VLOOKUP(H505, '쿼리1'!$A:$U, 20, 0)</f>
        <v>15094</v>
      </c>
      <c r="R505" s="2" t="s">
        <v>31</v>
      </c>
      <c r="S505" s="2" t="s">
        <v>5397</v>
      </c>
      <c r="T505" s="2" t="s">
        <v>5397</v>
      </c>
      <c r="U505" s="2" t="s">
        <v>31</v>
      </c>
      <c r="V505" s="3">
        <v>45567</v>
      </c>
      <c r="W505" s="3">
        <v>45575</v>
      </c>
      <c r="X505" s="6" t="str">
        <f t="shared" ref="X505:X507" si="462">IFERROR(IF(W505-V505&gt;0, "+" &amp; (W505-V505), W505-V505), "X")</f>
        <v>+8</v>
      </c>
      <c r="Y505" s="2" t="s">
        <v>5388</v>
      </c>
      <c r="Z505" s="3" t="s">
        <v>5388</v>
      </c>
      <c r="AA505" s="6" t="str">
        <f t="shared" si="457"/>
        <v>X</v>
      </c>
      <c r="AB505" s="3" t="s">
        <v>5388</v>
      </c>
      <c r="AC505" s="2" t="s">
        <v>5388</v>
      </c>
      <c r="AD505" s="6" t="str">
        <f t="shared" ref="AD505:AD514" si="463">IFERROR(AC505-AB505, "X")</f>
        <v>X</v>
      </c>
      <c r="AE505" s="3">
        <v>45569</v>
      </c>
      <c r="AF505" s="3">
        <v>45589</v>
      </c>
      <c r="AG505" s="2" t="str">
        <f t="shared" ref="AG505:AG507" si="464">IFERROR(IF(AF505-AE505&gt;0, "+" &amp; (AF505-AE505), AF505-AE505), "X")</f>
        <v>+20</v>
      </c>
      <c r="AH505" s="3">
        <v>45589</v>
      </c>
      <c r="AI505" s="3">
        <f t="shared" ref="AI505:AI507" si="465">AE505</f>
        <v>45569</v>
      </c>
      <c r="AJ505" s="3"/>
      <c r="AK505" s="2">
        <f t="shared" si="422"/>
        <v>-20</v>
      </c>
      <c r="AL505" s="2" t="s">
        <v>5567</v>
      </c>
      <c r="AM505" s="2" t="str">
        <f t="shared" si="423"/>
        <v>생산완료(-20)</v>
      </c>
      <c r="AN505" s="9">
        <f t="shared" si="424"/>
        <v>45589</v>
      </c>
      <c r="AO505" s="9">
        <f t="shared" si="425"/>
        <v>45569</v>
      </c>
      <c r="AP505" s="9"/>
      <c r="AQ505" s="2">
        <f t="shared" si="461"/>
        <v>-20</v>
      </c>
      <c r="AR505" s="12">
        <f t="shared" si="426"/>
        <v>-20</v>
      </c>
      <c r="AS505" t="s">
        <v>5567</v>
      </c>
      <c r="AT505" t="str">
        <f t="shared" si="427"/>
        <v>생산완료(-20)</v>
      </c>
    </row>
    <row r="506" spans="2:46" x14ac:dyDescent="0.3">
      <c r="B506" s="2" t="s">
        <v>5576</v>
      </c>
      <c r="C506" s="7">
        <v>-20</v>
      </c>
      <c r="D506" s="2" t="s">
        <v>5443</v>
      </c>
      <c r="E506" s="2"/>
      <c r="F506" s="2"/>
      <c r="G506" s="2" t="s">
        <v>5431</v>
      </c>
      <c r="H506" s="2" t="s">
        <v>477</v>
      </c>
      <c r="I506" s="2" t="str">
        <f t="shared" si="415"/>
        <v>20240926-2000169183-인쇄</v>
      </c>
      <c r="J506" s="2" t="str">
        <f t="shared" si="416"/>
        <v>20240926-2000169183-합지</v>
      </c>
      <c r="K506" s="2" t="str">
        <f t="shared" si="417"/>
        <v>20240926-2000169183-분단</v>
      </c>
      <c r="L506" s="2" t="str">
        <f t="shared" si="418"/>
        <v>20240926-2000169183-제대</v>
      </c>
      <c r="M506" s="2" t="str">
        <f>VLOOKUP(H506, '쿼리1'!$A:$R, 17, 0)</f>
        <v>단면3도-데팡스(중) 디자인변경</v>
      </c>
      <c r="N506" s="2" t="str">
        <f>VLOOKUP(H506, '쿼리1'!$A:$P, 15, 0)</f>
        <v>PE(투명)90</v>
      </c>
      <c r="O506" s="2">
        <v>2000169183</v>
      </c>
      <c r="P506" s="2" t="str">
        <f>VLOOKUP(H506, '쿼리1'!$A:$R, 17, 0)</f>
        <v>단면3도-데팡스(중) 디자인변경</v>
      </c>
      <c r="Q506" s="4">
        <f>VLOOKUP(H506, '쿼리1'!$A:$U, 20, 0)</f>
        <v>11111</v>
      </c>
      <c r="R506" s="2" t="s">
        <v>31</v>
      </c>
      <c r="S506" s="2" t="s">
        <v>5397</v>
      </c>
      <c r="T506" s="2" t="s">
        <v>5397</v>
      </c>
      <c r="U506" s="2" t="s">
        <v>31</v>
      </c>
      <c r="V506" s="3">
        <v>45567</v>
      </c>
      <c r="W506" s="3">
        <v>45575</v>
      </c>
      <c r="X506" s="6" t="str">
        <f t="shared" si="462"/>
        <v>+8</v>
      </c>
      <c r="Y506" s="2" t="s">
        <v>5388</v>
      </c>
      <c r="Z506" s="3" t="s">
        <v>5388</v>
      </c>
      <c r="AA506" s="6" t="str">
        <f t="shared" si="457"/>
        <v>X</v>
      </c>
      <c r="AB506" s="3" t="s">
        <v>5388</v>
      </c>
      <c r="AC506" s="2" t="s">
        <v>5388</v>
      </c>
      <c r="AD506" s="6" t="str">
        <f t="shared" si="463"/>
        <v>X</v>
      </c>
      <c r="AE506" s="3">
        <v>45569</v>
      </c>
      <c r="AF506" s="3">
        <v>45589</v>
      </c>
      <c r="AG506" s="2" t="str">
        <f t="shared" si="464"/>
        <v>+20</v>
      </c>
      <c r="AH506" s="3">
        <v>45589</v>
      </c>
      <c r="AI506" s="3">
        <f t="shared" si="465"/>
        <v>45569</v>
      </c>
      <c r="AJ506" s="3"/>
      <c r="AK506" s="2">
        <f t="shared" si="422"/>
        <v>-20</v>
      </c>
      <c r="AL506" s="2" t="s">
        <v>5567</v>
      </c>
      <c r="AM506" s="2" t="str">
        <f t="shared" si="423"/>
        <v>생산완료(-20)</v>
      </c>
      <c r="AN506" s="9">
        <f t="shared" si="424"/>
        <v>45589</v>
      </c>
      <c r="AO506" s="9">
        <f t="shared" si="425"/>
        <v>45569</v>
      </c>
      <c r="AP506" s="9"/>
      <c r="AQ506" s="2">
        <f t="shared" si="461"/>
        <v>-20</v>
      </c>
      <c r="AR506" s="12">
        <f t="shared" si="426"/>
        <v>-20</v>
      </c>
      <c r="AS506" t="s">
        <v>5567</v>
      </c>
      <c r="AT506" t="str">
        <f t="shared" si="427"/>
        <v>생산완료(-20)</v>
      </c>
    </row>
    <row r="507" spans="2:46" x14ac:dyDescent="0.3">
      <c r="B507" s="2" t="s">
        <v>5576</v>
      </c>
      <c r="C507" s="7">
        <v>-20</v>
      </c>
      <c r="D507" s="2" t="s">
        <v>5443</v>
      </c>
      <c r="E507" s="2"/>
      <c r="F507" s="2"/>
      <c r="G507" s="2" t="s">
        <v>5431</v>
      </c>
      <c r="H507" s="2" t="s">
        <v>467</v>
      </c>
      <c r="I507" s="2" t="str">
        <f t="shared" si="415"/>
        <v>20240926-2000169186-인쇄</v>
      </c>
      <c r="J507" s="2" t="str">
        <f t="shared" si="416"/>
        <v>20240926-2000169186-합지</v>
      </c>
      <c r="K507" s="2" t="str">
        <f t="shared" si="417"/>
        <v>20240926-2000169186-분단</v>
      </c>
      <c r="L507" s="2" t="str">
        <f t="shared" si="418"/>
        <v>20240926-2000169186-제대</v>
      </c>
      <c r="M507" s="2" t="str">
        <f>VLOOKUP(H507, '쿼리1'!$A:$R, 17, 0)</f>
        <v>단면3도-데팡스(대) 디자인변경</v>
      </c>
      <c r="N507" s="2" t="str">
        <f>VLOOKUP(H507, '쿼리1'!$A:$P, 15, 0)</f>
        <v>PE(투명)145</v>
      </c>
      <c r="O507" s="2">
        <v>2000169186</v>
      </c>
      <c r="P507" s="2" t="str">
        <f>VLOOKUP(H507, '쿼리1'!$A:$R, 17, 0)</f>
        <v>단면3도-데팡스(대) 디자인변경</v>
      </c>
      <c r="Q507" s="4">
        <f>VLOOKUP(H507, '쿼리1'!$A:$U, 20, 0)</f>
        <v>10000</v>
      </c>
      <c r="R507" s="2" t="s">
        <v>31</v>
      </c>
      <c r="S507" s="2" t="s">
        <v>5397</v>
      </c>
      <c r="T507" s="2" t="s">
        <v>5397</v>
      </c>
      <c r="U507" s="2" t="s">
        <v>31</v>
      </c>
      <c r="V507" s="3">
        <v>45567</v>
      </c>
      <c r="W507" s="3">
        <v>45575</v>
      </c>
      <c r="X507" s="6" t="str">
        <f t="shared" si="462"/>
        <v>+8</v>
      </c>
      <c r="Y507" s="2" t="s">
        <v>5388</v>
      </c>
      <c r="Z507" s="3" t="s">
        <v>5388</v>
      </c>
      <c r="AA507" s="6" t="str">
        <f t="shared" si="457"/>
        <v>X</v>
      </c>
      <c r="AB507" s="3" t="s">
        <v>5388</v>
      </c>
      <c r="AC507" s="2" t="s">
        <v>5388</v>
      </c>
      <c r="AD507" s="6" t="str">
        <f t="shared" si="463"/>
        <v>X</v>
      </c>
      <c r="AE507" s="3">
        <v>45569</v>
      </c>
      <c r="AF507" s="3">
        <v>45589</v>
      </c>
      <c r="AG507" s="2" t="str">
        <f t="shared" si="464"/>
        <v>+20</v>
      </c>
      <c r="AH507" s="3">
        <v>45589</v>
      </c>
      <c r="AI507" s="3">
        <f t="shared" si="465"/>
        <v>45569</v>
      </c>
      <c r="AJ507" s="3"/>
      <c r="AK507" s="2">
        <f t="shared" si="422"/>
        <v>-20</v>
      </c>
      <c r="AL507" s="2" t="s">
        <v>5567</v>
      </c>
      <c r="AM507" s="2" t="str">
        <f t="shared" si="423"/>
        <v>생산완료(-20)</v>
      </c>
      <c r="AN507" s="9">
        <f t="shared" si="424"/>
        <v>45589</v>
      </c>
      <c r="AO507" s="9">
        <f t="shared" si="425"/>
        <v>45569</v>
      </c>
      <c r="AP507" s="9"/>
      <c r="AQ507" s="2">
        <f t="shared" si="461"/>
        <v>-20</v>
      </c>
      <c r="AR507" s="12">
        <f t="shared" si="426"/>
        <v>-20</v>
      </c>
      <c r="AS507" t="s">
        <v>5567</v>
      </c>
      <c r="AT507" t="str">
        <f t="shared" si="427"/>
        <v>생산완료(-20)</v>
      </c>
    </row>
    <row r="508" spans="2:46" x14ac:dyDescent="0.3">
      <c r="B508" s="2" t="s">
        <v>5627</v>
      </c>
      <c r="C508" s="8">
        <v>-66</v>
      </c>
      <c r="D508" s="2"/>
      <c r="E508" s="2"/>
      <c r="F508" s="2"/>
      <c r="G508" s="2"/>
      <c r="H508" s="2" t="s">
        <v>421</v>
      </c>
      <c r="I508" s="2" t="str">
        <f t="shared" si="415"/>
        <v>20240926-21150216-인쇄</v>
      </c>
      <c r="J508" s="2" t="str">
        <f t="shared" si="416"/>
        <v>20240926-21150216-합지</v>
      </c>
      <c r="K508" s="2" t="str">
        <f t="shared" si="417"/>
        <v>20240926-21150216-분단</v>
      </c>
      <c r="L508" s="2" t="str">
        <f t="shared" si="418"/>
        <v>20240926-21150216-제대</v>
      </c>
      <c r="M508" s="2" t="str">
        <f>VLOOKUP(H508, '쿼리1'!$A:$R, 17, 0)</f>
        <v>단면1도(청색)-꼬미다)콘스타치 2kg (두께변경)</v>
      </c>
      <c r="N508" s="2" t="str">
        <f>VLOOKUP(H508, '쿼리1'!$A:$P, 15, 0)</f>
        <v>PE튜브(투명)100</v>
      </c>
      <c r="O508" s="2">
        <v>21150216</v>
      </c>
      <c r="P508" s="2" t="str">
        <f>VLOOKUP(H508, '쿼리1'!$A:$R, 17, 0)</f>
        <v>단면1도(청색)-꼬미다)콘스타치 2kg (두께변경)</v>
      </c>
      <c r="Q508" s="4">
        <f>VLOOKUP(H508, '쿼리1'!$A:$U, 20, 0)</f>
        <v>20000</v>
      </c>
      <c r="R508" s="2" t="s">
        <v>5397</v>
      </c>
      <c r="S508" s="2" t="s">
        <v>5397</v>
      </c>
      <c r="T508" s="2" t="s">
        <v>5397</v>
      </c>
      <c r="U508" s="2" t="s">
        <v>5397</v>
      </c>
      <c r="V508" s="2" t="s">
        <v>5388</v>
      </c>
      <c r="W508" s="2" t="s">
        <v>5388</v>
      </c>
      <c r="X508" s="6" t="str">
        <f>IFERROR(W508-V508, "X")</f>
        <v>X</v>
      </c>
      <c r="Y508" s="2" t="s">
        <v>5388</v>
      </c>
      <c r="Z508" s="2" t="s">
        <v>5388</v>
      </c>
      <c r="AA508" s="6" t="str">
        <f t="shared" si="457"/>
        <v>X</v>
      </c>
      <c r="AB508" s="2" t="s">
        <v>5388</v>
      </c>
      <c r="AC508" s="2" t="s">
        <v>5388</v>
      </c>
      <c r="AD508" s="6" t="str">
        <f t="shared" si="463"/>
        <v>X</v>
      </c>
      <c r="AE508" s="2" t="s">
        <v>5388</v>
      </c>
      <c r="AF508" s="2" t="s">
        <v>5388</v>
      </c>
      <c r="AG508" s="2" t="str">
        <f>IFERROR(AF508-AE508, "X")</f>
        <v>X</v>
      </c>
      <c r="AH508" s="2" t="s">
        <v>5388</v>
      </c>
      <c r="AI508" s="3">
        <v>45590</v>
      </c>
      <c r="AJ508" s="3">
        <f ca="1">TODAY()</f>
        <v>45656</v>
      </c>
      <c r="AK508" s="2">
        <f t="shared" si="422"/>
        <v>-66</v>
      </c>
      <c r="AL508" s="2" t="str">
        <f>IF(C508&lt;0, "진행중", "지연")</f>
        <v>진행중</v>
      </c>
      <c r="AM508" s="2" t="str">
        <f t="shared" si="423"/>
        <v>진행중(-66)</v>
      </c>
      <c r="AN508" s="9">
        <f t="shared" si="424"/>
        <v>0</v>
      </c>
      <c r="AO508" s="9">
        <f t="shared" si="425"/>
        <v>45590</v>
      </c>
      <c r="AP508" s="9">
        <f ca="1">TODAY()</f>
        <v>45656</v>
      </c>
      <c r="AQ508" s="6">
        <f ca="1">AO508-AP508</f>
        <v>-66</v>
      </c>
      <c r="AR508" s="12">
        <f t="shared" ca="1" si="426"/>
        <v>-66</v>
      </c>
      <c r="AS508" t="str">
        <f ca="1">IF(AQ508&lt;0, "진행중", "지연")</f>
        <v>진행중</v>
      </c>
      <c r="AT508" t="str">
        <f t="shared" ca="1" si="427"/>
        <v>진행중(-66)</v>
      </c>
    </row>
    <row r="509" spans="2:46" x14ac:dyDescent="0.3">
      <c r="B509" s="2" t="s">
        <v>5578</v>
      </c>
      <c r="C509" s="7">
        <v>-18</v>
      </c>
      <c r="D509" s="2" t="s">
        <v>5443</v>
      </c>
      <c r="E509" s="2"/>
      <c r="F509" s="2"/>
      <c r="G509" s="2" t="s">
        <v>5433</v>
      </c>
      <c r="H509" s="2" t="s">
        <v>3871</v>
      </c>
      <c r="I509" s="2" t="str">
        <f t="shared" si="415"/>
        <v>20240926-2119P0013-인쇄</v>
      </c>
      <c r="J509" s="2" t="str">
        <f t="shared" si="416"/>
        <v>20240926-2119P0013-합지</v>
      </c>
      <c r="K509" s="2" t="str">
        <f t="shared" si="417"/>
        <v>20240926-2119P0013-분단</v>
      </c>
      <c r="L509" s="2" t="str">
        <f t="shared" si="418"/>
        <v>20240926-2119P0013-제대</v>
      </c>
      <c r="M509" s="2" t="str">
        <f>VLOOKUP(H509, '쿼리1'!$A:$R, 17, 0)</f>
        <v>1도(2194c)-EPP 50Liters-PolliMolli</v>
      </c>
      <c r="N509" s="2" t="str">
        <f>VLOOKUP(H509, '쿼리1'!$A:$P, 15, 0)</f>
        <v>PE튜브(투명/대방)70</v>
      </c>
      <c r="O509" s="2" t="s">
        <v>5746</v>
      </c>
      <c r="P509" s="2" t="str">
        <f>VLOOKUP(H509, '쿼리1'!$A:$R, 17, 0)</f>
        <v>1도(2194c)-EPP 50Liters-PolliMolli</v>
      </c>
      <c r="Q509" s="4">
        <f>VLOOKUP(H509, '쿼리1'!$A:$U, 20, 0)</f>
        <v>10000</v>
      </c>
      <c r="R509" s="2" t="s">
        <v>31</v>
      </c>
      <c r="S509" s="2" t="s">
        <v>5397</v>
      </c>
      <c r="T509" s="2" t="s">
        <v>5397</v>
      </c>
      <c r="U509" s="2" t="s">
        <v>31</v>
      </c>
      <c r="V509" s="3">
        <v>45566</v>
      </c>
      <c r="W509" s="3">
        <v>45574</v>
      </c>
      <c r="X509" s="6" t="str">
        <f>IFERROR(IF(W509-V509&gt;0, "+" &amp; (W509-V509), W509-V509), "X")</f>
        <v>+8</v>
      </c>
      <c r="Y509" s="2" t="s">
        <v>5388</v>
      </c>
      <c r="Z509" s="3" t="s">
        <v>5388</v>
      </c>
      <c r="AA509" s="6" t="str">
        <f t="shared" si="457"/>
        <v>X</v>
      </c>
      <c r="AB509" s="3" t="s">
        <v>5388</v>
      </c>
      <c r="AC509" s="2" t="s">
        <v>5388</v>
      </c>
      <c r="AD509" s="6" t="str">
        <f t="shared" si="463"/>
        <v>X</v>
      </c>
      <c r="AE509" s="3">
        <v>45568</v>
      </c>
      <c r="AF509" s="3">
        <v>45586</v>
      </c>
      <c r="AG509" s="2" t="str">
        <f>IFERROR(IF(AF509-AE509&gt;0, "+" &amp; (AF509-AE509), AF509-AE509), "X")</f>
        <v>+18</v>
      </c>
      <c r="AH509" s="3">
        <v>45586</v>
      </c>
      <c r="AI509" s="3">
        <f>AE509</f>
        <v>45568</v>
      </c>
      <c r="AJ509" s="3"/>
      <c r="AK509" s="2">
        <f t="shared" si="422"/>
        <v>-18</v>
      </c>
      <c r="AL509" s="2" t="s">
        <v>5567</v>
      </c>
      <c r="AM509" s="2" t="str">
        <f t="shared" si="423"/>
        <v>생산완료(-18)</v>
      </c>
      <c r="AN509" s="9">
        <f t="shared" si="424"/>
        <v>45586</v>
      </c>
      <c r="AO509" s="9">
        <f t="shared" si="425"/>
        <v>45568</v>
      </c>
      <c r="AP509" s="9"/>
      <c r="AQ509" s="2">
        <f>AO509-AN509</f>
        <v>-18</v>
      </c>
      <c r="AR509" s="12">
        <f t="shared" si="426"/>
        <v>-18</v>
      </c>
      <c r="AS509" t="s">
        <v>5567</v>
      </c>
      <c r="AT509" t="str">
        <f t="shared" si="427"/>
        <v>생산완료(-18)</v>
      </c>
    </row>
    <row r="510" spans="2:46" x14ac:dyDescent="0.3">
      <c r="B510" s="2" t="s">
        <v>5626</v>
      </c>
      <c r="C510" s="8">
        <v>-68</v>
      </c>
      <c r="D510" s="2"/>
      <c r="E510" s="2"/>
      <c r="F510" s="2"/>
      <c r="G510" s="2"/>
      <c r="H510" s="2" t="s">
        <v>1274</v>
      </c>
      <c r="I510" s="2" t="str">
        <f t="shared" si="415"/>
        <v>20240926-2419N0024-인쇄</v>
      </c>
      <c r="J510" s="2" t="str">
        <f t="shared" si="416"/>
        <v>20240926-2419N0024-합지</v>
      </c>
      <c r="K510" s="2" t="str">
        <f t="shared" si="417"/>
        <v>20240926-2419N0024-분단</v>
      </c>
      <c r="L510" s="2" t="str">
        <f t="shared" si="418"/>
        <v>20240926-2419N0024-제대</v>
      </c>
      <c r="M510" s="2" t="str">
        <f>VLOOKUP(H510, '쿼리1'!$A:$R, 17, 0)</f>
        <v>무지</v>
      </c>
      <c r="N510" s="2" t="str">
        <f>VLOOKUP(H510, '쿼리1'!$A:$P, 15, 0)</f>
        <v>HD튜브(반투명)15</v>
      </c>
      <c r="O510" s="2" t="s">
        <v>5747</v>
      </c>
      <c r="P510" s="2" t="str">
        <f>VLOOKUP(H510, '쿼리1'!$A:$R, 17, 0)</f>
        <v>무지</v>
      </c>
      <c r="Q510" s="4">
        <f>VLOOKUP(H510, '쿼리1'!$A:$U, 20, 0)</f>
        <v>12000</v>
      </c>
      <c r="R510" s="2" t="s">
        <v>5397</v>
      </c>
      <c r="S510" s="2" t="s">
        <v>5397</v>
      </c>
      <c r="T510" s="2" t="s">
        <v>5397</v>
      </c>
      <c r="U510" s="2" t="s">
        <v>5397</v>
      </c>
      <c r="V510" s="2" t="s">
        <v>5388</v>
      </c>
      <c r="W510" s="2" t="s">
        <v>5388</v>
      </c>
      <c r="X510" s="6" t="str">
        <f>IFERROR(W510-V510, "X")</f>
        <v>X</v>
      </c>
      <c r="Y510" s="2" t="s">
        <v>5388</v>
      </c>
      <c r="Z510" s="2" t="s">
        <v>5388</v>
      </c>
      <c r="AA510" s="6" t="str">
        <f t="shared" si="457"/>
        <v>X</v>
      </c>
      <c r="AB510" s="2" t="s">
        <v>5388</v>
      </c>
      <c r="AC510" s="2" t="s">
        <v>5388</v>
      </c>
      <c r="AD510" s="6" t="str">
        <f t="shared" si="463"/>
        <v>X</v>
      </c>
      <c r="AE510" s="2" t="s">
        <v>5388</v>
      </c>
      <c r="AF510" s="2" t="s">
        <v>5388</v>
      </c>
      <c r="AG510" s="2" t="str">
        <f>IFERROR(AF510-AE510, "X")</f>
        <v>X</v>
      </c>
      <c r="AH510" s="2" t="s">
        <v>5388</v>
      </c>
      <c r="AI510" s="3">
        <v>45588</v>
      </c>
      <c r="AJ510" s="3">
        <f t="shared" ref="AJ510:AJ513" ca="1" si="466">TODAY()</f>
        <v>45656</v>
      </c>
      <c r="AK510" s="2">
        <f t="shared" si="422"/>
        <v>-68</v>
      </c>
      <c r="AL510" s="2" t="str">
        <f>IF(C510&lt;0, "진행중", "지연")</f>
        <v>진행중</v>
      </c>
      <c r="AM510" s="2" t="str">
        <f t="shared" si="423"/>
        <v>진행중(-68)</v>
      </c>
      <c r="AN510" s="9">
        <f t="shared" si="424"/>
        <v>0</v>
      </c>
      <c r="AO510" s="9">
        <f t="shared" si="425"/>
        <v>45588</v>
      </c>
      <c r="AP510" s="9">
        <f t="shared" ref="AP510:AP513" ca="1" si="467">TODAY()</f>
        <v>45656</v>
      </c>
      <c r="AQ510" s="6">
        <f t="shared" ref="AQ510:AQ513" ca="1" si="468">AO510-AP510</f>
        <v>-68</v>
      </c>
      <c r="AR510" s="12">
        <f t="shared" ca="1" si="426"/>
        <v>-68</v>
      </c>
      <c r="AS510" t="str">
        <f t="shared" ref="AS510:AS513" ca="1" si="469">IF(AQ510&lt;0, "진행중", "지연")</f>
        <v>진행중</v>
      </c>
      <c r="AT510" t="str">
        <f t="shared" ca="1" si="427"/>
        <v>진행중(-68)</v>
      </c>
    </row>
    <row r="511" spans="2:46" x14ac:dyDescent="0.3">
      <c r="B511" s="2" t="s">
        <v>5628</v>
      </c>
      <c r="C511" s="8">
        <v>-67</v>
      </c>
      <c r="D511" s="2"/>
      <c r="E511" s="2"/>
      <c r="F511" s="2"/>
      <c r="G511" s="2"/>
      <c r="H511" s="2" t="s">
        <v>496</v>
      </c>
      <c r="I511" s="2" t="str">
        <f t="shared" si="415"/>
        <v>20240926-3000169134-인쇄</v>
      </c>
      <c r="J511" s="2" t="str">
        <f t="shared" si="416"/>
        <v>20240926-3000169134-합지</v>
      </c>
      <c r="K511" s="2" t="str">
        <f t="shared" si="417"/>
        <v>20240926-3000169134-분단</v>
      </c>
      <c r="L511" s="2" t="str">
        <f t="shared" si="418"/>
        <v>20240926-3000169134-제대</v>
      </c>
      <c r="M511" s="2" t="str">
        <f>VLOOKUP(H511, '쿼리1'!$A:$R, 17, 0)</f>
        <v>5도-(주)비지에프푸드-명작 계란가득 유부초밥</v>
      </c>
      <c r="N511" s="2" t="str">
        <f>VLOOKUP(H511, '쿼리1'!$A:$P, 15, 0)</f>
        <v>PP(투명)40</v>
      </c>
      <c r="O511" s="2">
        <v>3000169134</v>
      </c>
      <c r="P511" s="2" t="str">
        <f>VLOOKUP(H511, '쿼리1'!$A:$R, 17, 0)</f>
        <v>5도-(주)비지에프푸드-명작 계란가득 유부초밥</v>
      </c>
      <c r="Q511" s="4">
        <f>VLOOKUP(H511, '쿼리1'!$A:$U, 20, 0)</f>
        <v>100000</v>
      </c>
      <c r="R511" s="2" t="s">
        <v>5397</v>
      </c>
      <c r="S511" s="2" t="s">
        <v>5397</v>
      </c>
      <c r="T511" s="2" t="s">
        <v>5397</v>
      </c>
      <c r="U511" s="2" t="s">
        <v>5397</v>
      </c>
      <c r="V511" s="2" t="s">
        <v>5388</v>
      </c>
      <c r="W511" s="2" t="s">
        <v>5388</v>
      </c>
      <c r="X511" s="6" t="str">
        <f>IFERROR(W511-V511, "X")</f>
        <v>X</v>
      </c>
      <c r="Y511" s="2" t="s">
        <v>5388</v>
      </c>
      <c r="Z511" s="2" t="s">
        <v>5388</v>
      </c>
      <c r="AA511" s="6" t="str">
        <f t="shared" si="457"/>
        <v>X</v>
      </c>
      <c r="AB511" s="2" t="s">
        <v>5388</v>
      </c>
      <c r="AC511" s="2" t="s">
        <v>5388</v>
      </c>
      <c r="AD511" s="6" t="str">
        <f t="shared" si="463"/>
        <v>X</v>
      </c>
      <c r="AE511" s="2" t="s">
        <v>5388</v>
      </c>
      <c r="AF511" s="2" t="s">
        <v>5388</v>
      </c>
      <c r="AG511" s="2" t="str">
        <f>IFERROR(AF511-AE511, "X")</f>
        <v>X</v>
      </c>
      <c r="AH511" s="2" t="s">
        <v>5388</v>
      </c>
      <c r="AI511" s="3">
        <v>45589</v>
      </c>
      <c r="AJ511" s="3">
        <f t="shared" ca="1" si="466"/>
        <v>45656</v>
      </c>
      <c r="AK511" s="2">
        <f t="shared" si="422"/>
        <v>-67</v>
      </c>
      <c r="AL511" s="2" t="str">
        <f>IF(C511&lt;0, "진행중", "지연")</f>
        <v>진행중</v>
      </c>
      <c r="AM511" s="2" t="str">
        <f t="shared" si="423"/>
        <v>진행중(-67)</v>
      </c>
      <c r="AN511" s="9">
        <f t="shared" si="424"/>
        <v>0</v>
      </c>
      <c r="AO511" s="9">
        <f t="shared" si="425"/>
        <v>45644</v>
      </c>
      <c r="AP511" s="9">
        <f t="shared" ca="1" si="467"/>
        <v>45656</v>
      </c>
      <c r="AQ511" s="6">
        <f t="shared" ca="1" si="468"/>
        <v>-12</v>
      </c>
      <c r="AR511" s="12">
        <f t="shared" ca="1" si="426"/>
        <v>-12</v>
      </c>
      <c r="AS511" t="str">
        <f t="shared" ca="1" si="469"/>
        <v>진행중</v>
      </c>
      <c r="AT511" t="str">
        <f t="shared" ca="1" si="427"/>
        <v>진행중(-12)</v>
      </c>
    </row>
    <row r="512" spans="2:46" x14ac:dyDescent="0.3">
      <c r="B512" s="2" t="s">
        <v>5629</v>
      </c>
      <c r="C512" s="8">
        <v>-63</v>
      </c>
      <c r="D512" s="2"/>
      <c r="E512" s="2"/>
      <c r="F512" s="2"/>
      <c r="G512" s="2"/>
      <c r="H512" s="2" t="s">
        <v>5325</v>
      </c>
      <c r="I512" s="2" t="str">
        <f t="shared" si="415"/>
        <v>20240926-3000169173-인쇄</v>
      </c>
      <c r="J512" s="2" t="str">
        <f t="shared" si="416"/>
        <v>20240926-3000169173-합지</v>
      </c>
      <c r="K512" s="2" t="str">
        <f t="shared" si="417"/>
        <v>20240926-3000169173-분단</v>
      </c>
      <c r="L512" s="2" t="str">
        <f t="shared" si="418"/>
        <v>20240926-3000169173-제대</v>
      </c>
      <c r="M512" s="2" t="str">
        <f>VLOOKUP(H512, '쿼리1'!$A:$R, 17, 0)</f>
        <v>7도-(주)조이푸드-스웰리 햇살 쿠키슈</v>
      </c>
      <c r="N512" s="2" t="str">
        <f>VLOOKUP(H512, '쿼리1'!$A:$P, 15, 0)</f>
        <v>유포지80</v>
      </c>
      <c r="O512" s="2">
        <v>3000169173</v>
      </c>
      <c r="P512" s="2" t="str">
        <f>VLOOKUP(H512, '쿼리1'!$A:$R, 17, 0)</f>
        <v>7도-(주)조이푸드-스웰리 햇살 쿠키슈</v>
      </c>
      <c r="Q512" s="4">
        <f>VLOOKUP(H512, '쿼리1'!$A:$U, 20, 0)</f>
        <v>4000</v>
      </c>
      <c r="R512" s="2" t="s">
        <v>5397</v>
      </c>
      <c r="S512" s="2" t="s">
        <v>5397</v>
      </c>
      <c r="T512" s="2" t="s">
        <v>5397</v>
      </c>
      <c r="U512" s="2" t="s">
        <v>5397</v>
      </c>
      <c r="V512" s="2" t="s">
        <v>5388</v>
      </c>
      <c r="W512" s="2" t="s">
        <v>5388</v>
      </c>
      <c r="X512" s="6" t="str">
        <f>IFERROR(W512-V512, "X")</f>
        <v>X</v>
      </c>
      <c r="Y512" s="2" t="s">
        <v>5388</v>
      </c>
      <c r="Z512" s="2" t="s">
        <v>5388</v>
      </c>
      <c r="AA512" s="6" t="str">
        <f t="shared" si="457"/>
        <v>X</v>
      </c>
      <c r="AB512" s="2" t="s">
        <v>5388</v>
      </c>
      <c r="AC512" s="2" t="s">
        <v>5388</v>
      </c>
      <c r="AD512" s="6" t="str">
        <f t="shared" si="463"/>
        <v>X</v>
      </c>
      <c r="AE512" s="2" t="s">
        <v>5388</v>
      </c>
      <c r="AF512" s="2" t="s">
        <v>5388</v>
      </c>
      <c r="AG512" s="2" t="str">
        <f>IFERROR(AF512-AE512, "X")</f>
        <v>X</v>
      </c>
      <c r="AH512" s="2" t="s">
        <v>5388</v>
      </c>
      <c r="AI512" s="3">
        <v>45593</v>
      </c>
      <c r="AJ512" s="3">
        <f t="shared" ca="1" si="466"/>
        <v>45656</v>
      </c>
      <c r="AK512" s="2">
        <f t="shared" si="422"/>
        <v>-63</v>
      </c>
      <c r="AL512" s="2" t="str">
        <f>IF(C512&lt;0, "진행중", "지연")</f>
        <v>진행중</v>
      </c>
      <c r="AM512" s="2" t="str">
        <f t="shared" si="423"/>
        <v>진행중(-63)</v>
      </c>
      <c r="AN512" s="9">
        <f t="shared" si="424"/>
        <v>0</v>
      </c>
      <c r="AO512" s="9">
        <f t="shared" si="425"/>
        <v>45593</v>
      </c>
      <c r="AP512" s="9">
        <f t="shared" ca="1" si="467"/>
        <v>45656</v>
      </c>
      <c r="AQ512" s="6">
        <f t="shared" ca="1" si="468"/>
        <v>-63</v>
      </c>
      <c r="AR512" s="12">
        <f t="shared" ca="1" si="426"/>
        <v>-63</v>
      </c>
      <c r="AS512" t="str">
        <f t="shared" ca="1" si="469"/>
        <v>진행중</v>
      </c>
      <c r="AT512" t="str">
        <f t="shared" ca="1" si="427"/>
        <v>진행중(-63)</v>
      </c>
    </row>
    <row r="513" spans="2:46" x14ac:dyDescent="0.3">
      <c r="B513" s="2" t="s">
        <v>5630</v>
      </c>
      <c r="C513" s="8">
        <v>-69</v>
      </c>
      <c r="D513" s="2"/>
      <c r="E513" s="2"/>
      <c r="F513" s="2"/>
      <c r="G513" s="2"/>
      <c r="H513" s="2" t="s">
        <v>5330</v>
      </c>
      <c r="I513" s="2" t="str">
        <f t="shared" si="415"/>
        <v>20240926-3000169174-인쇄</v>
      </c>
      <c r="J513" s="2" t="str">
        <f t="shared" si="416"/>
        <v>20240926-3000169174-합지</v>
      </c>
      <c r="K513" s="2" t="str">
        <f t="shared" si="417"/>
        <v>20240926-3000169174-분단</v>
      </c>
      <c r="L513" s="2" t="str">
        <f t="shared" si="418"/>
        <v>20240926-3000169174-제대</v>
      </c>
      <c r="M513" s="2" t="str">
        <f>VLOOKUP(H513, '쿼리1'!$A:$R, 17, 0)</f>
        <v>7도-(주)조이푸드-스웰리 포도솜솜 크림빵</v>
      </c>
      <c r="N513" s="2" t="str">
        <f>VLOOKUP(H513, '쿼리1'!$A:$P, 15, 0)</f>
        <v>유포지80</v>
      </c>
      <c r="O513" s="2">
        <v>3000169174</v>
      </c>
      <c r="P513" s="2" t="str">
        <f>VLOOKUP(H513, '쿼리1'!$A:$R, 17, 0)</f>
        <v>7도-(주)조이푸드-스웰리 포도솜솜 크림빵</v>
      </c>
      <c r="Q513" s="4">
        <f>VLOOKUP(H513, '쿼리1'!$A:$U, 20, 0)</f>
        <v>4000</v>
      </c>
      <c r="R513" s="2" t="s">
        <v>5397</v>
      </c>
      <c r="S513" s="2" t="s">
        <v>5397</v>
      </c>
      <c r="T513" s="2" t="s">
        <v>5397</v>
      </c>
      <c r="U513" s="2" t="s">
        <v>5397</v>
      </c>
      <c r="V513" s="2" t="s">
        <v>5388</v>
      </c>
      <c r="W513" s="2" t="s">
        <v>5388</v>
      </c>
      <c r="X513" s="6" t="str">
        <f>IFERROR(W513-V513, "X")</f>
        <v>X</v>
      </c>
      <c r="Y513" s="2" t="s">
        <v>5388</v>
      </c>
      <c r="Z513" s="2" t="s">
        <v>5388</v>
      </c>
      <c r="AA513" s="6" t="str">
        <f t="shared" si="457"/>
        <v>X</v>
      </c>
      <c r="AB513" s="2" t="s">
        <v>5388</v>
      </c>
      <c r="AC513" s="2" t="s">
        <v>5388</v>
      </c>
      <c r="AD513" s="6" t="str">
        <f t="shared" si="463"/>
        <v>X</v>
      </c>
      <c r="AE513" s="2" t="s">
        <v>5388</v>
      </c>
      <c r="AF513" s="2" t="s">
        <v>5388</v>
      </c>
      <c r="AG513" s="2" t="str">
        <f>IFERROR(AF513-AE513, "X")</f>
        <v>X</v>
      </c>
      <c r="AH513" s="2" t="s">
        <v>5388</v>
      </c>
      <c r="AI513" s="3">
        <v>45587</v>
      </c>
      <c r="AJ513" s="3">
        <f t="shared" ca="1" si="466"/>
        <v>45656</v>
      </c>
      <c r="AK513" s="2">
        <f t="shared" si="422"/>
        <v>-69</v>
      </c>
      <c r="AL513" s="2" t="str">
        <f>IF(C513&lt;0, "진행중", "지연")</f>
        <v>진행중</v>
      </c>
      <c r="AM513" s="2" t="str">
        <f t="shared" si="423"/>
        <v>진행중(-69)</v>
      </c>
      <c r="AN513" s="9">
        <f t="shared" si="424"/>
        <v>0</v>
      </c>
      <c r="AO513" s="9">
        <f t="shared" si="425"/>
        <v>45587</v>
      </c>
      <c r="AP513" s="9">
        <f t="shared" ca="1" si="467"/>
        <v>45656</v>
      </c>
      <c r="AQ513" s="6">
        <f t="shared" ca="1" si="468"/>
        <v>-69</v>
      </c>
      <c r="AR513" s="12">
        <f t="shared" ca="1" si="426"/>
        <v>-69</v>
      </c>
      <c r="AS513" t="str">
        <f t="shared" ca="1" si="469"/>
        <v>진행중</v>
      </c>
      <c r="AT513" t="str">
        <f t="shared" ca="1" si="427"/>
        <v>진행중(-69)</v>
      </c>
    </row>
    <row r="514" spans="2:46" x14ac:dyDescent="0.3">
      <c r="B514" s="2" t="s">
        <v>5409</v>
      </c>
      <c r="C514" s="7">
        <v>0</v>
      </c>
      <c r="D514" s="2" t="s">
        <v>5451</v>
      </c>
      <c r="E514" s="2" t="s">
        <v>5405</v>
      </c>
      <c r="F514" s="2"/>
      <c r="G514" s="2" t="s">
        <v>5409</v>
      </c>
      <c r="H514" s="2" t="s">
        <v>1942</v>
      </c>
      <c r="I514" s="2" t="str">
        <f t="shared" si="415"/>
        <v>20240927-1000150490-인쇄</v>
      </c>
      <c r="J514" s="2" t="str">
        <f t="shared" si="416"/>
        <v>20240927-1000150490-합지</v>
      </c>
      <c r="K514" s="2" t="str">
        <f t="shared" si="417"/>
        <v>20240927-1000150490-분단</v>
      </c>
      <c r="L514" s="2" t="str">
        <f t="shared" si="418"/>
        <v>20240927-1000150490-제대</v>
      </c>
      <c r="M514" s="2" t="str">
        <f>VLOOKUP(H514, '쿼리1'!$A:$R, 17, 0)</f>
        <v>5도-칼맞은 오징어 250g</v>
      </c>
      <c r="N514" s="2" t="str">
        <f>VLOOKUP(H514, '쿼리1'!$A:$P, 15, 0)</f>
        <v>오씨피피(투명)80</v>
      </c>
      <c r="O514" s="2">
        <v>1000150490</v>
      </c>
      <c r="P514" s="2" t="str">
        <f>VLOOKUP(H514, '쿼리1'!$A:$R, 17, 0)</f>
        <v>5도-칼맞은 오징어 250g</v>
      </c>
      <c r="Q514" s="4">
        <f>VLOOKUP(H514, '쿼리1'!$A:$U, 20, 0)</f>
        <v>26086</v>
      </c>
      <c r="R514" s="2" t="s">
        <v>31</v>
      </c>
      <c r="S514" s="2" t="s">
        <v>31</v>
      </c>
      <c r="T514" s="2" t="s">
        <v>5397</v>
      </c>
      <c r="U514" s="2" t="s">
        <v>31</v>
      </c>
      <c r="V514" s="3">
        <v>45568</v>
      </c>
      <c r="W514" s="3">
        <v>45572</v>
      </c>
      <c r="X514" s="6" t="str">
        <f t="shared" ref="X514:X515" si="470">IFERROR(IF(W514-V514&gt;0, "+" &amp; (W514-V514), W514-V514), "X")</f>
        <v>+4</v>
      </c>
      <c r="Y514" s="3">
        <v>45573</v>
      </c>
      <c r="Z514" s="3">
        <v>45572</v>
      </c>
      <c r="AA514" s="6">
        <f t="shared" ref="AA514:AA528" si="471">IFERROR(IF(Z514-Y514&gt;0, "+" &amp; (Z514-Y514), Z514-Y514), "X")</f>
        <v>-1</v>
      </c>
      <c r="AB514" s="3" t="s">
        <v>5388</v>
      </c>
      <c r="AC514" s="2" t="s">
        <v>5388</v>
      </c>
      <c r="AD514" s="6" t="str">
        <f t="shared" si="463"/>
        <v>X</v>
      </c>
      <c r="AE514" s="3">
        <v>45575</v>
      </c>
      <c r="AF514" s="3">
        <v>45575</v>
      </c>
      <c r="AG514" s="2">
        <f>IFERROR(IF(AF514-AE514&gt;0, "+" &amp; (AF514-AE514), AF514-AE514), "X")</f>
        <v>0</v>
      </c>
      <c r="AH514" s="3">
        <v>45575</v>
      </c>
      <c r="AI514" s="3">
        <f>AE514</f>
        <v>45575</v>
      </c>
      <c r="AJ514" s="3"/>
      <c r="AK514" s="2">
        <f t="shared" si="422"/>
        <v>0</v>
      </c>
      <c r="AL514" s="2" t="s">
        <v>5567</v>
      </c>
      <c r="AM514" s="2" t="str">
        <f t="shared" si="423"/>
        <v>생산완료(0)</v>
      </c>
      <c r="AN514" s="9">
        <f t="shared" si="424"/>
        <v>45575</v>
      </c>
      <c r="AO514" s="9">
        <f t="shared" si="425"/>
        <v>45575</v>
      </c>
      <c r="AP514" s="9"/>
      <c r="AQ514" s="2">
        <f t="shared" ref="AQ514:AQ555" si="472">AO514-AN514</f>
        <v>0</v>
      </c>
      <c r="AR514" s="12">
        <f t="shared" si="426"/>
        <v>0</v>
      </c>
      <c r="AS514" t="s">
        <v>5567</v>
      </c>
      <c r="AT514" t="str">
        <f t="shared" si="427"/>
        <v>생산완료(0)</v>
      </c>
    </row>
    <row r="515" spans="2:46" x14ac:dyDescent="0.3">
      <c r="B515" s="2" t="s">
        <v>5412</v>
      </c>
      <c r="C515" s="7">
        <v>1</v>
      </c>
      <c r="D515" s="2" t="s">
        <v>5405</v>
      </c>
      <c r="E515" s="2" t="s">
        <v>5409</v>
      </c>
      <c r="F515" s="2" t="s">
        <v>5405</v>
      </c>
      <c r="G515" s="2"/>
      <c r="H515" s="2" t="s">
        <v>2703</v>
      </c>
      <c r="I515" s="2" t="str">
        <f t="shared" si="415"/>
        <v>20240927-1000160573-인쇄</v>
      </c>
      <c r="J515" s="2" t="str">
        <f t="shared" si="416"/>
        <v>20240927-1000160573-합지</v>
      </c>
      <c r="K515" s="2" t="str">
        <f t="shared" si="417"/>
        <v>20240927-1000160573-분단</v>
      </c>
      <c r="L515" s="2" t="str">
        <f t="shared" si="418"/>
        <v>20240927-1000160573-제대</v>
      </c>
      <c r="M515" s="2" t="str">
        <f>VLOOKUP(H515, '쿼리1'!$A:$R, 17, 0)</f>
        <v>1도-베트남 반미-빵류 90~95g 연속무늬</v>
      </c>
      <c r="N515" s="2" t="str">
        <f>VLOOKUP(H515, '쿼리1'!$A:$P, 15, 0)</f>
        <v>오씨피피(투명)60</v>
      </c>
      <c r="O515" s="2">
        <v>1000160573</v>
      </c>
      <c r="P515" s="2" t="str">
        <f>VLOOKUP(H515, '쿼리1'!$A:$R, 17, 0)</f>
        <v>1도-베트남 반미-빵류 90~95g 연속무늬</v>
      </c>
      <c r="Q515" s="4">
        <f>VLOOKUP(H515, '쿼리1'!$A:$U, 20, 0)</f>
        <v>24</v>
      </c>
      <c r="R515" s="2" t="s">
        <v>31</v>
      </c>
      <c r="S515" s="2" t="s">
        <v>31</v>
      </c>
      <c r="T515" s="2" t="s">
        <v>31</v>
      </c>
      <c r="U515" s="2" t="s">
        <v>5397</v>
      </c>
      <c r="V515" s="3">
        <v>45567</v>
      </c>
      <c r="W515" s="3">
        <v>45566</v>
      </c>
      <c r="X515" s="6">
        <f t="shared" si="470"/>
        <v>-1</v>
      </c>
      <c r="Y515" s="3">
        <v>45572</v>
      </c>
      <c r="Z515" s="3">
        <v>45572</v>
      </c>
      <c r="AA515" s="6">
        <f t="shared" si="471"/>
        <v>0</v>
      </c>
      <c r="AB515" s="3">
        <v>45573</v>
      </c>
      <c r="AC515" s="3">
        <v>45572</v>
      </c>
      <c r="AD515" s="6">
        <f>IFERROR(IF(AC515-AB515&gt;0, "+" &amp; (AC515-AB515), AC515-AB515), "X")</f>
        <v>-1</v>
      </c>
      <c r="AE515" s="2" t="s">
        <v>5388</v>
      </c>
      <c r="AF515" s="2" t="s">
        <v>5388</v>
      </c>
      <c r="AG515" s="2" t="str">
        <f>IFERROR(AF515-AE515, "X")</f>
        <v>X</v>
      </c>
      <c r="AH515" s="3">
        <v>45572</v>
      </c>
      <c r="AI515" s="3">
        <f>AB515</f>
        <v>45573</v>
      </c>
      <c r="AJ515" s="3"/>
      <c r="AK515" s="2" t="str">
        <f t="shared" si="422"/>
        <v>+1</v>
      </c>
      <c r="AL515" s="2" t="s">
        <v>5567</v>
      </c>
      <c r="AM515" s="2" t="str">
        <f t="shared" si="423"/>
        <v>생산완료(+1)</v>
      </c>
      <c r="AN515" s="9">
        <f t="shared" si="424"/>
        <v>45650</v>
      </c>
      <c r="AO515" s="9">
        <f t="shared" si="425"/>
        <v>45659</v>
      </c>
      <c r="AP515" s="9"/>
      <c r="AQ515" s="2">
        <f t="shared" si="472"/>
        <v>9</v>
      </c>
      <c r="AR515" s="12" t="str">
        <f t="shared" si="426"/>
        <v>+9</v>
      </c>
      <c r="AS515" t="s">
        <v>5567</v>
      </c>
      <c r="AT515" t="str">
        <f t="shared" si="427"/>
        <v>생산완료(+9)</v>
      </c>
    </row>
    <row r="516" spans="2:46" x14ac:dyDescent="0.3">
      <c r="B516" s="2" t="s">
        <v>5418</v>
      </c>
      <c r="C516" s="7">
        <v>-4</v>
      </c>
      <c r="D516" s="2"/>
      <c r="E516" s="2" t="s">
        <v>5416</v>
      </c>
      <c r="F516" s="2"/>
      <c r="G516" s="2" t="s">
        <v>5451</v>
      </c>
      <c r="H516" s="2" t="s">
        <v>2778</v>
      </c>
      <c r="I516" s="2" t="str">
        <f t="shared" si="415"/>
        <v>20240927-1000160680-인쇄</v>
      </c>
      <c r="J516" s="2" t="str">
        <f t="shared" si="416"/>
        <v>20240927-1000160680-합지</v>
      </c>
      <c r="K516" s="2" t="str">
        <f t="shared" si="417"/>
        <v>20240927-1000160680-분단</v>
      </c>
      <c r="L516" s="2" t="str">
        <f t="shared" si="418"/>
        <v>20240927-1000160680-제대</v>
      </c>
      <c r="M516" s="2" t="str">
        <f>VLOOKUP(H516, '쿼리1'!$A:$R, 17, 0)</f>
        <v>무지</v>
      </c>
      <c r="N516" s="2" t="str">
        <f>VLOOKUP(H516, '쿼리1'!$A:$P, 15, 0)</f>
        <v>은박93</v>
      </c>
      <c r="O516" s="2">
        <v>1000160680</v>
      </c>
      <c r="P516" s="2" t="str">
        <f>VLOOKUP(H516, '쿼리1'!$A:$R, 17, 0)</f>
        <v>무지</v>
      </c>
      <c r="Q516" s="4">
        <f>VLOOKUP(H516, '쿼리1'!$A:$U, 20, 0)</f>
        <v>10000</v>
      </c>
      <c r="R516" s="2" t="s">
        <v>5397</v>
      </c>
      <c r="S516" s="2" t="s">
        <v>31</v>
      </c>
      <c r="T516" s="2" t="s">
        <v>5397</v>
      </c>
      <c r="U516" s="2" t="s">
        <v>31</v>
      </c>
      <c r="V516" s="2" t="s">
        <v>5388</v>
      </c>
      <c r="W516" s="3" t="s">
        <v>5388</v>
      </c>
      <c r="X516" s="6" t="str">
        <f>IFERROR(W516-V516, "X")</f>
        <v>X</v>
      </c>
      <c r="Y516" s="3">
        <v>45574</v>
      </c>
      <c r="Z516" s="3">
        <v>45572</v>
      </c>
      <c r="AA516" s="6">
        <f t="shared" si="471"/>
        <v>-2</v>
      </c>
      <c r="AB516" s="3" t="s">
        <v>5388</v>
      </c>
      <c r="AC516" s="2" t="s">
        <v>5388</v>
      </c>
      <c r="AD516" s="6" t="str">
        <f>IFERROR(AC516-AB516, "X")</f>
        <v>X</v>
      </c>
      <c r="AE516" s="3">
        <v>45576</v>
      </c>
      <c r="AF516" s="3">
        <v>45580</v>
      </c>
      <c r="AG516" s="2" t="str">
        <f>IFERROR(IF(AF516-AE516&gt;0, "+" &amp; (AF516-AE516), AF516-AE516), "X")</f>
        <v>+4</v>
      </c>
      <c r="AH516" s="3">
        <v>45580</v>
      </c>
      <c r="AI516" s="3">
        <f>AE516</f>
        <v>45576</v>
      </c>
      <c r="AJ516" s="3"/>
      <c r="AK516" s="2">
        <f t="shared" si="422"/>
        <v>-4</v>
      </c>
      <c r="AL516" s="2" t="s">
        <v>5567</v>
      </c>
      <c r="AM516" s="2" t="str">
        <f t="shared" si="423"/>
        <v>생산완료(-4)</v>
      </c>
      <c r="AN516" s="9">
        <f t="shared" si="424"/>
        <v>45580</v>
      </c>
      <c r="AO516" s="9">
        <f t="shared" si="425"/>
        <v>45576</v>
      </c>
      <c r="AP516" s="9"/>
      <c r="AQ516" s="2">
        <f t="shared" si="472"/>
        <v>-4</v>
      </c>
      <c r="AR516" s="12">
        <f t="shared" si="426"/>
        <v>-4</v>
      </c>
      <c r="AS516" t="s">
        <v>5567</v>
      </c>
      <c r="AT516" t="str">
        <f t="shared" si="427"/>
        <v>생산완료(-4)</v>
      </c>
    </row>
    <row r="517" spans="2:46" x14ac:dyDescent="0.3">
      <c r="B517" s="2" t="s">
        <v>5463</v>
      </c>
      <c r="C517" s="7">
        <v>11</v>
      </c>
      <c r="D517" s="2" t="s">
        <v>5416</v>
      </c>
      <c r="E517" s="2" t="s">
        <v>5432</v>
      </c>
      <c r="F517" s="2" t="s">
        <v>5494</v>
      </c>
      <c r="G517" s="2"/>
      <c r="H517" s="2" t="s">
        <v>4846</v>
      </c>
      <c r="I517" s="2" t="str">
        <f t="shared" si="415"/>
        <v>20240927-1000160961-인쇄</v>
      </c>
      <c r="J517" s="2" t="str">
        <f t="shared" si="416"/>
        <v>20240927-1000160961-합지</v>
      </c>
      <c r="K517" s="2" t="str">
        <f t="shared" si="417"/>
        <v>20240927-1000160961-분단</v>
      </c>
      <c r="L517" s="2" t="str">
        <f t="shared" si="418"/>
        <v>20240927-1000160961-제대</v>
      </c>
      <c r="M517" s="2" t="str">
        <f>VLOOKUP(H517, '쿼리1'!$A:$R, 17, 0)</f>
        <v>7도-(주)조이푸드-자이언트 점보치즈불고기버거</v>
      </c>
      <c r="N517" s="2" t="str">
        <f>VLOOKUP(H517, '쿼리1'!$A:$P, 15, 0)</f>
        <v>오씨피피(투명)50</v>
      </c>
      <c r="O517" s="2">
        <v>1000160961</v>
      </c>
      <c r="P517" s="2" t="str">
        <f>VLOOKUP(H517, '쿼리1'!$A:$R, 17, 0)</f>
        <v>7도-(주)조이푸드-자이언트 점보치즈불고기버거</v>
      </c>
      <c r="Q517" s="4">
        <f>VLOOKUP(H517, '쿼리1'!$A:$U, 20, 0)</f>
        <v>12</v>
      </c>
      <c r="R517" s="2" t="s">
        <v>31</v>
      </c>
      <c r="S517" s="2" t="s">
        <v>31</v>
      </c>
      <c r="T517" s="2" t="s">
        <v>5399</v>
      </c>
      <c r="U517" s="2" t="s">
        <v>5397</v>
      </c>
      <c r="V517" s="3">
        <v>45568</v>
      </c>
      <c r="W517" s="3">
        <v>45566</v>
      </c>
      <c r="X517" s="6">
        <f t="shared" ref="X517:X524" si="473">IFERROR(IF(W517-V517&gt;0, "+" &amp; (W517-V517), W517-V517), "X")</f>
        <v>-2</v>
      </c>
      <c r="Y517" s="3">
        <v>45573</v>
      </c>
      <c r="Z517" s="3">
        <v>45579</v>
      </c>
      <c r="AA517" s="6" t="str">
        <f t="shared" si="471"/>
        <v>+6</v>
      </c>
      <c r="AB517" s="3">
        <v>45574</v>
      </c>
      <c r="AC517" s="5" t="s">
        <v>5396</v>
      </c>
      <c r="AD517" s="6">
        <f ca="1">TODAY()-AB517</f>
        <v>82</v>
      </c>
      <c r="AE517" s="2" t="s">
        <v>5388</v>
      </c>
      <c r="AF517" s="2" t="s">
        <v>5388</v>
      </c>
      <c r="AG517" s="2" t="str">
        <f>IFERROR(AF517-AE517, "X")</f>
        <v>X</v>
      </c>
      <c r="AH517" s="3">
        <v>45579</v>
      </c>
      <c r="AI517" s="3">
        <v>45590</v>
      </c>
      <c r="AJ517" s="3"/>
      <c r="AK517" s="2" t="str">
        <f t="shared" si="422"/>
        <v>+11</v>
      </c>
      <c r="AL517" s="2" t="s">
        <v>5567</v>
      </c>
      <c r="AM517" s="2" t="str">
        <f t="shared" si="423"/>
        <v>생산완료(+11)</v>
      </c>
      <c r="AN517" s="9">
        <f t="shared" si="424"/>
        <v>45652</v>
      </c>
      <c r="AO517" s="9">
        <f t="shared" si="425"/>
        <v>45651</v>
      </c>
      <c r="AP517" s="9"/>
      <c r="AQ517" s="2">
        <f t="shared" si="472"/>
        <v>-1</v>
      </c>
      <c r="AR517" s="12">
        <f t="shared" si="426"/>
        <v>-1</v>
      </c>
      <c r="AS517" t="s">
        <v>5567</v>
      </c>
      <c r="AT517" t="str">
        <f t="shared" si="427"/>
        <v>생산완료(-1)</v>
      </c>
    </row>
    <row r="518" spans="2:46" x14ac:dyDescent="0.3">
      <c r="B518" s="2" t="s">
        <v>5416</v>
      </c>
      <c r="C518" s="7">
        <v>-2</v>
      </c>
      <c r="D518" s="2" t="s">
        <v>5409</v>
      </c>
      <c r="E518" s="2" t="s">
        <v>5408</v>
      </c>
      <c r="F518" s="2"/>
      <c r="G518" s="2" t="s">
        <v>5424</v>
      </c>
      <c r="H518" s="2" t="s">
        <v>688</v>
      </c>
      <c r="I518" s="2" t="str">
        <f t="shared" ref="I518:I581" si="474">_xlfn.CONCAT(H518, "-", "인쇄")</f>
        <v>20240927-1000162013-인쇄</v>
      </c>
      <c r="J518" s="2" t="str">
        <f t="shared" ref="J518:J581" si="475">_xlfn.CONCAT(H518, "-", "합지")</f>
        <v>20240927-1000162013-합지</v>
      </c>
      <c r="K518" s="2" t="str">
        <f t="shared" ref="K518:K581" si="476">_xlfn.CONCAT(H518, "-", "분단")</f>
        <v>20240927-1000162013-분단</v>
      </c>
      <c r="L518" s="2" t="str">
        <f t="shared" ref="L518:L581" si="477">_xlfn.CONCAT(H518, "-", "제대")</f>
        <v>20240927-1000162013-제대</v>
      </c>
      <c r="M518" s="2" t="str">
        <f>VLOOKUP(H518, '쿼리1'!$A:$R, 17, 0)</f>
        <v>3도-쌀통닭 근위 250g</v>
      </c>
      <c r="N518" s="2" t="str">
        <f>VLOOKUP(H518, '쿼리1'!$A:$P, 15, 0)</f>
        <v>나이론70</v>
      </c>
      <c r="O518" s="2">
        <v>1000162013</v>
      </c>
      <c r="P518" s="2" t="str">
        <f>VLOOKUP(H518, '쿼리1'!$A:$R, 17, 0)</f>
        <v>3도-쌀통닭 근위 250g</v>
      </c>
      <c r="Q518" s="4">
        <f>VLOOKUP(H518, '쿼리1'!$A:$U, 20, 0)</f>
        <v>28571</v>
      </c>
      <c r="R518" s="2" t="s">
        <v>31</v>
      </c>
      <c r="S518" s="2" t="s">
        <v>31</v>
      </c>
      <c r="T518" s="2" t="s">
        <v>5397</v>
      </c>
      <c r="U518" s="2" t="s">
        <v>31</v>
      </c>
      <c r="V518" s="3">
        <v>45566</v>
      </c>
      <c r="W518" s="3">
        <v>45566</v>
      </c>
      <c r="X518" s="6">
        <f t="shared" si="473"/>
        <v>0</v>
      </c>
      <c r="Y518" s="3">
        <v>45569</v>
      </c>
      <c r="Z518" s="3">
        <v>45572</v>
      </c>
      <c r="AA518" s="6" t="str">
        <f t="shared" si="471"/>
        <v>+3</v>
      </c>
      <c r="AB518" s="3" t="s">
        <v>5388</v>
      </c>
      <c r="AC518" s="2" t="s">
        <v>5388</v>
      </c>
      <c r="AD518" s="6" t="str">
        <f>IFERROR(AC518-AB518, "X")</f>
        <v>X</v>
      </c>
      <c r="AE518" s="3">
        <v>45573</v>
      </c>
      <c r="AF518" s="3">
        <v>45575</v>
      </c>
      <c r="AG518" s="2" t="str">
        <f>IFERROR(IF(AF518-AE518&gt;0, "+" &amp; (AF518-AE518), AF518-AE518), "X")</f>
        <v>+2</v>
      </c>
      <c r="AH518" s="3">
        <v>45575</v>
      </c>
      <c r="AI518" s="3">
        <f>AE518</f>
        <v>45573</v>
      </c>
      <c r="AJ518" s="3"/>
      <c r="AK518" s="2">
        <f t="shared" ref="AK518:AK581" si="478">IF(C518&gt;0, "+"&amp;C518, C518)</f>
        <v>-2</v>
      </c>
      <c r="AL518" s="2" t="s">
        <v>5567</v>
      </c>
      <c r="AM518" s="2" t="str">
        <f t="shared" si="423"/>
        <v>생산완료(-2)</v>
      </c>
      <c r="AN518" s="9">
        <f t="shared" si="424"/>
        <v>45575</v>
      </c>
      <c r="AO518" s="9">
        <f t="shared" si="425"/>
        <v>45652</v>
      </c>
      <c r="AP518" s="9"/>
      <c r="AQ518" s="2">
        <f t="shared" si="472"/>
        <v>77</v>
      </c>
      <c r="AR518" s="12" t="str">
        <f t="shared" si="426"/>
        <v>+77</v>
      </c>
      <c r="AS518" t="s">
        <v>5567</v>
      </c>
      <c r="AT518" t="str">
        <f t="shared" si="427"/>
        <v>생산완료(+77)</v>
      </c>
    </row>
    <row r="519" spans="2:46" x14ac:dyDescent="0.3">
      <c r="B519" s="2" t="s">
        <v>5424</v>
      </c>
      <c r="C519" s="7">
        <v>2</v>
      </c>
      <c r="D519" s="2" t="s">
        <v>5405</v>
      </c>
      <c r="E519" s="2" t="s">
        <v>5405</v>
      </c>
      <c r="F519" s="2" t="s">
        <v>5416</v>
      </c>
      <c r="G519" s="2"/>
      <c r="H519" s="2" t="s">
        <v>2322</v>
      </c>
      <c r="I519" s="2" t="str">
        <f t="shared" si="474"/>
        <v>20240927-1000163787-인쇄</v>
      </c>
      <c r="J519" s="2" t="str">
        <f t="shared" si="475"/>
        <v>20240927-1000163787-합지</v>
      </c>
      <c r="K519" s="2" t="str">
        <f t="shared" si="476"/>
        <v>20240927-1000163787-분단</v>
      </c>
      <c r="L519" s="2" t="str">
        <f t="shared" si="477"/>
        <v>20240927-1000163787-제대</v>
      </c>
      <c r="M519" s="2" t="str">
        <f>VLOOKUP(H519, '쿼리1'!$A:$R, 17, 0)</f>
        <v>1도-분리배출(280x180)</v>
      </c>
      <c r="N519" s="2" t="str">
        <f>VLOOKUP(H519, '쿼리1'!$A:$P, 15, 0)</f>
        <v>나이론70</v>
      </c>
      <c r="O519" s="2">
        <v>1000163787</v>
      </c>
      <c r="P519" s="2" t="str">
        <f>VLOOKUP(H519, '쿼리1'!$A:$R, 17, 0)</f>
        <v>1도-분리배출(280x180)</v>
      </c>
      <c r="Q519" s="4">
        <f>VLOOKUP(H519, '쿼리1'!$A:$U, 20, 0)</f>
        <v>96</v>
      </c>
      <c r="R519" s="2" t="s">
        <v>31</v>
      </c>
      <c r="S519" s="2" t="s">
        <v>31</v>
      </c>
      <c r="T519" s="2" t="s">
        <v>31</v>
      </c>
      <c r="U519" s="2" t="s">
        <v>5397</v>
      </c>
      <c r="V519" s="3">
        <v>45568</v>
      </c>
      <c r="W519" s="3">
        <v>45567</v>
      </c>
      <c r="X519" s="6">
        <f t="shared" si="473"/>
        <v>-1</v>
      </c>
      <c r="Y519" s="3">
        <v>45573</v>
      </c>
      <c r="Z519" s="3">
        <v>45572</v>
      </c>
      <c r="AA519" s="6">
        <f t="shared" si="471"/>
        <v>-1</v>
      </c>
      <c r="AB519" s="3">
        <v>45574</v>
      </c>
      <c r="AC519" s="3">
        <v>45572</v>
      </c>
      <c r="AD519" s="6">
        <f t="shared" ref="AD519:AD523" si="479">IFERROR(IF(AC519-AB519&gt;0, "+" &amp; (AC519-AB519), AC519-AB519), "X")</f>
        <v>-2</v>
      </c>
      <c r="AE519" s="2" t="s">
        <v>5388</v>
      </c>
      <c r="AF519" s="2" t="s">
        <v>5388</v>
      </c>
      <c r="AG519" s="2" t="str">
        <f>IFERROR(AF519-AE519, "X")</f>
        <v>X</v>
      </c>
      <c r="AH519" s="3">
        <v>45572</v>
      </c>
      <c r="AI519" s="3">
        <f>AB519</f>
        <v>45574</v>
      </c>
      <c r="AJ519" s="3"/>
      <c r="AK519" s="2" t="str">
        <f t="shared" si="478"/>
        <v>+2</v>
      </c>
      <c r="AL519" s="2" t="s">
        <v>5567</v>
      </c>
      <c r="AM519" s="2" t="str">
        <f t="shared" ref="AM519:AM582" si="480">_xlfn.CONCAT(AL519, "(", AK519, ")")</f>
        <v>생산완료(+2)</v>
      </c>
      <c r="AN519" s="9">
        <f t="shared" ref="AN519:AN582" si="481">_xlfn.MAXIFS($AH$6:$AH$2358, $O$6:$O$2358, O519)</f>
        <v>45650</v>
      </c>
      <c r="AO519" s="9">
        <f t="shared" ref="AO519:AO582" si="482">_xlfn.MAXIFS($AI$6:$AI$2358, $O$6:$O$2358, O519)</f>
        <v>45636</v>
      </c>
      <c r="AP519" s="9"/>
      <c r="AQ519" s="2">
        <f t="shared" si="472"/>
        <v>-14</v>
      </c>
      <c r="AR519" s="12">
        <f t="shared" ref="AR519:AR582" si="483">IF(AQ519&gt;0, "+"&amp;AQ519, AQ519)</f>
        <v>-14</v>
      </c>
      <c r="AS519" t="s">
        <v>5567</v>
      </c>
      <c r="AT519" t="str">
        <f t="shared" ref="AT519:AT582" si="484">_xlfn.CONCAT(AS519, "(", AR519, ")")</f>
        <v>생산완료(-14)</v>
      </c>
    </row>
    <row r="520" spans="2:46" x14ac:dyDescent="0.3">
      <c r="B520" s="2" t="s">
        <v>5415</v>
      </c>
      <c r="C520" s="7">
        <v>-3</v>
      </c>
      <c r="D520" s="2" t="s">
        <v>5416</v>
      </c>
      <c r="E520" s="2" t="s">
        <v>5432</v>
      </c>
      <c r="F520" s="2" t="s">
        <v>5421</v>
      </c>
      <c r="G520" s="2" t="s">
        <v>5405</v>
      </c>
      <c r="H520" s="2" t="s">
        <v>2471</v>
      </c>
      <c r="I520" s="2" t="str">
        <f t="shared" si="474"/>
        <v>20240927-1000165013-인쇄</v>
      </c>
      <c r="J520" s="2" t="str">
        <f t="shared" si="475"/>
        <v>20240927-1000165013-합지</v>
      </c>
      <c r="K520" s="2" t="str">
        <f t="shared" si="476"/>
        <v>20240927-1000165013-분단</v>
      </c>
      <c r="L520" s="2" t="str">
        <f t="shared" si="477"/>
        <v>20240927-1000165013-제대</v>
      </c>
      <c r="M520" s="2" t="str">
        <f>VLOOKUP(H520, '쿼리1'!$A:$R, 17, 0)</f>
        <v>1도-반미30(Banh mi30-B4U)</v>
      </c>
      <c r="N520" s="2" t="str">
        <f>VLOOKUP(H520, '쿼리1'!$A:$P, 15, 0)</f>
        <v>오씨피피(투명)60</v>
      </c>
      <c r="O520" s="2">
        <v>1000165013</v>
      </c>
      <c r="P520" s="2" t="str">
        <f>VLOOKUP(H520, '쿼리1'!$A:$R, 17, 0)</f>
        <v>1도-반미30(Banh mi30-B4U)</v>
      </c>
      <c r="Q520" s="4">
        <f>VLOOKUP(H520, '쿼리1'!$A:$U, 20, 0)</f>
        <v>36363</v>
      </c>
      <c r="R520" s="2" t="s">
        <v>31</v>
      </c>
      <c r="S520" s="2" t="s">
        <v>31</v>
      </c>
      <c r="T520" s="2" t="s">
        <v>31</v>
      </c>
      <c r="U520" s="2" t="s">
        <v>31</v>
      </c>
      <c r="V520" s="3">
        <v>45568</v>
      </c>
      <c r="W520" s="3">
        <v>45566</v>
      </c>
      <c r="X520" s="6">
        <f t="shared" si="473"/>
        <v>-2</v>
      </c>
      <c r="Y520" s="3">
        <v>45573</v>
      </c>
      <c r="Z520" s="3">
        <v>45579</v>
      </c>
      <c r="AA520" s="6" t="str">
        <f t="shared" si="471"/>
        <v>+6</v>
      </c>
      <c r="AB520" s="3">
        <v>45574</v>
      </c>
      <c r="AC520" s="3">
        <v>45579</v>
      </c>
      <c r="AD520" s="6" t="str">
        <f t="shared" si="479"/>
        <v>+5</v>
      </c>
      <c r="AE520" s="3">
        <v>45576</v>
      </c>
      <c r="AF520" s="3">
        <v>45575</v>
      </c>
      <c r="AG520" s="2">
        <f>IFERROR(IF(AF520-AE520&gt;0, "+" &amp; (AF520-AE520), AF520-AE520), "X")</f>
        <v>-1</v>
      </c>
      <c r="AH520" s="3">
        <v>45579</v>
      </c>
      <c r="AI520" s="3">
        <f>AE520</f>
        <v>45576</v>
      </c>
      <c r="AJ520" s="3"/>
      <c r="AK520" s="2">
        <f t="shared" si="478"/>
        <v>-3</v>
      </c>
      <c r="AL520" s="2" t="s">
        <v>5567</v>
      </c>
      <c r="AM520" s="2" t="str">
        <f t="shared" si="480"/>
        <v>생산완료(-3)</v>
      </c>
      <c r="AN520" s="9">
        <f t="shared" si="481"/>
        <v>45625</v>
      </c>
      <c r="AO520" s="9">
        <f t="shared" si="482"/>
        <v>45624</v>
      </c>
      <c r="AP520" s="9"/>
      <c r="AQ520" s="2">
        <f t="shared" si="472"/>
        <v>-1</v>
      </c>
      <c r="AR520" s="12">
        <f t="shared" si="483"/>
        <v>-1</v>
      </c>
      <c r="AS520" t="s">
        <v>5567</v>
      </c>
      <c r="AT520" t="str">
        <f t="shared" si="484"/>
        <v>생산완료(-1)</v>
      </c>
    </row>
    <row r="521" spans="2:46" x14ac:dyDescent="0.3">
      <c r="B521" s="2" t="s">
        <v>5412</v>
      </c>
      <c r="C521" s="7">
        <v>1</v>
      </c>
      <c r="D521" s="2" t="s">
        <v>5405</v>
      </c>
      <c r="E521" s="2" t="s">
        <v>5409</v>
      </c>
      <c r="F521" s="2" t="s">
        <v>5405</v>
      </c>
      <c r="G521" s="2"/>
      <c r="H521" s="2" t="s">
        <v>2702</v>
      </c>
      <c r="I521" s="2" t="str">
        <f t="shared" si="474"/>
        <v>20240927-1000165668-인쇄</v>
      </c>
      <c r="J521" s="2" t="str">
        <f t="shared" si="475"/>
        <v>20240927-1000165668-합지</v>
      </c>
      <c r="K521" s="2" t="str">
        <f t="shared" si="476"/>
        <v>20240927-1000165668-분단</v>
      </c>
      <c r="L521" s="2" t="str">
        <f t="shared" si="477"/>
        <v>20240927-1000165668-제대</v>
      </c>
      <c r="M521" s="2" t="str">
        <f>VLOOKUP(H521, '쿼리1'!$A:$R, 17, 0)</f>
        <v>1도-롯데MVG-프리미엄쿠키</v>
      </c>
      <c r="N521" s="2" t="str">
        <f>VLOOKUP(H521, '쿼리1'!$A:$P, 15, 0)</f>
        <v>오씨피피(무광)50</v>
      </c>
      <c r="O521" s="2">
        <v>1000165668</v>
      </c>
      <c r="P521" s="2" t="str">
        <f>VLOOKUP(H521, '쿼리1'!$A:$R, 17, 0)</f>
        <v>1도-롯데MVG-프리미엄쿠키</v>
      </c>
      <c r="Q521" s="4">
        <f>VLOOKUP(H521, '쿼리1'!$A:$U, 20, 0)</f>
        <v>24</v>
      </c>
      <c r="R521" s="2" t="s">
        <v>31</v>
      </c>
      <c r="S521" s="2" t="s">
        <v>31</v>
      </c>
      <c r="T521" s="2" t="s">
        <v>31</v>
      </c>
      <c r="U521" s="2" t="s">
        <v>5397</v>
      </c>
      <c r="V521" s="3">
        <v>45567</v>
      </c>
      <c r="W521" s="3">
        <v>45566</v>
      </c>
      <c r="X521" s="6">
        <f t="shared" si="473"/>
        <v>-1</v>
      </c>
      <c r="Y521" s="3">
        <v>45572</v>
      </c>
      <c r="Z521" s="3">
        <v>45572</v>
      </c>
      <c r="AA521" s="6">
        <f t="shared" si="471"/>
        <v>0</v>
      </c>
      <c r="AB521" s="3">
        <v>45573</v>
      </c>
      <c r="AC521" s="3">
        <v>45572</v>
      </c>
      <c r="AD521" s="6">
        <f t="shared" si="479"/>
        <v>-1</v>
      </c>
      <c r="AE521" s="2" t="s">
        <v>5388</v>
      </c>
      <c r="AF521" s="2" t="s">
        <v>5388</v>
      </c>
      <c r="AG521" s="2" t="str">
        <f>IFERROR(AF521-AE521, "X")</f>
        <v>X</v>
      </c>
      <c r="AH521" s="3">
        <v>45572</v>
      </c>
      <c r="AI521" s="3">
        <f t="shared" ref="AI521:AI523" si="485">AB521</f>
        <v>45573</v>
      </c>
      <c r="AJ521" s="3"/>
      <c r="AK521" s="2" t="str">
        <f t="shared" si="478"/>
        <v>+1</v>
      </c>
      <c r="AL521" s="2" t="s">
        <v>5567</v>
      </c>
      <c r="AM521" s="2" t="str">
        <f t="shared" si="480"/>
        <v>생산완료(+1)</v>
      </c>
      <c r="AN521" s="9">
        <f t="shared" si="481"/>
        <v>45636</v>
      </c>
      <c r="AO521" s="9">
        <f t="shared" si="482"/>
        <v>45632</v>
      </c>
      <c r="AP521" s="9"/>
      <c r="AQ521" s="2">
        <f t="shared" si="472"/>
        <v>-4</v>
      </c>
      <c r="AR521" s="12">
        <f t="shared" si="483"/>
        <v>-4</v>
      </c>
      <c r="AS521" t="s">
        <v>5567</v>
      </c>
      <c r="AT521" t="str">
        <f t="shared" si="484"/>
        <v>생산완료(-4)</v>
      </c>
    </row>
    <row r="522" spans="2:46" x14ac:dyDescent="0.3">
      <c r="B522" s="2" t="s">
        <v>5406</v>
      </c>
      <c r="C522" s="7">
        <v>-5</v>
      </c>
      <c r="D522" s="2" t="s">
        <v>5443</v>
      </c>
      <c r="E522" s="2" t="s">
        <v>5432</v>
      </c>
      <c r="F522" s="2" t="s">
        <v>5421</v>
      </c>
      <c r="G522" s="2"/>
      <c r="H522" s="2" t="s">
        <v>4321</v>
      </c>
      <c r="I522" s="2" t="str">
        <f t="shared" si="474"/>
        <v>20240927-1000168988-인쇄</v>
      </c>
      <c r="J522" s="2" t="str">
        <f t="shared" si="475"/>
        <v>20240927-1000168988-합지</v>
      </c>
      <c r="K522" s="2" t="str">
        <f t="shared" si="476"/>
        <v>20240927-1000168988-분단</v>
      </c>
      <c r="L522" s="2" t="str">
        <f t="shared" si="477"/>
        <v>20240927-1000168988-제대</v>
      </c>
      <c r="M522" s="2" t="str">
        <f>VLOOKUP(H522, '쿼리1'!$A:$R, 17, 0)</f>
        <v>8도-(주)조이푸드-백종원 군대버거 190g(420kcl)</v>
      </c>
      <c r="N522" s="2" t="str">
        <f>VLOOKUP(H522, '쿼리1'!$A:$P, 15, 0)</f>
        <v>오씨피피(투명)50</v>
      </c>
      <c r="O522" s="2">
        <v>1000168988</v>
      </c>
      <c r="P522" s="2" t="str">
        <f>VLOOKUP(H522, '쿼리1'!$A:$R, 17, 0)</f>
        <v>8도-(주)조이푸드-백종원 군대버거 190g(420kcl)</v>
      </c>
      <c r="Q522" s="4">
        <f>VLOOKUP(H522, '쿼리1'!$A:$U, 20, 0)</f>
        <v>12</v>
      </c>
      <c r="R522" s="2" t="s">
        <v>31</v>
      </c>
      <c r="S522" s="2" t="s">
        <v>31</v>
      </c>
      <c r="T522" s="2" t="s">
        <v>31</v>
      </c>
      <c r="U522" s="2" t="s">
        <v>5397</v>
      </c>
      <c r="V522" s="3">
        <v>45568</v>
      </c>
      <c r="W522" s="3">
        <v>45576</v>
      </c>
      <c r="X522" s="6" t="str">
        <f t="shared" si="473"/>
        <v>+8</v>
      </c>
      <c r="Y522" s="3">
        <v>45573</v>
      </c>
      <c r="Z522" s="3">
        <v>45579</v>
      </c>
      <c r="AA522" s="6" t="str">
        <f t="shared" si="471"/>
        <v>+6</v>
      </c>
      <c r="AB522" s="3">
        <v>45574</v>
      </c>
      <c r="AC522" s="3">
        <v>45579</v>
      </c>
      <c r="AD522" s="6" t="str">
        <f t="shared" si="479"/>
        <v>+5</v>
      </c>
      <c r="AE522" s="2" t="s">
        <v>5388</v>
      </c>
      <c r="AF522" s="2" t="s">
        <v>5388</v>
      </c>
      <c r="AG522" s="2" t="str">
        <f>IFERROR(AF522-AE522, "X")</f>
        <v>X</v>
      </c>
      <c r="AH522" s="3">
        <v>45579</v>
      </c>
      <c r="AI522" s="3">
        <f t="shared" si="485"/>
        <v>45574</v>
      </c>
      <c r="AJ522" s="3"/>
      <c r="AK522" s="2">
        <f t="shared" si="478"/>
        <v>-5</v>
      </c>
      <c r="AL522" s="2" t="s">
        <v>5567</v>
      </c>
      <c r="AM522" s="2" t="str">
        <f t="shared" si="480"/>
        <v>생산완료(-5)</v>
      </c>
      <c r="AN522" s="9">
        <f t="shared" si="481"/>
        <v>45586</v>
      </c>
      <c r="AO522" s="9">
        <f t="shared" si="482"/>
        <v>45587</v>
      </c>
      <c r="AP522" s="9"/>
      <c r="AQ522" s="2">
        <f t="shared" si="472"/>
        <v>1</v>
      </c>
      <c r="AR522" s="12" t="str">
        <f t="shared" si="483"/>
        <v>+1</v>
      </c>
      <c r="AS522" t="s">
        <v>5567</v>
      </c>
      <c r="AT522" t="str">
        <f t="shared" si="484"/>
        <v>생산완료(+1)</v>
      </c>
    </row>
    <row r="523" spans="2:46" x14ac:dyDescent="0.3">
      <c r="B523" s="2" t="s">
        <v>5406</v>
      </c>
      <c r="C523" s="7">
        <v>-5</v>
      </c>
      <c r="D523" s="2" t="s">
        <v>5443</v>
      </c>
      <c r="E523" s="2" t="s">
        <v>5432</v>
      </c>
      <c r="F523" s="2" t="s">
        <v>5421</v>
      </c>
      <c r="G523" s="2"/>
      <c r="H523" s="2" t="s">
        <v>4297</v>
      </c>
      <c r="I523" s="2" t="str">
        <f t="shared" si="474"/>
        <v>20240927-1000169116-인쇄</v>
      </c>
      <c r="J523" s="2" t="str">
        <f t="shared" si="475"/>
        <v>20240927-1000169116-합지</v>
      </c>
      <c r="K523" s="2" t="str">
        <f t="shared" si="476"/>
        <v>20240927-1000169116-분단</v>
      </c>
      <c r="L523" s="2" t="str">
        <f t="shared" si="477"/>
        <v>20240927-1000169116-제대</v>
      </c>
      <c r="M523" s="2" t="str">
        <f>VLOOKUP(H523, '쿼리1'!$A:$R, 17, 0)</f>
        <v>7도-(주)조이푸드-블랙페퍼버거</v>
      </c>
      <c r="N523" s="2" t="str">
        <f>VLOOKUP(H523, '쿼리1'!$A:$P, 15, 0)</f>
        <v>오씨피피(투명)50</v>
      </c>
      <c r="O523" s="2">
        <v>1000169116</v>
      </c>
      <c r="P523" s="2" t="str">
        <f>VLOOKUP(H523, '쿼리1'!$A:$R, 17, 0)</f>
        <v>7도-(주)조이푸드-블랙페퍼버거</v>
      </c>
      <c r="Q523" s="4">
        <f>VLOOKUP(H523, '쿼리1'!$A:$U, 20, 0)</f>
        <v>12</v>
      </c>
      <c r="R523" s="2" t="s">
        <v>31</v>
      </c>
      <c r="S523" s="2" t="s">
        <v>31</v>
      </c>
      <c r="T523" s="2" t="s">
        <v>31</v>
      </c>
      <c r="U523" s="2" t="s">
        <v>5397</v>
      </c>
      <c r="V523" s="3">
        <v>45568</v>
      </c>
      <c r="W523" s="3">
        <v>45576</v>
      </c>
      <c r="X523" s="6" t="str">
        <f t="shared" si="473"/>
        <v>+8</v>
      </c>
      <c r="Y523" s="3">
        <v>45573</v>
      </c>
      <c r="Z523" s="3">
        <v>45579</v>
      </c>
      <c r="AA523" s="6" t="str">
        <f t="shared" si="471"/>
        <v>+6</v>
      </c>
      <c r="AB523" s="3">
        <v>45574</v>
      </c>
      <c r="AC523" s="3">
        <v>45579</v>
      </c>
      <c r="AD523" s="6" t="str">
        <f t="shared" si="479"/>
        <v>+5</v>
      </c>
      <c r="AE523" s="2" t="s">
        <v>5388</v>
      </c>
      <c r="AF523" s="2" t="s">
        <v>5388</v>
      </c>
      <c r="AG523" s="2" t="str">
        <f>IFERROR(AF523-AE523, "X")</f>
        <v>X</v>
      </c>
      <c r="AH523" s="3">
        <v>45579</v>
      </c>
      <c r="AI523" s="3">
        <f t="shared" si="485"/>
        <v>45574</v>
      </c>
      <c r="AJ523" s="3"/>
      <c r="AK523" s="2">
        <f t="shared" si="478"/>
        <v>-5</v>
      </c>
      <c r="AL523" s="2" t="s">
        <v>5567</v>
      </c>
      <c r="AM523" s="2" t="str">
        <f t="shared" si="480"/>
        <v>생산완료(-5)</v>
      </c>
      <c r="AN523" s="9">
        <f t="shared" si="481"/>
        <v>45601</v>
      </c>
      <c r="AO523" s="9">
        <f t="shared" si="482"/>
        <v>45604</v>
      </c>
      <c r="AP523" s="9"/>
      <c r="AQ523" s="2">
        <f t="shared" si="472"/>
        <v>3</v>
      </c>
      <c r="AR523" s="12" t="str">
        <f t="shared" si="483"/>
        <v>+3</v>
      </c>
      <c r="AS523" t="s">
        <v>5567</v>
      </c>
      <c r="AT523" t="str">
        <f t="shared" si="484"/>
        <v>생산완료(+3)</v>
      </c>
    </row>
    <row r="524" spans="2:46" x14ac:dyDescent="0.3">
      <c r="B524" s="2" t="s">
        <v>5409</v>
      </c>
      <c r="C524" s="7">
        <v>0</v>
      </c>
      <c r="D524" s="2" t="s">
        <v>5416</v>
      </c>
      <c r="E524" s="2" t="s">
        <v>5405</v>
      </c>
      <c r="F524" s="2"/>
      <c r="G524" s="2" t="s">
        <v>5409</v>
      </c>
      <c r="H524" s="2" t="s">
        <v>2414</v>
      </c>
      <c r="I524" s="2" t="str">
        <f t="shared" si="474"/>
        <v>20240927-1000169198-인쇄</v>
      </c>
      <c r="J524" s="2" t="str">
        <f t="shared" si="475"/>
        <v>20240927-1000169198-합지</v>
      </c>
      <c r="K524" s="2" t="str">
        <f t="shared" si="476"/>
        <v>20240927-1000169198-분단</v>
      </c>
      <c r="L524" s="2" t="str">
        <f t="shared" si="477"/>
        <v>20240927-1000169198-제대</v>
      </c>
      <c r="M524" s="2" t="str">
        <f>VLOOKUP(H524, '쿼리1'!$A:$R, 17, 0)</f>
        <v>2도-청솔식품-무뼈닭발1kg(후면내용없음)</v>
      </c>
      <c r="N524" s="2" t="str">
        <f>VLOOKUP(H524, '쿼리1'!$A:$P, 15, 0)</f>
        <v>나이론70</v>
      </c>
      <c r="O524" s="2">
        <v>1000169198</v>
      </c>
      <c r="P524" s="2" t="str">
        <f>VLOOKUP(H524, '쿼리1'!$A:$R, 17, 0)</f>
        <v>2도-청솔식품-무뼈닭발1kg(후면내용없음)</v>
      </c>
      <c r="Q524" s="4">
        <f>VLOOKUP(H524, '쿼리1'!$A:$U, 20, 0)</f>
        <v>30000</v>
      </c>
      <c r="R524" s="2" t="s">
        <v>31</v>
      </c>
      <c r="S524" s="2" t="s">
        <v>31</v>
      </c>
      <c r="T524" s="2" t="s">
        <v>5397</v>
      </c>
      <c r="U524" s="2" t="s">
        <v>31</v>
      </c>
      <c r="V524" s="3">
        <v>45568</v>
      </c>
      <c r="W524" s="3">
        <v>45566</v>
      </c>
      <c r="X524" s="6">
        <f t="shared" si="473"/>
        <v>-2</v>
      </c>
      <c r="Y524" s="3">
        <v>45573</v>
      </c>
      <c r="Z524" s="3">
        <v>45572</v>
      </c>
      <c r="AA524" s="6">
        <f t="shared" si="471"/>
        <v>-1</v>
      </c>
      <c r="AB524" s="3" t="s">
        <v>5388</v>
      </c>
      <c r="AC524" s="2" t="s">
        <v>5388</v>
      </c>
      <c r="AD524" s="6" t="str">
        <f>IFERROR(AC524-AB524, "X")</f>
        <v>X</v>
      </c>
      <c r="AE524" s="3">
        <v>45575</v>
      </c>
      <c r="AF524" s="3">
        <v>45575</v>
      </c>
      <c r="AG524" s="2">
        <f t="shared" ref="AG524:AG527" si="486">IFERROR(IF(AF524-AE524&gt;0, "+" &amp; (AF524-AE524), AF524-AE524), "X")</f>
        <v>0</v>
      </c>
      <c r="AH524" s="3">
        <v>45575</v>
      </c>
      <c r="AI524" s="3">
        <f t="shared" ref="AI524:AI527" si="487">AE524</f>
        <v>45575</v>
      </c>
      <c r="AJ524" s="3"/>
      <c r="AK524" s="2">
        <f t="shared" si="478"/>
        <v>0</v>
      </c>
      <c r="AL524" s="2" t="s">
        <v>5567</v>
      </c>
      <c r="AM524" s="2" t="str">
        <f t="shared" si="480"/>
        <v>생산완료(0)</v>
      </c>
      <c r="AN524" s="9">
        <f t="shared" si="481"/>
        <v>45575</v>
      </c>
      <c r="AO524" s="9">
        <f t="shared" si="482"/>
        <v>45575</v>
      </c>
      <c r="AP524" s="9"/>
      <c r="AQ524" s="2">
        <f t="shared" si="472"/>
        <v>0</v>
      </c>
      <c r="AR524" s="12">
        <f t="shared" si="483"/>
        <v>0</v>
      </c>
      <c r="AS524" t="s">
        <v>5567</v>
      </c>
      <c r="AT524" t="str">
        <f t="shared" si="484"/>
        <v>생산완료(0)</v>
      </c>
    </row>
    <row r="525" spans="2:46" x14ac:dyDescent="0.3">
      <c r="B525" s="2" t="s">
        <v>5483</v>
      </c>
      <c r="C525" s="7">
        <v>-11</v>
      </c>
      <c r="D525" s="2"/>
      <c r="E525" s="2" t="s">
        <v>5405</v>
      </c>
      <c r="F525" s="2"/>
      <c r="G525" s="2" t="s">
        <v>5463</v>
      </c>
      <c r="H525" s="2" t="s">
        <v>1681</v>
      </c>
      <c r="I525" s="2" t="str">
        <f t="shared" si="474"/>
        <v>20240927-1117N0055-인쇄</v>
      </c>
      <c r="J525" s="2" t="str">
        <f t="shared" si="475"/>
        <v>20240927-1117N0055-합지</v>
      </c>
      <c r="K525" s="2" t="str">
        <f t="shared" si="476"/>
        <v>20240927-1117N0055-분단</v>
      </c>
      <c r="L525" s="2" t="str">
        <f t="shared" si="477"/>
        <v>20240927-1117N0055-제대</v>
      </c>
      <c r="M525" s="2" t="str">
        <f>VLOOKUP(H525, '쿼리1'!$A:$R, 17, 0)</f>
        <v>무지</v>
      </c>
      <c r="N525" s="2" t="str">
        <f>VLOOKUP(H525, '쿼리1'!$A:$P, 15, 0)</f>
        <v>나이론(옥텐)100</v>
      </c>
      <c r="O525" s="2" t="s">
        <v>5683</v>
      </c>
      <c r="P525" s="2" t="str">
        <f>VLOOKUP(H525, '쿼리1'!$A:$R, 17, 0)</f>
        <v>무지</v>
      </c>
      <c r="Q525" s="4">
        <f>VLOOKUP(H525, '쿼리1'!$A:$U, 20, 0)</f>
        <v>40000</v>
      </c>
      <c r="R525" s="2" t="s">
        <v>5397</v>
      </c>
      <c r="S525" s="2" t="s">
        <v>31</v>
      </c>
      <c r="T525" s="2" t="s">
        <v>5397</v>
      </c>
      <c r="U525" s="2" t="s">
        <v>31</v>
      </c>
      <c r="V525" s="2" t="s">
        <v>5388</v>
      </c>
      <c r="W525" s="3" t="s">
        <v>5388</v>
      </c>
      <c r="X525" s="6" t="str">
        <f>IFERROR(W525-V525, "X")</f>
        <v>X</v>
      </c>
      <c r="Y525" s="3">
        <v>45573</v>
      </c>
      <c r="Z525" s="3">
        <v>45572</v>
      </c>
      <c r="AA525" s="6">
        <f t="shared" si="471"/>
        <v>-1</v>
      </c>
      <c r="AB525" s="3" t="s">
        <v>5388</v>
      </c>
      <c r="AC525" s="2" t="s">
        <v>5388</v>
      </c>
      <c r="AD525" s="6" t="str">
        <f>IFERROR(AC525-AB525, "X")</f>
        <v>X</v>
      </c>
      <c r="AE525" s="3">
        <v>45575</v>
      </c>
      <c r="AF525" s="3">
        <v>45586</v>
      </c>
      <c r="AG525" s="2" t="str">
        <f t="shared" si="486"/>
        <v>+11</v>
      </c>
      <c r="AH525" s="3">
        <v>45586</v>
      </c>
      <c r="AI525" s="3">
        <f t="shared" si="487"/>
        <v>45575</v>
      </c>
      <c r="AJ525" s="3"/>
      <c r="AK525" s="2">
        <f t="shared" si="478"/>
        <v>-11</v>
      </c>
      <c r="AL525" s="2" t="s">
        <v>5567</v>
      </c>
      <c r="AM525" s="2" t="str">
        <f t="shared" si="480"/>
        <v>생산완료(-11)</v>
      </c>
      <c r="AN525" s="9">
        <f t="shared" si="481"/>
        <v>45652</v>
      </c>
      <c r="AO525" s="9">
        <f t="shared" si="482"/>
        <v>45650</v>
      </c>
      <c r="AP525" s="9"/>
      <c r="AQ525" s="2">
        <f t="shared" si="472"/>
        <v>-2</v>
      </c>
      <c r="AR525" s="12">
        <f t="shared" si="483"/>
        <v>-2</v>
      </c>
      <c r="AS525" t="s">
        <v>5567</v>
      </c>
      <c r="AT525" t="str">
        <f t="shared" si="484"/>
        <v>생산완료(-2)</v>
      </c>
    </row>
    <row r="526" spans="2:46" x14ac:dyDescent="0.3">
      <c r="B526" s="2" t="s">
        <v>5407</v>
      </c>
      <c r="C526" s="7">
        <v>-6</v>
      </c>
      <c r="D526" s="2" t="s">
        <v>5463</v>
      </c>
      <c r="E526" s="2" t="s">
        <v>5432</v>
      </c>
      <c r="F526" s="2"/>
      <c r="G526" s="2" t="s">
        <v>5432</v>
      </c>
      <c r="H526" s="2" t="s">
        <v>2483</v>
      </c>
      <c r="I526" s="2" t="str">
        <f t="shared" si="474"/>
        <v>20240927-1217P0106-인쇄</v>
      </c>
      <c r="J526" s="2" t="str">
        <f t="shared" si="475"/>
        <v>20240927-1217P0106-합지</v>
      </c>
      <c r="K526" s="2" t="str">
        <f t="shared" si="476"/>
        <v>20240927-1217P0106-분단</v>
      </c>
      <c r="L526" s="2" t="str">
        <f t="shared" si="477"/>
        <v>20240927-1217P0106-제대</v>
      </c>
      <c r="M526" s="2" t="str">
        <f>VLOOKUP(H526, '쿼리1'!$A:$R, 17, 0)</f>
        <v>4도-(주)석송식품-청백리(34*45)</v>
      </c>
      <c r="N526" s="2" t="str">
        <f>VLOOKUP(H526, '쿼리1'!$A:$P, 15, 0)</f>
        <v>패트80</v>
      </c>
      <c r="O526" s="2" t="s">
        <v>5748</v>
      </c>
      <c r="P526" s="2" t="str">
        <f>VLOOKUP(H526, '쿼리1'!$A:$R, 17, 0)</f>
        <v>4도-(주)석송식품-청백리(34*45)</v>
      </c>
      <c r="Q526" s="4">
        <f>VLOOKUP(H526, '쿼리1'!$A:$U, 20, 0)</f>
        <v>26666</v>
      </c>
      <c r="R526" s="2" t="s">
        <v>31</v>
      </c>
      <c r="S526" s="2" t="s">
        <v>31</v>
      </c>
      <c r="T526" s="2" t="s">
        <v>5397</v>
      </c>
      <c r="U526" s="2" t="s">
        <v>31</v>
      </c>
      <c r="V526" s="3">
        <v>45568</v>
      </c>
      <c r="W526" s="3">
        <v>45579</v>
      </c>
      <c r="X526" s="6" t="str">
        <f t="shared" ref="X526:X528" si="488">IFERROR(IF(W526-V526&gt;0, "+" &amp; (W526-V526), W526-V526), "X")</f>
        <v>+11</v>
      </c>
      <c r="Y526" s="3">
        <v>45573</v>
      </c>
      <c r="Z526" s="3">
        <v>45579</v>
      </c>
      <c r="AA526" s="6" t="str">
        <f t="shared" si="471"/>
        <v>+6</v>
      </c>
      <c r="AB526" s="3" t="s">
        <v>5388</v>
      </c>
      <c r="AC526" s="2" t="s">
        <v>5388</v>
      </c>
      <c r="AD526" s="6" t="str">
        <f>IFERROR(AC526-AB526, "X")</f>
        <v>X</v>
      </c>
      <c r="AE526" s="3">
        <v>45575</v>
      </c>
      <c r="AF526" s="3">
        <v>45581</v>
      </c>
      <c r="AG526" s="2" t="str">
        <f t="shared" si="486"/>
        <v>+6</v>
      </c>
      <c r="AH526" s="3">
        <v>45581</v>
      </c>
      <c r="AI526" s="3">
        <f t="shared" si="487"/>
        <v>45575</v>
      </c>
      <c r="AJ526" s="3"/>
      <c r="AK526" s="2">
        <f t="shared" si="478"/>
        <v>-6</v>
      </c>
      <c r="AL526" s="2" t="s">
        <v>5567</v>
      </c>
      <c r="AM526" s="2" t="str">
        <f t="shared" si="480"/>
        <v>생산완료(-6)</v>
      </c>
      <c r="AN526" s="9">
        <f t="shared" si="481"/>
        <v>45581</v>
      </c>
      <c r="AO526" s="9">
        <f t="shared" si="482"/>
        <v>45659</v>
      </c>
      <c r="AP526" s="9"/>
      <c r="AQ526" s="2">
        <f t="shared" si="472"/>
        <v>78</v>
      </c>
      <c r="AR526" s="12" t="str">
        <f t="shared" si="483"/>
        <v>+78</v>
      </c>
      <c r="AS526" t="s">
        <v>5567</v>
      </c>
      <c r="AT526" t="str">
        <f t="shared" si="484"/>
        <v>생산완료(+78)</v>
      </c>
    </row>
    <row r="527" spans="2:46" x14ac:dyDescent="0.3">
      <c r="B527" s="2" t="s">
        <v>5575</v>
      </c>
      <c r="C527" s="7">
        <v>-14</v>
      </c>
      <c r="D527" s="2" t="s">
        <v>5449</v>
      </c>
      <c r="E527" s="2" t="s">
        <v>5443</v>
      </c>
      <c r="F527" s="2"/>
      <c r="G527" s="2" t="s">
        <v>5430</v>
      </c>
      <c r="H527" s="2" t="s">
        <v>3293</v>
      </c>
      <c r="I527" s="2" t="str">
        <f t="shared" si="474"/>
        <v>20240927-1220P0186-인쇄</v>
      </c>
      <c r="J527" s="2" t="str">
        <f t="shared" si="475"/>
        <v>20240927-1220P0186-합지</v>
      </c>
      <c r="K527" s="2" t="str">
        <f t="shared" si="476"/>
        <v>20240927-1220P0186-분단</v>
      </c>
      <c r="L527" s="2" t="str">
        <f t="shared" si="477"/>
        <v>20240927-1220P0186-제대</v>
      </c>
      <c r="M527" s="2" t="str">
        <f>VLOOKUP(H527, '쿼리1'!$A:$R, 17, 0)</f>
        <v>7도-깡통시장김말이500g</v>
      </c>
      <c r="N527" s="2" t="str">
        <f>VLOOKUP(H527, '쿼리1'!$A:$P, 15, 0)</f>
        <v>나이론(유무광)100</v>
      </c>
      <c r="O527" s="2" t="s">
        <v>5749</v>
      </c>
      <c r="P527" s="2" t="str">
        <f>VLOOKUP(H527, '쿼리1'!$A:$R, 17, 0)</f>
        <v>7도-깡통시장김말이500g</v>
      </c>
      <c r="Q527" s="4">
        <f>VLOOKUP(H527, '쿼리1'!$A:$U, 20, 0)</f>
        <v>27272</v>
      </c>
      <c r="R527" s="2" t="s">
        <v>31</v>
      </c>
      <c r="S527" s="2" t="s">
        <v>31</v>
      </c>
      <c r="T527" s="2" t="s">
        <v>5397</v>
      </c>
      <c r="U527" s="2" t="s">
        <v>31</v>
      </c>
      <c r="V527" s="3">
        <v>45565</v>
      </c>
      <c r="W527" s="3">
        <v>45586</v>
      </c>
      <c r="X527" s="6" t="str">
        <f t="shared" si="488"/>
        <v>+21</v>
      </c>
      <c r="Y527" s="3">
        <v>45568</v>
      </c>
      <c r="Z527" s="3">
        <v>45576</v>
      </c>
      <c r="AA527" s="6" t="str">
        <f t="shared" si="471"/>
        <v>+8</v>
      </c>
      <c r="AB527" s="3" t="s">
        <v>5388</v>
      </c>
      <c r="AC527" s="2" t="s">
        <v>5388</v>
      </c>
      <c r="AD527" s="6" t="str">
        <f>IFERROR(AC527-AB527, "X")</f>
        <v>X</v>
      </c>
      <c r="AE527" s="3">
        <v>45572</v>
      </c>
      <c r="AF527" s="3">
        <v>45579</v>
      </c>
      <c r="AG527" s="2" t="str">
        <f t="shared" si="486"/>
        <v>+7</v>
      </c>
      <c r="AH527" s="3">
        <v>45586</v>
      </c>
      <c r="AI527" s="3">
        <f t="shared" si="487"/>
        <v>45572</v>
      </c>
      <c r="AJ527" s="3"/>
      <c r="AK527" s="2">
        <f t="shared" si="478"/>
        <v>-14</v>
      </c>
      <c r="AL527" s="2" t="s">
        <v>5567</v>
      </c>
      <c r="AM527" s="2" t="str">
        <f t="shared" si="480"/>
        <v>생산완료(-14)</v>
      </c>
      <c r="AN527" s="9">
        <f t="shared" si="481"/>
        <v>45586</v>
      </c>
      <c r="AO527" s="9">
        <f t="shared" si="482"/>
        <v>45656</v>
      </c>
      <c r="AP527" s="9"/>
      <c r="AQ527" s="2">
        <f t="shared" si="472"/>
        <v>70</v>
      </c>
      <c r="AR527" s="12" t="str">
        <f t="shared" si="483"/>
        <v>+70</v>
      </c>
      <c r="AS527" t="s">
        <v>5567</v>
      </c>
      <c r="AT527" t="str">
        <f t="shared" si="484"/>
        <v>생산완료(+70)</v>
      </c>
    </row>
    <row r="528" spans="2:46" x14ac:dyDescent="0.3">
      <c r="B528" s="2" t="s">
        <v>5407</v>
      </c>
      <c r="C528" s="7">
        <v>-6</v>
      </c>
      <c r="D528" s="2" t="s">
        <v>5409</v>
      </c>
      <c r="E528" s="2" t="s">
        <v>5430</v>
      </c>
      <c r="F528" s="2" t="s">
        <v>5432</v>
      </c>
      <c r="G528" s="2"/>
      <c r="H528" s="2" t="s">
        <v>2697</v>
      </c>
      <c r="I528" s="2" t="str">
        <f t="shared" si="474"/>
        <v>20240927-1418P0016-인쇄</v>
      </c>
      <c r="J528" s="2" t="str">
        <f t="shared" si="475"/>
        <v>20240927-1418P0016-합지</v>
      </c>
      <c r="K528" s="2" t="str">
        <f t="shared" si="476"/>
        <v>20240927-1418P0016-분단</v>
      </c>
      <c r="L528" s="2" t="str">
        <f t="shared" si="477"/>
        <v>20240927-1418P0016-제대</v>
      </c>
      <c r="M528" s="2" t="str">
        <f>VLOOKUP(H528, '쿼리1'!$A:$R, 17, 0)</f>
        <v>1도-SEOUL COOKIE CO.</v>
      </c>
      <c r="N528" s="2" t="str">
        <f>VLOOKUP(H528, '쿼리1'!$A:$P, 15, 0)</f>
        <v>오씨피피(투명)70</v>
      </c>
      <c r="O528" s="2" t="s">
        <v>5750</v>
      </c>
      <c r="P528" s="2" t="str">
        <f>VLOOKUP(H528, '쿼리1'!$A:$R, 17, 0)</f>
        <v>1도-SEOUL COOKIE CO.</v>
      </c>
      <c r="Q528" s="4">
        <f>VLOOKUP(H528, '쿼리1'!$A:$U, 20, 0)</f>
        <v>18</v>
      </c>
      <c r="R528" s="2" t="s">
        <v>31</v>
      </c>
      <c r="S528" s="2" t="s">
        <v>31</v>
      </c>
      <c r="T528" s="2" t="s">
        <v>31</v>
      </c>
      <c r="U528" s="2" t="s">
        <v>5397</v>
      </c>
      <c r="V528" s="3">
        <v>45567</v>
      </c>
      <c r="W528" s="3">
        <v>45567</v>
      </c>
      <c r="X528" s="6">
        <f t="shared" si="488"/>
        <v>0</v>
      </c>
      <c r="Y528" s="3">
        <v>45572</v>
      </c>
      <c r="Z528" s="3">
        <v>45579</v>
      </c>
      <c r="AA528" s="6" t="str">
        <f t="shared" si="471"/>
        <v>+7</v>
      </c>
      <c r="AB528" s="3">
        <v>45573</v>
      </c>
      <c r="AC528" s="3">
        <v>45579</v>
      </c>
      <c r="AD528" s="6" t="str">
        <f>IFERROR(IF(AC528-AB528&gt;0, "+" &amp; (AC528-AB528), AC528-AB528), "X")</f>
        <v>+6</v>
      </c>
      <c r="AE528" s="2" t="s">
        <v>5388</v>
      </c>
      <c r="AF528" s="2" t="s">
        <v>5388</v>
      </c>
      <c r="AG528" s="2" t="str">
        <f>IFERROR(AF528-AE528, "X")</f>
        <v>X</v>
      </c>
      <c r="AH528" s="3">
        <v>45579</v>
      </c>
      <c r="AI528" s="3">
        <f>AB528</f>
        <v>45573</v>
      </c>
      <c r="AJ528" s="3"/>
      <c r="AK528" s="2">
        <f t="shared" si="478"/>
        <v>-6</v>
      </c>
      <c r="AL528" s="2" t="s">
        <v>5567</v>
      </c>
      <c r="AM528" s="2" t="str">
        <f t="shared" si="480"/>
        <v>생산완료(-6)</v>
      </c>
      <c r="AN528" s="9">
        <f t="shared" si="481"/>
        <v>45642</v>
      </c>
      <c r="AO528" s="9">
        <f t="shared" si="482"/>
        <v>45644</v>
      </c>
      <c r="AP528" s="9"/>
      <c r="AQ528" s="2">
        <f t="shared" si="472"/>
        <v>2</v>
      </c>
      <c r="AR528" s="12" t="str">
        <f t="shared" si="483"/>
        <v>+2</v>
      </c>
      <c r="AS528" t="s">
        <v>5567</v>
      </c>
      <c r="AT528" t="str">
        <f t="shared" si="484"/>
        <v>생산완료(+2)</v>
      </c>
    </row>
    <row r="529" spans="2:46" x14ac:dyDescent="0.3">
      <c r="B529" s="2" t="s">
        <v>5414</v>
      </c>
      <c r="C529" s="7">
        <v>-9</v>
      </c>
      <c r="D529" s="2"/>
      <c r="E529" s="2"/>
      <c r="F529" s="2"/>
      <c r="G529" s="2" t="s">
        <v>5419</v>
      </c>
      <c r="H529" s="2" t="s">
        <v>1786</v>
      </c>
      <c r="I529" s="2" t="str">
        <f t="shared" si="474"/>
        <v>20240927-2000169057-인쇄</v>
      </c>
      <c r="J529" s="2" t="str">
        <f t="shared" si="475"/>
        <v>20240927-2000169057-합지</v>
      </c>
      <c r="K529" s="2" t="str">
        <f t="shared" si="476"/>
        <v>20240927-2000169057-분단</v>
      </c>
      <c r="L529" s="2" t="str">
        <f t="shared" si="477"/>
        <v>20240927-2000169057-제대</v>
      </c>
      <c r="M529" s="2" t="str">
        <f>VLOOKUP(H529, '쿼리1'!$A:$R, 17, 0)</f>
        <v>무지(식빵포장비닐)</v>
      </c>
      <c r="N529" s="2" t="str">
        <f>VLOOKUP(H529, '쿼리1'!$A:$P, 15, 0)</f>
        <v>PE튜브(투명)40</v>
      </c>
      <c r="O529" s="2">
        <v>2000169057</v>
      </c>
      <c r="P529" s="2" t="str">
        <f>VLOOKUP(H529, '쿼리1'!$A:$R, 17, 0)</f>
        <v>무지(식빵포장비닐)</v>
      </c>
      <c r="Q529" s="4">
        <f>VLOOKUP(H529, '쿼리1'!$A:$U, 20, 0)</f>
        <v>10000</v>
      </c>
      <c r="R529" s="2" t="s">
        <v>5397</v>
      </c>
      <c r="S529" s="2" t="s">
        <v>5397</v>
      </c>
      <c r="T529" s="2" t="s">
        <v>5397</v>
      </c>
      <c r="U529" s="2" t="s">
        <v>31</v>
      </c>
      <c r="V529" s="2" t="s">
        <v>5388</v>
      </c>
      <c r="W529" s="2" t="s">
        <v>5388</v>
      </c>
      <c r="X529" s="6" t="str">
        <f t="shared" ref="X529:X534" si="489">IFERROR(W529-V529, "X")</f>
        <v>X</v>
      </c>
      <c r="Y529" s="2" t="s">
        <v>5388</v>
      </c>
      <c r="Z529" s="3" t="s">
        <v>5388</v>
      </c>
      <c r="AA529" s="6" t="str">
        <f>IFERROR(Z529-Y529, "X")</f>
        <v>X</v>
      </c>
      <c r="AB529" s="3" t="s">
        <v>5388</v>
      </c>
      <c r="AC529" s="2" t="s">
        <v>5388</v>
      </c>
      <c r="AD529" s="6" t="str">
        <f t="shared" ref="AD529:AD538" si="490">IFERROR(AC529-AB529, "X")</f>
        <v>X</v>
      </c>
      <c r="AE529" s="3">
        <v>45566</v>
      </c>
      <c r="AF529" s="3">
        <v>45575</v>
      </c>
      <c r="AG529" s="2" t="str">
        <f>IFERROR(IF(AF529-AE529&gt;0, "+" &amp; (AF529-AE529), AF529-AE529), "X")</f>
        <v>+9</v>
      </c>
      <c r="AH529" s="3">
        <v>45575</v>
      </c>
      <c r="AI529" s="3">
        <f>AE529</f>
        <v>45566</v>
      </c>
      <c r="AJ529" s="3"/>
      <c r="AK529" s="2">
        <f t="shared" si="478"/>
        <v>-9</v>
      </c>
      <c r="AL529" s="2" t="s">
        <v>5567</v>
      </c>
      <c r="AM529" s="2" t="str">
        <f t="shared" si="480"/>
        <v>생산완료(-9)</v>
      </c>
      <c r="AN529" s="9">
        <f t="shared" si="481"/>
        <v>45575</v>
      </c>
      <c r="AO529" s="9">
        <f t="shared" si="482"/>
        <v>45566</v>
      </c>
      <c r="AP529" s="9"/>
      <c r="AQ529" s="2">
        <f t="shared" si="472"/>
        <v>-9</v>
      </c>
      <c r="AR529" s="12">
        <f t="shared" si="483"/>
        <v>-9</v>
      </c>
      <c r="AS529" t="s">
        <v>5567</v>
      </c>
      <c r="AT529" t="str">
        <f t="shared" si="484"/>
        <v>생산완료(-9)</v>
      </c>
    </row>
    <row r="530" spans="2:46" x14ac:dyDescent="0.3">
      <c r="B530" s="2" t="s">
        <v>5422</v>
      </c>
      <c r="C530" s="7">
        <v>27</v>
      </c>
      <c r="D530" s="2"/>
      <c r="E530" s="2" t="s">
        <v>5413</v>
      </c>
      <c r="F530" s="2"/>
      <c r="G530" s="2" t="s">
        <v>5495</v>
      </c>
      <c r="H530" s="2" t="s">
        <v>4547</v>
      </c>
      <c r="I530" s="2" t="str">
        <f t="shared" si="474"/>
        <v>20240927-900010-인쇄</v>
      </c>
      <c r="J530" s="2" t="str">
        <f t="shared" si="475"/>
        <v>20240927-900010-합지</v>
      </c>
      <c r="K530" s="2" t="str">
        <f t="shared" si="476"/>
        <v>20240927-900010-분단</v>
      </c>
      <c r="L530" s="2" t="str">
        <f t="shared" si="477"/>
        <v>20240927-900010-제대</v>
      </c>
      <c r="M530" s="2" t="str">
        <f>VLOOKUP(H530, '쿼리1'!$A:$R, 17, 0)</f>
        <v>무지</v>
      </c>
      <c r="N530" s="2" t="str">
        <f>VLOOKUP(H530, '쿼리1'!$A:$P, 15, 0)</f>
        <v>나이론70</v>
      </c>
      <c r="O530" s="2">
        <v>900010</v>
      </c>
      <c r="P530" s="2" t="str">
        <f>VLOOKUP(H530, '쿼리1'!$A:$R, 17, 0)</f>
        <v>무지</v>
      </c>
      <c r="Q530" s="4">
        <f>VLOOKUP(H530, '쿼리1'!$A:$U, 20, 0)</f>
        <v>96000</v>
      </c>
      <c r="R530" s="2" t="s">
        <v>5397</v>
      </c>
      <c r="S530" s="2" t="s">
        <v>31</v>
      </c>
      <c r="T530" s="2" t="s">
        <v>5397</v>
      </c>
      <c r="U530" s="2" t="s">
        <v>5399</v>
      </c>
      <c r="V530" s="2" t="s">
        <v>5388</v>
      </c>
      <c r="W530" s="3" t="s">
        <v>5388</v>
      </c>
      <c r="X530" s="6" t="str">
        <f t="shared" si="489"/>
        <v>X</v>
      </c>
      <c r="Y530" s="3">
        <v>45572</v>
      </c>
      <c r="Z530" s="3">
        <v>45562</v>
      </c>
      <c r="AA530" s="6">
        <f t="shared" ref="AA530:AA532" si="491">IFERROR(IF(Z530-Y530&gt;0, "+" &amp; (Z530-Y530), Z530-Y530), "X")</f>
        <v>-10</v>
      </c>
      <c r="AB530" s="5" t="s">
        <v>5388</v>
      </c>
      <c r="AC530" s="2" t="s">
        <v>5388</v>
      </c>
      <c r="AD530" s="6" t="str">
        <f t="shared" si="490"/>
        <v>X</v>
      </c>
      <c r="AE530" s="3">
        <v>45576</v>
      </c>
      <c r="AF530" s="5" t="s">
        <v>5396</v>
      </c>
      <c r="AG530" s="6">
        <f ca="1">TODAY()-AE530</f>
        <v>80</v>
      </c>
      <c r="AH530" s="3">
        <v>45562</v>
      </c>
      <c r="AI530" s="3">
        <v>45589</v>
      </c>
      <c r="AJ530" s="3"/>
      <c r="AK530" s="2" t="str">
        <f t="shared" si="478"/>
        <v>+27</v>
      </c>
      <c r="AL530" s="2" t="s">
        <v>5567</v>
      </c>
      <c r="AM530" s="2" t="str">
        <f t="shared" si="480"/>
        <v>생산완료(+27)</v>
      </c>
      <c r="AN530" s="9">
        <f t="shared" si="481"/>
        <v>45631</v>
      </c>
      <c r="AO530" s="9">
        <f t="shared" si="482"/>
        <v>45630</v>
      </c>
      <c r="AP530" s="9"/>
      <c r="AQ530" s="2">
        <f t="shared" si="472"/>
        <v>-1</v>
      </c>
      <c r="AR530" s="12">
        <f t="shared" si="483"/>
        <v>-1</v>
      </c>
      <c r="AS530" t="s">
        <v>5567</v>
      </c>
      <c r="AT530" t="str">
        <f t="shared" si="484"/>
        <v>생산완료(-1)</v>
      </c>
    </row>
    <row r="531" spans="2:46" x14ac:dyDescent="0.3">
      <c r="B531" s="2" t="s">
        <v>5436</v>
      </c>
      <c r="C531" s="7">
        <v>-7</v>
      </c>
      <c r="D531" s="2"/>
      <c r="E531" s="2" t="s">
        <v>5413</v>
      </c>
      <c r="F531" s="2"/>
      <c r="G531" s="2" t="s">
        <v>5430</v>
      </c>
      <c r="H531" s="2" t="s">
        <v>4490</v>
      </c>
      <c r="I531" s="2" t="str">
        <f t="shared" si="474"/>
        <v>20240927-900022-인쇄</v>
      </c>
      <c r="J531" s="2" t="str">
        <f t="shared" si="475"/>
        <v>20240927-900022-합지</v>
      </c>
      <c r="K531" s="2" t="str">
        <f t="shared" si="476"/>
        <v>20240927-900022-분단</v>
      </c>
      <c r="L531" s="2" t="str">
        <f t="shared" si="477"/>
        <v>20240927-900022-제대</v>
      </c>
      <c r="M531" s="2" t="str">
        <f>VLOOKUP(H531, '쿼리1'!$A:$R, 17, 0)</f>
        <v>무지</v>
      </c>
      <c r="N531" s="2" t="str">
        <f>VLOOKUP(H531, '쿼리1'!$A:$P, 15, 0)</f>
        <v>나이론70</v>
      </c>
      <c r="O531" s="2">
        <v>900022</v>
      </c>
      <c r="P531" s="2" t="str">
        <f>VLOOKUP(H531, '쿼리1'!$A:$R, 17, 0)</f>
        <v>무지</v>
      </c>
      <c r="Q531" s="4">
        <f>VLOOKUP(H531, '쿼리1'!$A:$U, 20, 0)</f>
        <v>18461</v>
      </c>
      <c r="R531" s="2" t="s">
        <v>5397</v>
      </c>
      <c r="S531" s="2" t="s">
        <v>31</v>
      </c>
      <c r="T531" s="2" t="s">
        <v>5397</v>
      </c>
      <c r="U531" s="2" t="s">
        <v>31</v>
      </c>
      <c r="V531" s="2" t="s">
        <v>5388</v>
      </c>
      <c r="W531" s="3" t="s">
        <v>5388</v>
      </c>
      <c r="X531" s="6" t="str">
        <f t="shared" si="489"/>
        <v>X</v>
      </c>
      <c r="Y531" s="3">
        <v>45572</v>
      </c>
      <c r="Z531" s="3">
        <v>45562</v>
      </c>
      <c r="AA531" s="6">
        <f t="shared" si="491"/>
        <v>-10</v>
      </c>
      <c r="AB531" s="3" t="s">
        <v>5388</v>
      </c>
      <c r="AC531" s="2" t="s">
        <v>5388</v>
      </c>
      <c r="AD531" s="6" t="str">
        <f t="shared" si="490"/>
        <v>X</v>
      </c>
      <c r="AE531" s="3">
        <v>45574</v>
      </c>
      <c r="AF531" s="3">
        <v>45581</v>
      </c>
      <c r="AG531" s="2" t="str">
        <f t="shared" ref="AG531:AG538" si="492">IFERROR(IF(AF531-AE531&gt;0, "+" &amp; (AF531-AE531), AF531-AE531), "X")</f>
        <v>+7</v>
      </c>
      <c r="AH531" s="3">
        <v>45581</v>
      </c>
      <c r="AI531" s="3">
        <f t="shared" ref="AI531:AI538" si="493">AE531</f>
        <v>45574</v>
      </c>
      <c r="AJ531" s="3"/>
      <c r="AK531" s="2">
        <f t="shared" si="478"/>
        <v>-7</v>
      </c>
      <c r="AL531" s="2" t="s">
        <v>5567</v>
      </c>
      <c r="AM531" s="2" t="str">
        <f t="shared" si="480"/>
        <v>생산완료(-7)</v>
      </c>
      <c r="AN531" s="9">
        <f t="shared" si="481"/>
        <v>45581</v>
      </c>
      <c r="AO531" s="9">
        <f t="shared" si="482"/>
        <v>45576</v>
      </c>
      <c r="AP531" s="9"/>
      <c r="AQ531" s="2">
        <f t="shared" si="472"/>
        <v>-5</v>
      </c>
      <c r="AR531" s="12">
        <f t="shared" si="483"/>
        <v>-5</v>
      </c>
      <c r="AS531" t="s">
        <v>5567</v>
      </c>
      <c r="AT531" t="str">
        <f t="shared" si="484"/>
        <v>생산완료(-5)</v>
      </c>
    </row>
    <row r="532" spans="2:46" x14ac:dyDescent="0.3">
      <c r="B532" s="2" t="s">
        <v>5405</v>
      </c>
      <c r="C532" s="7">
        <v>-1</v>
      </c>
      <c r="D532" s="2"/>
      <c r="E532" s="2" t="s">
        <v>5413</v>
      </c>
      <c r="F532" s="2"/>
      <c r="G532" s="2" t="s">
        <v>5412</v>
      </c>
      <c r="H532" s="2" t="s">
        <v>1872</v>
      </c>
      <c r="I532" s="2" t="str">
        <f t="shared" si="474"/>
        <v>20240927-900023-인쇄</v>
      </c>
      <c r="J532" s="2" t="str">
        <f t="shared" si="475"/>
        <v>20240927-900023-합지</v>
      </c>
      <c r="K532" s="2" t="str">
        <f t="shared" si="476"/>
        <v>20240927-900023-분단</v>
      </c>
      <c r="L532" s="2" t="str">
        <f t="shared" si="477"/>
        <v>20240927-900023-제대</v>
      </c>
      <c r="M532" s="2" t="str">
        <f>VLOOKUP(H532, '쿼리1'!$A:$R, 17, 0)</f>
        <v>무지</v>
      </c>
      <c r="N532" s="2" t="str">
        <f>VLOOKUP(H532, '쿼리1'!$A:$P, 15, 0)</f>
        <v>나이론70</v>
      </c>
      <c r="O532" s="2">
        <v>900023</v>
      </c>
      <c r="P532" s="2" t="str">
        <f>VLOOKUP(H532, '쿼리1'!$A:$R, 17, 0)</f>
        <v>무지</v>
      </c>
      <c r="Q532" s="4">
        <f>VLOOKUP(H532, '쿼리1'!$A:$U, 20, 0)</f>
        <v>9230</v>
      </c>
      <c r="R532" s="2" t="s">
        <v>5397</v>
      </c>
      <c r="S532" s="2" t="s">
        <v>31</v>
      </c>
      <c r="T532" s="2" t="s">
        <v>5397</v>
      </c>
      <c r="U532" s="2" t="s">
        <v>31</v>
      </c>
      <c r="V532" s="2" t="s">
        <v>5388</v>
      </c>
      <c r="W532" s="3" t="s">
        <v>5388</v>
      </c>
      <c r="X532" s="6" t="str">
        <f t="shared" si="489"/>
        <v>X</v>
      </c>
      <c r="Y532" s="3">
        <v>45572</v>
      </c>
      <c r="Z532" s="3">
        <v>45562</v>
      </c>
      <c r="AA532" s="6">
        <f t="shared" si="491"/>
        <v>-10</v>
      </c>
      <c r="AB532" s="3" t="s">
        <v>5388</v>
      </c>
      <c r="AC532" s="2" t="s">
        <v>5388</v>
      </c>
      <c r="AD532" s="6" t="str">
        <f t="shared" si="490"/>
        <v>X</v>
      </c>
      <c r="AE532" s="3">
        <v>45574</v>
      </c>
      <c r="AF532" s="3">
        <v>45575</v>
      </c>
      <c r="AG532" s="2" t="str">
        <f t="shared" si="492"/>
        <v>+1</v>
      </c>
      <c r="AH532" s="3">
        <v>45575</v>
      </c>
      <c r="AI532" s="3">
        <f t="shared" si="493"/>
        <v>45574</v>
      </c>
      <c r="AJ532" s="3"/>
      <c r="AK532" s="2">
        <f t="shared" si="478"/>
        <v>-1</v>
      </c>
      <c r="AL532" s="2" t="s">
        <v>5567</v>
      </c>
      <c r="AM532" s="2" t="str">
        <f t="shared" si="480"/>
        <v>생산완료(-1)</v>
      </c>
      <c r="AN532" s="9">
        <f t="shared" si="481"/>
        <v>45636</v>
      </c>
      <c r="AO532" s="9">
        <f t="shared" si="482"/>
        <v>45622</v>
      </c>
      <c r="AP532" s="9"/>
      <c r="AQ532" s="2">
        <f t="shared" si="472"/>
        <v>-14</v>
      </c>
      <c r="AR532" s="12">
        <f t="shared" si="483"/>
        <v>-14</v>
      </c>
      <c r="AS532" t="s">
        <v>5567</v>
      </c>
      <c r="AT532" t="str">
        <f t="shared" si="484"/>
        <v>생산완료(-14)</v>
      </c>
    </row>
    <row r="533" spans="2:46" x14ac:dyDescent="0.3">
      <c r="B533" s="2" t="s">
        <v>5414</v>
      </c>
      <c r="C533" s="7">
        <v>-9</v>
      </c>
      <c r="D533" s="2"/>
      <c r="E533" s="2"/>
      <c r="F533" s="2"/>
      <c r="G533" s="2" t="s">
        <v>5419</v>
      </c>
      <c r="H533" s="2" t="s">
        <v>2390</v>
      </c>
      <c r="I533" s="2" t="str">
        <f t="shared" si="474"/>
        <v>20240928-2000158721-인쇄</v>
      </c>
      <c r="J533" s="2" t="str">
        <f t="shared" si="475"/>
        <v>20240928-2000158721-합지</v>
      </c>
      <c r="K533" s="2" t="str">
        <f t="shared" si="476"/>
        <v>20240928-2000158721-분단</v>
      </c>
      <c r="L533" s="2" t="str">
        <f t="shared" si="477"/>
        <v>20240928-2000158721-제대</v>
      </c>
      <c r="M533" s="2" t="str">
        <f>VLOOKUP(H533, '쿼리1'!$A:$R, 17, 0)</f>
        <v>무지</v>
      </c>
      <c r="N533" s="2" t="str">
        <f>VLOOKUP(H533, '쿼리1'!$A:$P, 15, 0)</f>
        <v>OPP40</v>
      </c>
      <c r="O533" s="2">
        <v>2000158721</v>
      </c>
      <c r="P533" s="2" t="str">
        <f>VLOOKUP(H533, '쿼리1'!$A:$R, 17, 0)</f>
        <v>무지</v>
      </c>
      <c r="Q533" s="4">
        <f>VLOOKUP(H533, '쿼리1'!$A:$U, 20, 0)</f>
        <v>88888</v>
      </c>
      <c r="R533" s="2" t="s">
        <v>5397</v>
      </c>
      <c r="S533" s="2" t="s">
        <v>5397</v>
      </c>
      <c r="T533" s="2" t="s">
        <v>5397</v>
      </c>
      <c r="U533" s="2" t="s">
        <v>31</v>
      </c>
      <c r="V533" s="2" t="s">
        <v>5388</v>
      </c>
      <c r="W533" s="2" t="s">
        <v>5388</v>
      </c>
      <c r="X533" s="6" t="str">
        <f t="shared" si="489"/>
        <v>X</v>
      </c>
      <c r="Y533" s="2" t="s">
        <v>5388</v>
      </c>
      <c r="Z533" s="3" t="s">
        <v>5388</v>
      </c>
      <c r="AA533" s="6" t="str">
        <f>IFERROR(Z533-Y533, "X")</f>
        <v>X</v>
      </c>
      <c r="AB533" s="3" t="s">
        <v>5388</v>
      </c>
      <c r="AC533" s="2" t="s">
        <v>5388</v>
      </c>
      <c r="AD533" s="6" t="str">
        <f t="shared" si="490"/>
        <v>X</v>
      </c>
      <c r="AE533" s="3">
        <v>45566</v>
      </c>
      <c r="AF533" s="3">
        <v>45575</v>
      </c>
      <c r="AG533" s="2" t="str">
        <f t="shared" si="492"/>
        <v>+9</v>
      </c>
      <c r="AH533" s="3">
        <v>45575</v>
      </c>
      <c r="AI533" s="3">
        <f t="shared" si="493"/>
        <v>45566</v>
      </c>
      <c r="AJ533" s="3"/>
      <c r="AK533" s="2">
        <f t="shared" si="478"/>
        <v>-9</v>
      </c>
      <c r="AL533" s="2" t="s">
        <v>5567</v>
      </c>
      <c r="AM533" s="2" t="str">
        <f t="shared" si="480"/>
        <v>생산완료(-9)</v>
      </c>
      <c r="AN533" s="9">
        <f t="shared" si="481"/>
        <v>45600</v>
      </c>
      <c r="AO533" s="9">
        <f t="shared" si="482"/>
        <v>45600</v>
      </c>
      <c r="AP533" s="9"/>
      <c r="AQ533" s="2">
        <f t="shared" si="472"/>
        <v>0</v>
      </c>
      <c r="AR533" s="12">
        <f t="shared" si="483"/>
        <v>0</v>
      </c>
      <c r="AS533" t="s">
        <v>5567</v>
      </c>
      <c r="AT533" t="str">
        <f t="shared" si="484"/>
        <v>생산완료(0)</v>
      </c>
    </row>
    <row r="534" spans="2:46" x14ac:dyDescent="0.3">
      <c r="B534" s="2" t="s">
        <v>5522</v>
      </c>
      <c r="C534" s="7">
        <v>-12</v>
      </c>
      <c r="D534" s="2"/>
      <c r="E534" s="2" t="s">
        <v>5419</v>
      </c>
      <c r="F534" s="2"/>
      <c r="G534" s="2" t="s">
        <v>5456</v>
      </c>
      <c r="H534" s="2" t="s">
        <v>1631</v>
      </c>
      <c r="I534" s="2" t="str">
        <f t="shared" si="474"/>
        <v>20240930-1000141201-인쇄</v>
      </c>
      <c r="J534" s="2" t="str">
        <f t="shared" si="475"/>
        <v>20240930-1000141201-합지</v>
      </c>
      <c r="K534" s="2" t="str">
        <f t="shared" si="476"/>
        <v>20240930-1000141201-분단</v>
      </c>
      <c r="L534" s="2" t="str">
        <f t="shared" si="477"/>
        <v>20240930-1000141201-제대</v>
      </c>
      <c r="M534" s="2" t="str">
        <f>VLOOKUP(H534, '쿼리1'!$A:$R, 17, 0)</f>
        <v>무지(대)</v>
      </c>
      <c r="N534" s="2" t="str">
        <f>VLOOKUP(H534, '쿼리1'!$A:$P, 15, 0)</f>
        <v>패트90</v>
      </c>
      <c r="O534" s="2">
        <v>1000141201</v>
      </c>
      <c r="P534" s="2" t="str">
        <f>VLOOKUP(H534, '쿼리1'!$A:$R, 17, 0)</f>
        <v>무지(대)</v>
      </c>
      <c r="Q534" s="4">
        <f>VLOOKUP(H534, '쿼리1'!$A:$U, 20, 0)</f>
        <v>21818</v>
      </c>
      <c r="R534" s="2" t="s">
        <v>5397</v>
      </c>
      <c r="S534" s="2" t="s">
        <v>31</v>
      </c>
      <c r="T534" s="2" t="s">
        <v>5397</v>
      </c>
      <c r="U534" s="2" t="s">
        <v>31</v>
      </c>
      <c r="V534" s="2" t="s">
        <v>5388</v>
      </c>
      <c r="W534" s="3" t="s">
        <v>5388</v>
      </c>
      <c r="X534" s="6" t="str">
        <f t="shared" si="489"/>
        <v>X</v>
      </c>
      <c r="Y534" s="3">
        <v>45573</v>
      </c>
      <c r="Z534" s="3">
        <v>45582</v>
      </c>
      <c r="AA534" s="6" t="str">
        <f t="shared" ref="AA534:AA544" si="494">IFERROR(IF(Z534-Y534&gt;0, "+" &amp; (Z534-Y534), Z534-Y534), "X")</f>
        <v>+9</v>
      </c>
      <c r="AB534" s="3" t="s">
        <v>5388</v>
      </c>
      <c r="AC534" s="2" t="s">
        <v>5388</v>
      </c>
      <c r="AD534" s="6" t="str">
        <f t="shared" si="490"/>
        <v>X</v>
      </c>
      <c r="AE534" s="3">
        <v>45575</v>
      </c>
      <c r="AF534" s="3">
        <v>45587</v>
      </c>
      <c r="AG534" s="2" t="str">
        <f t="shared" si="492"/>
        <v>+12</v>
      </c>
      <c r="AH534" s="3">
        <v>45587</v>
      </c>
      <c r="AI534" s="3">
        <f t="shared" si="493"/>
        <v>45575</v>
      </c>
      <c r="AJ534" s="3"/>
      <c r="AK534" s="2">
        <f t="shared" si="478"/>
        <v>-12</v>
      </c>
      <c r="AL534" s="2" t="s">
        <v>5567</v>
      </c>
      <c r="AM534" s="2" t="str">
        <f t="shared" si="480"/>
        <v>생산완료(-12)</v>
      </c>
      <c r="AN534" s="9">
        <f t="shared" si="481"/>
        <v>45587</v>
      </c>
      <c r="AO534" s="9">
        <f t="shared" si="482"/>
        <v>45575</v>
      </c>
      <c r="AP534" s="9"/>
      <c r="AQ534" s="2">
        <f t="shared" si="472"/>
        <v>-12</v>
      </c>
      <c r="AR534" s="12">
        <f t="shared" si="483"/>
        <v>-12</v>
      </c>
      <c r="AS534" t="s">
        <v>5567</v>
      </c>
      <c r="AT534" t="str">
        <f t="shared" si="484"/>
        <v>생산완료(-12)</v>
      </c>
    </row>
    <row r="535" spans="2:46" x14ac:dyDescent="0.3">
      <c r="B535" s="2" t="s">
        <v>5506</v>
      </c>
      <c r="C535" s="7">
        <v>-17</v>
      </c>
      <c r="D535" s="2" t="s">
        <v>5463</v>
      </c>
      <c r="E535" s="2" t="s">
        <v>5443</v>
      </c>
      <c r="F535" s="2"/>
      <c r="G535" s="2" t="s">
        <v>5425</v>
      </c>
      <c r="H535" s="2" t="s">
        <v>251</v>
      </c>
      <c r="I535" s="2" t="str">
        <f t="shared" si="474"/>
        <v>20240930-1000143726-인쇄</v>
      </c>
      <c r="J535" s="2" t="str">
        <f t="shared" si="475"/>
        <v>20240930-1000143726-합지</v>
      </c>
      <c r="K535" s="2" t="str">
        <f t="shared" si="476"/>
        <v>20240930-1000143726-분단</v>
      </c>
      <c r="L535" s="2" t="str">
        <f t="shared" si="477"/>
        <v>20240930-1000143726-제대</v>
      </c>
      <c r="M535" s="2" t="str">
        <f>VLOOKUP(H535, '쿼리1'!$A:$R, 17, 0)</f>
        <v>2도-은색빼다</v>
      </c>
      <c r="N535" s="2" t="str">
        <f>VLOOKUP(H535, '쿼리1'!$A:$P, 15, 0)</f>
        <v>나이론110</v>
      </c>
      <c r="O535" s="2">
        <v>1000143726</v>
      </c>
      <c r="P535" s="2" t="str">
        <f>VLOOKUP(H535, '쿼리1'!$A:$R, 17, 0)</f>
        <v>2도-은색빼다</v>
      </c>
      <c r="Q535" s="4">
        <f>VLOOKUP(H535, '쿼리1'!$A:$U, 20, 0)</f>
        <v>35294</v>
      </c>
      <c r="R535" s="2" t="s">
        <v>31</v>
      </c>
      <c r="S535" s="2" t="s">
        <v>31</v>
      </c>
      <c r="T535" s="2" t="s">
        <v>5397</v>
      </c>
      <c r="U535" s="2" t="s">
        <v>31</v>
      </c>
      <c r="V535" s="3">
        <v>45569</v>
      </c>
      <c r="W535" s="3">
        <v>45580</v>
      </c>
      <c r="X535" s="6" t="str">
        <f t="shared" ref="X535:X536" si="495">IFERROR(IF(W535-V535&gt;0, "+" &amp; (W535-V535), W535-V535), "X")</f>
        <v>+11</v>
      </c>
      <c r="Y535" s="3">
        <v>45574</v>
      </c>
      <c r="Z535" s="3">
        <v>45582</v>
      </c>
      <c r="AA535" s="6" t="str">
        <f t="shared" si="494"/>
        <v>+8</v>
      </c>
      <c r="AB535" s="3" t="s">
        <v>5388</v>
      </c>
      <c r="AC535" s="2" t="s">
        <v>5388</v>
      </c>
      <c r="AD535" s="6" t="str">
        <f t="shared" si="490"/>
        <v>X</v>
      </c>
      <c r="AE535" s="3">
        <v>45576</v>
      </c>
      <c r="AF535" s="3">
        <v>45593</v>
      </c>
      <c r="AG535" s="2" t="str">
        <f t="shared" si="492"/>
        <v>+17</v>
      </c>
      <c r="AH535" s="3">
        <v>45593</v>
      </c>
      <c r="AI535" s="3">
        <f t="shared" si="493"/>
        <v>45576</v>
      </c>
      <c r="AJ535" s="3"/>
      <c r="AK535" s="2">
        <f t="shared" si="478"/>
        <v>-17</v>
      </c>
      <c r="AL535" s="2" t="s">
        <v>5567</v>
      </c>
      <c r="AM535" s="2" t="str">
        <f t="shared" si="480"/>
        <v>생산완료(-17)</v>
      </c>
      <c r="AN535" s="9">
        <f t="shared" si="481"/>
        <v>45595</v>
      </c>
      <c r="AO535" s="9">
        <f t="shared" si="482"/>
        <v>45600</v>
      </c>
      <c r="AP535" s="9"/>
      <c r="AQ535" s="2">
        <f t="shared" si="472"/>
        <v>5</v>
      </c>
      <c r="AR535" s="12" t="str">
        <f t="shared" si="483"/>
        <v>+5</v>
      </c>
      <c r="AS535" t="s">
        <v>5567</v>
      </c>
      <c r="AT535" t="str">
        <f t="shared" si="484"/>
        <v>생산완료(+5)</v>
      </c>
    </row>
    <row r="536" spans="2:46" x14ac:dyDescent="0.3">
      <c r="B536" s="2" t="s">
        <v>5407</v>
      </c>
      <c r="C536" s="7">
        <v>-6</v>
      </c>
      <c r="D536" s="2" t="s">
        <v>5408</v>
      </c>
      <c r="E536" s="2" t="s">
        <v>5408</v>
      </c>
      <c r="F536" s="2"/>
      <c r="G536" s="2" t="s">
        <v>5432</v>
      </c>
      <c r="H536" s="2" t="s">
        <v>2770</v>
      </c>
      <c r="I536" s="2" t="str">
        <f t="shared" si="474"/>
        <v>20240930-1000144319-인쇄</v>
      </c>
      <c r="J536" s="2" t="str">
        <f t="shared" si="475"/>
        <v>20240930-1000144319-합지</v>
      </c>
      <c r="K536" s="2" t="str">
        <f t="shared" si="476"/>
        <v>20240930-1000144319-분단</v>
      </c>
      <c r="L536" s="2" t="str">
        <f t="shared" si="477"/>
        <v>20240930-1000144319-제대</v>
      </c>
      <c r="M536" s="2" t="str">
        <f>VLOOKUP(H536, '쿼리1'!$A:$R, 17, 0)</f>
        <v>1도-동대문땡초불닭발-뼈없는닭발300g(덴마크산,냉동)-제이케이푸드(해썹O)-주소변경</v>
      </c>
      <c r="N536" s="2" t="str">
        <f>VLOOKUP(H536, '쿼리1'!$A:$P, 15, 0)</f>
        <v>나이론90</v>
      </c>
      <c r="O536" s="2">
        <v>1000144319</v>
      </c>
      <c r="P536" s="2" t="str">
        <f>VLOOKUP(H536, '쿼리1'!$A:$R, 17, 0)</f>
        <v>1도-동대문땡초불닭발-뼈없는닭발300g(덴마크산,냉동)-제이케이푸드(해썹O)-주소변경</v>
      </c>
      <c r="Q536" s="4">
        <f>VLOOKUP(H536, '쿼리1'!$A:$U, 20, 0)</f>
        <v>75000</v>
      </c>
      <c r="R536" s="2" t="s">
        <v>31</v>
      </c>
      <c r="S536" s="2" t="s">
        <v>31</v>
      </c>
      <c r="T536" s="2" t="s">
        <v>5397</v>
      </c>
      <c r="U536" s="2" t="s">
        <v>31</v>
      </c>
      <c r="V536" s="3">
        <v>45569</v>
      </c>
      <c r="W536" s="3">
        <v>45572</v>
      </c>
      <c r="X536" s="6" t="str">
        <f t="shared" si="495"/>
        <v>+3</v>
      </c>
      <c r="Y536" s="3">
        <v>45573</v>
      </c>
      <c r="Z536" s="3">
        <v>45576</v>
      </c>
      <c r="AA536" s="6" t="str">
        <f t="shared" si="494"/>
        <v>+3</v>
      </c>
      <c r="AB536" s="3" t="s">
        <v>5388</v>
      </c>
      <c r="AC536" s="2" t="s">
        <v>5388</v>
      </c>
      <c r="AD536" s="6" t="str">
        <f t="shared" si="490"/>
        <v>X</v>
      </c>
      <c r="AE536" s="3">
        <v>45575</v>
      </c>
      <c r="AF536" s="3">
        <v>45581</v>
      </c>
      <c r="AG536" s="2" t="str">
        <f t="shared" si="492"/>
        <v>+6</v>
      </c>
      <c r="AH536" s="3">
        <v>45581</v>
      </c>
      <c r="AI536" s="3">
        <f t="shared" si="493"/>
        <v>45575</v>
      </c>
      <c r="AJ536" s="3"/>
      <c r="AK536" s="2">
        <f t="shared" si="478"/>
        <v>-6</v>
      </c>
      <c r="AL536" s="2" t="s">
        <v>5567</v>
      </c>
      <c r="AM536" s="2" t="str">
        <f t="shared" si="480"/>
        <v>생산완료(-6)</v>
      </c>
      <c r="AN536" s="9">
        <f t="shared" si="481"/>
        <v>45581</v>
      </c>
      <c r="AO536" s="9">
        <f t="shared" si="482"/>
        <v>45575</v>
      </c>
      <c r="AP536" s="9"/>
      <c r="AQ536" s="2">
        <f t="shared" si="472"/>
        <v>-6</v>
      </c>
      <c r="AR536" s="12">
        <f t="shared" si="483"/>
        <v>-6</v>
      </c>
      <c r="AS536" t="s">
        <v>5567</v>
      </c>
      <c r="AT536" t="str">
        <f t="shared" si="484"/>
        <v>생산완료(-6)</v>
      </c>
    </row>
    <row r="537" spans="2:46" x14ac:dyDescent="0.3">
      <c r="B537" s="2" t="s">
        <v>5416</v>
      </c>
      <c r="C537" s="7">
        <v>-2</v>
      </c>
      <c r="D537" s="2"/>
      <c r="E537" s="2" t="s">
        <v>5416</v>
      </c>
      <c r="F537" s="2"/>
      <c r="G537" s="2" t="s">
        <v>5424</v>
      </c>
      <c r="H537" s="2" t="s">
        <v>2158</v>
      </c>
      <c r="I537" s="2" t="str">
        <f t="shared" si="474"/>
        <v>20240930-1000149756-인쇄</v>
      </c>
      <c r="J537" s="2" t="str">
        <f t="shared" si="475"/>
        <v>20240930-1000149756-합지</v>
      </c>
      <c r="K537" s="2" t="str">
        <f t="shared" si="476"/>
        <v>20240930-1000149756-분단</v>
      </c>
      <c r="L537" s="2" t="str">
        <f t="shared" si="477"/>
        <v>20240930-1000149756-제대</v>
      </c>
      <c r="M537" s="2" t="str">
        <f>VLOOKUP(H537, '쿼리1'!$A:$R, 17, 0)</f>
        <v>무지</v>
      </c>
      <c r="N537" s="2" t="str">
        <f>VLOOKUP(H537, '쿼리1'!$A:$P, 15, 0)</f>
        <v>크증착130</v>
      </c>
      <c r="O537" s="2">
        <v>1000149756</v>
      </c>
      <c r="P537" s="2" t="str">
        <f>VLOOKUP(H537, '쿼리1'!$A:$R, 17, 0)</f>
        <v>무지</v>
      </c>
      <c r="Q537" s="4">
        <f>VLOOKUP(H537, '쿼리1'!$A:$U, 20, 0)</f>
        <v>120000</v>
      </c>
      <c r="R537" s="2" t="s">
        <v>5397</v>
      </c>
      <c r="S537" s="2" t="s">
        <v>31</v>
      </c>
      <c r="T537" s="2" t="s">
        <v>5397</v>
      </c>
      <c r="U537" s="2" t="s">
        <v>31</v>
      </c>
      <c r="V537" s="2" t="s">
        <v>5388</v>
      </c>
      <c r="W537" s="3" t="s">
        <v>5388</v>
      </c>
      <c r="X537" s="6" t="str">
        <f>IFERROR(W537-V537, "X")</f>
        <v>X</v>
      </c>
      <c r="Y537" s="3">
        <v>45575</v>
      </c>
      <c r="Z537" s="3">
        <v>45573</v>
      </c>
      <c r="AA537" s="6">
        <f t="shared" si="494"/>
        <v>-2</v>
      </c>
      <c r="AB537" s="3" t="s">
        <v>5388</v>
      </c>
      <c r="AC537" s="2" t="s">
        <v>5388</v>
      </c>
      <c r="AD537" s="6" t="str">
        <f t="shared" si="490"/>
        <v>X</v>
      </c>
      <c r="AE537" s="3">
        <v>45579</v>
      </c>
      <c r="AF537" s="3">
        <v>45581</v>
      </c>
      <c r="AG537" s="2" t="str">
        <f t="shared" si="492"/>
        <v>+2</v>
      </c>
      <c r="AH537" s="3">
        <v>45581</v>
      </c>
      <c r="AI537" s="3">
        <f t="shared" si="493"/>
        <v>45579</v>
      </c>
      <c r="AJ537" s="3"/>
      <c r="AK537" s="2">
        <f t="shared" si="478"/>
        <v>-2</v>
      </c>
      <c r="AL537" s="2" t="s">
        <v>5567</v>
      </c>
      <c r="AM537" s="2" t="str">
        <f t="shared" si="480"/>
        <v>생산완료(-2)</v>
      </c>
      <c r="AN537" s="9">
        <f t="shared" si="481"/>
        <v>45581</v>
      </c>
      <c r="AO537" s="9">
        <f t="shared" si="482"/>
        <v>45579</v>
      </c>
      <c r="AP537" s="9"/>
      <c r="AQ537" s="2">
        <f t="shared" si="472"/>
        <v>-2</v>
      </c>
      <c r="AR537" s="12">
        <f t="shared" si="483"/>
        <v>-2</v>
      </c>
      <c r="AS537" t="s">
        <v>5567</v>
      </c>
      <c r="AT537" t="str">
        <f t="shared" si="484"/>
        <v>생산완료(-2)</v>
      </c>
    </row>
    <row r="538" spans="2:46" x14ac:dyDescent="0.3">
      <c r="B538" s="2" t="s">
        <v>5407</v>
      </c>
      <c r="C538" s="7">
        <v>-6</v>
      </c>
      <c r="D538" s="2" t="s">
        <v>5408</v>
      </c>
      <c r="E538" s="2" t="s">
        <v>5432</v>
      </c>
      <c r="F538" s="2"/>
      <c r="G538" s="2" t="s">
        <v>5432</v>
      </c>
      <c r="H538" s="2" t="s">
        <v>1401</v>
      </c>
      <c r="I538" s="2" t="str">
        <f t="shared" si="474"/>
        <v>20240930-1000154020-인쇄</v>
      </c>
      <c r="J538" s="2" t="str">
        <f t="shared" si="475"/>
        <v>20240930-1000154020-합지</v>
      </c>
      <c r="K538" s="2" t="str">
        <f t="shared" si="476"/>
        <v>20240930-1000154020-분단</v>
      </c>
      <c r="L538" s="2" t="str">
        <f t="shared" si="477"/>
        <v>20240930-1000154020-제대</v>
      </c>
      <c r="M538" s="2" t="str">
        <f>VLOOKUP(H538, '쿼리1'!$A:$R, 17, 0)</f>
        <v>3도-신)스컬피그(대-260)</v>
      </c>
      <c r="N538" s="2" t="str">
        <f>VLOOKUP(H538, '쿼리1'!$A:$P, 15, 0)</f>
        <v>오피피(무광)80</v>
      </c>
      <c r="O538" s="2">
        <v>1000154020</v>
      </c>
      <c r="P538" s="2" t="str">
        <f>VLOOKUP(H538, '쿼리1'!$A:$R, 17, 0)</f>
        <v>3도-신)스컬피그(대-260)</v>
      </c>
      <c r="Q538" s="4">
        <f>VLOOKUP(H538, '쿼리1'!$A:$U, 20, 0)</f>
        <v>46153</v>
      </c>
      <c r="R538" s="2" t="s">
        <v>31</v>
      </c>
      <c r="S538" s="2" t="s">
        <v>31</v>
      </c>
      <c r="T538" s="2" t="s">
        <v>5397</v>
      </c>
      <c r="U538" s="2" t="s">
        <v>31</v>
      </c>
      <c r="V538" s="3">
        <v>45569</v>
      </c>
      <c r="W538" s="3">
        <v>45572</v>
      </c>
      <c r="X538" s="6" t="str">
        <f t="shared" ref="X538:X539" si="496">IFERROR(IF(W538-V538&gt;0, "+" &amp; (W538-V538), W538-V538), "X")</f>
        <v>+3</v>
      </c>
      <c r="Y538" s="3">
        <v>45574</v>
      </c>
      <c r="Z538" s="3">
        <v>45580</v>
      </c>
      <c r="AA538" s="6" t="str">
        <f t="shared" si="494"/>
        <v>+6</v>
      </c>
      <c r="AB538" s="3" t="s">
        <v>5388</v>
      </c>
      <c r="AC538" s="2" t="s">
        <v>5388</v>
      </c>
      <c r="AD538" s="6" t="str">
        <f t="shared" si="490"/>
        <v>X</v>
      </c>
      <c r="AE538" s="3">
        <v>45576</v>
      </c>
      <c r="AF538" s="3">
        <v>45582</v>
      </c>
      <c r="AG538" s="2" t="str">
        <f t="shared" si="492"/>
        <v>+6</v>
      </c>
      <c r="AH538" s="3">
        <v>45582</v>
      </c>
      <c r="AI538" s="3">
        <f t="shared" si="493"/>
        <v>45576</v>
      </c>
      <c r="AJ538" s="3"/>
      <c r="AK538" s="2">
        <f t="shared" si="478"/>
        <v>-6</v>
      </c>
      <c r="AL538" s="2" t="s">
        <v>5567</v>
      </c>
      <c r="AM538" s="2" t="str">
        <f t="shared" si="480"/>
        <v>생산완료(-6)</v>
      </c>
      <c r="AN538" s="9">
        <f t="shared" si="481"/>
        <v>45618</v>
      </c>
      <c r="AO538" s="9">
        <f t="shared" si="482"/>
        <v>45653</v>
      </c>
      <c r="AP538" s="9"/>
      <c r="AQ538" s="2">
        <f t="shared" si="472"/>
        <v>35</v>
      </c>
      <c r="AR538" s="12" t="str">
        <f t="shared" si="483"/>
        <v>+35</v>
      </c>
      <c r="AS538" t="s">
        <v>5567</v>
      </c>
      <c r="AT538" t="str">
        <f t="shared" si="484"/>
        <v>생산완료(+35)</v>
      </c>
    </row>
    <row r="539" spans="2:46" x14ac:dyDescent="0.3">
      <c r="B539" s="2" t="s">
        <v>5439</v>
      </c>
      <c r="C539" s="7">
        <v>-8</v>
      </c>
      <c r="D539" s="2" t="s">
        <v>5444</v>
      </c>
      <c r="E539" s="2" t="s">
        <v>5430</v>
      </c>
      <c r="F539" s="2" t="s">
        <v>5443</v>
      </c>
      <c r="G539" s="2"/>
      <c r="H539" s="2" t="s">
        <v>4822</v>
      </c>
      <c r="I539" s="2" t="str">
        <f t="shared" si="474"/>
        <v>20240930-1000160160-인쇄</v>
      </c>
      <c r="J539" s="2" t="str">
        <f t="shared" si="475"/>
        <v>20240930-1000160160-합지</v>
      </c>
      <c r="K539" s="2" t="str">
        <f t="shared" si="476"/>
        <v>20240930-1000160160-분단</v>
      </c>
      <c r="L539" s="2" t="str">
        <f t="shared" si="477"/>
        <v>20240930-1000160160-제대</v>
      </c>
      <c r="M539" s="2" t="str">
        <f>VLOOKUP(H539, '쿼리1'!$A:$R, 17, 0)</f>
        <v>3도-SB)프리미엄 바나나 1입(코스타리카-수입원:에프피아레나)</v>
      </c>
      <c r="N539" s="2" t="str">
        <f>VLOOKUP(H539, '쿼리1'!$A:$P, 15, 0)</f>
        <v>오씨피피(투명)40</v>
      </c>
      <c r="O539" s="2">
        <v>1000160160</v>
      </c>
      <c r="P539" s="2" t="str">
        <f>VLOOKUP(H539, '쿼리1'!$A:$R, 17, 0)</f>
        <v>3도-SB)프리미엄 바나나 1입(코스타리카-수입원:에프피아레나)</v>
      </c>
      <c r="Q539" s="4">
        <f>VLOOKUP(H539, '쿼리1'!$A:$U, 20, 0)</f>
        <v>132</v>
      </c>
      <c r="R539" s="2" t="s">
        <v>31</v>
      </c>
      <c r="S539" s="2" t="s">
        <v>31</v>
      </c>
      <c r="T539" s="2" t="s">
        <v>31</v>
      </c>
      <c r="U539" s="2" t="s">
        <v>5397</v>
      </c>
      <c r="V539" s="3">
        <v>45569</v>
      </c>
      <c r="W539" s="3">
        <v>45579</v>
      </c>
      <c r="X539" s="6" t="str">
        <f t="shared" si="496"/>
        <v>+10</v>
      </c>
      <c r="Y539" s="3">
        <v>45574</v>
      </c>
      <c r="Z539" s="3">
        <v>45581</v>
      </c>
      <c r="AA539" s="6" t="str">
        <f t="shared" si="494"/>
        <v>+7</v>
      </c>
      <c r="AB539" s="3">
        <v>45575</v>
      </c>
      <c r="AC539" s="3">
        <v>45583</v>
      </c>
      <c r="AD539" s="6" t="str">
        <f>IFERROR(IF(AC539-AB539&gt;0, "+" &amp; (AC539-AB539), AC539-AB539), "X")</f>
        <v>+8</v>
      </c>
      <c r="AE539" s="2" t="s">
        <v>5388</v>
      </c>
      <c r="AF539" s="2" t="s">
        <v>5388</v>
      </c>
      <c r="AG539" s="2" t="str">
        <f>IFERROR(AF539-AE539, "X")</f>
        <v>X</v>
      </c>
      <c r="AH539" s="3">
        <v>45583</v>
      </c>
      <c r="AI539" s="3">
        <f>AB539</f>
        <v>45575</v>
      </c>
      <c r="AJ539" s="3"/>
      <c r="AK539" s="2">
        <f t="shared" si="478"/>
        <v>-8</v>
      </c>
      <c r="AL539" s="2" t="s">
        <v>5567</v>
      </c>
      <c r="AM539" s="2" t="str">
        <f t="shared" si="480"/>
        <v>생산완료(-8)</v>
      </c>
      <c r="AN539" s="9">
        <f t="shared" si="481"/>
        <v>45583</v>
      </c>
      <c r="AO539" s="9">
        <f t="shared" si="482"/>
        <v>45575</v>
      </c>
      <c r="AP539" s="9"/>
      <c r="AQ539" s="2">
        <f t="shared" si="472"/>
        <v>-8</v>
      </c>
      <c r="AR539" s="12">
        <f t="shared" si="483"/>
        <v>-8</v>
      </c>
      <c r="AS539" t="s">
        <v>5567</v>
      </c>
      <c r="AT539" t="str">
        <f t="shared" si="484"/>
        <v>생산완료(-8)</v>
      </c>
    </row>
    <row r="540" spans="2:46" x14ac:dyDescent="0.3">
      <c r="B540" s="2" t="s">
        <v>5405</v>
      </c>
      <c r="C540" s="7">
        <v>-1</v>
      </c>
      <c r="D540" s="2"/>
      <c r="E540" s="2" t="s">
        <v>5421</v>
      </c>
      <c r="F540" s="2"/>
      <c r="G540" s="2" t="s">
        <v>5412</v>
      </c>
      <c r="H540" s="2" t="s">
        <v>3268</v>
      </c>
      <c r="I540" s="2" t="str">
        <f t="shared" si="474"/>
        <v>20240930-1000163203-인쇄</v>
      </c>
      <c r="J540" s="2" t="str">
        <f t="shared" si="475"/>
        <v>20240930-1000163203-합지</v>
      </c>
      <c r="K540" s="2" t="str">
        <f t="shared" si="476"/>
        <v>20240930-1000163203-분단</v>
      </c>
      <c r="L540" s="2" t="str">
        <f t="shared" si="477"/>
        <v>20240930-1000163203-제대</v>
      </c>
      <c r="M540" s="2" t="str">
        <f>VLOOKUP(H540, '쿼리1'!$A:$R, 17, 0)</f>
        <v>무지</v>
      </c>
      <c r="N540" s="2" t="str">
        <f>VLOOKUP(H540, '쿼리1'!$A:$P, 15, 0)</f>
        <v>나이론70</v>
      </c>
      <c r="O540" s="2">
        <v>1000163203</v>
      </c>
      <c r="P540" s="2" t="str">
        <f>VLOOKUP(H540, '쿼리1'!$A:$R, 17, 0)</f>
        <v>무지</v>
      </c>
      <c r="Q540" s="4">
        <f>VLOOKUP(H540, '쿼리1'!$A:$U, 20, 0)</f>
        <v>100000</v>
      </c>
      <c r="R540" s="2" t="s">
        <v>5397</v>
      </c>
      <c r="S540" s="2" t="s">
        <v>31</v>
      </c>
      <c r="T540" s="2" t="s">
        <v>5397</v>
      </c>
      <c r="U540" s="2" t="s">
        <v>31</v>
      </c>
      <c r="V540" s="2" t="s">
        <v>5388</v>
      </c>
      <c r="W540" s="3" t="s">
        <v>5388</v>
      </c>
      <c r="X540" s="6" t="str">
        <f>IFERROR(W540-V540, "X")</f>
        <v>X</v>
      </c>
      <c r="Y540" s="3">
        <v>45574</v>
      </c>
      <c r="Z540" s="3">
        <v>45579</v>
      </c>
      <c r="AA540" s="6" t="str">
        <f t="shared" si="494"/>
        <v>+5</v>
      </c>
      <c r="AB540" s="3" t="s">
        <v>5388</v>
      </c>
      <c r="AC540" s="2" t="s">
        <v>5388</v>
      </c>
      <c r="AD540" s="6" t="str">
        <f>IFERROR(AC540-AB540, "X")</f>
        <v>X</v>
      </c>
      <c r="AE540" s="3">
        <v>45579</v>
      </c>
      <c r="AF540" s="3">
        <v>45580</v>
      </c>
      <c r="AG540" s="2" t="str">
        <f t="shared" ref="AG540:AG545" si="497">IFERROR(IF(AF540-AE540&gt;0, "+" &amp; (AF540-AE540), AF540-AE540), "X")</f>
        <v>+1</v>
      </c>
      <c r="AH540" s="3">
        <v>45580</v>
      </c>
      <c r="AI540" s="3">
        <f t="shared" ref="AI540:AI545" si="498">AE540</f>
        <v>45579</v>
      </c>
      <c r="AJ540" s="3"/>
      <c r="AK540" s="2">
        <f t="shared" si="478"/>
        <v>-1</v>
      </c>
      <c r="AL540" s="2" t="s">
        <v>5567</v>
      </c>
      <c r="AM540" s="2" t="str">
        <f t="shared" si="480"/>
        <v>생산완료(-1)</v>
      </c>
      <c r="AN540" s="9">
        <f t="shared" si="481"/>
        <v>45649</v>
      </c>
      <c r="AO540" s="9">
        <f t="shared" si="482"/>
        <v>45656</v>
      </c>
      <c r="AP540" s="9"/>
      <c r="AQ540" s="2">
        <f t="shared" si="472"/>
        <v>7</v>
      </c>
      <c r="AR540" s="12" t="str">
        <f t="shared" si="483"/>
        <v>+7</v>
      </c>
      <c r="AS540" t="s">
        <v>5567</v>
      </c>
      <c r="AT540" t="str">
        <f t="shared" si="484"/>
        <v>생산완료(+7)</v>
      </c>
    </row>
    <row r="541" spans="2:46" x14ac:dyDescent="0.3">
      <c r="B541" s="2" t="s">
        <v>5412</v>
      </c>
      <c r="C541" s="7">
        <v>1</v>
      </c>
      <c r="D541" s="2"/>
      <c r="E541" s="2" t="s">
        <v>5405</v>
      </c>
      <c r="F541" s="2"/>
      <c r="G541" s="2" t="s">
        <v>5405</v>
      </c>
      <c r="H541" s="2" t="s">
        <v>3006</v>
      </c>
      <c r="I541" s="2" t="str">
        <f t="shared" si="474"/>
        <v>20240930-1000163638-인쇄</v>
      </c>
      <c r="J541" s="2" t="str">
        <f t="shared" si="475"/>
        <v>20240930-1000163638-합지</v>
      </c>
      <c r="K541" s="2" t="str">
        <f t="shared" si="476"/>
        <v>20240930-1000163638-분단</v>
      </c>
      <c r="L541" s="2" t="str">
        <f t="shared" si="477"/>
        <v>20240930-1000163638-제대</v>
      </c>
      <c r="M541" s="2" t="str">
        <f>VLOOKUP(H541, '쿼리1'!$A:$R, 17, 0)</f>
        <v>무지</v>
      </c>
      <c r="N541" s="2" t="str">
        <f>VLOOKUP(H541, '쿼리1'!$A:$P, 15, 0)</f>
        <v>나이론70</v>
      </c>
      <c r="O541" s="2">
        <v>1000163638</v>
      </c>
      <c r="P541" s="2" t="str">
        <f>VLOOKUP(H541, '쿼리1'!$A:$R, 17, 0)</f>
        <v>무지</v>
      </c>
      <c r="Q541" s="4">
        <f>VLOOKUP(H541, '쿼리1'!$A:$U, 20, 0)</f>
        <v>26086</v>
      </c>
      <c r="R541" s="2" t="s">
        <v>5397</v>
      </c>
      <c r="S541" s="2" t="s">
        <v>31</v>
      </c>
      <c r="T541" s="2" t="s">
        <v>5397</v>
      </c>
      <c r="U541" s="2" t="s">
        <v>31</v>
      </c>
      <c r="V541" s="2" t="s">
        <v>5388</v>
      </c>
      <c r="W541" s="3" t="s">
        <v>5388</v>
      </c>
      <c r="X541" s="6" t="str">
        <f>IFERROR(W541-V541, "X")</f>
        <v>X</v>
      </c>
      <c r="Y541" s="3">
        <v>45574</v>
      </c>
      <c r="Z541" s="3">
        <v>45573</v>
      </c>
      <c r="AA541" s="6">
        <f t="shared" si="494"/>
        <v>-1</v>
      </c>
      <c r="AB541" s="3" t="s">
        <v>5388</v>
      </c>
      <c r="AC541" s="2" t="s">
        <v>5388</v>
      </c>
      <c r="AD541" s="6" t="str">
        <f>IFERROR(AC541-AB541, "X")</f>
        <v>X</v>
      </c>
      <c r="AE541" s="3">
        <v>45576</v>
      </c>
      <c r="AF541" s="3">
        <v>45575</v>
      </c>
      <c r="AG541" s="2">
        <f t="shared" si="497"/>
        <v>-1</v>
      </c>
      <c r="AH541" s="3">
        <v>45575</v>
      </c>
      <c r="AI541" s="3">
        <f t="shared" si="498"/>
        <v>45576</v>
      </c>
      <c r="AJ541" s="3"/>
      <c r="AK541" s="2" t="str">
        <f t="shared" si="478"/>
        <v>+1</v>
      </c>
      <c r="AL541" s="2" t="s">
        <v>5567</v>
      </c>
      <c r="AM541" s="2" t="str">
        <f t="shared" si="480"/>
        <v>생산완료(+1)</v>
      </c>
      <c r="AN541" s="9">
        <f t="shared" si="481"/>
        <v>45604</v>
      </c>
      <c r="AO541" s="9">
        <f t="shared" si="482"/>
        <v>45608</v>
      </c>
      <c r="AP541" s="9"/>
      <c r="AQ541" s="2">
        <f t="shared" si="472"/>
        <v>4</v>
      </c>
      <c r="AR541" s="12" t="str">
        <f t="shared" si="483"/>
        <v>+4</v>
      </c>
      <c r="AS541" t="s">
        <v>5567</v>
      </c>
      <c r="AT541" t="str">
        <f t="shared" si="484"/>
        <v>생산완료(+4)</v>
      </c>
    </row>
    <row r="542" spans="2:46" x14ac:dyDescent="0.3">
      <c r="B542" s="2" t="s">
        <v>5412</v>
      </c>
      <c r="C542" s="7">
        <v>1</v>
      </c>
      <c r="D542" s="2" t="s">
        <v>5408</v>
      </c>
      <c r="E542" s="2" t="s">
        <v>5405</v>
      </c>
      <c r="F542" s="2"/>
      <c r="G542" s="2" t="s">
        <v>5405</v>
      </c>
      <c r="H542" s="2" t="s">
        <v>2860</v>
      </c>
      <c r="I542" s="2" t="str">
        <f t="shared" si="474"/>
        <v>20240930-1000165711-인쇄</v>
      </c>
      <c r="J542" s="2" t="str">
        <f t="shared" si="475"/>
        <v>20240930-1000165711-합지</v>
      </c>
      <c r="K542" s="2" t="str">
        <f t="shared" si="476"/>
        <v>20240930-1000165711-분단</v>
      </c>
      <c r="L542" s="2" t="str">
        <f t="shared" si="477"/>
        <v>20240930-1000165711-제대</v>
      </c>
      <c r="M542" s="2" t="str">
        <f>VLOOKUP(H542, '쿼리1'!$A:$R, 17, 0)</f>
        <v>1도-국내산 무청시래기1kg (250)</v>
      </c>
      <c r="N542" s="2" t="str">
        <f>VLOOKUP(H542, '쿼리1'!$A:$P, 15, 0)</f>
        <v>나이론70</v>
      </c>
      <c r="O542" s="2">
        <v>1000165711</v>
      </c>
      <c r="P542" s="2" t="str">
        <f>VLOOKUP(H542, '쿼리1'!$A:$R, 17, 0)</f>
        <v>1도-국내산 무청시래기1kg (250)</v>
      </c>
      <c r="Q542" s="4">
        <f>VLOOKUP(H542, '쿼리1'!$A:$U, 20, 0)</f>
        <v>24000</v>
      </c>
      <c r="R542" s="2" t="s">
        <v>31</v>
      </c>
      <c r="S542" s="2" t="s">
        <v>31</v>
      </c>
      <c r="T542" s="2" t="s">
        <v>5397</v>
      </c>
      <c r="U542" s="2" t="s">
        <v>31</v>
      </c>
      <c r="V542" s="3">
        <v>45569</v>
      </c>
      <c r="W542" s="3">
        <v>45572</v>
      </c>
      <c r="X542" s="6" t="str">
        <f>IFERROR(IF(W542-V542&gt;0, "+" &amp; (W542-V542), W542-V542), "X")</f>
        <v>+3</v>
      </c>
      <c r="Y542" s="3">
        <v>45574</v>
      </c>
      <c r="Z542" s="3">
        <v>45573</v>
      </c>
      <c r="AA542" s="6">
        <f t="shared" si="494"/>
        <v>-1</v>
      </c>
      <c r="AB542" s="3" t="s">
        <v>5388</v>
      </c>
      <c r="AC542" s="2" t="s">
        <v>5388</v>
      </c>
      <c r="AD542" s="6" t="str">
        <f>IFERROR(AC542-AB542, "X")</f>
        <v>X</v>
      </c>
      <c r="AE542" s="3">
        <v>45576</v>
      </c>
      <c r="AF542" s="3">
        <v>45575</v>
      </c>
      <c r="AG542" s="2">
        <f t="shared" si="497"/>
        <v>-1</v>
      </c>
      <c r="AH542" s="3">
        <v>45575</v>
      </c>
      <c r="AI542" s="3">
        <f t="shared" si="498"/>
        <v>45576</v>
      </c>
      <c r="AJ542" s="3"/>
      <c r="AK542" s="2" t="str">
        <f t="shared" si="478"/>
        <v>+1</v>
      </c>
      <c r="AL542" s="2" t="s">
        <v>5567</v>
      </c>
      <c r="AM542" s="2" t="str">
        <f t="shared" si="480"/>
        <v>생산완료(+1)</v>
      </c>
      <c r="AN542" s="9">
        <f t="shared" si="481"/>
        <v>45652</v>
      </c>
      <c r="AO542" s="9">
        <f t="shared" si="482"/>
        <v>45653</v>
      </c>
      <c r="AP542" s="9"/>
      <c r="AQ542" s="2">
        <f t="shared" si="472"/>
        <v>1</v>
      </c>
      <c r="AR542" s="12" t="str">
        <f t="shared" si="483"/>
        <v>+1</v>
      </c>
      <c r="AS542" t="s">
        <v>5567</v>
      </c>
      <c r="AT542" t="str">
        <f t="shared" si="484"/>
        <v>생산완료(+1)</v>
      </c>
    </row>
    <row r="543" spans="2:46" x14ac:dyDescent="0.3">
      <c r="B543" s="2" t="s">
        <v>5412</v>
      </c>
      <c r="C543" s="7">
        <v>1</v>
      </c>
      <c r="D543" s="2"/>
      <c r="E543" s="2" t="s">
        <v>5405</v>
      </c>
      <c r="F543" s="2"/>
      <c r="G543" s="2" t="s">
        <v>5405</v>
      </c>
      <c r="H543" s="2" t="s">
        <v>3000</v>
      </c>
      <c r="I543" s="2" t="str">
        <f t="shared" si="474"/>
        <v>20240930-1000166093-인쇄</v>
      </c>
      <c r="J543" s="2" t="str">
        <f t="shared" si="475"/>
        <v>20240930-1000166093-합지</v>
      </c>
      <c r="K543" s="2" t="str">
        <f t="shared" si="476"/>
        <v>20240930-1000166093-분단</v>
      </c>
      <c r="L543" s="2" t="str">
        <f t="shared" si="477"/>
        <v>20240930-1000166093-제대</v>
      </c>
      <c r="M543" s="2" t="str">
        <f>VLOOKUP(H543, '쿼리1'!$A:$R, 17, 0)</f>
        <v>무지</v>
      </c>
      <c r="N543" s="2" t="str">
        <f>VLOOKUP(H543, '쿼리1'!$A:$P, 15, 0)</f>
        <v>나이론70</v>
      </c>
      <c r="O543" s="2">
        <v>1000166093</v>
      </c>
      <c r="P543" s="2" t="str">
        <f>VLOOKUP(H543, '쿼리1'!$A:$R, 17, 0)</f>
        <v>무지</v>
      </c>
      <c r="Q543" s="4">
        <f>VLOOKUP(H543, '쿼리1'!$A:$U, 20, 0)</f>
        <v>30000</v>
      </c>
      <c r="R543" s="2" t="s">
        <v>5397</v>
      </c>
      <c r="S543" s="2" t="s">
        <v>31</v>
      </c>
      <c r="T543" s="2" t="s">
        <v>5397</v>
      </c>
      <c r="U543" s="2" t="s">
        <v>31</v>
      </c>
      <c r="V543" s="2" t="s">
        <v>5388</v>
      </c>
      <c r="W543" s="3" t="s">
        <v>5388</v>
      </c>
      <c r="X543" s="6" t="str">
        <f>IFERROR(W543-V543, "X")</f>
        <v>X</v>
      </c>
      <c r="Y543" s="3">
        <v>45574</v>
      </c>
      <c r="Z543" s="3">
        <v>45573</v>
      </c>
      <c r="AA543" s="6">
        <f t="shared" si="494"/>
        <v>-1</v>
      </c>
      <c r="AB543" s="3" t="s">
        <v>5388</v>
      </c>
      <c r="AC543" s="2" t="s">
        <v>5388</v>
      </c>
      <c r="AD543" s="6" t="str">
        <f>IFERROR(AC543-AB543, "X")</f>
        <v>X</v>
      </c>
      <c r="AE543" s="3">
        <v>45576</v>
      </c>
      <c r="AF543" s="3">
        <v>45575</v>
      </c>
      <c r="AG543" s="2">
        <f t="shared" si="497"/>
        <v>-1</v>
      </c>
      <c r="AH543" s="3">
        <v>45575</v>
      </c>
      <c r="AI543" s="3">
        <f t="shared" si="498"/>
        <v>45576</v>
      </c>
      <c r="AJ543" s="3"/>
      <c r="AK543" s="2" t="str">
        <f t="shared" si="478"/>
        <v>+1</v>
      </c>
      <c r="AL543" s="2" t="s">
        <v>5567</v>
      </c>
      <c r="AM543" s="2" t="str">
        <f t="shared" si="480"/>
        <v>생산완료(+1)</v>
      </c>
      <c r="AN543" s="9">
        <f t="shared" si="481"/>
        <v>45652</v>
      </c>
      <c r="AO543" s="9">
        <f t="shared" si="482"/>
        <v>45658</v>
      </c>
      <c r="AP543" s="9"/>
      <c r="AQ543" s="2">
        <f t="shared" si="472"/>
        <v>6</v>
      </c>
      <c r="AR543" s="12" t="str">
        <f t="shared" si="483"/>
        <v>+6</v>
      </c>
      <c r="AS543" t="s">
        <v>5567</v>
      </c>
      <c r="AT543" t="str">
        <f t="shared" si="484"/>
        <v>생산완료(+6)</v>
      </c>
    </row>
    <row r="544" spans="2:46" x14ac:dyDescent="0.3">
      <c r="B544" s="2" t="s">
        <v>5439</v>
      </c>
      <c r="C544" s="7">
        <v>-8</v>
      </c>
      <c r="D544" s="2" t="s">
        <v>5451</v>
      </c>
      <c r="E544" s="2" t="s">
        <v>5424</v>
      </c>
      <c r="F544" s="2" t="s">
        <v>5412</v>
      </c>
      <c r="G544" s="2" t="s">
        <v>5443</v>
      </c>
      <c r="H544" s="2" t="s">
        <v>2077</v>
      </c>
      <c r="I544" s="2" t="str">
        <f t="shared" si="474"/>
        <v>20240930-1000169077-인쇄</v>
      </c>
      <c r="J544" s="2" t="str">
        <f t="shared" si="475"/>
        <v>20240930-1000169077-합지</v>
      </c>
      <c r="K544" s="2" t="str">
        <f t="shared" si="476"/>
        <v>20240930-1000169077-분단</v>
      </c>
      <c r="L544" s="2" t="str">
        <f t="shared" si="477"/>
        <v>20240930-1000169077-제대</v>
      </c>
      <c r="M544" s="2" t="str">
        <f>VLOOKUP(H544, '쿼리1'!$A:$R, 17, 0)</f>
        <v>7도-쿠팡-신라명과 브라우니 쿠키 95g</v>
      </c>
      <c r="N544" s="2" t="str">
        <f>VLOOKUP(H544, '쿼리1'!$A:$P, 15, 0)</f>
        <v>오씨피피(투명)60</v>
      </c>
      <c r="O544" s="2">
        <v>1000169077</v>
      </c>
      <c r="P544" s="2" t="str">
        <f>VLOOKUP(H544, '쿼리1'!$A:$R, 17, 0)</f>
        <v>7도-쿠팡-신라명과 브라우니 쿠키 95g</v>
      </c>
      <c r="Q544" s="4">
        <f>VLOOKUP(H544, '쿼리1'!$A:$U, 20, 0)</f>
        <v>82051</v>
      </c>
      <c r="R544" s="2" t="s">
        <v>31</v>
      </c>
      <c r="S544" s="2" t="s">
        <v>31</v>
      </c>
      <c r="T544" s="2" t="s">
        <v>31</v>
      </c>
      <c r="U544" s="2" t="s">
        <v>31</v>
      </c>
      <c r="V544" s="3">
        <v>45569</v>
      </c>
      <c r="W544" s="3">
        <v>45573</v>
      </c>
      <c r="X544" s="6" t="str">
        <f>IFERROR(IF(W544-V544&gt;0, "+" &amp; (W544-V544), W544-V544), "X")</f>
        <v>+4</v>
      </c>
      <c r="Y544" s="3">
        <v>45574</v>
      </c>
      <c r="Z544" s="3">
        <v>45576</v>
      </c>
      <c r="AA544" s="6" t="str">
        <f t="shared" si="494"/>
        <v>+2</v>
      </c>
      <c r="AB544" s="3">
        <v>45575</v>
      </c>
      <c r="AC544" s="3">
        <v>45576</v>
      </c>
      <c r="AD544" s="6" t="str">
        <f>IFERROR(IF(AC544-AB544&gt;0, "+" &amp; (AC544-AB544), AC544-AB544), "X")</f>
        <v>+1</v>
      </c>
      <c r="AE544" s="3">
        <v>45579</v>
      </c>
      <c r="AF544" s="3">
        <v>45587</v>
      </c>
      <c r="AG544" s="2" t="str">
        <f t="shared" si="497"/>
        <v>+8</v>
      </c>
      <c r="AH544" s="3">
        <v>45587</v>
      </c>
      <c r="AI544" s="3">
        <f t="shared" si="498"/>
        <v>45579</v>
      </c>
      <c r="AJ544" s="3"/>
      <c r="AK544" s="2">
        <f t="shared" si="478"/>
        <v>-8</v>
      </c>
      <c r="AL544" s="2" t="s">
        <v>5567</v>
      </c>
      <c r="AM544" s="2" t="str">
        <f t="shared" si="480"/>
        <v>생산완료(-8)</v>
      </c>
      <c r="AN544" s="9">
        <f t="shared" si="481"/>
        <v>45617</v>
      </c>
      <c r="AO544" s="9">
        <f t="shared" si="482"/>
        <v>45614</v>
      </c>
      <c r="AP544" s="9"/>
      <c r="AQ544" s="2">
        <f t="shared" si="472"/>
        <v>-3</v>
      </c>
      <c r="AR544" s="12">
        <f t="shared" si="483"/>
        <v>-3</v>
      </c>
      <c r="AS544" t="s">
        <v>5567</v>
      </c>
      <c r="AT544" t="str">
        <f t="shared" si="484"/>
        <v>생산완료(-3)</v>
      </c>
    </row>
    <row r="545" spans="2:46" x14ac:dyDescent="0.3">
      <c r="B545" s="2" t="s">
        <v>5405</v>
      </c>
      <c r="C545" s="7">
        <v>-1</v>
      </c>
      <c r="D545" s="2"/>
      <c r="E545" s="2" t="s">
        <v>5491</v>
      </c>
      <c r="F545" s="2" t="s">
        <v>5496</v>
      </c>
      <c r="G545" s="2" t="s">
        <v>5412</v>
      </c>
      <c r="H545" s="2" t="s">
        <v>3665</v>
      </c>
      <c r="I545" s="2" t="str">
        <f t="shared" si="474"/>
        <v>20240930-1000169142-인쇄</v>
      </c>
      <c r="J545" s="2" t="str">
        <f t="shared" si="475"/>
        <v>20240930-1000169142-합지</v>
      </c>
      <c r="K545" s="2" t="str">
        <f t="shared" si="476"/>
        <v>20240930-1000169142-분단</v>
      </c>
      <c r="L545" s="2" t="str">
        <f t="shared" si="477"/>
        <v>20240930-1000169142-제대</v>
      </c>
      <c r="M545" s="2" t="str">
        <f>VLOOKUP(H545, '쿼리1'!$A:$R, 17, 0)</f>
        <v>2도-애플라인드</v>
      </c>
      <c r="N545" s="2" t="str">
        <f>VLOOKUP(H545, '쿼리1'!$A:$P, 15, 0)</f>
        <v>패트(유백)90</v>
      </c>
      <c r="O545" s="2">
        <v>1000169142</v>
      </c>
      <c r="P545" s="2" t="str">
        <f>VLOOKUP(H545, '쿼리1'!$A:$R, 17, 0)</f>
        <v>2도-애플라인드</v>
      </c>
      <c r="Q545" s="4">
        <f>VLOOKUP(H545, '쿼리1'!$A:$U, 20, 0)</f>
        <v>18750</v>
      </c>
      <c r="R545" s="2" t="s">
        <v>5397</v>
      </c>
      <c r="S545" s="2" t="s">
        <v>5399</v>
      </c>
      <c r="T545" s="2" t="s">
        <v>5399</v>
      </c>
      <c r="U545" s="2" t="s">
        <v>31</v>
      </c>
      <c r="V545" s="2" t="s">
        <v>5388</v>
      </c>
      <c r="W545" s="3" t="s">
        <v>5388</v>
      </c>
      <c r="X545" s="6" t="str">
        <f>IFERROR(W545-V545, "X")</f>
        <v>X</v>
      </c>
      <c r="Y545" s="3">
        <v>45572</v>
      </c>
      <c r="Z545" s="5" t="s">
        <v>5396</v>
      </c>
      <c r="AA545" s="6">
        <f ca="1">TODAY()-Y545</f>
        <v>84</v>
      </c>
      <c r="AB545" s="3">
        <v>45573</v>
      </c>
      <c r="AC545" s="5" t="s">
        <v>5396</v>
      </c>
      <c r="AD545" s="6">
        <f ca="1">TODAY()-AB545</f>
        <v>83</v>
      </c>
      <c r="AE545" s="3">
        <v>45575</v>
      </c>
      <c r="AF545" s="3">
        <v>45576</v>
      </c>
      <c r="AG545" s="2" t="str">
        <f t="shared" si="497"/>
        <v>+1</v>
      </c>
      <c r="AH545" s="3">
        <v>45576</v>
      </c>
      <c r="AI545" s="3">
        <f t="shared" si="498"/>
        <v>45575</v>
      </c>
      <c r="AJ545" s="3"/>
      <c r="AK545" s="2">
        <f t="shared" si="478"/>
        <v>-1</v>
      </c>
      <c r="AL545" s="2" t="s">
        <v>5567</v>
      </c>
      <c r="AM545" s="2" t="str">
        <f t="shared" si="480"/>
        <v>생산완료(-1)</v>
      </c>
      <c r="AN545" s="9">
        <f t="shared" si="481"/>
        <v>45579</v>
      </c>
      <c r="AO545" s="9">
        <f t="shared" si="482"/>
        <v>45575</v>
      </c>
      <c r="AP545" s="9"/>
      <c r="AQ545" s="2">
        <f t="shared" si="472"/>
        <v>-4</v>
      </c>
      <c r="AR545" s="12">
        <f t="shared" si="483"/>
        <v>-4</v>
      </c>
      <c r="AS545" t="s">
        <v>5567</v>
      </c>
      <c r="AT545" t="str">
        <f t="shared" si="484"/>
        <v>생산완료(-4)</v>
      </c>
    </row>
    <row r="546" spans="2:46" x14ac:dyDescent="0.3">
      <c r="B546" s="2" t="s">
        <v>5443</v>
      </c>
      <c r="C546" s="7">
        <v>8</v>
      </c>
      <c r="D546" s="2" t="s">
        <v>5425</v>
      </c>
      <c r="E546" s="2"/>
      <c r="F546" s="2"/>
      <c r="G546" s="2"/>
      <c r="H546" s="2" t="s">
        <v>5040</v>
      </c>
      <c r="I546" s="2" t="str">
        <f t="shared" si="474"/>
        <v>20240930-1000169148-인쇄</v>
      </c>
      <c r="J546" s="2" t="str">
        <f t="shared" si="475"/>
        <v>20240930-1000169148-합지</v>
      </c>
      <c r="K546" s="2" t="str">
        <f t="shared" si="476"/>
        <v>20240930-1000169148-분단</v>
      </c>
      <c r="L546" s="2" t="str">
        <f t="shared" si="477"/>
        <v>20240930-1000169148-제대</v>
      </c>
      <c r="M546" s="2" t="str">
        <f>VLOOKUP(H546, '쿼리1'!$A:$R, 17, 0)</f>
        <v>8도-SB)바베큐치킨치즈치아바타680g</v>
      </c>
      <c r="N546" s="2" t="str">
        <f>VLOOKUP(H546, '쿼리1'!$A:$P, 15, 0)</f>
        <v>나이론75</v>
      </c>
      <c r="O546" s="2">
        <v>1000169148</v>
      </c>
      <c r="P546" s="2" t="str">
        <f>VLOOKUP(H546, '쿼리1'!$A:$R, 17, 0)</f>
        <v>8도-SB)바베큐치킨치즈치아바타680g</v>
      </c>
      <c r="Q546" s="4">
        <f>VLOOKUP(H546, '쿼리1'!$A:$U, 20, 0)</f>
        <v>24</v>
      </c>
      <c r="R546" s="2" t="s">
        <v>31</v>
      </c>
      <c r="S546" s="2" t="s">
        <v>5397</v>
      </c>
      <c r="T546" s="2" t="s">
        <v>5397</v>
      </c>
      <c r="U546" s="2" t="s">
        <v>5397</v>
      </c>
      <c r="V546" s="3">
        <v>45569</v>
      </c>
      <c r="W546" s="3">
        <v>45586</v>
      </c>
      <c r="X546" s="6" t="str">
        <f t="shared" ref="X546:X547" si="499">IFERROR(IF(W546-V546&gt;0, "+" &amp; (W546-V546), W546-V546), "X")</f>
        <v>+17</v>
      </c>
      <c r="Y546" s="2" t="s">
        <v>5388</v>
      </c>
      <c r="Z546" s="2" t="s">
        <v>5388</v>
      </c>
      <c r="AA546" s="6" t="str">
        <f>IFERROR(Z546-Y546, "X")</f>
        <v>X</v>
      </c>
      <c r="AB546" s="2" t="s">
        <v>5388</v>
      </c>
      <c r="AC546" s="2" t="s">
        <v>5388</v>
      </c>
      <c r="AD546" s="6" t="str">
        <f>IFERROR(AC546-AB546, "X")</f>
        <v>X</v>
      </c>
      <c r="AE546" s="2" t="s">
        <v>5388</v>
      </c>
      <c r="AF546" s="2" t="s">
        <v>5388</v>
      </c>
      <c r="AG546" s="2" t="str">
        <f>IFERROR(AF546-AE546, "X")</f>
        <v>X</v>
      </c>
      <c r="AH546" s="3">
        <v>45586</v>
      </c>
      <c r="AI546" s="3">
        <v>45594</v>
      </c>
      <c r="AJ546" s="3"/>
      <c r="AK546" s="2" t="str">
        <f t="shared" si="478"/>
        <v>+8</v>
      </c>
      <c r="AL546" s="2" t="s">
        <v>5567</v>
      </c>
      <c r="AM546" s="2" t="str">
        <f t="shared" si="480"/>
        <v>생산완료(+8)</v>
      </c>
      <c r="AN546" s="9">
        <f t="shared" si="481"/>
        <v>45625</v>
      </c>
      <c r="AO546" s="9">
        <f t="shared" si="482"/>
        <v>45624</v>
      </c>
      <c r="AP546" s="9"/>
      <c r="AQ546" s="2">
        <f t="shared" si="472"/>
        <v>-1</v>
      </c>
      <c r="AR546" s="12">
        <f t="shared" si="483"/>
        <v>-1</v>
      </c>
      <c r="AS546" t="s">
        <v>5567</v>
      </c>
      <c r="AT546" t="str">
        <f t="shared" si="484"/>
        <v>생산완료(-1)</v>
      </c>
    </row>
    <row r="547" spans="2:46" x14ac:dyDescent="0.3">
      <c r="B547" s="2" t="s">
        <v>5439</v>
      </c>
      <c r="C547" s="7">
        <v>-8</v>
      </c>
      <c r="D547" s="2" t="s">
        <v>5451</v>
      </c>
      <c r="E547" s="2" t="s">
        <v>5430</v>
      </c>
      <c r="F547" s="2" t="s">
        <v>5443</v>
      </c>
      <c r="G547" s="2"/>
      <c r="H547" s="2" t="s">
        <v>4476</v>
      </c>
      <c r="I547" s="2" t="str">
        <f t="shared" si="474"/>
        <v>20240930-1000169209-인쇄</v>
      </c>
      <c r="J547" s="2" t="str">
        <f t="shared" si="475"/>
        <v>20240930-1000169209-합지</v>
      </c>
      <c r="K547" s="2" t="str">
        <f t="shared" si="476"/>
        <v>20240930-1000169209-분단</v>
      </c>
      <c r="L547" s="2" t="str">
        <f t="shared" si="477"/>
        <v>20240930-1000169209-제대</v>
      </c>
      <c r="M547" s="2" t="str">
        <f>VLOOKUP(H547, '쿼리1'!$A:$R, 17, 0)</f>
        <v>5도-바다숲-감태우리밀국수 400g</v>
      </c>
      <c r="N547" s="2" t="str">
        <f>VLOOKUP(H547, '쿼리1'!$A:$P, 15, 0)</f>
        <v>오씨피피(유무광)70</v>
      </c>
      <c r="O547" s="2">
        <v>1000169209</v>
      </c>
      <c r="P547" s="2" t="str">
        <f>VLOOKUP(H547, '쿼리1'!$A:$R, 17, 0)</f>
        <v>5도-바다숲-감태우리밀국수 400g</v>
      </c>
      <c r="Q547" s="4">
        <f>VLOOKUP(H547, '쿼리1'!$A:$U, 20, 0)</f>
        <v>12</v>
      </c>
      <c r="R547" s="2" t="s">
        <v>31</v>
      </c>
      <c r="S547" s="2" t="s">
        <v>31</v>
      </c>
      <c r="T547" s="2" t="s">
        <v>31</v>
      </c>
      <c r="U547" s="2" t="s">
        <v>5397</v>
      </c>
      <c r="V547" s="3">
        <v>45569</v>
      </c>
      <c r="W547" s="3">
        <v>45573</v>
      </c>
      <c r="X547" s="6" t="str">
        <f t="shared" si="499"/>
        <v>+4</v>
      </c>
      <c r="Y547" s="3">
        <v>45574</v>
      </c>
      <c r="Z547" s="3">
        <v>45581</v>
      </c>
      <c r="AA547" s="6" t="str">
        <f t="shared" ref="AA547:AA552" si="500">IFERROR(IF(Z547-Y547&gt;0, "+" &amp; (Z547-Y547), Z547-Y547), "X")</f>
        <v>+7</v>
      </c>
      <c r="AB547" s="3">
        <v>45575</v>
      </c>
      <c r="AC547" s="3">
        <v>45583</v>
      </c>
      <c r="AD547" s="6" t="str">
        <f>IFERROR(IF(AC547-AB547&gt;0, "+" &amp; (AC547-AB547), AC547-AB547), "X")</f>
        <v>+8</v>
      </c>
      <c r="AE547" s="2" t="s">
        <v>5388</v>
      </c>
      <c r="AF547" s="2" t="s">
        <v>5388</v>
      </c>
      <c r="AG547" s="2" t="str">
        <f>IFERROR(AF547-AE547, "X")</f>
        <v>X</v>
      </c>
      <c r="AH547" s="3">
        <v>45583</v>
      </c>
      <c r="AI547" s="3">
        <f>AB547</f>
        <v>45575</v>
      </c>
      <c r="AJ547" s="3"/>
      <c r="AK547" s="2">
        <f t="shared" si="478"/>
        <v>-8</v>
      </c>
      <c r="AL547" s="2" t="s">
        <v>5567</v>
      </c>
      <c r="AM547" s="2" t="str">
        <f t="shared" si="480"/>
        <v>생산완료(-8)</v>
      </c>
      <c r="AN547" s="9">
        <f t="shared" si="481"/>
        <v>45583</v>
      </c>
      <c r="AO547" s="9">
        <f t="shared" si="482"/>
        <v>45609</v>
      </c>
      <c r="AP547" s="9"/>
      <c r="AQ547" s="2">
        <f t="shared" si="472"/>
        <v>26</v>
      </c>
      <c r="AR547" s="12" t="str">
        <f t="shared" si="483"/>
        <v>+26</v>
      </c>
      <c r="AS547" t="s">
        <v>5567</v>
      </c>
      <c r="AT547" t="str">
        <f t="shared" si="484"/>
        <v>생산완료(+26)</v>
      </c>
    </row>
    <row r="548" spans="2:46" x14ac:dyDescent="0.3">
      <c r="B548" s="2" t="s">
        <v>5405</v>
      </c>
      <c r="C548" s="7">
        <v>-1</v>
      </c>
      <c r="D548" s="2"/>
      <c r="E548" s="2" t="s">
        <v>5409</v>
      </c>
      <c r="F548" s="2"/>
      <c r="G548" s="2" t="s">
        <v>5412</v>
      </c>
      <c r="H548" s="2" t="s">
        <v>3428</v>
      </c>
      <c r="I548" s="2" t="str">
        <f t="shared" si="474"/>
        <v>20240930-1000169223-인쇄</v>
      </c>
      <c r="J548" s="2" t="str">
        <f t="shared" si="475"/>
        <v>20240930-1000169223-합지</v>
      </c>
      <c r="K548" s="2" t="str">
        <f t="shared" si="476"/>
        <v>20240930-1000169223-분단</v>
      </c>
      <c r="L548" s="2" t="str">
        <f t="shared" si="477"/>
        <v>20240930-1000169223-제대</v>
      </c>
      <c r="M548" s="2" t="str">
        <f>VLOOKUP(H548, '쿼리1'!$A:$R, 17, 0)</f>
        <v>무지</v>
      </c>
      <c r="N548" s="2" t="str">
        <f>VLOOKUP(H548, '쿼리1'!$A:$P, 15, 0)</f>
        <v>패트100</v>
      </c>
      <c r="O548" s="2">
        <v>1000169223</v>
      </c>
      <c r="P548" s="2" t="str">
        <f>VLOOKUP(H548, '쿼리1'!$A:$R, 17, 0)</f>
        <v>무지</v>
      </c>
      <c r="Q548" s="4">
        <f>VLOOKUP(H548, '쿼리1'!$A:$U, 20, 0)</f>
        <v>46153</v>
      </c>
      <c r="R548" s="2" t="s">
        <v>5397</v>
      </c>
      <c r="S548" s="2" t="s">
        <v>31</v>
      </c>
      <c r="T548" s="2" t="s">
        <v>5397</v>
      </c>
      <c r="U548" s="2" t="s">
        <v>31</v>
      </c>
      <c r="V548" s="2" t="s">
        <v>5388</v>
      </c>
      <c r="W548" s="3" t="s">
        <v>5388</v>
      </c>
      <c r="X548" s="6" t="str">
        <f>IFERROR(W548-V548, "X")</f>
        <v>X</v>
      </c>
      <c r="Y548" s="3">
        <v>45573</v>
      </c>
      <c r="Z548" s="3">
        <v>45573</v>
      </c>
      <c r="AA548" s="6">
        <f t="shared" si="500"/>
        <v>0</v>
      </c>
      <c r="AB548" s="3" t="s">
        <v>5388</v>
      </c>
      <c r="AC548" s="2" t="s">
        <v>5388</v>
      </c>
      <c r="AD548" s="6" t="str">
        <f>IFERROR(AC548-AB548, "X")</f>
        <v>X</v>
      </c>
      <c r="AE548" s="3">
        <v>45575</v>
      </c>
      <c r="AF548" s="3">
        <v>45576</v>
      </c>
      <c r="AG548" s="2" t="str">
        <f t="shared" ref="AG548:AG555" si="501">IFERROR(IF(AF548-AE548&gt;0, "+" &amp; (AF548-AE548), AF548-AE548), "X")</f>
        <v>+1</v>
      </c>
      <c r="AH548" s="3">
        <v>45576</v>
      </c>
      <c r="AI548" s="3">
        <f t="shared" ref="AI548:AI555" si="502">AE548</f>
        <v>45575</v>
      </c>
      <c r="AJ548" s="3"/>
      <c r="AK548" s="2">
        <f t="shared" si="478"/>
        <v>-1</v>
      </c>
      <c r="AL548" s="2" t="s">
        <v>5567</v>
      </c>
      <c r="AM548" s="2" t="str">
        <f t="shared" si="480"/>
        <v>생산완료(-1)</v>
      </c>
      <c r="AN548" s="9">
        <f t="shared" si="481"/>
        <v>45576</v>
      </c>
      <c r="AO548" s="9">
        <f t="shared" si="482"/>
        <v>45575</v>
      </c>
      <c r="AP548" s="9"/>
      <c r="AQ548" s="2">
        <f t="shared" si="472"/>
        <v>-1</v>
      </c>
      <c r="AR548" s="12">
        <f t="shared" si="483"/>
        <v>-1</v>
      </c>
      <c r="AS548" t="s">
        <v>5567</v>
      </c>
      <c r="AT548" t="str">
        <f t="shared" si="484"/>
        <v>생산완료(-1)</v>
      </c>
    </row>
    <row r="549" spans="2:46" x14ac:dyDescent="0.3">
      <c r="B549" s="2" t="s">
        <v>5406</v>
      </c>
      <c r="C549" s="7">
        <v>-5</v>
      </c>
      <c r="D549" s="2" t="s">
        <v>5430</v>
      </c>
      <c r="E549" s="2" t="s">
        <v>5421</v>
      </c>
      <c r="F549" s="2"/>
      <c r="G549" s="2" t="s">
        <v>5421</v>
      </c>
      <c r="H549" s="2" t="s">
        <v>2136</v>
      </c>
      <c r="I549" s="2" t="str">
        <f t="shared" si="474"/>
        <v>20240930-1000169224-인쇄</v>
      </c>
      <c r="J549" s="2" t="str">
        <f t="shared" si="475"/>
        <v>20240930-1000169224-합지</v>
      </c>
      <c r="K549" s="2" t="str">
        <f t="shared" si="476"/>
        <v>20240930-1000169224-분단</v>
      </c>
      <c r="L549" s="2" t="str">
        <f t="shared" si="477"/>
        <v>20240930-1000169224-제대</v>
      </c>
      <c r="M549" s="2" t="str">
        <f>VLOOKUP(H549, '쿼리1'!$A:$R, 17, 0)</f>
        <v>7도-성화푸드-달수 닭갈비 500g</v>
      </c>
      <c r="N549" s="2" t="str">
        <f>VLOOKUP(H549, '쿼리1'!$A:$P, 15, 0)</f>
        <v>나이론90</v>
      </c>
      <c r="O549" s="2">
        <v>1000169224</v>
      </c>
      <c r="P549" s="2" t="str">
        <f>VLOOKUP(H549, '쿼리1'!$A:$R, 17, 0)</f>
        <v>7도-성화푸드-달수 닭갈비 500g</v>
      </c>
      <c r="Q549" s="4">
        <f>VLOOKUP(H549, '쿼리1'!$A:$U, 20, 0)</f>
        <v>33333</v>
      </c>
      <c r="R549" s="2" t="s">
        <v>31</v>
      </c>
      <c r="S549" s="2" t="s">
        <v>31</v>
      </c>
      <c r="T549" s="2" t="s">
        <v>5397</v>
      </c>
      <c r="U549" s="2" t="s">
        <v>31</v>
      </c>
      <c r="V549" s="3">
        <v>45569</v>
      </c>
      <c r="W549" s="3">
        <v>45576</v>
      </c>
      <c r="X549" s="6" t="str">
        <f>IFERROR(IF(W549-V549&gt;0, "+" &amp; (W549-V549), W549-V549), "X")</f>
        <v>+7</v>
      </c>
      <c r="Y549" s="3">
        <v>45574</v>
      </c>
      <c r="Z549" s="3">
        <v>45579</v>
      </c>
      <c r="AA549" s="6" t="str">
        <f t="shared" si="500"/>
        <v>+5</v>
      </c>
      <c r="AB549" s="3" t="s">
        <v>5388</v>
      </c>
      <c r="AC549" s="2" t="s">
        <v>5388</v>
      </c>
      <c r="AD549" s="6" t="str">
        <f>IFERROR(AC549-AB549, "X")</f>
        <v>X</v>
      </c>
      <c r="AE549" s="3">
        <v>45576</v>
      </c>
      <c r="AF549" s="3">
        <v>45581</v>
      </c>
      <c r="AG549" s="2" t="str">
        <f t="shared" si="501"/>
        <v>+5</v>
      </c>
      <c r="AH549" s="3">
        <v>45581</v>
      </c>
      <c r="AI549" s="3">
        <f t="shared" si="502"/>
        <v>45576</v>
      </c>
      <c r="AJ549" s="3"/>
      <c r="AK549" s="2">
        <f t="shared" si="478"/>
        <v>-5</v>
      </c>
      <c r="AL549" s="2" t="s">
        <v>5567</v>
      </c>
      <c r="AM549" s="2" t="str">
        <f t="shared" si="480"/>
        <v>생산완료(-5)</v>
      </c>
      <c r="AN549" s="9">
        <f t="shared" si="481"/>
        <v>45581</v>
      </c>
      <c r="AO549" s="9">
        <f t="shared" si="482"/>
        <v>45658</v>
      </c>
      <c r="AP549" s="9"/>
      <c r="AQ549" s="2">
        <f t="shared" si="472"/>
        <v>77</v>
      </c>
      <c r="AR549" s="12" t="str">
        <f t="shared" si="483"/>
        <v>+77</v>
      </c>
      <c r="AS549" t="s">
        <v>5567</v>
      </c>
      <c r="AT549" t="str">
        <f t="shared" si="484"/>
        <v>생산완료(+77)</v>
      </c>
    </row>
    <row r="550" spans="2:46" x14ac:dyDescent="0.3">
      <c r="B550" s="2" t="s">
        <v>5405</v>
      </c>
      <c r="C550" s="7">
        <v>-1</v>
      </c>
      <c r="D550" s="2"/>
      <c r="E550" s="2" t="s">
        <v>5424</v>
      </c>
      <c r="F550" s="2"/>
      <c r="G550" s="2" t="s">
        <v>5412</v>
      </c>
      <c r="H550" s="2" t="s">
        <v>3536</v>
      </c>
      <c r="I550" s="2" t="str">
        <f t="shared" si="474"/>
        <v>20240930-1118N0021-인쇄</v>
      </c>
      <c r="J550" s="2" t="str">
        <f t="shared" si="475"/>
        <v>20240930-1118N0021-합지</v>
      </c>
      <c r="K550" s="2" t="str">
        <f t="shared" si="476"/>
        <v>20240930-1118N0021-분단</v>
      </c>
      <c r="L550" s="2" t="str">
        <f t="shared" si="477"/>
        <v>20240930-1118N0021-제대</v>
      </c>
      <c r="M550" s="2" t="str">
        <f>VLOOKUP(H550, '쿼리1'!$A:$R, 17, 0)</f>
        <v>무지</v>
      </c>
      <c r="N550" s="2" t="str">
        <f>VLOOKUP(H550, '쿼리1'!$A:$P, 15, 0)</f>
        <v>나이론(크린)80</v>
      </c>
      <c r="O550" s="2" t="s">
        <v>5751</v>
      </c>
      <c r="P550" s="2" t="str">
        <f>VLOOKUP(H550, '쿼리1'!$A:$R, 17, 0)</f>
        <v>무지</v>
      </c>
      <c r="Q550" s="4">
        <f>VLOOKUP(H550, '쿼리1'!$A:$U, 20, 0)</f>
        <v>27906</v>
      </c>
      <c r="R550" s="2" t="s">
        <v>5397</v>
      </c>
      <c r="S550" s="2" t="s">
        <v>31</v>
      </c>
      <c r="T550" s="2" t="s">
        <v>5397</v>
      </c>
      <c r="U550" s="2" t="s">
        <v>31</v>
      </c>
      <c r="V550" s="2" t="s">
        <v>5388</v>
      </c>
      <c r="W550" s="3" t="s">
        <v>5388</v>
      </c>
      <c r="X550" s="6" t="str">
        <f>IFERROR(W550-V550, "X")</f>
        <v>X</v>
      </c>
      <c r="Y550" s="3">
        <v>45573</v>
      </c>
      <c r="Z550" s="3">
        <v>45575</v>
      </c>
      <c r="AA550" s="6" t="str">
        <f t="shared" si="500"/>
        <v>+2</v>
      </c>
      <c r="AB550" s="3" t="s">
        <v>5388</v>
      </c>
      <c r="AC550" s="2" t="s">
        <v>5388</v>
      </c>
      <c r="AD550" s="6" t="str">
        <f>IFERROR(AC550-AB550, "X")</f>
        <v>X</v>
      </c>
      <c r="AE550" s="3">
        <v>45575</v>
      </c>
      <c r="AF550" s="3">
        <v>45576</v>
      </c>
      <c r="AG550" s="2" t="str">
        <f t="shared" si="501"/>
        <v>+1</v>
      </c>
      <c r="AH550" s="3">
        <v>45576</v>
      </c>
      <c r="AI550" s="3">
        <f t="shared" si="502"/>
        <v>45575</v>
      </c>
      <c r="AJ550" s="3"/>
      <c r="AK550" s="2">
        <f t="shared" si="478"/>
        <v>-1</v>
      </c>
      <c r="AL550" s="2" t="s">
        <v>5567</v>
      </c>
      <c r="AM550" s="2" t="str">
        <f t="shared" si="480"/>
        <v>생산완료(-1)</v>
      </c>
      <c r="AN550" s="9">
        <f t="shared" si="481"/>
        <v>45576</v>
      </c>
      <c r="AO550" s="9">
        <f t="shared" si="482"/>
        <v>45575</v>
      </c>
      <c r="AP550" s="9"/>
      <c r="AQ550" s="2">
        <f t="shared" si="472"/>
        <v>-1</v>
      </c>
      <c r="AR550" s="12">
        <f t="shared" si="483"/>
        <v>-1</v>
      </c>
      <c r="AS550" t="s">
        <v>5567</v>
      </c>
      <c r="AT550" t="str">
        <f t="shared" si="484"/>
        <v>생산완료(-1)</v>
      </c>
    </row>
    <row r="551" spans="2:46" x14ac:dyDescent="0.3">
      <c r="B551" s="2" t="s">
        <v>5409</v>
      </c>
      <c r="C551" s="7">
        <v>0</v>
      </c>
      <c r="D551" s="2"/>
      <c r="E551" s="2" t="s">
        <v>5405</v>
      </c>
      <c r="F551" s="2"/>
      <c r="G551" s="2" t="s">
        <v>5409</v>
      </c>
      <c r="H551" s="2" t="s">
        <v>270</v>
      </c>
      <c r="I551" s="2" t="str">
        <f t="shared" si="474"/>
        <v>20240930-1316P0072-인쇄</v>
      </c>
      <c r="J551" s="2" t="str">
        <f t="shared" si="475"/>
        <v>20240930-1316P0072-합지</v>
      </c>
      <c r="K551" s="2" t="str">
        <f t="shared" si="476"/>
        <v>20240930-1316P0072-분단</v>
      </c>
      <c r="L551" s="2" t="str">
        <f t="shared" si="477"/>
        <v>20240930-1316P0072-제대</v>
      </c>
      <c r="M551" s="2" t="str">
        <f>VLOOKUP(H551, '쿼리1'!$A:$R, 17, 0)</f>
        <v>무지</v>
      </c>
      <c r="N551" s="2" t="str">
        <f>VLOOKUP(H551, '쿼리1'!$A:$P, 15, 0)</f>
        <v>나이론70</v>
      </c>
      <c r="O551" s="2" t="s">
        <v>5752</v>
      </c>
      <c r="P551" s="2" t="str">
        <f>VLOOKUP(H551, '쿼리1'!$A:$R, 17, 0)</f>
        <v>무지</v>
      </c>
      <c r="Q551" s="4">
        <f>VLOOKUP(H551, '쿼리1'!$A:$U, 20, 0)</f>
        <v>75000</v>
      </c>
      <c r="R551" s="2" t="s">
        <v>5397</v>
      </c>
      <c r="S551" s="2" t="s">
        <v>31</v>
      </c>
      <c r="T551" s="2" t="s">
        <v>5397</v>
      </c>
      <c r="U551" s="2" t="s">
        <v>31</v>
      </c>
      <c r="V551" s="2" t="s">
        <v>5388</v>
      </c>
      <c r="W551" s="3" t="s">
        <v>5388</v>
      </c>
      <c r="X551" s="6" t="str">
        <f>IFERROR(W551-V551, "X")</f>
        <v>X</v>
      </c>
      <c r="Y551" s="3">
        <v>45573</v>
      </c>
      <c r="Z551" s="3">
        <v>45572</v>
      </c>
      <c r="AA551" s="6">
        <f t="shared" si="500"/>
        <v>-1</v>
      </c>
      <c r="AB551" s="3" t="s">
        <v>5388</v>
      </c>
      <c r="AC551" s="2" t="s">
        <v>5388</v>
      </c>
      <c r="AD551" s="6" t="str">
        <f>IFERROR(AC551-AB551, "X")</f>
        <v>X</v>
      </c>
      <c r="AE551" s="3">
        <v>45575</v>
      </c>
      <c r="AF551" s="3">
        <v>45575</v>
      </c>
      <c r="AG551" s="2">
        <f t="shared" si="501"/>
        <v>0</v>
      </c>
      <c r="AH551" s="3">
        <v>45575</v>
      </c>
      <c r="AI551" s="3">
        <f t="shared" si="502"/>
        <v>45575</v>
      </c>
      <c r="AJ551" s="3"/>
      <c r="AK551" s="2">
        <f t="shared" si="478"/>
        <v>0</v>
      </c>
      <c r="AL551" s="2" t="s">
        <v>5567</v>
      </c>
      <c r="AM551" s="2" t="str">
        <f t="shared" si="480"/>
        <v>생산완료(0)</v>
      </c>
      <c r="AN551" s="9">
        <f t="shared" si="481"/>
        <v>45575</v>
      </c>
      <c r="AO551" s="9">
        <f t="shared" si="482"/>
        <v>45575</v>
      </c>
      <c r="AP551" s="9"/>
      <c r="AQ551" s="2">
        <f t="shared" si="472"/>
        <v>0</v>
      </c>
      <c r="AR551" s="12">
        <f t="shared" si="483"/>
        <v>0</v>
      </c>
      <c r="AS551" t="s">
        <v>5567</v>
      </c>
      <c r="AT551" t="str">
        <f t="shared" si="484"/>
        <v>생산완료(0)</v>
      </c>
    </row>
    <row r="552" spans="2:46" x14ac:dyDescent="0.3">
      <c r="B552" s="2" t="s">
        <v>5414</v>
      </c>
      <c r="C552" s="7">
        <v>-9</v>
      </c>
      <c r="D552" s="2"/>
      <c r="E552" s="2" t="s">
        <v>5421</v>
      </c>
      <c r="F552" s="2" t="s">
        <v>5451</v>
      </c>
      <c r="G552" s="2" t="s">
        <v>5419</v>
      </c>
      <c r="H552" s="2" t="s">
        <v>933</v>
      </c>
      <c r="I552" s="2" t="str">
        <f t="shared" si="474"/>
        <v>20240930-1619N0014-인쇄</v>
      </c>
      <c r="J552" s="2" t="str">
        <f t="shared" si="475"/>
        <v>20240930-1619N0014-합지</v>
      </c>
      <c r="K552" s="2" t="str">
        <f t="shared" si="476"/>
        <v>20240930-1619N0014-분단</v>
      </c>
      <c r="L552" s="2" t="str">
        <f t="shared" si="477"/>
        <v>20240930-1619N0014-제대</v>
      </c>
      <c r="M552" s="2" t="str">
        <f>VLOOKUP(H552, '쿼리1'!$A:$R, 17, 0)</f>
        <v>무지</v>
      </c>
      <c r="N552" s="2" t="str">
        <f>VLOOKUP(H552, '쿼리1'!$A:$P, 15, 0)</f>
        <v>오씨피피(투명)60=무지</v>
      </c>
      <c r="O552" s="2" t="s">
        <v>5753</v>
      </c>
      <c r="P552" s="2" t="str">
        <f>VLOOKUP(H552, '쿼리1'!$A:$R, 17, 0)</f>
        <v>무지</v>
      </c>
      <c r="Q552" s="4">
        <f>VLOOKUP(H552, '쿼리1'!$A:$U, 20, 0)</f>
        <v>35294</v>
      </c>
      <c r="R552" s="2" t="s">
        <v>5397</v>
      </c>
      <c r="S552" s="2" t="s">
        <v>31</v>
      </c>
      <c r="T552" s="2" t="s">
        <v>31</v>
      </c>
      <c r="U552" s="2" t="s">
        <v>31</v>
      </c>
      <c r="V552" s="2" t="s">
        <v>5388</v>
      </c>
      <c r="W552" s="3" t="s">
        <v>5388</v>
      </c>
      <c r="X552" s="6" t="str">
        <f>IFERROR(W552-V552, "X")</f>
        <v>X</v>
      </c>
      <c r="Y552" s="3">
        <v>45574</v>
      </c>
      <c r="Z552" s="3">
        <v>45579</v>
      </c>
      <c r="AA552" s="6" t="str">
        <f t="shared" si="500"/>
        <v>+5</v>
      </c>
      <c r="AB552" s="3">
        <v>45575</v>
      </c>
      <c r="AC552" s="3">
        <v>45579</v>
      </c>
      <c r="AD552" s="6" t="str">
        <f>IFERROR(IF(AC552-AB552&gt;0, "+" &amp; (AC552-AB552), AC552-AB552), "X")</f>
        <v>+4</v>
      </c>
      <c r="AE552" s="3">
        <v>45579</v>
      </c>
      <c r="AF552" s="3">
        <v>45588</v>
      </c>
      <c r="AG552" s="2" t="str">
        <f t="shared" si="501"/>
        <v>+9</v>
      </c>
      <c r="AH552" s="3">
        <v>45588</v>
      </c>
      <c r="AI552" s="3">
        <f t="shared" si="502"/>
        <v>45579</v>
      </c>
      <c r="AJ552" s="3"/>
      <c r="AK552" s="2">
        <f t="shared" si="478"/>
        <v>-9</v>
      </c>
      <c r="AL552" s="2" t="s">
        <v>5567</v>
      </c>
      <c r="AM552" s="2" t="str">
        <f t="shared" si="480"/>
        <v>생산완료(-9)</v>
      </c>
      <c r="AN552" s="9">
        <f t="shared" si="481"/>
        <v>45588</v>
      </c>
      <c r="AO552" s="9">
        <f t="shared" si="482"/>
        <v>45579</v>
      </c>
      <c r="AP552" s="9"/>
      <c r="AQ552" s="2">
        <f t="shared" si="472"/>
        <v>-9</v>
      </c>
      <c r="AR552" s="12">
        <f t="shared" si="483"/>
        <v>-9</v>
      </c>
      <c r="AS552" t="s">
        <v>5567</v>
      </c>
      <c r="AT552" t="str">
        <f t="shared" si="484"/>
        <v>생산완료(-9)</v>
      </c>
    </row>
    <row r="553" spans="2:46" x14ac:dyDescent="0.3">
      <c r="B553" s="2" t="s">
        <v>5405</v>
      </c>
      <c r="C553" s="7">
        <v>-1</v>
      </c>
      <c r="D553" s="2" t="s">
        <v>5421</v>
      </c>
      <c r="E553" s="2"/>
      <c r="F553" s="2"/>
      <c r="G553" s="2" t="s">
        <v>5416</v>
      </c>
      <c r="H553" s="2" t="s">
        <v>2045</v>
      </c>
      <c r="I553" s="2" t="str">
        <f t="shared" si="474"/>
        <v>20240930-2000152346-인쇄</v>
      </c>
      <c r="J553" s="2" t="str">
        <f t="shared" si="475"/>
        <v>20240930-2000152346-합지</v>
      </c>
      <c r="K553" s="2" t="str">
        <f t="shared" si="476"/>
        <v>20240930-2000152346-분단</v>
      </c>
      <c r="L553" s="2" t="str">
        <f t="shared" si="477"/>
        <v>20240930-2000152346-제대</v>
      </c>
      <c r="M553" s="2" t="str">
        <f>VLOOKUP(H553, '쿼리1'!$A:$R, 17, 0)</f>
        <v>1도-블랑제리)빵비닐봉투-M</v>
      </c>
      <c r="N553" s="2" t="str">
        <f>VLOOKUP(H553, '쿼리1'!$A:$P, 15, 0)</f>
        <v>OPP(투명)40</v>
      </c>
      <c r="O553" s="2">
        <v>2000152346</v>
      </c>
      <c r="P553" s="2" t="str">
        <f>VLOOKUP(H553, '쿼리1'!$A:$R, 17, 0)</f>
        <v>1도-블랑제리)빵비닐봉투-M</v>
      </c>
      <c r="Q553" s="4">
        <f>VLOOKUP(H553, '쿼리1'!$A:$U, 20, 0)</f>
        <v>40000</v>
      </c>
      <c r="R553" s="2" t="s">
        <v>31</v>
      </c>
      <c r="S553" s="2" t="s">
        <v>5397</v>
      </c>
      <c r="T553" s="2" t="s">
        <v>5397</v>
      </c>
      <c r="U553" s="2" t="s">
        <v>31</v>
      </c>
      <c r="V553" s="3">
        <v>45569</v>
      </c>
      <c r="W553" s="3">
        <v>45574</v>
      </c>
      <c r="X553" s="6" t="str">
        <f>IFERROR(IF(W553-V553&gt;0, "+" &amp; (W553-V553), W553-V553), "X")</f>
        <v>+5</v>
      </c>
      <c r="Y553" s="2" t="s">
        <v>5388</v>
      </c>
      <c r="Z553" s="3" t="s">
        <v>5388</v>
      </c>
      <c r="AA553" s="6" t="str">
        <f t="shared" ref="AA553:AA566" si="503">IFERROR(Z553-Y553, "X")</f>
        <v>X</v>
      </c>
      <c r="AB553" s="3" t="s">
        <v>5388</v>
      </c>
      <c r="AC553" s="2" t="s">
        <v>5388</v>
      </c>
      <c r="AD553" s="6" t="str">
        <f t="shared" ref="AD553:AD583" si="504">IFERROR(AC553-AB553, "X")</f>
        <v>X</v>
      </c>
      <c r="AE553" s="3">
        <v>45573</v>
      </c>
      <c r="AF553" s="3">
        <v>45571</v>
      </c>
      <c r="AG553" s="2">
        <f t="shared" si="501"/>
        <v>-2</v>
      </c>
      <c r="AH553" s="3">
        <v>45574</v>
      </c>
      <c r="AI553" s="3">
        <f t="shared" si="502"/>
        <v>45573</v>
      </c>
      <c r="AJ553" s="3"/>
      <c r="AK553" s="2">
        <f t="shared" si="478"/>
        <v>-1</v>
      </c>
      <c r="AL553" s="2" t="s">
        <v>5567</v>
      </c>
      <c r="AM553" s="2" t="str">
        <f t="shared" si="480"/>
        <v>생산완료(-1)</v>
      </c>
      <c r="AN553" s="9">
        <f t="shared" si="481"/>
        <v>45651</v>
      </c>
      <c r="AO553" s="9">
        <f t="shared" si="482"/>
        <v>45657</v>
      </c>
      <c r="AP553" s="9"/>
      <c r="AQ553" s="2">
        <f t="shared" si="472"/>
        <v>6</v>
      </c>
      <c r="AR553" s="12" t="str">
        <f t="shared" si="483"/>
        <v>+6</v>
      </c>
      <c r="AS553" t="s">
        <v>5567</v>
      </c>
      <c r="AT553" t="str">
        <f t="shared" si="484"/>
        <v>생산완료(+6)</v>
      </c>
    </row>
    <row r="554" spans="2:46" x14ac:dyDescent="0.3">
      <c r="B554" s="2" t="s">
        <v>5418</v>
      </c>
      <c r="C554" s="7">
        <v>-4</v>
      </c>
      <c r="D554" s="2"/>
      <c r="E554" s="2"/>
      <c r="F554" s="2"/>
      <c r="G554" s="2" t="s">
        <v>5451</v>
      </c>
      <c r="H554" s="2" t="s">
        <v>1219</v>
      </c>
      <c r="I554" s="2" t="str">
        <f t="shared" si="474"/>
        <v>20240930-2000154227-인쇄</v>
      </c>
      <c r="J554" s="2" t="str">
        <f t="shared" si="475"/>
        <v>20240930-2000154227-합지</v>
      </c>
      <c r="K554" s="2" t="str">
        <f t="shared" si="476"/>
        <v>20240930-2000154227-분단</v>
      </c>
      <c r="L554" s="2" t="str">
        <f t="shared" si="477"/>
        <v>20240930-2000154227-제대</v>
      </c>
      <c r="M554" s="2" t="str">
        <f>VLOOKUP(H554, '쿼리1'!$A:$R, 17, 0)</f>
        <v>무지</v>
      </c>
      <c r="N554" s="2" t="str">
        <f>VLOOKUP(H554, '쿼리1'!$A:$P, 15, 0)</f>
        <v>OPP30(투명) 무지</v>
      </c>
      <c r="O554" s="2">
        <v>2000154227</v>
      </c>
      <c r="P554" s="2" t="str">
        <f>VLOOKUP(H554, '쿼리1'!$A:$R, 17, 0)</f>
        <v>무지</v>
      </c>
      <c r="Q554" s="4">
        <f>VLOOKUP(H554, '쿼리1'!$A:$U, 20, 0)</f>
        <v>24000</v>
      </c>
      <c r="R554" s="2" t="s">
        <v>5397</v>
      </c>
      <c r="S554" s="2" t="s">
        <v>5397</v>
      </c>
      <c r="T554" s="2" t="s">
        <v>5397</v>
      </c>
      <c r="U554" s="2" t="s">
        <v>31</v>
      </c>
      <c r="V554" s="2" t="s">
        <v>5388</v>
      </c>
      <c r="W554" s="2" t="s">
        <v>5388</v>
      </c>
      <c r="X554" s="6" t="str">
        <f>IFERROR(W554-V554, "X")</f>
        <v>X</v>
      </c>
      <c r="Y554" s="2" t="s">
        <v>5388</v>
      </c>
      <c r="Z554" s="3" t="s">
        <v>5388</v>
      </c>
      <c r="AA554" s="6" t="str">
        <f t="shared" si="503"/>
        <v>X</v>
      </c>
      <c r="AB554" s="3" t="s">
        <v>5388</v>
      </c>
      <c r="AC554" s="2" t="s">
        <v>5388</v>
      </c>
      <c r="AD554" s="6" t="str">
        <f t="shared" si="504"/>
        <v>X</v>
      </c>
      <c r="AE554" s="3">
        <v>45567</v>
      </c>
      <c r="AF554" s="3">
        <v>45571</v>
      </c>
      <c r="AG554" s="2" t="str">
        <f t="shared" si="501"/>
        <v>+4</v>
      </c>
      <c r="AH554" s="3">
        <v>45571</v>
      </c>
      <c r="AI554" s="3">
        <f t="shared" si="502"/>
        <v>45567</v>
      </c>
      <c r="AJ554" s="3"/>
      <c r="AK554" s="2">
        <f t="shared" si="478"/>
        <v>-4</v>
      </c>
      <c r="AL554" s="2" t="s">
        <v>5567</v>
      </c>
      <c r="AM554" s="2" t="str">
        <f t="shared" si="480"/>
        <v>생산완료(-4)</v>
      </c>
      <c r="AN554" s="9">
        <f t="shared" si="481"/>
        <v>45571</v>
      </c>
      <c r="AO554" s="9">
        <f t="shared" si="482"/>
        <v>45567</v>
      </c>
      <c r="AP554" s="9"/>
      <c r="AQ554" s="2">
        <f t="shared" si="472"/>
        <v>-4</v>
      </c>
      <c r="AR554" s="12">
        <f t="shared" si="483"/>
        <v>-4</v>
      </c>
      <c r="AS554" t="s">
        <v>5567</v>
      </c>
      <c r="AT554" t="str">
        <f t="shared" si="484"/>
        <v>생산완료(-4)</v>
      </c>
    </row>
    <row r="555" spans="2:46" x14ac:dyDescent="0.3">
      <c r="B555" s="2" t="s">
        <v>5432</v>
      </c>
      <c r="C555" s="7">
        <v>6</v>
      </c>
      <c r="D555" s="2"/>
      <c r="E555" s="2"/>
      <c r="F555" s="2"/>
      <c r="G555" s="2" t="s">
        <v>5407</v>
      </c>
      <c r="H555" s="2" t="s">
        <v>646</v>
      </c>
      <c r="I555" s="2" t="str">
        <f t="shared" si="474"/>
        <v>20240930-2000162866-인쇄</v>
      </c>
      <c r="J555" s="2" t="str">
        <f t="shared" si="475"/>
        <v>20240930-2000162866-합지</v>
      </c>
      <c r="K555" s="2" t="str">
        <f t="shared" si="476"/>
        <v>20240930-2000162866-분단</v>
      </c>
      <c r="L555" s="2" t="str">
        <f t="shared" si="477"/>
        <v>20240930-2000162866-제대</v>
      </c>
      <c r="M555" s="2" t="str">
        <f>VLOOKUP(H555, '쿼리1'!$A:$R, 17, 0)</f>
        <v>무지(NBB 쇼핑백-소)</v>
      </c>
      <c r="N555" s="2" t="str">
        <f>VLOOKUP(H555, '쿼리1'!$A:$P, 15, 0)</f>
        <v>PE튜브(투명)25</v>
      </c>
      <c r="O555" s="2">
        <v>2000162866</v>
      </c>
      <c r="P555" s="2" t="str">
        <f>VLOOKUP(H555, '쿼리1'!$A:$R, 17, 0)</f>
        <v>무지(NBB 쇼핑백-소)</v>
      </c>
      <c r="Q555" s="4">
        <f>VLOOKUP(H555, '쿼리1'!$A:$U, 20, 0)</f>
        <v>200000</v>
      </c>
      <c r="R555" s="2" t="s">
        <v>5397</v>
      </c>
      <c r="S555" s="2" t="s">
        <v>5397</v>
      </c>
      <c r="T555" s="2" t="s">
        <v>5397</v>
      </c>
      <c r="U555" s="2" t="s">
        <v>31</v>
      </c>
      <c r="V555" s="2" t="s">
        <v>5388</v>
      </c>
      <c r="W555" s="2" t="s">
        <v>5388</v>
      </c>
      <c r="X555" s="6" t="str">
        <f>IFERROR(W555-V555, "X")</f>
        <v>X</v>
      </c>
      <c r="Y555" s="2" t="s">
        <v>5388</v>
      </c>
      <c r="Z555" s="3" t="s">
        <v>5388</v>
      </c>
      <c r="AA555" s="6" t="str">
        <f t="shared" si="503"/>
        <v>X</v>
      </c>
      <c r="AB555" s="3" t="s">
        <v>5388</v>
      </c>
      <c r="AC555" s="2" t="s">
        <v>5388</v>
      </c>
      <c r="AD555" s="6" t="str">
        <f t="shared" si="504"/>
        <v>X</v>
      </c>
      <c r="AE555" s="3">
        <v>45581</v>
      </c>
      <c r="AF555" s="3">
        <v>45575</v>
      </c>
      <c r="AG555" s="2">
        <f t="shared" si="501"/>
        <v>-6</v>
      </c>
      <c r="AH555" s="3">
        <v>45575</v>
      </c>
      <c r="AI555" s="3">
        <f t="shared" si="502"/>
        <v>45581</v>
      </c>
      <c r="AJ555" s="3"/>
      <c r="AK555" s="2" t="str">
        <f t="shared" si="478"/>
        <v>+6</v>
      </c>
      <c r="AL555" s="2" t="s">
        <v>5567</v>
      </c>
      <c r="AM555" s="2" t="str">
        <f t="shared" si="480"/>
        <v>생산완료(+6)</v>
      </c>
      <c r="AN555" s="9">
        <f t="shared" si="481"/>
        <v>45616</v>
      </c>
      <c r="AO555" s="9">
        <f t="shared" si="482"/>
        <v>45616</v>
      </c>
      <c r="AP555" s="9"/>
      <c r="AQ555" s="2">
        <f t="shared" si="472"/>
        <v>0</v>
      </c>
      <c r="AR555" s="12">
        <f t="shared" si="483"/>
        <v>0</v>
      </c>
      <c r="AS555" t="s">
        <v>5567</v>
      </c>
      <c r="AT555" t="str">
        <f t="shared" si="484"/>
        <v>생산완료(0)</v>
      </c>
    </row>
    <row r="556" spans="2:46" x14ac:dyDescent="0.3">
      <c r="B556" s="2" t="s">
        <v>5627</v>
      </c>
      <c r="C556" s="8">
        <v>-66</v>
      </c>
      <c r="D556" s="2"/>
      <c r="E556" s="2"/>
      <c r="F556" s="2"/>
      <c r="G556" s="2"/>
      <c r="H556" s="2" t="s">
        <v>5153</v>
      </c>
      <c r="I556" s="2" t="str">
        <f t="shared" si="474"/>
        <v>20240930-2000166865-인쇄</v>
      </c>
      <c r="J556" s="2" t="str">
        <f t="shared" si="475"/>
        <v>20240930-2000166865-합지</v>
      </c>
      <c r="K556" s="2" t="str">
        <f t="shared" si="476"/>
        <v>20240930-2000166865-분단</v>
      </c>
      <c r="L556" s="2" t="str">
        <f t="shared" si="477"/>
        <v>20240930-2000166865-제대</v>
      </c>
      <c r="M556" s="2" t="str">
        <f>VLOOKUP(H556, '쿼리1'!$A:$R, 17, 0)</f>
        <v>무지</v>
      </c>
      <c r="N556" s="2" t="str">
        <f>VLOOKUP(H556, '쿼리1'!$A:$P, 15, 0)</f>
        <v>PE(투명)30</v>
      </c>
      <c r="O556" s="2">
        <v>2000166865</v>
      </c>
      <c r="P556" s="2" t="str">
        <f>VLOOKUP(H556, '쿼리1'!$A:$R, 17, 0)</f>
        <v>무지</v>
      </c>
      <c r="Q556" s="4">
        <f>VLOOKUP(H556, '쿼리1'!$A:$U, 20, 0)</f>
        <v>10000</v>
      </c>
      <c r="R556" s="2" t="s">
        <v>5397</v>
      </c>
      <c r="S556" s="2" t="s">
        <v>5397</v>
      </c>
      <c r="T556" s="2" t="s">
        <v>5397</v>
      </c>
      <c r="U556" s="2" t="s">
        <v>5397</v>
      </c>
      <c r="V556" s="2" t="s">
        <v>5388</v>
      </c>
      <c r="W556" s="2" t="s">
        <v>5388</v>
      </c>
      <c r="X556" s="6" t="str">
        <f>IFERROR(W556-V556, "X")</f>
        <v>X</v>
      </c>
      <c r="Y556" s="2" t="s">
        <v>5388</v>
      </c>
      <c r="Z556" s="2" t="s">
        <v>5388</v>
      </c>
      <c r="AA556" s="6" t="str">
        <f t="shared" si="503"/>
        <v>X</v>
      </c>
      <c r="AB556" s="2" t="s">
        <v>5388</v>
      </c>
      <c r="AC556" s="2" t="s">
        <v>5388</v>
      </c>
      <c r="AD556" s="6" t="str">
        <f t="shared" si="504"/>
        <v>X</v>
      </c>
      <c r="AE556" s="2" t="s">
        <v>5388</v>
      </c>
      <c r="AF556" s="2" t="s">
        <v>5388</v>
      </c>
      <c r="AG556" s="2" t="str">
        <f>IFERROR(AF556-AE556, "X")</f>
        <v>X</v>
      </c>
      <c r="AH556" s="2" t="s">
        <v>5388</v>
      </c>
      <c r="AI556" s="3">
        <v>45590</v>
      </c>
      <c r="AJ556" s="3">
        <f ca="1">TODAY()</f>
        <v>45656</v>
      </c>
      <c r="AK556" s="2">
        <f t="shared" si="478"/>
        <v>-66</v>
      </c>
      <c r="AL556" s="2" t="str">
        <f>IF(C556&lt;0, "진행중", "지연")</f>
        <v>진행중</v>
      </c>
      <c r="AM556" s="2" t="str">
        <f t="shared" si="480"/>
        <v>진행중(-66)</v>
      </c>
      <c r="AN556" s="9">
        <f t="shared" si="481"/>
        <v>0</v>
      </c>
      <c r="AO556" s="9">
        <f t="shared" si="482"/>
        <v>45644</v>
      </c>
      <c r="AP556" s="9">
        <f ca="1">TODAY()</f>
        <v>45656</v>
      </c>
      <c r="AQ556" s="6">
        <f ca="1">AO556-AP556</f>
        <v>-12</v>
      </c>
      <c r="AR556" s="12">
        <f t="shared" ca="1" si="483"/>
        <v>-12</v>
      </c>
      <c r="AS556" t="str">
        <f ca="1">IF(AQ556&lt;0, "진행중", "지연")</f>
        <v>진행중</v>
      </c>
      <c r="AT556" t="str">
        <f t="shared" ca="1" si="484"/>
        <v>진행중(-12)</v>
      </c>
    </row>
    <row r="557" spans="2:46" x14ac:dyDescent="0.3">
      <c r="B557" s="2" t="s">
        <v>5405</v>
      </c>
      <c r="C557" s="7">
        <v>-1</v>
      </c>
      <c r="D557" s="2" t="s">
        <v>5451</v>
      </c>
      <c r="E557" s="2"/>
      <c r="F557" s="2"/>
      <c r="G557" s="2" t="s">
        <v>5412</v>
      </c>
      <c r="H557" s="2" t="s">
        <v>249</v>
      </c>
      <c r="I557" s="2" t="str">
        <f t="shared" si="474"/>
        <v>20240930-2000169086-인쇄</v>
      </c>
      <c r="J557" s="2" t="str">
        <f t="shared" si="475"/>
        <v>20240930-2000169086-합지</v>
      </c>
      <c r="K557" s="2" t="str">
        <f t="shared" si="476"/>
        <v>20240930-2000169086-분단</v>
      </c>
      <c r="L557" s="2" t="str">
        <f t="shared" si="477"/>
        <v>20240930-2000169086-제대</v>
      </c>
      <c r="M557" s="2" t="str">
        <f>VLOOKUP(H557, '쿼리1'!$A:$R, 17, 0)</f>
        <v>3도-TR)블루베리 베이글(4입)-EINSTEIN BROS BAGELS</v>
      </c>
      <c r="N557" s="2" t="str">
        <f>VLOOKUP(H557, '쿼리1'!$A:$P, 15, 0)</f>
        <v>PP튜브(투명)40</v>
      </c>
      <c r="O557" s="2">
        <v>2000169086</v>
      </c>
      <c r="P557" s="2" t="str">
        <f>VLOOKUP(H557, '쿼리1'!$A:$R, 17, 0)</f>
        <v>3도-TR)블루베리 베이글(4입)-EINSTEIN BROS BAGELS</v>
      </c>
      <c r="Q557" s="4">
        <f>VLOOKUP(H557, '쿼리1'!$A:$U, 20, 0)</f>
        <v>50000</v>
      </c>
      <c r="R557" s="2" t="s">
        <v>31</v>
      </c>
      <c r="S557" s="2" t="s">
        <v>5397</v>
      </c>
      <c r="T557" s="2" t="s">
        <v>5397</v>
      </c>
      <c r="U557" s="2" t="s">
        <v>31</v>
      </c>
      <c r="V557" s="3">
        <v>45569</v>
      </c>
      <c r="W557" s="3">
        <v>45573</v>
      </c>
      <c r="X557" s="6" t="str">
        <f t="shared" ref="X557:X562" si="505">IFERROR(IF(W557-V557&gt;0, "+" &amp; (W557-V557), W557-V557), "X")</f>
        <v>+4</v>
      </c>
      <c r="Y557" s="2" t="s">
        <v>5388</v>
      </c>
      <c r="Z557" s="3" t="s">
        <v>5388</v>
      </c>
      <c r="AA557" s="6" t="str">
        <f t="shared" si="503"/>
        <v>X</v>
      </c>
      <c r="AB557" s="3" t="s">
        <v>5388</v>
      </c>
      <c r="AC557" s="2" t="s">
        <v>5388</v>
      </c>
      <c r="AD557" s="6" t="str">
        <f t="shared" si="504"/>
        <v>X</v>
      </c>
      <c r="AE557" s="3">
        <v>45574</v>
      </c>
      <c r="AF557" s="3">
        <v>45575</v>
      </c>
      <c r="AG557" s="2" t="str">
        <f t="shared" ref="AG557:AG564" si="506">IFERROR(IF(AF557-AE557&gt;0, "+" &amp; (AF557-AE557), AF557-AE557), "X")</f>
        <v>+1</v>
      </c>
      <c r="AH557" s="3">
        <v>45575</v>
      </c>
      <c r="AI557" s="3">
        <f t="shared" ref="AI557:AI564" si="507">AE557</f>
        <v>45574</v>
      </c>
      <c r="AJ557" s="3"/>
      <c r="AK557" s="2">
        <f t="shared" si="478"/>
        <v>-1</v>
      </c>
      <c r="AL557" s="2" t="s">
        <v>5567</v>
      </c>
      <c r="AM557" s="2" t="str">
        <f t="shared" si="480"/>
        <v>생산완료(-1)</v>
      </c>
      <c r="AN557" s="9">
        <f t="shared" si="481"/>
        <v>45602</v>
      </c>
      <c r="AO557" s="9">
        <f t="shared" si="482"/>
        <v>45583</v>
      </c>
      <c r="AP557" s="9"/>
      <c r="AQ557" s="2">
        <f t="shared" ref="AQ557:AQ564" si="508">AO557-AN557</f>
        <v>-19</v>
      </c>
      <c r="AR557" s="12">
        <f t="shared" si="483"/>
        <v>-19</v>
      </c>
      <c r="AS557" t="s">
        <v>5567</v>
      </c>
      <c r="AT557" t="str">
        <f t="shared" si="484"/>
        <v>생산완료(-19)</v>
      </c>
    </row>
    <row r="558" spans="2:46" x14ac:dyDescent="0.3">
      <c r="B558" s="2" t="s">
        <v>5405</v>
      </c>
      <c r="C558" s="7">
        <v>-1</v>
      </c>
      <c r="D558" s="2" t="s">
        <v>5451</v>
      </c>
      <c r="E558" s="2"/>
      <c r="F558" s="2"/>
      <c r="G558" s="2" t="s">
        <v>5412</v>
      </c>
      <c r="H558" s="2" t="s">
        <v>2206</v>
      </c>
      <c r="I558" s="2" t="str">
        <f t="shared" si="474"/>
        <v>20240930-2000169088-인쇄</v>
      </c>
      <c r="J558" s="2" t="str">
        <f t="shared" si="475"/>
        <v>20240930-2000169088-합지</v>
      </c>
      <c r="K558" s="2" t="str">
        <f t="shared" si="476"/>
        <v>20240930-2000169088-분단</v>
      </c>
      <c r="L558" s="2" t="str">
        <f t="shared" si="477"/>
        <v>20240930-2000169088-제대</v>
      </c>
      <c r="M558" s="2" t="str">
        <f>VLOOKUP(H558, '쿼리1'!$A:$R, 17, 0)</f>
        <v>3도-TR)어니언 베이글(4입)-EINSTEIN BROS BAGELS</v>
      </c>
      <c r="N558" s="2" t="str">
        <f>VLOOKUP(H558, '쿼리1'!$A:$P, 15, 0)</f>
        <v>PP튜브(투명)40</v>
      </c>
      <c r="O558" s="2">
        <v>2000169088</v>
      </c>
      <c r="P558" s="2" t="str">
        <f>VLOOKUP(H558, '쿼리1'!$A:$R, 17, 0)</f>
        <v>3도-TR)어니언 베이글(4입)-EINSTEIN BROS BAGELS</v>
      </c>
      <c r="Q558" s="4">
        <f>VLOOKUP(H558, '쿼리1'!$A:$U, 20, 0)</f>
        <v>50000</v>
      </c>
      <c r="R558" s="2" t="s">
        <v>31</v>
      </c>
      <c r="S558" s="2" t="s">
        <v>5397</v>
      </c>
      <c r="T558" s="2" t="s">
        <v>5397</v>
      </c>
      <c r="U558" s="2" t="s">
        <v>31</v>
      </c>
      <c r="V558" s="3">
        <v>45569</v>
      </c>
      <c r="W558" s="3">
        <v>45573</v>
      </c>
      <c r="X558" s="6" t="str">
        <f t="shared" si="505"/>
        <v>+4</v>
      </c>
      <c r="Y558" s="2" t="s">
        <v>5388</v>
      </c>
      <c r="Z558" s="3" t="s">
        <v>5388</v>
      </c>
      <c r="AA558" s="6" t="str">
        <f t="shared" si="503"/>
        <v>X</v>
      </c>
      <c r="AB558" s="3" t="s">
        <v>5388</v>
      </c>
      <c r="AC558" s="2" t="s">
        <v>5388</v>
      </c>
      <c r="AD558" s="6" t="str">
        <f t="shared" si="504"/>
        <v>X</v>
      </c>
      <c r="AE558" s="3">
        <v>45574</v>
      </c>
      <c r="AF558" s="3">
        <v>45575</v>
      </c>
      <c r="AG558" s="2" t="str">
        <f t="shared" si="506"/>
        <v>+1</v>
      </c>
      <c r="AH558" s="3">
        <v>45575</v>
      </c>
      <c r="AI558" s="3">
        <f t="shared" si="507"/>
        <v>45574</v>
      </c>
      <c r="AJ558" s="3"/>
      <c r="AK558" s="2">
        <f t="shared" si="478"/>
        <v>-1</v>
      </c>
      <c r="AL558" s="2" t="s">
        <v>5567</v>
      </c>
      <c r="AM558" s="2" t="str">
        <f t="shared" si="480"/>
        <v>생산완료(-1)</v>
      </c>
      <c r="AN558" s="9">
        <f t="shared" si="481"/>
        <v>45602</v>
      </c>
      <c r="AO558" s="9">
        <f t="shared" si="482"/>
        <v>45583</v>
      </c>
      <c r="AP558" s="9"/>
      <c r="AQ558" s="2">
        <f t="shared" si="508"/>
        <v>-19</v>
      </c>
      <c r="AR558" s="12">
        <f t="shared" si="483"/>
        <v>-19</v>
      </c>
      <c r="AS558" t="s">
        <v>5567</v>
      </c>
      <c r="AT558" t="str">
        <f t="shared" si="484"/>
        <v>생산완료(-19)</v>
      </c>
    </row>
    <row r="559" spans="2:46" x14ac:dyDescent="0.3">
      <c r="B559" s="2" t="s">
        <v>5405</v>
      </c>
      <c r="C559" s="7">
        <v>-1</v>
      </c>
      <c r="D559" s="2" t="s">
        <v>5451</v>
      </c>
      <c r="E559" s="2"/>
      <c r="F559" s="2"/>
      <c r="G559" s="2" t="s">
        <v>5412</v>
      </c>
      <c r="H559" s="2" t="s">
        <v>213</v>
      </c>
      <c r="I559" s="2" t="str">
        <f t="shared" si="474"/>
        <v>20240930-2000169090-인쇄</v>
      </c>
      <c r="J559" s="2" t="str">
        <f t="shared" si="475"/>
        <v>20240930-2000169090-합지</v>
      </c>
      <c r="K559" s="2" t="str">
        <f t="shared" si="476"/>
        <v>20240930-2000169090-분단</v>
      </c>
      <c r="L559" s="2" t="str">
        <f t="shared" si="477"/>
        <v>20240930-2000169090-제대</v>
      </c>
      <c r="M559" s="2" t="str">
        <f>VLOOKUP(H559, '쿼리1'!$A:$R, 17, 0)</f>
        <v>3도-TR)플레인 베이글(4입)-EINSTEIN BROS BAGELS</v>
      </c>
      <c r="N559" s="2" t="str">
        <f>VLOOKUP(H559, '쿼리1'!$A:$P, 15, 0)</f>
        <v>PP튜브(투명)40</v>
      </c>
      <c r="O559" s="2">
        <v>2000169090</v>
      </c>
      <c r="P559" s="2" t="str">
        <f>VLOOKUP(H559, '쿼리1'!$A:$R, 17, 0)</f>
        <v>3도-TR)플레인 베이글(4입)-EINSTEIN BROS BAGELS</v>
      </c>
      <c r="Q559" s="4">
        <f>VLOOKUP(H559, '쿼리1'!$A:$U, 20, 0)</f>
        <v>50000</v>
      </c>
      <c r="R559" s="2" t="s">
        <v>31</v>
      </c>
      <c r="S559" s="2" t="s">
        <v>5397</v>
      </c>
      <c r="T559" s="2" t="s">
        <v>5397</v>
      </c>
      <c r="U559" s="2" t="s">
        <v>31</v>
      </c>
      <c r="V559" s="3">
        <v>45569</v>
      </c>
      <c r="W559" s="3">
        <v>45573</v>
      </c>
      <c r="X559" s="6" t="str">
        <f t="shared" si="505"/>
        <v>+4</v>
      </c>
      <c r="Y559" s="2" t="s">
        <v>5388</v>
      </c>
      <c r="Z559" s="3" t="s">
        <v>5388</v>
      </c>
      <c r="AA559" s="6" t="str">
        <f t="shared" si="503"/>
        <v>X</v>
      </c>
      <c r="AB559" s="3" t="s">
        <v>5388</v>
      </c>
      <c r="AC559" s="2" t="s">
        <v>5388</v>
      </c>
      <c r="AD559" s="6" t="str">
        <f t="shared" si="504"/>
        <v>X</v>
      </c>
      <c r="AE559" s="3">
        <v>45574</v>
      </c>
      <c r="AF559" s="3">
        <v>45575</v>
      </c>
      <c r="AG559" s="2" t="str">
        <f t="shared" si="506"/>
        <v>+1</v>
      </c>
      <c r="AH559" s="3">
        <v>45575</v>
      </c>
      <c r="AI559" s="3">
        <f t="shared" si="507"/>
        <v>45574</v>
      </c>
      <c r="AJ559" s="3"/>
      <c r="AK559" s="2">
        <f t="shared" si="478"/>
        <v>-1</v>
      </c>
      <c r="AL559" s="2" t="s">
        <v>5567</v>
      </c>
      <c r="AM559" s="2" t="str">
        <f t="shared" si="480"/>
        <v>생산완료(-1)</v>
      </c>
      <c r="AN559" s="9">
        <f t="shared" si="481"/>
        <v>45602</v>
      </c>
      <c r="AO559" s="9">
        <f t="shared" si="482"/>
        <v>45583</v>
      </c>
      <c r="AP559" s="9"/>
      <c r="AQ559" s="2">
        <f t="shared" si="508"/>
        <v>-19</v>
      </c>
      <c r="AR559" s="12">
        <f t="shared" si="483"/>
        <v>-19</v>
      </c>
      <c r="AS559" t="s">
        <v>5567</v>
      </c>
      <c r="AT559" t="str">
        <f t="shared" si="484"/>
        <v>생산완료(-19)</v>
      </c>
    </row>
    <row r="560" spans="2:46" x14ac:dyDescent="0.3">
      <c r="B560" s="2" t="s">
        <v>5451</v>
      </c>
      <c r="C560" s="7">
        <v>4</v>
      </c>
      <c r="D560" s="2" t="s">
        <v>5451</v>
      </c>
      <c r="E560" s="2"/>
      <c r="F560" s="2"/>
      <c r="G560" s="2" t="s">
        <v>5418</v>
      </c>
      <c r="H560" s="2" t="s">
        <v>2207</v>
      </c>
      <c r="I560" s="2" t="str">
        <f t="shared" si="474"/>
        <v>20240930-2000169100-인쇄</v>
      </c>
      <c r="J560" s="2" t="str">
        <f t="shared" si="475"/>
        <v>20240930-2000169100-합지</v>
      </c>
      <c r="K560" s="2" t="str">
        <f t="shared" si="476"/>
        <v>20240930-2000169100-분단</v>
      </c>
      <c r="L560" s="2" t="str">
        <f t="shared" si="477"/>
        <v>20240930-2000169100-제대</v>
      </c>
      <c r="M560" s="2" t="str">
        <f>VLOOKUP(H560, '쿼리1'!$A:$R, 17, 0)</f>
        <v>3도-TR)블루베리 베이글(6입)-EINSTEIN BROS BAGELS</v>
      </c>
      <c r="N560" s="2" t="str">
        <f>VLOOKUP(H560, '쿼리1'!$A:$P, 15, 0)</f>
        <v>PP튜브(투명)40</v>
      </c>
      <c r="O560" s="2">
        <v>2000169100</v>
      </c>
      <c r="P560" s="2" t="str">
        <f>VLOOKUP(H560, '쿼리1'!$A:$R, 17, 0)</f>
        <v>3도-TR)블루베리 베이글(6입)-EINSTEIN BROS BAGELS</v>
      </c>
      <c r="Q560" s="4">
        <f>VLOOKUP(H560, '쿼리1'!$A:$U, 20, 0)</f>
        <v>100000</v>
      </c>
      <c r="R560" s="2" t="s">
        <v>31</v>
      </c>
      <c r="S560" s="2" t="s">
        <v>5397</v>
      </c>
      <c r="T560" s="2" t="s">
        <v>5397</v>
      </c>
      <c r="U560" s="2" t="s">
        <v>31</v>
      </c>
      <c r="V560" s="3">
        <v>45569</v>
      </c>
      <c r="W560" s="3">
        <v>45573</v>
      </c>
      <c r="X560" s="6" t="str">
        <f t="shared" si="505"/>
        <v>+4</v>
      </c>
      <c r="Y560" s="2" t="s">
        <v>5388</v>
      </c>
      <c r="Z560" s="3" t="s">
        <v>5388</v>
      </c>
      <c r="AA560" s="6" t="str">
        <f t="shared" si="503"/>
        <v>X</v>
      </c>
      <c r="AB560" s="3" t="s">
        <v>5388</v>
      </c>
      <c r="AC560" s="2" t="s">
        <v>5388</v>
      </c>
      <c r="AD560" s="6" t="str">
        <f t="shared" si="504"/>
        <v>X</v>
      </c>
      <c r="AE560" s="3">
        <v>45579</v>
      </c>
      <c r="AF560" s="3">
        <v>45575</v>
      </c>
      <c r="AG560" s="2">
        <f t="shared" si="506"/>
        <v>-4</v>
      </c>
      <c r="AH560" s="3">
        <v>45575</v>
      </c>
      <c r="AI560" s="3">
        <f t="shared" si="507"/>
        <v>45579</v>
      </c>
      <c r="AJ560" s="3"/>
      <c r="AK560" s="2" t="str">
        <f t="shared" si="478"/>
        <v>+4</v>
      </c>
      <c r="AL560" s="2" t="s">
        <v>5567</v>
      </c>
      <c r="AM560" s="2" t="str">
        <f t="shared" si="480"/>
        <v>생산완료(+4)</v>
      </c>
      <c r="AN560" s="9">
        <f t="shared" si="481"/>
        <v>45646</v>
      </c>
      <c r="AO560" s="9">
        <f t="shared" si="482"/>
        <v>45653</v>
      </c>
      <c r="AP560" s="9"/>
      <c r="AQ560" s="2">
        <f t="shared" si="508"/>
        <v>7</v>
      </c>
      <c r="AR560" s="12" t="str">
        <f t="shared" si="483"/>
        <v>+7</v>
      </c>
      <c r="AS560" t="s">
        <v>5567</v>
      </c>
      <c r="AT560" t="str">
        <f t="shared" si="484"/>
        <v>생산완료(+7)</v>
      </c>
    </row>
    <row r="561" spans="2:46" x14ac:dyDescent="0.3">
      <c r="B561" s="2" t="s">
        <v>5451</v>
      </c>
      <c r="C561" s="7">
        <v>4</v>
      </c>
      <c r="D561" s="2" t="s">
        <v>5421</v>
      </c>
      <c r="E561" s="2"/>
      <c r="F561" s="2"/>
      <c r="G561" s="2" t="s">
        <v>5418</v>
      </c>
      <c r="H561" s="2" t="s">
        <v>649</v>
      </c>
      <c r="I561" s="2" t="str">
        <f t="shared" si="474"/>
        <v>20240930-2000169104-인쇄</v>
      </c>
      <c r="J561" s="2" t="str">
        <f t="shared" si="475"/>
        <v>20240930-2000169104-합지</v>
      </c>
      <c r="K561" s="2" t="str">
        <f t="shared" si="476"/>
        <v>20240930-2000169104-분단</v>
      </c>
      <c r="L561" s="2" t="str">
        <f t="shared" si="477"/>
        <v>20240930-2000169104-제대</v>
      </c>
      <c r="M561" s="2" t="str">
        <f>VLOOKUP(H561, '쿼리1'!$A:$R, 17, 0)</f>
        <v>3도-TR)어니언 베이글(6입)-EINSTEIN BROS BAGELS</v>
      </c>
      <c r="N561" s="2" t="str">
        <f>VLOOKUP(H561, '쿼리1'!$A:$P, 15, 0)</f>
        <v>PP튜브(투명)40</v>
      </c>
      <c r="O561" s="2">
        <v>2000169104</v>
      </c>
      <c r="P561" s="2" t="str">
        <f>VLOOKUP(H561, '쿼리1'!$A:$R, 17, 0)</f>
        <v>3도-TR)어니언 베이글(6입)-EINSTEIN BROS BAGELS</v>
      </c>
      <c r="Q561" s="4">
        <f>VLOOKUP(H561, '쿼리1'!$A:$U, 20, 0)</f>
        <v>100000</v>
      </c>
      <c r="R561" s="2" t="s">
        <v>31</v>
      </c>
      <c r="S561" s="2" t="s">
        <v>5397</v>
      </c>
      <c r="T561" s="2" t="s">
        <v>5397</v>
      </c>
      <c r="U561" s="2" t="s">
        <v>31</v>
      </c>
      <c r="V561" s="3">
        <v>45569</v>
      </c>
      <c r="W561" s="3">
        <v>45574</v>
      </c>
      <c r="X561" s="6" t="str">
        <f t="shared" si="505"/>
        <v>+5</v>
      </c>
      <c r="Y561" s="2" t="s">
        <v>5388</v>
      </c>
      <c r="Z561" s="3" t="s">
        <v>5388</v>
      </c>
      <c r="AA561" s="6" t="str">
        <f t="shared" si="503"/>
        <v>X</v>
      </c>
      <c r="AB561" s="3" t="s">
        <v>5388</v>
      </c>
      <c r="AC561" s="2" t="s">
        <v>5388</v>
      </c>
      <c r="AD561" s="6" t="str">
        <f t="shared" si="504"/>
        <v>X</v>
      </c>
      <c r="AE561" s="3">
        <v>45579</v>
      </c>
      <c r="AF561" s="3">
        <v>45575</v>
      </c>
      <c r="AG561" s="2">
        <f t="shared" si="506"/>
        <v>-4</v>
      </c>
      <c r="AH561" s="3">
        <v>45575</v>
      </c>
      <c r="AI561" s="3">
        <f t="shared" si="507"/>
        <v>45579</v>
      </c>
      <c r="AJ561" s="3"/>
      <c r="AK561" s="2" t="str">
        <f t="shared" si="478"/>
        <v>+4</v>
      </c>
      <c r="AL561" s="2" t="s">
        <v>5567</v>
      </c>
      <c r="AM561" s="2" t="str">
        <f t="shared" si="480"/>
        <v>생산완료(+4)</v>
      </c>
      <c r="AN561" s="9">
        <f t="shared" si="481"/>
        <v>45604</v>
      </c>
      <c r="AO561" s="9">
        <f t="shared" si="482"/>
        <v>45651</v>
      </c>
      <c r="AP561" s="9"/>
      <c r="AQ561" s="2">
        <f t="shared" si="508"/>
        <v>47</v>
      </c>
      <c r="AR561" s="12" t="str">
        <f t="shared" si="483"/>
        <v>+47</v>
      </c>
      <c r="AS561" t="s">
        <v>5567</v>
      </c>
      <c r="AT561" t="str">
        <f t="shared" si="484"/>
        <v>생산완료(+47)</v>
      </c>
    </row>
    <row r="562" spans="2:46" x14ac:dyDescent="0.3">
      <c r="B562" s="2" t="s">
        <v>5451</v>
      </c>
      <c r="C562" s="7">
        <v>4</v>
      </c>
      <c r="D562" s="2" t="s">
        <v>5432</v>
      </c>
      <c r="E562" s="2"/>
      <c r="F562" s="2"/>
      <c r="G562" s="2" t="s">
        <v>5407</v>
      </c>
      <c r="H562" s="2" t="s">
        <v>2605</v>
      </c>
      <c r="I562" s="2" t="str">
        <f t="shared" si="474"/>
        <v>20240930-2000169108-인쇄</v>
      </c>
      <c r="J562" s="2" t="str">
        <f t="shared" si="475"/>
        <v>20240930-2000169108-합지</v>
      </c>
      <c r="K562" s="2" t="str">
        <f t="shared" si="476"/>
        <v>20240930-2000169108-분단</v>
      </c>
      <c r="L562" s="2" t="str">
        <f t="shared" si="477"/>
        <v>20240930-2000169108-제대</v>
      </c>
      <c r="M562" s="2" t="str">
        <f>VLOOKUP(H562, '쿼리1'!$A:$R, 17, 0)</f>
        <v>3도-TR)플레인 베이글(6입)-EINSTEIN BROS BAGELS</v>
      </c>
      <c r="N562" s="2" t="str">
        <f>VLOOKUP(H562, '쿼리1'!$A:$P, 15, 0)</f>
        <v>PP튜브(투명)40</v>
      </c>
      <c r="O562" s="2">
        <v>2000169108</v>
      </c>
      <c r="P562" s="2" t="str">
        <f>VLOOKUP(H562, '쿼리1'!$A:$R, 17, 0)</f>
        <v>3도-TR)플레인 베이글(6입)-EINSTEIN BROS BAGELS</v>
      </c>
      <c r="Q562" s="4">
        <f>VLOOKUP(H562, '쿼리1'!$A:$U, 20, 0)</f>
        <v>100000</v>
      </c>
      <c r="R562" s="2" t="s">
        <v>31</v>
      </c>
      <c r="S562" s="2" t="s">
        <v>5397</v>
      </c>
      <c r="T562" s="2" t="s">
        <v>5397</v>
      </c>
      <c r="U562" s="2" t="s">
        <v>31</v>
      </c>
      <c r="V562" s="3">
        <v>45569</v>
      </c>
      <c r="W562" s="3">
        <v>45575</v>
      </c>
      <c r="X562" s="6" t="str">
        <f t="shared" si="505"/>
        <v>+6</v>
      </c>
      <c r="Y562" s="2" t="s">
        <v>5388</v>
      </c>
      <c r="Z562" s="3" t="s">
        <v>5388</v>
      </c>
      <c r="AA562" s="6" t="str">
        <f t="shared" si="503"/>
        <v>X</v>
      </c>
      <c r="AB562" s="3" t="s">
        <v>5388</v>
      </c>
      <c r="AC562" s="2" t="s">
        <v>5388</v>
      </c>
      <c r="AD562" s="6" t="str">
        <f t="shared" si="504"/>
        <v>X</v>
      </c>
      <c r="AE562" s="3">
        <v>45579</v>
      </c>
      <c r="AF562" s="3">
        <v>45573</v>
      </c>
      <c r="AG562" s="2">
        <f t="shared" si="506"/>
        <v>-6</v>
      </c>
      <c r="AH562" s="3">
        <v>45575</v>
      </c>
      <c r="AI562" s="3">
        <f t="shared" si="507"/>
        <v>45579</v>
      </c>
      <c r="AJ562" s="3"/>
      <c r="AK562" s="2" t="str">
        <f t="shared" si="478"/>
        <v>+4</v>
      </c>
      <c r="AL562" s="2" t="s">
        <v>5567</v>
      </c>
      <c r="AM562" s="2" t="str">
        <f t="shared" si="480"/>
        <v>생산완료(+4)</v>
      </c>
      <c r="AN562" s="9">
        <f t="shared" si="481"/>
        <v>45653</v>
      </c>
      <c r="AO562" s="9">
        <f t="shared" si="482"/>
        <v>45651</v>
      </c>
      <c r="AP562" s="9"/>
      <c r="AQ562" s="2">
        <f t="shared" si="508"/>
        <v>-2</v>
      </c>
      <c r="AR562" s="12">
        <f t="shared" si="483"/>
        <v>-2</v>
      </c>
      <c r="AS562" t="s">
        <v>5567</v>
      </c>
      <c r="AT562" t="str">
        <f t="shared" si="484"/>
        <v>생산완료(-2)</v>
      </c>
    </row>
    <row r="563" spans="2:46" x14ac:dyDescent="0.3">
      <c r="B563" s="2" t="s">
        <v>5418</v>
      </c>
      <c r="C563" s="7">
        <v>-4</v>
      </c>
      <c r="D563" s="2"/>
      <c r="E563" s="2"/>
      <c r="F563" s="2"/>
      <c r="G563" s="2" t="s">
        <v>5451</v>
      </c>
      <c r="H563" s="2" t="s">
        <v>2037</v>
      </c>
      <c r="I563" s="2" t="str">
        <f t="shared" si="474"/>
        <v>20240930-2119N0081-인쇄</v>
      </c>
      <c r="J563" s="2" t="str">
        <f t="shared" si="475"/>
        <v>20240930-2119N0081-합지</v>
      </c>
      <c r="K563" s="2" t="str">
        <f t="shared" si="476"/>
        <v>20240930-2119N0081-분단</v>
      </c>
      <c r="L563" s="2" t="str">
        <f t="shared" si="477"/>
        <v>20240930-2119N0081-제대</v>
      </c>
      <c r="M563" s="2" t="str">
        <f>VLOOKUP(H563, '쿼리1'!$A:$R, 17, 0)</f>
        <v>무지</v>
      </c>
      <c r="N563" s="2" t="str">
        <f>VLOOKUP(H563, '쿼리1'!$A:$P, 15, 0)</f>
        <v>OPP(투명)40=무지</v>
      </c>
      <c r="O563" s="2" t="s">
        <v>5689</v>
      </c>
      <c r="P563" s="2" t="str">
        <f>VLOOKUP(H563, '쿼리1'!$A:$R, 17, 0)</f>
        <v>무지</v>
      </c>
      <c r="Q563" s="4">
        <f>VLOOKUP(H563, '쿼리1'!$A:$U, 20, 0)</f>
        <v>22222</v>
      </c>
      <c r="R563" s="2" t="s">
        <v>5397</v>
      </c>
      <c r="S563" s="2" t="s">
        <v>5397</v>
      </c>
      <c r="T563" s="2" t="s">
        <v>5397</v>
      </c>
      <c r="U563" s="2" t="s">
        <v>31</v>
      </c>
      <c r="V563" s="2" t="s">
        <v>5388</v>
      </c>
      <c r="W563" s="2" t="s">
        <v>5388</v>
      </c>
      <c r="X563" s="6" t="str">
        <f>IFERROR(W563-V563, "X")</f>
        <v>X</v>
      </c>
      <c r="Y563" s="2" t="s">
        <v>5388</v>
      </c>
      <c r="Z563" s="3" t="s">
        <v>5388</v>
      </c>
      <c r="AA563" s="6" t="str">
        <f t="shared" si="503"/>
        <v>X</v>
      </c>
      <c r="AB563" s="3" t="s">
        <v>5388</v>
      </c>
      <c r="AC563" s="2" t="s">
        <v>5388</v>
      </c>
      <c r="AD563" s="6" t="str">
        <f t="shared" si="504"/>
        <v>X</v>
      </c>
      <c r="AE563" s="3">
        <v>45567</v>
      </c>
      <c r="AF563" s="3">
        <v>45571</v>
      </c>
      <c r="AG563" s="2" t="str">
        <f t="shared" si="506"/>
        <v>+4</v>
      </c>
      <c r="AH563" s="3">
        <v>45571</v>
      </c>
      <c r="AI563" s="3">
        <f t="shared" si="507"/>
        <v>45567</v>
      </c>
      <c r="AJ563" s="3"/>
      <c r="AK563" s="2">
        <f t="shared" si="478"/>
        <v>-4</v>
      </c>
      <c r="AL563" s="2" t="s">
        <v>5567</v>
      </c>
      <c r="AM563" s="2" t="str">
        <f t="shared" si="480"/>
        <v>생산완료(-4)</v>
      </c>
      <c r="AN563" s="9">
        <f t="shared" si="481"/>
        <v>45651</v>
      </c>
      <c r="AO563" s="9">
        <f t="shared" si="482"/>
        <v>45644</v>
      </c>
      <c r="AP563" s="9"/>
      <c r="AQ563" s="2">
        <f t="shared" si="508"/>
        <v>-7</v>
      </c>
      <c r="AR563" s="12">
        <f t="shared" si="483"/>
        <v>-7</v>
      </c>
      <c r="AS563" t="s">
        <v>5567</v>
      </c>
      <c r="AT563" t="str">
        <f t="shared" si="484"/>
        <v>생산완료(-7)</v>
      </c>
    </row>
    <row r="564" spans="2:46" x14ac:dyDescent="0.3">
      <c r="B564" s="2" t="s">
        <v>5415</v>
      </c>
      <c r="C564" s="7">
        <v>-3</v>
      </c>
      <c r="D564" s="2" t="s">
        <v>5421</v>
      </c>
      <c r="E564" s="2"/>
      <c r="F564" s="2"/>
      <c r="G564" s="2" t="s">
        <v>5408</v>
      </c>
      <c r="H564" s="2" t="s">
        <v>2047</v>
      </c>
      <c r="I564" s="2" t="str">
        <f t="shared" si="474"/>
        <v>20240930-220112-인쇄</v>
      </c>
      <c r="J564" s="2" t="str">
        <f t="shared" si="475"/>
        <v>20240930-220112-합지</v>
      </c>
      <c r="K564" s="2" t="str">
        <f t="shared" si="476"/>
        <v>20240930-220112-분단</v>
      </c>
      <c r="L564" s="2" t="str">
        <f t="shared" si="477"/>
        <v>20240930-220112-제대</v>
      </c>
      <c r="M564" s="2" t="str">
        <f>VLOOKUP(H564, '쿼리1'!$A:$R, 17, 0)</f>
        <v>1도-궁전맛김-본점</v>
      </c>
      <c r="N564" s="2" t="str">
        <f>VLOOKUP(H564, '쿼리1'!$A:$P, 15, 0)</f>
        <v>OPP(투명)30</v>
      </c>
      <c r="O564" s="2">
        <v>220112</v>
      </c>
      <c r="P564" s="2" t="str">
        <f>VLOOKUP(H564, '쿼리1'!$A:$R, 17, 0)</f>
        <v>1도-궁전맛김-본점</v>
      </c>
      <c r="Q564" s="4">
        <f>VLOOKUP(H564, '쿼리1'!$A:$U, 20, 0)</f>
        <v>27272</v>
      </c>
      <c r="R564" s="2" t="s">
        <v>31</v>
      </c>
      <c r="S564" s="2" t="s">
        <v>5397</v>
      </c>
      <c r="T564" s="2" t="s">
        <v>5397</v>
      </c>
      <c r="U564" s="2" t="s">
        <v>31</v>
      </c>
      <c r="V564" s="3">
        <v>45569</v>
      </c>
      <c r="W564" s="3">
        <v>45574</v>
      </c>
      <c r="X564" s="6" t="str">
        <f>IFERROR(IF(W564-V564&gt;0, "+" &amp; (W564-V564), W564-V564), "X")</f>
        <v>+5</v>
      </c>
      <c r="Y564" s="2" t="s">
        <v>5388</v>
      </c>
      <c r="Z564" s="3" t="s">
        <v>5388</v>
      </c>
      <c r="AA564" s="6" t="str">
        <f t="shared" si="503"/>
        <v>X</v>
      </c>
      <c r="AB564" s="3" t="s">
        <v>5388</v>
      </c>
      <c r="AC564" s="2" t="s">
        <v>5388</v>
      </c>
      <c r="AD564" s="6" t="str">
        <f t="shared" si="504"/>
        <v>X</v>
      </c>
      <c r="AE564" s="3">
        <v>45573</v>
      </c>
      <c r="AF564" s="3">
        <v>45576</v>
      </c>
      <c r="AG564" s="2" t="str">
        <f t="shared" si="506"/>
        <v>+3</v>
      </c>
      <c r="AH564" s="3">
        <v>45576</v>
      </c>
      <c r="AI564" s="3">
        <f t="shared" si="507"/>
        <v>45573</v>
      </c>
      <c r="AJ564" s="3"/>
      <c r="AK564" s="2">
        <f t="shared" si="478"/>
        <v>-3</v>
      </c>
      <c r="AL564" s="2" t="s">
        <v>5567</v>
      </c>
      <c r="AM564" s="2" t="str">
        <f t="shared" si="480"/>
        <v>생산완료(-3)</v>
      </c>
      <c r="AN564" s="9">
        <f t="shared" si="481"/>
        <v>45647</v>
      </c>
      <c r="AO564" s="9">
        <f t="shared" si="482"/>
        <v>45644</v>
      </c>
      <c r="AP564" s="9"/>
      <c r="AQ564" s="2">
        <f t="shared" si="508"/>
        <v>-3</v>
      </c>
      <c r="AR564" s="12">
        <f t="shared" si="483"/>
        <v>-3</v>
      </c>
      <c r="AS564" t="s">
        <v>5567</v>
      </c>
      <c r="AT564" t="str">
        <f t="shared" si="484"/>
        <v>생산완료(-3)</v>
      </c>
    </row>
    <row r="565" spans="2:46" x14ac:dyDescent="0.3">
      <c r="B565" s="2" t="s">
        <v>5630</v>
      </c>
      <c r="C565" s="8">
        <v>-69</v>
      </c>
      <c r="D565" s="2"/>
      <c r="E565" s="2"/>
      <c r="F565" s="2"/>
      <c r="G565" s="2"/>
      <c r="H565" s="2" t="s">
        <v>5192</v>
      </c>
      <c r="I565" s="2" t="str">
        <f t="shared" si="474"/>
        <v>20240930-2619P0066-인쇄</v>
      </c>
      <c r="J565" s="2" t="str">
        <f t="shared" si="475"/>
        <v>20240930-2619P0066-합지</v>
      </c>
      <c r="K565" s="2" t="str">
        <f t="shared" si="476"/>
        <v>20240930-2619P0066-분단</v>
      </c>
      <c r="L565" s="2" t="str">
        <f t="shared" si="477"/>
        <v>20240930-2619P0066-제대</v>
      </c>
      <c r="M565" s="2" t="str">
        <f>VLOOKUP(H565, '쿼리1'!$A:$R, 17, 0)</f>
        <v>1도-청춘얼큰이</v>
      </c>
      <c r="N565" s="2" t="str">
        <f>VLOOKUP(H565, '쿼리1'!$A:$P, 15, 0)</f>
        <v>HD튜브(반투명)40</v>
      </c>
      <c r="O565" s="2" t="s">
        <v>5754</v>
      </c>
      <c r="P565" s="2" t="str">
        <f>VLOOKUP(H565, '쿼리1'!$A:$R, 17, 0)</f>
        <v>1도-청춘얼큰이</v>
      </c>
      <c r="Q565" s="4">
        <f>VLOOKUP(H565, '쿼리1'!$A:$U, 20, 0)</f>
        <v>10000</v>
      </c>
      <c r="R565" s="2" t="s">
        <v>5397</v>
      </c>
      <c r="S565" s="2" t="s">
        <v>5397</v>
      </c>
      <c r="T565" s="2" t="s">
        <v>5397</v>
      </c>
      <c r="U565" s="2" t="s">
        <v>5397</v>
      </c>
      <c r="V565" s="2" t="s">
        <v>5388</v>
      </c>
      <c r="W565" s="2" t="s">
        <v>5388</v>
      </c>
      <c r="X565" s="6" t="str">
        <f t="shared" ref="X565:X585" si="509">IFERROR(W565-V565, "X")</f>
        <v>X</v>
      </c>
      <c r="Y565" s="2" t="s">
        <v>5388</v>
      </c>
      <c r="Z565" s="2" t="s">
        <v>5388</v>
      </c>
      <c r="AA565" s="6" t="str">
        <f t="shared" si="503"/>
        <v>X</v>
      </c>
      <c r="AB565" s="2" t="s">
        <v>5388</v>
      </c>
      <c r="AC565" s="2" t="s">
        <v>5388</v>
      </c>
      <c r="AD565" s="6" t="str">
        <f t="shared" si="504"/>
        <v>X</v>
      </c>
      <c r="AE565" s="2" t="s">
        <v>5388</v>
      </c>
      <c r="AF565" s="2" t="s">
        <v>5388</v>
      </c>
      <c r="AG565" s="2" t="str">
        <f>IFERROR(AF565-AE565, "X")</f>
        <v>X</v>
      </c>
      <c r="AH565" s="2" t="s">
        <v>5388</v>
      </c>
      <c r="AI565" s="3">
        <v>45587</v>
      </c>
      <c r="AJ565" s="3">
        <f t="shared" ref="AJ565:AJ566" ca="1" si="510">TODAY()</f>
        <v>45656</v>
      </c>
      <c r="AK565" s="2">
        <f t="shared" si="478"/>
        <v>-69</v>
      </c>
      <c r="AL565" s="2" t="str">
        <f>IF(C565&lt;0, "진행중", "지연")</f>
        <v>진행중</v>
      </c>
      <c r="AM565" s="2" t="str">
        <f t="shared" si="480"/>
        <v>진행중(-69)</v>
      </c>
      <c r="AN565" s="9">
        <f t="shared" si="481"/>
        <v>0</v>
      </c>
      <c r="AO565" s="9">
        <f t="shared" si="482"/>
        <v>45587</v>
      </c>
      <c r="AP565" s="9">
        <f t="shared" ref="AP565:AP566" ca="1" si="511">TODAY()</f>
        <v>45656</v>
      </c>
      <c r="AQ565" s="6">
        <f t="shared" ref="AQ565:AQ566" ca="1" si="512">AO565-AP565</f>
        <v>-69</v>
      </c>
      <c r="AR565" s="12">
        <f t="shared" ca="1" si="483"/>
        <v>-69</v>
      </c>
      <c r="AS565" t="str">
        <f t="shared" ref="AS565:AS566" ca="1" si="513">IF(AQ565&lt;0, "진행중", "지연")</f>
        <v>진행중</v>
      </c>
      <c r="AT565" t="str">
        <f t="shared" ca="1" si="484"/>
        <v>진행중(-69)</v>
      </c>
    </row>
    <row r="566" spans="2:46" x14ac:dyDescent="0.3">
      <c r="B566" s="2" t="s">
        <v>5631</v>
      </c>
      <c r="C566" s="8">
        <v>-61</v>
      </c>
      <c r="D566" s="2"/>
      <c r="E566" s="2"/>
      <c r="F566" s="2"/>
      <c r="G566" s="2"/>
      <c r="H566" s="2" t="s">
        <v>382</v>
      </c>
      <c r="I566" s="2" t="str">
        <f t="shared" si="474"/>
        <v>20240930-3000159083-인쇄</v>
      </c>
      <c r="J566" s="2" t="str">
        <f t="shared" si="475"/>
        <v>20240930-3000159083-합지</v>
      </c>
      <c r="K566" s="2" t="str">
        <f t="shared" si="476"/>
        <v>20240930-3000159083-분단</v>
      </c>
      <c r="L566" s="2" t="str">
        <f t="shared" si="477"/>
        <v>20240930-3000159083-제대</v>
      </c>
      <c r="M566" s="2" t="str">
        <f>VLOOKUP(H566, '쿼리1'!$A:$R, 17, 0)</f>
        <v>무지</v>
      </c>
      <c r="N566" s="2" t="str">
        <f>VLOOKUP(H566, '쿼리1'!$A:$P, 15, 0)</f>
        <v>의류고정용 종이(SC400,210*297)-M363(10098)</v>
      </c>
      <c r="O566" s="2">
        <v>3000159083</v>
      </c>
      <c r="P566" s="2" t="str">
        <f>VLOOKUP(H566, '쿼리1'!$A:$R, 17, 0)</f>
        <v>무지</v>
      </c>
      <c r="Q566" s="4">
        <f>VLOOKUP(H566, '쿼리1'!$A:$U, 20, 0)</f>
        <v>67500</v>
      </c>
      <c r="R566" s="2" t="s">
        <v>5397</v>
      </c>
      <c r="S566" s="2" t="s">
        <v>5397</v>
      </c>
      <c r="T566" s="2" t="s">
        <v>5397</v>
      </c>
      <c r="U566" s="2" t="s">
        <v>5397</v>
      </c>
      <c r="V566" s="2" t="s">
        <v>5388</v>
      </c>
      <c r="W566" s="2" t="s">
        <v>5388</v>
      </c>
      <c r="X566" s="6" t="str">
        <f t="shared" si="509"/>
        <v>X</v>
      </c>
      <c r="Y566" s="2" t="s">
        <v>5388</v>
      </c>
      <c r="Z566" s="2" t="s">
        <v>5388</v>
      </c>
      <c r="AA566" s="6" t="str">
        <f t="shared" si="503"/>
        <v>X</v>
      </c>
      <c r="AB566" s="2" t="s">
        <v>5388</v>
      </c>
      <c r="AC566" s="2" t="s">
        <v>5388</v>
      </c>
      <c r="AD566" s="6" t="str">
        <f t="shared" si="504"/>
        <v>X</v>
      </c>
      <c r="AE566" s="2" t="s">
        <v>5388</v>
      </c>
      <c r="AF566" s="2" t="s">
        <v>5388</v>
      </c>
      <c r="AG566" s="2" t="str">
        <f>IFERROR(AF566-AE566, "X")</f>
        <v>X</v>
      </c>
      <c r="AH566" s="2" t="s">
        <v>5388</v>
      </c>
      <c r="AI566" s="3">
        <v>45595</v>
      </c>
      <c r="AJ566" s="3">
        <f t="shared" ca="1" si="510"/>
        <v>45656</v>
      </c>
      <c r="AK566" s="2">
        <f t="shared" si="478"/>
        <v>-61</v>
      </c>
      <c r="AL566" s="2" t="str">
        <f>IF(C566&lt;0, "진행중", "지연")</f>
        <v>진행중</v>
      </c>
      <c r="AM566" s="2" t="str">
        <f t="shared" si="480"/>
        <v>진행중(-61)</v>
      </c>
      <c r="AN566" s="9">
        <f t="shared" si="481"/>
        <v>0</v>
      </c>
      <c r="AO566" s="9">
        <f t="shared" si="482"/>
        <v>45595</v>
      </c>
      <c r="AP566" s="9">
        <f t="shared" ca="1" si="511"/>
        <v>45656</v>
      </c>
      <c r="AQ566" s="6">
        <f t="shared" ca="1" si="512"/>
        <v>-61</v>
      </c>
      <c r="AR566" s="12">
        <f t="shared" ca="1" si="483"/>
        <v>-61</v>
      </c>
      <c r="AS566" t="str">
        <f t="shared" ca="1" si="513"/>
        <v>진행중</v>
      </c>
      <c r="AT566" t="str">
        <f t="shared" ca="1" si="484"/>
        <v>진행중(-61)</v>
      </c>
    </row>
    <row r="567" spans="2:46" x14ac:dyDescent="0.3">
      <c r="B567" s="2" t="s">
        <v>5522</v>
      </c>
      <c r="C567" s="7">
        <v>-12</v>
      </c>
      <c r="D567" s="2"/>
      <c r="E567" s="2" t="s">
        <v>5444</v>
      </c>
      <c r="F567" s="2"/>
      <c r="G567" s="2" t="s">
        <v>5456</v>
      </c>
      <c r="H567" s="2" t="s">
        <v>1188</v>
      </c>
      <c r="I567" s="2" t="str">
        <f t="shared" si="474"/>
        <v>20240930-900001-인쇄</v>
      </c>
      <c r="J567" s="2" t="str">
        <f t="shared" si="475"/>
        <v>20240930-900001-합지</v>
      </c>
      <c r="K567" s="2" t="str">
        <f t="shared" si="476"/>
        <v>20240930-900001-분단</v>
      </c>
      <c r="L567" s="2" t="str">
        <f t="shared" si="477"/>
        <v>20240930-900001-제대</v>
      </c>
      <c r="M567" s="2" t="str">
        <f>VLOOKUP(H567, '쿼리1'!$A:$R, 17, 0)</f>
        <v>무지</v>
      </c>
      <c r="N567" s="2" t="str">
        <f>VLOOKUP(H567, '쿼리1'!$A:$P, 15, 0)</f>
        <v>나이론70</v>
      </c>
      <c r="O567" s="2">
        <v>900001</v>
      </c>
      <c r="P567" s="2" t="str">
        <f>VLOOKUP(H567, '쿼리1'!$A:$R, 17, 0)</f>
        <v>무지</v>
      </c>
      <c r="Q567" s="4">
        <f>VLOOKUP(H567, '쿼리1'!$A:$U, 20, 0)</f>
        <v>240000</v>
      </c>
      <c r="R567" s="2" t="s">
        <v>5397</v>
      </c>
      <c r="S567" s="2" t="s">
        <v>31</v>
      </c>
      <c r="T567" s="2" t="s">
        <v>5397</v>
      </c>
      <c r="U567" s="2" t="s">
        <v>31</v>
      </c>
      <c r="V567" s="2" t="s">
        <v>5388</v>
      </c>
      <c r="W567" s="3" t="s">
        <v>5388</v>
      </c>
      <c r="X567" s="6" t="str">
        <f t="shared" si="509"/>
        <v>X</v>
      </c>
      <c r="Y567" s="3">
        <v>45574</v>
      </c>
      <c r="Z567" s="3">
        <v>45584</v>
      </c>
      <c r="AA567" s="6" t="str">
        <f t="shared" ref="AA567:AA575" si="514">IFERROR(IF(Z567-Y567&gt;0, "+" &amp; (Z567-Y567), Z567-Y567), "X")</f>
        <v>+10</v>
      </c>
      <c r="AB567" s="3" t="s">
        <v>5388</v>
      </c>
      <c r="AC567" s="2" t="s">
        <v>5388</v>
      </c>
      <c r="AD567" s="6" t="str">
        <f t="shared" si="504"/>
        <v>X</v>
      </c>
      <c r="AE567" s="3">
        <v>45576</v>
      </c>
      <c r="AF567" s="3">
        <v>45588</v>
      </c>
      <c r="AG567" s="2" t="str">
        <f t="shared" ref="AG567:AG575" si="515">IFERROR(IF(AF567-AE567&gt;0, "+" &amp; (AF567-AE567), AF567-AE567), "X")</f>
        <v>+12</v>
      </c>
      <c r="AH567" s="3">
        <v>45588</v>
      </c>
      <c r="AI567" s="3">
        <f t="shared" ref="AI567:AI575" si="516">AE567</f>
        <v>45576</v>
      </c>
      <c r="AJ567" s="3"/>
      <c r="AK567" s="2">
        <f t="shared" si="478"/>
        <v>-12</v>
      </c>
      <c r="AL567" s="2" t="s">
        <v>5567</v>
      </c>
      <c r="AM567" s="2" t="str">
        <f t="shared" si="480"/>
        <v>생산완료(-12)</v>
      </c>
      <c r="AN567" s="9">
        <f t="shared" si="481"/>
        <v>45649</v>
      </c>
      <c r="AO567" s="9">
        <f t="shared" si="482"/>
        <v>45632</v>
      </c>
      <c r="AP567" s="9"/>
      <c r="AQ567" s="2">
        <f t="shared" ref="AQ567:AQ630" si="517">AO567-AN567</f>
        <v>-17</v>
      </c>
      <c r="AR567" s="12">
        <f t="shared" si="483"/>
        <v>-17</v>
      </c>
      <c r="AS567" t="s">
        <v>5567</v>
      </c>
      <c r="AT567" t="str">
        <f t="shared" si="484"/>
        <v>생산완료(-17)</v>
      </c>
    </row>
    <row r="568" spans="2:46" x14ac:dyDescent="0.3">
      <c r="B568" s="2" t="s">
        <v>5632</v>
      </c>
      <c r="C568" s="7">
        <v>-41</v>
      </c>
      <c r="D568" s="2"/>
      <c r="E568" s="2" t="s">
        <v>5421</v>
      </c>
      <c r="F568" s="2"/>
      <c r="G568" s="2" t="s">
        <v>5497</v>
      </c>
      <c r="H568" s="2" t="s">
        <v>665</v>
      </c>
      <c r="I568" s="2" t="str">
        <f t="shared" si="474"/>
        <v>20240930-900004-인쇄</v>
      </c>
      <c r="J568" s="2" t="str">
        <f t="shared" si="475"/>
        <v>20240930-900004-합지</v>
      </c>
      <c r="K568" s="2" t="str">
        <f t="shared" si="476"/>
        <v>20240930-900004-분단</v>
      </c>
      <c r="L568" s="2" t="str">
        <f t="shared" si="477"/>
        <v>20240930-900004-제대</v>
      </c>
      <c r="M568" s="2" t="str">
        <f>VLOOKUP(H568, '쿼리1'!$A:$R, 17, 0)</f>
        <v>무지</v>
      </c>
      <c r="N568" s="2" t="str">
        <f>VLOOKUP(H568, '쿼리1'!$A:$P, 15, 0)</f>
        <v>나이론70</v>
      </c>
      <c r="O568" s="2">
        <v>900004</v>
      </c>
      <c r="P568" s="2" t="str">
        <f>VLOOKUP(H568, '쿼리1'!$A:$R, 17, 0)</f>
        <v>무지</v>
      </c>
      <c r="Q568" s="4">
        <f>VLOOKUP(H568, '쿼리1'!$A:$U, 20, 0)</f>
        <v>200000</v>
      </c>
      <c r="R568" s="2" t="s">
        <v>5397</v>
      </c>
      <c r="S568" s="2" t="s">
        <v>31</v>
      </c>
      <c r="T568" s="2" t="s">
        <v>5397</v>
      </c>
      <c r="U568" s="2" t="s">
        <v>31</v>
      </c>
      <c r="V568" s="2" t="s">
        <v>5388</v>
      </c>
      <c r="W568" s="3" t="s">
        <v>5388</v>
      </c>
      <c r="X568" s="6" t="str">
        <f t="shared" si="509"/>
        <v>X</v>
      </c>
      <c r="Y568" s="3">
        <v>45574</v>
      </c>
      <c r="Z568" s="3">
        <v>45579</v>
      </c>
      <c r="AA568" s="6" t="str">
        <f t="shared" si="514"/>
        <v>+5</v>
      </c>
      <c r="AB568" s="3" t="s">
        <v>5388</v>
      </c>
      <c r="AC568" s="2" t="s">
        <v>5388</v>
      </c>
      <c r="AD568" s="6" t="str">
        <f t="shared" si="504"/>
        <v>X</v>
      </c>
      <c r="AE568" s="3">
        <v>45581</v>
      </c>
      <c r="AF568" s="3">
        <v>45622</v>
      </c>
      <c r="AG568" s="2" t="str">
        <f t="shared" si="515"/>
        <v>+41</v>
      </c>
      <c r="AH568" s="3">
        <v>45622</v>
      </c>
      <c r="AI568" s="3">
        <f t="shared" si="516"/>
        <v>45581</v>
      </c>
      <c r="AJ568" s="3"/>
      <c r="AK568" s="2">
        <f t="shared" si="478"/>
        <v>-41</v>
      </c>
      <c r="AL568" s="2" t="s">
        <v>5567</v>
      </c>
      <c r="AM568" s="2" t="str">
        <f t="shared" si="480"/>
        <v>생산완료(-41)</v>
      </c>
      <c r="AN568" s="9">
        <f t="shared" si="481"/>
        <v>45649</v>
      </c>
      <c r="AO568" s="9">
        <f t="shared" si="482"/>
        <v>45642</v>
      </c>
      <c r="AP568" s="9"/>
      <c r="AQ568" s="2">
        <f t="shared" si="517"/>
        <v>-7</v>
      </c>
      <c r="AR568" s="12">
        <f t="shared" si="483"/>
        <v>-7</v>
      </c>
      <c r="AS568" t="s">
        <v>5567</v>
      </c>
      <c r="AT568" t="str">
        <f t="shared" si="484"/>
        <v>생산완료(-7)</v>
      </c>
    </row>
    <row r="569" spans="2:46" x14ac:dyDescent="0.3">
      <c r="B569" s="2" t="s">
        <v>5416</v>
      </c>
      <c r="C569" s="7">
        <v>-2</v>
      </c>
      <c r="D569" s="2"/>
      <c r="E569" s="2" t="s">
        <v>5424</v>
      </c>
      <c r="F569" s="2"/>
      <c r="G569" s="2" t="s">
        <v>5424</v>
      </c>
      <c r="H569" s="2" t="s">
        <v>679</v>
      </c>
      <c r="I569" s="2" t="str">
        <f t="shared" si="474"/>
        <v>20240930-900009-인쇄</v>
      </c>
      <c r="J569" s="2" t="str">
        <f t="shared" si="475"/>
        <v>20240930-900009-합지</v>
      </c>
      <c r="K569" s="2" t="str">
        <f t="shared" si="476"/>
        <v>20240930-900009-분단</v>
      </c>
      <c r="L569" s="2" t="str">
        <f t="shared" si="477"/>
        <v>20240930-900009-제대</v>
      </c>
      <c r="M569" s="2" t="str">
        <f>VLOOKUP(H569, '쿼리1'!$A:$R, 17, 0)</f>
        <v>무지</v>
      </c>
      <c r="N569" s="2" t="str">
        <f>VLOOKUP(H569, '쿼리1'!$A:$P, 15, 0)</f>
        <v>나이론70</v>
      </c>
      <c r="O569" s="2">
        <v>900009</v>
      </c>
      <c r="P569" s="2" t="str">
        <f>VLOOKUP(H569, '쿼리1'!$A:$R, 17, 0)</f>
        <v>무지</v>
      </c>
      <c r="Q569" s="4">
        <f>VLOOKUP(H569, '쿼리1'!$A:$U, 20, 0)</f>
        <v>72000</v>
      </c>
      <c r="R569" s="2" t="s">
        <v>5397</v>
      </c>
      <c r="S569" s="2" t="s">
        <v>31</v>
      </c>
      <c r="T569" s="2" t="s">
        <v>5397</v>
      </c>
      <c r="U569" s="2" t="s">
        <v>31</v>
      </c>
      <c r="V569" s="2" t="s">
        <v>5388</v>
      </c>
      <c r="W569" s="3" t="s">
        <v>5388</v>
      </c>
      <c r="X569" s="6" t="str">
        <f t="shared" si="509"/>
        <v>X</v>
      </c>
      <c r="Y569" s="3">
        <v>45574</v>
      </c>
      <c r="Z569" s="3">
        <v>45576</v>
      </c>
      <c r="AA569" s="6" t="str">
        <f t="shared" si="514"/>
        <v>+2</v>
      </c>
      <c r="AB569" s="3" t="s">
        <v>5388</v>
      </c>
      <c r="AC569" s="2" t="s">
        <v>5388</v>
      </c>
      <c r="AD569" s="6" t="str">
        <f t="shared" si="504"/>
        <v>X</v>
      </c>
      <c r="AE569" s="3">
        <v>45579</v>
      </c>
      <c r="AF569" s="3">
        <v>45581</v>
      </c>
      <c r="AG569" s="2" t="str">
        <f t="shared" si="515"/>
        <v>+2</v>
      </c>
      <c r="AH569" s="3">
        <v>45581</v>
      </c>
      <c r="AI569" s="3">
        <f t="shared" si="516"/>
        <v>45579</v>
      </c>
      <c r="AJ569" s="3"/>
      <c r="AK569" s="2">
        <f t="shared" si="478"/>
        <v>-2</v>
      </c>
      <c r="AL569" s="2" t="s">
        <v>5567</v>
      </c>
      <c r="AM569" s="2" t="str">
        <f t="shared" si="480"/>
        <v>생산완료(-2)</v>
      </c>
      <c r="AN569" s="9">
        <f t="shared" si="481"/>
        <v>45650</v>
      </c>
      <c r="AO569" s="9">
        <f t="shared" si="482"/>
        <v>45643</v>
      </c>
      <c r="AP569" s="9"/>
      <c r="AQ569" s="2">
        <f t="shared" si="517"/>
        <v>-7</v>
      </c>
      <c r="AR569" s="12">
        <f t="shared" si="483"/>
        <v>-7</v>
      </c>
      <c r="AS569" t="s">
        <v>5567</v>
      </c>
      <c r="AT569" t="str">
        <f t="shared" si="484"/>
        <v>생산완료(-7)</v>
      </c>
    </row>
    <row r="570" spans="2:46" x14ac:dyDescent="0.3">
      <c r="B570" s="2" t="s">
        <v>5418</v>
      </c>
      <c r="C570" s="7">
        <v>-4</v>
      </c>
      <c r="D570" s="2"/>
      <c r="E570" s="2" t="s">
        <v>5432</v>
      </c>
      <c r="F570" s="2"/>
      <c r="G570" s="2" t="s">
        <v>5451</v>
      </c>
      <c r="H570" s="2" t="s">
        <v>1190</v>
      </c>
      <c r="I570" s="2" t="str">
        <f t="shared" si="474"/>
        <v>20240930-900010-인쇄</v>
      </c>
      <c r="J570" s="2" t="str">
        <f t="shared" si="475"/>
        <v>20240930-900010-합지</v>
      </c>
      <c r="K570" s="2" t="str">
        <f t="shared" si="476"/>
        <v>20240930-900010-분단</v>
      </c>
      <c r="L570" s="2" t="str">
        <f t="shared" si="477"/>
        <v>20240930-900010-제대</v>
      </c>
      <c r="M570" s="2" t="str">
        <f>VLOOKUP(H570, '쿼리1'!$A:$R, 17, 0)</f>
        <v>무지</v>
      </c>
      <c r="N570" s="2" t="str">
        <f>VLOOKUP(H570, '쿼리1'!$A:$P, 15, 0)</f>
        <v>나이론70</v>
      </c>
      <c r="O570" s="2">
        <v>900010</v>
      </c>
      <c r="P570" s="2" t="str">
        <f>VLOOKUP(H570, '쿼리1'!$A:$R, 17, 0)</f>
        <v>무지</v>
      </c>
      <c r="Q570" s="4">
        <f>VLOOKUP(H570, '쿼리1'!$A:$U, 20, 0)</f>
        <v>96000</v>
      </c>
      <c r="R570" s="2" t="s">
        <v>5397</v>
      </c>
      <c r="S570" s="2" t="s">
        <v>31</v>
      </c>
      <c r="T570" s="2" t="s">
        <v>5397</v>
      </c>
      <c r="U570" s="2" t="s">
        <v>31</v>
      </c>
      <c r="V570" s="2" t="s">
        <v>5388</v>
      </c>
      <c r="W570" s="3" t="s">
        <v>5388</v>
      </c>
      <c r="X570" s="6" t="str">
        <f t="shared" si="509"/>
        <v>X</v>
      </c>
      <c r="Y570" s="3">
        <v>45573</v>
      </c>
      <c r="Z570" s="3">
        <v>45579</v>
      </c>
      <c r="AA570" s="6" t="str">
        <f t="shared" si="514"/>
        <v>+6</v>
      </c>
      <c r="AB570" s="3" t="s">
        <v>5388</v>
      </c>
      <c r="AC570" s="2" t="s">
        <v>5388</v>
      </c>
      <c r="AD570" s="6" t="str">
        <f t="shared" si="504"/>
        <v>X</v>
      </c>
      <c r="AE570" s="3">
        <v>45579</v>
      </c>
      <c r="AF570" s="3">
        <v>45583</v>
      </c>
      <c r="AG570" s="2" t="str">
        <f t="shared" si="515"/>
        <v>+4</v>
      </c>
      <c r="AH570" s="3">
        <v>45583</v>
      </c>
      <c r="AI570" s="3">
        <f t="shared" si="516"/>
        <v>45579</v>
      </c>
      <c r="AJ570" s="3"/>
      <c r="AK570" s="2">
        <f t="shared" si="478"/>
        <v>-4</v>
      </c>
      <c r="AL570" s="2" t="s">
        <v>5567</v>
      </c>
      <c r="AM570" s="2" t="str">
        <f t="shared" si="480"/>
        <v>생산완료(-4)</v>
      </c>
      <c r="AN570" s="9">
        <f t="shared" si="481"/>
        <v>45631</v>
      </c>
      <c r="AO570" s="9">
        <f t="shared" si="482"/>
        <v>45630</v>
      </c>
      <c r="AP570" s="9"/>
      <c r="AQ570" s="2">
        <f t="shared" si="517"/>
        <v>-1</v>
      </c>
      <c r="AR570" s="12">
        <f t="shared" si="483"/>
        <v>-1</v>
      </c>
      <c r="AS570" t="s">
        <v>5567</v>
      </c>
      <c r="AT570" t="str">
        <f t="shared" si="484"/>
        <v>생산완료(-1)</v>
      </c>
    </row>
    <row r="571" spans="2:46" x14ac:dyDescent="0.3">
      <c r="B571" s="2" t="s">
        <v>5623</v>
      </c>
      <c r="C571" s="7">
        <v>-28</v>
      </c>
      <c r="D571" s="2"/>
      <c r="E571" s="2" t="s">
        <v>5444</v>
      </c>
      <c r="F571" s="2"/>
      <c r="G571" s="2" t="s">
        <v>5479</v>
      </c>
      <c r="H571" s="2" t="s">
        <v>2095</v>
      </c>
      <c r="I571" s="2" t="str">
        <f t="shared" si="474"/>
        <v>20240930-900018-인쇄</v>
      </c>
      <c r="J571" s="2" t="str">
        <f t="shared" si="475"/>
        <v>20240930-900018-합지</v>
      </c>
      <c r="K571" s="2" t="str">
        <f t="shared" si="476"/>
        <v>20240930-900018-분단</v>
      </c>
      <c r="L571" s="2" t="str">
        <f t="shared" si="477"/>
        <v>20240930-900018-제대</v>
      </c>
      <c r="M571" s="2" t="str">
        <f>VLOOKUP(H571, '쿼리1'!$A:$R, 17, 0)</f>
        <v>무지</v>
      </c>
      <c r="N571" s="2" t="str">
        <f>VLOOKUP(H571, '쿼리1'!$A:$P, 15, 0)</f>
        <v>나이론70=무지</v>
      </c>
      <c r="O571" s="2">
        <v>900018</v>
      </c>
      <c r="P571" s="2" t="str">
        <f>VLOOKUP(H571, '쿼리1'!$A:$R, 17, 0)</f>
        <v>무지</v>
      </c>
      <c r="Q571" s="4">
        <f>VLOOKUP(H571, '쿼리1'!$A:$U, 20, 0)</f>
        <v>60000</v>
      </c>
      <c r="R571" s="2" t="s">
        <v>5397</v>
      </c>
      <c r="S571" s="2" t="s">
        <v>31</v>
      </c>
      <c r="T571" s="2" t="s">
        <v>5397</v>
      </c>
      <c r="U571" s="2" t="s">
        <v>31</v>
      </c>
      <c r="V571" s="2" t="s">
        <v>5388</v>
      </c>
      <c r="W571" s="3" t="s">
        <v>5388</v>
      </c>
      <c r="X571" s="6" t="str">
        <f t="shared" si="509"/>
        <v>X</v>
      </c>
      <c r="Y571" s="3">
        <v>45573</v>
      </c>
      <c r="Z571" s="3">
        <v>45583</v>
      </c>
      <c r="AA571" s="6" t="str">
        <f t="shared" si="514"/>
        <v>+10</v>
      </c>
      <c r="AB571" s="3" t="s">
        <v>5388</v>
      </c>
      <c r="AC571" s="2" t="s">
        <v>5388</v>
      </c>
      <c r="AD571" s="6" t="str">
        <f t="shared" si="504"/>
        <v>X</v>
      </c>
      <c r="AE571" s="3">
        <v>45579</v>
      </c>
      <c r="AF571" s="3">
        <v>45607</v>
      </c>
      <c r="AG571" s="2" t="str">
        <f t="shared" si="515"/>
        <v>+28</v>
      </c>
      <c r="AH571" s="3">
        <v>45607</v>
      </c>
      <c r="AI571" s="3">
        <f t="shared" si="516"/>
        <v>45579</v>
      </c>
      <c r="AJ571" s="3"/>
      <c r="AK571" s="2">
        <f t="shared" si="478"/>
        <v>-28</v>
      </c>
      <c r="AL571" s="2" t="s">
        <v>5567</v>
      </c>
      <c r="AM571" s="2" t="str">
        <f t="shared" si="480"/>
        <v>생산완료(-28)</v>
      </c>
      <c r="AN571" s="9">
        <f t="shared" si="481"/>
        <v>45607</v>
      </c>
      <c r="AO571" s="9">
        <f t="shared" si="482"/>
        <v>45579</v>
      </c>
      <c r="AP571" s="9"/>
      <c r="AQ571" s="2">
        <f t="shared" si="517"/>
        <v>-28</v>
      </c>
      <c r="AR571" s="12">
        <f t="shared" si="483"/>
        <v>-28</v>
      </c>
      <c r="AS571" t="s">
        <v>5567</v>
      </c>
      <c r="AT571" t="str">
        <f t="shared" si="484"/>
        <v>생산완료(-28)</v>
      </c>
    </row>
    <row r="572" spans="2:46" x14ac:dyDescent="0.3">
      <c r="B572" s="2" t="s">
        <v>5469</v>
      </c>
      <c r="C572" s="7">
        <v>-34</v>
      </c>
      <c r="D572" s="2"/>
      <c r="E572" s="2" t="s">
        <v>5432</v>
      </c>
      <c r="F572" s="2"/>
      <c r="G572" s="2" t="s">
        <v>5498</v>
      </c>
      <c r="H572" s="2" t="s">
        <v>680</v>
      </c>
      <c r="I572" s="2" t="str">
        <f t="shared" si="474"/>
        <v>20240930-900019-인쇄</v>
      </c>
      <c r="J572" s="2" t="str">
        <f t="shared" si="475"/>
        <v>20240930-900019-합지</v>
      </c>
      <c r="K572" s="2" t="str">
        <f t="shared" si="476"/>
        <v>20240930-900019-분단</v>
      </c>
      <c r="L572" s="2" t="str">
        <f t="shared" si="477"/>
        <v>20240930-900019-제대</v>
      </c>
      <c r="M572" s="2" t="str">
        <f>VLOOKUP(H572, '쿼리1'!$A:$R, 17, 0)</f>
        <v>무지</v>
      </c>
      <c r="N572" s="2" t="str">
        <f>VLOOKUP(H572, '쿼리1'!$A:$P, 15, 0)</f>
        <v>나이론70=무지</v>
      </c>
      <c r="O572" s="2">
        <v>900019</v>
      </c>
      <c r="P572" s="2" t="str">
        <f>VLOOKUP(H572, '쿼리1'!$A:$R, 17, 0)</f>
        <v>무지</v>
      </c>
      <c r="Q572" s="4">
        <f>VLOOKUP(H572, '쿼리1'!$A:$U, 20, 0)</f>
        <v>55384</v>
      </c>
      <c r="R572" s="2" t="s">
        <v>5397</v>
      </c>
      <c r="S572" s="2" t="s">
        <v>31</v>
      </c>
      <c r="T572" s="2" t="s">
        <v>5397</v>
      </c>
      <c r="U572" s="2" t="s">
        <v>31</v>
      </c>
      <c r="V572" s="2" t="s">
        <v>5388</v>
      </c>
      <c r="W572" s="3" t="s">
        <v>5388</v>
      </c>
      <c r="X572" s="6" t="str">
        <f t="shared" si="509"/>
        <v>X</v>
      </c>
      <c r="Y572" s="3">
        <v>45574</v>
      </c>
      <c r="Z572" s="3">
        <v>45580</v>
      </c>
      <c r="AA572" s="6" t="str">
        <f t="shared" si="514"/>
        <v>+6</v>
      </c>
      <c r="AB572" s="3" t="s">
        <v>5388</v>
      </c>
      <c r="AC572" s="2" t="s">
        <v>5388</v>
      </c>
      <c r="AD572" s="6" t="str">
        <f t="shared" si="504"/>
        <v>X</v>
      </c>
      <c r="AE572" s="3">
        <v>45581</v>
      </c>
      <c r="AF572" s="3">
        <v>45615</v>
      </c>
      <c r="AG572" s="2" t="str">
        <f t="shared" si="515"/>
        <v>+34</v>
      </c>
      <c r="AH572" s="3">
        <v>45615</v>
      </c>
      <c r="AI572" s="3">
        <f t="shared" si="516"/>
        <v>45581</v>
      </c>
      <c r="AJ572" s="3"/>
      <c r="AK572" s="2">
        <f t="shared" si="478"/>
        <v>-34</v>
      </c>
      <c r="AL572" s="2" t="s">
        <v>5567</v>
      </c>
      <c r="AM572" s="2" t="str">
        <f t="shared" si="480"/>
        <v>생산완료(-34)</v>
      </c>
      <c r="AN572" s="9">
        <f t="shared" si="481"/>
        <v>45628</v>
      </c>
      <c r="AO572" s="9">
        <f t="shared" si="482"/>
        <v>45608</v>
      </c>
      <c r="AP572" s="9"/>
      <c r="AQ572" s="2">
        <f t="shared" si="517"/>
        <v>-20</v>
      </c>
      <c r="AR572" s="12">
        <f t="shared" si="483"/>
        <v>-20</v>
      </c>
      <c r="AS572" t="s">
        <v>5567</v>
      </c>
      <c r="AT572" t="str">
        <f t="shared" si="484"/>
        <v>생산완료(-20)</v>
      </c>
    </row>
    <row r="573" spans="2:46" x14ac:dyDescent="0.3">
      <c r="B573" s="2" t="s">
        <v>5570</v>
      </c>
      <c r="C573" s="7">
        <v>-24</v>
      </c>
      <c r="D573" s="2"/>
      <c r="E573" s="2" t="s">
        <v>5432</v>
      </c>
      <c r="F573" s="2"/>
      <c r="G573" s="2" t="s">
        <v>5411</v>
      </c>
      <c r="H573" s="2" t="s">
        <v>4836</v>
      </c>
      <c r="I573" s="2" t="str">
        <f t="shared" si="474"/>
        <v>20240930-900020-인쇄</v>
      </c>
      <c r="J573" s="2" t="str">
        <f t="shared" si="475"/>
        <v>20240930-900020-합지</v>
      </c>
      <c r="K573" s="2" t="str">
        <f t="shared" si="476"/>
        <v>20240930-900020-분단</v>
      </c>
      <c r="L573" s="2" t="str">
        <f t="shared" si="477"/>
        <v>20240930-900020-제대</v>
      </c>
      <c r="M573" s="2" t="str">
        <f>VLOOKUP(H573, '쿼리1'!$A:$R, 17, 0)</f>
        <v>무지</v>
      </c>
      <c r="N573" s="2" t="str">
        <f>VLOOKUP(H573, '쿼리1'!$A:$P, 15, 0)</f>
        <v>나이론70=무지</v>
      </c>
      <c r="O573" s="2">
        <v>900020</v>
      </c>
      <c r="P573" s="2" t="str">
        <f>VLOOKUP(H573, '쿼리1'!$A:$R, 17, 0)</f>
        <v>무지</v>
      </c>
      <c r="Q573" s="4">
        <f>VLOOKUP(H573, '쿼리1'!$A:$U, 20, 0)</f>
        <v>25714</v>
      </c>
      <c r="R573" s="2" t="s">
        <v>5397</v>
      </c>
      <c r="S573" s="2" t="s">
        <v>31</v>
      </c>
      <c r="T573" s="2" t="s">
        <v>5397</v>
      </c>
      <c r="U573" s="2" t="s">
        <v>31</v>
      </c>
      <c r="V573" s="2" t="s">
        <v>5388</v>
      </c>
      <c r="W573" s="3" t="s">
        <v>5388</v>
      </c>
      <c r="X573" s="6" t="str">
        <f t="shared" si="509"/>
        <v>X</v>
      </c>
      <c r="Y573" s="3">
        <v>45574</v>
      </c>
      <c r="Z573" s="3">
        <v>45580</v>
      </c>
      <c r="AA573" s="6" t="str">
        <f t="shared" si="514"/>
        <v>+6</v>
      </c>
      <c r="AB573" s="3" t="s">
        <v>5388</v>
      </c>
      <c r="AC573" s="2" t="s">
        <v>5388</v>
      </c>
      <c r="AD573" s="6" t="str">
        <f t="shared" si="504"/>
        <v>X</v>
      </c>
      <c r="AE573" s="3">
        <v>45579</v>
      </c>
      <c r="AF573" s="3">
        <v>45603</v>
      </c>
      <c r="AG573" s="2" t="str">
        <f t="shared" si="515"/>
        <v>+24</v>
      </c>
      <c r="AH573" s="3">
        <v>45603</v>
      </c>
      <c r="AI573" s="3">
        <f t="shared" si="516"/>
        <v>45579</v>
      </c>
      <c r="AJ573" s="3"/>
      <c r="AK573" s="2">
        <f t="shared" si="478"/>
        <v>-24</v>
      </c>
      <c r="AL573" s="2" t="s">
        <v>5567</v>
      </c>
      <c r="AM573" s="2" t="str">
        <f t="shared" si="480"/>
        <v>생산완료(-24)</v>
      </c>
      <c r="AN573" s="9">
        <f t="shared" si="481"/>
        <v>45616</v>
      </c>
      <c r="AO573" s="9">
        <f t="shared" si="482"/>
        <v>45608</v>
      </c>
      <c r="AP573" s="9"/>
      <c r="AQ573" s="2">
        <f t="shared" si="517"/>
        <v>-8</v>
      </c>
      <c r="AR573" s="12">
        <f t="shared" si="483"/>
        <v>-8</v>
      </c>
      <c r="AS573" t="s">
        <v>5567</v>
      </c>
      <c r="AT573" t="str">
        <f t="shared" si="484"/>
        <v>생산완료(-8)</v>
      </c>
    </row>
    <row r="574" spans="2:46" x14ac:dyDescent="0.3">
      <c r="B574" s="2" t="s">
        <v>5414</v>
      </c>
      <c r="C574" s="7">
        <v>-9</v>
      </c>
      <c r="D574" s="2"/>
      <c r="E574" s="2" t="s">
        <v>5444</v>
      </c>
      <c r="F574" s="2"/>
      <c r="G574" s="2" t="s">
        <v>5419</v>
      </c>
      <c r="H574" s="2" t="s">
        <v>2096</v>
      </c>
      <c r="I574" s="2" t="str">
        <f t="shared" si="474"/>
        <v>20240930-900021-인쇄</v>
      </c>
      <c r="J574" s="2" t="str">
        <f t="shared" si="475"/>
        <v>20240930-900021-합지</v>
      </c>
      <c r="K574" s="2" t="str">
        <f t="shared" si="476"/>
        <v>20240930-900021-분단</v>
      </c>
      <c r="L574" s="2" t="str">
        <f t="shared" si="477"/>
        <v>20240930-900021-제대</v>
      </c>
      <c r="M574" s="2" t="str">
        <f>VLOOKUP(H574, '쿼리1'!$A:$R, 17, 0)</f>
        <v>무지</v>
      </c>
      <c r="N574" s="2" t="str">
        <f>VLOOKUP(H574, '쿼리1'!$A:$P, 15, 0)</f>
        <v>나이론70</v>
      </c>
      <c r="O574" s="2">
        <v>900021</v>
      </c>
      <c r="P574" s="2" t="str">
        <f>VLOOKUP(H574, '쿼리1'!$A:$R, 17, 0)</f>
        <v>무지</v>
      </c>
      <c r="Q574" s="4">
        <f>VLOOKUP(H574, '쿼리1'!$A:$U, 20, 0)</f>
        <v>26666</v>
      </c>
      <c r="R574" s="2" t="s">
        <v>5397</v>
      </c>
      <c r="S574" s="2" t="s">
        <v>31</v>
      </c>
      <c r="T574" s="2" t="s">
        <v>5397</v>
      </c>
      <c r="U574" s="2" t="s">
        <v>31</v>
      </c>
      <c r="V574" s="2" t="s">
        <v>5388</v>
      </c>
      <c r="W574" s="3" t="s">
        <v>5388</v>
      </c>
      <c r="X574" s="6" t="str">
        <f t="shared" si="509"/>
        <v>X</v>
      </c>
      <c r="Y574" s="3">
        <v>45573</v>
      </c>
      <c r="Z574" s="3">
        <v>45583</v>
      </c>
      <c r="AA574" s="6" t="str">
        <f t="shared" si="514"/>
        <v>+10</v>
      </c>
      <c r="AB574" s="3" t="s">
        <v>5388</v>
      </c>
      <c r="AC574" s="2" t="s">
        <v>5388</v>
      </c>
      <c r="AD574" s="6" t="str">
        <f t="shared" si="504"/>
        <v>X</v>
      </c>
      <c r="AE574" s="3">
        <v>45575</v>
      </c>
      <c r="AF574" s="3">
        <v>45584</v>
      </c>
      <c r="AG574" s="2" t="str">
        <f t="shared" si="515"/>
        <v>+9</v>
      </c>
      <c r="AH574" s="3">
        <v>45584</v>
      </c>
      <c r="AI574" s="3">
        <f t="shared" si="516"/>
        <v>45575</v>
      </c>
      <c r="AJ574" s="3"/>
      <c r="AK574" s="2">
        <f t="shared" si="478"/>
        <v>-9</v>
      </c>
      <c r="AL574" s="2" t="s">
        <v>5567</v>
      </c>
      <c r="AM574" s="2" t="str">
        <f t="shared" si="480"/>
        <v>생산완료(-9)</v>
      </c>
      <c r="AN574" s="9">
        <f t="shared" si="481"/>
        <v>45610</v>
      </c>
      <c r="AO574" s="9">
        <f t="shared" si="482"/>
        <v>45604</v>
      </c>
      <c r="AP574" s="9"/>
      <c r="AQ574" s="2">
        <f t="shared" si="517"/>
        <v>-6</v>
      </c>
      <c r="AR574" s="12">
        <f t="shared" si="483"/>
        <v>-6</v>
      </c>
      <c r="AS574" t="s">
        <v>5567</v>
      </c>
      <c r="AT574" t="str">
        <f t="shared" si="484"/>
        <v>생산완료(-6)</v>
      </c>
    </row>
    <row r="575" spans="2:46" x14ac:dyDescent="0.3">
      <c r="B575" s="2" t="s">
        <v>5418</v>
      </c>
      <c r="C575" s="7">
        <v>-4</v>
      </c>
      <c r="D575" s="2"/>
      <c r="E575" s="2" t="s">
        <v>5432</v>
      </c>
      <c r="F575" s="2"/>
      <c r="G575" s="2" t="s">
        <v>5451</v>
      </c>
      <c r="H575" s="2" t="s">
        <v>1197</v>
      </c>
      <c r="I575" s="2" t="str">
        <f t="shared" si="474"/>
        <v>20240930-900022-인쇄</v>
      </c>
      <c r="J575" s="2" t="str">
        <f t="shared" si="475"/>
        <v>20240930-900022-합지</v>
      </c>
      <c r="K575" s="2" t="str">
        <f t="shared" si="476"/>
        <v>20240930-900022-분단</v>
      </c>
      <c r="L575" s="2" t="str">
        <f t="shared" si="477"/>
        <v>20240930-900022-제대</v>
      </c>
      <c r="M575" s="2" t="str">
        <f>VLOOKUP(H575, '쿼리1'!$A:$R, 17, 0)</f>
        <v>무지</v>
      </c>
      <c r="N575" s="2" t="str">
        <f>VLOOKUP(H575, '쿼리1'!$A:$P, 15, 0)</f>
        <v>나이론70</v>
      </c>
      <c r="O575" s="2">
        <v>900022</v>
      </c>
      <c r="P575" s="2" t="str">
        <f>VLOOKUP(H575, '쿼리1'!$A:$R, 17, 0)</f>
        <v>무지</v>
      </c>
      <c r="Q575" s="4">
        <f>VLOOKUP(H575, '쿼리1'!$A:$U, 20, 0)</f>
        <v>27692</v>
      </c>
      <c r="R575" s="2" t="s">
        <v>5397</v>
      </c>
      <c r="S575" s="2" t="s">
        <v>31</v>
      </c>
      <c r="T575" s="2" t="s">
        <v>5397</v>
      </c>
      <c r="U575" s="2" t="s">
        <v>31</v>
      </c>
      <c r="V575" s="2" t="s">
        <v>5388</v>
      </c>
      <c r="W575" s="3" t="s">
        <v>5388</v>
      </c>
      <c r="X575" s="6" t="str">
        <f t="shared" si="509"/>
        <v>X</v>
      </c>
      <c r="Y575" s="3">
        <v>45573</v>
      </c>
      <c r="Z575" s="3">
        <v>45579</v>
      </c>
      <c r="AA575" s="6" t="str">
        <f t="shared" si="514"/>
        <v>+6</v>
      </c>
      <c r="AB575" s="3" t="s">
        <v>5388</v>
      </c>
      <c r="AC575" s="2" t="s">
        <v>5388</v>
      </c>
      <c r="AD575" s="6" t="str">
        <f t="shared" si="504"/>
        <v>X</v>
      </c>
      <c r="AE575" s="3">
        <v>45576</v>
      </c>
      <c r="AF575" s="3">
        <v>45580</v>
      </c>
      <c r="AG575" s="2" t="str">
        <f t="shared" si="515"/>
        <v>+4</v>
      </c>
      <c r="AH575" s="3">
        <v>45580</v>
      </c>
      <c r="AI575" s="3">
        <f t="shared" si="516"/>
        <v>45576</v>
      </c>
      <c r="AJ575" s="3"/>
      <c r="AK575" s="2">
        <f t="shared" si="478"/>
        <v>-4</v>
      </c>
      <c r="AL575" s="2" t="s">
        <v>5567</v>
      </c>
      <c r="AM575" s="2" t="str">
        <f t="shared" si="480"/>
        <v>생산완료(-4)</v>
      </c>
      <c r="AN575" s="9">
        <f t="shared" si="481"/>
        <v>45581</v>
      </c>
      <c r="AO575" s="9">
        <f t="shared" si="482"/>
        <v>45576</v>
      </c>
      <c r="AP575" s="9"/>
      <c r="AQ575" s="2">
        <f t="shared" si="517"/>
        <v>-5</v>
      </c>
      <c r="AR575" s="12">
        <f t="shared" si="483"/>
        <v>-5</v>
      </c>
      <c r="AS575" t="s">
        <v>5567</v>
      </c>
      <c r="AT575" t="str">
        <f t="shared" si="484"/>
        <v>생산완료(-5)</v>
      </c>
    </row>
    <row r="576" spans="2:46" x14ac:dyDescent="0.3">
      <c r="B576" s="2" t="s">
        <v>5629</v>
      </c>
      <c r="C576" s="8">
        <v>-63</v>
      </c>
      <c r="D576" s="2"/>
      <c r="E576" s="2" t="s">
        <v>5499</v>
      </c>
      <c r="F576" s="2"/>
      <c r="G576" s="2" t="s">
        <v>5500</v>
      </c>
      <c r="H576" s="2" t="s">
        <v>1876</v>
      </c>
      <c r="I576" s="2" t="str">
        <f t="shared" si="474"/>
        <v>20240930-900023-인쇄</v>
      </c>
      <c r="J576" s="2" t="str">
        <f t="shared" si="475"/>
        <v>20240930-900023-합지</v>
      </c>
      <c r="K576" s="2" t="str">
        <f t="shared" si="476"/>
        <v>20240930-900023-분단</v>
      </c>
      <c r="L576" s="2" t="str">
        <f t="shared" si="477"/>
        <v>20240930-900023-제대</v>
      </c>
      <c r="M576" s="2" t="str">
        <f>VLOOKUP(H576, '쿼리1'!$A:$R, 17, 0)</f>
        <v>무지</v>
      </c>
      <c r="N576" s="2" t="str">
        <f>VLOOKUP(H576, '쿼리1'!$A:$P, 15, 0)</f>
        <v>나이론70</v>
      </c>
      <c r="O576" s="2">
        <v>900023</v>
      </c>
      <c r="P576" s="2" t="str">
        <f>VLOOKUP(H576, '쿼리1'!$A:$R, 17, 0)</f>
        <v>무지</v>
      </c>
      <c r="Q576" s="4">
        <f>VLOOKUP(H576, '쿼리1'!$A:$U, 20, 0)</f>
        <v>18461</v>
      </c>
      <c r="R576" s="2" t="s">
        <v>5397</v>
      </c>
      <c r="S576" s="2" t="s">
        <v>5399</v>
      </c>
      <c r="T576" s="2" t="s">
        <v>5397</v>
      </c>
      <c r="U576" s="2" t="s">
        <v>5399</v>
      </c>
      <c r="V576" s="2" t="s">
        <v>5388</v>
      </c>
      <c r="W576" s="3" t="s">
        <v>5388</v>
      </c>
      <c r="X576" s="6" t="str">
        <f t="shared" si="509"/>
        <v>X</v>
      </c>
      <c r="Y576" s="3">
        <v>45580</v>
      </c>
      <c r="Z576" s="5" t="s">
        <v>5396</v>
      </c>
      <c r="AA576" s="6">
        <f ca="1">TODAY()-Y576</f>
        <v>76</v>
      </c>
      <c r="AB576" s="5" t="s">
        <v>5388</v>
      </c>
      <c r="AC576" s="2" t="s">
        <v>5388</v>
      </c>
      <c r="AD576" s="6" t="str">
        <f t="shared" si="504"/>
        <v>X</v>
      </c>
      <c r="AE576" s="3">
        <v>45582</v>
      </c>
      <c r="AF576" s="5" t="s">
        <v>5396</v>
      </c>
      <c r="AG576" s="6">
        <f ca="1">TODAY()-AE576</f>
        <v>74</v>
      </c>
      <c r="AH576" s="2" t="s">
        <v>5388</v>
      </c>
      <c r="AI576" s="3">
        <v>45593</v>
      </c>
      <c r="AJ576" s="3">
        <f ca="1">TODAY()</f>
        <v>45656</v>
      </c>
      <c r="AK576" s="2">
        <f t="shared" si="478"/>
        <v>-63</v>
      </c>
      <c r="AL576" s="2" t="str">
        <f>IF(C576&lt;0, "진행중", "지연")</f>
        <v>진행중</v>
      </c>
      <c r="AM576" s="2" t="str">
        <f t="shared" si="480"/>
        <v>진행중(-63)</v>
      </c>
      <c r="AN576" s="9">
        <f t="shared" si="481"/>
        <v>45636</v>
      </c>
      <c r="AO576" s="9">
        <f t="shared" si="482"/>
        <v>45622</v>
      </c>
      <c r="AP576" s="9"/>
      <c r="AQ576" s="6">
        <f t="shared" si="517"/>
        <v>-14</v>
      </c>
      <c r="AR576" s="12">
        <f t="shared" si="483"/>
        <v>-14</v>
      </c>
      <c r="AS576" t="s">
        <v>5567</v>
      </c>
      <c r="AT576" t="str">
        <f t="shared" si="484"/>
        <v>생산완료(-14)</v>
      </c>
    </row>
    <row r="577" spans="2:46" x14ac:dyDescent="0.3">
      <c r="B577" s="2" t="s">
        <v>5414</v>
      </c>
      <c r="C577" s="7">
        <v>-9</v>
      </c>
      <c r="D577" s="2"/>
      <c r="E577" s="2" t="s">
        <v>5419</v>
      </c>
      <c r="F577" s="2"/>
      <c r="G577" s="2" t="s">
        <v>5419</v>
      </c>
      <c r="H577" s="2" t="s">
        <v>1503</v>
      </c>
      <c r="I577" s="2" t="str">
        <f t="shared" si="474"/>
        <v>20240930-901001-인쇄</v>
      </c>
      <c r="J577" s="2" t="str">
        <f t="shared" si="475"/>
        <v>20240930-901001-합지</v>
      </c>
      <c r="K577" s="2" t="str">
        <f t="shared" si="476"/>
        <v>20240930-901001-분단</v>
      </c>
      <c r="L577" s="2" t="str">
        <f t="shared" si="477"/>
        <v>20240930-901001-제대</v>
      </c>
      <c r="M577" s="2" t="str">
        <f>VLOOKUP(H577, '쿼리1'!$A:$R, 17, 0)</f>
        <v>무지</v>
      </c>
      <c r="N577" s="2" t="str">
        <f>VLOOKUP(H577, '쿼리1'!$A:$P, 15, 0)</f>
        <v>나이론60</v>
      </c>
      <c r="O577" s="2">
        <v>901001</v>
      </c>
      <c r="P577" s="2" t="str">
        <f>VLOOKUP(H577, '쿼리1'!$A:$R, 17, 0)</f>
        <v>무지</v>
      </c>
      <c r="Q577" s="4">
        <f>VLOOKUP(H577, '쿼리1'!$A:$U, 20, 0)</f>
        <v>120000</v>
      </c>
      <c r="R577" s="2" t="s">
        <v>5397</v>
      </c>
      <c r="S577" s="2" t="s">
        <v>31</v>
      </c>
      <c r="T577" s="2" t="s">
        <v>5397</v>
      </c>
      <c r="U577" s="2" t="s">
        <v>31</v>
      </c>
      <c r="V577" s="2" t="s">
        <v>5388</v>
      </c>
      <c r="W577" s="3" t="s">
        <v>5388</v>
      </c>
      <c r="X577" s="6" t="str">
        <f t="shared" si="509"/>
        <v>X</v>
      </c>
      <c r="Y577" s="3">
        <v>45575</v>
      </c>
      <c r="Z577" s="3">
        <v>45584</v>
      </c>
      <c r="AA577" s="6" t="str">
        <f t="shared" ref="AA577:AA589" si="518">IFERROR(IF(Z577-Y577&gt;0, "+" &amp; (Z577-Y577), Z577-Y577), "X")</f>
        <v>+9</v>
      </c>
      <c r="AB577" s="3" t="s">
        <v>5388</v>
      </c>
      <c r="AC577" s="2" t="s">
        <v>5388</v>
      </c>
      <c r="AD577" s="6" t="str">
        <f t="shared" si="504"/>
        <v>X</v>
      </c>
      <c r="AE577" s="3">
        <v>45581</v>
      </c>
      <c r="AF577" s="3">
        <v>45590</v>
      </c>
      <c r="AG577" s="2" t="str">
        <f t="shared" ref="AG577:AG585" si="519">IFERROR(IF(AF577-AE577&gt;0, "+" &amp; (AF577-AE577), AF577-AE577), "X")</f>
        <v>+9</v>
      </c>
      <c r="AH577" s="3">
        <v>45590</v>
      </c>
      <c r="AI577" s="3">
        <f t="shared" ref="AI577:AI585" si="520">AE577</f>
        <v>45581</v>
      </c>
      <c r="AJ577" s="3"/>
      <c r="AK577" s="2">
        <f t="shared" si="478"/>
        <v>-9</v>
      </c>
      <c r="AL577" s="2" t="s">
        <v>5567</v>
      </c>
      <c r="AM577" s="2" t="str">
        <f t="shared" si="480"/>
        <v>생산완료(-9)</v>
      </c>
      <c r="AN577" s="9">
        <f t="shared" si="481"/>
        <v>45590</v>
      </c>
      <c r="AO577" s="9">
        <f t="shared" si="482"/>
        <v>45581</v>
      </c>
      <c r="AP577" s="9"/>
      <c r="AQ577" s="2">
        <f t="shared" si="517"/>
        <v>-9</v>
      </c>
      <c r="AR577" s="12">
        <f t="shared" si="483"/>
        <v>-9</v>
      </c>
      <c r="AS577" t="s">
        <v>5567</v>
      </c>
      <c r="AT577" t="str">
        <f t="shared" si="484"/>
        <v>생산완료(-9)</v>
      </c>
    </row>
    <row r="578" spans="2:46" x14ac:dyDescent="0.3">
      <c r="B578" s="2" t="s">
        <v>5621</v>
      </c>
      <c r="C578" s="7">
        <v>-19</v>
      </c>
      <c r="D578" s="2"/>
      <c r="E578" s="2" t="s">
        <v>5419</v>
      </c>
      <c r="F578" s="2"/>
      <c r="G578" s="2" t="s">
        <v>5492</v>
      </c>
      <c r="H578" s="2" t="s">
        <v>2101</v>
      </c>
      <c r="I578" s="2" t="str">
        <f t="shared" si="474"/>
        <v>20240930-901002-인쇄</v>
      </c>
      <c r="J578" s="2" t="str">
        <f t="shared" si="475"/>
        <v>20240930-901002-합지</v>
      </c>
      <c r="K578" s="2" t="str">
        <f t="shared" si="476"/>
        <v>20240930-901002-분단</v>
      </c>
      <c r="L578" s="2" t="str">
        <f t="shared" si="477"/>
        <v>20240930-901002-제대</v>
      </c>
      <c r="M578" s="2" t="str">
        <f>VLOOKUP(H578, '쿼리1'!$A:$R, 17, 0)</f>
        <v>무지</v>
      </c>
      <c r="N578" s="2" t="str">
        <f>VLOOKUP(H578, '쿼리1'!$A:$P, 15, 0)</f>
        <v>나이론60=무지=무지</v>
      </c>
      <c r="O578" s="2">
        <v>901002</v>
      </c>
      <c r="P578" s="2" t="str">
        <f>VLOOKUP(H578, '쿼리1'!$A:$R, 17, 0)</f>
        <v>무지</v>
      </c>
      <c r="Q578" s="4">
        <f>VLOOKUP(H578, '쿼리1'!$A:$U, 20, 0)</f>
        <v>96000</v>
      </c>
      <c r="R578" s="2" t="s">
        <v>5397</v>
      </c>
      <c r="S578" s="2" t="s">
        <v>31</v>
      </c>
      <c r="T578" s="2" t="s">
        <v>5397</v>
      </c>
      <c r="U578" s="2" t="s">
        <v>31</v>
      </c>
      <c r="V578" s="2" t="s">
        <v>5388</v>
      </c>
      <c r="W578" s="3" t="s">
        <v>5388</v>
      </c>
      <c r="X578" s="6" t="str">
        <f t="shared" si="509"/>
        <v>X</v>
      </c>
      <c r="Y578" s="3">
        <v>45575</v>
      </c>
      <c r="Z578" s="3">
        <v>45584</v>
      </c>
      <c r="AA578" s="6" t="str">
        <f t="shared" si="518"/>
        <v>+9</v>
      </c>
      <c r="AB578" s="3" t="s">
        <v>5388</v>
      </c>
      <c r="AC578" s="2" t="s">
        <v>5388</v>
      </c>
      <c r="AD578" s="6" t="str">
        <f t="shared" si="504"/>
        <v>X</v>
      </c>
      <c r="AE578" s="3">
        <v>45581</v>
      </c>
      <c r="AF578" s="3">
        <v>45600</v>
      </c>
      <c r="AG578" s="2" t="str">
        <f t="shared" si="519"/>
        <v>+19</v>
      </c>
      <c r="AH578" s="3">
        <v>45600</v>
      </c>
      <c r="AI578" s="3">
        <f t="shared" si="520"/>
        <v>45581</v>
      </c>
      <c r="AJ578" s="3"/>
      <c r="AK578" s="2">
        <f t="shared" si="478"/>
        <v>-19</v>
      </c>
      <c r="AL578" s="2" t="s">
        <v>5567</v>
      </c>
      <c r="AM578" s="2" t="str">
        <f t="shared" si="480"/>
        <v>생산완료(-19)</v>
      </c>
      <c r="AN578" s="9">
        <f t="shared" si="481"/>
        <v>45637</v>
      </c>
      <c r="AO578" s="9">
        <f t="shared" si="482"/>
        <v>45624</v>
      </c>
      <c r="AP578" s="9"/>
      <c r="AQ578" s="2">
        <f t="shared" si="517"/>
        <v>-13</v>
      </c>
      <c r="AR578" s="12">
        <f t="shared" si="483"/>
        <v>-13</v>
      </c>
      <c r="AS578" t="s">
        <v>5567</v>
      </c>
      <c r="AT578" t="str">
        <f t="shared" si="484"/>
        <v>생산완료(-13)</v>
      </c>
    </row>
    <row r="579" spans="2:46" x14ac:dyDescent="0.3">
      <c r="B579" s="2" t="s">
        <v>5522</v>
      </c>
      <c r="C579" s="7">
        <v>-12</v>
      </c>
      <c r="D579" s="2"/>
      <c r="E579" s="2" t="s">
        <v>5419</v>
      </c>
      <c r="F579" s="2"/>
      <c r="G579" s="2" t="s">
        <v>5456</v>
      </c>
      <c r="H579" s="2" t="s">
        <v>1199</v>
      </c>
      <c r="I579" s="2" t="str">
        <f t="shared" si="474"/>
        <v>20240930-901003-인쇄</v>
      </c>
      <c r="J579" s="2" t="str">
        <f t="shared" si="475"/>
        <v>20240930-901003-합지</v>
      </c>
      <c r="K579" s="2" t="str">
        <f t="shared" si="476"/>
        <v>20240930-901003-분단</v>
      </c>
      <c r="L579" s="2" t="str">
        <f t="shared" si="477"/>
        <v>20240930-901003-제대</v>
      </c>
      <c r="M579" s="2" t="str">
        <f>VLOOKUP(H579, '쿼리1'!$A:$R, 17, 0)</f>
        <v>무지</v>
      </c>
      <c r="N579" s="2" t="str">
        <f>VLOOKUP(H579, '쿼리1'!$A:$P, 15, 0)</f>
        <v>나이론60=무지</v>
      </c>
      <c r="O579" s="2">
        <v>901003</v>
      </c>
      <c r="P579" s="2" t="str">
        <f>VLOOKUP(H579, '쿼리1'!$A:$R, 17, 0)</f>
        <v>무지</v>
      </c>
      <c r="Q579" s="4">
        <f>VLOOKUP(H579, '쿼리1'!$A:$U, 20, 0)</f>
        <v>96000</v>
      </c>
      <c r="R579" s="2" t="s">
        <v>5397</v>
      </c>
      <c r="S579" s="2" t="s">
        <v>31</v>
      </c>
      <c r="T579" s="2" t="s">
        <v>5397</v>
      </c>
      <c r="U579" s="2" t="s">
        <v>31</v>
      </c>
      <c r="V579" s="2" t="s">
        <v>5388</v>
      </c>
      <c r="W579" s="3" t="s">
        <v>5388</v>
      </c>
      <c r="X579" s="6" t="str">
        <f t="shared" si="509"/>
        <v>X</v>
      </c>
      <c r="Y579" s="3">
        <v>45575</v>
      </c>
      <c r="Z579" s="3">
        <v>45584</v>
      </c>
      <c r="AA579" s="6" t="str">
        <f t="shared" si="518"/>
        <v>+9</v>
      </c>
      <c r="AB579" s="3" t="s">
        <v>5388</v>
      </c>
      <c r="AC579" s="2" t="s">
        <v>5388</v>
      </c>
      <c r="AD579" s="6" t="str">
        <f t="shared" si="504"/>
        <v>X</v>
      </c>
      <c r="AE579" s="3">
        <v>45581</v>
      </c>
      <c r="AF579" s="3">
        <v>45593</v>
      </c>
      <c r="AG579" s="2" t="str">
        <f t="shared" si="519"/>
        <v>+12</v>
      </c>
      <c r="AH579" s="3">
        <v>45593</v>
      </c>
      <c r="AI579" s="3">
        <f t="shared" si="520"/>
        <v>45581</v>
      </c>
      <c r="AJ579" s="3"/>
      <c r="AK579" s="2">
        <f t="shared" si="478"/>
        <v>-12</v>
      </c>
      <c r="AL579" s="2" t="s">
        <v>5567</v>
      </c>
      <c r="AM579" s="2" t="str">
        <f t="shared" si="480"/>
        <v>생산완료(-12)</v>
      </c>
      <c r="AN579" s="9">
        <f t="shared" si="481"/>
        <v>45647</v>
      </c>
      <c r="AO579" s="9">
        <f t="shared" si="482"/>
        <v>45624</v>
      </c>
      <c r="AP579" s="9"/>
      <c r="AQ579" s="2">
        <f t="shared" si="517"/>
        <v>-23</v>
      </c>
      <c r="AR579" s="12">
        <f t="shared" si="483"/>
        <v>-23</v>
      </c>
      <c r="AS579" t="s">
        <v>5567</v>
      </c>
      <c r="AT579" t="str">
        <f t="shared" si="484"/>
        <v>생산완료(-23)</v>
      </c>
    </row>
    <row r="580" spans="2:46" x14ac:dyDescent="0.3">
      <c r="B580" s="2" t="s">
        <v>5576</v>
      </c>
      <c r="C580" s="7">
        <v>-20</v>
      </c>
      <c r="D580" s="2"/>
      <c r="E580" s="2" t="s">
        <v>5419</v>
      </c>
      <c r="F580" s="2"/>
      <c r="G580" s="2" t="s">
        <v>5431</v>
      </c>
      <c r="H580" s="2" t="s">
        <v>1504</v>
      </c>
      <c r="I580" s="2" t="str">
        <f t="shared" si="474"/>
        <v>20240930-901006-인쇄</v>
      </c>
      <c r="J580" s="2" t="str">
        <f t="shared" si="475"/>
        <v>20240930-901006-합지</v>
      </c>
      <c r="K580" s="2" t="str">
        <f t="shared" si="476"/>
        <v>20240930-901006-분단</v>
      </c>
      <c r="L580" s="2" t="str">
        <f t="shared" si="477"/>
        <v>20240930-901006-제대</v>
      </c>
      <c r="M580" s="2" t="str">
        <f>VLOOKUP(H580, '쿼리1'!$A:$R, 17, 0)</f>
        <v>무지</v>
      </c>
      <c r="N580" s="2" t="str">
        <f>VLOOKUP(H580, '쿼리1'!$A:$P, 15, 0)</f>
        <v>나이론60</v>
      </c>
      <c r="O580" s="2">
        <v>901006</v>
      </c>
      <c r="P580" s="2" t="str">
        <f>VLOOKUP(H580, '쿼리1'!$A:$R, 17, 0)</f>
        <v>무지</v>
      </c>
      <c r="Q580" s="4">
        <f>VLOOKUP(H580, '쿼리1'!$A:$U, 20, 0)</f>
        <v>60000</v>
      </c>
      <c r="R580" s="2" t="s">
        <v>5397</v>
      </c>
      <c r="S580" s="2" t="s">
        <v>31</v>
      </c>
      <c r="T580" s="2" t="s">
        <v>5397</v>
      </c>
      <c r="U580" s="2" t="s">
        <v>31</v>
      </c>
      <c r="V580" s="2" t="s">
        <v>5388</v>
      </c>
      <c r="W580" s="3" t="s">
        <v>5388</v>
      </c>
      <c r="X580" s="6" t="str">
        <f t="shared" si="509"/>
        <v>X</v>
      </c>
      <c r="Y580" s="3">
        <v>45575</v>
      </c>
      <c r="Z580" s="3">
        <v>45584</v>
      </c>
      <c r="AA580" s="6" t="str">
        <f t="shared" si="518"/>
        <v>+9</v>
      </c>
      <c r="AB580" s="3" t="s">
        <v>5388</v>
      </c>
      <c r="AC580" s="2" t="s">
        <v>5388</v>
      </c>
      <c r="AD580" s="6" t="str">
        <f t="shared" si="504"/>
        <v>X</v>
      </c>
      <c r="AE580" s="3">
        <v>45581</v>
      </c>
      <c r="AF580" s="3">
        <v>45601</v>
      </c>
      <c r="AG580" s="2" t="str">
        <f t="shared" si="519"/>
        <v>+20</v>
      </c>
      <c r="AH580" s="3">
        <v>45601</v>
      </c>
      <c r="AI580" s="3">
        <f t="shared" si="520"/>
        <v>45581</v>
      </c>
      <c r="AJ580" s="3"/>
      <c r="AK580" s="2">
        <f t="shared" si="478"/>
        <v>-20</v>
      </c>
      <c r="AL580" s="2" t="s">
        <v>5567</v>
      </c>
      <c r="AM580" s="2" t="str">
        <f t="shared" si="480"/>
        <v>생산완료(-20)</v>
      </c>
      <c r="AN580" s="9">
        <f t="shared" si="481"/>
        <v>45601</v>
      </c>
      <c r="AO580" s="9">
        <f t="shared" si="482"/>
        <v>45581</v>
      </c>
      <c r="AP580" s="9"/>
      <c r="AQ580" s="2">
        <f t="shared" si="517"/>
        <v>-20</v>
      </c>
      <c r="AR580" s="12">
        <f t="shared" si="483"/>
        <v>-20</v>
      </c>
      <c r="AS580" t="s">
        <v>5567</v>
      </c>
      <c r="AT580" t="str">
        <f t="shared" si="484"/>
        <v>생산완료(-20)</v>
      </c>
    </row>
    <row r="581" spans="2:46" x14ac:dyDescent="0.3">
      <c r="B581" s="2" t="s">
        <v>5582</v>
      </c>
      <c r="C581" s="7">
        <v>-35</v>
      </c>
      <c r="D581" s="2"/>
      <c r="E581" s="2" t="s">
        <v>5488</v>
      </c>
      <c r="F581" s="2"/>
      <c r="G581" s="2" t="s">
        <v>5475</v>
      </c>
      <c r="H581" s="2" t="s">
        <v>667</v>
      </c>
      <c r="I581" s="2" t="str">
        <f t="shared" si="474"/>
        <v>20240930-901007-인쇄</v>
      </c>
      <c r="J581" s="2" t="str">
        <f t="shared" si="475"/>
        <v>20240930-901007-합지</v>
      </c>
      <c r="K581" s="2" t="str">
        <f t="shared" si="476"/>
        <v>20240930-901007-분단</v>
      </c>
      <c r="L581" s="2" t="str">
        <f t="shared" si="477"/>
        <v>20240930-901007-제대</v>
      </c>
      <c r="M581" s="2" t="str">
        <f>VLOOKUP(H581, '쿼리1'!$A:$R, 17, 0)</f>
        <v>무지</v>
      </c>
      <c r="N581" s="2" t="str">
        <f>VLOOKUP(H581, '쿼리1'!$A:$P, 15, 0)</f>
        <v>나이론60</v>
      </c>
      <c r="O581" s="2">
        <v>901007</v>
      </c>
      <c r="P581" s="2" t="str">
        <f>VLOOKUP(H581, '쿼리1'!$A:$R, 17, 0)</f>
        <v>무지</v>
      </c>
      <c r="Q581" s="4">
        <f>VLOOKUP(H581, '쿼리1'!$A:$U, 20, 0)</f>
        <v>60000</v>
      </c>
      <c r="R581" s="2" t="s">
        <v>5397</v>
      </c>
      <c r="S581" s="2" t="s">
        <v>31</v>
      </c>
      <c r="T581" s="2" t="s">
        <v>5397</v>
      </c>
      <c r="U581" s="2" t="s">
        <v>31</v>
      </c>
      <c r="V581" s="2" t="s">
        <v>5388</v>
      </c>
      <c r="W581" s="3" t="s">
        <v>5388</v>
      </c>
      <c r="X581" s="6" t="str">
        <f t="shared" si="509"/>
        <v>X</v>
      </c>
      <c r="Y581" s="3">
        <v>45575</v>
      </c>
      <c r="Z581" s="3">
        <v>45600</v>
      </c>
      <c r="AA581" s="6" t="str">
        <f t="shared" si="518"/>
        <v>+25</v>
      </c>
      <c r="AB581" s="3" t="s">
        <v>5388</v>
      </c>
      <c r="AC581" s="2" t="s">
        <v>5388</v>
      </c>
      <c r="AD581" s="6" t="str">
        <f t="shared" si="504"/>
        <v>X</v>
      </c>
      <c r="AE581" s="3">
        <v>45581</v>
      </c>
      <c r="AF581" s="3">
        <v>45616</v>
      </c>
      <c r="AG581" s="2" t="str">
        <f t="shared" si="519"/>
        <v>+35</v>
      </c>
      <c r="AH581" s="3">
        <v>45616</v>
      </c>
      <c r="AI581" s="3">
        <f t="shared" si="520"/>
        <v>45581</v>
      </c>
      <c r="AJ581" s="3"/>
      <c r="AK581" s="2">
        <f t="shared" si="478"/>
        <v>-35</v>
      </c>
      <c r="AL581" s="2" t="s">
        <v>5567</v>
      </c>
      <c r="AM581" s="2" t="str">
        <f t="shared" si="480"/>
        <v>생산완료(-35)</v>
      </c>
      <c r="AN581" s="9">
        <f t="shared" si="481"/>
        <v>45647</v>
      </c>
      <c r="AO581" s="9">
        <f t="shared" si="482"/>
        <v>45631</v>
      </c>
      <c r="AP581" s="9"/>
      <c r="AQ581" s="2">
        <f t="shared" si="517"/>
        <v>-16</v>
      </c>
      <c r="AR581" s="12">
        <f t="shared" si="483"/>
        <v>-16</v>
      </c>
      <c r="AS581" t="s">
        <v>5567</v>
      </c>
      <c r="AT581" t="str">
        <f t="shared" si="484"/>
        <v>생산완료(-16)</v>
      </c>
    </row>
    <row r="582" spans="2:46" x14ac:dyDescent="0.3">
      <c r="B582" s="2" t="s">
        <v>5576</v>
      </c>
      <c r="C582" s="7">
        <v>-20</v>
      </c>
      <c r="D582" s="2"/>
      <c r="E582" s="2" t="s">
        <v>5412</v>
      </c>
      <c r="F582" s="2"/>
      <c r="G582" s="2" t="s">
        <v>5431</v>
      </c>
      <c r="H582" s="2" t="s">
        <v>677</v>
      </c>
      <c r="I582" s="2" t="str">
        <f t="shared" ref="I582:I645" si="521">_xlfn.CONCAT(H582, "-", "인쇄")</f>
        <v>20240930-901008-인쇄</v>
      </c>
      <c r="J582" s="2" t="str">
        <f t="shared" ref="J582:J645" si="522">_xlfn.CONCAT(H582, "-", "합지")</f>
        <v>20240930-901008-합지</v>
      </c>
      <c r="K582" s="2" t="str">
        <f t="shared" ref="K582:K645" si="523">_xlfn.CONCAT(H582, "-", "분단")</f>
        <v>20240930-901008-분단</v>
      </c>
      <c r="L582" s="2" t="str">
        <f t="shared" ref="L582:L645" si="524">_xlfn.CONCAT(H582, "-", "제대")</f>
        <v>20240930-901008-제대</v>
      </c>
      <c r="M582" s="2" t="str">
        <f>VLOOKUP(H582, '쿼리1'!$A:$R, 17, 0)</f>
        <v>무지</v>
      </c>
      <c r="N582" s="2" t="str">
        <f>VLOOKUP(H582, '쿼리1'!$A:$P, 15, 0)</f>
        <v>나이론60</v>
      </c>
      <c r="O582" s="2">
        <v>901008</v>
      </c>
      <c r="P582" s="2" t="str">
        <f>VLOOKUP(H582, '쿼리1'!$A:$R, 17, 0)</f>
        <v>무지</v>
      </c>
      <c r="Q582" s="4">
        <f>VLOOKUP(H582, '쿼리1'!$A:$U, 20, 0)</f>
        <v>36923</v>
      </c>
      <c r="R582" s="2" t="s">
        <v>5397</v>
      </c>
      <c r="S582" s="2" t="s">
        <v>31</v>
      </c>
      <c r="T582" s="2" t="s">
        <v>5397</v>
      </c>
      <c r="U582" s="2" t="s">
        <v>31</v>
      </c>
      <c r="V582" s="2" t="s">
        <v>5388</v>
      </c>
      <c r="W582" s="3" t="s">
        <v>5388</v>
      </c>
      <c r="X582" s="6" t="str">
        <f t="shared" si="509"/>
        <v>X</v>
      </c>
      <c r="Y582" s="3">
        <v>45575</v>
      </c>
      <c r="Z582" s="3">
        <v>45576</v>
      </c>
      <c r="AA582" s="6" t="str">
        <f t="shared" si="518"/>
        <v>+1</v>
      </c>
      <c r="AB582" s="3" t="s">
        <v>5388</v>
      </c>
      <c r="AC582" s="2" t="s">
        <v>5388</v>
      </c>
      <c r="AD582" s="6" t="str">
        <f t="shared" si="504"/>
        <v>X</v>
      </c>
      <c r="AE582" s="3">
        <v>45581</v>
      </c>
      <c r="AF582" s="3">
        <v>45601</v>
      </c>
      <c r="AG582" s="2" t="str">
        <f t="shared" si="519"/>
        <v>+20</v>
      </c>
      <c r="AH582" s="3">
        <v>45601</v>
      </c>
      <c r="AI582" s="3">
        <f t="shared" si="520"/>
        <v>45581</v>
      </c>
      <c r="AJ582" s="3"/>
      <c r="AK582" s="2">
        <f t="shared" ref="AK582:AK645" si="525">IF(C582&gt;0, "+"&amp;C582, C582)</f>
        <v>-20</v>
      </c>
      <c r="AL582" s="2" t="s">
        <v>5567</v>
      </c>
      <c r="AM582" s="2" t="str">
        <f t="shared" si="480"/>
        <v>생산완료(-20)</v>
      </c>
      <c r="AN582" s="9">
        <f t="shared" si="481"/>
        <v>45654</v>
      </c>
      <c r="AO582" s="9">
        <f t="shared" si="482"/>
        <v>45646</v>
      </c>
      <c r="AP582" s="9"/>
      <c r="AQ582" s="2">
        <f t="shared" si="517"/>
        <v>-8</v>
      </c>
      <c r="AR582" s="12">
        <f t="shared" si="483"/>
        <v>-8</v>
      </c>
      <c r="AS582" t="s">
        <v>5567</v>
      </c>
      <c r="AT582" t="str">
        <f t="shared" si="484"/>
        <v>생산완료(-8)</v>
      </c>
    </row>
    <row r="583" spans="2:46" x14ac:dyDescent="0.3">
      <c r="B583" s="2" t="s">
        <v>5408</v>
      </c>
      <c r="C583" s="7">
        <v>3</v>
      </c>
      <c r="D583" s="2"/>
      <c r="E583" s="2" t="s">
        <v>5405</v>
      </c>
      <c r="F583" s="2"/>
      <c r="G583" s="2" t="s">
        <v>5415</v>
      </c>
      <c r="H583" s="2" t="s">
        <v>3322</v>
      </c>
      <c r="I583" s="2" t="str">
        <f t="shared" si="521"/>
        <v>20241002-1000136587-인쇄</v>
      </c>
      <c r="J583" s="2" t="str">
        <f t="shared" si="522"/>
        <v>20241002-1000136587-합지</v>
      </c>
      <c r="K583" s="2" t="str">
        <f t="shared" si="523"/>
        <v>20241002-1000136587-분단</v>
      </c>
      <c r="L583" s="2" t="str">
        <f t="shared" si="524"/>
        <v>20241002-1000136587-제대</v>
      </c>
      <c r="M583" s="2" t="str">
        <f>VLOOKUP(H583, '쿼리1'!$A:$R, 17, 0)</f>
        <v>무지</v>
      </c>
      <c r="N583" s="2" t="str">
        <f>VLOOKUP(H583, '쿼리1'!$A:$P, 15, 0)</f>
        <v>나이론60</v>
      </c>
      <c r="O583" s="2">
        <v>1000136587</v>
      </c>
      <c r="P583" s="2" t="str">
        <f>VLOOKUP(H583, '쿼리1'!$A:$R, 17, 0)</f>
        <v>무지</v>
      </c>
      <c r="Q583" s="4">
        <f>VLOOKUP(H583, '쿼리1'!$A:$U, 20, 0)</f>
        <v>34285</v>
      </c>
      <c r="R583" s="2" t="s">
        <v>5397</v>
      </c>
      <c r="S583" s="2" t="s">
        <v>31</v>
      </c>
      <c r="T583" s="2" t="s">
        <v>5397</v>
      </c>
      <c r="U583" s="2" t="s">
        <v>31</v>
      </c>
      <c r="V583" s="2" t="s">
        <v>5388</v>
      </c>
      <c r="W583" s="3" t="s">
        <v>5388</v>
      </c>
      <c r="X583" s="6" t="str">
        <f t="shared" si="509"/>
        <v>X</v>
      </c>
      <c r="Y583" s="3">
        <v>45576</v>
      </c>
      <c r="Z583" s="3">
        <v>45575</v>
      </c>
      <c r="AA583" s="6">
        <f t="shared" si="518"/>
        <v>-1</v>
      </c>
      <c r="AB583" s="3" t="s">
        <v>5388</v>
      </c>
      <c r="AC583" s="2" t="s">
        <v>5388</v>
      </c>
      <c r="AD583" s="6" t="str">
        <f t="shared" si="504"/>
        <v>X</v>
      </c>
      <c r="AE583" s="3">
        <v>45580</v>
      </c>
      <c r="AF583" s="3">
        <v>45577</v>
      </c>
      <c r="AG583" s="2">
        <f t="shared" si="519"/>
        <v>-3</v>
      </c>
      <c r="AH583" s="3">
        <v>45577</v>
      </c>
      <c r="AI583" s="3">
        <f t="shared" si="520"/>
        <v>45580</v>
      </c>
      <c r="AJ583" s="3"/>
      <c r="AK583" s="2" t="str">
        <f t="shared" si="525"/>
        <v>+3</v>
      </c>
      <c r="AL583" s="2" t="s">
        <v>5567</v>
      </c>
      <c r="AM583" s="2" t="str">
        <f t="shared" ref="AM583:AM646" si="526">_xlfn.CONCAT(AL583, "(", AK583, ")")</f>
        <v>생산완료(+3)</v>
      </c>
      <c r="AN583" s="9">
        <f t="shared" ref="AN583:AN646" si="527">_xlfn.MAXIFS($AH$6:$AH$2358, $O$6:$O$2358, O583)</f>
        <v>45588</v>
      </c>
      <c r="AO583" s="9">
        <f t="shared" ref="AO583:AO646" si="528">_xlfn.MAXIFS($AI$6:$AI$2358, $O$6:$O$2358, O583)</f>
        <v>45593</v>
      </c>
      <c r="AP583" s="9"/>
      <c r="AQ583" s="2">
        <f t="shared" si="517"/>
        <v>5</v>
      </c>
      <c r="AR583" s="12" t="str">
        <f t="shared" ref="AR583:AR646" si="529">IF(AQ583&gt;0, "+"&amp;AQ583, AQ583)</f>
        <v>+5</v>
      </c>
      <c r="AS583" t="s">
        <v>5567</v>
      </c>
      <c r="AT583" t="str">
        <f t="shared" ref="AT583:AT646" si="530">_xlfn.CONCAT(AS583, "(", AR583, ")")</f>
        <v>생산완료(+5)</v>
      </c>
    </row>
    <row r="584" spans="2:46" x14ac:dyDescent="0.3">
      <c r="B584" s="2" t="s">
        <v>5439</v>
      </c>
      <c r="C584" s="7">
        <v>-8</v>
      </c>
      <c r="D584" s="2"/>
      <c r="E584" s="2" t="s">
        <v>5409</v>
      </c>
      <c r="F584" s="2" t="s">
        <v>5405</v>
      </c>
      <c r="G584" s="2" t="s">
        <v>5443</v>
      </c>
      <c r="H584" s="2" t="s">
        <v>44</v>
      </c>
      <c r="I584" s="2" t="str">
        <f t="shared" si="521"/>
        <v>20241002-1000137788-인쇄</v>
      </c>
      <c r="J584" s="2" t="str">
        <f t="shared" si="522"/>
        <v>20241002-1000137788-합지</v>
      </c>
      <c r="K584" s="2" t="str">
        <f t="shared" si="523"/>
        <v>20241002-1000137788-분단</v>
      </c>
      <c r="L584" s="2" t="str">
        <f t="shared" si="524"/>
        <v>20241002-1000137788-제대</v>
      </c>
      <c r="M584" s="2" t="str">
        <f>VLOOKUP(H584, '쿼리1'!$A:$R, 17, 0)</f>
        <v>무지</v>
      </c>
      <c r="N584" s="2" t="str">
        <f>VLOOKUP(H584, '쿼리1'!$A:$P, 15, 0)</f>
        <v>크커120</v>
      </c>
      <c r="O584" s="2">
        <v>1000137788</v>
      </c>
      <c r="P584" s="2" t="str">
        <f>VLOOKUP(H584, '쿼리1'!$A:$R, 17, 0)</f>
        <v>무지</v>
      </c>
      <c r="Q584" s="4">
        <f>VLOOKUP(H584, '쿼리1'!$A:$U, 20, 0)</f>
        <v>15000</v>
      </c>
      <c r="R584" s="2" t="s">
        <v>5397</v>
      </c>
      <c r="S584" s="2" t="s">
        <v>31</v>
      </c>
      <c r="T584" s="2" t="s">
        <v>31</v>
      </c>
      <c r="U584" s="2" t="s">
        <v>31</v>
      </c>
      <c r="V584" s="2" t="s">
        <v>5388</v>
      </c>
      <c r="W584" s="3" t="s">
        <v>5388</v>
      </c>
      <c r="X584" s="6" t="str">
        <f t="shared" si="509"/>
        <v>X</v>
      </c>
      <c r="Y584" s="3">
        <v>45579</v>
      </c>
      <c r="Z584" s="3">
        <v>45579</v>
      </c>
      <c r="AA584" s="6">
        <f t="shared" si="518"/>
        <v>0</v>
      </c>
      <c r="AB584" s="3">
        <v>45580</v>
      </c>
      <c r="AC584" s="3">
        <v>45579</v>
      </c>
      <c r="AD584" s="6">
        <f>IFERROR(IF(AC584-AB584&gt;0, "+" &amp; (AC584-AB584), AC584-AB584), "X")</f>
        <v>-1</v>
      </c>
      <c r="AE584" s="3">
        <v>45582</v>
      </c>
      <c r="AF584" s="3">
        <v>45590</v>
      </c>
      <c r="AG584" s="2" t="str">
        <f t="shared" si="519"/>
        <v>+8</v>
      </c>
      <c r="AH584" s="3">
        <v>45590</v>
      </c>
      <c r="AI584" s="3">
        <f t="shared" si="520"/>
        <v>45582</v>
      </c>
      <c r="AJ584" s="3"/>
      <c r="AK584" s="2">
        <f t="shared" si="525"/>
        <v>-8</v>
      </c>
      <c r="AL584" s="2" t="s">
        <v>5567</v>
      </c>
      <c r="AM584" s="2" t="str">
        <f t="shared" si="526"/>
        <v>생산완료(-8)</v>
      </c>
      <c r="AN584" s="9">
        <f t="shared" si="527"/>
        <v>45649</v>
      </c>
      <c r="AO584" s="9">
        <f t="shared" si="528"/>
        <v>45651</v>
      </c>
      <c r="AP584" s="9"/>
      <c r="AQ584" s="2">
        <f t="shared" si="517"/>
        <v>2</v>
      </c>
      <c r="AR584" s="12" t="str">
        <f t="shared" si="529"/>
        <v>+2</v>
      </c>
      <c r="AS584" t="s">
        <v>5567</v>
      </c>
      <c r="AT584" t="str">
        <f t="shared" si="530"/>
        <v>생산완료(+2)</v>
      </c>
    </row>
    <row r="585" spans="2:46" x14ac:dyDescent="0.3">
      <c r="B585" s="2" t="s">
        <v>5451</v>
      </c>
      <c r="C585" s="7">
        <v>4</v>
      </c>
      <c r="D585" s="2"/>
      <c r="E585" s="2" t="s">
        <v>5405</v>
      </c>
      <c r="F585" s="2"/>
      <c r="G585" s="2" t="s">
        <v>5418</v>
      </c>
      <c r="H585" s="2" t="s">
        <v>1030</v>
      </c>
      <c r="I585" s="2" t="str">
        <f t="shared" si="521"/>
        <v>20241002-1000137857-인쇄</v>
      </c>
      <c r="J585" s="2" t="str">
        <f t="shared" si="522"/>
        <v>20241002-1000137857-합지</v>
      </c>
      <c r="K585" s="2" t="str">
        <f t="shared" si="523"/>
        <v>20241002-1000137857-분단</v>
      </c>
      <c r="L585" s="2" t="str">
        <f t="shared" si="524"/>
        <v>20241002-1000137857-제대</v>
      </c>
      <c r="M585" s="2" t="str">
        <f>VLOOKUP(H585, '쿼리1'!$A:$R, 17, 0)</f>
        <v>무지</v>
      </c>
      <c r="N585" s="2" t="str">
        <f>VLOOKUP(H585, '쿼리1'!$A:$P, 15, 0)</f>
        <v>나이론60</v>
      </c>
      <c r="O585" s="2">
        <v>1000137857</v>
      </c>
      <c r="P585" s="2" t="str">
        <f>VLOOKUP(H585, '쿼리1'!$A:$R, 17, 0)</f>
        <v>무지</v>
      </c>
      <c r="Q585" s="4">
        <f>VLOOKUP(H585, '쿼리1'!$A:$U, 20, 0)</f>
        <v>48000</v>
      </c>
      <c r="R585" s="2" t="s">
        <v>5397</v>
      </c>
      <c r="S585" s="2" t="s">
        <v>31</v>
      </c>
      <c r="T585" s="2" t="s">
        <v>5397</v>
      </c>
      <c r="U585" s="2" t="s">
        <v>31</v>
      </c>
      <c r="V585" s="2" t="s">
        <v>5388</v>
      </c>
      <c r="W585" s="3" t="s">
        <v>5388</v>
      </c>
      <c r="X585" s="6" t="str">
        <f t="shared" si="509"/>
        <v>X</v>
      </c>
      <c r="Y585" s="3">
        <v>45576</v>
      </c>
      <c r="Z585" s="3">
        <v>45575</v>
      </c>
      <c r="AA585" s="6">
        <f t="shared" si="518"/>
        <v>-1</v>
      </c>
      <c r="AB585" s="3" t="s">
        <v>5388</v>
      </c>
      <c r="AC585" s="2" t="s">
        <v>5388</v>
      </c>
      <c r="AD585" s="6" t="str">
        <f>IFERROR(AC585-AB585, "X")</f>
        <v>X</v>
      </c>
      <c r="AE585" s="3">
        <v>45580</v>
      </c>
      <c r="AF585" s="3">
        <v>45576</v>
      </c>
      <c r="AG585" s="2">
        <f t="shared" si="519"/>
        <v>-4</v>
      </c>
      <c r="AH585" s="3">
        <v>45576</v>
      </c>
      <c r="AI585" s="3">
        <f t="shared" si="520"/>
        <v>45580</v>
      </c>
      <c r="AJ585" s="3"/>
      <c r="AK585" s="2" t="str">
        <f t="shared" si="525"/>
        <v>+4</v>
      </c>
      <c r="AL585" s="2" t="s">
        <v>5567</v>
      </c>
      <c r="AM585" s="2" t="str">
        <f t="shared" si="526"/>
        <v>생산완료(+4)</v>
      </c>
      <c r="AN585" s="9">
        <f t="shared" si="527"/>
        <v>45589</v>
      </c>
      <c r="AO585" s="9">
        <f t="shared" si="528"/>
        <v>45580</v>
      </c>
      <c r="AP585" s="9"/>
      <c r="AQ585" s="2">
        <f t="shared" si="517"/>
        <v>-9</v>
      </c>
      <c r="AR585" s="12">
        <f t="shared" si="529"/>
        <v>-9</v>
      </c>
      <c r="AS585" t="s">
        <v>5567</v>
      </c>
      <c r="AT585" t="str">
        <f t="shared" si="530"/>
        <v>생산완료(-9)</v>
      </c>
    </row>
    <row r="586" spans="2:46" x14ac:dyDescent="0.3">
      <c r="B586" s="2" t="s">
        <v>5418</v>
      </c>
      <c r="C586" s="7">
        <v>-4</v>
      </c>
      <c r="D586" s="2" t="s">
        <v>5408</v>
      </c>
      <c r="E586" s="2" t="s">
        <v>5421</v>
      </c>
      <c r="F586" s="2" t="s">
        <v>5451</v>
      </c>
      <c r="G586" s="2"/>
      <c r="H586" s="2" t="s">
        <v>4723</v>
      </c>
      <c r="I586" s="2" t="str">
        <f t="shared" si="521"/>
        <v>20241002-1000138622-인쇄</v>
      </c>
      <c r="J586" s="2" t="str">
        <f t="shared" si="522"/>
        <v>20241002-1000138622-합지</v>
      </c>
      <c r="K586" s="2" t="str">
        <f t="shared" si="523"/>
        <v>20241002-1000138622-분단</v>
      </c>
      <c r="L586" s="2" t="str">
        <f t="shared" si="524"/>
        <v>20241002-1000138622-제대</v>
      </c>
      <c r="M586" s="2" t="str">
        <f>VLOOKUP(H586, '쿼리1'!$A:$R, 17, 0)</f>
        <v>1도-MH 냉동 바질치즈치아바타 샌드위치 내포장지-사이즈변경</v>
      </c>
      <c r="N586" s="2" t="str">
        <f>VLOOKUP(H586, '쿼리1'!$A:$P, 15, 0)</f>
        <v>오씨피피(투명)50</v>
      </c>
      <c r="O586" s="2">
        <v>1000138622</v>
      </c>
      <c r="P586" s="2" t="str">
        <f>VLOOKUP(H586, '쿼리1'!$A:$R, 17, 0)</f>
        <v>1도-MH 냉동 바질치즈치아바타 샌드위치 내포장지-사이즈변경</v>
      </c>
      <c r="Q586" s="4">
        <f>VLOOKUP(H586, '쿼리1'!$A:$U, 20, 0)</f>
        <v>160</v>
      </c>
      <c r="R586" s="2" t="s">
        <v>31</v>
      </c>
      <c r="S586" s="2" t="s">
        <v>31</v>
      </c>
      <c r="T586" s="2" t="s">
        <v>31</v>
      </c>
      <c r="U586" s="2" t="s">
        <v>5397</v>
      </c>
      <c r="V586" s="3">
        <v>45573</v>
      </c>
      <c r="W586" s="3">
        <v>45576</v>
      </c>
      <c r="X586" s="6" t="str">
        <f>IFERROR(IF(W586-V586&gt;0, "+" &amp; (W586-V586), W586-V586), "X")</f>
        <v>+3</v>
      </c>
      <c r="Y586" s="3">
        <v>45576</v>
      </c>
      <c r="Z586" s="3">
        <v>45581</v>
      </c>
      <c r="AA586" s="6" t="str">
        <f t="shared" si="518"/>
        <v>+5</v>
      </c>
      <c r="AB586" s="3">
        <v>45579</v>
      </c>
      <c r="AC586" s="3">
        <v>45583</v>
      </c>
      <c r="AD586" s="6" t="str">
        <f>IFERROR(IF(AC586-AB586&gt;0, "+" &amp; (AC586-AB586), AC586-AB586), "X")</f>
        <v>+4</v>
      </c>
      <c r="AE586" s="2" t="s">
        <v>5388</v>
      </c>
      <c r="AF586" s="2" t="s">
        <v>5388</v>
      </c>
      <c r="AG586" s="2" t="str">
        <f>IFERROR(AF586-AE586, "X")</f>
        <v>X</v>
      </c>
      <c r="AH586" s="3">
        <v>45583</v>
      </c>
      <c r="AI586" s="3">
        <f>AB586</f>
        <v>45579</v>
      </c>
      <c r="AJ586" s="3"/>
      <c r="AK586" s="2">
        <f t="shared" si="525"/>
        <v>-4</v>
      </c>
      <c r="AL586" s="2" t="s">
        <v>5567</v>
      </c>
      <c r="AM586" s="2" t="str">
        <f t="shared" si="526"/>
        <v>생산완료(-4)</v>
      </c>
      <c r="AN586" s="9">
        <f t="shared" si="527"/>
        <v>45650</v>
      </c>
      <c r="AO586" s="9">
        <f t="shared" si="528"/>
        <v>45649</v>
      </c>
      <c r="AP586" s="9"/>
      <c r="AQ586" s="2">
        <f t="shared" si="517"/>
        <v>-1</v>
      </c>
      <c r="AR586" s="12">
        <f t="shared" si="529"/>
        <v>-1</v>
      </c>
      <c r="AS586" t="s">
        <v>5567</v>
      </c>
      <c r="AT586" t="str">
        <f t="shared" si="530"/>
        <v>생산완료(-1)</v>
      </c>
    </row>
    <row r="587" spans="2:46" x14ac:dyDescent="0.3">
      <c r="B587" s="2" t="s">
        <v>5409</v>
      </c>
      <c r="C587" s="7">
        <v>0</v>
      </c>
      <c r="D587" s="2"/>
      <c r="E587" s="2" t="s">
        <v>5409</v>
      </c>
      <c r="F587" s="2"/>
      <c r="G587" s="2" t="s">
        <v>5409</v>
      </c>
      <c r="H587" s="2" t="s">
        <v>3538</v>
      </c>
      <c r="I587" s="2" t="str">
        <f t="shared" si="521"/>
        <v>20241002-1000143265-인쇄</v>
      </c>
      <c r="J587" s="2" t="str">
        <f t="shared" si="522"/>
        <v>20241002-1000143265-합지</v>
      </c>
      <c r="K587" s="2" t="str">
        <f t="shared" si="523"/>
        <v>20241002-1000143265-분단</v>
      </c>
      <c r="L587" s="2" t="str">
        <f t="shared" si="524"/>
        <v>20241002-1000143265-제대</v>
      </c>
      <c r="M587" s="2" t="str">
        <f>VLOOKUP(H587, '쿼리1'!$A:$R, 17, 0)</f>
        <v>무지</v>
      </c>
      <c r="N587" s="2" t="str">
        <f>VLOOKUP(H587, '쿼리1'!$A:$P, 15, 0)</f>
        <v>나이론(청색)140</v>
      </c>
      <c r="O587" s="2">
        <v>1000143265</v>
      </c>
      <c r="P587" s="2" t="str">
        <f>VLOOKUP(H587, '쿼리1'!$A:$R, 17, 0)</f>
        <v>무지</v>
      </c>
      <c r="Q587" s="4">
        <f>VLOOKUP(H587, '쿼리1'!$A:$U, 20, 0)</f>
        <v>9375</v>
      </c>
      <c r="R587" s="2" t="s">
        <v>5397</v>
      </c>
      <c r="S587" s="2" t="s">
        <v>31</v>
      </c>
      <c r="T587" s="2" t="s">
        <v>5397</v>
      </c>
      <c r="U587" s="2" t="s">
        <v>31</v>
      </c>
      <c r="V587" s="2" t="s">
        <v>5388</v>
      </c>
      <c r="W587" s="3" t="s">
        <v>5388</v>
      </c>
      <c r="X587" s="6" t="str">
        <f>IFERROR(W587-V587, "X")</f>
        <v>X</v>
      </c>
      <c r="Y587" s="3">
        <v>45575</v>
      </c>
      <c r="Z587" s="3">
        <v>45575</v>
      </c>
      <c r="AA587" s="6">
        <f t="shared" si="518"/>
        <v>0</v>
      </c>
      <c r="AB587" s="3" t="s">
        <v>5388</v>
      </c>
      <c r="AC587" s="2" t="s">
        <v>5388</v>
      </c>
      <c r="AD587" s="6" t="str">
        <f>IFERROR(AC587-AB587, "X")</f>
        <v>X</v>
      </c>
      <c r="AE587" s="3">
        <v>45579</v>
      </c>
      <c r="AF587" s="3">
        <v>45579</v>
      </c>
      <c r="AG587" s="2">
        <f t="shared" ref="AG587:AG588" si="531">IFERROR(IF(AF587-AE587&gt;0, "+" &amp; (AF587-AE587), AF587-AE587), "X")</f>
        <v>0</v>
      </c>
      <c r="AH587" s="3">
        <v>45579</v>
      </c>
      <c r="AI587" s="3">
        <f t="shared" ref="AI587:AI588" si="532">AE587</f>
        <v>45579</v>
      </c>
      <c r="AJ587" s="3"/>
      <c r="AK587" s="2">
        <f t="shared" si="525"/>
        <v>0</v>
      </c>
      <c r="AL587" s="2" t="s">
        <v>5567</v>
      </c>
      <c r="AM587" s="2" t="str">
        <f t="shared" si="526"/>
        <v>생산완료(0)</v>
      </c>
      <c r="AN587" s="9">
        <f t="shared" si="527"/>
        <v>45579</v>
      </c>
      <c r="AO587" s="9">
        <f t="shared" si="528"/>
        <v>45579</v>
      </c>
      <c r="AP587" s="9"/>
      <c r="AQ587" s="2">
        <f t="shared" si="517"/>
        <v>0</v>
      </c>
      <c r="AR587" s="12">
        <f t="shared" si="529"/>
        <v>0</v>
      </c>
      <c r="AS587" t="s">
        <v>5567</v>
      </c>
      <c r="AT587" t="str">
        <f t="shared" si="530"/>
        <v>생산완료(0)</v>
      </c>
    </row>
    <row r="588" spans="2:46" x14ac:dyDescent="0.3">
      <c r="B588" s="2" t="s">
        <v>5415</v>
      </c>
      <c r="C588" s="7">
        <v>-3</v>
      </c>
      <c r="D588" s="2"/>
      <c r="E588" s="2" t="s">
        <v>5405</v>
      </c>
      <c r="F588" s="2"/>
      <c r="G588" s="2" t="s">
        <v>5408</v>
      </c>
      <c r="H588" s="2" t="s">
        <v>1031</v>
      </c>
      <c r="I588" s="2" t="str">
        <f t="shared" si="521"/>
        <v>20241002-1000143944-인쇄</v>
      </c>
      <c r="J588" s="2" t="str">
        <f t="shared" si="522"/>
        <v>20241002-1000143944-합지</v>
      </c>
      <c r="K588" s="2" t="str">
        <f t="shared" si="523"/>
        <v>20241002-1000143944-분단</v>
      </c>
      <c r="L588" s="2" t="str">
        <f t="shared" si="524"/>
        <v>20241002-1000143944-제대</v>
      </c>
      <c r="M588" s="2" t="str">
        <f>VLOOKUP(H588, '쿼리1'!$A:$R, 17, 0)</f>
        <v>무지</v>
      </c>
      <c r="N588" s="2" t="str">
        <f>VLOOKUP(H588, '쿼리1'!$A:$P, 15, 0)</f>
        <v>나이론60</v>
      </c>
      <c r="O588" s="2">
        <v>1000143944</v>
      </c>
      <c r="P588" s="2" t="str">
        <f>VLOOKUP(H588, '쿼리1'!$A:$R, 17, 0)</f>
        <v>무지</v>
      </c>
      <c r="Q588" s="4">
        <f>VLOOKUP(H588, '쿼리1'!$A:$U, 20, 0)</f>
        <v>9230</v>
      </c>
      <c r="R588" s="2" t="s">
        <v>5397</v>
      </c>
      <c r="S588" s="2" t="s">
        <v>31</v>
      </c>
      <c r="T588" s="2" t="s">
        <v>5397</v>
      </c>
      <c r="U588" s="2" t="s">
        <v>31</v>
      </c>
      <c r="V588" s="2" t="s">
        <v>5388</v>
      </c>
      <c r="W588" s="3" t="s">
        <v>5388</v>
      </c>
      <c r="X588" s="6" t="str">
        <f>IFERROR(W588-V588, "X")</f>
        <v>X</v>
      </c>
      <c r="Y588" s="3">
        <v>45576</v>
      </c>
      <c r="Z588" s="3">
        <v>45575</v>
      </c>
      <c r="AA588" s="6">
        <f t="shared" si="518"/>
        <v>-1</v>
      </c>
      <c r="AB588" s="3" t="s">
        <v>5388</v>
      </c>
      <c r="AC588" s="2" t="s">
        <v>5388</v>
      </c>
      <c r="AD588" s="6" t="str">
        <f>IFERROR(AC588-AB588, "X")</f>
        <v>X</v>
      </c>
      <c r="AE588" s="3">
        <v>45580</v>
      </c>
      <c r="AF588" s="3">
        <v>45583</v>
      </c>
      <c r="AG588" s="2" t="str">
        <f t="shared" si="531"/>
        <v>+3</v>
      </c>
      <c r="AH588" s="3">
        <v>45583</v>
      </c>
      <c r="AI588" s="3">
        <f t="shared" si="532"/>
        <v>45580</v>
      </c>
      <c r="AJ588" s="3"/>
      <c r="AK588" s="2">
        <f t="shared" si="525"/>
        <v>-3</v>
      </c>
      <c r="AL588" s="2" t="s">
        <v>5567</v>
      </c>
      <c r="AM588" s="2" t="str">
        <f t="shared" si="526"/>
        <v>생산완료(-3)</v>
      </c>
      <c r="AN588" s="9">
        <f t="shared" si="527"/>
        <v>45583</v>
      </c>
      <c r="AO588" s="9">
        <f t="shared" si="528"/>
        <v>45580</v>
      </c>
      <c r="AP588" s="9"/>
      <c r="AQ588" s="2">
        <f t="shared" si="517"/>
        <v>-3</v>
      </c>
      <c r="AR588" s="12">
        <f t="shared" si="529"/>
        <v>-3</v>
      </c>
      <c r="AS588" t="s">
        <v>5567</v>
      </c>
      <c r="AT588" t="str">
        <f t="shared" si="530"/>
        <v>생산완료(-3)</v>
      </c>
    </row>
    <row r="589" spans="2:46" x14ac:dyDescent="0.3">
      <c r="B589" s="2" t="s">
        <v>5426</v>
      </c>
      <c r="C589" s="7">
        <v>15</v>
      </c>
      <c r="D589" s="2" t="s">
        <v>5424</v>
      </c>
      <c r="E589" s="2" t="s">
        <v>5409</v>
      </c>
      <c r="F589" s="2" t="s">
        <v>5499</v>
      </c>
      <c r="G589" s="2"/>
      <c r="H589" s="2" t="s">
        <v>4088</v>
      </c>
      <c r="I589" s="2" t="str">
        <f t="shared" si="521"/>
        <v>20241002-1000151495-인쇄</v>
      </c>
      <c r="J589" s="2" t="str">
        <f t="shared" si="522"/>
        <v>20241002-1000151495-합지</v>
      </c>
      <c r="K589" s="2" t="str">
        <f t="shared" si="523"/>
        <v>20241002-1000151495-분단</v>
      </c>
      <c r="L589" s="2" t="str">
        <f t="shared" si="524"/>
        <v>20241002-1000151495-제대</v>
      </c>
      <c r="M589" s="2" t="str">
        <f>VLOOKUP(H589, '쿼리1'!$A:$R, 17, 0)</f>
        <v>5도-심천식품)홍명인 40ml</v>
      </c>
      <c r="N589" s="2" t="str">
        <f>VLOOKUP(H589, '쿼리1'!$A:$P, 15, 0)</f>
        <v>나은박(유무광)120</v>
      </c>
      <c r="O589" s="2">
        <v>1000151495</v>
      </c>
      <c r="P589" s="2" t="str">
        <f>VLOOKUP(H589, '쿼리1'!$A:$R, 17, 0)</f>
        <v>5도-심천식품)홍명인 40ml</v>
      </c>
      <c r="Q589" s="4">
        <f>VLOOKUP(H589, '쿼리1'!$A:$U, 20, 0)</f>
        <v>36</v>
      </c>
      <c r="R589" s="2" t="s">
        <v>31</v>
      </c>
      <c r="S589" s="2" t="s">
        <v>31</v>
      </c>
      <c r="T589" s="2" t="s">
        <v>5399</v>
      </c>
      <c r="U589" s="2" t="s">
        <v>5397</v>
      </c>
      <c r="V589" s="3">
        <v>45573</v>
      </c>
      <c r="W589" s="3">
        <v>45575</v>
      </c>
      <c r="X589" s="6" t="str">
        <f t="shared" ref="X589:X591" si="533">IFERROR(IF(W589-V589&gt;0, "+" &amp; (W589-V589), W589-V589), "X")</f>
        <v>+2</v>
      </c>
      <c r="Y589" s="3">
        <v>45579</v>
      </c>
      <c r="Z589" s="3">
        <v>45579</v>
      </c>
      <c r="AA589" s="6">
        <f t="shared" si="518"/>
        <v>0</v>
      </c>
      <c r="AB589" s="3">
        <v>45580</v>
      </c>
      <c r="AC589" s="5" t="s">
        <v>5396</v>
      </c>
      <c r="AD589" s="6">
        <f ca="1">TODAY()-AB589</f>
        <v>76</v>
      </c>
      <c r="AE589" s="2" t="s">
        <v>5388</v>
      </c>
      <c r="AF589" s="2" t="s">
        <v>5388</v>
      </c>
      <c r="AG589" s="2" t="str">
        <f>IFERROR(AF589-AE589, "X")</f>
        <v>X</v>
      </c>
      <c r="AH589" s="3">
        <v>45579</v>
      </c>
      <c r="AI589" s="3">
        <v>45594</v>
      </c>
      <c r="AJ589" s="3"/>
      <c r="AK589" s="2" t="str">
        <f t="shared" si="525"/>
        <v>+15</v>
      </c>
      <c r="AL589" s="2" t="s">
        <v>5567</v>
      </c>
      <c r="AM589" s="2" t="str">
        <f t="shared" si="526"/>
        <v>생산완료(+15)</v>
      </c>
      <c r="AN589" s="9">
        <f t="shared" si="527"/>
        <v>45579</v>
      </c>
      <c r="AO589" s="9">
        <f t="shared" si="528"/>
        <v>45594</v>
      </c>
      <c r="AP589" s="9"/>
      <c r="AQ589" s="2">
        <f t="shared" si="517"/>
        <v>15</v>
      </c>
      <c r="AR589" s="12" t="str">
        <f t="shared" si="529"/>
        <v>+15</v>
      </c>
      <c r="AS589" t="s">
        <v>5567</v>
      </c>
      <c r="AT589" t="str">
        <f t="shared" si="530"/>
        <v>생산완료(+15)</v>
      </c>
    </row>
    <row r="590" spans="2:46" x14ac:dyDescent="0.3">
      <c r="B590" s="2" t="s">
        <v>5439</v>
      </c>
      <c r="C590" s="7">
        <v>-8</v>
      </c>
      <c r="D590" s="2" t="s">
        <v>5430</v>
      </c>
      <c r="E590" s="2" t="s">
        <v>5494</v>
      </c>
      <c r="F590" s="2"/>
      <c r="G590" s="2" t="s">
        <v>5443</v>
      </c>
      <c r="H590" s="2" t="s">
        <v>1338</v>
      </c>
      <c r="I590" s="2" t="str">
        <f t="shared" si="521"/>
        <v>20241002-1000152197-인쇄</v>
      </c>
      <c r="J590" s="2" t="str">
        <f t="shared" si="522"/>
        <v>20241002-1000152197-합지</v>
      </c>
      <c r="K590" s="2" t="str">
        <f t="shared" si="523"/>
        <v>20241002-1000152197-분단</v>
      </c>
      <c r="L590" s="2" t="str">
        <f t="shared" si="524"/>
        <v>20241002-1000152197-제대</v>
      </c>
      <c r="M590" s="2" t="str">
        <f>VLOOKUP(H590, '쿼리1'!$A:$R, 17, 0)</f>
        <v>1도(반무광인쇄-D)-두께변경</v>
      </c>
      <c r="N590" s="2" t="str">
        <f>VLOOKUP(H590, '쿼리1'!$A:$P, 15, 0)</f>
        <v>나이론(유무광)100</v>
      </c>
      <c r="O590" s="2">
        <v>1000152197</v>
      </c>
      <c r="P590" s="2" t="str">
        <f>VLOOKUP(H590, '쿼리1'!$A:$R, 17, 0)</f>
        <v>1도(반무광인쇄-D)-두께변경</v>
      </c>
      <c r="Q590" s="4">
        <f>VLOOKUP(H590, '쿼리1'!$A:$U, 20, 0)</f>
        <v>240000</v>
      </c>
      <c r="R590" s="2" t="s">
        <v>31</v>
      </c>
      <c r="S590" s="2" t="s">
        <v>5399</v>
      </c>
      <c r="T590" s="2" t="s">
        <v>5397</v>
      </c>
      <c r="U590" s="2" t="s">
        <v>31</v>
      </c>
      <c r="V590" s="3">
        <v>45569</v>
      </c>
      <c r="W590" s="3">
        <v>45576</v>
      </c>
      <c r="X590" s="6" t="str">
        <f t="shared" si="533"/>
        <v>+7</v>
      </c>
      <c r="Y590" s="3">
        <v>45574</v>
      </c>
      <c r="Z590" s="5" t="s">
        <v>5396</v>
      </c>
      <c r="AA590" s="6">
        <f ca="1">TODAY()-Y590</f>
        <v>82</v>
      </c>
      <c r="AB590" s="3" t="s">
        <v>5388</v>
      </c>
      <c r="AC590" s="2" t="s">
        <v>5388</v>
      </c>
      <c r="AD590" s="6" t="str">
        <f>IFERROR(AC590-AB590, "X")</f>
        <v>X</v>
      </c>
      <c r="AE590" s="3">
        <v>45580</v>
      </c>
      <c r="AF590" s="3">
        <v>45588</v>
      </c>
      <c r="AG590" s="2" t="str">
        <f>IFERROR(IF(AF590-AE590&gt;0, "+" &amp; (AF590-AE590), AF590-AE590), "X")</f>
        <v>+8</v>
      </c>
      <c r="AH590" s="3">
        <v>45588</v>
      </c>
      <c r="AI590" s="3">
        <f>AE590</f>
        <v>45580</v>
      </c>
      <c r="AJ590" s="3"/>
      <c r="AK590" s="2">
        <f t="shared" si="525"/>
        <v>-8</v>
      </c>
      <c r="AL590" s="2" t="s">
        <v>5567</v>
      </c>
      <c r="AM590" s="2" t="str">
        <f t="shared" si="526"/>
        <v>생산완료(-8)</v>
      </c>
      <c r="AN590" s="9">
        <f t="shared" si="527"/>
        <v>45645</v>
      </c>
      <c r="AO590" s="9">
        <f t="shared" si="528"/>
        <v>45644</v>
      </c>
      <c r="AP590" s="9"/>
      <c r="AQ590" s="2">
        <f t="shared" si="517"/>
        <v>-1</v>
      </c>
      <c r="AR590" s="12">
        <f t="shared" si="529"/>
        <v>-1</v>
      </c>
      <c r="AS590" t="s">
        <v>5567</v>
      </c>
      <c r="AT590" t="str">
        <f t="shared" si="530"/>
        <v>생산완료(-1)</v>
      </c>
    </row>
    <row r="591" spans="2:46" x14ac:dyDescent="0.3">
      <c r="B591" s="2" t="s">
        <v>5409</v>
      </c>
      <c r="C591" s="7">
        <v>0</v>
      </c>
      <c r="D591" s="2" t="s">
        <v>5432</v>
      </c>
      <c r="E591" s="2" t="s">
        <v>5408</v>
      </c>
      <c r="F591" s="2" t="s">
        <v>5409</v>
      </c>
      <c r="G591" s="2"/>
      <c r="H591" s="2" t="s">
        <v>1104</v>
      </c>
      <c r="I591" s="2" t="str">
        <f t="shared" si="521"/>
        <v>20241002-1000152959-인쇄</v>
      </c>
      <c r="J591" s="2" t="str">
        <f t="shared" si="522"/>
        <v>20241002-1000152959-합지</v>
      </c>
      <c r="K591" s="2" t="str">
        <f t="shared" si="523"/>
        <v>20241002-1000152959-분단</v>
      </c>
      <c r="L591" s="2" t="str">
        <f t="shared" si="524"/>
        <v>20241002-1000152959-제대</v>
      </c>
      <c r="M591" s="2" t="str">
        <f>VLOOKUP(H591, '쿼리1'!$A:$R, 17, 0)</f>
        <v>7도-널담 단백질 파운드-쑥 140g(비건)</v>
      </c>
      <c r="N591" s="2" t="str">
        <f>VLOOKUP(H591, '쿼리1'!$A:$P, 15, 0)</f>
        <v>패트(무광)60</v>
      </c>
      <c r="O591" s="2">
        <v>1000152959</v>
      </c>
      <c r="P591" s="2" t="str">
        <f>VLOOKUP(H591, '쿼리1'!$A:$R, 17, 0)</f>
        <v>7도-널담 단백질 파운드-쑥 140g(비건)</v>
      </c>
      <c r="Q591" s="4">
        <f>VLOOKUP(H591, '쿼리1'!$A:$U, 20, 0)</f>
        <v>15</v>
      </c>
      <c r="R591" s="2" t="s">
        <v>31</v>
      </c>
      <c r="S591" s="2" t="s">
        <v>31</v>
      </c>
      <c r="T591" s="2" t="s">
        <v>31</v>
      </c>
      <c r="U591" s="2" t="s">
        <v>5397</v>
      </c>
      <c r="V591" s="3">
        <v>45573</v>
      </c>
      <c r="W591" s="3">
        <v>45579</v>
      </c>
      <c r="X591" s="6" t="str">
        <f t="shared" si="533"/>
        <v>+6</v>
      </c>
      <c r="Y591" s="3">
        <v>45576</v>
      </c>
      <c r="Z591" s="3">
        <v>45579</v>
      </c>
      <c r="AA591" s="6" t="str">
        <f t="shared" ref="AA591:AA618" si="534">IFERROR(IF(Z591-Y591&gt;0, "+" &amp; (Z591-Y591), Z591-Y591), "X")</f>
        <v>+3</v>
      </c>
      <c r="AB591" s="3">
        <v>45579</v>
      </c>
      <c r="AC591" s="3">
        <v>45579</v>
      </c>
      <c r="AD591" s="6">
        <f>IFERROR(IF(AC591-AB591&gt;0, "+" &amp; (AC591-AB591), AC591-AB591), "X")</f>
        <v>0</v>
      </c>
      <c r="AE591" s="2" t="s">
        <v>5388</v>
      </c>
      <c r="AF591" s="2" t="s">
        <v>5388</v>
      </c>
      <c r="AG591" s="2" t="str">
        <f>IFERROR(AF591-AE591, "X")</f>
        <v>X</v>
      </c>
      <c r="AH591" s="3">
        <v>45579</v>
      </c>
      <c r="AI591" s="3">
        <f>AB591</f>
        <v>45579</v>
      </c>
      <c r="AJ591" s="3"/>
      <c r="AK591" s="2">
        <f t="shared" si="525"/>
        <v>0</v>
      </c>
      <c r="AL591" s="2" t="s">
        <v>5567</v>
      </c>
      <c r="AM591" s="2" t="str">
        <f t="shared" si="526"/>
        <v>생산완료(0)</v>
      </c>
      <c r="AN591" s="9">
        <f t="shared" si="527"/>
        <v>45579</v>
      </c>
      <c r="AO591" s="9">
        <f t="shared" si="528"/>
        <v>45579</v>
      </c>
      <c r="AP591" s="9"/>
      <c r="AQ591" s="2">
        <f t="shared" si="517"/>
        <v>0</v>
      </c>
      <c r="AR591" s="12">
        <f t="shared" si="529"/>
        <v>0</v>
      </c>
      <c r="AS591" t="s">
        <v>5567</v>
      </c>
      <c r="AT591" t="str">
        <f t="shared" si="530"/>
        <v>생산완료(0)</v>
      </c>
    </row>
    <row r="592" spans="2:46" x14ac:dyDescent="0.3">
      <c r="B592" s="2" t="s">
        <v>5451</v>
      </c>
      <c r="C592" s="7">
        <v>4</v>
      </c>
      <c r="D592" s="2"/>
      <c r="E592" s="2" t="s">
        <v>5405</v>
      </c>
      <c r="F592" s="2"/>
      <c r="G592" s="2" t="s">
        <v>5418</v>
      </c>
      <c r="H592" s="2" t="s">
        <v>4828</v>
      </c>
      <c r="I592" s="2" t="str">
        <f t="shared" si="521"/>
        <v>20241002-1000154859-인쇄</v>
      </c>
      <c r="J592" s="2" t="str">
        <f t="shared" si="522"/>
        <v>20241002-1000154859-합지</v>
      </c>
      <c r="K592" s="2" t="str">
        <f t="shared" si="523"/>
        <v>20241002-1000154859-분단</v>
      </c>
      <c r="L592" s="2" t="str">
        <f t="shared" si="524"/>
        <v>20241002-1000154859-제대</v>
      </c>
      <c r="M592" s="2" t="str">
        <f>VLOOKUP(H592, '쿼리1'!$A:$R, 17, 0)</f>
        <v>무지(농산무지파우치)</v>
      </c>
      <c r="N592" s="2" t="str">
        <f>VLOOKUP(H592, '쿼리1'!$A:$P, 15, 0)</f>
        <v>나씨피피55</v>
      </c>
      <c r="O592" s="2">
        <v>1000154859</v>
      </c>
      <c r="P592" s="2" t="str">
        <f>VLOOKUP(H592, '쿼리1'!$A:$R, 17, 0)</f>
        <v>무지(농산무지파우치)</v>
      </c>
      <c r="Q592" s="4">
        <f>VLOOKUP(H592, '쿼리1'!$A:$U, 20, 0)</f>
        <v>52173</v>
      </c>
      <c r="R592" s="2" t="s">
        <v>5397</v>
      </c>
      <c r="S592" s="2" t="s">
        <v>31</v>
      </c>
      <c r="T592" s="2" t="s">
        <v>5397</v>
      </c>
      <c r="U592" s="2" t="s">
        <v>31</v>
      </c>
      <c r="V592" s="2" t="s">
        <v>5388</v>
      </c>
      <c r="W592" s="3" t="s">
        <v>5388</v>
      </c>
      <c r="X592" s="6" t="str">
        <f>IFERROR(W592-V592, "X")</f>
        <v>X</v>
      </c>
      <c r="Y592" s="3">
        <v>45576</v>
      </c>
      <c r="Z592" s="3">
        <v>45575</v>
      </c>
      <c r="AA592" s="6">
        <f t="shared" si="534"/>
        <v>-1</v>
      </c>
      <c r="AB592" s="3" t="s">
        <v>5388</v>
      </c>
      <c r="AC592" s="2" t="s">
        <v>5388</v>
      </c>
      <c r="AD592" s="6" t="str">
        <f>IFERROR(AC592-AB592, "X")</f>
        <v>X</v>
      </c>
      <c r="AE592" s="3">
        <v>45580</v>
      </c>
      <c r="AF592" s="3">
        <v>45576</v>
      </c>
      <c r="AG592" s="2">
        <f t="shared" ref="AG592:AG596" si="535">IFERROR(IF(AF592-AE592&gt;0, "+" &amp; (AF592-AE592), AF592-AE592), "X")</f>
        <v>-4</v>
      </c>
      <c r="AH592" s="3">
        <v>45576</v>
      </c>
      <c r="AI592" s="3">
        <f t="shared" ref="AI592:AI596" si="536">AE592</f>
        <v>45580</v>
      </c>
      <c r="AJ592" s="3"/>
      <c r="AK592" s="2" t="str">
        <f t="shared" si="525"/>
        <v>+4</v>
      </c>
      <c r="AL592" s="2" t="s">
        <v>5567</v>
      </c>
      <c r="AM592" s="2" t="str">
        <f t="shared" si="526"/>
        <v>생산완료(+4)</v>
      </c>
      <c r="AN592" s="9">
        <f t="shared" si="527"/>
        <v>45616</v>
      </c>
      <c r="AO592" s="9">
        <f t="shared" si="528"/>
        <v>45618</v>
      </c>
      <c r="AP592" s="9"/>
      <c r="AQ592" s="2">
        <f t="shared" si="517"/>
        <v>2</v>
      </c>
      <c r="AR592" s="12" t="str">
        <f t="shared" si="529"/>
        <v>+2</v>
      </c>
      <c r="AS592" t="s">
        <v>5567</v>
      </c>
      <c r="AT592" t="str">
        <f t="shared" si="530"/>
        <v>생산완료(+2)</v>
      </c>
    </row>
    <row r="593" spans="2:46" x14ac:dyDescent="0.3">
      <c r="B593" s="2" t="s">
        <v>5412</v>
      </c>
      <c r="C593" s="7">
        <v>1</v>
      </c>
      <c r="D593" s="2" t="s">
        <v>5405</v>
      </c>
      <c r="E593" s="2" t="s">
        <v>5409</v>
      </c>
      <c r="F593" s="2"/>
      <c r="G593" s="2" t="s">
        <v>5405</v>
      </c>
      <c r="H593" s="2" t="s">
        <v>3105</v>
      </c>
      <c r="I593" s="2" t="str">
        <f t="shared" si="521"/>
        <v>20241002-1000156505-인쇄</v>
      </c>
      <c r="J593" s="2" t="str">
        <f t="shared" si="522"/>
        <v>20241002-1000156505-합지</v>
      </c>
      <c r="K593" s="2" t="str">
        <f t="shared" si="523"/>
        <v>20241002-1000156505-분단</v>
      </c>
      <c r="L593" s="2" t="str">
        <f t="shared" si="524"/>
        <v>20241002-1000156505-제대</v>
      </c>
      <c r="M593" s="2" t="str">
        <f>VLOOKUP(H593, '쿼리1'!$A:$R, 17, 0)</f>
        <v>6도-현대푸드-홍진미 오징어채(180g)</v>
      </c>
      <c r="N593" s="2" t="str">
        <f>VLOOKUP(H593, '쿼리1'!$A:$P, 15, 0)</f>
        <v>나이론95</v>
      </c>
      <c r="O593" s="2">
        <v>1000156505</v>
      </c>
      <c r="P593" s="2" t="str">
        <f>VLOOKUP(H593, '쿼리1'!$A:$R, 17, 0)</f>
        <v>6도-현대푸드-홍진미 오징어채(180g)</v>
      </c>
      <c r="Q593" s="4">
        <f>VLOOKUP(H593, '쿼리1'!$A:$U, 20, 0)</f>
        <v>28571</v>
      </c>
      <c r="R593" s="2" t="s">
        <v>31</v>
      </c>
      <c r="S593" s="2" t="s">
        <v>31</v>
      </c>
      <c r="T593" s="2" t="s">
        <v>5397</v>
      </c>
      <c r="U593" s="2" t="s">
        <v>31</v>
      </c>
      <c r="V593" s="3">
        <v>45573</v>
      </c>
      <c r="W593" s="3">
        <v>45572</v>
      </c>
      <c r="X593" s="6">
        <f>IFERROR(IF(W593-V593&gt;0, "+" &amp; (W593-V593), W593-V593), "X")</f>
        <v>-1</v>
      </c>
      <c r="Y593" s="3">
        <v>45576</v>
      </c>
      <c r="Z593" s="3">
        <v>45576</v>
      </c>
      <c r="AA593" s="6">
        <f t="shared" si="534"/>
        <v>0</v>
      </c>
      <c r="AB593" s="3" t="s">
        <v>5388</v>
      </c>
      <c r="AC593" s="2" t="s">
        <v>5388</v>
      </c>
      <c r="AD593" s="6" t="str">
        <f>IFERROR(AC593-AB593, "X")</f>
        <v>X</v>
      </c>
      <c r="AE593" s="3">
        <v>45580</v>
      </c>
      <c r="AF593" s="3">
        <v>45579</v>
      </c>
      <c r="AG593" s="2">
        <f t="shared" si="535"/>
        <v>-1</v>
      </c>
      <c r="AH593" s="3">
        <v>45579</v>
      </c>
      <c r="AI593" s="3">
        <f t="shared" si="536"/>
        <v>45580</v>
      </c>
      <c r="AJ593" s="3"/>
      <c r="AK593" s="2" t="str">
        <f t="shared" si="525"/>
        <v>+1</v>
      </c>
      <c r="AL593" s="2" t="s">
        <v>5567</v>
      </c>
      <c r="AM593" s="2" t="str">
        <f t="shared" si="526"/>
        <v>생산완료(+1)</v>
      </c>
      <c r="AN593" s="9">
        <f t="shared" si="527"/>
        <v>45579</v>
      </c>
      <c r="AO593" s="9">
        <f t="shared" si="528"/>
        <v>45580</v>
      </c>
      <c r="AP593" s="9"/>
      <c r="AQ593" s="2">
        <f t="shared" si="517"/>
        <v>1</v>
      </c>
      <c r="AR593" s="12" t="str">
        <f t="shared" si="529"/>
        <v>+1</v>
      </c>
      <c r="AS593" t="s">
        <v>5567</v>
      </c>
      <c r="AT593" t="str">
        <f t="shared" si="530"/>
        <v>생산완료(+1)</v>
      </c>
    </row>
    <row r="594" spans="2:46" x14ac:dyDescent="0.3">
      <c r="B594" s="2" t="s">
        <v>5408</v>
      </c>
      <c r="C594" s="7">
        <v>3</v>
      </c>
      <c r="D594" s="2"/>
      <c r="E594" s="2" t="s">
        <v>5409</v>
      </c>
      <c r="F594" s="2"/>
      <c r="G594" s="2" t="s">
        <v>5415</v>
      </c>
      <c r="H594" s="2" t="s">
        <v>3154</v>
      </c>
      <c r="I594" s="2" t="str">
        <f t="shared" si="521"/>
        <v>20241002-1000156900-인쇄</v>
      </c>
      <c r="J594" s="2" t="str">
        <f t="shared" si="522"/>
        <v>20241002-1000156900-합지</v>
      </c>
      <c r="K594" s="2" t="str">
        <f t="shared" si="523"/>
        <v>20241002-1000156900-분단</v>
      </c>
      <c r="L594" s="2" t="str">
        <f t="shared" si="524"/>
        <v>20241002-1000156900-제대</v>
      </c>
      <c r="M594" s="2" t="str">
        <f>VLOOKUP(H594, '쿼리1'!$A:$R, 17, 0)</f>
        <v>무지</v>
      </c>
      <c r="N594" s="2" t="str">
        <f>VLOOKUP(H594, '쿼리1'!$A:$P, 15, 0)</f>
        <v>패트90</v>
      </c>
      <c r="O594" s="2">
        <v>1000156900</v>
      </c>
      <c r="P594" s="2" t="str">
        <f>VLOOKUP(H594, '쿼리1'!$A:$R, 17, 0)</f>
        <v>무지</v>
      </c>
      <c r="Q594" s="4">
        <f>VLOOKUP(H594, '쿼리1'!$A:$U, 20, 0)</f>
        <v>26086</v>
      </c>
      <c r="R594" s="2" t="s">
        <v>5397</v>
      </c>
      <c r="S594" s="2" t="s">
        <v>31</v>
      </c>
      <c r="T594" s="2" t="s">
        <v>5397</v>
      </c>
      <c r="U594" s="2" t="s">
        <v>31</v>
      </c>
      <c r="V594" s="2" t="s">
        <v>5388</v>
      </c>
      <c r="W594" s="3" t="s">
        <v>5388</v>
      </c>
      <c r="X594" s="6" t="str">
        <f>IFERROR(W594-V594, "X")</f>
        <v>X</v>
      </c>
      <c r="Y594" s="3">
        <v>45575</v>
      </c>
      <c r="Z594" s="3">
        <v>45575</v>
      </c>
      <c r="AA594" s="6">
        <f t="shared" si="534"/>
        <v>0</v>
      </c>
      <c r="AB594" s="3" t="s">
        <v>5388</v>
      </c>
      <c r="AC594" s="2" t="s">
        <v>5388</v>
      </c>
      <c r="AD594" s="6" t="str">
        <f>IFERROR(AC594-AB594, "X")</f>
        <v>X</v>
      </c>
      <c r="AE594" s="3">
        <v>45579</v>
      </c>
      <c r="AF594" s="3">
        <v>45576</v>
      </c>
      <c r="AG594" s="2">
        <f t="shared" si="535"/>
        <v>-3</v>
      </c>
      <c r="AH594" s="3">
        <v>45576</v>
      </c>
      <c r="AI594" s="3">
        <f t="shared" si="536"/>
        <v>45579</v>
      </c>
      <c r="AJ594" s="3"/>
      <c r="AK594" s="2" t="str">
        <f t="shared" si="525"/>
        <v>+3</v>
      </c>
      <c r="AL594" s="2" t="s">
        <v>5567</v>
      </c>
      <c r="AM594" s="2" t="str">
        <f t="shared" si="526"/>
        <v>생산완료(+3)</v>
      </c>
      <c r="AN594" s="9">
        <f t="shared" si="527"/>
        <v>45576</v>
      </c>
      <c r="AO594" s="9">
        <f t="shared" si="528"/>
        <v>45579</v>
      </c>
      <c r="AP594" s="9"/>
      <c r="AQ594" s="2">
        <f t="shared" si="517"/>
        <v>3</v>
      </c>
      <c r="AR594" s="12" t="str">
        <f t="shared" si="529"/>
        <v>+3</v>
      </c>
      <c r="AS594" t="s">
        <v>5567</v>
      </c>
      <c r="AT594" t="str">
        <f t="shared" si="530"/>
        <v>생산완료(+3)</v>
      </c>
    </row>
    <row r="595" spans="2:46" x14ac:dyDescent="0.3">
      <c r="B595" s="2" t="s">
        <v>5406</v>
      </c>
      <c r="C595" s="7">
        <v>-5</v>
      </c>
      <c r="D595" s="2"/>
      <c r="E595" s="2" t="s">
        <v>5409</v>
      </c>
      <c r="F595" s="2"/>
      <c r="G595" s="2" t="s">
        <v>5421</v>
      </c>
      <c r="H595" s="2" t="s">
        <v>3327</v>
      </c>
      <c r="I595" s="2" t="str">
        <f t="shared" si="521"/>
        <v>20241002-1000157411-인쇄</v>
      </c>
      <c r="J595" s="2" t="str">
        <f t="shared" si="522"/>
        <v>20241002-1000157411-합지</v>
      </c>
      <c r="K595" s="2" t="str">
        <f t="shared" si="523"/>
        <v>20241002-1000157411-분단</v>
      </c>
      <c r="L595" s="2" t="str">
        <f t="shared" si="524"/>
        <v>20241002-1000157411-제대</v>
      </c>
      <c r="M595" s="2" t="str">
        <f>VLOOKUP(H595, '쿼리1'!$A:$R, 17, 0)</f>
        <v>무지</v>
      </c>
      <c r="N595" s="2" t="str">
        <f>VLOOKUP(H595, '쿼리1'!$A:$P, 15, 0)</f>
        <v>나이론70</v>
      </c>
      <c r="O595" s="2">
        <v>1000157411</v>
      </c>
      <c r="P595" s="2" t="str">
        <f>VLOOKUP(H595, '쿼리1'!$A:$R, 17, 0)</f>
        <v>무지</v>
      </c>
      <c r="Q595" s="4">
        <f>VLOOKUP(H595, '쿼리1'!$A:$U, 20, 0)</f>
        <v>15000</v>
      </c>
      <c r="R595" s="2" t="s">
        <v>5397</v>
      </c>
      <c r="S595" s="2" t="s">
        <v>31</v>
      </c>
      <c r="T595" s="2" t="s">
        <v>5397</v>
      </c>
      <c r="U595" s="2" t="s">
        <v>31</v>
      </c>
      <c r="V595" s="2" t="s">
        <v>5388</v>
      </c>
      <c r="W595" s="3" t="s">
        <v>5388</v>
      </c>
      <c r="X595" s="6" t="str">
        <f>IFERROR(W595-V595, "X")</f>
        <v>X</v>
      </c>
      <c r="Y595" s="3">
        <v>45575</v>
      </c>
      <c r="Z595" s="3">
        <v>45575</v>
      </c>
      <c r="AA595" s="6">
        <f t="shared" si="534"/>
        <v>0</v>
      </c>
      <c r="AB595" s="3" t="s">
        <v>5388</v>
      </c>
      <c r="AC595" s="2" t="s">
        <v>5388</v>
      </c>
      <c r="AD595" s="6" t="str">
        <f>IFERROR(AC595-AB595, "X")</f>
        <v>X</v>
      </c>
      <c r="AE595" s="3">
        <v>45579</v>
      </c>
      <c r="AF595" s="3">
        <v>45584</v>
      </c>
      <c r="AG595" s="2" t="str">
        <f t="shared" si="535"/>
        <v>+5</v>
      </c>
      <c r="AH595" s="3">
        <v>45584</v>
      </c>
      <c r="AI595" s="3">
        <f t="shared" si="536"/>
        <v>45579</v>
      </c>
      <c r="AJ595" s="3"/>
      <c r="AK595" s="2">
        <f t="shared" si="525"/>
        <v>-5</v>
      </c>
      <c r="AL595" s="2" t="s">
        <v>5567</v>
      </c>
      <c r="AM595" s="2" t="str">
        <f t="shared" si="526"/>
        <v>생산완료(-5)</v>
      </c>
      <c r="AN595" s="9">
        <f t="shared" si="527"/>
        <v>45618</v>
      </c>
      <c r="AO595" s="9">
        <f t="shared" si="528"/>
        <v>45618</v>
      </c>
      <c r="AP595" s="9"/>
      <c r="AQ595" s="2">
        <f t="shared" si="517"/>
        <v>0</v>
      </c>
      <c r="AR595" s="12">
        <f t="shared" si="529"/>
        <v>0</v>
      </c>
      <c r="AS595" t="s">
        <v>5567</v>
      </c>
      <c r="AT595" t="str">
        <f t="shared" si="530"/>
        <v>생산완료(0)</v>
      </c>
    </row>
    <row r="596" spans="2:46" x14ac:dyDescent="0.3">
      <c r="B596" s="2" t="s">
        <v>5408</v>
      </c>
      <c r="C596" s="7">
        <v>3</v>
      </c>
      <c r="D596" s="2"/>
      <c r="E596" s="2" t="s">
        <v>5416</v>
      </c>
      <c r="F596" s="2"/>
      <c r="G596" s="2" t="s">
        <v>5415</v>
      </c>
      <c r="H596" s="2" t="s">
        <v>1070</v>
      </c>
      <c r="I596" s="2" t="str">
        <f t="shared" si="521"/>
        <v>20241002-1000159704-인쇄</v>
      </c>
      <c r="J596" s="2" t="str">
        <f t="shared" si="522"/>
        <v>20241002-1000159704-합지</v>
      </c>
      <c r="K596" s="2" t="str">
        <f t="shared" si="523"/>
        <v>20241002-1000159704-분단</v>
      </c>
      <c r="L596" s="2" t="str">
        <f t="shared" si="524"/>
        <v>20241002-1000159704-제대</v>
      </c>
      <c r="M596" s="2" t="str">
        <f>VLOOKUP(H596, '쿼리1'!$A:$R, 17, 0)</f>
        <v>무지</v>
      </c>
      <c r="N596" s="2" t="str">
        <f>VLOOKUP(H596, '쿼리1'!$A:$P, 15, 0)</f>
        <v>나이론100</v>
      </c>
      <c r="O596" s="2">
        <v>1000159704</v>
      </c>
      <c r="P596" s="2" t="str">
        <f>VLOOKUP(H596, '쿼리1'!$A:$R, 17, 0)</f>
        <v>무지</v>
      </c>
      <c r="Q596" s="4">
        <f>VLOOKUP(H596, '쿼리1'!$A:$U, 20, 0)</f>
        <v>31578</v>
      </c>
      <c r="R596" s="2" t="s">
        <v>5397</v>
      </c>
      <c r="S596" s="2" t="s">
        <v>31</v>
      </c>
      <c r="T596" s="2" t="s">
        <v>5397</v>
      </c>
      <c r="U596" s="2" t="s">
        <v>31</v>
      </c>
      <c r="V596" s="2" t="s">
        <v>5388</v>
      </c>
      <c r="W596" s="3" t="s">
        <v>5388</v>
      </c>
      <c r="X596" s="6" t="str">
        <f>IFERROR(W596-V596, "X")</f>
        <v>X</v>
      </c>
      <c r="Y596" s="3">
        <v>45575</v>
      </c>
      <c r="Z596" s="3">
        <v>45573</v>
      </c>
      <c r="AA596" s="6">
        <f t="shared" si="534"/>
        <v>-2</v>
      </c>
      <c r="AB596" s="3" t="s">
        <v>5388</v>
      </c>
      <c r="AC596" s="2" t="s">
        <v>5388</v>
      </c>
      <c r="AD596" s="6" t="str">
        <f>IFERROR(AC596-AB596, "X")</f>
        <v>X</v>
      </c>
      <c r="AE596" s="3">
        <v>45579</v>
      </c>
      <c r="AF596" s="3">
        <v>45576</v>
      </c>
      <c r="AG596" s="2">
        <f t="shared" si="535"/>
        <v>-3</v>
      </c>
      <c r="AH596" s="3">
        <v>45576</v>
      </c>
      <c r="AI596" s="3">
        <f t="shared" si="536"/>
        <v>45579</v>
      </c>
      <c r="AJ596" s="3"/>
      <c r="AK596" s="2" t="str">
        <f t="shared" si="525"/>
        <v>+3</v>
      </c>
      <c r="AL596" s="2" t="s">
        <v>5567</v>
      </c>
      <c r="AM596" s="2" t="str">
        <f t="shared" si="526"/>
        <v>생산완료(+3)</v>
      </c>
      <c r="AN596" s="9">
        <f t="shared" si="527"/>
        <v>45650</v>
      </c>
      <c r="AO596" s="9">
        <f t="shared" si="528"/>
        <v>45650</v>
      </c>
      <c r="AP596" s="9"/>
      <c r="AQ596" s="2">
        <f t="shared" si="517"/>
        <v>0</v>
      </c>
      <c r="AR596" s="12">
        <f t="shared" si="529"/>
        <v>0</v>
      </c>
      <c r="AS596" t="s">
        <v>5567</v>
      </c>
      <c r="AT596" t="str">
        <f t="shared" si="530"/>
        <v>생산완료(0)</v>
      </c>
    </row>
    <row r="597" spans="2:46" x14ac:dyDescent="0.3">
      <c r="B597" s="2" t="s">
        <v>5405</v>
      </c>
      <c r="C597" s="7">
        <v>-1</v>
      </c>
      <c r="D597" s="2" t="s">
        <v>5424</v>
      </c>
      <c r="E597" s="2" t="s">
        <v>5432</v>
      </c>
      <c r="F597" s="2" t="s">
        <v>5412</v>
      </c>
      <c r="G597" s="2"/>
      <c r="H597" s="2" t="s">
        <v>1490</v>
      </c>
      <c r="I597" s="2" t="str">
        <f t="shared" si="521"/>
        <v>20241002-1000159909-인쇄</v>
      </c>
      <c r="J597" s="2" t="str">
        <f t="shared" si="522"/>
        <v>20241002-1000159909-합지</v>
      </c>
      <c r="K597" s="2" t="str">
        <f t="shared" si="523"/>
        <v>20241002-1000159909-분단</v>
      </c>
      <c r="L597" s="2" t="str">
        <f t="shared" si="524"/>
        <v>20241002-1000159909-제대</v>
      </c>
      <c r="M597" s="2" t="str">
        <f>VLOOKUP(H597, '쿼리1'!$A:$R, 17, 0)</f>
        <v>6도-하이플러스-콘플레이크 아몬드천마차18g(10열)</v>
      </c>
      <c r="N597" s="2" t="str">
        <f>VLOOKUP(H597, '쿼리1'!$A:$P, 15, 0)</f>
        <v>은박90</v>
      </c>
      <c r="O597" s="2">
        <v>1000159909</v>
      </c>
      <c r="P597" s="2" t="str">
        <f>VLOOKUP(H597, '쿼리1'!$A:$R, 17, 0)</f>
        <v>6도-하이플러스-콘플레이크 아몬드천마차18g(10열)</v>
      </c>
      <c r="Q597" s="4">
        <f>VLOOKUP(H597, '쿼리1'!$A:$U, 20, 0)</f>
        <v>8</v>
      </c>
      <c r="R597" s="2" t="s">
        <v>31</v>
      </c>
      <c r="S597" s="2" t="s">
        <v>31</v>
      </c>
      <c r="T597" s="2" t="s">
        <v>31</v>
      </c>
      <c r="U597" s="2" t="s">
        <v>5397</v>
      </c>
      <c r="V597" s="3">
        <v>45573</v>
      </c>
      <c r="W597" s="3">
        <v>45575</v>
      </c>
      <c r="X597" s="6" t="str">
        <f t="shared" ref="X597:X602" si="537">IFERROR(IF(W597-V597&gt;0, "+" &amp; (W597-V597), W597-V597), "X")</f>
        <v>+2</v>
      </c>
      <c r="Y597" s="3">
        <v>45575</v>
      </c>
      <c r="Z597" s="3">
        <v>45581</v>
      </c>
      <c r="AA597" s="6" t="str">
        <f t="shared" si="534"/>
        <v>+6</v>
      </c>
      <c r="AB597" s="3">
        <v>45580</v>
      </c>
      <c r="AC597" s="3">
        <v>45581</v>
      </c>
      <c r="AD597" s="6" t="str">
        <f t="shared" ref="AD597:AD602" si="538">IFERROR(IF(AC597-AB597&gt;0, "+" &amp; (AC597-AB597), AC597-AB597), "X")</f>
        <v>+1</v>
      </c>
      <c r="AE597" s="2" t="s">
        <v>5388</v>
      </c>
      <c r="AF597" s="2" t="s">
        <v>5388</v>
      </c>
      <c r="AG597" s="2" t="str">
        <f>IFERROR(AF597-AE597, "X")</f>
        <v>X</v>
      </c>
      <c r="AH597" s="3">
        <v>45581</v>
      </c>
      <c r="AI597" s="3">
        <f>AB597</f>
        <v>45580</v>
      </c>
      <c r="AJ597" s="3"/>
      <c r="AK597" s="2">
        <f t="shared" si="525"/>
        <v>-1</v>
      </c>
      <c r="AL597" s="2" t="s">
        <v>5567</v>
      </c>
      <c r="AM597" s="2" t="str">
        <f t="shared" si="526"/>
        <v>생산완료(-1)</v>
      </c>
      <c r="AN597" s="9">
        <f t="shared" si="527"/>
        <v>45581</v>
      </c>
      <c r="AO597" s="9">
        <f t="shared" si="528"/>
        <v>45580</v>
      </c>
      <c r="AP597" s="9"/>
      <c r="AQ597" s="2">
        <f t="shared" si="517"/>
        <v>-1</v>
      </c>
      <c r="AR597" s="12">
        <f t="shared" si="529"/>
        <v>-1</v>
      </c>
      <c r="AS597" t="s">
        <v>5567</v>
      </c>
      <c r="AT597" t="str">
        <f t="shared" si="530"/>
        <v>생산완료(-1)</v>
      </c>
    </row>
    <row r="598" spans="2:46" x14ac:dyDescent="0.3">
      <c r="B598" s="2" t="s">
        <v>5407</v>
      </c>
      <c r="C598" s="7">
        <v>-6</v>
      </c>
      <c r="D598" s="2" t="s">
        <v>5408</v>
      </c>
      <c r="E598" s="2" t="s">
        <v>5451</v>
      </c>
      <c r="F598" s="2" t="s">
        <v>5412</v>
      </c>
      <c r="G598" s="2" t="s">
        <v>5432</v>
      </c>
      <c r="H598" s="2" t="s">
        <v>944</v>
      </c>
      <c r="I598" s="2" t="str">
        <f t="shared" si="521"/>
        <v>20241002-1000160191-인쇄</v>
      </c>
      <c r="J598" s="2" t="str">
        <f t="shared" si="522"/>
        <v>20241002-1000160191-합지</v>
      </c>
      <c r="K598" s="2" t="str">
        <f t="shared" si="523"/>
        <v>20241002-1000160191-분단</v>
      </c>
      <c r="L598" s="2" t="str">
        <f t="shared" si="524"/>
        <v>20241002-1000160191-제대</v>
      </c>
      <c r="M598" s="2" t="str">
        <f>VLOOKUP(H598, '쿼리1'!$A:$R, 17, 0)</f>
        <v>1도-백색PP분리배출</v>
      </c>
      <c r="N598" s="2" t="str">
        <f>VLOOKUP(H598, '쿼리1'!$A:$P, 15, 0)</f>
        <v>오씨피피(무광)60</v>
      </c>
      <c r="O598" s="2">
        <v>1000160191</v>
      </c>
      <c r="P598" s="2" t="str">
        <f>VLOOKUP(H598, '쿼리1'!$A:$R, 17, 0)</f>
        <v>1도-백색PP분리배출</v>
      </c>
      <c r="Q598" s="4">
        <f>VLOOKUP(H598, '쿼리1'!$A:$U, 20, 0)</f>
        <v>53333</v>
      </c>
      <c r="R598" s="2" t="s">
        <v>31</v>
      </c>
      <c r="S598" s="2" t="s">
        <v>31</v>
      </c>
      <c r="T598" s="2" t="s">
        <v>31</v>
      </c>
      <c r="U598" s="2" t="s">
        <v>31</v>
      </c>
      <c r="V598" s="3">
        <v>45573</v>
      </c>
      <c r="W598" s="3">
        <v>45576</v>
      </c>
      <c r="X598" s="6" t="str">
        <f t="shared" si="537"/>
        <v>+3</v>
      </c>
      <c r="Y598" s="3">
        <v>45576</v>
      </c>
      <c r="Z598" s="3">
        <v>45580</v>
      </c>
      <c r="AA598" s="6" t="str">
        <f t="shared" si="534"/>
        <v>+4</v>
      </c>
      <c r="AB598" s="3">
        <v>45579</v>
      </c>
      <c r="AC598" s="3">
        <v>45580</v>
      </c>
      <c r="AD598" s="6" t="str">
        <f t="shared" si="538"/>
        <v>+1</v>
      </c>
      <c r="AE598" s="3">
        <v>45581</v>
      </c>
      <c r="AF598" s="3">
        <v>45587</v>
      </c>
      <c r="AG598" s="2" t="str">
        <f>IFERROR(IF(AF598-AE598&gt;0, "+" &amp; (AF598-AE598), AF598-AE598), "X")</f>
        <v>+6</v>
      </c>
      <c r="AH598" s="3">
        <v>45587</v>
      </c>
      <c r="AI598" s="3">
        <f>AE598</f>
        <v>45581</v>
      </c>
      <c r="AJ598" s="3"/>
      <c r="AK598" s="2">
        <f t="shared" si="525"/>
        <v>-6</v>
      </c>
      <c r="AL598" s="2" t="s">
        <v>5567</v>
      </c>
      <c r="AM598" s="2" t="str">
        <f t="shared" si="526"/>
        <v>생산완료(-6)</v>
      </c>
      <c r="AN598" s="9">
        <f t="shared" si="527"/>
        <v>45610</v>
      </c>
      <c r="AO598" s="9">
        <f t="shared" si="528"/>
        <v>45610</v>
      </c>
      <c r="AP598" s="9"/>
      <c r="AQ598" s="2">
        <f t="shared" si="517"/>
        <v>0</v>
      </c>
      <c r="AR598" s="12">
        <f t="shared" si="529"/>
        <v>0</v>
      </c>
      <c r="AS598" t="s">
        <v>5567</v>
      </c>
      <c r="AT598" t="str">
        <f t="shared" si="530"/>
        <v>생산완료(0)</v>
      </c>
    </row>
    <row r="599" spans="2:46" x14ac:dyDescent="0.3">
      <c r="B599" s="2" t="s">
        <v>5408</v>
      </c>
      <c r="C599" s="7">
        <v>3</v>
      </c>
      <c r="D599" s="2" t="s">
        <v>5409</v>
      </c>
      <c r="E599" s="2" t="s">
        <v>5409</v>
      </c>
      <c r="F599" s="2" t="s">
        <v>5415</v>
      </c>
      <c r="G599" s="2"/>
      <c r="H599" s="2" t="s">
        <v>4722</v>
      </c>
      <c r="I599" s="2" t="str">
        <f t="shared" si="521"/>
        <v>20241002-1000161948-인쇄</v>
      </c>
      <c r="J599" s="2" t="str">
        <f t="shared" si="522"/>
        <v>20241002-1000161948-합지</v>
      </c>
      <c r="K599" s="2" t="str">
        <f t="shared" si="523"/>
        <v>20241002-1000161948-분단</v>
      </c>
      <c r="L599" s="2" t="str">
        <f t="shared" si="524"/>
        <v>20241002-1000161948-제대</v>
      </c>
      <c r="M599" s="2" t="str">
        <f>VLOOKUP(H599, '쿼리1'!$A:$R, 17, 0)</f>
        <v>1도-VN)에그베이컨 블랙퍼스트 샌드위치</v>
      </c>
      <c r="N599" s="2" t="str">
        <f>VLOOKUP(H599, '쿼리1'!$A:$P, 15, 0)</f>
        <v>오씨피피(투명)40</v>
      </c>
      <c r="O599" s="2">
        <v>1000161948</v>
      </c>
      <c r="P599" s="2" t="str">
        <f>VLOOKUP(H599, '쿼리1'!$A:$R, 17, 0)</f>
        <v>1도-VN)에그베이컨 블랙퍼스트 샌드위치</v>
      </c>
      <c r="Q599" s="4">
        <f>VLOOKUP(H599, '쿼리1'!$A:$U, 20, 0)</f>
        <v>32</v>
      </c>
      <c r="R599" s="2" t="s">
        <v>31</v>
      </c>
      <c r="S599" s="2" t="s">
        <v>31</v>
      </c>
      <c r="T599" s="2" t="s">
        <v>31</v>
      </c>
      <c r="U599" s="2" t="s">
        <v>5397</v>
      </c>
      <c r="V599" s="3">
        <v>45573</v>
      </c>
      <c r="W599" s="3">
        <v>45573</v>
      </c>
      <c r="X599" s="6">
        <f t="shared" si="537"/>
        <v>0</v>
      </c>
      <c r="Y599" s="3">
        <v>45576</v>
      </c>
      <c r="Z599" s="3">
        <v>45576</v>
      </c>
      <c r="AA599" s="6">
        <f t="shared" si="534"/>
        <v>0</v>
      </c>
      <c r="AB599" s="3">
        <v>45579</v>
      </c>
      <c r="AC599" s="3">
        <v>45576</v>
      </c>
      <c r="AD599" s="6">
        <f t="shared" si="538"/>
        <v>-3</v>
      </c>
      <c r="AE599" s="2" t="s">
        <v>5388</v>
      </c>
      <c r="AF599" s="2" t="s">
        <v>5388</v>
      </c>
      <c r="AG599" s="2" t="str">
        <f>IFERROR(AF599-AE599, "X")</f>
        <v>X</v>
      </c>
      <c r="AH599" s="3">
        <v>45576</v>
      </c>
      <c r="AI599" s="3">
        <f t="shared" ref="AI599:AI602" si="539">AB599</f>
        <v>45579</v>
      </c>
      <c r="AJ599" s="3"/>
      <c r="AK599" s="2" t="str">
        <f t="shared" si="525"/>
        <v>+3</v>
      </c>
      <c r="AL599" s="2" t="s">
        <v>5567</v>
      </c>
      <c r="AM599" s="2" t="str">
        <f t="shared" si="526"/>
        <v>생산완료(+3)</v>
      </c>
      <c r="AN599" s="9">
        <f t="shared" si="527"/>
        <v>45645</v>
      </c>
      <c r="AO599" s="9">
        <f t="shared" si="528"/>
        <v>45649</v>
      </c>
      <c r="AP599" s="9"/>
      <c r="AQ599" s="2">
        <f t="shared" si="517"/>
        <v>4</v>
      </c>
      <c r="AR599" s="12" t="str">
        <f t="shared" si="529"/>
        <v>+4</v>
      </c>
      <c r="AS599" t="s">
        <v>5567</v>
      </c>
      <c r="AT599" t="str">
        <f t="shared" si="530"/>
        <v>생산완료(+4)</v>
      </c>
    </row>
    <row r="600" spans="2:46" x14ac:dyDescent="0.3">
      <c r="B600" s="2" t="s">
        <v>5416</v>
      </c>
      <c r="C600" s="7">
        <v>-2</v>
      </c>
      <c r="D600" s="2" t="s">
        <v>5424</v>
      </c>
      <c r="E600" s="2" t="s">
        <v>5421</v>
      </c>
      <c r="F600" s="2" t="s">
        <v>5424</v>
      </c>
      <c r="G600" s="2"/>
      <c r="H600" s="2" t="s">
        <v>1110</v>
      </c>
      <c r="I600" s="2" t="str">
        <f t="shared" si="521"/>
        <v>20241002-1000162922-인쇄</v>
      </c>
      <c r="J600" s="2" t="str">
        <f t="shared" si="522"/>
        <v>20241002-1000162922-합지</v>
      </c>
      <c r="K600" s="2" t="str">
        <f t="shared" si="523"/>
        <v>20241002-1000162922-분단</v>
      </c>
      <c r="L600" s="2" t="str">
        <f t="shared" si="524"/>
        <v>20241002-1000162922-제대</v>
      </c>
      <c r="M600" s="2" t="str">
        <f>VLOOKUP(H600, '쿼리1'!$A:$R, 17, 0)</f>
        <v>7도-널담 고단백 배꼽 베이글-플레인 140g</v>
      </c>
      <c r="N600" s="2" t="str">
        <f>VLOOKUP(H600, '쿼리1'!$A:$P, 15, 0)</f>
        <v>패트(무광)60</v>
      </c>
      <c r="O600" s="2">
        <v>1000162922</v>
      </c>
      <c r="P600" s="2" t="str">
        <f>VLOOKUP(H600, '쿼리1'!$A:$R, 17, 0)</f>
        <v>7도-널담 고단백 배꼽 베이글-플레인 140g</v>
      </c>
      <c r="Q600" s="4">
        <f>VLOOKUP(H600, '쿼리1'!$A:$U, 20, 0)</f>
        <v>30</v>
      </c>
      <c r="R600" s="2" t="s">
        <v>31</v>
      </c>
      <c r="S600" s="2" t="s">
        <v>31</v>
      </c>
      <c r="T600" s="2" t="s">
        <v>31</v>
      </c>
      <c r="U600" s="2" t="s">
        <v>5397</v>
      </c>
      <c r="V600" s="3">
        <v>45573</v>
      </c>
      <c r="W600" s="3">
        <v>45575</v>
      </c>
      <c r="X600" s="6" t="str">
        <f t="shared" si="537"/>
        <v>+2</v>
      </c>
      <c r="Y600" s="3">
        <v>45576</v>
      </c>
      <c r="Z600" s="3">
        <v>45581</v>
      </c>
      <c r="AA600" s="6" t="str">
        <f t="shared" si="534"/>
        <v>+5</v>
      </c>
      <c r="AB600" s="3">
        <v>45579</v>
      </c>
      <c r="AC600" s="3">
        <v>45581</v>
      </c>
      <c r="AD600" s="6" t="str">
        <f t="shared" si="538"/>
        <v>+2</v>
      </c>
      <c r="AE600" s="2" t="s">
        <v>5388</v>
      </c>
      <c r="AF600" s="2" t="s">
        <v>5388</v>
      </c>
      <c r="AG600" s="2" t="str">
        <f>IFERROR(AF600-AE600, "X")</f>
        <v>X</v>
      </c>
      <c r="AH600" s="3">
        <v>45581</v>
      </c>
      <c r="AI600" s="3">
        <f t="shared" si="539"/>
        <v>45579</v>
      </c>
      <c r="AJ600" s="3"/>
      <c r="AK600" s="2">
        <f t="shared" si="525"/>
        <v>-2</v>
      </c>
      <c r="AL600" s="2" t="s">
        <v>5567</v>
      </c>
      <c r="AM600" s="2" t="str">
        <f t="shared" si="526"/>
        <v>생산완료(-2)</v>
      </c>
      <c r="AN600" s="9">
        <f t="shared" si="527"/>
        <v>45654</v>
      </c>
      <c r="AO600" s="9">
        <f t="shared" si="528"/>
        <v>45652</v>
      </c>
      <c r="AP600" s="9"/>
      <c r="AQ600" s="2">
        <f t="shared" si="517"/>
        <v>-2</v>
      </c>
      <c r="AR600" s="12">
        <f t="shared" si="529"/>
        <v>-2</v>
      </c>
      <c r="AS600" t="s">
        <v>5567</v>
      </c>
      <c r="AT600" t="str">
        <f t="shared" si="530"/>
        <v>생산완료(-2)</v>
      </c>
    </row>
    <row r="601" spans="2:46" x14ac:dyDescent="0.3">
      <c r="B601" s="2" t="s">
        <v>5436</v>
      </c>
      <c r="C601" s="7">
        <v>-7</v>
      </c>
      <c r="D601" s="2" t="s">
        <v>5455</v>
      </c>
      <c r="E601" s="2" t="s">
        <v>5421</v>
      </c>
      <c r="F601" s="2" t="s">
        <v>5451</v>
      </c>
      <c r="G601" s="2"/>
      <c r="H601" s="2" t="s">
        <v>4655</v>
      </c>
      <c r="I601" s="2" t="str">
        <f t="shared" si="521"/>
        <v>20241002-1000165926-인쇄</v>
      </c>
      <c r="J601" s="2" t="str">
        <f t="shared" si="522"/>
        <v>20241002-1000165926-합지</v>
      </c>
      <c r="K601" s="2" t="str">
        <f t="shared" si="523"/>
        <v>20241002-1000165926-분단</v>
      </c>
      <c r="L601" s="2" t="str">
        <f t="shared" si="524"/>
        <v>20241002-1000165926-제대</v>
      </c>
      <c r="M601" s="2" t="str">
        <f>VLOOKUP(H601, '쿼리1'!$A:$R, 17, 0)</f>
        <v>7도-VN)바질치즈 치아바타 샌드위치780g(TR)-재질변경</v>
      </c>
      <c r="N601" s="2" t="str">
        <f>VLOOKUP(H601, '쿼리1'!$A:$P, 15, 0)</f>
        <v>나이론75</v>
      </c>
      <c r="O601" s="2">
        <v>1000165926</v>
      </c>
      <c r="P601" s="2" t="str">
        <f>VLOOKUP(H601, '쿼리1'!$A:$R, 17, 0)</f>
        <v>7도-VN)바질치즈 치아바타 샌드위치780g(TR)-재질변경</v>
      </c>
      <c r="Q601" s="4">
        <f>VLOOKUP(H601, '쿼리1'!$A:$U, 20, 0)</f>
        <v>36</v>
      </c>
      <c r="R601" s="2" t="s">
        <v>31</v>
      </c>
      <c r="S601" s="2" t="s">
        <v>31</v>
      </c>
      <c r="T601" s="2" t="s">
        <v>31</v>
      </c>
      <c r="U601" s="2" t="s">
        <v>5397</v>
      </c>
      <c r="V601" s="3">
        <v>45573</v>
      </c>
      <c r="W601" s="3">
        <v>45586</v>
      </c>
      <c r="X601" s="6" t="str">
        <f t="shared" si="537"/>
        <v>+13</v>
      </c>
      <c r="Y601" s="3">
        <v>45576</v>
      </c>
      <c r="Z601" s="3">
        <v>45581</v>
      </c>
      <c r="AA601" s="6" t="str">
        <f t="shared" si="534"/>
        <v>+5</v>
      </c>
      <c r="AB601" s="3">
        <v>45579</v>
      </c>
      <c r="AC601" s="3">
        <v>45583</v>
      </c>
      <c r="AD601" s="6" t="str">
        <f t="shared" si="538"/>
        <v>+4</v>
      </c>
      <c r="AE601" s="2" t="s">
        <v>5388</v>
      </c>
      <c r="AF601" s="2" t="s">
        <v>5388</v>
      </c>
      <c r="AG601" s="2" t="str">
        <f>IFERROR(AF601-AE601, "X")</f>
        <v>X</v>
      </c>
      <c r="AH601" s="3">
        <v>45586</v>
      </c>
      <c r="AI601" s="3">
        <f t="shared" si="539"/>
        <v>45579</v>
      </c>
      <c r="AJ601" s="3"/>
      <c r="AK601" s="2">
        <f t="shared" si="525"/>
        <v>-7</v>
      </c>
      <c r="AL601" s="2" t="s">
        <v>5567</v>
      </c>
      <c r="AM601" s="2" t="str">
        <f t="shared" si="526"/>
        <v>생산완료(-7)</v>
      </c>
      <c r="AN601" s="9">
        <f t="shared" si="527"/>
        <v>45650</v>
      </c>
      <c r="AO601" s="9">
        <f t="shared" si="528"/>
        <v>45649</v>
      </c>
      <c r="AP601" s="9"/>
      <c r="AQ601" s="2">
        <f t="shared" si="517"/>
        <v>-1</v>
      </c>
      <c r="AR601" s="12">
        <f t="shared" si="529"/>
        <v>-1</v>
      </c>
      <c r="AS601" t="s">
        <v>5567</v>
      </c>
      <c r="AT601" t="str">
        <f t="shared" si="530"/>
        <v>생산완료(-1)</v>
      </c>
    </row>
    <row r="602" spans="2:46" x14ac:dyDescent="0.3">
      <c r="B602" s="2" t="s">
        <v>5405</v>
      </c>
      <c r="C602" s="7">
        <v>-1</v>
      </c>
      <c r="D602" s="2" t="s">
        <v>5451</v>
      </c>
      <c r="E602" s="2" t="s">
        <v>5424</v>
      </c>
      <c r="F602" s="2" t="s">
        <v>5412</v>
      </c>
      <c r="G602" s="2"/>
      <c r="H602" s="2" t="s">
        <v>5299</v>
      </c>
      <c r="I602" s="2" t="str">
        <f t="shared" si="521"/>
        <v>20241002-1000166094-인쇄</v>
      </c>
      <c r="J602" s="2" t="str">
        <f t="shared" si="522"/>
        <v>20241002-1000166094-합지</v>
      </c>
      <c r="K602" s="2" t="str">
        <f t="shared" si="523"/>
        <v>20241002-1000166094-분단</v>
      </c>
      <c r="L602" s="2" t="str">
        <f t="shared" si="524"/>
        <v>20241002-1000166094-제대</v>
      </c>
      <c r="M602" s="2" t="str">
        <f>VLOOKUP(H602, '쿼리1'!$A:$R, 17, 0)</f>
        <v>1도-갯마을돌김(후면-490폭)</v>
      </c>
      <c r="N602" s="2" t="str">
        <f>VLOOKUP(H602, '쿼리1'!$A:$P, 15, 0)</f>
        <v>오씨피피(투명)60</v>
      </c>
      <c r="O602" s="2">
        <v>1000166094</v>
      </c>
      <c r="P602" s="2" t="str">
        <f>VLOOKUP(H602, '쿼리1'!$A:$R, 17, 0)</f>
        <v>1도-갯마을돌김(후면-490폭)</v>
      </c>
      <c r="Q602" s="4">
        <f>VLOOKUP(H602, '쿼리1'!$A:$U, 20, 0)</f>
        <v>6</v>
      </c>
      <c r="R602" s="2" t="s">
        <v>31</v>
      </c>
      <c r="S602" s="2" t="s">
        <v>31</v>
      </c>
      <c r="T602" s="2" t="s">
        <v>31</v>
      </c>
      <c r="U602" s="2" t="s">
        <v>5397</v>
      </c>
      <c r="V602" s="3">
        <v>45569</v>
      </c>
      <c r="W602" s="3">
        <v>45573</v>
      </c>
      <c r="X602" s="6" t="str">
        <f t="shared" si="537"/>
        <v>+4</v>
      </c>
      <c r="Y602" s="3">
        <v>45574</v>
      </c>
      <c r="Z602" s="3">
        <v>45576</v>
      </c>
      <c r="AA602" s="6" t="str">
        <f t="shared" si="534"/>
        <v>+2</v>
      </c>
      <c r="AB602" s="3">
        <v>45575</v>
      </c>
      <c r="AC602" s="3">
        <v>45576</v>
      </c>
      <c r="AD602" s="6" t="str">
        <f t="shared" si="538"/>
        <v>+1</v>
      </c>
      <c r="AE602" s="2" t="s">
        <v>5388</v>
      </c>
      <c r="AF602" s="2" t="s">
        <v>5388</v>
      </c>
      <c r="AG602" s="2" t="str">
        <f>IFERROR(AF602-AE602, "X")</f>
        <v>X</v>
      </c>
      <c r="AH602" s="3">
        <v>45576</v>
      </c>
      <c r="AI602" s="3">
        <f t="shared" si="539"/>
        <v>45575</v>
      </c>
      <c r="AJ602" s="3"/>
      <c r="AK602" s="2">
        <f t="shared" si="525"/>
        <v>-1</v>
      </c>
      <c r="AL602" s="2" t="s">
        <v>5567</v>
      </c>
      <c r="AM602" s="2" t="str">
        <f t="shared" si="526"/>
        <v>생산완료(-1)</v>
      </c>
      <c r="AN602" s="9">
        <f t="shared" si="527"/>
        <v>45576</v>
      </c>
      <c r="AO602" s="9">
        <f t="shared" si="528"/>
        <v>45575</v>
      </c>
      <c r="AP602" s="9"/>
      <c r="AQ602" s="2">
        <f t="shared" si="517"/>
        <v>-1</v>
      </c>
      <c r="AR602" s="12">
        <f t="shared" si="529"/>
        <v>-1</v>
      </c>
      <c r="AS602" t="s">
        <v>5567</v>
      </c>
      <c r="AT602" t="str">
        <f t="shared" si="530"/>
        <v>생산완료(-1)</v>
      </c>
    </row>
    <row r="603" spans="2:46" x14ac:dyDescent="0.3">
      <c r="B603" s="2" t="s">
        <v>5416</v>
      </c>
      <c r="C603" s="7">
        <v>-2</v>
      </c>
      <c r="D603" s="2"/>
      <c r="E603" s="2" t="s">
        <v>5415</v>
      </c>
      <c r="F603" s="2"/>
      <c r="G603" s="2" t="s">
        <v>5424</v>
      </c>
      <c r="H603" s="2" t="s">
        <v>3325</v>
      </c>
      <c r="I603" s="2" t="str">
        <f t="shared" si="521"/>
        <v>20241002-1000166861-인쇄</v>
      </c>
      <c r="J603" s="2" t="str">
        <f t="shared" si="522"/>
        <v>20241002-1000166861-합지</v>
      </c>
      <c r="K603" s="2" t="str">
        <f t="shared" si="523"/>
        <v>20241002-1000166861-분단</v>
      </c>
      <c r="L603" s="2" t="str">
        <f t="shared" si="524"/>
        <v>20241002-1000166861-제대</v>
      </c>
      <c r="M603" s="2" t="str">
        <f>VLOOKUP(H603, '쿼리1'!$A:$R, 17, 0)</f>
        <v>무지</v>
      </c>
      <c r="N603" s="2" t="str">
        <f>VLOOKUP(H603, '쿼리1'!$A:$P, 15, 0)</f>
        <v>나이론60</v>
      </c>
      <c r="O603" s="2">
        <v>1000166861</v>
      </c>
      <c r="P603" s="2" t="str">
        <f>VLOOKUP(H603, '쿼리1'!$A:$R, 17, 0)</f>
        <v>무지</v>
      </c>
      <c r="Q603" s="4">
        <f>VLOOKUP(H603, '쿼리1'!$A:$U, 20, 0)</f>
        <v>18461</v>
      </c>
      <c r="R603" s="2" t="s">
        <v>5397</v>
      </c>
      <c r="S603" s="2" t="s">
        <v>31</v>
      </c>
      <c r="T603" s="2" t="s">
        <v>5397</v>
      </c>
      <c r="U603" s="2" t="s">
        <v>31</v>
      </c>
      <c r="V603" s="2" t="s">
        <v>5388</v>
      </c>
      <c r="W603" s="3" t="s">
        <v>5388</v>
      </c>
      <c r="X603" s="6" t="str">
        <f>IFERROR(W603-V603, "X")</f>
        <v>X</v>
      </c>
      <c r="Y603" s="3">
        <v>45576</v>
      </c>
      <c r="Z603" s="3">
        <v>45573</v>
      </c>
      <c r="AA603" s="6">
        <f t="shared" si="534"/>
        <v>-3</v>
      </c>
      <c r="AB603" s="3" t="s">
        <v>5388</v>
      </c>
      <c r="AC603" s="2" t="s">
        <v>5388</v>
      </c>
      <c r="AD603" s="6" t="str">
        <f t="shared" ref="AD603:AD608" si="540">IFERROR(AC603-AB603, "X")</f>
        <v>X</v>
      </c>
      <c r="AE603" s="3">
        <v>45580</v>
      </c>
      <c r="AF603" s="3">
        <v>45582</v>
      </c>
      <c r="AG603" s="2" t="str">
        <f t="shared" ref="AG603:AG604" si="541">IFERROR(IF(AF603-AE603&gt;0, "+" &amp; (AF603-AE603), AF603-AE603), "X")</f>
        <v>+2</v>
      </c>
      <c r="AH603" s="3">
        <v>45582</v>
      </c>
      <c r="AI603" s="3">
        <f t="shared" ref="AI603:AI604" si="542">AE603</f>
        <v>45580</v>
      </c>
      <c r="AJ603" s="3"/>
      <c r="AK603" s="2">
        <f t="shared" si="525"/>
        <v>-2</v>
      </c>
      <c r="AL603" s="2" t="s">
        <v>5567</v>
      </c>
      <c r="AM603" s="2" t="str">
        <f t="shared" si="526"/>
        <v>생산완료(-2)</v>
      </c>
      <c r="AN603" s="9">
        <f t="shared" si="527"/>
        <v>45591</v>
      </c>
      <c r="AO603" s="9">
        <f t="shared" si="528"/>
        <v>45593</v>
      </c>
      <c r="AP603" s="9"/>
      <c r="AQ603" s="2">
        <f t="shared" si="517"/>
        <v>2</v>
      </c>
      <c r="AR603" s="12" t="str">
        <f t="shared" si="529"/>
        <v>+2</v>
      </c>
      <c r="AS603" t="s">
        <v>5567</v>
      </c>
      <c r="AT603" t="str">
        <f t="shared" si="530"/>
        <v>생산완료(+2)</v>
      </c>
    </row>
    <row r="604" spans="2:46" x14ac:dyDescent="0.3">
      <c r="B604" s="2" t="s">
        <v>5407</v>
      </c>
      <c r="C604" s="7">
        <v>-6</v>
      </c>
      <c r="D604" s="2" t="s">
        <v>5455</v>
      </c>
      <c r="E604" s="2" t="s">
        <v>5409</v>
      </c>
      <c r="F604" s="2"/>
      <c r="G604" s="2" t="s">
        <v>5409</v>
      </c>
      <c r="H604" s="2" t="s">
        <v>3308</v>
      </c>
      <c r="I604" s="2" t="str">
        <f t="shared" si="521"/>
        <v>20241002-1000167365-인쇄</v>
      </c>
      <c r="J604" s="2" t="str">
        <f t="shared" si="522"/>
        <v>20241002-1000167365-합지</v>
      </c>
      <c r="K604" s="2" t="str">
        <f t="shared" si="523"/>
        <v>20241002-1000167365-분단</v>
      </c>
      <c r="L604" s="2" t="str">
        <f t="shared" si="524"/>
        <v>20241002-1000167365-제대</v>
      </c>
      <c r="M604" s="2" t="str">
        <f>VLOOKUP(H604, '쿼리1'!$A:$R, 17, 0)</f>
        <v>7도-수협-어기여찬 단체급식 국물멸치 500g</v>
      </c>
      <c r="N604" s="2" t="str">
        <f>VLOOKUP(H604, '쿼리1'!$A:$P, 15, 0)</f>
        <v>패트92</v>
      </c>
      <c r="O604" s="2">
        <v>1000167365</v>
      </c>
      <c r="P604" s="2" t="str">
        <f>VLOOKUP(H604, '쿼리1'!$A:$R, 17, 0)</f>
        <v>7도-수협-어기여찬 단체급식 국물멸치 500g</v>
      </c>
      <c r="Q604" s="4">
        <f>VLOOKUP(H604, '쿼리1'!$A:$U, 20, 0)</f>
        <v>21428</v>
      </c>
      <c r="R604" s="2" t="s">
        <v>31</v>
      </c>
      <c r="S604" s="2" t="s">
        <v>31</v>
      </c>
      <c r="T604" s="2" t="s">
        <v>5397</v>
      </c>
      <c r="U604" s="2" t="s">
        <v>31</v>
      </c>
      <c r="V604" s="3">
        <v>45573</v>
      </c>
      <c r="W604" s="3">
        <v>45586</v>
      </c>
      <c r="X604" s="6" t="str">
        <f t="shared" ref="X604:X607" si="543">IFERROR(IF(W604-V604&gt;0, "+" &amp; (W604-V604), W604-V604), "X")</f>
        <v>+13</v>
      </c>
      <c r="Y604" s="3">
        <v>45576</v>
      </c>
      <c r="Z604" s="3">
        <v>45576</v>
      </c>
      <c r="AA604" s="6">
        <f t="shared" si="534"/>
        <v>0</v>
      </c>
      <c r="AB604" s="3" t="s">
        <v>5388</v>
      </c>
      <c r="AC604" s="2" t="s">
        <v>5388</v>
      </c>
      <c r="AD604" s="6" t="str">
        <f t="shared" si="540"/>
        <v>X</v>
      </c>
      <c r="AE604" s="3">
        <v>45580</v>
      </c>
      <c r="AF604" s="3">
        <v>45580</v>
      </c>
      <c r="AG604" s="2">
        <f t="shared" si="541"/>
        <v>0</v>
      </c>
      <c r="AH604" s="3">
        <v>45586</v>
      </c>
      <c r="AI604" s="3">
        <f t="shared" si="542"/>
        <v>45580</v>
      </c>
      <c r="AJ604" s="3"/>
      <c r="AK604" s="2">
        <f t="shared" si="525"/>
        <v>-6</v>
      </c>
      <c r="AL604" s="2" t="s">
        <v>5567</v>
      </c>
      <c r="AM604" s="2" t="str">
        <f t="shared" si="526"/>
        <v>생산완료(-6)</v>
      </c>
      <c r="AN604" s="9">
        <f t="shared" si="527"/>
        <v>45586</v>
      </c>
      <c r="AO604" s="9">
        <f t="shared" si="528"/>
        <v>45580</v>
      </c>
      <c r="AP604" s="9"/>
      <c r="AQ604" s="2">
        <f t="shared" si="517"/>
        <v>-6</v>
      </c>
      <c r="AR604" s="12">
        <f t="shared" si="529"/>
        <v>-6</v>
      </c>
      <c r="AS604" t="s">
        <v>5567</v>
      </c>
      <c r="AT604" t="str">
        <f t="shared" si="530"/>
        <v>생산완료(-6)</v>
      </c>
    </row>
    <row r="605" spans="2:46" x14ac:dyDescent="0.3">
      <c r="B605" s="2" t="s">
        <v>5419</v>
      </c>
      <c r="C605" s="7">
        <v>9</v>
      </c>
      <c r="D605" s="2" t="s">
        <v>5455</v>
      </c>
      <c r="E605" s="2" t="s">
        <v>5421</v>
      </c>
      <c r="F605" s="2"/>
      <c r="G605" s="2" t="s">
        <v>5499</v>
      </c>
      <c r="H605" s="2" t="s">
        <v>3301</v>
      </c>
      <c r="I605" s="2" t="str">
        <f t="shared" si="521"/>
        <v>20241002-1000167373-인쇄</v>
      </c>
      <c r="J605" s="2" t="str">
        <f t="shared" si="522"/>
        <v>20241002-1000167373-합지</v>
      </c>
      <c r="K605" s="2" t="str">
        <f t="shared" si="523"/>
        <v>20241002-1000167373-분단</v>
      </c>
      <c r="L605" s="2" t="str">
        <f t="shared" si="524"/>
        <v>20241002-1000167373-제대</v>
      </c>
      <c r="M605" s="2" t="str">
        <f>VLOOKUP(H605, '쿼리1'!$A:$R, 17, 0)</f>
        <v>7도-수협-어기여찬 단체급식 국물멸치 1kg</v>
      </c>
      <c r="N605" s="2" t="str">
        <f>VLOOKUP(H605, '쿼리1'!$A:$P, 15, 0)</f>
        <v>패트92</v>
      </c>
      <c r="O605" s="2">
        <v>1000167373</v>
      </c>
      <c r="P605" s="2" t="str">
        <f>VLOOKUP(H605, '쿼리1'!$A:$R, 17, 0)</f>
        <v>7도-수협-어기여찬 단체급식 국물멸치 1kg</v>
      </c>
      <c r="Q605" s="4">
        <f>VLOOKUP(H605, '쿼리1'!$A:$U, 20, 0)</f>
        <v>40000</v>
      </c>
      <c r="R605" s="2" t="s">
        <v>31</v>
      </c>
      <c r="S605" s="2" t="s">
        <v>31</v>
      </c>
      <c r="T605" s="2" t="s">
        <v>5397</v>
      </c>
      <c r="U605" s="2" t="s">
        <v>5399</v>
      </c>
      <c r="V605" s="3">
        <v>45573</v>
      </c>
      <c r="W605" s="3">
        <v>45586</v>
      </c>
      <c r="X605" s="6" t="str">
        <f t="shared" si="543"/>
        <v>+13</v>
      </c>
      <c r="Y605" s="3">
        <v>45576</v>
      </c>
      <c r="Z605" s="3">
        <v>45581</v>
      </c>
      <c r="AA605" s="6" t="str">
        <f t="shared" si="534"/>
        <v>+5</v>
      </c>
      <c r="AB605" s="5" t="s">
        <v>5388</v>
      </c>
      <c r="AC605" s="2" t="s">
        <v>5388</v>
      </c>
      <c r="AD605" s="6" t="str">
        <f t="shared" si="540"/>
        <v>X</v>
      </c>
      <c r="AE605" s="3">
        <v>45580</v>
      </c>
      <c r="AF605" s="5" t="s">
        <v>5396</v>
      </c>
      <c r="AG605" s="6">
        <f ca="1">TODAY()-AE605</f>
        <v>76</v>
      </c>
      <c r="AH605" s="3">
        <v>45586</v>
      </c>
      <c r="AI605" s="3">
        <v>45595</v>
      </c>
      <c r="AJ605" s="3"/>
      <c r="AK605" s="2" t="str">
        <f t="shared" si="525"/>
        <v>+9</v>
      </c>
      <c r="AL605" s="2" t="s">
        <v>5567</v>
      </c>
      <c r="AM605" s="2" t="str">
        <f t="shared" si="526"/>
        <v>생산완료(+9)</v>
      </c>
      <c r="AN605" s="9">
        <f t="shared" si="527"/>
        <v>45586</v>
      </c>
      <c r="AO605" s="9">
        <f t="shared" si="528"/>
        <v>45595</v>
      </c>
      <c r="AP605" s="9"/>
      <c r="AQ605" s="2">
        <f t="shared" si="517"/>
        <v>9</v>
      </c>
      <c r="AR605" s="12" t="str">
        <f t="shared" si="529"/>
        <v>+9</v>
      </c>
      <c r="AS605" t="s">
        <v>5567</v>
      </c>
      <c r="AT605" t="str">
        <f t="shared" si="530"/>
        <v>생산완료(+9)</v>
      </c>
    </row>
    <row r="606" spans="2:46" x14ac:dyDescent="0.3">
      <c r="B606" s="2" t="s">
        <v>5412</v>
      </c>
      <c r="C606" s="7">
        <v>1</v>
      </c>
      <c r="D606" s="2" t="s">
        <v>5409</v>
      </c>
      <c r="E606" s="2" t="s">
        <v>5408</v>
      </c>
      <c r="F606" s="2"/>
      <c r="G606" s="2" t="s">
        <v>5418</v>
      </c>
      <c r="H606" s="2" t="s">
        <v>3104</v>
      </c>
      <c r="I606" s="2" t="str">
        <f t="shared" si="521"/>
        <v>20241002-1000167792-인쇄</v>
      </c>
      <c r="J606" s="2" t="str">
        <f t="shared" si="522"/>
        <v>20241002-1000167792-합지</v>
      </c>
      <c r="K606" s="2" t="str">
        <f t="shared" si="523"/>
        <v>20241002-1000167792-분단</v>
      </c>
      <c r="L606" s="2" t="str">
        <f t="shared" si="524"/>
        <v>20241002-1000167792-제대</v>
      </c>
      <c r="M606" s="2" t="str">
        <f>VLOOKUP(H606, '쿼리1'!$A:$R, 17, 0)</f>
        <v>4도-현대푸드-몸통 건오징어 130g</v>
      </c>
      <c r="N606" s="2" t="str">
        <f>VLOOKUP(H606, '쿼리1'!$A:$P, 15, 0)</f>
        <v>나이론(투명)110</v>
      </c>
      <c r="O606" s="2">
        <v>1000167792</v>
      </c>
      <c r="P606" s="2" t="str">
        <f>VLOOKUP(H606, '쿼리1'!$A:$R, 17, 0)</f>
        <v>4도-현대푸드-몸통 건오징어 130g</v>
      </c>
      <c r="Q606" s="4">
        <f>VLOOKUP(H606, '쿼리1'!$A:$U, 20, 0)</f>
        <v>30000</v>
      </c>
      <c r="R606" s="2" t="s">
        <v>31</v>
      </c>
      <c r="S606" s="2" t="s">
        <v>31</v>
      </c>
      <c r="T606" s="2" t="s">
        <v>5397</v>
      </c>
      <c r="U606" s="2" t="s">
        <v>31</v>
      </c>
      <c r="V606" s="3">
        <v>45573</v>
      </c>
      <c r="W606" s="3">
        <v>45573</v>
      </c>
      <c r="X606" s="6">
        <f t="shared" si="543"/>
        <v>0</v>
      </c>
      <c r="Y606" s="3">
        <v>45576</v>
      </c>
      <c r="Z606" s="3">
        <v>45579</v>
      </c>
      <c r="AA606" s="6" t="str">
        <f t="shared" si="534"/>
        <v>+3</v>
      </c>
      <c r="AB606" s="3" t="s">
        <v>5388</v>
      </c>
      <c r="AC606" s="2" t="s">
        <v>5388</v>
      </c>
      <c r="AD606" s="6" t="str">
        <f t="shared" si="540"/>
        <v>X</v>
      </c>
      <c r="AE606" s="3">
        <v>45580</v>
      </c>
      <c r="AF606" s="3">
        <v>45576</v>
      </c>
      <c r="AG606" s="2">
        <f t="shared" ref="AG606:AG608" si="544">IFERROR(IF(AF606-AE606&gt;0, "+" &amp; (AF606-AE606), AF606-AE606), "X")</f>
        <v>-4</v>
      </c>
      <c r="AH606" s="3">
        <v>45579</v>
      </c>
      <c r="AI606" s="3">
        <f t="shared" ref="AI606:AI608" si="545">AE606</f>
        <v>45580</v>
      </c>
      <c r="AJ606" s="3"/>
      <c r="AK606" s="2" t="str">
        <f t="shared" si="525"/>
        <v>+1</v>
      </c>
      <c r="AL606" s="2" t="s">
        <v>5567</v>
      </c>
      <c r="AM606" s="2" t="str">
        <f t="shared" si="526"/>
        <v>생산완료(+1)</v>
      </c>
      <c r="AN606" s="9">
        <f t="shared" si="527"/>
        <v>45653</v>
      </c>
      <c r="AO606" s="9">
        <f t="shared" si="528"/>
        <v>45656</v>
      </c>
      <c r="AP606" s="9"/>
      <c r="AQ606" s="2">
        <f t="shared" si="517"/>
        <v>3</v>
      </c>
      <c r="AR606" s="12" t="str">
        <f t="shared" si="529"/>
        <v>+3</v>
      </c>
      <c r="AS606" t="s">
        <v>5567</v>
      </c>
      <c r="AT606" t="str">
        <f t="shared" si="530"/>
        <v>생산완료(+3)</v>
      </c>
    </row>
    <row r="607" spans="2:46" x14ac:dyDescent="0.3">
      <c r="B607" s="2" t="s">
        <v>5409</v>
      </c>
      <c r="C607" s="7">
        <v>0</v>
      </c>
      <c r="D607" s="2" t="s">
        <v>5424</v>
      </c>
      <c r="E607" s="2" t="s">
        <v>5409</v>
      </c>
      <c r="F607" s="2"/>
      <c r="G607" s="2" t="s">
        <v>5409</v>
      </c>
      <c r="H607" s="2" t="s">
        <v>1122</v>
      </c>
      <c r="I607" s="2" t="str">
        <f t="shared" si="521"/>
        <v>20241002-1000168423-인쇄</v>
      </c>
      <c r="J607" s="2" t="str">
        <f t="shared" si="522"/>
        <v>20241002-1000168423-합지</v>
      </c>
      <c r="K607" s="2" t="str">
        <f t="shared" si="523"/>
        <v>20241002-1000168423-분단</v>
      </c>
      <c r="L607" s="2" t="str">
        <f t="shared" si="524"/>
        <v>20241002-1000168423-제대</v>
      </c>
      <c r="M607" s="2" t="str">
        <f>VLOOKUP(H607, '쿼리1'!$A:$R, 17, 0)</f>
        <v>6도-나폴리화덕피자-마르게리따,고르곤,고구마,더블치즈</v>
      </c>
      <c r="N607" s="2" t="str">
        <f>VLOOKUP(H607, '쿼리1'!$A:$P, 15, 0)</f>
        <v>패트(무광)100</v>
      </c>
      <c r="O607" s="2">
        <v>1000168423</v>
      </c>
      <c r="P607" s="2" t="str">
        <f>VLOOKUP(H607, '쿼리1'!$A:$R, 17, 0)</f>
        <v>6도-나폴리화덕피자-마르게리따,고르곤,고구마,더블치즈</v>
      </c>
      <c r="Q607" s="4">
        <f>VLOOKUP(H607, '쿼리1'!$A:$U, 20, 0)</f>
        <v>24000</v>
      </c>
      <c r="R607" s="2" t="s">
        <v>31</v>
      </c>
      <c r="S607" s="2" t="s">
        <v>31</v>
      </c>
      <c r="T607" s="2" t="s">
        <v>5397</v>
      </c>
      <c r="U607" s="2" t="s">
        <v>31</v>
      </c>
      <c r="V607" s="3">
        <v>45573</v>
      </c>
      <c r="W607" s="3">
        <v>45575</v>
      </c>
      <c r="X607" s="6" t="str">
        <f t="shared" si="543"/>
        <v>+2</v>
      </c>
      <c r="Y607" s="3">
        <v>45576</v>
      </c>
      <c r="Z607" s="3">
        <v>45576</v>
      </c>
      <c r="AA607" s="6">
        <f t="shared" si="534"/>
        <v>0</v>
      </c>
      <c r="AB607" s="3" t="s">
        <v>5388</v>
      </c>
      <c r="AC607" s="2" t="s">
        <v>5388</v>
      </c>
      <c r="AD607" s="6" t="str">
        <f t="shared" si="540"/>
        <v>X</v>
      </c>
      <c r="AE607" s="3">
        <v>45580</v>
      </c>
      <c r="AF607" s="3">
        <v>45580</v>
      </c>
      <c r="AG607" s="2">
        <f t="shared" si="544"/>
        <v>0</v>
      </c>
      <c r="AH607" s="3">
        <v>45580</v>
      </c>
      <c r="AI607" s="3">
        <f t="shared" si="545"/>
        <v>45580</v>
      </c>
      <c r="AJ607" s="3"/>
      <c r="AK607" s="2">
        <f t="shared" si="525"/>
        <v>0</v>
      </c>
      <c r="AL607" s="2" t="s">
        <v>5567</v>
      </c>
      <c r="AM607" s="2" t="str">
        <f t="shared" si="526"/>
        <v>생산완료(0)</v>
      </c>
      <c r="AN607" s="9">
        <f t="shared" si="527"/>
        <v>45580</v>
      </c>
      <c r="AO607" s="9">
        <f t="shared" si="528"/>
        <v>45580</v>
      </c>
      <c r="AP607" s="9"/>
      <c r="AQ607" s="2">
        <f t="shared" si="517"/>
        <v>0</v>
      </c>
      <c r="AR607" s="12">
        <f t="shared" si="529"/>
        <v>0</v>
      </c>
      <c r="AS607" t="s">
        <v>5567</v>
      </c>
      <c r="AT607" t="str">
        <f t="shared" si="530"/>
        <v>생산완료(0)</v>
      </c>
    </row>
    <row r="608" spans="2:46" x14ac:dyDescent="0.3">
      <c r="B608" s="2" t="s">
        <v>5451</v>
      </c>
      <c r="C608" s="7">
        <v>4</v>
      </c>
      <c r="D608" s="2"/>
      <c r="E608" s="2" t="s">
        <v>5405</v>
      </c>
      <c r="F608" s="2"/>
      <c r="G608" s="2" t="s">
        <v>5418</v>
      </c>
      <c r="H608" s="2" t="s">
        <v>2297</v>
      </c>
      <c r="I608" s="2" t="str">
        <f t="shared" si="521"/>
        <v>20241002-1000168606-인쇄</v>
      </c>
      <c r="J608" s="2" t="str">
        <f t="shared" si="522"/>
        <v>20241002-1000168606-합지</v>
      </c>
      <c r="K608" s="2" t="str">
        <f t="shared" si="523"/>
        <v>20241002-1000168606-분단</v>
      </c>
      <c r="L608" s="2" t="str">
        <f t="shared" si="524"/>
        <v>20241002-1000168606-제대</v>
      </c>
      <c r="M608" s="2" t="str">
        <f>VLOOKUP(H608, '쿼리1'!$A:$R, 17, 0)</f>
        <v>무지</v>
      </c>
      <c r="N608" s="2" t="str">
        <f>VLOOKUP(H608, '쿼리1'!$A:$P, 15, 0)</f>
        <v>나이론60</v>
      </c>
      <c r="O608" s="2">
        <v>1000168606</v>
      </c>
      <c r="P608" s="2" t="str">
        <f>VLOOKUP(H608, '쿼리1'!$A:$R, 17, 0)</f>
        <v>무지</v>
      </c>
      <c r="Q608" s="4">
        <f>VLOOKUP(H608, '쿼리1'!$A:$U, 20, 0)</f>
        <v>24000</v>
      </c>
      <c r="R608" s="2" t="s">
        <v>5397</v>
      </c>
      <c r="S608" s="2" t="s">
        <v>31</v>
      </c>
      <c r="T608" s="2" t="s">
        <v>5397</v>
      </c>
      <c r="U608" s="2" t="s">
        <v>31</v>
      </c>
      <c r="V608" s="2" t="s">
        <v>5388</v>
      </c>
      <c r="W608" s="3" t="s">
        <v>5388</v>
      </c>
      <c r="X608" s="6" t="str">
        <f>IFERROR(W608-V608, "X")</f>
        <v>X</v>
      </c>
      <c r="Y608" s="3">
        <v>45576</v>
      </c>
      <c r="Z608" s="3">
        <v>45575</v>
      </c>
      <c r="AA608" s="6">
        <f t="shared" si="534"/>
        <v>-1</v>
      </c>
      <c r="AB608" s="3" t="s">
        <v>5388</v>
      </c>
      <c r="AC608" s="2" t="s">
        <v>5388</v>
      </c>
      <c r="AD608" s="6" t="str">
        <f t="shared" si="540"/>
        <v>X</v>
      </c>
      <c r="AE608" s="3">
        <v>45580</v>
      </c>
      <c r="AF608" s="3">
        <v>45576</v>
      </c>
      <c r="AG608" s="2">
        <f t="shared" si="544"/>
        <v>-4</v>
      </c>
      <c r="AH608" s="3">
        <v>45576</v>
      </c>
      <c r="AI608" s="3">
        <f t="shared" si="545"/>
        <v>45580</v>
      </c>
      <c r="AJ608" s="3"/>
      <c r="AK608" s="2" t="str">
        <f t="shared" si="525"/>
        <v>+4</v>
      </c>
      <c r="AL608" s="2" t="s">
        <v>5567</v>
      </c>
      <c r="AM608" s="2" t="str">
        <f t="shared" si="526"/>
        <v>생산완료(+4)</v>
      </c>
      <c r="AN608" s="9">
        <f t="shared" si="527"/>
        <v>45587</v>
      </c>
      <c r="AO608" s="9">
        <f t="shared" si="528"/>
        <v>45588</v>
      </c>
      <c r="AP608" s="9"/>
      <c r="AQ608" s="2">
        <f t="shared" si="517"/>
        <v>1</v>
      </c>
      <c r="AR608" s="12" t="str">
        <f t="shared" si="529"/>
        <v>+1</v>
      </c>
      <c r="AS608" t="s">
        <v>5567</v>
      </c>
      <c r="AT608" t="str">
        <f t="shared" si="530"/>
        <v>생산완료(+1)</v>
      </c>
    </row>
    <row r="609" spans="2:46" x14ac:dyDescent="0.3">
      <c r="B609" s="2" t="s">
        <v>5436</v>
      </c>
      <c r="C609" s="7">
        <v>-7</v>
      </c>
      <c r="D609" s="2" t="s">
        <v>5455</v>
      </c>
      <c r="E609" s="2" t="s">
        <v>5421</v>
      </c>
      <c r="F609" s="2" t="s">
        <v>5451</v>
      </c>
      <c r="G609" s="2"/>
      <c r="H609" s="2" t="s">
        <v>4872</v>
      </c>
      <c r="I609" s="2" t="str">
        <f t="shared" si="521"/>
        <v>20241002-1000169215-인쇄</v>
      </c>
      <c r="J609" s="2" t="str">
        <f t="shared" si="522"/>
        <v>20241002-1000169215-합지</v>
      </c>
      <c r="K609" s="2" t="str">
        <f t="shared" si="523"/>
        <v>20241002-1000169215-분단</v>
      </c>
      <c r="L609" s="2" t="str">
        <f t="shared" si="524"/>
        <v>20241002-1000169215-제대</v>
      </c>
      <c r="M609" s="2" t="str">
        <f>VLOOKUP(H609, '쿼리1'!$A:$R, 17, 0)</f>
        <v>6도-NEW)산딸기마카롱-정답만 콕콕찍어라</v>
      </c>
      <c r="N609" s="2" t="str">
        <f>VLOOKUP(H609, '쿼리1'!$A:$P, 15, 0)</f>
        <v>오씨피피(유무광)40</v>
      </c>
      <c r="O609" s="2">
        <v>1000169215</v>
      </c>
      <c r="P609" s="2" t="str">
        <f>VLOOKUP(H609, '쿼리1'!$A:$R, 17, 0)</f>
        <v>6도-NEW)산딸기마카롱-정답만 콕콕찍어라</v>
      </c>
      <c r="Q609" s="4">
        <f>VLOOKUP(H609, '쿼리1'!$A:$U, 20, 0)</f>
        <v>16</v>
      </c>
      <c r="R609" s="2" t="s">
        <v>31</v>
      </c>
      <c r="S609" s="2" t="s">
        <v>31</v>
      </c>
      <c r="T609" s="2" t="s">
        <v>31</v>
      </c>
      <c r="U609" s="2" t="s">
        <v>5397</v>
      </c>
      <c r="V609" s="3">
        <v>45573</v>
      </c>
      <c r="W609" s="3">
        <v>45586</v>
      </c>
      <c r="X609" s="6" t="str">
        <f>IFERROR(IF(W609-V609&gt;0, "+" &amp; (W609-V609), W609-V609), "X")</f>
        <v>+13</v>
      </c>
      <c r="Y609" s="3">
        <v>45576</v>
      </c>
      <c r="Z609" s="3">
        <v>45581</v>
      </c>
      <c r="AA609" s="6" t="str">
        <f t="shared" si="534"/>
        <v>+5</v>
      </c>
      <c r="AB609" s="3">
        <v>45579</v>
      </c>
      <c r="AC609" s="3">
        <v>45583</v>
      </c>
      <c r="AD609" s="6" t="str">
        <f t="shared" ref="AD609:AD610" si="546">IFERROR(IF(AC609-AB609&gt;0, "+" &amp; (AC609-AB609), AC609-AB609), "X")</f>
        <v>+4</v>
      </c>
      <c r="AE609" s="2" t="s">
        <v>5388</v>
      </c>
      <c r="AF609" s="2" t="s">
        <v>5388</v>
      </c>
      <c r="AG609" s="2" t="str">
        <f>IFERROR(AF609-AE609, "X")</f>
        <v>X</v>
      </c>
      <c r="AH609" s="3">
        <v>45586</v>
      </c>
      <c r="AI609" s="3">
        <f>AB609</f>
        <v>45579</v>
      </c>
      <c r="AJ609" s="3"/>
      <c r="AK609" s="2">
        <f t="shared" si="525"/>
        <v>-7</v>
      </c>
      <c r="AL609" s="2" t="s">
        <v>5567</v>
      </c>
      <c r="AM609" s="2" t="str">
        <f t="shared" si="526"/>
        <v>생산완료(-7)</v>
      </c>
      <c r="AN609" s="9">
        <f t="shared" si="527"/>
        <v>45586</v>
      </c>
      <c r="AO609" s="9">
        <f t="shared" si="528"/>
        <v>45579</v>
      </c>
      <c r="AP609" s="9"/>
      <c r="AQ609" s="2">
        <f t="shared" si="517"/>
        <v>-7</v>
      </c>
      <c r="AR609" s="12">
        <f t="shared" si="529"/>
        <v>-7</v>
      </c>
      <c r="AS609" t="s">
        <v>5567</v>
      </c>
      <c r="AT609" t="str">
        <f t="shared" si="530"/>
        <v>생산완료(-7)</v>
      </c>
    </row>
    <row r="610" spans="2:46" x14ac:dyDescent="0.3">
      <c r="B610" s="2" t="s">
        <v>5436</v>
      </c>
      <c r="C610" s="7">
        <v>-7</v>
      </c>
      <c r="D610" s="2"/>
      <c r="E610" s="2" t="s">
        <v>5409</v>
      </c>
      <c r="F610" s="2" t="s">
        <v>5415</v>
      </c>
      <c r="G610" s="2" t="s">
        <v>5430</v>
      </c>
      <c r="H610" s="2" t="s">
        <v>1855</v>
      </c>
      <c r="I610" s="2" t="str">
        <f t="shared" si="521"/>
        <v>20241002-1000169233-인쇄</v>
      </c>
      <c r="J610" s="2" t="str">
        <f t="shared" si="522"/>
        <v>20241002-1000169233-합지</v>
      </c>
      <c r="K610" s="2" t="str">
        <f t="shared" si="523"/>
        <v>20241002-1000169233-분단</v>
      </c>
      <c r="L610" s="2" t="str">
        <f t="shared" si="524"/>
        <v>20241002-1000169233-제대</v>
      </c>
      <c r="M610" s="2" t="str">
        <f>VLOOKUP(H610, '쿼리1'!$A:$R, 17, 0)</f>
        <v>무지</v>
      </c>
      <c r="N610" s="2" t="str">
        <f>VLOOKUP(H610, '쿼리1'!$A:$P, 15, 0)</f>
        <v>오씨피피(투명)60</v>
      </c>
      <c r="O610" s="2">
        <v>1000169233</v>
      </c>
      <c r="P610" s="2" t="str">
        <f>VLOOKUP(H610, '쿼리1'!$A:$R, 17, 0)</f>
        <v>무지</v>
      </c>
      <c r="Q610" s="4">
        <f>VLOOKUP(H610, '쿼리1'!$A:$U, 20, 0)</f>
        <v>74418</v>
      </c>
      <c r="R610" s="2" t="s">
        <v>5397</v>
      </c>
      <c r="S610" s="2" t="s">
        <v>31</v>
      </c>
      <c r="T610" s="2" t="s">
        <v>31</v>
      </c>
      <c r="U610" s="2" t="s">
        <v>31</v>
      </c>
      <c r="V610" s="2" t="s">
        <v>5388</v>
      </c>
      <c r="W610" s="3" t="s">
        <v>5388</v>
      </c>
      <c r="X610" s="6" t="str">
        <f>IFERROR(W610-V610, "X")</f>
        <v>X</v>
      </c>
      <c r="Y610" s="3">
        <v>45576</v>
      </c>
      <c r="Z610" s="3">
        <v>45576</v>
      </c>
      <c r="AA610" s="6">
        <f t="shared" si="534"/>
        <v>0</v>
      </c>
      <c r="AB610" s="3">
        <v>45579</v>
      </c>
      <c r="AC610" s="3">
        <v>45576</v>
      </c>
      <c r="AD610" s="6">
        <f t="shared" si="546"/>
        <v>-3</v>
      </c>
      <c r="AE610" s="3">
        <v>45581</v>
      </c>
      <c r="AF610" s="3">
        <v>45588</v>
      </c>
      <c r="AG610" s="2" t="str">
        <f t="shared" ref="AG610:AG625" si="547">IFERROR(IF(AF610-AE610&gt;0, "+" &amp; (AF610-AE610), AF610-AE610), "X")</f>
        <v>+7</v>
      </c>
      <c r="AH610" s="3">
        <v>45588</v>
      </c>
      <c r="AI610" s="3">
        <f t="shared" ref="AI610:AI625" si="548">AE610</f>
        <v>45581</v>
      </c>
      <c r="AJ610" s="3"/>
      <c r="AK610" s="2">
        <f t="shared" si="525"/>
        <v>-7</v>
      </c>
      <c r="AL610" s="2" t="s">
        <v>5567</v>
      </c>
      <c r="AM610" s="2" t="str">
        <f t="shared" si="526"/>
        <v>생산완료(-7)</v>
      </c>
      <c r="AN610" s="9">
        <f t="shared" si="527"/>
        <v>45646</v>
      </c>
      <c r="AO610" s="9">
        <f t="shared" si="528"/>
        <v>45650</v>
      </c>
      <c r="AP610" s="9"/>
      <c r="AQ610" s="2">
        <f t="shared" si="517"/>
        <v>4</v>
      </c>
      <c r="AR610" s="12" t="str">
        <f t="shared" si="529"/>
        <v>+4</v>
      </c>
      <c r="AS610" t="s">
        <v>5567</v>
      </c>
      <c r="AT610" t="str">
        <f t="shared" si="530"/>
        <v>생산완료(+4)</v>
      </c>
    </row>
    <row r="611" spans="2:46" x14ac:dyDescent="0.3">
      <c r="B611" s="2" t="s">
        <v>5416</v>
      </c>
      <c r="C611" s="7">
        <v>-2</v>
      </c>
      <c r="D611" s="2" t="s">
        <v>5409</v>
      </c>
      <c r="E611" s="2" t="s">
        <v>5408</v>
      </c>
      <c r="F611" s="2"/>
      <c r="G611" s="2" t="s">
        <v>5424</v>
      </c>
      <c r="H611" s="2" t="s">
        <v>3782</v>
      </c>
      <c r="I611" s="2" t="str">
        <f t="shared" si="521"/>
        <v>20241002-1000169234-인쇄</v>
      </c>
      <c r="J611" s="2" t="str">
        <f t="shared" si="522"/>
        <v>20241002-1000169234-합지</v>
      </c>
      <c r="K611" s="2" t="str">
        <f t="shared" si="523"/>
        <v>20241002-1000169234-분단</v>
      </c>
      <c r="L611" s="2" t="str">
        <f t="shared" si="524"/>
        <v>20241002-1000169234-제대</v>
      </c>
      <c r="M611" s="2" t="str">
        <f>VLOOKUP(H611, '쿼리1'!$A:$R, 17, 0)</f>
        <v>3도-오리총재</v>
      </c>
      <c r="N611" s="2" t="str">
        <f>VLOOKUP(H611, '쿼리1'!$A:$P, 15, 0)</f>
        <v>나이론110</v>
      </c>
      <c r="O611" s="2">
        <v>1000169234</v>
      </c>
      <c r="P611" s="2" t="str">
        <f>VLOOKUP(H611, '쿼리1'!$A:$R, 17, 0)</f>
        <v>3도-오리총재</v>
      </c>
      <c r="Q611" s="4">
        <f>VLOOKUP(H611, '쿼리1'!$A:$U, 20, 0)</f>
        <v>30000</v>
      </c>
      <c r="R611" s="2" t="s">
        <v>31</v>
      </c>
      <c r="S611" s="2" t="s">
        <v>31</v>
      </c>
      <c r="T611" s="2" t="s">
        <v>5397</v>
      </c>
      <c r="U611" s="2" t="s">
        <v>31</v>
      </c>
      <c r="V611" s="3">
        <v>45573</v>
      </c>
      <c r="W611" s="3">
        <v>45573</v>
      </c>
      <c r="X611" s="6">
        <f>IFERROR(IF(W611-V611&gt;0, "+" &amp; (W611-V611), W611-V611), "X")</f>
        <v>0</v>
      </c>
      <c r="Y611" s="3">
        <v>45576</v>
      </c>
      <c r="Z611" s="3">
        <v>45579</v>
      </c>
      <c r="AA611" s="6" t="str">
        <f t="shared" si="534"/>
        <v>+3</v>
      </c>
      <c r="AB611" s="3" t="s">
        <v>5388</v>
      </c>
      <c r="AC611" s="2" t="s">
        <v>5388</v>
      </c>
      <c r="AD611" s="6" t="str">
        <f>IFERROR(AC611-AB611, "X")</f>
        <v>X</v>
      </c>
      <c r="AE611" s="3">
        <v>45580</v>
      </c>
      <c r="AF611" s="3">
        <v>45582</v>
      </c>
      <c r="AG611" s="2" t="str">
        <f t="shared" si="547"/>
        <v>+2</v>
      </c>
      <c r="AH611" s="3">
        <v>45582</v>
      </c>
      <c r="AI611" s="3">
        <f t="shared" si="548"/>
        <v>45580</v>
      </c>
      <c r="AJ611" s="3"/>
      <c r="AK611" s="2">
        <f t="shared" si="525"/>
        <v>-2</v>
      </c>
      <c r="AL611" s="2" t="s">
        <v>5567</v>
      </c>
      <c r="AM611" s="2" t="str">
        <f t="shared" si="526"/>
        <v>생산완료(-2)</v>
      </c>
      <c r="AN611" s="9">
        <f t="shared" si="527"/>
        <v>45582</v>
      </c>
      <c r="AO611" s="9">
        <f t="shared" si="528"/>
        <v>45580</v>
      </c>
      <c r="AP611" s="9"/>
      <c r="AQ611" s="2">
        <f t="shared" si="517"/>
        <v>-2</v>
      </c>
      <c r="AR611" s="12">
        <f t="shared" si="529"/>
        <v>-2</v>
      </c>
      <c r="AS611" t="s">
        <v>5567</v>
      </c>
      <c r="AT611" t="str">
        <f t="shared" si="530"/>
        <v>생산완료(-2)</v>
      </c>
    </row>
    <row r="612" spans="2:46" x14ac:dyDescent="0.3">
      <c r="B612" s="2" t="s">
        <v>5405</v>
      </c>
      <c r="C612" s="7">
        <v>-1</v>
      </c>
      <c r="D612" s="2"/>
      <c r="E612" s="2" t="s">
        <v>5409</v>
      </c>
      <c r="F612" s="2"/>
      <c r="G612" s="2" t="s">
        <v>5412</v>
      </c>
      <c r="H612" s="2" t="s">
        <v>2639</v>
      </c>
      <c r="I612" s="2" t="str">
        <f t="shared" si="521"/>
        <v>20241002-1000169238-인쇄</v>
      </c>
      <c r="J612" s="2" t="str">
        <f t="shared" si="522"/>
        <v>20241002-1000169238-합지</v>
      </c>
      <c r="K612" s="2" t="str">
        <f t="shared" si="523"/>
        <v>20241002-1000169238-분단</v>
      </c>
      <c r="L612" s="2" t="str">
        <f t="shared" si="524"/>
        <v>20241002-1000169238-제대</v>
      </c>
      <c r="M612" s="2" t="str">
        <f>VLOOKUP(H612, '쿼리1'!$A:$R, 17, 0)</f>
        <v>무지</v>
      </c>
      <c r="N612" s="2" t="str">
        <f>VLOOKUP(H612, '쿼리1'!$A:$P, 15, 0)</f>
        <v>나이론70</v>
      </c>
      <c r="O612" s="2">
        <v>1000169238</v>
      </c>
      <c r="P612" s="2" t="str">
        <f>VLOOKUP(H612, '쿼리1'!$A:$R, 17, 0)</f>
        <v>무지</v>
      </c>
      <c r="Q612" s="4">
        <f>VLOOKUP(H612, '쿼리1'!$A:$U, 20, 0)</f>
        <v>9230</v>
      </c>
      <c r="R612" s="2" t="s">
        <v>5397</v>
      </c>
      <c r="S612" s="2" t="s">
        <v>31</v>
      </c>
      <c r="T612" s="2" t="s">
        <v>5397</v>
      </c>
      <c r="U612" s="2" t="s">
        <v>31</v>
      </c>
      <c r="V612" s="2" t="s">
        <v>5388</v>
      </c>
      <c r="W612" s="3" t="s">
        <v>5388</v>
      </c>
      <c r="X612" s="6" t="str">
        <f>IFERROR(W612-V612, "X")</f>
        <v>X</v>
      </c>
      <c r="Y612" s="3">
        <v>45575</v>
      </c>
      <c r="Z612" s="3">
        <v>45575</v>
      </c>
      <c r="AA612" s="6">
        <f t="shared" si="534"/>
        <v>0</v>
      </c>
      <c r="AB612" s="3" t="s">
        <v>5388</v>
      </c>
      <c r="AC612" s="2" t="s">
        <v>5388</v>
      </c>
      <c r="AD612" s="6" t="str">
        <f>IFERROR(AC612-AB612, "X")</f>
        <v>X</v>
      </c>
      <c r="AE612" s="3">
        <v>45579</v>
      </c>
      <c r="AF612" s="3">
        <v>45580</v>
      </c>
      <c r="AG612" s="2" t="str">
        <f t="shared" si="547"/>
        <v>+1</v>
      </c>
      <c r="AH612" s="3">
        <v>45580</v>
      </c>
      <c r="AI612" s="3">
        <f t="shared" si="548"/>
        <v>45579</v>
      </c>
      <c r="AJ612" s="3"/>
      <c r="AK612" s="2">
        <f t="shared" si="525"/>
        <v>-1</v>
      </c>
      <c r="AL612" s="2" t="s">
        <v>5567</v>
      </c>
      <c r="AM612" s="2" t="str">
        <f t="shared" si="526"/>
        <v>생산완료(-1)</v>
      </c>
      <c r="AN612" s="9">
        <f t="shared" si="527"/>
        <v>45580</v>
      </c>
      <c r="AO612" s="9">
        <f t="shared" si="528"/>
        <v>45579</v>
      </c>
      <c r="AP612" s="9"/>
      <c r="AQ612" s="2">
        <f t="shared" si="517"/>
        <v>-1</v>
      </c>
      <c r="AR612" s="12">
        <f t="shared" si="529"/>
        <v>-1</v>
      </c>
      <c r="AS612" t="s">
        <v>5567</v>
      </c>
      <c r="AT612" t="str">
        <f t="shared" si="530"/>
        <v>생산완료(-1)</v>
      </c>
    </row>
    <row r="613" spans="2:46" x14ac:dyDescent="0.3">
      <c r="B613" s="2" t="s">
        <v>5407</v>
      </c>
      <c r="C613" s="7">
        <v>-6</v>
      </c>
      <c r="D613" s="2" t="s">
        <v>5409</v>
      </c>
      <c r="E613" s="2" t="s">
        <v>5409</v>
      </c>
      <c r="F613" s="2" t="s">
        <v>5409</v>
      </c>
      <c r="G613" s="2" t="s">
        <v>5432</v>
      </c>
      <c r="H613" s="2" t="s">
        <v>927</v>
      </c>
      <c r="I613" s="2" t="str">
        <f t="shared" si="521"/>
        <v>20241002-1117P0199-인쇄</v>
      </c>
      <c r="J613" s="2" t="str">
        <f t="shared" si="522"/>
        <v>20241002-1117P0199-합지</v>
      </c>
      <c r="K613" s="2" t="str">
        <f t="shared" si="523"/>
        <v>20241002-1117P0199-분단</v>
      </c>
      <c r="L613" s="2" t="str">
        <f t="shared" si="524"/>
        <v>20241002-1117P0199-제대</v>
      </c>
      <c r="M613" s="2" t="str">
        <f>VLOOKUP(H613, '쿼리1'!$A:$R, 17, 0)</f>
        <v>2도-유진농산)햇살누룽지450g(국산쌀)-표형식</v>
      </c>
      <c r="N613" s="2" t="str">
        <f>VLOOKUP(H613, '쿼리1'!$A:$P, 15, 0)</f>
        <v>패씨피피80</v>
      </c>
      <c r="O613" s="2" t="s">
        <v>5755</v>
      </c>
      <c r="P613" s="2" t="str">
        <f>VLOOKUP(H613, '쿼리1'!$A:$R, 17, 0)</f>
        <v>2도-유진농산)햇살누룽지450g(국산쌀)-표형식</v>
      </c>
      <c r="Q613" s="4">
        <f>VLOOKUP(H613, '쿼리1'!$A:$U, 20, 0)</f>
        <v>62068</v>
      </c>
      <c r="R613" s="2" t="s">
        <v>31</v>
      </c>
      <c r="S613" s="2" t="s">
        <v>31</v>
      </c>
      <c r="T613" s="2" t="s">
        <v>31</v>
      </c>
      <c r="U613" s="2" t="s">
        <v>31</v>
      </c>
      <c r="V613" s="3">
        <v>45573</v>
      </c>
      <c r="W613" s="3">
        <v>45573</v>
      </c>
      <c r="X613" s="6">
        <f>IFERROR(IF(W613-V613&gt;0, "+" &amp; (W613-V613), W613-V613), "X")</f>
        <v>0</v>
      </c>
      <c r="Y613" s="3">
        <v>45576</v>
      </c>
      <c r="Z613" s="3">
        <v>45576</v>
      </c>
      <c r="AA613" s="6">
        <f t="shared" si="534"/>
        <v>0</v>
      </c>
      <c r="AB613" s="3">
        <v>45579</v>
      </c>
      <c r="AC613" s="3">
        <v>45579</v>
      </c>
      <c r="AD613" s="6">
        <f>IFERROR(IF(AC613-AB613&gt;0, "+" &amp; (AC613-AB613), AC613-AB613), "X")</f>
        <v>0</v>
      </c>
      <c r="AE613" s="3">
        <v>45582</v>
      </c>
      <c r="AF613" s="3">
        <v>45588</v>
      </c>
      <c r="AG613" s="2" t="str">
        <f t="shared" si="547"/>
        <v>+6</v>
      </c>
      <c r="AH613" s="3">
        <v>45588</v>
      </c>
      <c r="AI613" s="3">
        <f t="shared" si="548"/>
        <v>45582</v>
      </c>
      <c r="AJ613" s="3"/>
      <c r="AK613" s="2">
        <f t="shared" si="525"/>
        <v>-6</v>
      </c>
      <c r="AL613" s="2" t="s">
        <v>5567</v>
      </c>
      <c r="AM613" s="2" t="str">
        <f t="shared" si="526"/>
        <v>생산완료(-6)</v>
      </c>
      <c r="AN613" s="9">
        <f t="shared" si="527"/>
        <v>45625</v>
      </c>
      <c r="AO613" s="9">
        <f t="shared" si="528"/>
        <v>45629</v>
      </c>
      <c r="AP613" s="9"/>
      <c r="AQ613" s="2">
        <f t="shared" si="517"/>
        <v>4</v>
      </c>
      <c r="AR613" s="12" t="str">
        <f t="shared" si="529"/>
        <v>+4</v>
      </c>
      <c r="AS613" t="s">
        <v>5567</v>
      </c>
      <c r="AT613" t="str">
        <f t="shared" si="530"/>
        <v>생산완료(+4)</v>
      </c>
    </row>
    <row r="614" spans="2:46" x14ac:dyDescent="0.3">
      <c r="B614" s="2" t="s">
        <v>5432</v>
      </c>
      <c r="C614" s="7">
        <v>6</v>
      </c>
      <c r="D614" s="2"/>
      <c r="E614" s="2" t="s">
        <v>5436</v>
      </c>
      <c r="F614" s="2"/>
      <c r="G614" s="2" t="s">
        <v>5407</v>
      </c>
      <c r="H614" s="2" t="s">
        <v>4269</v>
      </c>
      <c r="I614" s="2" t="str">
        <f t="shared" si="521"/>
        <v>20241002-1119N0012-인쇄</v>
      </c>
      <c r="J614" s="2" t="str">
        <f t="shared" si="522"/>
        <v>20241002-1119N0012-합지</v>
      </c>
      <c r="K614" s="2" t="str">
        <f t="shared" si="523"/>
        <v>20241002-1119N0012-분단</v>
      </c>
      <c r="L614" s="2" t="str">
        <f t="shared" si="524"/>
        <v>20241002-1119N0012-제대</v>
      </c>
      <c r="M614" s="2" t="str">
        <f>VLOOKUP(H614, '쿼리1'!$A:$R, 17, 0)</f>
        <v>무지</v>
      </c>
      <c r="N614" s="2" t="str">
        <f>VLOOKUP(H614, '쿼리1'!$A:$P, 15, 0)</f>
        <v>나이론80</v>
      </c>
      <c r="O614" s="2" t="s">
        <v>5756</v>
      </c>
      <c r="P614" s="2" t="str">
        <f>VLOOKUP(H614, '쿼리1'!$A:$R, 17, 0)</f>
        <v>무지</v>
      </c>
      <c r="Q614" s="4">
        <f>VLOOKUP(H614, '쿼리1'!$A:$U, 20, 0)</f>
        <v>60000</v>
      </c>
      <c r="R614" s="2" t="s">
        <v>5397</v>
      </c>
      <c r="S614" s="2" t="s">
        <v>31</v>
      </c>
      <c r="T614" s="2" t="s">
        <v>5397</v>
      </c>
      <c r="U614" s="2" t="s">
        <v>31</v>
      </c>
      <c r="V614" s="2" t="s">
        <v>5388</v>
      </c>
      <c r="W614" s="3" t="s">
        <v>5388</v>
      </c>
      <c r="X614" s="6" t="str">
        <f>IFERROR(W614-V614, "X")</f>
        <v>X</v>
      </c>
      <c r="Y614" s="3">
        <v>45579</v>
      </c>
      <c r="Z614" s="3">
        <v>45572</v>
      </c>
      <c r="AA614" s="6">
        <f t="shared" si="534"/>
        <v>-7</v>
      </c>
      <c r="AB614" s="3" t="s">
        <v>5388</v>
      </c>
      <c r="AC614" s="2" t="s">
        <v>5388</v>
      </c>
      <c r="AD614" s="6" t="str">
        <f>IFERROR(AC614-AB614, "X")</f>
        <v>X</v>
      </c>
      <c r="AE614" s="3">
        <v>45581</v>
      </c>
      <c r="AF614" s="3">
        <v>45575</v>
      </c>
      <c r="AG614" s="2">
        <f t="shared" si="547"/>
        <v>-6</v>
      </c>
      <c r="AH614" s="3">
        <v>45575</v>
      </c>
      <c r="AI614" s="3">
        <f t="shared" si="548"/>
        <v>45581</v>
      </c>
      <c r="AJ614" s="3"/>
      <c r="AK614" s="2" t="str">
        <f t="shared" si="525"/>
        <v>+6</v>
      </c>
      <c r="AL614" s="2" t="s">
        <v>5567</v>
      </c>
      <c r="AM614" s="2" t="str">
        <f t="shared" si="526"/>
        <v>생산완료(+6)</v>
      </c>
      <c r="AN614" s="9">
        <f t="shared" si="527"/>
        <v>45575</v>
      </c>
      <c r="AO614" s="9">
        <f t="shared" si="528"/>
        <v>45581</v>
      </c>
      <c r="AP614" s="9"/>
      <c r="AQ614" s="2">
        <f t="shared" si="517"/>
        <v>6</v>
      </c>
      <c r="AR614" s="12" t="str">
        <f t="shared" si="529"/>
        <v>+6</v>
      </c>
      <c r="AS614" t="s">
        <v>5567</v>
      </c>
      <c r="AT614" t="str">
        <f t="shared" si="530"/>
        <v>생산완료(+6)</v>
      </c>
    </row>
    <row r="615" spans="2:46" x14ac:dyDescent="0.3">
      <c r="B615" s="2" t="s">
        <v>5418</v>
      </c>
      <c r="C615" s="7">
        <v>-4</v>
      </c>
      <c r="D615" s="2" t="s">
        <v>5408</v>
      </c>
      <c r="E615" s="2" t="s">
        <v>5430</v>
      </c>
      <c r="F615" s="2"/>
      <c r="G615" s="2" t="s">
        <v>5451</v>
      </c>
      <c r="H615" s="2" t="s">
        <v>2502</v>
      </c>
      <c r="I615" s="2" t="str">
        <f t="shared" si="521"/>
        <v>20241002-1218P0338-인쇄</v>
      </c>
      <c r="J615" s="2" t="str">
        <f t="shared" si="522"/>
        <v>20241002-1218P0338-합지</v>
      </c>
      <c r="K615" s="2" t="str">
        <f t="shared" si="523"/>
        <v>20241002-1218P0338-분단</v>
      </c>
      <c r="L615" s="2" t="str">
        <f t="shared" si="524"/>
        <v>20241002-1218P0338-제대</v>
      </c>
      <c r="M615" s="2" t="str">
        <f>VLOOKUP(H615, '쿼리1'!$A:$R, 17, 0)</f>
        <v>1도-단호박분말5kg</v>
      </c>
      <c r="N615" s="2" t="str">
        <f>VLOOKUP(H615, '쿼리1'!$A:$P, 15, 0)</f>
        <v>은박95</v>
      </c>
      <c r="O615" s="2" t="s">
        <v>5757</v>
      </c>
      <c r="P615" s="2" t="str">
        <f>VLOOKUP(H615, '쿼리1'!$A:$R, 17, 0)</f>
        <v>1도-단호박분말5kg</v>
      </c>
      <c r="Q615" s="4">
        <f>VLOOKUP(H615, '쿼리1'!$A:$U, 20, 0)</f>
        <v>15000</v>
      </c>
      <c r="R615" s="2" t="s">
        <v>31</v>
      </c>
      <c r="S615" s="2" t="s">
        <v>31</v>
      </c>
      <c r="T615" s="2" t="s">
        <v>5397</v>
      </c>
      <c r="U615" s="2" t="s">
        <v>31</v>
      </c>
      <c r="V615" s="3">
        <v>45573</v>
      </c>
      <c r="W615" s="3">
        <v>45576</v>
      </c>
      <c r="X615" s="6" t="str">
        <f t="shared" ref="X615:X617" si="549">IFERROR(IF(W615-V615&gt;0, "+" &amp; (W615-V615), W615-V615), "X")</f>
        <v>+3</v>
      </c>
      <c r="Y615" s="3">
        <v>45575</v>
      </c>
      <c r="Z615" s="3">
        <v>45582</v>
      </c>
      <c r="AA615" s="6" t="str">
        <f t="shared" si="534"/>
        <v>+7</v>
      </c>
      <c r="AB615" s="3" t="s">
        <v>5388</v>
      </c>
      <c r="AC615" s="2" t="s">
        <v>5388</v>
      </c>
      <c r="AD615" s="6" t="str">
        <f>IFERROR(AC615-AB615, "X")</f>
        <v>X</v>
      </c>
      <c r="AE615" s="3">
        <v>45579</v>
      </c>
      <c r="AF615" s="3">
        <v>45583</v>
      </c>
      <c r="AG615" s="2" t="str">
        <f t="shared" si="547"/>
        <v>+4</v>
      </c>
      <c r="AH615" s="3">
        <v>45583</v>
      </c>
      <c r="AI615" s="3">
        <f t="shared" si="548"/>
        <v>45579</v>
      </c>
      <c r="AJ615" s="3"/>
      <c r="AK615" s="2">
        <f t="shared" si="525"/>
        <v>-4</v>
      </c>
      <c r="AL615" s="2" t="s">
        <v>5567</v>
      </c>
      <c r="AM615" s="2" t="str">
        <f t="shared" si="526"/>
        <v>생산완료(-4)</v>
      </c>
      <c r="AN615" s="9">
        <f t="shared" si="527"/>
        <v>45583</v>
      </c>
      <c r="AO615" s="9">
        <f t="shared" si="528"/>
        <v>45579</v>
      </c>
      <c r="AP615" s="9"/>
      <c r="AQ615" s="2">
        <f t="shared" si="517"/>
        <v>-4</v>
      </c>
      <c r="AR615" s="12">
        <f t="shared" si="529"/>
        <v>-4</v>
      </c>
      <c r="AS615" t="s">
        <v>5567</v>
      </c>
      <c r="AT615" t="str">
        <f t="shared" si="530"/>
        <v>생산완료(-4)</v>
      </c>
    </row>
    <row r="616" spans="2:46" x14ac:dyDescent="0.3">
      <c r="B616" s="2" t="s">
        <v>5405</v>
      </c>
      <c r="C616" s="7">
        <v>-1</v>
      </c>
      <c r="D616" s="2" t="s">
        <v>5421</v>
      </c>
      <c r="E616" s="2" t="s">
        <v>5412</v>
      </c>
      <c r="F616" s="2"/>
      <c r="G616" s="2" t="s">
        <v>5412</v>
      </c>
      <c r="H616" s="2" t="s">
        <v>1384</v>
      </c>
      <c r="I616" s="2" t="str">
        <f t="shared" si="521"/>
        <v>20241002-13160150-인쇄</v>
      </c>
      <c r="J616" s="2" t="str">
        <f t="shared" si="522"/>
        <v>20241002-13160150-합지</v>
      </c>
      <c r="K616" s="2" t="str">
        <f t="shared" si="523"/>
        <v>20241002-13160150-분단</v>
      </c>
      <c r="L616" s="2" t="str">
        <f t="shared" si="524"/>
        <v>20241002-13160150-제대</v>
      </c>
      <c r="M616" s="2" t="str">
        <f>VLOOKUP(H616, '쿼리1'!$A:$R, 17, 0)</f>
        <v>3도-옛날고명지단(청색냉장마크)700g</v>
      </c>
      <c r="N616" s="2" t="str">
        <f>VLOOKUP(H616, '쿼리1'!$A:$P, 15, 0)</f>
        <v>[구이 2-18]나이론(자동포장용)100</v>
      </c>
      <c r="O616" s="2">
        <v>13160150</v>
      </c>
      <c r="P616" s="2" t="str">
        <f>VLOOKUP(H616, '쿼리1'!$A:$R, 17, 0)</f>
        <v>3도-옛날고명지단(청색냉장마크)700g</v>
      </c>
      <c r="Q616" s="4">
        <f>VLOOKUP(H616, '쿼리1'!$A:$U, 20, 0)</f>
        <v>25000</v>
      </c>
      <c r="R616" s="2" t="s">
        <v>31</v>
      </c>
      <c r="S616" s="2" t="s">
        <v>31</v>
      </c>
      <c r="T616" s="2" t="s">
        <v>5397</v>
      </c>
      <c r="U616" s="2" t="s">
        <v>31</v>
      </c>
      <c r="V616" s="3">
        <v>45569</v>
      </c>
      <c r="W616" s="3">
        <v>45574</v>
      </c>
      <c r="X616" s="6" t="str">
        <f t="shared" si="549"/>
        <v>+5</v>
      </c>
      <c r="Y616" s="3">
        <v>45575</v>
      </c>
      <c r="Z616" s="3">
        <v>45576</v>
      </c>
      <c r="AA616" s="6" t="str">
        <f t="shared" si="534"/>
        <v>+1</v>
      </c>
      <c r="AB616" s="3" t="s">
        <v>5388</v>
      </c>
      <c r="AC616" s="2" t="s">
        <v>5388</v>
      </c>
      <c r="AD616" s="6" t="str">
        <f>IFERROR(AC616-AB616, "X")</f>
        <v>X</v>
      </c>
      <c r="AE616" s="3">
        <v>45579</v>
      </c>
      <c r="AF616" s="3">
        <v>45580</v>
      </c>
      <c r="AG616" s="2" t="str">
        <f t="shared" si="547"/>
        <v>+1</v>
      </c>
      <c r="AH616" s="3">
        <v>45580</v>
      </c>
      <c r="AI616" s="3">
        <f t="shared" si="548"/>
        <v>45579</v>
      </c>
      <c r="AJ616" s="3"/>
      <c r="AK616" s="2">
        <f t="shared" si="525"/>
        <v>-1</v>
      </c>
      <c r="AL616" s="2" t="s">
        <v>5567</v>
      </c>
      <c r="AM616" s="2" t="str">
        <f t="shared" si="526"/>
        <v>생산완료(-1)</v>
      </c>
      <c r="AN616" s="9">
        <f t="shared" si="527"/>
        <v>45633</v>
      </c>
      <c r="AO616" s="9">
        <f t="shared" si="528"/>
        <v>45625</v>
      </c>
      <c r="AP616" s="9"/>
      <c r="AQ616" s="2">
        <f t="shared" si="517"/>
        <v>-8</v>
      </c>
      <c r="AR616" s="12">
        <f t="shared" si="529"/>
        <v>-8</v>
      </c>
      <c r="AS616" t="s">
        <v>5567</v>
      </c>
      <c r="AT616" t="str">
        <f t="shared" si="530"/>
        <v>생산완료(-8)</v>
      </c>
    </row>
    <row r="617" spans="2:46" x14ac:dyDescent="0.3">
      <c r="B617" s="2" t="s">
        <v>5407</v>
      </c>
      <c r="C617" s="7">
        <v>-6</v>
      </c>
      <c r="D617" s="2" t="s">
        <v>5424</v>
      </c>
      <c r="E617" s="2" t="s">
        <v>5409</v>
      </c>
      <c r="F617" s="2" t="s">
        <v>5415</v>
      </c>
      <c r="G617" s="2" t="s">
        <v>5432</v>
      </c>
      <c r="H617" s="2" t="s">
        <v>930</v>
      </c>
      <c r="I617" s="2" t="str">
        <f t="shared" si="521"/>
        <v>20241002-140008-인쇄</v>
      </c>
      <c r="J617" s="2" t="str">
        <f t="shared" si="522"/>
        <v>20241002-140008-합지</v>
      </c>
      <c r="K617" s="2" t="str">
        <f t="shared" si="523"/>
        <v>20241002-140008-분단</v>
      </c>
      <c r="L617" s="2" t="str">
        <f t="shared" si="524"/>
        <v>20241002-140008-제대</v>
      </c>
      <c r="M617" s="2" t="str">
        <f>VLOOKUP(H617, '쿼리1'!$A:$R, 17, 0)</f>
        <v>6도-4번)참마누룽지350g(산약촌)_바코드115934(품목보고번호)</v>
      </c>
      <c r="N617" s="2" t="str">
        <f>VLOOKUP(H617, '쿼리1'!$A:$P, 15, 0)</f>
        <v>패씨피피80</v>
      </c>
      <c r="O617" s="2">
        <v>140008</v>
      </c>
      <c r="P617" s="2" t="str">
        <f>VLOOKUP(H617, '쿼리1'!$A:$R, 17, 0)</f>
        <v>6도-4번)참마누룽지350g(산약촌)_바코드115934(품목보고번호)</v>
      </c>
      <c r="Q617" s="4">
        <f>VLOOKUP(H617, '쿼리1'!$A:$U, 20, 0)</f>
        <v>20689</v>
      </c>
      <c r="R617" s="2" t="s">
        <v>31</v>
      </c>
      <c r="S617" s="2" t="s">
        <v>31</v>
      </c>
      <c r="T617" s="2" t="s">
        <v>31</v>
      </c>
      <c r="U617" s="2" t="s">
        <v>31</v>
      </c>
      <c r="V617" s="3">
        <v>45573</v>
      </c>
      <c r="W617" s="3">
        <v>45575</v>
      </c>
      <c r="X617" s="6" t="str">
        <f t="shared" si="549"/>
        <v>+2</v>
      </c>
      <c r="Y617" s="3">
        <v>45576</v>
      </c>
      <c r="Z617" s="3">
        <v>45576</v>
      </c>
      <c r="AA617" s="6">
        <f t="shared" si="534"/>
        <v>0</v>
      </c>
      <c r="AB617" s="3">
        <v>45579</v>
      </c>
      <c r="AC617" s="3">
        <v>45576</v>
      </c>
      <c r="AD617" s="6">
        <f t="shared" ref="AD617:AD618" si="550">IFERROR(IF(AC617-AB617&gt;0, "+" &amp; (AC617-AB617), AC617-AB617), "X")</f>
        <v>-3</v>
      </c>
      <c r="AE617" s="3">
        <v>45581</v>
      </c>
      <c r="AF617" s="3">
        <v>45587</v>
      </c>
      <c r="AG617" s="2" t="str">
        <f t="shared" si="547"/>
        <v>+6</v>
      </c>
      <c r="AH617" s="3">
        <v>45587</v>
      </c>
      <c r="AI617" s="3">
        <f t="shared" si="548"/>
        <v>45581</v>
      </c>
      <c r="AJ617" s="3"/>
      <c r="AK617" s="2">
        <f t="shared" si="525"/>
        <v>-6</v>
      </c>
      <c r="AL617" s="2" t="s">
        <v>5567</v>
      </c>
      <c r="AM617" s="2" t="str">
        <f t="shared" si="526"/>
        <v>생산완료(-6)</v>
      </c>
      <c r="AN617" s="9">
        <f t="shared" si="527"/>
        <v>45587</v>
      </c>
      <c r="AO617" s="9">
        <f t="shared" si="528"/>
        <v>45581</v>
      </c>
      <c r="AP617" s="9"/>
      <c r="AQ617" s="2">
        <f t="shared" si="517"/>
        <v>-6</v>
      </c>
      <c r="AR617" s="12">
        <f t="shared" si="529"/>
        <v>-6</v>
      </c>
      <c r="AS617" t="s">
        <v>5567</v>
      </c>
      <c r="AT617" t="str">
        <f t="shared" si="530"/>
        <v>생산완료(-6)</v>
      </c>
    </row>
    <row r="618" spans="2:46" x14ac:dyDescent="0.3">
      <c r="B618" s="2" t="s">
        <v>5436</v>
      </c>
      <c r="C618" s="7">
        <v>-7</v>
      </c>
      <c r="D618" s="2"/>
      <c r="E618" s="2" t="s">
        <v>5405</v>
      </c>
      <c r="F618" s="2" t="s">
        <v>5416</v>
      </c>
      <c r="G618" s="2" t="s">
        <v>5430</v>
      </c>
      <c r="H618" s="2" t="s">
        <v>1310</v>
      </c>
      <c r="I618" s="2" t="str">
        <f t="shared" si="521"/>
        <v>20241002-150038-인쇄</v>
      </c>
      <c r="J618" s="2" t="str">
        <f t="shared" si="522"/>
        <v>20241002-150038-합지</v>
      </c>
      <c r="K618" s="2" t="str">
        <f t="shared" si="523"/>
        <v>20241002-150038-분단</v>
      </c>
      <c r="L618" s="2" t="str">
        <f t="shared" si="524"/>
        <v>20241002-150038-제대</v>
      </c>
      <c r="M618" s="2" t="str">
        <f>VLOOKUP(H618, '쿼리1'!$A:$R, 17, 0)</f>
        <v>무지</v>
      </c>
      <c r="N618" s="2" t="str">
        <f>VLOOKUP(H618, '쿼리1'!$A:$P, 15, 0)</f>
        <v>은박130</v>
      </c>
      <c r="O618" s="2">
        <v>150038</v>
      </c>
      <c r="P618" s="2" t="str">
        <f>VLOOKUP(H618, '쿼리1'!$A:$R, 17, 0)</f>
        <v>무지</v>
      </c>
      <c r="Q618" s="4">
        <f>VLOOKUP(H618, '쿼리1'!$A:$U, 20, 0)</f>
        <v>20000</v>
      </c>
      <c r="R618" s="2" t="s">
        <v>5397</v>
      </c>
      <c r="S618" s="2" t="s">
        <v>31</v>
      </c>
      <c r="T618" s="2" t="s">
        <v>31</v>
      </c>
      <c r="U618" s="2" t="s">
        <v>31</v>
      </c>
      <c r="V618" s="2" t="s">
        <v>5388</v>
      </c>
      <c r="W618" s="3" t="s">
        <v>5388</v>
      </c>
      <c r="X618" s="6" t="str">
        <f>IFERROR(W618-V618, "X")</f>
        <v>X</v>
      </c>
      <c r="Y618" s="3">
        <v>45580</v>
      </c>
      <c r="Z618" s="3">
        <v>45579</v>
      </c>
      <c r="AA618" s="6">
        <f t="shared" si="534"/>
        <v>-1</v>
      </c>
      <c r="AB618" s="3">
        <v>45581</v>
      </c>
      <c r="AC618" s="3">
        <v>45579</v>
      </c>
      <c r="AD618" s="6">
        <f t="shared" si="550"/>
        <v>-2</v>
      </c>
      <c r="AE618" s="3">
        <v>45583</v>
      </c>
      <c r="AF618" s="3">
        <v>45590</v>
      </c>
      <c r="AG618" s="2" t="str">
        <f t="shared" si="547"/>
        <v>+7</v>
      </c>
      <c r="AH618" s="3">
        <v>45590</v>
      </c>
      <c r="AI618" s="3">
        <f t="shared" si="548"/>
        <v>45583</v>
      </c>
      <c r="AJ618" s="3"/>
      <c r="AK618" s="2">
        <f t="shared" si="525"/>
        <v>-7</v>
      </c>
      <c r="AL618" s="2" t="s">
        <v>5567</v>
      </c>
      <c r="AM618" s="2" t="str">
        <f t="shared" si="526"/>
        <v>생산완료(-7)</v>
      </c>
      <c r="AN618" s="9">
        <f t="shared" si="527"/>
        <v>45590</v>
      </c>
      <c r="AO618" s="9">
        <f t="shared" si="528"/>
        <v>45583</v>
      </c>
      <c r="AP618" s="9"/>
      <c r="AQ618" s="2">
        <f t="shared" si="517"/>
        <v>-7</v>
      </c>
      <c r="AR618" s="12">
        <f t="shared" si="529"/>
        <v>-7</v>
      </c>
      <c r="AS618" t="s">
        <v>5567</v>
      </c>
      <c r="AT618" t="str">
        <f t="shared" si="530"/>
        <v>생산완료(-7)</v>
      </c>
    </row>
    <row r="619" spans="2:46" x14ac:dyDescent="0.3">
      <c r="B619" s="2" t="s">
        <v>5418</v>
      </c>
      <c r="C619" s="7">
        <v>-4</v>
      </c>
      <c r="D619" s="2" t="s">
        <v>5451</v>
      </c>
      <c r="E619" s="2"/>
      <c r="F619" s="2"/>
      <c r="G619" s="2" t="s">
        <v>5451</v>
      </c>
      <c r="H619" s="2" t="s">
        <v>1008</v>
      </c>
      <c r="I619" s="2" t="str">
        <f t="shared" si="521"/>
        <v>20241002-2000139116-인쇄</v>
      </c>
      <c r="J619" s="2" t="str">
        <f t="shared" si="522"/>
        <v>20241002-2000139116-합지</v>
      </c>
      <c r="K619" s="2" t="str">
        <f t="shared" si="523"/>
        <v>20241002-2000139116-분단</v>
      </c>
      <c r="L619" s="2" t="str">
        <f t="shared" si="524"/>
        <v>20241002-2000139116-제대</v>
      </c>
      <c r="M619" s="2" t="str">
        <f>VLOOKUP(H619, '쿼리1'!$A:$R, 17, 0)</f>
        <v>단면1도-meal 밀(공용봉투_175)</v>
      </c>
      <c r="N619" s="2" t="str">
        <f>VLOOKUP(H619, '쿼리1'!$A:$P, 15, 0)</f>
        <v>PP튜브(투명)45</v>
      </c>
      <c r="O619" s="2">
        <v>2000139116</v>
      </c>
      <c r="P619" s="2" t="str">
        <f>VLOOKUP(H619, '쿼리1'!$A:$R, 17, 0)</f>
        <v>단면1도-meal 밀(공용봉투_175)</v>
      </c>
      <c r="Q619" s="4">
        <f>VLOOKUP(H619, '쿼리1'!$A:$U, 20, 0)</f>
        <v>50000</v>
      </c>
      <c r="R619" s="2" t="s">
        <v>31</v>
      </c>
      <c r="S619" s="2" t="s">
        <v>5397</v>
      </c>
      <c r="T619" s="2" t="s">
        <v>5397</v>
      </c>
      <c r="U619" s="2" t="s">
        <v>31</v>
      </c>
      <c r="V619" s="3">
        <v>45573</v>
      </c>
      <c r="W619" s="3">
        <v>45577</v>
      </c>
      <c r="X619" s="6" t="str">
        <f t="shared" ref="X619:X621" si="551">IFERROR(IF(W619-V619&gt;0, "+" &amp; (W619-V619), W619-V619), "X")</f>
        <v>+4</v>
      </c>
      <c r="Y619" s="2" t="s">
        <v>5388</v>
      </c>
      <c r="Z619" s="3" t="s">
        <v>5388</v>
      </c>
      <c r="AA619" s="6" t="str">
        <f t="shared" ref="AA619:AA638" si="552">IFERROR(Z619-Y619, "X")</f>
        <v>X</v>
      </c>
      <c r="AB619" s="3" t="s">
        <v>5388</v>
      </c>
      <c r="AC619" s="2" t="s">
        <v>5388</v>
      </c>
      <c r="AD619" s="6" t="str">
        <f t="shared" ref="AD619:AD625" si="553">IFERROR(AC619-AB619, "X")</f>
        <v>X</v>
      </c>
      <c r="AE619" s="3">
        <v>45576</v>
      </c>
      <c r="AF619" s="3">
        <v>45580</v>
      </c>
      <c r="AG619" s="2" t="str">
        <f t="shared" si="547"/>
        <v>+4</v>
      </c>
      <c r="AH619" s="3">
        <v>45580</v>
      </c>
      <c r="AI619" s="3">
        <f t="shared" si="548"/>
        <v>45576</v>
      </c>
      <c r="AJ619" s="3"/>
      <c r="AK619" s="2">
        <f t="shared" si="525"/>
        <v>-4</v>
      </c>
      <c r="AL619" s="2" t="s">
        <v>5567</v>
      </c>
      <c r="AM619" s="2" t="str">
        <f t="shared" si="526"/>
        <v>생산완료(-4)</v>
      </c>
      <c r="AN619" s="9">
        <f t="shared" si="527"/>
        <v>45643</v>
      </c>
      <c r="AO619" s="9">
        <f t="shared" si="528"/>
        <v>45642</v>
      </c>
      <c r="AP619" s="9"/>
      <c r="AQ619" s="2">
        <f t="shared" si="517"/>
        <v>-1</v>
      </c>
      <c r="AR619" s="12">
        <f t="shared" si="529"/>
        <v>-1</v>
      </c>
      <c r="AS619" t="s">
        <v>5567</v>
      </c>
      <c r="AT619" t="str">
        <f t="shared" si="530"/>
        <v>생산완료(-1)</v>
      </c>
    </row>
    <row r="620" spans="2:46" x14ac:dyDescent="0.3">
      <c r="B620" s="2" t="s">
        <v>5436</v>
      </c>
      <c r="C620" s="7">
        <v>-7</v>
      </c>
      <c r="D620" s="2" t="s">
        <v>5451</v>
      </c>
      <c r="E620" s="2"/>
      <c r="F620" s="2"/>
      <c r="G620" s="2" t="s">
        <v>5430</v>
      </c>
      <c r="H620" s="2" t="s">
        <v>1234</v>
      </c>
      <c r="I620" s="2" t="str">
        <f t="shared" si="521"/>
        <v>20241002-2000141610-인쇄</v>
      </c>
      <c r="J620" s="2" t="str">
        <f t="shared" si="522"/>
        <v>20241002-2000141610-합지</v>
      </c>
      <c r="K620" s="2" t="str">
        <f t="shared" si="523"/>
        <v>20241002-2000141610-분단</v>
      </c>
      <c r="L620" s="2" t="str">
        <f t="shared" si="524"/>
        <v>20241002-2000141610-제대</v>
      </c>
      <c r="M620" s="2" t="str">
        <f>VLOOKUP(H620, '쿼리1'!$A:$R, 17, 0)</f>
        <v>양면2도-화덕구이 고구마 말랭이 5개입</v>
      </c>
      <c r="N620" s="2" t="str">
        <f>VLOOKUP(H620, '쿼리1'!$A:$P, 15, 0)</f>
        <v>PP튜브(투명)60</v>
      </c>
      <c r="O620" s="2">
        <v>2000141610</v>
      </c>
      <c r="P620" s="2" t="str">
        <f>VLOOKUP(H620, '쿼리1'!$A:$R, 17, 0)</f>
        <v>양면2도-화덕구이 고구마 말랭이 5개입</v>
      </c>
      <c r="Q620" s="4">
        <f>VLOOKUP(H620, '쿼리1'!$A:$U, 20, 0)</f>
        <v>5111</v>
      </c>
      <c r="R620" s="2" t="s">
        <v>31</v>
      </c>
      <c r="S620" s="2" t="s">
        <v>5397</v>
      </c>
      <c r="T620" s="2" t="s">
        <v>5397</v>
      </c>
      <c r="U620" s="2" t="s">
        <v>31</v>
      </c>
      <c r="V620" s="3">
        <v>45573</v>
      </c>
      <c r="W620" s="3">
        <v>45577</v>
      </c>
      <c r="X620" s="6" t="str">
        <f t="shared" si="551"/>
        <v>+4</v>
      </c>
      <c r="Y620" s="2" t="s">
        <v>5388</v>
      </c>
      <c r="Z620" s="3" t="s">
        <v>5388</v>
      </c>
      <c r="AA620" s="6" t="str">
        <f t="shared" si="552"/>
        <v>X</v>
      </c>
      <c r="AB620" s="3" t="s">
        <v>5388</v>
      </c>
      <c r="AC620" s="2" t="s">
        <v>5388</v>
      </c>
      <c r="AD620" s="6" t="str">
        <f t="shared" si="553"/>
        <v>X</v>
      </c>
      <c r="AE620" s="3">
        <v>45575</v>
      </c>
      <c r="AF620" s="3">
        <v>45582</v>
      </c>
      <c r="AG620" s="2" t="str">
        <f t="shared" si="547"/>
        <v>+7</v>
      </c>
      <c r="AH620" s="3">
        <v>45582</v>
      </c>
      <c r="AI620" s="3">
        <f t="shared" si="548"/>
        <v>45575</v>
      </c>
      <c r="AJ620" s="3"/>
      <c r="AK620" s="2">
        <f t="shared" si="525"/>
        <v>-7</v>
      </c>
      <c r="AL620" s="2" t="s">
        <v>5567</v>
      </c>
      <c r="AM620" s="2" t="str">
        <f t="shared" si="526"/>
        <v>생산완료(-7)</v>
      </c>
      <c r="AN620" s="9">
        <f t="shared" si="527"/>
        <v>45582</v>
      </c>
      <c r="AO620" s="9">
        <f t="shared" si="528"/>
        <v>45575</v>
      </c>
      <c r="AP620" s="9"/>
      <c r="AQ620" s="2">
        <f t="shared" si="517"/>
        <v>-7</v>
      </c>
      <c r="AR620" s="12">
        <f t="shared" si="529"/>
        <v>-7</v>
      </c>
      <c r="AS620" t="s">
        <v>5567</v>
      </c>
      <c r="AT620" t="str">
        <f t="shared" si="530"/>
        <v>생산완료(-7)</v>
      </c>
    </row>
    <row r="621" spans="2:46" x14ac:dyDescent="0.3">
      <c r="B621" s="2" t="s">
        <v>5590</v>
      </c>
      <c r="C621" s="7">
        <v>-23</v>
      </c>
      <c r="D621" s="2" t="s">
        <v>5444</v>
      </c>
      <c r="E621" s="2"/>
      <c r="F621" s="2"/>
      <c r="G621" s="2" t="s">
        <v>5446</v>
      </c>
      <c r="H621" s="2" t="s">
        <v>2909</v>
      </c>
      <c r="I621" s="2" t="str">
        <f t="shared" si="521"/>
        <v>20241002-2000144659-인쇄</v>
      </c>
      <c r="J621" s="2" t="str">
        <f t="shared" si="522"/>
        <v>20241002-2000144659-합지</v>
      </c>
      <c r="K621" s="2" t="str">
        <f t="shared" si="523"/>
        <v>20241002-2000144659-분단</v>
      </c>
      <c r="L621" s="2" t="str">
        <f t="shared" si="524"/>
        <v>20241002-2000144659-제대</v>
      </c>
      <c r="M621" s="2" t="str">
        <f>VLOOKUP(H621, '쿼리1'!$A:$R, 17, 0)</f>
        <v>1도-듀레베이커리</v>
      </c>
      <c r="N621" s="2" t="str">
        <f>VLOOKUP(H621, '쿼리1'!$A:$P, 15, 0)</f>
        <v>CPP(투명)40</v>
      </c>
      <c r="O621" s="2">
        <v>2000144659</v>
      </c>
      <c r="P621" s="2" t="str">
        <f>VLOOKUP(H621, '쿼리1'!$A:$R, 17, 0)</f>
        <v>1도-듀레베이커리</v>
      </c>
      <c r="Q621" s="4">
        <f>VLOOKUP(H621, '쿼리1'!$A:$U, 20, 0)</f>
        <v>35714</v>
      </c>
      <c r="R621" s="2" t="s">
        <v>31</v>
      </c>
      <c r="S621" s="2" t="s">
        <v>5397</v>
      </c>
      <c r="T621" s="2" t="s">
        <v>5397</v>
      </c>
      <c r="U621" s="2" t="s">
        <v>31</v>
      </c>
      <c r="V621" s="3">
        <v>45575</v>
      </c>
      <c r="W621" s="3">
        <v>45585</v>
      </c>
      <c r="X621" s="6" t="str">
        <f t="shared" si="551"/>
        <v>+10</v>
      </c>
      <c r="Y621" s="2" t="s">
        <v>5388</v>
      </c>
      <c r="Z621" s="3" t="s">
        <v>5388</v>
      </c>
      <c r="AA621" s="6" t="str">
        <f t="shared" si="552"/>
        <v>X</v>
      </c>
      <c r="AB621" s="3" t="s">
        <v>5388</v>
      </c>
      <c r="AC621" s="2" t="s">
        <v>5388</v>
      </c>
      <c r="AD621" s="6" t="str">
        <f t="shared" si="553"/>
        <v>X</v>
      </c>
      <c r="AE621" s="3">
        <v>45579</v>
      </c>
      <c r="AF621" s="3">
        <v>45602</v>
      </c>
      <c r="AG621" s="2" t="str">
        <f t="shared" si="547"/>
        <v>+23</v>
      </c>
      <c r="AH621" s="3">
        <v>45602</v>
      </c>
      <c r="AI621" s="3">
        <f t="shared" si="548"/>
        <v>45579</v>
      </c>
      <c r="AJ621" s="3"/>
      <c r="AK621" s="2">
        <f t="shared" si="525"/>
        <v>-23</v>
      </c>
      <c r="AL621" s="2" t="s">
        <v>5567</v>
      </c>
      <c r="AM621" s="2" t="str">
        <f t="shared" si="526"/>
        <v>생산완료(-23)</v>
      </c>
      <c r="AN621" s="9">
        <f t="shared" si="527"/>
        <v>45602</v>
      </c>
      <c r="AO621" s="9">
        <f t="shared" si="528"/>
        <v>45579</v>
      </c>
      <c r="AP621" s="9"/>
      <c r="AQ621" s="2">
        <f t="shared" si="517"/>
        <v>-23</v>
      </c>
      <c r="AR621" s="12">
        <f t="shared" si="529"/>
        <v>-23</v>
      </c>
      <c r="AS621" t="s">
        <v>5567</v>
      </c>
      <c r="AT621" t="str">
        <f t="shared" si="530"/>
        <v>생산완료(-23)</v>
      </c>
    </row>
    <row r="622" spans="2:46" x14ac:dyDescent="0.3">
      <c r="B622" s="2" t="s">
        <v>5424</v>
      </c>
      <c r="C622" s="7">
        <v>2</v>
      </c>
      <c r="D622" s="2" t="s">
        <v>5496</v>
      </c>
      <c r="E622" s="2"/>
      <c r="F622" s="2"/>
      <c r="G622" s="2" t="s">
        <v>5416</v>
      </c>
      <c r="H622" s="2" t="s">
        <v>399</v>
      </c>
      <c r="I622" s="2" t="str">
        <f t="shared" si="521"/>
        <v>20241002-2000145495-인쇄</v>
      </c>
      <c r="J622" s="2" t="str">
        <f t="shared" si="522"/>
        <v>20241002-2000145495-합지</v>
      </c>
      <c r="K622" s="2" t="str">
        <f t="shared" si="523"/>
        <v>20241002-2000145495-분단</v>
      </c>
      <c r="L622" s="2" t="str">
        <f t="shared" si="524"/>
        <v>20241002-2000145495-제대</v>
      </c>
      <c r="M622" s="2" t="str">
        <f>VLOOKUP(H622, '쿼리1'!$A:$R, 17, 0)</f>
        <v>8도(전4/후4)-강릉사임당인절미(쇼핑백)</v>
      </c>
      <c r="N622" s="2" t="str">
        <f>VLOOKUP(H622, '쿼리1'!$A:$P, 15, 0)</f>
        <v>HD튜브(아이보리)110</v>
      </c>
      <c r="O622" s="2">
        <v>2000145495</v>
      </c>
      <c r="P622" s="2" t="str">
        <f>VLOOKUP(H622, '쿼리1'!$A:$R, 17, 0)</f>
        <v>8도(전4/후4)-강릉사임당인절미(쇼핑백)</v>
      </c>
      <c r="Q622" s="4">
        <f>VLOOKUP(H622, '쿼리1'!$A:$U, 20, 0)</f>
        <v>20833</v>
      </c>
      <c r="R622" s="2" t="s">
        <v>5399</v>
      </c>
      <c r="S622" s="2" t="s">
        <v>5397</v>
      </c>
      <c r="T622" s="2" t="s">
        <v>5397</v>
      </c>
      <c r="U622" s="2" t="s">
        <v>31</v>
      </c>
      <c r="V622" s="3">
        <v>45573</v>
      </c>
      <c r="W622" s="5" t="s">
        <v>5396</v>
      </c>
      <c r="X622" s="6">
        <f t="shared" ref="X622:X623" ca="1" si="554">TODAY()-V622</f>
        <v>83</v>
      </c>
      <c r="Y622" s="2" t="s">
        <v>5388</v>
      </c>
      <c r="Z622" s="3" t="s">
        <v>5388</v>
      </c>
      <c r="AA622" s="6" t="str">
        <f t="shared" si="552"/>
        <v>X</v>
      </c>
      <c r="AB622" s="3" t="s">
        <v>5388</v>
      </c>
      <c r="AC622" s="2" t="s">
        <v>5388</v>
      </c>
      <c r="AD622" s="6" t="str">
        <f t="shared" si="553"/>
        <v>X</v>
      </c>
      <c r="AE622" s="3">
        <v>45575</v>
      </c>
      <c r="AF622" s="3">
        <v>45573</v>
      </c>
      <c r="AG622" s="2">
        <f t="shared" si="547"/>
        <v>-2</v>
      </c>
      <c r="AH622" s="3">
        <v>45573</v>
      </c>
      <c r="AI622" s="3">
        <f t="shared" si="548"/>
        <v>45575</v>
      </c>
      <c r="AJ622" s="3"/>
      <c r="AK622" s="2" t="str">
        <f t="shared" si="525"/>
        <v>+2</v>
      </c>
      <c r="AL622" s="2" t="s">
        <v>5567</v>
      </c>
      <c r="AM622" s="2" t="str">
        <f t="shared" si="526"/>
        <v>생산완료(+2)</v>
      </c>
      <c r="AN622" s="9">
        <f t="shared" si="527"/>
        <v>45573</v>
      </c>
      <c r="AO622" s="9">
        <f t="shared" si="528"/>
        <v>45575</v>
      </c>
      <c r="AP622" s="9"/>
      <c r="AQ622" s="2">
        <f t="shared" si="517"/>
        <v>2</v>
      </c>
      <c r="AR622" s="12" t="str">
        <f t="shared" si="529"/>
        <v>+2</v>
      </c>
      <c r="AS622" t="s">
        <v>5567</v>
      </c>
      <c r="AT622" t="str">
        <f t="shared" si="530"/>
        <v>생산완료(+2)</v>
      </c>
    </row>
    <row r="623" spans="2:46" x14ac:dyDescent="0.3">
      <c r="B623" s="2" t="s">
        <v>5439</v>
      </c>
      <c r="C623" s="7">
        <v>-8</v>
      </c>
      <c r="D623" s="2" t="s">
        <v>5489</v>
      </c>
      <c r="E623" s="2"/>
      <c r="F623" s="2"/>
      <c r="G623" s="2" t="s">
        <v>5443</v>
      </c>
      <c r="H623" s="2" t="s">
        <v>2059</v>
      </c>
      <c r="I623" s="2" t="str">
        <f t="shared" si="521"/>
        <v>20241002-2000150149-인쇄</v>
      </c>
      <c r="J623" s="2" t="str">
        <f t="shared" si="522"/>
        <v>20241002-2000150149-합지</v>
      </c>
      <c r="K623" s="2" t="str">
        <f t="shared" si="523"/>
        <v>20241002-2000150149-분단</v>
      </c>
      <c r="L623" s="2" t="str">
        <f t="shared" si="524"/>
        <v>20241002-2000150149-제대</v>
      </c>
      <c r="M623" s="2" t="str">
        <f>VLOOKUP(H623, '쿼리1'!$A:$R, 17, 0)</f>
        <v>단면1도-노벨유통-닭꼬치(냉동)-사이즈변경</v>
      </c>
      <c r="N623" s="2" t="str">
        <f>VLOOKUP(H623, '쿼리1'!$A:$P, 15, 0)</f>
        <v>PE튜브(투명)30</v>
      </c>
      <c r="O623" s="2">
        <v>2000150149</v>
      </c>
      <c r="P623" s="2" t="str">
        <f>VLOOKUP(H623, '쿼리1'!$A:$R, 17, 0)</f>
        <v>단면1도-노벨유통-닭꼬치(냉동)-사이즈변경</v>
      </c>
      <c r="Q623" s="4">
        <f>VLOOKUP(H623, '쿼리1'!$A:$U, 20, 0)</f>
        <v>10000</v>
      </c>
      <c r="R623" s="2" t="s">
        <v>5399</v>
      </c>
      <c r="S623" s="2" t="s">
        <v>5397</v>
      </c>
      <c r="T623" s="2" t="s">
        <v>5397</v>
      </c>
      <c r="U623" s="2" t="s">
        <v>31</v>
      </c>
      <c r="V623" s="3">
        <v>45569</v>
      </c>
      <c r="W623" s="5" t="s">
        <v>5396</v>
      </c>
      <c r="X623" s="6">
        <f t="shared" ca="1" si="554"/>
        <v>87</v>
      </c>
      <c r="Y623" s="2" t="s">
        <v>5388</v>
      </c>
      <c r="Z623" s="3" t="s">
        <v>5388</v>
      </c>
      <c r="AA623" s="6" t="str">
        <f t="shared" si="552"/>
        <v>X</v>
      </c>
      <c r="AB623" s="3" t="s">
        <v>5388</v>
      </c>
      <c r="AC623" s="2" t="s">
        <v>5388</v>
      </c>
      <c r="AD623" s="6" t="str">
        <f t="shared" si="553"/>
        <v>X</v>
      </c>
      <c r="AE623" s="3">
        <v>45573</v>
      </c>
      <c r="AF623" s="3">
        <v>45581</v>
      </c>
      <c r="AG623" s="2" t="str">
        <f t="shared" si="547"/>
        <v>+8</v>
      </c>
      <c r="AH623" s="3">
        <v>45581</v>
      </c>
      <c r="AI623" s="3">
        <f t="shared" si="548"/>
        <v>45573</v>
      </c>
      <c r="AJ623" s="3"/>
      <c r="AK623" s="2">
        <f t="shared" si="525"/>
        <v>-8</v>
      </c>
      <c r="AL623" s="2" t="s">
        <v>5567</v>
      </c>
      <c r="AM623" s="2" t="str">
        <f t="shared" si="526"/>
        <v>생산완료(-8)</v>
      </c>
      <c r="AN623" s="9">
        <f t="shared" si="527"/>
        <v>45581</v>
      </c>
      <c r="AO623" s="9">
        <f t="shared" si="528"/>
        <v>45573</v>
      </c>
      <c r="AP623" s="9"/>
      <c r="AQ623" s="2">
        <f t="shared" si="517"/>
        <v>-8</v>
      </c>
      <c r="AR623" s="12">
        <f t="shared" si="529"/>
        <v>-8</v>
      </c>
      <c r="AS623" t="s">
        <v>5567</v>
      </c>
      <c r="AT623" t="str">
        <f t="shared" si="530"/>
        <v>생산완료(-8)</v>
      </c>
    </row>
    <row r="624" spans="2:46" x14ac:dyDescent="0.3">
      <c r="B624" s="2" t="s">
        <v>5412</v>
      </c>
      <c r="C624" s="7">
        <v>1</v>
      </c>
      <c r="D624" s="2" t="s">
        <v>5412</v>
      </c>
      <c r="E624" s="2"/>
      <c r="F624" s="2"/>
      <c r="G624" s="2" t="s">
        <v>5418</v>
      </c>
      <c r="H624" s="2" t="s">
        <v>825</v>
      </c>
      <c r="I624" s="2" t="str">
        <f t="shared" si="521"/>
        <v>20241002-2000158420-인쇄</v>
      </c>
      <c r="J624" s="2" t="str">
        <f t="shared" si="522"/>
        <v>20241002-2000158420-합지</v>
      </c>
      <c r="K624" s="2" t="str">
        <f t="shared" si="523"/>
        <v>20241002-2000158420-분단</v>
      </c>
      <c r="L624" s="2" t="str">
        <f t="shared" si="524"/>
        <v>20241002-2000158420-제대</v>
      </c>
      <c r="M624" s="2" t="str">
        <f>VLOOKUP(H624, '쿼리1'!$A:$R, 17, 0)</f>
        <v>1도-듀레베이커리)빵2개</v>
      </c>
      <c r="N624" s="2" t="str">
        <f>VLOOKUP(H624, '쿼리1'!$A:$P, 15, 0)</f>
        <v>OPP(투명)40</v>
      </c>
      <c r="O624" s="2">
        <v>2000158420</v>
      </c>
      <c r="P624" s="2" t="str">
        <f>VLOOKUP(H624, '쿼리1'!$A:$R, 17, 0)</f>
        <v>1도-듀레베이커리)빵2개</v>
      </c>
      <c r="Q624" s="4">
        <f>VLOOKUP(H624, '쿼리1'!$A:$U, 20, 0)</f>
        <v>26666</v>
      </c>
      <c r="R624" s="2" t="s">
        <v>31</v>
      </c>
      <c r="S624" s="2" t="s">
        <v>5397</v>
      </c>
      <c r="T624" s="2" t="s">
        <v>5397</v>
      </c>
      <c r="U624" s="2" t="s">
        <v>31</v>
      </c>
      <c r="V624" s="3">
        <v>45573</v>
      </c>
      <c r="W624" s="3">
        <v>45574</v>
      </c>
      <c r="X624" s="6" t="str">
        <f t="shared" ref="X624:X629" si="555">IFERROR(IF(W624-V624&gt;0, "+" &amp; (W624-V624), W624-V624), "X")</f>
        <v>+1</v>
      </c>
      <c r="Y624" s="2" t="s">
        <v>5388</v>
      </c>
      <c r="Z624" s="3" t="s">
        <v>5388</v>
      </c>
      <c r="AA624" s="6" t="str">
        <f t="shared" si="552"/>
        <v>X</v>
      </c>
      <c r="AB624" s="3" t="s">
        <v>5388</v>
      </c>
      <c r="AC624" s="2" t="s">
        <v>5388</v>
      </c>
      <c r="AD624" s="6" t="str">
        <f t="shared" si="553"/>
        <v>X</v>
      </c>
      <c r="AE624" s="3">
        <v>45575</v>
      </c>
      <c r="AF624" s="3">
        <v>45571</v>
      </c>
      <c r="AG624" s="2">
        <f t="shared" si="547"/>
        <v>-4</v>
      </c>
      <c r="AH624" s="3">
        <v>45574</v>
      </c>
      <c r="AI624" s="3">
        <f t="shared" si="548"/>
        <v>45575</v>
      </c>
      <c r="AJ624" s="3"/>
      <c r="AK624" s="2" t="str">
        <f t="shared" si="525"/>
        <v>+1</v>
      </c>
      <c r="AL624" s="2" t="s">
        <v>5567</v>
      </c>
      <c r="AM624" s="2" t="str">
        <f t="shared" si="526"/>
        <v>생산완료(+1)</v>
      </c>
      <c r="AN624" s="9">
        <f t="shared" si="527"/>
        <v>45574</v>
      </c>
      <c r="AO624" s="9">
        <f t="shared" si="528"/>
        <v>45575</v>
      </c>
      <c r="AP624" s="9"/>
      <c r="AQ624" s="2">
        <f t="shared" si="517"/>
        <v>1</v>
      </c>
      <c r="AR624" s="12" t="str">
        <f t="shared" si="529"/>
        <v>+1</v>
      </c>
      <c r="AS624" t="s">
        <v>5567</v>
      </c>
      <c r="AT624" t="str">
        <f t="shared" si="530"/>
        <v>생산완료(+1)</v>
      </c>
    </row>
    <row r="625" spans="2:46" x14ac:dyDescent="0.3">
      <c r="B625" s="2" t="s">
        <v>5421</v>
      </c>
      <c r="C625" s="7">
        <v>5</v>
      </c>
      <c r="D625" s="2" t="s">
        <v>5405</v>
      </c>
      <c r="E625" s="2"/>
      <c r="F625" s="2"/>
      <c r="G625" s="2" t="s">
        <v>5436</v>
      </c>
      <c r="H625" s="2" t="s">
        <v>827</v>
      </c>
      <c r="I625" s="2" t="str">
        <f t="shared" si="521"/>
        <v>20241002-2000158422-인쇄</v>
      </c>
      <c r="J625" s="2" t="str">
        <f t="shared" si="522"/>
        <v>20241002-2000158422-합지</v>
      </c>
      <c r="K625" s="2" t="str">
        <f t="shared" si="523"/>
        <v>20241002-2000158422-분단</v>
      </c>
      <c r="L625" s="2" t="str">
        <f t="shared" si="524"/>
        <v>20241002-2000158422-제대</v>
      </c>
      <c r="M625" s="2" t="str">
        <f>VLOOKUP(H625, '쿼리1'!$A:$R, 17, 0)</f>
        <v>1도-듀레베이커리)OPP180</v>
      </c>
      <c r="N625" s="2" t="str">
        <f>VLOOKUP(H625, '쿼리1'!$A:$P, 15, 0)</f>
        <v>OPP(투명)40</v>
      </c>
      <c r="O625" s="2">
        <v>2000158422</v>
      </c>
      <c r="P625" s="2" t="str">
        <f>VLOOKUP(H625, '쿼리1'!$A:$R, 17, 0)</f>
        <v>1도-듀레베이커리)OPP180</v>
      </c>
      <c r="Q625" s="4">
        <f>VLOOKUP(H625, '쿼리1'!$A:$U, 20, 0)</f>
        <v>33333</v>
      </c>
      <c r="R625" s="2" t="s">
        <v>31</v>
      </c>
      <c r="S625" s="2" t="s">
        <v>5397</v>
      </c>
      <c r="T625" s="2" t="s">
        <v>5397</v>
      </c>
      <c r="U625" s="2" t="s">
        <v>31</v>
      </c>
      <c r="V625" s="3">
        <v>45575</v>
      </c>
      <c r="W625" s="3">
        <v>45574</v>
      </c>
      <c r="X625" s="6">
        <f t="shared" si="555"/>
        <v>-1</v>
      </c>
      <c r="Y625" s="2" t="s">
        <v>5388</v>
      </c>
      <c r="Z625" s="3" t="s">
        <v>5388</v>
      </c>
      <c r="AA625" s="6" t="str">
        <f t="shared" si="552"/>
        <v>X</v>
      </c>
      <c r="AB625" s="3" t="s">
        <v>5388</v>
      </c>
      <c r="AC625" s="2" t="s">
        <v>5388</v>
      </c>
      <c r="AD625" s="6" t="str">
        <f t="shared" si="553"/>
        <v>X</v>
      </c>
      <c r="AE625" s="3">
        <v>45579</v>
      </c>
      <c r="AF625" s="3">
        <v>45572</v>
      </c>
      <c r="AG625" s="2">
        <f t="shared" si="547"/>
        <v>-7</v>
      </c>
      <c r="AH625" s="3">
        <v>45574</v>
      </c>
      <c r="AI625" s="3">
        <f t="shared" si="548"/>
        <v>45579</v>
      </c>
      <c r="AJ625" s="3"/>
      <c r="AK625" s="2" t="str">
        <f t="shared" si="525"/>
        <v>+5</v>
      </c>
      <c r="AL625" s="2" t="s">
        <v>5567</v>
      </c>
      <c r="AM625" s="2" t="str">
        <f t="shared" si="526"/>
        <v>생산완료(+5)</v>
      </c>
      <c r="AN625" s="9">
        <f t="shared" si="527"/>
        <v>45590</v>
      </c>
      <c r="AO625" s="9">
        <f t="shared" si="528"/>
        <v>45590</v>
      </c>
      <c r="AP625" s="9"/>
      <c r="AQ625" s="2">
        <f t="shared" si="517"/>
        <v>0</v>
      </c>
      <c r="AR625" s="12">
        <f t="shared" si="529"/>
        <v>0</v>
      </c>
      <c r="AS625" t="s">
        <v>5567</v>
      </c>
      <c r="AT625" t="str">
        <f t="shared" si="530"/>
        <v>생산완료(0)</v>
      </c>
    </row>
    <row r="626" spans="2:46" x14ac:dyDescent="0.3">
      <c r="B626" s="2" t="s">
        <v>5414</v>
      </c>
      <c r="C626" s="7">
        <v>-9</v>
      </c>
      <c r="D626" s="2" t="s">
        <v>5432</v>
      </c>
      <c r="E626" s="2"/>
      <c r="F626" s="2" t="s">
        <v>5419</v>
      </c>
      <c r="G626" s="2"/>
      <c r="H626" s="2" t="s">
        <v>4660</v>
      </c>
      <c r="I626" s="2" t="str">
        <f t="shared" si="521"/>
        <v>20241002-2000159648-인쇄</v>
      </c>
      <c r="J626" s="2" t="str">
        <f t="shared" si="522"/>
        <v>20241002-2000159648-합지</v>
      </c>
      <c r="K626" s="2" t="str">
        <f t="shared" si="523"/>
        <v>20241002-2000159648-분단</v>
      </c>
      <c r="L626" s="2" t="str">
        <f t="shared" si="524"/>
        <v>20241002-2000159648-제대</v>
      </c>
      <c r="M626" s="2" t="str">
        <f>VLOOKUP(H626, '쿼리1'!$A:$R, 17, 0)</f>
        <v>1도-SB)샌드위치(소)-오산</v>
      </c>
      <c r="N626" s="2" t="str">
        <f>VLOOKUP(H626, '쿼리1'!$A:$P, 15, 0)</f>
        <v>OPP(보폭스)25</v>
      </c>
      <c r="O626" s="2">
        <v>2000159648</v>
      </c>
      <c r="P626" s="2" t="str">
        <f>VLOOKUP(H626, '쿼리1'!$A:$R, 17, 0)</f>
        <v>1도-SB)샌드위치(소)-오산</v>
      </c>
      <c r="Q626" s="4">
        <f>VLOOKUP(H626, '쿼리1'!$A:$U, 20, 0)</f>
        <v>40</v>
      </c>
      <c r="R626" s="2" t="s">
        <v>31</v>
      </c>
      <c r="S626" s="2" t="s">
        <v>5397</v>
      </c>
      <c r="T626" s="2" t="s">
        <v>31</v>
      </c>
      <c r="U626" s="2" t="s">
        <v>5397</v>
      </c>
      <c r="V626" s="3">
        <v>45569</v>
      </c>
      <c r="W626" s="3">
        <v>45575</v>
      </c>
      <c r="X626" s="6" t="str">
        <f t="shared" si="555"/>
        <v>+6</v>
      </c>
      <c r="Y626" s="3" t="s">
        <v>5388</v>
      </c>
      <c r="Z626" s="3" t="s">
        <v>5388</v>
      </c>
      <c r="AA626" s="6" t="str">
        <f t="shared" si="552"/>
        <v>X</v>
      </c>
      <c r="AB626" s="3">
        <v>45572</v>
      </c>
      <c r="AC626" s="3">
        <v>45581</v>
      </c>
      <c r="AD626" s="6" t="str">
        <f t="shared" ref="AD626:AD627" si="556">IFERROR(IF(AC626-AB626&gt;0, "+" &amp; (AC626-AB626), AC626-AB626), "X")</f>
        <v>+9</v>
      </c>
      <c r="AE626" s="2" t="s">
        <v>5388</v>
      </c>
      <c r="AF626" s="2" t="s">
        <v>5388</v>
      </c>
      <c r="AG626" s="2" t="str">
        <f>IFERROR(AF626-AE626, "X")</f>
        <v>X</v>
      </c>
      <c r="AH626" s="3">
        <v>45581</v>
      </c>
      <c r="AI626" s="3">
        <f t="shared" ref="AI626:AI627" si="557">AB626</f>
        <v>45572</v>
      </c>
      <c r="AJ626" s="3"/>
      <c r="AK626" s="2">
        <f t="shared" si="525"/>
        <v>-9</v>
      </c>
      <c r="AL626" s="2" t="s">
        <v>5567</v>
      </c>
      <c r="AM626" s="2" t="str">
        <f t="shared" si="526"/>
        <v>생산완료(-9)</v>
      </c>
      <c r="AN626" s="9">
        <f t="shared" si="527"/>
        <v>45654</v>
      </c>
      <c r="AO626" s="9">
        <f t="shared" si="528"/>
        <v>45642</v>
      </c>
      <c r="AP626" s="9"/>
      <c r="AQ626" s="2">
        <f t="shared" si="517"/>
        <v>-12</v>
      </c>
      <c r="AR626" s="12">
        <f t="shared" si="529"/>
        <v>-12</v>
      </c>
      <c r="AS626" t="s">
        <v>5567</v>
      </c>
      <c r="AT626" t="str">
        <f t="shared" si="530"/>
        <v>생산완료(-12)</v>
      </c>
    </row>
    <row r="627" spans="2:46" x14ac:dyDescent="0.3">
      <c r="B627" s="2" t="s">
        <v>5483</v>
      </c>
      <c r="C627" s="7">
        <v>-11</v>
      </c>
      <c r="D627" s="2" t="s">
        <v>5432</v>
      </c>
      <c r="E627" s="2"/>
      <c r="F627" s="2" t="s">
        <v>5463</v>
      </c>
      <c r="G627" s="2"/>
      <c r="H627" s="2" t="s">
        <v>4985</v>
      </c>
      <c r="I627" s="2" t="str">
        <f t="shared" si="521"/>
        <v>20241002-2000159650-인쇄</v>
      </c>
      <c r="J627" s="2" t="str">
        <f t="shared" si="522"/>
        <v>20241002-2000159650-합지</v>
      </c>
      <c r="K627" s="2" t="str">
        <f t="shared" si="523"/>
        <v>20241002-2000159650-분단</v>
      </c>
      <c r="L627" s="2" t="str">
        <f t="shared" si="524"/>
        <v>20241002-2000159650-제대</v>
      </c>
      <c r="M627" s="2" t="str">
        <f>VLOOKUP(H627, '쿼리1'!$A:$R, 17, 0)</f>
        <v>1도-SB)샌드위치(대)-오산</v>
      </c>
      <c r="N627" s="2" t="str">
        <f>VLOOKUP(H627, '쿼리1'!$A:$P, 15, 0)</f>
        <v>OPP(보폭스)25</v>
      </c>
      <c r="O627" s="2">
        <v>2000159650</v>
      </c>
      <c r="P627" s="2" t="str">
        <f>VLOOKUP(H627, '쿼리1'!$A:$R, 17, 0)</f>
        <v>1도-SB)샌드위치(대)-오산</v>
      </c>
      <c r="Q627" s="4">
        <f>VLOOKUP(H627, '쿼리1'!$A:$U, 20, 0)</f>
        <v>40</v>
      </c>
      <c r="R627" s="2" t="s">
        <v>31</v>
      </c>
      <c r="S627" s="2" t="s">
        <v>5397</v>
      </c>
      <c r="T627" s="2" t="s">
        <v>31</v>
      </c>
      <c r="U627" s="2" t="s">
        <v>5397</v>
      </c>
      <c r="V627" s="3">
        <v>45569</v>
      </c>
      <c r="W627" s="3">
        <v>45575</v>
      </c>
      <c r="X627" s="6" t="str">
        <f t="shared" si="555"/>
        <v>+6</v>
      </c>
      <c r="Y627" s="3" t="s">
        <v>5388</v>
      </c>
      <c r="Z627" s="3" t="s">
        <v>5388</v>
      </c>
      <c r="AA627" s="6" t="str">
        <f t="shared" si="552"/>
        <v>X</v>
      </c>
      <c r="AB627" s="3">
        <v>45572</v>
      </c>
      <c r="AC627" s="3">
        <v>45583</v>
      </c>
      <c r="AD627" s="6" t="str">
        <f t="shared" si="556"/>
        <v>+11</v>
      </c>
      <c r="AE627" s="2" t="s">
        <v>5388</v>
      </c>
      <c r="AF627" s="2" t="s">
        <v>5388</v>
      </c>
      <c r="AG627" s="2" t="str">
        <f>IFERROR(AF627-AE627, "X")</f>
        <v>X</v>
      </c>
      <c r="AH627" s="3">
        <v>45583</v>
      </c>
      <c r="AI627" s="3">
        <f t="shared" si="557"/>
        <v>45572</v>
      </c>
      <c r="AJ627" s="3"/>
      <c r="AK627" s="2">
        <f t="shared" si="525"/>
        <v>-11</v>
      </c>
      <c r="AL627" s="2" t="s">
        <v>5567</v>
      </c>
      <c r="AM627" s="2" t="str">
        <f t="shared" si="526"/>
        <v>생산완료(-11)</v>
      </c>
      <c r="AN627" s="9">
        <f t="shared" si="527"/>
        <v>45625</v>
      </c>
      <c r="AO627" s="9">
        <f t="shared" si="528"/>
        <v>45604</v>
      </c>
      <c r="AP627" s="9"/>
      <c r="AQ627" s="2">
        <f t="shared" si="517"/>
        <v>-21</v>
      </c>
      <c r="AR627" s="12">
        <f t="shared" si="529"/>
        <v>-21</v>
      </c>
      <c r="AS627" t="s">
        <v>5567</v>
      </c>
      <c r="AT627" t="str">
        <f t="shared" si="530"/>
        <v>생산완료(-21)</v>
      </c>
    </row>
    <row r="628" spans="2:46" x14ac:dyDescent="0.3">
      <c r="B628" s="2" t="s">
        <v>5425</v>
      </c>
      <c r="C628" s="7">
        <v>17</v>
      </c>
      <c r="D628" s="2" t="s">
        <v>5432</v>
      </c>
      <c r="E628" s="2"/>
      <c r="F628" s="2"/>
      <c r="G628" s="2"/>
      <c r="H628" s="2" t="s">
        <v>3998</v>
      </c>
      <c r="I628" s="2" t="str">
        <f t="shared" si="521"/>
        <v>20241002-2000163227-인쇄</v>
      </c>
      <c r="J628" s="2" t="str">
        <f t="shared" si="522"/>
        <v>20241002-2000163227-합지</v>
      </c>
      <c r="K628" s="2" t="str">
        <f t="shared" si="523"/>
        <v>20241002-2000163227-분단</v>
      </c>
      <c r="L628" s="2" t="str">
        <f t="shared" si="524"/>
        <v>20241002-2000163227-제대</v>
      </c>
      <c r="M628" s="2" t="str">
        <f>VLOOKUP(H628, '쿼리1'!$A:$R, 17, 0)</f>
        <v>1도-듀레베이커리)위생봉투(대)</v>
      </c>
      <c r="N628" s="2" t="str">
        <f>VLOOKUP(H628, '쿼리1'!$A:$P, 15, 0)</f>
        <v>HD(반투명)20</v>
      </c>
      <c r="O628" s="2">
        <v>2000163227</v>
      </c>
      <c r="P628" s="2" t="str">
        <f>VLOOKUP(H628, '쿼리1'!$A:$R, 17, 0)</f>
        <v>1도-듀레베이커리)위생봉투(대)</v>
      </c>
      <c r="Q628" s="4">
        <f>VLOOKUP(H628, '쿼리1'!$A:$U, 20, 0)</f>
        <v>30000</v>
      </c>
      <c r="R628" s="2" t="s">
        <v>31</v>
      </c>
      <c r="S628" s="2" t="s">
        <v>5397</v>
      </c>
      <c r="T628" s="2" t="s">
        <v>5397</v>
      </c>
      <c r="U628" s="2" t="s">
        <v>5397</v>
      </c>
      <c r="V628" s="3">
        <v>45573</v>
      </c>
      <c r="W628" s="3">
        <v>45579</v>
      </c>
      <c r="X628" s="6" t="str">
        <f t="shared" si="555"/>
        <v>+6</v>
      </c>
      <c r="Y628" s="2" t="s">
        <v>5388</v>
      </c>
      <c r="Z628" s="2" t="s">
        <v>5388</v>
      </c>
      <c r="AA628" s="6" t="str">
        <f t="shared" si="552"/>
        <v>X</v>
      </c>
      <c r="AB628" s="2" t="s">
        <v>5388</v>
      </c>
      <c r="AC628" s="2" t="s">
        <v>5388</v>
      </c>
      <c r="AD628" s="6" t="str">
        <f t="shared" ref="AD628:AD638" si="558">IFERROR(AC628-AB628, "X")</f>
        <v>X</v>
      </c>
      <c r="AE628" s="2" t="s">
        <v>5388</v>
      </c>
      <c r="AF628" s="2" t="s">
        <v>5388</v>
      </c>
      <c r="AG628" s="2" t="str">
        <f>IFERROR(AF628-AE628, "X")</f>
        <v>X</v>
      </c>
      <c r="AH628" s="3">
        <v>45579</v>
      </c>
      <c r="AI628" s="3">
        <v>45596</v>
      </c>
      <c r="AJ628" s="3"/>
      <c r="AK628" s="2" t="str">
        <f t="shared" si="525"/>
        <v>+17</v>
      </c>
      <c r="AL628" s="2" t="s">
        <v>5567</v>
      </c>
      <c r="AM628" s="2" t="str">
        <f t="shared" si="526"/>
        <v>생산완료(+17)</v>
      </c>
      <c r="AN628" s="9">
        <f t="shared" si="527"/>
        <v>45641</v>
      </c>
      <c r="AO628" s="9">
        <f t="shared" si="528"/>
        <v>45642</v>
      </c>
      <c r="AP628" s="9"/>
      <c r="AQ628" s="2">
        <f t="shared" si="517"/>
        <v>1</v>
      </c>
      <c r="AR628" s="12" t="str">
        <f t="shared" si="529"/>
        <v>+1</v>
      </c>
      <c r="AS628" t="s">
        <v>5567</v>
      </c>
      <c r="AT628" t="str">
        <f t="shared" si="530"/>
        <v>생산완료(+1)</v>
      </c>
    </row>
    <row r="629" spans="2:46" x14ac:dyDescent="0.3">
      <c r="B629" s="2" t="s">
        <v>5406</v>
      </c>
      <c r="C629" s="7">
        <v>-5</v>
      </c>
      <c r="D629" s="2" t="s">
        <v>5424</v>
      </c>
      <c r="E629" s="2"/>
      <c r="F629" s="2"/>
      <c r="G629" s="2" t="s">
        <v>5421</v>
      </c>
      <c r="H629" s="2" t="s">
        <v>532</v>
      </c>
      <c r="I629" s="2" t="str">
        <f t="shared" si="521"/>
        <v>20241002-2000163805-인쇄</v>
      </c>
      <c r="J629" s="2" t="str">
        <f t="shared" si="522"/>
        <v>20241002-2000163805-합지</v>
      </c>
      <c r="K629" s="2" t="str">
        <f t="shared" si="523"/>
        <v>20241002-2000163805-분단</v>
      </c>
      <c r="L629" s="2" t="str">
        <f t="shared" si="524"/>
        <v>20241002-2000163805-제대</v>
      </c>
      <c r="M629" s="2" t="str">
        <f>VLOOKUP(H629, '쿼리1'!$A:$R, 17, 0)</f>
        <v>1도(백색)-PP분리배출(부쉬드노엘)</v>
      </c>
      <c r="N629" s="2" t="str">
        <f>VLOOKUP(H629, '쿼리1'!$A:$P, 15, 0)</f>
        <v>OPP(투명)40</v>
      </c>
      <c r="O629" s="2">
        <v>2000163805</v>
      </c>
      <c r="P629" s="2" t="str">
        <f>VLOOKUP(H629, '쿼리1'!$A:$R, 17, 0)</f>
        <v>1도(백색)-PP분리배출(부쉬드노엘)</v>
      </c>
      <c r="Q629" s="4">
        <f>VLOOKUP(H629, '쿼리1'!$A:$U, 20, 0)</f>
        <v>3333</v>
      </c>
      <c r="R629" s="2" t="s">
        <v>31</v>
      </c>
      <c r="S629" s="2" t="s">
        <v>5397</v>
      </c>
      <c r="T629" s="2" t="s">
        <v>5397</v>
      </c>
      <c r="U629" s="2" t="s">
        <v>31</v>
      </c>
      <c r="V629" s="3">
        <v>45573</v>
      </c>
      <c r="W629" s="3">
        <v>45575</v>
      </c>
      <c r="X629" s="6" t="str">
        <f t="shared" si="555"/>
        <v>+2</v>
      </c>
      <c r="Y629" s="2" t="s">
        <v>5388</v>
      </c>
      <c r="Z629" s="3" t="s">
        <v>5388</v>
      </c>
      <c r="AA629" s="6" t="str">
        <f t="shared" si="552"/>
        <v>X</v>
      </c>
      <c r="AB629" s="3" t="s">
        <v>5388</v>
      </c>
      <c r="AC629" s="2" t="s">
        <v>5388</v>
      </c>
      <c r="AD629" s="6" t="str">
        <f t="shared" si="558"/>
        <v>X</v>
      </c>
      <c r="AE629" s="3">
        <v>45574</v>
      </c>
      <c r="AF629" s="3">
        <v>45579</v>
      </c>
      <c r="AG629" s="2" t="str">
        <f t="shared" ref="AG629:AG633" si="559">IFERROR(IF(AF629-AE629&gt;0, "+" &amp; (AF629-AE629), AF629-AE629), "X")</f>
        <v>+5</v>
      </c>
      <c r="AH629" s="3">
        <v>45579</v>
      </c>
      <c r="AI629" s="3">
        <f t="shared" ref="AI629:AI633" si="560">AE629</f>
        <v>45574</v>
      </c>
      <c r="AJ629" s="3"/>
      <c r="AK629" s="2">
        <f t="shared" si="525"/>
        <v>-5</v>
      </c>
      <c r="AL629" s="2" t="s">
        <v>5567</v>
      </c>
      <c r="AM629" s="2" t="str">
        <f t="shared" si="526"/>
        <v>생산완료(-5)</v>
      </c>
      <c r="AN629" s="9">
        <f t="shared" si="527"/>
        <v>45579</v>
      </c>
      <c r="AO629" s="9">
        <f t="shared" si="528"/>
        <v>45574</v>
      </c>
      <c r="AP629" s="9"/>
      <c r="AQ629" s="2">
        <f t="shared" si="517"/>
        <v>-5</v>
      </c>
      <c r="AR629" s="12">
        <f t="shared" si="529"/>
        <v>-5</v>
      </c>
      <c r="AS629" t="s">
        <v>5567</v>
      </c>
      <c r="AT629" t="str">
        <f t="shared" si="530"/>
        <v>생산완료(-5)</v>
      </c>
    </row>
    <row r="630" spans="2:46" x14ac:dyDescent="0.3">
      <c r="B630" s="2" t="s">
        <v>5522</v>
      </c>
      <c r="C630" s="7">
        <v>-12</v>
      </c>
      <c r="D630" s="2"/>
      <c r="E630" s="2"/>
      <c r="F630" s="2"/>
      <c r="G630" s="2" t="s">
        <v>5456</v>
      </c>
      <c r="H630" s="2" t="s">
        <v>1977</v>
      </c>
      <c r="I630" s="2" t="str">
        <f t="shared" si="521"/>
        <v>20241002-2000168964-인쇄</v>
      </c>
      <c r="J630" s="2" t="str">
        <f t="shared" si="522"/>
        <v>20241002-2000168964-합지</v>
      </c>
      <c r="K630" s="2" t="str">
        <f t="shared" si="523"/>
        <v>20241002-2000168964-분단</v>
      </c>
      <c r="L630" s="2" t="str">
        <f t="shared" si="524"/>
        <v>20241002-2000168964-제대</v>
      </c>
      <c r="M630" s="2" t="str">
        <f>VLOOKUP(H630, '쿼리1'!$A:$R, 17, 0)</f>
        <v>무지(오크레페전용200)</v>
      </c>
      <c r="N630" s="2" t="str">
        <f>VLOOKUP(H630, '쿼리1'!$A:$P, 15, 0)</f>
        <v>PE튜브(투명)50</v>
      </c>
      <c r="O630" s="2">
        <v>2000168964</v>
      </c>
      <c r="P630" s="2" t="str">
        <f>VLOOKUP(H630, '쿼리1'!$A:$R, 17, 0)</f>
        <v>무지(오크레페전용200)</v>
      </c>
      <c r="Q630" s="4">
        <f>VLOOKUP(H630, '쿼리1'!$A:$U, 20, 0)</f>
        <v>10000</v>
      </c>
      <c r="R630" s="2" t="s">
        <v>5397</v>
      </c>
      <c r="S630" s="2" t="s">
        <v>5397</v>
      </c>
      <c r="T630" s="2" t="s">
        <v>5397</v>
      </c>
      <c r="U630" s="2" t="s">
        <v>31</v>
      </c>
      <c r="V630" s="2" t="s">
        <v>5388</v>
      </c>
      <c r="W630" s="2" t="s">
        <v>5388</v>
      </c>
      <c r="X630" s="6" t="str">
        <f>IFERROR(W630-V630, "X")</f>
        <v>X</v>
      </c>
      <c r="Y630" s="2" t="s">
        <v>5388</v>
      </c>
      <c r="Z630" s="3" t="s">
        <v>5388</v>
      </c>
      <c r="AA630" s="6" t="str">
        <f t="shared" si="552"/>
        <v>X</v>
      </c>
      <c r="AB630" s="3" t="s">
        <v>5388</v>
      </c>
      <c r="AC630" s="2" t="s">
        <v>5388</v>
      </c>
      <c r="AD630" s="6" t="str">
        <f t="shared" si="558"/>
        <v>X</v>
      </c>
      <c r="AE630" s="3">
        <v>45569</v>
      </c>
      <c r="AF630" s="3">
        <v>45581</v>
      </c>
      <c r="AG630" s="2" t="str">
        <f t="shared" si="559"/>
        <v>+12</v>
      </c>
      <c r="AH630" s="3">
        <v>45581</v>
      </c>
      <c r="AI630" s="3">
        <f t="shared" si="560"/>
        <v>45569</v>
      </c>
      <c r="AJ630" s="3"/>
      <c r="AK630" s="2">
        <f t="shared" si="525"/>
        <v>-12</v>
      </c>
      <c r="AL630" s="2" t="s">
        <v>5567</v>
      </c>
      <c r="AM630" s="2" t="str">
        <f t="shared" si="526"/>
        <v>생산완료(-12)</v>
      </c>
      <c r="AN630" s="9">
        <f t="shared" si="527"/>
        <v>45616</v>
      </c>
      <c r="AO630" s="9">
        <f t="shared" si="528"/>
        <v>45617</v>
      </c>
      <c r="AP630" s="9"/>
      <c r="AQ630" s="2">
        <f t="shared" si="517"/>
        <v>1</v>
      </c>
      <c r="AR630" s="12" t="str">
        <f t="shared" si="529"/>
        <v>+1</v>
      </c>
      <c r="AS630" t="s">
        <v>5567</v>
      </c>
      <c r="AT630" t="str">
        <f t="shared" si="530"/>
        <v>생산완료(+1)</v>
      </c>
    </row>
    <row r="631" spans="2:46" x14ac:dyDescent="0.3">
      <c r="B631" s="2" t="s">
        <v>5418</v>
      </c>
      <c r="C631" s="7">
        <v>-4</v>
      </c>
      <c r="D631" s="2"/>
      <c r="E631" s="2"/>
      <c r="F631" s="2"/>
      <c r="G631" s="2" t="s">
        <v>5451</v>
      </c>
      <c r="H631" s="2" t="s">
        <v>1972</v>
      </c>
      <c r="I631" s="2" t="str">
        <f t="shared" si="521"/>
        <v>20241002-2000169239-인쇄</v>
      </c>
      <c r="J631" s="2" t="str">
        <f t="shared" si="522"/>
        <v>20241002-2000169239-합지</v>
      </c>
      <c r="K631" s="2" t="str">
        <f t="shared" si="523"/>
        <v>20241002-2000169239-분단</v>
      </c>
      <c r="L631" s="2" t="str">
        <f t="shared" si="524"/>
        <v>20241002-2000169239-제대</v>
      </c>
      <c r="M631" s="2" t="str">
        <f>VLOOKUP(H631, '쿼리1'!$A:$R, 17, 0)</f>
        <v>무지(오크레페전용250)-양날</v>
      </c>
      <c r="N631" s="2" t="str">
        <f>VLOOKUP(H631, '쿼리1'!$A:$P, 15, 0)</f>
        <v>PE튜브(투명)50</v>
      </c>
      <c r="O631" s="2">
        <v>2000169239</v>
      </c>
      <c r="P631" s="2" t="str">
        <f>VLOOKUP(H631, '쿼리1'!$A:$R, 17, 0)</f>
        <v>무지(오크레페전용250)-양날</v>
      </c>
      <c r="Q631" s="4">
        <f>VLOOKUP(H631, '쿼리1'!$A:$U, 20, 0)</f>
        <v>10000</v>
      </c>
      <c r="R631" s="2" t="s">
        <v>5397</v>
      </c>
      <c r="S631" s="2" t="s">
        <v>5397</v>
      </c>
      <c r="T631" s="2" t="s">
        <v>5397</v>
      </c>
      <c r="U631" s="2" t="s">
        <v>31</v>
      </c>
      <c r="V631" s="2" t="s">
        <v>5388</v>
      </c>
      <c r="W631" s="2" t="s">
        <v>5388</v>
      </c>
      <c r="X631" s="6" t="str">
        <f>IFERROR(W631-V631, "X")</f>
        <v>X</v>
      </c>
      <c r="Y631" s="2" t="s">
        <v>5388</v>
      </c>
      <c r="Z631" s="3" t="s">
        <v>5388</v>
      </c>
      <c r="AA631" s="6" t="str">
        <f t="shared" si="552"/>
        <v>X</v>
      </c>
      <c r="AB631" s="3" t="s">
        <v>5388</v>
      </c>
      <c r="AC631" s="2" t="s">
        <v>5388</v>
      </c>
      <c r="AD631" s="6" t="str">
        <f t="shared" si="558"/>
        <v>X</v>
      </c>
      <c r="AE631" s="3">
        <v>45569</v>
      </c>
      <c r="AF631" s="3">
        <v>45573</v>
      </c>
      <c r="AG631" s="2" t="str">
        <f t="shared" si="559"/>
        <v>+4</v>
      </c>
      <c r="AH631" s="3">
        <v>45573</v>
      </c>
      <c r="AI631" s="3">
        <f t="shared" si="560"/>
        <v>45569</v>
      </c>
      <c r="AJ631" s="3"/>
      <c r="AK631" s="2">
        <f t="shared" si="525"/>
        <v>-4</v>
      </c>
      <c r="AL631" s="2" t="s">
        <v>5567</v>
      </c>
      <c r="AM631" s="2" t="str">
        <f t="shared" si="526"/>
        <v>생산완료(-4)</v>
      </c>
      <c r="AN631" s="9">
        <f t="shared" si="527"/>
        <v>45588</v>
      </c>
      <c r="AO631" s="9">
        <f t="shared" si="528"/>
        <v>45588</v>
      </c>
      <c r="AP631" s="9"/>
      <c r="AQ631" s="2">
        <f t="shared" ref="AQ631:AQ633" si="561">AO631-AN631</f>
        <v>0</v>
      </c>
      <c r="AR631" s="12">
        <f t="shared" si="529"/>
        <v>0</v>
      </c>
      <c r="AS631" t="s">
        <v>5567</v>
      </c>
      <c r="AT631" t="str">
        <f t="shared" si="530"/>
        <v>생산완료(0)</v>
      </c>
    </row>
    <row r="632" spans="2:46" x14ac:dyDescent="0.3">
      <c r="B632" s="2" t="s">
        <v>5406</v>
      </c>
      <c r="C632" s="7">
        <v>-5</v>
      </c>
      <c r="D632" s="2" t="s">
        <v>5424</v>
      </c>
      <c r="E632" s="2"/>
      <c r="F632" s="2"/>
      <c r="G632" s="2" t="s">
        <v>5421</v>
      </c>
      <c r="H632" s="2" t="s">
        <v>2038</v>
      </c>
      <c r="I632" s="2" t="str">
        <f t="shared" si="521"/>
        <v>20241002-2117P0185-인쇄</v>
      </c>
      <c r="J632" s="2" t="str">
        <f t="shared" si="522"/>
        <v>20241002-2117P0185-합지</v>
      </c>
      <c r="K632" s="2" t="str">
        <f t="shared" si="523"/>
        <v>20241002-2117P0185-분단</v>
      </c>
      <c r="L632" s="2" t="str">
        <f t="shared" si="524"/>
        <v>20241002-2117P0185-제대</v>
      </c>
      <c r="M632" s="2" t="str">
        <f>VLOOKUP(H632, '쿼리1'!$A:$R, 17, 0)</f>
        <v>1도(백색분리배출)-삼성웰스토리 베이커리(150)</v>
      </c>
      <c r="N632" s="2" t="str">
        <f>VLOOKUP(H632, '쿼리1'!$A:$P, 15, 0)</f>
        <v>OPP(투명)30</v>
      </c>
      <c r="O632" s="2" t="s">
        <v>5758</v>
      </c>
      <c r="P632" s="2" t="str">
        <f>VLOOKUP(H632, '쿼리1'!$A:$R, 17, 0)</f>
        <v>1도(백색분리배출)-삼성웰스토리 베이커리(150)</v>
      </c>
      <c r="Q632" s="4">
        <f>VLOOKUP(H632, '쿼리1'!$A:$U, 20, 0)</f>
        <v>16666</v>
      </c>
      <c r="R632" s="2" t="s">
        <v>31</v>
      </c>
      <c r="S632" s="2" t="s">
        <v>5397</v>
      </c>
      <c r="T632" s="2" t="s">
        <v>5397</v>
      </c>
      <c r="U632" s="2" t="s">
        <v>31</v>
      </c>
      <c r="V632" s="3">
        <v>45573</v>
      </c>
      <c r="W632" s="3">
        <v>45575</v>
      </c>
      <c r="X632" s="6" t="str">
        <f>IFERROR(IF(W632-V632&gt;0, "+" &amp; (W632-V632), W632-V632), "X")</f>
        <v>+2</v>
      </c>
      <c r="Y632" s="2" t="s">
        <v>5388</v>
      </c>
      <c r="Z632" s="3" t="s">
        <v>5388</v>
      </c>
      <c r="AA632" s="6" t="str">
        <f t="shared" si="552"/>
        <v>X</v>
      </c>
      <c r="AB632" s="3" t="s">
        <v>5388</v>
      </c>
      <c r="AC632" s="2" t="s">
        <v>5388</v>
      </c>
      <c r="AD632" s="6" t="str">
        <f t="shared" si="558"/>
        <v>X</v>
      </c>
      <c r="AE632" s="3">
        <v>45575</v>
      </c>
      <c r="AF632" s="3">
        <v>45580</v>
      </c>
      <c r="AG632" s="2" t="str">
        <f t="shared" si="559"/>
        <v>+5</v>
      </c>
      <c r="AH632" s="3">
        <v>45580</v>
      </c>
      <c r="AI632" s="3">
        <f t="shared" si="560"/>
        <v>45575</v>
      </c>
      <c r="AJ632" s="3"/>
      <c r="AK632" s="2">
        <f t="shared" si="525"/>
        <v>-5</v>
      </c>
      <c r="AL632" s="2" t="s">
        <v>5567</v>
      </c>
      <c r="AM632" s="2" t="str">
        <f t="shared" si="526"/>
        <v>생산완료(-5)</v>
      </c>
      <c r="AN632" s="9">
        <f t="shared" si="527"/>
        <v>45586</v>
      </c>
      <c r="AO632" s="9">
        <f t="shared" si="528"/>
        <v>45588</v>
      </c>
      <c r="AP632" s="9"/>
      <c r="AQ632" s="2">
        <f t="shared" si="561"/>
        <v>2</v>
      </c>
      <c r="AR632" s="12" t="str">
        <f t="shared" si="529"/>
        <v>+2</v>
      </c>
      <c r="AS632" t="s">
        <v>5567</v>
      </c>
      <c r="AT632" t="str">
        <f t="shared" si="530"/>
        <v>생산완료(+2)</v>
      </c>
    </row>
    <row r="633" spans="2:46" x14ac:dyDescent="0.3">
      <c r="B633" s="2" t="s">
        <v>5418</v>
      </c>
      <c r="C633" s="7">
        <v>-4</v>
      </c>
      <c r="D633" s="2"/>
      <c r="E633" s="2"/>
      <c r="F633" s="2"/>
      <c r="G633" s="2" t="s">
        <v>5451</v>
      </c>
      <c r="H633" s="2" t="s">
        <v>1376</v>
      </c>
      <c r="I633" s="2" t="str">
        <f t="shared" si="521"/>
        <v>20241002-230262-인쇄</v>
      </c>
      <c r="J633" s="2" t="str">
        <f t="shared" si="522"/>
        <v>20241002-230262-합지</v>
      </c>
      <c r="K633" s="2" t="str">
        <f t="shared" si="523"/>
        <v>20241002-230262-분단</v>
      </c>
      <c r="L633" s="2" t="str">
        <f t="shared" si="524"/>
        <v>20241002-230262-제대</v>
      </c>
      <c r="M633" s="2" t="str">
        <f>VLOOKUP(H633, '쿼리1'!$A:$R, 17, 0)</f>
        <v>무지</v>
      </c>
      <c r="N633" s="2" t="str">
        <f>VLOOKUP(H633, '쿼리1'!$A:$P, 15, 0)</f>
        <v>PE튜브(회색)30</v>
      </c>
      <c r="O633" s="2">
        <v>230262</v>
      </c>
      <c r="P633" s="2" t="str">
        <f>VLOOKUP(H633, '쿼리1'!$A:$R, 17, 0)</f>
        <v>무지</v>
      </c>
      <c r="Q633" s="4">
        <f>VLOOKUP(H633, '쿼리1'!$A:$U, 20, 0)</f>
        <v>2700</v>
      </c>
      <c r="R633" s="2" t="s">
        <v>5397</v>
      </c>
      <c r="S633" s="2" t="s">
        <v>5397</v>
      </c>
      <c r="T633" s="2" t="s">
        <v>5397</v>
      </c>
      <c r="U633" s="2" t="s">
        <v>31</v>
      </c>
      <c r="V633" s="2" t="s">
        <v>5388</v>
      </c>
      <c r="W633" s="2" t="s">
        <v>5388</v>
      </c>
      <c r="X633" s="6" t="str">
        <f t="shared" ref="X633:X648" si="562">IFERROR(W633-V633, "X")</f>
        <v>X</v>
      </c>
      <c r="Y633" s="2" t="s">
        <v>5388</v>
      </c>
      <c r="Z633" s="3" t="s">
        <v>5388</v>
      </c>
      <c r="AA633" s="6" t="str">
        <f t="shared" si="552"/>
        <v>X</v>
      </c>
      <c r="AB633" s="3" t="s">
        <v>5388</v>
      </c>
      <c r="AC633" s="2" t="s">
        <v>5388</v>
      </c>
      <c r="AD633" s="6" t="str">
        <f t="shared" si="558"/>
        <v>X</v>
      </c>
      <c r="AE633" s="3">
        <v>45569</v>
      </c>
      <c r="AF633" s="3">
        <v>45573</v>
      </c>
      <c r="AG633" s="2" t="str">
        <f t="shared" si="559"/>
        <v>+4</v>
      </c>
      <c r="AH633" s="3">
        <v>45573</v>
      </c>
      <c r="AI633" s="3">
        <f t="shared" si="560"/>
        <v>45569</v>
      </c>
      <c r="AJ633" s="3"/>
      <c r="AK633" s="2">
        <f t="shared" si="525"/>
        <v>-4</v>
      </c>
      <c r="AL633" s="2" t="s">
        <v>5567</v>
      </c>
      <c r="AM633" s="2" t="str">
        <f t="shared" si="526"/>
        <v>생산완료(-4)</v>
      </c>
      <c r="AN633" s="9">
        <f t="shared" si="527"/>
        <v>45614</v>
      </c>
      <c r="AO633" s="9">
        <f t="shared" si="528"/>
        <v>45614</v>
      </c>
      <c r="AP633" s="9"/>
      <c r="AQ633" s="2">
        <f t="shared" si="561"/>
        <v>0</v>
      </c>
      <c r="AR633" s="12">
        <f t="shared" si="529"/>
        <v>0</v>
      </c>
      <c r="AS633" t="s">
        <v>5567</v>
      </c>
      <c r="AT633" t="str">
        <f t="shared" si="530"/>
        <v>생산완료(0)</v>
      </c>
    </row>
    <row r="634" spans="2:46" x14ac:dyDescent="0.3">
      <c r="B634" s="2" t="s">
        <v>5633</v>
      </c>
      <c r="C634" s="8">
        <v>-60</v>
      </c>
      <c r="D634" s="2"/>
      <c r="E634" s="2"/>
      <c r="F634" s="2"/>
      <c r="G634" s="2"/>
      <c r="H634" s="2" t="s">
        <v>1280</v>
      </c>
      <c r="I634" s="2" t="str">
        <f t="shared" si="521"/>
        <v>20241002-23150139-인쇄</v>
      </c>
      <c r="J634" s="2" t="str">
        <f t="shared" si="522"/>
        <v>20241002-23150139-합지</v>
      </c>
      <c r="K634" s="2" t="str">
        <f t="shared" si="523"/>
        <v>20241002-23150139-분단</v>
      </c>
      <c r="L634" s="2" t="str">
        <f t="shared" si="524"/>
        <v>20241002-23150139-제대</v>
      </c>
      <c r="M634" s="2" t="str">
        <f>VLOOKUP(H634, '쿼리1'!$A:$R, 17, 0)</f>
        <v>무지</v>
      </c>
      <c r="N634" s="2" t="str">
        <f>VLOOKUP(H634, '쿼리1'!$A:$P, 15, 0)</f>
        <v>PE튜브(투명)50</v>
      </c>
      <c r="O634" s="2">
        <v>23150139</v>
      </c>
      <c r="P634" s="2" t="str">
        <f>VLOOKUP(H634, '쿼리1'!$A:$R, 17, 0)</f>
        <v>무지</v>
      </c>
      <c r="Q634" s="4">
        <f>VLOOKUP(H634, '쿼리1'!$A:$U, 20, 0)</f>
        <v>10000</v>
      </c>
      <c r="R634" s="2" t="s">
        <v>5397</v>
      </c>
      <c r="S634" s="2" t="s">
        <v>5397</v>
      </c>
      <c r="T634" s="2" t="s">
        <v>5397</v>
      </c>
      <c r="U634" s="2" t="s">
        <v>5397</v>
      </c>
      <c r="V634" s="2" t="s">
        <v>5388</v>
      </c>
      <c r="W634" s="2" t="s">
        <v>5388</v>
      </c>
      <c r="X634" s="6" t="str">
        <f t="shared" si="562"/>
        <v>X</v>
      </c>
      <c r="Y634" s="2" t="s">
        <v>5388</v>
      </c>
      <c r="Z634" s="2" t="s">
        <v>5388</v>
      </c>
      <c r="AA634" s="6" t="str">
        <f t="shared" si="552"/>
        <v>X</v>
      </c>
      <c r="AB634" s="2" t="s">
        <v>5388</v>
      </c>
      <c r="AC634" s="2" t="s">
        <v>5388</v>
      </c>
      <c r="AD634" s="6" t="str">
        <f t="shared" si="558"/>
        <v>X</v>
      </c>
      <c r="AE634" s="2" t="s">
        <v>5388</v>
      </c>
      <c r="AF634" s="2" t="s">
        <v>5388</v>
      </c>
      <c r="AG634" s="2" t="str">
        <f>IFERROR(AF634-AE634, "X")</f>
        <v>X</v>
      </c>
      <c r="AH634" s="2" t="s">
        <v>5388</v>
      </c>
      <c r="AI634" s="3">
        <v>45596</v>
      </c>
      <c r="AJ634" s="3">
        <f t="shared" ref="AJ634:AJ638" ca="1" si="563">TODAY()</f>
        <v>45656</v>
      </c>
      <c r="AK634" s="2">
        <f t="shared" si="525"/>
        <v>-60</v>
      </c>
      <c r="AL634" s="2" t="str">
        <f>IF(C634&lt;0, "진행중", "지연")</f>
        <v>진행중</v>
      </c>
      <c r="AM634" s="2" t="str">
        <f t="shared" si="526"/>
        <v>진행중(-60)</v>
      </c>
      <c r="AN634" s="9">
        <f t="shared" si="527"/>
        <v>0</v>
      </c>
      <c r="AO634" s="9">
        <f t="shared" si="528"/>
        <v>45596</v>
      </c>
      <c r="AP634" s="9">
        <f t="shared" ref="AP634:AP637" ca="1" si="564">TODAY()</f>
        <v>45656</v>
      </c>
      <c r="AQ634" s="6">
        <f t="shared" ref="AQ634:AQ637" ca="1" si="565">AO634-AP634</f>
        <v>-60</v>
      </c>
      <c r="AR634" s="12">
        <f t="shared" ca="1" si="529"/>
        <v>-60</v>
      </c>
      <c r="AS634" t="str">
        <f t="shared" ref="AS634:AS637" ca="1" si="566">IF(AQ634&lt;0, "진행중", "지연")</f>
        <v>진행중</v>
      </c>
      <c r="AT634" t="str">
        <f t="shared" ca="1" si="530"/>
        <v>진행중(-60)</v>
      </c>
    </row>
    <row r="635" spans="2:46" x14ac:dyDescent="0.3">
      <c r="B635" s="2" t="s">
        <v>5630</v>
      </c>
      <c r="C635" s="8">
        <v>-69</v>
      </c>
      <c r="D635" s="2"/>
      <c r="E635" s="2"/>
      <c r="F635" s="2"/>
      <c r="G635" s="2"/>
      <c r="H635" s="2" t="s">
        <v>5220</v>
      </c>
      <c r="I635" s="2" t="str">
        <f t="shared" si="521"/>
        <v>20241002-2520P0013-인쇄</v>
      </c>
      <c r="J635" s="2" t="str">
        <f t="shared" si="522"/>
        <v>20241002-2520P0013-합지</v>
      </c>
      <c r="K635" s="2" t="str">
        <f t="shared" si="523"/>
        <v>20241002-2520P0013-분단</v>
      </c>
      <c r="L635" s="2" t="str">
        <f t="shared" si="524"/>
        <v>20241002-2520P0013-제대</v>
      </c>
      <c r="M635" s="2" t="str">
        <f>VLOOKUP(H635, '쿼리1'!$A:$R, 17, 0)</f>
        <v>양면1도-초록원 으뜸한돈(450)</v>
      </c>
      <c r="N635" s="2" t="str">
        <f>VLOOKUP(H635, '쿼리1'!$A:$P, 15, 0)</f>
        <v>PE(유백)50</v>
      </c>
      <c r="O635" s="2" t="s">
        <v>5759</v>
      </c>
      <c r="P635" s="2" t="str">
        <f>VLOOKUP(H635, '쿼리1'!$A:$R, 17, 0)</f>
        <v>양면1도-초록원 으뜸한돈(450)</v>
      </c>
      <c r="Q635" s="4">
        <f>VLOOKUP(H635, '쿼리1'!$A:$U, 20, 0)</f>
        <v>20000</v>
      </c>
      <c r="R635" s="2" t="s">
        <v>5397</v>
      </c>
      <c r="S635" s="2" t="s">
        <v>5397</v>
      </c>
      <c r="T635" s="2" t="s">
        <v>5397</v>
      </c>
      <c r="U635" s="2" t="s">
        <v>5397</v>
      </c>
      <c r="V635" s="2" t="s">
        <v>5388</v>
      </c>
      <c r="W635" s="2" t="s">
        <v>5388</v>
      </c>
      <c r="X635" s="6" t="str">
        <f t="shared" si="562"/>
        <v>X</v>
      </c>
      <c r="Y635" s="2" t="s">
        <v>5388</v>
      </c>
      <c r="Z635" s="2" t="s">
        <v>5388</v>
      </c>
      <c r="AA635" s="6" t="str">
        <f t="shared" si="552"/>
        <v>X</v>
      </c>
      <c r="AB635" s="2" t="s">
        <v>5388</v>
      </c>
      <c r="AC635" s="2" t="s">
        <v>5388</v>
      </c>
      <c r="AD635" s="6" t="str">
        <f t="shared" si="558"/>
        <v>X</v>
      </c>
      <c r="AE635" s="2" t="s">
        <v>5388</v>
      </c>
      <c r="AF635" s="2" t="s">
        <v>5388</v>
      </c>
      <c r="AG635" s="2" t="str">
        <f>IFERROR(AF635-AE635, "X")</f>
        <v>X</v>
      </c>
      <c r="AH635" s="2" t="s">
        <v>5388</v>
      </c>
      <c r="AI635" s="3">
        <v>45587</v>
      </c>
      <c r="AJ635" s="3">
        <f t="shared" ca="1" si="563"/>
        <v>45656</v>
      </c>
      <c r="AK635" s="2">
        <f t="shared" si="525"/>
        <v>-69</v>
      </c>
      <c r="AL635" s="2" t="str">
        <f>IF(C635&lt;0, "진행중", "지연")</f>
        <v>진행중</v>
      </c>
      <c r="AM635" s="2" t="str">
        <f t="shared" si="526"/>
        <v>진행중(-69)</v>
      </c>
      <c r="AN635" s="9">
        <f t="shared" si="527"/>
        <v>0</v>
      </c>
      <c r="AO635" s="9">
        <f t="shared" si="528"/>
        <v>45587</v>
      </c>
      <c r="AP635" s="9">
        <f t="shared" ca="1" si="564"/>
        <v>45656</v>
      </c>
      <c r="AQ635" s="6">
        <f t="shared" ca="1" si="565"/>
        <v>-69</v>
      </c>
      <c r="AR635" s="12">
        <f t="shared" ca="1" si="529"/>
        <v>-69</v>
      </c>
      <c r="AS635" t="str">
        <f t="shared" ca="1" si="566"/>
        <v>진행중</v>
      </c>
      <c r="AT635" t="str">
        <f t="shared" ca="1" si="530"/>
        <v>진행중(-69)</v>
      </c>
    </row>
    <row r="636" spans="2:46" x14ac:dyDescent="0.3">
      <c r="B636" s="2" t="s">
        <v>5629</v>
      </c>
      <c r="C636" s="8">
        <v>-63</v>
      </c>
      <c r="D636" s="2"/>
      <c r="E636" s="2"/>
      <c r="F636" s="2"/>
      <c r="G636" s="2"/>
      <c r="H636" s="2" t="s">
        <v>5224</v>
      </c>
      <c r="I636" s="2" t="str">
        <f t="shared" si="521"/>
        <v>20241002-2520P0014-인쇄</v>
      </c>
      <c r="J636" s="2" t="str">
        <f t="shared" si="522"/>
        <v>20241002-2520P0014-합지</v>
      </c>
      <c r="K636" s="2" t="str">
        <f t="shared" si="523"/>
        <v>20241002-2520P0014-분단</v>
      </c>
      <c r="L636" s="2" t="str">
        <f t="shared" si="524"/>
        <v>20241002-2520P0014-제대</v>
      </c>
      <c r="M636" s="2" t="str">
        <f>VLOOKUP(H636, '쿼리1'!$A:$R, 17, 0)</f>
        <v>양면1도-초록원 으뜸한돈(520)</v>
      </c>
      <c r="N636" s="2" t="str">
        <f>VLOOKUP(H636, '쿼리1'!$A:$P, 15, 0)</f>
        <v>PE(유백)50</v>
      </c>
      <c r="O636" s="2" t="s">
        <v>5760</v>
      </c>
      <c r="P636" s="2" t="str">
        <f>VLOOKUP(H636, '쿼리1'!$A:$R, 17, 0)</f>
        <v>양면1도-초록원 으뜸한돈(520)</v>
      </c>
      <c r="Q636" s="4">
        <f>VLOOKUP(H636, '쿼리1'!$A:$U, 20, 0)</f>
        <v>10000</v>
      </c>
      <c r="R636" s="2" t="s">
        <v>5397</v>
      </c>
      <c r="S636" s="2" t="s">
        <v>5397</v>
      </c>
      <c r="T636" s="2" t="s">
        <v>5397</v>
      </c>
      <c r="U636" s="2" t="s">
        <v>5397</v>
      </c>
      <c r="V636" s="2" t="s">
        <v>5388</v>
      </c>
      <c r="W636" s="2" t="s">
        <v>5388</v>
      </c>
      <c r="X636" s="6" t="str">
        <f t="shared" si="562"/>
        <v>X</v>
      </c>
      <c r="Y636" s="2" t="s">
        <v>5388</v>
      </c>
      <c r="Z636" s="2" t="s">
        <v>5388</v>
      </c>
      <c r="AA636" s="6" t="str">
        <f t="shared" si="552"/>
        <v>X</v>
      </c>
      <c r="AB636" s="2" t="s">
        <v>5388</v>
      </c>
      <c r="AC636" s="2" t="s">
        <v>5388</v>
      </c>
      <c r="AD636" s="6" t="str">
        <f t="shared" si="558"/>
        <v>X</v>
      </c>
      <c r="AE636" s="2" t="s">
        <v>5388</v>
      </c>
      <c r="AF636" s="2" t="s">
        <v>5388</v>
      </c>
      <c r="AG636" s="2" t="str">
        <f>IFERROR(AF636-AE636, "X")</f>
        <v>X</v>
      </c>
      <c r="AH636" s="2" t="s">
        <v>5388</v>
      </c>
      <c r="AI636" s="3">
        <v>45593</v>
      </c>
      <c r="AJ636" s="3">
        <f t="shared" ca="1" si="563"/>
        <v>45656</v>
      </c>
      <c r="AK636" s="2">
        <f t="shared" si="525"/>
        <v>-63</v>
      </c>
      <c r="AL636" s="2" t="str">
        <f>IF(C636&lt;0, "진행중", "지연")</f>
        <v>진행중</v>
      </c>
      <c r="AM636" s="2" t="str">
        <f t="shared" si="526"/>
        <v>진행중(-63)</v>
      </c>
      <c r="AN636" s="9">
        <f t="shared" si="527"/>
        <v>0</v>
      </c>
      <c r="AO636" s="9">
        <f t="shared" si="528"/>
        <v>45593</v>
      </c>
      <c r="AP636" s="9">
        <f t="shared" ca="1" si="564"/>
        <v>45656</v>
      </c>
      <c r="AQ636" s="6">
        <f t="shared" ca="1" si="565"/>
        <v>-63</v>
      </c>
      <c r="AR636" s="12">
        <f t="shared" ca="1" si="529"/>
        <v>-63</v>
      </c>
      <c r="AS636" t="str">
        <f t="shared" ca="1" si="566"/>
        <v>진행중</v>
      </c>
      <c r="AT636" t="str">
        <f t="shared" ca="1" si="530"/>
        <v>진행중(-63)</v>
      </c>
    </row>
    <row r="637" spans="2:46" x14ac:dyDescent="0.3">
      <c r="B637" s="2" t="s">
        <v>5629</v>
      </c>
      <c r="C637" s="8">
        <v>-63</v>
      </c>
      <c r="D637" s="2"/>
      <c r="E637" s="2"/>
      <c r="F637" s="2"/>
      <c r="G637" s="2"/>
      <c r="H637" s="2" t="s">
        <v>5283</v>
      </c>
      <c r="I637" s="2" t="str">
        <f t="shared" si="521"/>
        <v>20241002-3000164590-인쇄</v>
      </c>
      <c r="J637" s="2" t="str">
        <f t="shared" si="522"/>
        <v>20241002-3000164590-합지</v>
      </c>
      <c r="K637" s="2" t="str">
        <f t="shared" si="523"/>
        <v>20241002-3000164590-분단</v>
      </c>
      <c r="L637" s="2" t="str">
        <f t="shared" si="524"/>
        <v>20241002-3000164590-제대</v>
      </c>
      <c r="M637" s="2" t="str">
        <f>VLOOKUP(H637, '쿼리1'!$A:$R, 17, 0)</f>
        <v>무지</v>
      </c>
      <c r="N637" s="2" t="str">
        <f>VLOOKUP(H637, '쿼리1'!$A:$P, 15, 0)</f>
        <v>정전기75</v>
      </c>
      <c r="O637" s="2">
        <v>3000164590</v>
      </c>
      <c r="P637" s="2" t="str">
        <f>VLOOKUP(H637, '쿼리1'!$A:$R, 17, 0)</f>
        <v>무지</v>
      </c>
      <c r="Q637" s="4">
        <f>VLOOKUP(H637, '쿼리1'!$A:$U, 20, 0)</f>
        <v>50000</v>
      </c>
      <c r="R637" s="2" t="s">
        <v>5397</v>
      </c>
      <c r="S637" s="2" t="s">
        <v>5397</v>
      </c>
      <c r="T637" s="2" t="s">
        <v>5397</v>
      </c>
      <c r="U637" s="2" t="s">
        <v>5397</v>
      </c>
      <c r="V637" s="2" t="s">
        <v>5388</v>
      </c>
      <c r="W637" s="2" t="s">
        <v>5388</v>
      </c>
      <c r="X637" s="6" t="str">
        <f t="shared" si="562"/>
        <v>X</v>
      </c>
      <c r="Y637" s="2" t="s">
        <v>5388</v>
      </c>
      <c r="Z637" s="2" t="s">
        <v>5388</v>
      </c>
      <c r="AA637" s="6" t="str">
        <f t="shared" si="552"/>
        <v>X</v>
      </c>
      <c r="AB637" s="2" t="s">
        <v>5388</v>
      </c>
      <c r="AC637" s="2" t="s">
        <v>5388</v>
      </c>
      <c r="AD637" s="6" t="str">
        <f t="shared" si="558"/>
        <v>X</v>
      </c>
      <c r="AE637" s="2" t="s">
        <v>5388</v>
      </c>
      <c r="AF637" s="2" t="s">
        <v>5388</v>
      </c>
      <c r="AG637" s="2" t="str">
        <f>IFERROR(AF637-AE637, "X")</f>
        <v>X</v>
      </c>
      <c r="AH637" s="2" t="s">
        <v>5388</v>
      </c>
      <c r="AI637" s="3">
        <v>45593</v>
      </c>
      <c r="AJ637" s="3">
        <f t="shared" ca="1" si="563"/>
        <v>45656</v>
      </c>
      <c r="AK637" s="2">
        <f t="shared" si="525"/>
        <v>-63</v>
      </c>
      <c r="AL637" s="2" t="str">
        <f>IF(C637&lt;0, "진행중", "지연")</f>
        <v>진행중</v>
      </c>
      <c r="AM637" s="2" t="str">
        <f t="shared" si="526"/>
        <v>진행중(-63)</v>
      </c>
      <c r="AN637" s="9">
        <f t="shared" si="527"/>
        <v>0</v>
      </c>
      <c r="AO637" s="9">
        <f t="shared" si="528"/>
        <v>45637</v>
      </c>
      <c r="AP637" s="9">
        <f t="shared" ca="1" si="564"/>
        <v>45656</v>
      </c>
      <c r="AQ637" s="6">
        <f t="shared" ca="1" si="565"/>
        <v>-19</v>
      </c>
      <c r="AR637" s="12">
        <f t="shared" ca="1" si="529"/>
        <v>-19</v>
      </c>
      <c r="AS637" t="str">
        <f t="shared" ca="1" si="566"/>
        <v>진행중</v>
      </c>
      <c r="AT637" t="str">
        <f t="shared" ca="1" si="530"/>
        <v>진행중(-19)</v>
      </c>
    </row>
    <row r="638" spans="2:46" x14ac:dyDescent="0.3">
      <c r="B638" s="2" t="s">
        <v>5634</v>
      </c>
      <c r="C638" s="8">
        <v>-59</v>
      </c>
      <c r="D638" s="2"/>
      <c r="E638" s="2"/>
      <c r="F638" s="2"/>
      <c r="G638" s="2" t="s">
        <v>5496</v>
      </c>
      <c r="H638" s="2" t="s">
        <v>1161</v>
      </c>
      <c r="I638" s="2" t="str">
        <f t="shared" si="521"/>
        <v>20241002-900003-인쇄</v>
      </c>
      <c r="J638" s="2" t="str">
        <f t="shared" si="522"/>
        <v>20241002-900003-합지</v>
      </c>
      <c r="K638" s="2" t="str">
        <f t="shared" si="523"/>
        <v>20241002-900003-분단</v>
      </c>
      <c r="L638" s="2" t="str">
        <f t="shared" si="524"/>
        <v>20241002-900003-제대</v>
      </c>
      <c r="M638" s="2" t="str">
        <f>VLOOKUP(H638, '쿼리1'!$A:$R, 17, 0)</f>
        <v>무지</v>
      </c>
      <c r="N638" s="2" t="str">
        <f>VLOOKUP(H638, '쿼리1'!$A:$P, 15, 0)</f>
        <v>나이론70=무지</v>
      </c>
      <c r="O638" s="2">
        <v>900003</v>
      </c>
      <c r="P638" s="2" t="str">
        <f>VLOOKUP(H638, '쿼리1'!$A:$R, 17, 0)</f>
        <v>무지</v>
      </c>
      <c r="Q638" s="4">
        <f>VLOOKUP(H638, '쿼리1'!$A:$U, 20, 0)</f>
        <v>600000</v>
      </c>
      <c r="R638" s="2" t="s">
        <v>5397</v>
      </c>
      <c r="S638" s="2" t="s">
        <v>5397</v>
      </c>
      <c r="T638" s="2" t="s">
        <v>5397</v>
      </c>
      <c r="U638" s="2" t="s">
        <v>5399</v>
      </c>
      <c r="V638" s="2" t="s">
        <v>5388</v>
      </c>
      <c r="W638" s="2" t="s">
        <v>5388</v>
      </c>
      <c r="X638" s="6" t="str">
        <f t="shared" si="562"/>
        <v>X</v>
      </c>
      <c r="Y638" s="2" t="s">
        <v>5388</v>
      </c>
      <c r="Z638" s="3" t="s">
        <v>5388</v>
      </c>
      <c r="AA638" s="6" t="str">
        <f t="shared" si="552"/>
        <v>X</v>
      </c>
      <c r="AB638" s="5" t="s">
        <v>5388</v>
      </c>
      <c r="AC638" s="2" t="s">
        <v>5388</v>
      </c>
      <c r="AD638" s="6" t="str">
        <f t="shared" si="558"/>
        <v>X</v>
      </c>
      <c r="AE638" s="3">
        <v>45573</v>
      </c>
      <c r="AF638" s="5" t="s">
        <v>5396</v>
      </c>
      <c r="AG638" s="6">
        <f ca="1">TODAY()-AE638</f>
        <v>83</v>
      </c>
      <c r="AH638" s="2" t="s">
        <v>5388</v>
      </c>
      <c r="AI638" s="3">
        <v>45597</v>
      </c>
      <c r="AJ638" s="3">
        <f t="shared" ca="1" si="563"/>
        <v>45656</v>
      </c>
      <c r="AK638" s="2">
        <f t="shared" si="525"/>
        <v>-59</v>
      </c>
      <c r="AL638" s="2" t="str">
        <f>IF(C638&lt;0, "진행중", "지연")</f>
        <v>진행중</v>
      </c>
      <c r="AM638" s="2" t="str">
        <f t="shared" si="526"/>
        <v>진행중(-59)</v>
      </c>
      <c r="AN638" s="9">
        <f t="shared" si="527"/>
        <v>45611</v>
      </c>
      <c r="AO638" s="9">
        <f t="shared" si="528"/>
        <v>45597</v>
      </c>
      <c r="AP638" s="9"/>
      <c r="AQ638" s="6">
        <f t="shared" ref="AQ638:AQ651" si="567">AO638-AN638</f>
        <v>-14</v>
      </c>
      <c r="AR638" s="12">
        <f t="shared" si="529"/>
        <v>-14</v>
      </c>
      <c r="AS638" t="s">
        <v>5567</v>
      </c>
      <c r="AT638" t="str">
        <f t="shared" si="530"/>
        <v>생산완료(-14)</v>
      </c>
    </row>
    <row r="639" spans="2:46" x14ac:dyDescent="0.3">
      <c r="B639" s="2" t="s">
        <v>5623</v>
      </c>
      <c r="C639" s="7">
        <v>-28</v>
      </c>
      <c r="D639" s="2"/>
      <c r="E639" s="2" t="s">
        <v>5451</v>
      </c>
      <c r="F639" s="2" t="s">
        <v>5408</v>
      </c>
      <c r="G639" s="2" t="s">
        <v>5479</v>
      </c>
      <c r="H639" s="2" t="s">
        <v>4553</v>
      </c>
      <c r="I639" s="2" t="str">
        <f t="shared" si="521"/>
        <v>20241002-9000169113-인쇄</v>
      </c>
      <c r="J639" s="2" t="str">
        <f t="shared" si="522"/>
        <v>20241002-9000169113-합지</v>
      </c>
      <c r="K639" s="2" t="str">
        <f t="shared" si="523"/>
        <v>20241002-9000169113-분단</v>
      </c>
      <c r="L639" s="2" t="str">
        <f t="shared" si="524"/>
        <v>20241002-9000169113-제대</v>
      </c>
      <c r="M639" s="2" t="str">
        <f>VLOOKUP(H639, '쿼리1'!$A:$R, 17, 0)</f>
        <v>무지</v>
      </c>
      <c r="N639" s="2" t="str">
        <f>VLOOKUP(H639, '쿼리1'!$A:$P, 15, 0)</f>
        <v>진지스120</v>
      </c>
      <c r="O639" s="2">
        <v>9000169113</v>
      </c>
      <c r="P639" s="2" t="str">
        <f>VLOOKUP(H639, '쿼리1'!$A:$R, 17, 0)</f>
        <v>무지</v>
      </c>
      <c r="Q639" s="4">
        <f>VLOOKUP(H639, '쿼리1'!$A:$U, 20, 0)</f>
        <v>327272</v>
      </c>
      <c r="R639" s="2" t="s">
        <v>5397</v>
      </c>
      <c r="S639" s="2" t="s">
        <v>31</v>
      </c>
      <c r="T639" s="2" t="s">
        <v>31</v>
      </c>
      <c r="U639" s="2" t="s">
        <v>31</v>
      </c>
      <c r="V639" s="2" t="s">
        <v>5388</v>
      </c>
      <c r="W639" s="3" t="s">
        <v>5388</v>
      </c>
      <c r="X639" s="6" t="str">
        <f t="shared" si="562"/>
        <v>X</v>
      </c>
      <c r="Y639" s="3">
        <v>45575</v>
      </c>
      <c r="Z639" s="3">
        <v>45579</v>
      </c>
      <c r="AA639" s="6" t="str">
        <f t="shared" ref="AA639:AA651" si="568">IFERROR(IF(Z639-Y639&gt;0, "+" &amp; (Z639-Y639), Z639-Y639), "X")</f>
        <v>+4</v>
      </c>
      <c r="AB639" s="3">
        <v>45576</v>
      </c>
      <c r="AC639" s="3">
        <v>45579</v>
      </c>
      <c r="AD639" s="6" t="str">
        <f>IFERROR(IF(AC639-AB639&gt;0, "+" &amp; (AC639-AB639), AC639-AB639), "X")</f>
        <v>+3</v>
      </c>
      <c r="AE639" s="3">
        <v>45581</v>
      </c>
      <c r="AF639" s="3">
        <v>45609</v>
      </c>
      <c r="AG639" s="2" t="str">
        <f t="shared" ref="AG639:AG648" si="569">IFERROR(IF(AF639-AE639&gt;0, "+" &amp; (AF639-AE639), AF639-AE639), "X")</f>
        <v>+28</v>
      </c>
      <c r="AH639" s="3">
        <v>45609</v>
      </c>
      <c r="AI639" s="3">
        <f t="shared" ref="AI639:AI648" si="570">AE639</f>
        <v>45581</v>
      </c>
      <c r="AJ639" s="3"/>
      <c r="AK639" s="2">
        <f t="shared" si="525"/>
        <v>-28</v>
      </c>
      <c r="AL639" s="2" t="s">
        <v>5567</v>
      </c>
      <c r="AM639" s="2" t="str">
        <f t="shared" si="526"/>
        <v>생산완료(-28)</v>
      </c>
      <c r="AN639" s="9">
        <f t="shared" si="527"/>
        <v>45609</v>
      </c>
      <c r="AO639" s="9">
        <f t="shared" si="528"/>
        <v>45581</v>
      </c>
      <c r="AP639" s="9"/>
      <c r="AQ639" s="2">
        <f t="shared" si="567"/>
        <v>-28</v>
      </c>
      <c r="AR639" s="12">
        <f t="shared" si="529"/>
        <v>-28</v>
      </c>
      <c r="AS639" t="s">
        <v>5567</v>
      </c>
      <c r="AT639" t="str">
        <f t="shared" si="530"/>
        <v>생산완료(-28)</v>
      </c>
    </row>
    <row r="640" spans="2:46" x14ac:dyDescent="0.3">
      <c r="B640" s="2" t="s">
        <v>5413</v>
      </c>
      <c r="C640" s="7">
        <v>-10</v>
      </c>
      <c r="D640" s="2"/>
      <c r="E640" s="2" t="s">
        <v>5451</v>
      </c>
      <c r="F640" s="2"/>
      <c r="G640" s="2" t="s">
        <v>5444</v>
      </c>
      <c r="H640" s="2" t="s">
        <v>4552</v>
      </c>
      <c r="I640" s="2" t="str">
        <f t="shared" si="521"/>
        <v>20241002-902001-인쇄</v>
      </c>
      <c r="J640" s="2" t="str">
        <f t="shared" si="522"/>
        <v>20241002-902001-합지</v>
      </c>
      <c r="K640" s="2" t="str">
        <f t="shared" si="523"/>
        <v>20241002-902001-분단</v>
      </c>
      <c r="L640" s="2" t="str">
        <f t="shared" si="524"/>
        <v>20241002-902001-제대</v>
      </c>
      <c r="M640" s="2" t="str">
        <f>VLOOKUP(H640, '쿼리1'!$A:$R, 17, 0)</f>
        <v>무지</v>
      </c>
      <c r="N640" s="2" t="str">
        <f>VLOOKUP(H640, '쿼리1'!$A:$P, 15, 0)</f>
        <v>진지90</v>
      </c>
      <c r="O640" s="2">
        <v>902001</v>
      </c>
      <c r="P640" s="2" t="str">
        <f>VLOOKUP(H640, '쿼리1'!$A:$R, 17, 0)</f>
        <v>무지</v>
      </c>
      <c r="Q640" s="4">
        <f>VLOOKUP(H640, '쿼리1'!$A:$U, 20, 0)</f>
        <v>75000</v>
      </c>
      <c r="R640" s="2" t="s">
        <v>5397</v>
      </c>
      <c r="S640" s="2" t="s">
        <v>31</v>
      </c>
      <c r="T640" s="2" t="s">
        <v>5397</v>
      </c>
      <c r="U640" s="2" t="s">
        <v>31</v>
      </c>
      <c r="V640" s="2" t="s">
        <v>5388</v>
      </c>
      <c r="W640" s="3" t="s">
        <v>5388</v>
      </c>
      <c r="X640" s="6" t="str">
        <f t="shared" si="562"/>
        <v>X</v>
      </c>
      <c r="Y640" s="3">
        <v>45575</v>
      </c>
      <c r="Z640" s="3">
        <v>45579</v>
      </c>
      <c r="AA640" s="6" t="str">
        <f t="shared" si="568"/>
        <v>+4</v>
      </c>
      <c r="AB640" s="3" t="s">
        <v>5388</v>
      </c>
      <c r="AC640" s="2" t="s">
        <v>5388</v>
      </c>
      <c r="AD640" s="6" t="str">
        <f>IFERROR(AC640-AB640, "X")</f>
        <v>X</v>
      </c>
      <c r="AE640" s="3">
        <v>45579</v>
      </c>
      <c r="AF640" s="3">
        <v>45589</v>
      </c>
      <c r="AG640" s="2" t="str">
        <f t="shared" si="569"/>
        <v>+10</v>
      </c>
      <c r="AH640" s="3">
        <v>45589</v>
      </c>
      <c r="AI640" s="3">
        <f t="shared" si="570"/>
        <v>45579</v>
      </c>
      <c r="AJ640" s="3"/>
      <c r="AK640" s="2">
        <f t="shared" si="525"/>
        <v>-10</v>
      </c>
      <c r="AL640" s="2" t="s">
        <v>5567</v>
      </c>
      <c r="AM640" s="2" t="str">
        <f t="shared" si="526"/>
        <v>생산완료(-10)</v>
      </c>
      <c r="AN640" s="9">
        <f t="shared" si="527"/>
        <v>45605</v>
      </c>
      <c r="AO640" s="9">
        <f t="shared" si="528"/>
        <v>45608</v>
      </c>
      <c r="AP640" s="9"/>
      <c r="AQ640" s="2">
        <f t="shared" si="567"/>
        <v>3</v>
      </c>
      <c r="AR640" s="12" t="str">
        <f t="shared" si="529"/>
        <v>+3</v>
      </c>
      <c r="AS640" t="s">
        <v>5567</v>
      </c>
      <c r="AT640" t="str">
        <f t="shared" si="530"/>
        <v>생산완료(+3)</v>
      </c>
    </row>
    <row r="641" spans="2:46" x14ac:dyDescent="0.3">
      <c r="B641" s="2" t="s">
        <v>5409</v>
      </c>
      <c r="C641" s="7">
        <v>0</v>
      </c>
      <c r="D641" s="2"/>
      <c r="E641" s="2" t="s">
        <v>5451</v>
      </c>
      <c r="F641" s="2"/>
      <c r="G641" s="2" t="s">
        <v>5409</v>
      </c>
      <c r="H641" s="2" t="s">
        <v>1516</v>
      </c>
      <c r="I641" s="2" t="str">
        <f t="shared" si="521"/>
        <v>20241002-902002-인쇄</v>
      </c>
      <c r="J641" s="2" t="str">
        <f t="shared" si="522"/>
        <v>20241002-902002-합지</v>
      </c>
      <c r="K641" s="2" t="str">
        <f t="shared" si="523"/>
        <v>20241002-902002-분단</v>
      </c>
      <c r="L641" s="2" t="str">
        <f t="shared" si="524"/>
        <v>20241002-902002-제대</v>
      </c>
      <c r="M641" s="2" t="str">
        <f>VLOOKUP(H641, '쿼리1'!$A:$R, 17, 0)</f>
        <v>무지</v>
      </c>
      <c r="N641" s="2" t="str">
        <f>VLOOKUP(H641, '쿼리1'!$A:$P, 15, 0)</f>
        <v>진지90</v>
      </c>
      <c r="O641" s="2">
        <v>902002</v>
      </c>
      <c r="P641" s="2" t="str">
        <f>VLOOKUP(H641, '쿼리1'!$A:$R, 17, 0)</f>
        <v>무지</v>
      </c>
      <c r="Q641" s="4">
        <f>VLOOKUP(H641, '쿼리1'!$A:$U, 20, 0)</f>
        <v>120000</v>
      </c>
      <c r="R641" s="2" t="s">
        <v>5397</v>
      </c>
      <c r="S641" s="2" t="s">
        <v>31</v>
      </c>
      <c r="T641" s="2" t="s">
        <v>5397</v>
      </c>
      <c r="U641" s="2" t="s">
        <v>31</v>
      </c>
      <c r="V641" s="2" t="s">
        <v>5388</v>
      </c>
      <c r="W641" s="3" t="s">
        <v>5388</v>
      </c>
      <c r="X641" s="6" t="str">
        <f t="shared" si="562"/>
        <v>X</v>
      </c>
      <c r="Y641" s="3">
        <v>45575</v>
      </c>
      <c r="Z641" s="3">
        <v>45579</v>
      </c>
      <c r="AA641" s="6" t="str">
        <f t="shared" si="568"/>
        <v>+4</v>
      </c>
      <c r="AB641" s="3" t="s">
        <v>5388</v>
      </c>
      <c r="AC641" s="2" t="s">
        <v>5388</v>
      </c>
      <c r="AD641" s="6" t="str">
        <f>IFERROR(AC641-AB641, "X")</f>
        <v>X</v>
      </c>
      <c r="AE641" s="3">
        <v>45581</v>
      </c>
      <c r="AF641" s="3">
        <v>45581</v>
      </c>
      <c r="AG641" s="2">
        <f t="shared" si="569"/>
        <v>0</v>
      </c>
      <c r="AH641" s="3">
        <v>45581</v>
      </c>
      <c r="AI641" s="3">
        <f t="shared" si="570"/>
        <v>45581</v>
      </c>
      <c r="AJ641" s="3"/>
      <c r="AK641" s="2">
        <f t="shared" si="525"/>
        <v>0</v>
      </c>
      <c r="AL641" s="2" t="s">
        <v>5567</v>
      </c>
      <c r="AM641" s="2" t="str">
        <f t="shared" si="526"/>
        <v>생산완료(0)</v>
      </c>
      <c r="AN641" s="9">
        <f t="shared" si="527"/>
        <v>45632</v>
      </c>
      <c r="AO641" s="9">
        <f t="shared" si="528"/>
        <v>45629</v>
      </c>
      <c r="AP641" s="9"/>
      <c r="AQ641" s="2">
        <f t="shared" si="567"/>
        <v>-3</v>
      </c>
      <c r="AR641" s="12">
        <f t="shared" si="529"/>
        <v>-3</v>
      </c>
      <c r="AS641" t="s">
        <v>5567</v>
      </c>
      <c r="AT641" t="str">
        <f t="shared" si="530"/>
        <v>생산완료(-3)</v>
      </c>
    </row>
    <row r="642" spans="2:46" x14ac:dyDescent="0.3">
      <c r="B642" s="2" t="s">
        <v>5424</v>
      </c>
      <c r="C642" s="7">
        <v>2</v>
      </c>
      <c r="D642" s="2"/>
      <c r="E642" s="2" t="s">
        <v>5409</v>
      </c>
      <c r="F642" s="2"/>
      <c r="G642" s="2" t="s">
        <v>5416</v>
      </c>
      <c r="H642" s="2" t="s">
        <v>1877</v>
      </c>
      <c r="I642" s="2" t="str">
        <f t="shared" si="521"/>
        <v>20241002-902003-인쇄</v>
      </c>
      <c r="J642" s="2" t="str">
        <f t="shared" si="522"/>
        <v>20241002-902003-합지</v>
      </c>
      <c r="K642" s="2" t="str">
        <f t="shared" si="523"/>
        <v>20241002-902003-분단</v>
      </c>
      <c r="L642" s="2" t="str">
        <f t="shared" si="524"/>
        <v>20241002-902003-제대</v>
      </c>
      <c r="M642" s="2" t="str">
        <f>VLOOKUP(H642, '쿼리1'!$A:$R, 17, 0)</f>
        <v>무지</v>
      </c>
      <c r="N642" s="2" t="str">
        <f>VLOOKUP(H642, '쿼리1'!$A:$P, 15, 0)</f>
        <v>진지90</v>
      </c>
      <c r="O642" s="2">
        <v>902003</v>
      </c>
      <c r="P642" s="2" t="str">
        <f>VLOOKUP(H642, '쿼리1'!$A:$R, 17, 0)</f>
        <v>무지</v>
      </c>
      <c r="Q642" s="4">
        <f>VLOOKUP(H642, '쿼리1'!$A:$U, 20, 0)</f>
        <v>96000</v>
      </c>
      <c r="R642" s="2" t="s">
        <v>5397</v>
      </c>
      <c r="S642" s="2" t="s">
        <v>31</v>
      </c>
      <c r="T642" s="2" t="s">
        <v>5397</v>
      </c>
      <c r="U642" s="2" t="s">
        <v>31</v>
      </c>
      <c r="V642" s="2" t="s">
        <v>5388</v>
      </c>
      <c r="W642" s="3" t="s">
        <v>5388</v>
      </c>
      <c r="X642" s="6" t="str">
        <f t="shared" si="562"/>
        <v>X</v>
      </c>
      <c r="Y642" s="3">
        <v>45575</v>
      </c>
      <c r="Z642" s="3">
        <v>45575</v>
      </c>
      <c r="AA642" s="6">
        <f t="shared" si="568"/>
        <v>0</v>
      </c>
      <c r="AB642" s="3" t="s">
        <v>5388</v>
      </c>
      <c r="AC642" s="2" t="s">
        <v>5388</v>
      </c>
      <c r="AD642" s="6" t="str">
        <f>IFERROR(AC642-AB642, "X")</f>
        <v>X</v>
      </c>
      <c r="AE642" s="3">
        <v>45581</v>
      </c>
      <c r="AF642" s="3">
        <v>45579</v>
      </c>
      <c r="AG642" s="2">
        <f t="shared" si="569"/>
        <v>-2</v>
      </c>
      <c r="AH642" s="3">
        <v>45579</v>
      </c>
      <c r="AI642" s="3">
        <f t="shared" si="570"/>
        <v>45581</v>
      </c>
      <c r="AJ642" s="3"/>
      <c r="AK642" s="2" t="str">
        <f t="shared" si="525"/>
        <v>+2</v>
      </c>
      <c r="AL642" s="2" t="s">
        <v>5567</v>
      </c>
      <c r="AM642" s="2" t="str">
        <f t="shared" si="526"/>
        <v>생산완료(+2)</v>
      </c>
      <c r="AN642" s="9">
        <f t="shared" si="527"/>
        <v>45591</v>
      </c>
      <c r="AO642" s="9">
        <f t="shared" si="528"/>
        <v>45593</v>
      </c>
      <c r="AP642" s="9"/>
      <c r="AQ642" s="2">
        <f t="shared" si="567"/>
        <v>2</v>
      </c>
      <c r="AR642" s="12" t="str">
        <f t="shared" si="529"/>
        <v>+2</v>
      </c>
      <c r="AS642" t="s">
        <v>5567</v>
      </c>
      <c r="AT642" t="str">
        <f t="shared" si="530"/>
        <v>생산완료(+2)</v>
      </c>
    </row>
    <row r="643" spans="2:46" x14ac:dyDescent="0.3">
      <c r="B643" s="2" t="s">
        <v>5412</v>
      </c>
      <c r="C643" s="7">
        <v>1</v>
      </c>
      <c r="D643" s="2"/>
      <c r="E643" s="2" t="s">
        <v>5409</v>
      </c>
      <c r="F643" s="2"/>
      <c r="G643" s="2" t="s">
        <v>5405</v>
      </c>
      <c r="H643" s="2" t="s">
        <v>4804</v>
      </c>
      <c r="I643" s="2" t="str">
        <f t="shared" si="521"/>
        <v>20241002-902004-인쇄</v>
      </c>
      <c r="J643" s="2" t="str">
        <f t="shared" si="522"/>
        <v>20241002-902004-합지</v>
      </c>
      <c r="K643" s="2" t="str">
        <f t="shared" si="523"/>
        <v>20241002-902004-분단</v>
      </c>
      <c r="L643" s="2" t="str">
        <f t="shared" si="524"/>
        <v>20241002-902004-제대</v>
      </c>
      <c r="M643" s="2" t="str">
        <f>VLOOKUP(H643, '쿼리1'!$A:$R, 17, 0)</f>
        <v>무지</v>
      </c>
      <c r="N643" s="2" t="str">
        <f>VLOOKUP(H643, '쿼리1'!$A:$P, 15, 0)</f>
        <v>진지90</v>
      </c>
      <c r="O643" s="2">
        <v>902004</v>
      </c>
      <c r="P643" s="2" t="str">
        <f>VLOOKUP(H643, '쿼리1'!$A:$R, 17, 0)</f>
        <v>무지</v>
      </c>
      <c r="Q643" s="4">
        <f>VLOOKUP(H643, '쿼리1'!$A:$U, 20, 0)</f>
        <v>75000</v>
      </c>
      <c r="R643" s="2" t="s">
        <v>5397</v>
      </c>
      <c r="S643" s="2" t="s">
        <v>31</v>
      </c>
      <c r="T643" s="2" t="s">
        <v>5397</v>
      </c>
      <c r="U643" s="2" t="s">
        <v>31</v>
      </c>
      <c r="V643" s="2" t="s">
        <v>5388</v>
      </c>
      <c r="W643" s="3" t="s">
        <v>5388</v>
      </c>
      <c r="X643" s="6" t="str">
        <f t="shared" si="562"/>
        <v>X</v>
      </c>
      <c r="Y643" s="3">
        <v>45575</v>
      </c>
      <c r="Z643" s="3">
        <v>45575</v>
      </c>
      <c r="AA643" s="6">
        <f t="shared" si="568"/>
        <v>0</v>
      </c>
      <c r="AB643" s="3" t="s">
        <v>5388</v>
      </c>
      <c r="AC643" s="2" t="s">
        <v>5388</v>
      </c>
      <c r="AD643" s="6" t="str">
        <f>IFERROR(AC643-AB643, "X")</f>
        <v>X</v>
      </c>
      <c r="AE643" s="3">
        <v>45581</v>
      </c>
      <c r="AF643" s="3">
        <v>45580</v>
      </c>
      <c r="AG643" s="2">
        <f t="shared" si="569"/>
        <v>-1</v>
      </c>
      <c r="AH643" s="3">
        <v>45580</v>
      </c>
      <c r="AI643" s="3">
        <f t="shared" si="570"/>
        <v>45581</v>
      </c>
      <c r="AJ643" s="3"/>
      <c r="AK643" s="2" t="str">
        <f t="shared" si="525"/>
        <v>+1</v>
      </c>
      <c r="AL643" s="2" t="s">
        <v>5567</v>
      </c>
      <c r="AM643" s="2" t="str">
        <f t="shared" si="526"/>
        <v>생산완료(+1)</v>
      </c>
      <c r="AN643" s="9">
        <f t="shared" si="527"/>
        <v>45580</v>
      </c>
      <c r="AO643" s="9">
        <f t="shared" si="528"/>
        <v>45581</v>
      </c>
      <c r="AP643" s="9"/>
      <c r="AQ643" s="2">
        <f t="shared" si="567"/>
        <v>1</v>
      </c>
      <c r="AR643" s="12" t="str">
        <f t="shared" si="529"/>
        <v>+1</v>
      </c>
      <c r="AS643" t="s">
        <v>5567</v>
      </c>
      <c r="AT643" t="str">
        <f t="shared" si="530"/>
        <v>생산완료(+1)</v>
      </c>
    </row>
    <row r="644" spans="2:46" x14ac:dyDescent="0.3">
      <c r="B644" s="2" t="s">
        <v>5415</v>
      </c>
      <c r="C644" s="7">
        <v>-3</v>
      </c>
      <c r="D644" s="2"/>
      <c r="E644" s="2" t="s">
        <v>5451</v>
      </c>
      <c r="F644" s="2" t="s">
        <v>5408</v>
      </c>
      <c r="G644" s="2" t="s">
        <v>5408</v>
      </c>
      <c r="H644" s="2" t="s">
        <v>4521</v>
      </c>
      <c r="I644" s="2" t="str">
        <f t="shared" si="521"/>
        <v>20241002-903002-인쇄</v>
      </c>
      <c r="J644" s="2" t="str">
        <f t="shared" si="522"/>
        <v>20241002-903002-합지</v>
      </c>
      <c r="K644" s="2" t="str">
        <f t="shared" si="523"/>
        <v>20241002-903002-분단</v>
      </c>
      <c r="L644" s="2" t="str">
        <f t="shared" si="524"/>
        <v>20241002-903002-제대</v>
      </c>
      <c r="M644" s="2" t="str">
        <f>VLOOKUP(H644, '쿼리1'!$A:$R, 17, 0)</f>
        <v>무지</v>
      </c>
      <c r="N644" s="2" t="str">
        <f>VLOOKUP(H644, '쿼리1'!$A:$P, 15, 0)</f>
        <v>진지스120</v>
      </c>
      <c r="O644" s="2">
        <v>903002</v>
      </c>
      <c r="P644" s="2" t="str">
        <f>VLOOKUP(H644, '쿼리1'!$A:$R, 17, 0)</f>
        <v>무지</v>
      </c>
      <c r="Q644" s="4">
        <f>VLOOKUP(H644, '쿼리1'!$A:$U, 20, 0)</f>
        <v>240000</v>
      </c>
      <c r="R644" s="2" t="s">
        <v>5397</v>
      </c>
      <c r="S644" s="2" t="s">
        <v>31</v>
      </c>
      <c r="T644" s="2" t="s">
        <v>31</v>
      </c>
      <c r="U644" s="2" t="s">
        <v>31</v>
      </c>
      <c r="V644" s="2" t="s">
        <v>5388</v>
      </c>
      <c r="W644" s="3" t="s">
        <v>5388</v>
      </c>
      <c r="X644" s="6" t="str">
        <f t="shared" si="562"/>
        <v>X</v>
      </c>
      <c r="Y644" s="3">
        <v>45575</v>
      </c>
      <c r="Z644" s="3">
        <v>45579</v>
      </c>
      <c r="AA644" s="6" t="str">
        <f t="shared" si="568"/>
        <v>+4</v>
      </c>
      <c r="AB644" s="3">
        <v>45576</v>
      </c>
      <c r="AC644" s="3">
        <v>45579</v>
      </c>
      <c r="AD644" s="6" t="str">
        <f t="shared" ref="AD644:AD646" si="571">IFERROR(IF(AC644-AB644&gt;0, "+" &amp; (AC644-AB644), AC644-AB644), "X")</f>
        <v>+3</v>
      </c>
      <c r="AE644" s="3">
        <v>45583</v>
      </c>
      <c r="AF644" s="3">
        <v>45586</v>
      </c>
      <c r="AG644" s="2" t="str">
        <f t="shared" si="569"/>
        <v>+3</v>
      </c>
      <c r="AH644" s="3">
        <v>45586</v>
      </c>
      <c r="AI644" s="3">
        <f t="shared" si="570"/>
        <v>45583</v>
      </c>
      <c r="AJ644" s="3"/>
      <c r="AK644" s="2">
        <f t="shared" si="525"/>
        <v>-3</v>
      </c>
      <c r="AL644" s="2" t="s">
        <v>5567</v>
      </c>
      <c r="AM644" s="2" t="str">
        <f t="shared" si="526"/>
        <v>생산완료(-3)</v>
      </c>
      <c r="AN644" s="9">
        <f t="shared" si="527"/>
        <v>45653</v>
      </c>
      <c r="AO644" s="9">
        <f t="shared" si="528"/>
        <v>45651</v>
      </c>
      <c r="AP644" s="9"/>
      <c r="AQ644" s="2">
        <f t="shared" si="567"/>
        <v>-2</v>
      </c>
      <c r="AR644" s="12">
        <f t="shared" si="529"/>
        <v>-2</v>
      </c>
      <c r="AS644" t="s">
        <v>5567</v>
      </c>
      <c r="AT644" t="str">
        <f t="shared" si="530"/>
        <v>생산완료(-2)</v>
      </c>
    </row>
    <row r="645" spans="2:46" x14ac:dyDescent="0.3">
      <c r="B645" s="2" t="s">
        <v>5506</v>
      </c>
      <c r="C645" s="7">
        <v>-17</v>
      </c>
      <c r="D645" s="2"/>
      <c r="E645" s="2" t="s">
        <v>5451</v>
      </c>
      <c r="F645" s="2" t="s">
        <v>5408</v>
      </c>
      <c r="G645" s="2" t="s">
        <v>5425</v>
      </c>
      <c r="H645" s="2" t="s">
        <v>1200</v>
      </c>
      <c r="I645" s="2" t="str">
        <f t="shared" si="521"/>
        <v>20241002-903003-인쇄</v>
      </c>
      <c r="J645" s="2" t="str">
        <f t="shared" si="522"/>
        <v>20241002-903003-합지</v>
      </c>
      <c r="K645" s="2" t="str">
        <f t="shared" si="523"/>
        <v>20241002-903003-분단</v>
      </c>
      <c r="L645" s="2" t="str">
        <f t="shared" si="524"/>
        <v>20241002-903003-제대</v>
      </c>
      <c r="M645" s="2" t="str">
        <f>VLOOKUP(H645, '쿼리1'!$A:$R, 17, 0)</f>
        <v>무지</v>
      </c>
      <c r="N645" s="2" t="str">
        <f>VLOOKUP(H645, '쿼리1'!$A:$P, 15, 0)</f>
        <v>진지스120=무지</v>
      </c>
      <c r="O645" s="2">
        <v>903003</v>
      </c>
      <c r="P645" s="2" t="str">
        <f>VLOOKUP(H645, '쿼리1'!$A:$R, 17, 0)</f>
        <v>무지</v>
      </c>
      <c r="Q645" s="4">
        <f>VLOOKUP(H645, '쿼리1'!$A:$U, 20, 0)</f>
        <v>200000</v>
      </c>
      <c r="R645" s="2" t="s">
        <v>5397</v>
      </c>
      <c r="S645" s="2" t="s">
        <v>31</v>
      </c>
      <c r="T645" s="2" t="s">
        <v>31</v>
      </c>
      <c r="U645" s="2" t="s">
        <v>31</v>
      </c>
      <c r="V645" s="2" t="s">
        <v>5388</v>
      </c>
      <c r="W645" s="3" t="s">
        <v>5388</v>
      </c>
      <c r="X645" s="6" t="str">
        <f t="shared" si="562"/>
        <v>X</v>
      </c>
      <c r="Y645" s="3">
        <v>45575</v>
      </c>
      <c r="Z645" s="3">
        <v>45579</v>
      </c>
      <c r="AA645" s="6" t="str">
        <f t="shared" si="568"/>
        <v>+4</v>
      </c>
      <c r="AB645" s="3">
        <v>45576</v>
      </c>
      <c r="AC645" s="3">
        <v>45579</v>
      </c>
      <c r="AD645" s="6" t="str">
        <f t="shared" si="571"/>
        <v>+3</v>
      </c>
      <c r="AE645" s="3">
        <v>45583</v>
      </c>
      <c r="AF645" s="3">
        <v>45600</v>
      </c>
      <c r="AG645" s="2" t="str">
        <f t="shared" si="569"/>
        <v>+17</v>
      </c>
      <c r="AH645" s="3">
        <v>45600</v>
      </c>
      <c r="AI645" s="3">
        <f t="shared" si="570"/>
        <v>45583</v>
      </c>
      <c r="AJ645" s="3"/>
      <c r="AK645" s="2">
        <f t="shared" si="525"/>
        <v>-17</v>
      </c>
      <c r="AL645" s="2" t="s">
        <v>5567</v>
      </c>
      <c r="AM645" s="2" t="str">
        <f t="shared" si="526"/>
        <v>생산완료(-17)</v>
      </c>
      <c r="AN645" s="9">
        <f t="shared" si="527"/>
        <v>45645</v>
      </c>
      <c r="AO645" s="9">
        <f t="shared" si="528"/>
        <v>45645</v>
      </c>
      <c r="AP645" s="9"/>
      <c r="AQ645" s="2">
        <f t="shared" si="567"/>
        <v>0</v>
      </c>
      <c r="AR645" s="12">
        <f t="shared" si="529"/>
        <v>0</v>
      </c>
      <c r="AS645" t="s">
        <v>5567</v>
      </c>
      <c r="AT645" t="str">
        <f t="shared" si="530"/>
        <v>생산완료(0)</v>
      </c>
    </row>
    <row r="646" spans="2:46" x14ac:dyDescent="0.3">
      <c r="B646" s="2" t="s">
        <v>5470</v>
      </c>
      <c r="C646" s="7">
        <v>-15</v>
      </c>
      <c r="D646" s="2"/>
      <c r="E646" s="2" t="s">
        <v>5451</v>
      </c>
      <c r="F646" s="2" t="s">
        <v>5408</v>
      </c>
      <c r="G646" s="2" t="s">
        <v>5426</v>
      </c>
      <c r="H646" s="2" t="s">
        <v>4754</v>
      </c>
      <c r="I646" s="2" t="str">
        <f t="shared" ref="I646:I709" si="572">_xlfn.CONCAT(H646, "-", "인쇄")</f>
        <v>20241002-903004-인쇄</v>
      </c>
      <c r="J646" s="2" t="str">
        <f t="shared" ref="J646:J709" si="573">_xlfn.CONCAT(H646, "-", "합지")</f>
        <v>20241002-903004-합지</v>
      </c>
      <c r="K646" s="2" t="str">
        <f t="shared" ref="K646:K709" si="574">_xlfn.CONCAT(H646, "-", "분단")</f>
        <v>20241002-903004-분단</v>
      </c>
      <c r="L646" s="2" t="str">
        <f t="shared" ref="L646:L709" si="575">_xlfn.CONCAT(H646, "-", "제대")</f>
        <v>20241002-903004-제대</v>
      </c>
      <c r="M646" s="2" t="str">
        <f>VLOOKUP(H646, '쿼리1'!$A:$R, 17, 0)</f>
        <v>무지</v>
      </c>
      <c r="N646" s="2" t="str">
        <f>VLOOKUP(H646, '쿼리1'!$A:$P, 15, 0)</f>
        <v>진지스120</v>
      </c>
      <c r="O646" s="2">
        <v>903004</v>
      </c>
      <c r="P646" s="2" t="str">
        <f>VLOOKUP(H646, '쿼리1'!$A:$R, 17, 0)</f>
        <v>무지</v>
      </c>
      <c r="Q646" s="4">
        <f>VLOOKUP(H646, '쿼리1'!$A:$U, 20, 0)</f>
        <v>184615</v>
      </c>
      <c r="R646" s="2" t="s">
        <v>5397</v>
      </c>
      <c r="S646" s="2" t="s">
        <v>31</v>
      </c>
      <c r="T646" s="2" t="s">
        <v>31</v>
      </c>
      <c r="U646" s="2" t="s">
        <v>31</v>
      </c>
      <c r="V646" s="2" t="s">
        <v>5388</v>
      </c>
      <c r="W646" s="3" t="s">
        <v>5388</v>
      </c>
      <c r="X646" s="6" t="str">
        <f t="shared" si="562"/>
        <v>X</v>
      </c>
      <c r="Y646" s="3">
        <v>45575</v>
      </c>
      <c r="Z646" s="3">
        <v>45579</v>
      </c>
      <c r="AA646" s="6" t="str">
        <f t="shared" si="568"/>
        <v>+4</v>
      </c>
      <c r="AB646" s="3">
        <v>45576</v>
      </c>
      <c r="AC646" s="3">
        <v>45579</v>
      </c>
      <c r="AD646" s="6" t="str">
        <f t="shared" si="571"/>
        <v>+3</v>
      </c>
      <c r="AE646" s="3">
        <v>45580</v>
      </c>
      <c r="AF646" s="3">
        <v>45595</v>
      </c>
      <c r="AG646" s="2" t="str">
        <f t="shared" si="569"/>
        <v>+15</v>
      </c>
      <c r="AH646" s="3">
        <v>45595</v>
      </c>
      <c r="AI646" s="3">
        <f t="shared" si="570"/>
        <v>45580</v>
      </c>
      <c r="AJ646" s="3"/>
      <c r="AK646" s="2">
        <f t="shared" ref="AK646:AK709" si="576">IF(C646&gt;0, "+"&amp;C646, C646)</f>
        <v>-15</v>
      </c>
      <c r="AL646" s="2" t="s">
        <v>5567</v>
      </c>
      <c r="AM646" s="2" t="str">
        <f t="shared" si="526"/>
        <v>생산완료(-15)</v>
      </c>
      <c r="AN646" s="9">
        <f t="shared" si="527"/>
        <v>45638</v>
      </c>
      <c r="AO646" s="9">
        <f t="shared" si="528"/>
        <v>45625</v>
      </c>
      <c r="AP646" s="9"/>
      <c r="AQ646" s="2">
        <f t="shared" si="567"/>
        <v>-13</v>
      </c>
      <c r="AR646" s="12">
        <f t="shared" si="529"/>
        <v>-13</v>
      </c>
      <c r="AS646" t="s">
        <v>5567</v>
      </c>
      <c r="AT646" t="str">
        <f t="shared" si="530"/>
        <v>생산완료(-13)</v>
      </c>
    </row>
    <row r="647" spans="2:46" x14ac:dyDescent="0.3">
      <c r="B647" s="2" t="s">
        <v>5621</v>
      </c>
      <c r="C647" s="7">
        <v>-19</v>
      </c>
      <c r="D647" s="2"/>
      <c r="E647" s="2" t="s">
        <v>5408</v>
      </c>
      <c r="F647" s="2"/>
      <c r="G647" s="2" t="s">
        <v>5492</v>
      </c>
      <c r="H647" s="2" t="s">
        <v>2606</v>
      </c>
      <c r="I647" s="2" t="str">
        <f t="shared" si="572"/>
        <v>20241004-1000139913-인쇄</v>
      </c>
      <c r="J647" s="2" t="str">
        <f t="shared" si="573"/>
        <v>20241004-1000139913-합지</v>
      </c>
      <c r="K647" s="2" t="str">
        <f t="shared" si="574"/>
        <v>20241004-1000139913-분단</v>
      </c>
      <c r="L647" s="2" t="str">
        <f t="shared" si="575"/>
        <v>20241004-1000139913-제대</v>
      </c>
      <c r="M647" s="2" t="str">
        <f>VLOOKUP(H647, '쿼리1'!$A:$R, 17, 0)</f>
        <v>무지</v>
      </c>
      <c r="N647" s="2" t="str">
        <f>VLOOKUP(H647, '쿼리1'!$A:$P, 15, 0)</f>
        <v>나이론80</v>
      </c>
      <c r="O647" s="2">
        <v>1000139913</v>
      </c>
      <c r="P647" s="2" t="str">
        <f>VLOOKUP(H647, '쿼리1'!$A:$R, 17, 0)</f>
        <v>무지</v>
      </c>
      <c r="Q647" s="4">
        <f>VLOOKUP(H647, '쿼리1'!$A:$U, 20, 0)</f>
        <v>32727</v>
      </c>
      <c r="R647" s="2" t="s">
        <v>5397</v>
      </c>
      <c r="S647" s="2" t="s">
        <v>31</v>
      </c>
      <c r="T647" s="2" t="s">
        <v>5397</v>
      </c>
      <c r="U647" s="2" t="s">
        <v>31</v>
      </c>
      <c r="V647" s="2" t="s">
        <v>5388</v>
      </c>
      <c r="W647" s="3" t="s">
        <v>5388</v>
      </c>
      <c r="X647" s="6" t="str">
        <f t="shared" si="562"/>
        <v>X</v>
      </c>
      <c r="Y647" s="3">
        <v>45579</v>
      </c>
      <c r="Z647" s="3">
        <v>45582</v>
      </c>
      <c r="AA647" s="6" t="str">
        <f t="shared" si="568"/>
        <v>+3</v>
      </c>
      <c r="AB647" s="3" t="s">
        <v>5388</v>
      </c>
      <c r="AC647" s="2" t="s">
        <v>5388</v>
      </c>
      <c r="AD647" s="6" t="str">
        <f>IFERROR(AC647-AB647, "X")</f>
        <v>X</v>
      </c>
      <c r="AE647" s="3">
        <v>45582</v>
      </c>
      <c r="AF647" s="3">
        <v>45601</v>
      </c>
      <c r="AG647" s="2" t="str">
        <f t="shared" si="569"/>
        <v>+19</v>
      </c>
      <c r="AH647" s="3">
        <v>45601</v>
      </c>
      <c r="AI647" s="3">
        <f t="shared" si="570"/>
        <v>45582</v>
      </c>
      <c r="AJ647" s="3"/>
      <c r="AK647" s="2">
        <f t="shared" si="576"/>
        <v>-19</v>
      </c>
      <c r="AL647" s="2" t="s">
        <v>5567</v>
      </c>
      <c r="AM647" s="2" t="str">
        <f t="shared" ref="AM647:AM710" si="577">_xlfn.CONCAT(AL647, "(", AK647, ")")</f>
        <v>생산완료(-19)</v>
      </c>
      <c r="AN647" s="9">
        <f t="shared" ref="AN647:AN710" si="578">_xlfn.MAXIFS($AH$6:$AH$2358, $O$6:$O$2358, O647)</f>
        <v>45650</v>
      </c>
      <c r="AO647" s="9">
        <f t="shared" ref="AO647:AO710" si="579">_xlfn.MAXIFS($AI$6:$AI$2358, $O$6:$O$2358, O647)</f>
        <v>45649</v>
      </c>
      <c r="AP647" s="9"/>
      <c r="AQ647" s="2">
        <f t="shared" si="567"/>
        <v>-1</v>
      </c>
      <c r="AR647" s="12">
        <f t="shared" ref="AR647:AR710" si="580">IF(AQ647&gt;0, "+"&amp;AQ647, AQ647)</f>
        <v>-1</v>
      </c>
      <c r="AS647" t="s">
        <v>5567</v>
      </c>
      <c r="AT647" t="str">
        <f t="shared" ref="AT647:AT710" si="581">_xlfn.CONCAT(AS647, "(", AR647, ")")</f>
        <v>생산완료(-1)</v>
      </c>
    </row>
    <row r="648" spans="2:46" x14ac:dyDescent="0.3">
      <c r="B648" s="2" t="s">
        <v>5418</v>
      </c>
      <c r="C648" s="7">
        <v>-4</v>
      </c>
      <c r="D648" s="2"/>
      <c r="E648" s="2" t="s">
        <v>5409</v>
      </c>
      <c r="F648" s="2"/>
      <c r="G648" s="2" t="s">
        <v>5451</v>
      </c>
      <c r="H648" s="2" t="s">
        <v>2113</v>
      </c>
      <c r="I648" s="2" t="str">
        <f t="shared" si="572"/>
        <v>20241004-1000155625-인쇄</v>
      </c>
      <c r="J648" s="2" t="str">
        <f t="shared" si="573"/>
        <v>20241004-1000155625-합지</v>
      </c>
      <c r="K648" s="2" t="str">
        <f t="shared" si="574"/>
        <v>20241004-1000155625-분단</v>
      </c>
      <c r="L648" s="2" t="str">
        <f t="shared" si="575"/>
        <v>20241004-1000155625-제대</v>
      </c>
      <c r="M648" s="2" t="str">
        <f>VLOOKUP(H648, '쿼리1'!$A:$R, 17, 0)</f>
        <v>무지</v>
      </c>
      <c r="N648" s="2" t="str">
        <f>VLOOKUP(H648, '쿼리1'!$A:$P, 15, 0)</f>
        <v>오씨피피(투명)60</v>
      </c>
      <c r="O648" s="2">
        <v>1000155625</v>
      </c>
      <c r="P648" s="2" t="str">
        <f>VLOOKUP(H648, '쿼리1'!$A:$R, 17, 0)</f>
        <v>무지</v>
      </c>
      <c r="Q648" s="4">
        <f>VLOOKUP(H648, '쿼리1'!$A:$U, 20, 0)</f>
        <v>63157</v>
      </c>
      <c r="R648" s="2" t="s">
        <v>5397</v>
      </c>
      <c r="S648" s="2" t="s">
        <v>31</v>
      </c>
      <c r="T648" s="2" t="s">
        <v>5397</v>
      </c>
      <c r="U648" s="2" t="s">
        <v>31</v>
      </c>
      <c r="V648" s="2" t="s">
        <v>5388</v>
      </c>
      <c r="W648" s="3" t="s">
        <v>5388</v>
      </c>
      <c r="X648" s="6" t="str">
        <f t="shared" si="562"/>
        <v>X</v>
      </c>
      <c r="Y648" s="3">
        <v>45576</v>
      </c>
      <c r="Z648" s="3">
        <v>45576</v>
      </c>
      <c r="AA648" s="6">
        <f t="shared" si="568"/>
        <v>0</v>
      </c>
      <c r="AB648" s="3" t="s">
        <v>5388</v>
      </c>
      <c r="AC648" s="2" t="s">
        <v>5388</v>
      </c>
      <c r="AD648" s="6" t="str">
        <f>IFERROR(AC648-AB648, "X")</f>
        <v>X</v>
      </c>
      <c r="AE648" s="3">
        <v>45580</v>
      </c>
      <c r="AF648" s="3">
        <v>45584</v>
      </c>
      <c r="AG648" s="2" t="str">
        <f t="shared" si="569"/>
        <v>+4</v>
      </c>
      <c r="AH648" s="3">
        <v>45584</v>
      </c>
      <c r="AI648" s="3">
        <f t="shared" si="570"/>
        <v>45580</v>
      </c>
      <c r="AJ648" s="3"/>
      <c r="AK648" s="2">
        <f t="shared" si="576"/>
        <v>-4</v>
      </c>
      <c r="AL648" s="2" t="s">
        <v>5567</v>
      </c>
      <c r="AM648" s="2" t="str">
        <f t="shared" si="577"/>
        <v>생산완료(-4)</v>
      </c>
      <c r="AN648" s="9">
        <f t="shared" si="578"/>
        <v>45584</v>
      </c>
      <c r="AO648" s="9">
        <f t="shared" si="579"/>
        <v>45580</v>
      </c>
      <c r="AP648" s="9"/>
      <c r="AQ648" s="2">
        <f t="shared" si="567"/>
        <v>-4</v>
      </c>
      <c r="AR648" s="12">
        <f t="shared" si="580"/>
        <v>-4</v>
      </c>
      <c r="AS648" t="s">
        <v>5567</v>
      </c>
      <c r="AT648" t="str">
        <f t="shared" si="581"/>
        <v>생산완료(-4)</v>
      </c>
    </row>
    <row r="649" spans="2:46" x14ac:dyDescent="0.3">
      <c r="B649" s="2" t="s">
        <v>5415</v>
      </c>
      <c r="C649" s="7">
        <v>-3</v>
      </c>
      <c r="D649" s="2" t="s">
        <v>5409</v>
      </c>
      <c r="E649" s="2" t="s">
        <v>5451</v>
      </c>
      <c r="F649" s="2" t="s">
        <v>5408</v>
      </c>
      <c r="G649" s="2" t="s">
        <v>5499</v>
      </c>
      <c r="H649" s="2" t="s">
        <v>2899</v>
      </c>
      <c r="I649" s="2" t="str">
        <f t="shared" si="572"/>
        <v>20241004-1000157741-인쇄</v>
      </c>
      <c r="J649" s="2" t="str">
        <f t="shared" si="573"/>
        <v>20241004-1000157741-합지</v>
      </c>
      <c r="K649" s="2" t="str">
        <f t="shared" si="574"/>
        <v>20241004-1000157741-분단</v>
      </c>
      <c r="L649" s="2" t="str">
        <f t="shared" si="575"/>
        <v>20241004-1000157741-제대</v>
      </c>
      <c r="M649" s="2" t="str">
        <f>VLOOKUP(H649, '쿼리1'!$A:$R, 17, 0)</f>
        <v>1도-빅솔-주식회사 빅솔</v>
      </c>
      <c r="N649" s="2" t="str">
        <f>VLOOKUP(H649, '쿼리1'!$A:$P, 15, 0)</f>
        <v>은나토르트150</v>
      </c>
      <c r="O649" s="2">
        <v>1000157741</v>
      </c>
      <c r="P649" s="2" t="str">
        <f>VLOOKUP(H649, '쿼리1'!$A:$R, 17, 0)</f>
        <v>1도-빅솔-주식회사 빅솔</v>
      </c>
      <c r="Q649" s="4">
        <f>VLOOKUP(H649, '쿼리1'!$A:$U, 20, 0)</f>
        <v>10000</v>
      </c>
      <c r="R649" s="2" t="s">
        <v>31</v>
      </c>
      <c r="S649" s="2" t="s">
        <v>31</v>
      </c>
      <c r="T649" s="2" t="s">
        <v>31</v>
      </c>
      <c r="U649" s="2" t="s">
        <v>5399</v>
      </c>
      <c r="V649" s="3">
        <v>45573</v>
      </c>
      <c r="W649" s="3">
        <v>45573</v>
      </c>
      <c r="X649" s="6">
        <f t="shared" ref="X649:X651" si="582">IFERROR(IF(W649-V649&gt;0, "+" &amp; (W649-V649), W649-V649), "X")</f>
        <v>0</v>
      </c>
      <c r="Y649" s="3">
        <v>45575</v>
      </c>
      <c r="Z649" s="3">
        <v>45579</v>
      </c>
      <c r="AA649" s="6" t="str">
        <f t="shared" si="568"/>
        <v>+4</v>
      </c>
      <c r="AB649" s="3">
        <v>45576</v>
      </c>
      <c r="AC649" s="3">
        <v>45579</v>
      </c>
      <c r="AD649" s="6" t="str">
        <f t="shared" ref="AD649:AD651" si="583">IFERROR(IF(AC649-AB649&gt;0, "+" &amp; (AC649-AB649), AC649-AB649), "X")</f>
        <v>+3</v>
      </c>
      <c r="AE649" s="3">
        <v>45580</v>
      </c>
      <c r="AF649" s="5" t="s">
        <v>5396</v>
      </c>
      <c r="AG649" s="6">
        <f ca="1">TODAY()-AE649</f>
        <v>76</v>
      </c>
      <c r="AH649" s="3">
        <v>45579</v>
      </c>
      <c r="AI649" s="3">
        <f t="shared" ref="AI649:AI651" si="584">AB649</f>
        <v>45576</v>
      </c>
      <c r="AJ649" s="3"/>
      <c r="AK649" s="2">
        <f t="shared" si="576"/>
        <v>-3</v>
      </c>
      <c r="AL649" s="2" t="s">
        <v>5567</v>
      </c>
      <c r="AM649" s="2" t="str">
        <f t="shared" si="577"/>
        <v>생산완료(-3)</v>
      </c>
      <c r="AN649" s="9">
        <f t="shared" si="578"/>
        <v>45579</v>
      </c>
      <c r="AO649" s="9">
        <f t="shared" si="579"/>
        <v>45576</v>
      </c>
      <c r="AP649" s="9"/>
      <c r="AQ649" s="2">
        <f t="shared" si="567"/>
        <v>-3</v>
      </c>
      <c r="AR649" s="12">
        <f t="shared" si="580"/>
        <v>-3</v>
      </c>
      <c r="AS649" t="s">
        <v>5567</v>
      </c>
      <c r="AT649" t="str">
        <f t="shared" si="581"/>
        <v>생산완료(-3)</v>
      </c>
    </row>
    <row r="650" spans="2:46" x14ac:dyDescent="0.3">
      <c r="B650" s="2" t="s">
        <v>5424</v>
      </c>
      <c r="C650" s="7">
        <v>2</v>
      </c>
      <c r="D650" s="2" t="s">
        <v>5409</v>
      </c>
      <c r="E650" s="2" t="s">
        <v>5405</v>
      </c>
      <c r="F650" s="2" t="s">
        <v>5416</v>
      </c>
      <c r="G650" s="2"/>
      <c r="H650" s="2" t="s">
        <v>4249</v>
      </c>
      <c r="I650" s="2" t="str">
        <f t="shared" si="572"/>
        <v>20241004-1000157781-인쇄</v>
      </c>
      <c r="J650" s="2" t="str">
        <f t="shared" si="573"/>
        <v>20241004-1000157781-합지</v>
      </c>
      <c r="K650" s="2" t="str">
        <f t="shared" si="574"/>
        <v>20241004-1000157781-분단</v>
      </c>
      <c r="L650" s="2" t="str">
        <f t="shared" si="575"/>
        <v>20241004-1000157781-제대</v>
      </c>
      <c r="M650" s="2" t="str">
        <f>VLOOKUP(H650, '쿼리1'!$A:$R, 17, 0)</f>
        <v>3도-동대문엽기떡볶이-2인 착한맛 가루양념(64g)220폭</v>
      </c>
      <c r="N650" s="2" t="str">
        <f>VLOOKUP(H650, '쿼리1'!$A:$P, 15, 0)</f>
        <v>패증착74</v>
      </c>
      <c r="O650" s="2">
        <v>1000157781</v>
      </c>
      <c r="P650" s="2" t="str">
        <f>VLOOKUP(H650, '쿼리1'!$A:$R, 17, 0)</f>
        <v>3도-동대문엽기떡볶이-2인 착한맛 가루양념(64g)220폭</v>
      </c>
      <c r="Q650" s="4">
        <f>VLOOKUP(H650, '쿼리1'!$A:$U, 20, 0)</f>
        <v>36</v>
      </c>
      <c r="R650" s="2" t="s">
        <v>31</v>
      </c>
      <c r="S650" s="2" t="s">
        <v>31</v>
      </c>
      <c r="T650" s="2" t="s">
        <v>31</v>
      </c>
      <c r="U650" s="2" t="s">
        <v>5397</v>
      </c>
      <c r="V650" s="3">
        <v>45575</v>
      </c>
      <c r="W650" s="3">
        <v>45575</v>
      </c>
      <c r="X650" s="6">
        <f t="shared" si="582"/>
        <v>0</v>
      </c>
      <c r="Y650" s="3">
        <v>45580</v>
      </c>
      <c r="Z650" s="3">
        <v>45579</v>
      </c>
      <c r="AA650" s="6">
        <f t="shared" si="568"/>
        <v>-1</v>
      </c>
      <c r="AB650" s="3">
        <v>45581</v>
      </c>
      <c r="AC650" s="3">
        <v>45579</v>
      </c>
      <c r="AD650" s="6">
        <f t="shared" si="583"/>
        <v>-2</v>
      </c>
      <c r="AE650" s="2" t="s">
        <v>5388</v>
      </c>
      <c r="AF650" s="2" t="s">
        <v>5388</v>
      </c>
      <c r="AG650" s="2" t="str">
        <f>IFERROR(AF650-AE650, "X")</f>
        <v>X</v>
      </c>
      <c r="AH650" s="3">
        <v>45579</v>
      </c>
      <c r="AI650" s="3">
        <f t="shared" si="584"/>
        <v>45581</v>
      </c>
      <c r="AJ650" s="3"/>
      <c r="AK650" s="2" t="str">
        <f t="shared" si="576"/>
        <v>+2</v>
      </c>
      <c r="AL650" s="2" t="s">
        <v>5567</v>
      </c>
      <c r="AM650" s="2" t="str">
        <f t="shared" si="577"/>
        <v>생산완료(+2)</v>
      </c>
      <c r="AN650" s="9">
        <f t="shared" si="578"/>
        <v>45626</v>
      </c>
      <c r="AO650" s="9">
        <f t="shared" si="579"/>
        <v>45628</v>
      </c>
      <c r="AP650" s="9"/>
      <c r="AQ650" s="2">
        <f t="shared" si="567"/>
        <v>2</v>
      </c>
      <c r="AR650" s="12" t="str">
        <f t="shared" si="580"/>
        <v>+2</v>
      </c>
      <c r="AS650" t="s">
        <v>5567</v>
      </c>
      <c r="AT650" t="str">
        <f t="shared" si="581"/>
        <v>생산완료(+2)</v>
      </c>
    </row>
    <row r="651" spans="2:46" x14ac:dyDescent="0.3">
      <c r="B651" s="2" t="s">
        <v>5424</v>
      </c>
      <c r="C651" s="7">
        <v>2</v>
      </c>
      <c r="D651" s="2" t="s">
        <v>5409</v>
      </c>
      <c r="E651" s="2" t="s">
        <v>5405</v>
      </c>
      <c r="F651" s="2" t="s">
        <v>5416</v>
      </c>
      <c r="G651" s="2"/>
      <c r="H651" s="2" t="s">
        <v>4247</v>
      </c>
      <c r="I651" s="2" t="str">
        <f t="shared" si="572"/>
        <v>20241004-1000158166-인쇄</v>
      </c>
      <c r="J651" s="2" t="str">
        <f t="shared" si="573"/>
        <v>20241004-1000158166-합지</v>
      </c>
      <c r="K651" s="2" t="str">
        <f t="shared" si="574"/>
        <v>20241004-1000158166-분단</v>
      </c>
      <c r="L651" s="2" t="str">
        <f t="shared" si="575"/>
        <v>20241004-1000158166-제대</v>
      </c>
      <c r="M651" s="2" t="str">
        <f>VLOOKUP(H651, '쿼리1'!$A:$R, 17, 0)</f>
        <v>2도-동대문엽기떡볶이-로제분말60g</v>
      </c>
      <c r="N651" s="2" t="str">
        <f>VLOOKUP(H651, '쿼리1'!$A:$P, 15, 0)</f>
        <v>패증착74</v>
      </c>
      <c r="O651" s="2">
        <v>1000158166</v>
      </c>
      <c r="P651" s="2" t="str">
        <f>VLOOKUP(H651, '쿼리1'!$A:$R, 17, 0)</f>
        <v>2도-동대문엽기떡볶이-로제분말60g</v>
      </c>
      <c r="Q651" s="4">
        <f>VLOOKUP(H651, '쿼리1'!$A:$U, 20, 0)</f>
        <v>108</v>
      </c>
      <c r="R651" s="2" t="s">
        <v>31</v>
      </c>
      <c r="S651" s="2" t="s">
        <v>31</v>
      </c>
      <c r="T651" s="2" t="s">
        <v>31</v>
      </c>
      <c r="U651" s="2" t="s">
        <v>5397</v>
      </c>
      <c r="V651" s="3">
        <v>45575</v>
      </c>
      <c r="W651" s="3">
        <v>45575</v>
      </c>
      <c r="X651" s="6">
        <f t="shared" si="582"/>
        <v>0</v>
      </c>
      <c r="Y651" s="3">
        <v>45580</v>
      </c>
      <c r="Z651" s="3">
        <v>45579</v>
      </c>
      <c r="AA651" s="6">
        <f t="shared" si="568"/>
        <v>-1</v>
      </c>
      <c r="AB651" s="3">
        <v>45581</v>
      </c>
      <c r="AC651" s="3">
        <v>45579</v>
      </c>
      <c r="AD651" s="6">
        <f t="shared" si="583"/>
        <v>-2</v>
      </c>
      <c r="AE651" s="2" t="s">
        <v>5388</v>
      </c>
      <c r="AF651" s="2" t="s">
        <v>5388</v>
      </c>
      <c r="AG651" s="2" t="str">
        <f>IFERROR(AF651-AE651, "X")</f>
        <v>X</v>
      </c>
      <c r="AH651" s="3">
        <v>45579</v>
      </c>
      <c r="AI651" s="3">
        <f t="shared" si="584"/>
        <v>45581</v>
      </c>
      <c r="AJ651" s="3"/>
      <c r="AK651" s="2" t="str">
        <f t="shared" si="576"/>
        <v>+2</v>
      </c>
      <c r="AL651" s="2" t="s">
        <v>5567</v>
      </c>
      <c r="AM651" s="2" t="str">
        <f t="shared" si="577"/>
        <v>생산완료(+2)</v>
      </c>
      <c r="AN651" s="9">
        <f t="shared" si="578"/>
        <v>45648</v>
      </c>
      <c r="AO651" s="9">
        <f t="shared" si="579"/>
        <v>45644</v>
      </c>
      <c r="AP651" s="9"/>
      <c r="AQ651" s="2">
        <f t="shared" si="567"/>
        <v>-4</v>
      </c>
      <c r="AR651" s="12">
        <f t="shared" si="580"/>
        <v>-4</v>
      </c>
      <c r="AS651" t="s">
        <v>5567</v>
      </c>
      <c r="AT651" t="str">
        <f t="shared" si="581"/>
        <v>생산완료(-4)</v>
      </c>
    </row>
    <row r="652" spans="2:46" x14ac:dyDescent="0.3">
      <c r="B652" s="2" t="s">
        <v>5634</v>
      </c>
      <c r="C652" s="8">
        <v>-59</v>
      </c>
      <c r="D652" s="2" t="s">
        <v>5493</v>
      </c>
      <c r="E652" s="2" t="s">
        <v>5499</v>
      </c>
      <c r="F652" s="2"/>
      <c r="G652" s="2" t="s">
        <v>5500</v>
      </c>
      <c r="H652" s="2" t="s">
        <v>368</v>
      </c>
      <c r="I652" s="2" t="str">
        <f t="shared" si="572"/>
        <v>20241004-1000161125-인쇄</v>
      </c>
      <c r="J652" s="2" t="str">
        <f t="shared" si="573"/>
        <v>20241004-1000161125-합지</v>
      </c>
      <c r="K652" s="2" t="str">
        <f t="shared" si="574"/>
        <v>20241004-1000161125-분단</v>
      </c>
      <c r="L652" s="2" t="str">
        <f t="shared" si="575"/>
        <v>20241004-1000161125-제대</v>
      </c>
      <c r="M652" s="2" t="str">
        <f>VLOOKUP(H652, '쿼리1'!$A:$R, 17, 0)</f>
        <v>5도-이어수산-100%국내산 군산꽃새우 100g</v>
      </c>
      <c r="N652" s="2" t="str">
        <f>VLOOKUP(H652, '쿼리1'!$A:$P, 15, 0)</f>
        <v>패씨피피(유무광)90</v>
      </c>
      <c r="O652" s="2">
        <v>1000161125</v>
      </c>
      <c r="P652" s="2" t="str">
        <f>VLOOKUP(H652, '쿼리1'!$A:$R, 17, 0)</f>
        <v>5도-이어수산-100%국내산 군산꽃새우 100g</v>
      </c>
      <c r="Q652" s="4">
        <f>VLOOKUP(H652, '쿼리1'!$A:$U, 20, 0)</f>
        <v>29268</v>
      </c>
      <c r="R652" s="2" t="s">
        <v>5399</v>
      </c>
      <c r="S652" s="2" t="s">
        <v>5399</v>
      </c>
      <c r="T652" s="2" t="s">
        <v>5397</v>
      </c>
      <c r="U652" s="2" t="s">
        <v>5399</v>
      </c>
      <c r="V652" s="3">
        <v>45575</v>
      </c>
      <c r="W652" s="5" t="s">
        <v>5396</v>
      </c>
      <c r="X652" s="6">
        <f t="shared" ref="X652:X653" ca="1" si="585">TODAY()-V652</f>
        <v>81</v>
      </c>
      <c r="Y652" s="3">
        <v>45580</v>
      </c>
      <c r="Z652" s="5" t="s">
        <v>5396</v>
      </c>
      <c r="AA652" s="6">
        <f ca="1">TODAY()-Y652</f>
        <v>76</v>
      </c>
      <c r="AB652" s="5" t="s">
        <v>5388</v>
      </c>
      <c r="AC652" s="2" t="s">
        <v>5388</v>
      </c>
      <c r="AD652" s="6" t="str">
        <f>IFERROR(AC652-AB652, "X")</f>
        <v>X</v>
      </c>
      <c r="AE652" s="3">
        <v>45582</v>
      </c>
      <c r="AF652" s="5" t="s">
        <v>5396</v>
      </c>
      <c r="AG652" s="6">
        <f ca="1">TODAY()-AE652</f>
        <v>74</v>
      </c>
      <c r="AH652" s="2" t="s">
        <v>5388</v>
      </c>
      <c r="AI652" s="3">
        <v>45597</v>
      </c>
      <c r="AJ652" s="3">
        <f t="shared" ref="AJ652:AJ653" ca="1" si="586">TODAY()</f>
        <v>45656</v>
      </c>
      <c r="AK652" s="2">
        <f t="shared" si="576"/>
        <v>-59</v>
      </c>
      <c r="AL652" s="2" t="str">
        <f>IF(C652&lt;0, "진행중", "지연")</f>
        <v>진행중</v>
      </c>
      <c r="AM652" s="2" t="str">
        <f t="shared" si="577"/>
        <v>진행중(-59)</v>
      </c>
      <c r="AN652" s="9">
        <f t="shared" si="578"/>
        <v>0</v>
      </c>
      <c r="AO652" s="9">
        <f t="shared" si="579"/>
        <v>45597</v>
      </c>
      <c r="AP652" s="9">
        <f t="shared" ref="AP652:AP653" ca="1" si="587">TODAY()</f>
        <v>45656</v>
      </c>
      <c r="AQ652" s="6">
        <f t="shared" ref="AQ652:AQ653" ca="1" si="588">AO652-AP652</f>
        <v>-59</v>
      </c>
      <c r="AR652" s="12">
        <f t="shared" ca="1" si="580"/>
        <v>-59</v>
      </c>
      <c r="AS652" t="str">
        <f t="shared" ref="AS652:AS653" ca="1" si="589">IF(AQ652&lt;0, "진행중", "지연")</f>
        <v>진행중</v>
      </c>
      <c r="AT652" t="str">
        <f t="shared" ca="1" si="581"/>
        <v>진행중(-59)</v>
      </c>
    </row>
    <row r="653" spans="2:46" x14ac:dyDescent="0.3">
      <c r="B653" s="2" t="s">
        <v>5635</v>
      </c>
      <c r="C653" s="8">
        <v>-55</v>
      </c>
      <c r="D653" s="2" t="s">
        <v>5495</v>
      </c>
      <c r="E653" s="2"/>
      <c r="F653" s="2"/>
      <c r="G653" s="2"/>
      <c r="H653" s="2" t="s">
        <v>5350</v>
      </c>
      <c r="I653" s="2" t="str">
        <f t="shared" si="572"/>
        <v>20241004-1000165242-인쇄</v>
      </c>
      <c r="J653" s="2" t="str">
        <f t="shared" si="573"/>
        <v>20241004-1000165242-합지</v>
      </c>
      <c r="K653" s="2" t="str">
        <f t="shared" si="574"/>
        <v>20241004-1000165242-분단</v>
      </c>
      <c r="L653" s="2" t="str">
        <f t="shared" si="575"/>
        <v>20241004-1000165242-제대</v>
      </c>
      <c r="M653" s="2" t="str">
        <f>VLOOKUP(H653, '쿼리1'!$A:$R, 17, 0)</f>
        <v>2도-롯데MVG-프리미엄쿠키</v>
      </c>
      <c r="N653" s="2" t="str">
        <f>VLOOKUP(H653, '쿼리1'!$A:$P, 15, 0)</f>
        <v>오씨피피(무광)50</v>
      </c>
      <c r="O653" s="2">
        <v>1000165242</v>
      </c>
      <c r="P653" s="2" t="str">
        <f>VLOOKUP(H653, '쿼리1'!$A:$R, 17, 0)</f>
        <v>2도-롯데MVG-프리미엄쿠키</v>
      </c>
      <c r="Q653" s="4">
        <f>VLOOKUP(H653, '쿼리1'!$A:$U, 20, 0)</f>
        <v>24</v>
      </c>
      <c r="R653" s="2" t="s">
        <v>5399</v>
      </c>
      <c r="S653" s="2" t="s">
        <v>5397</v>
      </c>
      <c r="T653" s="2" t="s">
        <v>5397</v>
      </c>
      <c r="U653" s="2" t="s">
        <v>5397</v>
      </c>
      <c r="V653" s="3">
        <v>45576</v>
      </c>
      <c r="W653" s="5" t="s">
        <v>5396</v>
      </c>
      <c r="X653" s="6">
        <f t="shared" ca="1" si="585"/>
        <v>80</v>
      </c>
      <c r="Y653" s="2" t="s">
        <v>5388</v>
      </c>
      <c r="Z653" s="2" t="s">
        <v>5388</v>
      </c>
      <c r="AA653" s="6" t="str">
        <f>IFERROR(Z653-Y653, "X")</f>
        <v>X</v>
      </c>
      <c r="AB653" s="2" t="s">
        <v>5388</v>
      </c>
      <c r="AC653" s="2" t="s">
        <v>5388</v>
      </c>
      <c r="AD653" s="6" t="str">
        <f>IFERROR(AC653-AB653, "X")</f>
        <v>X</v>
      </c>
      <c r="AE653" s="2" t="s">
        <v>5388</v>
      </c>
      <c r="AF653" s="2" t="s">
        <v>5388</v>
      </c>
      <c r="AG653" s="2" t="str">
        <f>IFERROR(AF653-AE653, "X")</f>
        <v>X</v>
      </c>
      <c r="AH653" s="2" t="s">
        <v>5388</v>
      </c>
      <c r="AI653" s="3">
        <v>45601</v>
      </c>
      <c r="AJ653" s="3">
        <f t="shared" ca="1" si="586"/>
        <v>45656</v>
      </c>
      <c r="AK653" s="2">
        <f t="shared" si="576"/>
        <v>-55</v>
      </c>
      <c r="AL653" s="2" t="str">
        <f>IF(C653&lt;0, "진행중", "지연")</f>
        <v>진행중</v>
      </c>
      <c r="AM653" s="2" t="str">
        <f t="shared" si="577"/>
        <v>진행중(-55)</v>
      </c>
      <c r="AN653" s="9">
        <f t="shared" si="578"/>
        <v>0</v>
      </c>
      <c r="AO653" s="9">
        <f t="shared" si="579"/>
        <v>45601</v>
      </c>
      <c r="AP653" s="9">
        <f t="shared" ca="1" si="587"/>
        <v>45656</v>
      </c>
      <c r="AQ653" s="6">
        <f t="shared" ca="1" si="588"/>
        <v>-55</v>
      </c>
      <c r="AR653" s="12">
        <f t="shared" ca="1" si="580"/>
        <v>-55</v>
      </c>
      <c r="AS653" t="str">
        <f t="shared" ca="1" si="589"/>
        <v>진행중</v>
      </c>
      <c r="AT653" t="str">
        <f t="shared" ca="1" si="581"/>
        <v>진행중(-55)</v>
      </c>
    </row>
    <row r="654" spans="2:46" x14ac:dyDescent="0.3">
      <c r="B654" s="2" t="s">
        <v>5530</v>
      </c>
      <c r="C654" s="7">
        <v>-13</v>
      </c>
      <c r="D654" s="2" t="s">
        <v>5416</v>
      </c>
      <c r="E654" s="2" t="s">
        <v>5426</v>
      </c>
      <c r="F654" s="2"/>
      <c r="G654" s="2" t="s">
        <v>5455</v>
      </c>
      <c r="H654" s="2" t="s">
        <v>1429</v>
      </c>
      <c r="I654" s="2" t="str">
        <f t="shared" si="572"/>
        <v>20241004-1000165766-인쇄</v>
      </c>
      <c r="J654" s="2" t="str">
        <f t="shared" si="573"/>
        <v>20241004-1000165766-합지</v>
      </c>
      <c r="K654" s="2" t="str">
        <f t="shared" si="574"/>
        <v>20241004-1000165766-분단</v>
      </c>
      <c r="L654" s="2" t="str">
        <f t="shared" si="575"/>
        <v>20241004-1000165766-제대</v>
      </c>
      <c r="M654" s="2" t="str">
        <f>VLOOKUP(H654, '쿼리1'!$A:$R, 17, 0)</f>
        <v>1도-Water for me 워터(100x205)</v>
      </c>
      <c r="N654" s="2" t="str">
        <f>VLOOKUP(H654, '쿼리1'!$A:$P, 15, 0)</f>
        <v>오씨피피(무광)60</v>
      </c>
      <c r="O654" s="2">
        <v>1000165766</v>
      </c>
      <c r="P654" s="2" t="str">
        <f>VLOOKUP(H654, '쿼리1'!$A:$R, 17, 0)</f>
        <v>1도-Water for me 워터(100x205)</v>
      </c>
      <c r="Q654" s="4">
        <f>VLOOKUP(H654, '쿼리1'!$A:$U, 20, 0)</f>
        <v>60000</v>
      </c>
      <c r="R654" s="2" t="s">
        <v>31</v>
      </c>
      <c r="S654" s="2" t="s">
        <v>31</v>
      </c>
      <c r="T654" s="2" t="s">
        <v>5397</v>
      </c>
      <c r="U654" s="2" t="s">
        <v>31</v>
      </c>
      <c r="V654" s="3">
        <v>45575</v>
      </c>
      <c r="W654" s="3">
        <v>45573</v>
      </c>
      <c r="X654" s="6">
        <f>IFERROR(IF(W654-V654&gt;0, "+" &amp; (W654-V654), W654-V654), "X")</f>
        <v>-2</v>
      </c>
      <c r="Y654" s="3">
        <v>45580</v>
      </c>
      <c r="Z654" s="3">
        <v>45595</v>
      </c>
      <c r="AA654" s="6" t="str">
        <f>IFERROR(IF(Z654-Y654&gt;0, "+" &amp; (Z654-Y654), Z654-Y654), "X")</f>
        <v>+15</v>
      </c>
      <c r="AB654" s="3" t="s">
        <v>5388</v>
      </c>
      <c r="AC654" s="2" t="s">
        <v>5388</v>
      </c>
      <c r="AD654" s="6" t="str">
        <f>IFERROR(AC654-AB654, "X")</f>
        <v>X</v>
      </c>
      <c r="AE654" s="3">
        <v>45582</v>
      </c>
      <c r="AF654" s="3">
        <v>45595</v>
      </c>
      <c r="AG654" s="2" t="str">
        <f>IFERROR(IF(AF654-AE654&gt;0, "+" &amp; (AF654-AE654), AF654-AE654), "X")</f>
        <v>+13</v>
      </c>
      <c r="AH654" s="3">
        <v>45595</v>
      </c>
      <c r="AI654" s="3">
        <f>AE654</f>
        <v>45582</v>
      </c>
      <c r="AJ654" s="3"/>
      <c r="AK654" s="2">
        <f t="shared" si="576"/>
        <v>-13</v>
      </c>
      <c r="AL654" s="2" t="s">
        <v>5567</v>
      </c>
      <c r="AM654" s="2" t="str">
        <f t="shared" si="577"/>
        <v>생산완료(-13)</v>
      </c>
      <c r="AN654" s="9">
        <f t="shared" si="578"/>
        <v>45638</v>
      </c>
      <c r="AO654" s="9">
        <f t="shared" si="579"/>
        <v>45638</v>
      </c>
      <c r="AP654" s="9"/>
      <c r="AQ654" s="2">
        <f t="shared" ref="AQ654:AQ659" si="590">AO654-AN654</f>
        <v>0</v>
      </c>
      <c r="AR654" s="12">
        <f t="shared" si="580"/>
        <v>0</v>
      </c>
      <c r="AS654" t="s">
        <v>5567</v>
      </c>
      <c r="AT654" t="str">
        <f t="shared" si="581"/>
        <v>생산완료(0)</v>
      </c>
    </row>
    <row r="655" spans="2:46" x14ac:dyDescent="0.3">
      <c r="B655" s="2" t="s">
        <v>5636</v>
      </c>
      <c r="C655" s="8">
        <v>-56</v>
      </c>
      <c r="D655" s="2" t="s">
        <v>5494</v>
      </c>
      <c r="E655" s="2"/>
      <c r="F655" s="2"/>
      <c r="G655" s="2"/>
      <c r="H655" s="2" t="s">
        <v>5352</v>
      </c>
      <c r="I655" s="2" t="str">
        <f t="shared" si="572"/>
        <v>20241004-1000168981-인쇄</v>
      </c>
      <c r="J655" s="2" t="str">
        <f t="shared" si="573"/>
        <v>20241004-1000168981-합지</v>
      </c>
      <c r="K655" s="2" t="str">
        <f t="shared" si="574"/>
        <v>20241004-1000168981-분단</v>
      </c>
      <c r="L655" s="2" t="str">
        <f t="shared" si="575"/>
        <v>20241004-1000168981-제대</v>
      </c>
      <c r="M655" s="2" t="str">
        <f>VLOOKUP(H655, '쿼리1'!$A:$R, 17, 0)</f>
        <v>1도-베즐리-레몬시트롱</v>
      </c>
      <c r="N655" s="2" t="str">
        <f>VLOOKUP(H655, '쿼리1'!$A:$P, 15, 0)</f>
        <v>오씨피피(무광)60</v>
      </c>
      <c r="O655" s="2">
        <v>1000168981</v>
      </c>
      <c r="P655" s="2" t="str">
        <f>VLOOKUP(H655, '쿼리1'!$A:$R, 17, 0)</f>
        <v>1도-베즐리-레몬시트롱</v>
      </c>
      <c r="Q655" s="4">
        <f>VLOOKUP(H655, '쿼리1'!$A:$U, 20, 0)</f>
        <v>16</v>
      </c>
      <c r="R655" s="2" t="s">
        <v>5399</v>
      </c>
      <c r="S655" s="2" t="s">
        <v>5397</v>
      </c>
      <c r="T655" s="2" t="s">
        <v>5397</v>
      </c>
      <c r="U655" s="2" t="s">
        <v>5397</v>
      </c>
      <c r="V655" s="3">
        <v>45574</v>
      </c>
      <c r="W655" s="5" t="s">
        <v>5396</v>
      </c>
      <c r="X655" s="6">
        <f ca="1">TODAY()-V655</f>
        <v>82</v>
      </c>
      <c r="Y655" s="2" t="s">
        <v>5388</v>
      </c>
      <c r="Z655" s="2" t="s">
        <v>5388</v>
      </c>
      <c r="AA655" s="6" t="str">
        <f>IFERROR(Z655-Y655, "X")</f>
        <v>X</v>
      </c>
      <c r="AB655" s="2" t="s">
        <v>5388</v>
      </c>
      <c r="AC655" s="2" t="s">
        <v>5388</v>
      </c>
      <c r="AD655" s="6" t="str">
        <f>IFERROR(AC655-AB655, "X")</f>
        <v>X</v>
      </c>
      <c r="AE655" s="2" t="s">
        <v>5388</v>
      </c>
      <c r="AF655" s="2" t="s">
        <v>5388</v>
      </c>
      <c r="AG655" s="2" t="str">
        <f>IFERROR(AF655-AE655, "X")</f>
        <v>X</v>
      </c>
      <c r="AH655" s="2" t="s">
        <v>5388</v>
      </c>
      <c r="AI655" s="3">
        <v>45600</v>
      </c>
      <c r="AJ655" s="3">
        <f ca="1">TODAY()</f>
        <v>45656</v>
      </c>
      <c r="AK655" s="2">
        <f t="shared" si="576"/>
        <v>-56</v>
      </c>
      <c r="AL655" s="2" t="str">
        <f>IF(C655&lt;0, "진행중", "지연")</f>
        <v>진행중</v>
      </c>
      <c r="AM655" s="2" t="str">
        <f t="shared" si="577"/>
        <v>진행중(-56)</v>
      </c>
      <c r="AN655" s="9">
        <f t="shared" si="578"/>
        <v>45621</v>
      </c>
      <c r="AO655" s="9">
        <f t="shared" si="579"/>
        <v>45600</v>
      </c>
      <c r="AP655" s="9"/>
      <c r="AQ655" s="6">
        <f t="shared" si="590"/>
        <v>-21</v>
      </c>
      <c r="AR655" s="12">
        <f t="shared" si="580"/>
        <v>-21</v>
      </c>
      <c r="AS655" t="s">
        <v>5567</v>
      </c>
      <c r="AT655" t="str">
        <f t="shared" si="581"/>
        <v>생산완료(-21)</v>
      </c>
    </row>
    <row r="656" spans="2:46" x14ac:dyDescent="0.3">
      <c r="B656" s="2" t="s">
        <v>5581</v>
      </c>
      <c r="C656" s="7">
        <v>-29</v>
      </c>
      <c r="D656" s="2" t="s">
        <v>5501</v>
      </c>
      <c r="E656" s="2" t="s">
        <v>5499</v>
      </c>
      <c r="F656" s="2" t="s">
        <v>5502</v>
      </c>
      <c r="G656" s="2"/>
      <c r="H656" s="2" t="s">
        <v>4975</v>
      </c>
      <c r="I656" s="2" t="str">
        <f t="shared" si="572"/>
        <v>20241004-1000169242-인쇄</v>
      </c>
      <c r="J656" s="2" t="str">
        <f t="shared" si="573"/>
        <v>20241004-1000169242-합지</v>
      </c>
      <c r="K656" s="2" t="str">
        <f t="shared" si="574"/>
        <v>20241004-1000169242-분단</v>
      </c>
      <c r="L656" s="2" t="str">
        <f t="shared" si="575"/>
        <v>20241004-1000169242-제대</v>
      </c>
      <c r="M656" s="2" t="str">
        <f>VLOOKUP(H656, '쿼리1'!$A:$R, 17, 0)</f>
        <v>6도-(주)조이푸드-국가대표불고기버거157g</v>
      </c>
      <c r="N656" s="2" t="str">
        <f>VLOOKUP(H656, '쿼리1'!$A:$P, 15, 0)</f>
        <v>오씨피피(투명)50</v>
      </c>
      <c r="O656" s="2">
        <v>1000169242</v>
      </c>
      <c r="P656" s="2" t="str">
        <f>VLOOKUP(H656, '쿼리1'!$A:$R, 17, 0)</f>
        <v>6도-(주)조이푸드-국가대표불고기버거157g</v>
      </c>
      <c r="Q656" s="4">
        <f>VLOOKUP(H656, '쿼리1'!$A:$U, 20, 0)</f>
        <v>12</v>
      </c>
      <c r="R656" s="2" t="s">
        <v>31</v>
      </c>
      <c r="S656" s="2" t="s">
        <v>5399</v>
      </c>
      <c r="T656" s="2" t="s">
        <v>5399</v>
      </c>
      <c r="U656" s="2" t="s">
        <v>5397</v>
      </c>
      <c r="V656" s="3">
        <v>45575</v>
      </c>
      <c r="W656" s="3">
        <v>45617</v>
      </c>
      <c r="X656" s="6" t="str">
        <f>IFERROR(IF(W656-V656&gt;0, "+" &amp; (W656-V656), W656-V656), "X")</f>
        <v>+42</v>
      </c>
      <c r="Y656" s="3">
        <v>45580</v>
      </c>
      <c r="Z656" s="5" t="s">
        <v>5396</v>
      </c>
      <c r="AA656" s="6">
        <f ca="1">TODAY()-Y656</f>
        <v>76</v>
      </c>
      <c r="AB656" s="3">
        <v>45581</v>
      </c>
      <c r="AC656" s="5" t="s">
        <v>5396</v>
      </c>
      <c r="AD656" s="6">
        <f ca="1">TODAY()-AB656</f>
        <v>75</v>
      </c>
      <c r="AE656" s="2" t="s">
        <v>5388</v>
      </c>
      <c r="AF656" s="2" t="s">
        <v>5388</v>
      </c>
      <c r="AG656" s="2" t="str">
        <f>IFERROR(AF656-AE656, "X")</f>
        <v>X</v>
      </c>
      <c r="AH656" s="3">
        <v>45617</v>
      </c>
      <c r="AI656" s="3">
        <v>45588</v>
      </c>
      <c r="AJ656" s="3"/>
      <c r="AK656" s="2">
        <f t="shared" si="576"/>
        <v>-29</v>
      </c>
      <c r="AL656" s="2" t="s">
        <v>5567</v>
      </c>
      <c r="AM656" s="2" t="str">
        <f t="shared" si="577"/>
        <v>생산완료(-29)</v>
      </c>
      <c r="AN656" s="9">
        <f t="shared" si="578"/>
        <v>45617</v>
      </c>
      <c r="AO656" s="9">
        <f t="shared" si="579"/>
        <v>45588</v>
      </c>
      <c r="AP656" s="9"/>
      <c r="AQ656" s="2">
        <f t="shared" si="590"/>
        <v>-29</v>
      </c>
      <c r="AR656" s="12">
        <f t="shared" si="580"/>
        <v>-29</v>
      </c>
      <c r="AS656" t="s">
        <v>5567</v>
      </c>
      <c r="AT656" t="str">
        <f t="shared" si="581"/>
        <v>생산완료(-29)</v>
      </c>
    </row>
    <row r="657" spans="2:46" x14ac:dyDescent="0.3">
      <c r="B657" s="2" t="s">
        <v>5415</v>
      </c>
      <c r="C657" s="7">
        <v>-3</v>
      </c>
      <c r="D657" s="2"/>
      <c r="E657" s="2"/>
      <c r="F657" s="2"/>
      <c r="G657" s="2" t="s">
        <v>5408</v>
      </c>
      <c r="H657" s="2" t="s">
        <v>1089</v>
      </c>
      <c r="I657" s="2" t="str">
        <f t="shared" si="572"/>
        <v>20241004-1000169250-인쇄</v>
      </c>
      <c r="J657" s="2" t="str">
        <f t="shared" si="573"/>
        <v>20241004-1000169250-합지</v>
      </c>
      <c r="K657" s="2" t="str">
        <f t="shared" si="574"/>
        <v>20241004-1000169250-분단</v>
      </c>
      <c r="L657" s="2" t="str">
        <f t="shared" si="575"/>
        <v>20241004-1000169250-제대</v>
      </c>
      <c r="M657" s="2" t="str">
        <f>VLOOKUP(H657, '쿼리1'!$A:$R, 17, 0)</f>
        <v>무지</v>
      </c>
      <c r="N657" s="2" t="str">
        <f>VLOOKUP(H657, '쿼리1'!$A:$P, 15, 0)</f>
        <v>패트120</v>
      </c>
      <c r="O657" s="2">
        <v>1000169250</v>
      </c>
      <c r="P657" s="2" t="str">
        <f>VLOOKUP(H657, '쿼리1'!$A:$R, 17, 0)</f>
        <v>무지</v>
      </c>
      <c r="Q657" s="4">
        <f>VLOOKUP(H657, '쿼리1'!$A:$U, 20, 0)</f>
        <v>27906</v>
      </c>
      <c r="R657" s="2" t="s">
        <v>5397</v>
      </c>
      <c r="S657" s="2" t="s">
        <v>5397</v>
      </c>
      <c r="T657" s="2" t="s">
        <v>5397</v>
      </c>
      <c r="U657" s="2" t="s">
        <v>31</v>
      </c>
      <c r="V657" s="2" t="s">
        <v>5388</v>
      </c>
      <c r="W657" s="2" t="s">
        <v>5388</v>
      </c>
      <c r="X657" s="6" t="str">
        <f>IFERROR(W657-V657, "X")</f>
        <v>X</v>
      </c>
      <c r="Y657" s="2" t="s">
        <v>5388</v>
      </c>
      <c r="Z657" s="3" t="s">
        <v>5388</v>
      </c>
      <c r="AA657" s="6" t="str">
        <f>IFERROR(Z657-Y657, "X")</f>
        <v>X</v>
      </c>
      <c r="AB657" s="3" t="s">
        <v>5388</v>
      </c>
      <c r="AC657" s="2" t="s">
        <v>5388</v>
      </c>
      <c r="AD657" s="6" t="str">
        <f>IFERROR(AC657-AB657, "X")</f>
        <v>X</v>
      </c>
      <c r="AE657" s="3">
        <v>45573</v>
      </c>
      <c r="AF657" s="3">
        <v>45576</v>
      </c>
      <c r="AG657" s="2" t="str">
        <f t="shared" ref="AG657:AG658" si="591">IFERROR(IF(AF657-AE657&gt;0, "+" &amp; (AF657-AE657), AF657-AE657), "X")</f>
        <v>+3</v>
      </c>
      <c r="AH657" s="3">
        <v>45576</v>
      </c>
      <c r="AI657" s="3">
        <f t="shared" ref="AI657:AI658" si="592">AE657</f>
        <v>45573</v>
      </c>
      <c r="AJ657" s="3"/>
      <c r="AK657" s="2">
        <f t="shared" si="576"/>
        <v>-3</v>
      </c>
      <c r="AL657" s="2" t="s">
        <v>5567</v>
      </c>
      <c r="AM657" s="2" t="str">
        <f t="shared" si="577"/>
        <v>생산완료(-3)</v>
      </c>
      <c r="AN657" s="9">
        <f t="shared" si="578"/>
        <v>45576</v>
      </c>
      <c r="AO657" s="9">
        <f t="shared" si="579"/>
        <v>45573</v>
      </c>
      <c r="AP657" s="9"/>
      <c r="AQ657" s="2">
        <f t="shared" si="590"/>
        <v>-3</v>
      </c>
      <c r="AR657" s="12">
        <f t="shared" si="580"/>
        <v>-3</v>
      </c>
      <c r="AS657" t="s">
        <v>5567</v>
      </c>
      <c r="AT657" t="str">
        <f t="shared" si="581"/>
        <v>생산완료(-3)</v>
      </c>
    </row>
    <row r="658" spans="2:46" x14ac:dyDescent="0.3">
      <c r="B658" s="2" t="s">
        <v>5409</v>
      </c>
      <c r="C658" s="7">
        <v>0</v>
      </c>
      <c r="D658" s="2"/>
      <c r="E658" s="2" t="s">
        <v>5418</v>
      </c>
      <c r="F658" s="2"/>
      <c r="G658" s="2" t="s">
        <v>5409</v>
      </c>
      <c r="H658" s="2" t="s">
        <v>3347</v>
      </c>
      <c r="I658" s="2" t="str">
        <f t="shared" si="572"/>
        <v>20241004-12150331-인쇄</v>
      </c>
      <c r="J658" s="2" t="str">
        <f t="shared" si="573"/>
        <v>20241004-12150331-합지</v>
      </c>
      <c r="K658" s="2" t="str">
        <f t="shared" si="574"/>
        <v>20241004-12150331-분단</v>
      </c>
      <c r="L658" s="2" t="str">
        <f t="shared" si="575"/>
        <v>20241004-12150331-제대</v>
      </c>
      <c r="M658" s="2" t="str">
        <f>VLOOKUP(H658, '쿼리1'!$A:$R, 17, 0)</f>
        <v>무지</v>
      </c>
      <c r="N658" s="2" t="str">
        <f>VLOOKUP(H658, '쿼리1'!$A:$P, 15, 0)</f>
        <v>나이론110</v>
      </c>
      <c r="O658" s="2">
        <v>12150331</v>
      </c>
      <c r="P658" s="2" t="str">
        <f>VLOOKUP(H658, '쿼리1'!$A:$R, 17, 0)</f>
        <v>무지</v>
      </c>
      <c r="Q658" s="4">
        <f>VLOOKUP(H658, '쿼리1'!$A:$U, 20, 0)</f>
        <v>34285</v>
      </c>
      <c r="R658" s="2" t="s">
        <v>5397</v>
      </c>
      <c r="S658" s="2" t="s">
        <v>31</v>
      </c>
      <c r="T658" s="2" t="s">
        <v>5397</v>
      </c>
      <c r="U658" s="2" t="s">
        <v>31</v>
      </c>
      <c r="V658" s="2" t="s">
        <v>5388</v>
      </c>
      <c r="W658" s="3" t="s">
        <v>5388</v>
      </c>
      <c r="X658" s="6" t="str">
        <f>IFERROR(W658-V658, "X")</f>
        <v>X</v>
      </c>
      <c r="Y658" s="3">
        <v>45579</v>
      </c>
      <c r="Z658" s="3">
        <v>45575</v>
      </c>
      <c r="AA658" s="6">
        <f>IFERROR(IF(Z658-Y658&gt;0, "+" &amp; (Z658-Y658), Z658-Y658), "X")</f>
        <v>-4</v>
      </c>
      <c r="AB658" s="3" t="s">
        <v>5388</v>
      </c>
      <c r="AC658" s="2" t="s">
        <v>5388</v>
      </c>
      <c r="AD658" s="6" t="str">
        <f>IFERROR(AC658-AB658, "X")</f>
        <v>X</v>
      </c>
      <c r="AE658" s="3">
        <v>45581</v>
      </c>
      <c r="AF658" s="3">
        <v>45581</v>
      </c>
      <c r="AG658" s="2">
        <f t="shared" si="591"/>
        <v>0</v>
      </c>
      <c r="AH658" s="3">
        <v>45581</v>
      </c>
      <c r="AI658" s="3">
        <f t="shared" si="592"/>
        <v>45581</v>
      </c>
      <c r="AJ658" s="3"/>
      <c r="AK658" s="2">
        <f t="shared" si="576"/>
        <v>0</v>
      </c>
      <c r="AL658" s="2" t="s">
        <v>5567</v>
      </c>
      <c r="AM658" s="2" t="str">
        <f t="shared" si="577"/>
        <v>생산완료(0)</v>
      </c>
      <c r="AN658" s="9">
        <f t="shared" si="578"/>
        <v>45581</v>
      </c>
      <c r="AO658" s="9">
        <f t="shared" si="579"/>
        <v>45581</v>
      </c>
      <c r="AP658" s="9"/>
      <c r="AQ658" s="2">
        <f t="shared" si="590"/>
        <v>0</v>
      </c>
      <c r="AR658" s="12">
        <f t="shared" si="580"/>
        <v>0</v>
      </c>
      <c r="AS658" t="s">
        <v>5567</v>
      </c>
      <c r="AT658" t="str">
        <f t="shared" si="581"/>
        <v>생산완료(0)</v>
      </c>
    </row>
    <row r="659" spans="2:46" x14ac:dyDescent="0.3">
      <c r="B659" s="2" t="s">
        <v>5637</v>
      </c>
      <c r="C659" s="8">
        <v>-62</v>
      </c>
      <c r="D659" s="2" t="s">
        <v>5493</v>
      </c>
      <c r="E659" s="2"/>
      <c r="F659" s="2"/>
      <c r="G659" s="2"/>
      <c r="H659" s="2" t="s">
        <v>327</v>
      </c>
      <c r="I659" s="2" t="str">
        <f t="shared" si="572"/>
        <v>20241004-2000143165-인쇄</v>
      </c>
      <c r="J659" s="2" t="str">
        <f t="shared" si="573"/>
        <v>20241004-2000143165-합지</v>
      </c>
      <c r="K659" s="2" t="str">
        <f t="shared" si="574"/>
        <v>20241004-2000143165-분단</v>
      </c>
      <c r="L659" s="2" t="str">
        <f t="shared" si="575"/>
        <v>20241004-2000143165-제대</v>
      </c>
      <c r="M659" s="2" t="str">
        <f>VLOOKUP(H659, '쿼리1'!$A:$R, 17, 0)</f>
        <v>2도-러블리소프트(LOVELY-40384)</v>
      </c>
      <c r="N659" s="2" t="str">
        <f>VLOOKUP(H659, '쿼리1'!$A:$P, 15, 0)</f>
        <v>OPP(투명)40</v>
      </c>
      <c r="O659" s="2">
        <v>2000143165</v>
      </c>
      <c r="P659" s="2" t="str">
        <f>VLOOKUP(H659, '쿼리1'!$A:$R, 17, 0)</f>
        <v>2도-러블리소프트(LOVELY-40384)</v>
      </c>
      <c r="Q659" s="4">
        <f>VLOOKUP(H659, '쿼리1'!$A:$U, 20, 0)</f>
        <v>36363</v>
      </c>
      <c r="R659" s="2" t="s">
        <v>5399</v>
      </c>
      <c r="S659" s="2" t="s">
        <v>5397</v>
      </c>
      <c r="T659" s="2" t="s">
        <v>5397</v>
      </c>
      <c r="U659" s="2" t="s">
        <v>5397</v>
      </c>
      <c r="V659" s="3">
        <v>45575</v>
      </c>
      <c r="W659" s="5" t="s">
        <v>5396</v>
      </c>
      <c r="X659" s="6">
        <f ca="1">TODAY()-V659</f>
        <v>81</v>
      </c>
      <c r="Y659" s="2" t="s">
        <v>5388</v>
      </c>
      <c r="Z659" s="2" t="s">
        <v>5388</v>
      </c>
      <c r="AA659" s="6" t="str">
        <f t="shared" ref="AA659:AA668" si="593">IFERROR(Z659-Y659, "X")</f>
        <v>X</v>
      </c>
      <c r="AB659" s="2" t="s">
        <v>5388</v>
      </c>
      <c r="AC659" s="2" t="s">
        <v>5388</v>
      </c>
      <c r="AD659" s="6" t="str">
        <f>IFERROR(AC659-AB659, "X")</f>
        <v>X</v>
      </c>
      <c r="AE659" s="2" t="s">
        <v>5388</v>
      </c>
      <c r="AF659" s="2" t="s">
        <v>5388</v>
      </c>
      <c r="AG659" s="2" t="str">
        <f>IFERROR(AF659-AE659, "X")</f>
        <v>X</v>
      </c>
      <c r="AH659" s="2" t="s">
        <v>5388</v>
      </c>
      <c r="AI659" s="3">
        <v>45594</v>
      </c>
      <c r="AJ659" s="3">
        <f t="shared" ref="AJ659:AJ660" ca="1" si="594">TODAY()</f>
        <v>45656</v>
      </c>
      <c r="AK659" s="2">
        <f t="shared" si="576"/>
        <v>-62</v>
      </c>
      <c r="AL659" s="2" t="str">
        <f>IF(C659&lt;0, "진행중", "지연")</f>
        <v>진행중</v>
      </c>
      <c r="AM659" s="2" t="str">
        <f t="shared" si="577"/>
        <v>진행중(-62)</v>
      </c>
      <c r="AN659" s="9">
        <f t="shared" si="578"/>
        <v>45575</v>
      </c>
      <c r="AO659" s="9">
        <f t="shared" si="579"/>
        <v>45594</v>
      </c>
      <c r="AP659" s="9"/>
      <c r="AQ659" s="6">
        <f t="shared" si="590"/>
        <v>19</v>
      </c>
      <c r="AR659" s="12" t="str">
        <f t="shared" si="580"/>
        <v>+19</v>
      </c>
      <c r="AS659" t="s">
        <v>5567</v>
      </c>
      <c r="AT659" t="str">
        <f t="shared" si="581"/>
        <v>생산완료(+19)</v>
      </c>
    </row>
    <row r="660" spans="2:46" x14ac:dyDescent="0.3">
      <c r="B660" s="2" t="s">
        <v>5626</v>
      </c>
      <c r="C660" s="8">
        <v>-68</v>
      </c>
      <c r="D660" s="2"/>
      <c r="E660" s="2"/>
      <c r="F660" s="2"/>
      <c r="G660" s="2"/>
      <c r="H660" s="2" t="s">
        <v>5197</v>
      </c>
      <c r="I660" s="2" t="str">
        <f t="shared" si="572"/>
        <v>20241004-2000148280-인쇄</v>
      </c>
      <c r="J660" s="2" t="str">
        <f t="shared" si="573"/>
        <v>20241004-2000148280-합지</v>
      </c>
      <c r="K660" s="2" t="str">
        <f t="shared" si="574"/>
        <v>20241004-2000148280-분단</v>
      </c>
      <c r="L660" s="2" t="str">
        <f t="shared" si="575"/>
        <v>20241004-2000148280-제대</v>
      </c>
      <c r="M660" s="2" t="str">
        <f>VLOOKUP(H660, '쿼리1'!$A:$R, 17, 0)</f>
        <v>단면2도-(주)푸드코아-풀스키친 브리오슈 햄버거번500g(50gx10개)</v>
      </c>
      <c r="N660" s="2" t="str">
        <f>VLOOKUP(H660, '쿼리1'!$A:$P, 15, 0)</f>
        <v>PE튜브(투명)60</v>
      </c>
      <c r="O660" s="2">
        <v>2000148280</v>
      </c>
      <c r="P660" s="2" t="str">
        <f>VLOOKUP(H660, '쿼리1'!$A:$R, 17, 0)</f>
        <v>단면2도-(주)푸드코아-풀스키친 브리오슈 햄버거번500g(50gx10개)</v>
      </c>
      <c r="Q660" s="4">
        <f>VLOOKUP(H660, '쿼리1'!$A:$U, 20, 0)</f>
        <v>10000</v>
      </c>
      <c r="R660" s="2" t="s">
        <v>5397</v>
      </c>
      <c r="S660" s="2" t="s">
        <v>5397</v>
      </c>
      <c r="T660" s="2" t="s">
        <v>5397</v>
      </c>
      <c r="U660" s="2" t="s">
        <v>5397</v>
      </c>
      <c r="V660" s="2" t="s">
        <v>5388</v>
      </c>
      <c r="W660" s="2" t="s">
        <v>5388</v>
      </c>
      <c r="X660" s="6" t="str">
        <f>IFERROR(W660-V660, "X")</f>
        <v>X</v>
      </c>
      <c r="Y660" s="2" t="s">
        <v>5388</v>
      </c>
      <c r="Z660" s="2" t="s">
        <v>5388</v>
      </c>
      <c r="AA660" s="6" t="str">
        <f t="shared" si="593"/>
        <v>X</v>
      </c>
      <c r="AB660" s="2" t="s">
        <v>5388</v>
      </c>
      <c r="AC660" s="2" t="s">
        <v>5388</v>
      </c>
      <c r="AD660" s="6" t="str">
        <f>IFERROR(AC660-AB660, "X")</f>
        <v>X</v>
      </c>
      <c r="AE660" s="2" t="s">
        <v>5388</v>
      </c>
      <c r="AF660" s="2" t="s">
        <v>5388</v>
      </c>
      <c r="AG660" s="2" t="str">
        <f>IFERROR(AF660-AE660, "X")</f>
        <v>X</v>
      </c>
      <c r="AH660" s="2" t="s">
        <v>5388</v>
      </c>
      <c r="AI660" s="3">
        <v>45588</v>
      </c>
      <c r="AJ660" s="3">
        <f t="shared" ca="1" si="594"/>
        <v>45656</v>
      </c>
      <c r="AK660" s="2">
        <f t="shared" si="576"/>
        <v>-68</v>
      </c>
      <c r="AL660" s="2" t="str">
        <f>IF(C660&lt;0, "진행중", "지연")</f>
        <v>진행중</v>
      </c>
      <c r="AM660" s="2" t="str">
        <f t="shared" si="577"/>
        <v>진행중(-68)</v>
      </c>
      <c r="AN660" s="9">
        <f t="shared" si="578"/>
        <v>0</v>
      </c>
      <c r="AO660" s="9">
        <f t="shared" si="579"/>
        <v>45588</v>
      </c>
      <c r="AP660" s="9">
        <f ca="1">TODAY()</f>
        <v>45656</v>
      </c>
      <c r="AQ660" s="6">
        <f ca="1">AO660-AP660</f>
        <v>-68</v>
      </c>
      <c r="AR660" s="12">
        <f t="shared" ca="1" si="580"/>
        <v>-68</v>
      </c>
      <c r="AS660" t="str">
        <f ca="1">IF(AQ660&lt;0, "진행중", "지연")</f>
        <v>진행중</v>
      </c>
      <c r="AT660" t="str">
        <f t="shared" ca="1" si="581"/>
        <v>진행중(-68)</v>
      </c>
    </row>
    <row r="661" spans="2:46" x14ac:dyDescent="0.3">
      <c r="B661" s="2" t="s">
        <v>5415</v>
      </c>
      <c r="C661" s="7">
        <v>-3</v>
      </c>
      <c r="D661" s="2" t="s">
        <v>5412</v>
      </c>
      <c r="E661" s="2"/>
      <c r="F661" s="2"/>
      <c r="G661" s="2" t="s">
        <v>5408</v>
      </c>
      <c r="H661" s="2" t="s">
        <v>518</v>
      </c>
      <c r="I661" s="2" t="str">
        <f t="shared" si="572"/>
        <v>20241004-2000149752-인쇄</v>
      </c>
      <c r="J661" s="2" t="str">
        <f t="shared" si="573"/>
        <v>20241004-2000149752-합지</v>
      </c>
      <c r="K661" s="2" t="str">
        <f t="shared" si="574"/>
        <v>20241004-2000149752-분단</v>
      </c>
      <c r="L661" s="2" t="str">
        <f t="shared" si="575"/>
        <v>20241004-2000149752-제대</v>
      </c>
      <c r="M661" s="2" t="str">
        <f>VLOOKUP(H661, '쿼리1'!$A:$R, 17, 0)</f>
        <v>1도-즉석구이 곱창김</v>
      </c>
      <c r="N661" s="2" t="str">
        <f>VLOOKUP(H661, '쿼리1'!$A:$P, 15, 0)</f>
        <v>OPP(투명)40</v>
      </c>
      <c r="O661" s="2">
        <v>2000149752</v>
      </c>
      <c r="P661" s="2" t="str">
        <f>VLOOKUP(H661, '쿼리1'!$A:$R, 17, 0)</f>
        <v>1도-즉석구이 곱창김</v>
      </c>
      <c r="Q661" s="4">
        <f>VLOOKUP(H661, '쿼리1'!$A:$U, 20, 0)</f>
        <v>25000</v>
      </c>
      <c r="R661" s="2" t="s">
        <v>31</v>
      </c>
      <c r="S661" s="2" t="s">
        <v>5397</v>
      </c>
      <c r="T661" s="2" t="s">
        <v>5397</v>
      </c>
      <c r="U661" s="2" t="s">
        <v>31</v>
      </c>
      <c r="V661" s="3">
        <v>45575</v>
      </c>
      <c r="W661" s="3">
        <v>45576</v>
      </c>
      <c r="X661" s="6" t="str">
        <f>IFERROR(IF(W661-V661&gt;0, "+" &amp; (W661-V661), W661-V661), "X")</f>
        <v>+1</v>
      </c>
      <c r="Y661" s="2" t="s">
        <v>5388</v>
      </c>
      <c r="Z661" s="3" t="s">
        <v>5388</v>
      </c>
      <c r="AA661" s="6" t="str">
        <f t="shared" si="593"/>
        <v>X</v>
      </c>
      <c r="AB661" s="3" t="s">
        <v>5388</v>
      </c>
      <c r="AC661" s="2" t="s">
        <v>5388</v>
      </c>
      <c r="AD661" s="6" t="str">
        <f>IFERROR(AC661-AB661, "X")</f>
        <v>X</v>
      </c>
      <c r="AE661" s="3">
        <v>45579</v>
      </c>
      <c r="AF661" s="3">
        <v>45582</v>
      </c>
      <c r="AG661" s="2" t="str">
        <f>IFERROR(IF(AF661-AE661&gt;0, "+" &amp; (AF661-AE661), AF661-AE661), "X")</f>
        <v>+3</v>
      </c>
      <c r="AH661" s="3">
        <v>45582</v>
      </c>
      <c r="AI661" s="3">
        <f>AE661</f>
        <v>45579</v>
      </c>
      <c r="AJ661" s="3"/>
      <c r="AK661" s="2">
        <f t="shared" si="576"/>
        <v>-3</v>
      </c>
      <c r="AL661" s="2" t="s">
        <v>5567</v>
      </c>
      <c r="AM661" s="2" t="str">
        <f t="shared" si="577"/>
        <v>생산완료(-3)</v>
      </c>
      <c r="AN661" s="9">
        <f t="shared" si="578"/>
        <v>45647</v>
      </c>
      <c r="AO661" s="9">
        <f t="shared" si="579"/>
        <v>45644</v>
      </c>
      <c r="AP661" s="9"/>
      <c r="AQ661" s="2">
        <f t="shared" ref="AQ661:AQ705" si="595">AO661-AN661</f>
        <v>-3</v>
      </c>
      <c r="AR661" s="12">
        <f t="shared" si="580"/>
        <v>-3</v>
      </c>
      <c r="AS661" t="s">
        <v>5567</v>
      </c>
      <c r="AT661" t="str">
        <f t="shared" si="581"/>
        <v>생산완료(-3)</v>
      </c>
    </row>
    <row r="662" spans="2:46" x14ac:dyDescent="0.3">
      <c r="B662" s="2" t="s">
        <v>5414</v>
      </c>
      <c r="C662" s="7">
        <v>-9</v>
      </c>
      <c r="D662" s="2"/>
      <c r="E662" s="2"/>
      <c r="F662" s="2" t="s">
        <v>5419</v>
      </c>
      <c r="G662" s="2"/>
      <c r="H662" s="2" t="s">
        <v>5001</v>
      </c>
      <c r="I662" s="2" t="str">
        <f t="shared" si="572"/>
        <v>20241004-2000160621-인쇄</v>
      </c>
      <c r="J662" s="2" t="str">
        <f t="shared" si="573"/>
        <v>20241004-2000160621-합지</v>
      </c>
      <c r="K662" s="2" t="str">
        <f t="shared" si="574"/>
        <v>20241004-2000160621-분단</v>
      </c>
      <c r="L662" s="2" t="str">
        <f t="shared" si="575"/>
        <v>20241004-2000160621-제대</v>
      </c>
      <c r="M662" s="2" t="str">
        <f>VLOOKUP(H662, '쿼리1'!$A:$R, 17, 0)</f>
        <v>무지[SB)조각케익띠지(60)]</v>
      </c>
      <c r="N662" s="2" t="str">
        <f>VLOOKUP(H662, '쿼리1'!$A:$P, 15, 0)</f>
        <v>OPP(투명)30</v>
      </c>
      <c r="O662" s="2">
        <v>2000160621</v>
      </c>
      <c r="P662" s="2" t="str">
        <f>VLOOKUP(H662, '쿼리1'!$A:$R, 17, 0)</f>
        <v>무지[SB)조각케익띠지(60)]</v>
      </c>
      <c r="Q662" s="4">
        <f>VLOOKUP(H662, '쿼리1'!$A:$U, 20, 0)</f>
        <v>585</v>
      </c>
      <c r="R662" s="2" t="s">
        <v>5397</v>
      </c>
      <c r="S662" s="2" t="s">
        <v>5397</v>
      </c>
      <c r="T662" s="2" t="s">
        <v>31</v>
      </c>
      <c r="U662" s="2" t="s">
        <v>5397</v>
      </c>
      <c r="V662" s="2" t="s">
        <v>5388</v>
      </c>
      <c r="W662" s="2" t="s">
        <v>5388</v>
      </c>
      <c r="X662" s="6" t="str">
        <f>IFERROR(W662-V662, "X")</f>
        <v>X</v>
      </c>
      <c r="Y662" s="3" t="s">
        <v>5388</v>
      </c>
      <c r="Z662" s="3" t="s">
        <v>5388</v>
      </c>
      <c r="AA662" s="6" t="str">
        <f t="shared" si="593"/>
        <v>X</v>
      </c>
      <c r="AB662" s="3">
        <v>45572</v>
      </c>
      <c r="AC662" s="3">
        <v>45581</v>
      </c>
      <c r="AD662" s="6" t="str">
        <f t="shared" ref="AD662:AD664" si="596">IFERROR(IF(AC662-AB662&gt;0, "+" &amp; (AC662-AB662), AC662-AB662), "X")</f>
        <v>+9</v>
      </c>
      <c r="AE662" s="2" t="s">
        <v>5388</v>
      </c>
      <c r="AF662" s="2" t="s">
        <v>5388</v>
      </c>
      <c r="AG662" s="2" t="str">
        <f>IFERROR(AF662-AE662, "X")</f>
        <v>X</v>
      </c>
      <c r="AH662" s="3">
        <v>45581</v>
      </c>
      <c r="AI662" s="3">
        <f t="shared" ref="AI662:AI664" si="597">AB662</f>
        <v>45572</v>
      </c>
      <c r="AJ662" s="3"/>
      <c r="AK662" s="2">
        <f t="shared" si="576"/>
        <v>-9</v>
      </c>
      <c r="AL662" s="2" t="s">
        <v>5567</v>
      </c>
      <c r="AM662" s="2" t="str">
        <f t="shared" si="577"/>
        <v>생산완료(-9)</v>
      </c>
      <c r="AN662" s="9">
        <f t="shared" si="578"/>
        <v>45654</v>
      </c>
      <c r="AO662" s="9">
        <f t="shared" si="579"/>
        <v>45649</v>
      </c>
      <c r="AP662" s="9"/>
      <c r="AQ662" s="2">
        <f t="shared" si="595"/>
        <v>-5</v>
      </c>
      <c r="AR662" s="12">
        <f t="shared" si="580"/>
        <v>-5</v>
      </c>
      <c r="AS662" t="s">
        <v>5567</v>
      </c>
      <c r="AT662" t="str">
        <f t="shared" si="581"/>
        <v>생산완료(-5)</v>
      </c>
    </row>
    <row r="663" spans="2:46" x14ac:dyDescent="0.3">
      <c r="B663" s="2" t="s">
        <v>5483</v>
      </c>
      <c r="C663" s="7">
        <v>-11</v>
      </c>
      <c r="D663" s="2"/>
      <c r="E663" s="2"/>
      <c r="F663" s="2" t="s">
        <v>5463</v>
      </c>
      <c r="G663" s="2"/>
      <c r="H663" s="2" t="s">
        <v>4659</v>
      </c>
      <c r="I663" s="2" t="str">
        <f t="shared" si="572"/>
        <v>20241004-2000160622-인쇄</v>
      </c>
      <c r="J663" s="2" t="str">
        <f t="shared" si="573"/>
        <v>20241004-2000160622-합지</v>
      </c>
      <c r="K663" s="2" t="str">
        <f t="shared" si="574"/>
        <v>20241004-2000160622-분단</v>
      </c>
      <c r="L663" s="2" t="str">
        <f t="shared" si="575"/>
        <v>20241004-2000160622-제대</v>
      </c>
      <c r="M663" s="2" t="str">
        <f>VLOOKUP(H663, '쿼리1'!$A:$R, 17, 0)</f>
        <v>무지[SB)조각케익띠지(70)]</v>
      </c>
      <c r="N663" s="2" t="str">
        <f>VLOOKUP(H663, '쿼리1'!$A:$P, 15, 0)</f>
        <v>OPP(투명)30</v>
      </c>
      <c r="O663" s="2">
        <v>2000160622</v>
      </c>
      <c r="P663" s="2" t="str">
        <f>VLOOKUP(H663, '쿼리1'!$A:$R, 17, 0)</f>
        <v>무지[SB)조각케익띠지(70)]</v>
      </c>
      <c r="Q663" s="4">
        <f>VLOOKUP(H663, '쿼리1'!$A:$U, 20, 0)</f>
        <v>480</v>
      </c>
      <c r="R663" s="2" t="s">
        <v>5397</v>
      </c>
      <c r="S663" s="2" t="s">
        <v>5397</v>
      </c>
      <c r="T663" s="2" t="s">
        <v>31</v>
      </c>
      <c r="U663" s="2" t="s">
        <v>5397</v>
      </c>
      <c r="V663" s="2" t="s">
        <v>5388</v>
      </c>
      <c r="W663" s="2" t="s">
        <v>5388</v>
      </c>
      <c r="X663" s="6" t="str">
        <f>IFERROR(W663-V663, "X")</f>
        <v>X</v>
      </c>
      <c r="Y663" s="3" t="s">
        <v>5388</v>
      </c>
      <c r="Z663" s="3" t="s">
        <v>5388</v>
      </c>
      <c r="AA663" s="6" t="str">
        <f t="shared" si="593"/>
        <v>X</v>
      </c>
      <c r="AB663" s="3">
        <v>45572</v>
      </c>
      <c r="AC663" s="3">
        <v>45583</v>
      </c>
      <c r="AD663" s="6" t="str">
        <f t="shared" si="596"/>
        <v>+11</v>
      </c>
      <c r="AE663" s="2" t="s">
        <v>5388</v>
      </c>
      <c r="AF663" s="2" t="s">
        <v>5388</v>
      </c>
      <c r="AG663" s="2" t="str">
        <f>IFERROR(AF663-AE663, "X")</f>
        <v>X</v>
      </c>
      <c r="AH663" s="3">
        <v>45583</v>
      </c>
      <c r="AI663" s="3">
        <f t="shared" si="597"/>
        <v>45572</v>
      </c>
      <c r="AJ663" s="3"/>
      <c r="AK663" s="2">
        <f t="shared" si="576"/>
        <v>-11</v>
      </c>
      <c r="AL663" s="2" t="s">
        <v>5567</v>
      </c>
      <c r="AM663" s="2" t="str">
        <f t="shared" si="577"/>
        <v>생산완료(-11)</v>
      </c>
      <c r="AN663" s="9">
        <f t="shared" si="578"/>
        <v>45632</v>
      </c>
      <c r="AO663" s="9">
        <f t="shared" si="579"/>
        <v>45625</v>
      </c>
      <c r="AP663" s="9"/>
      <c r="AQ663" s="2">
        <f t="shared" si="595"/>
        <v>-7</v>
      </c>
      <c r="AR663" s="12">
        <f t="shared" si="580"/>
        <v>-7</v>
      </c>
      <c r="AS663" t="s">
        <v>5567</v>
      </c>
      <c r="AT663" t="str">
        <f t="shared" si="581"/>
        <v>생산완료(-7)</v>
      </c>
    </row>
    <row r="664" spans="2:46" x14ac:dyDescent="0.3">
      <c r="B664" s="2" t="s">
        <v>5522</v>
      </c>
      <c r="C664" s="7">
        <v>-12</v>
      </c>
      <c r="D664" s="2" t="s">
        <v>5455</v>
      </c>
      <c r="E664" s="2"/>
      <c r="F664" s="2" t="s">
        <v>5419</v>
      </c>
      <c r="G664" s="2"/>
      <c r="H664" s="2" t="s">
        <v>4874</v>
      </c>
      <c r="I664" s="2" t="str">
        <f t="shared" si="572"/>
        <v>20241004-2000168902-인쇄</v>
      </c>
      <c r="J664" s="2" t="str">
        <f t="shared" si="573"/>
        <v>20241004-2000168902-합지</v>
      </c>
      <c r="K664" s="2" t="str">
        <f t="shared" si="574"/>
        <v>20241004-2000168902-분단</v>
      </c>
      <c r="L664" s="2" t="str">
        <f t="shared" si="575"/>
        <v>20241004-2000168902-제대</v>
      </c>
      <c r="M664" s="2" t="str">
        <f>VLOOKUP(H664, '쿼리1'!$A:$R, 17, 0)</f>
        <v>1도-SB)포테이토 어니언(400)</v>
      </c>
      <c r="N664" s="2" t="str">
        <f>VLOOKUP(H664, '쿼리1'!$A:$P, 15, 0)</f>
        <v>OPP(보폭스)25</v>
      </c>
      <c r="O664" s="2">
        <v>2000168902</v>
      </c>
      <c r="P664" s="2" t="str">
        <f>VLOOKUP(H664, '쿼리1'!$A:$R, 17, 0)</f>
        <v>1도-SB)포테이토 어니언(400)</v>
      </c>
      <c r="Q664" s="4">
        <f>VLOOKUP(H664, '쿼리1'!$A:$U, 20, 0)</f>
        <v>48</v>
      </c>
      <c r="R664" s="2" t="s">
        <v>31</v>
      </c>
      <c r="S664" s="2" t="s">
        <v>5397</v>
      </c>
      <c r="T664" s="2" t="s">
        <v>31</v>
      </c>
      <c r="U664" s="2" t="s">
        <v>5397</v>
      </c>
      <c r="V664" s="3">
        <v>45573</v>
      </c>
      <c r="W664" s="3">
        <v>45586</v>
      </c>
      <c r="X664" s="6" t="str">
        <f t="shared" ref="X664:X667" si="598">IFERROR(IF(W664-V664&gt;0, "+" &amp; (W664-V664), W664-V664), "X")</f>
        <v>+13</v>
      </c>
      <c r="Y664" s="3" t="s">
        <v>5388</v>
      </c>
      <c r="Z664" s="3" t="s">
        <v>5388</v>
      </c>
      <c r="AA664" s="6" t="str">
        <f t="shared" si="593"/>
        <v>X</v>
      </c>
      <c r="AB664" s="3">
        <v>45574</v>
      </c>
      <c r="AC664" s="3">
        <v>45583</v>
      </c>
      <c r="AD664" s="6" t="str">
        <f t="shared" si="596"/>
        <v>+9</v>
      </c>
      <c r="AE664" s="2" t="s">
        <v>5388</v>
      </c>
      <c r="AF664" s="2" t="s">
        <v>5388</v>
      </c>
      <c r="AG664" s="2" t="str">
        <f>IFERROR(AF664-AE664, "X")</f>
        <v>X</v>
      </c>
      <c r="AH664" s="3">
        <v>45586</v>
      </c>
      <c r="AI664" s="3">
        <f t="shared" si="597"/>
        <v>45574</v>
      </c>
      <c r="AJ664" s="3"/>
      <c r="AK664" s="2">
        <f t="shared" si="576"/>
        <v>-12</v>
      </c>
      <c r="AL664" s="2" t="s">
        <v>5567</v>
      </c>
      <c r="AM664" s="2" t="str">
        <f t="shared" si="577"/>
        <v>생산완료(-12)</v>
      </c>
      <c r="AN664" s="9">
        <f t="shared" si="578"/>
        <v>45645</v>
      </c>
      <c r="AO664" s="9">
        <f t="shared" si="579"/>
        <v>45642</v>
      </c>
      <c r="AP664" s="9"/>
      <c r="AQ664" s="2">
        <f t="shared" si="595"/>
        <v>-3</v>
      </c>
      <c r="AR664" s="12">
        <f t="shared" si="580"/>
        <v>-3</v>
      </c>
      <c r="AS664" t="s">
        <v>5567</v>
      </c>
      <c r="AT664" t="str">
        <f t="shared" si="581"/>
        <v>생산완료(-3)</v>
      </c>
    </row>
    <row r="665" spans="2:46" x14ac:dyDescent="0.3">
      <c r="B665" s="2" t="s">
        <v>5492</v>
      </c>
      <c r="C665" s="7">
        <v>19</v>
      </c>
      <c r="D665" s="2" t="s">
        <v>5432</v>
      </c>
      <c r="E665" s="2"/>
      <c r="F665" s="2"/>
      <c r="G665" s="2"/>
      <c r="H665" s="2" t="s">
        <v>333</v>
      </c>
      <c r="I665" s="2" t="str">
        <f t="shared" si="572"/>
        <v>20241004-2119P0090-인쇄</v>
      </c>
      <c r="J665" s="2" t="str">
        <f t="shared" si="573"/>
        <v>20241004-2119P0090-합지</v>
      </c>
      <c r="K665" s="2" t="str">
        <f t="shared" si="574"/>
        <v>20241004-2119P0090-분단</v>
      </c>
      <c r="L665" s="2" t="str">
        <f t="shared" si="575"/>
        <v>20241004-2119P0090-제대</v>
      </c>
      <c r="M665" s="2" t="str">
        <f>VLOOKUP(H665, '쿼리1'!$A:$R, 17, 0)</f>
        <v>1도-SB DOCTOR(먹색)</v>
      </c>
      <c r="N665" s="2" t="str">
        <f>VLOOKUP(H665, '쿼리1'!$A:$P, 15, 0)</f>
        <v>PE튜브(투명)150</v>
      </c>
      <c r="O665" s="2" t="s">
        <v>5761</v>
      </c>
      <c r="P665" s="2" t="str">
        <f>VLOOKUP(H665, '쿼리1'!$A:$R, 17, 0)</f>
        <v>1도-SB DOCTOR(먹색)</v>
      </c>
      <c r="Q665" s="4">
        <f>VLOOKUP(H665, '쿼리1'!$A:$U, 20, 0)</f>
        <v>10</v>
      </c>
      <c r="R665" s="2" t="s">
        <v>31</v>
      </c>
      <c r="S665" s="2" t="s">
        <v>5397</v>
      </c>
      <c r="T665" s="2" t="s">
        <v>5397</v>
      </c>
      <c r="U665" s="2" t="s">
        <v>5397</v>
      </c>
      <c r="V665" s="3">
        <v>45575</v>
      </c>
      <c r="W665" s="3">
        <v>45581</v>
      </c>
      <c r="X665" s="6" t="str">
        <f t="shared" si="598"/>
        <v>+6</v>
      </c>
      <c r="Y665" s="2" t="s">
        <v>5388</v>
      </c>
      <c r="Z665" s="2" t="s">
        <v>5388</v>
      </c>
      <c r="AA665" s="6" t="str">
        <f t="shared" si="593"/>
        <v>X</v>
      </c>
      <c r="AB665" s="2" t="s">
        <v>5388</v>
      </c>
      <c r="AC665" s="2" t="s">
        <v>5388</v>
      </c>
      <c r="AD665" s="6" t="str">
        <f t="shared" ref="AD665:AD675" si="599">IFERROR(AC665-AB665, "X")</f>
        <v>X</v>
      </c>
      <c r="AE665" s="2" t="s">
        <v>5388</v>
      </c>
      <c r="AF665" s="2" t="s">
        <v>5388</v>
      </c>
      <c r="AG665" s="2" t="str">
        <f>IFERROR(AF665-AE665, "X")</f>
        <v>X</v>
      </c>
      <c r="AH665" s="3">
        <v>45581</v>
      </c>
      <c r="AI665" s="3">
        <v>45600</v>
      </c>
      <c r="AJ665" s="3"/>
      <c r="AK665" s="2" t="str">
        <f t="shared" si="576"/>
        <v>+19</v>
      </c>
      <c r="AL665" s="2" t="s">
        <v>5567</v>
      </c>
      <c r="AM665" s="2" t="str">
        <f t="shared" si="577"/>
        <v>생산완료(+19)</v>
      </c>
      <c r="AN665" s="9">
        <f t="shared" si="578"/>
        <v>45581</v>
      </c>
      <c r="AO665" s="9">
        <f t="shared" si="579"/>
        <v>45600</v>
      </c>
      <c r="AP665" s="9"/>
      <c r="AQ665" s="2">
        <f t="shared" si="595"/>
        <v>19</v>
      </c>
      <c r="AR665" s="12" t="str">
        <f t="shared" si="580"/>
        <v>+19</v>
      </c>
      <c r="AS665" t="s">
        <v>5567</v>
      </c>
      <c r="AT665" t="str">
        <f t="shared" si="581"/>
        <v>생산완료(+19)</v>
      </c>
    </row>
    <row r="666" spans="2:46" x14ac:dyDescent="0.3">
      <c r="B666" s="2" t="s">
        <v>5439</v>
      </c>
      <c r="C666" s="7">
        <v>-8</v>
      </c>
      <c r="D666" s="2" t="s">
        <v>5432</v>
      </c>
      <c r="E666" s="2"/>
      <c r="F666" s="2"/>
      <c r="G666" s="2" t="s">
        <v>5443</v>
      </c>
      <c r="H666" s="2" t="s">
        <v>211</v>
      </c>
      <c r="I666" s="2" t="str">
        <f t="shared" si="572"/>
        <v>20241004-2120P0023-인쇄</v>
      </c>
      <c r="J666" s="2" t="str">
        <f t="shared" si="573"/>
        <v>20241004-2120P0023-합지</v>
      </c>
      <c r="K666" s="2" t="str">
        <f t="shared" si="574"/>
        <v>20241004-2120P0023-분단</v>
      </c>
      <c r="L666" s="2" t="str">
        <f t="shared" si="575"/>
        <v>20241004-2120P0023-제대</v>
      </c>
      <c r="M666" s="2" t="str">
        <f>VLOOKUP(H666, '쿼리1'!$A:$R, 17, 0)</f>
        <v>단면1도(백색PP분리배출)-18인치 조각피자</v>
      </c>
      <c r="N666" s="2" t="str">
        <f>VLOOKUP(H666, '쿼리1'!$A:$P, 15, 0)</f>
        <v>PP튜브(투명)50</v>
      </c>
      <c r="O666" s="2" t="s">
        <v>5762</v>
      </c>
      <c r="P666" s="2" t="str">
        <f>VLOOKUP(H666, '쿼리1'!$A:$R, 17, 0)</f>
        <v>단면1도(백색PP분리배출)-18인치 조각피자</v>
      </c>
      <c r="Q666" s="4">
        <f>VLOOKUP(H666, '쿼리1'!$A:$U, 20, 0)</f>
        <v>117647</v>
      </c>
      <c r="R666" s="2" t="s">
        <v>31</v>
      </c>
      <c r="S666" s="2" t="s">
        <v>5397</v>
      </c>
      <c r="T666" s="2" t="s">
        <v>5397</v>
      </c>
      <c r="U666" s="2" t="s">
        <v>31</v>
      </c>
      <c r="V666" s="3">
        <v>45575</v>
      </c>
      <c r="W666" s="3">
        <v>45581</v>
      </c>
      <c r="X666" s="6" t="str">
        <f t="shared" si="598"/>
        <v>+6</v>
      </c>
      <c r="Y666" s="2" t="s">
        <v>5388</v>
      </c>
      <c r="Z666" s="3" t="s">
        <v>5388</v>
      </c>
      <c r="AA666" s="6" t="str">
        <f t="shared" si="593"/>
        <v>X</v>
      </c>
      <c r="AB666" s="3" t="s">
        <v>5388</v>
      </c>
      <c r="AC666" s="2" t="s">
        <v>5388</v>
      </c>
      <c r="AD666" s="6" t="str">
        <f t="shared" si="599"/>
        <v>X</v>
      </c>
      <c r="AE666" s="3">
        <v>45582</v>
      </c>
      <c r="AF666" s="3">
        <v>45590</v>
      </c>
      <c r="AG666" s="2" t="str">
        <f>IFERROR(IF(AF666-AE666&gt;0, "+" &amp; (AF666-AE666), AF666-AE666), "X")</f>
        <v>+8</v>
      </c>
      <c r="AH666" s="3">
        <v>45590</v>
      </c>
      <c r="AI666" s="3">
        <f>AE666</f>
        <v>45582</v>
      </c>
      <c r="AJ666" s="3"/>
      <c r="AK666" s="2">
        <f t="shared" si="576"/>
        <v>-8</v>
      </c>
      <c r="AL666" s="2" t="s">
        <v>5567</v>
      </c>
      <c r="AM666" s="2" t="str">
        <f t="shared" si="577"/>
        <v>생산완료(-8)</v>
      </c>
      <c r="AN666" s="9">
        <f t="shared" si="578"/>
        <v>45647</v>
      </c>
      <c r="AO666" s="9">
        <f t="shared" si="579"/>
        <v>45642</v>
      </c>
      <c r="AP666" s="9"/>
      <c r="AQ666" s="2">
        <f t="shared" si="595"/>
        <v>-5</v>
      </c>
      <c r="AR666" s="12">
        <f t="shared" si="580"/>
        <v>-5</v>
      </c>
      <c r="AS666" t="s">
        <v>5567</v>
      </c>
      <c r="AT666" t="str">
        <f t="shared" si="581"/>
        <v>생산완료(-5)</v>
      </c>
    </row>
    <row r="667" spans="2:46" x14ac:dyDescent="0.3">
      <c r="B667" s="2" t="s">
        <v>5431</v>
      </c>
      <c r="C667" s="7">
        <v>20</v>
      </c>
      <c r="D667" s="2" t="s">
        <v>5432</v>
      </c>
      <c r="E667" s="2"/>
      <c r="F667" s="2"/>
      <c r="G667" s="2"/>
      <c r="H667" s="2" t="s">
        <v>3869</v>
      </c>
      <c r="I667" s="2" t="str">
        <f t="shared" si="572"/>
        <v>20241004-220705-인쇄</v>
      </c>
      <c r="J667" s="2" t="str">
        <f t="shared" si="573"/>
        <v>20241004-220705-합지</v>
      </c>
      <c r="K667" s="2" t="str">
        <f t="shared" si="574"/>
        <v>20241004-220705-분단</v>
      </c>
      <c r="L667" s="2" t="str">
        <f t="shared" si="575"/>
        <v>20241004-220705-제대</v>
      </c>
      <c r="M667" s="2" t="str">
        <f>VLOOKUP(H667, '쿼리1'!$A:$R, 17, 0)</f>
        <v>1도-SB DOCTOR(먹색)</v>
      </c>
      <c r="N667" s="2" t="str">
        <f>VLOOKUP(H667, '쿼리1'!$A:$P, 15, 0)</f>
        <v>PE튜브(투명)100</v>
      </c>
      <c r="O667" s="2">
        <v>220705</v>
      </c>
      <c r="P667" s="2" t="str">
        <f>VLOOKUP(H667, '쿼리1'!$A:$R, 17, 0)</f>
        <v>1도-SB DOCTOR(먹색)</v>
      </c>
      <c r="Q667" s="4">
        <f>VLOOKUP(H667, '쿼리1'!$A:$U, 20, 0)</f>
        <v>5</v>
      </c>
      <c r="R667" s="2" t="s">
        <v>31</v>
      </c>
      <c r="S667" s="2" t="s">
        <v>5397</v>
      </c>
      <c r="T667" s="2" t="s">
        <v>5397</v>
      </c>
      <c r="U667" s="2" t="s">
        <v>5397</v>
      </c>
      <c r="V667" s="3">
        <v>45575</v>
      </c>
      <c r="W667" s="3">
        <v>45581</v>
      </c>
      <c r="X667" s="6" t="str">
        <f t="shared" si="598"/>
        <v>+6</v>
      </c>
      <c r="Y667" s="2" t="s">
        <v>5388</v>
      </c>
      <c r="Z667" s="2" t="s">
        <v>5388</v>
      </c>
      <c r="AA667" s="6" t="str">
        <f t="shared" si="593"/>
        <v>X</v>
      </c>
      <c r="AB667" s="2" t="s">
        <v>5388</v>
      </c>
      <c r="AC667" s="2" t="s">
        <v>5388</v>
      </c>
      <c r="AD667" s="6" t="str">
        <f t="shared" si="599"/>
        <v>X</v>
      </c>
      <c r="AE667" s="2" t="s">
        <v>5388</v>
      </c>
      <c r="AF667" s="2" t="s">
        <v>5388</v>
      </c>
      <c r="AG667" s="2" t="str">
        <f>IFERROR(AF667-AE667, "X")</f>
        <v>X</v>
      </c>
      <c r="AH667" s="3">
        <v>45581</v>
      </c>
      <c r="AI667" s="3">
        <v>45601</v>
      </c>
      <c r="AJ667" s="3"/>
      <c r="AK667" s="2" t="str">
        <f t="shared" si="576"/>
        <v>+20</v>
      </c>
      <c r="AL667" s="2" t="s">
        <v>5567</v>
      </c>
      <c r="AM667" s="2" t="str">
        <f t="shared" si="577"/>
        <v>생산완료(+20)</v>
      </c>
      <c r="AN667" s="9">
        <f t="shared" si="578"/>
        <v>45581</v>
      </c>
      <c r="AO667" s="9">
        <f t="shared" si="579"/>
        <v>45601</v>
      </c>
      <c r="AP667" s="9"/>
      <c r="AQ667" s="2">
        <f t="shared" si="595"/>
        <v>20</v>
      </c>
      <c r="AR667" s="12" t="str">
        <f t="shared" si="580"/>
        <v>+20</v>
      </c>
      <c r="AS667" t="s">
        <v>5567</v>
      </c>
      <c r="AT667" t="str">
        <f t="shared" si="581"/>
        <v>생산완료(+20)</v>
      </c>
    </row>
    <row r="668" spans="2:46" x14ac:dyDescent="0.3">
      <c r="B668" s="2" t="s">
        <v>5636</v>
      </c>
      <c r="C668" s="8">
        <v>-56</v>
      </c>
      <c r="D668" s="2" t="s">
        <v>5493</v>
      </c>
      <c r="E668" s="2"/>
      <c r="F668" s="2"/>
      <c r="G668" s="2"/>
      <c r="H668" s="2" t="s">
        <v>3876</v>
      </c>
      <c r="I668" s="2" t="str">
        <f t="shared" si="572"/>
        <v>20241004-230404-인쇄</v>
      </c>
      <c r="J668" s="2" t="str">
        <f t="shared" si="573"/>
        <v>20241004-230404-합지</v>
      </c>
      <c r="K668" s="2" t="str">
        <f t="shared" si="574"/>
        <v>20241004-230404-분단</v>
      </c>
      <c r="L668" s="2" t="str">
        <f t="shared" si="575"/>
        <v>20241004-230404-제대</v>
      </c>
      <c r="M668" s="2" t="str">
        <f>VLOOKUP(H668, '쿼리1'!$A:$R, 17, 0)</f>
        <v>단면1도(먹)Optelcom-K9092885(KTC코드추가)</v>
      </c>
      <c r="N668" s="2" t="str">
        <f>VLOOKUP(H668, '쿼리1'!$A:$P, 15, 0)</f>
        <v>PE튜브(투명)50</v>
      </c>
      <c r="O668" s="2">
        <v>230404</v>
      </c>
      <c r="P668" s="2" t="str">
        <f>VLOOKUP(H668, '쿼리1'!$A:$R, 17, 0)</f>
        <v>단면1도(먹)Optelcom-K9092885(KTC코드추가)</v>
      </c>
      <c r="Q668" s="4">
        <f>VLOOKUP(H668, '쿼리1'!$A:$U, 20, 0)</f>
        <v>100000</v>
      </c>
      <c r="R668" s="2" t="s">
        <v>5399</v>
      </c>
      <c r="S668" s="2" t="s">
        <v>5397</v>
      </c>
      <c r="T668" s="2" t="s">
        <v>5397</v>
      </c>
      <c r="U668" s="2" t="s">
        <v>5397</v>
      </c>
      <c r="V668" s="3">
        <v>45575</v>
      </c>
      <c r="W668" s="5" t="s">
        <v>5396</v>
      </c>
      <c r="X668" s="6">
        <f ca="1">TODAY()-V668</f>
        <v>81</v>
      </c>
      <c r="Y668" s="2" t="s">
        <v>5388</v>
      </c>
      <c r="Z668" s="2" t="s">
        <v>5388</v>
      </c>
      <c r="AA668" s="6" t="str">
        <f t="shared" si="593"/>
        <v>X</v>
      </c>
      <c r="AB668" s="2" t="s">
        <v>5388</v>
      </c>
      <c r="AC668" s="2" t="s">
        <v>5388</v>
      </c>
      <c r="AD668" s="6" t="str">
        <f t="shared" si="599"/>
        <v>X</v>
      </c>
      <c r="AE668" s="2" t="s">
        <v>5388</v>
      </c>
      <c r="AF668" s="2" t="s">
        <v>5388</v>
      </c>
      <c r="AG668" s="2" t="str">
        <f>IFERROR(AF668-AE668, "X")</f>
        <v>X</v>
      </c>
      <c r="AH668" s="2" t="s">
        <v>5388</v>
      </c>
      <c r="AI668" s="3">
        <v>45600</v>
      </c>
      <c r="AJ668" s="3">
        <f ca="1">TODAY()</f>
        <v>45656</v>
      </c>
      <c r="AK668" s="2">
        <f t="shared" si="576"/>
        <v>-56</v>
      </c>
      <c r="AL668" s="2" t="str">
        <f>IF(C668&lt;0, "진행중", "지연")</f>
        <v>진행중</v>
      </c>
      <c r="AM668" s="2" t="str">
        <f t="shared" si="577"/>
        <v>진행중(-56)</v>
      </c>
      <c r="AN668" s="9">
        <f t="shared" si="578"/>
        <v>45575</v>
      </c>
      <c r="AO668" s="9">
        <f t="shared" si="579"/>
        <v>45600</v>
      </c>
      <c r="AP668" s="9"/>
      <c r="AQ668" s="6">
        <f t="shared" si="595"/>
        <v>25</v>
      </c>
      <c r="AR668" s="12" t="str">
        <f t="shared" si="580"/>
        <v>+25</v>
      </c>
      <c r="AS668" t="s">
        <v>5567</v>
      </c>
      <c r="AT668" t="str">
        <f t="shared" si="581"/>
        <v>생산완료(+25)</v>
      </c>
    </row>
    <row r="669" spans="2:46" x14ac:dyDescent="0.3">
      <c r="B669" s="2" t="s">
        <v>5621</v>
      </c>
      <c r="C669" s="7">
        <v>-19</v>
      </c>
      <c r="D669" s="2"/>
      <c r="E669" s="2" t="s">
        <v>5412</v>
      </c>
      <c r="F669" s="2"/>
      <c r="G669" s="2" t="s">
        <v>5492</v>
      </c>
      <c r="H669" s="2" t="s">
        <v>1870</v>
      </c>
      <c r="I669" s="2" t="str">
        <f t="shared" si="572"/>
        <v>20241004-900017-인쇄</v>
      </c>
      <c r="J669" s="2" t="str">
        <f t="shared" si="573"/>
        <v>20241004-900017-합지</v>
      </c>
      <c r="K669" s="2" t="str">
        <f t="shared" si="574"/>
        <v>20241004-900017-분단</v>
      </c>
      <c r="L669" s="2" t="str">
        <f t="shared" si="575"/>
        <v>20241004-900017-제대</v>
      </c>
      <c r="M669" s="2" t="str">
        <f>VLOOKUP(H669, '쿼리1'!$A:$R, 17, 0)</f>
        <v>무지</v>
      </c>
      <c r="N669" s="2" t="str">
        <f>VLOOKUP(H669, '쿼리1'!$A:$P, 15, 0)</f>
        <v>나이론70</v>
      </c>
      <c r="O669" s="2">
        <v>900017</v>
      </c>
      <c r="P669" s="2" t="str">
        <f>VLOOKUP(H669, '쿼리1'!$A:$R, 17, 0)</f>
        <v>무지</v>
      </c>
      <c r="Q669" s="4">
        <f>VLOOKUP(H669, '쿼리1'!$A:$U, 20, 0)</f>
        <v>60000</v>
      </c>
      <c r="R669" s="2" t="s">
        <v>5397</v>
      </c>
      <c r="S669" s="2" t="s">
        <v>31</v>
      </c>
      <c r="T669" s="2" t="s">
        <v>5397</v>
      </c>
      <c r="U669" s="2" t="s">
        <v>31</v>
      </c>
      <c r="V669" s="2" t="s">
        <v>5388</v>
      </c>
      <c r="W669" s="3" t="s">
        <v>5388</v>
      </c>
      <c r="X669" s="6" t="str">
        <f t="shared" ref="X669:X674" si="600">IFERROR(W669-V669, "X")</f>
        <v>X</v>
      </c>
      <c r="Y669" s="3">
        <v>45579</v>
      </c>
      <c r="Z669" s="3">
        <v>45580</v>
      </c>
      <c r="AA669" s="6" t="str">
        <f t="shared" ref="AA669:AA682" si="601">IFERROR(IF(Z669-Y669&gt;0, "+" &amp; (Z669-Y669), Z669-Y669), "X")</f>
        <v>+1</v>
      </c>
      <c r="AB669" s="3" t="s">
        <v>5388</v>
      </c>
      <c r="AC669" s="2" t="s">
        <v>5388</v>
      </c>
      <c r="AD669" s="6" t="str">
        <f t="shared" si="599"/>
        <v>X</v>
      </c>
      <c r="AE669" s="3">
        <v>45583</v>
      </c>
      <c r="AF669" s="3">
        <v>45602</v>
      </c>
      <c r="AG669" s="2" t="str">
        <f t="shared" ref="AG669:AG677" si="602">IFERROR(IF(AF669-AE669&gt;0, "+" &amp; (AF669-AE669), AF669-AE669), "X")</f>
        <v>+19</v>
      </c>
      <c r="AH669" s="3">
        <v>45602</v>
      </c>
      <c r="AI669" s="3">
        <f t="shared" ref="AI669:AI677" si="603">AE669</f>
        <v>45583</v>
      </c>
      <c r="AJ669" s="3"/>
      <c r="AK669" s="2">
        <f t="shared" si="576"/>
        <v>-19</v>
      </c>
      <c r="AL669" s="2" t="s">
        <v>5567</v>
      </c>
      <c r="AM669" s="2" t="str">
        <f t="shared" si="577"/>
        <v>생산완료(-19)</v>
      </c>
      <c r="AN669" s="9">
        <f t="shared" si="578"/>
        <v>45635</v>
      </c>
      <c r="AO669" s="9">
        <f t="shared" si="579"/>
        <v>45622</v>
      </c>
      <c r="AP669" s="9"/>
      <c r="AQ669" s="2">
        <f t="shared" si="595"/>
        <v>-13</v>
      </c>
      <c r="AR669" s="12">
        <f t="shared" si="580"/>
        <v>-13</v>
      </c>
      <c r="AS669" t="s">
        <v>5567</v>
      </c>
      <c r="AT669" t="str">
        <f t="shared" si="581"/>
        <v>생산완료(-13)</v>
      </c>
    </row>
    <row r="670" spans="2:46" x14ac:dyDescent="0.3">
      <c r="B670" s="2" t="s">
        <v>5430</v>
      </c>
      <c r="C670" s="7">
        <v>7</v>
      </c>
      <c r="D670" s="2"/>
      <c r="E670" s="2" t="s">
        <v>5407</v>
      </c>
      <c r="F670" s="2"/>
      <c r="G670" s="2" t="s">
        <v>5436</v>
      </c>
      <c r="H670" s="2" t="s">
        <v>1505</v>
      </c>
      <c r="I670" s="2" t="str">
        <f t="shared" si="572"/>
        <v>20241004-910001-인쇄</v>
      </c>
      <c r="J670" s="2" t="str">
        <f t="shared" si="573"/>
        <v>20241004-910001-합지</v>
      </c>
      <c r="K670" s="2" t="str">
        <f t="shared" si="574"/>
        <v>20241004-910001-분단</v>
      </c>
      <c r="L670" s="2" t="str">
        <f t="shared" si="575"/>
        <v>20241004-910001-제대</v>
      </c>
      <c r="M670" s="2" t="str">
        <f>VLOOKUP(H670, '쿼리1'!$A:$R, 17, 0)</f>
        <v>무지</v>
      </c>
      <c r="N670" s="2" t="str">
        <f>VLOOKUP(H670, '쿼리1'!$A:$P, 15, 0)</f>
        <v>은박93</v>
      </c>
      <c r="O670" s="2">
        <v>910001</v>
      </c>
      <c r="P670" s="2" t="str">
        <f>VLOOKUP(H670, '쿼리1'!$A:$R, 17, 0)</f>
        <v>무지</v>
      </c>
      <c r="Q670" s="4">
        <f>VLOOKUP(H670, '쿼리1'!$A:$U, 20, 0)</f>
        <v>480000</v>
      </c>
      <c r="R670" s="2" t="s">
        <v>5397</v>
      </c>
      <c r="S670" s="2" t="s">
        <v>31</v>
      </c>
      <c r="T670" s="2" t="s">
        <v>5397</v>
      </c>
      <c r="U670" s="2" t="s">
        <v>31</v>
      </c>
      <c r="V670" s="2" t="s">
        <v>5388</v>
      </c>
      <c r="W670" s="3" t="s">
        <v>5388</v>
      </c>
      <c r="X670" s="6" t="str">
        <f t="shared" si="600"/>
        <v>X</v>
      </c>
      <c r="Y670" s="3">
        <v>45581</v>
      </c>
      <c r="Z670" s="3">
        <v>45575</v>
      </c>
      <c r="AA670" s="6">
        <f t="shared" si="601"/>
        <v>-6</v>
      </c>
      <c r="AB670" s="3" t="s">
        <v>5388</v>
      </c>
      <c r="AC670" s="2" t="s">
        <v>5388</v>
      </c>
      <c r="AD670" s="6" t="str">
        <f t="shared" si="599"/>
        <v>X</v>
      </c>
      <c r="AE670" s="3">
        <v>45587</v>
      </c>
      <c r="AF670" s="3">
        <v>45580</v>
      </c>
      <c r="AG670" s="2">
        <f t="shared" si="602"/>
        <v>-7</v>
      </c>
      <c r="AH670" s="3">
        <v>45580</v>
      </c>
      <c r="AI670" s="3">
        <f t="shared" si="603"/>
        <v>45587</v>
      </c>
      <c r="AJ670" s="3"/>
      <c r="AK670" s="2" t="str">
        <f t="shared" si="576"/>
        <v>+7</v>
      </c>
      <c r="AL670" s="2" t="s">
        <v>5567</v>
      </c>
      <c r="AM670" s="2" t="str">
        <f t="shared" si="577"/>
        <v>생산완료(+7)</v>
      </c>
      <c r="AN670" s="9">
        <f t="shared" si="578"/>
        <v>45580</v>
      </c>
      <c r="AO670" s="9">
        <f t="shared" si="579"/>
        <v>45587</v>
      </c>
      <c r="AP670" s="9"/>
      <c r="AQ670" s="2">
        <f t="shared" si="595"/>
        <v>7</v>
      </c>
      <c r="AR670" s="12" t="str">
        <f t="shared" si="580"/>
        <v>+7</v>
      </c>
      <c r="AS670" t="s">
        <v>5567</v>
      </c>
      <c r="AT670" t="str">
        <f t="shared" si="581"/>
        <v>생산완료(+7)</v>
      </c>
    </row>
    <row r="671" spans="2:46" x14ac:dyDescent="0.3">
      <c r="B671" s="2" t="s">
        <v>5572</v>
      </c>
      <c r="C671" s="7">
        <v>-27</v>
      </c>
      <c r="D671" s="2"/>
      <c r="E671" s="2" t="s">
        <v>5407</v>
      </c>
      <c r="F671" s="2"/>
      <c r="G671" s="2" t="s">
        <v>5422</v>
      </c>
      <c r="H671" s="2" t="s">
        <v>4612</v>
      </c>
      <c r="I671" s="2" t="str">
        <f t="shared" si="572"/>
        <v>20241004-910002-인쇄</v>
      </c>
      <c r="J671" s="2" t="str">
        <f t="shared" si="573"/>
        <v>20241004-910002-합지</v>
      </c>
      <c r="K671" s="2" t="str">
        <f t="shared" si="574"/>
        <v>20241004-910002-분단</v>
      </c>
      <c r="L671" s="2" t="str">
        <f t="shared" si="575"/>
        <v>20241004-910002-제대</v>
      </c>
      <c r="M671" s="2" t="str">
        <f>VLOOKUP(H671, '쿼리1'!$A:$R, 17, 0)</f>
        <v>무지</v>
      </c>
      <c r="N671" s="2" t="str">
        <f>VLOOKUP(H671, '쿼리1'!$A:$P, 15, 0)</f>
        <v>은박93=무지</v>
      </c>
      <c r="O671" s="2">
        <v>910002</v>
      </c>
      <c r="P671" s="2" t="str">
        <f>VLOOKUP(H671, '쿼리1'!$A:$R, 17, 0)</f>
        <v>무지</v>
      </c>
      <c r="Q671" s="4">
        <f>VLOOKUP(H671, '쿼리1'!$A:$U, 20, 0)</f>
        <v>369230</v>
      </c>
      <c r="R671" s="2" t="s">
        <v>5397</v>
      </c>
      <c r="S671" s="2" t="s">
        <v>31</v>
      </c>
      <c r="T671" s="2" t="s">
        <v>5397</v>
      </c>
      <c r="U671" s="2" t="s">
        <v>31</v>
      </c>
      <c r="V671" s="2" t="s">
        <v>5388</v>
      </c>
      <c r="W671" s="3" t="s">
        <v>5388</v>
      </c>
      <c r="X671" s="6" t="str">
        <f t="shared" si="600"/>
        <v>X</v>
      </c>
      <c r="Y671" s="3">
        <v>45581</v>
      </c>
      <c r="Z671" s="3">
        <v>45575</v>
      </c>
      <c r="AA671" s="6">
        <f t="shared" si="601"/>
        <v>-6</v>
      </c>
      <c r="AB671" s="3" t="s">
        <v>5388</v>
      </c>
      <c r="AC671" s="2" t="s">
        <v>5388</v>
      </c>
      <c r="AD671" s="6" t="str">
        <f t="shared" si="599"/>
        <v>X</v>
      </c>
      <c r="AE671" s="3">
        <v>45587</v>
      </c>
      <c r="AF671" s="3">
        <v>45614</v>
      </c>
      <c r="AG671" s="2" t="str">
        <f t="shared" si="602"/>
        <v>+27</v>
      </c>
      <c r="AH671" s="3">
        <v>45614</v>
      </c>
      <c r="AI671" s="3">
        <f t="shared" si="603"/>
        <v>45587</v>
      </c>
      <c r="AJ671" s="3"/>
      <c r="AK671" s="2">
        <f t="shared" si="576"/>
        <v>-27</v>
      </c>
      <c r="AL671" s="2" t="s">
        <v>5567</v>
      </c>
      <c r="AM671" s="2" t="str">
        <f t="shared" si="577"/>
        <v>생산완료(-27)</v>
      </c>
      <c r="AN671" s="9">
        <f t="shared" si="578"/>
        <v>45614</v>
      </c>
      <c r="AO671" s="9">
        <f t="shared" si="579"/>
        <v>45587</v>
      </c>
      <c r="AP671" s="9"/>
      <c r="AQ671" s="2">
        <f t="shared" si="595"/>
        <v>-27</v>
      </c>
      <c r="AR671" s="12">
        <f t="shared" si="580"/>
        <v>-27</v>
      </c>
      <c r="AS671" t="s">
        <v>5567</v>
      </c>
      <c r="AT671" t="str">
        <f t="shared" si="581"/>
        <v>생산완료(-27)</v>
      </c>
    </row>
    <row r="672" spans="2:46" x14ac:dyDescent="0.3">
      <c r="B672" s="2" t="s">
        <v>5405</v>
      </c>
      <c r="C672" s="7">
        <v>-1</v>
      </c>
      <c r="D672" s="2"/>
      <c r="E672" s="2" t="s">
        <v>5416</v>
      </c>
      <c r="F672" s="2"/>
      <c r="G672" s="2" t="s">
        <v>5412</v>
      </c>
      <c r="H672" s="2" t="s">
        <v>2090</v>
      </c>
      <c r="I672" s="2" t="str">
        <f t="shared" si="572"/>
        <v>20241004-910003-인쇄</v>
      </c>
      <c r="J672" s="2" t="str">
        <f t="shared" si="573"/>
        <v>20241004-910003-합지</v>
      </c>
      <c r="K672" s="2" t="str">
        <f t="shared" si="574"/>
        <v>20241004-910003-분단</v>
      </c>
      <c r="L672" s="2" t="str">
        <f t="shared" si="575"/>
        <v>20241004-910003-제대</v>
      </c>
      <c r="M672" s="2" t="str">
        <f>VLOOKUP(H672, '쿼리1'!$A:$R, 17, 0)</f>
        <v>무지</v>
      </c>
      <c r="N672" s="2" t="str">
        <f>VLOOKUP(H672, '쿼리1'!$A:$P, 15, 0)</f>
        <v>은박93</v>
      </c>
      <c r="O672" s="2">
        <v>910003</v>
      </c>
      <c r="P672" s="2" t="str">
        <f>VLOOKUP(H672, '쿼리1'!$A:$R, 17, 0)</f>
        <v>무지</v>
      </c>
      <c r="Q672" s="4">
        <f>VLOOKUP(H672, '쿼리1'!$A:$U, 20, 0)</f>
        <v>160000</v>
      </c>
      <c r="R672" s="2" t="s">
        <v>5397</v>
      </c>
      <c r="S672" s="2" t="s">
        <v>31</v>
      </c>
      <c r="T672" s="2" t="s">
        <v>5397</v>
      </c>
      <c r="U672" s="2" t="s">
        <v>31</v>
      </c>
      <c r="V672" s="2" t="s">
        <v>5388</v>
      </c>
      <c r="W672" s="3" t="s">
        <v>5388</v>
      </c>
      <c r="X672" s="6" t="str">
        <f t="shared" si="600"/>
        <v>X</v>
      </c>
      <c r="Y672" s="3">
        <v>45581</v>
      </c>
      <c r="Z672" s="3">
        <v>45579</v>
      </c>
      <c r="AA672" s="6">
        <f t="shared" si="601"/>
        <v>-2</v>
      </c>
      <c r="AB672" s="3" t="s">
        <v>5388</v>
      </c>
      <c r="AC672" s="2" t="s">
        <v>5388</v>
      </c>
      <c r="AD672" s="6" t="str">
        <f t="shared" si="599"/>
        <v>X</v>
      </c>
      <c r="AE672" s="3">
        <v>45583</v>
      </c>
      <c r="AF672" s="3">
        <v>45584</v>
      </c>
      <c r="AG672" s="2" t="str">
        <f t="shared" si="602"/>
        <v>+1</v>
      </c>
      <c r="AH672" s="3">
        <v>45584</v>
      </c>
      <c r="AI672" s="3">
        <f t="shared" si="603"/>
        <v>45583</v>
      </c>
      <c r="AJ672" s="3"/>
      <c r="AK672" s="2">
        <f t="shared" si="576"/>
        <v>-1</v>
      </c>
      <c r="AL672" s="2" t="s">
        <v>5567</v>
      </c>
      <c r="AM672" s="2" t="str">
        <f t="shared" si="577"/>
        <v>생산완료(-1)</v>
      </c>
      <c r="AN672" s="9">
        <f t="shared" si="578"/>
        <v>45584</v>
      </c>
      <c r="AO672" s="9">
        <f t="shared" si="579"/>
        <v>45583</v>
      </c>
      <c r="AP672" s="9"/>
      <c r="AQ672" s="2">
        <f t="shared" si="595"/>
        <v>-1</v>
      </c>
      <c r="AR672" s="12">
        <f t="shared" si="580"/>
        <v>-1</v>
      </c>
      <c r="AS672" t="s">
        <v>5567</v>
      </c>
      <c r="AT672" t="str">
        <f t="shared" si="581"/>
        <v>생산완료(-1)</v>
      </c>
    </row>
    <row r="673" spans="2:46" x14ac:dyDescent="0.3">
      <c r="B673" s="2" t="s">
        <v>5409</v>
      </c>
      <c r="C673" s="7">
        <v>0</v>
      </c>
      <c r="D673" s="2"/>
      <c r="E673" s="2" t="s">
        <v>5416</v>
      </c>
      <c r="F673" s="2"/>
      <c r="G673" s="2" t="s">
        <v>5409</v>
      </c>
      <c r="H673" s="2" t="s">
        <v>2097</v>
      </c>
      <c r="I673" s="2" t="str">
        <f t="shared" si="572"/>
        <v>20241004-910004-인쇄</v>
      </c>
      <c r="J673" s="2" t="str">
        <f t="shared" si="573"/>
        <v>20241004-910004-합지</v>
      </c>
      <c r="K673" s="2" t="str">
        <f t="shared" si="574"/>
        <v>20241004-910004-분단</v>
      </c>
      <c r="L673" s="2" t="str">
        <f t="shared" si="575"/>
        <v>20241004-910004-제대</v>
      </c>
      <c r="M673" s="2" t="str">
        <f>VLOOKUP(H673, '쿼리1'!$A:$R, 17, 0)</f>
        <v>무지</v>
      </c>
      <c r="N673" s="2" t="str">
        <f>VLOOKUP(H673, '쿼리1'!$A:$P, 15, 0)</f>
        <v>은박93</v>
      </c>
      <c r="O673" s="2">
        <v>910004</v>
      </c>
      <c r="P673" s="2" t="str">
        <f>VLOOKUP(H673, '쿼리1'!$A:$R, 17, 0)</f>
        <v>무지</v>
      </c>
      <c r="Q673" s="4">
        <f>VLOOKUP(H673, '쿼리1'!$A:$U, 20, 0)</f>
        <v>141176</v>
      </c>
      <c r="R673" s="2" t="s">
        <v>5397</v>
      </c>
      <c r="S673" s="2" t="s">
        <v>31</v>
      </c>
      <c r="T673" s="2" t="s">
        <v>5397</v>
      </c>
      <c r="U673" s="2" t="s">
        <v>31</v>
      </c>
      <c r="V673" s="2" t="s">
        <v>5388</v>
      </c>
      <c r="W673" s="3" t="s">
        <v>5388</v>
      </c>
      <c r="X673" s="6" t="str">
        <f t="shared" si="600"/>
        <v>X</v>
      </c>
      <c r="Y673" s="3">
        <v>45581</v>
      </c>
      <c r="Z673" s="3">
        <v>45579</v>
      </c>
      <c r="AA673" s="6">
        <f t="shared" si="601"/>
        <v>-2</v>
      </c>
      <c r="AB673" s="3" t="s">
        <v>5388</v>
      </c>
      <c r="AC673" s="2" t="s">
        <v>5388</v>
      </c>
      <c r="AD673" s="6" t="str">
        <f t="shared" si="599"/>
        <v>X</v>
      </c>
      <c r="AE673" s="3">
        <v>45583</v>
      </c>
      <c r="AF673" s="3">
        <v>45583</v>
      </c>
      <c r="AG673" s="2">
        <f t="shared" si="602"/>
        <v>0</v>
      </c>
      <c r="AH673" s="3">
        <v>45583</v>
      </c>
      <c r="AI673" s="3">
        <f t="shared" si="603"/>
        <v>45583</v>
      </c>
      <c r="AJ673" s="3"/>
      <c r="AK673" s="2">
        <f t="shared" si="576"/>
        <v>0</v>
      </c>
      <c r="AL673" s="2" t="s">
        <v>5567</v>
      </c>
      <c r="AM673" s="2" t="str">
        <f t="shared" si="577"/>
        <v>생산완료(0)</v>
      </c>
      <c r="AN673" s="9">
        <f t="shared" si="578"/>
        <v>45583</v>
      </c>
      <c r="AO673" s="9">
        <f t="shared" si="579"/>
        <v>45583</v>
      </c>
      <c r="AP673" s="9"/>
      <c r="AQ673" s="2">
        <f t="shared" si="595"/>
        <v>0</v>
      </c>
      <c r="AR673" s="12">
        <f t="shared" si="580"/>
        <v>0</v>
      </c>
      <c r="AS673" t="s">
        <v>5567</v>
      </c>
      <c r="AT673" t="str">
        <f t="shared" si="581"/>
        <v>생산완료(0)</v>
      </c>
    </row>
    <row r="674" spans="2:46" x14ac:dyDescent="0.3">
      <c r="B674" s="2" t="s">
        <v>5421</v>
      </c>
      <c r="C674" s="7">
        <v>5</v>
      </c>
      <c r="D674" s="2"/>
      <c r="E674" s="2" t="s">
        <v>5407</v>
      </c>
      <c r="F674" s="2"/>
      <c r="G674" s="2" t="s">
        <v>5406</v>
      </c>
      <c r="H674" s="2" t="s">
        <v>1179</v>
      </c>
      <c r="I674" s="2" t="str">
        <f t="shared" si="572"/>
        <v>20241004-910005-인쇄</v>
      </c>
      <c r="J674" s="2" t="str">
        <f t="shared" si="573"/>
        <v>20241004-910005-합지</v>
      </c>
      <c r="K674" s="2" t="str">
        <f t="shared" si="574"/>
        <v>20241004-910005-분단</v>
      </c>
      <c r="L674" s="2" t="str">
        <f t="shared" si="575"/>
        <v>20241004-910005-제대</v>
      </c>
      <c r="M674" s="2" t="str">
        <f>VLOOKUP(H674, '쿼리1'!$A:$R, 17, 0)</f>
        <v>무지</v>
      </c>
      <c r="N674" s="2" t="str">
        <f>VLOOKUP(H674, '쿼리1'!$A:$P, 15, 0)</f>
        <v>은박93</v>
      </c>
      <c r="O674" s="2">
        <v>910005</v>
      </c>
      <c r="P674" s="2" t="str">
        <f>VLOOKUP(H674, '쿼리1'!$A:$R, 17, 0)</f>
        <v>무지</v>
      </c>
      <c r="Q674" s="4">
        <f>VLOOKUP(H674, '쿼리1'!$A:$U, 20, 0)</f>
        <v>120000</v>
      </c>
      <c r="R674" s="2" t="s">
        <v>5397</v>
      </c>
      <c r="S674" s="2" t="s">
        <v>31</v>
      </c>
      <c r="T674" s="2" t="s">
        <v>5397</v>
      </c>
      <c r="U674" s="2" t="s">
        <v>31</v>
      </c>
      <c r="V674" s="2" t="s">
        <v>5388</v>
      </c>
      <c r="W674" s="3" t="s">
        <v>5388</v>
      </c>
      <c r="X674" s="6" t="str">
        <f t="shared" si="600"/>
        <v>X</v>
      </c>
      <c r="Y674" s="3">
        <v>45581</v>
      </c>
      <c r="Z674" s="3">
        <v>45575</v>
      </c>
      <c r="AA674" s="6">
        <f t="shared" si="601"/>
        <v>-6</v>
      </c>
      <c r="AB674" s="3" t="s">
        <v>5388</v>
      </c>
      <c r="AC674" s="2" t="s">
        <v>5388</v>
      </c>
      <c r="AD674" s="6" t="str">
        <f t="shared" si="599"/>
        <v>X</v>
      </c>
      <c r="AE674" s="3">
        <v>45587</v>
      </c>
      <c r="AF674" s="3">
        <v>45582</v>
      </c>
      <c r="AG674" s="2">
        <f t="shared" si="602"/>
        <v>-5</v>
      </c>
      <c r="AH674" s="3">
        <v>45582</v>
      </c>
      <c r="AI674" s="3">
        <f t="shared" si="603"/>
        <v>45587</v>
      </c>
      <c r="AJ674" s="3"/>
      <c r="AK674" s="2" t="str">
        <f t="shared" si="576"/>
        <v>+5</v>
      </c>
      <c r="AL674" s="2" t="s">
        <v>5567</v>
      </c>
      <c r="AM674" s="2" t="str">
        <f t="shared" si="577"/>
        <v>생산완료(+5)</v>
      </c>
      <c r="AN674" s="9">
        <f t="shared" si="578"/>
        <v>45609</v>
      </c>
      <c r="AO674" s="9">
        <f t="shared" si="579"/>
        <v>45607</v>
      </c>
      <c r="AP674" s="9"/>
      <c r="AQ674" s="2">
        <f t="shared" si="595"/>
        <v>-2</v>
      </c>
      <c r="AR674" s="12">
        <f t="shared" si="580"/>
        <v>-2</v>
      </c>
      <c r="AS674" t="s">
        <v>5567</v>
      </c>
      <c r="AT674" t="str">
        <f t="shared" si="581"/>
        <v>생산완료(-2)</v>
      </c>
    </row>
    <row r="675" spans="2:46" x14ac:dyDescent="0.3">
      <c r="B675" s="2" t="s">
        <v>5451</v>
      </c>
      <c r="C675" s="7">
        <v>4</v>
      </c>
      <c r="D675" s="2" t="s">
        <v>5424</v>
      </c>
      <c r="E675" s="2" t="s">
        <v>5415</v>
      </c>
      <c r="F675" s="2"/>
      <c r="G675" s="2" t="s">
        <v>5418</v>
      </c>
      <c r="H675" s="2" t="s">
        <v>1330</v>
      </c>
      <c r="I675" s="2" t="str">
        <f t="shared" si="572"/>
        <v>20241007-1000136128-인쇄</v>
      </c>
      <c r="J675" s="2" t="str">
        <f t="shared" si="573"/>
        <v>20241007-1000136128-합지</v>
      </c>
      <c r="K675" s="2" t="str">
        <f t="shared" si="574"/>
        <v>20241007-1000136128-분단</v>
      </c>
      <c r="L675" s="2" t="str">
        <f t="shared" si="575"/>
        <v>20241007-1000136128-제대</v>
      </c>
      <c r="M675" s="2" t="str">
        <f>VLOOKUP(H675, '쿼리1'!$A:$R, 17, 0)</f>
        <v>8도-올반)찹쌀 꿔바로우500g</v>
      </c>
      <c r="N675" s="2" t="str">
        <f>VLOOKUP(H675, '쿼리1'!$A:$P, 15, 0)</f>
        <v>나이론(유백/유무광)105</v>
      </c>
      <c r="O675" s="2">
        <v>1000136128</v>
      </c>
      <c r="P675" s="2" t="str">
        <f>VLOOKUP(H675, '쿼리1'!$A:$R, 17, 0)</f>
        <v>8도-올반)찹쌀 꿔바로우500g</v>
      </c>
      <c r="Q675" s="4">
        <f>VLOOKUP(H675, '쿼리1'!$A:$U, 20, 0)</f>
        <v>26086</v>
      </c>
      <c r="R675" s="2" t="s">
        <v>31</v>
      </c>
      <c r="S675" s="2" t="s">
        <v>31</v>
      </c>
      <c r="T675" s="2" t="s">
        <v>5397</v>
      </c>
      <c r="U675" s="2" t="s">
        <v>31</v>
      </c>
      <c r="V675" s="3">
        <v>45574</v>
      </c>
      <c r="W675" s="3">
        <v>45576</v>
      </c>
      <c r="X675" s="6" t="str">
        <f>IFERROR(IF(W675-V675&gt;0, "+" &amp; (W675-V675), W675-V675), "X")</f>
        <v>+2</v>
      </c>
      <c r="Y675" s="3">
        <v>45579</v>
      </c>
      <c r="Z675" s="3">
        <v>45576</v>
      </c>
      <c r="AA675" s="6">
        <f t="shared" si="601"/>
        <v>-3</v>
      </c>
      <c r="AB675" s="3" t="s">
        <v>5388</v>
      </c>
      <c r="AC675" s="2" t="s">
        <v>5388</v>
      </c>
      <c r="AD675" s="6" t="str">
        <f t="shared" si="599"/>
        <v>X</v>
      </c>
      <c r="AE675" s="3">
        <v>45581</v>
      </c>
      <c r="AF675" s="3">
        <v>45577</v>
      </c>
      <c r="AG675" s="2">
        <f t="shared" si="602"/>
        <v>-4</v>
      </c>
      <c r="AH675" s="3">
        <v>45577</v>
      </c>
      <c r="AI675" s="3">
        <f t="shared" si="603"/>
        <v>45581</v>
      </c>
      <c r="AJ675" s="3"/>
      <c r="AK675" s="2" t="str">
        <f t="shared" si="576"/>
        <v>+4</v>
      </c>
      <c r="AL675" s="2" t="s">
        <v>5567</v>
      </c>
      <c r="AM675" s="2" t="str">
        <f t="shared" si="577"/>
        <v>생산완료(+4)</v>
      </c>
      <c r="AN675" s="9">
        <f t="shared" si="578"/>
        <v>45621</v>
      </c>
      <c r="AO675" s="9">
        <f t="shared" si="579"/>
        <v>45622</v>
      </c>
      <c r="AP675" s="9"/>
      <c r="AQ675" s="2">
        <f t="shared" si="595"/>
        <v>1</v>
      </c>
      <c r="AR675" s="12" t="str">
        <f t="shared" si="580"/>
        <v>+1</v>
      </c>
      <c r="AS675" t="s">
        <v>5567</v>
      </c>
      <c r="AT675" t="str">
        <f t="shared" si="581"/>
        <v>생산완료(+1)</v>
      </c>
    </row>
    <row r="676" spans="2:46" x14ac:dyDescent="0.3">
      <c r="B676" s="2" t="s">
        <v>5412</v>
      </c>
      <c r="C676" s="7">
        <v>1</v>
      </c>
      <c r="D676" s="2"/>
      <c r="E676" s="2" t="s">
        <v>5405</v>
      </c>
      <c r="F676" s="2" t="s">
        <v>5416</v>
      </c>
      <c r="G676" s="2" t="s">
        <v>5405</v>
      </c>
      <c r="H676" s="2" t="s">
        <v>2800</v>
      </c>
      <c r="I676" s="2" t="str">
        <f t="shared" si="572"/>
        <v>20241007-1000136979-인쇄</v>
      </c>
      <c r="J676" s="2" t="str">
        <f t="shared" si="573"/>
        <v>20241007-1000136979-합지</v>
      </c>
      <c r="K676" s="2" t="str">
        <f t="shared" si="574"/>
        <v>20241007-1000136979-분단</v>
      </c>
      <c r="L676" s="2" t="str">
        <f t="shared" si="575"/>
        <v>20241007-1000136979-제대</v>
      </c>
      <c r="M676" s="2" t="str">
        <f>VLOOKUP(H676, '쿼리1'!$A:$R, 17, 0)</f>
        <v>무지</v>
      </c>
      <c r="N676" s="2" t="str">
        <f>VLOOKUP(H676, '쿼리1'!$A:$P, 15, 0)</f>
        <v>패트120</v>
      </c>
      <c r="O676" s="2">
        <v>1000136979</v>
      </c>
      <c r="P676" s="2" t="str">
        <f>VLOOKUP(H676, '쿼리1'!$A:$R, 17, 0)</f>
        <v>무지</v>
      </c>
      <c r="Q676" s="4">
        <f>VLOOKUP(H676, '쿼리1'!$A:$U, 20, 0)</f>
        <v>40000</v>
      </c>
      <c r="R676" s="2" t="s">
        <v>5397</v>
      </c>
      <c r="S676" s="2" t="s">
        <v>31</v>
      </c>
      <c r="T676" s="2" t="s">
        <v>31</v>
      </c>
      <c r="U676" s="2" t="s">
        <v>31</v>
      </c>
      <c r="V676" s="2" t="s">
        <v>5388</v>
      </c>
      <c r="W676" s="3" t="s">
        <v>5388</v>
      </c>
      <c r="X676" s="6" t="str">
        <f>IFERROR(W676-V676, "X")</f>
        <v>X</v>
      </c>
      <c r="Y676" s="3">
        <v>45580</v>
      </c>
      <c r="Z676" s="3">
        <v>45579</v>
      </c>
      <c r="AA676" s="6">
        <f t="shared" si="601"/>
        <v>-1</v>
      </c>
      <c r="AB676" s="3">
        <v>45581</v>
      </c>
      <c r="AC676" s="3">
        <v>45579</v>
      </c>
      <c r="AD676" s="6">
        <f t="shared" ref="AD676:AD680" si="604">IFERROR(IF(AC676-AB676&gt;0, "+" &amp; (AC676-AB676), AC676-AB676), "X")</f>
        <v>-2</v>
      </c>
      <c r="AE676" s="3">
        <v>45583</v>
      </c>
      <c r="AF676" s="3">
        <v>45582</v>
      </c>
      <c r="AG676" s="2">
        <f t="shared" si="602"/>
        <v>-1</v>
      </c>
      <c r="AH676" s="3">
        <v>45582</v>
      </c>
      <c r="AI676" s="3">
        <f t="shared" si="603"/>
        <v>45583</v>
      </c>
      <c r="AJ676" s="3"/>
      <c r="AK676" s="2" t="str">
        <f t="shared" si="576"/>
        <v>+1</v>
      </c>
      <c r="AL676" s="2" t="s">
        <v>5567</v>
      </c>
      <c r="AM676" s="2" t="str">
        <f t="shared" si="577"/>
        <v>생산완료(+1)</v>
      </c>
      <c r="AN676" s="9">
        <f t="shared" si="578"/>
        <v>45582</v>
      </c>
      <c r="AO676" s="9">
        <f t="shared" si="579"/>
        <v>45583</v>
      </c>
      <c r="AP676" s="9"/>
      <c r="AQ676" s="2">
        <f t="shared" si="595"/>
        <v>1</v>
      </c>
      <c r="AR676" s="12" t="str">
        <f t="shared" si="580"/>
        <v>+1</v>
      </c>
      <c r="AS676" t="s">
        <v>5567</v>
      </c>
      <c r="AT676" t="str">
        <f t="shared" si="581"/>
        <v>생산완료(+1)</v>
      </c>
    </row>
    <row r="677" spans="2:46" x14ac:dyDescent="0.3">
      <c r="B677" s="2" t="s">
        <v>5409</v>
      </c>
      <c r="C677" s="7">
        <v>0</v>
      </c>
      <c r="D677" s="2"/>
      <c r="E677" s="2" t="s">
        <v>5409</v>
      </c>
      <c r="F677" s="2" t="s">
        <v>5405</v>
      </c>
      <c r="G677" s="2" t="s">
        <v>5409</v>
      </c>
      <c r="H677" s="2" t="s">
        <v>3634</v>
      </c>
      <c r="I677" s="2" t="str">
        <f t="shared" si="572"/>
        <v>20241007-1000138229-인쇄</v>
      </c>
      <c r="J677" s="2" t="str">
        <f t="shared" si="573"/>
        <v>20241007-1000138229-합지</v>
      </c>
      <c r="K677" s="2" t="str">
        <f t="shared" si="574"/>
        <v>20241007-1000138229-분단</v>
      </c>
      <c r="L677" s="2" t="str">
        <f t="shared" si="575"/>
        <v>20241007-1000138229-제대</v>
      </c>
      <c r="M677" s="2" t="str">
        <f>VLOOKUP(H677, '쿼리1'!$A:$R, 17, 0)</f>
        <v>무지</v>
      </c>
      <c r="N677" s="2" t="str">
        <f>VLOOKUP(H677, '쿼리1'!$A:$P, 15, 0)</f>
        <v>패트120</v>
      </c>
      <c r="O677" s="2">
        <v>1000138229</v>
      </c>
      <c r="P677" s="2" t="str">
        <f>VLOOKUP(H677, '쿼리1'!$A:$R, 17, 0)</f>
        <v>무지</v>
      </c>
      <c r="Q677" s="4">
        <f>VLOOKUP(H677, '쿼리1'!$A:$U, 20, 0)</f>
        <v>33333</v>
      </c>
      <c r="R677" s="2" t="s">
        <v>5397</v>
      </c>
      <c r="S677" s="2" t="s">
        <v>31</v>
      </c>
      <c r="T677" s="2" t="s">
        <v>31</v>
      </c>
      <c r="U677" s="2" t="s">
        <v>31</v>
      </c>
      <c r="V677" s="2" t="s">
        <v>5388</v>
      </c>
      <c r="W677" s="3" t="s">
        <v>5388</v>
      </c>
      <c r="X677" s="6" t="str">
        <f>IFERROR(W677-V677, "X")</f>
        <v>X</v>
      </c>
      <c r="Y677" s="3">
        <v>45580</v>
      </c>
      <c r="Z677" s="3">
        <v>45580</v>
      </c>
      <c r="AA677" s="6">
        <f t="shared" si="601"/>
        <v>0</v>
      </c>
      <c r="AB677" s="3">
        <v>45581</v>
      </c>
      <c r="AC677" s="3">
        <v>45580</v>
      </c>
      <c r="AD677" s="6">
        <f t="shared" si="604"/>
        <v>-1</v>
      </c>
      <c r="AE677" s="3">
        <v>45583</v>
      </c>
      <c r="AF677" s="3">
        <v>45583</v>
      </c>
      <c r="AG677" s="2">
        <f t="shared" si="602"/>
        <v>0</v>
      </c>
      <c r="AH677" s="3">
        <v>45583</v>
      </c>
      <c r="AI677" s="3">
        <f t="shared" si="603"/>
        <v>45583</v>
      </c>
      <c r="AJ677" s="3"/>
      <c r="AK677" s="2">
        <f t="shared" si="576"/>
        <v>0</v>
      </c>
      <c r="AL677" s="2" t="s">
        <v>5567</v>
      </c>
      <c r="AM677" s="2" t="str">
        <f t="shared" si="577"/>
        <v>생산완료(0)</v>
      </c>
      <c r="AN677" s="9">
        <f t="shared" si="578"/>
        <v>45583</v>
      </c>
      <c r="AO677" s="9">
        <f t="shared" si="579"/>
        <v>45583</v>
      </c>
      <c r="AP677" s="9"/>
      <c r="AQ677" s="2">
        <f t="shared" si="595"/>
        <v>0</v>
      </c>
      <c r="AR677" s="12">
        <f t="shared" si="580"/>
        <v>0</v>
      </c>
      <c r="AS677" t="s">
        <v>5567</v>
      </c>
      <c r="AT677" t="str">
        <f t="shared" si="581"/>
        <v>생산완료(0)</v>
      </c>
    </row>
    <row r="678" spans="2:46" x14ac:dyDescent="0.3">
      <c r="B678" s="2" t="s">
        <v>5582</v>
      </c>
      <c r="C678" s="7">
        <v>-35</v>
      </c>
      <c r="D678" s="2" t="s">
        <v>5497</v>
      </c>
      <c r="E678" s="2" t="s">
        <v>5409</v>
      </c>
      <c r="F678" s="2" t="s">
        <v>5405</v>
      </c>
      <c r="G678" s="2"/>
      <c r="H678" s="2" t="s">
        <v>5057</v>
      </c>
      <c r="I678" s="2" t="str">
        <f t="shared" si="572"/>
        <v>20241007-1000142163-인쇄</v>
      </c>
      <c r="J678" s="2" t="str">
        <f t="shared" si="573"/>
        <v>20241007-1000142163-합지</v>
      </c>
      <c r="K678" s="2" t="str">
        <f t="shared" si="574"/>
        <v>20241007-1000142163-분단</v>
      </c>
      <c r="L678" s="2" t="str">
        <f t="shared" si="575"/>
        <v>20241007-1000142163-제대</v>
      </c>
      <c r="M678" s="2" t="str">
        <f>VLOOKUP(H678, '쿼리1'!$A:$R, 17, 0)</f>
        <v>7도-(주)조이푸드-초코청크로얄쿠키70g (347kcal)</v>
      </c>
      <c r="N678" s="2" t="str">
        <f>VLOOKUP(H678, '쿼리1'!$A:$P, 15, 0)</f>
        <v>오씨피피(유무광)50</v>
      </c>
      <c r="O678" s="2">
        <v>1000142163</v>
      </c>
      <c r="P678" s="2" t="str">
        <f>VLOOKUP(H678, '쿼리1'!$A:$R, 17, 0)</f>
        <v>7도-(주)조이푸드-초코청크로얄쿠키70g (347kcal)</v>
      </c>
      <c r="Q678" s="4">
        <f>VLOOKUP(H678, '쿼리1'!$A:$U, 20, 0)</f>
        <v>12</v>
      </c>
      <c r="R678" s="2" t="s">
        <v>31</v>
      </c>
      <c r="S678" s="2" t="s">
        <v>31</v>
      </c>
      <c r="T678" s="2" t="s">
        <v>31</v>
      </c>
      <c r="U678" s="2" t="s">
        <v>5397</v>
      </c>
      <c r="V678" s="3">
        <v>45576</v>
      </c>
      <c r="W678" s="3">
        <v>45617</v>
      </c>
      <c r="X678" s="6" t="str">
        <f>IFERROR(IF(W678-V678&gt;0, "+" &amp; (W678-V678), W678-V678), "X")</f>
        <v>+41</v>
      </c>
      <c r="Y678" s="3">
        <v>45581</v>
      </c>
      <c r="Z678" s="3">
        <v>45581</v>
      </c>
      <c r="AA678" s="6">
        <f t="shared" si="601"/>
        <v>0</v>
      </c>
      <c r="AB678" s="3">
        <v>45582</v>
      </c>
      <c r="AC678" s="3">
        <v>45581</v>
      </c>
      <c r="AD678" s="6">
        <f t="shared" si="604"/>
        <v>-1</v>
      </c>
      <c r="AE678" s="2" t="s">
        <v>5388</v>
      </c>
      <c r="AF678" s="2" t="s">
        <v>5388</v>
      </c>
      <c r="AG678" s="2" t="str">
        <f>IFERROR(AF678-AE678, "X")</f>
        <v>X</v>
      </c>
      <c r="AH678" s="3">
        <v>45617</v>
      </c>
      <c r="AI678" s="3">
        <f>AB678</f>
        <v>45582</v>
      </c>
      <c r="AJ678" s="3"/>
      <c r="AK678" s="2">
        <f t="shared" si="576"/>
        <v>-35</v>
      </c>
      <c r="AL678" s="2" t="s">
        <v>5567</v>
      </c>
      <c r="AM678" s="2" t="str">
        <f t="shared" si="577"/>
        <v>생산완료(-35)</v>
      </c>
      <c r="AN678" s="9">
        <f t="shared" si="578"/>
        <v>45654</v>
      </c>
      <c r="AO678" s="9">
        <f t="shared" si="579"/>
        <v>45657</v>
      </c>
      <c r="AP678" s="9"/>
      <c r="AQ678" s="2">
        <f t="shared" si="595"/>
        <v>3</v>
      </c>
      <c r="AR678" s="12" t="str">
        <f t="shared" si="580"/>
        <v>+3</v>
      </c>
      <c r="AS678" t="s">
        <v>5567</v>
      </c>
      <c r="AT678" t="str">
        <f t="shared" si="581"/>
        <v>생산완료(+3)</v>
      </c>
    </row>
    <row r="679" spans="2:46" x14ac:dyDescent="0.3">
      <c r="B679" s="2" t="s">
        <v>5409</v>
      </c>
      <c r="C679" s="7">
        <v>0</v>
      </c>
      <c r="D679" s="2"/>
      <c r="E679" s="2" t="s">
        <v>5409</v>
      </c>
      <c r="F679" s="2" t="s">
        <v>5405</v>
      </c>
      <c r="G679" s="2" t="s">
        <v>5409</v>
      </c>
      <c r="H679" s="2" t="s">
        <v>2794</v>
      </c>
      <c r="I679" s="2" t="str">
        <f t="shared" si="572"/>
        <v>20241007-1000143472-인쇄</v>
      </c>
      <c r="J679" s="2" t="str">
        <f t="shared" si="573"/>
        <v>20241007-1000143472-합지</v>
      </c>
      <c r="K679" s="2" t="str">
        <f t="shared" si="574"/>
        <v>20241007-1000143472-분단</v>
      </c>
      <c r="L679" s="2" t="str">
        <f t="shared" si="575"/>
        <v>20241007-1000143472-제대</v>
      </c>
      <c r="M679" s="2" t="str">
        <f>VLOOKUP(H679, '쿼리1'!$A:$R, 17, 0)</f>
        <v>무지</v>
      </c>
      <c r="N679" s="2" t="str">
        <f>VLOOKUP(H679, '쿼리1'!$A:$P, 15, 0)</f>
        <v>나이론100</v>
      </c>
      <c r="O679" s="2">
        <v>1000143472</v>
      </c>
      <c r="P679" s="2" t="str">
        <f>VLOOKUP(H679, '쿼리1'!$A:$R, 17, 0)</f>
        <v>무지</v>
      </c>
      <c r="Q679" s="4">
        <f>VLOOKUP(H679, '쿼리1'!$A:$U, 20, 0)</f>
        <v>10000</v>
      </c>
      <c r="R679" s="2" t="s">
        <v>5397</v>
      </c>
      <c r="S679" s="2" t="s">
        <v>31</v>
      </c>
      <c r="T679" s="2" t="s">
        <v>31</v>
      </c>
      <c r="U679" s="2" t="s">
        <v>31</v>
      </c>
      <c r="V679" s="2" t="s">
        <v>5388</v>
      </c>
      <c r="W679" s="3" t="s">
        <v>5388</v>
      </c>
      <c r="X679" s="6" t="str">
        <f>IFERROR(W679-V679, "X")</f>
        <v>X</v>
      </c>
      <c r="Y679" s="3">
        <v>45580</v>
      </c>
      <c r="Z679" s="3">
        <v>45580</v>
      </c>
      <c r="AA679" s="6">
        <f t="shared" si="601"/>
        <v>0</v>
      </c>
      <c r="AB679" s="3">
        <v>45581</v>
      </c>
      <c r="AC679" s="3">
        <v>45580</v>
      </c>
      <c r="AD679" s="6">
        <f t="shared" si="604"/>
        <v>-1</v>
      </c>
      <c r="AE679" s="3">
        <v>45583</v>
      </c>
      <c r="AF679" s="3">
        <v>45583</v>
      </c>
      <c r="AG679" s="2">
        <f t="shared" ref="AG679:AG684" si="605">IFERROR(IF(AF679-AE679&gt;0, "+" &amp; (AF679-AE679), AF679-AE679), "X")</f>
        <v>0</v>
      </c>
      <c r="AH679" s="3">
        <v>45583</v>
      </c>
      <c r="AI679" s="3">
        <f t="shared" ref="AI679:AI684" si="606">AE679</f>
        <v>45583</v>
      </c>
      <c r="AJ679" s="3"/>
      <c r="AK679" s="2">
        <f t="shared" si="576"/>
        <v>0</v>
      </c>
      <c r="AL679" s="2" t="s">
        <v>5567</v>
      </c>
      <c r="AM679" s="2" t="str">
        <f t="shared" si="577"/>
        <v>생산완료(0)</v>
      </c>
      <c r="AN679" s="9">
        <f t="shared" si="578"/>
        <v>45624</v>
      </c>
      <c r="AO679" s="9">
        <f t="shared" si="579"/>
        <v>45625</v>
      </c>
      <c r="AP679" s="9"/>
      <c r="AQ679" s="2">
        <f t="shared" si="595"/>
        <v>1</v>
      </c>
      <c r="AR679" s="12" t="str">
        <f t="shared" si="580"/>
        <v>+1</v>
      </c>
      <c r="AS679" t="s">
        <v>5567</v>
      </c>
      <c r="AT679" t="str">
        <f t="shared" si="581"/>
        <v>생산완료(+1)</v>
      </c>
    </row>
    <row r="680" spans="2:46" x14ac:dyDescent="0.3">
      <c r="B680" s="2" t="s">
        <v>5405</v>
      </c>
      <c r="C680" s="7">
        <v>-1</v>
      </c>
      <c r="D680" s="2" t="s">
        <v>5408</v>
      </c>
      <c r="E680" s="2" t="s">
        <v>5409</v>
      </c>
      <c r="F680" s="2" t="s">
        <v>5412</v>
      </c>
      <c r="G680" s="2" t="s">
        <v>5412</v>
      </c>
      <c r="H680" s="2" t="s">
        <v>1501</v>
      </c>
      <c r="I680" s="2" t="str">
        <f t="shared" si="572"/>
        <v>20241007-1000150470-인쇄</v>
      </c>
      <c r="J680" s="2" t="str">
        <f t="shared" si="573"/>
        <v>20241007-1000150470-합지</v>
      </c>
      <c r="K680" s="2" t="str">
        <f t="shared" si="574"/>
        <v>20241007-1000150470-분단</v>
      </c>
      <c r="L680" s="2" t="str">
        <f t="shared" si="575"/>
        <v>20241007-1000150470-제대</v>
      </c>
      <c r="M680" s="2" t="str">
        <f>VLOOKUP(H680, '쿼리1'!$A:$R, 17, 0)</f>
        <v>8도-리틀넥)스테이크 키트</v>
      </c>
      <c r="N680" s="2" t="str">
        <f>VLOOKUP(H680, '쿼리1'!$A:$P, 15, 0)</f>
        <v>패트(무광/유백)100</v>
      </c>
      <c r="O680" s="2">
        <v>1000150470</v>
      </c>
      <c r="P680" s="2" t="str">
        <f>VLOOKUP(H680, '쿼리1'!$A:$R, 17, 0)</f>
        <v>8도-리틀넥)스테이크 키트</v>
      </c>
      <c r="Q680" s="4">
        <f>VLOOKUP(H680, '쿼리1'!$A:$U, 20, 0)</f>
        <v>20000</v>
      </c>
      <c r="R680" s="2" t="s">
        <v>31</v>
      </c>
      <c r="S680" s="2" t="s">
        <v>31</v>
      </c>
      <c r="T680" s="2" t="s">
        <v>31</v>
      </c>
      <c r="U680" s="2" t="s">
        <v>31</v>
      </c>
      <c r="V680" s="3">
        <v>45576</v>
      </c>
      <c r="W680" s="3">
        <v>45579</v>
      </c>
      <c r="X680" s="6" t="str">
        <f t="shared" ref="X680:X681" si="607">IFERROR(IF(W680-V680&gt;0, "+" &amp; (W680-V680), W680-V680), "X")</f>
        <v>+3</v>
      </c>
      <c r="Y680" s="3">
        <v>45581</v>
      </c>
      <c r="Z680" s="3">
        <v>45581</v>
      </c>
      <c r="AA680" s="6">
        <f t="shared" si="601"/>
        <v>0</v>
      </c>
      <c r="AB680" s="3">
        <v>45582</v>
      </c>
      <c r="AC680" s="3">
        <v>45583</v>
      </c>
      <c r="AD680" s="6" t="str">
        <f t="shared" si="604"/>
        <v>+1</v>
      </c>
      <c r="AE680" s="3">
        <v>45586</v>
      </c>
      <c r="AF680" s="3">
        <v>45587</v>
      </c>
      <c r="AG680" s="2" t="str">
        <f t="shared" si="605"/>
        <v>+1</v>
      </c>
      <c r="AH680" s="3">
        <v>45587</v>
      </c>
      <c r="AI680" s="3">
        <f t="shared" si="606"/>
        <v>45586</v>
      </c>
      <c r="AJ680" s="3"/>
      <c r="AK680" s="2">
        <f t="shared" si="576"/>
        <v>-1</v>
      </c>
      <c r="AL680" s="2" t="s">
        <v>5567</v>
      </c>
      <c r="AM680" s="2" t="str">
        <f t="shared" si="577"/>
        <v>생산완료(-1)</v>
      </c>
      <c r="AN680" s="9">
        <f t="shared" si="578"/>
        <v>45649</v>
      </c>
      <c r="AO680" s="9">
        <f t="shared" si="579"/>
        <v>45652</v>
      </c>
      <c r="AP680" s="9"/>
      <c r="AQ680" s="2">
        <f t="shared" si="595"/>
        <v>3</v>
      </c>
      <c r="AR680" s="12" t="str">
        <f t="shared" si="580"/>
        <v>+3</v>
      </c>
      <c r="AS680" t="s">
        <v>5567</v>
      </c>
      <c r="AT680" t="str">
        <f t="shared" si="581"/>
        <v>생산완료(+3)</v>
      </c>
    </row>
    <row r="681" spans="2:46" x14ac:dyDescent="0.3">
      <c r="B681" s="2" t="s">
        <v>5451</v>
      </c>
      <c r="C681" s="7">
        <v>4</v>
      </c>
      <c r="D681" s="2" t="s">
        <v>5415</v>
      </c>
      <c r="E681" s="2" t="s">
        <v>5416</v>
      </c>
      <c r="F681" s="2"/>
      <c r="G681" s="2" t="s">
        <v>5436</v>
      </c>
      <c r="H681" s="2" t="s">
        <v>4591</v>
      </c>
      <c r="I681" s="2" t="str">
        <f t="shared" si="572"/>
        <v>20241007-1000150481-인쇄</v>
      </c>
      <c r="J681" s="2" t="str">
        <f t="shared" si="573"/>
        <v>20241007-1000150481-합지</v>
      </c>
      <c r="K681" s="2" t="str">
        <f t="shared" si="574"/>
        <v>20241007-1000150481-분단</v>
      </c>
      <c r="L681" s="2" t="str">
        <f t="shared" si="575"/>
        <v>20241007-1000150481-제대</v>
      </c>
      <c r="M681" s="2" t="str">
        <f>VLOOKUP(H681, '쿼리1'!$A:$R, 17, 0)</f>
        <v>3도-수유리우동)종합꼬치어묵</v>
      </c>
      <c r="N681" s="2" t="str">
        <f>VLOOKUP(H681, '쿼리1'!$A:$P, 15, 0)</f>
        <v>나이론70</v>
      </c>
      <c r="O681" s="2">
        <v>1000150481</v>
      </c>
      <c r="P681" s="2" t="str">
        <f>VLOOKUP(H681, '쿼리1'!$A:$R, 17, 0)</f>
        <v>3도-수유리우동)종합꼬치어묵</v>
      </c>
      <c r="Q681" s="4">
        <f>VLOOKUP(H681, '쿼리1'!$A:$U, 20, 0)</f>
        <v>17142</v>
      </c>
      <c r="R681" s="2" t="s">
        <v>31</v>
      </c>
      <c r="S681" s="2" t="s">
        <v>31</v>
      </c>
      <c r="T681" s="2" t="s">
        <v>5397</v>
      </c>
      <c r="U681" s="2" t="s">
        <v>31</v>
      </c>
      <c r="V681" s="3">
        <v>45576</v>
      </c>
      <c r="W681" s="3">
        <v>45573</v>
      </c>
      <c r="X681" s="6">
        <f t="shared" si="607"/>
        <v>-3</v>
      </c>
      <c r="Y681" s="3">
        <v>45581</v>
      </c>
      <c r="Z681" s="3">
        <v>45579</v>
      </c>
      <c r="AA681" s="6">
        <f t="shared" si="601"/>
        <v>-2</v>
      </c>
      <c r="AB681" s="3" t="s">
        <v>5388</v>
      </c>
      <c r="AC681" s="2" t="s">
        <v>5388</v>
      </c>
      <c r="AD681" s="6" t="str">
        <f>IFERROR(AC681-AB681, "X")</f>
        <v>X</v>
      </c>
      <c r="AE681" s="3">
        <v>45583</v>
      </c>
      <c r="AF681" s="3">
        <v>45576</v>
      </c>
      <c r="AG681" s="2">
        <f t="shared" si="605"/>
        <v>-7</v>
      </c>
      <c r="AH681" s="3">
        <v>45579</v>
      </c>
      <c r="AI681" s="3">
        <f t="shared" si="606"/>
        <v>45583</v>
      </c>
      <c r="AJ681" s="3"/>
      <c r="AK681" s="2" t="str">
        <f t="shared" si="576"/>
        <v>+4</v>
      </c>
      <c r="AL681" s="2" t="s">
        <v>5567</v>
      </c>
      <c r="AM681" s="2" t="str">
        <f t="shared" si="577"/>
        <v>생산완료(+4)</v>
      </c>
      <c r="AN681" s="9">
        <f t="shared" si="578"/>
        <v>45579</v>
      </c>
      <c r="AO681" s="9">
        <f t="shared" si="579"/>
        <v>45583</v>
      </c>
      <c r="AP681" s="9"/>
      <c r="AQ681" s="2">
        <f t="shared" si="595"/>
        <v>4</v>
      </c>
      <c r="AR681" s="12" t="str">
        <f t="shared" si="580"/>
        <v>+4</v>
      </c>
      <c r="AS681" t="s">
        <v>5567</v>
      </c>
      <c r="AT681" t="str">
        <f t="shared" si="581"/>
        <v>생산완료(+4)</v>
      </c>
    </row>
    <row r="682" spans="2:46" x14ac:dyDescent="0.3">
      <c r="B682" s="2" t="s">
        <v>5415</v>
      </c>
      <c r="C682" s="7">
        <v>-3</v>
      </c>
      <c r="D682" s="2"/>
      <c r="E682" s="2" t="s">
        <v>5409</v>
      </c>
      <c r="F682" s="2"/>
      <c r="G682" s="2" t="s">
        <v>5408</v>
      </c>
      <c r="H682" s="2" t="s">
        <v>3014</v>
      </c>
      <c r="I682" s="2" t="str">
        <f t="shared" si="572"/>
        <v>20241007-1000150745-인쇄</v>
      </c>
      <c r="J682" s="2" t="str">
        <f t="shared" si="573"/>
        <v>20241007-1000150745-합지</v>
      </c>
      <c r="K682" s="2" t="str">
        <f t="shared" si="574"/>
        <v>20241007-1000150745-분단</v>
      </c>
      <c r="L682" s="2" t="str">
        <f t="shared" si="575"/>
        <v>20241007-1000150745-제대</v>
      </c>
      <c r="M682" s="2" t="str">
        <f>VLOOKUP(H682, '쿼리1'!$A:$R, 17, 0)</f>
        <v>무지</v>
      </c>
      <c r="N682" s="2" t="str">
        <f>VLOOKUP(H682, '쿼리1'!$A:$P, 15, 0)</f>
        <v>나이론60</v>
      </c>
      <c r="O682" s="2">
        <v>1000150745</v>
      </c>
      <c r="P682" s="2" t="str">
        <f>VLOOKUP(H682, '쿼리1'!$A:$R, 17, 0)</f>
        <v>무지</v>
      </c>
      <c r="Q682" s="4">
        <f>VLOOKUP(H682, '쿼리1'!$A:$U, 20, 0)</f>
        <v>17142</v>
      </c>
      <c r="R682" s="2" t="s">
        <v>5397</v>
      </c>
      <c r="S682" s="2" t="s">
        <v>31</v>
      </c>
      <c r="T682" s="2" t="s">
        <v>5397</v>
      </c>
      <c r="U682" s="2" t="s">
        <v>31</v>
      </c>
      <c r="V682" s="2" t="s">
        <v>5388</v>
      </c>
      <c r="W682" s="3" t="s">
        <v>5388</v>
      </c>
      <c r="X682" s="6" t="str">
        <f>IFERROR(W682-V682, "X")</f>
        <v>X</v>
      </c>
      <c r="Y682" s="3">
        <v>45581</v>
      </c>
      <c r="Z682" s="3">
        <v>45581</v>
      </c>
      <c r="AA682" s="6">
        <f t="shared" si="601"/>
        <v>0</v>
      </c>
      <c r="AB682" s="3" t="s">
        <v>5388</v>
      </c>
      <c r="AC682" s="2" t="s">
        <v>5388</v>
      </c>
      <c r="AD682" s="6" t="str">
        <f>IFERROR(AC682-AB682, "X")</f>
        <v>X</v>
      </c>
      <c r="AE682" s="3">
        <v>45583</v>
      </c>
      <c r="AF682" s="3">
        <v>45586</v>
      </c>
      <c r="AG682" s="2" t="str">
        <f t="shared" si="605"/>
        <v>+3</v>
      </c>
      <c r="AH682" s="3">
        <v>45586</v>
      </c>
      <c r="AI682" s="3">
        <f t="shared" si="606"/>
        <v>45583</v>
      </c>
      <c r="AJ682" s="3"/>
      <c r="AK682" s="2">
        <f t="shared" si="576"/>
        <v>-3</v>
      </c>
      <c r="AL682" s="2" t="s">
        <v>5567</v>
      </c>
      <c r="AM682" s="2" t="str">
        <f t="shared" si="577"/>
        <v>생산완료(-3)</v>
      </c>
      <c r="AN682" s="9">
        <f t="shared" si="578"/>
        <v>45650</v>
      </c>
      <c r="AO682" s="9">
        <f t="shared" si="579"/>
        <v>45651</v>
      </c>
      <c r="AP682" s="9"/>
      <c r="AQ682" s="2">
        <f t="shared" si="595"/>
        <v>1</v>
      </c>
      <c r="AR682" s="12" t="str">
        <f t="shared" si="580"/>
        <v>+1</v>
      </c>
      <c r="AS682" t="s">
        <v>5567</v>
      </c>
      <c r="AT682" t="str">
        <f t="shared" si="581"/>
        <v>생산완료(+1)</v>
      </c>
    </row>
    <row r="683" spans="2:46" x14ac:dyDescent="0.3">
      <c r="B683" s="2" t="s">
        <v>5414</v>
      </c>
      <c r="C683" s="7">
        <v>-9</v>
      </c>
      <c r="D683" s="2" t="s">
        <v>5442</v>
      </c>
      <c r="E683" s="2" t="s">
        <v>5503</v>
      </c>
      <c r="F683" s="2" t="s">
        <v>5444</v>
      </c>
      <c r="G683" s="2" t="s">
        <v>5419</v>
      </c>
      <c r="H683" s="2" t="s">
        <v>2661</v>
      </c>
      <c r="I683" s="2" t="str">
        <f t="shared" si="572"/>
        <v>20241007-1000155928-인쇄</v>
      </c>
      <c r="J683" s="2" t="str">
        <f t="shared" si="573"/>
        <v>20241007-1000155928-합지</v>
      </c>
      <c r="K683" s="2" t="str">
        <f t="shared" si="574"/>
        <v>20241007-1000155928-분단</v>
      </c>
      <c r="L683" s="2" t="str">
        <f t="shared" si="575"/>
        <v>20241007-1000155928-제대</v>
      </c>
      <c r="M683" s="2" t="str">
        <f>VLOOKUP(H683, '쿼리1'!$A:$R, 17, 0)</f>
        <v>8도-피코크)베트남쌀국수 4인분 404g-리뉴얼 사이즈변경</v>
      </c>
      <c r="N683" s="2" t="str">
        <f>VLOOKUP(H683, '쿼리1'!$A:$P, 15, 0)</f>
        <v>패트(유백/유무광)112</v>
      </c>
      <c r="O683" s="2">
        <v>1000155928</v>
      </c>
      <c r="P683" s="2" t="str">
        <f>VLOOKUP(H683, '쿼리1'!$A:$R, 17, 0)</f>
        <v>8도-피코크)베트남쌀국수 4인분 404g-리뉴얼 사이즈변경</v>
      </c>
      <c r="Q683" s="4">
        <f>VLOOKUP(H683, '쿼리1'!$A:$U, 20, 0)</f>
        <v>17142</v>
      </c>
      <c r="R683" s="2" t="s">
        <v>31</v>
      </c>
      <c r="S683" s="2" t="s">
        <v>5399</v>
      </c>
      <c r="T683" s="2" t="s">
        <v>31</v>
      </c>
      <c r="U683" s="2" t="s">
        <v>31</v>
      </c>
      <c r="V683" s="3">
        <v>45580</v>
      </c>
      <c r="W683" s="3">
        <v>45596</v>
      </c>
      <c r="X683" s="6" t="str">
        <f t="shared" ref="X683:X690" si="608">IFERROR(IF(W683-V683&gt;0, "+" &amp; (W683-V683), W683-V683), "X")</f>
        <v>+16</v>
      </c>
      <c r="Y683" s="3">
        <v>45583</v>
      </c>
      <c r="Z683" s="5" t="s">
        <v>5396</v>
      </c>
      <c r="AA683" s="6">
        <f ca="1">TODAY()-Y683</f>
        <v>73</v>
      </c>
      <c r="AB683" s="3">
        <v>45586</v>
      </c>
      <c r="AC683" s="3">
        <v>45596</v>
      </c>
      <c r="AD683" s="6" t="str">
        <f t="shared" ref="AD683:AD692" si="609">IFERROR(IF(AC683-AB683&gt;0, "+" &amp; (AC683-AB683), AC683-AB683), "X")</f>
        <v>+10</v>
      </c>
      <c r="AE683" s="3">
        <v>45588</v>
      </c>
      <c r="AF683" s="3">
        <v>45597</v>
      </c>
      <c r="AG683" s="2" t="str">
        <f t="shared" si="605"/>
        <v>+9</v>
      </c>
      <c r="AH683" s="3">
        <v>45597</v>
      </c>
      <c r="AI683" s="3">
        <f t="shared" si="606"/>
        <v>45588</v>
      </c>
      <c r="AJ683" s="3"/>
      <c r="AK683" s="2">
        <f t="shared" si="576"/>
        <v>-9</v>
      </c>
      <c r="AL683" s="2" t="s">
        <v>5567</v>
      </c>
      <c r="AM683" s="2" t="str">
        <f t="shared" si="577"/>
        <v>생산완료(-9)</v>
      </c>
      <c r="AN683" s="9">
        <f t="shared" si="578"/>
        <v>45631</v>
      </c>
      <c r="AO683" s="9">
        <f t="shared" si="579"/>
        <v>45636</v>
      </c>
      <c r="AP683" s="9"/>
      <c r="AQ683" s="2">
        <f t="shared" si="595"/>
        <v>5</v>
      </c>
      <c r="AR683" s="12" t="str">
        <f t="shared" si="580"/>
        <v>+5</v>
      </c>
      <c r="AS683" t="s">
        <v>5567</v>
      </c>
      <c r="AT683" t="str">
        <f t="shared" si="581"/>
        <v>생산완료(+5)</v>
      </c>
    </row>
    <row r="684" spans="2:46" x14ac:dyDescent="0.3">
      <c r="B684" s="2" t="s">
        <v>5416</v>
      </c>
      <c r="C684" s="7">
        <v>-2</v>
      </c>
      <c r="D684" s="2" t="s">
        <v>5432</v>
      </c>
      <c r="E684" s="2" t="s">
        <v>5424</v>
      </c>
      <c r="F684" s="2" t="s">
        <v>5412</v>
      </c>
      <c r="G684" s="2" t="s">
        <v>5424</v>
      </c>
      <c r="H684" s="2" t="s">
        <v>1295</v>
      </c>
      <c r="I684" s="2" t="str">
        <f t="shared" si="572"/>
        <v>20241007-1000155940-인쇄</v>
      </c>
      <c r="J684" s="2" t="str">
        <f t="shared" si="573"/>
        <v>20241007-1000155940-합지</v>
      </c>
      <c r="K684" s="2" t="str">
        <f t="shared" si="574"/>
        <v>20241007-1000155940-분단</v>
      </c>
      <c r="L684" s="2" t="str">
        <f t="shared" si="575"/>
        <v>20241007-1000155940-제대</v>
      </c>
      <c r="M684" s="2" t="str">
        <f>VLOOKUP(H684, '쿼리1'!$A:$R, 17, 0)</f>
        <v>5도-콘플레이크 천마차 20g  50개입</v>
      </c>
      <c r="N684" s="2" t="str">
        <f>VLOOKUP(H684, '쿼리1'!$A:$P, 15, 0)</f>
        <v>패트110</v>
      </c>
      <c r="O684" s="2">
        <v>1000155940</v>
      </c>
      <c r="P684" s="2" t="str">
        <f>VLOOKUP(H684, '쿼리1'!$A:$R, 17, 0)</f>
        <v>5도-콘플레이크 천마차 20g  50개입</v>
      </c>
      <c r="Q684" s="4">
        <f>VLOOKUP(H684, '쿼리1'!$A:$U, 20, 0)</f>
        <v>14285</v>
      </c>
      <c r="R684" s="2" t="s">
        <v>31</v>
      </c>
      <c r="S684" s="2" t="s">
        <v>31</v>
      </c>
      <c r="T684" s="2" t="s">
        <v>31</v>
      </c>
      <c r="U684" s="2" t="s">
        <v>31</v>
      </c>
      <c r="V684" s="3">
        <v>45576</v>
      </c>
      <c r="W684" s="3">
        <v>45582</v>
      </c>
      <c r="X684" s="6" t="str">
        <f t="shared" si="608"/>
        <v>+6</v>
      </c>
      <c r="Y684" s="3">
        <v>45581</v>
      </c>
      <c r="Z684" s="3">
        <v>45583</v>
      </c>
      <c r="AA684" s="6" t="str">
        <f t="shared" ref="AA684:AA705" si="610">IFERROR(IF(Z684-Y684&gt;0, "+" &amp; (Z684-Y684), Z684-Y684), "X")</f>
        <v>+2</v>
      </c>
      <c r="AB684" s="3">
        <v>45582</v>
      </c>
      <c r="AC684" s="3">
        <v>45583</v>
      </c>
      <c r="AD684" s="6" t="str">
        <f t="shared" si="609"/>
        <v>+1</v>
      </c>
      <c r="AE684" s="3">
        <v>45586</v>
      </c>
      <c r="AF684" s="3">
        <v>45588</v>
      </c>
      <c r="AG684" s="2" t="str">
        <f t="shared" si="605"/>
        <v>+2</v>
      </c>
      <c r="AH684" s="3">
        <v>45588</v>
      </c>
      <c r="AI684" s="3">
        <f t="shared" si="606"/>
        <v>45586</v>
      </c>
      <c r="AJ684" s="3"/>
      <c r="AK684" s="2">
        <f t="shared" si="576"/>
        <v>-2</v>
      </c>
      <c r="AL684" s="2" t="s">
        <v>5567</v>
      </c>
      <c r="AM684" s="2" t="str">
        <f t="shared" si="577"/>
        <v>생산완료(-2)</v>
      </c>
      <c r="AN684" s="9">
        <f t="shared" si="578"/>
        <v>45588</v>
      </c>
      <c r="AO684" s="9">
        <f t="shared" si="579"/>
        <v>45586</v>
      </c>
      <c r="AP684" s="9"/>
      <c r="AQ684" s="2">
        <f t="shared" si="595"/>
        <v>-2</v>
      </c>
      <c r="AR684" s="12">
        <f t="shared" si="580"/>
        <v>-2</v>
      </c>
      <c r="AS684" t="s">
        <v>5567</v>
      </c>
      <c r="AT684" t="str">
        <f t="shared" si="581"/>
        <v>생산완료(-2)</v>
      </c>
    </row>
    <row r="685" spans="2:46" x14ac:dyDescent="0.3">
      <c r="B685" s="2" t="s">
        <v>5415</v>
      </c>
      <c r="C685" s="7">
        <v>-3</v>
      </c>
      <c r="D685" s="2" t="s">
        <v>5432</v>
      </c>
      <c r="E685" s="2" t="s">
        <v>5432</v>
      </c>
      <c r="F685" s="2" t="s">
        <v>5408</v>
      </c>
      <c r="G685" s="2"/>
      <c r="H685" s="2" t="s">
        <v>4048</v>
      </c>
      <c r="I685" s="2" t="str">
        <f t="shared" si="572"/>
        <v>20241007-1000155946-인쇄</v>
      </c>
      <c r="J685" s="2" t="str">
        <f t="shared" si="573"/>
        <v>20241007-1000155946-합지</v>
      </c>
      <c r="K685" s="2" t="str">
        <f t="shared" si="574"/>
        <v>20241007-1000155946-분단</v>
      </c>
      <c r="L685" s="2" t="str">
        <f t="shared" si="575"/>
        <v>20241007-1000155946-제대</v>
      </c>
      <c r="M685" s="2" t="str">
        <f>VLOOKUP(H685, '쿼리1'!$A:$R, 17, 0)</f>
        <v>5도-이데이 콘플레이크 천마차 20g(10열)</v>
      </c>
      <c r="N685" s="2" t="str">
        <f>VLOOKUP(H685, '쿼리1'!$A:$P, 15, 0)</f>
        <v>은박90</v>
      </c>
      <c r="O685" s="2">
        <v>1000155946</v>
      </c>
      <c r="P685" s="2" t="str">
        <f>VLOOKUP(H685, '쿼리1'!$A:$R, 17, 0)</f>
        <v>5도-이데이 콘플레이크 천마차 20g(10열)</v>
      </c>
      <c r="Q685" s="4">
        <f>VLOOKUP(H685, '쿼리1'!$A:$U, 20, 0)</f>
        <v>16</v>
      </c>
      <c r="R685" s="2" t="s">
        <v>31</v>
      </c>
      <c r="S685" s="2" t="s">
        <v>31</v>
      </c>
      <c r="T685" s="2" t="s">
        <v>31</v>
      </c>
      <c r="U685" s="2" t="s">
        <v>5397</v>
      </c>
      <c r="V685" s="3">
        <v>45576</v>
      </c>
      <c r="W685" s="3">
        <v>45582</v>
      </c>
      <c r="X685" s="6" t="str">
        <f t="shared" si="608"/>
        <v>+6</v>
      </c>
      <c r="Y685" s="3">
        <v>45580</v>
      </c>
      <c r="Z685" s="3">
        <v>45586</v>
      </c>
      <c r="AA685" s="6" t="str">
        <f t="shared" si="610"/>
        <v>+6</v>
      </c>
      <c r="AB685" s="3">
        <v>45583</v>
      </c>
      <c r="AC685" s="3">
        <v>45586</v>
      </c>
      <c r="AD685" s="6" t="str">
        <f t="shared" si="609"/>
        <v>+3</v>
      </c>
      <c r="AE685" s="2" t="s">
        <v>5388</v>
      </c>
      <c r="AF685" s="2" t="s">
        <v>5388</v>
      </c>
      <c r="AG685" s="2" t="str">
        <f>IFERROR(AF685-AE685, "X")</f>
        <v>X</v>
      </c>
      <c r="AH685" s="3">
        <v>45586</v>
      </c>
      <c r="AI685" s="3">
        <f t="shared" ref="AI685:AI689" si="611">AB685</f>
        <v>45583</v>
      </c>
      <c r="AJ685" s="3"/>
      <c r="AK685" s="2">
        <f t="shared" si="576"/>
        <v>-3</v>
      </c>
      <c r="AL685" s="2" t="s">
        <v>5567</v>
      </c>
      <c r="AM685" s="2" t="str">
        <f t="shared" si="577"/>
        <v>생산완료(-3)</v>
      </c>
      <c r="AN685" s="9">
        <f t="shared" si="578"/>
        <v>45586</v>
      </c>
      <c r="AO685" s="9">
        <f t="shared" si="579"/>
        <v>45583</v>
      </c>
      <c r="AP685" s="9"/>
      <c r="AQ685" s="2">
        <f t="shared" si="595"/>
        <v>-3</v>
      </c>
      <c r="AR685" s="12">
        <f t="shared" si="580"/>
        <v>-3</v>
      </c>
      <c r="AS685" t="s">
        <v>5567</v>
      </c>
      <c r="AT685" t="str">
        <f t="shared" si="581"/>
        <v>생산완료(-3)</v>
      </c>
    </row>
    <row r="686" spans="2:46" x14ac:dyDescent="0.3">
      <c r="B686" s="2" t="s">
        <v>5408</v>
      </c>
      <c r="C686" s="7">
        <v>3</v>
      </c>
      <c r="D686" s="2" t="s">
        <v>5405</v>
      </c>
      <c r="E686" s="2" t="s">
        <v>5416</v>
      </c>
      <c r="F686" s="2" t="s">
        <v>5415</v>
      </c>
      <c r="G686" s="2"/>
      <c r="H686" s="2" t="s">
        <v>4875</v>
      </c>
      <c r="I686" s="2" t="str">
        <f t="shared" si="572"/>
        <v>20241007-1000158432-인쇄</v>
      </c>
      <c r="J686" s="2" t="str">
        <f t="shared" si="573"/>
        <v>20241007-1000158432-합지</v>
      </c>
      <c r="K686" s="2" t="str">
        <f t="shared" si="574"/>
        <v>20241007-1000158432-분단</v>
      </c>
      <c r="L686" s="2" t="str">
        <f t="shared" si="575"/>
        <v>20241007-1000158432-제대</v>
      </c>
      <c r="M686" s="2" t="str">
        <f>VLOOKUP(H686, '쿼리1'!$A:$R, 17, 0)</f>
        <v>3도-SB)클래식스콘</v>
      </c>
      <c r="N686" s="2" t="str">
        <f>VLOOKUP(H686, '쿼리1'!$A:$P, 15, 0)</f>
        <v>오씨피피(유무광)40</v>
      </c>
      <c r="O686" s="2">
        <v>1000158432</v>
      </c>
      <c r="P686" s="2" t="str">
        <f>VLOOKUP(H686, '쿼리1'!$A:$R, 17, 0)</f>
        <v>3도-SB)클래식스콘</v>
      </c>
      <c r="Q686" s="4">
        <f>VLOOKUP(H686, '쿼리1'!$A:$U, 20, 0)</f>
        <v>48</v>
      </c>
      <c r="R686" s="2" t="s">
        <v>31</v>
      </c>
      <c r="S686" s="2" t="s">
        <v>31</v>
      </c>
      <c r="T686" s="2" t="s">
        <v>31</v>
      </c>
      <c r="U686" s="2" t="s">
        <v>5397</v>
      </c>
      <c r="V686" s="3">
        <v>45576</v>
      </c>
      <c r="W686" s="3">
        <v>45575</v>
      </c>
      <c r="X686" s="6">
        <f t="shared" si="608"/>
        <v>-1</v>
      </c>
      <c r="Y686" s="3">
        <v>45581</v>
      </c>
      <c r="Z686" s="3">
        <v>45579</v>
      </c>
      <c r="AA686" s="6">
        <f t="shared" si="610"/>
        <v>-2</v>
      </c>
      <c r="AB686" s="3">
        <v>45582</v>
      </c>
      <c r="AC686" s="3">
        <v>45579</v>
      </c>
      <c r="AD686" s="6">
        <f t="shared" si="609"/>
        <v>-3</v>
      </c>
      <c r="AE686" s="2" t="s">
        <v>5388</v>
      </c>
      <c r="AF686" s="2" t="s">
        <v>5388</v>
      </c>
      <c r="AG686" s="2" t="str">
        <f>IFERROR(AF686-AE686, "X")</f>
        <v>X</v>
      </c>
      <c r="AH686" s="3">
        <v>45579</v>
      </c>
      <c r="AI686" s="3">
        <f t="shared" si="611"/>
        <v>45582</v>
      </c>
      <c r="AJ686" s="3"/>
      <c r="AK686" s="2" t="str">
        <f t="shared" si="576"/>
        <v>+3</v>
      </c>
      <c r="AL686" s="2" t="s">
        <v>5567</v>
      </c>
      <c r="AM686" s="2" t="str">
        <f t="shared" si="577"/>
        <v>생산완료(+3)</v>
      </c>
      <c r="AN686" s="9">
        <f t="shared" si="578"/>
        <v>45579</v>
      </c>
      <c r="AO686" s="9">
        <f t="shared" si="579"/>
        <v>45582</v>
      </c>
      <c r="AP686" s="9"/>
      <c r="AQ686" s="2">
        <f t="shared" si="595"/>
        <v>3</v>
      </c>
      <c r="AR686" s="12" t="str">
        <f t="shared" si="580"/>
        <v>+3</v>
      </c>
      <c r="AS686" t="s">
        <v>5567</v>
      </c>
      <c r="AT686" t="str">
        <f t="shared" si="581"/>
        <v>생산완료(+3)</v>
      </c>
    </row>
    <row r="687" spans="2:46" x14ac:dyDescent="0.3">
      <c r="B687" s="2" t="s">
        <v>5405</v>
      </c>
      <c r="C687" s="7">
        <v>-1</v>
      </c>
      <c r="D687" s="2" t="s">
        <v>5405</v>
      </c>
      <c r="E687" s="2" t="s">
        <v>5409</v>
      </c>
      <c r="F687" s="2" t="s">
        <v>5412</v>
      </c>
      <c r="G687" s="2"/>
      <c r="H687" s="2" t="s">
        <v>4685</v>
      </c>
      <c r="I687" s="2" t="str">
        <f t="shared" si="572"/>
        <v>20241007-1000161651-인쇄</v>
      </c>
      <c r="J687" s="2" t="str">
        <f t="shared" si="573"/>
        <v>20241007-1000161651-합지</v>
      </c>
      <c r="K687" s="2" t="str">
        <f t="shared" si="574"/>
        <v>20241007-1000161651-분단</v>
      </c>
      <c r="L687" s="2" t="str">
        <f t="shared" si="575"/>
        <v>20241007-1000161651-제대</v>
      </c>
      <c r="M687" s="2" t="str">
        <f>VLOOKUP(H687, '쿼리1'!$A:$R, 17, 0)</f>
        <v>3도-SB)버터바58g</v>
      </c>
      <c r="N687" s="2" t="str">
        <f>VLOOKUP(H687, '쿼리1'!$A:$P, 15, 0)</f>
        <v>오씨피피(유무광)40</v>
      </c>
      <c r="O687" s="2">
        <v>1000161651</v>
      </c>
      <c r="P687" s="2" t="str">
        <f>VLOOKUP(H687, '쿼리1'!$A:$R, 17, 0)</f>
        <v>3도-SB)버터바58g</v>
      </c>
      <c r="Q687" s="4">
        <f>VLOOKUP(H687, '쿼리1'!$A:$U, 20, 0)</f>
        <v>32</v>
      </c>
      <c r="R687" s="2" t="s">
        <v>31</v>
      </c>
      <c r="S687" s="2" t="s">
        <v>31</v>
      </c>
      <c r="T687" s="2" t="s">
        <v>31</v>
      </c>
      <c r="U687" s="2" t="s">
        <v>5397</v>
      </c>
      <c r="V687" s="3">
        <v>45576</v>
      </c>
      <c r="W687" s="3">
        <v>45575</v>
      </c>
      <c r="X687" s="6">
        <f t="shared" si="608"/>
        <v>-1</v>
      </c>
      <c r="Y687" s="3">
        <v>45581</v>
      </c>
      <c r="Z687" s="3">
        <v>45581</v>
      </c>
      <c r="AA687" s="6">
        <f t="shared" si="610"/>
        <v>0</v>
      </c>
      <c r="AB687" s="3">
        <v>45582</v>
      </c>
      <c r="AC687" s="3">
        <v>45583</v>
      </c>
      <c r="AD687" s="6" t="str">
        <f t="shared" si="609"/>
        <v>+1</v>
      </c>
      <c r="AE687" s="2" t="s">
        <v>5388</v>
      </c>
      <c r="AF687" s="2" t="s">
        <v>5388</v>
      </c>
      <c r="AG687" s="2" t="str">
        <f>IFERROR(AF687-AE687, "X")</f>
        <v>X</v>
      </c>
      <c r="AH687" s="3">
        <v>45583</v>
      </c>
      <c r="AI687" s="3">
        <f t="shared" si="611"/>
        <v>45582</v>
      </c>
      <c r="AJ687" s="3"/>
      <c r="AK687" s="2">
        <f t="shared" si="576"/>
        <v>-1</v>
      </c>
      <c r="AL687" s="2" t="s">
        <v>5567</v>
      </c>
      <c r="AM687" s="2" t="str">
        <f t="shared" si="577"/>
        <v>생산완료(-1)</v>
      </c>
      <c r="AN687" s="9">
        <f t="shared" si="578"/>
        <v>45654</v>
      </c>
      <c r="AO687" s="9">
        <f t="shared" si="579"/>
        <v>45653</v>
      </c>
      <c r="AP687" s="9"/>
      <c r="AQ687" s="2">
        <f t="shared" si="595"/>
        <v>-1</v>
      </c>
      <c r="AR687" s="12">
        <f t="shared" si="580"/>
        <v>-1</v>
      </c>
      <c r="AS687" t="s">
        <v>5567</v>
      </c>
      <c r="AT687" t="str">
        <f t="shared" si="581"/>
        <v>생산완료(-1)</v>
      </c>
    </row>
    <row r="688" spans="2:46" x14ac:dyDescent="0.3">
      <c r="B688" s="2" t="s">
        <v>5408</v>
      </c>
      <c r="C688" s="7">
        <v>3</v>
      </c>
      <c r="D688" s="2" t="s">
        <v>5408</v>
      </c>
      <c r="E688" s="2" t="s">
        <v>5416</v>
      </c>
      <c r="F688" s="2" t="s">
        <v>5415</v>
      </c>
      <c r="G688" s="2"/>
      <c r="H688" s="2" t="s">
        <v>1650</v>
      </c>
      <c r="I688" s="2" t="str">
        <f t="shared" si="572"/>
        <v>20241007-1000163063-인쇄</v>
      </c>
      <c r="J688" s="2" t="str">
        <f t="shared" si="573"/>
        <v>20241007-1000163063-합지</v>
      </c>
      <c r="K688" s="2" t="str">
        <f t="shared" si="574"/>
        <v>20241007-1000163063-분단</v>
      </c>
      <c r="L688" s="2" t="str">
        <f t="shared" si="575"/>
        <v>20241007-1000163063-제대</v>
      </c>
      <c r="M688" s="2" t="str">
        <f>VLOOKUP(H688, '쿼리1'!$A:$R, 17, 0)</f>
        <v>8도-(주)푸드코아-시그니처 페스트리 초코108g(444kcal)</v>
      </c>
      <c r="N688" s="2" t="str">
        <f>VLOOKUP(H688, '쿼리1'!$A:$P, 15, 0)</f>
        <v>오씨피피(유무광)60</v>
      </c>
      <c r="O688" s="2">
        <v>1000163063</v>
      </c>
      <c r="P688" s="2" t="str">
        <f>VLOOKUP(H688, '쿼리1'!$A:$R, 17, 0)</f>
        <v>8도-(주)푸드코아-시그니처 페스트리 초코108g(444kcal)</v>
      </c>
      <c r="Q688" s="4">
        <f>VLOOKUP(H688, '쿼리1'!$A:$U, 20, 0)</f>
        <v>12</v>
      </c>
      <c r="R688" s="2" t="s">
        <v>31</v>
      </c>
      <c r="S688" s="2" t="s">
        <v>31</v>
      </c>
      <c r="T688" s="2" t="s">
        <v>31</v>
      </c>
      <c r="U688" s="2" t="s">
        <v>5397</v>
      </c>
      <c r="V688" s="3">
        <v>45576</v>
      </c>
      <c r="W688" s="3">
        <v>45579</v>
      </c>
      <c r="X688" s="6" t="str">
        <f t="shared" si="608"/>
        <v>+3</v>
      </c>
      <c r="Y688" s="3">
        <v>45581</v>
      </c>
      <c r="Z688" s="3">
        <v>45579</v>
      </c>
      <c r="AA688" s="6">
        <f t="shared" si="610"/>
        <v>-2</v>
      </c>
      <c r="AB688" s="3">
        <v>45582</v>
      </c>
      <c r="AC688" s="3">
        <v>45579</v>
      </c>
      <c r="AD688" s="6">
        <f t="shared" si="609"/>
        <v>-3</v>
      </c>
      <c r="AE688" s="2" t="s">
        <v>5388</v>
      </c>
      <c r="AF688" s="2" t="s">
        <v>5388</v>
      </c>
      <c r="AG688" s="2" t="str">
        <f>IFERROR(AF688-AE688, "X")</f>
        <v>X</v>
      </c>
      <c r="AH688" s="3">
        <v>45579</v>
      </c>
      <c r="AI688" s="3">
        <f t="shared" si="611"/>
        <v>45582</v>
      </c>
      <c r="AJ688" s="3"/>
      <c r="AK688" s="2" t="str">
        <f t="shared" si="576"/>
        <v>+3</v>
      </c>
      <c r="AL688" s="2" t="s">
        <v>5567</v>
      </c>
      <c r="AM688" s="2" t="str">
        <f t="shared" si="577"/>
        <v>생산완료(+3)</v>
      </c>
      <c r="AN688" s="9">
        <f t="shared" si="578"/>
        <v>45601</v>
      </c>
      <c r="AO688" s="9">
        <f t="shared" si="579"/>
        <v>45604</v>
      </c>
      <c r="AP688" s="9"/>
      <c r="AQ688" s="2">
        <f t="shared" si="595"/>
        <v>3</v>
      </c>
      <c r="AR688" s="12" t="str">
        <f t="shared" si="580"/>
        <v>+3</v>
      </c>
      <c r="AS688" t="s">
        <v>5567</v>
      </c>
      <c r="AT688" t="str">
        <f t="shared" si="581"/>
        <v>생산완료(+3)</v>
      </c>
    </row>
    <row r="689" spans="2:46" x14ac:dyDescent="0.3">
      <c r="B689" s="2" t="s">
        <v>5412</v>
      </c>
      <c r="C689" s="7">
        <v>1</v>
      </c>
      <c r="D689" s="2" t="s">
        <v>5408</v>
      </c>
      <c r="E689" s="2" t="s">
        <v>5409</v>
      </c>
      <c r="F689" s="2" t="s">
        <v>5405</v>
      </c>
      <c r="G689" s="2"/>
      <c r="H689" s="2" t="s">
        <v>3905</v>
      </c>
      <c r="I689" s="2" t="str">
        <f t="shared" si="572"/>
        <v>20241007-1000163782-인쇄</v>
      </c>
      <c r="J689" s="2" t="str">
        <f t="shared" si="573"/>
        <v>20241007-1000163782-합지</v>
      </c>
      <c r="K689" s="2" t="str">
        <f t="shared" si="574"/>
        <v>20241007-1000163782-분단</v>
      </c>
      <c r="L689" s="2" t="str">
        <f t="shared" si="575"/>
        <v>20241007-1000163782-제대</v>
      </c>
      <c r="M689" s="2" t="str">
        <f>VLOOKUP(H689, '쿼리1'!$A:$R, 17, 0)</f>
        <v>1도-밀라노다방 수제쿠키(180x110)</v>
      </c>
      <c r="N689" s="2" t="str">
        <f>VLOOKUP(H689, '쿼리1'!$A:$P, 15, 0)</f>
        <v>오씨피피(투명)50</v>
      </c>
      <c r="O689" s="2">
        <v>1000163782</v>
      </c>
      <c r="P689" s="2" t="str">
        <f>VLOOKUP(H689, '쿼리1'!$A:$R, 17, 0)</f>
        <v>1도-밀라노다방 수제쿠키(180x110)</v>
      </c>
      <c r="Q689" s="4">
        <f>VLOOKUP(H689, '쿼리1'!$A:$U, 20, 0)</f>
        <v>24</v>
      </c>
      <c r="R689" s="2" t="s">
        <v>31</v>
      </c>
      <c r="S689" s="2" t="s">
        <v>31</v>
      </c>
      <c r="T689" s="2" t="s">
        <v>31</v>
      </c>
      <c r="U689" s="2" t="s">
        <v>5397</v>
      </c>
      <c r="V689" s="3">
        <v>45576</v>
      </c>
      <c r="W689" s="3">
        <v>45579</v>
      </c>
      <c r="X689" s="6" t="str">
        <f t="shared" si="608"/>
        <v>+3</v>
      </c>
      <c r="Y689" s="3">
        <v>45581</v>
      </c>
      <c r="Z689" s="3">
        <v>45581</v>
      </c>
      <c r="AA689" s="6">
        <f t="shared" si="610"/>
        <v>0</v>
      </c>
      <c r="AB689" s="3">
        <v>45582</v>
      </c>
      <c r="AC689" s="3">
        <v>45581</v>
      </c>
      <c r="AD689" s="6">
        <f t="shared" si="609"/>
        <v>-1</v>
      </c>
      <c r="AE689" s="2" t="s">
        <v>5388</v>
      </c>
      <c r="AF689" s="2" t="s">
        <v>5388</v>
      </c>
      <c r="AG689" s="2" t="str">
        <f>IFERROR(AF689-AE689, "X")</f>
        <v>X</v>
      </c>
      <c r="AH689" s="3">
        <v>45581</v>
      </c>
      <c r="AI689" s="3">
        <f t="shared" si="611"/>
        <v>45582</v>
      </c>
      <c r="AJ689" s="3"/>
      <c r="AK689" s="2" t="str">
        <f t="shared" si="576"/>
        <v>+1</v>
      </c>
      <c r="AL689" s="2" t="s">
        <v>5567</v>
      </c>
      <c r="AM689" s="2" t="str">
        <f t="shared" si="577"/>
        <v>생산완료(+1)</v>
      </c>
      <c r="AN689" s="9">
        <f t="shared" si="578"/>
        <v>45618</v>
      </c>
      <c r="AO689" s="9">
        <f t="shared" si="579"/>
        <v>45651</v>
      </c>
      <c r="AP689" s="9"/>
      <c r="AQ689" s="2">
        <f t="shared" si="595"/>
        <v>33</v>
      </c>
      <c r="AR689" s="12" t="str">
        <f t="shared" si="580"/>
        <v>+33</v>
      </c>
      <c r="AS689" t="s">
        <v>5567</v>
      </c>
      <c r="AT689" t="str">
        <f t="shared" si="581"/>
        <v>생산완료(+33)</v>
      </c>
    </row>
    <row r="690" spans="2:46" x14ac:dyDescent="0.3">
      <c r="B690" s="2" t="s">
        <v>5409</v>
      </c>
      <c r="C690" s="7">
        <v>0</v>
      </c>
      <c r="D690" s="2" t="s">
        <v>5408</v>
      </c>
      <c r="E690" s="2" t="s">
        <v>5412</v>
      </c>
      <c r="F690" s="2" t="s">
        <v>5412</v>
      </c>
      <c r="G690" s="2" t="s">
        <v>5409</v>
      </c>
      <c r="H690" s="2" t="s">
        <v>189</v>
      </c>
      <c r="I690" s="2" t="str">
        <f t="shared" si="572"/>
        <v>20241007-1000164958-인쇄</v>
      </c>
      <c r="J690" s="2" t="str">
        <f t="shared" si="573"/>
        <v>20241007-1000164958-합지</v>
      </c>
      <c r="K690" s="2" t="str">
        <f t="shared" si="574"/>
        <v>20241007-1000164958-분단</v>
      </c>
      <c r="L690" s="2" t="str">
        <f t="shared" si="575"/>
        <v>20241007-1000164958-제대</v>
      </c>
      <c r="M690" s="2" t="str">
        <f>VLOOKUP(H690, '쿼리1'!$A:$R, 17, 0)</f>
        <v>2도-NBB미트패티1940g-규격변경</v>
      </c>
      <c r="N690" s="2" t="str">
        <f>VLOOKUP(H690, '쿼리1'!$A:$P, 15, 0)</f>
        <v>나이론105</v>
      </c>
      <c r="O690" s="2">
        <v>1000164958</v>
      </c>
      <c r="P690" s="2" t="str">
        <f>VLOOKUP(H690, '쿼리1'!$A:$R, 17, 0)</f>
        <v>2도-NBB미트패티1940g-규격변경</v>
      </c>
      <c r="Q690" s="4">
        <f>VLOOKUP(H690, '쿼리1'!$A:$U, 20, 0)</f>
        <v>40000</v>
      </c>
      <c r="R690" s="2" t="s">
        <v>31</v>
      </c>
      <c r="S690" s="2" t="s">
        <v>31</v>
      </c>
      <c r="T690" s="2" t="s">
        <v>31</v>
      </c>
      <c r="U690" s="2" t="s">
        <v>31</v>
      </c>
      <c r="V690" s="3">
        <v>45576</v>
      </c>
      <c r="W690" s="3">
        <v>45579</v>
      </c>
      <c r="X690" s="6" t="str">
        <f t="shared" si="608"/>
        <v>+3</v>
      </c>
      <c r="Y690" s="3">
        <v>45581</v>
      </c>
      <c r="Z690" s="3">
        <v>45582</v>
      </c>
      <c r="AA690" s="6" t="str">
        <f t="shared" si="610"/>
        <v>+1</v>
      </c>
      <c r="AB690" s="3">
        <v>45582</v>
      </c>
      <c r="AC690" s="3">
        <v>45583</v>
      </c>
      <c r="AD690" s="6" t="str">
        <f t="shared" si="609"/>
        <v>+1</v>
      </c>
      <c r="AE690" s="3">
        <v>45586</v>
      </c>
      <c r="AF690" s="3">
        <v>45586</v>
      </c>
      <c r="AG690" s="2">
        <f t="shared" ref="AG690:AG691" si="612">IFERROR(IF(AF690-AE690&gt;0, "+" &amp; (AF690-AE690), AF690-AE690), "X")</f>
        <v>0</v>
      </c>
      <c r="AH690" s="3">
        <v>45586</v>
      </c>
      <c r="AI690" s="3">
        <f t="shared" ref="AI690:AI691" si="613">AE690</f>
        <v>45586</v>
      </c>
      <c r="AJ690" s="3"/>
      <c r="AK690" s="2">
        <f t="shared" si="576"/>
        <v>0</v>
      </c>
      <c r="AL690" s="2" t="s">
        <v>5567</v>
      </c>
      <c r="AM690" s="2" t="str">
        <f t="shared" si="577"/>
        <v>생산완료(0)</v>
      </c>
      <c r="AN690" s="9">
        <f t="shared" si="578"/>
        <v>45654</v>
      </c>
      <c r="AO690" s="9">
        <f t="shared" si="579"/>
        <v>45653</v>
      </c>
      <c r="AP690" s="9"/>
      <c r="AQ690" s="2">
        <f t="shared" si="595"/>
        <v>-1</v>
      </c>
      <c r="AR690" s="12">
        <f t="shared" si="580"/>
        <v>-1</v>
      </c>
      <c r="AS690" t="s">
        <v>5567</v>
      </c>
      <c r="AT690" t="str">
        <f t="shared" si="581"/>
        <v>생산완료(-1)</v>
      </c>
    </row>
    <row r="691" spans="2:46" x14ac:dyDescent="0.3">
      <c r="B691" s="2" t="s">
        <v>5470</v>
      </c>
      <c r="C691" s="7">
        <v>-15</v>
      </c>
      <c r="D691" s="2"/>
      <c r="E691" s="2" t="s">
        <v>5421</v>
      </c>
      <c r="F691" s="2" t="s">
        <v>5433</v>
      </c>
      <c r="G691" s="2" t="s">
        <v>5426</v>
      </c>
      <c r="H691" s="2" t="s">
        <v>947</v>
      </c>
      <c r="I691" s="2" t="str">
        <f t="shared" si="572"/>
        <v>20241007-1000165531-인쇄</v>
      </c>
      <c r="J691" s="2" t="str">
        <f t="shared" si="573"/>
        <v>20241007-1000165531-합지</v>
      </c>
      <c r="K691" s="2" t="str">
        <f t="shared" si="574"/>
        <v>20241007-1000165531-분단</v>
      </c>
      <c r="L691" s="2" t="str">
        <f t="shared" si="575"/>
        <v>20241007-1000165531-제대</v>
      </c>
      <c r="M691" s="2" t="str">
        <f>VLOOKUP(H691, '쿼리1'!$A:$R, 17, 0)</f>
        <v>무지(세서미 사워도우 브레드)</v>
      </c>
      <c r="N691" s="2" t="str">
        <f>VLOOKUP(H691, '쿼리1'!$A:$P, 15, 0)</f>
        <v>패트52</v>
      </c>
      <c r="O691" s="2">
        <v>1000165531</v>
      </c>
      <c r="P691" s="2" t="str">
        <f>VLOOKUP(H691, '쿼리1'!$A:$R, 17, 0)</f>
        <v>무지(세서미 사워도우 브레드)</v>
      </c>
      <c r="Q691" s="4">
        <f>VLOOKUP(H691, '쿼리1'!$A:$U, 20, 0)</f>
        <v>60000</v>
      </c>
      <c r="R691" s="2" t="s">
        <v>5397</v>
      </c>
      <c r="S691" s="2" t="s">
        <v>31</v>
      </c>
      <c r="T691" s="2" t="s">
        <v>31</v>
      </c>
      <c r="U691" s="2" t="s">
        <v>31</v>
      </c>
      <c r="V691" s="2" t="s">
        <v>5388</v>
      </c>
      <c r="W691" s="3" t="s">
        <v>5388</v>
      </c>
      <c r="X691" s="6" t="str">
        <f>IFERROR(W691-V691, "X")</f>
        <v>X</v>
      </c>
      <c r="Y691" s="3">
        <v>45581</v>
      </c>
      <c r="Z691" s="3">
        <v>45586</v>
      </c>
      <c r="AA691" s="6" t="str">
        <f t="shared" si="610"/>
        <v>+5</v>
      </c>
      <c r="AB691" s="3">
        <v>45582</v>
      </c>
      <c r="AC691" s="3">
        <v>45600</v>
      </c>
      <c r="AD691" s="6" t="str">
        <f t="shared" si="609"/>
        <v>+18</v>
      </c>
      <c r="AE691" s="3">
        <v>45587</v>
      </c>
      <c r="AF691" s="3">
        <v>45602</v>
      </c>
      <c r="AG691" s="2" t="str">
        <f t="shared" si="612"/>
        <v>+15</v>
      </c>
      <c r="AH691" s="3">
        <v>45602</v>
      </c>
      <c r="AI691" s="3">
        <f t="shared" si="613"/>
        <v>45587</v>
      </c>
      <c r="AJ691" s="3"/>
      <c r="AK691" s="2">
        <f t="shared" si="576"/>
        <v>-15</v>
      </c>
      <c r="AL691" s="2" t="s">
        <v>5567</v>
      </c>
      <c r="AM691" s="2" t="str">
        <f t="shared" si="577"/>
        <v>생산완료(-15)</v>
      </c>
      <c r="AN691" s="9">
        <f t="shared" si="578"/>
        <v>45602</v>
      </c>
      <c r="AO691" s="9">
        <f t="shared" si="579"/>
        <v>45587</v>
      </c>
      <c r="AP691" s="9"/>
      <c r="AQ691" s="2">
        <f t="shared" si="595"/>
        <v>-15</v>
      </c>
      <c r="AR691" s="12">
        <f t="shared" si="580"/>
        <v>-15</v>
      </c>
      <c r="AS691" t="s">
        <v>5567</v>
      </c>
      <c r="AT691" t="str">
        <f t="shared" si="581"/>
        <v>생산완료(-15)</v>
      </c>
    </row>
    <row r="692" spans="2:46" x14ac:dyDescent="0.3">
      <c r="B692" s="2" t="s">
        <v>5412</v>
      </c>
      <c r="C692" s="7">
        <v>1</v>
      </c>
      <c r="D692" s="2" t="s">
        <v>5408</v>
      </c>
      <c r="E692" s="2" t="s">
        <v>5409</v>
      </c>
      <c r="F692" s="2" t="s">
        <v>5405</v>
      </c>
      <c r="G692" s="2"/>
      <c r="H692" s="2" t="s">
        <v>2700</v>
      </c>
      <c r="I692" s="2" t="str">
        <f t="shared" si="572"/>
        <v>20241007-1000167363-인쇄</v>
      </c>
      <c r="J692" s="2" t="str">
        <f t="shared" si="573"/>
        <v>20241007-1000167363-합지</v>
      </c>
      <c r="K692" s="2" t="str">
        <f t="shared" si="574"/>
        <v>20241007-1000167363-분단</v>
      </c>
      <c r="L692" s="2" t="str">
        <f t="shared" si="575"/>
        <v>20241007-1000167363-제대</v>
      </c>
      <c r="M692" s="2" t="str">
        <f>VLOOKUP(H692, '쿼리1'!$A:$R, 17, 0)</f>
        <v>1도-롯데MVG-우리밀쿠키(배경x)－피칸이와다닥</v>
      </c>
      <c r="N692" s="2" t="str">
        <f>VLOOKUP(H692, '쿼리1'!$A:$P, 15, 0)</f>
        <v>오씨피피(무광)50</v>
      </c>
      <c r="O692" s="2">
        <v>1000167363</v>
      </c>
      <c r="P692" s="2" t="str">
        <f>VLOOKUP(H692, '쿼리1'!$A:$R, 17, 0)</f>
        <v>1도-롯데MVG-우리밀쿠키(배경x)－피칸이와다닥</v>
      </c>
      <c r="Q692" s="4">
        <f>VLOOKUP(H692, '쿼리1'!$A:$U, 20, 0)</f>
        <v>24</v>
      </c>
      <c r="R692" s="2" t="s">
        <v>31</v>
      </c>
      <c r="S692" s="2" t="s">
        <v>31</v>
      </c>
      <c r="T692" s="2" t="s">
        <v>31</v>
      </c>
      <c r="U692" s="2" t="s">
        <v>5397</v>
      </c>
      <c r="V692" s="3">
        <v>45576</v>
      </c>
      <c r="W692" s="3">
        <v>45579</v>
      </c>
      <c r="X692" s="6" t="str">
        <f t="shared" ref="X692:X693" si="614">IFERROR(IF(W692-V692&gt;0, "+" &amp; (W692-V692), W692-V692), "X")</f>
        <v>+3</v>
      </c>
      <c r="Y692" s="3">
        <v>45581</v>
      </c>
      <c r="Z692" s="3">
        <v>45581</v>
      </c>
      <c r="AA692" s="6">
        <f t="shared" si="610"/>
        <v>0</v>
      </c>
      <c r="AB692" s="3">
        <v>45582</v>
      </c>
      <c r="AC692" s="3">
        <v>45581</v>
      </c>
      <c r="AD692" s="6">
        <f t="shared" si="609"/>
        <v>-1</v>
      </c>
      <c r="AE692" s="2" t="s">
        <v>5388</v>
      </c>
      <c r="AF692" s="2" t="s">
        <v>5388</v>
      </c>
      <c r="AG692" s="2" t="str">
        <f>IFERROR(AF692-AE692, "X")</f>
        <v>X</v>
      </c>
      <c r="AH692" s="3">
        <v>45581</v>
      </c>
      <c r="AI692" s="3">
        <f>AB692</f>
        <v>45582</v>
      </c>
      <c r="AJ692" s="3"/>
      <c r="AK692" s="2" t="str">
        <f t="shared" si="576"/>
        <v>+1</v>
      </c>
      <c r="AL692" s="2" t="s">
        <v>5567</v>
      </c>
      <c r="AM692" s="2" t="str">
        <f t="shared" si="577"/>
        <v>생산완료(+1)</v>
      </c>
      <c r="AN692" s="9">
        <f t="shared" si="578"/>
        <v>45650</v>
      </c>
      <c r="AO692" s="9">
        <f t="shared" si="579"/>
        <v>45652</v>
      </c>
      <c r="AP692" s="9"/>
      <c r="AQ692" s="2">
        <f t="shared" si="595"/>
        <v>2</v>
      </c>
      <c r="AR692" s="12" t="str">
        <f t="shared" si="580"/>
        <v>+2</v>
      </c>
      <c r="AS692" t="s">
        <v>5567</v>
      </c>
      <c r="AT692" t="str">
        <f t="shared" si="581"/>
        <v>생산완료(+2)</v>
      </c>
    </row>
    <row r="693" spans="2:46" x14ac:dyDescent="0.3">
      <c r="B693" s="2" t="s">
        <v>5418</v>
      </c>
      <c r="C693" s="7">
        <v>-4</v>
      </c>
      <c r="D693" s="2" t="s">
        <v>5451</v>
      </c>
      <c r="E693" s="2" t="s">
        <v>5412</v>
      </c>
      <c r="F693" s="2"/>
      <c r="G693" s="2" t="s">
        <v>5451</v>
      </c>
      <c r="H693" s="2" t="s">
        <v>697</v>
      </c>
      <c r="I693" s="2" t="str">
        <f t="shared" si="572"/>
        <v>20241007-1000169251-인쇄</v>
      </c>
      <c r="J693" s="2" t="str">
        <f t="shared" si="573"/>
        <v>20241007-1000169251-합지</v>
      </c>
      <c r="K693" s="2" t="str">
        <f t="shared" si="574"/>
        <v>20241007-1000169251-분단</v>
      </c>
      <c r="L693" s="2" t="str">
        <f t="shared" si="575"/>
        <v>20241007-1000169251-제대</v>
      </c>
      <c r="M693" s="2" t="str">
        <f>VLOOKUP(H693, '쿼리1'!$A:$R, 17, 0)</f>
        <v>2도-해도지-후면무광올베다(분리배출마크)</v>
      </c>
      <c r="N693" s="2" t="str">
        <f>VLOOKUP(H693, '쿼리1'!$A:$P, 15, 0)</f>
        <v>오씨피피(유무광)80</v>
      </c>
      <c r="O693" s="2">
        <v>1000169251</v>
      </c>
      <c r="P693" s="2" t="str">
        <f>VLOOKUP(H693, '쿼리1'!$A:$R, 17, 0)</f>
        <v>2도-해도지-후면무광올베다(분리배출마크)</v>
      </c>
      <c r="Q693" s="4">
        <f>VLOOKUP(H693, '쿼리1'!$A:$U, 20, 0)</f>
        <v>30000</v>
      </c>
      <c r="R693" s="2" t="s">
        <v>31</v>
      </c>
      <c r="S693" s="2" t="s">
        <v>31</v>
      </c>
      <c r="T693" s="2" t="s">
        <v>5397</v>
      </c>
      <c r="U693" s="2" t="s">
        <v>31</v>
      </c>
      <c r="V693" s="3">
        <v>45576</v>
      </c>
      <c r="W693" s="3">
        <v>45580</v>
      </c>
      <c r="X693" s="6" t="str">
        <f t="shared" si="614"/>
        <v>+4</v>
      </c>
      <c r="Y693" s="3">
        <v>45581</v>
      </c>
      <c r="Z693" s="3">
        <v>45582</v>
      </c>
      <c r="AA693" s="6" t="str">
        <f t="shared" si="610"/>
        <v>+1</v>
      </c>
      <c r="AB693" s="3" t="s">
        <v>5388</v>
      </c>
      <c r="AC693" s="2" t="s">
        <v>5388</v>
      </c>
      <c r="AD693" s="6" t="str">
        <f>IFERROR(AC693-AB693, "X")</f>
        <v>X</v>
      </c>
      <c r="AE693" s="3">
        <v>45583</v>
      </c>
      <c r="AF693" s="3">
        <v>45587</v>
      </c>
      <c r="AG693" s="2" t="str">
        <f t="shared" ref="AG693:AG694" si="615">IFERROR(IF(AF693-AE693&gt;0, "+" &amp; (AF693-AE693), AF693-AE693), "X")</f>
        <v>+4</v>
      </c>
      <c r="AH693" s="3">
        <v>45587</v>
      </c>
      <c r="AI693" s="3">
        <f t="shared" ref="AI693:AI694" si="616">AE693</f>
        <v>45583</v>
      </c>
      <c r="AJ693" s="3"/>
      <c r="AK693" s="2">
        <f t="shared" si="576"/>
        <v>-4</v>
      </c>
      <c r="AL693" s="2" t="s">
        <v>5567</v>
      </c>
      <c r="AM693" s="2" t="str">
        <f t="shared" si="577"/>
        <v>생산완료(-4)</v>
      </c>
      <c r="AN693" s="9">
        <f t="shared" si="578"/>
        <v>45587</v>
      </c>
      <c r="AO693" s="9">
        <f t="shared" si="579"/>
        <v>45583</v>
      </c>
      <c r="AP693" s="9"/>
      <c r="AQ693" s="2">
        <f t="shared" si="595"/>
        <v>-4</v>
      </c>
      <c r="AR693" s="12">
        <f t="shared" si="580"/>
        <v>-4</v>
      </c>
      <c r="AS693" t="s">
        <v>5567</v>
      </c>
      <c r="AT693" t="str">
        <f t="shared" si="581"/>
        <v>생산완료(-4)</v>
      </c>
    </row>
    <row r="694" spans="2:46" x14ac:dyDescent="0.3">
      <c r="B694" s="2" t="s">
        <v>5405</v>
      </c>
      <c r="C694" s="7">
        <v>-1</v>
      </c>
      <c r="D694" s="2"/>
      <c r="E694" s="2" t="s">
        <v>5416</v>
      </c>
      <c r="F694" s="2" t="s">
        <v>5500</v>
      </c>
      <c r="G694" s="2" t="s">
        <v>5412</v>
      </c>
      <c r="H694" s="2" t="s">
        <v>3960</v>
      </c>
      <c r="I694" s="2" t="str">
        <f t="shared" si="572"/>
        <v>20241007-1000169254-인쇄</v>
      </c>
      <c r="J694" s="2" t="str">
        <f t="shared" si="573"/>
        <v>20241007-1000169254-합지</v>
      </c>
      <c r="K694" s="2" t="str">
        <f t="shared" si="574"/>
        <v>20241007-1000169254-분단</v>
      </c>
      <c r="L694" s="2" t="str">
        <f t="shared" si="575"/>
        <v>20241007-1000169254-제대</v>
      </c>
      <c r="M694" s="2" t="str">
        <f>VLOOKUP(H694, '쿼리1'!$A:$R, 17, 0)</f>
        <v>무지</v>
      </c>
      <c r="N694" s="2" t="str">
        <f>VLOOKUP(H694, '쿼리1'!$A:$P, 15, 0)</f>
        <v>패트130</v>
      </c>
      <c r="O694" s="2">
        <v>1000169254</v>
      </c>
      <c r="P694" s="2" t="str">
        <f>VLOOKUP(H694, '쿼리1'!$A:$R, 17, 0)</f>
        <v>무지</v>
      </c>
      <c r="Q694" s="4">
        <f>VLOOKUP(H694, '쿼리1'!$A:$U, 20, 0)</f>
        <v>120000</v>
      </c>
      <c r="R694" s="2" t="s">
        <v>5397</v>
      </c>
      <c r="S694" s="2" t="s">
        <v>31</v>
      </c>
      <c r="T694" s="2" t="s">
        <v>5399</v>
      </c>
      <c r="U694" s="2" t="s">
        <v>31</v>
      </c>
      <c r="V694" s="2" t="s">
        <v>5388</v>
      </c>
      <c r="W694" s="3" t="s">
        <v>5388</v>
      </c>
      <c r="X694" s="6" t="str">
        <f>IFERROR(W694-V694, "X")</f>
        <v>X</v>
      </c>
      <c r="Y694" s="3">
        <v>45581</v>
      </c>
      <c r="Z694" s="3">
        <v>45579</v>
      </c>
      <c r="AA694" s="6">
        <f t="shared" si="610"/>
        <v>-2</v>
      </c>
      <c r="AB694" s="3">
        <v>45582</v>
      </c>
      <c r="AC694" s="5" t="s">
        <v>5396</v>
      </c>
      <c r="AD694" s="6">
        <f ca="1">TODAY()-AB694</f>
        <v>74</v>
      </c>
      <c r="AE694" s="3">
        <v>45586</v>
      </c>
      <c r="AF694" s="3">
        <v>45587</v>
      </c>
      <c r="AG694" s="2" t="str">
        <f t="shared" si="615"/>
        <v>+1</v>
      </c>
      <c r="AH694" s="3">
        <v>45587</v>
      </c>
      <c r="AI694" s="3">
        <f t="shared" si="616"/>
        <v>45586</v>
      </c>
      <c r="AJ694" s="3"/>
      <c r="AK694" s="2">
        <f t="shared" si="576"/>
        <v>-1</v>
      </c>
      <c r="AL694" s="2" t="s">
        <v>5567</v>
      </c>
      <c r="AM694" s="2" t="str">
        <f t="shared" si="577"/>
        <v>생산완료(-1)</v>
      </c>
      <c r="AN694" s="9">
        <f t="shared" si="578"/>
        <v>45587</v>
      </c>
      <c r="AO694" s="9">
        <f t="shared" si="579"/>
        <v>45586</v>
      </c>
      <c r="AP694" s="9"/>
      <c r="AQ694" s="2">
        <f t="shared" si="595"/>
        <v>-1</v>
      </c>
      <c r="AR694" s="12">
        <f t="shared" si="580"/>
        <v>-1</v>
      </c>
      <c r="AS694" t="s">
        <v>5567</v>
      </c>
      <c r="AT694" t="str">
        <f t="shared" si="581"/>
        <v>생산완료(-1)</v>
      </c>
    </row>
    <row r="695" spans="2:46" x14ac:dyDescent="0.3">
      <c r="B695" s="2" t="s">
        <v>5407</v>
      </c>
      <c r="C695" s="7">
        <v>-6</v>
      </c>
      <c r="D695" s="2" t="s">
        <v>5408</v>
      </c>
      <c r="E695" s="2" t="s">
        <v>5430</v>
      </c>
      <c r="F695" s="2" t="s">
        <v>5432</v>
      </c>
      <c r="G695" s="2"/>
      <c r="H695" s="2" t="s">
        <v>1472</v>
      </c>
      <c r="I695" s="2" t="str">
        <f t="shared" si="572"/>
        <v>20241007-1000169259-인쇄</v>
      </c>
      <c r="J695" s="2" t="str">
        <f t="shared" si="573"/>
        <v>20241007-1000169259-합지</v>
      </c>
      <c r="K695" s="2" t="str">
        <f t="shared" si="574"/>
        <v>20241007-1000169259-분단</v>
      </c>
      <c r="L695" s="2" t="str">
        <f t="shared" si="575"/>
        <v>20241007-1000169259-제대</v>
      </c>
      <c r="M695" s="2" t="str">
        <f>VLOOKUP(H695, '쿼리1'!$A:$R, 17, 0)</f>
        <v>5도-에르메틱 아트 바닐라코버트</v>
      </c>
      <c r="N695" s="2" t="str">
        <f>VLOOKUP(H695, '쿼리1'!$A:$P, 15, 0)</f>
        <v>은박(무광)100</v>
      </c>
      <c r="O695" s="2">
        <v>1000169259</v>
      </c>
      <c r="P695" s="2" t="str">
        <f>VLOOKUP(H695, '쿼리1'!$A:$R, 17, 0)</f>
        <v>5도-에르메틱 아트 바닐라코버트</v>
      </c>
      <c r="Q695" s="4">
        <f>VLOOKUP(H695, '쿼리1'!$A:$U, 20, 0)</f>
        <v>12</v>
      </c>
      <c r="R695" s="2" t="s">
        <v>31</v>
      </c>
      <c r="S695" s="2" t="s">
        <v>31</v>
      </c>
      <c r="T695" s="2" t="s">
        <v>31</v>
      </c>
      <c r="U695" s="2" t="s">
        <v>5397</v>
      </c>
      <c r="V695" s="3">
        <v>45576</v>
      </c>
      <c r="W695" s="3">
        <v>45579</v>
      </c>
      <c r="X695" s="6" t="str">
        <f>IFERROR(IF(W695-V695&gt;0, "+" &amp; (W695-V695), W695-V695), "X")</f>
        <v>+3</v>
      </c>
      <c r="Y695" s="3">
        <v>45581</v>
      </c>
      <c r="Z695" s="3">
        <v>45588</v>
      </c>
      <c r="AA695" s="6" t="str">
        <f t="shared" si="610"/>
        <v>+7</v>
      </c>
      <c r="AB695" s="3">
        <v>45582</v>
      </c>
      <c r="AC695" s="3">
        <v>45588</v>
      </c>
      <c r="AD695" s="6" t="str">
        <f>IFERROR(IF(AC695-AB695&gt;0, "+" &amp; (AC695-AB695), AC695-AB695), "X")</f>
        <v>+6</v>
      </c>
      <c r="AE695" s="2" t="s">
        <v>5388</v>
      </c>
      <c r="AF695" s="2" t="s">
        <v>5388</v>
      </c>
      <c r="AG695" s="2" t="str">
        <f>IFERROR(AF695-AE695, "X")</f>
        <v>X</v>
      </c>
      <c r="AH695" s="3">
        <v>45588</v>
      </c>
      <c r="AI695" s="3">
        <f>AB695</f>
        <v>45582</v>
      </c>
      <c r="AJ695" s="3"/>
      <c r="AK695" s="2">
        <f t="shared" si="576"/>
        <v>-6</v>
      </c>
      <c r="AL695" s="2" t="s">
        <v>5567</v>
      </c>
      <c r="AM695" s="2" t="str">
        <f t="shared" si="577"/>
        <v>생산완료(-6)</v>
      </c>
      <c r="AN695" s="9">
        <f t="shared" si="578"/>
        <v>45588</v>
      </c>
      <c r="AO695" s="9">
        <f t="shared" si="579"/>
        <v>45582</v>
      </c>
      <c r="AP695" s="9"/>
      <c r="AQ695" s="2">
        <f t="shared" si="595"/>
        <v>-6</v>
      </c>
      <c r="AR695" s="12">
        <f t="shared" si="580"/>
        <v>-6</v>
      </c>
      <c r="AS695" t="s">
        <v>5567</v>
      </c>
      <c r="AT695" t="str">
        <f t="shared" si="581"/>
        <v>생산완료(-6)</v>
      </c>
    </row>
    <row r="696" spans="2:46" x14ac:dyDescent="0.3">
      <c r="B696" s="2" t="s">
        <v>5405</v>
      </c>
      <c r="C696" s="7">
        <v>-1</v>
      </c>
      <c r="D696" s="2"/>
      <c r="E696" s="2" t="s">
        <v>5409</v>
      </c>
      <c r="F696" s="2"/>
      <c r="G696" s="2" t="s">
        <v>5412</v>
      </c>
      <c r="H696" s="2" t="s">
        <v>2792</v>
      </c>
      <c r="I696" s="2" t="str">
        <f t="shared" si="572"/>
        <v>20241007-1219N0043-인쇄</v>
      </c>
      <c r="J696" s="2" t="str">
        <f t="shared" si="573"/>
        <v>20241007-1219N0043-합지</v>
      </c>
      <c r="K696" s="2" t="str">
        <f t="shared" si="574"/>
        <v>20241007-1219N0043-분단</v>
      </c>
      <c r="L696" s="2" t="str">
        <f t="shared" si="575"/>
        <v>20241007-1219N0043-제대</v>
      </c>
      <c r="M696" s="2" t="str">
        <f>VLOOKUP(H696, '쿼리1'!$A:$R, 17, 0)</f>
        <v>무지</v>
      </c>
      <c r="N696" s="2" t="str">
        <f>VLOOKUP(H696, '쿼리1'!$A:$P, 15, 0)</f>
        <v>나이론100</v>
      </c>
      <c r="O696" s="2" t="s">
        <v>5763</v>
      </c>
      <c r="P696" s="2" t="str">
        <f>VLOOKUP(H696, '쿼리1'!$A:$R, 17, 0)</f>
        <v>무지</v>
      </c>
      <c r="Q696" s="4">
        <f>VLOOKUP(H696, '쿼리1'!$A:$U, 20, 0)</f>
        <v>14000</v>
      </c>
      <c r="R696" s="2" t="s">
        <v>5397</v>
      </c>
      <c r="S696" s="2" t="s">
        <v>31</v>
      </c>
      <c r="T696" s="2" t="s">
        <v>5397</v>
      </c>
      <c r="U696" s="2" t="s">
        <v>31</v>
      </c>
      <c r="V696" s="2" t="s">
        <v>5388</v>
      </c>
      <c r="W696" s="3" t="s">
        <v>5388</v>
      </c>
      <c r="X696" s="6" t="str">
        <f>IFERROR(W696-V696, "X")</f>
        <v>X</v>
      </c>
      <c r="Y696" s="3">
        <v>45580</v>
      </c>
      <c r="Z696" s="3">
        <v>45580</v>
      </c>
      <c r="AA696" s="6">
        <f t="shared" si="610"/>
        <v>0</v>
      </c>
      <c r="AB696" s="3" t="s">
        <v>5388</v>
      </c>
      <c r="AC696" s="2" t="s">
        <v>5388</v>
      </c>
      <c r="AD696" s="6" t="str">
        <f>IFERROR(AC696-AB696, "X")</f>
        <v>X</v>
      </c>
      <c r="AE696" s="3">
        <v>45582</v>
      </c>
      <c r="AF696" s="3">
        <v>45583</v>
      </c>
      <c r="AG696" s="2" t="str">
        <f t="shared" ref="AG696:AG701" si="617">IFERROR(IF(AF696-AE696&gt;0, "+" &amp; (AF696-AE696), AF696-AE696), "X")</f>
        <v>+1</v>
      </c>
      <c r="AH696" s="3">
        <v>45583</v>
      </c>
      <c r="AI696" s="3">
        <f t="shared" ref="AI696:AI701" si="618">AE696</f>
        <v>45582</v>
      </c>
      <c r="AJ696" s="3"/>
      <c r="AK696" s="2">
        <f t="shared" si="576"/>
        <v>-1</v>
      </c>
      <c r="AL696" s="2" t="s">
        <v>5567</v>
      </c>
      <c r="AM696" s="2" t="str">
        <f t="shared" si="577"/>
        <v>생산완료(-1)</v>
      </c>
      <c r="AN696" s="9">
        <f t="shared" si="578"/>
        <v>45624</v>
      </c>
      <c r="AO696" s="9">
        <f t="shared" si="579"/>
        <v>45625</v>
      </c>
      <c r="AP696" s="9"/>
      <c r="AQ696" s="2">
        <f t="shared" si="595"/>
        <v>1</v>
      </c>
      <c r="AR696" s="12" t="str">
        <f t="shared" si="580"/>
        <v>+1</v>
      </c>
      <c r="AS696" t="s">
        <v>5567</v>
      </c>
      <c r="AT696" t="str">
        <f t="shared" si="581"/>
        <v>생산완료(+1)</v>
      </c>
    </row>
    <row r="697" spans="2:46" x14ac:dyDescent="0.3">
      <c r="B697" s="2" t="s">
        <v>5407</v>
      </c>
      <c r="C697" s="7">
        <v>-6</v>
      </c>
      <c r="D697" s="2" t="s">
        <v>5409</v>
      </c>
      <c r="E697" s="2" t="s">
        <v>5405</v>
      </c>
      <c r="F697" s="2"/>
      <c r="G697" s="2" t="s">
        <v>5432</v>
      </c>
      <c r="H697" s="2" t="s">
        <v>2152</v>
      </c>
      <c r="I697" s="2" t="str">
        <f t="shared" si="572"/>
        <v>20241007-1219P0218-인쇄</v>
      </c>
      <c r="J697" s="2" t="str">
        <f t="shared" si="573"/>
        <v>20241007-1219P0218-합지</v>
      </c>
      <c r="K697" s="2" t="str">
        <f t="shared" si="574"/>
        <v>20241007-1219P0218-분단</v>
      </c>
      <c r="L697" s="2" t="str">
        <f t="shared" si="575"/>
        <v>20241007-1219P0218-제대</v>
      </c>
      <c r="M697" s="2" t="str">
        <f>VLOOKUP(H697, '쿼리1'!$A:$R, 17, 0)</f>
        <v>4도-건곤드레1kg</v>
      </c>
      <c r="N697" s="2" t="str">
        <f>VLOOKUP(H697, '쿼리1'!$A:$P, 15, 0)</f>
        <v>나이론(유무광)70</v>
      </c>
      <c r="O697" s="2" t="s">
        <v>5764</v>
      </c>
      <c r="P697" s="2" t="str">
        <f>VLOOKUP(H697, '쿼리1'!$A:$R, 17, 0)</f>
        <v>4도-건곤드레1kg</v>
      </c>
      <c r="Q697" s="4">
        <f>VLOOKUP(H697, '쿼리1'!$A:$U, 20, 0)</f>
        <v>3333</v>
      </c>
      <c r="R697" s="2" t="s">
        <v>31</v>
      </c>
      <c r="S697" s="2" t="s">
        <v>31</v>
      </c>
      <c r="T697" s="2" t="s">
        <v>5397</v>
      </c>
      <c r="U697" s="2" t="s">
        <v>31</v>
      </c>
      <c r="V697" s="3">
        <v>45576</v>
      </c>
      <c r="W697" s="3">
        <v>45576</v>
      </c>
      <c r="X697" s="6">
        <f t="shared" ref="X697:X704" si="619">IFERROR(IF(W697-V697&gt;0, "+" &amp; (W697-V697), W697-V697), "X")</f>
        <v>0</v>
      </c>
      <c r="Y697" s="3">
        <v>45581</v>
      </c>
      <c r="Z697" s="3">
        <v>45580</v>
      </c>
      <c r="AA697" s="6">
        <f t="shared" si="610"/>
        <v>-1</v>
      </c>
      <c r="AB697" s="3" t="s">
        <v>5388</v>
      </c>
      <c r="AC697" s="2" t="s">
        <v>5388</v>
      </c>
      <c r="AD697" s="6" t="str">
        <f>IFERROR(AC697-AB697, "X")</f>
        <v>X</v>
      </c>
      <c r="AE697" s="3">
        <v>45582</v>
      </c>
      <c r="AF697" s="3">
        <v>45588</v>
      </c>
      <c r="AG697" s="2" t="str">
        <f t="shared" si="617"/>
        <v>+6</v>
      </c>
      <c r="AH697" s="3">
        <v>45588</v>
      </c>
      <c r="AI697" s="3">
        <f t="shared" si="618"/>
        <v>45582</v>
      </c>
      <c r="AJ697" s="3"/>
      <c r="AK697" s="2">
        <f t="shared" si="576"/>
        <v>-6</v>
      </c>
      <c r="AL697" s="2" t="s">
        <v>5567</v>
      </c>
      <c r="AM697" s="2" t="str">
        <f t="shared" si="577"/>
        <v>생산완료(-6)</v>
      </c>
      <c r="AN697" s="9">
        <f t="shared" si="578"/>
        <v>45588</v>
      </c>
      <c r="AO697" s="9">
        <f t="shared" si="579"/>
        <v>45582</v>
      </c>
      <c r="AP697" s="9"/>
      <c r="AQ697" s="2">
        <f t="shared" si="595"/>
        <v>-6</v>
      </c>
      <c r="AR697" s="12">
        <f t="shared" si="580"/>
        <v>-6</v>
      </c>
      <c r="AS697" t="s">
        <v>5567</v>
      </c>
      <c r="AT697" t="str">
        <f t="shared" si="581"/>
        <v>생산완료(-6)</v>
      </c>
    </row>
    <row r="698" spans="2:46" x14ac:dyDescent="0.3">
      <c r="B698" s="2" t="s">
        <v>5407</v>
      </c>
      <c r="C698" s="7">
        <v>-6</v>
      </c>
      <c r="D698" s="2" t="s">
        <v>5409</v>
      </c>
      <c r="E698" s="2" t="s">
        <v>5405</v>
      </c>
      <c r="F698" s="2"/>
      <c r="G698" s="2" t="s">
        <v>5432</v>
      </c>
      <c r="H698" s="2" t="s">
        <v>2154</v>
      </c>
      <c r="I698" s="2" t="str">
        <f t="shared" si="572"/>
        <v>20241007-1219P0219-인쇄</v>
      </c>
      <c r="J698" s="2" t="str">
        <f t="shared" si="573"/>
        <v>20241007-1219P0219-합지</v>
      </c>
      <c r="K698" s="2" t="str">
        <f t="shared" si="574"/>
        <v>20241007-1219P0219-분단</v>
      </c>
      <c r="L698" s="2" t="str">
        <f t="shared" si="575"/>
        <v>20241007-1219P0219-제대</v>
      </c>
      <c r="M698" s="2" t="str">
        <f>VLOOKUP(H698, '쿼리1'!$A:$R, 17, 0)</f>
        <v>4도-건가지1kg</v>
      </c>
      <c r="N698" s="2" t="str">
        <f>VLOOKUP(H698, '쿼리1'!$A:$P, 15, 0)</f>
        <v>나이론(유무광)70</v>
      </c>
      <c r="O698" s="2" t="s">
        <v>5765</v>
      </c>
      <c r="P698" s="2" t="str">
        <f>VLOOKUP(H698, '쿼리1'!$A:$R, 17, 0)</f>
        <v>4도-건가지1kg</v>
      </c>
      <c r="Q698" s="4">
        <f>VLOOKUP(H698, '쿼리1'!$A:$U, 20, 0)</f>
        <v>3333</v>
      </c>
      <c r="R698" s="2" t="s">
        <v>31</v>
      </c>
      <c r="S698" s="2" t="s">
        <v>31</v>
      </c>
      <c r="T698" s="2" t="s">
        <v>5397</v>
      </c>
      <c r="U698" s="2" t="s">
        <v>31</v>
      </c>
      <c r="V698" s="3">
        <v>45576</v>
      </c>
      <c r="W698" s="3">
        <v>45576</v>
      </c>
      <c r="X698" s="6">
        <f t="shared" si="619"/>
        <v>0</v>
      </c>
      <c r="Y698" s="3">
        <v>45581</v>
      </c>
      <c r="Z698" s="3">
        <v>45580</v>
      </c>
      <c r="AA698" s="6">
        <f t="shared" si="610"/>
        <v>-1</v>
      </c>
      <c r="AB698" s="3" t="s">
        <v>5388</v>
      </c>
      <c r="AC698" s="2" t="s">
        <v>5388</v>
      </c>
      <c r="AD698" s="6" t="str">
        <f>IFERROR(AC698-AB698, "X")</f>
        <v>X</v>
      </c>
      <c r="AE698" s="3">
        <v>45582</v>
      </c>
      <c r="AF698" s="3">
        <v>45588</v>
      </c>
      <c r="AG698" s="2" t="str">
        <f t="shared" si="617"/>
        <v>+6</v>
      </c>
      <c r="AH698" s="3">
        <v>45588</v>
      </c>
      <c r="AI698" s="3">
        <f t="shared" si="618"/>
        <v>45582</v>
      </c>
      <c r="AJ698" s="3"/>
      <c r="AK698" s="2">
        <f t="shared" si="576"/>
        <v>-6</v>
      </c>
      <c r="AL698" s="2" t="s">
        <v>5567</v>
      </c>
      <c r="AM698" s="2" t="str">
        <f t="shared" si="577"/>
        <v>생산완료(-6)</v>
      </c>
      <c r="AN698" s="9">
        <f t="shared" si="578"/>
        <v>45588</v>
      </c>
      <c r="AO698" s="9">
        <f t="shared" si="579"/>
        <v>45582</v>
      </c>
      <c r="AP698" s="9"/>
      <c r="AQ698" s="2">
        <f t="shared" si="595"/>
        <v>-6</v>
      </c>
      <c r="AR698" s="12">
        <f t="shared" si="580"/>
        <v>-6</v>
      </c>
      <c r="AS698" t="s">
        <v>5567</v>
      </c>
      <c r="AT698" t="str">
        <f t="shared" si="581"/>
        <v>생산완료(-6)</v>
      </c>
    </row>
    <row r="699" spans="2:46" x14ac:dyDescent="0.3">
      <c r="B699" s="2" t="s">
        <v>5406</v>
      </c>
      <c r="C699" s="7">
        <v>-5</v>
      </c>
      <c r="D699" s="2" t="s">
        <v>5409</v>
      </c>
      <c r="E699" s="2" t="s">
        <v>5405</v>
      </c>
      <c r="F699" s="2"/>
      <c r="G699" s="2" t="s">
        <v>5421</v>
      </c>
      <c r="H699" s="2" t="s">
        <v>2145</v>
      </c>
      <c r="I699" s="2" t="str">
        <f t="shared" si="572"/>
        <v>20241007-1219P0220-인쇄</v>
      </c>
      <c r="J699" s="2" t="str">
        <f t="shared" si="573"/>
        <v>20241007-1219P0220-합지</v>
      </c>
      <c r="K699" s="2" t="str">
        <f t="shared" si="574"/>
        <v>20241007-1219P0220-분단</v>
      </c>
      <c r="L699" s="2" t="str">
        <f t="shared" si="575"/>
        <v>20241007-1219P0220-제대</v>
      </c>
      <c r="M699" s="2" t="str">
        <f>VLOOKUP(H699, '쿼리1'!$A:$R, 17, 0)</f>
        <v>4도-건취1kg</v>
      </c>
      <c r="N699" s="2" t="str">
        <f>VLOOKUP(H699, '쿼리1'!$A:$P, 15, 0)</f>
        <v>나이론(유무광)70</v>
      </c>
      <c r="O699" s="2" t="s">
        <v>5766</v>
      </c>
      <c r="P699" s="2" t="str">
        <f>VLOOKUP(H699, '쿼리1'!$A:$R, 17, 0)</f>
        <v>4도-건취1kg</v>
      </c>
      <c r="Q699" s="4">
        <f>VLOOKUP(H699, '쿼리1'!$A:$U, 20, 0)</f>
        <v>3333</v>
      </c>
      <c r="R699" s="2" t="s">
        <v>31</v>
      </c>
      <c r="S699" s="2" t="s">
        <v>31</v>
      </c>
      <c r="T699" s="2" t="s">
        <v>5397</v>
      </c>
      <c r="U699" s="2" t="s">
        <v>31</v>
      </c>
      <c r="V699" s="3">
        <v>45576</v>
      </c>
      <c r="W699" s="3">
        <v>45576</v>
      </c>
      <c r="X699" s="6">
        <f t="shared" si="619"/>
        <v>0</v>
      </c>
      <c r="Y699" s="3">
        <v>45581</v>
      </c>
      <c r="Z699" s="3">
        <v>45580</v>
      </c>
      <c r="AA699" s="6">
        <f t="shared" si="610"/>
        <v>-1</v>
      </c>
      <c r="AB699" s="3" t="s">
        <v>5388</v>
      </c>
      <c r="AC699" s="2" t="s">
        <v>5388</v>
      </c>
      <c r="AD699" s="6" t="str">
        <f>IFERROR(AC699-AB699, "X")</f>
        <v>X</v>
      </c>
      <c r="AE699" s="3">
        <v>45583</v>
      </c>
      <c r="AF699" s="3">
        <v>45588</v>
      </c>
      <c r="AG699" s="2" t="str">
        <f t="shared" si="617"/>
        <v>+5</v>
      </c>
      <c r="AH699" s="3">
        <v>45588</v>
      </c>
      <c r="AI699" s="3">
        <f t="shared" si="618"/>
        <v>45583</v>
      </c>
      <c r="AJ699" s="3"/>
      <c r="AK699" s="2">
        <f t="shared" si="576"/>
        <v>-5</v>
      </c>
      <c r="AL699" s="2" t="s">
        <v>5567</v>
      </c>
      <c r="AM699" s="2" t="str">
        <f t="shared" si="577"/>
        <v>생산완료(-5)</v>
      </c>
      <c r="AN699" s="9">
        <f t="shared" si="578"/>
        <v>45588</v>
      </c>
      <c r="AO699" s="9">
        <f t="shared" si="579"/>
        <v>45583</v>
      </c>
      <c r="AP699" s="9"/>
      <c r="AQ699" s="2">
        <f t="shared" si="595"/>
        <v>-5</v>
      </c>
      <c r="AR699" s="12">
        <f t="shared" si="580"/>
        <v>-5</v>
      </c>
      <c r="AS699" t="s">
        <v>5567</v>
      </c>
      <c r="AT699" t="str">
        <f t="shared" si="581"/>
        <v>생산완료(-5)</v>
      </c>
    </row>
    <row r="700" spans="2:46" x14ac:dyDescent="0.3">
      <c r="B700" s="2" t="s">
        <v>5405</v>
      </c>
      <c r="C700" s="7">
        <v>-1</v>
      </c>
      <c r="D700" s="2" t="s">
        <v>5409</v>
      </c>
      <c r="E700" s="2" t="s">
        <v>5405</v>
      </c>
      <c r="F700" s="2" t="s">
        <v>5451</v>
      </c>
      <c r="G700" s="2" t="s">
        <v>5412</v>
      </c>
      <c r="H700" s="2" t="s">
        <v>2149</v>
      </c>
      <c r="I700" s="2" t="str">
        <f t="shared" si="572"/>
        <v>20241007-1219P0228-인쇄</v>
      </c>
      <c r="J700" s="2" t="str">
        <f t="shared" si="573"/>
        <v>20241007-1219P0228-합지</v>
      </c>
      <c r="K700" s="2" t="str">
        <f t="shared" si="574"/>
        <v>20241007-1219P0228-분단</v>
      </c>
      <c r="L700" s="2" t="str">
        <f t="shared" si="575"/>
        <v>20241007-1219P0228-제대</v>
      </c>
      <c r="M700" s="2" t="str">
        <f>VLOOKUP(H700, '쿼리1'!$A:$R, 17, 0)</f>
        <v>4도-건고사리35g</v>
      </c>
      <c r="N700" s="2" t="str">
        <f>VLOOKUP(H700, '쿼리1'!$A:$P, 15, 0)</f>
        <v>패씨피피(유무광)80</v>
      </c>
      <c r="O700" s="2" t="s">
        <v>5767</v>
      </c>
      <c r="P700" s="2" t="str">
        <f>VLOOKUP(H700, '쿼리1'!$A:$R, 17, 0)</f>
        <v>4도-건고사리35g</v>
      </c>
      <c r="Q700" s="4">
        <f>VLOOKUP(H700, '쿼리1'!$A:$U, 20, 0)</f>
        <v>20000</v>
      </c>
      <c r="R700" s="2" t="s">
        <v>31</v>
      </c>
      <c r="S700" s="2" t="s">
        <v>31</v>
      </c>
      <c r="T700" s="2" t="s">
        <v>31</v>
      </c>
      <c r="U700" s="2" t="s">
        <v>31</v>
      </c>
      <c r="V700" s="3">
        <v>45576</v>
      </c>
      <c r="W700" s="3">
        <v>45576</v>
      </c>
      <c r="X700" s="6">
        <f t="shared" si="619"/>
        <v>0</v>
      </c>
      <c r="Y700" s="3">
        <v>45581</v>
      </c>
      <c r="Z700" s="3">
        <v>45580</v>
      </c>
      <c r="AA700" s="6">
        <f t="shared" si="610"/>
        <v>-1</v>
      </c>
      <c r="AB700" s="3">
        <v>45582</v>
      </c>
      <c r="AC700" s="3">
        <v>45586</v>
      </c>
      <c r="AD700" s="6" t="str">
        <f t="shared" ref="AD700:AD702" si="620">IFERROR(IF(AC700-AB700&gt;0, "+" &amp; (AC700-AB700), AC700-AB700), "X")</f>
        <v>+4</v>
      </c>
      <c r="AE700" s="3">
        <v>45586</v>
      </c>
      <c r="AF700" s="3">
        <v>45587</v>
      </c>
      <c r="AG700" s="2" t="str">
        <f t="shared" si="617"/>
        <v>+1</v>
      </c>
      <c r="AH700" s="3">
        <v>45587</v>
      </c>
      <c r="AI700" s="3">
        <f t="shared" si="618"/>
        <v>45586</v>
      </c>
      <c r="AJ700" s="3"/>
      <c r="AK700" s="2">
        <f t="shared" si="576"/>
        <v>-1</v>
      </c>
      <c r="AL700" s="2" t="s">
        <v>5567</v>
      </c>
      <c r="AM700" s="2" t="str">
        <f t="shared" si="577"/>
        <v>생산완료(-1)</v>
      </c>
      <c r="AN700" s="9">
        <f t="shared" si="578"/>
        <v>45587</v>
      </c>
      <c r="AO700" s="9">
        <f t="shared" si="579"/>
        <v>45586</v>
      </c>
      <c r="AP700" s="9"/>
      <c r="AQ700" s="2">
        <f t="shared" si="595"/>
        <v>-1</v>
      </c>
      <c r="AR700" s="12">
        <f t="shared" si="580"/>
        <v>-1</v>
      </c>
      <c r="AS700" t="s">
        <v>5567</v>
      </c>
      <c r="AT700" t="str">
        <f t="shared" si="581"/>
        <v>생산완료(-1)</v>
      </c>
    </row>
    <row r="701" spans="2:46" x14ac:dyDescent="0.3">
      <c r="B701" s="2" t="s">
        <v>5405</v>
      </c>
      <c r="C701" s="7">
        <v>-1</v>
      </c>
      <c r="D701" s="2" t="s">
        <v>5409</v>
      </c>
      <c r="E701" s="2" t="s">
        <v>5405</v>
      </c>
      <c r="F701" s="2" t="s">
        <v>5451</v>
      </c>
      <c r="G701" s="2" t="s">
        <v>5412</v>
      </c>
      <c r="H701" s="2" t="s">
        <v>2156</v>
      </c>
      <c r="I701" s="2" t="str">
        <f t="shared" si="572"/>
        <v>20241007-1219P0330-인쇄</v>
      </c>
      <c r="J701" s="2" t="str">
        <f t="shared" si="573"/>
        <v>20241007-1219P0330-합지</v>
      </c>
      <c r="K701" s="2" t="str">
        <f t="shared" si="574"/>
        <v>20241007-1219P0330-분단</v>
      </c>
      <c r="L701" s="2" t="str">
        <f t="shared" si="575"/>
        <v>20241007-1219P0330-제대</v>
      </c>
      <c r="M701" s="2" t="str">
        <f>VLOOKUP(H701, '쿼리1'!$A:$R, 17, 0)</f>
        <v>4도-건고춧잎40g</v>
      </c>
      <c r="N701" s="2" t="str">
        <f>VLOOKUP(H701, '쿼리1'!$A:$P, 15, 0)</f>
        <v>패씨피피(유무광)80</v>
      </c>
      <c r="O701" s="2" t="s">
        <v>5768</v>
      </c>
      <c r="P701" s="2" t="str">
        <f>VLOOKUP(H701, '쿼리1'!$A:$R, 17, 0)</f>
        <v>4도-건고춧잎40g</v>
      </c>
      <c r="Q701" s="4">
        <f>VLOOKUP(H701, '쿼리1'!$A:$U, 20, 0)</f>
        <v>20000</v>
      </c>
      <c r="R701" s="2" t="s">
        <v>31</v>
      </c>
      <c r="S701" s="2" t="s">
        <v>31</v>
      </c>
      <c r="T701" s="2" t="s">
        <v>31</v>
      </c>
      <c r="U701" s="2" t="s">
        <v>31</v>
      </c>
      <c r="V701" s="3">
        <v>45576</v>
      </c>
      <c r="W701" s="3">
        <v>45576</v>
      </c>
      <c r="X701" s="6">
        <f t="shared" si="619"/>
        <v>0</v>
      </c>
      <c r="Y701" s="3">
        <v>45581</v>
      </c>
      <c r="Z701" s="3">
        <v>45580</v>
      </c>
      <c r="AA701" s="6">
        <f t="shared" si="610"/>
        <v>-1</v>
      </c>
      <c r="AB701" s="3">
        <v>45582</v>
      </c>
      <c r="AC701" s="3">
        <v>45586</v>
      </c>
      <c r="AD701" s="6" t="str">
        <f t="shared" si="620"/>
        <v>+4</v>
      </c>
      <c r="AE701" s="3">
        <v>45586</v>
      </c>
      <c r="AF701" s="3">
        <v>45587</v>
      </c>
      <c r="AG701" s="2" t="str">
        <f t="shared" si="617"/>
        <v>+1</v>
      </c>
      <c r="AH701" s="3">
        <v>45587</v>
      </c>
      <c r="AI701" s="3">
        <f t="shared" si="618"/>
        <v>45586</v>
      </c>
      <c r="AJ701" s="3"/>
      <c r="AK701" s="2">
        <f t="shared" si="576"/>
        <v>-1</v>
      </c>
      <c r="AL701" s="2" t="s">
        <v>5567</v>
      </c>
      <c r="AM701" s="2" t="str">
        <f t="shared" si="577"/>
        <v>생산완료(-1)</v>
      </c>
      <c r="AN701" s="9">
        <f t="shared" si="578"/>
        <v>45587</v>
      </c>
      <c r="AO701" s="9">
        <f t="shared" si="579"/>
        <v>45586</v>
      </c>
      <c r="AP701" s="9"/>
      <c r="AQ701" s="2">
        <f t="shared" si="595"/>
        <v>-1</v>
      </c>
      <c r="AR701" s="12">
        <f t="shared" si="580"/>
        <v>-1</v>
      </c>
      <c r="AS701" t="s">
        <v>5567</v>
      </c>
      <c r="AT701" t="str">
        <f t="shared" si="581"/>
        <v>생산완료(-1)</v>
      </c>
    </row>
    <row r="702" spans="2:46" x14ac:dyDescent="0.3">
      <c r="B702" s="2" t="s">
        <v>5418</v>
      </c>
      <c r="C702" s="7">
        <v>-4</v>
      </c>
      <c r="D702" s="2" t="s">
        <v>5444</v>
      </c>
      <c r="E702" s="2" t="s">
        <v>5409</v>
      </c>
      <c r="F702" s="2" t="s">
        <v>5451</v>
      </c>
      <c r="G702" s="2"/>
      <c r="H702" s="2" t="s">
        <v>4237</v>
      </c>
      <c r="I702" s="2" t="str">
        <f t="shared" si="572"/>
        <v>20241007-130652-인쇄</v>
      </c>
      <c r="J702" s="2" t="str">
        <f t="shared" si="573"/>
        <v>20241007-130652-합지</v>
      </c>
      <c r="K702" s="2" t="str">
        <f t="shared" si="574"/>
        <v>20241007-130652-분단</v>
      </c>
      <c r="L702" s="2" t="str">
        <f t="shared" si="575"/>
        <v>20241007-130652-제대</v>
      </c>
      <c r="M702" s="2" t="str">
        <f>VLOOKUP(H702, '쿼리1'!$A:$R, 17, 0)</f>
        <v>6도-영농원)버섯김(전장) 28g이상</v>
      </c>
      <c r="N702" s="2" t="str">
        <f>VLOOKUP(H702, '쿼리1'!$A:$P, 15, 0)</f>
        <v>은박70</v>
      </c>
      <c r="O702" s="2">
        <v>130652</v>
      </c>
      <c r="P702" s="2" t="str">
        <f>VLOOKUP(H702, '쿼리1'!$A:$R, 17, 0)</f>
        <v>6도-영농원)버섯김(전장) 28g이상</v>
      </c>
      <c r="Q702" s="4">
        <f>VLOOKUP(H702, '쿼리1'!$A:$U, 20, 0)</f>
        <v>6</v>
      </c>
      <c r="R702" s="2" t="s">
        <v>31</v>
      </c>
      <c r="S702" s="2" t="s">
        <v>31</v>
      </c>
      <c r="T702" s="2" t="s">
        <v>31</v>
      </c>
      <c r="U702" s="2" t="s">
        <v>5397</v>
      </c>
      <c r="V702" s="3">
        <v>45576</v>
      </c>
      <c r="W702" s="3">
        <v>45586</v>
      </c>
      <c r="X702" s="6" t="str">
        <f t="shared" si="619"/>
        <v>+10</v>
      </c>
      <c r="Y702" s="3">
        <v>45581</v>
      </c>
      <c r="Z702" s="3">
        <v>45581</v>
      </c>
      <c r="AA702" s="6">
        <f t="shared" si="610"/>
        <v>0</v>
      </c>
      <c r="AB702" s="3">
        <v>45582</v>
      </c>
      <c r="AC702" s="3">
        <v>45586</v>
      </c>
      <c r="AD702" s="6" t="str">
        <f t="shared" si="620"/>
        <v>+4</v>
      </c>
      <c r="AE702" s="2" t="s">
        <v>5388</v>
      </c>
      <c r="AF702" s="2" t="s">
        <v>5388</v>
      </c>
      <c r="AG702" s="2" t="str">
        <f>IFERROR(AF702-AE702, "X")</f>
        <v>X</v>
      </c>
      <c r="AH702" s="3">
        <v>45586</v>
      </c>
      <c r="AI702" s="3">
        <f>AB702</f>
        <v>45582</v>
      </c>
      <c r="AJ702" s="3"/>
      <c r="AK702" s="2">
        <f t="shared" si="576"/>
        <v>-4</v>
      </c>
      <c r="AL702" s="2" t="s">
        <v>5567</v>
      </c>
      <c r="AM702" s="2" t="str">
        <f t="shared" si="577"/>
        <v>생산완료(-4)</v>
      </c>
      <c r="AN702" s="9">
        <f t="shared" si="578"/>
        <v>45586</v>
      </c>
      <c r="AO702" s="9">
        <f t="shared" si="579"/>
        <v>45582</v>
      </c>
      <c r="AP702" s="9"/>
      <c r="AQ702" s="2">
        <f t="shared" si="595"/>
        <v>-4</v>
      </c>
      <c r="AR702" s="12">
        <f t="shared" si="580"/>
        <v>-4</v>
      </c>
      <c r="AS702" t="s">
        <v>5567</v>
      </c>
      <c r="AT702" t="str">
        <f t="shared" si="581"/>
        <v>생산완료(-4)</v>
      </c>
    </row>
    <row r="703" spans="2:46" x14ac:dyDescent="0.3">
      <c r="B703" s="2" t="s">
        <v>5418</v>
      </c>
      <c r="C703" s="7">
        <v>-4</v>
      </c>
      <c r="D703" s="2" t="s">
        <v>5408</v>
      </c>
      <c r="E703" s="2" t="s">
        <v>5409</v>
      </c>
      <c r="F703" s="2"/>
      <c r="G703" s="2" t="s">
        <v>5451</v>
      </c>
      <c r="H703" s="2" t="s">
        <v>2496</v>
      </c>
      <c r="I703" s="2" t="str">
        <f t="shared" si="572"/>
        <v>20241007-13150099-인쇄</v>
      </c>
      <c r="J703" s="2" t="str">
        <f t="shared" si="573"/>
        <v>20241007-13150099-합지</v>
      </c>
      <c r="K703" s="2" t="str">
        <f t="shared" si="574"/>
        <v>20241007-13150099-분단</v>
      </c>
      <c r="L703" s="2" t="str">
        <f t="shared" si="575"/>
        <v>20241007-13150099-제대</v>
      </c>
      <c r="M703" s="2" t="str">
        <f>VLOOKUP(H703, '쿼리1'!$A:$R, 17, 0)</f>
        <v>인쇄2도-이담채-380</v>
      </c>
      <c r="N703" s="2" t="str">
        <f>VLOOKUP(H703, '쿼리1'!$A:$P, 15, 0)</f>
        <v>나이론80</v>
      </c>
      <c r="O703" s="2">
        <v>13150099</v>
      </c>
      <c r="P703" s="2" t="str">
        <f>VLOOKUP(H703, '쿼리1'!$A:$R, 17, 0)</f>
        <v>인쇄2도-이담채-380</v>
      </c>
      <c r="Q703" s="4">
        <f>VLOOKUP(H703, '쿼리1'!$A:$U, 20, 0)</f>
        <v>21428</v>
      </c>
      <c r="R703" s="2" t="s">
        <v>31</v>
      </c>
      <c r="S703" s="2" t="s">
        <v>31</v>
      </c>
      <c r="T703" s="2" t="s">
        <v>5397</v>
      </c>
      <c r="U703" s="2" t="s">
        <v>31</v>
      </c>
      <c r="V703" s="3">
        <v>45576</v>
      </c>
      <c r="W703" s="3">
        <v>45579</v>
      </c>
      <c r="X703" s="6" t="str">
        <f t="shared" si="619"/>
        <v>+3</v>
      </c>
      <c r="Y703" s="3">
        <v>45581</v>
      </c>
      <c r="Z703" s="3">
        <v>45581</v>
      </c>
      <c r="AA703" s="6">
        <f t="shared" si="610"/>
        <v>0</v>
      </c>
      <c r="AB703" s="3" t="s">
        <v>5388</v>
      </c>
      <c r="AC703" s="2" t="s">
        <v>5388</v>
      </c>
      <c r="AD703" s="6" t="str">
        <f t="shared" ref="AD703:AD722" si="621">IFERROR(AC703-AB703, "X")</f>
        <v>X</v>
      </c>
      <c r="AE703" s="3">
        <v>45583</v>
      </c>
      <c r="AF703" s="3">
        <v>45587</v>
      </c>
      <c r="AG703" s="2" t="str">
        <f t="shared" ref="AG703:AG704" si="622">IFERROR(IF(AF703-AE703&gt;0, "+" &amp; (AF703-AE703), AF703-AE703), "X")</f>
        <v>+4</v>
      </c>
      <c r="AH703" s="3">
        <v>45587</v>
      </c>
      <c r="AI703" s="3">
        <f t="shared" ref="AI703:AI704" si="623">AE703</f>
        <v>45583</v>
      </c>
      <c r="AJ703" s="3"/>
      <c r="AK703" s="2">
        <f t="shared" si="576"/>
        <v>-4</v>
      </c>
      <c r="AL703" s="2" t="s">
        <v>5567</v>
      </c>
      <c r="AM703" s="2" t="str">
        <f t="shared" si="577"/>
        <v>생산완료(-4)</v>
      </c>
      <c r="AN703" s="9">
        <f t="shared" si="578"/>
        <v>45587</v>
      </c>
      <c r="AO703" s="9">
        <f t="shared" si="579"/>
        <v>45583</v>
      </c>
      <c r="AP703" s="9"/>
      <c r="AQ703" s="2">
        <f t="shared" si="595"/>
        <v>-4</v>
      </c>
      <c r="AR703" s="12">
        <f t="shared" si="580"/>
        <v>-4</v>
      </c>
      <c r="AS703" t="s">
        <v>5567</v>
      </c>
      <c r="AT703" t="str">
        <f t="shared" si="581"/>
        <v>생산완료(-4)</v>
      </c>
    </row>
    <row r="704" spans="2:46" x14ac:dyDescent="0.3">
      <c r="B704" s="2" t="s">
        <v>5418</v>
      </c>
      <c r="C704" s="7">
        <v>-4</v>
      </c>
      <c r="D704" s="2" t="s">
        <v>5408</v>
      </c>
      <c r="E704" s="2" t="s">
        <v>5409</v>
      </c>
      <c r="F704" s="2"/>
      <c r="G704" s="2" t="s">
        <v>5451</v>
      </c>
      <c r="H704" s="2" t="s">
        <v>2499</v>
      </c>
      <c r="I704" s="2" t="str">
        <f t="shared" si="572"/>
        <v>20241007-13150140-인쇄</v>
      </c>
      <c r="J704" s="2" t="str">
        <f t="shared" si="573"/>
        <v>20241007-13150140-합지</v>
      </c>
      <c r="K704" s="2" t="str">
        <f t="shared" si="574"/>
        <v>20241007-13150140-분단</v>
      </c>
      <c r="L704" s="2" t="str">
        <f t="shared" si="575"/>
        <v>20241007-13150140-제대</v>
      </c>
      <c r="M704" s="2" t="str">
        <f>VLOOKUP(H704, '쿼리1'!$A:$R, 17, 0)</f>
        <v>인쇄2도-이담채-470</v>
      </c>
      <c r="N704" s="2" t="str">
        <f>VLOOKUP(H704, '쿼리1'!$A:$P, 15, 0)</f>
        <v>나이론80</v>
      </c>
      <c r="O704" s="2">
        <v>13150140</v>
      </c>
      <c r="P704" s="2" t="str">
        <f>VLOOKUP(H704, '쿼리1'!$A:$R, 17, 0)</f>
        <v>인쇄2도-이담채-470</v>
      </c>
      <c r="Q704" s="4">
        <f>VLOOKUP(H704, '쿼리1'!$A:$U, 20, 0)</f>
        <v>12765</v>
      </c>
      <c r="R704" s="2" t="s">
        <v>31</v>
      </c>
      <c r="S704" s="2" t="s">
        <v>31</v>
      </c>
      <c r="T704" s="2" t="s">
        <v>5397</v>
      </c>
      <c r="U704" s="2" t="s">
        <v>31</v>
      </c>
      <c r="V704" s="3">
        <v>45576</v>
      </c>
      <c r="W704" s="3">
        <v>45579</v>
      </c>
      <c r="X704" s="6" t="str">
        <f t="shared" si="619"/>
        <v>+3</v>
      </c>
      <c r="Y704" s="3">
        <v>45581</v>
      </c>
      <c r="Z704" s="3">
        <v>45581</v>
      </c>
      <c r="AA704" s="6">
        <f t="shared" si="610"/>
        <v>0</v>
      </c>
      <c r="AB704" s="3" t="s">
        <v>5388</v>
      </c>
      <c r="AC704" s="2" t="s">
        <v>5388</v>
      </c>
      <c r="AD704" s="6" t="str">
        <f t="shared" si="621"/>
        <v>X</v>
      </c>
      <c r="AE704" s="3">
        <v>45583</v>
      </c>
      <c r="AF704" s="3">
        <v>45587</v>
      </c>
      <c r="AG704" s="2" t="str">
        <f t="shared" si="622"/>
        <v>+4</v>
      </c>
      <c r="AH704" s="3">
        <v>45587</v>
      </c>
      <c r="AI704" s="3">
        <f t="shared" si="623"/>
        <v>45583</v>
      </c>
      <c r="AJ704" s="3"/>
      <c r="AK704" s="2">
        <f t="shared" si="576"/>
        <v>-4</v>
      </c>
      <c r="AL704" s="2" t="s">
        <v>5567</v>
      </c>
      <c r="AM704" s="2" t="str">
        <f t="shared" si="577"/>
        <v>생산완료(-4)</v>
      </c>
      <c r="AN704" s="9">
        <f t="shared" si="578"/>
        <v>45587</v>
      </c>
      <c r="AO704" s="9">
        <f t="shared" si="579"/>
        <v>45583</v>
      </c>
      <c r="AP704" s="9"/>
      <c r="AQ704" s="2">
        <f t="shared" si="595"/>
        <v>-4</v>
      </c>
      <c r="AR704" s="12">
        <f t="shared" si="580"/>
        <v>-4</v>
      </c>
      <c r="AS704" t="s">
        <v>5567</v>
      </c>
      <c r="AT704" t="str">
        <f t="shared" si="581"/>
        <v>생산완료(-4)</v>
      </c>
    </row>
    <row r="705" spans="2:46" x14ac:dyDescent="0.3">
      <c r="B705" s="2" t="s">
        <v>5449</v>
      </c>
      <c r="C705" s="7">
        <v>21</v>
      </c>
      <c r="D705" s="2"/>
      <c r="E705" s="2" t="s">
        <v>5408</v>
      </c>
      <c r="F705" s="2"/>
      <c r="G705" s="2"/>
      <c r="H705" s="2" t="s">
        <v>1383</v>
      </c>
      <c r="I705" s="2" t="str">
        <f t="shared" si="572"/>
        <v>20241007-13160151-인쇄</v>
      </c>
      <c r="J705" s="2" t="str">
        <f t="shared" si="573"/>
        <v>20241007-13160151-합지</v>
      </c>
      <c r="K705" s="2" t="str">
        <f t="shared" si="574"/>
        <v>20241007-13160151-분단</v>
      </c>
      <c r="L705" s="2" t="str">
        <f t="shared" si="575"/>
        <v>20241007-13160151-제대</v>
      </c>
      <c r="M705" s="2" t="str">
        <f>VLOOKUP(H705, '쿼리1'!$A:$R, 17, 0)</f>
        <v>3도-냉동옛날고명지단(적색냉동마크)700g</v>
      </c>
      <c r="N705" s="2" t="str">
        <f>VLOOKUP(H705, '쿼리1'!$A:$P, 15, 0)</f>
        <v>[구이 2-10]나이론(자동포장용)100</v>
      </c>
      <c r="O705" s="2">
        <v>13160151</v>
      </c>
      <c r="P705" s="2" t="str">
        <f>VLOOKUP(H705, '쿼리1'!$A:$R, 17, 0)</f>
        <v>3도-냉동옛날고명지단(적색냉동마크)700g</v>
      </c>
      <c r="Q705" s="4">
        <f>VLOOKUP(H705, '쿼리1'!$A:$U, 20, 0)</f>
        <v>25000</v>
      </c>
      <c r="R705" s="2" t="s">
        <v>5397</v>
      </c>
      <c r="S705" s="2" t="s">
        <v>31</v>
      </c>
      <c r="T705" s="2" t="s">
        <v>5397</v>
      </c>
      <c r="U705" s="2" t="s">
        <v>5397</v>
      </c>
      <c r="V705" s="2" t="s">
        <v>5388</v>
      </c>
      <c r="W705" s="3" t="s">
        <v>5388</v>
      </c>
      <c r="X705" s="6" t="str">
        <f>IFERROR(W705-V705, "X")</f>
        <v>X</v>
      </c>
      <c r="Y705" s="3">
        <v>45576</v>
      </c>
      <c r="Z705" s="3">
        <v>45579</v>
      </c>
      <c r="AA705" s="6" t="str">
        <f t="shared" si="610"/>
        <v>+3</v>
      </c>
      <c r="AB705" s="2" t="s">
        <v>5388</v>
      </c>
      <c r="AC705" s="2" t="s">
        <v>5388</v>
      </c>
      <c r="AD705" s="6" t="str">
        <f t="shared" si="621"/>
        <v>X</v>
      </c>
      <c r="AE705" s="2" t="s">
        <v>5388</v>
      </c>
      <c r="AF705" s="2" t="s">
        <v>5388</v>
      </c>
      <c r="AG705" s="2" t="str">
        <f>IFERROR(AF705-AE705, "X")</f>
        <v>X</v>
      </c>
      <c r="AH705" s="3">
        <v>45579</v>
      </c>
      <c r="AI705" s="3">
        <v>45600</v>
      </c>
      <c r="AJ705" s="3"/>
      <c r="AK705" s="2" t="str">
        <f t="shared" si="576"/>
        <v>+21</v>
      </c>
      <c r="AL705" s="2" t="s">
        <v>5567</v>
      </c>
      <c r="AM705" s="2" t="str">
        <f t="shared" si="577"/>
        <v>생산완료(+21)</v>
      </c>
      <c r="AN705" s="9">
        <f t="shared" si="578"/>
        <v>45643</v>
      </c>
      <c r="AO705" s="9">
        <f t="shared" si="579"/>
        <v>45652</v>
      </c>
      <c r="AP705" s="9"/>
      <c r="AQ705" s="2">
        <f t="shared" si="595"/>
        <v>9</v>
      </c>
      <c r="AR705" s="12" t="str">
        <f t="shared" si="580"/>
        <v>+9</v>
      </c>
      <c r="AS705" t="s">
        <v>5567</v>
      </c>
      <c r="AT705" t="str">
        <f t="shared" si="581"/>
        <v>생산완료(+9)</v>
      </c>
    </row>
    <row r="706" spans="2:46" x14ac:dyDescent="0.3">
      <c r="B706" s="2" t="s">
        <v>5636</v>
      </c>
      <c r="C706" s="8">
        <v>-56</v>
      </c>
      <c r="D706" s="2"/>
      <c r="E706" s="2"/>
      <c r="F706" s="2"/>
      <c r="G706" s="2"/>
      <c r="H706" s="2" t="s">
        <v>5269</v>
      </c>
      <c r="I706" s="2" t="str">
        <f t="shared" si="572"/>
        <v>20241007-1317N0109-인쇄</v>
      </c>
      <c r="J706" s="2" t="str">
        <f t="shared" si="573"/>
        <v>20241007-1317N0109-합지</v>
      </c>
      <c r="K706" s="2" t="str">
        <f t="shared" si="574"/>
        <v>20241007-1317N0109-분단</v>
      </c>
      <c r="L706" s="2" t="str">
        <f t="shared" si="575"/>
        <v>20241007-1317N0109-제대</v>
      </c>
      <c r="M706" s="2" t="str">
        <f>VLOOKUP(H706, '쿼리1'!$A:$R, 17, 0)</f>
        <v>무지</v>
      </c>
      <c r="N706" s="2" t="str">
        <f>VLOOKUP(H706, '쿼리1'!$A:$P, 15, 0)</f>
        <v>정전기70</v>
      </c>
      <c r="O706" s="2" t="s">
        <v>5769</v>
      </c>
      <c r="P706" s="2" t="str">
        <f>VLOOKUP(H706, '쿼리1'!$A:$R, 17, 0)</f>
        <v>무지</v>
      </c>
      <c r="Q706" s="4">
        <f>VLOOKUP(H706, '쿼리1'!$A:$U, 20, 0)</f>
        <v>5000</v>
      </c>
      <c r="R706" s="2" t="s">
        <v>5397</v>
      </c>
      <c r="S706" s="2" t="s">
        <v>5397</v>
      </c>
      <c r="T706" s="2" t="s">
        <v>5397</v>
      </c>
      <c r="U706" s="2" t="s">
        <v>5397</v>
      </c>
      <c r="V706" s="2" t="s">
        <v>5388</v>
      </c>
      <c r="W706" s="2" t="s">
        <v>5388</v>
      </c>
      <c r="X706" s="6" t="str">
        <f>IFERROR(W706-V706, "X")</f>
        <v>X</v>
      </c>
      <c r="Y706" s="2" t="s">
        <v>5388</v>
      </c>
      <c r="Z706" s="2" t="s">
        <v>5388</v>
      </c>
      <c r="AA706" s="6" t="str">
        <f t="shared" ref="AA706:AA716" si="624">IFERROR(Z706-Y706, "X")</f>
        <v>X</v>
      </c>
      <c r="AB706" s="2" t="s">
        <v>5388</v>
      </c>
      <c r="AC706" s="2" t="s">
        <v>5388</v>
      </c>
      <c r="AD706" s="6" t="str">
        <f t="shared" si="621"/>
        <v>X</v>
      </c>
      <c r="AE706" s="2" t="s">
        <v>5388</v>
      </c>
      <c r="AF706" s="2" t="s">
        <v>5388</v>
      </c>
      <c r="AG706" s="2" t="str">
        <f>IFERROR(AF706-AE706, "X")</f>
        <v>X</v>
      </c>
      <c r="AH706" s="2" t="s">
        <v>5388</v>
      </c>
      <c r="AI706" s="3">
        <v>45600</v>
      </c>
      <c r="AJ706" s="3">
        <f t="shared" ref="AJ706:AJ707" ca="1" si="625">TODAY()</f>
        <v>45656</v>
      </c>
      <c r="AK706" s="2">
        <f t="shared" si="576"/>
        <v>-56</v>
      </c>
      <c r="AL706" s="2" t="str">
        <f>IF(C706&lt;0, "진행중", "지연")</f>
        <v>진행중</v>
      </c>
      <c r="AM706" s="2" t="str">
        <f t="shared" si="577"/>
        <v>진행중(-56)</v>
      </c>
      <c r="AN706" s="9">
        <f t="shared" si="578"/>
        <v>0</v>
      </c>
      <c r="AO706" s="9">
        <f t="shared" si="579"/>
        <v>45600</v>
      </c>
      <c r="AP706" s="9">
        <f t="shared" ref="AP706:AP707" ca="1" si="626">TODAY()</f>
        <v>45656</v>
      </c>
      <c r="AQ706" s="6">
        <f t="shared" ref="AQ706:AQ707" ca="1" si="627">AO706-AP706</f>
        <v>-56</v>
      </c>
      <c r="AR706" s="12">
        <f t="shared" ca="1" si="580"/>
        <v>-56</v>
      </c>
      <c r="AS706" t="str">
        <f t="shared" ref="AS706:AS707" ca="1" si="628">IF(AQ706&lt;0, "진행중", "지연")</f>
        <v>진행중</v>
      </c>
      <c r="AT706" t="str">
        <f t="shared" ca="1" si="581"/>
        <v>진행중(-56)</v>
      </c>
    </row>
    <row r="707" spans="2:46" x14ac:dyDescent="0.3">
      <c r="B707" s="2" t="s">
        <v>5636</v>
      </c>
      <c r="C707" s="8">
        <v>-56</v>
      </c>
      <c r="D707" s="2"/>
      <c r="E707" s="2"/>
      <c r="F707" s="2"/>
      <c r="G707" s="2"/>
      <c r="H707" s="2" t="s">
        <v>5274</v>
      </c>
      <c r="I707" s="2" t="str">
        <f t="shared" si="572"/>
        <v>20241007-1318N0046-인쇄</v>
      </c>
      <c r="J707" s="2" t="str">
        <f t="shared" si="573"/>
        <v>20241007-1318N0046-합지</v>
      </c>
      <c r="K707" s="2" t="str">
        <f t="shared" si="574"/>
        <v>20241007-1318N0046-분단</v>
      </c>
      <c r="L707" s="2" t="str">
        <f t="shared" si="575"/>
        <v>20241007-1318N0046-제대</v>
      </c>
      <c r="M707" s="2" t="str">
        <f>VLOOKUP(H707, '쿼리1'!$A:$R, 17, 0)</f>
        <v>무지</v>
      </c>
      <c r="N707" s="2" t="str">
        <f>VLOOKUP(H707, '쿼리1'!$A:$P, 15, 0)</f>
        <v>정전기70</v>
      </c>
      <c r="O707" s="2" t="s">
        <v>5770</v>
      </c>
      <c r="P707" s="2" t="str">
        <f>VLOOKUP(H707, '쿼리1'!$A:$R, 17, 0)</f>
        <v>무지</v>
      </c>
      <c r="Q707" s="4">
        <f>VLOOKUP(H707, '쿼리1'!$A:$U, 20, 0)</f>
        <v>5000</v>
      </c>
      <c r="R707" s="2" t="s">
        <v>5397</v>
      </c>
      <c r="S707" s="2" t="s">
        <v>5397</v>
      </c>
      <c r="T707" s="2" t="s">
        <v>5397</v>
      </c>
      <c r="U707" s="2" t="s">
        <v>5397</v>
      </c>
      <c r="V707" s="2" t="s">
        <v>5388</v>
      </c>
      <c r="W707" s="2" t="s">
        <v>5388</v>
      </c>
      <c r="X707" s="6" t="str">
        <f>IFERROR(W707-V707, "X")</f>
        <v>X</v>
      </c>
      <c r="Y707" s="2" t="s">
        <v>5388</v>
      </c>
      <c r="Z707" s="2" t="s">
        <v>5388</v>
      </c>
      <c r="AA707" s="6" t="str">
        <f t="shared" si="624"/>
        <v>X</v>
      </c>
      <c r="AB707" s="2" t="s">
        <v>5388</v>
      </c>
      <c r="AC707" s="2" t="s">
        <v>5388</v>
      </c>
      <c r="AD707" s="6" t="str">
        <f t="shared" si="621"/>
        <v>X</v>
      </c>
      <c r="AE707" s="2" t="s">
        <v>5388</v>
      </c>
      <c r="AF707" s="2" t="s">
        <v>5388</v>
      </c>
      <c r="AG707" s="2" t="str">
        <f>IFERROR(AF707-AE707, "X")</f>
        <v>X</v>
      </c>
      <c r="AH707" s="2" t="s">
        <v>5388</v>
      </c>
      <c r="AI707" s="3">
        <v>45600</v>
      </c>
      <c r="AJ707" s="3">
        <f t="shared" ca="1" si="625"/>
        <v>45656</v>
      </c>
      <c r="AK707" s="2">
        <f t="shared" si="576"/>
        <v>-56</v>
      </c>
      <c r="AL707" s="2" t="str">
        <f>IF(C707&lt;0, "진행중", "지연")</f>
        <v>진행중</v>
      </c>
      <c r="AM707" s="2" t="str">
        <f t="shared" si="577"/>
        <v>진행중(-56)</v>
      </c>
      <c r="AN707" s="9">
        <f t="shared" si="578"/>
        <v>0</v>
      </c>
      <c r="AO707" s="9">
        <f t="shared" si="579"/>
        <v>45600</v>
      </c>
      <c r="AP707" s="9">
        <f t="shared" ca="1" si="626"/>
        <v>45656</v>
      </c>
      <c r="AQ707" s="6">
        <f t="shared" ca="1" si="627"/>
        <v>-56</v>
      </c>
      <c r="AR707" s="12">
        <f t="shared" ca="1" si="580"/>
        <v>-56</v>
      </c>
      <c r="AS707" t="str">
        <f t="shared" ca="1" si="628"/>
        <v>진행중</v>
      </c>
      <c r="AT707" t="str">
        <f t="shared" ca="1" si="581"/>
        <v>진행중(-56)</v>
      </c>
    </row>
    <row r="708" spans="2:46" x14ac:dyDescent="0.3">
      <c r="B708" s="2" t="s">
        <v>5409</v>
      </c>
      <c r="C708" s="7">
        <v>0</v>
      </c>
      <c r="D708" s="2" t="s">
        <v>5408</v>
      </c>
      <c r="E708" s="2"/>
      <c r="F708" s="2"/>
      <c r="G708" s="2" t="s">
        <v>5409</v>
      </c>
      <c r="H708" s="2" t="s">
        <v>3773</v>
      </c>
      <c r="I708" s="2" t="str">
        <f t="shared" si="572"/>
        <v>20241007-2000138433-인쇄</v>
      </c>
      <c r="J708" s="2" t="str">
        <f t="shared" si="573"/>
        <v>20241007-2000138433-합지</v>
      </c>
      <c r="K708" s="2" t="str">
        <f t="shared" si="574"/>
        <v>20241007-2000138433-분단</v>
      </c>
      <c r="L708" s="2" t="str">
        <f t="shared" si="575"/>
        <v>20241007-2000138433-제대</v>
      </c>
      <c r="M708" s="2" t="str">
        <f>VLOOKUP(H708, '쿼리1'!$A:$R, 17, 0)</f>
        <v>1도(먹색)-디저트39)딥초코가나슈마카롱(냉동)</v>
      </c>
      <c r="N708" s="2" t="str">
        <f>VLOOKUP(H708, '쿼리1'!$A:$P, 15, 0)</f>
        <v>OPP(투명)30</v>
      </c>
      <c r="O708" s="2">
        <v>2000138433</v>
      </c>
      <c r="P708" s="2" t="str">
        <f>VLOOKUP(H708, '쿼리1'!$A:$R, 17, 0)</f>
        <v>1도(먹색)-디저트39)딥초코가나슈마카롱(냉동)</v>
      </c>
      <c r="Q708" s="4">
        <f>VLOOKUP(H708, '쿼리1'!$A:$U, 20, 0)</f>
        <v>33333</v>
      </c>
      <c r="R708" s="2" t="s">
        <v>31</v>
      </c>
      <c r="S708" s="2" t="s">
        <v>5397</v>
      </c>
      <c r="T708" s="2" t="s">
        <v>5397</v>
      </c>
      <c r="U708" s="2" t="s">
        <v>31</v>
      </c>
      <c r="V708" s="3">
        <v>45576</v>
      </c>
      <c r="W708" s="3">
        <v>45579</v>
      </c>
      <c r="X708" s="6" t="str">
        <f t="shared" ref="X708:X710" si="629">IFERROR(IF(W708-V708&gt;0, "+" &amp; (W708-V708), W708-V708), "X")</f>
        <v>+3</v>
      </c>
      <c r="Y708" s="2" t="s">
        <v>5388</v>
      </c>
      <c r="Z708" s="3" t="s">
        <v>5388</v>
      </c>
      <c r="AA708" s="6" t="str">
        <f t="shared" si="624"/>
        <v>X</v>
      </c>
      <c r="AB708" s="3" t="s">
        <v>5388</v>
      </c>
      <c r="AC708" s="2" t="s">
        <v>5388</v>
      </c>
      <c r="AD708" s="6" t="str">
        <f t="shared" si="621"/>
        <v>X</v>
      </c>
      <c r="AE708" s="3">
        <v>45580</v>
      </c>
      <c r="AF708" s="3">
        <v>45580</v>
      </c>
      <c r="AG708" s="2">
        <f t="shared" ref="AG708:AG710" si="630">IFERROR(IF(AF708-AE708&gt;0, "+" &amp; (AF708-AE708), AF708-AE708), "X")</f>
        <v>0</v>
      </c>
      <c r="AH708" s="3">
        <v>45580</v>
      </c>
      <c r="AI708" s="3">
        <f t="shared" ref="AI708:AI710" si="631">AE708</f>
        <v>45580</v>
      </c>
      <c r="AJ708" s="3"/>
      <c r="AK708" s="2">
        <f t="shared" si="576"/>
        <v>0</v>
      </c>
      <c r="AL708" s="2" t="s">
        <v>5567</v>
      </c>
      <c r="AM708" s="2" t="str">
        <f t="shared" si="577"/>
        <v>생산완료(0)</v>
      </c>
      <c r="AN708" s="9">
        <f t="shared" si="578"/>
        <v>45580</v>
      </c>
      <c r="AO708" s="9">
        <f t="shared" si="579"/>
        <v>45580</v>
      </c>
      <c r="AP708" s="9"/>
      <c r="AQ708" s="2">
        <f t="shared" ref="AQ708:AQ710" si="632">AO708-AN708</f>
        <v>0</v>
      </c>
      <c r="AR708" s="12">
        <f t="shared" si="580"/>
        <v>0</v>
      </c>
      <c r="AS708" t="s">
        <v>5567</v>
      </c>
      <c r="AT708" t="str">
        <f t="shared" si="581"/>
        <v>생산완료(0)</v>
      </c>
    </row>
    <row r="709" spans="2:46" x14ac:dyDescent="0.3">
      <c r="B709" s="2" t="s">
        <v>5506</v>
      </c>
      <c r="C709" s="7">
        <v>-17</v>
      </c>
      <c r="D709" s="2" t="s">
        <v>5416</v>
      </c>
      <c r="E709" s="2"/>
      <c r="F709" s="2"/>
      <c r="G709" s="2" t="s">
        <v>5425</v>
      </c>
      <c r="H709" s="2" t="s">
        <v>514</v>
      </c>
      <c r="I709" s="2" t="str">
        <f t="shared" si="572"/>
        <v>20241007-2000144960-인쇄</v>
      </c>
      <c r="J709" s="2" t="str">
        <f t="shared" si="573"/>
        <v>20241007-2000144960-합지</v>
      </c>
      <c r="K709" s="2" t="str">
        <f t="shared" si="574"/>
        <v>20241007-2000144960-분단</v>
      </c>
      <c r="L709" s="2" t="str">
        <f t="shared" si="575"/>
        <v>20241007-2000144960-제대</v>
      </c>
      <c r="M709" s="2" t="str">
        <f>VLOOKUP(H709, '쿼리1'!$A:$R, 17, 0)</f>
        <v>1도-마호가니 접착식(150x200)</v>
      </c>
      <c r="N709" s="2" t="str">
        <f>VLOOKUP(H709, '쿼리1'!$A:$P, 15, 0)</f>
        <v>OPP30</v>
      </c>
      <c r="O709" s="2">
        <v>2000144960</v>
      </c>
      <c r="P709" s="2" t="str">
        <f>VLOOKUP(H709, '쿼리1'!$A:$R, 17, 0)</f>
        <v>1도-마호가니 접착식(150x200)</v>
      </c>
      <c r="Q709" s="4">
        <f>VLOOKUP(H709, '쿼리1'!$A:$U, 20, 0)</f>
        <v>40000</v>
      </c>
      <c r="R709" s="2" t="s">
        <v>31</v>
      </c>
      <c r="S709" s="2" t="s">
        <v>5397</v>
      </c>
      <c r="T709" s="2" t="s">
        <v>5397</v>
      </c>
      <c r="U709" s="2" t="s">
        <v>31</v>
      </c>
      <c r="V709" s="3">
        <v>45576</v>
      </c>
      <c r="W709" s="3">
        <v>45574</v>
      </c>
      <c r="X709" s="6">
        <f t="shared" si="629"/>
        <v>-2</v>
      </c>
      <c r="Y709" s="2" t="s">
        <v>5388</v>
      </c>
      <c r="Z709" s="3" t="s">
        <v>5388</v>
      </c>
      <c r="AA709" s="6" t="str">
        <f t="shared" si="624"/>
        <v>X</v>
      </c>
      <c r="AB709" s="3" t="s">
        <v>5388</v>
      </c>
      <c r="AC709" s="2" t="s">
        <v>5388</v>
      </c>
      <c r="AD709" s="6" t="str">
        <f t="shared" si="621"/>
        <v>X</v>
      </c>
      <c r="AE709" s="3">
        <v>45580</v>
      </c>
      <c r="AF709" s="3">
        <v>45597</v>
      </c>
      <c r="AG709" s="2" t="str">
        <f t="shared" si="630"/>
        <v>+17</v>
      </c>
      <c r="AH709" s="3">
        <v>45597</v>
      </c>
      <c r="AI709" s="3">
        <f t="shared" si="631"/>
        <v>45580</v>
      </c>
      <c r="AJ709" s="3"/>
      <c r="AK709" s="2">
        <f t="shared" si="576"/>
        <v>-17</v>
      </c>
      <c r="AL709" s="2" t="s">
        <v>5567</v>
      </c>
      <c r="AM709" s="2" t="str">
        <f t="shared" si="577"/>
        <v>생산완료(-17)</v>
      </c>
      <c r="AN709" s="9">
        <f t="shared" si="578"/>
        <v>45597</v>
      </c>
      <c r="AO709" s="9">
        <f t="shared" si="579"/>
        <v>45580</v>
      </c>
      <c r="AP709" s="9"/>
      <c r="AQ709" s="2">
        <f t="shared" si="632"/>
        <v>-17</v>
      </c>
      <c r="AR709" s="12">
        <f t="shared" si="580"/>
        <v>-17</v>
      </c>
      <c r="AS709" t="s">
        <v>5567</v>
      </c>
      <c r="AT709" t="str">
        <f t="shared" si="581"/>
        <v>생산완료(-17)</v>
      </c>
    </row>
    <row r="710" spans="2:46" x14ac:dyDescent="0.3">
      <c r="B710" s="2" t="s">
        <v>5405</v>
      </c>
      <c r="C710" s="7">
        <v>-1</v>
      </c>
      <c r="D710" s="2" t="s">
        <v>5405</v>
      </c>
      <c r="E710" s="2"/>
      <c r="F710" s="2"/>
      <c r="G710" s="2" t="s">
        <v>5412</v>
      </c>
      <c r="H710" s="2" t="s">
        <v>3861</v>
      </c>
      <c r="I710" s="2" t="str">
        <f t="shared" ref="I710:I773" si="633">_xlfn.CONCAT(H710, "-", "인쇄")</f>
        <v>20241007-2000145348-인쇄</v>
      </c>
      <c r="J710" s="2" t="str">
        <f t="shared" ref="J710:J773" si="634">_xlfn.CONCAT(H710, "-", "합지")</f>
        <v>20241007-2000145348-합지</v>
      </c>
      <c r="K710" s="2" t="str">
        <f t="shared" ref="K710:K773" si="635">_xlfn.CONCAT(H710, "-", "분단")</f>
        <v>20241007-2000145348-분단</v>
      </c>
      <c r="L710" s="2" t="str">
        <f t="shared" ref="L710:L773" si="636">_xlfn.CONCAT(H710, "-", "제대")</f>
        <v>20241007-2000145348-제대</v>
      </c>
      <c r="M710" s="2" t="str">
        <f>VLOOKUP(H710, '쿼리1'!$A:$R, 17, 0)</f>
        <v>1도(백색)-미꼬마카롱)오레오크림치즈마카롱(냉동)</v>
      </c>
      <c r="N710" s="2" t="str">
        <f>VLOOKUP(H710, '쿼리1'!$A:$P, 15, 0)</f>
        <v>OPP(투명)30</v>
      </c>
      <c r="O710" s="2">
        <v>2000145348</v>
      </c>
      <c r="P710" s="2" t="str">
        <f>VLOOKUP(H710, '쿼리1'!$A:$R, 17, 0)</f>
        <v>1도(백색)-미꼬마카롱)오레오크림치즈마카롱(냉동)</v>
      </c>
      <c r="Q710" s="4">
        <f>VLOOKUP(H710, '쿼리1'!$A:$U, 20, 0)</f>
        <v>33333</v>
      </c>
      <c r="R710" s="2" t="s">
        <v>31</v>
      </c>
      <c r="S710" s="2" t="s">
        <v>5397</v>
      </c>
      <c r="T710" s="2" t="s">
        <v>5397</v>
      </c>
      <c r="U710" s="2" t="s">
        <v>31</v>
      </c>
      <c r="V710" s="3">
        <v>45576</v>
      </c>
      <c r="W710" s="3">
        <v>45575</v>
      </c>
      <c r="X710" s="6">
        <f t="shared" si="629"/>
        <v>-1</v>
      </c>
      <c r="Y710" s="2" t="s">
        <v>5388</v>
      </c>
      <c r="Z710" s="3" t="s">
        <v>5388</v>
      </c>
      <c r="AA710" s="6" t="str">
        <f t="shared" si="624"/>
        <v>X</v>
      </c>
      <c r="AB710" s="3" t="s">
        <v>5388</v>
      </c>
      <c r="AC710" s="2" t="s">
        <v>5388</v>
      </c>
      <c r="AD710" s="6" t="str">
        <f t="shared" si="621"/>
        <v>X</v>
      </c>
      <c r="AE710" s="3">
        <v>45580</v>
      </c>
      <c r="AF710" s="3">
        <v>45581</v>
      </c>
      <c r="AG710" s="2" t="str">
        <f t="shared" si="630"/>
        <v>+1</v>
      </c>
      <c r="AH710" s="3">
        <v>45581</v>
      </c>
      <c r="AI710" s="3">
        <f t="shared" si="631"/>
        <v>45580</v>
      </c>
      <c r="AJ710" s="3"/>
      <c r="AK710" s="2">
        <f t="shared" ref="AK710:AK773" si="637">IF(C710&gt;0, "+"&amp;C710, C710)</f>
        <v>-1</v>
      </c>
      <c r="AL710" s="2" t="s">
        <v>5567</v>
      </c>
      <c r="AM710" s="2" t="str">
        <f t="shared" si="577"/>
        <v>생산완료(-1)</v>
      </c>
      <c r="AN710" s="9">
        <f t="shared" si="578"/>
        <v>45581</v>
      </c>
      <c r="AO710" s="9">
        <f t="shared" si="579"/>
        <v>45580</v>
      </c>
      <c r="AP710" s="9"/>
      <c r="AQ710" s="2">
        <f t="shared" si="632"/>
        <v>-1</v>
      </c>
      <c r="AR710" s="12">
        <f t="shared" si="580"/>
        <v>-1</v>
      </c>
      <c r="AS710" t="s">
        <v>5567</v>
      </c>
      <c r="AT710" t="str">
        <f t="shared" si="581"/>
        <v>생산완료(-1)</v>
      </c>
    </row>
    <row r="711" spans="2:46" x14ac:dyDescent="0.3">
      <c r="B711" s="2" t="s">
        <v>5635</v>
      </c>
      <c r="C711" s="8">
        <v>-55</v>
      </c>
      <c r="D711" s="2"/>
      <c r="E711" s="2"/>
      <c r="F711" s="2"/>
      <c r="G711" s="2"/>
      <c r="H711" s="2" t="s">
        <v>877</v>
      </c>
      <c r="I711" s="2" t="str">
        <f t="shared" si="633"/>
        <v>20241007-2000151995-인쇄</v>
      </c>
      <c r="J711" s="2" t="str">
        <f t="shared" si="634"/>
        <v>20241007-2000151995-합지</v>
      </c>
      <c r="K711" s="2" t="str">
        <f t="shared" si="635"/>
        <v>20241007-2000151995-분단</v>
      </c>
      <c r="L711" s="2" t="str">
        <f t="shared" si="636"/>
        <v>20241007-2000151995-제대</v>
      </c>
      <c r="M711" s="2" t="str">
        <f>VLOOKUP(H711, '쿼리1'!$A:$R, 17, 0)</f>
        <v>1도-분리배출(수산물10kg)</v>
      </c>
      <c r="N711" s="2" t="str">
        <f>VLOOKUP(H711, '쿼리1'!$A:$P, 15, 0)</f>
        <v>PE튜브(투명)40=1도-분리배출(수산물10kg)</v>
      </c>
      <c r="O711" s="2">
        <v>2000151995</v>
      </c>
      <c r="P711" s="2" t="str">
        <f>VLOOKUP(H711, '쿼리1'!$A:$R, 17, 0)</f>
        <v>1도-분리배출(수산물10kg)</v>
      </c>
      <c r="Q711" s="4">
        <f>VLOOKUP(H711, '쿼리1'!$A:$U, 20, 0)</f>
        <v>40000</v>
      </c>
      <c r="R711" s="2" t="s">
        <v>5397</v>
      </c>
      <c r="S711" s="2" t="s">
        <v>5397</v>
      </c>
      <c r="T711" s="2" t="s">
        <v>5397</v>
      </c>
      <c r="U711" s="2" t="s">
        <v>5397</v>
      </c>
      <c r="V711" s="2" t="s">
        <v>5388</v>
      </c>
      <c r="W711" s="2" t="s">
        <v>5388</v>
      </c>
      <c r="X711" s="6" t="str">
        <f t="shared" ref="X711:X727" si="638">IFERROR(W711-V711, "X")</f>
        <v>X</v>
      </c>
      <c r="Y711" s="2" t="s">
        <v>5388</v>
      </c>
      <c r="Z711" s="2" t="s">
        <v>5388</v>
      </c>
      <c r="AA711" s="6" t="str">
        <f t="shared" si="624"/>
        <v>X</v>
      </c>
      <c r="AB711" s="2" t="s">
        <v>5388</v>
      </c>
      <c r="AC711" s="2" t="s">
        <v>5388</v>
      </c>
      <c r="AD711" s="6" t="str">
        <f t="shared" si="621"/>
        <v>X</v>
      </c>
      <c r="AE711" s="2" t="s">
        <v>5388</v>
      </c>
      <c r="AF711" s="2" t="s">
        <v>5388</v>
      </c>
      <c r="AG711" s="2" t="str">
        <f>IFERROR(AF711-AE711, "X")</f>
        <v>X</v>
      </c>
      <c r="AH711" s="2" t="s">
        <v>5388</v>
      </c>
      <c r="AI711" s="3">
        <v>45601</v>
      </c>
      <c r="AJ711" s="3">
        <f t="shared" ref="AJ711:AJ712" ca="1" si="639">TODAY()</f>
        <v>45656</v>
      </c>
      <c r="AK711" s="2">
        <f t="shared" si="637"/>
        <v>-55</v>
      </c>
      <c r="AL711" s="2" t="str">
        <f>IF(C711&lt;0, "진행중", "지연")</f>
        <v>진행중</v>
      </c>
      <c r="AM711" s="2" t="str">
        <f t="shared" ref="AM711:AM774" si="640">_xlfn.CONCAT(AL711, "(", AK711, ")")</f>
        <v>진행중(-55)</v>
      </c>
      <c r="AN711" s="9">
        <f t="shared" ref="AN711:AN774" si="641">_xlfn.MAXIFS($AH$6:$AH$2358, $O$6:$O$2358, O711)</f>
        <v>0</v>
      </c>
      <c r="AO711" s="9">
        <f t="shared" ref="AO711:AO774" si="642">_xlfn.MAXIFS($AI$6:$AI$2358, $O$6:$O$2358, O711)</f>
        <v>45639</v>
      </c>
      <c r="AP711" s="9">
        <f t="shared" ref="AP711:AP712" ca="1" si="643">TODAY()</f>
        <v>45656</v>
      </c>
      <c r="AQ711" s="6">
        <f t="shared" ref="AQ711:AQ712" ca="1" si="644">AO711-AP711</f>
        <v>-17</v>
      </c>
      <c r="AR711" s="12">
        <f t="shared" ref="AR711:AR774" ca="1" si="645">IF(AQ711&gt;0, "+"&amp;AQ711, AQ711)</f>
        <v>-17</v>
      </c>
      <c r="AS711" t="str">
        <f t="shared" ref="AS711:AS712" ca="1" si="646">IF(AQ711&lt;0, "진행중", "지연")</f>
        <v>진행중</v>
      </c>
      <c r="AT711" t="str">
        <f t="shared" ref="AT711:AT774" ca="1" si="647">_xlfn.CONCAT(AS711, "(", AR711, ")")</f>
        <v>진행중(-17)</v>
      </c>
    </row>
    <row r="712" spans="2:46" x14ac:dyDescent="0.3">
      <c r="B712" s="2" t="s">
        <v>5635</v>
      </c>
      <c r="C712" s="8">
        <v>-55</v>
      </c>
      <c r="D712" s="2"/>
      <c r="E712" s="2"/>
      <c r="F712" s="2"/>
      <c r="G712" s="2"/>
      <c r="H712" s="2" t="s">
        <v>885</v>
      </c>
      <c r="I712" s="2" t="str">
        <f t="shared" si="633"/>
        <v>20241007-2000165164-인쇄</v>
      </c>
      <c r="J712" s="2" t="str">
        <f t="shared" si="634"/>
        <v>20241007-2000165164-합지</v>
      </c>
      <c r="K712" s="2" t="str">
        <f t="shared" si="635"/>
        <v>20241007-2000165164-분단</v>
      </c>
      <c r="L712" s="2" t="str">
        <f t="shared" si="636"/>
        <v>20241007-2000165164-제대</v>
      </c>
      <c r="M712" s="2" t="str">
        <f>VLOOKUP(H712, '쿼리1'!$A:$R, 17, 0)</f>
        <v>무지(버거킹-투명)</v>
      </c>
      <c r="N712" s="2" t="str">
        <f>VLOOKUP(H712, '쿼리1'!$A:$P, 15, 0)</f>
        <v>PE튜브(투명)45</v>
      </c>
      <c r="O712" s="2">
        <v>2000165164</v>
      </c>
      <c r="P712" s="2" t="str">
        <f>VLOOKUP(H712, '쿼리1'!$A:$R, 17, 0)</f>
        <v>무지(버거킹-투명)</v>
      </c>
      <c r="Q712" s="4">
        <f>VLOOKUP(H712, '쿼리1'!$A:$U, 20, 0)</f>
        <v>20000</v>
      </c>
      <c r="R712" s="2" t="s">
        <v>5397</v>
      </c>
      <c r="S712" s="2" t="s">
        <v>5397</v>
      </c>
      <c r="T712" s="2" t="s">
        <v>5397</v>
      </c>
      <c r="U712" s="2" t="s">
        <v>5397</v>
      </c>
      <c r="V712" s="2" t="s">
        <v>5388</v>
      </c>
      <c r="W712" s="2" t="s">
        <v>5388</v>
      </c>
      <c r="X712" s="6" t="str">
        <f t="shared" si="638"/>
        <v>X</v>
      </c>
      <c r="Y712" s="2" t="s">
        <v>5388</v>
      </c>
      <c r="Z712" s="2" t="s">
        <v>5388</v>
      </c>
      <c r="AA712" s="6" t="str">
        <f t="shared" si="624"/>
        <v>X</v>
      </c>
      <c r="AB712" s="2" t="s">
        <v>5388</v>
      </c>
      <c r="AC712" s="2" t="s">
        <v>5388</v>
      </c>
      <c r="AD712" s="6" t="str">
        <f t="shared" si="621"/>
        <v>X</v>
      </c>
      <c r="AE712" s="2" t="s">
        <v>5388</v>
      </c>
      <c r="AF712" s="2" t="s">
        <v>5388</v>
      </c>
      <c r="AG712" s="2" t="str">
        <f>IFERROR(AF712-AE712, "X")</f>
        <v>X</v>
      </c>
      <c r="AH712" s="2" t="s">
        <v>5388</v>
      </c>
      <c r="AI712" s="3">
        <v>45601</v>
      </c>
      <c r="AJ712" s="3">
        <f t="shared" ca="1" si="639"/>
        <v>45656</v>
      </c>
      <c r="AK712" s="2">
        <f t="shared" si="637"/>
        <v>-55</v>
      </c>
      <c r="AL712" s="2" t="str">
        <f>IF(C712&lt;0, "진행중", "지연")</f>
        <v>진행중</v>
      </c>
      <c r="AM712" s="2" t="str">
        <f t="shared" si="640"/>
        <v>진행중(-55)</v>
      </c>
      <c r="AN712" s="9">
        <f t="shared" si="641"/>
        <v>0</v>
      </c>
      <c r="AO712" s="9">
        <f t="shared" si="642"/>
        <v>45601</v>
      </c>
      <c r="AP712" s="9">
        <f t="shared" ca="1" si="643"/>
        <v>45656</v>
      </c>
      <c r="AQ712" s="6">
        <f t="shared" ca="1" si="644"/>
        <v>-55</v>
      </c>
      <c r="AR712" s="12">
        <f t="shared" ca="1" si="645"/>
        <v>-55</v>
      </c>
      <c r="AS712" t="str">
        <f t="shared" ca="1" si="646"/>
        <v>진행중</v>
      </c>
      <c r="AT712" t="str">
        <f t="shared" ca="1" si="647"/>
        <v>진행중(-55)</v>
      </c>
    </row>
    <row r="713" spans="2:46" x14ac:dyDescent="0.3">
      <c r="B713" s="2" t="s">
        <v>5416</v>
      </c>
      <c r="C713" s="7">
        <v>-2</v>
      </c>
      <c r="D713" s="2"/>
      <c r="E713" s="2"/>
      <c r="F713" s="2"/>
      <c r="G713" s="2" t="s">
        <v>5424</v>
      </c>
      <c r="H713" s="2" t="s">
        <v>1140</v>
      </c>
      <c r="I713" s="2" t="str">
        <f t="shared" si="633"/>
        <v>20241007-2000167662-인쇄</v>
      </c>
      <c r="J713" s="2" t="str">
        <f t="shared" si="634"/>
        <v>20241007-2000167662-합지</v>
      </c>
      <c r="K713" s="2" t="str">
        <f t="shared" si="635"/>
        <v>20241007-2000167662-분단</v>
      </c>
      <c r="L713" s="2" t="str">
        <f t="shared" si="636"/>
        <v>20241007-2000167662-제대</v>
      </c>
      <c r="M713" s="2" t="str">
        <f>VLOOKUP(H713, '쿼리1'!$A:$R, 17, 0)</f>
        <v>무지(EM유부초밥필름)</v>
      </c>
      <c r="N713" s="2" t="str">
        <f>VLOOKUP(H713, '쿼리1'!$A:$P, 15, 0)</f>
        <v>OPP(투명)40</v>
      </c>
      <c r="O713" s="2">
        <v>2000167662</v>
      </c>
      <c r="P713" s="2" t="str">
        <f>VLOOKUP(H713, '쿼리1'!$A:$R, 17, 0)</f>
        <v>무지(EM유부초밥필름)</v>
      </c>
      <c r="Q713" s="4">
        <f>VLOOKUP(H713, '쿼리1'!$A:$U, 20, 0)</f>
        <v>28571</v>
      </c>
      <c r="R713" s="2" t="s">
        <v>5397</v>
      </c>
      <c r="S713" s="2" t="s">
        <v>5397</v>
      </c>
      <c r="T713" s="2" t="s">
        <v>5397</v>
      </c>
      <c r="U713" s="2" t="s">
        <v>31</v>
      </c>
      <c r="V713" s="2" t="s">
        <v>5388</v>
      </c>
      <c r="W713" s="2" t="s">
        <v>5388</v>
      </c>
      <c r="X713" s="6" t="str">
        <f t="shared" si="638"/>
        <v>X</v>
      </c>
      <c r="Y713" s="2" t="s">
        <v>5388</v>
      </c>
      <c r="Z713" s="3" t="s">
        <v>5388</v>
      </c>
      <c r="AA713" s="6" t="str">
        <f t="shared" si="624"/>
        <v>X</v>
      </c>
      <c r="AB713" s="3" t="s">
        <v>5388</v>
      </c>
      <c r="AC713" s="2" t="s">
        <v>5388</v>
      </c>
      <c r="AD713" s="6" t="str">
        <f t="shared" si="621"/>
        <v>X</v>
      </c>
      <c r="AE713" s="3">
        <v>45573</v>
      </c>
      <c r="AF713" s="3">
        <v>45575</v>
      </c>
      <c r="AG713" s="2" t="str">
        <f t="shared" ref="AG713:AG715" si="648">IFERROR(IF(AF713-AE713&gt;0, "+" &amp; (AF713-AE713), AF713-AE713), "X")</f>
        <v>+2</v>
      </c>
      <c r="AH713" s="3">
        <v>45575</v>
      </c>
      <c r="AI713" s="3">
        <f t="shared" ref="AI713:AI715" si="649">AE713</f>
        <v>45573</v>
      </c>
      <c r="AJ713" s="3"/>
      <c r="AK713" s="2">
        <f t="shared" si="637"/>
        <v>-2</v>
      </c>
      <c r="AL713" s="2" t="s">
        <v>5567</v>
      </c>
      <c r="AM713" s="2" t="str">
        <f t="shared" si="640"/>
        <v>생산완료(-2)</v>
      </c>
      <c r="AN713" s="9">
        <f t="shared" si="641"/>
        <v>45608</v>
      </c>
      <c r="AO713" s="9">
        <f t="shared" si="642"/>
        <v>45608</v>
      </c>
      <c r="AP713" s="9"/>
      <c r="AQ713" s="2">
        <f t="shared" ref="AQ713:AQ715" si="650">AO713-AN713</f>
        <v>0</v>
      </c>
      <c r="AR713" s="12">
        <f t="shared" si="645"/>
        <v>0</v>
      </c>
      <c r="AS713" t="s">
        <v>5567</v>
      </c>
      <c r="AT713" t="str">
        <f t="shared" si="647"/>
        <v>생산완료(0)</v>
      </c>
    </row>
    <row r="714" spans="2:46" x14ac:dyDescent="0.3">
      <c r="B714" s="2" t="s">
        <v>5415</v>
      </c>
      <c r="C714" s="7">
        <v>-3</v>
      </c>
      <c r="D714" s="2"/>
      <c r="E714" s="2"/>
      <c r="F714" s="2"/>
      <c r="G714" s="2" t="s">
        <v>5408</v>
      </c>
      <c r="H714" s="2" t="s">
        <v>1811</v>
      </c>
      <c r="I714" s="2" t="str">
        <f t="shared" si="633"/>
        <v>20241007-2000168637-인쇄</v>
      </c>
      <c r="J714" s="2" t="str">
        <f t="shared" si="634"/>
        <v>20241007-2000168637-합지</v>
      </c>
      <c r="K714" s="2" t="str">
        <f t="shared" si="635"/>
        <v>20241007-2000168637-분단</v>
      </c>
      <c r="L714" s="2" t="str">
        <f t="shared" si="636"/>
        <v>20241007-2000168637-제대</v>
      </c>
      <c r="M714" s="2" t="str">
        <f>VLOOKUP(H714, '쿼리1'!$A:$R, 17, 0)</f>
        <v>무지(무지 마들렌 휘낭시에 비닐)</v>
      </c>
      <c r="N714" s="2" t="str">
        <f>VLOOKUP(H714, '쿼리1'!$A:$P, 15, 0)</f>
        <v>OPP(투명)40</v>
      </c>
      <c r="O714" s="2">
        <v>2000168637</v>
      </c>
      <c r="P714" s="2" t="str">
        <f>VLOOKUP(H714, '쿼리1'!$A:$R, 17, 0)</f>
        <v>무지(무지 마들렌 휘낭시에 비닐)</v>
      </c>
      <c r="Q714" s="4">
        <f>VLOOKUP(H714, '쿼리1'!$A:$U, 20, 0)</f>
        <v>12500</v>
      </c>
      <c r="R714" s="2" t="s">
        <v>5397</v>
      </c>
      <c r="S714" s="2" t="s">
        <v>5397</v>
      </c>
      <c r="T714" s="2" t="s">
        <v>5397</v>
      </c>
      <c r="U714" s="2" t="s">
        <v>31</v>
      </c>
      <c r="V714" s="2" t="s">
        <v>5388</v>
      </c>
      <c r="W714" s="2" t="s">
        <v>5388</v>
      </c>
      <c r="X714" s="6" t="str">
        <f t="shared" si="638"/>
        <v>X</v>
      </c>
      <c r="Y714" s="2" t="s">
        <v>5388</v>
      </c>
      <c r="Z714" s="3" t="s">
        <v>5388</v>
      </c>
      <c r="AA714" s="6" t="str">
        <f t="shared" si="624"/>
        <v>X</v>
      </c>
      <c r="AB714" s="3" t="s">
        <v>5388</v>
      </c>
      <c r="AC714" s="2" t="s">
        <v>5388</v>
      </c>
      <c r="AD714" s="6" t="str">
        <f t="shared" si="621"/>
        <v>X</v>
      </c>
      <c r="AE714" s="3">
        <v>45573</v>
      </c>
      <c r="AF714" s="3">
        <v>45576</v>
      </c>
      <c r="AG714" s="2" t="str">
        <f t="shared" si="648"/>
        <v>+3</v>
      </c>
      <c r="AH714" s="3">
        <v>45576</v>
      </c>
      <c r="AI714" s="3">
        <f t="shared" si="649"/>
        <v>45573</v>
      </c>
      <c r="AJ714" s="3"/>
      <c r="AK714" s="2">
        <f t="shared" si="637"/>
        <v>-3</v>
      </c>
      <c r="AL714" s="2" t="s">
        <v>5567</v>
      </c>
      <c r="AM714" s="2" t="str">
        <f t="shared" si="640"/>
        <v>생산완료(-3)</v>
      </c>
      <c r="AN714" s="9">
        <f t="shared" si="641"/>
        <v>45576</v>
      </c>
      <c r="AO714" s="9">
        <f t="shared" si="642"/>
        <v>45573</v>
      </c>
      <c r="AP714" s="9"/>
      <c r="AQ714" s="2">
        <f t="shared" si="650"/>
        <v>-3</v>
      </c>
      <c r="AR714" s="12">
        <f t="shared" si="645"/>
        <v>-3</v>
      </c>
      <c r="AS714" t="s">
        <v>5567</v>
      </c>
      <c r="AT714" t="str">
        <f t="shared" si="647"/>
        <v>생산완료(-3)</v>
      </c>
    </row>
    <row r="715" spans="2:46" x14ac:dyDescent="0.3">
      <c r="B715" s="2" t="s">
        <v>5415</v>
      </c>
      <c r="C715" s="7">
        <v>-3</v>
      </c>
      <c r="D715" s="2"/>
      <c r="E715" s="2"/>
      <c r="F715" s="2"/>
      <c r="G715" s="2" t="s">
        <v>5408</v>
      </c>
      <c r="H715" s="2" t="s">
        <v>1552</v>
      </c>
      <c r="I715" s="2" t="str">
        <f t="shared" si="633"/>
        <v>20241007-2000169265-인쇄</v>
      </c>
      <c r="J715" s="2" t="str">
        <f t="shared" si="634"/>
        <v>20241007-2000169265-합지</v>
      </c>
      <c r="K715" s="2" t="str">
        <f t="shared" si="635"/>
        <v>20241007-2000169265-분단</v>
      </c>
      <c r="L715" s="2" t="str">
        <f t="shared" si="636"/>
        <v>20241007-2000169265-제대</v>
      </c>
      <c r="M715" s="2" t="str">
        <f>VLOOKUP(H715, '쿼리1'!$A:$R, 17, 0)</f>
        <v>무지(무지 산도비닐)</v>
      </c>
      <c r="N715" s="2" t="str">
        <f>VLOOKUP(H715, '쿼리1'!$A:$P, 15, 0)</f>
        <v>OPP(투명)40</v>
      </c>
      <c r="O715" s="2">
        <v>2000169265</v>
      </c>
      <c r="P715" s="2" t="str">
        <f>VLOOKUP(H715, '쿼리1'!$A:$R, 17, 0)</f>
        <v>무지(무지 산도비닐)</v>
      </c>
      <c r="Q715" s="4">
        <f>VLOOKUP(H715, '쿼리1'!$A:$U, 20, 0)</f>
        <v>11111</v>
      </c>
      <c r="R715" s="2" t="s">
        <v>5397</v>
      </c>
      <c r="S715" s="2" t="s">
        <v>5397</v>
      </c>
      <c r="T715" s="2" t="s">
        <v>5397</v>
      </c>
      <c r="U715" s="2" t="s">
        <v>31</v>
      </c>
      <c r="V715" s="2" t="s">
        <v>5388</v>
      </c>
      <c r="W715" s="2" t="s">
        <v>5388</v>
      </c>
      <c r="X715" s="6" t="str">
        <f t="shared" si="638"/>
        <v>X</v>
      </c>
      <c r="Y715" s="2" t="s">
        <v>5388</v>
      </c>
      <c r="Z715" s="3" t="s">
        <v>5388</v>
      </c>
      <c r="AA715" s="6" t="str">
        <f t="shared" si="624"/>
        <v>X</v>
      </c>
      <c r="AB715" s="3" t="s">
        <v>5388</v>
      </c>
      <c r="AC715" s="2" t="s">
        <v>5388</v>
      </c>
      <c r="AD715" s="6" t="str">
        <f t="shared" si="621"/>
        <v>X</v>
      </c>
      <c r="AE715" s="3">
        <v>45573</v>
      </c>
      <c r="AF715" s="3">
        <v>45576</v>
      </c>
      <c r="AG715" s="2" t="str">
        <f t="shared" si="648"/>
        <v>+3</v>
      </c>
      <c r="AH715" s="3">
        <v>45576</v>
      </c>
      <c r="AI715" s="3">
        <f t="shared" si="649"/>
        <v>45573</v>
      </c>
      <c r="AJ715" s="3"/>
      <c r="AK715" s="2">
        <f t="shared" si="637"/>
        <v>-3</v>
      </c>
      <c r="AL715" s="2" t="s">
        <v>5567</v>
      </c>
      <c r="AM715" s="2" t="str">
        <f t="shared" si="640"/>
        <v>생산완료(-3)</v>
      </c>
      <c r="AN715" s="9">
        <f t="shared" si="641"/>
        <v>45576</v>
      </c>
      <c r="AO715" s="9">
        <f t="shared" si="642"/>
        <v>45573</v>
      </c>
      <c r="AP715" s="9"/>
      <c r="AQ715" s="2">
        <f t="shared" si="650"/>
        <v>-3</v>
      </c>
      <c r="AR715" s="12">
        <f t="shared" si="645"/>
        <v>-3</v>
      </c>
      <c r="AS715" t="s">
        <v>5567</v>
      </c>
      <c r="AT715" t="str">
        <f t="shared" si="647"/>
        <v>생산완료(-3)</v>
      </c>
    </row>
    <row r="716" spans="2:46" x14ac:dyDescent="0.3">
      <c r="B716" s="2" t="s">
        <v>5638</v>
      </c>
      <c r="C716" s="8">
        <v>-53</v>
      </c>
      <c r="D716" s="2"/>
      <c r="E716" s="2"/>
      <c r="F716" s="2"/>
      <c r="G716" s="2"/>
      <c r="H716" s="2" t="s">
        <v>889</v>
      </c>
      <c r="I716" s="2" t="str">
        <f t="shared" si="633"/>
        <v>20241007-21160029-인쇄</v>
      </c>
      <c r="J716" s="2" t="str">
        <f t="shared" si="634"/>
        <v>20241007-21160029-합지</v>
      </c>
      <c r="K716" s="2" t="str">
        <f t="shared" si="635"/>
        <v>20241007-21160029-분단</v>
      </c>
      <c r="L716" s="2" t="str">
        <f t="shared" si="636"/>
        <v>20241007-21160029-제대</v>
      </c>
      <c r="M716" s="2" t="str">
        <f>VLOOKUP(H716, '쿼리1'!$A:$R, 17, 0)</f>
        <v>무지</v>
      </c>
      <c r="N716" s="2" t="str">
        <f>VLOOKUP(H716, '쿼리1'!$A:$P, 15, 0)</f>
        <v>PE튜브(청색)45</v>
      </c>
      <c r="O716" s="2">
        <v>21160029</v>
      </c>
      <c r="P716" s="2" t="str">
        <f>VLOOKUP(H716, '쿼리1'!$A:$R, 17, 0)</f>
        <v>무지</v>
      </c>
      <c r="Q716" s="4">
        <f>VLOOKUP(H716, '쿼리1'!$A:$U, 20, 0)</f>
        <v>40000</v>
      </c>
      <c r="R716" s="2" t="s">
        <v>5397</v>
      </c>
      <c r="S716" s="2" t="s">
        <v>5397</v>
      </c>
      <c r="T716" s="2" t="s">
        <v>5397</v>
      </c>
      <c r="U716" s="2" t="s">
        <v>5397</v>
      </c>
      <c r="V716" s="2" t="s">
        <v>5388</v>
      </c>
      <c r="W716" s="2" t="s">
        <v>5388</v>
      </c>
      <c r="X716" s="6" t="str">
        <f t="shared" si="638"/>
        <v>X</v>
      </c>
      <c r="Y716" s="2" t="s">
        <v>5388</v>
      </c>
      <c r="Z716" s="2" t="s">
        <v>5388</v>
      </c>
      <c r="AA716" s="6" t="str">
        <f t="shared" si="624"/>
        <v>X</v>
      </c>
      <c r="AB716" s="2" t="s">
        <v>5388</v>
      </c>
      <c r="AC716" s="2" t="s">
        <v>5388</v>
      </c>
      <c r="AD716" s="6" t="str">
        <f t="shared" si="621"/>
        <v>X</v>
      </c>
      <c r="AE716" s="2" t="s">
        <v>5388</v>
      </c>
      <c r="AF716" s="2" t="s">
        <v>5388</v>
      </c>
      <c r="AG716" s="2" t="str">
        <f>IFERROR(AF716-AE716, "X")</f>
        <v>X</v>
      </c>
      <c r="AH716" s="2" t="s">
        <v>5388</v>
      </c>
      <c r="AI716" s="3">
        <v>45603</v>
      </c>
      <c r="AJ716" s="3">
        <f ca="1">TODAY()</f>
        <v>45656</v>
      </c>
      <c r="AK716" s="2">
        <f t="shared" si="637"/>
        <v>-53</v>
      </c>
      <c r="AL716" s="2" t="str">
        <f>IF(C716&lt;0, "진행중", "지연")</f>
        <v>진행중</v>
      </c>
      <c r="AM716" s="2" t="str">
        <f t="shared" si="640"/>
        <v>진행중(-53)</v>
      </c>
      <c r="AN716" s="9">
        <f t="shared" si="641"/>
        <v>0</v>
      </c>
      <c r="AO716" s="9">
        <f t="shared" si="642"/>
        <v>45649</v>
      </c>
      <c r="AP716" s="9">
        <f ca="1">TODAY()</f>
        <v>45656</v>
      </c>
      <c r="AQ716" s="6">
        <f ca="1">AO716-AP716</f>
        <v>-7</v>
      </c>
      <c r="AR716" s="12">
        <f t="shared" ca="1" si="645"/>
        <v>-7</v>
      </c>
      <c r="AS716" t="str">
        <f ca="1">IF(AQ716&lt;0, "진행중", "지연")</f>
        <v>진행중</v>
      </c>
      <c r="AT716" t="str">
        <f t="shared" ca="1" si="647"/>
        <v>진행중(-7)</v>
      </c>
    </row>
    <row r="717" spans="2:46" x14ac:dyDescent="0.3">
      <c r="B717" s="2" t="s">
        <v>5432</v>
      </c>
      <c r="C717" s="7">
        <v>6</v>
      </c>
      <c r="D717" s="2"/>
      <c r="E717" s="2" t="s">
        <v>5405</v>
      </c>
      <c r="F717" s="2"/>
      <c r="G717" s="2" t="s">
        <v>5407</v>
      </c>
      <c r="H717" s="2" t="s">
        <v>681</v>
      </c>
      <c r="I717" s="2" t="str">
        <f t="shared" si="633"/>
        <v>20241007-900005-인쇄</v>
      </c>
      <c r="J717" s="2" t="str">
        <f t="shared" si="634"/>
        <v>20241007-900005-합지</v>
      </c>
      <c r="K717" s="2" t="str">
        <f t="shared" si="635"/>
        <v>20241007-900005-분단</v>
      </c>
      <c r="L717" s="2" t="str">
        <f t="shared" si="636"/>
        <v>20241007-900005-제대</v>
      </c>
      <c r="M717" s="2" t="str">
        <f>VLOOKUP(H717, '쿼리1'!$A:$R, 17, 0)</f>
        <v>무지</v>
      </c>
      <c r="N717" s="2" t="str">
        <f>VLOOKUP(H717, '쿼리1'!$A:$P, 15, 0)</f>
        <v>나이론70=무지</v>
      </c>
      <c r="O717" s="2">
        <v>900005</v>
      </c>
      <c r="P717" s="2" t="str">
        <f>VLOOKUP(H717, '쿼리1'!$A:$R, 17, 0)</f>
        <v>무지</v>
      </c>
      <c r="Q717" s="4">
        <f>VLOOKUP(H717, '쿼리1'!$A:$U, 20, 0)</f>
        <v>450000</v>
      </c>
      <c r="R717" s="2" t="s">
        <v>5397</v>
      </c>
      <c r="S717" s="2" t="s">
        <v>31</v>
      </c>
      <c r="T717" s="2" t="s">
        <v>5397</v>
      </c>
      <c r="U717" s="2" t="s">
        <v>31</v>
      </c>
      <c r="V717" s="2" t="s">
        <v>5388</v>
      </c>
      <c r="W717" s="3" t="s">
        <v>5388</v>
      </c>
      <c r="X717" s="6" t="str">
        <f t="shared" si="638"/>
        <v>X</v>
      </c>
      <c r="Y717" s="3">
        <v>45581</v>
      </c>
      <c r="Z717" s="3">
        <v>45580</v>
      </c>
      <c r="AA717" s="6">
        <f t="shared" ref="AA717:AA734" si="651">IFERROR(IF(Z717-Y717&gt;0, "+" &amp; (Z717-Y717), Z717-Y717), "X")</f>
        <v>-1</v>
      </c>
      <c r="AB717" s="3" t="s">
        <v>5388</v>
      </c>
      <c r="AC717" s="2" t="s">
        <v>5388</v>
      </c>
      <c r="AD717" s="6" t="str">
        <f t="shared" si="621"/>
        <v>X</v>
      </c>
      <c r="AE717" s="3">
        <v>45595</v>
      </c>
      <c r="AF717" s="3">
        <v>45589</v>
      </c>
      <c r="AG717" s="2">
        <f t="shared" ref="AG717:AG729" si="652">IFERROR(IF(AF717-AE717&gt;0, "+" &amp; (AF717-AE717), AF717-AE717), "X")</f>
        <v>-6</v>
      </c>
      <c r="AH717" s="3">
        <v>45589</v>
      </c>
      <c r="AI717" s="3">
        <f t="shared" ref="AI717:AI729" si="653">AE717</f>
        <v>45595</v>
      </c>
      <c r="AJ717" s="3"/>
      <c r="AK717" s="2" t="str">
        <f t="shared" si="637"/>
        <v>+6</v>
      </c>
      <c r="AL717" s="2" t="s">
        <v>5567</v>
      </c>
      <c r="AM717" s="2" t="str">
        <f t="shared" si="640"/>
        <v>생산완료(+6)</v>
      </c>
      <c r="AN717" s="9">
        <f t="shared" si="641"/>
        <v>45645</v>
      </c>
      <c r="AO717" s="9">
        <f t="shared" si="642"/>
        <v>45638</v>
      </c>
      <c r="AP717" s="9"/>
      <c r="AQ717" s="2">
        <f t="shared" ref="AQ717:AQ753" si="654">AO717-AN717</f>
        <v>-7</v>
      </c>
      <c r="AR717" s="12">
        <f t="shared" si="645"/>
        <v>-7</v>
      </c>
      <c r="AS717" t="s">
        <v>5567</v>
      </c>
      <c r="AT717" t="str">
        <f t="shared" si="647"/>
        <v>생산완료(-7)</v>
      </c>
    </row>
    <row r="718" spans="2:46" x14ac:dyDescent="0.3">
      <c r="B718" s="2" t="s">
        <v>5530</v>
      </c>
      <c r="C718" s="7">
        <v>-13</v>
      </c>
      <c r="D718" s="2"/>
      <c r="E718" s="2" t="s">
        <v>5416</v>
      </c>
      <c r="F718" s="2"/>
      <c r="G718" s="2" t="s">
        <v>5455</v>
      </c>
      <c r="H718" s="2" t="s">
        <v>4755</v>
      </c>
      <c r="I718" s="2" t="str">
        <f t="shared" si="633"/>
        <v>20241007-910006-인쇄</v>
      </c>
      <c r="J718" s="2" t="str">
        <f t="shared" si="634"/>
        <v>20241007-910006-합지</v>
      </c>
      <c r="K718" s="2" t="str">
        <f t="shared" si="635"/>
        <v>20241007-910006-분단</v>
      </c>
      <c r="L718" s="2" t="str">
        <f t="shared" si="636"/>
        <v>20241007-910006-제대</v>
      </c>
      <c r="M718" s="2" t="str">
        <f>VLOOKUP(H718, '쿼리1'!$A:$R, 17, 0)</f>
        <v>무지</v>
      </c>
      <c r="N718" s="2" t="str">
        <f>VLOOKUP(H718, '쿼리1'!$A:$P, 15, 0)</f>
        <v>은박93=무지</v>
      </c>
      <c r="O718" s="2">
        <v>910006</v>
      </c>
      <c r="P718" s="2" t="str">
        <f>VLOOKUP(H718, '쿼리1'!$A:$R, 17, 0)</f>
        <v>무지</v>
      </c>
      <c r="Q718" s="4">
        <f>VLOOKUP(H718, '쿼리1'!$A:$U, 20, 0)</f>
        <v>96000</v>
      </c>
      <c r="R718" s="2" t="s">
        <v>5397</v>
      </c>
      <c r="S718" s="2" t="s">
        <v>31</v>
      </c>
      <c r="T718" s="2" t="s">
        <v>5397</v>
      </c>
      <c r="U718" s="2" t="s">
        <v>31</v>
      </c>
      <c r="V718" s="2" t="s">
        <v>5388</v>
      </c>
      <c r="W718" s="3" t="s">
        <v>5388</v>
      </c>
      <c r="X718" s="6" t="str">
        <f t="shared" si="638"/>
        <v>X</v>
      </c>
      <c r="Y718" s="3">
        <v>45582</v>
      </c>
      <c r="Z718" s="3">
        <v>45580</v>
      </c>
      <c r="AA718" s="6">
        <f t="shared" si="651"/>
        <v>-2</v>
      </c>
      <c r="AB718" s="3" t="s">
        <v>5388</v>
      </c>
      <c r="AC718" s="2" t="s">
        <v>5388</v>
      </c>
      <c r="AD718" s="6" t="str">
        <f t="shared" si="621"/>
        <v>X</v>
      </c>
      <c r="AE718" s="3">
        <v>45588</v>
      </c>
      <c r="AF718" s="3">
        <v>45601</v>
      </c>
      <c r="AG718" s="2" t="str">
        <f t="shared" si="652"/>
        <v>+13</v>
      </c>
      <c r="AH718" s="3">
        <v>45601</v>
      </c>
      <c r="AI718" s="3">
        <f t="shared" si="653"/>
        <v>45588</v>
      </c>
      <c r="AJ718" s="3"/>
      <c r="AK718" s="2">
        <f t="shared" si="637"/>
        <v>-13</v>
      </c>
      <c r="AL718" s="2" t="s">
        <v>5567</v>
      </c>
      <c r="AM718" s="2" t="str">
        <f t="shared" si="640"/>
        <v>생산완료(-13)</v>
      </c>
      <c r="AN718" s="9">
        <f t="shared" si="641"/>
        <v>45601</v>
      </c>
      <c r="AO718" s="9">
        <f t="shared" si="642"/>
        <v>45588</v>
      </c>
      <c r="AP718" s="9"/>
      <c r="AQ718" s="2">
        <f t="shared" si="654"/>
        <v>-13</v>
      </c>
      <c r="AR718" s="12">
        <f t="shared" si="645"/>
        <v>-13</v>
      </c>
      <c r="AS718" t="s">
        <v>5567</v>
      </c>
      <c r="AT718" t="str">
        <f t="shared" si="647"/>
        <v>생산완료(-13)</v>
      </c>
    </row>
    <row r="719" spans="2:46" x14ac:dyDescent="0.3">
      <c r="B719" s="2" t="s">
        <v>5585</v>
      </c>
      <c r="C719" s="7">
        <v>-16</v>
      </c>
      <c r="D719" s="2"/>
      <c r="E719" s="2" t="s">
        <v>5416</v>
      </c>
      <c r="F719" s="2"/>
      <c r="G719" s="2" t="s">
        <v>5442</v>
      </c>
      <c r="H719" s="2" t="s">
        <v>4707</v>
      </c>
      <c r="I719" s="2" t="str">
        <f t="shared" si="633"/>
        <v>20241007-910007-인쇄</v>
      </c>
      <c r="J719" s="2" t="str">
        <f t="shared" si="634"/>
        <v>20241007-910007-합지</v>
      </c>
      <c r="K719" s="2" t="str">
        <f t="shared" si="635"/>
        <v>20241007-910007-분단</v>
      </c>
      <c r="L719" s="2" t="str">
        <f t="shared" si="636"/>
        <v>20241007-910007-제대</v>
      </c>
      <c r="M719" s="2" t="str">
        <f>VLOOKUP(H719, '쿼리1'!$A:$R, 17, 0)</f>
        <v>무지</v>
      </c>
      <c r="N719" s="2" t="str">
        <f>VLOOKUP(H719, '쿼리1'!$A:$P, 15, 0)</f>
        <v>은박93</v>
      </c>
      <c r="O719" s="2">
        <v>910007</v>
      </c>
      <c r="P719" s="2" t="str">
        <f>VLOOKUP(H719, '쿼리1'!$A:$R, 17, 0)</f>
        <v>무지</v>
      </c>
      <c r="Q719" s="4">
        <f>VLOOKUP(H719, '쿼리1'!$A:$U, 20, 0)</f>
        <v>75000</v>
      </c>
      <c r="R719" s="2" t="s">
        <v>5397</v>
      </c>
      <c r="S719" s="2" t="s">
        <v>31</v>
      </c>
      <c r="T719" s="2" t="s">
        <v>5397</v>
      </c>
      <c r="U719" s="2" t="s">
        <v>31</v>
      </c>
      <c r="V719" s="2" t="s">
        <v>5388</v>
      </c>
      <c r="W719" s="3" t="s">
        <v>5388</v>
      </c>
      <c r="X719" s="6" t="str">
        <f t="shared" si="638"/>
        <v>X</v>
      </c>
      <c r="Y719" s="3">
        <v>45582</v>
      </c>
      <c r="Z719" s="3">
        <v>45580</v>
      </c>
      <c r="AA719" s="6">
        <f t="shared" si="651"/>
        <v>-2</v>
      </c>
      <c r="AB719" s="3" t="s">
        <v>5388</v>
      </c>
      <c r="AC719" s="2" t="s">
        <v>5388</v>
      </c>
      <c r="AD719" s="6" t="str">
        <f t="shared" si="621"/>
        <v>X</v>
      </c>
      <c r="AE719" s="3">
        <v>45588</v>
      </c>
      <c r="AF719" s="3">
        <v>45604</v>
      </c>
      <c r="AG719" s="2" t="str">
        <f t="shared" si="652"/>
        <v>+16</v>
      </c>
      <c r="AH719" s="3">
        <v>45604</v>
      </c>
      <c r="AI719" s="3">
        <f t="shared" si="653"/>
        <v>45588</v>
      </c>
      <c r="AJ719" s="3"/>
      <c r="AK719" s="2">
        <f t="shared" si="637"/>
        <v>-16</v>
      </c>
      <c r="AL719" s="2" t="s">
        <v>5567</v>
      </c>
      <c r="AM719" s="2" t="str">
        <f t="shared" si="640"/>
        <v>생산완료(-16)</v>
      </c>
      <c r="AN719" s="9">
        <f t="shared" si="641"/>
        <v>45604</v>
      </c>
      <c r="AO719" s="9">
        <f t="shared" si="642"/>
        <v>45588</v>
      </c>
      <c r="AP719" s="9"/>
      <c r="AQ719" s="2">
        <f t="shared" si="654"/>
        <v>-16</v>
      </c>
      <c r="AR719" s="12">
        <f t="shared" si="645"/>
        <v>-16</v>
      </c>
      <c r="AS719" t="s">
        <v>5567</v>
      </c>
      <c r="AT719" t="str">
        <f t="shared" si="647"/>
        <v>생산완료(-16)</v>
      </c>
    </row>
    <row r="720" spans="2:46" x14ac:dyDescent="0.3">
      <c r="B720" s="2" t="s">
        <v>5639</v>
      </c>
      <c r="C720" s="7">
        <v>-44</v>
      </c>
      <c r="D720" s="2"/>
      <c r="E720" s="2" t="s">
        <v>5451</v>
      </c>
      <c r="F720" s="2"/>
      <c r="G720" s="2" t="s">
        <v>5504</v>
      </c>
      <c r="H720" s="2" t="s">
        <v>4757</v>
      </c>
      <c r="I720" s="2" t="str">
        <f t="shared" si="633"/>
        <v>20241007-910008-인쇄</v>
      </c>
      <c r="J720" s="2" t="str">
        <f t="shared" si="634"/>
        <v>20241007-910008-합지</v>
      </c>
      <c r="K720" s="2" t="str">
        <f t="shared" si="635"/>
        <v>20241007-910008-분단</v>
      </c>
      <c r="L720" s="2" t="str">
        <f t="shared" si="636"/>
        <v>20241007-910008-제대</v>
      </c>
      <c r="M720" s="2" t="str">
        <f>VLOOKUP(H720, '쿼리1'!$A:$R, 17, 0)</f>
        <v>무지</v>
      </c>
      <c r="N720" s="2" t="str">
        <f>VLOOKUP(H720, '쿼리1'!$A:$P, 15, 0)</f>
        <v>은박93=무지</v>
      </c>
      <c r="O720" s="2">
        <v>910008</v>
      </c>
      <c r="P720" s="2" t="str">
        <f>VLOOKUP(H720, '쿼리1'!$A:$R, 17, 0)</f>
        <v>무지</v>
      </c>
      <c r="Q720" s="4">
        <f>VLOOKUP(H720, '쿼리1'!$A:$U, 20, 0)</f>
        <v>68571</v>
      </c>
      <c r="R720" s="2" t="s">
        <v>5397</v>
      </c>
      <c r="S720" s="2" t="s">
        <v>31</v>
      </c>
      <c r="T720" s="2" t="s">
        <v>5397</v>
      </c>
      <c r="U720" s="2" t="s">
        <v>31</v>
      </c>
      <c r="V720" s="2" t="s">
        <v>5388</v>
      </c>
      <c r="W720" s="3" t="s">
        <v>5388</v>
      </c>
      <c r="X720" s="6" t="str">
        <f t="shared" si="638"/>
        <v>X</v>
      </c>
      <c r="Y720" s="3">
        <v>45582</v>
      </c>
      <c r="Z720" s="3">
        <v>45586</v>
      </c>
      <c r="AA720" s="6" t="str">
        <f t="shared" si="651"/>
        <v>+4</v>
      </c>
      <c r="AB720" s="3" t="s">
        <v>5388</v>
      </c>
      <c r="AC720" s="2" t="s">
        <v>5388</v>
      </c>
      <c r="AD720" s="6" t="str">
        <f t="shared" si="621"/>
        <v>X</v>
      </c>
      <c r="AE720" s="3">
        <v>45588</v>
      </c>
      <c r="AF720" s="3">
        <v>45632</v>
      </c>
      <c r="AG720" s="2" t="str">
        <f t="shared" si="652"/>
        <v>+44</v>
      </c>
      <c r="AH720" s="3">
        <v>45632</v>
      </c>
      <c r="AI720" s="3">
        <f t="shared" si="653"/>
        <v>45588</v>
      </c>
      <c r="AJ720" s="3"/>
      <c r="AK720" s="2">
        <f t="shared" si="637"/>
        <v>-44</v>
      </c>
      <c r="AL720" s="2" t="s">
        <v>5567</v>
      </c>
      <c r="AM720" s="2" t="str">
        <f t="shared" si="640"/>
        <v>생산완료(-44)</v>
      </c>
      <c r="AN720" s="9">
        <f t="shared" si="641"/>
        <v>45632</v>
      </c>
      <c r="AO720" s="9">
        <f t="shared" si="642"/>
        <v>45588</v>
      </c>
      <c r="AP720" s="9"/>
      <c r="AQ720" s="2">
        <f t="shared" si="654"/>
        <v>-44</v>
      </c>
      <c r="AR720" s="12">
        <f t="shared" si="645"/>
        <v>-44</v>
      </c>
      <c r="AS720" t="s">
        <v>5567</v>
      </c>
      <c r="AT720" t="str">
        <f t="shared" si="647"/>
        <v>생산완료(-44)</v>
      </c>
    </row>
    <row r="721" spans="2:46" x14ac:dyDescent="0.3">
      <c r="B721" s="2" t="s">
        <v>5530</v>
      </c>
      <c r="C721" s="7">
        <v>-13</v>
      </c>
      <c r="D721" s="2"/>
      <c r="E721" s="2" t="s">
        <v>5415</v>
      </c>
      <c r="F721" s="2"/>
      <c r="G721" s="2" t="s">
        <v>5455</v>
      </c>
      <c r="H721" s="2" t="s">
        <v>4550</v>
      </c>
      <c r="I721" s="2" t="str">
        <f t="shared" si="633"/>
        <v>20241007-910009-인쇄</v>
      </c>
      <c r="J721" s="2" t="str">
        <f t="shared" si="634"/>
        <v>20241007-910009-합지</v>
      </c>
      <c r="K721" s="2" t="str">
        <f t="shared" si="635"/>
        <v>20241007-910009-분단</v>
      </c>
      <c r="L721" s="2" t="str">
        <f t="shared" si="636"/>
        <v>20241007-910009-제대</v>
      </c>
      <c r="M721" s="2" t="str">
        <f>VLOOKUP(H721, '쿼리1'!$A:$R, 17, 0)</f>
        <v>무지</v>
      </c>
      <c r="N721" s="2" t="str">
        <f>VLOOKUP(H721, '쿼리1'!$A:$P, 15, 0)</f>
        <v>은박93</v>
      </c>
      <c r="O721" s="2">
        <v>910009</v>
      </c>
      <c r="P721" s="2" t="str">
        <f>VLOOKUP(H721, '쿼리1'!$A:$R, 17, 0)</f>
        <v>무지</v>
      </c>
      <c r="Q721" s="4">
        <f>VLOOKUP(H721, '쿼리1'!$A:$U, 20, 0)</f>
        <v>60000</v>
      </c>
      <c r="R721" s="2" t="s">
        <v>5397</v>
      </c>
      <c r="S721" s="2" t="s">
        <v>31</v>
      </c>
      <c r="T721" s="2" t="s">
        <v>5397</v>
      </c>
      <c r="U721" s="2" t="s">
        <v>31</v>
      </c>
      <c r="V721" s="2" t="s">
        <v>5388</v>
      </c>
      <c r="W721" s="3" t="s">
        <v>5388</v>
      </c>
      <c r="X721" s="6" t="str">
        <f t="shared" si="638"/>
        <v>X</v>
      </c>
      <c r="Y721" s="3">
        <v>45582</v>
      </c>
      <c r="Z721" s="3">
        <v>45579</v>
      </c>
      <c r="AA721" s="6">
        <f t="shared" si="651"/>
        <v>-3</v>
      </c>
      <c r="AB721" s="3" t="s">
        <v>5388</v>
      </c>
      <c r="AC721" s="2" t="s">
        <v>5388</v>
      </c>
      <c r="AD721" s="6" t="str">
        <f t="shared" si="621"/>
        <v>X</v>
      </c>
      <c r="AE721" s="3">
        <v>45588</v>
      </c>
      <c r="AF721" s="3">
        <v>45601</v>
      </c>
      <c r="AG721" s="2" t="str">
        <f t="shared" si="652"/>
        <v>+13</v>
      </c>
      <c r="AH721" s="3">
        <v>45601</v>
      </c>
      <c r="AI721" s="3">
        <f t="shared" si="653"/>
        <v>45588</v>
      </c>
      <c r="AJ721" s="3"/>
      <c r="AK721" s="2">
        <f t="shared" si="637"/>
        <v>-13</v>
      </c>
      <c r="AL721" s="2" t="s">
        <v>5567</v>
      </c>
      <c r="AM721" s="2" t="str">
        <f t="shared" si="640"/>
        <v>생산완료(-13)</v>
      </c>
      <c r="AN721" s="9">
        <f t="shared" si="641"/>
        <v>45601</v>
      </c>
      <c r="AO721" s="9">
        <f t="shared" si="642"/>
        <v>45588</v>
      </c>
      <c r="AP721" s="9"/>
      <c r="AQ721" s="2">
        <f t="shared" si="654"/>
        <v>-13</v>
      </c>
      <c r="AR721" s="12">
        <f t="shared" si="645"/>
        <v>-13</v>
      </c>
      <c r="AS721" t="s">
        <v>5567</v>
      </c>
      <c r="AT721" t="str">
        <f t="shared" si="647"/>
        <v>생산완료(-13)</v>
      </c>
    </row>
    <row r="722" spans="2:46" x14ac:dyDescent="0.3">
      <c r="B722" s="2" t="s">
        <v>5470</v>
      </c>
      <c r="C722" s="7">
        <v>-15</v>
      </c>
      <c r="D722" s="2"/>
      <c r="E722" s="2" t="s">
        <v>5451</v>
      </c>
      <c r="F722" s="2"/>
      <c r="G722" s="2" t="s">
        <v>5426</v>
      </c>
      <c r="H722" s="2" t="s">
        <v>4615</v>
      </c>
      <c r="I722" s="2" t="str">
        <f t="shared" si="633"/>
        <v>20241007-910010-인쇄</v>
      </c>
      <c r="J722" s="2" t="str">
        <f t="shared" si="634"/>
        <v>20241007-910010-합지</v>
      </c>
      <c r="K722" s="2" t="str">
        <f t="shared" si="635"/>
        <v>20241007-910010-분단</v>
      </c>
      <c r="L722" s="2" t="str">
        <f t="shared" si="636"/>
        <v>20241007-910010-제대</v>
      </c>
      <c r="M722" s="2" t="str">
        <f>VLOOKUP(H722, '쿼리1'!$A:$R, 17, 0)</f>
        <v>무지</v>
      </c>
      <c r="N722" s="2" t="str">
        <f>VLOOKUP(H722, '쿼리1'!$A:$P, 15, 0)</f>
        <v>은박93</v>
      </c>
      <c r="O722" s="2">
        <v>910010</v>
      </c>
      <c r="P722" s="2" t="str">
        <f>VLOOKUP(H722, '쿼리1'!$A:$R, 17, 0)</f>
        <v>무지</v>
      </c>
      <c r="Q722" s="4">
        <f>VLOOKUP(H722, '쿼리1'!$A:$U, 20, 0)</f>
        <v>40000</v>
      </c>
      <c r="R722" s="2" t="s">
        <v>5397</v>
      </c>
      <c r="S722" s="2" t="s">
        <v>31</v>
      </c>
      <c r="T722" s="2" t="s">
        <v>5397</v>
      </c>
      <c r="U722" s="2" t="s">
        <v>31</v>
      </c>
      <c r="V722" s="2" t="s">
        <v>5388</v>
      </c>
      <c r="W722" s="3" t="s">
        <v>5388</v>
      </c>
      <c r="X722" s="6" t="str">
        <f t="shared" si="638"/>
        <v>X</v>
      </c>
      <c r="Y722" s="3">
        <v>45582</v>
      </c>
      <c r="Z722" s="3">
        <v>45586</v>
      </c>
      <c r="AA722" s="6" t="str">
        <f t="shared" si="651"/>
        <v>+4</v>
      </c>
      <c r="AB722" s="3" t="s">
        <v>5388</v>
      </c>
      <c r="AC722" s="2" t="s">
        <v>5388</v>
      </c>
      <c r="AD722" s="6" t="str">
        <f t="shared" si="621"/>
        <v>X</v>
      </c>
      <c r="AE722" s="3">
        <v>45588</v>
      </c>
      <c r="AF722" s="3">
        <v>45603</v>
      </c>
      <c r="AG722" s="2" t="str">
        <f t="shared" si="652"/>
        <v>+15</v>
      </c>
      <c r="AH722" s="3">
        <v>45603</v>
      </c>
      <c r="AI722" s="3">
        <f t="shared" si="653"/>
        <v>45588</v>
      </c>
      <c r="AJ722" s="3"/>
      <c r="AK722" s="2">
        <f t="shared" si="637"/>
        <v>-15</v>
      </c>
      <c r="AL722" s="2" t="s">
        <v>5567</v>
      </c>
      <c r="AM722" s="2" t="str">
        <f t="shared" si="640"/>
        <v>생산완료(-15)</v>
      </c>
      <c r="AN722" s="9">
        <f t="shared" si="641"/>
        <v>45603</v>
      </c>
      <c r="AO722" s="9">
        <f t="shared" si="642"/>
        <v>45588</v>
      </c>
      <c r="AP722" s="9"/>
      <c r="AQ722" s="2">
        <f t="shared" si="654"/>
        <v>-15</v>
      </c>
      <c r="AR722" s="12">
        <f t="shared" si="645"/>
        <v>-15</v>
      </c>
      <c r="AS722" t="s">
        <v>5567</v>
      </c>
      <c r="AT722" t="str">
        <f t="shared" si="647"/>
        <v>생산완료(-15)</v>
      </c>
    </row>
    <row r="723" spans="2:46" x14ac:dyDescent="0.3">
      <c r="B723" s="2" t="s">
        <v>5640</v>
      </c>
      <c r="C723" s="7">
        <v>-40</v>
      </c>
      <c r="D723" s="2"/>
      <c r="E723" s="2" t="s">
        <v>5412</v>
      </c>
      <c r="F723" s="2" t="s">
        <v>5409</v>
      </c>
      <c r="G723" s="2" t="s">
        <v>5461</v>
      </c>
      <c r="H723" s="2" t="s">
        <v>4653</v>
      </c>
      <c r="I723" s="2" t="str">
        <f t="shared" si="633"/>
        <v>20241007-910511-인쇄</v>
      </c>
      <c r="J723" s="2" t="str">
        <f t="shared" si="634"/>
        <v>20241007-910511-합지</v>
      </c>
      <c r="K723" s="2" t="str">
        <f t="shared" si="635"/>
        <v>20241007-910511-분단</v>
      </c>
      <c r="L723" s="2" t="str">
        <f t="shared" si="636"/>
        <v>20241007-910511-제대</v>
      </c>
      <c r="M723" s="2" t="str">
        <f>VLOOKUP(H723, '쿼리1'!$A:$R, 17, 0)</f>
        <v>무지</v>
      </c>
      <c r="N723" s="2" t="str">
        <f>VLOOKUP(H723, '쿼리1'!$A:$P, 15, 0)</f>
        <v>은지93</v>
      </c>
      <c r="O723" s="2">
        <v>910511</v>
      </c>
      <c r="P723" s="2" t="str">
        <f>VLOOKUP(H723, '쿼리1'!$A:$R, 17, 0)</f>
        <v>무지</v>
      </c>
      <c r="Q723" s="4">
        <f>VLOOKUP(H723, '쿼리1'!$A:$U, 20, 0)</f>
        <v>369230</v>
      </c>
      <c r="R723" s="2" t="s">
        <v>5397</v>
      </c>
      <c r="S723" s="2" t="s">
        <v>31</v>
      </c>
      <c r="T723" s="2" t="s">
        <v>31</v>
      </c>
      <c r="U723" s="2" t="s">
        <v>31</v>
      </c>
      <c r="V723" s="2" t="s">
        <v>5388</v>
      </c>
      <c r="W723" s="3" t="s">
        <v>5388</v>
      </c>
      <c r="X723" s="6" t="str">
        <f t="shared" si="638"/>
        <v>X</v>
      </c>
      <c r="Y723" s="3">
        <v>45582</v>
      </c>
      <c r="Z723" s="3">
        <v>45583</v>
      </c>
      <c r="AA723" s="6" t="str">
        <f t="shared" si="651"/>
        <v>+1</v>
      </c>
      <c r="AB723" s="3">
        <v>45583</v>
      </c>
      <c r="AC723" s="3">
        <v>45583</v>
      </c>
      <c r="AD723" s="6">
        <f>IFERROR(IF(AC723-AB723&gt;0, "+" &amp; (AC723-AB723), AC723-AB723), "X")</f>
        <v>0</v>
      </c>
      <c r="AE723" s="3">
        <v>45589</v>
      </c>
      <c r="AF723" s="3">
        <v>45629</v>
      </c>
      <c r="AG723" s="2" t="str">
        <f t="shared" si="652"/>
        <v>+40</v>
      </c>
      <c r="AH723" s="3">
        <v>45629</v>
      </c>
      <c r="AI723" s="3">
        <f t="shared" si="653"/>
        <v>45589</v>
      </c>
      <c r="AJ723" s="3"/>
      <c r="AK723" s="2">
        <f t="shared" si="637"/>
        <v>-40</v>
      </c>
      <c r="AL723" s="2" t="s">
        <v>5567</v>
      </c>
      <c r="AM723" s="2" t="str">
        <f t="shared" si="640"/>
        <v>생산완료(-40)</v>
      </c>
      <c r="AN723" s="9">
        <f t="shared" si="641"/>
        <v>45629</v>
      </c>
      <c r="AO723" s="9">
        <f t="shared" si="642"/>
        <v>45589</v>
      </c>
      <c r="AP723" s="9"/>
      <c r="AQ723" s="2">
        <f t="shared" si="654"/>
        <v>-40</v>
      </c>
      <c r="AR723" s="12">
        <f t="shared" si="645"/>
        <v>-40</v>
      </c>
      <c r="AS723" t="s">
        <v>5567</v>
      </c>
      <c r="AT723" t="str">
        <f t="shared" si="647"/>
        <v>생산완료(-40)</v>
      </c>
    </row>
    <row r="724" spans="2:46" x14ac:dyDescent="0.3">
      <c r="B724" s="2" t="s">
        <v>5575</v>
      </c>
      <c r="C724" s="7">
        <v>-14</v>
      </c>
      <c r="D724" s="2"/>
      <c r="E724" s="2" t="s">
        <v>5415</v>
      </c>
      <c r="F724" s="2"/>
      <c r="G724" s="2" t="s">
        <v>5429</v>
      </c>
      <c r="H724" s="2" t="s">
        <v>4546</v>
      </c>
      <c r="I724" s="2" t="str">
        <f t="shared" si="633"/>
        <v>20241007-910512-인쇄</v>
      </c>
      <c r="J724" s="2" t="str">
        <f t="shared" si="634"/>
        <v>20241007-910512-합지</v>
      </c>
      <c r="K724" s="2" t="str">
        <f t="shared" si="635"/>
        <v>20241007-910512-분단</v>
      </c>
      <c r="L724" s="2" t="str">
        <f t="shared" si="636"/>
        <v>20241007-910512-제대</v>
      </c>
      <c r="M724" s="2" t="str">
        <f>VLOOKUP(H724, '쿼리1'!$A:$R, 17, 0)</f>
        <v>무지</v>
      </c>
      <c r="N724" s="2" t="str">
        <f>VLOOKUP(H724, '쿼리1'!$A:$P, 15, 0)</f>
        <v>은지93</v>
      </c>
      <c r="O724" s="2">
        <v>910512</v>
      </c>
      <c r="P724" s="2" t="str">
        <f>VLOOKUP(H724, '쿼리1'!$A:$R, 17, 0)</f>
        <v>무지</v>
      </c>
      <c r="Q724" s="4">
        <f>VLOOKUP(H724, '쿼리1'!$A:$U, 20, 0)</f>
        <v>112500</v>
      </c>
      <c r="R724" s="2" t="s">
        <v>5397</v>
      </c>
      <c r="S724" s="2" t="s">
        <v>31</v>
      </c>
      <c r="T724" s="2" t="s">
        <v>5397</v>
      </c>
      <c r="U724" s="2" t="s">
        <v>31</v>
      </c>
      <c r="V724" s="2" t="s">
        <v>5388</v>
      </c>
      <c r="W724" s="3" t="s">
        <v>5388</v>
      </c>
      <c r="X724" s="6" t="str">
        <f t="shared" si="638"/>
        <v>X</v>
      </c>
      <c r="Y724" s="3">
        <v>45582</v>
      </c>
      <c r="Z724" s="3">
        <v>45579</v>
      </c>
      <c r="AA724" s="6">
        <f t="shared" si="651"/>
        <v>-3</v>
      </c>
      <c r="AB724" s="3" t="s">
        <v>5388</v>
      </c>
      <c r="AC724" s="2" t="s">
        <v>5388</v>
      </c>
      <c r="AD724" s="6" t="str">
        <f>IFERROR(AC724-AB724, "X")</f>
        <v>X</v>
      </c>
      <c r="AE724" s="3">
        <v>45587</v>
      </c>
      <c r="AF724" s="3">
        <v>45601</v>
      </c>
      <c r="AG724" s="2" t="str">
        <f t="shared" si="652"/>
        <v>+14</v>
      </c>
      <c r="AH724" s="3">
        <v>45601</v>
      </c>
      <c r="AI724" s="3">
        <f t="shared" si="653"/>
        <v>45587</v>
      </c>
      <c r="AJ724" s="3"/>
      <c r="AK724" s="2">
        <f t="shared" si="637"/>
        <v>-14</v>
      </c>
      <c r="AL724" s="2" t="s">
        <v>5567</v>
      </c>
      <c r="AM724" s="2" t="str">
        <f t="shared" si="640"/>
        <v>생산완료(-14)</v>
      </c>
      <c r="AN724" s="9">
        <f t="shared" si="641"/>
        <v>45601</v>
      </c>
      <c r="AO724" s="9">
        <f t="shared" si="642"/>
        <v>45587</v>
      </c>
      <c r="AP724" s="9"/>
      <c r="AQ724" s="2">
        <f t="shared" si="654"/>
        <v>-14</v>
      </c>
      <c r="AR724" s="12">
        <f t="shared" si="645"/>
        <v>-14</v>
      </c>
      <c r="AS724" t="s">
        <v>5567</v>
      </c>
      <c r="AT724" t="str">
        <f t="shared" si="647"/>
        <v>생산완료(-14)</v>
      </c>
    </row>
    <row r="725" spans="2:46" x14ac:dyDescent="0.3">
      <c r="B725" s="2" t="s">
        <v>5415</v>
      </c>
      <c r="C725" s="7">
        <v>-3</v>
      </c>
      <c r="D725" s="2"/>
      <c r="E725" s="2" t="s">
        <v>5409</v>
      </c>
      <c r="F725" s="2"/>
      <c r="G725" s="2" t="s">
        <v>5408</v>
      </c>
      <c r="H725" s="2" t="s">
        <v>4762</v>
      </c>
      <c r="I725" s="2" t="str">
        <f t="shared" si="633"/>
        <v>20241007-910513-인쇄</v>
      </c>
      <c r="J725" s="2" t="str">
        <f t="shared" si="634"/>
        <v>20241007-910513-합지</v>
      </c>
      <c r="K725" s="2" t="str">
        <f t="shared" si="635"/>
        <v>20241007-910513-분단</v>
      </c>
      <c r="L725" s="2" t="str">
        <f t="shared" si="636"/>
        <v>20241007-910513-제대</v>
      </c>
      <c r="M725" s="2" t="str">
        <f>VLOOKUP(H725, '쿼리1'!$A:$R, 17, 0)</f>
        <v>무지</v>
      </c>
      <c r="N725" s="2" t="str">
        <f>VLOOKUP(H725, '쿼리1'!$A:$P, 15, 0)</f>
        <v>은지93</v>
      </c>
      <c r="O725" s="2">
        <v>910513</v>
      </c>
      <c r="P725" s="2" t="str">
        <f>VLOOKUP(H725, '쿼리1'!$A:$R, 17, 0)</f>
        <v>무지</v>
      </c>
      <c r="Q725" s="4">
        <f>VLOOKUP(H725, '쿼리1'!$A:$U, 20, 0)</f>
        <v>90000</v>
      </c>
      <c r="R725" s="2" t="s">
        <v>5397</v>
      </c>
      <c r="S725" s="2" t="s">
        <v>31</v>
      </c>
      <c r="T725" s="2" t="s">
        <v>5397</v>
      </c>
      <c r="U725" s="2" t="s">
        <v>31</v>
      </c>
      <c r="V725" s="2" t="s">
        <v>5388</v>
      </c>
      <c r="W725" s="3" t="s">
        <v>5388</v>
      </c>
      <c r="X725" s="6" t="str">
        <f t="shared" si="638"/>
        <v>X</v>
      </c>
      <c r="Y725" s="3">
        <v>45582</v>
      </c>
      <c r="Z725" s="3">
        <v>45582</v>
      </c>
      <c r="AA725" s="6">
        <f t="shared" si="651"/>
        <v>0</v>
      </c>
      <c r="AB725" s="3" t="s">
        <v>5388</v>
      </c>
      <c r="AC725" s="2" t="s">
        <v>5388</v>
      </c>
      <c r="AD725" s="6" t="str">
        <f>IFERROR(AC725-AB725, "X")</f>
        <v>X</v>
      </c>
      <c r="AE725" s="3">
        <v>45587</v>
      </c>
      <c r="AF725" s="3">
        <v>45590</v>
      </c>
      <c r="AG725" s="2" t="str">
        <f t="shared" si="652"/>
        <v>+3</v>
      </c>
      <c r="AH725" s="3">
        <v>45590</v>
      </c>
      <c r="AI725" s="3">
        <f t="shared" si="653"/>
        <v>45587</v>
      </c>
      <c r="AJ725" s="3"/>
      <c r="AK725" s="2">
        <f t="shared" si="637"/>
        <v>-3</v>
      </c>
      <c r="AL725" s="2" t="s">
        <v>5567</v>
      </c>
      <c r="AM725" s="2" t="str">
        <f t="shared" si="640"/>
        <v>생산완료(-3)</v>
      </c>
      <c r="AN725" s="9">
        <f t="shared" si="641"/>
        <v>45590</v>
      </c>
      <c r="AO725" s="9">
        <f t="shared" si="642"/>
        <v>45587</v>
      </c>
      <c r="AP725" s="9"/>
      <c r="AQ725" s="2">
        <f t="shared" si="654"/>
        <v>-3</v>
      </c>
      <c r="AR725" s="12">
        <f t="shared" si="645"/>
        <v>-3</v>
      </c>
      <c r="AS725" t="s">
        <v>5567</v>
      </c>
      <c r="AT725" t="str">
        <f t="shared" si="647"/>
        <v>생산완료(-3)</v>
      </c>
    </row>
    <row r="726" spans="2:46" x14ac:dyDescent="0.3">
      <c r="B726" s="2" t="s">
        <v>5416</v>
      </c>
      <c r="C726" s="7">
        <v>-2</v>
      </c>
      <c r="D726" s="2"/>
      <c r="E726" s="2" t="s">
        <v>5409</v>
      </c>
      <c r="F726" s="2"/>
      <c r="G726" s="2" t="s">
        <v>5424</v>
      </c>
      <c r="H726" s="2" t="s">
        <v>4544</v>
      </c>
      <c r="I726" s="2" t="str">
        <f t="shared" si="633"/>
        <v>20241007-910514-인쇄</v>
      </c>
      <c r="J726" s="2" t="str">
        <f t="shared" si="634"/>
        <v>20241007-910514-합지</v>
      </c>
      <c r="K726" s="2" t="str">
        <f t="shared" si="635"/>
        <v>20241007-910514-분단</v>
      </c>
      <c r="L726" s="2" t="str">
        <f t="shared" si="636"/>
        <v>20241007-910514-제대</v>
      </c>
      <c r="M726" s="2" t="str">
        <f>VLOOKUP(H726, '쿼리1'!$A:$R, 17, 0)</f>
        <v>무지</v>
      </c>
      <c r="N726" s="2" t="str">
        <f>VLOOKUP(H726, '쿼리1'!$A:$P, 15, 0)</f>
        <v>은지93</v>
      </c>
      <c r="O726" s="2">
        <v>910514</v>
      </c>
      <c r="P726" s="2" t="str">
        <f>VLOOKUP(H726, '쿼리1'!$A:$R, 17, 0)</f>
        <v>무지</v>
      </c>
      <c r="Q726" s="4">
        <f>VLOOKUP(H726, '쿼리1'!$A:$U, 20, 0)</f>
        <v>72000</v>
      </c>
      <c r="R726" s="2" t="s">
        <v>5397</v>
      </c>
      <c r="S726" s="2" t="s">
        <v>31</v>
      </c>
      <c r="T726" s="2" t="s">
        <v>5397</v>
      </c>
      <c r="U726" s="2" t="s">
        <v>31</v>
      </c>
      <c r="V726" s="2" t="s">
        <v>5388</v>
      </c>
      <c r="W726" s="3" t="s">
        <v>5388</v>
      </c>
      <c r="X726" s="6" t="str">
        <f t="shared" si="638"/>
        <v>X</v>
      </c>
      <c r="Y726" s="3">
        <v>45582</v>
      </c>
      <c r="Z726" s="3">
        <v>45582</v>
      </c>
      <c r="AA726" s="6">
        <f t="shared" si="651"/>
        <v>0</v>
      </c>
      <c r="AB726" s="3" t="s">
        <v>5388</v>
      </c>
      <c r="AC726" s="2" t="s">
        <v>5388</v>
      </c>
      <c r="AD726" s="6" t="str">
        <f>IFERROR(AC726-AB726, "X")</f>
        <v>X</v>
      </c>
      <c r="AE726" s="3">
        <v>45587</v>
      </c>
      <c r="AF726" s="3">
        <v>45589</v>
      </c>
      <c r="AG726" s="2" t="str">
        <f t="shared" si="652"/>
        <v>+2</v>
      </c>
      <c r="AH726" s="3">
        <v>45589</v>
      </c>
      <c r="AI726" s="3">
        <f t="shared" si="653"/>
        <v>45587</v>
      </c>
      <c r="AJ726" s="3"/>
      <c r="AK726" s="2">
        <f t="shared" si="637"/>
        <v>-2</v>
      </c>
      <c r="AL726" s="2" t="s">
        <v>5567</v>
      </c>
      <c r="AM726" s="2" t="str">
        <f t="shared" si="640"/>
        <v>생산완료(-2)</v>
      </c>
      <c r="AN726" s="9">
        <f t="shared" si="641"/>
        <v>45589</v>
      </c>
      <c r="AO726" s="9">
        <f t="shared" si="642"/>
        <v>45587</v>
      </c>
      <c r="AP726" s="9"/>
      <c r="AQ726" s="2">
        <f t="shared" si="654"/>
        <v>-2</v>
      </c>
      <c r="AR726" s="12">
        <f t="shared" si="645"/>
        <v>-2</v>
      </c>
      <c r="AS726" t="s">
        <v>5567</v>
      </c>
      <c r="AT726" t="str">
        <f t="shared" si="647"/>
        <v>생산완료(-2)</v>
      </c>
    </row>
    <row r="727" spans="2:46" x14ac:dyDescent="0.3">
      <c r="B727" s="2" t="s">
        <v>5575</v>
      </c>
      <c r="C727" s="7">
        <v>-14</v>
      </c>
      <c r="D727" s="2"/>
      <c r="E727" s="2" t="s">
        <v>5451</v>
      </c>
      <c r="F727" s="2"/>
      <c r="G727" s="2" t="s">
        <v>5429</v>
      </c>
      <c r="H727" s="2" t="s">
        <v>4519</v>
      </c>
      <c r="I727" s="2" t="str">
        <f t="shared" si="633"/>
        <v>20241007-910515-인쇄</v>
      </c>
      <c r="J727" s="2" t="str">
        <f t="shared" si="634"/>
        <v>20241007-910515-합지</v>
      </c>
      <c r="K727" s="2" t="str">
        <f t="shared" si="635"/>
        <v>20241007-910515-분단</v>
      </c>
      <c r="L727" s="2" t="str">
        <f t="shared" si="636"/>
        <v>20241007-910515-제대</v>
      </c>
      <c r="M727" s="2" t="str">
        <f>VLOOKUP(H727, '쿼리1'!$A:$R, 17, 0)</f>
        <v>무지</v>
      </c>
      <c r="N727" s="2" t="str">
        <f>VLOOKUP(H727, '쿼리1'!$A:$P, 15, 0)</f>
        <v>은지93</v>
      </c>
      <c r="O727" s="2">
        <v>910515</v>
      </c>
      <c r="P727" s="2" t="str">
        <f>VLOOKUP(H727, '쿼리1'!$A:$R, 17, 0)</f>
        <v>무지</v>
      </c>
      <c r="Q727" s="4">
        <f>VLOOKUP(H727, '쿼리1'!$A:$U, 20, 0)</f>
        <v>56250</v>
      </c>
      <c r="R727" s="2" t="s">
        <v>5397</v>
      </c>
      <c r="S727" s="2" t="s">
        <v>31</v>
      </c>
      <c r="T727" s="2" t="s">
        <v>5397</v>
      </c>
      <c r="U727" s="2" t="s">
        <v>31</v>
      </c>
      <c r="V727" s="2" t="s">
        <v>5388</v>
      </c>
      <c r="W727" s="3" t="s">
        <v>5388</v>
      </c>
      <c r="X727" s="6" t="str">
        <f t="shared" si="638"/>
        <v>X</v>
      </c>
      <c r="Y727" s="3">
        <v>45582</v>
      </c>
      <c r="Z727" s="3">
        <v>45586</v>
      </c>
      <c r="AA727" s="6" t="str">
        <f t="shared" si="651"/>
        <v>+4</v>
      </c>
      <c r="AB727" s="3" t="s">
        <v>5388</v>
      </c>
      <c r="AC727" s="2" t="s">
        <v>5388</v>
      </c>
      <c r="AD727" s="6" t="str">
        <f>IFERROR(AC727-AB727, "X")</f>
        <v>X</v>
      </c>
      <c r="AE727" s="3">
        <v>45587</v>
      </c>
      <c r="AF727" s="3">
        <v>45601</v>
      </c>
      <c r="AG727" s="2" t="str">
        <f t="shared" si="652"/>
        <v>+14</v>
      </c>
      <c r="AH727" s="3">
        <v>45601</v>
      </c>
      <c r="AI727" s="3">
        <f t="shared" si="653"/>
        <v>45587</v>
      </c>
      <c r="AJ727" s="3"/>
      <c r="AK727" s="2">
        <f t="shared" si="637"/>
        <v>-14</v>
      </c>
      <c r="AL727" s="2" t="s">
        <v>5567</v>
      </c>
      <c r="AM727" s="2" t="str">
        <f t="shared" si="640"/>
        <v>생산완료(-14)</v>
      </c>
      <c r="AN727" s="9">
        <f t="shared" si="641"/>
        <v>45601</v>
      </c>
      <c r="AO727" s="9">
        <f t="shared" si="642"/>
        <v>45587</v>
      </c>
      <c r="AP727" s="9"/>
      <c r="AQ727" s="2">
        <f t="shared" si="654"/>
        <v>-14</v>
      </c>
      <c r="AR727" s="12">
        <f t="shared" si="645"/>
        <v>-14</v>
      </c>
      <c r="AS727" t="s">
        <v>5567</v>
      </c>
      <c r="AT727" t="str">
        <f t="shared" si="647"/>
        <v>생산완료(-14)</v>
      </c>
    </row>
    <row r="728" spans="2:46" x14ac:dyDescent="0.3">
      <c r="B728" s="2" t="s">
        <v>5470</v>
      </c>
      <c r="C728" s="7">
        <v>-15</v>
      </c>
      <c r="D728" s="2" t="s">
        <v>5430</v>
      </c>
      <c r="E728" s="2" t="s">
        <v>5492</v>
      </c>
      <c r="F728" s="2"/>
      <c r="G728" s="2" t="s">
        <v>5424</v>
      </c>
      <c r="H728" s="2" t="s">
        <v>1340</v>
      </c>
      <c r="I728" s="2" t="str">
        <f t="shared" si="633"/>
        <v>20241008-1000138905-인쇄</v>
      </c>
      <c r="J728" s="2" t="str">
        <f t="shared" si="634"/>
        <v>20241008-1000138905-합지</v>
      </c>
      <c r="K728" s="2" t="str">
        <f t="shared" si="635"/>
        <v>20241008-1000138905-분단</v>
      </c>
      <c r="L728" s="2" t="str">
        <f t="shared" si="636"/>
        <v>20241008-1000138905-제대</v>
      </c>
      <c r="M728" s="2" t="str">
        <f>VLOOKUP(H728, '쿼리1'!$A:$R, 17, 0)</f>
        <v>4도-헤아림(공용봉투 대)</v>
      </c>
      <c r="N728" s="2" t="str">
        <f>VLOOKUP(H728, '쿼리1'!$A:$P, 15, 0)</f>
        <v>패트(유무광)100</v>
      </c>
      <c r="O728" s="2">
        <v>1000138905</v>
      </c>
      <c r="P728" s="2" t="str">
        <f>VLOOKUP(H728, '쿼리1'!$A:$R, 17, 0)</f>
        <v>4도-헤아림(공용봉투 대)</v>
      </c>
      <c r="Q728" s="4">
        <f>VLOOKUP(H728, '쿼리1'!$A:$U, 20, 0)</f>
        <v>20000</v>
      </c>
      <c r="R728" s="2" t="s">
        <v>31</v>
      </c>
      <c r="S728" s="2" t="s">
        <v>31</v>
      </c>
      <c r="T728" s="2" t="s">
        <v>5397</v>
      </c>
      <c r="U728" s="2" t="s">
        <v>31</v>
      </c>
      <c r="V728" s="3">
        <v>45579</v>
      </c>
      <c r="W728" s="3">
        <v>45586</v>
      </c>
      <c r="X728" s="6" t="str">
        <f t="shared" ref="X728:X729" si="655">IFERROR(IF(W728-V728&gt;0, "+" &amp; (W728-V728), W728-V728), "X")</f>
        <v>+7</v>
      </c>
      <c r="Y728" s="3">
        <v>45582</v>
      </c>
      <c r="Z728" s="3">
        <v>45601</v>
      </c>
      <c r="AA728" s="6" t="str">
        <f t="shared" si="651"/>
        <v>+19</v>
      </c>
      <c r="AB728" s="3" t="s">
        <v>5388</v>
      </c>
      <c r="AC728" s="2" t="s">
        <v>5388</v>
      </c>
      <c r="AD728" s="6" t="str">
        <f>IFERROR(AC728-AB728, "X")</f>
        <v>X</v>
      </c>
      <c r="AE728" s="3">
        <v>45586</v>
      </c>
      <c r="AF728" s="3">
        <v>45588</v>
      </c>
      <c r="AG728" s="2" t="str">
        <f t="shared" si="652"/>
        <v>+2</v>
      </c>
      <c r="AH728" s="3">
        <v>45601</v>
      </c>
      <c r="AI728" s="3">
        <f t="shared" si="653"/>
        <v>45586</v>
      </c>
      <c r="AJ728" s="3"/>
      <c r="AK728" s="2">
        <f t="shared" si="637"/>
        <v>-15</v>
      </c>
      <c r="AL728" s="2" t="s">
        <v>5567</v>
      </c>
      <c r="AM728" s="2" t="str">
        <f t="shared" si="640"/>
        <v>생산완료(-15)</v>
      </c>
      <c r="AN728" s="9">
        <f t="shared" si="641"/>
        <v>45649</v>
      </c>
      <c r="AO728" s="9">
        <f t="shared" si="642"/>
        <v>45649</v>
      </c>
      <c r="AP728" s="9"/>
      <c r="AQ728" s="2">
        <f t="shared" si="654"/>
        <v>0</v>
      </c>
      <c r="AR728" s="12">
        <f t="shared" si="645"/>
        <v>0</v>
      </c>
      <c r="AS728" t="s">
        <v>5567</v>
      </c>
      <c r="AT728" t="str">
        <f t="shared" si="647"/>
        <v>생산완료(0)</v>
      </c>
    </row>
    <row r="729" spans="2:46" x14ac:dyDescent="0.3">
      <c r="B729" s="2" t="s">
        <v>5409</v>
      </c>
      <c r="C729" s="7">
        <v>0</v>
      </c>
      <c r="D729" s="2" t="s">
        <v>5430</v>
      </c>
      <c r="E729" s="2" t="s">
        <v>5409</v>
      </c>
      <c r="F729" s="2" t="s">
        <v>5409</v>
      </c>
      <c r="G729" s="2" t="s">
        <v>5409</v>
      </c>
      <c r="H729" s="2" t="s">
        <v>2285</v>
      </c>
      <c r="I729" s="2" t="str">
        <f t="shared" si="633"/>
        <v>20241008-1000142676-인쇄</v>
      </c>
      <c r="J729" s="2" t="str">
        <f t="shared" si="634"/>
        <v>20241008-1000142676-합지</v>
      </c>
      <c r="K729" s="2" t="str">
        <f t="shared" si="635"/>
        <v>20241008-1000142676-분단</v>
      </c>
      <c r="L729" s="2" t="str">
        <f t="shared" si="636"/>
        <v>20241008-1000142676-제대</v>
      </c>
      <c r="M729" s="2" t="str">
        <f>VLOOKUP(H729, '쿼리1'!$A:$R, 17, 0)</f>
        <v>4도-헤아림(다시마 대)</v>
      </c>
      <c r="N729" s="2" t="str">
        <f>VLOOKUP(H729, '쿼리1'!$A:$P, 15, 0)</f>
        <v>패트(유무광)90</v>
      </c>
      <c r="O729" s="2">
        <v>1000142676</v>
      </c>
      <c r="P729" s="2" t="str">
        <f>VLOOKUP(H729, '쿼리1'!$A:$R, 17, 0)</f>
        <v>4도-헤아림(다시마 대)</v>
      </c>
      <c r="Q729" s="4">
        <f>VLOOKUP(H729, '쿼리1'!$A:$U, 20, 0)</f>
        <v>10256</v>
      </c>
      <c r="R729" s="2" t="s">
        <v>31</v>
      </c>
      <c r="S729" s="2" t="s">
        <v>31</v>
      </c>
      <c r="T729" s="2" t="s">
        <v>31</v>
      </c>
      <c r="U729" s="2" t="s">
        <v>31</v>
      </c>
      <c r="V729" s="3">
        <v>45579</v>
      </c>
      <c r="W729" s="3">
        <v>45586</v>
      </c>
      <c r="X729" s="6" t="str">
        <f t="shared" si="655"/>
        <v>+7</v>
      </c>
      <c r="Y729" s="3">
        <v>45582</v>
      </c>
      <c r="Z729" s="3">
        <v>45582</v>
      </c>
      <c r="AA729" s="6">
        <f t="shared" si="651"/>
        <v>0</v>
      </c>
      <c r="AB729" s="3">
        <v>45583</v>
      </c>
      <c r="AC729" s="3">
        <v>45583</v>
      </c>
      <c r="AD729" s="6">
        <f t="shared" ref="AD729:AD734" si="656">IFERROR(IF(AC729-AB729&gt;0, "+" &amp; (AC729-AB729), AC729-AB729), "X")</f>
        <v>0</v>
      </c>
      <c r="AE729" s="3">
        <v>45587</v>
      </c>
      <c r="AF729" s="3">
        <v>45587</v>
      </c>
      <c r="AG729" s="2">
        <f t="shared" si="652"/>
        <v>0</v>
      </c>
      <c r="AH729" s="3">
        <v>45587</v>
      </c>
      <c r="AI729" s="3">
        <f t="shared" si="653"/>
        <v>45587</v>
      </c>
      <c r="AJ729" s="3"/>
      <c r="AK729" s="2">
        <f t="shared" si="637"/>
        <v>0</v>
      </c>
      <c r="AL729" s="2" t="s">
        <v>5567</v>
      </c>
      <c r="AM729" s="2" t="str">
        <f t="shared" si="640"/>
        <v>생산완료(0)</v>
      </c>
      <c r="AN729" s="9">
        <f t="shared" si="641"/>
        <v>45587</v>
      </c>
      <c r="AO729" s="9">
        <f t="shared" si="642"/>
        <v>45587</v>
      </c>
      <c r="AP729" s="9"/>
      <c r="AQ729" s="2">
        <f t="shared" si="654"/>
        <v>0</v>
      </c>
      <c r="AR729" s="12">
        <f t="shared" si="645"/>
        <v>0</v>
      </c>
      <c r="AS729" t="s">
        <v>5567</v>
      </c>
      <c r="AT729" t="str">
        <f t="shared" si="647"/>
        <v>생산완료(0)</v>
      </c>
    </row>
    <row r="730" spans="2:46" x14ac:dyDescent="0.3">
      <c r="B730" s="2" t="s">
        <v>5407</v>
      </c>
      <c r="C730" s="7">
        <v>-6</v>
      </c>
      <c r="D730" s="2"/>
      <c r="E730" s="2" t="s">
        <v>5419</v>
      </c>
      <c r="F730" s="2" t="s">
        <v>5483</v>
      </c>
      <c r="G730" s="2"/>
      <c r="H730" s="2" t="s">
        <v>4714</v>
      </c>
      <c r="I730" s="2" t="str">
        <f t="shared" si="633"/>
        <v>20241008-1000144917-인쇄</v>
      </c>
      <c r="J730" s="2" t="str">
        <f t="shared" si="634"/>
        <v>20241008-1000144917-합지</v>
      </c>
      <c r="K730" s="2" t="str">
        <f t="shared" si="635"/>
        <v>20241008-1000144917-분단</v>
      </c>
      <c r="L730" s="2" t="str">
        <f t="shared" si="636"/>
        <v>20241008-1000144917-제대</v>
      </c>
      <c r="M730" s="2" t="str">
        <f>VLOOKUP(H730, '쿼리1'!$A:$R, 17, 0)</f>
        <v>무지</v>
      </c>
      <c r="N730" s="2" t="str">
        <f>VLOOKUP(H730, '쿼리1'!$A:$P, 15, 0)</f>
        <v>패트(pet이지필)50</v>
      </c>
      <c r="O730" s="2">
        <v>1000144917</v>
      </c>
      <c r="P730" s="2" t="str">
        <f>VLOOKUP(H730, '쿼리1'!$A:$R, 17, 0)</f>
        <v>무지</v>
      </c>
      <c r="Q730" s="4">
        <f>VLOOKUP(H730, '쿼리1'!$A:$U, 20, 0)</f>
        <v>240</v>
      </c>
      <c r="R730" s="2" t="s">
        <v>5397</v>
      </c>
      <c r="S730" s="2" t="s">
        <v>31</v>
      </c>
      <c r="T730" s="2" t="s">
        <v>31</v>
      </c>
      <c r="U730" s="2" t="s">
        <v>5397</v>
      </c>
      <c r="V730" s="2" t="s">
        <v>5388</v>
      </c>
      <c r="W730" s="3" t="s">
        <v>5388</v>
      </c>
      <c r="X730" s="6" t="str">
        <f>IFERROR(W730-V730, "X")</f>
        <v>X</v>
      </c>
      <c r="Y730" s="3">
        <v>45583</v>
      </c>
      <c r="Z730" s="3">
        <v>45592</v>
      </c>
      <c r="AA730" s="6" t="str">
        <f t="shared" si="651"/>
        <v>+9</v>
      </c>
      <c r="AB730" s="3">
        <v>45586</v>
      </c>
      <c r="AC730" s="3">
        <v>45575</v>
      </c>
      <c r="AD730" s="6">
        <f t="shared" si="656"/>
        <v>-11</v>
      </c>
      <c r="AE730" s="2" t="s">
        <v>5388</v>
      </c>
      <c r="AF730" s="2" t="s">
        <v>5388</v>
      </c>
      <c r="AG730" s="2" t="str">
        <f>IFERROR(AF730-AE730, "X")</f>
        <v>X</v>
      </c>
      <c r="AH730" s="3">
        <v>45592</v>
      </c>
      <c r="AI730" s="3">
        <f>AB730</f>
        <v>45586</v>
      </c>
      <c r="AJ730" s="3"/>
      <c r="AK730" s="2">
        <f t="shared" si="637"/>
        <v>-6</v>
      </c>
      <c r="AL730" s="2" t="s">
        <v>5567</v>
      </c>
      <c r="AM730" s="2" t="str">
        <f t="shared" si="640"/>
        <v>생산완료(-6)</v>
      </c>
      <c r="AN730" s="9">
        <f t="shared" si="641"/>
        <v>45652</v>
      </c>
      <c r="AO730" s="9">
        <f t="shared" si="642"/>
        <v>45646</v>
      </c>
      <c r="AP730" s="9"/>
      <c r="AQ730" s="2">
        <f t="shared" si="654"/>
        <v>-6</v>
      </c>
      <c r="AR730" s="12">
        <f t="shared" si="645"/>
        <v>-6</v>
      </c>
      <c r="AS730" t="s">
        <v>5567</v>
      </c>
      <c r="AT730" t="str">
        <f t="shared" si="647"/>
        <v>생산완료(-6)</v>
      </c>
    </row>
    <row r="731" spans="2:46" x14ac:dyDescent="0.3">
      <c r="B731" s="2" t="s">
        <v>5436</v>
      </c>
      <c r="C731" s="7">
        <v>-7</v>
      </c>
      <c r="D731" s="2" t="s">
        <v>5451</v>
      </c>
      <c r="E731" s="2" t="s">
        <v>5421</v>
      </c>
      <c r="F731" s="2" t="s">
        <v>5451</v>
      </c>
      <c r="G731" s="2" t="s">
        <v>5430</v>
      </c>
      <c r="H731" s="2" t="s">
        <v>721</v>
      </c>
      <c r="I731" s="2" t="str">
        <f t="shared" si="633"/>
        <v>20241008-1000149451-인쇄</v>
      </c>
      <c r="J731" s="2" t="str">
        <f t="shared" si="634"/>
        <v>20241008-1000149451-합지</v>
      </c>
      <c r="K731" s="2" t="str">
        <f t="shared" si="635"/>
        <v>20241008-1000149451-분단</v>
      </c>
      <c r="L731" s="2" t="str">
        <f t="shared" si="636"/>
        <v>20241008-1000149451-제대</v>
      </c>
      <c r="M731" s="2" t="str">
        <f>VLOOKUP(H731, '쿼리1'!$A:$R, 17, 0)</f>
        <v>5도-한석길의 잔치홍어회무침 350g</v>
      </c>
      <c r="N731" s="2" t="str">
        <f>VLOOKUP(H731, '쿼리1'!$A:$P, 15, 0)</f>
        <v>패증착120</v>
      </c>
      <c r="O731" s="2">
        <v>1000149451</v>
      </c>
      <c r="P731" s="2" t="str">
        <f>VLOOKUP(H731, '쿼리1'!$A:$R, 17, 0)</f>
        <v>5도-한석길의 잔치홍어회무침 350g</v>
      </c>
      <c r="Q731" s="4">
        <f>VLOOKUP(H731, '쿼리1'!$A:$U, 20, 0)</f>
        <v>40000</v>
      </c>
      <c r="R731" s="2" t="s">
        <v>31</v>
      </c>
      <c r="S731" s="2" t="s">
        <v>31</v>
      </c>
      <c r="T731" s="2" t="s">
        <v>31</v>
      </c>
      <c r="U731" s="2" t="s">
        <v>31</v>
      </c>
      <c r="V731" s="3">
        <v>45576</v>
      </c>
      <c r="W731" s="3">
        <v>45580</v>
      </c>
      <c r="X731" s="6" t="str">
        <f t="shared" ref="X731:X733" si="657">IFERROR(IF(W731-V731&gt;0, "+" &amp; (W731-V731), W731-V731), "X")</f>
        <v>+4</v>
      </c>
      <c r="Y731" s="3">
        <v>45581</v>
      </c>
      <c r="Z731" s="3">
        <v>45586</v>
      </c>
      <c r="AA731" s="6" t="str">
        <f t="shared" si="651"/>
        <v>+5</v>
      </c>
      <c r="AB731" s="3">
        <v>45582</v>
      </c>
      <c r="AC731" s="3">
        <v>45586</v>
      </c>
      <c r="AD731" s="6" t="str">
        <f t="shared" si="656"/>
        <v>+4</v>
      </c>
      <c r="AE731" s="3">
        <v>45586</v>
      </c>
      <c r="AF731" s="3">
        <v>45593</v>
      </c>
      <c r="AG731" s="2" t="str">
        <f t="shared" ref="AG731:AG732" si="658">IFERROR(IF(AF731-AE731&gt;0, "+" &amp; (AF731-AE731), AF731-AE731), "X")</f>
        <v>+7</v>
      </c>
      <c r="AH731" s="3">
        <v>45593</v>
      </c>
      <c r="AI731" s="3">
        <f t="shared" ref="AI731:AI732" si="659">AE731</f>
        <v>45586</v>
      </c>
      <c r="AJ731" s="3"/>
      <c r="AK731" s="2">
        <f t="shared" si="637"/>
        <v>-7</v>
      </c>
      <c r="AL731" s="2" t="s">
        <v>5567</v>
      </c>
      <c r="AM731" s="2" t="str">
        <f t="shared" si="640"/>
        <v>생산완료(-7)</v>
      </c>
      <c r="AN731" s="9">
        <f t="shared" si="641"/>
        <v>45593</v>
      </c>
      <c r="AO731" s="9">
        <f t="shared" si="642"/>
        <v>45586</v>
      </c>
      <c r="AP731" s="9"/>
      <c r="AQ731" s="2">
        <f t="shared" si="654"/>
        <v>-7</v>
      </c>
      <c r="AR731" s="12">
        <f t="shared" si="645"/>
        <v>-7</v>
      </c>
      <c r="AS731" t="s">
        <v>5567</v>
      </c>
      <c r="AT731" t="str">
        <f t="shared" si="647"/>
        <v>생산완료(-7)</v>
      </c>
    </row>
    <row r="732" spans="2:46" x14ac:dyDescent="0.3">
      <c r="B732" s="2" t="s">
        <v>5409</v>
      </c>
      <c r="C732" s="7">
        <v>0</v>
      </c>
      <c r="D732" s="2" t="s">
        <v>5409</v>
      </c>
      <c r="E732" s="2" t="s">
        <v>5405</v>
      </c>
      <c r="F732" s="2" t="s">
        <v>5409</v>
      </c>
      <c r="G732" s="2" t="s">
        <v>5409</v>
      </c>
      <c r="H732" s="2" t="s">
        <v>1497</v>
      </c>
      <c r="I732" s="2" t="str">
        <f t="shared" si="633"/>
        <v>20241008-1000150470-인쇄</v>
      </c>
      <c r="J732" s="2" t="str">
        <f t="shared" si="634"/>
        <v>20241008-1000150470-합지</v>
      </c>
      <c r="K732" s="2" t="str">
        <f t="shared" si="635"/>
        <v>20241008-1000150470-분단</v>
      </c>
      <c r="L732" s="2" t="str">
        <f t="shared" si="636"/>
        <v>20241008-1000150470-제대</v>
      </c>
      <c r="M732" s="2" t="str">
        <f>VLOOKUP(H732, '쿼리1'!$A:$R, 17, 0)</f>
        <v>8도-리틀넥)스테이크 키트</v>
      </c>
      <c r="N732" s="2" t="str">
        <f>VLOOKUP(H732, '쿼리1'!$A:$P, 15, 0)</f>
        <v>패트(무광/유백)100</v>
      </c>
      <c r="O732" s="2">
        <v>1000150470</v>
      </c>
      <c r="P732" s="2" t="str">
        <f>VLOOKUP(H732, '쿼리1'!$A:$R, 17, 0)</f>
        <v>8도-리틀넥)스테이크 키트</v>
      </c>
      <c r="Q732" s="4">
        <f>VLOOKUP(H732, '쿼리1'!$A:$U, 20, 0)</f>
        <v>20000</v>
      </c>
      <c r="R732" s="2" t="s">
        <v>31</v>
      </c>
      <c r="S732" s="2" t="s">
        <v>31</v>
      </c>
      <c r="T732" s="2" t="s">
        <v>31</v>
      </c>
      <c r="U732" s="2" t="s">
        <v>31</v>
      </c>
      <c r="V732" s="3">
        <v>45579</v>
      </c>
      <c r="W732" s="3">
        <v>45579</v>
      </c>
      <c r="X732" s="6">
        <f t="shared" si="657"/>
        <v>0</v>
      </c>
      <c r="Y732" s="3">
        <v>45582</v>
      </c>
      <c r="Z732" s="3">
        <v>45581</v>
      </c>
      <c r="AA732" s="6">
        <f t="shared" si="651"/>
        <v>-1</v>
      </c>
      <c r="AB732" s="3">
        <v>45583</v>
      </c>
      <c r="AC732" s="3">
        <v>45583</v>
      </c>
      <c r="AD732" s="6">
        <f t="shared" si="656"/>
        <v>0</v>
      </c>
      <c r="AE732" s="3">
        <v>45587</v>
      </c>
      <c r="AF732" s="3">
        <v>45587</v>
      </c>
      <c r="AG732" s="2">
        <f t="shared" si="658"/>
        <v>0</v>
      </c>
      <c r="AH732" s="3">
        <v>45587</v>
      </c>
      <c r="AI732" s="3">
        <f t="shared" si="659"/>
        <v>45587</v>
      </c>
      <c r="AJ732" s="3"/>
      <c r="AK732" s="2">
        <f t="shared" si="637"/>
        <v>0</v>
      </c>
      <c r="AL732" s="2" t="s">
        <v>5567</v>
      </c>
      <c r="AM732" s="2" t="str">
        <f t="shared" si="640"/>
        <v>생산완료(0)</v>
      </c>
      <c r="AN732" s="9">
        <f t="shared" si="641"/>
        <v>45649</v>
      </c>
      <c r="AO732" s="9">
        <f t="shared" si="642"/>
        <v>45652</v>
      </c>
      <c r="AP732" s="9"/>
      <c r="AQ732" s="2">
        <f t="shared" si="654"/>
        <v>3</v>
      </c>
      <c r="AR732" s="12" t="str">
        <f t="shared" si="645"/>
        <v>+3</v>
      </c>
      <c r="AS732" t="s">
        <v>5567</v>
      </c>
      <c r="AT732" t="str">
        <f t="shared" si="647"/>
        <v>생산완료(+3)</v>
      </c>
    </row>
    <row r="733" spans="2:46" x14ac:dyDescent="0.3">
      <c r="B733" s="2" t="s">
        <v>5412</v>
      </c>
      <c r="C733" s="7">
        <v>1</v>
      </c>
      <c r="D733" s="2" t="s">
        <v>5412</v>
      </c>
      <c r="E733" s="2" t="s">
        <v>5409</v>
      </c>
      <c r="F733" s="2" t="s">
        <v>5405</v>
      </c>
      <c r="G733" s="2"/>
      <c r="H733" s="2" t="s">
        <v>1410</v>
      </c>
      <c r="I733" s="2" t="str">
        <f t="shared" si="633"/>
        <v>20241008-1000153049-인쇄</v>
      </c>
      <c r="J733" s="2" t="str">
        <f t="shared" si="634"/>
        <v>20241008-1000153049-합지</v>
      </c>
      <c r="K733" s="2" t="str">
        <f t="shared" si="635"/>
        <v>20241008-1000153049-분단</v>
      </c>
      <c r="L733" s="2" t="str">
        <f t="shared" si="636"/>
        <v>20241008-1000153049-제대</v>
      </c>
      <c r="M733" s="2" t="str">
        <f>VLOOKUP(H733, '쿼리1'!$A:$R, 17, 0)</f>
        <v>9도-(주)푸드코아-연세우유 초코생크림빵</v>
      </c>
      <c r="N733" s="2" t="str">
        <f>VLOOKUP(H733, '쿼리1'!$A:$P, 15, 0)</f>
        <v>오씨피피(유무광)60</v>
      </c>
      <c r="O733" s="2">
        <v>1000153049</v>
      </c>
      <c r="P733" s="2" t="str">
        <f>VLOOKUP(H733, '쿼리1'!$A:$R, 17, 0)</f>
        <v>9도-(주)푸드코아-연세우유 초코생크림빵</v>
      </c>
      <c r="Q733" s="4">
        <f>VLOOKUP(H733, '쿼리1'!$A:$U, 20, 0)</f>
        <v>36</v>
      </c>
      <c r="R733" s="2" t="s">
        <v>31</v>
      </c>
      <c r="S733" s="2" t="s">
        <v>31</v>
      </c>
      <c r="T733" s="2" t="s">
        <v>31</v>
      </c>
      <c r="U733" s="2" t="s">
        <v>5397</v>
      </c>
      <c r="V733" s="3">
        <v>45579</v>
      </c>
      <c r="W733" s="3">
        <v>45580</v>
      </c>
      <c r="X733" s="6" t="str">
        <f t="shared" si="657"/>
        <v>+1</v>
      </c>
      <c r="Y733" s="3">
        <v>45582</v>
      </c>
      <c r="Z733" s="3">
        <v>45582</v>
      </c>
      <c r="AA733" s="6">
        <f t="shared" si="651"/>
        <v>0</v>
      </c>
      <c r="AB733" s="3">
        <v>45583</v>
      </c>
      <c r="AC733" s="3">
        <v>45582</v>
      </c>
      <c r="AD733" s="6">
        <f t="shared" si="656"/>
        <v>-1</v>
      </c>
      <c r="AE733" s="2" t="s">
        <v>5388</v>
      </c>
      <c r="AF733" s="2" t="s">
        <v>5388</v>
      </c>
      <c r="AG733" s="2" t="str">
        <f>IFERROR(AF733-AE733, "X")</f>
        <v>X</v>
      </c>
      <c r="AH733" s="3">
        <v>45582</v>
      </c>
      <c r="AI733" s="3">
        <f t="shared" ref="AI733:AI734" si="660">AB733</f>
        <v>45583</v>
      </c>
      <c r="AJ733" s="3"/>
      <c r="AK733" s="2" t="str">
        <f t="shared" si="637"/>
        <v>+1</v>
      </c>
      <c r="AL733" s="2" t="s">
        <v>5567</v>
      </c>
      <c r="AM733" s="2" t="str">
        <f t="shared" si="640"/>
        <v>생산완료(+1)</v>
      </c>
      <c r="AN733" s="9">
        <f t="shared" si="641"/>
        <v>45635</v>
      </c>
      <c r="AO733" s="9">
        <f t="shared" si="642"/>
        <v>45638</v>
      </c>
      <c r="AP733" s="9"/>
      <c r="AQ733" s="2">
        <f t="shared" si="654"/>
        <v>3</v>
      </c>
      <c r="AR733" s="12" t="str">
        <f t="shared" si="645"/>
        <v>+3</v>
      </c>
      <c r="AS733" t="s">
        <v>5567</v>
      </c>
      <c r="AT733" t="str">
        <f t="shared" si="647"/>
        <v>생산완료(+3)</v>
      </c>
    </row>
    <row r="734" spans="2:46" x14ac:dyDescent="0.3">
      <c r="B734" s="2" t="s">
        <v>5412</v>
      </c>
      <c r="C734" s="7">
        <v>1</v>
      </c>
      <c r="D734" s="2"/>
      <c r="E734" s="2" t="s">
        <v>5409</v>
      </c>
      <c r="F734" s="2" t="s">
        <v>5405</v>
      </c>
      <c r="G734" s="2"/>
      <c r="H734" s="2" t="s">
        <v>3242</v>
      </c>
      <c r="I734" s="2" t="str">
        <f t="shared" si="633"/>
        <v>20241008-1000153805-인쇄</v>
      </c>
      <c r="J734" s="2" t="str">
        <f t="shared" si="634"/>
        <v>20241008-1000153805-합지</v>
      </c>
      <c r="K734" s="2" t="str">
        <f t="shared" si="635"/>
        <v>20241008-1000153805-분단</v>
      </c>
      <c r="L734" s="2" t="str">
        <f t="shared" si="636"/>
        <v>20241008-1000153805-제대</v>
      </c>
      <c r="M734" s="2" t="str">
        <f>VLOOKUP(H734, '쿼리1'!$A:$R, 17, 0)</f>
        <v>무지</v>
      </c>
      <c r="N734" s="2" t="str">
        <f>VLOOKUP(H734, '쿼리1'!$A:$P, 15, 0)</f>
        <v>나이론(메탈로젠)120</v>
      </c>
      <c r="O734" s="2">
        <v>1000153805</v>
      </c>
      <c r="P734" s="2" t="str">
        <f>VLOOKUP(H734, '쿼리1'!$A:$R, 17, 0)</f>
        <v>무지</v>
      </c>
      <c r="Q734" s="4">
        <f>VLOOKUP(H734, '쿼리1'!$A:$U, 20, 0)</f>
        <v>68</v>
      </c>
      <c r="R734" s="2" t="s">
        <v>5397</v>
      </c>
      <c r="S734" s="2" t="s">
        <v>31</v>
      </c>
      <c r="T734" s="2" t="s">
        <v>31</v>
      </c>
      <c r="U734" s="2" t="s">
        <v>5397</v>
      </c>
      <c r="V734" s="2" t="s">
        <v>5388</v>
      </c>
      <c r="W734" s="3" t="s">
        <v>5388</v>
      </c>
      <c r="X734" s="6" t="str">
        <f>IFERROR(W734-V734, "X")</f>
        <v>X</v>
      </c>
      <c r="Y734" s="3">
        <v>45581</v>
      </c>
      <c r="Z734" s="3">
        <v>45581</v>
      </c>
      <c r="AA734" s="6">
        <f t="shared" si="651"/>
        <v>0</v>
      </c>
      <c r="AB734" s="3">
        <v>45582</v>
      </c>
      <c r="AC734" s="3">
        <v>45581</v>
      </c>
      <c r="AD734" s="6">
        <f t="shared" si="656"/>
        <v>-1</v>
      </c>
      <c r="AE734" s="2" t="s">
        <v>5388</v>
      </c>
      <c r="AF734" s="2" t="s">
        <v>5388</v>
      </c>
      <c r="AG734" s="2" t="str">
        <f>IFERROR(AF734-AE734, "X")</f>
        <v>X</v>
      </c>
      <c r="AH734" s="3">
        <v>45581</v>
      </c>
      <c r="AI734" s="3">
        <f t="shared" si="660"/>
        <v>45582</v>
      </c>
      <c r="AJ734" s="3"/>
      <c r="AK734" s="2" t="str">
        <f t="shared" si="637"/>
        <v>+1</v>
      </c>
      <c r="AL734" s="2" t="s">
        <v>5567</v>
      </c>
      <c r="AM734" s="2" t="str">
        <f t="shared" si="640"/>
        <v>생산완료(+1)</v>
      </c>
      <c r="AN734" s="9">
        <f t="shared" si="641"/>
        <v>45581</v>
      </c>
      <c r="AO734" s="9">
        <f t="shared" si="642"/>
        <v>45582</v>
      </c>
      <c r="AP734" s="9"/>
      <c r="AQ734" s="2">
        <f t="shared" si="654"/>
        <v>1</v>
      </c>
      <c r="AR734" s="12" t="str">
        <f t="shared" si="645"/>
        <v>+1</v>
      </c>
      <c r="AS734" t="s">
        <v>5567</v>
      </c>
      <c r="AT734" t="str">
        <f t="shared" si="647"/>
        <v>생산완료(+1)</v>
      </c>
    </row>
    <row r="735" spans="2:46" x14ac:dyDescent="0.3">
      <c r="B735" s="2" t="s">
        <v>5411</v>
      </c>
      <c r="C735" s="7">
        <v>24</v>
      </c>
      <c r="D735" s="2" t="s">
        <v>5409</v>
      </c>
      <c r="E735" s="2"/>
      <c r="F735" s="2"/>
      <c r="G735" s="2"/>
      <c r="H735" s="2" t="s">
        <v>5358</v>
      </c>
      <c r="I735" s="2" t="str">
        <f t="shared" si="633"/>
        <v>20241008-1000154020-인쇄</v>
      </c>
      <c r="J735" s="2" t="str">
        <f t="shared" si="634"/>
        <v>20241008-1000154020-합지</v>
      </c>
      <c r="K735" s="2" t="str">
        <f t="shared" si="635"/>
        <v>20241008-1000154020-분단</v>
      </c>
      <c r="L735" s="2" t="str">
        <f t="shared" si="636"/>
        <v>20241008-1000154020-제대</v>
      </c>
      <c r="M735" s="2" t="str">
        <f>VLOOKUP(H735, '쿼리1'!$A:$R, 17, 0)</f>
        <v>3도-신)스컬피그(대-260)</v>
      </c>
      <c r="N735" s="2" t="str">
        <f>VLOOKUP(H735, '쿼리1'!$A:$P, 15, 0)</f>
        <v>오피피(무광)80</v>
      </c>
      <c r="O735" s="2">
        <v>1000154020</v>
      </c>
      <c r="P735" s="2" t="str">
        <f>VLOOKUP(H735, '쿼리1'!$A:$R, 17, 0)</f>
        <v>3도-신)스컬피그(대-260)</v>
      </c>
      <c r="Q735" s="4">
        <f>VLOOKUP(H735, '쿼리1'!$A:$U, 20, 0)</f>
        <v>46153</v>
      </c>
      <c r="R735" s="2" t="s">
        <v>31</v>
      </c>
      <c r="S735" s="2" t="s">
        <v>5397</v>
      </c>
      <c r="T735" s="2" t="s">
        <v>5397</v>
      </c>
      <c r="U735" s="2" t="s">
        <v>5397</v>
      </c>
      <c r="V735" s="3">
        <v>45579</v>
      </c>
      <c r="W735" s="3">
        <v>45579</v>
      </c>
      <c r="X735" s="6">
        <f>IFERROR(IF(W735-V735&gt;0, "+" &amp; (W735-V735), W735-V735), "X")</f>
        <v>0</v>
      </c>
      <c r="Y735" s="2" t="s">
        <v>5388</v>
      </c>
      <c r="Z735" s="2" t="s">
        <v>5388</v>
      </c>
      <c r="AA735" s="6" t="str">
        <f>IFERROR(Z735-Y735, "X")</f>
        <v>X</v>
      </c>
      <c r="AB735" s="2" t="s">
        <v>5388</v>
      </c>
      <c r="AC735" s="2" t="s">
        <v>5388</v>
      </c>
      <c r="AD735" s="6" t="str">
        <f>IFERROR(AC735-AB735, "X")</f>
        <v>X</v>
      </c>
      <c r="AE735" s="2" t="s">
        <v>5388</v>
      </c>
      <c r="AF735" s="2" t="s">
        <v>5388</v>
      </c>
      <c r="AG735" s="2" t="str">
        <f>IFERROR(AF735-AE735, "X")</f>
        <v>X</v>
      </c>
      <c r="AH735" s="3">
        <v>45579</v>
      </c>
      <c r="AI735" s="3">
        <v>45603</v>
      </c>
      <c r="AJ735" s="3"/>
      <c r="AK735" s="2" t="str">
        <f t="shared" si="637"/>
        <v>+24</v>
      </c>
      <c r="AL735" s="2" t="s">
        <v>5567</v>
      </c>
      <c r="AM735" s="2" t="str">
        <f t="shared" si="640"/>
        <v>생산완료(+24)</v>
      </c>
      <c r="AN735" s="9">
        <f t="shared" si="641"/>
        <v>45618</v>
      </c>
      <c r="AO735" s="9">
        <f t="shared" si="642"/>
        <v>45653</v>
      </c>
      <c r="AP735" s="9"/>
      <c r="AQ735" s="2">
        <f t="shared" si="654"/>
        <v>35</v>
      </c>
      <c r="AR735" s="12" t="str">
        <f t="shared" si="645"/>
        <v>+35</v>
      </c>
      <c r="AS735" t="s">
        <v>5567</v>
      </c>
      <c r="AT735" t="str">
        <f t="shared" si="647"/>
        <v>생산완료(+35)</v>
      </c>
    </row>
    <row r="736" spans="2:46" x14ac:dyDescent="0.3">
      <c r="B736" s="2" t="s">
        <v>5421</v>
      </c>
      <c r="C736" s="7">
        <v>5</v>
      </c>
      <c r="D736" s="2"/>
      <c r="E736" s="2" t="s">
        <v>5416</v>
      </c>
      <c r="F736" s="2"/>
      <c r="G736" s="2" t="s">
        <v>5406</v>
      </c>
      <c r="H736" s="2" t="s">
        <v>3454</v>
      </c>
      <c r="I736" s="2" t="str">
        <f t="shared" si="633"/>
        <v>20241008-1000154025-인쇄</v>
      </c>
      <c r="J736" s="2" t="str">
        <f t="shared" si="634"/>
        <v>20241008-1000154025-합지</v>
      </c>
      <c r="K736" s="2" t="str">
        <f t="shared" si="635"/>
        <v>20241008-1000154025-분단</v>
      </c>
      <c r="L736" s="2" t="str">
        <f t="shared" si="636"/>
        <v>20241008-1000154025-제대</v>
      </c>
      <c r="M736" s="2" t="str">
        <f>VLOOKUP(H736, '쿼리1'!$A:$R, 17, 0)</f>
        <v>무지</v>
      </c>
      <c r="N736" s="2" t="str">
        <f>VLOOKUP(H736, '쿼리1'!$A:$P, 15, 0)</f>
        <v>패트(칼라/노랑)100</v>
      </c>
      <c r="O736" s="2">
        <v>1000154025</v>
      </c>
      <c r="P736" s="2" t="str">
        <f>VLOOKUP(H736, '쿼리1'!$A:$R, 17, 0)</f>
        <v>무지</v>
      </c>
      <c r="Q736" s="4">
        <f>VLOOKUP(H736, '쿼리1'!$A:$U, 20, 0)</f>
        <v>22222</v>
      </c>
      <c r="R736" s="2" t="s">
        <v>5397</v>
      </c>
      <c r="S736" s="2" t="s">
        <v>31</v>
      </c>
      <c r="T736" s="2" t="s">
        <v>5397</v>
      </c>
      <c r="U736" s="2" t="s">
        <v>31</v>
      </c>
      <c r="V736" s="2" t="s">
        <v>5388</v>
      </c>
      <c r="W736" s="3" t="s">
        <v>5388</v>
      </c>
      <c r="X736" s="6" t="str">
        <f>IFERROR(W736-V736, "X")</f>
        <v>X</v>
      </c>
      <c r="Y736" s="3">
        <v>45582</v>
      </c>
      <c r="Z736" s="3">
        <v>45580</v>
      </c>
      <c r="AA736" s="6">
        <f t="shared" ref="AA736:AA753" si="661">IFERROR(IF(Z736-Y736&gt;0, "+" &amp; (Z736-Y736), Z736-Y736), "X")</f>
        <v>-2</v>
      </c>
      <c r="AB736" s="3" t="s">
        <v>5388</v>
      </c>
      <c r="AC736" s="2" t="s">
        <v>5388</v>
      </c>
      <c r="AD736" s="6" t="str">
        <f>IFERROR(AC736-AB736, "X")</f>
        <v>X</v>
      </c>
      <c r="AE736" s="3">
        <v>45586</v>
      </c>
      <c r="AF736" s="3">
        <v>45581</v>
      </c>
      <c r="AG736" s="2">
        <f t="shared" ref="AG736:AG737" si="662">IFERROR(IF(AF736-AE736&gt;0, "+" &amp; (AF736-AE736), AF736-AE736), "X")</f>
        <v>-5</v>
      </c>
      <c r="AH736" s="3">
        <v>45581</v>
      </c>
      <c r="AI736" s="3">
        <f t="shared" ref="AI736:AI737" si="663">AE736</f>
        <v>45586</v>
      </c>
      <c r="AJ736" s="3"/>
      <c r="AK736" s="2" t="str">
        <f t="shared" si="637"/>
        <v>+5</v>
      </c>
      <c r="AL736" s="2" t="s">
        <v>5567</v>
      </c>
      <c r="AM736" s="2" t="str">
        <f t="shared" si="640"/>
        <v>생산완료(+5)</v>
      </c>
      <c r="AN736" s="9">
        <f t="shared" si="641"/>
        <v>45581</v>
      </c>
      <c r="AO736" s="9">
        <f t="shared" si="642"/>
        <v>45586</v>
      </c>
      <c r="AP736" s="9"/>
      <c r="AQ736" s="2">
        <f t="shared" si="654"/>
        <v>5</v>
      </c>
      <c r="AR736" s="12" t="str">
        <f t="shared" si="645"/>
        <v>+5</v>
      </c>
      <c r="AS736" t="s">
        <v>5567</v>
      </c>
      <c r="AT736" t="str">
        <f t="shared" si="647"/>
        <v>생산완료(+5)</v>
      </c>
    </row>
    <row r="737" spans="2:46" x14ac:dyDescent="0.3">
      <c r="B737" s="2" t="s">
        <v>5439</v>
      </c>
      <c r="C737" s="7">
        <v>-8</v>
      </c>
      <c r="D737" s="2" t="s">
        <v>5408</v>
      </c>
      <c r="E737" s="2" t="s">
        <v>5451</v>
      </c>
      <c r="F737" s="2" t="s">
        <v>5408</v>
      </c>
      <c r="G737" s="2" t="s">
        <v>5443</v>
      </c>
      <c r="H737" s="2" t="s">
        <v>2161</v>
      </c>
      <c r="I737" s="2" t="str">
        <f t="shared" si="633"/>
        <v>20241008-1000155901-인쇄</v>
      </c>
      <c r="J737" s="2" t="str">
        <f t="shared" si="634"/>
        <v>20241008-1000155901-합지</v>
      </c>
      <c r="K737" s="2" t="str">
        <f t="shared" si="635"/>
        <v>20241008-1000155901-분단</v>
      </c>
      <c r="L737" s="2" t="str">
        <f t="shared" si="636"/>
        <v>20241008-1000155901-제대</v>
      </c>
      <c r="M737" s="2" t="str">
        <f>VLOOKUP(H737, '쿼리1'!$A:$R, 17, 0)</f>
        <v>10도-세준에프앤비-끓여먹는 누룽지 450g</v>
      </c>
      <c r="N737" s="2" t="str">
        <f>VLOOKUP(H737, '쿼리1'!$A:$P, 15, 0)</f>
        <v>패트(자동포장용)127</v>
      </c>
      <c r="O737" s="2">
        <v>1000155901</v>
      </c>
      <c r="P737" s="2" t="str">
        <f>VLOOKUP(H737, '쿼리1'!$A:$R, 17, 0)</f>
        <v>10도-세준에프앤비-끓여먹는 누룽지 450g</v>
      </c>
      <c r="Q737" s="4">
        <f>VLOOKUP(H737, '쿼리1'!$A:$U, 20, 0)</f>
        <v>30000</v>
      </c>
      <c r="R737" s="2" t="s">
        <v>31</v>
      </c>
      <c r="S737" s="2" t="s">
        <v>31</v>
      </c>
      <c r="T737" s="2" t="s">
        <v>31</v>
      </c>
      <c r="U737" s="2" t="s">
        <v>31</v>
      </c>
      <c r="V737" s="3">
        <v>45579</v>
      </c>
      <c r="W737" s="3">
        <v>45582</v>
      </c>
      <c r="X737" s="6" t="str">
        <f t="shared" ref="X737:X744" si="664">IFERROR(IF(W737-V737&gt;0, "+" &amp; (W737-V737), W737-V737), "X")</f>
        <v>+3</v>
      </c>
      <c r="Y737" s="3">
        <v>45582</v>
      </c>
      <c r="Z737" s="3">
        <v>45586</v>
      </c>
      <c r="AA737" s="6" t="str">
        <f t="shared" si="661"/>
        <v>+4</v>
      </c>
      <c r="AB737" s="3">
        <v>45583</v>
      </c>
      <c r="AC737" s="3">
        <v>45586</v>
      </c>
      <c r="AD737" s="6" t="str">
        <f t="shared" ref="AD737:AD738" si="665">IFERROR(IF(AC737-AB737&gt;0, "+" &amp; (AC737-AB737), AC737-AB737), "X")</f>
        <v>+3</v>
      </c>
      <c r="AE737" s="3">
        <v>45587</v>
      </c>
      <c r="AF737" s="3">
        <v>45595</v>
      </c>
      <c r="AG737" s="2" t="str">
        <f t="shared" si="662"/>
        <v>+8</v>
      </c>
      <c r="AH737" s="3">
        <v>45595</v>
      </c>
      <c r="AI737" s="3">
        <f t="shared" si="663"/>
        <v>45587</v>
      </c>
      <c r="AJ737" s="3"/>
      <c r="AK737" s="2">
        <f t="shared" si="637"/>
        <v>-8</v>
      </c>
      <c r="AL737" s="2" t="s">
        <v>5567</v>
      </c>
      <c r="AM737" s="2" t="str">
        <f t="shared" si="640"/>
        <v>생산완료(-8)</v>
      </c>
      <c r="AN737" s="9">
        <f t="shared" si="641"/>
        <v>45595</v>
      </c>
      <c r="AO737" s="9">
        <f t="shared" si="642"/>
        <v>45587</v>
      </c>
      <c r="AP737" s="9"/>
      <c r="AQ737" s="2">
        <f t="shared" si="654"/>
        <v>-8</v>
      </c>
      <c r="AR737" s="12">
        <f t="shared" si="645"/>
        <v>-8</v>
      </c>
      <c r="AS737" t="s">
        <v>5567</v>
      </c>
      <c r="AT737" t="str">
        <f t="shared" si="647"/>
        <v>생산완료(-8)</v>
      </c>
    </row>
    <row r="738" spans="2:46" x14ac:dyDescent="0.3">
      <c r="B738" s="2" t="s">
        <v>5424</v>
      </c>
      <c r="C738" s="7">
        <v>2</v>
      </c>
      <c r="D738" s="2" t="s">
        <v>5409</v>
      </c>
      <c r="E738" s="2" t="s">
        <v>5405</v>
      </c>
      <c r="F738" s="2" t="s">
        <v>5416</v>
      </c>
      <c r="G738" s="2"/>
      <c r="H738" s="2" t="s">
        <v>2708</v>
      </c>
      <c r="I738" s="2" t="str">
        <f t="shared" si="633"/>
        <v>20241008-1000160573-인쇄</v>
      </c>
      <c r="J738" s="2" t="str">
        <f t="shared" si="634"/>
        <v>20241008-1000160573-합지</v>
      </c>
      <c r="K738" s="2" t="str">
        <f t="shared" si="635"/>
        <v>20241008-1000160573-분단</v>
      </c>
      <c r="L738" s="2" t="str">
        <f t="shared" si="636"/>
        <v>20241008-1000160573-제대</v>
      </c>
      <c r="M738" s="2" t="str">
        <f>VLOOKUP(H738, '쿼리1'!$A:$R, 17, 0)</f>
        <v>1도-베트남 반미-빵류 90~95g 연속무늬</v>
      </c>
      <c r="N738" s="2" t="str">
        <f>VLOOKUP(H738, '쿼리1'!$A:$P, 15, 0)</f>
        <v>오씨피피(투명)60</v>
      </c>
      <c r="O738" s="2">
        <v>1000160573</v>
      </c>
      <c r="P738" s="2" t="str">
        <f>VLOOKUP(H738, '쿼리1'!$A:$R, 17, 0)</f>
        <v>1도-베트남 반미-빵류 90~95g 연속무늬</v>
      </c>
      <c r="Q738" s="4">
        <f>VLOOKUP(H738, '쿼리1'!$A:$U, 20, 0)</f>
        <v>24</v>
      </c>
      <c r="R738" s="2" t="s">
        <v>31</v>
      </c>
      <c r="S738" s="2" t="s">
        <v>31</v>
      </c>
      <c r="T738" s="2" t="s">
        <v>31</v>
      </c>
      <c r="U738" s="2" t="s">
        <v>5397</v>
      </c>
      <c r="V738" s="3">
        <v>45579</v>
      </c>
      <c r="W738" s="3">
        <v>45579</v>
      </c>
      <c r="X738" s="6">
        <f t="shared" si="664"/>
        <v>0</v>
      </c>
      <c r="Y738" s="3">
        <v>45582</v>
      </c>
      <c r="Z738" s="3">
        <v>45581</v>
      </c>
      <c r="AA738" s="6">
        <f t="shared" si="661"/>
        <v>-1</v>
      </c>
      <c r="AB738" s="3">
        <v>45583</v>
      </c>
      <c r="AC738" s="3">
        <v>45581</v>
      </c>
      <c r="AD738" s="6">
        <f t="shared" si="665"/>
        <v>-2</v>
      </c>
      <c r="AE738" s="2" t="s">
        <v>5388</v>
      </c>
      <c r="AF738" s="2" t="s">
        <v>5388</v>
      </c>
      <c r="AG738" s="2" t="str">
        <f>IFERROR(AF738-AE738, "X")</f>
        <v>X</v>
      </c>
      <c r="AH738" s="3">
        <v>45581</v>
      </c>
      <c r="AI738" s="3">
        <f>AB738</f>
        <v>45583</v>
      </c>
      <c r="AJ738" s="3"/>
      <c r="AK738" s="2" t="str">
        <f t="shared" si="637"/>
        <v>+2</v>
      </c>
      <c r="AL738" s="2" t="s">
        <v>5567</v>
      </c>
      <c r="AM738" s="2" t="str">
        <f t="shared" si="640"/>
        <v>생산완료(+2)</v>
      </c>
      <c r="AN738" s="9">
        <f t="shared" si="641"/>
        <v>45650</v>
      </c>
      <c r="AO738" s="9">
        <f t="shared" si="642"/>
        <v>45659</v>
      </c>
      <c r="AP738" s="9"/>
      <c r="AQ738" s="2">
        <f t="shared" si="654"/>
        <v>9</v>
      </c>
      <c r="AR738" s="12" t="str">
        <f t="shared" si="645"/>
        <v>+9</v>
      </c>
      <c r="AS738" t="s">
        <v>5567</v>
      </c>
      <c r="AT738" t="str">
        <f t="shared" si="647"/>
        <v>생산완료(+9)</v>
      </c>
    </row>
    <row r="739" spans="2:46" x14ac:dyDescent="0.3">
      <c r="B739" s="2" t="s">
        <v>5470</v>
      </c>
      <c r="C739" s="7">
        <v>-15</v>
      </c>
      <c r="D739" s="2" t="s">
        <v>5492</v>
      </c>
      <c r="E739" s="2" t="s">
        <v>5433</v>
      </c>
      <c r="F739" s="2"/>
      <c r="G739" s="2" t="s">
        <v>5426</v>
      </c>
      <c r="H739" s="2" t="s">
        <v>2124</v>
      </c>
      <c r="I739" s="2" t="str">
        <f t="shared" si="633"/>
        <v>20241008-1000161724-인쇄</v>
      </c>
      <c r="J739" s="2" t="str">
        <f t="shared" si="634"/>
        <v>20241008-1000161724-합지</v>
      </c>
      <c r="K739" s="2" t="str">
        <f t="shared" si="635"/>
        <v>20241008-1000161724-분단</v>
      </c>
      <c r="L739" s="2" t="str">
        <f t="shared" si="636"/>
        <v>20241008-1000161724-제대</v>
      </c>
      <c r="M739" s="2" t="str">
        <f>VLOOKUP(H739, '쿼리1'!$A:$R, 17, 0)</f>
        <v>6도-바다원-5일장 쥐포 구운쥐포채 70g</v>
      </c>
      <c r="N739" s="2" t="str">
        <f>VLOOKUP(H739, '쿼리1'!$A:$P, 15, 0)</f>
        <v>오씨피피(유무광)80</v>
      </c>
      <c r="O739" s="2">
        <v>1000161724</v>
      </c>
      <c r="P739" s="2" t="str">
        <f>VLOOKUP(H739, '쿼리1'!$A:$R, 17, 0)</f>
        <v>6도-바다원-5일장 쥐포 구운쥐포채 70g</v>
      </c>
      <c r="Q739" s="4">
        <f>VLOOKUP(H739, '쿼리1'!$A:$U, 20, 0)</f>
        <v>46153</v>
      </c>
      <c r="R739" s="2" t="s">
        <v>31</v>
      </c>
      <c r="S739" s="2" t="s">
        <v>31</v>
      </c>
      <c r="T739" s="2" t="s">
        <v>5397</v>
      </c>
      <c r="U739" s="2" t="s">
        <v>31</v>
      </c>
      <c r="V739" s="3">
        <v>45579</v>
      </c>
      <c r="W739" s="3">
        <v>45598</v>
      </c>
      <c r="X739" s="6" t="str">
        <f t="shared" si="664"/>
        <v>+19</v>
      </c>
      <c r="Y739" s="3">
        <v>45582</v>
      </c>
      <c r="Z739" s="3">
        <v>45600</v>
      </c>
      <c r="AA739" s="6" t="str">
        <f t="shared" si="661"/>
        <v>+18</v>
      </c>
      <c r="AB739" s="3" t="s">
        <v>5388</v>
      </c>
      <c r="AC739" s="2" t="s">
        <v>5388</v>
      </c>
      <c r="AD739" s="6" t="str">
        <f>IFERROR(AC739-AB739, "X")</f>
        <v>X</v>
      </c>
      <c r="AE739" s="3">
        <v>45586</v>
      </c>
      <c r="AF739" s="3">
        <v>45601</v>
      </c>
      <c r="AG739" s="2" t="str">
        <f t="shared" ref="AG739:AG740" si="666">IFERROR(IF(AF739-AE739&gt;0, "+" &amp; (AF739-AE739), AF739-AE739), "X")</f>
        <v>+15</v>
      </c>
      <c r="AH739" s="3">
        <v>45601</v>
      </c>
      <c r="AI739" s="3">
        <f t="shared" ref="AI739:AI740" si="667">AE739</f>
        <v>45586</v>
      </c>
      <c r="AJ739" s="3"/>
      <c r="AK739" s="2">
        <f t="shared" si="637"/>
        <v>-15</v>
      </c>
      <c r="AL739" s="2" t="s">
        <v>5567</v>
      </c>
      <c r="AM739" s="2" t="str">
        <f t="shared" si="640"/>
        <v>생산완료(-15)</v>
      </c>
      <c r="AN739" s="9">
        <f t="shared" si="641"/>
        <v>45601</v>
      </c>
      <c r="AO739" s="9">
        <f t="shared" si="642"/>
        <v>45586</v>
      </c>
      <c r="AP739" s="9"/>
      <c r="AQ739" s="2">
        <f t="shared" si="654"/>
        <v>-15</v>
      </c>
      <c r="AR739" s="12">
        <f t="shared" si="645"/>
        <v>-15</v>
      </c>
      <c r="AS739" t="s">
        <v>5567</v>
      </c>
      <c r="AT739" t="str">
        <f t="shared" si="647"/>
        <v>생산완료(-15)</v>
      </c>
    </row>
    <row r="740" spans="2:46" x14ac:dyDescent="0.3">
      <c r="B740" s="2" t="s">
        <v>5430</v>
      </c>
      <c r="C740" s="7">
        <v>7</v>
      </c>
      <c r="D740" s="2" t="s">
        <v>5409</v>
      </c>
      <c r="E740" s="2" t="s">
        <v>5436</v>
      </c>
      <c r="F740" s="2"/>
      <c r="G740" s="2" t="s">
        <v>5483</v>
      </c>
      <c r="H740" s="2" t="s">
        <v>1433</v>
      </c>
      <c r="I740" s="2" t="str">
        <f t="shared" si="633"/>
        <v>20241008-1000165766-인쇄</v>
      </c>
      <c r="J740" s="2" t="str">
        <f t="shared" si="634"/>
        <v>20241008-1000165766-합지</v>
      </c>
      <c r="K740" s="2" t="str">
        <f t="shared" si="635"/>
        <v>20241008-1000165766-분단</v>
      </c>
      <c r="L740" s="2" t="str">
        <f t="shared" si="636"/>
        <v>20241008-1000165766-제대</v>
      </c>
      <c r="M740" s="2" t="str">
        <f>VLOOKUP(H740, '쿼리1'!$A:$R, 17, 0)</f>
        <v>1도-Water for me 워터(100x205)</v>
      </c>
      <c r="N740" s="2" t="str">
        <f>VLOOKUP(H740, '쿼리1'!$A:$P, 15, 0)</f>
        <v>오씨피피(무광)60</v>
      </c>
      <c r="O740" s="2">
        <v>1000165766</v>
      </c>
      <c r="P740" s="2" t="str">
        <f>VLOOKUP(H740, '쿼리1'!$A:$R, 17, 0)</f>
        <v>1도-Water for me 워터(100x205)</v>
      </c>
      <c r="Q740" s="4">
        <f>VLOOKUP(H740, '쿼리1'!$A:$U, 20, 0)</f>
        <v>60000</v>
      </c>
      <c r="R740" s="2" t="s">
        <v>31</v>
      </c>
      <c r="S740" s="2" t="s">
        <v>31</v>
      </c>
      <c r="T740" s="2" t="s">
        <v>5397</v>
      </c>
      <c r="U740" s="2" t="s">
        <v>31</v>
      </c>
      <c r="V740" s="3">
        <v>45579</v>
      </c>
      <c r="W740" s="3">
        <v>45579</v>
      </c>
      <c r="X740" s="6">
        <f t="shared" si="664"/>
        <v>0</v>
      </c>
      <c r="Y740" s="3">
        <v>45582</v>
      </c>
      <c r="Z740" s="3">
        <v>45575</v>
      </c>
      <c r="AA740" s="6">
        <f t="shared" si="661"/>
        <v>-7</v>
      </c>
      <c r="AB740" s="3" t="s">
        <v>5388</v>
      </c>
      <c r="AC740" s="2" t="s">
        <v>5388</v>
      </c>
      <c r="AD740" s="6" t="str">
        <f>IFERROR(AC740-AB740, "X")</f>
        <v>X</v>
      </c>
      <c r="AE740" s="3">
        <v>45586</v>
      </c>
      <c r="AF740" s="3">
        <v>45575</v>
      </c>
      <c r="AG740" s="2">
        <f t="shared" si="666"/>
        <v>-11</v>
      </c>
      <c r="AH740" s="3">
        <v>45579</v>
      </c>
      <c r="AI740" s="3">
        <f t="shared" si="667"/>
        <v>45586</v>
      </c>
      <c r="AJ740" s="3"/>
      <c r="AK740" s="2" t="str">
        <f t="shared" si="637"/>
        <v>+7</v>
      </c>
      <c r="AL740" s="2" t="s">
        <v>5567</v>
      </c>
      <c r="AM740" s="2" t="str">
        <f t="shared" si="640"/>
        <v>생산완료(+7)</v>
      </c>
      <c r="AN740" s="9">
        <f t="shared" si="641"/>
        <v>45638</v>
      </c>
      <c r="AO740" s="9">
        <f t="shared" si="642"/>
        <v>45638</v>
      </c>
      <c r="AP740" s="9"/>
      <c r="AQ740" s="2">
        <f t="shared" si="654"/>
        <v>0</v>
      </c>
      <c r="AR740" s="12">
        <f t="shared" si="645"/>
        <v>0</v>
      </c>
      <c r="AS740" t="s">
        <v>5567</v>
      </c>
      <c r="AT740" t="str">
        <f t="shared" si="647"/>
        <v>생산완료(0)</v>
      </c>
    </row>
    <row r="741" spans="2:46" x14ac:dyDescent="0.3">
      <c r="B741" s="2" t="s">
        <v>5409</v>
      </c>
      <c r="C741" s="7">
        <v>0</v>
      </c>
      <c r="D741" s="2" t="s">
        <v>5412</v>
      </c>
      <c r="E741" s="2" t="s">
        <v>5412</v>
      </c>
      <c r="F741" s="2" t="s">
        <v>5409</v>
      </c>
      <c r="G741" s="2"/>
      <c r="H741" s="2" t="s">
        <v>4369</v>
      </c>
      <c r="I741" s="2" t="str">
        <f t="shared" si="633"/>
        <v>20241008-1000168339-인쇄</v>
      </c>
      <c r="J741" s="2" t="str">
        <f t="shared" si="634"/>
        <v>20241008-1000168339-합지</v>
      </c>
      <c r="K741" s="2" t="str">
        <f t="shared" si="635"/>
        <v>20241008-1000168339-분단</v>
      </c>
      <c r="L741" s="2" t="str">
        <f t="shared" si="636"/>
        <v>20241008-1000168339-제대</v>
      </c>
      <c r="M741" s="2" t="str">
        <f>VLOOKUP(H741, '쿼리1'!$A:$R, 17, 0)</f>
        <v>9도-(주)푸드코아-연세우유 메론생크림빵(사이즈변경)</v>
      </c>
      <c r="N741" s="2" t="str">
        <f>VLOOKUP(H741, '쿼리1'!$A:$P, 15, 0)</f>
        <v>오씨피피(유무광)60</v>
      </c>
      <c r="O741" s="2">
        <v>1000168339</v>
      </c>
      <c r="P741" s="2" t="str">
        <f>VLOOKUP(H741, '쿼리1'!$A:$R, 17, 0)</f>
        <v>9도-(주)푸드코아-연세우유 메론생크림빵(사이즈변경)</v>
      </c>
      <c r="Q741" s="4">
        <f>VLOOKUP(H741, '쿼리1'!$A:$U, 20, 0)</f>
        <v>24</v>
      </c>
      <c r="R741" s="2" t="s">
        <v>31</v>
      </c>
      <c r="S741" s="2" t="s">
        <v>31</v>
      </c>
      <c r="T741" s="2" t="s">
        <v>31</v>
      </c>
      <c r="U741" s="2" t="s">
        <v>5397</v>
      </c>
      <c r="V741" s="3">
        <v>45579</v>
      </c>
      <c r="W741" s="3">
        <v>45580</v>
      </c>
      <c r="X741" s="6" t="str">
        <f t="shared" si="664"/>
        <v>+1</v>
      </c>
      <c r="Y741" s="3">
        <v>45582</v>
      </c>
      <c r="Z741" s="3">
        <v>45583</v>
      </c>
      <c r="AA741" s="6" t="str">
        <f t="shared" si="661"/>
        <v>+1</v>
      </c>
      <c r="AB741" s="3">
        <v>45583</v>
      </c>
      <c r="AC741" s="3">
        <v>45583</v>
      </c>
      <c r="AD741" s="6">
        <f t="shared" ref="AD741:AD749" si="668">IFERROR(IF(AC741-AB741&gt;0, "+" &amp; (AC741-AB741), AC741-AB741), "X")</f>
        <v>0</v>
      </c>
      <c r="AE741" s="2" t="s">
        <v>5388</v>
      </c>
      <c r="AF741" s="2" t="s">
        <v>5388</v>
      </c>
      <c r="AG741" s="2" t="str">
        <f t="shared" ref="AG741:AG747" si="669">IFERROR(AF741-AE741, "X")</f>
        <v>X</v>
      </c>
      <c r="AH741" s="3">
        <v>45583</v>
      </c>
      <c r="AI741" s="3">
        <f t="shared" ref="AI741:AI747" si="670">AB741</f>
        <v>45583</v>
      </c>
      <c r="AJ741" s="3"/>
      <c r="AK741" s="2">
        <f t="shared" si="637"/>
        <v>0</v>
      </c>
      <c r="AL741" s="2" t="s">
        <v>5567</v>
      </c>
      <c r="AM741" s="2" t="str">
        <f t="shared" si="640"/>
        <v>생산완료(0)</v>
      </c>
      <c r="AN741" s="9">
        <f t="shared" si="641"/>
        <v>45653</v>
      </c>
      <c r="AO741" s="9">
        <f t="shared" si="642"/>
        <v>45658</v>
      </c>
      <c r="AP741" s="9"/>
      <c r="AQ741" s="2">
        <f t="shared" si="654"/>
        <v>5</v>
      </c>
      <c r="AR741" s="12" t="str">
        <f t="shared" si="645"/>
        <v>+5</v>
      </c>
      <c r="AS741" t="s">
        <v>5567</v>
      </c>
      <c r="AT741" t="str">
        <f t="shared" si="647"/>
        <v>생산완료(+5)</v>
      </c>
    </row>
    <row r="742" spans="2:46" x14ac:dyDescent="0.3">
      <c r="B742" s="2" t="s">
        <v>5408</v>
      </c>
      <c r="C742" s="7">
        <v>3</v>
      </c>
      <c r="D742" s="2" t="s">
        <v>5409</v>
      </c>
      <c r="E742" s="2" t="s">
        <v>5416</v>
      </c>
      <c r="F742" s="2" t="s">
        <v>5415</v>
      </c>
      <c r="G742" s="2"/>
      <c r="H742" s="2" t="s">
        <v>4314</v>
      </c>
      <c r="I742" s="2" t="str">
        <f t="shared" si="633"/>
        <v>20241008-1000168510-인쇄</v>
      </c>
      <c r="J742" s="2" t="str">
        <f t="shared" si="634"/>
        <v>20241008-1000168510-합지</v>
      </c>
      <c r="K742" s="2" t="str">
        <f t="shared" si="635"/>
        <v>20241008-1000168510-분단</v>
      </c>
      <c r="L742" s="2" t="str">
        <f t="shared" si="636"/>
        <v>20241008-1000168510-제대</v>
      </c>
      <c r="M742" s="2" t="str">
        <f>VLOOKUP(H742, '쿼리1'!$A:$R, 17, 0)</f>
        <v>9도-(주)푸드코아-연세우유 피스타치오생크림빵</v>
      </c>
      <c r="N742" s="2" t="str">
        <f>VLOOKUP(H742, '쿼리1'!$A:$P, 15, 0)</f>
        <v>오씨피피(유무광)60</v>
      </c>
      <c r="O742" s="2">
        <v>1000168510</v>
      </c>
      <c r="P742" s="2" t="str">
        <f>VLOOKUP(H742, '쿼리1'!$A:$R, 17, 0)</f>
        <v>9도-(주)푸드코아-연세우유 피스타치오생크림빵</v>
      </c>
      <c r="Q742" s="4">
        <f>VLOOKUP(H742, '쿼리1'!$A:$U, 20, 0)</f>
        <v>12</v>
      </c>
      <c r="R742" s="2" t="s">
        <v>31</v>
      </c>
      <c r="S742" s="2" t="s">
        <v>31</v>
      </c>
      <c r="T742" s="2" t="s">
        <v>31</v>
      </c>
      <c r="U742" s="2" t="s">
        <v>5397</v>
      </c>
      <c r="V742" s="3">
        <v>45579</v>
      </c>
      <c r="W742" s="3">
        <v>45579</v>
      </c>
      <c r="X742" s="6">
        <f t="shared" si="664"/>
        <v>0</v>
      </c>
      <c r="Y742" s="3">
        <v>45582</v>
      </c>
      <c r="Z742" s="3">
        <v>45580</v>
      </c>
      <c r="AA742" s="6">
        <f t="shared" si="661"/>
        <v>-2</v>
      </c>
      <c r="AB742" s="3">
        <v>45583</v>
      </c>
      <c r="AC742" s="3">
        <v>45580</v>
      </c>
      <c r="AD742" s="6">
        <f t="shared" si="668"/>
        <v>-3</v>
      </c>
      <c r="AE742" s="2" t="s">
        <v>5388</v>
      </c>
      <c r="AF742" s="2" t="s">
        <v>5388</v>
      </c>
      <c r="AG742" s="2" t="str">
        <f t="shared" si="669"/>
        <v>X</v>
      </c>
      <c r="AH742" s="3">
        <v>45580</v>
      </c>
      <c r="AI742" s="3">
        <f t="shared" si="670"/>
        <v>45583</v>
      </c>
      <c r="AJ742" s="3"/>
      <c r="AK742" s="2" t="str">
        <f t="shared" si="637"/>
        <v>+3</v>
      </c>
      <c r="AL742" s="2" t="s">
        <v>5567</v>
      </c>
      <c r="AM742" s="2" t="str">
        <f t="shared" si="640"/>
        <v>생산완료(+3)</v>
      </c>
      <c r="AN742" s="9">
        <f t="shared" si="641"/>
        <v>45636</v>
      </c>
      <c r="AO742" s="9">
        <f t="shared" si="642"/>
        <v>45639</v>
      </c>
      <c r="AP742" s="9"/>
      <c r="AQ742" s="2">
        <f t="shared" si="654"/>
        <v>3</v>
      </c>
      <c r="AR742" s="12" t="str">
        <f t="shared" si="645"/>
        <v>+3</v>
      </c>
      <c r="AS742" t="s">
        <v>5567</v>
      </c>
      <c r="AT742" t="str">
        <f t="shared" si="647"/>
        <v>생산완료(+3)</v>
      </c>
    </row>
    <row r="743" spans="2:46" x14ac:dyDescent="0.3">
      <c r="B743" s="2" t="s">
        <v>5408</v>
      </c>
      <c r="C743" s="7">
        <v>3</v>
      </c>
      <c r="D743" s="2" t="s">
        <v>5409</v>
      </c>
      <c r="E743" s="2" t="s">
        <v>5416</v>
      </c>
      <c r="F743" s="2" t="s">
        <v>5415</v>
      </c>
      <c r="G743" s="2"/>
      <c r="H743" s="2" t="s">
        <v>3493</v>
      </c>
      <c r="I743" s="2" t="str">
        <f t="shared" si="633"/>
        <v>20241008-1000169266-인쇄</v>
      </c>
      <c r="J743" s="2" t="str">
        <f t="shared" si="634"/>
        <v>20241008-1000169266-합지</v>
      </c>
      <c r="K743" s="2" t="str">
        <f t="shared" si="635"/>
        <v>20241008-1000169266-분단</v>
      </c>
      <c r="L743" s="2" t="str">
        <f t="shared" si="636"/>
        <v>20241008-1000169266-제대</v>
      </c>
      <c r="M743" s="2" t="str">
        <f>VLOOKUP(H743, '쿼리1'!$A:$R, 17, 0)</f>
        <v>8도-(주)푸드코아-연세우유 흑임자찰떡생크림빵</v>
      </c>
      <c r="N743" s="2" t="str">
        <f>VLOOKUP(H743, '쿼리1'!$A:$P, 15, 0)</f>
        <v>오씨피피(유무광)60</v>
      </c>
      <c r="O743" s="2">
        <v>1000169266</v>
      </c>
      <c r="P743" s="2" t="str">
        <f>VLOOKUP(H743, '쿼리1'!$A:$R, 17, 0)</f>
        <v>8도-(주)푸드코아-연세우유 흑임자찰떡생크림빵</v>
      </c>
      <c r="Q743" s="4">
        <f>VLOOKUP(H743, '쿼리1'!$A:$U, 20, 0)</f>
        <v>12</v>
      </c>
      <c r="R743" s="2" t="s">
        <v>31</v>
      </c>
      <c r="S743" s="2" t="s">
        <v>31</v>
      </c>
      <c r="T743" s="2" t="s">
        <v>31</v>
      </c>
      <c r="U743" s="2" t="s">
        <v>5397</v>
      </c>
      <c r="V743" s="3">
        <v>45579</v>
      </c>
      <c r="W743" s="3">
        <v>45579</v>
      </c>
      <c r="X743" s="6">
        <f t="shared" si="664"/>
        <v>0</v>
      </c>
      <c r="Y743" s="3">
        <v>45582</v>
      </c>
      <c r="Z743" s="3">
        <v>45580</v>
      </c>
      <c r="AA743" s="6">
        <f t="shared" si="661"/>
        <v>-2</v>
      </c>
      <c r="AB743" s="3">
        <v>45583</v>
      </c>
      <c r="AC743" s="3">
        <v>45580</v>
      </c>
      <c r="AD743" s="6">
        <f t="shared" si="668"/>
        <v>-3</v>
      </c>
      <c r="AE743" s="2" t="s">
        <v>5388</v>
      </c>
      <c r="AF743" s="2" t="s">
        <v>5388</v>
      </c>
      <c r="AG743" s="2" t="str">
        <f t="shared" si="669"/>
        <v>X</v>
      </c>
      <c r="AH743" s="3">
        <v>45580</v>
      </c>
      <c r="AI743" s="3">
        <f t="shared" si="670"/>
        <v>45583</v>
      </c>
      <c r="AJ743" s="3"/>
      <c r="AK743" s="2" t="str">
        <f t="shared" si="637"/>
        <v>+3</v>
      </c>
      <c r="AL743" s="2" t="s">
        <v>5567</v>
      </c>
      <c r="AM743" s="2" t="str">
        <f t="shared" si="640"/>
        <v>생산완료(+3)</v>
      </c>
      <c r="AN743" s="9">
        <f t="shared" si="641"/>
        <v>45644</v>
      </c>
      <c r="AO743" s="9">
        <f t="shared" si="642"/>
        <v>45643</v>
      </c>
      <c r="AP743" s="9"/>
      <c r="AQ743" s="2">
        <f t="shared" si="654"/>
        <v>-1</v>
      </c>
      <c r="AR743" s="12">
        <f t="shared" si="645"/>
        <v>-1</v>
      </c>
      <c r="AS743" t="s">
        <v>5567</v>
      </c>
      <c r="AT743" t="str">
        <f t="shared" si="647"/>
        <v>생산완료(-1)</v>
      </c>
    </row>
    <row r="744" spans="2:46" x14ac:dyDescent="0.3">
      <c r="B744" s="2" t="s">
        <v>5451</v>
      </c>
      <c r="C744" s="7">
        <v>4</v>
      </c>
      <c r="D744" s="2" t="s">
        <v>5415</v>
      </c>
      <c r="E744" s="2" t="s">
        <v>5415</v>
      </c>
      <c r="F744" s="2" t="s">
        <v>5418</v>
      </c>
      <c r="G744" s="2"/>
      <c r="H744" s="2" t="s">
        <v>4291</v>
      </c>
      <c r="I744" s="2" t="str">
        <f t="shared" si="633"/>
        <v>20241008-1000169275-인쇄</v>
      </c>
      <c r="J744" s="2" t="str">
        <f t="shared" si="634"/>
        <v>20241008-1000169275-합지</v>
      </c>
      <c r="K744" s="2" t="str">
        <f t="shared" si="635"/>
        <v>20241008-1000169275-분단</v>
      </c>
      <c r="L744" s="2" t="str">
        <f t="shared" si="636"/>
        <v>20241008-1000169275-제대</v>
      </c>
      <c r="M744" s="2" t="str">
        <f>VLOOKUP(H744, '쿼리1'!$A:$R, 17, 0)</f>
        <v>8도-(주)푸드코아-초코 소보로 페스트리 145g(666kcal)</v>
      </c>
      <c r="N744" s="2" t="str">
        <f>VLOOKUP(H744, '쿼리1'!$A:$P, 15, 0)</f>
        <v>오씨피피(유무광)60</v>
      </c>
      <c r="O744" s="2">
        <v>1000169275</v>
      </c>
      <c r="P744" s="2" t="str">
        <f>VLOOKUP(H744, '쿼리1'!$A:$R, 17, 0)</f>
        <v>8도-(주)푸드코아-초코 소보로 페스트리 145g(666kcal)</v>
      </c>
      <c r="Q744" s="4">
        <f>VLOOKUP(H744, '쿼리1'!$A:$U, 20, 0)</f>
        <v>24</v>
      </c>
      <c r="R744" s="2" t="s">
        <v>31</v>
      </c>
      <c r="S744" s="2" t="s">
        <v>31</v>
      </c>
      <c r="T744" s="2" t="s">
        <v>31</v>
      </c>
      <c r="U744" s="2" t="s">
        <v>5397</v>
      </c>
      <c r="V744" s="3">
        <v>45579</v>
      </c>
      <c r="W744" s="3">
        <v>45576</v>
      </c>
      <c r="X744" s="6">
        <f t="shared" si="664"/>
        <v>-3</v>
      </c>
      <c r="Y744" s="3">
        <v>45582</v>
      </c>
      <c r="Z744" s="3">
        <v>45579</v>
      </c>
      <c r="AA744" s="6">
        <f t="shared" si="661"/>
        <v>-3</v>
      </c>
      <c r="AB744" s="3">
        <v>45583</v>
      </c>
      <c r="AC744" s="3">
        <v>45579</v>
      </c>
      <c r="AD744" s="6">
        <f t="shared" si="668"/>
        <v>-4</v>
      </c>
      <c r="AE744" s="2" t="s">
        <v>5388</v>
      </c>
      <c r="AF744" s="2" t="s">
        <v>5388</v>
      </c>
      <c r="AG744" s="2" t="str">
        <f t="shared" si="669"/>
        <v>X</v>
      </c>
      <c r="AH744" s="3">
        <v>45579</v>
      </c>
      <c r="AI744" s="3">
        <f t="shared" si="670"/>
        <v>45583</v>
      </c>
      <c r="AJ744" s="3"/>
      <c r="AK744" s="2" t="str">
        <f t="shared" si="637"/>
        <v>+4</v>
      </c>
      <c r="AL744" s="2" t="s">
        <v>5567</v>
      </c>
      <c r="AM744" s="2" t="str">
        <f t="shared" si="640"/>
        <v>생산완료(+4)</v>
      </c>
      <c r="AN744" s="9">
        <f t="shared" si="641"/>
        <v>45650</v>
      </c>
      <c r="AO744" s="9">
        <f t="shared" si="642"/>
        <v>45657</v>
      </c>
      <c r="AP744" s="9"/>
      <c r="AQ744" s="2">
        <f t="shared" si="654"/>
        <v>7</v>
      </c>
      <c r="AR744" s="12" t="str">
        <f t="shared" si="645"/>
        <v>+7</v>
      </c>
      <c r="AS744" t="s">
        <v>5567</v>
      </c>
      <c r="AT744" t="str">
        <f t="shared" si="647"/>
        <v>생산완료(+7)</v>
      </c>
    </row>
    <row r="745" spans="2:46" x14ac:dyDescent="0.3">
      <c r="B745" s="2" t="s">
        <v>5412</v>
      </c>
      <c r="C745" s="7">
        <v>1</v>
      </c>
      <c r="D745" s="2"/>
      <c r="E745" s="2" t="s">
        <v>5409</v>
      </c>
      <c r="F745" s="2" t="s">
        <v>5405</v>
      </c>
      <c r="G745" s="2"/>
      <c r="H745" s="2" t="s">
        <v>5066</v>
      </c>
      <c r="I745" s="2" t="str">
        <f t="shared" si="633"/>
        <v>20241008-11160105-인쇄</v>
      </c>
      <c r="J745" s="2" t="str">
        <f t="shared" si="634"/>
        <v>20241008-11160105-합지</v>
      </c>
      <c r="K745" s="2" t="str">
        <f t="shared" si="635"/>
        <v>20241008-11160105-분단</v>
      </c>
      <c r="L745" s="2" t="str">
        <f t="shared" si="636"/>
        <v>20241008-11160105-제대</v>
      </c>
      <c r="M745" s="2" t="str">
        <f>VLOOKUP(H745, '쿼리1'!$A:$R, 17, 0)</f>
        <v>무지</v>
      </c>
      <c r="N745" s="2" t="str">
        <f>VLOOKUP(H745, '쿼리1'!$A:$P, 15, 0)</f>
        <v>나이론(메탈로젠)120</v>
      </c>
      <c r="O745" s="2">
        <v>11160105</v>
      </c>
      <c r="P745" s="2" t="str">
        <f>VLOOKUP(H745, '쿼리1'!$A:$R, 17, 0)</f>
        <v>무지</v>
      </c>
      <c r="Q745" s="4">
        <f>VLOOKUP(H745, '쿼리1'!$A:$U, 20, 0)</f>
        <v>68</v>
      </c>
      <c r="R745" s="2" t="s">
        <v>5397</v>
      </c>
      <c r="S745" s="2" t="s">
        <v>31</v>
      </c>
      <c r="T745" s="2" t="s">
        <v>31</v>
      </c>
      <c r="U745" s="2" t="s">
        <v>5397</v>
      </c>
      <c r="V745" s="2" t="s">
        <v>5388</v>
      </c>
      <c r="W745" s="3" t="s">
        <v>5388</v>
      </c>
      <c r="X745" s="6" t="str">
        <f>IFERROR(W745-V745, "X")</f>
        <v>X</v>
      </c>
      <c r="Y745" s="3">
        <v>45581</v>
      </c>
      <c r="Z745" s="3">
        <v>45581</v>
      </c>
      <c r="AA745" s="6">
        <f t="shared" si="661"/>
        <v>0</v>
      </c>
      <c r="AB745" s="3">
        <v>45582</v>
      </c>
      <c r="AC745" s="3">
        <v>45581</v>
      </c>
      <c r="AD745" s="6">
        <f t="shared" si="668"/>
        <v>-1</v>
      </c>
      <c r="AE745" s="2" t="s">
        <v>5388</v>
      </c>
      <c r="AF745" s="2" t="s">
        <v>5388</v>
      </c>
      <c r="AG745" s="2" t="str">
        <f t="shared" si="669"/>
        <v>X</v>
      </c>
      <c r="AH745" s="3">
        <v>45581</v>
      </c>
      <c r="AI745" s="3">
        <f t="shared" si="670"/>
        <v>45582</v>
      </c>
      <c r="AJ745" s="3"/>
      <c r="AK745" s="2" t="str">
        <f t="shared" si="637"/>
        <v>+1</v>
      </c>
      <c r="AL745" s="2" t="s">
        <v>5567</v>
      </c>
      <c r="AM745" s="2" t="str">
        <f t="shared" si="640"/>
        <v>생산완료(+1)</v>
      </c>
      <c r="AN745" s="9">
        <f t="shared" si="641"/>
        <v>45581</v>
      </c>
      <c r="AO745" s="9">
        <f t="shared" si="642"/>
        <v>45582</v>
      </c>
      <c r="AP745" s="9"/>
      <c r="AQ745" s="2">
        <f t="shared" si="654"/>
        <v>1</v>
      </c>
      <c r="AR745" s="12" t="str">
        <f t="shared" si="645"/>
        <v>+1</v>
      </c>
      <c r="AS745" t="s">
        <v>5567</v>
      </c>
      <c r="AT745" t="str">
        <f t="shared" si="647"/>
        <v>생산완료(+1)</v>
      </c>
    </row>
    <row r="746" spans="2:46" x14ac:dyDescent="0.3">
      <c r="B746" s="2" t="s">
        <v>5522</v>
      </c>
      <c r="C746" s="7">
        <v>-12</v>
      </c>
      <c r="D746" s="2" t="s">
        <v>5419</v>
      </c>
      <c r="E746" s="2" t="s">
        <v>5455</v>
      </c>
      <c r="F746" s="2" t="s">
        <v>5456</v>
      </c>
      <c r="G746" s="2"/>
      <c r="H746" s="2" t="s">
        <v>4007</v>
      </c>
      <c r="I746" s="2" t="str">
        <f t="shared" si="633"/>
        <v>20241008-1120P0018-인쇄</v>
      </c>
      <c r="J746" s="2" t="str">
        <f t="shared" si="634"/>
        <v>20241008-1120P0018-합지</v>
      </c>
      <c r="K746" s="2" t="str">
        <f t="shared" si="635"/>
        <v>20241008-1120P0018-분단</v>
      </c>
      <c r="L746" s="2" t="str">
        <f t="shared" si="636"/>
        <v>20241008-1120P0018-제대</v>
      </c>
      <c r="M746" s="2" t="str">
        <f>VLOOKUP(H746, '쿼리1'!$A:$R, 17, 0)</f>
        <v>2도-빛깔고운떡250폭</v>
      </c>
      <c r="N746" s="2" t="str">
        <f>VLOOKUP(H746, '쿼리1'!$A:$P, 15, 0)</f>
        <v>오씨피피(무광)50</v>
      </c>
      <c r="O746" s="2" t="s">
        <v>5771</v>
      </c>
      <c r="P746" s="2" t="str">
        <f>VLOOKUP(H746, '쿼리1'!$A:$R, 17, 0)</f>
        <v>2도-빛깔고운떡250폭</v>
      </c>
      <c r="Q746" s="4">
        <f>VLOOKUP(H746, '쿼리1'!$A:$U, 20, 0)</f>
        <v>24</v>
      </c>
      <c r="R746" s="2" t="s">
        <v>31</v>
      </c>
      <c r="S746" s="2" t="s">
        <v>31</v>
      </c>
      <c r="T746" s="2" t="s">
        <v>31</v>
      </c>
      <c r="U746" s="2" t="s">
        <v>5397</v>
      </c>
      <c r="V746" s="3">
        <v>45579</v>
      </c>
      <c r="W746" s="3">
        <v>45588</v>
      </c>
      <c r="X746" s="6" t="str">
        <f t="shared" ref="X746:X749" si="671">IFERROR(IF(W746-V746&gt;0, "+" &amp; (W746-V746), W746-V746), "X")</f>
        <v>+9</v>
      </c>
      <c r="Y746" s="3">
        <v>45582</v>
      </c>
      <c r="Z746" s="3">
        <v>45595</v>
      </c>
      <c r="AA746" s="6" t="str">
        <f t="shared" si="661"/>
        <v>+13</v>
      </c>
      <c r="AB746" s="3">
        <v>45583</v>
      </c>
      <c r="AC746" s="3">
        <v>45595</v>
      </c>
      <c r="AD746" s="6" t="str">
        <f t="shared" si="668"/>
        <v>+12</v>
      </c>
      <c r="AE746" s="2" t="s">
        <v>5388</v>
      </c>
      <c r="AF746" s="2" t="s">
        <v>5388</v>
      </c>
      <c r="AG746" s="2" t="str">
        <f t="shared" si="669"/>
        <v>X</v>
      </c>
      <c r="AH746" s="3">
        <v>45595</v>
      </c>
      <c r="AI746" s="3">
        <f t="shared" si="670"/>
        <v>45583</v>
      </c>
      <c r="AJ746" s="3"/>
      <c r="AK746" s="2">
        <f t="shared" si="637"/>
        <v>-12</v>
      </c>
      <c r="AL746" s="2" t="s">
        <v>5567</v>
      </c>
      <c r="AM746" s="2" t="str">
        <f t="shared" si="640"/>
        <v>생산완료(-12)</v>
      </c>
      <c r="AN746" s="9">
        <f t="shared" si="641"/>
        <v>45595</v>
      </c>
      <c r="AO746" s="9">
        <f t="shared" si="642"/>
        <v>45583</v>
      </c>
      <c r="AP746" s="9"/>
      <c r="AQ746" s="2">
        <f t="shared" si="654"/>
        <v>-12</v>
      </c>
      <c r="AR746" s="12">
        <f t="shared" si="645"/>
        <v>-12</v>
      </c>
      <c r="AS746" t="s">
        <v>5567</v>
      </c>
      <c r="AT746" t="str">
        <f t="shared" si="647"/>
        <v>생산완료(-12)</v>
      </c>
    </row>
    <row r="747" spans="2:46" x14ac:dyDescent="0.3">
      <c r="B747" s="2" t="s">
        <v>5575</v>
      </c>
      <c r="C747" s="7">
        <v>-14</v>
      </c>
      <c r="D747" s="2" t="s">
        <v>5419</v>
      </c>
      <c r="E747" s="2" t="s">
        <v>5455</v>
      </c>
      <c r="F747" s="2" t="s">
        <v>5429</v>
      </c>
      <c r="G747" s="2"/>
      <c r="H747" s="2" t="s">
        <v>4010</v>
      </c>
      <c r="I747" s="2" t="str">
        <f t="shared" si="633"/>
        <v>20241008-1120P0019-인쇄</v>
      </c>
      <c r="J747" s="2" t="str">
        <f t="shared" si="634"/>
        <v>20241008-1120P0019-합지</v>
      </c>
      <c r="K747" s="2" t="str">
        <f t="shared" si="635"/>
        <v>20241008-1120P0019-분단</v>
      </c>
      <c r="L747" s="2" t="str">
        <f t="shared" si="636"/>
        <v>20241008-1120P0019-제대</v>
      </c>
      <c r="M747" s="2" t="str">
        <f>VLOOKUP(H747, '쿼리1'!$A:$R, 17, 0)</f>
        <v>2도-빛깔고운떡205폭</v>
      </c>
      <c r="N747" s="2" t="str">
        <f>VLOOKUP(H747, '쿼리1'!$A:$P, 15, 0)</f>
        <v>오씨피피(무광)50</v>
      </c>
      <c r="O747" s="2" t="s">
        <v>5772</v>
      </c>
      <c r="P747" s="2" t="str">
        <f>VLOOKUP(H747, '쿼리1'!$A:$R, 17, 0)</f>
        <v>2도-빛깔고운떡205폭</v>
      </c>
      <c r="Q747" s="4">
        <f>VLOOKUP(H747, '쿼리1'!$A:$U, 20, 0)</f>
        <v>24</v>
      </c>
      <c r="R747" s="2" t="s">
        <v>31</v>
      </c>
      <c r="S747" s="2" t="s">
        <v>31</v>
      </c>
      <c r="T747" s="2" t="s">
        <v>31</v>
      </c>
      <c r="U747" s="2" t="s">
        <v>5397</v>
      </c>
      <c r="V747" s="3">
        <v>45579</v>
      </c>
      <c r="W747" s="3">
        <v>45588</v>
      </c>
      <c r="X747" s="6" t="str">
        <f t="shared" si="671"/>
        <v>+9</v>
      </c>
      <c r="Y747" s="3">
        <v>45582</v>
      </c>
      <c r="Z747" s="3">
        <v>45595</v>
      </c>
      <c r="AA747" s="6" t="str">
        <f t="shared" si="661"/>
        <v>+13</v>
      </c>
      <c r="AB747" s="3">
        <v>45583</v>
      </c>
      <c r="AC747" s="3">
        <v>45597</v>
      </c>
      <c r="AD747" s="6" t="str">
        <f t="shared" si="668"/>
        <v>+14</v>
      </c>
      <c r="AE747" s="2" t="s">
        <v>5388</v>
      </c>
      <c r="AF747" s="2" t="s">
        <v>5388</v>
      </c>
      <c r="AG747" s="2" t="str">
        <f t="shared" si="669"/>
        <v>X</v>
      </c>
      <c r="AH747" s="3">
        <v>45597</v>
      </c>
      <c r="AI747" s="3">
        <f t="shared" si="670"/>
        <v>45583</v>
      </c>
      <c r="AJ747" s="3"/>
      <c r="AK747" s="2">
        <f t="shared" si="637"/>
        <v>-14</v>
      </c>
      <c r="AL747" s="2" t="s">
        <v>5567</v>
      </c>
      <c r="AM747" s="2" t="str">
        <f t="shared" si="640"/>
        <v>생산완료(-14)</v>
      </c>
      <c r="AN747" s="9">
        <f t="shared" si="641"/>
        <v>45597</v>
      </c>
      <c r="AO747" s="9">
        <f t="shared" si="642"/>
        <v>45583</v>
      </c>
      <c r="AP747" s="9"/>
      <c r="AQ747" s="2">
        <f t="shared" si="654"/>
        <v>-14</v>
      </c>
      <c r="AR747" s="12">
        <f t="shared" si="645"/>
        <v>-14</v>
      </c>
      <c r="AS747" t="s">
        <v>5567</v>
      </c>
      <c r="AT747" t="str">
        <f t="shared" si="647"/>
        <v>생산완료(-14)</v>
      </c>
    </row>
    <row r="748" spans="2:46" x14ac:dyDescent="0.3">
      <c r="B748" s="2" t="s">
        <v>5405</v>
      </c>
      <c r="C748" s="7">
        <v>-1</v>
      </c>
      <c r="D748" s="2" t="s">
        <v>5408</v>
      </c>
      <c r="E748" s="2" t="s">
        <v>5409</v>
      </c>
      <c r="F748" s="2" t="s">
        <v>5412</v>
      </c>
      <c r="G748" s="2" t="s">
        <v>5412</v>
      </c>
      <c r="H748" s="2" t="s">
        <v>150</v>
      </c>
      <c r="I748" s="2" t="str">
        <f t="shared" si="633"/>
        <v>20241008-1120P0030-인쇄</v>
      </c>
      <c r="J748" s="2" t="str">
        <f t="shared" si="634"/>
        <v>20241008-1120P0030-합지</v>
      </c>
      <c r="K748" s="2" t="str">
        <f t="shared" si="635"/>
        <v>20241008-1120P0030-분단</v>
      </c>
      <c r="L748" s="2" t="str">
        <f t="shared" si="636"/>
        <v>20241008-1120P0030-제대</v>
      </c>
      <c r="M748" s="2" t="str">
        <f>VLOOKUP(H748, '쿼리1'!$A:$R, 17, 0)</f>
        <v>1도-BEAR BETTER 베어베터쿠키(해썹O/155)[사이즈변경]</v>
      </c>
      <c r="N748" s="2" t="str">
        <f>VLOOKUP(H748, '쿼리1'!$A:$P, 15, 0)</f>
        <v>오씨피피(무광)60</v>
      </c>
      <c r="O748" s="2" t="s">
        <v>5773</v>
      </c>
      <c r="P748" s="2" t="str">
        <f>VLOOKUP(H748, '쿼리1'!$A:$R, 17, 0)</f>
        <v>1도-BEAR BETTER 베어베터쿠키(해썹O/155)[사이즈변경]</v>
      </c>
      <c r="Q748" s="4">
        <f>VLOOKUP(H748, '쿼리1'!$A:$U, 20, 0)</f>
        <v>42105</v>
      </c>
      <c r="R748" s="2" t="s">
        <v>31</v>
      </c>
      <c r="S748" s="2" t="s">
        <v>31</v>
      </c>
      <c r="T748" s="2" t="s">
        <v>31</v>
      </c>
      <c r="U748" s="2" t="s">
        <v>31</v>
      </c>
      <c r="V748" s="3">
        <v>45576</v>
      </c>
      <c r="W748" s="3">
        <v>45579</v>
      </c>
      <c r="X748" s="6" t="str">
        <f t="shared" si="671"/>
        <v>+3</v>
      </c>
      <c r="Y748" s="3">
        <v>45581</v>
      </c>
      <c r="Z748" s="3">
        <v>45581</v>
      </c>
      <c r="AA748" s="6">
        <f t="shared" si="661"/>
        <v>0</v>
      </c>
      <c r="AB748" s="3">
        <v>45582</v>
      </c>
      <c r="AC748" s="3">
        <v>45583</v>
      </c>
      <c r="AD748" s="6" t="str">
        <f t="shared" si="668"/>
        <v>+1</v>
      </c>
      <c r="AE748" s="3">
        <v>45586</v>
      </c>
      <c r="AF748" s="3">
        <v>45587</v>
      </c>
      <c r="AG748" s="2" t="str">
        <f>IFERROR(IF(AF748-AE748&gt;0, "+" &amp; (AF748-AE748), AF748-AE748), "X")</f>
        <v>+1</v>
      </c>
      <c r="AH748" s="3">
        <v>45587</v>
      </c>
      <c r="AI748" s="3">
        <f>AE748</f>
        <v>45586</v>
      </c>
      <c r="AJ748" s="3"/>
      <c r="AK748" s="2">
        <f t="shared" si="637"/>
        <v>-1</v>
      </c>
      <c r="AL748" s="2" t="s">
        <v>5567</v>
      </c>
      <c r="AM748" s="2" t="str">
        <f t="shared" si="640"/>
        <v>생산완료(-1)</v>
      </c>
      <c r="AN748" s="9">
        <f t="shared" si="641"/>
        <v>45587</v>
      </c>
      <c r="AO748" s="9">
        <f t="shared" si="642"/>
        <v>45586</v>
      </c>
      <c r="AP748" s="9"/>
      <c r="AQ748" s="2">
        <f t="shared" si="654"/>
        <v>-1</v>
      </c>
      <c r="AR748" s="12">
        <f t="shared" si="645"/>
        <v>-1</v>
      </c>
      <c r="AS748" t="s">
        <v>5567</v>
      </c>
      <c r="AT748" t="str">
        <f t="shared" si="647"/>
        <v>생산완료(-1)</v>
      </c>
    </row>
    <row r="749" spans="2:46" x14ac:dyDescent="0.3">
      <c r="B749" s="2" t="s">
        <v>5415</v>
      </c>
      <c r="C749" s="7">
        <v>-3</v>
      </c>
      <c r="D749" s="2" t="s">
        <v>5409</v>
      </c>
      <c r="E749" s="2" t="s">
        <v>5405</v>
      </c>
      <c r="F749" s="2" t="s">
        <v>5408</v>
      </c>
      <c r="G749" s="2"/>
      <c r="H749" s="2" t="s">
        <v>3999</v>
      </c>
      <c r="I749" s="2" t="str">
        <f t="shared" si="633"/>
        <v>20241008-1216P0100-인쇄</v>
      </c>
      <c r="J749" s="2" t="str">
        <f t="shared" si="634"/>
        <v>20241008-1216P0100-합지</v>
      </c>
      <c r="K749" s="2" t="str">
        <f t="shared" si="635"/>
        <v>20241008-1216P0100-분단</v>
      </c>
      <c r="L749" s="2" t="str">
        <f t="shared" si="636"/>
        <v>20241008-1216P0100-제대</v>
      </c>
      <c r="M749" s="2" t="str">
        <f>VLOOKUP(H749, '쿼리1'!$A:$R, 17, 0)</f>
        <v>1도-분리배출</v>
      </c>
      <c r="N749" s="2" t="str">
        <f>VLOOKUP(H749, '쿼리1'!$A:$P, 15, 0)</f>
        <v>나이론75</v>
      </c>
      <c r="O749" s="2" t="s">
        <v>5774</v>
      </c>
      <c r="P749" s="2" t="str">
        <f>VLOOKUP(H749, '쿼리1'!$A:$R, 17, 0)</f>
        <v>1도-분리배출</v>
      </c>
      <c r="Q749" s="4">
        <f>VLOOKUP(H749, '쿼리1'!$A:$U, 20, 0)</f>
        <v>40</v>
      </c>
      <c r="R749" s="2" t="s">
        <v>31</v>
      </c>
      <c r="S749" s="2" t="s">
        <v>31</v>
      </c>
      <c r="T749" s="2" t="s">
        <v>31</v>
      </c>
      <c r="U749" s="2" t="s">
        <v>5397</v>
      </c>
      <c r="V749" s="3">
        <v>45579</v>
      </c>
      <c r="W749" s="3">
        <v>45579</v>
      </c>
      <c r="X749" s="6">
        <f t="shared" si="671"/>
        <v>0</v>
      </c>
      <c r="Y749" s="3">
        <v>45582</v>
      </c>
      <c r="Z749" s="3">
        <v>45581</v>
      </c>
      <c r="AA749" s="6">
        <f t="shared" si="661"/>
        <v>-1</v>
      </c>
      <c r="AB749" s="3">
        <v>45583</v>
      </c>
      <c r="AC749" s="3">
        <v>45586</v>
      </c>
      <c r="AD749" s="6" t="str">
        <f t="shared" si="668"/>
        <v>+3</v>
      </c>
      <c r="AE749" s="2" t="s">
        <v>5388</v>
      </c>
      <c r="AF749" s="2" t="s">
        <v>5388</v>
      </c>
      <c r="AG749" s="2" t="str">
        <f>IFERROR(AF749-AE749, "X")</f>
        <v>X</v>
      </c>
      <c r="AH749" s="3">
        <v>45586</v>
      </c>
      <c r="AI749" s="3">
        <f>AB749</f>
        <v>45583</v>
      </c>
      <c r="AJ749" s="3"/>
      <c r="AK749" s="2">
        <f t="shared" si="637"/>
        <v>-3</v>
      </c>
      <c r="AL749" s="2" t="s">
        <v>5567</v>
      </c>
      <c r="AM749" s="2" t="str">
        <f t="shared" si="640"/>
        <v>생산완료(-3)</v>
      </c>
      <c r="AN749" s="9">
        <f t="shared" si="641"/>
        <v>45630</v>
      </c>
      <c r="AO749" s="9">
        <f t="shared" si="642"/>
        <v>45629</v>
      </c>
      <c r="AP749" s="9"/>
      <c r="AQ749" s="2">
        <f t="shared" si="654"/>
        <v>-1</v>
      </c>
      <c r="AR749" s="12">
        <f t="shared" si="645"/>
        <v>-1</v>
      </c>
      <c r="AS749" t="s">
        <v>5567</v>
      </c>
      <c r="AT749" t="str">
        <f t="shared" si="647"/>
        <v>생산완료(-1)</v>
      </c>
    </row>
    <row r="750" spans="2:46" x14ac:dyDescent="0.3">
      <c r="B750" s="2" t="s">
        <v>5415</v>
      </c>
      <c r="C750" s="7">
        <v>-3</v>
      </c>
      <c r="D750" s="2"/>
      <c r="E750" s="2" t="s">
        <v>5405</v>
      </c>
      <c r="F750" s="2"/>
      <c r="G750" s="2" t="s">
        <v>5408</v>
      </c>
      <c r="H750" s="2" t="s">
        <v>3317</v>
      </c>
      <c r="I750" s="2" t="str">
        <f t="shared" si="633"/>
        <v>20241008-1217N0014-인쇄</v>
      </c>
      <c r="J750" s="2" t="str">
        <f t="shared" si="634"/>
        <v>20241008-1217N0014-합지</v>
      </c>
      <c r="K750" s="2" t="str">
        <f t="shared" si="635"/>
        <v>20241008-1217N0014-분단</v>
      </c>
      <c r="L750" s="2" t="str">
        <f t="shared" si="636"/>
        <v>20241008-1217N0014-제대</v>
      </c>
      <c r="M750" s="2" t="str">
        <f>VLOOKUP(H750, '쿼리1'!$A:$R, 17, 0)</f>
        <v>무지</v>
      </c>
      <c r="N750" s="2" t="str">
        <f>VLOOKUP(H750, '쿼리1'!$A:$P, 15, 0)</f>
        <v>나이론100</v>
      </c>
      <c r="O750" s="2" t="s">
        <v>5775</v>
      </c>
      <c r="P750" s="2" t="str">
        <f>VLOOKUP(H750, '쿼리1'!$A:$R, 17, 0)</f>
        <v>무지</v>
      </c>
      <c r="Q750" s="4">
        <f>VLOOKUP(H750, '쿼리1'!$A:$U, 20, 0)</f>
        <v>17142</v>
      </c>
      <c r="R750" s="2" t="s">
        <v>5397</v>
      </c>
      <c r="S750" s="2" t="s">
        <v>31</v>
      </c>
      <c r="T750" s="2" t="s">
        <v>5397</v>
      </c>
      <c r="U750" s="2" t="s">
        <v>31</v>
      </c>
      <c r="V750" s="2" t="s">
        <v>5388</v>
      </c>
      <c r="W750" s="3" t="s">
        <v>5388</v>
      </c>
      <c r="X750" s="6" t="str">
        <f>IFERROR(W750-V750, "X")</f>
        <v>X</v>
      </c>
      <c r="Y750" s="3">
        <v>45581</v>
      </c>
      <c r="Z750" s="3">
        <v>45580</v>
      </c>
      <c r="AA750" s="6">
        <f t="shared" si="661"/>
        <v>-1</v>
      </c>
      <c r="AB750" s="3" t="s">
        <v>5388</v>
      </c>
      <c r="AC750" s="2" t="s">
        <v>5388</v>
      </c>
      <c r="AD750" s="6" t="str">
        <f t="shared" ref="AD750:AD766" si="672">IFERROR(AC750-AB750, "X")</f>
        <v>X</v>
      </c>
      <c r="AE750" s="3">
        <v>45583</v>
      </c>
      <c r="AF750" s="3">
        <v>45586</v>
      </c>
      <c r="AG750" s="2" t="str">
        <f t="shared" ref="AG750:AG753" si="673">IFERROR(IF(AF750-AE750&gt;0, "+" &amp; (AF750-AE750), AF750-AE750), "X")</f>
        <v>+3</v>
      </c>
      <c r="AH750" s="3">
        <v>45586</v>
      </c>
      <c r="AI750" s="3">
        <f t="shared" ref="AI750:AI753" si="674">AE750</f>
        <v>45583</v>
      </c>
      <c r="AJ750" s="3"/>
      <c r="AK750" s="2">
        <f t="shared" si="637"/>
        <v>-3</v>
      </c>
      <c r="AL750" s="2" t="s">
        <v>5567</v>
      </c>
      <c r="AM750" s="2" t="str">
        <f t="shared" si="640"/>
        <v>생산완료(-3)</v>
      </c>
      <c r="AN750" s="9">
        <f t="shared" si="641"/>
        <v>45586</v>
      </c>
      <c r="AO750" s="9">
        <f t="shared" si="642"/>
        <v>45583</v>
      </c>
      <c r="AP750" s="9"/>
      <c r="AQ750" s="2">
        <f t="shared" si="654"/>
        <v>-3</v>
      </c>
      <c r="AR750" s="12">
        <f t="shared" si="645"/>
        <v>-3</v>
      </c>
      <c r="AS750" t="s">
        <v>5567</v>
      </c>
      <c r="AT750" t="str">
        <f t="shared" si="647"/>
        <v>생산완료(-3)</v>
      </c>
    </row>
    <row r="751" spans="2:46" x14ac:dyDescent="0.3">
      <c r="B751" s="2" t="s">
        <v>5415</v>
      </c>
      <c r="C751" s="7">
        <v>-3</v>
      </c>
      <c r="D751" s="2"/>
      <c r="E751" s="2" t="s">
        <v>5416</v>
      </c>
      <c r="F751" s="2"/>
      <c r="G751" s="2" t="s">
        <v>5408</v>
      </c>
      <c r="H751" s="2" t="s">
        <v>2300</v>
      </c>
      <c r="I751" s="2" t="str">
        <f t="shared" si="633"/>
        <v>20241008-1218N0070-인쇄</v>
      </c>
      <c r="J751" s="2" t="str">
        <f t="shared" si="634"/>
        <v>20241008-1218N0070-합지</v>
      </c>
      <c r="K751" s="2" t="str">
        <f t="shared" si="635"/>
        <v>20241008-1218N0070-분단</v>
      </c>
      <c r="L751" s="2" t="str">
        <f t="shared" si="636"/>
        <v>20241008-1218N0070-제대</v>
      </c>
      <c r="M751" s="2" t="str">
        <f>VLOOKUP(H751, '쿼리1'!$A:$R, 17, 0)</f>
        <v>무지</v>
      </c>
      <c r="N751" s="2" t="str">
        <f>VLOOKUP(H751, '쿼리1'!$A:$P, 15, 0)</f>
        <v>나이론70=무지</v>
      </c>
      <c r="O751" s="2" t="s">
        <v>5776</v>
      </c>
      <c r="P751" s="2" t="str">
        <f>VLOOKUP(H751, '쿼리1'!$A:$R, 17, 0)</f>
        <v>무지</v>
      </c>
      <c r="Q751" s="4">
        <f>VLOOKUP(H751, '쿼리1'!$A:$U, 20, 0)</f>
        <v>13333</v>
      </c>
      <c r="R751" s="2" t="s">
        <v>5397</v>
      </c>
      <c r="S751" s="2" t="s">
        <v>31</v>
      </c>
      <c r="T751" s="2" t="s">
        <v>5397</v>
      </c>
      <c r="U751" s="2" t="s">
        <v>31</v>
      </c>
      <c r="V751" s="2" t="s">
        <v>5388</v>
      </c>
      <c r="W751" s="3" t="s">
        <v>5388</v>
      </c>
      <c r="X751" s="6" t="str">
        <f>IFERROR(W751-V751, "X")</f>
        <v>X</v>
      </c>
      <c r="Y751" s="3">
        <v>45581</v>
      </c>
      <c r="Z751" s="3">
        <v>45579</v>
      </c>
      <c r="AA751" s="6">
        <f t="shared" si="661"/>
        <v>-2</v>
      </c>
      <c r="AB751" s="3" t="s">
        <v>5388</v>
      </c>
      <c r="AC751" s="2" t="s">
        <v>5388</v>
      </c>
      <c r="AD751" s="6" t="str">
        <f t="shared" si="672"/>
        <v>X</v>
      </c>
      <c r="AE751" s="3">
        <v>45583</v>
      </c>
      <c r="AF751" s="3">
        <v>45586</v>
      </c>
      <c r="AG751" s="2" t="str">
        <f t="shared" si="673"/>
        <v>+3</v>
      </c>
      <c r="AH751" s="3">
        <v>45586</v>
      </c>
      <c r="AI751" s="3">
        <f t="shared" si="674"/>
        <v>45583</v>
      </c>
      <c r="AJ751" s="3"/>
      <c r="AK751" s="2">
        <f t="shared" si="637"/>
        <v>-3</v>
      </c>
      <c r="AL751" s="2" t="s">
        <v>5567</v>
      </c>
      <c r="AM751" s="2" t="str">
        <f t="shared" si="640"/>
        <v>생산완료(-3)</v>
      </c>
      <c r="AN751" s="9">
        <f t="shared" si="641"/>
        <v>45586</v>
      </c>
      <c r="AO751" s="9">
        <f t="shared" si="642"/>
        <v>45583</v>
      </c>
      <c r="AP751" s="9"/>
      <c r="AQ751" s="2">
        <f t="shared" si="654"/>
        <v>-3</v>
      </c>
      <c r="AR751" s="12">
        <f t="shared" si="645"/>
        <v>-3</v>
      </c>
      <c r="AS751" t="s">
        <v>5567</v>
      </c>
      <c r="AT751" t="str">
        <f t="shared" si="647"/>
        <v>생산완료(-3)</v>
      </c>
    </row>
    <row r="752" spans="2:46" x14ac:dyDescent="0.3">
      <c r="B752" s="2" t="s">
        <v>5436</v>
      </c>
      <c r="C752" s="7">
        <v>-7</v>
      </c>
      <c r="D752" s="2" t="s">
        <v>5451</v>
      </c>
      <c r="E752" s="2" t="s">
        <v>5432</v>
      </c>
      <c r="F752" s="2"/>
      <c r="G752" s="2" t="s">
        <v>5430</v>
      </c>
      <c r="H752" s="2" t="s">
        <v>1413</v>
      </c>
      <c r="I752" s="2" t="str">
        <f t="shared" si="633"/>
        <v>20241008-1218P0211-인쇄</v>
      </c>
      <c r="J752" s="2" t="str">
        <f t="shared" si="634"/>
        <v>20241008-1218P0211-합지</v>
      </c>
      <c r="K752" s="2" t="str">
        <f t="shared" si="635"/>
        <v>20241008-1218P0211-분단</v>
      </c>
      <c r="L752" s="2" t="str">
        <f t="shared" si="636"/>
        <v>20241008-1218P0211-제대</v>
      </c>
      <c r="M752" s="2" t="str">
        <f>VLOOKUP(H752, '쿼리1'!$A:$R, 17, 0)</f>
        <v>4도-밤부대나무손수건</v>
      </c>
      <c r="N752" s="2" t="str">
        <f>VLOOKUP(H752, '쿼리1'!$A:$P, 15, 0)</f>
        <v>패트(유무광)120</v>
      </c>
      <c r="O752" s="2" t="s">
        <v>5777</v>
      </c>
      <c r="P752" s="2" t="str">
        <f>VLOOKUP(H752, '쿼리1'!$A:$R, 17, 0)</f>
        <v>4도-밤부대나무손수건</v>
      </c>
      <c r="Q752" s="4">
        <f>VLOOKUP(H752, '쿼리1'!$A:$U, 20, 0)</f>
        <v>30000</v>
      </c>
      <c r="R752" s="2" t="s">
        <v>31</v>
      </c>
      <c r="S752" s="2" t="s">
        <v>31</v>
      </c>
      <c r="T752" s="2" t="s">
        <v>5397</v>
      </c>
      <c r="U752" s="2" t="s">
        <v>31</v>
      </c>
      <c r="V752" s="3">
        <v>45576</v>
      </c>
      <c r="W752" s="3">
        <v>45580</v>
      </c>
      <c r="X752" s="6" t="str">
        <f t="shared" ref="X752:X753" si="675">IFERROR(IF(W752-V752&gt;0, "+" &amp; (W752-V752), W752-V752), "X")</f>
        <v>+4</v>
      </c>
      <c r="Y752" s="3">
        <v>45580</v>
      </c>
      <c r="Z752" s="3">
        <v>45586</v>
      </c>
      <c r="AA752" s="6" t="str">
        <f t="shared" si="661"/>
        <v>+6</v>
      </c>
      <c r="AB752" s="3" t="s">
        <v>5388</v>
      </c>
      <c r="AC752" s="2" t="s">
        <v>5388</v>
      </c>
      <c r="AD752" s="6" t="str">
        <f t="shared" si="672"/>
        <v>X</v>
      </c>
      <c r="AE752" s="3">
        <v>45582</v>
      </c>
      <c r="AF752" s="3">
        <v>45589</v>
      </c>
      <c r="AG752" s="2" t="str">
        <f t="shared" si="673"/>
        <v>+7</v>
      </c>
      <c r="AH752" s="3">
        <v>45589</v>
      </c>
      <c r="AI752" s="3">
        <f t="shared" si="674"/>
        <v>45582</v>
      </c>
      <c r="AJ752" s="3"/>
      <c r="AK752" s="2">
        <f t="shared" si="637"/>
        <v>-7</v>
      </c>
      <c r="AL752" s="2" t="s">
        <v>5567</v>
      </c>
      <c r="AM752" s="2" t="str">
        <f t="shared" si="640"/>
        <v>생산완료(-7)</v>
      </c>
      <c r="AN752" s="9">
        <f t="shared" si="641"/>
        <v>45589</v>
      </c>
      <c r="AO752" s="9">
        <f t="shared" si="642"/>
        <v>45582</v>
      </c>
      <c r="AP752" s="9"/>
      <c r="AQ752" s="2">
        <f t="shared" si="654"/>
        <v>-7</v>
      </c>
      <c r="AR752" s="12">
        <f t="shared" si="645"/>
        <v>-7</v>
      </c>
      <c r="AS752" t="s">
        <v>5567</v>
      </c>
      <c r="AT752" t="str">
        <f t="shared" si="647"/>
        <v>생산완료(-7)</v>
      </c>
    </row>
    <row r="753" spans="2:46" x14ac:dyDescent="0.3">
      <c r="B753" s="2" t="s">
        <v>5530</v>
      </c>
      <c r="C753" s="7">
        <v>-13</v>
      </c>
      <c r="D753" s="2" t="s">
        <v>5412</v>
      </c>
      <c r="E753" s="2" t="s">
        <v>5443</v>
      </c>
      <c r="F753" s="2"/>
      <c r="G753" s="2" t="s">
        <v>5455</v>
      </c>
      <c r="H753" s="2" t="s">
        <v>1437</v>
      </c>
      <c r="I753" s="2" t="str">
        <f t="shared" si="633"/>
        <v>20241008-13160016-인쇄</v>
      </c>
      <c r="J753" s="2" t="str">
        <f t="shared" si="634"/>
        <v>20241008-13160016-합지</v>
      </c>
      <c r="K753" s="2" t="str">
        <f t="shared" si="635"/>
        <v>20241008-13160016-분단</v>
      </c>
      <c r="L753" s="2" t="str">
        <f t="shared" si="636"/>
        <v>20241008-13160016-제대</v>
      </c>
      <c r="M753" s="2" t="str">
        <f>VLOOKUP(H753, '쿼리1'!$A:$R, 17, 0)</f>
        <v>2도-3M-2223H(도로명주소)</v>
      </c>
      <c r="N753" s="2" t="str">
        <f>VLOOKUP(H753, '쿼리1'!$A:$P, 15, 0)</f>
        <v>은박90</v>
      </c>
      <c r="O753" s="2">
        <v>13160016</v>
      </c>
      <c r="P753" s="2" t="str">
        <f>VLOOKUP(H753, '쿼리1'!$A:$R, 17, 0)</f>
        <v>2도-3M-2223H(도로명주소)</v>
      </c>
      <c r="Q753" s="4">
        <f>VLOOKUP(H753, '쿼리1'!$A:$U, 20, 0)</f>
        <v>114285</v>
      </c>
      <c r="R753" s="2" t="s">
        <v>31</v>
      </c>
      <c r="S753" s="2" t="s">
        <v>31</v>
      </c>
      <c r="T753" s="2" t="s">
        <v>5397</v>
      </c>
      <c r="U753" s="2" t="s">
        <v>31</v>
      </c>
      <c r="V753" s="3">
        <v>45579</v>
      </c>
      <c r="W753" s="3">
        <v>45580</v>
      </c>
      <c r="X753" s="6" t="str">
        <f t="shared" si="675"/>
        <v>+1</v>
      </c>
      <c r="Y753" s="3">
        <v>45582</v>
      </c>
      <c r="Z753" s="3">
        <v>45590</v>
      </c>
      <c r="AA753" s="6" t="str">
        <f t="shared" si="661"/>
        <v>+8</v>
      </c>
      <c r="AB753" s="3" t="s">
        <v>5388</v>
      </c>
      <c r="AC753" s="2" t="s">
        <v>5388</v>
      </c>
      <c r="AD753" s="6" t="str">
        <f t="shared" si="672"/>
        <v>X</v>
      </c>
      <c r="AE753" s="3">
        <v>45588</v>
      </c>
      <c r="AF753" s="3">
        <v>45601</v>
      </c>
      <c r="AG753" s="2" t="str">
        <f t="shared" si="673"/>
        <v>+13</v>
      </c>
      <c r="AH753" s="3">
        <v>45601</v>
      </c>
      <c r="AI753" s="3">
        <f t="shared" si="674"/>
        <v>45588</v>
      </c>
      <c r="AJ753" s="3"/>
      <c r="AK753" s="2">
        <f t="shared" si="637"/>
        <v>-13</v>
      </c>
      <c r="AL753" s="2" t="s">
        <v>5567</v>
      </c>
      <c r="AM753" s="2" t="str">
        <f t="shared" si="640"/>
        <v>생산완료(-13)</v>
      </c>
      <c r="AN753" s="9">
        <f t="shared" si="641"/>
        <v>45601</v>
      </c>
      <c r="AO753" s="9">
        <f t="shared" si="642"/>
        <v>45652</v>
      </c>
      <c r="AP753" s="9"/>
      <c r="AQ753" s="2">
        <f t="shared" si="654"/>
        <v>51</v>
      </c>
      <c r="AR753" s="12" t="str">
        <f t="shared" si="645"/>
        <v>+51</v>
      </c>
      <c r="AS753" t="s">
        <v>5567</v>
      </c>
      <c r="AT753" t="str">
        <f t="shared" si="647"/>
        <v>생산완료(+51)</v>
      </c>
    </row>
    <row r="754" spans="2:46" x14ac:dyDescent="0.3">
      <c r="B754" s="2" t="s">
        <v>5641</v>
      </c>
      <c r="C754" s="8">
        <v>-48</v>
      </c>
      <c r="D754" s="2"/>
      <c r="E754" s="2"/>
      <c r="F754" s="2"/>
      <c r="G754" s="2"/>
      <c r="H754" s="2" t="s">
        <v>437</v>
      </c>
      <c r="I754" s="2" t="str">
        <f t="shared" si="633"/>
        <v>20241008-2000151391-인쇄</v>
      </c>
      <c r="J754" s="2" t="str">
        <f t="shared" si="634"/>
        <v>20241008-2000151391-합지</v>
      </c>
      <c r="K754" s="2" t="str">
        <f t="shared" si="635"/>
        <v>20241008-2000151391-분단</v>
      </c>
      <c r="L754" s="2" t="str">
        <f t="shared" si="636"/>
        <v>20241008-2000151391-제대</v>
      </c>
      <c r="M754" s="2" t="str">
        <f>VLOOKUP(H754, '쿼리1'!$A:$R, 17, 0)</f>
        <v>단면1도(백)-분리배출(연속무늬)-중</v>
      </c>
      <c r="N754" s="2" t="str">
        <f>VLOOKUP(H754, '쿼리1'!$A:$P, 15, 0)</f>
        <v>PE튜브(투명)40</v>
      </c>
      <c r="O754" s="2">
        <v>2000151391</v>
      </c>
      <c r="P754" s="2" t="str">
        <f>VLOOKUP(H754, '쿼리1'!$A:$R, 17, 0)</f>
        <v>단면1도(백)-분리배출(연속무늬)-중</v>
      </c>
      <c r="Q754" s="4">
        <f>VLOOKUP(H754, '쿼리1'!$A:$U, 20, 0)</f>
        <v>40000</v>
      </c>
      <c r="R754" s="2" t="s">
        <v>5397</v>
      </c>
      <c r="S754" s="2" t="s">
        <v>5397</v>
      </c>
      <c r="T754" s="2" t="s">
        <v>5397</v>
      </c>
      <c r="U754" s="2" t="s">
        <v>5397</v>
      </c>
      <c r="V754" s="2" t="s">
        <v>5388</v>
      </c>
      <c r="W754" s="2" t="s">
        <v>5388</v>
      </c>
      <c r="X754" s="6" t="str">
        <f>IFERROR(W754-V754, "X")</f>
        <v>X</v>
      </c>
      <c r="Y754" s="2" t="s">
        <v>5388</v>
      </c>
      <c r="Z754" s="2" t="s">
        <v>5388</v>
      </c>
      <c r="AA754" s="6" t="str">
        <f t="shared" ref="AA754:AA759" si="676">IFERROR(Z754-Y754, "X")</f>
        <v>X</v>
      </c>
      <c r="AB754" s="2" t="s">
        <v>5388</v>
      </c>
      <c r="AC754" s="2" t="s">
        <v>5388</v>
      </c>
      <c r="AD754" s="6" t="str">
        <f t="shared" si="672"/>
        <v>X</v>
      </c>
      <c r="AE754" s="2" t="s">
        <v>5388</v>
      </c>
      <c r="AF754" s="2" t="s">
        <v>5388</v>
      </c>
      <c r="AG754" s="2" t="str">
        <f>IFERROR(AF754-AE754, "X")</f>
        <v>X</v>
      </c>
      <c r="AH754" s="2" t="s">
        <v>5388</v>
      </c>
      <c r="AI754" s="3">
        <v>45608</v>
      </c>
      <c r="AJ754" s="3">
        <f t="shared" ref="AJ754:AJ755" ca="1" si="677">TODAY()</f>
        <v>45656</v>
      </c>
      <c r="AK754" s="2">
        <f t="shared" si="637"/>
        <v>-48</v>
      </c>
      <c r="AL754" s="2" t="str">
        <f>IF(C754&lt;0, "진행중", "지연")</f>
        <v>진행중</v>
      </c>
      <c r="AM754" s="2" t="str">
        <f t="shared" si="640"/>
        <v>진행중(-48)</v>
      </c>
      <c r="AN754" s="9">
        <f t="shared" si="641"/>
        <v>0</v>
      </c>
      <c r="AO754" s="9">
        <f t="shared" si="642"/>
        <v>45608</v>
      </c>
      <c r="AP754" s="9">
        <f t="shared" ref="AP754:AP755" ca="1" si="678">TODAY()</f>
        <v>45656</v>
      </c>
      <c r="AQ754" s="6">
        <f t="shared" ref="AQ754:AQ755" ca="1" si="679">AO754-AP754</f>
        <v>-48</v>
      </c>
      <c r="AR754" s="12">
        <f t="shared" ca="1" si="645"/>
        <v>-48</v>
      </c>
      <c r="AS754" t="str">
        <f t="shared" ref="AS754:AS755" ca="1" si="680">IF(AQ754&lt;0, "진행중", "지연")</f>
        <v>진행중</v>
      </c>
      <c r="AT754" t="str">
        <f t="shared" ca="1" si="647"/>
        <v>진행중(-48)</v>
      </c>
    </row>
    <row r="755" spans="2:46" x14ac:dyDescent="0.3">
      <c r="B755" s="2" t="s">
        <v>5642</v>
      </c>
      <c r="C755" s="8">
        <v>-52</v>
      </c>
      <c r="D755" s="2"/>
      <c r="E755" s="2"/>
      <c r="F755" s="2"/>
      <c r="G755" s="2"/>
      <c r="H755" s="2" t="s">
        <v>434</v>
      </c>
      <c r="I755" s="2" t="str">
        <f t="shared" si="633"/>
        <v>20241008-2000152658-인쇄</v>
      </c>
      <c r="J755" s="2" t="str">
        <f t="shared" si="634"/>
        <v>20241008-2000152658-합지</v>
      </c>
      <c r="K755" s="2" t="str">
        <f t="shared" si="635"/>
        <v>20241008-2000152658-분단</v>
      </c>
      <c r="L755" s="2" t="str">
        <f t="shared" si="636"/>
        <v>20241008-2000152658-제대</v>
      </c>
      <c r="M755" s="2" t="str">
        <f>VLOOKUP(H755, '쿼리1'!$A:$R, 17, 0)</f>
        <v>단면1도(백)-분리배출(연속무늬)-건어물 소</v>
      </c>
      <c r="N755" s="2" t="str">
        <f>VLOOKUP(H755, '쿼리1'!$A:$P, 15, 0)</f>
        <v>PE튜브(투명)40</v>
      </c>
      <c r="O755" s="2">
        <v>2000152658</v>
      </c>
      <c r="P755" s="2" t="str">
        <f>VLOOKUP(H755, '쿼리1'!$A:$R, 17, 0)</f>
        <v>단면1도(백)-분리배출(연속무늬)-건어물 소</v>
      </c>
      <c r="Q755" s="4">
        <f>VLOOKUP(H755, '쿼리1'!$A:$U, 20, 0)</f>
        <v>20000</v>
      </c>
      <c r="R755" s="2" t="s">
        <v>5397</v>
      </c>
      <c r="S755" s="2" t="s">
        <v>5397</v>
      </c>
      <c r="T755" s="2" t="s">
        <v>5397</v>
      </c>
      <c r="U755" s="2" t="s">
        <v>5397</v>
      </c>
      <c r="V755" s="2" t="s">
        <v>5388</v>
      </c>
      <c r="W755" s="2" t="s">
        <v>5388</v>
      </c>
      <c r="X755" s="6" t="str">
        <f>IFERROR(W755-V755, "X")</f>
        <v>X</v>
      </c>
      <c r="Y755" s="2" t="s">
        <v>5388</v>
      </c>
      <c r="Z755" s="2" t="s">
        <v>5388</v>
      </c>
      <c r="AA755" s="6" t="str">
        <f t="shared" si="676"/>
        <v>X</v>
      </c>
      <c r="AB755" s="2" t="s">
        <v>5388</v>
      </c>
      <c r="AC755" s="2" t="s">
        <v>5388</v>
      </c>
      <c r="AD755" s="6" t="str">
        <f t="shared" si="672"/>
        <v>X</v>
      </c>
      <c r="AE755" s="2" t="s">
        <v>5388</v>
      </c>
      <c r="AF755" s="2" t="s">
        <v>5388</v>
      </c>
      <c r="AG755" s="2" t="str">
        <f>IFERROR(AF755-AE755, "X")</f>
        <v>X</v>
      </c>
      <c r="AH755" s="2" t="s">
        <v>5388</v>
      </c>
      <c r="AI755" s="3">
        <v>45604</v>
      </c>
      <c r="AJ755" s="3">
        <f t="shared" ca="1" si="677"/>
        <v>45656</v>
      </c>
      <c r="AK755" s="2">
        <f t="shared" si="637"/>
        <v>-52</v>
      </c>
      <c r="AL755" s="2" t="str">
        <f>IF(C755&lt;0, "진행중", "지연")</f>
        <v>진행중</v>
      </c>
      <c r="AM755" s="2" t="str">
        <f t="shared" si="640"/>
        <v>진행중(-52)</v>
      </c>
      <c r="AN755" s="9">
        <f t="shared" si="641"/>
        <v>0</v>
      </c>
      <c r="AO755" s="9">
        <f t="shared" si="642"/>
        <v>45604</v>
      </c>
      <c r="AP755" s="9">
        <f t="shared" ca="1" si="678"/>
        <v>45656</v>
      </c>
      <c r="AQ755" s="6">
        <f t="shared" ca="1" si="679"/>
        <v>-52</v>
      </c>
      <c r="AR755" s="12">
        <f t="shared" ca="1" si="645"/>
        <v>-52</v>
      </c>
      <c r="AS755" t="str">
        <f t="shared" ca="1" si="680"/>
        <v>진행중</v>
      </c>
      <c r="AT755" t="str">
        <f t="shared" ca="1" si="647"/>
        <v>진행중(-52)</v>
      </c>
    </row>
    <row r="756" spans="2:46" x14ac:dyDescent="0.3">
      <c r="B756" s="2" t="s">
        <v>5409</v>
      </c>
      <c r="C756" s="7">
        <v>0</v>
      </c>
      <c r="D756" s="2"/>
      <c r="E756" s="2"/>
      <c r="F756" s="2"/>
      <c r="G756" s="2" t="s">
        <v>5409</v>
      </c>
      <c r="H756" s="2" t="s">
        <v>1775</v>
      </c>
      <c r="I756" s="2" t="str">
        <f t="shared" si="633"/>
        <v>20241008-2000157187-인쇄</v>
      </c>
      <c r="J756" s="2" t="str">
        <f t="shared" si="634"/>
        <v>20241008-2000157187-합지</v>
      </c>
      <c r="K756" s="2" t="str">
        <f t="shared" si="635"/>
        <v>20241008-2000157187-분단</v>
      </c>
      <c r="L756" s="2" t="str">
        <f t="shared" si="636"/>
        <v>20241008-2000157187-제대</v>
      </c>
      <c r="M756" s="2" t="str">
        <f>VLOOKUP(H756, '쿼리1'!$A:$R, 17, 0)</f>
        <v>무지</v>
      </c>
      <c r="N756" s="2" t="str">
        <f>VLOOKUP(H756, '쿼리1'!$A:$P, 15, 0)</f>
        <v>PE튜브(투명)45</v>
      </c>
      <c r="O756" s="2">
        <v>2000157187</v>
      </c>
      <c r="P756" s="2" t="str">
        <f>VLOOKUP(H756, '쿼리1'!$A:$R, 17, 0)</f>
        <v>무지</v>
      </c>
      <c r="Q756" s="4">
        <f>VLOOKUP(H756, '쿼리1'!$A:$U, 20, 0)</f>
        <v>70000</v>
      </c>
      <c r="R756" s="2" t="s">
        <v>5397</v>
      </c>
      <c r="S756" s="2" t="s">
        <v>5397</v>
      </c>
      <c r="T756" s="2" t="s">
        <v>5397</v>
      </c>
      <c r="U756" s="2" t="s">
        <v>31</v>
      </c>
      <c r="V756" s="2" t="s">
        <v>5388</v>
      </c>
      <c r="W756" s="2" t="s">
        <v>5388</v>
      </c>
      <c r="X756" s="6" t="str">
        <f>IFERROR(W756-V756, "X")</f>
        <v>X</v>
      </c>
      <c r="Y756" s="2" t="s">
        <v>5388</v>
      </c>
      <c r="Z756" s="3" t="s">
        <v>5388</v>
      </c>
      <c r="AA756" s="6" t="str">
        <f t="shared" si="676"/>
        <v>X</v>
      </c>
      <c r="AB756" s="3" t="s">
        <v>5388</v>
      </c>
      <c r="AC756" s="2" t="s">
        <v>5388</v>
      </c>
      <c r="AD756" s="6" t="str">
        <f t="shared" si="672"/>
        <v>X</v>
      </c>
      <c r="AE756" s="3">
        <v>45579</v>
      </c>
      <c r="AF756" s="3">
        <v>45579</v>
      </c>
      <c r="AG756" s="2">
        <f t="shared" ref="AG756:AG758" si="681">IFERROR(IF(AF756-AE756&gt;0, "+" &amp; (AF756-AE756), AF756-AE756), "X")</f>
        <v>0</v>
      </c>
      <c r="AH756" s="3">
        <v>45579</v>
      </c>
      <c r="AI756" s="3">
        <f t="shared" ref="AI756:AI758" si="682">AE756</f>
        <v>45579</v>
      </c>
      <c r="AJ756" s="3"/>
      <c r="AK756" s="2">
        <f t="shared" si="637"/>
        <v>0</v>
      </c>
      <c r="AL756" s="2" t="s">
        <v>5567</v>
      </c>
      <c r="AM756" s="2" t="str">
        <f t="shared" si="640"/>
        <v>생산완료(0)</v>
      </c>
      <c r="AN756" s="9">
        <f t="shared" si="641"/>
        <v>45579</v>
      </c>
      <c r="AO756" s="9">
        <f t="shared" si="642"/>
        <v>45579</v>
      </c>
      <c r="AP756" s="9"/>
      <c r="AQ756" s="2">
        <f t="shared" ref="AQ756:AQ758" si="683">AO756-AN756</f>
        <v>0</v>
      </c>
      <c r="AR756" s="12">
        <f t="shared" si="645"/>
        <v>0</v>
      </c>
      <c r="AS756" t="s">
        <v>5567</v>
      </c>
      <c r="AT756" t="str">
        <f t="shared" si="647"/>
        <v>생산완료(0)</v>
      </c>
    </row>
    <row r="757" spans="2:46" x14ac:dyDescent="0.3">
      <c r="B757" s="2" t="s">
        <v>5414</v>
      </c>
      <c r="C757" s="7">
        <v>-9</v>
      </c>
      <c r="D757" s="2" t="s">
        <v>5444</v>
      </c>
      <c r="E757" s="2"/>
      <c r="F757" s="2"/>
      <c r="G757" s="2" t="s">
        <v>5419</v>
      </c>
      <c r="H757" s="2" t="s">
        <v>2046</v>
      </c>
      <c r="I757" s="2" t="str">
        <f t="shared" si="633"/>
        <v>20241008-2117P0011-인쇄</v>
      </c>
      <c r="J757" s="2" t="str">
        <f t="shared" si="634"/>
        <v>20241008-2117P0011-합지</v>
      </c>
      <c r="K757" s="2" t="str">
        <f t="shared" si="635"/>
        <v>20241008-2117P0011-분단</v>
      </c>
      <c r="L757" s="2" t="str">
        <f t="shared" si="636"/>
        <v>20241008-2117P0011-제대</v>
      </c>
      <c r="M757" s="2" t="str">
        <f>VLOOKUP(H757, '쿼리1'!$A:$R, 17, 0)</f>
        <v>1도(백색분리배출)-삼성웰스토리 베이커리(200)</v>
      </c>
      <c r="N757" s="2" t="str">
        <f>VLOOKUP(H757, '쿼리1'!$A:$P, 15, 0)</f>
        <v>OPP(투명)30</v>
      </c>
      <c r="O757" s="2" t="s">
        <v>5701</v>
      </c>
      <c r="P757" s="2" t="str">
        <f>VLOOKUP(H757, '쿼리1'!$A:$R, 17, 0)</f>
        <v>1도(백색분리배출)-삼성웰스토리 베이커리(200)</v>
      </c>
      <c r="Q757" s="4">
        <f>VLOOKUP(H757, '쿼리1'!$A:$U, 20, 0)</f>
        <v>15000</v>
      </c>
      <c r="R757" s="2" t="s">
        <v>31</v>
      </c>
      <c r="S757" s="2" t="s">
        <v>5397</v>
      </c>
      <c r="T757" s="2" t="s">
        <v>5397</v>
      </c>
      <c r="U757" s="2" t="s">
        <v>31</v>
      </c>
      <c r="V757" s="3">
        <v>45579</v>
      </c>
      <c r="W757" s="3">
        <v>45589</v>
      </c>
      <c r="X757" s="6" t="str">
        <f>IFERROR(IF(W757-V757&gt;0, "+" &amp; (W757-V757), W757-V757), "X")</f>
        <v>+10</v>
      </c>
      <c r="Y757" s="2" t="s">
        <v>5388</v>
      </c>
      <c r="Z757" s="3" t="s">
        <v>5388</v>
      </c>
      <c r="AA757" s="6" t="str">
        <f t="shared" si="676"/>
        <v>X</v>
      </c>
      <c r="AB757" s="3" t="s">
        <v>5388</v>
      </c>
      <c r="AC757" s="2" t="s">
        <v>5388</v>
      </c>
      <c r="AD757" s="6" t="str">
        <f t="shared" si="672"/>
        <v>X</v>
      </c>
      <c r="AE757" s="3">
        <v>45581</v>
      </c>
      <c r="AF757" s="3">
        <v>45590</v>
      </c>
      <c r="AG757" s="2" t="str">
        <f t="shared" si="681"/>
        <v>+9</v>
      </c>
      <c r="AH757" s="3">
        <v>45590</v>
      </c>
      <c r="AI757" s="3">
        <f t="shared" si="682"/>
        <v>45581</v>
      </c>
      <c r="AJ757" s="3"/>
      <c r="AK757" s="2">
        <f t="shared" si="637"/>
        <v>-9</v>
      </c>
      <c r="AL757" s="2" t="s">
        <v>5567</v>
      </c>
      <c r="AM757" s="2" t="str">
        <f t="shared" si="640"/>
        <v>생산완료(-9)</v>
      </c>
      <c r="AN757" s="9">
        <f t="shared" si="641"/>
        <v>45590</v>
      </c>
      <c r="AO757" s="9">
        <f t="shared" si="642"/>
        <v>45581</v>
      </c>
      <c r="AP757" s="9"/>
      <c r="AQ757" s="2">
        <f t="shared" si="683"/>
        <v>-9</v>
      </c>
      <c r="AR757" s="12">
        <f t="shared" si="645"/>
        <v>-9</v>
      </c>
      <c r="AS757" t="s">
        <v>5567</v>
      </c>
      <c r="AT757" t="str">
        <f t="shared" si="647"/>
        <v>생산완료(-9)</v>
      </c>
    </row>
    <row r="758" spans="2:46" x14ac:dyDescent="0.3">
      <c r="B758" s="2" t="s">
        <v>5424</v>
      </c>
      <c r="C758" s="7">
        <v>2</v>
      </c>
      <c r="D758" s="2"/>
      <c r="E758" s="2"/>
      <c r="F758" s="2"/>
      <c r="G758" s="2" t="s">
        <v>5416</v>
      </c>
      <c r="H758" s="2" t="s">
        <v>1734</v>
      </c>
      <c r="I758" s="2" t="str">
        <f t="shared" si="633"/>
        <v>20241008-230089-인쇄</v>
      </c>
      <c r="J758" s="2" t="str">
        <f t="shared" si="634"/>
        <v>20241008-230089-합지</v>
      </c>
      <c r="K758" s="2" t="str">
        <f t="shared" si="635"/>
        <v>20241008-230089-분단</v>
      </c>
      <c r="L758" s="2" t="str">
        <f t="shared" si="636"/>
        <v>20241008-230089-제대</v>
      </c>
      <c r="M758" s="2" t="str">
        <f>VLOOKUP(H758, '쿼리1'!$A:$R, 17, 0)</f>
        <v>무지</v>
      </c>
      <c r="N758" s="2" t="str">
        <f>VLOOKUP(H758, '쿼리1'!$A:$P, 15, 0)</f>
        <v>PE튜브(투명/대방)80</v>
      </c>
      <c r="O758" s="2">
        <v>230089</v>
      </c>
      <c r="P758" s="2" t="str">
        <f>VLOOKUP(H758, '쿼리1'!$A:$R, 17, 0)</f>
        <v>무지</v>
      </c>
      <c r="Q758" s="4">
        <f>VLOOKUP(H758, '쿼리1'!$A:$U, 20, 0)</f>
        <v>5000</v>
      </c>
      <c r="R758" s="2" t="s">
        <v>5397</v>
      </c>
      <c r="S758" s="2" t="s">
        <v>5397</v>
      </c>
      <c r="T758" s="2" t="s">
        <v>5397</v>
      </c>
      <c r="U758" s="2" t="s">
        <v>31</v>
      </c>
      <c r="V758" s="2" t="s">
        <v>5388</v>
      </c>
      <c r="W758" s="2" t="s">
        <v>5388</v>
      </c>
      <c r="X758" s="6" t="str">
        <f t="shared" ref="X758:X766" si="684">IFERROR(W758-V758, "X")</f>
        <v>X</v>
      </c>
      <c r="Y758" s="2" t="s">
        <v>5388</v>
      </c>
      <c r="Z758" s="3" t="s">
        <v>5388</v>
      </c>
      <c r="AA758" s="6" t="str">
        <f t="shared" si="676"/>
        <v>X</v>
      </c>
      <c r="AB758" s="3" t="s">
        <v>5388</v>
      </c>
      <c r="AC758" s="2" t="s">
        <v>5388</v>
      </c>
      <c r="AD758" s="6" t="str">
        <f t="shared" si="672"/>
        <v>X</v>
      </c>
      <c r="AE758" s="3">
        <v>45575</v>
      </c>
      <c r="AF758" s="3">
        <v>45573</v>
      </c>
      <c r="AG758" s="2">
        <f t="shared" si="681"/>
        <v>-2</v>
      </c>
      <c r="AH758" s="3">
        <v>45573</v>
      </c>
      <c r="AI758" s="3">
        <f t="shared" si="682"/>
        <v>45575</v>
      </c>
      <c r="AJ758" s="3"/>
      <c r="AK758" s="2" t="str">
        <f t="shared" si="637"/>
        <v>+2</v>
      </c>
      <c r="AL758" s="2" t="s">
        <v>5567</v>
      </c>
      <c r="AM758" s="2" t="str">
        <f t="shared" si="640"/>
        <v>생산완료(+2)</v>
      </c>
      <c r="AN758" s="9">
        <f t="shared" si="641"/>
        <v>45573</v>
      </c>
      <c r="AO758" s="9">
        <f t="shared" si="642"/>
        <v>45575</v>
      </c>
      <c r="AP758" s="9"/>
      <c r="AQ758" s="2">
        <f t="shared" si="683"/>
        <v>2</v>
      </c>
      <c r="AR758" s="12" t="str">
        <f t="shared" si="645"/>
        <v>+2</v>
      </c>
      <c r="AS758" t="s">
        <v>5567</v>
      </c>
      <c r="AT758" t="str">
        <f t="shared" si="647"/>
        <v>생산완료(+2)</v>
      </c>
    </row>
    <row r="759" spans="2:46" x14ac:dyDescent="0.3">
      <c r="B759" s="2" t="s">
        <v>5641</v>
      </c>
      <c r="C759" s="8">
        <v>-48</v>
      </c>
      <c r="D759" s="2"/>
      <c r="E759" s="2"/>
      <c r="F759" s="2"/>
      <c r="G759" s="2"/>
      <c r="H759" s="2" t="s">
        <v>1258</v>
      </c>
      <c r="I759" s="2" t="str">
        <f t="shared" si="633"/>
        <v>20241008-3118N0012-인쇄</v>
      </c>
      <c r="J759" s="2" t="str">
        <f t="shared" si="634"/>
        <v>20241008-3118N0012-합지</v>
      </c>
      <c r="K759" s="2" t="str">
        <f t="shared" si="635"/>
        <v>20241008-3118N0012-분단</v>
      </c>
      <c r="L759" s="2" t="str">
        <f t="shared" si="636"/>
        <v>20241008-3118N0012-제대</v>
      </c>
      <c r="M759" s="2" t="str">
        <f>VLOOKUP(H759, '쿼리1'!$A:$R, 17, 0)</f>
        <v>무지</v>
      </c>
      <c r="N759" s="2" t="str">
        <f>VLOOKUP(H759, '쿼리1'!$A:$P, 15, 0)</f>
        <v>PE튜브(투명/대방)80</v>
      </c>
      <c r="O759" s="2" t="s">
        <v>5778</v>
      </c>
      <c r="P759" s="2" t="str">
        <f>VLOOKUP(H759, '쿼리1'!$A:$R, 17, 0)</f>
        <v>무지</v>
      </c>
      <c r="Q759" s="4">
        <f>VLOOKUP(H759, '쿼리1'!$A:$U, 20, 0)</f>
        <v>5000</v>
      </c>
      <c r="R759" s="2" t="s">
        <v>5397</v>
      </c>
      <c r="S759" s="2" t="s">
        <v>5397</v>
      </c>
      <c r="T759" s="2" t="s">
        <v>5397</v>
      </c>
      <c r="U759" s="2" t="s">
        <v>5397</v>
      </c>
      <c r="V759" s="2" t="s">
        <v>5388</v>
      </c>
      <c r="W759" s="2" t="s">
        <v>5388</v>
      </c>
      <c r="X759" s="6" t="str">
        <f t="shared" si="684"/>
        <v>X</v>
      </c>
      <c r="Y759" s="2" t="s">
        <v>5388</v>
      </c>
      <c r="Z759" s="2" t="s">
        <v>5388</v>
      </c>
      <c r="AA759" s="6" t="str">
        <f t="shared" si="676"/>
        <v>X</v>
      </c>
      <c r="AB759" s="2" t="s">
        <v>5388</v>
      </c>
      <c r="AC759" s="2" t="s">
        <v>5388</v>
      </c>
      <c r="AD759" s="6" t="str">
        <f t="shared" si="672"/>
        <v>X</v>
      </c>
      <c r="AE759" s="2" t="s">
        <v>5388</v>
      </c>
      <c r="AF759" s="2" t="s">
        <v>5388</v>
      </c>
      <c r="AG759" s="2" t="str">
        <f>IFERROR(AF759-AE759, "X")</f>
        <v>X</v>
      </c>
      <c r="AH759" s="2" t="s">
        <v>5388</v>
      </c>
      <c r="AI759" s="3">
        <v>45608</v>
      </c>
      <c r="AJ759" s="3">
        <f ca="1">TODAY()</f>
        <v>45656</v>
      </c>
      <c r="AK759" s="2">
        <f t="shared" si="637"/>
        <v>-48</v>
      </c>
      <c r="AL759" s="2" t="str">
        <f>IF(C759&lt;0, "진행중", "지연")</f>
        <v>진행중</v>
      </c>
      <c r="AM759" s="2" t="str">
        <f t="shared" si="640"/>
        <v>진행중(-48)</v>
      </c>
      <c r="AN759" s="9">
        <f t="shared" si="641"/>
        <v>0</v>
      </c>
      <c r="AO759" s="9">
        <f t="shared" si="642"/>
        <v>45608</v>
      </c>
      <c r="AP759" s="9">
        <f ca="1">TODAY()</f>
        <v>45656</v>
      </c>
      <c r="AQ759" s="6">
        <f ca="1">AO759-AP759</f>
        <v>-48</v>
      </c>
      <c r="AR759" s="12">
        <f t="shared" ca="1" si="645"/>
        <v>-48</v>
      </c>
      <c r="AS759" t="str">
        <f ca="1">IF(AQ759&lt;0, "진행중", "지연")</f>
        <v>진행중</v>
      </c>
      <c r="AT759" t="str">
        <f t="shared" ca="1" si="647"/>
        <v>진행중(-48)</v>
      </c>
    </row>
    <row r="760" spans="2:46" x14ac:dyDescent="0.3">
      <c r="B760" s="2" t="s">
        <v>5424</v>
      </c>
      <c r="C760" s="7">
        <v>2</v>
      </c>
      <c r="D760" s="2"/>
      <c r="E760" s="2" t="s">
        <v>5407</v>
      </c>
      <c r="F760" s="2"/>
      <c r="G760" s="2" t="s">
        <v>5416</v>
      </c>
      <c r="H760" s="2" t="s">
        <v>685</v>
      </c>
      <c r="I760" s="2" t="str">
        <f t="shared" si="633"/>
        <v>20241008-900002-인쇄</v>
      </c>
      <c r="J760" s="2" t="str">
        <f t="shared" si="634"/>
        <v>20241008-900002-합지</v>
      </c>
      <c r="K760" s="2" t="str">
        <f t="shared" si="635"/>
        <v>20241008-900002-분단</v>
      </c>
      <c r="L760" s="2" t="str">
        <f t="shared" si="636"/>
        <v>20241008-900002-제대</v>
      </c>
      <c r="M760" s="2" t="str">
        <f>VLOOKUP(H760, '쿼리1'!$A:$R, 17, 0)</f>
        <v>무지</v>
      </c>
      <c r="N760" s="2" t="str">
        <f>VLOOKUP(H760, '쿼리1'!$A:$P, 15, 0)</f>
        <v>나이론70</v>
      </c>
      <c r="O760" s="2">
        <v>900002</v>
      </c>
      <c r="P760" s="2" t="str">
        <f>VLOOKUP(H760, '쿼리1'!$A:$R, 17, 0)</f>
        <v>무지</v>
      </c>
      <c r="Q760" s="4">
        <f>VLOOKUP(H760, '쿼리1'!$A:$U, 20, 0)</f>
        <v>400000</v>
      </c>
      <c r="R760" s="2" t="s">
        <v>5397</v>
      </c>
      <c r="S760" s="2" t="s">
        <v>31</v>
      </c>
      <c r="T760" s="2" t="s">
        <v>5397</v>
      </c>
      <c r="U760" s="2" t="s">
        <v>31</v>
      </c>
      <c r="V760" s="2" t="s">
        <v>5388</v>
      </c>
      <c r="W760" s="3" t="s">
        <v>5388</v>
      </c>
      <c r="X760" s="6" t="str">
        <f t="shared" si="684"/>
        <v>X</v>
      </c>
      <c r="Y760" s="3">
        <v>45582</v>
      </c>
      <c r="Z760" s="3">
        <v>45576</v>
      </c>
      <c r="AA760" s="6">
        <f t="shared" ref="AA760:AA790" si="685">IFERROR(IF(Z760-Y760&gt;0, "+" &amp; (Z760-Y760), Z760-Y760), "X")</f>
        <v>-6</v>
      </c>
      <c r="AB760" s="3" t="s">
        <v>5388</v>
      </c>
      <c r="AC760" s="2" t="s">
        <v>5388</v>
      </c>
      <c r="AD760" s="6" t="str">
        <f t="shared" si="672"/>
        <v>X</v>
      </c>
      <c r="AE760" s="3">
        <v>45588</v>
      </c>
      <c r="AF760" s="3">
        <v>45586</v>
      </c>
      <c r="AG760" s="2">
        <f t="shared" ref="AG760:AG775" si="686">IFERROR(IF(AF760-AE760&gt;0, "+" &amp; (AF760-AE760), AF760-AE760), "X")</f>
        <v>-2</v>
      </c>
      <c r="AH760" s="3">
        <v>45586</v>
      </c>
      <c r="AI760" s="3">
        <f t="shared" ref="AI760:AI775" si="687">AE760</f>
        <v>45588</v>
      </c>
      <c r="AJ760" s="3"/>
      <c r="AK760" s="2" t="str">
        <f t="shared" si="637"/>
        <v>+2</v>
      </c>
      <c r="AL760" s="2" t="s">
        <v>5567</v>
      </c>
      <c r="AM760" s="2" t="str">
        <f t="shared" si="640"/>
        <v>생산완료(+2)</v>
      </c>
      <c r="AN760" s="9">
        <f t="shared" si="641"/>
        <v>45625</v>
      </c>
      <c r="AO760" s="9">
        <f t="shared" si="642"/>
        <v>45625</v>
      </c>
      <c r="AP760" s="9"/>
      <c r="AQ760" s="2">
        <f t="shared" ref="AQ760:AQ790" si="688">AO760-AN760</f>
        <v>0</v>
      </c>
      <c r="AR760" s="12">
        <f t="shared" si="645"/>
        <v>0</v>
      </c>
      <c r="AS760" t="s">
        <v>5567</v>
      </c>
      <c r="AT760" t="str">
        <f t="shared" si="647"/>
        <v>생산완료(0)</v>
      </c>
    </row>
    <row r="761" spans="2:46" x14ac:dyDescent="0.3">
      <c r="B761" s="2" t="s">
        <v>5570</v>
      </c>
      <c r="C761" s="7">
        <v>-24</v>
      </c>
      <c r="D761" s="2"/>
      <c r="E761" s="2" t="s">
        <v>5416</v>
      </c>
      <c r="F761" s="2"/>
      <c r="G761" s="2" t="s">
        <v>5411</v>
      </c>
      <c r="H761" s="2" t="s">
        <v>4438</v>
      </c>
      <c r="I761" s="2" t="str">
        <f t="shared" si="633"/>
        <v>20241008-900003-인쇄</v>
      </c>
      <c r="J761" s="2" t="str">
        <f t="shared" si="634"/>
        <v>20241008-900003-합지</v>
      </c>
      <c r="K761" s="2" t="str">
        <f t="shared" si="635"/>
        <v>20241008-900003-분단</v>
      </c>
      <c r="L761" s="2" t="str">
        <f t="shared" si="636"/>
        <v>20241008-900003-제대</v>
      </c>
      <c r="M761" s="2" t="str">
        <f>VLOOKUP(H761, '쿼리1'!$A:$R, 17, 0)</f>
        <v>무지</v>
      </c>
      <c r="N761" s="2" t="str">
        <f>VLOOKUP(H761, '쿼리1'!$A:$P, 15, 0)</f>
        <v>나이론70=무지</v>
      </c>
      <c r="O761" s="2">
        <v>900003</v>
      </c>
      <c r="P761" s="2" t="str">
        <f>VLOOKUP(H761, '쿼리1'!$A:$R, 17, 0)</f>
        <v>무지</v>
      </c>
      <c r="Q761" s="4">
        <f>VLOOKUP(H761, '쿼리1'!$A:$U, 20, 0)</f>
        <v>375000</v>
      </c>
      <c r="R761" s="2" t="s">
        <v>5397</v>
      </c>
      <c r="S761" s="2" t="s">
        <v>31</v>
      </c>
      <c r="T761" s="2" t="s">
        <v>5397</v>
      </c>
      <c r="U761" s="2" t="s">
        <v>31</v>
      </c>
      <c r="V761" s="2" t="s">
        <v>5388</v>
      </c>
      <c r="W761" s="3" t="s">
        <v>5388</v>
      </c>
      <c r="X761" s="6" t="str">
        <f t="shared" si="684"/>
        <v>X</v>
      </c>
      <c r="Y761" s="3">
        <v>45581</v>
      </c>
      <c r="Z761" s="3">
        <v>45579</v>
      </c>
      <c r="AA761" s="6">
        <f t="shared" si="685"/>
        <v>-2</v>
      </c>
      <c r="AB761" s="3" t="s">
        <v>5388</v>
      </c>
      <c r="AC761" s="2" t="s">
        <v>5388</v>
      </c>
      <c r="AD761" s="6" t="str">
        <f t="shared" si="672"/>
        <v>X</v>
      </c>
      <c r="AE761" s="3">
        <v>45587</v>
      </c>
      <c r="AF761" s="3">
        <v>45611</v>
      </c>
      <c r="AG761" s="2" t="str">
        <f t="shared" si="686"/>
        <v>+24</v>
      </c>
      <c r="AH761" s="3">
        <v>45611</v>
      </c>
      <c r="AI761" s="3">
        <f t="shared" si="687"/>
        <v>45587</v>
      </c>
      <c r="AJ761" s="3"/>
      <c r="AK761" s="2">
        <f t="shared" si="637"/>
        <v>-24</v>
      </c>
      <c r="AL761" s="2" t="s">
        <v>5567</v>
      </c>
      <c r="AM761" s="2" t="str">
        <f t="shared" si="640"/>
        <v>생산완료(-24)</v>
      </c>
      <c r="AN761" s="9">
        <f t="shared" si="641"/>
        <v>45611</v>
      </c>
      <c r="AO761" s="9">
        <f t="shared" si="642"/>
        <v>45597</v>
      </c>
      <c r="AP761" s="9"/>
      <c r="AQ761" s="2">
        <f t="shared" si="688"/>
        <v>-14</v>
      </c>
      <c r="AR761" s="12">
        <f t="shared" si="645"/>
        <v>-14</v>
      </c>
      <c r="AS761" t="s">
        <v>5567</v>
      </c>
      <c r="AT761" t="str">
        <f t="shared" si="647"/>
        <v>생산완료(-14)</v>
      </c>
    </row>
    <row r="762" spans="2:46" x14ac:dyDescent="0.3">
      <c r="B762" s="2" t="s">
        <v>5415</v>
      </c>
      <c r="C762" s="7">
        <v>-3</v>
      </c>
      <c r="D762" s="2"/>
      <c r="E762" s="2" t="s">
        <v>5405</v>
      </c>
      <c r="F762" s="2"/>
      <c r="G762" s="2" t="s">
        <v>5408</v>
      </c>
      <c r="H762" s="2" t="s">
        <v>4545</v>
      </c>
      <c r="I762" s="2" t="str">
        <f t="shared" si="633"/>
        <v>20241008-910513-인쇄</v>
      </c>
      <c r="J762" s="2" t="str">
        <f t="shared" si="634"/>
        <v>20241008-910513-합지</v>
      </c>
      <c r="K762" s="2" t="str">
        <f t="shared" si="635"/>
        <v>20241008-910513-분단</v>
      </c>
      <c r="L762" s="2" t="str">
        <f t="shared" si="636"/>
        <v>20241008-910513-제대</v>
      </c>
      <c r="M762" s="2" t="str">
        <f>VLOOKUP(H762, '쿼리1'!$A:$R, 17, 0)</f>
        <v>무지</v>
      </c>
      <c r="N762" s="2" t="str">
        <f>VLOOKUP(H762, '쿼리1'!$A:$P, 15, 0)</f>
        <v>은지93</v>
      </c>
      <c r="O762" s="2">
        <v>910513</v>
      </c>
      <c r="P762" s="2" t="str">
        <f>VLOOKUP(H762, '쿼리1'!$A:$R, 17, 0)</f>
        <v>무지</v>
      </c>
      <c r="Q762" s="4">
        <f>VLOOKUP(H762, '쿼리1'!$A:$U, 20, 0)</f>
        <v>30000</v>
      </c>
      <c r="R762" s="2" t="s">
        <v>5397</v>
      </c>
      <c r="S762" s="2" t="s">
        <v>31</v>
      </c>
      <c r="T762" s="2" t="s">
        <v>5397</v>
      </c>
      <c r="U762" s="2" t="s">
        <v>31</v>
      </c>
      <c r="V762" s="2" t="s">
        <v>5388</v>
      </c>
      <c r="W762" s="3" t="s">
        <v>5388</v>
      </c>
      <c r="X762" s="6" t="str">
        <f t="shared" si="684"/>
        <v>X</v>
      </c>
      <c r="Y762" s="3">
        <v>45583</v>
      </c>
      <c r="Z762" s="3">
        <v>45582</v>
      </c>
      <c r="AA762" s="6">
        <f t="shared" si="685"/>
        <v>-1</v>
      </c>
      <c r="AB762" s="3" t="s">
        <v>5388</v>
      </c>
      <c r="AC762" s="2" t="s">
        <v>5388</v>
      </c>
      <c r="AD762" s="6" t="str">
        <f t="shared" si="672"/>
        <v>X</v>
      </c>
      <c r="AE762" s="3">
        <v>45587</v>
      </c>
      <c r="AF762" s="3">
        <v>45590</v>
      </c>
      <c r="AG762" s="2" t="str">
        <f t="shared" si="686"/>
        <v>+3</v>
      </c>
      <c r="AH762" s="3">
        <v>45590</v>
      </c>
      <c r="AI762" s="3">
        <f t="shared" si="687"/>
        <v>45587</v>
      </c>
      <c r="AJ762" s="3"/>
      <c r="AK762" s="2">
        <f t="shared" si="637"/>
        <v>-3</v>
      </c>
      <c r="AL762" s="2" t="s">
        <v>5567</v>
      </c>
      <c r="AM762" s="2" t="str">
        <f t="shared" si="640"/>
        <v>생산완료(-3)</v>
      </c>
      <c r="AN762" s="9">
        <f t="shared" si="641"/>
        <v>45590</v>
      </c>
      <c r="AO762" s="9">
        <f t="shared" si="642"/>
        <v>45587</v>
      </c>
      <c r="AP762" s="9"/>
      <c r="AQ762" s="2">
        <f t="shared" si="688"/>
        <v>-3</v>
      </c>
      <c r="AR762" s="12">
        <f t="shared" si="645"/>
        <v>-3</v>
      </c>
      <c r="AS762" t="s">
        <v>5567</v>
      </c>
      <c r="AT762" t="str">
        <f t="shared" si="647"/>
        <v>생산완료(-3)</v>
      </c>
    </row>
    <row r="763" spans="2:46" x14ac:dyDescent="0.3">
      <c r="B763" s="2" t="s">
        <v>5416</v>
      </c>
      <c r="C763" s="7">
        <v>-2</v>
      </c>
      <c r="D763" s="2"/>
      <c r="E763" s="2" t="s">
        <v>5405</v>
      </c>
      <c r="F763" s="2"/>
      <c r="G763" s="2" t="s">
        <v>5424</v>
      </c>
      <c r="H763" s="2" t="s">
        <v>4650</v>
      </c>
      <c r="I763" s="2" t="str">
        <f t="shared" si="633"/>
        <v>20241008-910514-인쇄</v>
      </c>
      <c r="J763" s="2" t="str">
        <f t="shared" si="634"/>
        <v>20241008-910514-합지</v>
      </c>
      <c r="K763" s="2" t="str">
        <f t="shared" si="635"/>
        <v>20241008-910514-분단</v>
      </c>
      <c r="L763" s="2" t="str">
        <f t="shared" si="636"/>
        <v>20241008-910514-제대</v>
      </c>
      <c r="M763" s="2" t="str">
        <f>VLOOKUP(H763, '쿼리1'!$A:$R, 17, 0)</f>
        <v>무지</v>
      </c>
      <c r="N763" s="2" t="str">
        <f>VLOOKUP(H763, '쿼리1'!$A:$P, 15, 0)</f>
        <v>은지93</v>
      </c>
      <c r="O763" s="2">
        <v>910514</v>
      </c>
      <c r="P763" s="2" t="str">
        <f>VLOOKUP(H763, '쿼리1'!$A:$R, 17, 0)</f>
        <v>무지</v>
      </c>
      <c r="Q763" s="4">
        <f>VLOOKUP(H763, '쿼리1'!$A:$U, 20, 0)</f>
        <v>2400</v>
      </c>
      <c r="R763" s="2" t="s">
        <v>5397</v>
      </c>
      <c r="S763" s="2" t="s">
        <v>31</v>
      </c>
      <c r="T763" s="2" t="s">
        <v>5397</v>
      </c>
      <c r="U763" s="2" t="s">
        <v>31</v>
      </c>
      <c r="V763" s="2" t="s">
        <v>5388</v>
      </c>
      <c r="W763" s="3" t="s">
        <v>5388</v>
      </c>
      <c r="X763" s="6" t="str">
        <f t="shared" si="684"/>
        <v>X</v>
      </c>
      <c r="Y763" s="3">
        <v>45583</v>
      </c>
      <c r="Z763" s="3">
        <v>45582</v>
      </c>
      <c r="AA763" s="6">
        <f t="shared" si="685"/>
        <v>-1</v>
      </c>
      <c r="AB763" s="3" t="s">
        <v>5388</v>
      </c>
      <c r="AC763" s="2" t="s">
        <v>5388</v>
      </c>
      <c r="AD763" s="6" t="str">
        <f t="shared" si="672"/>
        <v>X</v>
      </c>
      <c r="AE763" s="3">
        <v>45587</v>
      </c>
      <c r="AF763" s="3">
        <v>45589</v>
      </c>
      <c r="AG763" s="2" t="str">
        <f t="shared" si="686"/>
        <v>+2</v>
      </c>
      <c r="AH763" s="3">
        <v>45589</v>
      </c>
      <c r="AI763" s="3">
        <f t="shared" si="687"/>
        <v>45587</v>
      </c>
      <c r="AJ763" s="3"/>
      <c r="AK763" s="2">
        <f t="shared" si="637"/>
        <v>-2</v>
      </c>
      <c r="AL763" s="2" t="s">
        <v>5567</v>
      </c>
      <c r="AM763" s="2" t="str">
        <f t="shared" si="640"/>
        <v>생산완료(-2)</v>
      </c>
      <c r="AN763" s="9">
        <f t="shared" si="641"/>
        <v>45589</v>
      </c>
      <c r="AO763" s="9">
        <f t="shared" si="642"/>
        <v>45587</v>
      </c>
      <c r="AP763" s="9"/>
      <c r="AQ763" s="2">
        <f t="shared" si="688"/>
        <v>-2</v>
      </c>
      <c r="AR763" s="12">
        <f t="shared" si="645"/>
        <v>-2</v>
      </c>
      <c r="AS763" t="s">
        <v>5567</v>
      </c>
      <c r="AT763" t="str">
        <f t="shared" si="647"/>
        <v>생산완료(-2)</v>
      </c>
    </row>
    <row r="764" spans="2:46" x14ac:dyDescent="0.3">
      <c r="B764" s="2" t="s">
        <v>5575</v>
      </c>
      <c r="C764" s="7">
        <v>-14</v>
      </c>
      <c r="D764" s="2"/>
      <c r="E764" s="2" t="s">
        <v>5408</v>
      </c>
      <c r="F764" s="2"/>
      <c r="G764" s="2" t="s">
        <v>5429</v>
      </c>
      <c r="H764" s="2" t="s">
        <v>4439</v>
      </c>
      <c r="I764" s="2" t="str">
        <f t="shared" si="633"/>
        <v>20241008-910515-인쇄</v>
      </c>
      <c r="J764" s="2" t="str">
        <f t="shared" si="634"/>
        <v>20241008-910515-합지</v>
      </c>
      <c r="K764" s="2" t="str">
        <f t="shared" si="635"/>
        <v>20241008-910515-분단</v>
      </c>
      <c r="L764" s="2" t="str">
        <f t="shared" si="636"/>
        <v>20241008-910515-제대</v>
      </c>
      <c r="M764" s="2" t="str">
        <f>VLOOKUP(H764, '쿼리1'!$A:$R, 17, 0)</f>
        <v>무지</v>
      </c>
      <c r="N764" s="2" t="str">
        <f>VLOOKUP(H764, '쿼리1'!$A:$P, 15, 0)</f>
        <v>은지93</v>
      </c>
      <c r="O764" s="2">
        <v>910515</v>
      </c>
      <c r="P764" s="2" t="str">
        <f>VLOOKUP(H764, '쿼리1'!$A:$R, 17, 0)</f>
        <v>무지</v>
      </c>
      <c r="Q764" s="4">
        <f>VLOOKUP(H764, '쿼리1'!$A:$U, 20, 0)</f>
        <v>1875</v>
      </c>
      <c r="R764" s="2" t="s">
        <v>5397</v>
      </c>
      <c r="S764" s="2" t="s">
        <v>31</v>
      </c>
      <c r="T764" s="2" t="s">
        <v>5397</v>
      </c>
      <c r="U764" s="2" t="s">
        <v>31</v>
      </c>
      <c r="V764" s="2" t="s">
        <v>5388</v>
      </c>
      <c r="W764" s="3" t="s">
        <v>5388</v>
      </c>
      <c r="X764" s="6" t="str">
        <f t="shared" si="684"/>
        <v>X</v>
      </c>
      <c r="Y764" s="3">
        <v>45583</v>
      </c>
      <c r="Z764" s="3">
        <v>45586</v>
      </c>
      <c r="AA764" s="6" t="str">
        <f t="shared" si="685"/>
        <v>+3</v>
      </c>
      <c r="AB764" s="3" t="s">
        <v>5388</v>
      </c>
      <c r="AC764" s="2" t="s">
        <v>5388</v>
      </c>
      <c r="AD764" s="6" t="str">
        <f t="shared" si="672"/>
        <v>X</v>
      </c>
      <c r="AE764" s="3">
        <v>45587</v>
      </c>
      <c r="AF764" s="3">
        <v>45601</v>
      </c>
      <c r="AG764" s="2" t="str">
        <f t="shared" si="686"/>
        <v>+14</v>
      </c>
      <c r="AH764" s="3">
        <v>45601</v>
      </c>
      <c r="AI764" s="3">
        <f t="shared" si="687"/>
        <v>45587</v>
      </c>
      <c r="AJ764" s="3"/>
      <c r="AK764" s="2">
        <f t="shared" si="637"/>
        <v>-14</v>
      </c>
      <c r="AL764" s="2" t="s">
        <v>5567</v>
      </c>
      <c r="AM764" s="2" t="str">
        <f t="shared" si="640"/>
        <v>생산완료(-14)</v>
      </c>
      <c r="AN764" s="9">
        <f t="shared" si="641"/>
        <v>45601</v>
      </c>
      <c r="AO764" s="9">
        <f t="shared" si="642"/>
        <v>45587</v>
      </c>
      <c r="AP764" s="9"/>
      <c r="AQ764" s="2">
        <f t="shared" si="688"/>
        <v>-14</v>
      </c>
      <c r="AR764" s="12">
        <f t="shared" si="645"/>
        <v>-14</v>
      </c>
      <c r="AS764" t="s">
        <v>5567</v>
      </c>
      <c r="AT764" t="str">
        <f t="shared" si="647"/>
        <v>생산완료(-14)</v>
      </c>
    </row>
    <row r="765" spans="2:46" x14ac:dyDescent="0.3">
      <c r="B765" s="2" t="s">
        <v>5421</v>
      </c>
      <c r="C765" s="7">
        <v>5</v>
      </c>
      <c r="D765" s="2"/>
      <c r="E765" s="2" t="s">
        <v>5407</v>
      </c>
      <c r="F765" s="2"/>
      <c r="G765" s="2" t="s">
        <v>5406</v>
      </c>
      <c r="H765" s="2" t="s">
        <v>1802</v>
      </c>
      <c r="I765" s="2" t="str">
        <f t="shared" si="633"/>
        <v>20241010-1000137856-인쇄</v>
      </c>
      <c r="J765" s="2" t="str">
        <f t="shared" si="634"/>
        <v>20241010-1000137856-합지</v>
      </c>
      <c r="K765" s="2" t="str">
        <f t="shared" si="635"/>
        <v>20241010-1000137856-분단</v>
      </c>
      <c r="L765" s="2" t="str">
        <f t="shared" si="636"/>
        <v>20241010-1000137856-제대</v>
      </c>
      <c r="M765" s="2" t="str">
        <f>VLOOKUP(H765, '쿼리1'!$A:$R, 17, 0)</f>
        <v>무지</v>
      </c>
      <c r="N765" s="2" t="str">
        <f>VLOOKUP(H765, '쿼리1'!$A:$P, 15, 0)</f>
        <v>나이론60</v>
      </c>
      <c r="O765" s="2">
        <v>1000137856</v>
      </c>
      <c r="P765" s="2" t="str">
        <f>VLOOKUP(H765, '쿼리1'!$A:$R, 17, 0)</f>
        <v>무지</v>
      </c>
      <c r="Q765" s="4">
        <f>VLOOKUP(H765, '쿼리1'!$A:$U, 20, 0)</f>
        <v>34285</v>
      </c>
      <c r="R765" s="2" t="s">
        <v>5397</v>
      </c>
      <c r="S765" s="2" t="s">
        <v>31</v>
      </c>
      <c r="T765" s="2" t="s">
        <v>5397</v>
      </c>
      <c r="U765" s="2" t="s">
        <v>31</v>
      </c>
      <c r="V765" s="2" t="s">
        <v>5388</v>
      </c>
      <c r="W765" s="3" t="s">
        <v>5388</v>
      </c>
      <c r="X765" s="6" t="str">
        <f t="shared" si="684"/>
        <v>X</v>
      </c>
      <c r="Y765" s="3">
        <v>45586</v>
      </c>
      <c r="Z765" s="3">
        <v>45580</v>
      </c>
      <c r="AA765" s="6">
        <f t="shared" si="685"/>
        <v>-6</v>
      </c>
      <c r="AB765" s="3" t="s">
        <v>5388</v>
      </c>
      <c r="AC765" s="2" t="s">
        <v>5388</v>
      </c>
      <c r="AD765" s="6" t="str">
        <f t="shared" si="672"/>
        <v>X</v>
      </c>
      <c r="AE765" s="3">
        <v>45588</v>
      </c>
      <c r="AF765" s="3">
        <v>45583</v>
      </c>
      <c r="AG765" s="2">
        <f t="shared" si="686"/>
        <v>-5</v>
      </c>
      <c r="AH765" s="3">
        <v>45583</v>
      </c>
      <c r="AI765" s="3">
        <f t="shared" si="687"/>
        <v>45588</v>
      </c>
      <c r="AJ765" s="3"/>
      <c r="AK765" s="2" t="str">
        <f t="shared" si="637"/>
        <v>+5</v>
      </c>
      <c r="AL765" s="2" t="s">
        <v>5567</v>
      </c>
      <c r="AM765" s="2" t="str">
        <f t="shared" si="640"/>
        <v>생산완료(+5)</v>
      </c>
      <c r="AN765" s="9">
        <f t="shared" si="641"/>
        <v>45654</v>
      </c>
      <c r="AO765" s="9">
        <f t="shared" si="642"/>
        <v>45657</v>
      </c>
      <c r="AP765" s="9"/>
      <c r="AQ765" s="2">
        <f t="shared" si="688"/>
        <v>3</v>
      </c>
      <c r="AR765" s="12" t="str">
        <f t="shared" si="645"/>
        <v>+3</v>
      </c>
      <c r="AS765" t="s">
        <v>5567</v>
      </c>
      <c r="AT765" t="str">
        <f t="shared" si="647"/>
        <v>생산완료(+3)</v>
      </c>
    </row>
    <row r="766" spans="2:46" x14ac:dyDescent="0.3">
      <c r="B766" s="2" t="s">
        <v>5451</v>
      </c>
      <c r="C766" s="7">
        <v>4</v>
      </c>
      <c r="D766" s="2"/>
      <c r="E766" s="2" t="s">
        <v>5409</v>
      </c>
      <c r="F766" s="2"/>
      <c r="G766" s="2" t="s">
        <v>5418</v>
      </c>
      <c r="H766" s="2" t="s">
        <v>1803</v>
      </c>
      <c r="I766" s="2" t="str">
        <f t="shared" si="633"/>
        <v>20241010-1000138362-인쇄</v>
      </c>
      <c r="J766" s="2" t="str">
        <f t="shared" si="634"/>
        <v>20241010-1000138362-합지</v>
      </c>
      <c r="K766" s="2" t="str">
        <f t="shared" si="635"/>
        <v>20241010-1000138362-분단</v>
      </c>
      <c r="L766" s="2" t="str">
        <f t="shared" si="636"/>
        <v>20241010-1000138362-제대</v>
      </c>
      <c r="M766" s="2" t="str">
        <f>VLOOKUP(H766, '쿼리1'!$A:$R, 17, 0)</f>
        <v>무지</v>
      </c>
      <c r="N766" s="2" t="str">
        <f>VLOOKUP(H766, '쿼리1'!$A:$P, 15, 0)</f>
        <v>나이론60</v>
      </c>
      <c r="O766" s="2">
        <v>1000138362</v>
      </c>
      <c r="P766" s="2" t="str">
        <f>VLOOKUP(H766, '쿼리1'!$A:$R, 17, 0)</f>
        <v>무지</v>
      </c>
      <c r="Q766" s="4">
        <f>VLOOKUP(H766, '쿼리1'!$A:$U, 20, 0)</f>
        <v>60000</v>
      </c>
      <c r="R766" s="2" t="s">
        <v>5397</v>
      </c>
      <c r="S766" s="2" t="s">
        <v>31</v>
      </c>
      <c r="T766" s="2" t="s">
        <v>5397</v>
      </c>
      <c r="U766" s="2" t="s">
        <v>31</v>
      </c>
      <c r="V766" s="2" t="s">
        <v>5388</v>
      </c>
      <c r="W766" s="3" t="s">
        <v>5388</v>
      </c>
      <c r="X766" s="6" t="str">
        <f t="shared" si="684"/>
        <v>X</v>
      </c>
      <c r="Y766" s="3">
        <v>45583</v>
      </c>
      <c r="Z766" s="3">
        <v>45583</v>
      </c>
      <c r="AA766" s="6">
        <f t="shared" si="685"/>
        <v>0</v>
      </c>
      <c r="AB766" s="3" t="s">
        <v>5388</v>
      </c>
      <c r="AC766" s="2" t="s">
        <v>5388</v>
      </c>
      <c r="AD766" s="6" t="str">
        <f t="shared" si="672"/>
        <v>X</v>
      </c>
      <c r="AE766" s="3">
        <v>45587</v>
      </c>
      <c r="AF766" s="3">
        <v>45583</v>
      </c>
      <c r="AG766" s="2">
        <f t="shared" si="686"/>
        <v>-4</v>
      </c>
      <c r="AH766" s="3">
        <v>45583</v>
      </c>
      <c r="AI766" s="3">
        <f t="shared" si="687"/>
        <v>45587</v>
      </c>
      <c r="AJ766" s="3"/>
      <c r="AK766" s="2" t="str">
        <f t="shared" si="637"/>
        <v>+4</v>
      </c>
      <c r="AL766" s="2" t="s">
        <v>5567</v>
      </c>
      <c r="AM766" s="2" t="str">
        <f t="shared" si="640"/>
        <v>생산완료(+4)</v>
      </c>
      <c r="AN766" s="9">
        <f t="shared" si="641"/>
        <v>45583</v>
      </c>
      <c r="AO766" s="9">
        <f t="shared" si="642"/>
        <v>45587</v>
      </c>
      <c r="AP766" s="9"/>
      <c r="AQ766" s="2">
        <f t="shared" si="688"/>
        <v>4</v>
      </c>
      <c r="AR766" s="12" t="str">
        <f t="shared" si="645"/>
        <v>+4</v>
      </c>
      <c r="AS766" t="s">
        <v>5567</v>
      </c>
      <c r="AT766" t="str">
        <f t="shared" si="647"/>
        <v>생산완료(+4)</v>
      </c>
    </row>
    <row r="767" spans="2:46" x14ac:dyDescent="0.3">
      <c r="B767" s="2" t="s">
        <v>5406</v>
      </c>
      <c r="C767" s="7">
        <v>-5</v>
      </c>
      <c r="D767" s="2" t="s">
        <v>5456</v>
      </c>
      <c r="E767" s="2" t="s">
        <v>5430</v>
      </c>
      <c r="F767" s="2" t="s">
        <v>5432</v>
      </c>
      <c r="G767" s="2" t="s">
        <v>5421</v>
      </c>
      <c r="H767" s="2" t="s">
        <v>3565</v>
      </c>
      <c r="I767" s="2" t="str">
        <f t="shared" si="633"/>
        <v>20241010-1000149677-인쇄</v>
      </c>
      <c r="J767" s="2" t="str">
        <f t="shared" si="634"/>
        <v>20241010-1000149677-합지</v>
      </c>
      <c r="K767" s="2" t="str">
        <f t="shared" si="635"/>
        <v>20241010-1000149677-분단</v>
      </c>
      <c r="L767" s="2" t="str">
        <f t="shared" si="636"/>
        <v>20241010-1000149677-제대</v>
      </c>
      <c r="M767" s="2" t="str">
        <f>VLOOKUP(H767, '쿼리1'!$A:$R, 17, 0)</f>
        <v>6도-마이해빗 호박보리차 36g</v>
      </c>
      <c r="N767" s="2" t="str">
        <f>VLOOKUP(H767, '쿼리1'!$A:$P, 15, 0)</f>
        <v>패증착(무광)110</v>
      </c>
      <c r="O767" s="2">
        <v>1000149677</v>
      </c>
      <c r="P767" s="2" t="str">
        <f>VLOOKUP(H767, '쿼리1'!$A:$R, 17, 0)</f>
        <v>6도-마이해빗 호박보리차 36g</v>
      </c>
      <c r="Q767" s="4">
        <f>VLOOKUP(H767, '쿼리1'!$A:$U, 20, 0)</f>
        <v>20000</v>
      </c>
      <c r="R767" s="2" t="s">
        <v>31</v>
      </c>
      <c r="S767" s="2" t="s">
        <v>31</v>
      </c>
      <c r="T767" s="2" t="s">
        <v>31</v>
      </c>
      <c r="U767" s="2" t="s">
        <v>31</v>
      </c>
      <c r="V767" s="3">
        <v>45581</v>
      </c>
      <c r="W767" s="3">
        <v>45593</v>
      </c>
      <c r="X767" s="6" t="str">
        <f>IFERROR(IF(W767-V767&gt;0, "+" &amp; (W767-V767), W767-V767), "X")</f>
        <v>+12</v>
      </c>
      <c r="Y767" s="3">
        <v>45586</v>
      </c>
      <c r="Z767" s="3">
        <v>45593</v>
      </c>
      <c r="AA767" s="6" t="str">
        <f t="shared" si="685"/>
        <v>+7</v>
      </c>
      <c r="AB767" s="3">
        <v>45587</v>
      </c>
      <c r="AC767" s="3">
        <v>45593</v>
      </c>
      <c r="AD767" s="6" t="str">
        <f>IFERROR(IF(AC767-AB767&gt;0, "+" &amp; (AC767-AB767), AC767-AB767), "X")</f>
        <v>+6</v>
      </c>
      <c r="AE767" s="3">
        <v>45589</v>
      </c>
      <c r="AF767" s="3">
        <v>45594</v>
      </c>
      <c r="AG767" s="2" t="str">
        <f t="shared" si="686"/>
        <v>+5</v>
      </c>
      <c r="AH767" s="3">
        <v>45594</v>
      </c>
      <c r="AI767" s="3">
        <f t="shared" si="687"/>
        <v>45589</v>
      </c>
      <c r="AJ767" s="3"/>
      <c r="AK767" s="2">
        <f t="shared" si="637"/>
        <v>-5</v>
      </c>
      <c r="AL767" s="2" t="s">
        <v>5567</v>
      </c>
      <c r="AM767" s="2" t="str">
        <f t="shared" si="640"/>
        <v>생산완료(-5)</v>
      </c>
      <c r="AN767" s="9">
        <f t="shared" si="641"/>
        <v>45594</v>
      </c>
      <c r="AO767" s="9">
        <f t="shared" si="642"/>
        <v>45589</v>
      </c>
      <c r="AP767" s="9"/>
      <c r="AQ767" s="2">
        <f t="shared" si="688"/>
        <v>-5</v>
      </c>
      <c r="AR767" s="12">
        <f t="shared" si="645"/>
        <v>-5</v>
      </c>
      <c r="AS767" t="s">
        <v>5567</v>
      </c>
      <c r="AT767" t="str">
        <f t="shared" si="647"/>
        <v>생산완료(-5)</v>
      </c>
    </row>
    <row r="768" spans="2:46" x14ac:dyDescent="0.3">
      <c r="B768" s="2" t="s">
        <v>5424</v>
      </c>
      <c r="C768" s="7">
        <v>2</v>
      </c>
      <c r="D768" s="2"/>
      <c r="E768" s="2" t="s">
        <v>5406</v>
      </c>
      <c r="F768" s="2"/>
      <c r="G768" s="2" t="s">
        <v>5416</v>
      </c>
      <c r="H768" s="2" t="s">
        <v>3601</v>
      </c>
      <c r="I768" s="2" t="str">
        <f t="shared" si="633"/>
        <v>20241010-1000150743-인쇄</v>
      </c>
      <c r="J768" s="2" t="str">
        <f t="shared" si="634"/>
        <v>20241010-1000150743-합지</v>
      </c>
      <c r="K768" s="2" t="str">
        <f t="shared" si="635"/>
        <v>20241010-1000150743-분단</v>
      </c>
      <c r="L768" s="2" t="str">
        <f t="shared" si="636"/>
        <v>20241010-1000150743-제대</v>
      </c>
      <c r="M768" s="2" t="str">
        <f>VLOOKUP(H768, '쿼리1'!$A:$R, 17, 0)</f>
        <v>무지</v>
      </c>
      <c r="N768" s="2" t="str">
        <f>VLOOKUP(H768, '쿼리1'!$A:$P, 15, 0)</f>
        <v>나이론60</v>
      </c>
      <c r="O768" s="2">
        <v>1000150743</v>
      </c>
      <c r="P768" s="2" t="str">
        <f>VLOOKUP(H768, '쿼리1'!$A:$R, 17, 0)</f>
        <v>무지</v>
      </c>
      <c r="Q768" s="4">
        <f>VLOOKUP(H768, '쿼리1'!$A:$U, 20, 0)</f>
        <v>24000</v>
      </c>
      <c r="R768" s="2" t="s">
        <v>5397</v>
      </c>
      <c r="S768" s="2" t="s">
        <v>31</v>
      </c>
      <c r="T768" s="2" t="s">
        <v>5397</v>
      </c>
      <c r="U768" s="2" t="s">
        <v>31</v>
      </c>
      <c r="V768" s="2" t="s">
        <v>5388</v>
      </c>
      <c r="W768" s="3" t="s">
        <v>5388</v>
      </c>
      <c r="X768" s="6" t="str">
        <f>IFERROR(W768-V768, "X")</f>
        <v>X</v>
      </c>
      <c r="Y768" s="3">
        <v>45586</v>
      </c>
      <c r="Z768" s="3">
        <v>45581</v>
      </c>
      <c r="AA768" s="6">
        <f t="shared" si="685"/>
        <v>-5</v>
      </c>
      <c r="AB768" s="3" t="s">
        <v>5388</v>
      </c>
      <c r="AC768" s="2" t="s">
        <v>5388</v>
      </c>
      <c r="AD768" s="6" t="str">
        <f t="shared" ref="AD768:AD775" si="689">IFERROR(AC768-AB768, "X")</f>
        <v>X</v>
      </c>
      <c r="AE768" s="3">
        <v>45588</v>
      </c>
      <c r="AF768" s="3">
        <v>45586</v>
      </c>
      <c r="AG768" s="2">
        <f t="shared" si="686"/>
        <v>-2</v>
      </c>
      <c r="AH768" s="3">
        <v>45586</v>
      </c>
      <c r="AI768" s="3">
        <f t="shared" si="687"/>
        <v>45588</v>
      </c>
      <c r="AJ768" s="3"/>
      <c r="AK768" s="2" t="str">
        <f t="shared" si="637"/>
        <v>+2</v>
      </c>
      <c r="AL768" s="2" t="s">
        <v>5567</v>
      </c>
      <c r="AM768" s="2" t="str">
        <f t="shared" si="640"/>
        <v>생산완료(+2)</v>
      </c>
      <c r="AN768" s="9">
        <f t="shared" si="641"/>
        <v>45637</v>
      </c>
      <c r="AO768" s="9">
        <f t="shared" si="642"/>
        <v>45639</v>
      </c>
      <c r="AP768" s="9"/>
      <c r="AQ768" s="2">
        <f t="shared" si="688"/>
        <v>2</v>
      </c>
      <c r="AR768" s="12" t="str">
        <f t="shared" si="645"/>
        <v>+2</v>
      </c>
      <c r="AS768" t="s">
        <v>5567</v>
      </c>
      <c r="AT768" t="str">
        <f t="shared" si="647"/>
        <v>생산완료(+2)</v>
      </c>
    </row>
    <row r="769" spans="2:46" x14ac:dyDescent="0.3">
      <c r="B769" s="2" t="s">
        <v>5412</v>
      </c>
      <c r="C769" s="7">
        <v>1</v>
      </c>
      <c r="D769" s="2" t="s">
        <v>5416</v>
      </c>
      <c r="E769" s="2" t="s">
        <v>5406</v>
      </c>
      <c r="F769" s="2"/>
      <c r="G769" s="2" t="s">
        <v>5405</v>
      </c>
      <c r="H769" s="2" t="s">
        <v>3637</v>
      </c>
      <c r="I769" s="2" t="str">
        <f t="shared" si="633"/>
        <v>20241010-1000153557-인쇄</v>
      </c>
      <c r="J769" s="2" t="str">
        <f t="shared" si="634"/>
        <v>20241010-1000153557-합지</v>
      </c>
      <c r="K769" s="2" t="str">
        <f t="shared" si="635"/>
        <v>20241010-1000153557-분단</v>
      </c>
      <c r="L769" s="2" t="str">
        <f t="shared" si="636"/>
        <v>20241010-1000153557-제대</v>
      </c>
      <c r="M769" s="2" t="str">
        <f>VLOOKUP(H769, '쿼리1'!$A:$R, 17, 0)</f>
        <v>1도-닭장수-65호 3kg</v>
      </c>
      <c r="N769" s="2" t="str">
        <f>VLOOKUP(H769, '쿼리1'!$A:$P, 15, 0)</f>
        <v>나이론70</v>
      </c>
      <c r="O769" s="2">
        <v>1000153557</v>
      </c>
      <c r="P769" s="2" t="str">
        <f>VLOOKUP(H769, '쿼리1'!$A:$R, 17, 0)</f>
        <v>1도-닭장수-65호 3kg</v>
      </c>
      <c r="Q769" s="4">
        <f>VLOOKUP(H769, '쿼리1'!$A:$U, 20, 0)</f>
        <v>17142</v>
      </c>
      <c r="R769" s="2" t="s">
        <v>31</v>
      </c>
      <c r="S769" s="2" t="s">
        <v>31</v>
      </c>
      <c r="T769" s="2" t="s">
        <v>5397</v>
      </c>
      <c r="U769" s="2" t="s">
        <v>31</v>
      </c>
      <c r="V769" s="3">
        <v>45581</v>
      </c>
      <c r="W769" s="3">
        <v>45579</v>
      </c>
      <c r="X769" s="6">
        <f t="shared" ref="X769:X772" si="690">IFERROR(IF(W769-V769&gt;0, "+" &amp; (W769-V769), W769-V769), "X")</f>
        <v>-2</v>
      </c>
      <c r="Y769" s="3">
        <v>45586</v>
      </c>
      <c r="Z769" s="3">
        <v>45581</v>
      </c>
      <c r="AA769" s="6">
        <f t="shared" si="685"/>
        <v>-5</v>
      </c>
      <c r="AB769" s="3" t="s">
        <v>5388</v>
      </c>
      <c r="AC769" s="2" t="s">
        <v>5388</v>
      </c>
      <c r="AD769" s="6" t="str">
        <f t="shared" si="689"/>
        <v>X</v>
      </c>
      <c r="AE769" s="3">
        <v>45588</v>
      </c>
      <c r="AF769" s="3">
        <v>45587</v>
      </c>
      <c r="AG769" s="2">
        <f t="shared" si="686"/>
        <v>-1</v>
      </c>
      <c r="AH769" s="3">
        <v>45587</v>
      </c>
      <c r="AI769" s="3">
        <f t="shared" si="687"/>
        <v>45588</v>
      </c>
      <c r="AJ769" s="3"/>
      <c r="AK769" s="2" t="str">
        <f t="shared" si="637"/>
        <v>+1</v>
      </c>
      <c r="AL769" s="2" t="s">
        <v>5567</v>
      </c>
      <c r="AM769" s="2" t="str">
        <f t="shared" si="640"/>
        <v>생산완료(+1)</v>
      </c>
      <c r="AN769" s="9">
        <f t="shared" si="641"/>
        <v>45587</v>
      </c>
      <c r="AO769" s="9">
        <f t="shared" si="642"/>
        <v>45588</v>
      </c>
      <c r="AP769" s="9"/>
      <c r="AQ769" s="2">
        <f t="shared" si="688"/>
        <v>1</v>
      </c>
      <c r="AR769" s="12" t="str">
        <f t="shared" si="645"/>
        <v>+1</v>
      </c>
      <c r="AS769" t="s">
        <v>5567</v>
      </c>
      <c r="AT769" t="str">
        <f t="shared" si="647"/>
        <v>생산완료(+1)</v>
      </c>
    </row>
    <row r="770" spans="2:46" x14ac:dyDescent="0.3">
      <c r="B770" s="2" t="s">
        <v>5416</v>
      </c>
      <c r="C770" s="7">
        <v>-2</v>
      </c>
      <c r="D770" s="2" t="s">
        <v>5412</v>
      </c>
      <c r="E770" s="2" t="s">
        <v>5415</v>
      </c>
      <c r="F770" s="2"/>
      <c r="G770" s="2" t="s">
        <v>5424</v>
      </c>
      <c r="H770" s="2" t="s">
        <v>3623</v>
      </c>
      <c r="I770" s="2" t="str">
        <f t="shared" si="633"/>
        <v>20241010-1000153900-인쇄</v>
      </c>
      <c r="J770" s="2" t="str">
        <f t="shared" si="634"/>
        <v>20241010-1000153900-합지</v>
      </c>
      <c r="K770" s="2" t="str">
        <f t="shared" si="635"/>
        <v>20241010-1000153900-분단</v>
      </c>
      <c r="L770" s="2" t="str">
        <f t="shared" si="636"/>
        <v>20241010-1000153900-제대</v>
      </c>
      <c r="M770" s="2" t="str">
        <f>VLOOKUP(H770, '쿼리1'!$A:$R, 17, 0)</f>
        <v>1도-마제라-남성(청색)</v>
      </c>
      <c r="N770" s="2" t="str">
        <f>VLOOKUP(H770, '쿼리1'!$A:$P, 15, 0)</f>
        <v>패트70</v>
      </c>
      <c r="O770" s="2">
        <v>1000153900</v>
      </c>
      <c r="P770" s="2" t="str">
        <f>VLOOKUP(H770, '쿼리1'!$A:$R, 17, 0)</f>
        <v>1도-마제라-남성(청색)</v>
      </c>
      <c r="Q770" s="4">
        <f>VLOOKUP(H770, '쿼리1'!$A:$U, 20, 0)</f>
        <v>21818</v>
      </c>
      <c r="R770" s="2" t="s">
        <v>31</v>
      </c>
      <c r="S770" s="2" t="s">
        <v>31</v>
      </c>
      <c r="T770" s="2" t="s">
        <v>5397</v>
      </c>
      <c r="U770" s="2" t="s">
        <v>31</v>
      </c>
      <c r="V770" s="3">
        <v>45581</v>
      </c>
      <c r="W770" s="3">
        <v>45582</v>
      </c>
      <c r="X770" s="6" t="str">
        <f t="shared" si="690"/>
        <v>+1</v>
      </c>
      <c r="Y770" s="3">
        <v>45586</v>
      </c>
      <c r="Z770" s="3">
        <v>45583</v>
      </c>
      <c r="AA770" s="6">
        <f t="shared" si="685"/>
        <v>-3</v>
      </c>
      <c r="AB770" s="3" t="s">
        <v>5388</v>
      </c>
      <c r="AC770" s="2" t="s">
        <v>5388</v>
      </c>
      <c r="AD770" s="6" t="str">
        <f t="shared" si="689"/>
        <v>X</v>
      </c>
      <c r="AE770" s="3">
        <v>45588</v>
      </c>
      <c r="AF770" s="3">
        <v>45590</v>
      </c>
      <c r="AG770" s="2" t="str">
        <f t="shared" si="686"/>
        <v>+2</v>
      </c>
      <c r="AH770" s="3">
        <v>45590</v>
      </c>
      <c r="AI770" s="3">
        <f t="shared" si="687"/>
        <v>45588</v>
      </c>
      <c r="AJ770" s="3"/>
      <c r="AK770" s="2">
        <f t="shared" si="637"/>
        <v>-2</v>
      </c>
      <c r="AL770" s="2" t="s">
        <v>5567</v>
      </c>
      <c r="AM770" s="2" t="str">
        <f t="shared" si="640"/>
        <v>생산완료(-2)</v>
      </c>
      <c r="AN770" s="9">
        <f t="shared" si="641"/>
        <v>45590</v>
      </c>
      <c r="AO770" s="9">
        <f t="shared" si="642"/>
        <v>45588</v>
      </c>
      <c r="AP770" s="9"/>
      <c r="AQ770" s="2">
        <f t="shared" si="688"/>
        <v>-2</v>
      </c>
      <c r="AR770" s="12">
        <f t="shared" si="645"/>
        <v>-2</v>
      </c>
      <c r="AS770" t="s">
        <v>5567</v>
      </c>
      <c r="AT770" t="str">
        <f t="shared" si="647"/>
        <v>생산완료(-2)</v>
      </c>
    </row>
    <row r="771" spans="2:46" x14ac:dyDescent="0.3">
      <c r="B771" s="2" t="s">
        <v>5416</v>
      </c>
      <c r="C771" s="7">
        <v>-2</v>
      </c>
      <c r="D771" s="2" t="s">
        <v>5409</v>
      </c>
      <c r="E771" s="2" t="s">
        <v>5405</v>
      </c>
      <c r="F771" s="2"/>
      <c r="G771" s="2" t="s">
        <v>5424</v>
      </c>
      <c r="H771" s="2" t="s">
        <v>3626</v>
      </c>
      <c r="I771" s="2" t="str">
        <f t="shared" si="633"/>
        <v>20241010-1000153902-인쇄</v>
      </c>
      <c r="J771" s="2" t="str">
        <f t="shared" si="634"/>
        <v>20241010-1000153902-합지</v>
      </c>
      <c r="K771" s="2" t="str">
        <f t="shared" si="635"/>
        <v>20241010-1000153902-분단</v>
      </c>
      <c r="L771" s="2" t="str">
        <f t="shared" si="636"/>
        <v>20241010-1000153902-제대</v>
      </c>
      <c r="M771" s="2" t="str">
        <f>VLOOKUP(H771, '쿼리1'!$A:$R, 17, 0)</f>
        <v>1도-마제라-여성(적색)</v>
      </c>
      <c r="N771" s="2" t="str">
        <f>VLOOKUP(H771, '쿼리1'!$A:$P, 15, 0)</f>
        <v>패트70</v>
      </c>
      <c r="O771" s="2">
        <v>1000153902</v>
      </c>
      <c r="P771" s="2" t="str">
        <f>VLOOKUP(H771, '쿼리1'!$A:$R, 17, 0)</f>
        <v>1도-마제라-여성(적색)</v>
      </c>
      <c r="Q771" s="4">
        <f>VLOOKUP(H771, '쿼리1'!$A:$U, 20, 0)</f>
        <v>10909</v>
      </c>
      <c r="R771" s="2" t="s">
        <v>31</v>
      </c>
      <c r="S771" s="2" t="s">
        <v>31</v>
      </c>
      <c r="T771" s="2" t="s">
        <v>5397</v>
      </c>
      <c r="U771" s="2" t="s">
        <v>31</v>
      </c>
      <c r="V771" s="3">
        <v>45581</v>
      </c>
      <c r="W771" s="3">
        <v>45581</v>
      </c>
      <c r="X771" s="6">
        <f t="shared" si="690"/>
        <v>0</v>
      </c>
      <c r="Y771" s="3">
        <v>45586</v>
      </c>
      <c r="Z771" s="3">
        <v>45585</v>
      </c>
      <c r="AA771" s="6">
        <f t="shared" si="685"/>
        <v>-1</v>
      </c>
      <c r="AB771" s="3" t="s">
        <v>5388</v>
      </c>
      <c r="AC771" s="2" t="s">
        <v>5388</v>
      </c>
      <c r="AD771" s="6" t="str">
        <f t="shared" si="689"/>
        <v>X</v>
      </c>
      <c r="AE771" s="3">
        <v>45588</v>
      </c>
      <c r="AF771" s="3">
        <v>45590</v>
      </c>
      <c r="AG771" s="2" t="str">
        <f t="shared" si="686"/>
        <v>+2</v>
      </c>
      <c r="AH771" s="3">
        <v>45590</v>
      </c>
      <c r="AI771" s="3">
        <f t="shared" si="687"/>
        <v>45588</v>
      </c>
      <c r="AJ771" s="3"/>
      <c r="AK771" s="2">
        <f t="shared" si="637"/>
        <v>-2</v>
      </c>
      <c r="AL771" s="2" t="s">
        <v>5567</v>
      </c>
      <c r="AM771" s="2" t="str">
        <f t="shared" si="640"/>
        <v>생산완료(-2)</v>
      </c>
      <c r="AN771" s="9">
        <f t="shared" si="641"/>
        <v>45590</v>
      </c>
      <c r="AO771" s="9">
        <f t="shared" si="642"/>
        <v>45588</v>
      </c>
      <c r="AP771" s="9"/>
      <c r="AQ771" s="2">
        <f t="shared" si="688"/>
        <v>-2</v>
      </c>
      <c r="AR771" s="12">
        <f t="shared" si="645"/>
        <v>-2</v>
      </c>
      <c r="AS771" t="s">
        <v>5567</v>
      </c>
      <c r="AT771" t="str">
        <f t="shared" si="647"/>
        <v>생산완료(-2)</v>
      </c>
    </row>
    <row r="772" spans="2:46" x14ac:dyDescent="0.3">
      <c r="B772" s="2" t="s">
        <v>5415</v>
      </c>
      <c r="C772" s="7">
        <v>-3</v>
      </c>
      <c r="D772" s="2" t="s">
        <v>5412</v>
      </c>
      <c r="E772" s="2" t="s">
        <v>5415</v>
      </c>
      <c r="F772" s="2"/>
      <c r="G772" s="2" t="s">
        <v>5408</v>
      </c>
      <c r="H772" s="2" t="s">
        <v>3630</v>
      </c>
      <c r="I772" s="2" t="str">
        <f t="shared" si="633"/>
        <v>20241010-1000153904-인쇄</v>
      </c>
      <c r="J772" s="2" t="str">
        <f t="shared" si="634"/>
        <v>20241010-1000153904-합지</v>
      </c>
      <c r="K772" s="2" t="str">
        <f t="shared" si="635"/>
        <v>20241010-1000153904-분단</v>
      </c>
      <c r="L772" s="2" t="str">
        <f t="shared" si="636"/>
        <v>20241010-1000153904-제대</v>
      </c>
      <c r="M772" s="2" t="str">
        <f>VLOOKUP(H772, '쿼리1'!$A:$R, 17, 0)</f>
        <v>1도-인투스</v>
      </c>
      <c r="N772" s="2" t="str">
        <f>VLOOKUP(H772, '쿼리1'!$A:$P, 15, 0)</f>
        <v>패트70</v>
      </c>
      <c r="O772" s="2">
        <v>1000153904</v>
      </c>
      <c r="P772" s="2" t="str">
        <f>VLOOKUP(H772, '쿼리1'!$A:$R, 17, 0)</f>
        <v>1도-인투스</v>
      </c>
      <c r="Q772" s="4">
        <f>VLOOKUP(H772, '쿼리1'!$A:$U, 20, 0)</f>
        <v>10909</v>
      </c>
      <c r="R772" s="2" t="s">
        <v>31</v>
      </c>
      <c r="S772" s="2" t="s">
        <v>31</v>
      </c>
      <c r="T772" s="2" t="s">
        <v>5397</v>
      </c>
      <c r="U772" s="2" t="s">
        <v>31</v>
      </c>
      <c r="V772" s="3">
        <v>45581</v>
      </c>
      <c r="W772" s="3">
        <v>45582</v>
      </c>
      <c r="X772" s="6" t="str">
        <f t="shared" si="690"/>
        <v>+1</v>
      </c>
      <c r="Y772" s="3">
        <v>45586</v>
      </c>
      <c r="Z772" s="3">
        <v>45583</v>
      </c>
      <c r="AA772" s="6">
        <f t="shared" si="685"/>
        <v>-3</v>
      </c>
      <c r="AB772" s="3" t="s">
        <v>5388</v>
      </c>
      <c r="AC772" s="2" t="s">
        <v>5388</v>
      </c>
      <c r="AD772" s="6" t="str">
        <f t="shared" si="689"/>
        <v>X</v>
      </c>
      <c r="AE772" s="3">
        <v>45588</v>
      </c>
      <c r="AF772" s="3">
        <v>45591</v>
      </c>
      <c r="AG772" s="2" t="str">
        <f t="shared" si="686"/>
        <v>+3</v>
      </c>
      <c r="AH772" s="3">
        <v>45591</v>
      </c>
      <c r="AI772" s="3">
        <f t="shared" si="687"/>
        <v>45588</v>
      </c>
      <c r="AJ772" s="3"/>
      <c r="AK772" s="2">
        <f t="shared" si="637"/>
        <v>-3</v>
      </c>
      <c r="AL772" s="2" t="s">
        <v>5567</v>
      </c>
      <c r="AM772" s="2" t="str">
        <f t="shared" si="640"/>
        <v>생산완료(-3)</v>
      </c>
      <c r="AN772" s="9">
        <f t="shared" si="641"/>
        <v>45591</v>
      </c>
      <c r="AO772" s="9">
        <f t="shared" si="642"/>
        <v>45588</v>
      </c>
      <c r="AP772" s="9"/>
      <c r="AQ772" s="2">
        <f t="shared" si="688"/>
        <v>-3</v>
      </c>
      <c r="AR772" s="12">
        <f t="shared" si="645"/>
        <v>-3</v>
      </c>
      <c r="AS772" t="s">
        <v>5567</v>
      </c>
      <c r="AT772" t="str">
        <f t="shared" si="647"/>
        <v>생산완료(-3)</v>
      </c>
    </row>
    <row r="773" spans="2:46" x14ac:dyDescent="0.3">
      <c r="B773" s="2" t="s">
        <v>5415</v>
      </c>
      <c r="C773" s="7">
        <v>-3</v>
      </c>
      <c r="D773" s="2"/>
      <c r="E773" s="2" t="s">
        <v>5405</v>
      </c>
      <c r="F773" s="2"/>
      <c r="G773" s="2" t="s">
        <v>5408</v>
      </c>
      <c r="H773" s="2" t="s">
        <v>955</v>
      </c>
      <c r="I773" s="2" t="str">
        <f t="shared" si="633"/>
        <v>20241010-1000157188-인쇄</v>
      </c>
      <c r="J773" s="2" t="str">
        <f t="shared" si="634"/>
        <v>20241010-1000157188-합지</v>
      </c>
      <c r="K773" s="2" t="str">
        <f t="shared" si="635"/>
        <v>20241010-1000157188-분단</v>
      </c>
      <c r="L773" s="2" t="str">
        <f t="shared" si="636"/>
        <v>20241010-1000157188-제대</v>
      </c>
      <c r="M773" s="2" t="str">
        <f>VLOOKUP(H773, '쿼리1'!$A:$R, 17, 0)</f>
        <v>무지</v>
      </c>
      <c r="N773" s="2" t="str">
        <f>VLOOKUP(H773, '쿼리1'!$A:$P, 15, 0)</f>
        <v>나이론70</v>
      </c>
      <c r="O773" s="2">
        <v>1000157188</v>
      </c>
      <c r="P773" s="2" t="str">
        <f>VLOOKUP(H773, '쿼리1'!$A:$R, 17, 0)</f>
        <v>무지</v>
      </c>
      <c r="Q773" s="4">
        <f>VLOOKUP(H773, '쿼리1'!$A:$U, 20, 0)</f>
        <v>9230</v>
      </c>
      <c r="R773" s="2" t="s">
        <v>5397</v>
      </c>
      <c r="S773" s="2" t="s">
        <v>31</v>
      </c>
      <c r="T773" s="2" t="s">
        <v>5397</v>
      </c>
      <c r="U773" s="2" t="s">
        <v>31</v>
      </c>
      <c r="V773" s="2" t="s">
        <v>5388</v>
      </c>
      <c r="W773" s="3" t="s">
        <v>5388</v>
      </c>
      <c r="X773" s="6" t="str">
        <f>IFERROR(W773-V773, "X")</f>
        <v>X</v>
      </c>
      <c r="Y773" s="3">
        <v>45583</v>
      </c>
      <c r="Z773" s="3">
        <v>45582</v>
      </c>
      <c r="AA773" s="6">
        <f t="shared" si="685"/>
        <v>-1</v>
      </c>
      <c r="AB773" s="3" t="s">
        <v>5388</v>
      </c>
      <c r="AC773" s="2" t="s">
        <v>5388</v>
      </c>
      <c r="AD773" s="6" t="str">
        <f t="shared" si="689"/>
        <v>X</v>
      </c>
      <c r="AE773" s="3">
        <v>45587</v>
      </c>
      <c r="AF773" s="3">
        <v>45590</v>
      </c>
      <c r="AG773" s="2" t="str">
        <f t="shared" si="686"/>
        <v>+3</v>
      </c>
      <c r="AH773" s="3">
        <v>45590</v>
      </c>
      <c r="AI773" s="3">
        <f t="shared" si="687"/>
        <v>45587</v>
      </c>
      <c r="AJ773" s="3"/>
      <c r="AK773" s="2">
        <f t="shared" si="637"/>
        <v>-3</v>
      </c>
      <c r="AL773" s="2" t="s">
        <v>5567</v>
      </c>
      <c r="AM773" s="2" t="str">
        <f t="shared" si="640"/>
        <v>생산완료(-3)</v>
      </c>
      <c r="AN773" s="9">
        <f t="shared" si="641"/>
        <v>45590</v>
      </c>
      <c r="AO773" s="9">
        <f t="shared" si="642"/>
        <v>45587</v>
      </c>
      <c r="AP773" s="9"/>
      <c r="AQ773" s="2">
        <f t="shared" si="688"/>
        <v>-3</v>
      </c>
      <c r="AR773" s="12">
        <f t="shared" si="645"/>
        <v>-3</v>
      </c>
      <c r="AS773" t="s">
        <v>5567</v>
      </c>
      <c r="AT773" t="str">
        <f t="shared" si="647"/>
        <v>생산완료(-3)</v>
      </c>
    </row>
    <row r="774" spans="2:46" x14ac:dyDescent="0.3">
      <c r="B774" s="2" t="s">
        <v>5409</v>
      </c>
      <c r="C774" s="7">
        <v>0</v>
      </c>
      <c r="D774" s="2" t="s">
        <v>5409</v>
      </c>
      <c r="E774" s="2" t="s">
        <v>5415</v>
      </c>
      <c r="F774" s="2"/>
      <c r="G774" s="2" t="s">
        <v>5409</v>
      </c>
      <c r="H774" s="2" t="s">
        <v>3128</v>
      </c>
      <c r="I774" s="2" t="str">
        <f t="shared" ref="I774:I837" si="691">_xlfn.CONCAT(H774, "-", "인쇄")</f>
        <v>20241010-1000157466-인쇄</v>
      </c>
      <c r="J774" s="2" t="str">
        <f t="shared" ref="J774:J837" si="692">_xlfn.CONCAT(H774, "-", "합지")</f>
        <v>20241010-1000157466-합지</v>
      </c>
      <c r="K774" s="2" t="str">
        <f t="shared" ref="K774:K837" si="693">_xlfn.CONCAT(H774, "-", "분단")</f>
        <v>20241010-1000157466-분단</v>
      </c>
      <c r="L774" s="2" t="str">
        <f t="shared" ref="L774:L837" si="694">_xlfn.CONCAT(H774, "-", "제대")</f>
        <v>20241010-1000157466-제대</v>
      </c>
      <c r="M774" s="2" t="str">
        <f>VLOOKUP(H774, '쿼리1'!$A:$R, 17, 0)</f>
        <v>2도-시리즈 어반 제너레이션</v>
      </c>
      <c r="N774" s="2" t="str">
        <f>VLOOKUP(H774, '쿼리1'!$A:$P, 15, 0)</f>
        <v>패트(유무광)100</v>
      </c>
      <c r="O774" s="2">
        <v>1000157466</v>
      </c>
      <c r="P774" s="2" t="str">
        <f>VLOOKUP(H774, '쿼리1'!$A:$R, 17, 0)</f>
        <v>2도-시리즈 어반 제너레이션</v>
      </c>
      <c r="Q774" s="4">
        <f>VLOOKUP(H774, '쿼리1'!$A:$U, 20, 0)</f>
        <v>48000</v>
      </c>
      <c r="R774" s="2" t="s">
        <v>31</v>
      </c>
      <c r="S774" s="2" t="s">
        <v>31</v>
      </c>
      <c r="T774" s="2" t="s">
        <v>5397</v>
      </c>
      <c r="U774" s="2" t="s">
        <v>31</v>
      </c>
      <c r="V774" s="3">
        <v>45581</v>
      </c>
      <c r="W774" s="3">
        <v>45581</v>
      </c>
      <c r="X774" s="6">
        <f>IFERROR(IF(W774-V774&gt;0, "+" &amp; (W774-V774), W774-V774), "X")</f>
        <v>0</v>
      </c>
      <c r="Y774" s="3">
        <v>45586</v>
      </c>
      <c r="Z774" s="3">
        <v>45583</v>
      </c>
      <c r="AA774" s="6">
        <f t="shared" si="685"/>
        <v>-3</v>
      </c>
      <c r="AB774" s="3" t="s">
        <v>5388</v>
      </c>
      <c r="AC774" s="2" t="s">
        <v>5388</v>
      </c>
      <c r="AD774" s="6" t="str">
        <f t="shared" si="689"/>
        <v>X</v>
      </c>
      <c r="AE774" s="3">
        <v>45588</v>
      </c>
      <c r="AF774" s="3">
        <v>45588</v>
      </c>
      <c r="AG774" s="2">
        <f t="shared" si="686"/>
        <v>0</v>
      </c>
      <c r="AH774" s="3">
        <v>45588</v>
      </c>
      <c r="AI774" s="3">
        <f t="shared" si="687"/>
        <v>45588</v>
      </c>
      <c r="AJ774" s="3"/>
      <c r="AK774" s="2">
        <f t="shared" ref="AK774:AK837" si="695">IF(C774&gt;0, "+"&amp;C774, C774)</f>
        <v>0</v>
      </c>
      <c r="AL774" s="2" t="s">
        <v>5567</v>
      </c>
      <c r="AM774" s="2" t="str">
        <f t="shared" si="640"/>
        <v>생산완료(0)</v>
      </c>
      <c r="AN774" s="9">
        <f t="shared" si="641"/>
        <v>45588</v>
      </c>
      <c r="AO774" s="9">
        <f t="shared" si="642"/>
        <v>45588</v>
      </c>
      <c r="AP774" s="9"/>
      <c r="AQ774" s="2">
        <f t="shared" si="688"/>
        <v>0</v>
      </c>
      <c r="AR774" s="12">
        <f t="shared" si="645"/>
        <v>0</v>
      </c>
      <c r="AS774" t="s">
        <v>5567</v>
      </c>
      <c r="AT774" t="str">
        <f t="shared" si="647"/>
        <v>생산완료(0)</v>
      </c>
    </row>
    <row r="775" spans="2:46" x14ac:dyDescent="0.3">
      <c r="B775" s="2" t="s">
        <v>5416</v>
      </c>
      <c r="C775" s="7">
        <v>-2</v>
      </c>
      <c r="D775" s="2"/>
      <c r="E775" s="2" t="s">
        <v>5418</v>
      </c>
      <c r="F775" s="2"/>
      <c r="G775" s="2" t="s">
        <v>5424</v>
      </c>
      <c r="H775" s="2" t="s">
        <v>3407</v>
      </c>
      <c r="I775" s="2" t="str">
        <f t="shared" si="691"/>
        <v>20241010-1000160038-인쇄</v>
      </c>
      <c r="J775" s="2" t="str">
        <f t="shared" si="692"/>
        <v>20241010-1000160038-합지</v>
      </c>
      <c r="K775" s="2" t="str">
        <f t="shared" si="693"/>
        <v>20241010-1000160038-분단</v>
      </c>
      <c r="L775" s="2" t="str">
        <f t="shared" si="694"/>
        <v>20241010-1000160038-제대</v>
      </c>
      <c r="M775" s="2" t="str">
        <f>VLOOKUP(H775, '쿼리1'!$A:$R, 17, 0)</f>
        <v>무지</v>
      </c>
      <c r="N775" s="2" t="str">
        <f>VLOOKUP(H775, '쿼리1'!$A:$P, 15, 0)</f>
        <v>나이론70</v>
      </c>
      <c r="O775" s="2">
        <v>1000160038</v>
      </c>
      <c r="P775" s="2" t="str">
        <f>VLOOKUP(H775, '쿼리1'!$A:$R, 17, 0)</f>
        <v>무지</v>
      </c>
      <c r="Q775" s="4">
        <f>VLOOKUP(H775, '쿼리1'!$A:$U, 20, 0)</f>
        <v>24000</v>
      </c>
      <c r="R775" s="2" t="s">
        <v>5397</v>
      </c>
      <c r="S775" s="2" t="s">
        <v>31</v>
      </c>
      <c r="T775" s="2" t="s">
        <v>5397</v>
      </c>
      <c r="U775" s="2" t="s">
        <v>31</v>
      </c>
      <c r="V775" s="2" t="s">
        <v>5388</v>
      </c>
      <c r="W775" s="3" t="s">
        <v>5388</v>
      </c>
      <c r="X775" s="6" t="str">
        <f>IFERROR(W775-V775, "X")</f>
        <v>X</v>
      </c>
      <c r="Y775" s="3">
        <v>45586</v>
      </c>
      <c r="Z775" s="3">
        <v>45582</v>
      </c>
      <c r="AA775" s="6">
        <f t="shared" si="685"/>
        <v>-4</v>
      </c>
      <c r="AB775" s="3" t="s">
        <v>5388</v>
      </c>
      <c r="AC775" s="2" t="s">
        <v>5388</v>
      </c>
      <c r="AD775" s="6" t="str">
        <f t="shared" si="689"/>
        <v>X</v>
      </c>
      <c r="AE775" s="3">
        <v>45588</v>
      </c>
      <c r="AF775" s="3">
        <v>45590</v>
      </c>
      <c r="AG775" s="2" t="str">
        <f t="shared" si="686"/>
        <v>+2</v>
      </c>
      <c r="AH775" s="3">
        <v>45590</v>
      </c>
      <c r="AI775" s="3">
        <f t="shared" si="687"/>
        <v>45588</v>
      </c>
      <c r="AJ775" s="3"/>
      <c r="AK775" s="2">
        <f t="shared" si="695"/>
        <v>-2</v>
      </c>
      <c r="AL775" s="2" t="s">
        <v>5567</v>
      </c>
      <c r="AM775" s="2" t="str">
        <f t="shared" ref="AM775:AM838" si="696">_xlfn.CONCAT(AL775, "(", AK775, ")")</f>
        <v>생산완료(-2)</v>
      </c>
      <c r="AN775" s="9">
        <f t="shared" ref="AN775:AN838" si="697">_xlfn.MAXIFS($AH$6:$AH$2358, $O$6:$O$2358, O775)</f>
        <v>45638</v>
      </c>
      <c r="AO775" s="9">
        <f t="shared" ref="AO775:AO838" si="698">_xlfn.MAXIFS($AI$6:$AI$2358, $O$6:$O$2358, O775)</f>
        <v>45638</v>
      </c>
      <c r="AP775" s="9"/>
      <c r="AQ775" s="2">
        <f t="shared" si="688"/>
        <v>0</v>
      </c>
      <c r="AR775" s="12">
        <f t="shared" ref="AR775:AR838" si="699">IF(AQ775&gt;0, "+"&amp;AQ775, AQ775)</f>
        <v>0</v>
      </c>
      <c r="AS775" t="s">
        <v>5567</v>
      </c>
      <c r="AT775" t="str">
        <f t="shared" ref="AT775:AT838" si="700">_xlfn.CONCAT(AS775, "(", AR775, ")")</f>
        <v>생산완료(0)</v>
      </c>
    </row>
    <row r="776" spans="2:46" x14ac:dyDescent="0.3">
      <c r="B776" s="2" t="s">
        <v>5451</v>
      </c>
      <c r="C776" s="7">
        <v>4</v>
      </c>
      <c r="D776" s="2" t="s">
        <v>5409</v>
      </c>
      <c r="E776" s="2" t="s">
        <v>5415</v>
      </c>
      <c r="F776" s="2" t="s">
        <v>5418</v>
      </c>
      <c r="G776" s="2"/>
      <c r="H776" s="2" t="s">
        <v>4977</v>
      </c>
      <c r="I776" s="2" t="str">
        <f t="shared" si="691"/>
        <v>20241010-1000160961-인쇄</v>
      </c>
      <c r="J776" s="2" t="str">
        <f t="shared" si="692"/>
        <v>20241010-1000160961-합지</v>
      </c>
      <c r="K776" s="2" t="str">
        <f t="shared" si="693"/>
        <v>20241010-1000160961-분단</v>
      </c>
      <c r="L776" s="2" t="str">
        <f t="shared" si="694"/>
        <v>20241010-1000160961-제대</v>
      </c>
      <c r="M776" s="2" t="str">
        <f>VLOOKUP(H776, '쿼리1'!$A:$R, 17, 0)</f>
        <v>7도-(주)조이푸드-자이언트 점보치즈불고기버거</v>
      </c>
      <c r="N776" s="2" t="str">
        <f>VLOOKUP(H776, '쿼리1'!$A:$P, 15, 0)</f>
        <v>오씨피피(투명)50</v>
      </c>
      <c r="O776" s="2">
        <v>1000160961</v>
      </c>
      <c r="P776" s="2" t="str">
        <f>VLOOKUP(H776, '쿼리1'!$A:$R, 17, 0)</f>
        <v>7도-(주)조이푸드-자이언트 점보치즈불고기버거</v>
      </c>
      <c r="Q776" s="4">
        <f>VLOOKUP(H776, '쿼리1'!$A:$U, 20, 0)</f>
        <v>24</v>
      </c>
      <c r="R776" s="2" t="s">
        <v>31</v>
      </c>
      <c r="S776" s="2" t="s">
        <v>31</v>
      </c>
      <c r="T776" s="2" t="s">
        <v>31</v>
      </c>
      <c r="U776" s="2" t="s">
        <v>5397</v>
      </c>
      <c r="V776" s="3">
        <v>45581</v>
      </c>
      <c r="W776" s="3">
        <v>45581</v>
      </c>
      <c r="X776" s="6">
        <f t="shared" ref="X776:X777" si="701">IFERROR(IF(W776-V776&gt;0, "+" &amp; (W776-V776), W776-V776), "X")</f>
        <v>0</v>
      </c>
      <c r="Y776" s="3">
        <v>45586</v>
      </c>
      <c r="Z776" s="3">
        <v>45583</v>
      </c>
      <c r="AA776" s="6">
        <f t="shared" si="685"/>
        <v>-3</v>
      </c>
      <c r="AB776" s="3">
        <v>45587</v>
      </c>
      <c r="AC776" s="3">
        <v>45583</v>
      </c>
      <c r="AD776" s="6">
        <f t="shared" ref="AD776:AD777" si="702">IFERROR(IF(AC776-AB776&gt;0, "+" &amp; (AC776-AB776), AC776-AB776), "X")</f>
        <v>-4</v>
      </c>
      <c r="AE776" s="2" t="s">
        <v>5388</v>
      </c>
      <c r="AF776" s="2" t="s">
        <v>5388</v>
      </c>
      <c r="AG776" s="2" t="str">
        <f>IFERROR(AF776-AE776, "X")</f>
        <v>X</v>
      </c>
      <c r="AH776" s="3">
        <v>45583</v>
      </c>
      <c r="AI776" s="3">
        <f t="shared" ref="AI776:AI777" si="703">AB776</f>
        <v>45587</v>
      </c>
      <c r="AJ776" s="3"/>
      <c r="AK776" s="2" t="str">
        <f t="shared" si="695"/>
        <v>+4</v>
      </c>
      <c r="AL776" s="2" t="s">
        <v>5567</v>
      </c>
      <c r="AM776" s="2" t="str">
        <f t="shared" si="696"/>
        <v>생산완료(+4)</v>
      </c>
      <c r="AN776" s="9">
        <f t="shared" si="697"/>
        <v>45652</v>
      </c>
      <c r="AO776" s="9">
        <f t="shared" si="698"/>
        <v>45651</v>
      </c>
      <c r="AP776" s="9"/>
      <c r="AQ776" s="2">
        <f t="shared" si="688"/>
        <v>-1</v>
      </c>
      <c r="AR776" s="12">
        <f t="shared" si="699"/>
        <v>-1</v>
      </c>
      <c r="AS776" t="s">
        <v>5567</v>
      </c>
      <c r="AT776" t="str">
        <f t="shared" si="700"/>
        <v>생산완료(-1)</v>
      </c>
    </row>
    <row r="777" spans="2:46" x14ac:dyDescent="0.3">
      <c r="B777" s="2" t="s">
        <v>5415</v>
      </c>
      <c r="C777" s="7">
        <v>-3</v>
      </c>
      <c r="D777" s="2" t="s">
        <v>5421</v>
      </c>
      <c r="E777" s="2" t="s">
        <v>5451</v>
      </c>
      <c r="F777" s="2" t="s">
        <v>5408</v>
      </c>
      <c r="G777" s="2"/>
      <c r="H777" s="2" t="s">
        <v>3725</v>
      </c>
      <c r="I777" s="2" t="str">
        <f t="shared" si="691"/>
        <v>20241010-1000162722-인쇄</v>
      </c>
      <c r="J777" s="2" t="str">
        <f t="shared" si="692"/>
        <v>20241010-1000162722-합지</v>
      </c>
      <c r="K777" s="2" t="str">
        <f t="shared" si="693"/>
        <v>20241010-1000162722-분단</v>
      </c>
      <c r="L777" s="2" t="str">
        <f t="shared" si="694"/>
        <v>20241010-1000162722-제대</v>
      </c>
      <c r="M777" s="2" t="str">
        <f>VLOOKUP(H777, '쿼리1'!$A:$R, 17, 0)</f>
        <v>9도-삼진후레쉬-쉐프원 영양만점 반숙 계란프라이 900g(45g*20개)</v>
      </c>
      <c r="N777" s="2" t="str">
        <f>VLOOKUP(H777, '쿼리1'!$A:$P, 15, 0)</f>
        <v>나이론70</v>
      </c>
      <c r="O777" s="2">
        <v>1000162722</v>
      </c>
      <c r="P777" s="2" t="str">
        <f>VLOOKUP(H777, '쿼리1'!$A:$R, 17, 0)</f>
        <v>9도-삼진후레쉬-쉐프원 영양만점 반숙 계란프라이 900g(45g*20개)</v>
      </c>
      <c r="Q777" s="4">
        <f>VLOOKUP(H777, '쿼리1'!$A:$U, 20, 0)</f>
        <v>96</v>
      </c>
      <c r="R777" s="2" t="s">
        <v>31</v>
      </c>
      <c r="S777" s="2" t="s">
        <v>31</v>
      </c>
      <c r="T777" s="2" t="s">
        <v>31</v>
      </c>
      <c r="U777" s="2" t="s">
        <v>5397</v>
      </c>
      <c r="V777" s="3">
        <v>45581</v>
      </c>
      <c r="W777" s="3">
        <v>45586</v>
      </c>
      <c r="X777" s="6" t="str">
        <f t="shared" si="701"/>
        <v>+5</v>
      </c>
      <c r="Y777" s="3">
        <v>45586</v>
      </c>
      <c r="Z777" s="3">
        <v>45590</v>
      </c>
      <c r="AA777" s="6" t="str">
        <f t="shared" si="685"/>
        <v>+4</v>
      </c>
      <c r="AB777" s="3">
        <v>45587</v>
      </c>
      <c r="AC777" s="3">
        <v>45590</v>
      </c>
      <c r="AD777" s="6" t="str">
        <f t="shared" si="702"/>
        <v>+3</v>
      </c>
      <c r="AE777" s="2" t="s">
        <v>5388</v>
      </c>
      <c r="AF777" s="2" t="s">
        <v>5388</v>
      </c>
      <c r="AG777" s="2" t="str">
        <f>IFERROR(AF777-AE777, "X")</f>
        <v>X</v>
      </c>
      <c r="AH777" s="3">
        <v>45590</v>
      </c>
      <c r="AI777" s="3">
        <f t="shared" si="703"/>
        <v>45587</v>
      </c>
      <c r="AJ777" s="3"/>
      <c r="AK777" s="2">
        <f t="shared" si="695"/>
        <v>-3</v>
      </c>
      <c r="AL777" s="2" t="s">
        <v>5567</v>
      </c>
      <c r="AM777" s="2" t="str">
        <f t="shared" si="696"/>
        <v>생산완료(-3)</v>
      </c>
      <c r="AN777" s="9">
        <f t="shared" si="697"/>
        <v>45649</v>
      </c>
      <c r="AO777" s="9">
        <f t="shared" si="698"/>
        <v>45644</v>
      </c>
      <c r="AP777" s="9"/>
      <c r="AQ777" s="2">
        <f t="shared" si="688"/>
        <v>-5</v>
      </c>
      <c r="AR777" s="12">
        <f t="shared" si="699"/>
        <v>-5</v>
      </c>
      <c r="AS777" t="s">
        <v>5567</v>
      </c>
      <c r="AT777" t="str">
        <f t="shared" si="700"/>
        <v>생산완료(-5)</v>
      </c>
    </row>
    <row r="778" spans="2:46" x14ac:dyDescent="0.3">
      <c r="B778" s="2" t="s">
        <v>5424</v>
      </c>
      <c r="C778" s="7">
        <v>2</v>
      </c>
      <c r="D778" s="2"/>
      <c r="E778" s="2" t="s">
        <v>5406</v>
      </c>
      <c r="F778" s="2"/>
      <c r="G778" s="2" t="s">
        <v>5416</v>
      </c>
      <c r="H778" s="2" t="s">
        <v>1901</v>
      </c>
      <c r="I778" s="2" t="str">
        <f t="shared" si="691"/>
        <v>20241010-1000163997-인쇄</v>
      </c>
      <c r="J778" s="2" t="str">
        <f t="shared" si="692"/>
        <v>20241010-1000163997-합지</v>
      </c>
      <c r="K778" s="2" t="str">
        <f t="shared" si="693"/>
        <v>20241010-1000163997-분단</v>
      </c>
      <c r="L778" s="2" t="str">
        <f t="shared" si="694"/>
        <v>20241010-1000163997-제대</v>
      </c>
      <c r="M778" s="2" t="str">
        <f>VLOOKUP(H778, '쿼리1'!$A:$R, 17, 0)</f>
        <v>무지</v>
      </c>
      <c r="N778" s="2" t="str">
        <f>VLOOKUP(H778, '쿼리1'!$A:$P, 15, 0)</f>
        <v>나이론70</v>
      </c>
      <c r="O778" s="2">
        <v>1000163997</v>
      </c>
      <c r="P778" s="2" t="str">
        <f>VLOOKUP(H778, '쿼리1'!$A:$R, 17, 0)</f>
        <v>무지</v>
      </c>
      <c r="Q778" s="4">
        <f>VLOOKUP(H778, '쿼리1'!$A:$U, 20, 0)</f>
        <v>33333</v>
      </c>
      <c r="R778" s="2" t="s">
        <v>5397</v>
      </c>
      <c r="S778" s="2" t="s">
        <v>31</v>
      </c>
      <c r="T778" s="2" t="s">
        <v>5397</v>
      </c>
      <c r="U778" s="2" t="s">
        <v>31</v>
      </c>
      <c r="V778" s="2" t="s">
        <v>5388</v>
      </c>
      <c r="W778" s="3" t="s">
        <v>5388</v>
      </c>
      <c r="X778" s="6" t="str">
        <f>IFERROR(W778-V778, "X")</f>
        <v>X</v>
      </c>
      <c r="Y778" s="3">
        <v>45586</v>
      </c>
      <c r="Z778" s="3">
        <v>45581</v>
      </c>
      <c r="AA778" s="6">
        <f t="shared" si="685"/>
        <v>-5</v>
      </c>
      <c r="AB778" s="3" t="s">
        <v>5388</v>
      </c>
      <c r="AC778" s="2" t="s">
        <v>5388</v>
      </c>
      <c r="AD778" s="6" t="str">
        <f>IFERROR(AC778-AB778, "X")</f>
        <v>X</v>
      </c>
      <c r="AE778" s="3">
        <v>45588</v>
      </c>
      <c r="AF778" s="3">
        <v>45586</v>
      </c>
      <c r="AG778" s="2">
        <f t="shared" ref="AG778:AG779" si="704">IFERROR(IF(AF778-AE778&gt;0, "+" &amp; (AF778-AE778), AF778-AE778), "X")</f>
        <v>-2</v>
      </c>
      <c r="AH778" s="3">
        <v>45586</v>
      </c>
      <c r="AI778" s="3">
        <f t="shared" ref="AI778:AI779" si="705">AE778</f>
        <v>45588</v>
      </c>
      <c r="AJ778" s="3"/>
      <c r="AK778" s="2" t="str">
        <f t="shared" si="695"/>
        <v>+2</v>
      </c>
      <c r="AL778" s="2" t="s">
        <v>5567</v>
      </c>
      <c r="AM778" s="2" t="str">
        <f t="shared" si="696"/>
        <v>생산완료(+2)</v>
      </c>
      <c r="AN778" s="9">
        <f t="shared" si="697"/>
        <v>45586</v>
      </c>
      <c r="AO778" s="9">
        <f t="shared" si="698"/>
        <v>45588</v>
      </c>
      <c r="AP778" s="9"/>
      <c r="AQ778" s="2">
        <f t="shared" si="688"/>
        <v>2</v>
      </c>
      <c r="AR778" s="12" t="str">
        <f t="shared" si="699"/>
        <v>+2</v>
      </c>
      <c r="AS778" t="s">
        <v>5567</v>
      </c>
      <c r="AT778" t="str">
        <f t="shared" si="700"/>
        <v>생산완료(+2)</v>
      </c>
    </row>
    <row r="779" spans="2:46" x14ac:dyDescent="0.3">
      <c r="B779" s="2" t="s">
        <v>5424</v>
      </c>
      <c r="C779" s="7">
        <v>2</v>
      </c>
      <c r="D779" s="2" t="s">
        <v>5405</v>
      </c>
      <c r="E779" s="2" t="s">
        <v>5409</v>
      </c>
      <c r="F779" s="2"/>
      <c r="G779" s="2" t="s">
        <v>5416</v>
      </c>
      <c r="H779" s="2" t="s">
        <v>2856</v>
      </c>
      <c r="I779" s="2" t="str">
        <f t="shared" si="691"/>
        <v>20241010-1000165711-인쇄</v>
      </c>
      <c r="J779" s="2" t="str">
        <f t="shared" si="692"/>
        <v>20241010-1000165711-합지</v>
      </c>
      <c r="K779" s="2" t="str">
        <f t="shared" si="693"/>
        <v>20241010-1000165711-분단</v>
      </c>
      <c r="L779" s="2" t="str">
        <f t="shared" si="694"/>
        <v>20241010-1000165711-제대</v>
      </c>
      <c r="M779" s="2" t="str">
        <f>VLOOKUP(H779, '쿼리1'!$A:$R, 17, 0)</f>
        <v>1도-국내산 무청시래기1kg (250)</v>
      </c>
      <c r="N779" s="2" t="str">
        <f>VLOOKUP(H779, '쿼리1'!$A:$P, 15, 0)</f>
        <v>나이론70</v>
      </c>
      <c r="O779" s="2">
        <v>1000165711</v>
      </c>
      <c r="P779" s="2" t="str">
        <f>VLOOKUP(H779, '쿼리1'!$A:$R, 17, 0)</f>
        <v>1도-국내산 무청시래기1kg (250)</v>
      </c>
      <c r="Q779" s="4">
        <f>VLOOKUP(H779, '쿼리1'!$A:$U, 20, 0)</f>
        <v>48000</v>
      </c>
      <c r="R779" s="2" t="s">
        <v>31</v>
      </c>
      <c r="S779" s="2" t="s">
        <v>31</v>
      </c>
      <c r="T779" s="2" t="s">
        <v>5397</v>
      </c>
      <c r="U779" s="2" t="s">
        <v>31</v>
      </c>
      <c r="V779" s="3">
        <v>45581</v>
      </c>
      <c r="W779" s="3">
        <v>45580</v>
      </c>
      <c r="X779" s="6">
        <f t="shared" ref="X779:X781" si="706">IFERROR(IF(W779-V779&gt;0, "+" &amp; (W779-V779), W779-V779), "X")</f>
        <v>-1</v>
      </c>
      <c r="Y779" s="3">
        <v>45586</v>
      </c>
      <c r="Z779" s="3">
        <v>45586</v>
      </c>
      <c r="AA779" s="6">
        <f t="shared" si="685"/>
        <v>0</v>
      </c>
      <c r="AB779" s="3" t="s">
        <v>5388</v>
      </c>
      <c r="AC779" s="2" t="s">
        <v>5388</v>
      </c>
      <c r="AD779" s="6" t="str">
        <f>IFERROR(AC779-AB779, "X")</f>
        <v>X</v>
      </c>
      <c r="AE779" s="3">
        <v>45588</v>
      </c>
      <c r="AF779" s="3">
        <v>45586</v>
      </c>
      <c r="AG779" s="2">
        <f t="shared" si="704"/>
        <v>-2</v>
      </c>
      <c r="AH779" s="3">
        <v>45586</v>
      </c>
      <c r="AI779" s="3">
        <f t="shared" si="705"/>
        <v>45588</v>
      </c>
      <c r="AJ779" s="3"/>
      <c r="AK779" s="2" t="str">
        <f t="shared" si="695"/>
        <v>+2</v>
      </c>
      <c r="AL779" s="2" t="s">
        <v>5567</v>
      </c>
      <c r="AM779" s="2" t="str">
        <f t="shared" si="696"/>
        <v>생산완료(+2)</v>
      </c>
      <c r="AN779" s="9">
        <f t="shared" si="697"/>
        <v>45652</v>
      </c>
      <c r="AO779" s="9">
        <f t="shared" si="698"/>
        <v>45653</v>
      </c>
      <c r="AP779" s="9"/>
      <c r="AQ779" s="2">
        <f t="shared" si="688"/>
        <v>1</v>
      </c>
      <c r="AR779" s="12" t="str">
        <f t="shared" si="699"/>
        <v>+1</v>
      </c>
      <c r="AS779" t="s">
        <v>5567</v>
      </c>
      <c r="AT779" t="str">
        <f t="shared" si="700"/>
        <v>생산완료(+1)</v>
      </c>
    </row>
    <row r="780" spans="2:46" x14ac:dyDescent="0.3">
      <c r="B780" s="2" t="s">
        <v>5451</v>
      </c>
      <c r="C780" s="7">
        <v>4</v>
      </c>
      <c r="D780" s="2" t="s">
        <v>5409</v>
      </c>
      <c r="E780" s="2" t="s">
        <v>5415</v>
      </c>
      <c r="F780" s="2" t="s">
        <v>5418</v>
      </c>
      <c r="G780" s="2"/>
      <c r="H780" s="2" t="s">
        <v>2543</v>
      </c>
      <c r="I780" s="2" t="str">
        <f t="shared" si="691"/>
        <v>20241010-1000166216-인쇄</v>
      </c>
      <c r="J780" s="2" t="str">
        <f t="shared" si="692"/>
        <v>20241010-1000166216-합지</v>
      </c>
      <c r="K780" s="2" t="str">
        <f t="shared" si="693"/>
        <v>20241010-1000166216-분단</v>
      </c>
      <c r="L780" s="2" t="str">
        <f t="shared" si="694"/>
        <v>20241010-1000166216-제대</v>
      </c>
      <c r="M780" s="2" t="str">
        <f>VLOOKUP(H780, '쿼리1'!$A:$R, 17, 0)</f>
        <v>1도-조선칼국수1kg-아이마크</v>
      </c>
      <c r="N780" s="2" t="str">
        <f>VLOOKUP(H780, '쿼리1'!$A:$P, 15, 0)</f>
        <v>패트80</v>
      </c>
      <c r="O780" s="2">
        <v>1000166216</v>
      </c>
      <c r="P780" s="2" t="str">
        <f>VLOOKUP(H780, '쿼리1'!$A:$R, 17, 0)</f>
        <v>1도-조선칼국수1kg-아이마크</v>
      </c>
      <c r="Q780" s="4">
        <f>VLOOKUP(H780, '쿼리1'!$A:$U, 20, 0)</f>
        <v>24</v>
      </c>
      <c r="R780" s="2" t="s">
        <v>31</v>
      </c>
      <c r="S780" s="2" t="s">
        <v>31</v>
      </c>
      <c r="T780" s="2" t="s">
        <v>31</v>
      </c>
      <c r="U780" s="2" t="s">
        <v>5397</v>
      </c>
      <c r="V780" s="3">
        <v>45581</v>
      </c>
      <c r="W780" s="3">
        <v>45581</v>
      </c>
      <c r="X780" s="6">
        <f t="shared" si="706"/>
        <v>0</v>
      </c>
      <c r="Y780" s="3">
        <v>45586</v>
      </c>
      <c r="Z780" s="3">
        <v>45583</v>
      </c>
      <c r="AA780" s="6">
        <f t="shared" si="685"/>
        <v>-3</v>
      </c>
      <c r="AB780" s="3">
        <v>45587</v>
      </c>
      <c r="AC780" s="3">
        <v>45583</v>
      </c>
      <c r="AD780" s="6">
        <f>IFERROR(IF(AC780-AB780&gt;0, "+" &amp; (AC780-AB780), AC780-AB780), "X")</f>
        <v>-4</v>
      </c>
      <c r="AE780" s="2" t="s">
        <v>5388</v>
      </c>
      <c r="AF780" s="2" t="s">
        <v>5388</v>
      </c>
      <c r="AG780" s="2" t="str">
        <f>IFERROR(AF780-AE780, "X")</f>
        <v>X</v>
      </c>
      <c r="AH780" s="3">
        <v>45583</v>
      </c>
      <c r="AI780" s="3">
        <f>AB780</f>
        <v>45587</v>
      </c>
      <c r="AJ780" s="3"/>
      <c r="AK780" s="2" t="str">
        <f t="shared" si="695"/>
        <v>+4</v>
      </c>
      <c r="AL780" s="2" t="s">
        <v>5567</v>
      </c>
      <c r="AM780" s="2" t="str">
        <f t="shared" si="696"/>
        <v>생산완료(+4)</v>
      </c>
      <c r="AN780" s="9">
        <f t="shared" si="697"/>
        <v>45583</v>
      </c>
      <c r="AO780" s="9">
        <f t="shared" si="698"/>
        <v>45587</v>
      </c>
      <c r="AP780" s="9"/>
      <c r="AQ780" s="2">
        <f t="shared" si="688"/>
        <v>4</v>
      </c>
      <c r="AR780" s="12" t="str">
        <f t="shared" si="699"/>
        <v>+4</v>
      </c>
      <c r="AS780" t="s">
        <v>5567</v>
      </c>
      <c r="AT780" t="str">
        <f t="shared" si="700"/>
        <v>생산완료(+4)</v>
      </c>
    </row>
    <row r="781" spans="2:46" x14ac:dyDescent="0.3">
      <c r="B781" s="2" t="s">
        <v>5405</v>
      </c>
      <c r="C781" s="7">
        <v>-1</v>
      </c>
      <c r="D781" s="2" t="s">
        <v>5405</v>
      </c>
      <c r="E781" s="2" t="s">
        <v>5483</v>
      </c>
      <c r="F781" s="2"/>
      <c r="G781" s="2" t="s">
        <v>5412</v>
      </c>
      <c r="H781" s="2" t="s">
        <v>3101</v>
      </c>
      <c r="I781" s="2" t="str">
        <f t="shared" si="691"/>
        <v>20241010-1000167792-인쇄</v>
      </c>
      <c r="J781" s="2" t="str">
        <f t="shared" si="692"/>
        <v>20241010-1000167792-합지</v>
      </c>
      <c r="K781" s="2" t="str">
        <f t="shared" si="693"/>
        <v>20241010-1000167792-분단</v>
      </c>
      <c r="L781" s="2" t="str">
        <f t="shared" si="694"/>
        <v>20241010-1000167792-제대</v>
      </c>
      <c r="M781" s="2" t="str">
        <f>VLOOKUP(H781, '쿼리1'!$A:$R, 17, 0)</f>
        <v>4도-현대푸드-몸통 건오징어 130g</v>
      </c>
      <c r="N781" s="2" t="str">
        <f>VLOOKUP(H781, '쿼리1'!$A:$P, 15, 0)</f>
        <v>나이론(투명)110</v>
      </c>
      <c r="O781" s="2">
        <v>1000167792</v>
      </c>
      <c r="P781" s="2" t="str">
        <f>VLOOKUP(H781, '쿼리1'!$A:$R, 17, 0)</f>
        <v>4도-현대푸드-몸통 건오징어 130g</v>
      </c>
      <c r="Q781" s="4">
        <f>VLOOKUP(H781, '쿼리1'!$A:$U, 20, 0)</f>
        <v>30000</v>
      </c>
      <c r="R781" s="2" t="s">
        <v>31</v>
      </c>
      <c r="S781" s="2" t="s">
        <v>31</v>
      </c>
      <c r="T781" s="2" t="s">
        <v>5397</v>
      </c>
      <c r="U781" s="2" t="s">
        <v>31</v>
      </c>
      <c r="V781" s="3">
        <v>45581</v>
      </c>
      <c r="W781" s="3">
        <v>45580</v>
      </c>
      <c r="X781" s="6">
        <f t="shared" si="706"/>
        <v>-1</v>
      </c>
      <c r="Y781" s="3">
        <v>45586</v>
      </c>
      <c r="Z781" s="3">
        <v>45575</v>
      </c>
      <c r="AA781" s="6">
        <f t="shared" si="685"/>
        <v>-11</v>
      </c>
      <c r="AB781" s="3" t="s">
        <v>5388</v>
      </c>
      <c r="AC781" s="2" t="s">
        <v>5388</v>
      </c>
      <c r="AD781" s="6" t="str">
        <f>IFERROR(AC781-AB781, "X")</f>
        <v>X</v>
      </c>
      <c r="AE781" s="3">
        <v>45588</v>
      </c>
      <c r="AF781" s="3">
        <v>45589</v>
      </c>
      <c r="AG781" s="2" t="str">
        <f t="shared" ref="AG781:AG782" si="707">IFERROR(IF(AF781-AE781&gt;0, "+" &amp; (AF781-AE781), AF781-AE781), "X")</f>
        <v>+1</v>
      </c>
      <c r="AH781" s="3">
        <v>45589</v>
      </c>
      <c r="AI781" s="3">
        <f t="shared" ref="AI781:AI782" si="708">AE781</f>
        <v>45588</v>
      </c>
      <c r="AJ781" s="3"/>
      <c r="AK781" s="2">
        <f t="shared" si="695"/>
        <v>-1</v>
      </c>
      <c r="AL781" s="2" t="s">
        <v>5567</v>
      </c>
      <c r="AM781" s="2" t="str">
        <f t="shared" si="696"/>
        <v>생산완료(-1)</v>
      </c>
      <c r="AN781" s="9">
        <f t="shared" si="697"/>
        <v>45653</v>
      </c>
      <c r="AO781" s="9">
        <f t="shared" si="698"/>
        <v>45656</v>
      </c>
      <c r="AP781" s="9"/>
      <c r="AQ781" s="2">
        <f t="shared" si="688"/>
        <v>3</v>
      </c>
      <c r="AR781" s="12" t="str">
        <f t="shared" si="699"/>
        <v>+3</v>
      </c>
      <c r="AS781" t="s">
        <v>5567</v>
      </c>
      <c r="AT781" t="str">
        <f t="shared" si="700"/>
        <v>생산완료(+3)</v>
      </c>
    </row>
    <row r="782" spans="2:46" x14ac:dyDescent="0.3">
      <c r="B782" s="2" t="s">
        <v>5412</v>
      </c>
      <c r="C782" s="7">
        <v>1</v>
      </c>
      <c r="D782" s="2"/>
      <c r="E782" s="2" t="s">
        <v>5407</v>
      </c>
      <c r="F782" s="2"/>
      <c r="G782" s="2" t="s">
        <v>5405</v>
      </c>
      <c r="H782" s="2" t="s">
        <v>4899</v>
      </c>
      <c r="I782" s="2" t="str">
        <f t="shared" si="691"/>
        <v>20241010-1000168606-인쇄</v>
      </c>
      <c r="J782" s="2" t="str">
        <f t="shared" si="692"/>
        <v>20241010-1000168606-합지</v>
      </c>
      <c r="K782" s="2" t="str">
        <f t="shared" si="693"/>
        <v>20241010-1000168606-분단</v>
      </c>
      <c r="L782" s="2" t="str">
        <f t="shared" si="694"/>
        <v>20241010-1000168606-제대</v>
      </c>
      <c r="M782" s="2" t="str">
        <f>VLOOKUP(H782, '쿼리1'!$A:$R, 17, 0)</f>
        <v>무지</v>
      </c>
      <c r="N782" s="2" t="str">
        <f>VLOOKUP(H782, '쿼리1'!$A:$P, 15, 0)</f>
        <v>나이론60</v>
      </c>
      <c r="O782" s="2">
        <v>1000168606</v>
      </c>
      <c r="P782" s="2" t="str">
        <f>VLOOKUP(H782, '쿼리1'!$A:$R, 17, 0)</f>
        <v>무지</v>
      </c>
      <c r="Q782" s="4">
        <f>VLOOKUP(H782, '쿼리1'!$A:$U, 20, 0)</f>
        <v>48000</v>
      </c>
      <c r="R782" s="2" t="s">
        <v>5397</v>
      </c>
      <c r="S782" s="2" t="s">
        <v>31</v>
      </c>
      <c r="T782" s="2" t="s">
        <v>5397</v>
      </c>
      <c r="U782" s="2" t="s">
        <v>31</v>
      </c>
      <c r="V782" s="2" t="s">
        <v>5388</v>
      </c>
      <c r="W782" s="3" t="s">
        <v>5388</v>
      </c>
      <c r="X782" s="6" t="str">
        <f>IFERROR(W782-V782, "X")</f>
        <v>X</v>
      </c>
      <c r="Y782" s="3">
        <v>45586</v>
      </c>
      <c r="Z782" s="3">
        <v>45580</v>
      </c>
      <c r="AA782" s="6">
        <f t="shared" si="685"/>
        <v>-6</v>
      </c>
      <c r="AB782" s="3" t="s">
        <v>5388</v>
      </c>
      <c r="AC782" s="2" t="s">
        <v>5388</v>
      </c>
      <c r="AD782" s="6" t="str">
        <f>IFERROR(AC782-AB782, "X")</f>
        <v>X</v>
      </c>
      <c r="AE782" s="3">
        <v>45588</v>
      </c>
      <c r="AF782" s="3">
        <v>45587</v>
      </c>
      <c r="AG782" s="2">
        <f t="shared" si="707"/>
        <v>-1</v>
      </c>
      <c r="AH782" s="3">
        <v>45587</v>
      </c>
      <c r="AI782" s="3">
        <f t="shared" si="708"/>
        <v>45588</v>
      </c>
      <c r="AJ782" s="3"/>
      <c r="AK782" s="2" t="str">
        <f t="shared" si="695"/>
        <v>+1</v>
      </c>
      <c r="AL782" s="2" t="s">
        <v>5567</v>
      </c>
      <c r="AM782" s="2" t="str">
        <f t="shared" si="696"/>
        <v>생산완료(+1)</v>
      </c>
      <c r="AN782" s="9">
        <f t="shared" si="697"/>
        <v>45587</v>
      </c>
      <c r="AO782" s="9">
        <f t="shared" si="698"/>
        <v>45588</v>
      </c>
      <c r="AP782" s="9"/>
      <c r="AQ782" s="2">
        <f t="shared" si="688"/>
        <v>1</v>
      </c>
      <c r="AR782" s="12" t="str">
        <f t="shared" si="699"/>
        <v>+1</v>
      </c>
      <c r="AS782" t="s">
        <v>5567</v>
      </c>
      <c r="AT782" t="str">
        <f t="shared" si="700"/>
        <v>생산완료(+1)</v>
      </c>
    </row>
    <row r="783" spans="2:46" x14ac:dyDescent="0.3">
      <c r="B783" s="2" t="s">
        <v>5412</v>
      </c>
      <c r="C783" s="7">
        <v>1</v>
      </c>
      <c r="D783" s="2" t="s">
        <v>5424</v>
      </c>
      <c r="E783" s="2" t="s">
        <v>5409</v>
      </c>
      <c r="F783" s="2" t="s">
        <v>5405</v>
      </c>
      <c r="G783" s="2"/>
      <c r="H783" s="2" t="s">
        <v>4318</v>
      </c>
      <c r="I783" s="2" t="str">
        <f t="shared" si="691"/>
        <v>20241010-1000168988-인쇄</v>
      </c>
      <c r="J783" s="2" t="str">
        <f t="shared" si="692"/>
        <v>20241010-1000168988-합지</v>
      </c>
      <c r="K783" s="2" t="str">
        <f t="shared" si="693"/>
        <v>20241010-1000168988-분단</v>
      </c>
      <c r="L783" s="2" t="str">
        <f t="shared" si="694"/>
        <v>20241010-1000168988-제대</v>
      </c>
      <c r="M783" s="2" t="str">
        <f>VLOOKUP(H783, '쿼리1'!$A:$R, 17, 0)</f>
        <v>8도-(주)조이푸드-백종원 군대버거 190g(420kcl)</v>
      </c>
      <c r="N783" s="2" t="str">
        <f>VLOOKUP(H783, '쿼리1'!$A:$P, 15, 0)</f>
        <v>오씨피피(투명)50</v>
      </c>
      <c r="O783" s="2">
        <v>1000168988</v>
      </c>
      <c r="P783" s="2" t="str">
        <f>VLOOKUP(H783, '쿼리1'!$A:$R, 17, 0)</f>
        <v>8도-(주)조이푸드-백종원 군대버거 190g(420kcl)</v>
      </c>
      <c r="Q783" s="4">
        <f>VLOOKUP(H783, '쿼리1'!$A:$U, 20, 0)</f>
        <v>24</v>
      </c>
      <c r="R783" s="2" t="s">
        <v>31</v>
      </c>
      <c r="S783" s="2" t="s">
        <v>31</v>
      </c>
      <c r="T783" s="2" t="s">
        <v>31</v>
      </c>
      <c r="U783" s="2" t="s">
        <v>5397</v>
      </c>
      <c r="V783" s="3">
        <v>45581</v>
      </c>
      <c r="W783" s="3">
        <v>45583</v>
      </c>
      <c r="X783" s="6" t="str">
        <f t="shared" ref="X783:X790" si="709">IFERROR(IF(W783-V783&gt;0, "+" &amp; (W783-V783), W783-V783), "X")</f>
        <v>+2</v>
      </c>
      <c r="Y783" s="3">
        <v>45586</v>
      </c>
      <c r="Z783" s="3">
        <v>45586</v>
      </c>
      <c r="AA783" s="6">
        <f t="shared" si="685"/>
        <v>0</v>
      </c>
      <c r="AB783" s="3">
        <v>45587</v>
      </c>
      <c r="AC783" s="3">
        <v>45586</v>
      </c>
      <c r="AD783" s="6">
        <f t="shared" ref="AD783:AD786" si="710">IFERROR(IF(AC783-AB783&gt;0, "+" &amp; (AC783-AB783), AC783-AB783), "X")</f>
        <v>-1</v>
      </c>
      <c r="AE783" s="2" t="s">
        <v>5388</v>
      </c>
      <c r="AF783" s="2" t="s">
        <v>5388</v>
      </c>
      <c r="AG783" s="2" t="str">
        <f>IFERROR(AF783-AE783, "X")</f>
        <v>X</v>
      </c>
      <c r="AH783" s="3">
        <v>45586</v>
      </c>
      <c r="AI783" s="3">
        <f t="shared" ref="AI783:AI786" si="711">AB783</f>
        <v>45587</v>
      </c>
      <c r="AJ783" s="3"/>
      <c r="AK783" s="2" t="str">
        <f t="shared" si="695"/>
        <v>+1</v>
      </c>
      <c r="AL783" s="2" t="s">
        <v>5567</v>
      </c>
      <c r="AM783" s="2" t="str">
        <f t="shared" si="696"/>
        <v>생산완료(+1)</v>
      </c>
      <c r="AN783" s="9">
        <f t="shared" si="697"/>
        <v>45586</v>
      </c>
      <c r="AO783" s="9">
        <f t="shared" si="698"/>
        <v>45587</v>
      </c>
      <c r="AP783" s="9"/>
      <c r="AQ783" s="2">
        <f t="shared" si="688"/>
        <v>1</v>
      </c>
      <c r="AR783" s="12" t="str">
        <f t="shared" si="699"/>
        <v>+1</v>
      </c>
      <c r="AS783" t="s">
        <v>5567</v>
      </c>
      <c r="AT783" t="str">
        <f t="shared" si="700"/>
        <v>생산완료(+1)</v>
      </c>
    </row>
    <row r="784" spans="2:46" x14ac:dyDescent="0.3">
      <c r="B784" s="2" t="s">
        <v>5443</v>
      </c>
      <c r="C784" s="7">
        <v>8</v>
      </c>
      <c r="D784" s="2" t="s">
        <v>5406</v>
      </c>
      <c r="E784" s="2" t="s">
        <v>5436</v>
      </c>
      <c r="F784" s="2" t="s">
        <v>5439</v>
      </c>
      <c r="G784" s="2"/>
      <c r="H784" s="2" t="s">
        <v>4292</v>
      </c>
      <c r="I784" s="2" t="str">
        <f t="shared" si="691"/>
        <v>20241010-1000169116-인쇄</v>
      </c>
      <c r="J784" s="2" t="str">
        <f t="shared" si="692"/>
        <v>20241010-1000169116-합지</v>
      </c>
      <c r="K784" s="2" t="str">
        <f t="shared" si="693"/>
        <v>20241010-1000169116-분단</v>
      </c>
      <c r="L784" s="2" t="str">
        <f t="shared" si="694"/>
        <v>20241010-1000169116-제대</v>
      </c>
      <c r="M784" s="2" t="str">
        <f>VLOOKUP(H784, '쿼리1'!$A:$R, 17, 0)</f>
        <v>7도-(주)조이푸드-블랙페퍼버거</v>
      </c>
      <c r="N784" s="2" t="str">
        <f>VLOOKUP(H784, '쿼리1'!$A:$P, 15, 0)</f>
        <v>오씨피피(투명)50</v>
      </c>
      <c r="O784" s="2">
        <v>1000169116</v>
      </c>
      <c r="P784" s="2" t="str">
        <f>VLOOKUP(H784, '쿼리1'!$A:$R, 17, 0)</f>
        <v>7도-(주)조이푸드-블랙페퍼버거</v>
      </c>
      <c r="Q784" s="4">
        <f>VLOOKUP(H784, '쿼리1'!$A:$U, 20, 0)</f>
        <v>24</v>
      </c>
      <c r="R784" s="2" t="s">
        <v>31</v>
      </c>
      <c r="S784" s="2" t="s">
        <v>31</v>
      </c>
      <c r="T784" s="2" t="s">
        <v>31</v>
      </c>
      <c r="U784" s="2" t="s">
        <v>5397</v>
      </c>
      <c r="V784" s="3">
        <v>45581</v>
      </c>
      <c r="W784" s="3">
        <v>45576</v>
      </c>
      <c r="X784" s="6">
        <f t="shared" si="709"/>
        <v>-5</v>
      </c>
      <c r="Y784" s="3">
        <v>45586</v>
      </c>
      <c r="Z784" s="3">
        <v>45579</v>
      </c>
      <c r="AA784" s="6">
        <f t="shared" si="685"/>
        <v>-7</v>
      </c>
      <c r="AB784" s="3">
        <v>45587</v>
      </c>
      <c r="AC784" s="3">
        <v>45579</v>
      </c>
      <c r="AD784" s="6">
        <f t="shared" si="710"/>
        <v>-8</v>
      </c>
      <c r="AE784" s="2" t="s">
        <v>5388</v>
      </c>
      <c r="AF784" s="2" t="s">
        <v>5388</v>
      </c>
      <c r="AG784" s="2" t="str">
        <f>IFERROR(AF784-AE784, "X")</f>
        <v>X</v>
      </c>
      <c r="AH784" s="3">
        <v>45579</v>
      </c>
      <c r="AI784" s="3">
        <f t="shared" si="711"/>
        <v>45587</v>
      </c>
      <c r="AJ784" s="3"/>
      <c r="AK784" s="2" t="str">
        <f t="shared" si="695"/>
        <v>+8</v>
      </c>
      <c r="AL784" s="2" t="s">
        <v>5567</v>
      </c>
      <c r="AM784" s="2" t="str">
        <f t="shared" si="696"/>
        <v>생산완료(+8)</v>
      </c>
      <c r="AN784" s="9">
        <f t="shared" si="697"/>
        <v>45601</v>
      </c>
      <c r="AO784" s="9">
        <f t="shared" si="698"/>
        <v>45604</v>
      </c>
      <c r="AP784" s="9"/>
      <c r="AQ784" s="2">
        <f t="shared" si="688"/>
        <v>3</v>
      </c>
      <c r="AR784" s="12" t="str">
        <f t="shared" si="699"/>
        <v>+3</v>
      </c>
      <c r="AS784" t="s">
        <v>5567</v>
      </c>
      <c r="AT784" t="str">
        <f t="shared" si="700"/>
        <v>생산완료(+3)</v>
      </c>
    </row>
    <row r="785" spans="2:46" x14ac:dyDescent="0.3">
      <c r="B785" s="2" t="s">
        <v>5469</v>
      </c>
      <c r="C785" s="7">
        <v>-34</v>
      </c>
      <c r="D785" s="2" t="s">
        <v>5405</v>
      </c>
      <c r="E785" s="2" t="s">
        <v>5415</v>
      </c>
      <c r="F785" s="2" t="s">
        <v>5498</v>
      </c>
      <c r="G785" s="2"/>
      <c r="H785" s="2" t="s">
        <v>4474</v>
      </c>
      <c r="I785" s="2" t="str">
        <f t="shared" si="691"/>
        <v>20241010-1000169284-인쇄</v>
      </c>
      <c r="J785" s="2" t="str">
        <f t="shared" si="692"/>
        <v>20241010-1000169284-합지</v>
      </c>
      <c r="K785" s="2" t="str">
        <f t="shared" si="693"/>
        <v>20241010-1000169284-분단</v>
      </c>
      <c r="L785" s="2" t="str">
        <f t="shared" si="694"/>
        <v>20241010-1000169284-제대</v>
      </c>
      <c r="M785" s="2" t="str">
        <f>VLOOKUP(H785, '쿼리1'!$A:$R, 17, 0)</f>
        <v>2도-바다숲-한입에 쏙 생감태 6봉</v>
      </c>
      <c r="N785" s="2" t="str">
        <f>VLOOKUP(H785, '쿼리1'!$A:$P, 15, 0)</f>
        <v>오씨피피(투명)40</v>
      </c>
      <c r="O785" s="2">
        <v>1000169284</v>
      </c>
      <c r="P785" s="2" t="str">
        <f>VLOOKUP(H785, '쿼리1'!$A:$R, 17, 0)</f>
        <v>2도-바다숲-한입에 쏙 생감태 6봉</v>
      </c>
      <c r="Q785" s="4">
        <f>VLOOKUP(H785, '쿼리1'!$A:$U, 20, 0)</f>
        <v>16</v>
      </c>
      <c r="R785" s="2" t="s">
        <v>31</v>
      </c>
      <c r="S785" s="2" t="s">
        <v>31</v>
      </c>
      <c r="T785" s="2" t="s">
        <v>31</v>
      </c>
      <c r="U785" s="2" t="s">
        <v>5397</v>
      </c>
      <c r="V785" s="3">
        <v>45581</v>
      </c>
      <c r="W785" s="3">
        <v>45580</v>
      </c>
      <c r="X785" s="6">
        <f t="shared" si="709"/>
        <v>-1</v>
      </c>
      <c r="Y785" s="3">
        <v>45586</v>
      </c>
      <c r="Z785" s="3">
        <v>45583</v>
      </c>
      <c r="AA785" s="6">
        <f t="shared" si="685"/>
        <v>-3</v>
      </c>
      <c r="AB785" s="3">
        <v>45587</v>
      </c>
      <c r="AC785" s="3">
        <v>45621</v>
      </c>
      <c r="AD785" s="6" t="str">
        <f t="shared" si="710"/>
        <v>+34</v>
      </c>
      <c r="AE785" s="2" t="s">
        <v>5388</v>
      </c>
      <c r="AF785" s="2" t="s">
        <v>5388</v>
      </c>
      <c r="AG785" s="2" t="str">
        <f>IFERROR(AF785-AE785, "X")</f>
        <v>X</v>
      </c>
      <c r="AH785" s="3">
        <v>45621</v>
      </c>
      <c r="AI785" s="3">
        <f t="shared" si="711"/>
        <v>45587</v>
      </c>
      <c r="AJ785" s="3"/>
      <c r="AK785" s="2">
        <f t="shared" si="695"/>
        <v>-34</v>
      </c>
      <c r="AL785" s="2" t="s">
        <v>5567</v>
      </c>
      <c r="AM785" s="2" t="str">
        <f t="shared" si="696"/>
        <v>생산완료(-34)</v>
      </c>
      <c r="AN785" s="9">
        <f t="shared" si="697"/>
        <v>45621</v>
      </c>
      <c r="AO785" s="9">
        <f t="shared" si="698"/>
        <v>45587</v>
      </c>
      <c r="AP785" s="9"/>
      <c r="AQ785" s="2">
        <f t="shared" si="688"/>
        <v>-34</v>
      </c>
      <c r="AR785" s="12">
        <f t="shared" si="699"/>
        <v>-34</v>
      </c>
      <c r="AS785" t="s">
        <v>5567</v>
      </c>
      <c r="AT785" t="str">
        <f t="shared" si="700"/>
        <v>생산완료(-34)</v>
      </c>
    </row>
    <row r="786" spans="2:46" x14ac:dyDescent="0.3">
      <c r="B786" s="2" t="s">
        <v>5424</v>
      </c>
      <c r="C786" s="7">
        <v>2</v>
      </c>
      <c r="D786" s="2" t="s">
        <v>5409</v>
      </c>
      <c r="E786" s="2" t="s">
        <v>5405</v>
      </c>
      <c r="F786" s="2" t="s">
        <v>5416</v>
      </c>
      <c r="G786" s="2"/>
      <c r="H786" s="2" t="s">
        <v>4471</v>
      </c>
      <c r="I786" s="2" t="str">
        <f t="shared" si="691"/>
        <v>20241010-1000169287-인쇄</v>
      </c>
      <c r="J786" s="2" t="str">
        <f t="shared" si="692"/>
        <v>20241010-1000169287-합지</v>
      </c>
      <c r="K786" s="2" t="str">
        <f t="shared" si="693"/>
        <v>20241010-1000169287-분단</v>
      </c>
      <c r="L786" s="2" t="str">
        <f t="shared" si="694"/>
        <v>20241010-1000169287-제대</v>
      </c>
      <c r="M786" s="2" t="str">
        <f>VLOOKUP(H786, '쿼리1'!$A:$R, 17, 0)</f>
        <v>2도-바다숲-한입에 쏙 구운감태 6봉</v>
      </c>
      <c r="N786" s="2" t="str">
        <f>VLOOKUP(H786, '쿼리1'!$A:$P, 15, 0)</f>
        <v>오씨피피(투명)40</v>
      </c>
      <c r="O786" s="2">
        <v>1000169287</v>
      </c>
      <c r="P786" s="2" t="str">
        <f>VLOOKUP(H786, '쿼리1'!$A:$R, 17, 0)</f>
        <v>2도-바다숲-한입에 쏙 구운감태 6봉</v>
      </c>
      <c r="Q786" s="4">
        <f>VLOOKUP(H786, '쿼리1'!$A:$U, 20, 0)</f>
        <v>16</v>
      </c>
      <c r="R786" s="2" t="s">
        <v>31</v>
      </c>
      <c r="S786" s="2" t="s">
        <v>31</v>
      </c>
      <c r="T786" s="2" t="s">
        <v>31</v>
      </c>
      <c r="U786" s="2" t="s">
        <v>5397</v>
      </c>
      <c r="V786" s="3">
        <v>45581</v>
      </c>
      <c r="W786" s="3">
        <v>45581</v>
      </c>
      <c r="X786" s="6">
        <f t="shared" si="709"/>
        <v>0</v>
      </c>
      <c r="Y786" s="3">
        <v>45586</v>
      </c>
      <c r="Z786" s="3">
        <v>45585</v>
      </c>
      <c r="AA786" s="6">
        <f t="shared" si="685"/>
        <v>-1</v>
      </c>
      <c r="AB786" s="3">
        <v>45587</v>
      </c>
      <c r="AC786" s="3">
        <v>45585</v>
      </c>
      <c r="AD786" s="6">
        <f t="shared" si="710"/>
        <v>-2</v>
      </c>
      <c r="AE786" s="2" t="s">
        <v>5388</v>
      </c>
      <c r="AF786" s="2" t="s">
        <v>5388</v>
      </c>
      <c r="AG786" s="2" t="str">
        <f>IFERROR(AF786-AE786, "X")</f>
        <v>X</v>
      </c>
      <c r="AH786" s="3">
        <v>45585</v>
      </c>
      <c r="AI786" s="3">
        <f t="shared" si="711"/>
        <v>45587</v>
      </c>
      <c r="AJ786" s="3"/>
      <c r="AK786" s="2" t="str">
        <f t="shared" si="695"/>
        <v>+2</v>
      </c>
      <c r="AL786" s="2" t="s">
        <v>5567</v>
      </c>
      <c r="AM786" s="2" t="str">
        <f t="shared" si="696"/>
        <v>생산완료(+2)</v>
      </c>
      <c r="AN786" s="9">
        <f t="shared" si="697"/>
        <v>45585</v>
      </c>
      <c r="AO786" s="9">
        <f t="shared" si="698"/>
        <v>45587</v>
      </c>
      <c r="AP786" s="9"/>
      <c r="AQ786" s="2">
        <f t="shared" si="688"/>
        <v>2</v>
      </c>
      <c r="AR786" s="12" t="str">
        <f t="shared" si="699"/>
        <v>+2</v>
      </c>
      <c r="AS786" t="s">
        <v>5567</v>
      </c>
      <c r="AT786" t="str">
        <f t="shared" si="700"/>
        <v>생산완료(+2)</v>
      </c>
    </row>
    <row r="787" spans="2:46" x14ac:dyDescent="0.3">
      <c r="B787" s="2" t="s">
        <v>5643</v>
      </c>
      <c r="C787" s="7">
        <v>-33</v>
      </c>
      <c r="D787" s="2" t="s">
        <v>5426</v>
      </c>
      <c r="E787" s="2" t="s">
        <v>5475</v>
      </c>
      <c r="F787" s="2"/>
      <c r="G787" s="2" t="s">
        <v>5455</v>
      </c>
      <c r="H787" s="2" t="s">
        <v>3188</v>
      </c>
      <c r="I787" s="2" t="str">
        <f t="shared" si="691"/>
        <v>20241010-1118P0012-인쇄</v>
      </c>
      <c r="J787" s="2" t="str">
        <f t="shared" si="692"/>
        <v>20241010-1118P0012-합지</v>
      </c>
      <c r="K787" s="2" t="str">
        <f t="shared" si="693"/>
        <v>20241010-1118P0012-분단</v>
      </c>
      <c r="L787" s="2" t="str">
        <f t="shared" si="694"/>
        <v>20241010-1118P0012-제대</v>
      </c>
      <c r="M787" s="2" t="str">
        <f>VLOOKUP(H787, '쿼리1'!$A:$R, 17, 0)</f>
        <v>8도-피코크만두연구소)생돈육왕만두 350g (두께변경)</v>
      </c>
      <c r="N787" s="2" t="str">
        <f>VLOOKUP(H787, '쿼리1'!$A:$P, 15, 0)</f>
        <v>나이론(유백/유무광)95</v>
      </c>
      <c r="O787" s="2" t="s">
        <v>5779</v>
      </c>
      <c r="P787" s="2" t="str">
        <f>VLOOKUP(H787, '쿼리1'!$A:$R, 17, 0)</f>
        <v>8도-피코크만두연구소)생돈육왕만두 350g (두께변경)</v>
      </c>
      <c r="Q787" s="4">
        <f>VLOOKUP(H787, '쿼리1'!$A:$U, 20, 0)</f>
        <v>26086</v>
      </c>
      <c r="R787" s="2" t="s">
        <v>31</v>
      </c>
      <c r="S787" s="2" t="s">
        <v>31</v>
      </c>
      <c r="T787" s="2" t="s">
        <v>5397</v>
      </c>
      <c r="U787" s="2" t="s">
        <v>31</v>
      </c>
      <c r="V787" s="3">
        <v>45581</v>
      </c>
      <c r="W787" s="3">
        <v>45596</v>
      </c>
      <c r="X787" s="6" t="str">
        <f t="shared" si="709"/>
        <v>+15</v>
      </c>
      <c r="Y787" s="3">
        <v>45586</v>
      </c>
      <c r="Z787" s="3">
        <v>45621</v>
      </c>
      <c r="AA787" s="6" t="str">
        <f t="shared" si="685"/>
        <v>+35</v>
      </c>
      <c r="AB787" s="3" t="s">
        <v>5388</v>
      </c>
      <c r="AC787" s="2" t="s">
        <v>5388</v>
      </c>
      <c r="AD787" s="6" t="str">
        <f>IFERROR(AC787-AB787, "X")</f>
        <v>X</v>
      </c>
      <c r="AE787" s="3">
        <v>45588</v>
      </c>
      <c r="AF787" s="3">
        <v>45601</v>
      </c>
      <c r="AG787" s="2" t="str">
        <f t="shared" ref="AG787:AG790" si="712">IFERROR(IF(AF787-AE787&gt;0, "+" &amp; (AF787-AE787), AF787-AE787), "X")</f>
        <v>+13</v>
      </c>
      <c r="AH787" s="3">
        <v>45621</v>
      </c>
      <c r="AI787" s="3">
        <f t="shared" ref="AI787:AI790" si="713">AE787</f>
        <v>45588</v>
      </c>
      <c r="AJ787" s="3"/>
      <c r="AK787" s="2">
        <f t="shared" si="695"/>
        <v>-33</v>
      </c>
      <c r="AL787" s="2" t="s">
        <v>5567</v>
      </c>
      <c r="AM787" s="2" t="str">
        <f t="shared" si="696"/>
        <v>생산완료(-33)</v>
      </c>
      <c r="AN787" s="9">
        <f t="shared" si="697"/>
        <v>45621</v>
      </c>
      <c r="AO787" s="9">
        <f t="shared" si="698"/>
        <v>45588</v>
      </c>
      <c r="AP787" s="9"/>
      <c r="AQ787" s="2">
        <f t="shared" si="688"/>
        <v>-33</v>
      </c>
      <c r="AR787" s="12">
        <f t="shared" si="699"/>
        <v>-33</v>
      </c>
      <c r="AS787" t="s">
        <v>5567</v>
      </c>
      <c r="AT787" t="str">
        <f t="shared" si="700"/>
        <v>생산완료(-33)</v>
      </c>
    </row>
    <row r="788" spans="2:46" x14ac:dyDescent="0.3">
      <c r="B788" s="2" t="s">
        <v>5416</v>
      </c>
      <c r="C788" s="7">
        <v>-2</v>
      </c>
      <c r="D788" s="2" t="s">
        <v>5412</v>
      </c>
      <c r="E788" s="2" t="s">
        <v>5451</v>
      </c>
      <c r="F788" s="2"/>
      <c r="G788" s="2" t="s">
        <v>5424</v>
      </c>
      <c r="H788" s="2" t="s">
        <v>2634</v>
      </c>
      <c r="I788" s="2" t="str">
        <f t="shared" si="691"/>
        <v>20241010-1119P0153-인쇄</v>
      </c>
      <c r="J788" s="2" t="str">
        <f t="shared" si="692"/>
        <v>20241010-1119P0153-합지</v>
      </c>
      <c r="K788" s="2" t="str">
        <f t="shared" si="693"/>
        <v>20241010-1119P0153-분단</v>
      </c>
      <c r="L788" s="2" t="str">
        <f t="shared" si="694"/>
        <v>20241010-1119P0153-제대</v>
      </c>
      <c r="M788" s="2" t="str">
        <f>VLOOKUP(H788, '쿼리1'!$A:$R, 17, 0)</f>
        <v>2도-Dry＆Dry 드라이앤드라이(26*37)</v>
      </c>
      <c r="N788" s="2" t="str">
        <f>VLOOKUP(H788, '쿼리1'!$A:$P, 15, 0)</f>
        <v>패트150</v>
      </c>
      <c r="O788" s="2" t="s">
        <v>5780</v>
      </c>
      <c r="P788" s="2" t="str">
        <f>VLOOKUP(H788, '쿼리1'!$A:$R, 17, 0)</f>
        <v>2도-Dry＆Dry 드라이앤드라이(26*37)</v>
      </c>
      <c r="Q788" s="4">
        <f>VLOOKUP(H788, '쿼리1'!$A:$U, 20, 0)</f>
        <v>46153</v>
      </c>
      <c r="R788" s="2" t="s">
        <v>31</v>
      </c>
      <c r="S788" s="2" t="s">
        <v>31</v>
      </c>
      <c r="T788" s="2" t="s">
        <v>5397</v>
      </c>
      <c r="U788" s="2" t="s">
        <v>31</v>
      </c>
      <c r="V788" s="3">
        <v>45579</v>
      </c>
      <c r="W788" s="3">
        <v>45580</v>
      </c>
      <c r="X788" s="6" t="str">
        <f t="shared" si="709"/>
        <v>+1</v>
      </c>
      <c r="Y788" s="3">
        <v>45582</v>
      </c>
      <c r="Z788" s="3">
        <v>45586</v>
      </c>
      <c r="AA788" s="6" t="str">
        <f t="shared" si="685"/>
        <v>+4</v>
      </c>
      <c r="AB788" s="3" t="s">
        <v>5388</v>
      </c>
      <c r="AC788" s="2" t="s">
        <v>5388</v>
      </c>
      <c r="AD788" s="6" t="str">
        <f>IFERROR(AC788-AB788, "X")</f>
        <v>X</v>
      </c>
      <c r="AE788" s="3">
        <v>45586</v>
      </c>
      <c r="AF788" s="3">
        <v>45588</v>
      </c>
      <c r="AG788" s="2" t="str">
        <f t="shared" si="712"/>
        <v>+2</v>
      </c>
      <c r="AH788" s="3">
        <v>45588</v>
      </c>
      <c r="AI788" s="3">
        <f t="shared" si="713"/>
        <v>45586</v>
      </c>
      <c r="AJ788" s="3"/>
      <c r="AK788" s="2">
        <f t="shared" si="695"/>
        <v>-2</v>
      </c>
      <c r="AL788" s="2" t="s">
        <v>5567</v>
      </c>
      <c r="AM788" s="2" t="str">
        <f t="shared" si="696"/>
        <v>생산완료(-2)</v>
      </c>
      <c r="AN788" s="9">
        <f t="shared" si="697"/>
        <v>45588</v>
      </c>
      <c r="AO788" s="9">
        <f t="shared" si="698"/>
        <v>45586</v>
      </c>
      <c r="AP788" s="9"/>
      <c r="AQ788" s="2">
        <f t="shared" si="688"/>
        <v>-2</v>
      </c>
      <c r="AR788" s="12">
        <f t="shared" si="699"/>
        <v>-2</v>
      </c>
      <c r="AS788" t="s">
        <v>5567</v>
      </c>
      <c r="AT788" t="str">
        <f t="shared" si="700"/>
        <v>생산완료(-2)</v>
      </c>
    </row>
    <row r="789" spans="2:46" x14ac:dyDescent="0.3">
      <c r="B789" s="2" t="s">
        <v>5415</v>
      </c>
      <c r="C789" s="7">
        <v>-3</v>
      </c>
      <c r="D789" s="2" t="s">
        <v>5405</v>
      </c>
      <c r="E789" s="2" t="s">
        <v>5408</v>
      </c>
      <c r="F789" s="2"/>
      <c r="G789" s="2" t="s">
        <v>5408</v>
      </c>
      <c r="H789" s="2" t="s">
        <v>3394</v>
      </c>
      <c r="I789" s="2" t="str">
        <f t="shared" si="691"/>
        <v>20241010-1219P0060-인쇄</v>
      </c>
      <c r="J789" s="2" t="str">
        <f t="shared" si="692"/>
        <v>20241010-1219P0060-합지</v>
      </c>
      <c r="K789" s="2" t="str">
        <f t="shared" si="693"/>
        <v>20241010-1219P0060-분단</v>
      </c>
      <c r="L789" s="2" t="str">
        <f t="shared" si="694"/>
        <v>20241010-1219P0060-제대</v>
      </c>
      <c r="M789" s="2" t="str">
        <f>VLOOKUP(H789, '쿼리1'!$A:$R, 17, 0)</f>
        <v>2도-사탕수수 천연당 1kg</v>
      </c>
      <c r="N789" s="2" t="str">
        <f>VLOOKUP(H789, '쿼리1'!$A:$P, 15, 0)</f>
        <v>패트100</v>
      </c>
      <c r="O789" s="2" t="s">
        <v>5781</v>
      </c>
      <c r="P789" s="2" t="str">
        <f>VLOOKUP(H789, '쿼리1'!$A:$R, 17, 0)</f>
        <v>2도-사탕수수 천연당 1kg</v>
      </c>
      <c r="Q789" s="4">
        <f>VLOOKUP(H789, '쿼리1'!$A:$U, 20, 0)</f>
        <v>30000</v>
      </c>
      <c r="R789" s="2" t="s">
        <v>31</v>
      </c>
      <c r="S789" s="2" t="s">
        <v>31</v>
      </c>
      <c r="T789" s="2" t="s">
        <v>5397</v>
      </c>
      <c r="U789" s="2" t="s">
        <v>31</v>
      </c>
      <c r="V789" s="3">
        <v>45581</v>
      </c>
      <c r="W789" s="3">
        <v>45580</v>
      </c>
      <c r="X789" s="6">
        <f t="shared" si="709"/>
        <v>-1</v>
      </c>
      <c r="Y789" s="3">
        <v>45583</v>
      </c>
      <c r="Z789" s="3">
        <v>45586</v>
      </c>
      <c r="AA789" s="6" t="str">
        <f t="shared" si="685"/>
        <v>+3</v>
      </c>
      <c r="AB789" s="3" t="s">
        <v>5388</v>
      </c>
      <c r="AC789" s="2" t="s">
        <v>5388</v>
      </c>
      <c r="AD789" s="6" t="str">
        <f>IFERROR(AC789-AB789, "X")</f>
        <v>X</v>
      </c>
      <c r="AE789" s="3">
        <v>45587</v>
      </c>
      <c r="AF789" s="3">
        <v>45590</v>
      </c>
      <c r="AG789" s="2" t="str">
        <f t="shared" si="712"/>
        <v>+3</v>
      </c>
      <c r="AH789" s="3">
        <v>45590</v>
      </c>
      <c r="AI789" s="3">
        <f t="shared" si="713"/>
        <v>45587</v>
      </c>
      <c r="AJ789" s="3"/>
      <c r="AK789" s="2">
        <f t="shared" si="695"/>
        <v>-3</v>
      </c>
      <c r="AL789" s="2" t="s">
        <v>5567</v>
      </c>
      <c r="AM789" s="2" t="str">
        <f t="shared" si="696"/>
        <v>생산완료(-3)</v>
      </c>
      <c r="AN789" s="9">
        <f t="shared" si="697"/>
        <v>45590</v>
      </c>
      <c r="AO789" s="9">
        <f t="shared" si="698"/>
        <v>45587</v>
      </c>
      <c r="AP789" s="9"/>
      <c r="AQ789" s="2">
        <f t="shared" si="688"/>
        <v>-3</v>
      </c>
      <c r="AR789" s="12">
        <f t="shared" si="699"/>
        <v>-3</v>
      </c>
      <c r="AS789" t="s">
        <v>5567</v>
      </c>
      <c r="AT789" t="str">
        <f t="shared" si="700"/>
        <v>생산완료(-3)</v>
      </c>
    </row>
    <row r="790" spans="2:46" x14ac:dyDescent="0.3">
      <c r="B790" s="2" t="s">
        <v>5424</v>
      </c>
      <c r="C790" s="7">
        <v>2</v>
      </c>
      <c r="D790" s="2" t="s">
        <v>5405</v>
      </c>
      <c r="E790" s="2" t="s">
        <v>5418</v>
      </c>
      <c r="F790" s="2" t="s">
        <v>5405</v>
      </c>
      <c r="G790" s="2" t="s">
        <v>5416</v>
      </c>
      <c r="H790" s="2" t="s">
        <v>1477</v>
      </c>
      <c r="I790" s="2" t="str">
        <f t="shared" si="691"/>
        <v>20241010-1419P0374-인쇄</v>
      </c>
      <c r="J790" s="2" t="str">
        <f t="shared" si="692"/>
        <v>20241010-1419P0374-합지</v>
      </c>
      <c r="K790" s="2" t="str">
        <f t="shared" si="693"/>
        <v>20241010-1419P0374-분단</v>
      </c>
      <c r="L790" s="2" t="str">
        <f t="shared" si="694"/>
        <v>20241010-1419P0374-제대</v>
      </c>
      <c r="M790" s="2" t="str">
        <f>VLOOKUP(H790, '쿼리1'!$A:$R, 17, 0)</f>
        <v>6도-백송식품-푸른바다향기가득한미역 1kg</v>
      </c>
      <c r="N790" s="2" t="str">
        <f>VLOOKUP(H790, '쿼리1'!$A:$P, 15, 0)</f>
        <v>오씨피피(투명)90</v>
      </c>
      <c r="O790" s="2" t="s">
        <v>5782</v>
      </c>
      <c r="P790" s="2" t="str">
        <f>VLOOKUP(H790, '쿼리1'!$A:$R, 17, 0)</f>
        <v>6도-백송식품-푸른바다향기가득한미역 1kg</v>
      </c>
      <c r="Q790" s="4">
        <f>VLOOKUP(H790, '쿼리1'!$A:$U, 20, 0)</f>
        <v>7407</v>
      </c>
      <c r="R790" s="2" t="s">
        <v>31</v>
      </c>
      <c r="S790" s="2" t="s">
        <v>31</v>
      </c>
      <c r="T790" s="2" t="s">
        <v>31</v>
      </c>
      <c r="U790" s="2" t="s">
        <v>31</v>
      </c>
      <c r="V790" s="3">
        <v>45581</v>
      </c>
      <c r="W790" s="3">
        <v>45580</v>
      </c>
      <c r="X790" s="6">
        <f t="shared" si="709"/>
        <v>-1</v>
      </c>
      <c r="Y790" s="3">
        <v>45586</v>
      </c>
      <c r="Z790" s="3">
        <v>45582</v>
      </c>
      <c r="AA790" s="6">
        <f t="shared" si="685"/>
        <v>-4</v>
      </c>
      <c r="AB790" s="3">
        <v>45587</v>
      </c>
      <c r="AC790" s="3">
        <v>45586</v>
      </c>
      <c r="AD790" s="6">
        <f>IFERROR(IF(AC790-AB790&gt;0, "+" &amp; (AC790-AB790), AC790-AB790), "X")</f>
        <v>-1</v>
      </c>
      <c r="AE790" s="3">
        <v>45589</v>
      </c>
      <c r="AF790" s="3">
        <v>45587</v>
      </c>
      <c r="AG790" s="2">
        <f t="shared" si="712"/>
        <v>-2</v>
      </c>
      <c r="AH790" s="3">
        <v>45587</v>
      </c>
      <c r="AI790" s="3">
        <f t="shared" si="713"/>
        <v>45589</v>
      </c>
      <c r="AJ790" s="3"/>
      <c r="AK790" s="2" t="str">
        <f t="shared" si="695"/>
        <v>+2</v>
      </c>
      <c r="AL790" s="2" t="s">
        <v>5567</v>
      </c>
      <c r="AM790" s="2" t="str">
        <f t="shared" si="696"/>
        <v>생산완료(+2)</v>
      </c>
      <c r="AN790" s="9">
        <f t="shared" si="697"/>
        <v>45587</v>
      </c>
      <c r="AO790" s="9">
        <f t="shared" si="698"/>
        <v>45589</v>
      </c>
      <c r="AP790" s="9"/>
      <c r="AQ790" s="2">
        <f t="shared" si="688"/>
        <v>2</v>
      </c>
      <c r="AR790" s="12" t="str">
        <f t="shared" si="699"/>
        <v>+2</v>
      </c>
      <c r="AS790" t="s">
        <v>5567</v>
      </c>
      <c r="AT790" t="str">
        <f t="shared" si="700"/>
        <v>생산완료(+2)</v>
      </c>
    </row>
    <row r="791" spans="2:46" x14ac:dyDescent="0.3">
      <c r="B791" s="2" t="s">
        <v>5641</v>
      </c>
      <c r="C791" s="8">
        <v>-48</v>
      </c>
      <c r="D791" s="2"/>
      <c r="E791" s="2"/>
      <c r="F791" s="2"/>
      <c r="G791" s="2"/>
      <c r="H791" s="2" t="s">
        <v>5109</v>
      </c>
      <c r="I791" s="2" t="str">
        <f t="shared" si="691"/>
        <v>20241010-2000157637-인쇄</v>
      </c>
      <c r="J791" s="2" t="str">
        <f t="shared" si="692"/>
        <v>20241010-2000157637-합지</v>
      </c>
      <c r="K791" s="2" t="str">
        <f t="shared" si="693"/>
        <v>20241010-2000157637-분단</v>
      </c>
      <c r="L791" s="2" t="str">
        <f t="shared" si="694"/>
        <v>20241010-2000157637-제대</v>
      </c>
      <c r="M791" s="2" t="str">
        <f>VLOOKUP(H791, '쿼리1'!$A:$R, 17, 0)</f>
        <v>1도-BNG 연속무늬 파우치(중)</v>
      </c>
      <c r="N791" s="2" t="str">
        <f>VLOOKUP(H791, '쿼리1'!$A:$P, 15, 0)</f>
        <v>PE튜브(투명)60</v>
      </c>
      <c r="O791" s="2">
        <v>2000157637</v>
      </c>
      <c r="P791" s="2" t="str">
        <f>VLOOKUP(H791, '쿼리1'!$A:$R, 17, 0)</f>
        <v>1도-BNG 연속무늬 파우치(중)</v>
      </c>
      <c r="Q791" s="4">
        <f>VLOOKUP(H791, '쿼리1'!$A:$U, 20, 0)</f>
        <v>20000</v>
      </c>
      <c r="R791" s="2" t="s">
        <v>5397</v>
      </c>
      <c r="S791" s="2" t="s">
        <v>5397</v>
      </c>
      <c r="T791" s="2" t="s">
        <v>5397</v>
      </c>
      <c r="U791" s="2" t="s">
        <v>5397</v>
      </c>
      <c r="V791" s="2" t="s">
        <v>5388</v>
      </c>
      <c r="W791" s="2" t="s">
        <v>5388</v>
      </c>
      <c r="X791" s="6" t="str">
        <f t="shared" ref="X791:X804" si="714">IFERROR(W791-V791, "X")</f>
        <v>X</v>
      </c>
      <c r="Y791" s="2" t="s">
        <v>5388</v>
      </c>
      <c r="Z791" s="2" t="s">
        <v>5388</v>
      </c>
      <c r="AA791" s="6" t="str">
        <f>IFERROR(Z791-Y791, "X")</f>
        <v>X</v>
      </c>
      <c r="AB791" s="2" t="s">
        <v>5388</v>
      </c>
      <c r="AC791" s="2" t="s">
        <v>5388</v>
      </c>
      <c r="AD791" s="6" t="str">
        <f>IFERROR(AC791-AB791, "X")</f>
        <v>X</v>
      </c>
      <c r="AE791" s="2" t="s">
        <v>5388</v>
      </c>
      <c r="AF791" s="2" t="s">
        <v>5388</v>
      </c>
      <c r="AG791" s="2" t="str">
        <f>IFERROR(AF791-AE791, "X")</f>
        <v>X</v>
      </c>
      <c r="AH791" s="2" t="s">
        <v>5388</v>
      </c>
      <c r="AI791" s="3">
        <v>45608</v>
      </c>
      <c r="AJ791" s="3">
        <f t="shared" ref="AJ791:AJ792" ca="1" si="715">TODAY()</f>
        <v>45656</v>
      </c>
      <c r="AK791" s="2">
        <f t="shared" si="695"/>
        <v>-48</v>
      </c>
      <c r="AL791" s="2" t="str">
        <f>IF(C791&lt;0, "진행중", "지연")</f>
        <v>진행중</v>
      </c>
      <c r="AM791" s="2" t="str">
        <f t="shared" si="696"/>
        <v>진행중(-48)</v>
      </c>
      <c r="AN791" s="9">
        <f t="shared" si="697"/>
        <v>0</v>
      </c>
      <c r="AO791" s="9">
        <f t="shared" si="698"/>
        <v>45608</v>
      </c>
      <c r="AP791" s="9">
        <f ca="1">TODAY()</f>
        <v>45656</v>
      </c>
      <c r="AQ791" s="6">
        <f ca="1">AO791-AP791</f>
        <v>-48</v>
      </c>
      <c r="AR791" s="12">
        <f t="shared" ca="1" si="699"/>
        <v>-48</v>
      </c>
      <c r="AS791" t="str">
        <f ca="1">IF(AQ791&lt;0, "진행중", "지연")</f>
        <v>진행중</v>
      </c>
      <c r="AT791" t="str">
        <f t="shared" ca="1" si="700"/>
        <v>진행중(-48)</v>
      </c>
    </row>
    <row r="792" spans="2:46" x14ac:dyDescent="0.3">
      <c r="B792" s="2" t="s">
        <v>5641</v>
      </c>
      <c r="C792" s="8">
        <v>-48</v>
      </c>
      <c r="D792" s="2"/>
      <c r="E792" s="2"/>
      <c r="F792" s="2"/>
      <c r="G792" s="2" t="s">
        <v>5494</v>
      </c>
      <c r="H792" s="2" t="s">
        <v>809</v>
      </c>
      <c r="I792" s="2" t="str">
        <f t="shared" si="691"/>
        <v>20241010-2000167662-인쇄</v>
      </c>
      <c r="J792" s="2" t="str">
        <f t="shared" si="692"/>
        <v>20241010-2000167662-합지</v>
      </c>
      <c r="K792" s="2" t="str">
        <f t="shared" si="693"/>
        <v>20241010-2000167662-분단</v>
      </c>
      <c r="L792" s="2" t="str">
        <f t="shared" si="694"/>
        <v>20241010-2000167662-제대</v>
      </c>
      <c r="M792" s="2" t="str">
        <f>VLOOKUP(H792, '쿼리1'!$A:$R, 17, 0)</f>
        <v>무지(EM유부초밥필름)</v>
      </c>
      <c r="N792" s="2" t="str">
        <f>VLOOKUP(H792, '쿼리1'!$A:$P, 15, 0)</f>
        <v>OPP(투명)40</v>
      </c>
      <c r="O792" s="2">
        <v>2000167662</v>
      </c>
      <c r="P792" s="2" t="str">
        <f>VLOOKUP(H792, '쿼리1'!$A:$R, 17, 0)</f>
        <v>무지(EM유부초밥필름)</v>
      </c>
      <c r="Q792" s="4">
        <f>VLOOKUP(H792, '쿼리1'!$A:$U, 20, 0)</f>
        <v>28571</v>
      </c>
      <c r="R792" s="2" t="s">
        <v>5397</v>
      </c>
      <c r="S792" s="2" t="s">
        <v>5397</v>
      </c>
      <c r="T792" s="2" t="s">
        <v>5397</v>
      </c>
      <c r="U792" s="2" t="s">
        <v>5399</v>
      </c>
      <c r="V792" s="2" t="s">
        <v>5388</v>
      </c>
      <c r="W792" s="2" t="s">
        <v>5388</v>
      </c>
      <c r="X792" s="6" t="str">
        <f t="shared" si="714"/>
        <v>X</v>
      </c>
      <c r="Y792" s="2" t="s">
        <v>5388</v>
      </c>
      <c r="Z792" s="3" t="s">
        <v>5388</v>
      </c>
      <c r="AA792" s="6" t="str">
        <f>IFERROR(Z792-Y792, "X")</f>
        <v>X</v>
      </c>
      <c r="AB792" s="5" t="s">
        <v>5388</v>
      </c>
      <c r="AC792" s="2" t="s">
        <v>5388</v>
      </c>
      <c r="AD792" s="6" t="str">
        <f>IFERROR(AC792-AB792, "X")</f>
        <v>X</v>
      </c>
      <c r="AE792" s="3">
        <v>45574</v>
      </c>
      <c r="AF792" s="5" t="s">
        <v>5396</v>
      </c>
      <c r="AG792" s="6">
        <f ca="1">TODAY()-AE792</f>
        <v>82</v>
      </c>
      <c r="AH792" s="2" t="s">
        <v>5388</v>
      </c>
      <c r="AI792" s="3">
        <v>45608</v>
      </c>
      <c r="AJ792" s="3">
        <f t="shared" ca="1" si="715"/>
        <v>45656</v>
      </c>
      <c r="AK792" s="2">
        <f t="shared" si="695"/>
        <v>-48</v>
      </c>
      <c r="AL792" s="2" t="str">
        <f>IF(C792&lt;0, "진행중", "지연")</f>
        <v>진행중</v>
      </c>
      <c r="AM792" s="2" t="str">
        <f t="shared" si="696"/>
        <v>진행중(-48)</v>
      </c>
      <c r="AN792" s="9">
        <f t="shared" si="697"/>
        <v>45608</v>
      </c>
      <c r="AO792" s="9">
        <f t="shared" si="698"/>
        <v>45608</v>
      </c>
      <c r="AP792" s="9"/>
      <c r="AQ792" s="6">
        <f t="shared" ref="AQ792:AQ793" si="716">AO792-AN792</f>
        <v>0</v>
      </c>
      <c r="AR792" s="12">
        <f t="shared" si="699"/>
        <v>0</v>
      </c>
      <c r="AS792" t="s">
        <v>5567</v>
      </c>
      <c r="AT792" t="str">
        <f t="shared" si="700"/>
        <v>생산완료(0)</v>
      </c>
    </row>
    <row r="793" spans="2:46" x14ac:dyDescent="0.3">
      <c r="B793" s="2" t="s">
        <v>5409</v>
      </c>
      <c r="C793" s="7">
        <v>0</v>
      </c>
      <c r="D793" s="2"/>
      <c r="E793" s="2"/>
      <c r="F793" s="2"/>
      <c r="G793" s="2" t="s">
        <v>5409</v>
      </c>
      <c r="H793" s="2" t="s">
        <v>5237</v>
      </c>
      <c r="I793" s="2" t="str">
        <f t="shared" si="691"/>
        <v>20241010-220776-인쇄</v>
      </c>
      <c r="J793" s="2" t="str">
        <f t="shared" si="692"/>
        <v>20241010-220776-합지</v>
      </c>
      <c r="K793" s="2" t="str">
        <f t="shared" si="693"/>
        <v>20241010-220776-분단</v>
      </c>
      <c r="L793" s="2" t="str">
        <f t="shared" si="694"/>
        <v>20241010-220776-제대</v>
      </c>
      <c r="M793" s="2" t="str">
        <f>VLOOKUP(H793, '쿼리1'!$A:$R, 17, 0)</f>
        <v>무지</v>
      </c>
      <c r="N793" s="2" t="str">
        <f>VLOOKUP(H793, '쿼리1'!$A:$P, 15, 0)</f>
        <v>OPP(투명)40</v>
      </c>
      <c r="O793" s="2">
        <v>220776</v>
      </c>
      <c r="P793" s="2" t="str">
        <f>VLOOKUP(H793, '쿼리1'!$A:$R, 17, 0)</f>
        <v>무지</v>
      </c>
      <c r="Q793" s="4">
        <f>VLOOKUP(H793, '쿼리1'!$A:$U, 20, 0)</f>
        <v>10000</v>
      </c>
      <c r="R793" s="2" t="s">
        <v>5397</v>
      </c>
      <c r="S793" s="2" t="s">
        <v>5397</v>
      </c>
      <c r="T793" s="2" t="s">
        <v>5397</v>
      </c>
      <c r="U793" s="2" t="s">
        <v>31</v>
      </c>
      <c r="V793" s="2" t="s">
        <v>5388</v>
      </c>
      <c r="W793" s="2" t="s">
        <v>5388</v>
      </c>
      <c r="X793" s="6" t="str">
        <f t="shared" si="714"/>
        <v>X</v>
      </c>
      <c r="Y793" s="2" t="s">
        <v>5388</v>
      </c>
      <c r="Z793" s="3" t="s">
        <v>5388</v>
      </c>
      <c r="AA793" s="6" t="str">
        <f>IFERROR(Z793-Y793, "X")</f>
        <v>X</v>
      </c>
      <c r="AB793" s="3" t="s">
        <v>5388</v>
      </c>
      <c r="AC793" s="2" t="s">
        <v>5388</v>
      </c>
      <c r="AD793" s="6" t="str">
        <f>IFERROR(AC793-AB793, "X")</f>
        <v>X</v>
      </c>
      <c r="AE793" s="3">
        <v>45576</v>
      </c>
      <c r="AF793" s="3">
        <v>45576</v>
      </c>
      <c r="AG793" s="2">
        <f>IFERROR(IF(AF793-AE793&gt;0, "+" &amp; (AF793-AE793), AF793-AE793), "X")</f>
        <v>0</v>
      </c>
      <c r="AH793" s="3">
        <v>45576</v>
      </c>
      <c r="AI793" s="3">
        <f>AE793</f>
        <v>45576</v>
      </c>
      <c r="AJ793" s="3"/>
      <c r="AK793" s="2">
        <f t="shared" si="695"/>
        <v>0</v>
      </c>
      <c r="AL793" s="2" t="s">
        <v>5567</v>
      </c>
      <c r="AM793" s="2" t="str">
        <f t="shared" si="696"/>
        <v>생산완료(0)</v>
      </c>
      <c r="AN793" s="9">
        <f t="shared" si="697"/>
        <v>45576</v>
      </c>
      <c r="AO793" s="9">
        <f t="shared" si="698"/>
        <v>45576</v>
      </c>
      <c r="AP793" s="9"/>
      <c r="AQ793" s="2">
        <f t="shared" si="716"/>
        <v>0</v>
      </c>
      <c r="AR793" s="12">
        <f t="shared" si="699"/>
        <v>0</v>
      </c>
      <c r="AS793" t="s">
        <v>5567</v>
      </c>
      <c r="AT793" t="str">
        <f t="shared" si="700"/>
        <v>생산완료(0)</v>
      </c>
    </row>
    <row r="794" spans="2:46" x14ac:dyDescent="0.3">
      <c r="B794" s="2" t="s">
        <v>5644</v>
      </c>
      <c r="C794" s="8">
        <v>-49</v>
      </c>
      <c r="D794" s="2"/>
      <c r="E794" s="2"/>
      <c r="F794" s="2"/>
      <c r="G794" s="2"/>
      <c r="H794" s="2" t="s">
        <v>5278</v>
      </c>
      <c r="I794" s="2" t="str">
        <f t="shared" si="691"/>
        <v>20241010-31150050-인쇄</v>
      </c>
      <c r="J794" s="2" t="str">
        <f t="shared" si="692"/>
        <v>20241010-31150050-합지</v>
      </c>
      <c r="K794" s="2" t="str">
        <f t="shared" si="693"/>
        <v>20241010-31150050-분단</v>
      </c>
      <c r="L794" s="2" t="str">
        <f t="shared" si="694"/>
        <v>20241010-31150050-제대</v>
      </c>
      <c r="M794" s="2" t="str">
        <f>VLOOKUP(H794, '쿼리1'!$A:$R, 17, 0)</f>
        <v>무지</v>
      </c>
      <c r="N794" s="2" t="str">
        <f>VLOOKUP(H794, '쿼리1'!$A:$P, 15, 0)</f>
        <v>정전기75=무지</v>
      </c>
      <c r="O794" s="2">
        <v>31150050</v>
      </c>
      <c r="P794" s="2" t="str">
        <f>VLOOKUP(H794, '쿼리1'!$A:$R, 17, 0)</f>
        <v>무지</v>
      </c>
      <c r="Q794" s="4">
        <f>VLOOKUP(H794, '쿼리1'!$A:$U, 20, 0)</f>
        <v>30</v>
      </c>
      <c r="R794" s="2" t="s">
        <v>5397</v>
      </c>
      <c r="S794" s="2" t="s">
        <v>5397</v>
      </c>
      <c r="T794" s="2" t="s">
        <v>5397</v>
      </c>
      <c r="U794" s="2" t="s">
        <v>5397</v>
      </c>
      <c r="V794" s="2" t="s">
        <v>5388</v>
      </c>
      <c r="W794" s="2" t="s">
        <v>5388</v>
      </c>
      <c r="X794" s="6" t="str">
        <f t="shared" si="714"/>
        <v>X</v>
      </c>
      <c r="Y794" s="2" t="s">
        <v>5388</v>
      </c>
      <c r="Z794" s="2" t="s">
        <v>5388</v>
      </c>
      <c r="AA794" s="6" t="str">
        <f>IFERROR(Z794-Y794, "X")</f>
        <v>X</v>
      </c>
      <c r="AB794" s="2" t="s">
        <v>5388</v>
      </c>
      <c r="AC794" s="2" t="s">
        <v>5388</v>
      </c>
      <c r="AD794" s="6" t="str">
        <f>IFERROR(AC794-AB794, "X")</f>
        <v>X</v>
      </c>
      <c r="AE794" s="2" t="s">
        <v>5388</v>
      </c>
      <c r="AF794" s="2" t="s">
        <v>5388</v>
      </c>
      <c r="AG794" s="2" t="str">
        <f>IFERROR(AF794-AE794, "X")</f>
        <v>X</v>
      </c>
      <c r="AH794" s="2" t="s">
        <v>5388</v>
      </c>
      <c r="AI794" s="3">
        <v>45607</v>
      </c>
      <c r="AJ794" s="3">
        <f ca="1">TODAY()</f>
        <v>45656</v>
      </c>
      <c r="AK794" s="2">
        <f t="shared" si="695"/>
        <v>-49</v>
      </c>
      <c r="AL794" s="2" t="str">
        <f>IF(C794&lt;0, "진행중", "지연")</f>
        <v>진행중</v>
      </c>
      <c r="AM794" s="2" t="str">
        <f t="shared" si="696"/>
        <v>진행중(-49)</v>
      </c>
      <c r="AN794" s="9">
        <f t="shared" si="697"/>
        <v>0</v>
      </c>
      <c r="AO794" s="9">
        <f t="shared" si="698"/>
        <v>45607</v>
      </c>
      <c r="AP794" s="9">
        <f ca="1">TODAY()</f>
        <v>45656</v>
      </c>
      <c r="AQ794" s="6">
        <f ca="1">AO794-AP794</f>
        <v>-49</v>
      </c>
      <c r="AR794" s="12">
        <f t="shared" ca="1" si="699"/>
        <v>-49</v>
      </c>
      <c r="AS794" t="str">
        <f ca="1">IF(AQ794&lt;0, "진행중", "지연")</f>
        <v>진행중</v>
      </c>
      <c r="AT794" t="str">
        <f t="shared" ca="1" si="700"/>
        <v>진행중(-49)</v>
      </c>
    </row>
    <row r="795" spans="2:46" x14ac:dyDescent="0.3">
      <c r="B795" s="2" t="s">
        <v>5409</v>
      </c>
      <c r="C795" s="7">
        <v>0</v>
      </c>
      <c r="D795" s="2"/>
      <c r="E795" s="2" t="s">
        <v>5405</v>
      </c>
      <c r="F795" s="2" t="s">
        <v>5416</v>
      </c>
      <c r="G795" s="2" t="s">
        <v>5409</v>
      </c>
      <c r="H795" s="2" t="s">
        <v>2673</v>
      </c>
      <c r="I795" s="2" t="str">
        <f t="shared" si="691"/>
        <v>20241010-912004-인쇄</v>
      </c>
      <c r="J795" s="2" t="str">
        <f t="shared" si="692"/>
        <v>20241010-912004-합지</v>
      </c>
      <c r="K795" s="2" t="str">
        <f t="shared" si="693"/>
        <v>20241010-912004-분단</v>
      </c>
      <c r="L795" s="2" t="str">
        <f t="shared" si="694"/>
        <v>20241010-912004-제대</v>
      </c>
      <c r="M795" s="2" t="str">
        <f>VLOOKUP(H795, '쿼리1'!$A:$R, 17, 0)</f>
        <v>무지</v>
      </c>
      <c r="N795" s="2" t="str">
        <f>VLOOKUP(H795, '쿼리1'!$A:$P, 15, 0)</f>
        <v>은커110=무지</v>
      </c>
      <c r="O795" s="2">
        <v>912004</v>
      </c>
      <c r="P795" s="2" t="str">
        <f>VLOOKUP(H795, '쿼리1'!$A:$R, 17, 0)</f>
        <v>무지</v>
      </c>
      <c r="Q795" s="4">
        <f>VLOOKUP(H795, '쿼리1'!$A:$U, 20, 0)</f>
        <v>60000</v>
      </c>
      <c r="R795" s="2" t="s">
        <v>5397</v>
      </c>
      <c r="S795" s="2" t="s">
        <v>31</v>
      </c>
      <c r="T795" s="2" t="s">
        <v>31</v>
      </c>
      <c r="U795" s="2" t="s">
        <v>31</v>
      </c>
      <c r="V795" s="2" t="s">
        <v>5388</v>
      </c>
      <c r="W795" s="3" t="s">
        <v>5388</v>
      </c>
      <c r="X795" s="6" t="str">
        <f t="shared" si="714"/>
        <v>X</v>
      </c>
      <c r="Y795" s="3">
        <v>45587</v>
      </c>
      <c r="Z795" s="3">
        <v>45586</v>
      </c>
      <c r="AA795" s="6">
        <f t="shared" ref="AA795:AA811" si="717">IFERROR(IF(Z795-Y795&gt;0, "+" &amp; (Z795-Y795), Z795-Y795), "X")</f>
        <v>-1</v>
      </c>
      <c r="AB795" s="3">
        <v>45588</v>
      </c>
      <c r="AC795" s="3">
        <v>45586</v>
      </c>
      <c r="AD795" s="6">
        <f t="shared" ref="AD795:AD804" si="718">IFERROR(IF(AC795-AB795&gt;0, "+" &amp; (AC795-AB795), AC795-AB795), "X")</f>
        <v>-2</v>
      </c>
      <c r="AE795" s="3">
        <v>45590</v>
      </c>
      <c r="AF795" s="3">
        <v>45590</v>
      </c>
      <c r="AG795" s="2">
        <f t="shared" ref="AG795:AG806" si="719">IFERROR(IF(AF795-AE795&gt;0, "+" &amp; (AF795-AE795), AF795-AE795), "X")</f>
        <v>0</v>
      </c>
      <c r="AH795" s="3">
        <v>45590</v>
      </c>
      <c r="AI795" s="3">
        <f t="shared" ref="AI795:AI806" si="720">AE795</f>
        <v>45590</v>
      </c>
      <c r="AJ795" s="3"/>
      <c r="AK795" s="2">
        <f t="shared" si="695"/>
        <v>0</v>
      </c>
      <c r="AL795" s="2" t="s">
        <v>5567</v>
      </c>
      <c r="AM795" s="2" t="str">
        <f t="shared" si="696"/>
        <v>생산완료(0)</v>
      </c>
      <c r="AN795" s="9">
        <f t="shared" si="697"/>
        <v>45590</v>
      </c>
      <c r="AO795" s="9">
        <f t="shared" si="698"/>
        <v>45590</v>
      </c>
      <c r="AP795" s="9"/>
      <c r="AQ795" s="2">
        <f t="shared" ref="AQ795:AQ848" si="721">AO795-AN795</f>
        <v>0</v>
      </c>
      <c r="AR795" s="12">
        <f t="shared" si="699"/>
        <v>0</v>
      </c>
      <c r="AS795" t="s">
        <v>5567</v>
      </c>
      <c r="AT795" t="str">
        <f t="shared" si="700"/>
        <v>생산완료(0)</v>
      </c>
    </row>
    <row r="796" spans="2:46" x14ac:dyDescent="0.3">
      <c r="B796" s="2" t="s">
        <v>5623</v>
      </c>
      <c r="C796" s="7">
        <v>-28</v>
      </c>
      <c r="D796" s="2"/>
      <c r="E796" s="2" t="s">
        <v>5408</v>
      </c>
      <c r="F796" s="2" t="s">
        <v>5409</v>
      </c>
      <c r="G796" s="2" t="s">
        <v>5479</v>
      </c>
      <c r="H796" s="2" t="s">
        <v>4704</v>
      </c>
      <c r="I796" s="2" t="str">
        <f t="shared" si="691"/>
        <v>20241010-914001-인쇄</v>
      </c>
      <c r="J796" s="2" t="str">
        <f t="shared" si="692"/>
        <v>20241010-914001-합지</v>
      </c>
      <c r="K796" s="2" t="str">
        <f t="shared" si="693"/>
        <v>20241010-914001-분단</v>
      </c>
      <c r="L796" s="2" t="str">
        <f t="shared" si="694"/>
        <v>20241010-914001-제대</v>
      </c>
      <c r="M796" s="2" t="str">
        <f>VLOOKUP(H796, '쿼리1'!$A:$R, 17, 0)</f>
        <v>무지</v>
      </c>
      <c r="N796" s="2" t="str">
        <f>VLOOKUP(H796, '쿼리1'!$A:$P, 15, 0)</f>
        <v>전투지120</v>
      </c>
      <c r="O796" s="2">
        <v>914001</v>
      </c>
      <c r="P796" s="2" t="str">
        <f>VLOOKUP(H796, '쿼리1'!$A:$R, 17, 0)</f>
        <v>무지</v>
      </c>
      <c r="Q796" s="4">
        <f>VLOOKUP(H796, '쿼리1'!$A:$U, 20, 0)</f>
        <v>141176</v>
      </c>
      <c r="R796" s="2" t="s">
        <v>5397</v>
      </c>
      <c r="S796" s="2" t="s">
        <v>31</v>
      </c>
      <c r="T796" s="2" t="s">
        <v>31</v>
      </c>
      <c r="U796" s="2" t="s">
        <v>31</v>
      </c>
      <c r="V796" s="2" t="s">
        <v>5388</v>
      </c>
      <c r="W796" s="3" t="s">
        <v>5388</v>
      </c>
      <c r="X796" s="6" t="str">
        <f t="shared" si="714"/>
        <v>X</v>
      </c>
      <c r="Y796" s="3">
        <v>45583</v>
      </c>
      <c r="Z796" s="3">
        <v>45586</v>
      </c>
      <c r="AA796" s="6" t="str">
        <f t="shared" si="717"/>
        <v>+3</v>
      </c>
      <c r="AB796" s="3">
        <v>45586</v>
      </c>
      <c r="AC796" s="3">
        <v>45586</v>
      </c>
      <c r="AD796" s="6">
        <f t="shared" si="718"/>
        <v>0</v>
      </c>
      <c r="AE796" s="3">
        <v>45588</v>
      </c>
      <c r="AF796" s="3">
        <v>45616</v>
      </c>
      <c r="AG796" s="2" t="str">
        <f t="shared" si="719"/>
        <v>+28</v>
      </c>
      <c r="AH796" s="3">
        <v>45616</v>
      </c>
      <c r="AI796" s="3">
        <f t="shared" si="720"/>
        <v>45588</v>
      </c>
      <c r="AJ796" s="3"/>
      <c r="AK796" s="2">
        <f t="shared" si="695"/>
        <v>-28</v>
      </c>
      <c r="AL796" s="2" t="s">
        <v>5567</v>
      </c>
      <c r="AM796" s="2" t="str">
        <f t="shared" si="696"/>
        <v>생산완료(-28)</v>
      </c>
      <c r="AN796" s="9">
        <f t="shared" si="697"/>
        <v>45616</v>
      </c>
      <c r="AO796" s="9">
        <f t="shared" si="698"/>
        <v>45588</v>
      </c>
      <c r="AP796" s="9"/>
      <c r="AQ796" s="2">
        <f t="shared" si="721"/>
        <v>-28</v>
      </c>
      <c r="AR796" s="12">
        <f t="shared" si="699"/>
        <v>-28</v>
      </c>
      <c r="AS796" t="s">
        <v>5567</v>
      </c>
      <c r="AT796" t="str">
        <f t="shared" si="700"/>
        <v>생산완료(-28)</v>
      </c>
    </row>
    <row r="797" spans="2:46" x14ac:dyDescent="0.3">
      <c r="B797" s="2" t="s">
        <v>5623</v>
      </c>
      <c r="C797" s="7">
        <v>-28</v>
      </c>
      <c r="D797" s="2"/>
      <c r="E797" s="2" t="s">
        <v>5408</v>
      </c>
      <c r="F797" s="2" t="s">
        <v>5409</v>
      </c>
      <c r="G797" s="2" t="s">
        <v>5479</v>
      </c>
      <c r="H797" s="2" t="s">
        <v>4648</v>
      </c>
      <c r="I797" s="2" t="str">
        <f t="shared" si="691"/>
        <v>20241010-914002-인쇄</v>
      </c>
      <c r="J797" s="2" t="str">
        <f t="shared" si="692"/>
        <v>20241010-914002-합지</v>
      </c>
      <c r="K797" s="2" t="str">
        <f t="shared" si="693"/>
        <v>20241010-914002-분단</v>
      </c>
      <c r="L797" s="2" t="str">
        <f t="shared" si="694"/>
        <v>20241010-914002-제대</v>
      </c>
      <c r="M797" s="2" t="str">
        <f>VLOOKUP(H797, '쿼리1'!$A:$R, 17, 0)</f>
        <v>무지</v>
      </c>
      <c r="N797" s="2" t="str">
        <f>VLOOKUP(H797, '쿼리1'!$A:$P, 15, 0)</f>
        <v>전투지120=무지</v>
      </c>
      <c r="O797" s="2">
        <v>914002</v>
      </c>
      <c r="P797" s="2" t="str">
        <f>VLOOKUP(H797, '쿼리1'!$A:$R, 17, 0)</f>
        <v>무지</v>
      </c>
      <c r="Q797" s="4">
        <f>VLOOKUP(H797, '쿼리1'!$A:$U, 20, 0)</f>
        <v>120000</v>
      </c>
      <c r="R797" s="2" t="s">
        <v>5397</v>
      </c>
      <c r="S797" s="2" t="s">
        <v>31</v>
      </c>
      <c r="T797" s="2" t="s">
        <v>31</v>
      </c>
      <c r="U797" s="2" t="s">
        <v>31</v>
      </c>
      <c r="V797" s="2" t="s">
        <v>5388</v>
      </c>
      <c r="W797" s="3" t="s">
        <v>5388</v>
      </c>
      <c r="X797" s="6" t="str">
        <f t="shared" si="714"/>
        <v>X</v>
      </c>
      <c r="Y797" s="3">
        <v>45583</v>
      </c>
      <c r="Z797" s="3">
        <v>45586</v>
      </c>
      <c r="AA797" s="6" t="str">
        <f t="shared" si="717"/>
        <v>+3</v>
      </c>
      <c r="AB797" s="3">
        <v>45586</v>
      </c>
      <c r="AC797" s="3">
        <v>45586</v>
      </c>
      <c r="AD797" s="6">
        <f t="shared" si="718"/>
        <v>0</v>
      </c>
      <c r="AE797" s="3">
        <v>45588</v>
      </c>
      <c r="AF797" s="3">
        <v>45616</v>
      </c>
      <c r="AG797" s="2" t="str">
        <f t="shared" si="719"/>
        <v>+28</v>
      </c>
      <c r="AH797" s="3">
        <v>45616</v>
      </c>
      <c r="AI797" s="3">
        <f t="shared" si="720"/>
        <v>45588</v>
      </c>
      <c r="AJ797" s="3"/>
      <c r="AK797" s="2">
        <f t="shared" si="695"/>
        <v>-28</v>
      </c>
      <c r="AL797" s="2" t="s">
        <v>5567</v>
      </c>
      <c r="AM797" s="2" t="str">
        <f t="shared" si="696"/>
        <v>생산완료(-28)</v>
      </c>
      <c r="AN797" s="9">
        <f t="shared" si="697"/>
        <v>45652</v>
      </c>
      <c r="AO797" s="9">
        <f t="shared" si="698"/>
        <v>45629</v>
      </c>
      <c r="AP797" s="9"/>
      <c r="AQ797" s="2">
        <f t="shared" si="721"/>
        <v>-23</v>
      </c>
      <c r="AR797" s="12">
        <f t="shared" si="699"/>
        <v>-23</v>
      </c>
      <c r="AS797" t="s">
        <v>5567</v>
      </c>
      <c r="AT797" t="str">
        <f t="shared" si="700"/>
        <v>생산완료(-23)</v>
      </c>
    </row>
    <row r="798" spans="2:46" x14ac:dyDescent="0.3">
      <c r="B798" s="2" t="s">
        <v>5591</v>
      </c>
      <c r="C798" s="7">
        <v>-22</v>
      </c>
      <c r="D798" s="2"/>
      <c r="E798" s="2" t="s">
        <v>5408</v>
      </c>
      <c r="F798" s="2" t="s">
        <v>5409</v>
      </c>
      <c r="G798" s="2" t="s">
        <v>5447</v>
      </c>
      <c r="H798" s="2" t="s">
        <v>4706</v>
      </c>
      <c r="I798" s="2" t="str">
        <f t="shared" si="691"/>
        <v>20241010-914003-인쇄</v>
      </c>
      <c r="J798" s="2" t="str">
        <f t="shared" si="692"/>
        <v>20241010-914003-합지</v>
      </c>
      <c r="K798" s="2" t="str">
        <f t="shared" si="693"/>
        <v>20241010-914003-분단</v>
      </c>
      <c r="L798" s="2" t="str">
        <f t="shared" si="694"/>
        <v>20241010-914003-제대</v>
      </c>
      <c r="M798" s="2" t="str">
        <f>VLOOKUP(H798, '쿼리1'!$A:$R, 17, 0)</f>
        <v>무지</v>
      </c>
      <c r="N798" s="2" t="str">
        <f>VLOOKUP(H798, '쿼리1'!$A:$P, 15, 0)</f>
        <v>전투지120=무지</v>
      </c>
      <c r="O798" s="2">
        <v>914003</v>
      </c>
      <c r="P798" s="2" t="str">
        <f>VLOOKUP(H798, '쿼리1'!$A:$R, 17, 0)</f>
        <v>무지</v>
      </c>
      <c r="Q798" s="4">
        <f>VLOOKUP(H798, '쿼리1'!$A:$U, 20, 0)</f>
        <v>96000</v>
      </c>
      <c r="R798" s="2" t="s">
        <v>5397</v>
      </c>
      <c r="S798" s="2" t="s">
        <v>31</v>
      </c>
      <c r="T798" s="2" t="s">
        <v>31</v>
      </c>
      <c r="U798" s="2" t="s">
        <v>31</v>
      </c>
      <c r="V798" s="2" t="s">
        <v>5388</v>
      </c>
      <c r="W798" s="3" t="s">
        <v>5388</v>
      </c>
      <c r="X798" s="6" t="str">
        <f t="shared" si="714"/>
        <v>X</v>
      </c>
      <c r="Y798" s="3">
        <v>45583</v>
      </c>
      <c r="Z798" s="3">
        <v>45586</v>
      </c>
      <c r="AA798" s="6" t="str">
        <f t="shared" si="717"/>
        <v>+3</v>
      </c>
      <c r="AB798" s="3">
        <v>45586</v>
      </c>
      <c r="AC798" s="3">
        <v>45586</v>
      </c>
      <c r="AD798" s="6">
        <f t="shared" si="718"/>
        <v>0</v>
      </c>
      <c r="AE798" s="3">
        <v>45588</v>
      </c>
      <c r="AF798" s="3">
        <v>45610</v>
      </c>
      <c r="AG798" s="2" t="str">
        <f t="shared" si="719"/>
        <v>+22</v>
      </c>
      <c r="AH798" s="3">
        <v>45610</v>
      </c>
      <c r="AI798" s="3">
        <f t="shared" si="720"/>
        <v>45588</v>
      </c>
      <c r="AJ798" s="3"/>
      <c r="AK798" s="2">
        <f t="shared" si="695"/>
        <v>-22</v>
      </c>
      <c r="AL798" s="2" t="s">
        <v>5567</v>
      </c>
      <c r="AM798" s="2" t="str">
        <f t="shared" si="696"/>
        <v>생산완료(-22)</v>
      </c>
      <c r="AN798" s="9">
        <f t="shared" si="697"/>
        <v>45650</v>
      </c>
      <c r="AO798" s="9">
        <f t="shared" si="698"/>
        <v>45630</v>
      </c>
      <c r="AP798" s="9"/>
      <c r="AQ798" s="2">
        <f t="shared" si="721"/>
        <v>-20</v>
      </c>
      <c r="AR798" s="12">
        <f t="shared" si="699"/>
        <v>-20</v>
      </c>
      <c r="AS798" t="s">
        <v>5567</v>
      </c>
      <c r="AT798" t="str">
        <f t="shared" si="700"/>
        <v>생산완료(-20)</v>
      </c>
    </row>
    <row r="799" spans="2:46" x14ac:dyDescent="0.3">
      <c r="B799" s="2" t="s">
        <v>5470</v>
      </c>
      <c r="C799" s="7">
        <v>-15</v>
      </c>
      <c r="D799" s="2"/>
      <c r="E799" s="2" t="s">
        <v>5408</v>
      </c>
      <c r="F799" s="2" t="s">
        <v>5409</v>
      </c>
      <c r="G799" s="2" t="s">
        <v>5426</v>
      </c>
      <c r="H799" s="2" t="s">
        <v>4619</v>
      </c>
      <c r="I799" s="2" t="str">
        <f t="shared" si="691"/>
        <v>20241010-914004-인쇄</v>
      </c>
      <c r="J799" s="2" t="str">
        <f t="shared" si="692"/>
        <v>20241010-914004-합지</v>
      </c>
      <c r="K799" s="2" t="str">
        <f t="shared" si="693"/>
        <v>20241010-914004-분단</v>
      </c>
      <c r="L799" s="2" t="str">
        <f t="shared" si="694"/>
        <v>20241010-914004-제대</v>
      </c>
      <c r="M799" s="2" t="str">
        <f>VLOOKUP(H799, '쿼리1'!$A:$R, 17, 0)</f>
        <v>무지</v>
      </c>
      <c r="N799" s="2" t="str">
        <f>VLOOKUP(H799, '쿼리1'!$A:$P, 15, 0)</f>
        <v>전투지120</v>
      </c>
      <c r="O799" s="2">
        <v>914004</v>
      </c>
      <c r="P799" s="2" t="str">
        <f>VLOOKUP(H799, '쿼리1'!$A:$R, 17, 0)</f>
        <v>무지</v>
      </c>
      <c r="Q799" s="4">
        <f>VLOOKUP(H799, '쿼리1'!$A:$U, 20, 0)</f>
        <v>75000</v>
      </c>
      <c r="R799" s="2" t="s">
        <v>5397</v>
      </c>
      <c r="S799" s="2" t="s">
        <v>31</v>
      </c>
      <c r="T799" s="2" t="s">
        <v>31</v>
      </c>
      <c r="U799" s="2" t="s">
        <v>31</v>
      </c>
      <c r="V799" s="2" t="s">
        <v>5388</v>
      </c>
      <c r="W799" s="3" t="s">
        <v>5388</v>
      </c>
      <c r="X799" s="6" t="str">
        <f t="shared" si="714"/>
        <v>X</v>
      </c>
      <c r="Y799" s="3">
        <v>45583</v>
      </c>
      <c r="Z799" s="3">
        <v>45586</v>
      </c>
      <c r="AA799" s="6" t="str">
        <f t="shared" si="717"/>
        <v>+3</v>
      </c>
      <c r="AB799" s="3">
        <v>45586</v>
      </c>
      <c r="AC799" s="3">
        <v>45586</v>
      </c>
      <c r="AD799" s="6">
        <f t="shared" si="718"/>
        <v>0</v>
      </c>
      <c r="AE799" s="3">
        <v>45588</v>
      </c>
      <c r="AF799" s="3">
        <v>45603</v>
      </c>
      <c r="AG799" s="2" t="str">
        <f t="shared" si="719"/>
        <v>+15</v>
      </c>
      <c r="AH799" s="3">
        <v>45603</v>
      </c>
      <c r="AI799" s="3">
        <f t="shared" si="720"/>
        <v>45588</v>
      </c>
      <c r="AJ799" s="3"/>
      <c r="AK799" s="2">
        <f t="shared" si="695"/>
        <v>-15</v>
      </c>
      <c r="AL799" s="2" t="s">
        <v>5567</v>
      </c>
      <c r="AM799" s="2" t="str">
        <f t="shared" si="696"/>
        <v>생산완료(-15)</v>
      </c>
      <c r="AN799" s="9">
        <f t="shared" si="697"/>
        <v>45603</v>
      </c>
      <c r="AO799" s="9">
        <f t="shared" si="698"/>
        <v>45588</v>
      </c>
      <c r="AP799" s="9"/>
      <c r="AQ799" s="2">
        <f t="shared" si="721"/>
        <v>-15</v>
      </c>
      <c r="AR799" s="12">
        <f t="shared" si="699"/>
        <v>-15</v>
      </c>
      <c r="AS799" t="s">
        <v>5567</v>
      </c>
      <c r="AT799" t="str">
        <f t="shared" si="700"/>
        <v>생산완료(-15)</v>
      </c>
    </row>
    <row r="800" spans="2:46" x14ac:dyDescent="0.3">
      <c r="B800" s="2" t="s">
        <v>5621</v>
      </c>
      <c r="C800" s="7">
        <v>-19</v>
      </c>
      <c r="D800" s="2"/>
      <c r="E800" s="2" t="s">
        <v>5408</v>
      </c>
      <c r="F800" s="2" t="s">
        <v>5409</v>
      </c>
      <c r="G800" s="2" t="s">
        <v>5492</v>
      </c>
      <c r="H800" s="2" t="s">
        <v>1145</v>
      </c>
      <c r="I800" s="2" t="str">
        <f t="shared" si="691"/>
        <v>20241010-914504-인쇄</v>
      </c>
      <c r="J800" s="2" t="str">
        <f t="shared" si="692"/>
        <v>20241010-914504-합지</v>
      </c>
      <c r="K800" s="2" t="str">
        <f t="shared" si="693"/>
        <v>20241010-914504-분단</v>
      </c>
      <c r="L800" s="2" t="str">
        <f t="shared" si="694"/>
        <v>20241010-914504-제대</v>
      </c>
      <c r="M800" s="2" t="str">
        <f>VLOOKUP(H800, '쿼리1'!$A:$R, 17, 0)</f>
        <v>무지</v>
      </c>
      <c r="N800" s="2" t="str">
        <f>VLOOKUP(H800, '쿼리1'!$A:$P, 15, 0)</f>
        <v>전투지스120</v>
      </c>
      <c r="O800" s="2">
        <v>914504</v>
      </c>
      <c r="P800" s="2" t="str">
        <f>VLOOKUP(H800, '쿼리1'!$A:$R, 17, 0)</f>
        <v>무지</v>
      </c>
      <c r="Q800" s="4">
        <f>VLOOKUP(H800, '쿼리1'!$A:$U, 20, 0)</f>
        <v>120000</v>
      </c>
      <c r="R800" s="2" t="s">
        <v>5397</v>
      </c>
      <c r="S800" s="2" t="s">
        <v>31</v>
      </c>
      <c r="T800" s="2" t="s">
        <v>31</v>
      </c>
      <c r="U800" s="2" t="s">
        <v>31</v>
      </c>
      <c r="V800" s="2" t="s">
        <v>5388</v>
      </c>
      <c r="W800" s="3" t="s">
        <v>5388</v>
      </c>
      <c r="X800" s="6" t="str">
        <f t="shared" si="714"/>
        <v>X</v>
      </c>
      <c r="Y800" s="3">
        <v>45583</v>
      </c>
      <c r="Z800" s="3">
        <v>45586</v>
      </c>
      <c r="AA800" s="6" t="str">
        <f t="shared" si="717"/>
        <v>+3</v>
      </c>
      <c r="AB800" s="3">
        <v>45586</v>
      </c>
      <c r="AC800" s="3">
        <v>45586</v>
      </c>
      <c r="AD800" s="6">
        <f t="shared" si="718"/>
        <v>0</v>
      </c>
      <c r="AE800" s="3">
        <v>45588</v>
      </c>
      <c r="AF800" s="3">
        <v>45607</v>
      </c>
      <c r="AG800" s="2" t="str">
        <f t="shared" si="719"/>
        <v>+19</v>
      </c>
      <c r="AH800" s="3">
        <v>45607</v>
      </c>
      <c r="AI800" s="3">
        <f t="shared" si="720"/>
        <v>45588</v>
      </c>
      <c r="AJ800" s="3"/>
      <c r="AK800" s="2">
        <f t="shared" si="695"/>
        <v>-19</v>
      </c>
      <c r="AL800" s="2" t="s">
        <v>5567</v>
      </c>
      <c r="AM800" s="2" t="str">
        <f t="shared" si="696"/>
        <v>생산완료(-19)</v>
      </c>
      <c r="AN800" s="9">
        <f t="shared" si="697"/>
        <v>45607</v>
      </c>
      <c r="AO800" s="9">
        <f t="shared" si="698"/>
        <v>45588</v>
      </c>
      <c r="AP800" s="9"/>
      <c r="AQ800" s="2">
        <f t="shared" si="721"/>
        <v>-19</v>
      </c>
      <c r="AR800" s="12">
        <f t="shared" si="699"/>
        <v>-19</v>
      </c>
      <c r="AS800" t="s">
        <v>5567</v>
      </c>
      <c r="AT800" t="str">
        <f t="shared" si="700"/>
        <v>생산완료(-19)</v>
      </c>
    </row>
    <row r="801" spans="2:46" x14ac:dyDescent="0.3">
      <c r="B801" s="2" t="s">
        <v>5645</v>
      </c>
      <c r="C801" s="7">
        <v>-38</v>
      </c>
      <c r="D801" s="2"/>
      <c r="E801" s="2" t="s">
        <v>5409</v>
      </c>
      <c r="F801" s="2" t="s">
        <v>5405</v>
      </c>
      <c r="G801" s="2" t="s">
        <v>5490</v>
      </c>
      <c r="H801" s="2" t="s">
        <v>1173</v>
      </c>
      <c r="I801" s="2" t="str">
        <f t="shared" si="691"/>
        <v>20241010-930001-인쇄</v>
      </c>
      <c r="J801" s="2" t="str">
        <f t="shared" si="692"/>
        <v>20241010-930001-합지</v>
      </c>
      <c r="K801" s="2" t="str">
        <f t="shared" si="693"/>
        <v>20241010-930001-분단</v>
      </c>
      <c r="L801" s="2" t="str">
        <f t="shared" si="694"/>
        <v>20241010-930001-제대</v>
      </c>
      <c r="M801" s="2" t="str">
        <f>VLOOKUP(H801, '쿼리1'!$A:$R, 17, 0)</f>
        <v>무지</v>
      </c>
      <c r="N801" s="2" t="str">
        <f>VLOOKUP(H801, '쿼리1'!$A:$P, 15, 0)</f>
        <v>크지스130</v>
      </c>
      <c r="O801" s="2">
        <v>930001</v>
      </c>
      <c r="P801" s="2" t="str">
        <f>VLOOKUP(H801, '쿼리1'!$A:$R, 17, 0)</f>
        <v>무지</v>
      </c>
      <c r="Q801" s="4">
        <f>VLOOKUP(H801, '쿼리1'!$A:$U, 20, 0)</f>
        <v>92307</v>
      </c>
      <c r="R801" s="2" t="s">
        <v>5397</v>
      </c>
      <c r="S801" s="2" t="s">
        <v>31</v>
      </c>
      <c r="T801" s="2" t="s">
        <v>31</v>
      </c>
      <c r="U801" s="2" t="s">
        <v>31</v>
      </c>
      <c r="V801" s="2" t="s">
        <v>5388</v>
      </c>
      <c r="W801" s="3" t="s">
        <v>5388</v>
      </c>
      <c r="X801" s="6" t="str">
        <f t="shared" si="714"/>
        <v>X</v>
      </c>
      <c r="Y801" s="3">
        <v>45587</v>
      </c>
      <c r="Z801" s="3">
        <v>45587</v>
      </c>
      <c r="AA801" s="6">
        <f t="shared" si="717"/>
        <v>0</v>
      </c>
      <c r="AB801" s="3">
        <v>45588</v>
      </c>
      <c r="AC801" s="3">
        <v>45587</v>
      </c>
      <c r="AD801" s="6">
        <f t="shared" si="718"/>
        <v>-1</v>
      </c>
      <c r="AE801" s="3">
        <v>45590</v>
      </c>
      <c r="AF801" s="3">
        <v>45628</v>
      </c>
      <c r="AG801" s="2" t="str">
        <f t="shared" si="719"/>
        <v>+38</v>
      </c>
      <c r="AH801" s="3">
        <v>45628</v>
      </c>
      <c r="AI801" s="3">
        <f t="shared" si="720"/>
        <v>45590</v>
      </c>
      <c r="AJ801" s="3"/>
      <c r="AK801" s="2">
        <f t="shared" si="695"/>
        <v>-38</v>
      </c>
      <c r="AL801" s="2" t="s">
        <v>5567</v>
      </c>
      <c r="AM801" s="2" t="str">
        <f t="shared" si="696"/>
        <v>생산완료(-38)</v>
      </c>
      <c r="AN801" s="9">
        <f t="shared" si="697"/>
        <v>45642</v>
      </c>
      <c r="AO801" s="9">
        <f t="shared" si="698"/>
        <v>45632</v>
      </c>
      <c r="AP801" s="9"/>
      <c r="AQ801" s="2">
        <f t="shared" si="721"/>
        <v>-10</v>
      </c>
      <c r="AR801" s="12">
        <f t="shared" si="699"/>
        <v>-10</v>
      </c>
      <c r="AS801" t="s">
        <v>5567</v>
      </c>
      <c r="AT801" t="str">
        <f t="shared" si="700"/>
        <v>생산완료(-10)</v>
      </c>
    </row>
    <row r="802" spans="2:46" x14ac:dyDescent="0.3">
      <c r="B802" s="2" t="s">
        <v>5619</v>
      </c>
      <c r="C802" s="7">
        <v>-25</v>
      </c>
      <c r="D802" s="2"/>
      <c r="E802" s="2" t="s">
        <v>5409</v>
      </c>
      <c r="F802" s="2" t="s">
        <v>5405</v>
      </c>
      <c r="G802" s="2" t="s">
        <v>5488</v>
      </c>
      <c r="H802" s="2" t="s">
        <v>4621</v>
      </c>
      <c r="I802" s="2" t="str">
        <f t="shared" si="691"/>
        <v>20241010-930002-인쇄</v>
      </c>
      <c r="J802" s="2" t="str">
        <f t="shared" si="692"/>
        <v>20241010-930002-합지</v>
      </c>
      <c r="K802" s="2" t="str">
        <f t="shared" si="693"/>
        <v>20241010-930002-분단</v>
      </c>
      <c r="L802" s="2" t="str">
        <f t="shared" si="694"/>
        <v>20241010-930002-제대</v>
      </c>
      <c r="M802" s="2" t="str">
        <f>VLOOKUP(H802, '쿼리1'!$A:$R, 17, 0)</f>
        <v>무지</v>
      </c>
      <c r="N802" s="2" t="str">
        <f>VLOOKUP(H802, '쿼리1'!$A:$P, 15, 0)</f>
        <v>크지스130</v>
      </c>
      <c r="O802" s="2">
        <v>930002</v>
      </c>
      <c r="P802" s="2" t="str">
        <f>VLOOKUP(H802, '쿼리1'!$A:$R, 17, 0)</f>
        <v>무지</v>
      </c>
      <c r="Q802" s="4">
        <f>VLOOKUP(H802, '쿼리1'!$A:$U, 20, 0)</f>
        <v>80000</v>
      </c>
      <c r="R802" s="2" t="s">
        <v>5397</v>
      </c>
      <c r="S802" s="2" t="s">
        <v>31</v>
      </c>
      <c r="T802" s="2" t="s">
        <v>31</v>
      </c>
      <c r="U802" s="2" t="s">
        <v>31</v>
      </c>
      <c r="V802" s="2" t="s">
        <v>5388</v>
      </c>
      <c r="W802" s="3" t="s">
        <v>5388</v>
      </c>
      <c r="X802" s="6" t="str">
        <f t="shared" si="714"/>
        <v>X</v>
      </c>
      <c r="Y802" s="3">
        <v>45587</v>
      </c>
      <c r="Z802" s="3">
        <v>45587</v>
      </c>
      <c r="AA802" s="6">
        <f t="shared" si="717"/>
        <v>0</v>
      </c>
      <c r="AB802" s="3">
        <v>45588</v>
      </c>
      <c r="AC802" s="3">
        <v>45587</v>
      </c>
      <c r="AD802" s="6">
        <f t="shared" si="718"/>
        <v>-1</v>
      </c>
      <c r="AE802" s="3">
        <v>45590</v>
      </c>
      <c r="AF802" s="3">
        <v>45615</v>
      </c>
      <c r="AG802" s="2" t="str">
        <f t="shared" si="719"/>
        <v>+25</v>
      </c>
      <c r="AH802" s="3">
        <v>45615</v>
      </c>
      <c r="AI802" s="3">
        <f t="shared" si="720"/>
        <v>45590</v>
      </c>
      <c r="AJ802" s="3"/>
      <c r="AK802" s="2">
        <f t="shared" si="695"/>
        <v>-25</v>
      </c>
      <c r="AL802" s="2" t="s">
        <v>5567</v>
      </c>
      <c r="AM802" s="2" t="str">
        <f t="shared" si="696"/>
        <v>생산완료(-25)</v>
      </c>
      <c r="AN802" s="9">
        <f t="shared" si="697"/>
        <v>45642</v>
      </c>
      <c r="AO802" s="9">
        <f t="shared" si="698"/>
        <v>45632</v>
      </c>
      <c r="AP802" s="9"/>
      <c r="AQ802" s="2">
        <f t="shared" si="721"/>
        <v>-10</v>
      </c>
      <c r="AR802" s="12">
        <f t="shared" si="699"/>
        <v>-10</v>
      </c>
      <c r="AS802" t="s">
        <v>5567</v>
      </c>
      <c r="AT802" t="str">
        <f t="shared" si="700"/>
        <v>생산완료(-10)</v>
      </c>
    </row>
    <row r="803" spans="2:46" x14ac:dyDescent="0.3">
      <c r="B803" s="2" t="s">
        <v>5483</v>
      </c>
      <c r="C803" s="7">
        <v>-11</v>
      </c>
      <c r="D803" s="2"/>
      <c r="E803" s="2" t="s">
        <v>5432</v>
      </c>
      <c r="F803" s="2" t="s">
        <v>5421</v>
      </c>
      <c r="G803" s="2" t="s">
        <v>5463</v>
      </c>
      <c r="H803" s="2" t="s">
        <v>1148</v>
      </c>
      <c r="I803" s="2" t="str">
        <f t="shared" si="691"/>
        <v>20241010-930003-인쇄</v>
      </c>
      <c r="J803" s="2" t="str">
        <f t="shared" si="692"/>
        <v>20241010-930003-합지</v>
      </c>
      <c r="K803" s="2" t="str">
        <f t="shared" si="693"/>
        <v>20241010-930003-분단</v>
      </c>
      <c r="L803" s="2" t="str">
        <f t="shared" si="694"/>
        <v>20241010-930003-제대</v>
      </c>
      <c r="M803" s="2" t="str">
        <f>VLOOKUP(H803, '쿼리1'!$A:$R, 17, 0)</f>
        <v>무지</v>
      </c>
      <c r="N803" s="2" t="str">
        <f>VLOOKUP(H803, '쿼리1'!$A:$P, 15, 0)</f>
        <v>크지스130</v>
      </c>
      <c r="O803" s="2">
        <v>930003</v>
      </c>
      <c r="P803" s="2" t="str">
        <f>VLOOKUP(H803, '쿼리1'!$A:$R, 17, 0)</f>
        <v>무지</v>
      </c>
      <c r="Q803" s="4">
        <f>VLOOKUP(H803, '쿼리1'!$A:$U, 20, 0)</f>
        <v>66666</v>
      </c>
      <c r="R803" s="2" t="s">
        <v>5397</v>
      </c>
      <c r="S803" s="2" t="s">
        <v>31</v>
      </c>
      <c r="T803" s="2" t="s">
        <v>31</v>
      </c>
      <c r="U803" s="2" t="s">
        <v>31</v>
      </c>
      <c r="V803" s="2" t="s">
        <v>5388</v>
      </c>
      <c r="W803" s="3" t="s">
        <v>5388</v>
      </c>
      <c r="X803" s="6" t="str">
        <f t="shared" si="714"/>
        <v>X</v>
      </c>
      <c r="Y803" s="3">
        <v>45587</v>
      </c>
      <c r="Z803" s="3">
        <v>45593</v>
      </c>
      <c r="AA803" s="6" t="str">
        <f t="shared" si="717"/>
        <v>+6</v>
      </c>
      <c r="AB803" s="3">
        <v>45588</v>
      </c>
      <c r="AC803" s="3">
        <v>45593</v>
      </c>
      <c r="AD803" s="6" t="str">
        <f t="shared" si="718"/>
        <v>+5</v>
      </c>
      <c r="AE803" s="3">
        <v>45590</v>
      </c>
      <c r="AF803" s="3">
        <v>45601</v>
      </c>
      <c r="AG803" s="2" t="str">
        <f t="shared" si="719"/>
        <v>+11</v>
      </c>
      <c r="AH803" s="3">
        <v>45601</v>
      </c>
      <c r="AI803" s="3">
        <f t="shared" si="720"/>
        <v>45590</v>
      </c>
      <c r="AJ803" s="3"/>
      <c r="AK803" s="2">
        <f t="shared" si="695"/>
        <v>-11</v>
      </c>
      <c r="AL803" s="2" t="s">
        <v>5567</v>
      </c>
      <c r="AM803" s="2" t="str">
        <f t="shared" si="696"/>
        <v>생산완료(-11)</v>
      </c>
      <c r="AN803" s="9">
        <f t="shared" si="697"/>
        <v>45601</v>
      </c>
      <c r="AO803" s="9">
        <f t="shared" si="698"/>
        <v>45590</v>
      </c>
      <c r="AP803" s="9"/>
      <c r="AQ803" s="2">
        <f t="shared" si="721"/>
        <v>-11</v>
      </c>
      <c r="AR803" s="12">
        <f t="shared" si="699"/>
        <v>-11</v>
      </c>
      <c r="AS803" t="s">
        <v>5567</v>
      </c>
      <c r="AT803" t="str">
        <f t="shared" si="700"/>
        <v>생산완료(-11)</v>
      </c>
    </row>
    <row r="804" spans="2:46" x14ac:dyDescent="0.3">
      <c r="B804" s="2" t="s">
        <v>5570</v>
      </c>
      <c r="C804" s="7">
        <v>-24</v>
      </c>
      <c r="D804" s="2"/>
      <c r="E804" s="2" t="s">
        <v>5455</v>
      </c>
      <c r="F804" s="2" t="s">
        <v>5456</v>
      </c>
      <c r="G804" s="2" t="s">
        <v>5411</v>
      </c>
      <c r="H804" s="2" t="s">
        <v>4434</v>
      </c>
      <c r="I804" s="2" t="str">
        <f t="shared" si="691"/>
        <v>20241010-930004-인쇄</v>
      </c>
      <c r="J804" s="2" t="str">
        <f t="shared" si="692"/>
        <v>20241010-930004-합지</v>
      </c>
      <c r="K804" s="2" t="str">
        <f t="shared" si="693"/>
        <v>20241010-930004-분단</v>
      </c>
      <c r="L804" s="2" t="str">
        <f t="shared" si="694"/>
        <v>20241010-930004-제대</v>
      </c>
      <c r="M804" s="2" t="str">
        <f>VLOOKUP(H804, '쿼리1'!$A:$R, 17, 0)</f>
        <v>무지</v>
      </c>
      <c r="N804" s="2" t="str">
        <f>VLOOKUP(H804, '쿼리1'!$A:$P, 15, 0)</f>
        <v>크지스130</v>
      </c>
      <c r="O804" s="2">
        <v>930004</v>
      </c>
      <c r="P804" s="2" t="str">
        <f>VLOOKUP(H804, '쿼리1'!$A:$R, 17, 0)</f>
        <v>무지</v>
      </c>
      <c r="Q804" s="4">
        <f>VLOOKUP(H804, '쿼리1'!$A:$U, 20, 0)</f>
        <v>109090</v>
      </c>
      <c r="R804" s="2" t="s">
        <v>5397</v>
      </c>
      <c r="S804" s="2" t="s">
        <v>31</v>
      </c>
      <c r="T804" s="2" t="s">
        <v>31</v>
      </c>
      <c r="U804" s="2" t="s">
        <v>31</v>
      </c>
      <c r="V804" s="2" t="s">
        <v>5388</v>
      </c>
      <c r="W804" s="3" t="s">
        <v>5388</v>
      </c>
      <c r="X804" s="6" t="str">
        <f t="shared" si="714"/>
        <v>X</v>
      </c>
      <c r="Y804" s="3">
        <v>45587</v>
      </c>
      <c r="Z804" s="3">
        <v>45600</v>
      </c>
      <c r="AA804" s="6" t="str">
        <f t="shared" si="717"/>
        <v>+13</v>
      </c>
      <c r="AB804" s="3">
        <v>45588</v>
      </c>
      <c r="AC804" s="3">
        <v>45600</v>
      </c>
      <c r="AD804" s="6" t="str">
        <f t="shared" si="718"/>
        <v>+12</v>
      </c>
      <c r="AE804" s="3">
        <v>45590</v>
      </c>
      <c r="AF804" s="3">
        <v>45614</v>
      </c>
      <c r="AG804" s="2" t="str">
        <f t="shared" si="719"/>
        <v>+24</v>
      </c>
      <c r="AH804" s="3">
        <v>45614</v>
      </c>
      <c r="AI804" s="3">
        <f t="shared" si="720"/>
        <v>45590</v>
      </c>
      <c r="AJ804" s="3"/>
      <c r="AK804" s="2">
        <f t="shared" si="695"/>
        <v>-24</v>
      </c>
      <c r="AL804" s="2" t="s">
        <v>5567</v>
      </c>
      <c r="AM804" s="2" t="str">
        <f t="shared" si="696"/>
        <v>생산완료(-24)</v>
      </c>
      <c r="AN804" s="9">
        <f t="shared" si="697"/>
        <v>45614</v>
      </c>
      <c r="AO804" s="9">
        <f t="shared" si="698"/>
        <v>45644</v>
      </c>
      <c r="AP804" s="9"/>
      <c r="AQ804" s="2">
        <f t="shared" si="721"/>
        <v>30</v>
      </c>
      <c r="AR804" s="12" t="str">
        <f t="shared" si="699"/>
        <v>+30</v>
      </c>
      <c r="AS804" t="s">
        <v>5567</v>
      </c>
      <c r="AT804" t="str">
        <f t="shared" si="700"/>
        <v>생산완료(+30)</v>
      </c>
    </row>
    <row r="805" spans="2:46" x14ac:dyDescent="0.3">
      <c r="B805" s="2" t="s">
        <v>5409</v>
      </c>
      <c r="C805" s="7">
        <v>0</v>
      </c>
      <c r="D805" s="2" t="s">
        <v>5405</v>
      </c>
      <c r="E805" s="2" t="s">
        <v>5409</v>
      </c>
      <c r="F805" s="2"/>
      <c r="G805" s="2" t="s">
        <v>5409</v>
      </c>
      <c r="H805" s="2" t="s">
        <v>4037</v>
      </c>
      <c r="I805" s="2" t="str">
        <f t="shared" si="691"/>
        <v>20241011-1000137720-인쇄</v>
      </c>
      <c r="J805" s="2" t="str">
        <f t="shared" si="692"/>
        <v>20241011-1000137720-합지</v>
      </c>
      <c r="K805" s="2" t="str">
        <f t="shared" si="693"/>
        <v>20241011-1000137720-분단</v>
      </c>
      <c r="L805" s="2" t="str">
        <f t="shared" si="694"/>
        <v>20241011-1000137720-제대</v>
      </c>
      <c r="M805" s="2" t="str">
        <f>VLOOKUP(H805, '쿼리1'!$A:$R, 17, 0)</f>
        <v>1도-4대가 이어가는 한씨떡집</v>
      </c>
      <c r="N805" s="2" t="str">
        <f>VLOOKUP(H805, '쿼리1'!$A:$P, 15, 0)</f>
        <v>나이론70</v>
      </c>
      <c r="O805" s="2">
        <v>1000137720</v>
      </c>
      <c r="P805" s="2" t="str">
        <f>VLOOKUP(H805, '쿼리1'!$A:$R, 17, 0)</f>
        <v>1도-4대가 이어가는 한씨떡집</v>
      </c>
      <c r="Q805" s="4">
        <f>VLOOKUP(H805, '쿼리1'!$A:$U, 20, 0)</f>
        <v>24000</v>
      </c>
      <c r="R805" s="2" t="s">
        <v>31</v>
      </c>
      <c r="S805" s="2" t="s">
        <v>31</v>
      </c>
      <c r="T805" s="2" t="s">
        <v>5397</v>
      </c>
      <c r="U805" s="2" t="s">
        <v>31</v>
      </c>
      <c r="V805" s="3">
        <v>45582</v>
      </c>
      <c r="W805" s="3">
        <v>45581</v>
      </c>
      <c r="X805" s="6">
        <f t="shared" ref="X805:X807" si="722">IFERROR(IF(W805-V805&gt;0, "+" &amp; (W805-V805), W805-V805), "X")</f>
        <v>-1</v>
      </c>
      <c r="Y805" s="3">
        <v>45586</v>
      </c>
      <c r="Z805" s="3">
        <v>45586</v>
      </c>
      <c r="AA805" s="6">
        <f t="shared" si="717"/>
        <v>0</v>
      </c>
      <c r="AB805" s="3" t="s">
        <v>5388</v>
      </c>
      <c r="AC805" s="2" t="s">
        <v>5388</v>
      </c>
      <c r="AD805" s="6" t="str">
        <f>IFERROR(AC805-AB805, "X")</f>
        <v>X</v>
      </c>
      <c r="AE805" s="3">
        <v>45588</v>
      </c>
      <c r="AF805" s="3">
        <v>45588</v>
      </c>
      <c r="AG805" s="2">
        <f t="shared" si="719"/>
        <v>0</v>
      </c>
      <c r="AH805" s="3">
        <v>45588</v>
      </c>
      <c r="AI805" s="3">
        <f t="shared" si="720"/>
        <v>45588</v>
      </c>
      <c r="AJ805" s="3"/>
      <c r="AK805" s="2">
        <f t="shared" si="695"/>
        <v>0</v>
      </c>
      <c r="AL805" s="2" t="s">
        <v>5567</v>
      </c>
      <c r="AM805" s="2" t="str">
        <f t="shared" si="696"/>
        <v>생산완료(0)</v>
      </c>
      <c r="AN805" s="9">
        <f t="shared" si="697"/>
        <v>45588</v>
      </c>
      <c r="AO805" s="9">
        <f t="shared" si="698"/>
        <v>45588</v>
      </c>
      <c r="AP805" s="9"/>
      <c r="AQ805" s="2">
        <f t="shared" si="721"/>
        <v>0</v>
      </c>
      <c r="AR805" s="12">
        <f t="shared" si="699"/>
        <v>0</v>
      </c>
      <c r="AS805" t="s">
        <v>5567</v>
      </c>
      <c r="AT805" t="str">
        <f t="shared" si="700"/>
        <v>생산완료(0)</v>
      </c>
    </row>
    <row r="806" spans="2:46" x14ac:dyDescent="0.3">
      <c r="B806" s="2" t="s">
        <v>5436</v>
      </c>
      <c r="C806" s="7">
        <v>-7</v>
      </c>
      <c r="D806" s="2" t="s">
        <v>5412</v>
      </c>
      <c r="E806" s="2" t="s">
        <v>5424</v>
      </c>
      <c r="F806" s="2"/>
      <c r="G806" s="2" t="s">
        <v>5430</v>
      </c>
      <c r="H806" s="2" t="s">
        <v>3234</v>
      </c>
      <c r="I806" s="2" t="str">
        <f t="shared" si="691"/>
        <v>20241011-1000143717-인쇄</v>
      </c>
      <c r="J806" s="2" t="str">
        <f t="shared" si="692"/>
        <v>20241011-1000143717-합지</v>
      </c>
      <c r="K806" s="2" t="str">
        <f t="shared" si="693"/>
        <v>20241011-1000143717-분단</v>
      </c>
      <c r="L806" s="2" t="str">
        <f t="shared" si="694"/>
        <v>20241011-1000143717-제대</v>
      </c>
      <c r="M806" s="2" t="str">
        <f>VLOOKUP(H806, '쿼리1'!$A:$R, 17, 0)</f>
        <v>5도-다농이네누룽지1kg (지퍼있음)</v>
      </c>
      <c r="N806" s="2" t="str">
        <f>VLOOKUP(H806, '쿼리1'!$A:$P, 15, 0)</f>
        <v>패트(투명)100</v>
      </c>
      <c r="O806" s="2">
        <v>1000143717</v>
      </c>
      <c r="P806" s="2" t="str">
        <f>VLOOKUP(H806, '쿼리1'!$A:$R, 17, 0)</f>
        <v>5도-다농이네누룽지1kg (지퍼있음)</v>
      </c>
      <c r="Q806" s="4">
        <f>VLOOKUP(H806, '쿼리1'!$A:$U, 20, 0)</f>
        <v>19354</v>
      </c>
      <c r="R806" s="2" t="s">
        <v>31</v>
      </c>
      <c r="S806" s="2" t="s">
        <v>31</v>
      </c>
      <c r="T806" s="2" t="s">
        <v>5397</v>
      </c>
      <c r="U806" s="2" t="s">
        <v>31</v>
      </c>
      <c r="V806" s="3">
        <v>45581</v>
      </c>
      <c r="W806" s="3">
        <v>45582</v>
      </c>
      <c r="X806" s="6" t="str">
        <f t="shared" si="722"/>
        <v>+1</v>
      </c>
      <c r="Y806" s="3">
        <v>45586</v>
      </c>
      <c r="Z806" s="3">
        <v>45588</v>
      </c>
      <c r="AA806" s="6" t="str">
        <f t="shared" si="717"/>
        <v>+2</v>
      </c>
      <c r="AB806" s="3" t="s">
        <v>5388</v>
      </c>
      <c r="AC806" s="2" t="s">
        <v>5388</v>
      </c>
      <c r="AD806" s="6" t="str">
        <f>IFERROR(AC806-AB806, "X")</f>
        <v>X</v>
      </c>
      <c r="AE806" s="3">
        <v>45588</v>
      </c>
      <c r="AF806" s="3">
        <v>45595</v>
      </c>
      <c r="AG806" s="2" t="str">
        <f t="shared" si="719"/>
        <v>+7</v>
      </c>
      <c r="AH806" s="3">
        <v>45595</v>
      </c>
      <c r="AI806" s="3">
        <f t="shared" si="720"/>
        <v>45588</v>
      </c>
      <c r="AJ806" s="3"/>
      <c r="AK806" s="2">
        <f t="shared" si="695"/>
        <v>-7</v>
      </c>
      <c r="AL806" s="2" t="s">
        <v>5567</v>
      </c>
      <c r="AM806" s="2" t="str">
        <f t="shared" si="696"/>
        <v>생산완료(-7)</v>
      </c>
      <c r="AN806" s="9">
        <f t="shared" si="697"/>
        <v>45595</v>
      </c>
      <c r="AO806" s="9">
        <f t="shared" si="698"/>
        <v>45588</v>
      </c>
      <c r="AP806" s="9"/>
      <c r="AQ806" s="2">
        <f t="shared" si="721"/>
        <v>-7</v>
      </c>
      <c r="AR806" s="12">
        <f t="shared" si="699"/>
        <v>-7</v>
      </c>
      <c r="AS806" t="s">
        <v>5567</v>
      </c>
      <c r="AT806" t="str">
        <f t="shared" si="700"/>
        <v>생산완료(-7)</v>
      </c>
    </row>
    <row r="807" spans="2:46" x14ac:dyDescent="0.3">
      <c r="B807" s="2" t="s">
        <v>5406</v>
      </c>
      <c r="C807" s="7">
        <v>-5</v>
      </c>
      <c r="D807" s="2" t="s">
        <v>5424</v>
      </c>
      <c r="E807" s="2" t="s">
        <v>5432</v>
      </c>
      <c r="F807" s="2" t="s">
        <v>5421</v>
      </c>
      <c r="G807" s="2"/>
      <c r="H807" s="2" t="s">
        <v>4045</v>
      </c>
      <c r="I807" s="2" t="str">
        <f t="shared" si="691"/>
        <v>20241011-1000149393-인쇄</v>
      </c>
      <c r="J807" s="2" t="str">
        <f t="shared" si="692"/>
        <v>20241011-1000149393-합지</v>
      </c>
      <c r="K807" s="2" t="str">
        <f t="shared" si="693"/>
        <v>20241011-1000149393-분단</v>
      </c>
      <c r="L807" s="2" t="str">
        <f t="shared" si="694"/>
        <v>20241011-1000149393-제대</v>
      </c>
      <c r="M807" s="2" t="str">
        <f>VLOOKUP(H807, '쿼리1'!$A:$R, 17, 0)</f>
        <v>7도-초록원 쌍화차골드 15g(7열)</v>
      </c>
      <c r="N807" s="2" t="str">
        <f>VLOOKUP(H807, '쿼리1'!$A:$P, 15, 0)</f>
        <v>은박90</v>
      </c>
      <c r="O807" s="2">
        <v>1000149393</v>
      </c>
      <c r="P807" s="2" t="str">
        <f>VLOOKUP(H807, '쿼리1'!$A:$R, 17, 0)</f>
        <v>7도-초록원 쌍화차골드 15g(7열)</v>
      </c>
      <c r="Q807" s="4">
        <f>VLOOKUP(H807, '쿼리1'!$A:$U, 20, 0)</f>
        <v>8</v>
      </c>
      <c r="R807" s="2" t="s">
        <v>31</v>
      </c>
      <c r="S807" s="2" t="s">
        <v>31</v>
      </c>
      <c r="T807" s="2" t="s">
        <v>31</v>
      </c>
      <c r="U807" s="2" t="s">
        <v>5397</v>
      </c>
      <c r="V807" s="3">
        <v>45581</v>
      </c>
      <c r="W807" s="3">
        <v>45583</v>
      </c>
      <c r="X807" s="6" t="str">
        <f t="shared" si="722"/>
        <v>+2</v>
      </c>
      <c r="Y807" s="3">
        <v>45587</v>
      </c>
      <c r="Z807" s="3">
        <v>45593</v>
      </c>
      <c r="AA807" s="6" t="str">
        <f t="shared" si="717"/>
        <v>+6</v>
      </c>
      <c r="AB807" s="3">
        <v>45588</v>
      </c>
      <c r="AC807" s="3">
        <v>45593</v>
      </c>
      <c r="AD807" s="6" t="str">
        <f>IFERROR(IF(AC807-AB807&gt;0, "+" &amp; (AC807-AB807), AC807-AB807), "X")</f>
        <v>+5</v>
      </c>
      <c r="AE807" s="2" t="s">
        <v>5388</v>
      </c>
      <c r="AF807" s="2" t="s">
        <v>5388</v>
      </c>
      <c r="AG807" s="2" t="str">
        <f>IFERROR(AF807-AE807, "X")</f>
        <v>X</v>
      </c>
      <c r="AH807" s="3">
        <v>45593</v>
      </c>
      <c r="AI807" s="3">
        <f>AB807</f>
        <v>45588</v>
      </c>
      <c r="AJ807" s="3"/>
      <c r="AK807" s="2">
        <f t="shared" si="695"/>
        <v>-5</v>
      </c>
      <c r="AL807" s="2" t="s">
        <v>5567</v>
      </c>
      <c r="AM807" s="2" t="str">
        <f t="shared" si="696"/>
        <v>생산완료(-5)</v>
      </c>
      <c r="AN807" s="9">
        <f t="shared" si="697"/>
        <v>45593</v>
      </c>
      <c r="AO807" s="9">
        <f t="shared" si="698"/>
        <v>45588</v>
      </c>
      <c r="AP807" s="9"/>
      <c r="AQ807" s="2">
        <f t="shared" si="721"/>
        <v>-5</v>
      </c>
      <c r="AR807" s="12">
        <f t="shared" si="699"/>
        <v>-5</v>
      </c>
      <c r="AS807" t="s">
        <v>5567</v>
      </c>
      <c r="AT807" t="str">
        <f t="shared" si="700"/>
        <v>생산완료(-5)</v>
      </c>
    </row>
    <row r="808" spans="2:46" x14ac:dyDescent="0.3">
      <c r="B808" s="2" t="s">
        <v>5408</v>
      </c>
      <c r="C808" s="7">
        <v>3</v>
      </c>
      <c r="D808" s="2"/>
      <c r="E808" s="2" t="s">
        <v>5407</v>
      </c>
      <c r="F808" s="2"/>
      <c r="G808" s="2" t="s">
        <v>5415</v>
      </c>
      <c r="H808" s="2" t="s">
        <v>4904</v>
      </c>
      <c r="I808" s="2" t="str">
        <f t="shared" si="691"/>
        <v>20241011-1000151457-인쇄</v>
      </c>
      <c r="J808" s="2" t="str">
        <f t="shared" si="692"/>
        <v>20241011-1000151457-합지</v>
      </c>
      <c r="K808" s="2" t="str">
        <f t="shared" si="693"/>
        <v>20241011-1000151457-분단</v>
      </c>
      <c r="L808" s="2" t="str">
        <f t="shared" si="694"/>
        <v>20241011-1000151457-제대</v>
      </c>
      <c r="M808" s="2" t="str">
        <f>VLOOKUP(H808, '쿼리1'!$A:$R, 17, 0)</f>
        <v>무지</v>
      </c>
      <c r="N808" s="2" t="str">
        <f>VLOOKUP(H808, '쿼리1'!$A:$P, 15, 0)</f>
        <v>나이론70</v>
      </c>
      <c r="O808" s="2">
        <v>1000151457</v>
      </c>
      <c r="P808" s="2" t="str">
        <f>VLOOKUP(H808, '쿼리1'!$A:$R, 17, 0)</f>
        <v>무지</v>
      </c>
      <c r="Q808" s="4">
        <f>VLOOKUP(H808, '쿼리1'!$A:$U, 20, 0)</f>
        <v>24000</v>
      </c>
      <c r="R808" s="2" t="s">
        <v>5397</v>
      </c>
      <c r="S808" s="2" t="s">
        <v>31</v>
      </c>
      <c r="T808" s="2" t="s">
        <v>5397</v>
      </c>
      <c r="U808" s="2" t="s">
        <v>31</v>
      </c>
      <c r="V808" s="2" t="s">
        <v>5388</v>
      </c>
      <c r="W808" s="3" t="s">
        <v>5388</v>
      </c>
      <c r="X808" s="6" t="str">
        <f>IFERROR(W808-V808, "X")</f>
        <v>X</v>
      </c>
      <c r="Y808" s="3">
        <v>45587</v>
      </c>
      <c r="Z808" s="3">
        <v>45581</v>
      </c>
      <c r="AA808" s="6">
        <f t="shared" si="717"/>
        <v>-6</v>
      </c>
      <c r="AB808" s="3" t="s">
        <v>5388</v>
      </c>
      <c r="AC808" s="2" t="s">
        <v>5388</v>
      </c>
      <c r="AD808" s="6" t="str">
        <f>IFERROR(AC808-AB808, "X")</f>
        <v>X</v>
      </c>
      <c r="AE808" s="3">
        <v>45589</v>
      </c>
      <c r="AF808" s="3">
        <v>45586</v>
      </c>
      <c r="AG808" s="2">
        <f>IFERROR(IF(AF808-AE808&gt;0, "+" &amp; (AF808-AE808), AF808-AE808), "X")</f>
        <v>-3</v>
      </c>
      <c r="AH808" s="3">
        <v>45586</v>
      </c>
      <c r="AI808" s="3">
        <f>AE808</f>
        <v>45589</v>
      </c>
      <c r="AJ808" s="3"/>
      <c r="AK808" s="2" t="str">
        <f t="shared" si="695"/>
        <v>+3</v>
      </c>
      <c r="AL808" s="2" t="s">
        <v>5567</v>
      </c>
      <c r="AM808" s="2" t="str">
        <f t="shared" si="696"/>
        <v>생산완료(+3)</v>
      </c>
      <c r="AN808" s="9">
        <f t="shared" si="697"/>
        <v>45628</v>
      </c>
      <c r="AO808" s="9">
        <f t="shared" si="698"/>
        <v>45615</v>
      </c>
      <c r="AP808" s="9"/>
      <c r="AQ808" s="2">
        <f t="shared" si="721"/>
        <v>-13</v>
      </c>
      <c r="AR808" s="12">
        <f t="shared" si="699"/>
        <v>-13</v>
      </c>
      <c r="AS808" t="s">
        <v>5567</v>
      </c>
      <c r="AT808" t="str">
        <f t="shared" si="700"/>
        <v>생산완료(-13)</v>
      </c>
    </row>
    <row r="809" spans="2:46" x14ac:dyDescent="0.3">
      <c r="B809" s="2" t="s">
        <v>5405</v>
      </c>
      <c r="C809" s="7">
        <v>-1</v>
      </c>
      <c r="D809" s="2" t="s">
        <v>5421</v>
      </c>
      <c r="E809" s="2" t="s">
        <v>5424</v>
      </c>
      <c r="F809" s="2" t="s">
        <v>5412</v>
      </c>
      <c r="G809" s="2"/>
      <c r="H809" s="2" t="s">
        <v>1406</v>
      </c>
      <c r="I809" s="2" t="str">
        <f t="shared" si="691"/>
        <v>20241011-1000151508-인쇄</v>
      </c>
      <c r="J809" s="2" t="str">
        <f t="shared" si="692"/>
        <v>20241011-1000151508-합지</v>
      </c>
      <c r="K809" s="2" t="str">
        <f t="shared" si="693"/>
        <v>20241011-1000151508-분단</v>
      </c>
      <c r="L809" s="2" t="str">
        <f t="shared" si="694"/>
        <v>20241011-1000151508-제대</v>
      </c>
      <c r="M809" s="2" t="str">
        <f>VLOOKUP(H809, '쿼리1'!$A:$R, 17, 0)</f>
        <v>9도-(주)푸드코아-연세우유 우유생크림빵</v>
      </c>
      <c r="N809" s="2" t="str">
        <f>VLOOKUP(H809, '쿼리1'!$A:$P, 15, 0)</f>
        <v>오씨피피(유무광)60</v>
      </c>
      <c r="O809" s="2">
        <v>1000151508</v>
      </c>
      <c r="P809" s="2" t="str">
        <f>VLOOKUP(H809, '쿼리1'!$A:$R, 17, 0)</f>
        <v>9도-(주)푸드코아-연세우유 우유생크림빵</v>
      </c>
      <c r="Q809" s="4">
        <f>VLOOKUP(H809, '쿼리1'!$A:$U, 20, 0)</f>
        <v>36</v>
      </c>
      <c r="R809" s="2" t="s">
        <v>31</v>
      </c>
      <c r="S809" s="2" t="s">
        <v>31</v>
      </c>
      <c r="T809" s="2" t="s">
        <v>31</v>
      </c>
      <c r="U809" s="2" t="s">
        <v>5397</v>
      </c>
      <c r="V809" s="3">
        <v>45582</v>
      </c>
      <c r="W809" s="3">
        <v>45587</v>
      </c>
      <c r="X809" s="6" t="str">
        <f t="shared" ref="X809:X814" si="723">IFERROR(IF(W809-V809&gt;0, "+" &amp; (W809-V809), W809-V809), "X")</f>
        <v>+5</v>
      </c>
      <c r="Y809" s="3">
        <v>45587</v>
      </c>
      <c r="Z809" s="3">
        <v>45589</v>
      </c>
      <c r="AA809" s="6" t="str">
        <f t="shared" si="717"/>
        <v>+2</v>
      </c>
      <c r="AB809" s="3">
        <v>45588</v>
      </c>
      <c r="AC809" s="3">
        <v>45589</v>
      </c>
      <c r="AD809" s="6" t="str">
        <f t="shared" ref="AD809:AD812" si="724">IFERROR(IF(AC809-AB809&gt;0, "+" &amp; (AC809-AB809), AC809-AB809), "X")</f>
        <v>+1</v>
      </c>
      <c r="AE809" s="2" t="s">
        <v>5388</v>
      </c>
      <c r="AF809" s="2" t="s">
        <v>5388</v>
      </c>
      <c r="AG809" s="2" t="str">
        <f>IFERROR(AF809-AE809, "X")</f>
        <v>X</v>
      </c>
      <c r="AH809" s="3">
        <v>45589</v>
      </c>
      <c r="AI809" s="3">
        <f t="shared" ref="AI809:AI811" si="725">AB809</f>
        <v>45588</v>
      </c>
      <c r="AJ809" s="3"/>
      <c r="AK809" s="2">
        <f t="shared" si="695"/>
        <v>-1</v>
      </c>
      <c r="AL809" s="2" t="s">
        <v>5567</v>
      </c>
      <c r="AM809" s="2" t="str">
        <f t="shared" si="696"/>
        <v>생산완료(-1)</v>
      </c>
      <c r="AN809" s="9">
        <f t="shared" si="697"/>
        <v>45635</v>
      </c>
      <c r="AO809" s="9">
        <f t="shared" si="698"/>
        <v>45636</v>
      </c>
      <c r="AP809" s="9"/>
      <c r="AQ809" s="2">
        <f t="shared" si="721"/>
        <v>1</v>
      </c>
      <c r="AR809" s="12" t="str">
        <f t="shared" si="699"/>
        <v>+1</v>
      </c>
      <c r="AS809" t="s">
        <v>5567</v>
      </c>
      <c r="AT809" t="str">
        <f t="shared" si="700"/>
        <v>생산완료(+1)</v>
      </c>
    </row>
    <row r="810" spans="2:46" x14ac:dyDescent="0.3">
      <c r="B810" s="2" t="s">
        <v>5421</v>
      </c>
      <c r="C810" s="7">
        <v>5</v>
      </c>
      <c r="D810" s="2" t="s">
        <v>5405</v>
      </c>
      <c r="E810" s="2" t="s">
        <v>5406</v>
      </c>
      <c r="F810" s="2" t="s">
        <v>5406</v>
      </c>
      <c r="G810" s="2"/>
      <c r="H810" s="2" t="s">
        <v>4800</v>
      </c>
      <c r="I810" s="2" t="str">
        <f t="shared" si="691"/>
        <v>20241011-1000152145-인쇄</v>
      </c>
      <c r="J810" s="2" t="str">
        <f t="shared" si="692"/>
        <v>20241011-1000152145-합지</v>
      </c>
      <c r="K810" s="2" t="str">
        <f t="shared" si="693"/>
        <v>20241011-1000152145-분단</v>
      </c>
      <c r="L810" s="2" t="str">
        <f t="shared" si="694"/>
        <v>20241011-1000152145-제대</v>
      </c>
      <c r="M810" s="2" t="str">
        <f>VLOOKUP(H810, '쿼리1'!$A:$R, 17, 0)</f>
        <v>4도-컴포즈커피)초코마카롱27g</v>
      </c>
      <c r="N810" s="2" t="str">
        <f>VLOOKUP(H810, '쿼리1'!$A:$P, 15, 0)</f>
        <v>오씨피피(유무광)50</v>
      </c>
      <c r="O810" s="2">
        <v>1000152145</v>
      </c>
      <c r="P810" s="2" t="str">
        <f>VLOOKUP(H810, '쿼리1'!$A:$R, 17, 0)</f>
        <v>4도-컴포즈커피)초코마카롱27g</v>
      </c>
      <c r="Q810" s="4">
        <f>VLOOKUP(H810, '쿼리1'!$A:$U, 20, 0)</f>
        <v>16</v>
      </c>
      <c r="R810" s="2" t="s">
        <v>31</v>
      </c>
      <c r="S810" s="2" t="s">
        <v>31</v>
      </c>
      <c r="T810" s="2" t="s">
        <v>31</v>
      </c>
      <c r="U810" s="2" t="s">
        <v>5397</v>
      </c>
      <c r="V810" s="3">
        <v>45582</v>
      </c>
      <c r="W810" s="3">
        <v>45581</v>
      </c>
      <c r="X810" s="6">
        <f t="shared" si="723"/>
        <v>-1</v>
      </c>
      <c r="Y810" s="3">
        <v>45587</v>
      </c>
      <c r="Z810" s="3">
        <v>45582</v>
      </c>
      <c r="AA810" s="6">
        <f t="shared" si="717"/>
        <v>-5</v>
      </c>
      <c r="AB810" s="3">
        <v>45588</v>
      </c>
      <c r="AC810" s="3">
        <v>45583</v>
      </c>
      <c r="AD810" s="6">
        <f t="shared" si="724"/>
        <v>-5</v>
      </c>
      <c r="AE810" s="2" t="s">
        <v>5388</v>
      </c>
      <c r="AF810" s="2" t="s">
        <v>5388</v>
      </c>
      <c r="AG810" s="2" t="str">
        <f>IFERROR(AF810-AE810, "X")</f>
        <v>X</v>
      </c>
      <c r="AH810" s="3">
        <v>45583</v>
      </c>
      <c r="AI810" s="3">
        <f t="shared" si="725"/>
        <v>45588</v>
      </c>
      <c r="AJ810" s="3"/>
      <c r="AK810" s="2" t="str">
        <f t="shared" si="695"/>
        <v>+5</v>
      </c>
      <c r="AL810" s="2" t="s">
        <v>5567</v>
      </c>
      <c r="AM810" s="2" t="str">
        <f t="shared" si="696"/>
        <v>생산완료(+5)</v>
      </c>
      <c r="AN810" s="9">
        <f t="shared" si="697"/>
        <v>45644</v>
      </c>
      <c r="AO810" s="9">
        <f t="shared" si="698"/>
        <v>45644</v>
      </c>
      <c r="AP810" s="9"/>
      <c r="AQ810" s="2">
        <f t="shared" si="721"/>
        <v>0</v>
      </c>
      <c r="AR810" s="12">
        <f t="shared" si="699"/>
        <v>0</v>
      </c>
      <c r="AS810" t="s">
        <v>5567</v>
      </c>
      <c r="AT810" t="str">
        <f t="shared" si="700"/>
        <v>생산완료(0)</v>
      </c>
    </row>
    <row r="811" spans="2:46" x14ac:dyDescent="0.3">
      <c r="B811" s="2" t="s">
        <v>5421</v>
      </c>
      <c r="C811" s="7">
        <v>5</v>
      </c>
      <c r="D811" s="2" t="s">
        <v>5405</v>
      </c>
      <c r="E811" s="2" t="s">
        <v>5406</v>
      </c>
      <c r="F811" s="2" t="s">
        <v>5406</v>
      </c>
      <c r="G811" s="2"/>
      <c r="H811" s="2" t="s">
        <v>4637</v>
      </c>
      <c r="I811" s="2" t="str">
        <f t="shared" si="691"/>
        <v>20241011-1000154681-인쇄</v>
      </c>
      <c r="J811" s="2" t="str">
        <f t="shared" si="692"/>
        <v>20241011-1000154681-합지</v>
      </c>
      <c r="K811" s="2" t="str">
        <f t="shared" si="693"/>
        <v>20241011-1000154681-분단</v>
      </c>
      <c r="L811" s="2" t="str">
        <f t="shared" si="694"/>
        <v>20241011-1000154681-제대</v>
      </c>
      <c r="M811" s="2" t="str">
        <f>VLOOKUP(H811, '쿼리1'!$A:$R, 17, 0)</f>
        <v>4도-MH)부드러운 10결버터 데니쉬식빵(3개입)-사이즈변경</v>
      </c>
      <c r="N811" s="2" t="str">
        <f>VLOOKUP(H811, '쿼리1'!$A:$P, 15, 0)</f>
        <v>오씨피피(투명)40</v>
      </c>
      <c r="O811" s="2">
        <v>1000154681</v>
      </c>
      <c r="P811" s="2" t="str">
        <f>VLOOKUP(H811, '쿼리1'!$A:$R, 17, 0)</f>
        <v>4도-MH)부드러운 10결버터 데니쉬식빵(3개입)-사이즈변경</v>
      </c>
      <c r="Q811" s="4">
        <f>VLOOKUP(H811, '쿼리1'!$A:$U, 20, 0)</f>
        <v>16</v>
      </c>
      <c r="R811" s="2" t="s">
        <v>31</v>
      </c>
      <c r="S811" s="2" t="s">
        <v>31</v>
      </c>
      <c r="T811" s="2" t="s">
        <v>31</v>
      </c>
      <c r="U811" s="2" t="s">
        <v>5397</v>
      </c>
      <c r="V811" s="3">
        <v>45582</v>
      </c>
      <c r="W811" s="3">
        <v>45581</v>
      </c>
      <c r="X811" s="6">
        <f t="shared" si="723"/>
        <v>-1</v>
      </c>
      <c r="Y811" s="3">
        <v>45587</v>
      </c>
      <c r="Z811" s="3">
        <v>45582</v>
      </c>
      <c r="AA811" s="6">
        <f t="shared" si="717"/>
        <v>-5</v>
      </c>
      <c r="AB811" s="3">
        <v>45588</v>
      </c>
      <c r="AC811" s="3">
        <v>45583</v>
      </c>
      <c r="AD811" s="6">
        <f t="shared" si="724"/>
        <v>-5</v>
      </c>
      <c r="AE811" s="2" t="s">
        <v>5388</v>
      </c>
      <c r="AF811" s="2" t="s">
        <v>5388</v>
      </c>
      <c r="AG811" s="2" t="str">
        <f>IFERROR(AF811-AE811, "X")</f>
        <v>X</v>
      </c>
      <c r="AH811" s="3">
        <v>45583</v>
      </c>
      <c r="AI811" s="3">
        <f t="shared" si="725"/>
        <v>45588</v>
      </c>
      <c r="AJ811" s="3"/>
      <c r="AK811" s="2" t="str">
        <f t="shared" si="695"/>
        <v>+5</v>
      </c>
      <c r="AL811" s="2" t="s">
        <v>5567</v>
      </c>
      <c r="AM811" s="2" t="str">
        <f t="shared" si="696"/>
        <v>생산완료(+5)</v>
      </c>
      <c r="AN811" s="9">
        <f t="shared" si="697"/>
        <v>45650</v>
      </c>
      <c r="AO811" s="9">
        <f t="shared" si="698"/>
        <v>45658</v>
      </c>
      <c r="AP811" s="9"/>
      <c r="AQ811" s="2">
        <f t="shared" si="721"/>
        <v>8</v>
      </c>
      <c r="AR811" s="12" t="str">
        <f t="shared" si="699"/>
        <v>+8</v>
      </c>
      <c r="AS811" t="s">
        <v>5567</v>
      </c>
      <c r="AT811" t="str">
        <f t="shared" si="700"/>
        <v>생산완료(+8)</v>
      </c>
    </row>
    <row r="812" spans="2:46" x14ac:dyDescent="0.3">
      <c r="B812" s="2" t="s">
        <v>5416</v>
      </c>
      <c r="C812" s="7">
        <v>-2</v>
      </c>
      <c r="D812" s="2" t="s">
        <v>5451</v>
      </c>
      <c r="E812" s="2" t="s">
        <v>5505</v>
      </c>
      <c r="F812" s="2" t="s">
        <v>5412</v>
      </c>
      <c r="G812" s="2" t="s">
        <v>5424</v>
      </c>
      <c r="H812" s="2" t="s">
        <v>918</v>
      </c>
      <c r="I812" s="2" t="str">
        <f t="shared" si="691"/>
        <v>20241011-1000156851-인쇄</v>
      </c>
      <c r="J812" s="2" t="str">
        <f t="shared" si="692"/>
        <v>20241011-1000156851-합지</v>
      </c>
      <c r="K812" s="2" t="str">
        <f t="shared" si="693"/>
        <v>20241011-1000156851-분단</v>
      </c>
      <c r="L812" s="2" t="str">
        <f t="shared" si="694"/>
        <v>20241011-1000156851-제대</v>
      </c>
      <c r="M812" s="2" t="str">
        <f>VLOOKUP(H812, '쿼리1'!$A:$R, 17, 0)</f>
        <v>3도-SB)하트파이96g(455kacl)-QR면백색</v>
      </c>
      <c r="N812" s="2" t="str">
        <f>VLOOKUP(H812, '쿼리1'!$A:$P, 15, 0)</f>
        <v>오씨피피60</v>
      </c>
      <c r="O812" s="2">
        <v>1000156851</v>
      </c>
      <c r="P812" s="2" t="str">
        <f>VLOOKUP(H812, '쿼리1'!$A:$R, 17, 0)</f>
        <v>3도-SB)하트파이96g(455kacl)-QR면백색</v>
      </c>
      <c r="Q812" s="4">
        <f>VLOOKUP(H812, '쿼리1'!$A:$U, 20, 0)</f>
        <v>184615</v>
      </c>
      <c r="R812" s="2" t="s">
        <v>31</v>
      </c>
      <c r="S812" s="2" t="s">
        <v>5399</v>
      </c>
      <c r="T812" s="2" t="s">
        <v>31</v>
      </c>
      <c r="U812" s="2" t="s">
        <v>31</v>
      </c>
      <c r="V812" s="3">
        <v>45582</v>
      </c>
      <c r="W812" s="3">
        <v>45586</v>
      </c>
      <c r="X812" s="6" t="str">
        <f t="shared" si="723"/>
        <v>+4</v>
      </c>
      <c r="Y812" s="3">
        <v>45587</v>
      </c>
      <c r="Z812" s="5" t="s">
        <v>5396</v>
      </c>
      <c r="AA812" s="6">
        <f ca="1">TODAY()-Y812</f>
        <v>69</v>
      </c>
      <c r="AB812" s="3">
        <v>45588</v>
      </c>
      <c r="AC812" s="3">
        <v>45589</v>
      </c>
      <c r="AD812" s="6" t="str">
        <f t="shared" si="724"/>
        <v>+1</v>
      </c>
      <c r="AE812" s="3">
        <v>45593</v>
      </c>
      <c r="AF812" s="3">
        <v>45595</v>
      </c>
      <c r="AG812" s="2" t="str">
        <f t="shared" ref="AG812:AG815" si="726">IFERROR(IF(AF812-AE812&gt;0, "+" &amp; (AF812-AE812), AF812-AE812), "X")</f>
        <v>+2</v>
      </c>
      <c r="AH812" s="3">
        <v>45595</v>
      </c>
      <c r="AI812" s="3">
        <f t="shared" ref="AI812:AI815" si="727">AE812</f>
        <v>45593</v>
      </c>
      <c r="AJ812" s="3"/>
      <c r="AK812" s="2">
        <f t="shared" si="695"/>
        <v>-2</v>
      </c>
      <c r="AL812" s="2" t="s">
        <v>5567</v>
      </c>
      <c r="AM812" s="2" t="str">
        <f t="shared" si="696"/>
        <v>생산완료(-2)</v>
      </c>
      <c r="AN812" s="9">
        <f t="shared" si="697"/>
        <v>45645</v>
      </c>
      <c r="AO812" s="9">
        <f t="shared" si="698"/>
        <v>45646</v>
      </c>
      <c r="AP812" s="9"/>
      <c r="AQ812" s="2">
        <f t="shared" si="721"/>
        <v>1</v>
      </c>
      <c r="AR812" s="12" t="str">
        <f t="shared" si="699"/>
        <v>+1</v>
      </c>
      <c r="AS812" t="s">
        <v>5567</v>
      </c>
      <c r="AT812" t="str">
        <f t="shared" si="700"/>
        <v>생산완료(+1)</v>
      </c>
    </row>
    <row r="813" spans="2:46" x14ac:dyDescent="0.3">
      <c r="B813" s="2" t="s">
        <v>5405</v>
      </c>
      <c r="C813" s="7">
        <v>-1</v>
      </c>
      <c r="D813" s="2" t="s">
        <v>5412</v>
      </c>
      <c r="E813" s="2" t="s">
        <v>5451</v>
      </c>
      <c r="F813" s="2"/>
      <c r="G813" s="2" t="s">
        <v>5412</v>
      </c>
      <c r="H813" s="2" t="s">
        <v>707</v>
      </c>
      <c r="I813" s="2" t="str">
        <f t="shared" si="691"/>
        <v>20241011-1000159593-인쇄</v>
      </c>
      <c r="J813" s="2" t="str">
        <f t="shared" si="692"/>
        <v>20241011-1000159593-합지</v>
      </c>
      <c r="K813" s="2" t="str">
        <f t="shared" si="693"/>
        <v>20241011-1000159593-분단</v>
      </c>
      <c r="L813" s="2" t="str">
        <f t="shared" si="694"/>
        <v>20241011-1000159593-제대</v>
      </c>
      <c r="M813" s="2" t="str">
        <f>VLOOKUP(H813, '쿼리1'!$A:$R, 17, 0)</f>
        <v>5도-엑셀런스 프린트 반팔 런닝</v>
      </c>
      <c r="N813" s="2" t="str">
        <f>VLOOKUP(H813, '쿼리1'!$A:$P, 15, 0)</f>
        <v>패트90</v>
      </c>
      <c r="O813" s="2">
        <v>1000159593</v>
      </c>
      <c r="P813" s="2" t="str">
        <f>VLOOKUP(H813, '쿼리1'!$A:$R, 17, 0)</f>
        <v>5도-엑셀런스 프린트 반팔 런닝</v>
      </c>
      <c r="Q813" s="4">
        <f>VLOOKUP(H813, '쿼리1'!$A:$U, 20, 0)</f>
        <v>10000</v>
      </c>
      <c r="R813" s="2" t="s">
        <v>31</v>
      </c>
      <c r="S813" s="2" t="s">
        <v>31</v>
      </c>
      <c r="T813" s="2" t="s">
        <v>5397</v>
      </c>
      <c r="U813" s="2" t="s">
        <v>31</v>
      </c>
      <c r="V813" s="3">
        <v>45581</v>
      </c>
      <c r="W813" s="3">
        <v>45582</v>
      </c>
      <c r="X813" s="6" t="str">
        <f t="shared" si="723"/>
        <v>+1</v>
      </c>
      <c r="Y813" s="3">
        <v>45583</v>
      </c>
      <c r="Z813" s="3">
        <v>45587</v>
      </c>
      <c r="AA813" s="6" t="str">
        <f t="shared" ref="AA813:AA818" si="728">IFERROR(IF(Z813-Y813&gt;0, "+" &amp; (Z813-Y813), Z813-Y813), "X")</f>
        <v>+4</v>
      </c>
      <c r="AB813" s="3" t="s">
        <v>5388</v>
      </c>
      <c r="AC813" s="2" t="s">
        <v>5388</v>
      </c>
      <c r="AD813" s="6" t="str">
        <f>IFERROR(AC813-AB813, "X")</f>
        <v>X</v>
      </c>
      <c r="AE813" s="3">
        <v>45587</v>
      </c>
      <c r="AF813" s="3">
        <v>45588</v>
      </c>
      <c r="AG813" s="2" t="str">
        <f t="shared" si="726"/>
        <v>+1</v>
      </c>
      <c r="AH813" s="3">
        <v>45588</v>
      </c>
      <c r="AI813" s="3">
        <f t="shared" si="727"/>
        <v>45587</v>
      </c>
      <c r="AJ813" s="3"/>
      <c r="AK813" s="2">
        <f t="shared" si="695"/>
        <v>-1</v>
      </c>
      <c r="AL813" s="2" t="s">
        <v>5567</v>
      </c>
      <c r="AM813" s="2" t="str">
        <f t="shared" si="696"/>
        <v>생산완료(-1)</v>
      </c>
      <c r="AN813" s="9">
        <f t="shared" si="697"/>
        <v>45588</v>
      </c>
      <c r="AO813" s="9">
        <f t="shared" si="698"/>
        <v>45587</v>
      </c>
      <c r="AP813" s="9"/>
      <c r="AQ813" s="2">
        <f t="shared" si="721"/>
        <v>-1</v>
      </c>
      <c r="AR813" s="12">
        <f t="shared" si="699"/>
        <v>-1</v>
      </c>
      <c r="AS813" t="s">
        <v>5567</v>
      </c>
      <c r="AT813" t="str">
        <f t="shared" si="700"/>
        <v>생산완료(-1)</v>
      </c>
    </row>
    <row r="814" spans="2:46" x14ac:dyDescent="0.3">
      <c r="B814" s="2" t="s">
        <v>5405</v>
      </c>
      <c r="C814" s="7">
        <v>-1</v>
      </c>
      <c r="D814" s="2" t="s">
        <v>5451</v>
      </c>
      <c r="E814" s="2" t="s">
        <v>5424</v>
      </c>
      <c r="F814" s="2"/>
      <c r="G814" s="2" t="s">
        <v>5412</v>
      </c>
      <c r="H814" s="2" t="s">
        <v>2978</v>
      </c>
      <c r="I814" s="2" t="str">
        <f t="shared" si="691"/>
        <v>20241011-1000159765-인쇄</v>
      </c>
      <c r="J814" s="2" t="str">
        <f t="shared" si="692"/>
        <v>20241011-1000159765-합지</v>
      </c>
      <c r="K814" s="2" t="str">
        <f t="shared" si="693"/>
        <v>20241011-1000159765-분단</v>
      </c>
      <c r="L814" s="2" t="str">
        <f t="shared" si="694"/>
        <v>20241011-1000159765-제대</v>
      </c>
      <c r="M814" s="2" t="str">
        <f>VLOOKUP(H814, '쿼리1'!$A:$R, 17, 0)</f>
        <v>2도-담은차이</v>
      </c>
      <c r="N814" s="2" t="str">
        <f>VLOOKUP(H814, '쿼리1'!$A:$P, 15, 0)</f>
        <v>나이론100</v>
      </c>
      <c r="O814" s="2">
        <v>1000159765</v>
      </c>
      <c r="P814" s="2" t="str">
        <f>VLOOKUP(H814, '쿼리1'!$A:$R, 17, 0)</f>
        <v>2도-담은차이</v>
      </c>
      <c r="Q814" s="4">
        <f>VLOOKUP(H814, '쿼리1'!$A:$U, 20, 0)</f>
        <v>15714</v>
      </c>
      <c r="R814" s="2" t="s">
        <v>31</v>
      </c>
      <c r="S814" s="2" t="s">
        <v>31</v>
      </c>
      <c r="T814" s="2" t="s">
        <v>5397</v>
      </c>
      <c r="U814" s="2" t="s">
        <v>31</v>
      </c>
      <c r="V814" s="3">
        <v>45582</v>
      </c>
      <c r="W814" s="3">
        <v>45586</v>
      </c>
      <c r="X814" s="6" t="str">
        <f t="shared" si="723"/>
        <v>+4</v>
      </c>
      <c r="Y814" s="3">
        <v>45587</v>
      </c>
      <c r="Z814" s="3">
        <v>45589</v>
      </c>
      <c r="AA814" s="6" t="str">
        <f t="shared" si="728"/>
        <v>+2</v>
      </c>
      <c r="AB814" s="3" t="s">
        <v>5388</v>
      </c>
      <c r="AC814" s="2" t="s">
        <v>5388</v>
      </c>
      <c r="AD814" s="6" t="str">
        <f>IFERROR(AC814-AB814, "X")</f>
        <v>X</v>
      </c>
      <c r="AE814" s="3">
        <v>45589</v>
      </c>
      <c r="AF814" s="3">
        <v>45590</v>
      </c>
      <c r="AG814" s="2" t="str">
        <f t="shared" si="726"/>
        <v>+1</v>
      </c>
      <c r="AH814" s="3">
        <v>45590</v>
      </c>
      <c r="AI814" s="3">
        <f t="shared" si="727"/>
        <v>45589</v>
      </c>
      <c r="AJ814" s="3"/>
      <c r="AK814" s="2">
        <f t="shared" si="695"/>
        <v>-1</v>
      </c>
      <c r="AL814" s="2" t="s">
        <v>5567</v>
      </c>
      <c r="AM814" s="2" t="str">
        <f t="shared" si="696"/>
        <v>생산완료(-1)</v>
      </c>
      <c r="AN814" s="9">
        <f t="shared" si="697"/>
        <v>45590</v>
      </c>
      <c r="AO814" s="9">
        <f t="shared" si="698"/>
        <v>45589</v>
      </c>
      <c r="AP814" s="9"/>
      <c r="AQ814" s="2">
        <f t="shared" si="721"/>
        <v>-1</v>
      </c>
      <c r="AR814" s="12">
        <f t="shared" si="699"/>
        <v>-1</v>
      </c>
      <c r="AS814" t="s">
        <v>5567</v>
      </c>
      <c r="AT814" t="str">
        <f t="shared" si="700"/>
        <v>생산완료(-1)</v>
      </c>
    </row>
    <row r="815" spans="2:46" x14ac:dyDescent="0.3">
      <c r="B815" s="2" t="s">
        <v>5415</v>
      </c>
      <c r="C815" s="7">
        <v>-3</v>
      </c>
      <c r="D815" s="2"/>
      <c r="E815" s="2" t="s">
        <v>5506</v>
      </c>
      <c r="F815" s="2"/>
      <c r="G815" s="2" t="s">
        <v>5408</v>
      </c>
      <c r="H815" s="2" t="s">
        <v>1594</v>
      </c>
      <c r="I815" s="2" t="str">
        <f t="shared" si="691"/>
        <v>20241011-1000162500-인쇄</v>
      </c>
      <c r="J815" s="2" t="str">
        <f t="shared" si="692"/>
        <v>20241011-1000162500-합지</v>
      </c>
      <c r="K815" s="2" t="str">
        <f t="shared" si="693"/>
        <v>20241011-1000162500-분단</v>
      </c>
      <c r="L815" s="2" t="str">
        <f t="shared" si="694"/>
        <v>20241011-1000162500-제대</v>
      </c>
      <c r="M815" s="2" t="str">
        <f>VLOOKUP(H815, '쿼리1'!$A:$R, 17, 0)</f>
        <v>무지</v>
      </c>
      <c r="N815" s="2" t="str">
        <f>VLOOKUP(H815, '쿼리1'!$A:$P, 15, 0)</f>
        <v>[염지 4-4]패나이론(고접착)140&lt;410&gt;</v>
      </c>
      <c r="O815" s="2">
        <v>1000162500</v>
      </c>
      <c r="P815" s="2" t="str">
        <f>VLOOKUP(H815, '쿼리1'!$A:$R, 17, 0)</f>
        <v>무지</v>
      </c>
      <c r="Q815" s="4">
        <f>VLOOKUP(H815, '쿼리1'!$A:$U, 20, 0)</f>
        <v>17142</v>
      </c>
      <c r="R815" s="2" t="s">
        <v>5397</v>
      </c>
      <c r="S815" s="2" t="s">
        <v>31</v>
      </c>
      <c r="T815" s="2" t="s">
        <v>5397</v>
      </c>
      <c r="U815" s="2" t="s">
        <v>31</v>
      </c>
      <c r="V815" s="2" t="s">
        <v>5388</v>
      </c>
      <c r="W815" s="3" t="s">
        <v>5388</v>
      </c>
      <c r="X815" s="6" t="str">
        <f>IFERROR(W815-V815, "X")</f>
        <v>X</v>
      </c>
      <c r="Y815" s="3">
        <v>45593</v>
      </c>
      <c r="Z815" s="3">
        <v>45576</v>
      </c>
      <c r="AA815" s="6">
        <f t="shared" si="728"/>
        <v>-17</v>
      </c>
      <c r="AB815" s="3" t="s">
        <v>5388</v>
      </c>
      <c r="AC815" s="2" t="s">
        <v>5388</v>
      </c>
      <c r="AD815" s="6" t="str">
        <f>IFERROR(AC815-AB815, "X")</f>
        <v>X</v>
      </c>
      <c r="AE815" s="3">
        <v>45595</v>
      </c>
      <c r="AF815" s="3">
        <v>45598</v>
      </c>
      <c r="AG815" s="2" t="str">
        <f t="shared" si="726"/>
        <v>+3</v>
      </c>
      <c r="AH815" s="3">
        <v>45598</v>
      </c>
      <c r="AI815" s="3">
        <f t="shared" si="727"/>
        <v>45595</v>
      </c>
      <c r="AJ815" s="3"/>
      <c r="AK815" s="2">
        <f t="shared" si="695"/>
        <v>-3</v>
      </c>
      <c r="AL815" s="2" t="s">
        <v>5567</v>
      </c>
      <c r="AM815" s="2" t="str">
        <f t="shared" si="696"/>
        <v>생산완료(-3)</v>
      </c>
      <c r="AN815" s="9">
        <f t="shared" si="697"/>
        <v>45650</v>
      </c>
      <c r="AO815" s="9">
        <f t="shared" si="698"/>
        <v>45642</v>
      </c>
      <c r="AP815" s="9"/>
      <c r="AQ815" s="2">
        <f t="shared" si="721"/>
        <v>-8</v>
      </c>
      <c r="AR815" s="12">
        <f t="shared" si="699"/>
        <v>-8</v>
      </c>
      <c r="AS815" t="s">
        <v>5567</v>
      </c>
      <c r="AT815" t="str">
        <f t="shared" si="700"/>
        <v>생산완료(-8)</v>
      </c>
    </row>
    <row r="816" spans="2:46" x14ac:dyDescent="0.3">
      <c r="B816" s="2" t="s">
        <v>5412</v>
      </c>
      <c r="C816" s="7">
        <v>1</v>
      </c>
      <c r="D816" s="2" t="s">
        <v>5451</v>
      </c>
      <c r="E816" s="2" t="s">
        <v>5409</v>
      </c>
      <c r="F816" s="2" t="s">
        <v>5405</v>
      </c>
      <c r="G816" s="2"/>
      <c r="H816" s="2" t="s">
        <v>4338</v>
      </c>
      <c r="I816" s="2" t="str">
        <f t="shared" si="691"/>
        <v>20241011-1000163056-인쇄</v>
      </c>
      <c r="J816" s="2" t="str">
        <f t="shared" si="692"/>
        <v>20241011-1000163056-합지</v>
      </c>
      <c r="K816" s="2" t="str">
        <f t="shared" si="693"/>
        <v>20241011-1000163056-분단</v>
      </c>
      <c r="L816" s="2" t="str">
        <f t="shared" si="694"/>
        <v>20241011-1000163056-제대</v>
      </c>
      <c r="M816" s="2" t="str">
        <f>VLOOKUP(H816, '쿼리1'!$A:$R, 17, 0)</f>
        <v>8도-(주)푸드코아-시그니처 페스트리 스위트108g(434kcal)</v>
      </c>
      <c r="N816" s="2" t="str">
        <f>VLOOKUP(H816, '쿼리1'!$A:$P, 15, 0)</f>
        <v>오씨피피(유무광)60</v>
      </c>
      <c r="O816" s="2">
        <v>1000163056</v>
      </c>
      <c r="P816" s="2" t="str">
        <f>VLOOKUP(H816, '쿼리1'!$A:$R, 17, 0)</f>
        <v>8도-(주)푸드코아-시그니처 페스트리 스위트108g(434kcal)</v>
      </c>
      <c r="Q816" s="4">
        <f>VLOOKUP(H816, '쿼리1'!$A:$U, 20, 0)</f>
        <v>36</v>
      </c>
      <c r="R816" s="2" t="s">
        <v>31</v>
      </c>
      <c r="S816" s="2" t="s">
        <v>31</v>
      </c>
      <c r="T816" s="2" t="s">
        <v>31</v>
      </c>
      <c r="U816" s="2" t="s">
        <v>5397</v>
      </c>
      <c r="V816" s="3">
        <v>45582</v>
      </c>
      <c r="W816" s="3">
        <v>45586</v>
      </c>
      <c r="X816" s="6" t="str">
        <f t="shared" ref="X816:X819" si="729">IFERROR(IF(W816-V816&gt;0, "+" &amp; (W816-V816), W816-V816), "X")</f>
        <v>+4</v>
      </c>
      <c r="Y816" s="3">
        <v>45587</v>
      </c>
      <c r="Z816" s="3">
        <v>45587</v>
      </c>
      <c r="AA816" s="6">
        <f t="shared" si="728"/>
        <v>0</v>
      </c>
      <c r="AB816" s="3">
        <v>45588</v>
      </c>
      <c r="AC816" s="3">
        <v>45587</v>
      </c>
      <c r="AD816" s="6">
        <f t="shared" ref="AD816:AD818" si="730">IFERROR(IF(AC816-AB816&gt;0, "+" &amp; (AC816-AB816), AC816-AB816), "X")</f>
        <v>-1</v>
      </c>
      <c r="AE816" s="2" t="s">
        <v>5388</v>
      </c>
      <c r="AF816" s="2" t="s">
        <v>5388</v>
      </c>
      <c r="AG816" s="2" t="str">
        <f>IFERROR(AF816-AE816, "X")</f>
        <v>X</v>
      </c>
      <c r="AH816" s="3">
        <v>45587</v>
      </c>
      <c r="AI816" s="3">
        <f>AB816</f>
        <v>45588</v>
      </c>
      <c r="AJ816" s="3"/>
      <c r="AK816" s="2" t="str">
        <f t="shared" si="695"/>
        <v>+1</v>
      </c>
      <c r="AL816" s="2" t="s">
        <v>5567</v>
      </c>
      <c r="AM816" s="2" t="str">
        <f t="shared" si="696"/>
        <v>생산완료(+1)</v>
      </c>
      <c r="AN816" s="9">
        <f t="shared" si="697"/>
        <v>45650</v>
      </c>
      <c r="AO816" s="9">
        <f t="shared" si="698"/>
        <v>45656</v>
      </c>
      <c r="AP816" s="9"/>
      <c r="AQ816" s="2">
        <f t="shared" si="721"/>
        <v>6</v>
      </c>
      <c r="AR816" s="12" t="str">
        <f t="shared" si="699"/>
        <v>+6</v>
      </c>
      <c r="AS816" t="s">
        <v>5567</v>
      </c>
      <c r="AT816" t="str">
        <f t="shared" si="700"/>
        <v>생산완료(+6)</v>
      </c>
    </row>
    <row r="817" spans="2:46" x14ac:dyDescent="0.3">
      <c r="B817" s="2" t="s">
        <v>5418</v>
      </c>
      <c r="C817" s="7">
        <v>-4</v>
      </c>
      <c r="D817" s="2" t="s">
        <v>5451</v>
      </c>
      <c r="E817" s="2" t="s">
        <v>5408</v>
      </c>
      <c r="F817" s="2" t="s">
        <v>5424</v>
      </c>
      <c r="G817" s="2" t="s">
        <v>5451</v>
      </c>
      <c r="H817" s="2" t="s">
        <v>2875</v>
      </c>
      <c r="I817" s="2" t="str">
        <f t="shared" si="691"/>
        <v>20241011-1000163313-인쇄</v>
      </c>
      <c r="J817" s="2" t="str">
        <f t="shared" si="692"/>
        <v>20241011-1000163313-합지</v>
      </c>
      <c r="K817" s="2" t="str">
        <f t="shared" si="693"/>
        <v>20241011-1000163313-분단</v>
      </c>
      <c r="L817" s="2" t="str">
        <f t="shared" si="694"/>
        <v>20241011-1000163313-제대</v>
      </c>
      <c r="M817" s="2" t="str">
        <f>VLOOKUP(H817, '쿼리1'!$A:$R, 17, 0)</f>
        <v>2도-대가방-대가 고기짬뽕 1인분</v>
      </c>
      <c r="N817" s="2" t="str">
        <f>VLOOKUP(H817, '쿼리1'!$A:$P, 15, 0)</f>
        <v>패트(유백)115</v>
      </c>
      <c r="O817" s="2">
        <v>1000163313</v>
      </c>
      <c r="P817" s="2" t="str">
        <f>VLOOKUP(H817, '쿼리1'!$A:$R, 17, 0)</f>
        <v>2도-대가방-대가 고기짬뽕 1인분</v>
      </c>
      <c r="Q817" s="4">
        <f>VLOOKUP(H817, '쿼리1'!$A:$U, 20, 0)</f>
        <v>18750</v>
      </c>
      <c r="R817" s="2" t="s">
        <v>31</v>
      </c>
      <c r="S817" s="2" t="s">
        <v>31</v>
      </c>
      <c r="T817" s="2" t="s">
        <v>31</v>
      </c>
      <c r="U817" s="2" t="s">
        <v>31</v>
      </c>
      <c r="V817" s="3">
        <v>45582</v>
      </c>
      <c r="W817" s="3">
        <v>45586</v>
      </c>
      <c r="X817" s="6" t="str">
        <f t="shared" si="729"/>
        <v>+4</v>
      </c>
      <c r="Y817" s="3">
        <v>45587</v>
      </c>
      <c r="Z817" s="3">
        <v>45590</v>
      </c>
      <c r="AA817" s="6" t="str">
        <f t="shared" si="728"/>
        <v>+3</v>
      </c>
      <c r="AB817" s="3">
        <v>45588</v>
      </c>
      <c r="AC817" s="3">
        <v>45590</v>
      </c>
      <c r="AD817" s="6" t="str">
        <f t="shared" si="730"/>
        <v>+2</v>
      </c>
      <c r="AE817" s="3">
        <v>45590</v>
      </c>
      <c r="AF817" s="3">
        <v>45594</v>
      </c>
      <c r="AG817" s="2" t="str">
        <f t="shared" ref="AG817:AG821" si="731">IFERROR(IF(AF817-AE817&gt;0, "+" &amp; (AF817-AE817), AF817-AE817), "X")</f>
        <v>+4</v>
      </c>
      <c r="AH817" s="3">
        <v>45594</v>
      </c>
      <c r="AI817" s="3">
        <f t="shared" ref="AI817:AI821" si="732">AE817</f>
        <v>45590</v>
      </c>
      <c r="AJ817" s="3"/>
      <c r="AK817" s="2">
        <f t="shared" si="695"/>
        <v>-4</v>
      </c>
      <c r="AL817" s="2" t="s">
        <v>5567</v>
      </c>
      <c r="AM817" s="2" t="str">
        <f t="shared" si="696"/>
        <v>생산완료(-4)</v>
      </c>
      <c r="AN817" s="9">
        <f t="shared" si="697"/>
        <v>45594</v>
      </c>
      <c r="AO817" s="9">
        <f t="shared" si="698"/>
        <v>45590</v>
      </c>
      <c r="AP817" s="9"/>
      <c r="AQ817" s="2">
        <f t="shared" si="721"/>
        <v>-4</v>
      </c>
      <c r="AR817" s="12">
        <f t="shared" si="699"/>
        <v>-4</v>
      </c>
      <c r="AS817" t="s">
        <v>5567</v>
      </c>
      <c r="AT817" t="str">
        <f t="shared" si="700"/>
        <v>생산완료(-4)</v>
      </c>
    </row>
    <row r="818" spans="2:46" x14ac:dyDescent="0.3">
      <c r="B818" s="2" t="s">
        <v>5424</v>
      </c>
      <c r="C818" s="7">
        <v>2</v>
      </c>
      <c r="D818" s="2" t="s">
        <v>5409</v>
      </c>
      <c r="E818" s="2" t="s">
        <v>5405</v>
      </c>
      <c r="F818" s="2" t="s">
        <v>5416</v>
      </c>
      <c r="G818" s="2" t="s">
        <v>5416</v>
      </c>
      <c r="H818" s="2" t="s">
        <v>148</v>
      </c>
      <c r="I818" s="2" t="str">
        <f t="shared" si="691"/>
        <v>20241011-1000164242-인쇄</v>
      </c>
      <c r="J818" s="2" t="str">
        <f t="shared" si="692"/>
        <v>20241011-1000164242-합지</v>
      </c>
      <c r="K818" s="2" t="str">
        <f t="shared" si="693"/>
        <v>20241011-1000164242-분단</v>
      </c>
      <c r="L818" s="2" t="str">
        <f t="shared" si="694"/>
        <v>20241011-1000164242-제대</v>
      </c>
      <c r="M818" s="2" t="str">
        <f>VLOOKUP(H818, '쿼리1'!$A:$R, 17, 0)</f>
        <v>1도-베베 초코피넛쿠키 47g</v>
      </c>
      <c r="N818" s="2" t="str">
        <f>VLOOKUP(H818, '쿼리1'!$A:$P, 15, 0)</f>
        <v>오씨피피(무광)60</v>
      </c>
      <c r="O818" s="2">
        <v>1000164242</v>
      </c>
      <c r="P818" s="2" t="str">
        <f>VLOOKUP(H818, '쿼리1'!$A:$R, 17, 0)</f>
        <v>1도-베베 초코피넛쿠키 47g</v>
      </c>
      <c r="Q818" s="4">
        <f>VLOOKUP(H818, '쿼리1'!$A:$U, 20, 0)</f>
        <v>53333</v>
      </c>
      <c r="R818" s="2" t="s">
        <v>31</v>
      </c>
      <c r="S818" s="2" t="s">
        <v>31</v>
      </c>
      <c r="T818" s="2" t="s">
        <v>31</v>
      </c>
      <c r="U818" s="2" t="s">
        <v>31</v>
      </c>
      <c r="V818" s="3">
        <v>45582</v>
      </c>
      <c r="W818" s="3">
        <v>45582</v>
      </c>
      <c r="X818" s="6">
        <f t="shared" si="729"/>
        <v>0</v>
      </c>
      <c r="Y818" s="3">
        <v>45587</v>
      </c>
      <c r="Z818" s="3">
        <v>45586</v>
      </c>
      <c r="AA818" s="6">
        <f t="shared" si="728"/>
        <v>-1</v>
      </c>
      <c r="AB818" s="3">
        <v>45588</v>
      </c>
      <c r="AC818" s="3">
        <v>45586</v>
      </c>
      <c r="AD818" s="6">
        <f t="shared" si="730"/>
        <v>-2</v>
      </c>
      <c r="AE818" s="3">
        <v>45590</v>
      </c>
      <c r="AF818" s="3">
        <v>45588</v>
      </c>
      <c r="AG818" s="2">
        <f t="shared" si="731"/>
        <v>-2</v>
      </c>
      <c r="AH818" s="3">
        <v>45588</v>
      </c>
      <c r="AI818" s="3">
        <f t="shared" si="732"/>
        <v>45590</v>
      </c>
      <c r="AJ818" s="3"/>
      <c r="AK818" s="2" t="str">
        <f t="shared" si="695"/>
        <v>+2</v>
      </c>
      <c r="AL818" s="2" t="s">
        <v>5567</v>
      </c>
      <c r="AM818" s="2" t="str">
        <f t="shared" si="696"/>
        <v>생산완료(+2)</v>
      </c>
      <c r="AN818" s="9">
        <f t="shared" si="697"/>
        <v>45588</v>
      </c>
      <c r="AO818" s="9">
        <f t="shared" si="698"/>
        <v>45590</v>
      </c>
      <c r="AP818" s="9"/>
      <c r="AQ818" s="2">
        <f t="shared" si="721"/>
        <v>2</v>
      </c>
      <c r="AR818" s="12" t="str">
        <f t="shared" si="699"/>
        <v>+2</v>
      </c>
      <c r="AS818" t="s">
        <v>5567</v>
      </c>
      <c r="AT818" t="str">
        <f t="shared" si="700"/>
        <v>생산완료(+2)</v>
      </c>
    </row>
    <row r="819" spans="2:46" x14ac:dyDescent="0.3">
      <c r="B819" s="2" t="s">
        <v>5416</v>
      </c>
      <c r="C819" s="7">
        <v>-2</v>
      </c>
      <c r="D819" s="2" t="s">
        <v>5409</v>
      </c>
      <c r="E819" s="2" t="s">
        <v>5507</v>
      </c>
      <c r="F819" s="2"/>
      <c r="G819" s="2" t="s">
        <v>5424</v>
      </c>
      <c r="H819" s="2" t="s">
        <v>3628</v>
      </c>
      <c r="I819" s="2" t="str">
        <f t="shared" si="691"/>
        <v>20241011-1000165460-인쇄</v>
      </c>
      <c r="J819" s="2" t="str">
        <f t="shared" si="692"/>
        <v>20241011-1000165460-합지</v>
      </c>
      <c r="K819" s="2" t="str">
        <f t="shared" si="693"/>
        <v>20241011-1000165460-분단</v>
      </c>
      <c r="L819" s="2" t="str">
        <f t="shared" si="694"/>
        <v>20241011-1000165460-제대</v>
      </c>
      <c r="M819" s="2" t="str">
        <f>VLOOKUP(H819, '쿼리1'!$A:$R, 17, 0)</f>
        <v>1도-마제라-남성(적색)-대</v>
      </c>
      <c r="N819" s="2" t="str">
        <f>VLOOKUP(H819, '쿼리1'!$A:$P, 15, 0)</f>
        <v>패트70</v>
      </c>
      <c r="O819" s="2">
        <v>1000165460</v>
      </c>
      <c r="P819" s="2" t="str">
        <f>VLOOKUP(H819, '쿼리1'!$A:$R, 17, 0)</f>
        <v>1도-마제라-남성(적색)-대</v>
      </c>
      <c r="Q819" s="4">
        <f>VLOOKUP(H819, '쿼리1'!$A:$U, 20, 0)</f>
        <v>11764</v>
      </c>
      <c r="R819" s="2" t="s">
        <v>31</v>
      </c>
      <c r="S819" s="2" t="s">
        <v>5399</v>
      </c>
      <c r="T819" s="2" t="s">
        <v>5397</v>
      </c>
      <c r="U819" s="2" t="s">
        <v>31</v>
      </c>
      <c r="V819" s="3">
        <v>45581</v>
      </c>
      <c r="W819" s="3">
        <v>45581</v>
      </c>
      <c r="X819" s="6">
        <f t="shared" si="729"/>
        <v>0</v>
      </c>
      <c r="Y819" s="3">
        <v>45586</v>
      </c>
      <c r="Z819" s="5" t="s">
        <v>5396</v>
      </c>
      <c r="AA819" s="6">
        <f ca="1">TODAY()-Y819</f>
        <v>70</v>
      </c>
      <c r="AB819" s="3" t="s">
        <v>5388</v>
      </c>
      <c r="AC819" s="2" t="s">
        <v>5388</v>
      </c>
      <c r="AD819" s="6" t="str">
        <f>IFERROR(AC819-AB819, "X")</f>
        <v>X</v>
      </c>
      <c r="AE819" s="3">
        <v>45588</v>
      </c>
      <c r="AF819" s="3">
        <v>45590</v>
      </c>
      <c r="AG819" s="2" t="str">
        <f t="shared" si="731"/>
        <v>+2</v>
      </c>
      <c r="AH819" s="3">
        <v>45590</v>
      </c>
      <c r="AI819" s="3">
        <f t="shared" si="732"/>
        <v>45588</v>
      </c>
      <c r="AJ819" s="3"/>
      <c r="AK819" s="2">
        <f t="shared" si="695"/>
        <v>-2</v>
      </c>
      <c r="AL819" s="2" t="s">
        <v>5567</v>
      </c>
      <c r="AM819" s="2" t="str">
        <f t="shared" si="696"/>
        <v>생산완료(-2)</v>
      </c>
      <c r="AN819" s="9">
        <f t="shared" si="697"/>
        <v>45590</v>
      </c>
      <c r="AO819" s="9">
        <f t="shared" si="698"/>
        <v>45588</v>
      </c>
      <c r="AP819" s="9"/>
      <c r="AQ819" s="2">
        <f t="shared" si="721"/>
        <v>-2</v>
      </c>
      <c r="AR819" s="12">
        <f t="shared" si="699"/>
        <v>-2</v>
      </c>
      <c r="AS819" t="s">
        <v>5567</v>
      </c>
      <c r="AT819" t="str">
        <f t="shared" si="700"/>
        <v>생산완료(-2)</v>
      </c>
    </row>
    <row r="820" spans="2:46" x14ac:dyDescent="0.3">
      <c r="B820" s="2" t="s">
        <v>5451</v>
      </c>
      <c r="C820" s="7">
        <v>4</v>
      </c>
      <c r="D820" s="2"/>
      <c r="E820" s="2" t="s">
        <v>5409</v>
      </c>
      <c r="F820" s="2"/>
      <c r="G820" s="2" t="s">
        <v>5406</v>
      </c>
      <c r="H820" s="2" t="s">
        <v>162</v>
      </c>
      <c r="I820" s="2" t="str">
        <f t="shared" si="691"/>
        <v>20241011-1000165751-인쇄</v>
      </c>
      <c r="J820" s="2" t="str">
        <f t="shared" si="692"/>
        <v>20241011-1000165751-합지</v>
      </c>
      <c r="K820" s="2" t="str">
        <f t="shared" si="693"/>
        <v>20241011-1000165751-분단</v>
      </c>
      <c r="L820" s="2" t="str">
        <f t="shared" si="694"/>
        <v>20241011-1000165751-제대</v>
      </c>
      <c r="M820" s="2" t="str">
        <f>VLOOKUP(H820, '쿼리1'!$A:$R, 17, 0)</f>
        <v>무지</v>
      </c>
      <c r="N820" s="2" t="str">
        <f>VLOOKUP(H820, '쿼리1'!$A:$P, 15, 0)</f>
        <v>나이론135</v>
      </c>
      <c r="O820" s="2">
        <v>1000165751</v>
      </c>
      <c r="P820" s="2" t="str">
        <f>VLOOKUP(H820, '쿼리1'!$A:$R, 17, 0)</f>
        <v>무지</v>
      </c>
      <c r="Q820" s="4">
        <f>VLOOKUP(H820, '쿼리1'!$A:$U, 20, 0)</f>
        <v>15789</v>
      </c>
      <c r="R820" s="2" t="s">
        <v>5397</v>
      </c>
      <c r="S820" s="2" t="s">
        <v>31</v>
      </c>
      <c r="T820" s="2" t="s">
        <v>5397</v>
      </c>
      <c r="U820" s="2" t="s">
        <v>31</v>
      </c>
      <c r="V820" s="2" t="s">
        <v>5388</v>
      </c>
      <c r="W820" s="3" t="s">
        <v>5388</v>
      </c>
      <c r="X820" s="6" t="str">
        <f>IFERROR(W820-V820, "X")</f>
        <v>X</v>
      </c>
      <c r="Y820" s="3">
        <v>45582</v>
      </c>
      <c r="Z820" s="3">
        <v>45582</v>
      </c>
      <c r="AA820" s="6">
        <f t="shared" ref="AA820:AA822" si="733">IFERROR(IF(Z820-Y820&gt;0, "+" &amp; (Z820-Y820), Z820-Y820), "X")</f>
        <v>0</v>
      </c>
      <c r="AB820" s="3" t="s">
        <v>5388</v>
      </c>
      <c r="AC820" s="2" t="s">
        <v>5388</v>
      </c>
      <c r="AD820" s="6" t="str">
        <f>IFERROR(AC820-AB820, "X")</f>
        <v>X</v>
      </c>
      <c r="AE820" s="3">
        <v>45586</v>
      </c>
      <c r="AF820" s="3">
        <v>45581</v>
      </c>
      <c r="AG820" s="2">
        <f t="shared" si="731"/>
        <v>-5</v>
      </c>
      <c r="AH820" s="3">
        <v>45582</v>
      </c>
      <c r="AI820" s="3">
        <f t="shared" si="732"/>
        <v>45586</v>
      </c>
      <c r="AJ820" s="3"/>
      <c r="AK820" s="2" t="str">
        <f t="shared" si="695"/>
        <v>+4</v>
      </c>
      <c r="AL820" s="2" t="s">
        <v>5567</v>
      </c>
      <c r="AM820" s="2" t="str">
        <f t="shared" si="696"/>
        <v>생산완료(+4)</v>
      </c>
      <c r="AN820" s="9">
        <f t="shared" si="697"/>
        <v>45621</v>
      </c>
      <c r="AO820" s="9">
        <f t="shared" si="698"/>
        <v>45616</v>
      </c>
      <c r="AP820" s="9"/>
      <c r="AQ820" s="2">
        <f t="shared" si="721"/>
        <v>-5</v>
      </c>
      <c r="AR820" s="12">
        <f t="shared" si="699"/>
        <v>-5</v>
      </c>
      <c r="AS820" t="s">
        <v>5567</v>
      </c>
      <c r="AT820" t="str">
        <f t="shared" si="700"/>
        <v>생산완료(-5)</v>
      </c>
    </row>
    <row r="821" spans="2:46" x14ac:dyDescent="0.3">
      <c r="B821" s="2" t="s">
        <v>5424</v>
      </c>
      <c r="C821" s="7">
        <v>2</v>
      </c>
      <c r="D821" s="2"/>
      <c r="E821" s="2" t="s">
        <v>5409</v>
      </c>
      <c r="F821" s="2"/>
      <c r="G821" s="2" t="s">
        <v>5407</v>
      </c>
      <c r="H821" s="2" t="s">
        <v>171</v>
      </c>
      <c r="I821" s="2" t="str">
        <f t="shared" si="691"/>
        <v>20241011-1000165752-인쇄</v>
      </c>
      <c r="J821" s="2" t="str">
        <f t="shared" si="692"/>
        <v>20241011-1000165752-합지</v>
      </c>
      <c r="K821" s="2" t="str">
        <f t="shared" si="693"/>
        <v>20241011-1000165752-분단</v>
      </c>
      <c r="L821" s="2" t="str">
        <f t="shared" si="694"/>
        <v>20241011-1000165752-제대</v>
      </c>
      <c r="M821" s="2" t="str">
        <f>VLOOKUP(H821, '쿼리1'!$A:$R, 17, 0)</f>
        <v>무지</v>
      </c>
      <c r="N821" s="2" t="str">
        <f>VLOOKUP(H821, '쿼리1'!$A:$P, 15, 0)</f>
        <v>증착135</v>
      </c>
      <c r="O821" s="2">
        <v>1000165752</v>
      </c>
      <c r="P821" s="2" t="str">
        <f>VLOOKUP(H821, '쿼리1'!$A:$R, 17, 0)</f>
        <v>무지</v>
      </c>
      <c r="Q821" s="4">
        <f>VLOOKUP(H821, '쿼리1'!$A:$U, 20, 0)</f>
        <v>13483</v>
      </c>
      <c r="R821" s="2" t="s">
        <v>5397</v>
      </c>
      <c r="S821" s="2" t="s">
        <v>31</v>
      </c>
      <c r="T821" s="2" t="s">
        <v>5397</v>
      </c>
      <c r="U821" s="2" t="s">
        <v>31</v>
      </c>
      <c r="V821" s="2" t="s">
        <v>5388</v>
      </c>
      <c r="W821" s="3" t="s">
        <v>5388</v>
      </c>
      <c r="X821" s="6" t="str">
        <f>IFERROR(W821-V821, "X")</f>
        <v>X</v>
      </c>
      <c r="Y821" s="3">
        <v>45586</v>
      </c>
      <c r="Z821" s="3">
        <v>45586</v>
      </c>
      <c r="AA821" s="6">
        <f t="shared" si="733"/>
        <v>0</v>
      </c>
      <c r="AB821" s="3" t="s">
        <v>5388</v>
      </c>
      <c r="AC821" s="2" t="s">
        <v>5388</v>
      </c>
      <c r="AD821" s="6" t="str">
        <f>IFERROR(AC821-AB821, "X")</f>
        <v>X</v>
      </c>
      <c r="AE821" s="3">
        <v>45588</v>
      </c>
      <c r="AF821" s="3">
        <v>45582</v>
      </c>
      <c r="AG821" s="2">
        <f t="shared" si="731"/>
        <v>-6</v>
      </c>
      <c r="AH821" s="3">
        <v>45586</v>
      </c>
      <c r="AI821" s="3">
        <f t="shared" si="732"/>
        <v>45588</v>
      </c>
      <c r="AJ821" s="3"/>
      <c r="AK821" s="2" t="str">
        <f t="shared" si="695"/>
        <v>+2</v>
      </c>
      <c r="AL821" s="2" t="s">
        <v>5567</v>
      </c>
      <c r="AM821" s="2" t="str">
        <f t="shared" si="696"/>
        <v>생산완료(+2)</v>
      </c>
      <c r="AN821" s="9">
        <f t="shared" si="697"/>
        <v>45621</v>
      </c>
      <c r="AO821" s="9">
        <f t="shared" si="698"/>
        <v>45618</v>
      </c>
      <c r="AP821" s="9"/>
      <c r="AQ821" s="2">
        <f t="shared" si="721"/>
        <v>-3</v>
      </c>
      <c r="AR821" s="12">
        <f t="shared" si="699"/>
        <v>-3</v>
      </c>
      <c r="AS821" t="s">
        <v>5567</v>
      </c>
      <c r="AT821" t="str">
        <f t="shared" si="700"/>
        <v>생산완료(-3)</v>
      </c>
    </row>
    <row r="822" spans="2:46" x14ac:dyDescent="0.3">
      <c r="B822" s="2" t="s">
        <v>5407</v>
      </c>
      <c r="C822" s="7">
        <v>-6</v>
      </c>
      <c r="D822" s="2" t="s">
        <v>5456</v>
      </c>
      <c r="E822" s="2" t="s">
        <v>5418</v>
      </c>
      <c r="F822" s="2" t="s">
        <v>5406</v>
      </c>
      <c r="G822" s="2"/>
      <c r="H822" s="2" t="s">
        <v>4385</v>
      </c>
      <c r="I822" s="2" t="str">
        <f t="shared" si="691"/>
        <v>20241011-1000168339-인쇄</v>
      </c>
      <c r="J822" s="2" t="str">
        <f t="shared" si="692"/>
        <v>20241011-1000168339-합지</v>
      </c>
      <c r="K822" s="2" t="str">
        <f t="shared" si="693"/>
        <v>20241011-1000168339-분단</v>
      </c>
      <c r="L822" s="2" t="str">
        <f t="shared" si="694"/>
        <v>20241011-1000168339-제대</v>
      </c>
      <c r="M822" s="2" t="str">
        <f>VLOOKUP(H822, '쿼리1'!$A:$R, 17, 0)</f>
        <v>9도-(주)푸드코아-연세우유 메론생크림빵(사이즈변경)</v>
      </c>
      <c r="N822" s="2" t="str">
        <f>VLOOKUP(H822, '쿼리1'!$A:$P, 15, 0)</f>
        <v>오씨피피(유무광)60</v>
      </c>
      <c r="O822" s="2">
        <v>1000168339</v>
      </c>
      <c r="P822" s="2" t="str">
        <f>VLOOKUP(H822, '쿼리1'!$A:$R, 17, 0)</f>
        <v>9도-(주)푸드코아-연세우유 메론생크림빵(사이즈변경)</v>
      </c>
      <c r="Q822" s="4">
        <f>VLOOKUP(H822, '쿼리1'!$A:$U, 20, 0)</f>
        <v>24</v>
      </c>
      <c r="R822" s="2" t="s">
        <v>31</v>
      </c>
      <c r="S822" s="2" t="s">
        <v>31</v>
      </c>
      <c r="T822" s="2" t="s">
        <v>31</v>
      </c>
      <c r="U822" s="2" t="s">
        <v>5397</v>
      </c>
      <c r="V822" s="3">
        <v>45581</v>
      </c>
      <c r="W822" s="3">
        <v>45593</v>
      </c>
      <c r="X822" s="6" t="str">
        <f t="shared" ref="X822:X823" si="734">IFERROR(IF(W822-V822&gt;0, "+" &amp; (W822-V822), W822-V822), "X")</f>
        <v>+12</v>
      </c>
      <c r="Y822" s="3">
        <v>45586</v>
      </c>
      <c r="Z822" s="3">
        <v>45582</v>
      </c>
      <c r="AA822" s="6">
        <f t="shared" si="733"/>
        <v>-4</v>
      </c>
      <c r="AB822" s="3">
        <v>45587</v>
      </c>
      <c r="AC822" s="3">
        <v>45582</v>
      </c>
      <c r="AD822" s="6">
        <f>IFERROR(IF(AC822-AB822&gt;0, "+" &amp; (AC822-AB822), AC822-AB822), "X")</f>
        <v>-5</v>
      </c>
      <c r="AE822" s="2" t="s">
        <v>5388</v>
      </c>
      <c r="AF822" s="2" t="s">
        <v>5388</v>
      </c>
      <c r="AG822" s="2" t="str">
        <f>IFERROR(AF822-AE822, "X")</f>
        <v>X</v>
      </c>
      <c r="AH822" s="3">
        <v>45593</v>
      </c>
      <c r="AI822" s="3">
        <f>AB822</f>
        <v>45587</v>
      </c>
      <c r="AJ822" s="3"/>
      <c r="AK822" s="2">
        <f t="shared" si="695"/>
        <v>-6</v>
      </c>
      <c r="AL822" s="2" t="s">
        <v>5567</v>
      </c>
      <c r="AM822" s="2" t="str">
        <f t="shared" si="696"/>
        <v>생산완료(-6)</v>
      </c>
      <c r="AN822" s="9">
        <f t="shared" si="697"/>
        <v>45653</v>
      </c>
      <c r="AO822" s="9">
        <f t="shared" si="698"/>
        <v>45658</v>
      </c>
      <c r="AP822" s="9"/>
      <c r="AQ822" s="2">
        <f t="shared" si="721"/>
        <v>5</v>
      </c>
      <c r="AR822" s="12" t="str">
        <f t="shared" si="699"/>
        <v>+5</v>
      </c>
      <c r="AS822" t="s">
        <v>5567</v>
      </c>
      <c r="AT822" t="str">
        <f t="shared" si="700"/>
        <v>생산완료(+5)</v>
      </c>
    </row>
    <row r="823" spans="2:46" x14ac:dyDescent="0.3">
      <c r="B823" s="2" t="s">
        <v>5508</v>
      </c>
      <c r="C823" s="7">
        <v>33</v>
      </c>
      <c r="D823" s="2" t="s">
        <v>5406</v>
      </c>
      <c r="E823" s="2"/>
      <c r="F823" s="2"/>
      <c r="G823" s="2"/>
      <c r="H823" s="2" t="s">
        <v>5349</v>
      </c>
      <c r="I823" s="2" t="str">
        <f t="shared" si="691"/>
        <v>20241011-1000169209-인쇄</v>
      </c>
      <c r="J823" s="2" t="str">
        <f t="shared" si="692"/>
        <v>20241011-1000169209-합지</v>
      </c>
      <c r="K823" s="2" t="str">
        <f t="shared" si="693"/>
        <v>20241011-1000169209-분단</v>
      </c>
      <c r="L823" s="2" t="str">
        <f t="shared" si="694"/>
        <v>20241011-1000169209-제대</v>
      </c>
      <c r="M823" s="2" t="str">
        <f>VLOOKUP(H823, '쿼리1'!$A:$R, 17, 0)</f>
        <v>5도-바다숲-감태우리밀국수 400g</v>
      </c>
      <c r="N823" s="2" t="str">
        <f>VLOOKUP(H823, '쿼리1'!$A:$P, 15, 0)</f>
        <v>오씨피피(유무광)70</v>
      </c>
      <c r="O823" s="2">
        <v>1000169209</v>
      </c>
      <c r="P823" s="2" t="str">
        <f>VLOOKUP(H823, '쿼리1'!$A:$R, 17, 0)</f>
        <v>5도-바다숲-감태우리밀국수 400g</v>
      </c>
      <c r="Q823" s="4">
        <f>VLOOKUP(H823, '쿼리1'!$A:$U, 20, 0)</f>
        <v>1</v>
      </c>
      <c r="R823" s="2" t="s">
        <v>31</v>
      </c>
      <c r="S823" s="2" t="s">
        <v>5397</v>
      </c>
      <c r="T823" s="2" t="s">
        <v>5397</v>
      </c>
      <c r="U823" s="2" t="s">
        <v>5397</v>
      </c>
      <c r="V823" s="3">
        <v>45581</v>
      </c>
      <c r="W823" s="3">
        <v>45576</v>
      </c>
      <c r="X823" s="6">
        <f t="shared" si="734"/>
        <v>-5</v>
      </c>
      <c r="Y823" s="2" t="s">
        <v>5388</v>
      </c>
      <c r="Z823" s="2" t="s">
        <v>5388</v>
      </c>
      <c r="AA823" s="6" t="str">
        <f>IFERROR(Z823-Y823, "X")</f>
        <v>X</v>
      </c>
      <c r="AB823" s="2" t="s">
        <v>5388</v>
      </c>
      <c r="AC823" s="2" t="s">
        <v>5388</v>
      </c>
      <c r="AD823" s="6" t="str">
        <f>IFERROR(AC823-AB823, "X")</f>
        <v>X</v>
      </c>
      <c r="AE823" s="2" t="s">
        <v>5388</v>
      </c>
      <c r="AF823" s="2" t="s">
        <v>5388</v>
      </c>
      <c r="AG823" s="2" t="str">
        <f>IFERROR(AF823-AE823, "X")</f>
        <v>X</v>
      </c>
      <c r="AH823" s="3">
        <v>45576</v>
      </c>
      <c r="AI823" s="3">
        <v>45609</v>
      </c>
      <c r="AJ823" s="3"/>
      <c r="AK823" s="2" t="str">
        <f t="shared" si="695"/>
        <v>+33</v>
      </c>
      <c r="AL823" s="2" t="s">
        <v>5567</v>
      </c>
      <c r="AM823" s="2" t="str">
        <f t="shared" si="696"/>
        <v>생산완료(+33)</v>
      </c>
      <c r="AN823" s="9">
        <f t="shared" si="697"/>
        <v>45583</v>
      </c>
      <c r="AO823" s="9">
        <f t="shared" si="698"/>
        <v>45609</v>
      </c>
      <c r="AP823" s="9"/>
      <c r="AQ823" s="2">
        <f t="shared" si="721"/>
        <v>26</v>
      </c>
      <c r="AR823" s="12" t="str">
        <f t="shared" si="699"/>
        <v>+26</v>
      </c>
      <c r="AS823" t="s">
        <v>5567</v>
      </c>
      <c r="AT823" t="str">
        <f t="shared" si="700"/>
        <v>생산완료(+26)</v>
      </c>
    </row>
    <row r="824" spans="2:46" x14ac:dyDescent="0.3">
      <c r="B824" s="2" t="s">
        <v>5643</v>
      </c>
      <c r="C824" s="7">
        <v>-33</v>
      </c>
      <c r="D824" s="2"/>
      <c r="E824" s="2" t="s">
        <v>5416</v>
      </c>
      <c r="F824" s="2" t="s">
        <v>5508</v>
      </c>
      <c r="G824" s="2"/>
      <c r="H824" s="2" t="s">
        <v>4456</v>
      </c>
      <c r="I824" s="2" t="str">
        <f t="shared" si="691"/>
        <v>20241011-1000169290-인쇄</v>
      </c>
      <c r="J824" s="2" t="str">
        <f t="shared" si="692"/>
        <v>20241011-1000169290-합지</v>
      </c>
      <c r="K824" s="2" t="str">
        <f t="shared" si="693"/>
        <v>20241011-1000169290-분단</v>
      </c>
      <c r="L824" s="2" t="str">
        <f t="shared" si="694"/>
        <v>20241011-1000169290-제대</v>
      </c>
      <c r="M824" s="2" t="str">
        <f>VLOOKUP(H824, '쿼리1'!$A:$R, 17, 0)</f>
        <v>무지</v>
      </c>
      <c r="N824" s="2" t="str">
        <f>VLOOKUP(H824, '쿼리1'!$A:$P, 15, 0)</f>
        <v>나씨피피75</v>
      </c>
      <c r="O824" s="2">
        <v>1000169290</v>
      </c>
      <c r="P824" s="2" t="str">
        <f>VLOOKUP(H824, '쿼리1'!$A:$R, 17, 0)</f>
        <v>무지</v>
      </c>
      <c r="Q824" s="4">
        <f>VLOOKUP(H824, '쿼리1'!$A:$U, 20, 0)</f>
        <v>24</v>
      </c>
      <c r="R824" s="2" t="s">
        <v>5397</v>
      </c>
      <c r="S824" s="2" t="s">
        <v>31</v>
      </c>
      <c r="T824" s="2" t="s">
        <v>31</v>
      </c>
      <c r="U824" s="2" t="s">
        <v>5397</v>
      </c>
      <c r="V824" s="2" t="s">
        <v>5388</v>
      </c>
      <c r="W824" s="3" t="s">
        <v>5388</v>
      </c>
      <c r="X824" s="6" t="str">
        <f>IFERROR(W824-V824, "X")</f>
        <v>X</v>
      </c>
      <c r="Y824" s="3">
        <v>45587</v>
      </c>
      <c r="Z824" s="3">
        <v>45585</v>
      </c>
      <c r="AA824" s="6">
        <f t="shared" ref="AA824:AA837" si="735">IFERROR(IF(Z824-Y824&gt;0, "+" &amp; (Z824-Y824), Z824-Y824), "X")</f>
        <v>-2</v>
      </c>
      <c r="AB824" s="3">
        <v>45588</v>
      </c>
      <c r="AC824" s="3">
        <v>45621</v>
      </c>
      <c r="AD824" s="6" t="str">
        <f>IFERROR(IF(AC824-AB824&gt;0, "+" &amp; (AC824-AB824), AC824-AB824), "X")</f>
        <v>+33</v>
      </c>
      <c r="AE824" s="2" t="s">
        <v>5388</v>
      </c>
      <c r="AF824" s="2" t="s">
        <v>5388</v>
      </c>
      <c r="AG824" s="2" t="str">
        <f>IFERROR(AF824-AE824, "X")</f>
        <v>X</v>
      </c>
      <c r="AH824" s="3">
        <v>45621</v>
      </c>
      <c r="AI824" s="3">
        <f>AB824</f>
        <v>45588</v>
      </c>
      <c r="AJ824" s="3"/>
      <c r="AK824" s="2">
        <f t="shared" si="695"/>
        <v>-33</v>
      </c>
      <c r="AL824" s="2" t="s">
        <v>5567</v>
      </c>
      <c r="AM824" s="2" t="str">
        <f t="shared" si="696"/>
        <v>생산완료(-33)</v>
      </c>
      <c r="AN824" s="9">
        <f t="shared" si="697"/>
        <v>45621</v>
      </c>
      <c r="AO824" s="9">
        <f t="shared" si="698"/>
        <v>45588</v>
      </c>
      <c r="AP824" s="9"/>
      <c r="AQ824" s="2">
        <f t="shared" si="721"/>
        <v>-33</v>
      </c>
      <c r="AR824" s="12">
        <f t="shared" si="699"/>
        <v>-33</v>
      </c>
      <c r="AS824" t="s">
        <v>5567</v>
      </c>
      <c r="AT824" t="str">
        <f t="shared" si="700"/>
        <v>생산완료(-33)</v>
      </c>
    </row>
    <row r="825" spans="2:46" x14ac:dyDescent="0.3">
      <c r="B825" s="2" t="s">
        <v>5405</v>
      </c>
      <c r="C825" s="7">
        <v>-1</v>
      </c>
      <c r="D825" s="2" t="s">
        <v>5409</v>
      </c>
      <c r="E825" s="2" t="s">
        <v>5409</v>
      </c>
      <c r="F825" s="2"/>
      <c r="G825" s="2" t="s">
        <v>5412</v>
      </c>
      <c r="H825" s="2" t="s">
        <v>3618</v>
      </c>
      <c r="I825" s="2" t="str">
        <f t="shared" si="691"/>
        <v>20241011-1000169293-인쇄</v>
      </c>
      <c r="J825" s="2" t="str">
        <f t="shared" si="692"/>
        <v>20241011-1000169293-합지</v>
      </c>
      <c r="K825" s="2" t="str">
        <f t="shared" si="693"/>
        <v>20241011-1000169293-분단</v>
      </c>
      <c r="L825" s="2" t="str">
        <f t="shared" si="694"/>
        <v>20241011-1000169293-제대</v>
      </c>
      <c r="M825" s="2" t="str">
        <f>VLOOKUP(H825, '쿼리1'!$A:$R, 17, 0)</f>
        <v>1도-마제라-남성(청색)-대</v>
      </c>
      <c r="N825" s="2" t="str">
        <f>VLOOKUP(H825, '쿼리1'!$A:$P, 15, 0)</f>
        <v>패트70</v>
      </c>
      <c r="O825" s="2">
        <v>1000169293</v>
      </c>
      <c r="P825" s="2" t="str">
        <f>VLOOKUP(H825, '쿼리1'!$A:$R, 17, 0)</f>
        <v>1도-마제라-남성(청색)-대</v>
      </c>
      <c r="Q825" s="4">
        <f>VLOOKUP(H825, '쿼리1'!$A:$U, 20, 0)</f>
        <v>23529</v>
      </c>
      <c r="R825" s="2" t="s">
        <v>31</v>
      </c>
      <c r="S825" s="2" t="s">
        <v>31</v>
      </c>
      <c r="T825" s="2" t="s">
        <v>5397</v>
      </c>
      <c r="U825" s="2" t="s">
        <v>31</v>
      </c>
      <c r="V825" s="3">
        <v>45581</v>
      </c>
      <c r="W825" s="3">
        <v>45581</v>
      </c>
      <c r="X825" s="6">
        <f>IFERROR(IF(W825-V825&gt;0, "+" &amp; (W825-V825), W825-V825), "X")</f>
        <v>0</v>
      </c>
      <c r="Y825" s="3">
        <v>45586</v>
      </c>
      <c r="Z825" s="3">
        <v>45586</v>
      </c>
      <c r="AA825" s="6">
        <f t="shared" si="735"/>
        <v>0</v>
      </c>
      <c r="AB825" s="3" t="s">
        <v>5388</v>
      </c>
      <c r="AC825" s="2" t="s">
        <v>5388</v>
      </c>
      <c r="AD825" s="6" t="str">
        <f>IFERROR(AC825-AB825, "X")</f>
        <v>X</v>
      </c>
      <c r="AE825" s="3">
        <v>45588</v>
      </c>
      <c r="AF825" s="3">
        <v>45589</v>
      </c>
      <c r="AG825" s="2" t="str">
        <f t="shared" ref="AG825:AG828" si="736">IFERROR(IF(AF825-AE825&gt;0, "+" &amp; (AF825-AE825), AF825-AE825), "X")</f>
        <v>+1</v>
      </c>
      <c r="AH825" s="3">
        <v>45589</v>
      </c>
      <c r="AI825" s="3">
        <f t="shared" ref="AI825:AI828" si="737">AE825</f>
        <v>45588</v>
      </c>
      <c r="AJ825" s="3"/>
      <c r="AK825" s="2">
        <f t="shared" si="695"/>
        <v>-1</v>
      </c>
      <c r="AL825" s="2" t="s">
        <v>5567</v>
      </c>
      <c r="AM825" s="2" t="str">
        <f t="shared" si="696"/>
        <v>생산완료(-1)</v>
      </c>
      <c r="AN825" s="9">
        <f t="shared" si="697"/>
        <v>45589</v>
      </c>
      <c r="AO825" s="9">
        <f t="shared" si="698"/>
        <v>45588</v>
      </c>
      <c r="AP825" s="9"/>
      <c r="AQ825" s="2">
        <f t="shared" si="721"/>
        <v>-1</v>
      </c>
      <c r="AR825" s="12">
        <f t="shared" si="699"/>
        <v>-1</v>
      </c>
      <c r="AS825" t="s">
        <v>5567</v>
      </c>
      <c r="AT825" t="str">
        <f t="shared" si="700"/>
        <v>생산완료(-1)</v>
      </c>
    </row>
    <row r="826" spans="2:46" x14ac:dyDescent="0.3">
      <c r="B826" s="2" t="s">
        <v>5576</v>
      </c>
      <c r="C826" s="7">
        <v>-20</v>
      </c>
      <c r="D826" s="2"/>
      <c r="E826" s="2" t="s">
        <v>5409</v>
      </c>
      <c r="F826" s="2"/>
      <c r="G826" s="2" t="s">
        <v>5431</v>
      </c>
      <c r="H826" s="2" t="s">
        <v>2848</v>
      </c>
      <c r="I826" s="2" t="str">
        <f t="shared" si="691"/>
        <v>20241011-1000169295-인쇄</v>
      </c>
      <c r="J826" s="2" t="str">
        <f t="shared" si="692"/>
        <v>20241011-1000169295-합지</v>
      </c>
      <c r="K826" s="2" t="str">
        <f t="shared" si="693"/>
        <v>20241011-1000169295-분단</v>
      </c>
      <c r="L826" s="2" t="str">
        <f t="shared" si="694"/>
        <v>20241011-1000169295-제대</v>
      </c>
      <c r="M826" s="2" t="str">
        <f>VLOOKUP(H826, '쿼리1'!$A:$R, 17, 0)</f>
        <v>무지</v>
      </c>
      <c r="N826" s="2" t="str">
        <f>VLOOKUP(H826, '쿼리1'!$A:$P, 15, 0)</f>
        <v>나이론140</v>
      </c>
      <c r="O826" s="2">
        <v>1000169295</v>
      </c>
      <c r="P826" s="2" t="str">
        <f>VLOOKUP(H826, '쿼리1'!$A:$R, 17, 0)</f>
        <v>무지</v>
      </c>
      <c r="Q826" s="4">
        <f>VLOOKUP(H826, '쿼리1'!$A:$U, 20, 0)</f>
        <v>5454</v>
      </c>
      <c r="R826" s="2" t="s">
        <v>5397</v>
      </c>
      <c r="S826" s="2" t="s">
        <v>31</v>
      </c>
      <c r="T826" s="2" t="s">
        <v>5397</v>
      </c>
      <c r="U826" s="2" t="s">
        <v>31</v>
      </c>
      <c r="V826" s="2" t="s">
        <v>5388</v>
      </c>
      <c r="W826" s="3" t="s">
        <v>5388</v>
      </c>
      <c r="X826" s="6" t="str">
        <f>IFERROR(W826-V826, "X")</f>
        <v>X</v>
      </c>
      <c r="Y826" s="3">
        <v>45586</v>
      </c>
      <c r="Z826" s="3">
        <v>45586</v>
      </c>
      <c r="AA826" s="6">
        <f t="shared" si="735"/>
        <v>0</v>
      </c>
      <c r="AB826" s="3" t="s">
        <v>5388</v>
      </c>
      <c r="AC826" s="2" t="s">
        <v>5388</v>
      </c>
      <c r="AD826" s="6" t="str">
        <f>IFERROR(AC826-AB826, "X")</f>
        <v>X</v>
      </c>
      <c r="AE826" s="3">
        <v>45588</v>
      </c>
      <c r="AF826" s="3">
        <v>45608</v>
      </c>
      <c r="AG826" s="2" t="str">
        <f t="shared" si="736"/>
        <v>+20</v>
      </c>
      <c r="AH826" s="3">
        <v>45608</v>
      </c>
      <c r="AI826" s="3">
        <f t="shared" si="737"/>
        <v>45588</v>
      </c>
      <c r="AJ826" s="3"/>
      <c r="AK826" s="2">
        <f t="shared" si="695"/>
        <v>-20</v>
      </c>
      <c r="AL826" s="2" t="s">
        <v>5567</v>
      </c>
      <c r="AM826" s="2" t="str">
        <f t="shared" si="696"/>
        <v>생산완료(-20)</v>
      </c>
      <c r="AN826" s="9">
        <f t="shared" si="697"/>
        <v>45608</v>
      </c>
      <c r="AO826" s="9">
        <f t="shared" si="698"/>
        <v>45588</v>
      </c>
      <c r="AP826" s="9"/>
      <c r="AQ826" s="2">
        <f t="shared" si="721"/>
        <v>-20</v>
      </c>
      <c r="AR826" s="12">
        <f t="shared" si="699"/>
        <v>-20</v>
      </c>
      <c r="AS826" t="s">
        <v>5567</v>
      </c>
      <c r="AT826" t="str">
        <f t="shared" si="700"/>
        <v>생산완료(-20)</v>
      </c>
    </row>
    <row r="827" spans="2:46" x14ac:dyDescent="0.3">
      <c r="B827" s="2" t="s">
        <v>5575</v>
      </c>
      <c r="C827" s="7">
        <v>-14</v>
      </c>
      <c r="D827" s="2"/>
      <c r="E827" s="2" t="s">
        <v>5429</v>
      </c>
      <c r="F827" s="2"/>
      <c r="G827" s="2" t="s">
        <v>5429</v>
      </c>
      <c r="H827" s="2" t="s">
        <v>2356</v>
      </c>
      <c r="I827" s="2" t="str">
        <f t="shared" si="691"/>
        <v>20241011-1000169296-인쇄</v>
      </c>
      <c r="J827" s="2" t="str">
        <f t="shared" si="692"/>
        <v>20241011-1000169296-합지</v>
      </c>
      <c r="K827" s="2" t="str">
        <f t="shared" si="693"/>
        <v>20241011-1000169296-분단</v>
      </c>
      <c r="L827" s="2" t="str">
        <f t="shared" si="694"/>
        <v>20241011-1000169296-제대</v>
      </c>
      <c r="M827" s="2" t="str">
        <f>VLOOKUP(H827, '쿼리1'!$A:$R, 17, 0)</f>
        <v>무지</v>
      </c>
      <c r="N827" s="2" t="str">
        <f>VLOOKUP(H827, '쿼리1'!$A:$P, 15, 0)</f>
        <v>패트130</v>
      </c>
      <c r="O827" s="2">
        <v>1000169296</v>
      </c>
      <c r="P827" s="2" t="str">
        <f>VLOOKUP(H827, '쿼리1'!$A:$R, 17, 0)</f>
        <v>무지</v>
      </c>
      <c r="Q827" s="4">
        <f>VLOOKUP(H827, '쿼리1'!$A:$U, 20, 0)</f>
        <v>21428</v>
      </c>
      <c r="R827" s="2" t="s">
        <v>5397</v>
      </c>
      <c r="S827" s="2" t="s">
        <v>31</v>
      </c>
      <c r="T827" s="2" t="s">
        <v>5397</v>
      </c>
      <c r="U827" s="2" t="s">
        <v>31</v>
      </c>
      <c r="V827" s="2" t="s">
        <v>5388</v>
      </c>
      <c r="W827" s="3" t="s">
        <v>5388</v>
      </c>
      <c r="X827" s="6" t="str">
        <f>IFERROR(W827-V827, "X")</f>
        <v>X</v>
      </c>
      <c r="Y827" s="3">
        <v>45586</v>
      </c>
      <c r="Z827" s="3">
        <v>45600</v>
      </c>
      <c r="AA827" s="6" t="str">
        <f t="shared" si="735"/>
        <v>+14</v>
      </c>
      <c r="AB827" s="3" t="s">
        <v>5388</v>
      </c>
      <c r="AC827" s="2" t="s">
        <v>5388</v>
      </c>
      <c r="AD827" s="6" t="str">
        <f>IFERROR(AC827-AB827, "X")</f>
        <v>X</v>
      </c>
      <c r="AE827" s="3">
        <v>45588</v>
      </c>
      <c r="AF827" s="3">
        <v>45602</v>
      </c>
      <c r="AG827" s="2" t="str">
        <f t="shared" si="736"/>
        <v>+14</v>
      </c>
      <c r="AH827" s="3">
        <v>45602</v>
      </c>
      <c r="AI827" s="3">
        <f t="shared" si="737"/>
        <v>45588</v>
      </c>
      <c r="AJ827" s="3"/>
      <c r="AK827" s="2">
        <f t="shared" si="695"/>
        <v>-14</v>
      </c>
      <c r="AL827" s="2" t="s">
        <v>5567</v>
      </c>
      <c r="AM827" s="2" t="str">
        <f t="shared" si="696"/>
        <v>생산완료(-14)</v>
      </c>
      <c r="AN827" s="9">
        <f t="shared" si="697"/>
        <v>45602</v>
      </c>
      <c r="AO827" s="9">
        <f t="shared" si="698"/>
        <v>45588</v>
      </c>
      <c r="AP827" s="9"/>
      <c r="AQ827" s="2">
        <f t="shared" si="721"/>
        <v>-14</v>
      </c>
      <c r="AR827" s="12">
        <f t="shared" si="699"/>
        <v>-14</v>
      </c>
      <c r="AS827" t="s">
        <v>5567</v>
      </c>
      <c r="AT827" t="str">
        <f t="shared" si="700"/>
        <v>생산완료(-14)</v>
      </c>
    </row>
    <row r="828" spans="2:46" x14ac:dyDescent="0.3">
      <c r="B828" s="2" t="s">
        <v>5407</v>
      </c>
      <c r="C828" s="7">
        <v>-6</v>
      </c>
      <c r="D828" s="2" t="s">
        <v>5432</v>
      </c>
      <c r="E828" s="2" t="s">
        <v>5443</v>
      </c>
      <c r="F828" s="2"/>
      <c r="G828" s="2" t="s">
        <v>5451</v>
      </c>
      <c r="H828" s="2" t="s">
        <v>3644</v>
      </c>
      <c r="I828" s="2" t="str">
        <f t="shared" si="691"/>
        <v>20241011-1000169297-인쇄</v>
      </c>
      <c r="J828" s="2" t="str">
        <f t="shared" si="692"/>
        <v>20241011-1000169297-합지</v>
      </c>
      <c r="K828" s="2" t="str">
        <f t="shared" si="693"/>
        <v>20241011-1000169297-분단</v>
      </c>
      <c r="L828" s="2" t="str">
        <f t="shared" si="694"/>
        <v>20241011-1000169297-제대</v>
      </c>
      <c r="M828" s="2" t="str">
        <f>VLOOKUP(H828, '쿼리1'!$A:$R, 17, 0)</f>
        <v>8도-네파-패넥스</v>
      </c>
      <c r="N828" s="2" t="str">
        <f>VLOOKUP(H828, '쿼리1'!$A:$P, 15, 0)</f>
        <v>패트(유무광)90</v>
      </c>
      <c r="O828" s="2">
        <v>1000169297</v>
      </c>
      <c r="P828" s="2" t="str">
        <f>VLOOKUP(H828, '쿼리1'!$A:$R, 17, 0)</f>
        <v>8도-네파-패넥스</v>
      </c>
      <c r="Q828" s="4">
        <f>VLOOKUP(H828, '쿼리1'!$A:$U, 20, 0)</f>
        <v>25000</v>
      </c>
      <c r="R828" s="2" t="s">
        <v>31</v>
      </c>
      <c r="S828" s="2" t="s">
        <v>31</v>
      </c>
      <c r="T828" s="2" t="s">
        <v>5397</v>
      </c>
      <c r="U828" s="2" t="s">
        <v>31</v>
      </c>
      <c r="V828" s="3">
        <v>45582</v>
      </c>
      <c r="W828" s="3">
        <v>45588</v>
      </c>
      <c r="X828" s="6" t="str">
        <f t="shared" ref="X828:X831" si="738">IFERROR(IF(W828-V828&gt;0, "+" &amp; (W828-V828), W828-V828), "X")</f>
        <v>+6</v>
      </c>
      <c r="Y828" s="3">
        <v>45587</v>
      </c>
      <c r="Z828" s="3">
        <v>45595</v>
      </c>
      <c r="AA828" s="6" t="str">
        <f t="shared" si="735"/>
        <v>+8</v>
      </c>
      <c r="AB828" s="3" t="s">
        <v>5388</v>
      </c>
      <c r="AC828" s="2" t="s">
        <v>5388</v>
      </c>
      <c r="AD828" s="6" t="str">
        <f>IFERROR(AC828-AB828, "X")</f>
        <v>X</v>
      </c>
      <c r="AE828" s="3">
        <v>45589</v>
      </c>
      <c r="AF828" s="3">
        <v>45593</v>
      </c>
      <c r="AG828" s="2" t="str">
        <f t="shared" si="736"/>
        <v>+4</v>
      </c>
      <c r="AH828" s="3">
        <v>45595</v>
      </c>
      <c r="AI828" s="3">
        <f t="shared" si="737"/>
        <v>45589</v>
      </c>
      <c r="AJ828" s="3"/>
      <c r="AK828" s="2">
        <f t="shared" si="695"/>
        <v>-6</v>
      </c>
      <c r="AL828" s="2" t="s">
        <v>5567</v>
      </c>
      <c r="AM828" s="2" t="str">
        <f t="shared" si="696"/>
        <v>생산완료(-6)</v>
      </c>
      <c r="AN828" s="9">
        <f t="shared" si="697"/>
        <v>45595</v>
      </c>
      <c r="AO828" s="9">
        <f t="shared" si="698"/>
        <v>45589</v>
      </c>
      <c r="AP828" s="9"/>
      <c r="AQ828" s="2">
        <f t="shared" si="721"/>
        <v>-6</v>
      </c>
      <c r="AR828" s="12">
        <f t="shared" si="699"/>
        <v>-6</v>
      </c>
      <c r="AS828" t="s">
        <v>5567</v>
      </c>
      <c r="AT828" t="str">
        <f t="shared" si="700"/>
        <v>생산완료(-6)</v>
      </c>
    </row>
    <row r="829" spans="2:46" x14ac:dyDescent="0.3">
      <c r="B829" s="2" t="s">
        <v>5409</v>
      </c>
      <c r="C829" s="7">
        <v>0</v>
      </c>
      <c r="D829" s="2" t="s">
        <v>5421</v>
      </c>
      <c r="E829" s="2" t="s">
        <v>5407</v>
      </c>
      <c r="F829" s="2" t="s">
        <v>5409</v>
      </c>
      <c r="G829" s="2"/>
      <c r="H829" s="2" t="s">
        <v>5050</v>
      </c>
      <c r="I829" s="2" t="str">
        <f t="shared" si="691"/>
        <v>20241011-1117P0074-인쇄</v>
      </c>
      <c r="J829" s="2" t="str">
        <f t="shared" si="692"/>
        <v>20241011-1117P0074-합지</v>
      </c>
      <c r="K829" s="2" t="str">
        <f t="shared" si="693"/>
        <v>20241011-1117P0074-분단</v>
      </c>
      <c r="L829" s="2" t="str">
        <f t="shared" si="694"/>
        <v>20241011-1117P0074-제대</v>
      </c>
      <c r="M829" s="2" t="str">
        <f>VLOOKUP(H829, '쿼리1'!$A:$R, 17, 0)</f>
        <v>1도(백색)-마포제일떡집</v>
      </c>
      <c r="N829" s="2" t="str">
        <f>VLOOKUP(H829, '쿼리1'!$A:$P, 15, 0)</f>
        <v>오씨피피40</v>
      </c>
      <c r="O829" s="2" t="s">
        <v>5783</v>
      </c>
      <c r="P829" s="2" t="str">
        <f>VLOOKUP(H829, '쿼리1'!$A:$R, 17, 0)</f>
        <v>1도(백색)-마포제일떡집</v>
      </c>
      <c r="Q829" s="4">
        <f>VLOOKUP(H829, '쿼리1'!$A:$U, 20, 0)</f>
        <v>32</v>
      </c>
      <c r="R829" s="2" t="s">
        <v>31</v>
      </c>
      <c r="S829" s="2" t="s">
        <v>31</v>
      </c>
      <c r="T829" s="2" t="s">
        <v>31</v>
      </c>
      <c r="U829" s="2" t="s">
        <v>5397</v>
      </c>
      <c r="V829" s="3">
        <v>45582</v>
      </c>
      <c r="W829" s="3">
        <v>45587</v>
      </c>
      <c r="X829" s="6" t="str">
        <f t="shared" si="738"/>
        <v>+5</v>
      </c>
      <c r="Y829" s="3">
        <v>45587</v>
      </c>
      <c r="Z829" s="3">
        <v>45581</v>
      </c>
      <c r="AA829" s="6">
        <f t="shared" si="735"/>
        <v>-6</v>
      </c>
      <c r="AB829" s="3">
        <v>45588</v>
      </c>
      <c r="AC829" s="3">
        <v>45588</v>
      </c>
      <c r="AD829" s="6">
        <f>IFERROR(IF(AC829-AB829&gt;0, "+" &amp; (AC829-AB829), AC829-AB829), "X")</f>
        <v>0</v>
      </c>
      <c r="AE829" s="2" t="s">
        <v>5388</v>
      </c>
      <c r="AF829" s="2" t="s">
        <v>5388</v>
      </c>
      <c r="AG829" s="2" t="str">
        <f>IFERROR(AF829-AE829, "X")</f>
        <v>X</v>
      </c>
      <c r="AH829" s="3">
        <v>45588</v>
      </c>
      <c r="AI829" s="3">
        <f>AB829</f>
        <v>45588</v>
      </c>
      <c r="AJ829" s="3"/>
      <c r="AK829" s="2">
        <f t="shared" si="695"/>
        <v>0</v>
      </c>
      <c r="AL829" s="2" t="s">
        <v>5567</v>
      </c>
      <c r="AM829" s="2" t="str">
        <f t="shared" si="696"/>
        <v>생산완료(0)</v>
      </c>
      <c r="AN829" s="9">
        <f t="shared" si="697"/>
        <v>45588</v>
      </c>
      <c r="AO829" s="9">
        <f t="shared" si="698"/>
        <v>45588</v>
      </c>
      <c r="AP829" s="9"/>
      <c r="AQ829" s="2">
        <f t="shared" si="721"/>
        <v>0</v>
      </c>
      <c r="AR829" s="12">
        <f t="shared" si="699"/>
        <v>0</v>
      </c>
      <c r="AS829" t="s">
        <v>5567</v>
      </c>
      <c r="AT829" t="str">
        <f t="shared" si="700"/>
        <v>생산완료(0)</v>
      </c>
    </row>
    <row r="830" spans="2:46" x14ac:dyDescent="0.3">
      <c r="B830" s="2" t="s">
        <v>5436</v>
      </c>
      <c r="C830" s="7">
        <v>-7</v>
      </c>
      <c r="D830" s="2" t="s">
        <v>5421</v>
      </c>
      <c r="E830" s="2" t="s">
        <v>5451</v>
      </c>
      <c r="F830" s="2"/>
      <c r="G830" s="2" t="s">
        <v>5430</v>
      </c>
      <c r="H830" s="2" t="s">
        <v>3026</v>
      </c>
      <c r="I830" s="2" t="str">
        <f t="shared" si="691"/>
        <v>20241011-1219P0311-인쇄</v>
      </c>
      <c r="J830" s="2" t="str">
        <f t="shared" si="692"/>
        <v>20241011-1219P0311-합지</v>
      </c>
      <c r="K830" s="2" t="str">
        <f t="shared" si="693"/>
        <v>20241011-1219P0311-분단</v>
      </c>
      <c r="L830" s="2" t="str">
        <f t="shared" si="694"/>
        <v>20241011-1219P0311-제대</v>
      </c>
      <c r="M830" s="2" t="str">
        <f>VLOOKUP(H830, '쿼리1'!$A:$R, 17, 0)</f>
        <v>1도-준타스(대)</v>
      </c>
      <c r="N830" s="2" t="str">
        <f>VLOOKUP(H830, '쿼리1'!$A:$P, 15, 0)</f>
        <v>오피피(무광)70</v>
      </c>
      <c r="O830" s="2" t="s">
        <v>5738</v>
      </c>
      <c r="P830" s="2" t="str">
        <f>VLOOKUP(H830, '쿼리1'!$A:$R, 17, 0)</f>
        <v>1도-준타스(대)</v>
      </c>
      <c r="Q830" s="4">
        <f>VLOOKUP(H830, '쿼리1'!$A:$U, 20, 0)</f>
        <v>37500</v>
      </c>
      <c r="R830" s="2" t="s">
        <v>31</v>
      </c>
      <c r="S830" s="2" t="s">
        <v>31</v>
      </c>
      <c r="T830" s="2" t="s">
        <v>5397</v>
      </c>
      <c r="U830" s="2" t="s">
        <v>31</v>
      </c>
      <c r="V830" s="3">
        <v>45582</v>
      </c>
      <c r="W830" s="3">
        <v>45587</v>
      </c>
      <c r="X830" s="6" t="str">
        <f t="shared" si="738"/>
        <v>+5</v>
      </c>
      <c r="Y830" s="3">
        <v>45586</v>
      </c>
      <c r="Z830" s="3">
        <v>45590</v>
      </c>
      <c r="AA830" s="6" t="str">
        <f t="shared" si="735"/>
        <v>+4</v>
      </c>
      <c r="AB830" s="3" t="s">
        <v>5388</v>
      </c>
      <c r="AC830" s="2" t="s">
        <v>5388</v>
      </c>
      <c r="AD830" s="6" t="str">
        <f>IFERROR(AC830-AB830, "X")</f>
        <v>X</v>
      </c>
      <c r="AE830" s="3">
        <v>45588</v>
      </c>
      <c r="AF830" s="3">
        <v>45595</v>
      </c>
      <c r="AG830" s="2" t="str">
        <f>IFERROR(IF(AF830-AE830&gt;0, "+" &amp; (AF830-AE830), AF830-AE830), "X")</f>
        <v>+7</v>
      </c>
      <c r="AH830" s="3">
        <v>45595</v>
      </c>
      <c r="AI830" s="3">
        <f>AE830</f>
        <v>45588</v>
      </c>
      <c r="AJ830" s="3"/>
      <c r="AK830" s="2">
        <f t="shared" si="695"/>
        <v>-7</v>
      </c>
      <c r="AL830" s="2" t="s">
        <v>5567</v>
      </c>
      <c r="AM830" s="2" t="str">
        <f t="shared" si="696"/>
        <v>생산완료(-7)</v>
      </c>
      <c r="AN830" s="9">
        <f t="shared" si="697"/>
        <v>45595</v>
      </c>
      <c r="AO830" s="9">
        <f t="shared" si="698"/>
        <v>45588</v>
      </c>
      <c r="AP830" s="9"/>
      <c r="AQ830" s="2">
        <f t="shared" si="721"/>
        <v>-7</v>
      </c>
      <c r="AR830" s="12">
        <f t="shared" si="699"/>
        <v>-7</v>
      </c>
      <c r="AS830" t="s">
        <v>5567</v>
      </c>
      <c r="AT830" t="str">
        <f t="shared" si="700"/>
        <v>생산완료(-7)</v>
      </c>
    </row>
    <row r="831" spans="2:46" x14ac:dyDescent="0.3">
      <c r="B831" s="2" t="s">
        <v>5412</v>
      </c>
      <c r="C831" s="7">
        <v>1</v>
      </c>
      <c r="D831" s="2" t="s">
        <v>5405</v>
      </c>
      <c r="E831" s="2" t="s">
        <v>5405</v>
      </c>
      <c r="F831" s="2" t="s">
        <v>5405</v>
      </c>
      <c r="G831" s="2"/>
      <c r="H831" s="2" t="s">
        <v>4248</v>
      </c>
      <c r="I831" s="2" t="str">
        <f t="shared" si="691"/>
        <v>20241011-1219P0378-인쇄</v>
      </c>
      <c r="J831" s="2" t="str">
        <f t="shared" si="692"/>
        <v>20241011-1219P0378-합지</v>
      </c>
      <c r="K831" s="2" t="str">
        <f t="shared" si="693"/>
        <v>20241011-1219P0378-분단</v>
      </c>
      <c r="L831" s="2" t="str">
        <f t="shared" si="694"/>
        <v>20241011-1219P0378-제대</v>
      </c>
      <c r="M831" s="2" t="str">
        <f>VLOOKUP(H831, '쿼리1'!$A:$R, 17, 0)</f>
        <v>3도-동대문엽기떡볶이-2인매운맛분말(68g)-220폭</v>
      </c>
      <c r="N831" s="2" t="str">
        <f>VLOOKUP(H831, '쿼리1'!$A:$P, 15, 0)</f>
        <v>패증착74</v>
      </c>
      <c r="O831" s="2" t="s">
        <v>5784</v>
      </c>
      <c r="P831" s="2" t="str">
        <f>VLOOKUP(H831, '쿼리1'!$A:$R, 17, 0)</f>
        <v>3도-동대문엽기떡볶이-2인매운맛분말(68g)-220폭</v>
      </c>
      <c r="Q831" s="4">
        <f>VLOOKUP(H831, '쿼리1'!$A:$U, 20, 0)</f>
        <v>36</v>
      </c>
      <c r="R831" s="2" t="s">
        <v>31</v>
      </c>
      <c r="S831" s="2" t="s">
        <v>31</v>
      </c>
      <c r="T831" s="2" t="s">
        <v>31</v>
      </c>
      <c r="U831" s="2" t="s">
        <v>5397</v>
      </c>
      <c r="V831" s="3">
        <v>45582</v>
      </c>
      <c r="W831" s="3">
        <v>45581</v>
      </c>
      <c r="X831" s="6">
        <f t="shared" si="738"/>
        <v>-1</v>
      </c>
      <c r="Y831" s="3">
        <v>45587</v>
      </c>
      <c r="Z831" s="3">
        <v>45586</v>
      </c>
      <c r="AA831" s="6">
        <f t="shared" si="735"/>
        <v>-1</v>
      </c>
      <c r="AB831" s="3">
        <v>45588</v>
      </c>
      <c r="AC831" s="3">
        <v>45587</v>
      </c>
      <c r="AD831" s="6">
        <f>IFERROR(IF(AC831-AB831&gt;0, "+" &amp; (AC831-AB831), AC831-AB831), "X")</f>
        <v>-1</v>
      </c>
      <c r="AE831" s="2" t="s">
        <v>5388</v>
      </c>
      <c r="AF831" s="2" t="s">
        <v>5388</v>
      </c>
      <c r="AG831" s="2" t="str">
        <f>IFERROR(AF831-AE831, "X")</f>
        <v>X</v>
      </c>
      <c r="AH831" s="3">
        <v>45587</v>
      </c>
      <c r="AI831" s="3">
        <f>AB831</f>
        <v>45588</v>
      </c>
      <c r="AJ831" s="3"/>
      <c r="AK831" s="2" t="str">
        <f t="shared" si="695"/>
        <v>+1</v>
      </c>
      <c r="AL831" s="2" t="s">
        <v>5567</v>
      </c>
      <c r="AM831" s="2" t="str">
        <f t="shared" si="696"/>
        <v>생산완료(+1)</v>
      </c>
      <c r="AN831" s="9">
        <f t="shared" si="697"/>
        <v>45639</v>
      </c>
      <c r="AO831" s="9">
        <f t="shared" si="698"/>
        <v>45637</v>
      </c>
      <c r="AP831" s="9"/>
      <c r="AQ831" s="2">
        <f t="shared" si="721"/>
        <v>-2</v>
      </c>
      <c r="AR831" s="12">
        <f t="shared" si="699"/>
        <v>-2</v>
      </c>
      <c r="AS831" t="s">
        <v>5567</v>
      </c>
      <c r="AT831" t="str">
        <f t="shared" si="700"/>
        <v>생산완료(-2)</v>
      </c>
    </row>
    <row r="832" spans="2:46" x14ac:dyDescent="0.3">
      <c r="B832" s="2" t="s">
        <v>5416</v>
      </c>
      <c r="C832" s="7">
        <v>-2</v>
      </c>
      <c r="D832" s="2"/>
      <c r="E832" s="2" t="s">
        <v>5406</v>
      </c>
      <c r="F832" s="2"/>
      <c r="G832" s="2" t="s">
        <v>5424</v>
      </c>
      <c r="H832" s="2" t="s">
        <v>1804</v>
      </c>
      <c r="I832" s="2" t="str">
        <f t="shared" si="691"/>
        <v>20241011-131019-인쇄</v>
      </c>
      <c r="J832" s="2" t="str">
        <f t="shared" si="692"/>
        <v>20241011-131019-합지</v>
      </c>
      <c r="K832" s="2" t="str">
        <f t="shared" si="693"/>
        <v>20241011-131019-분단</v>
      </c>
      <c r="L832" s="2" t="str">
        <f t="shared" si="694"/>
        <v>20241011-131019-제대</v>
      </c>
      <c r="M832" s="2" t="str">
        <f>VLOOKUP(H832, '쿼리1'!$A:$R, 17, 0)</f>
        <v>무지</v>
      </c>
      <c r="N832" s="2" t="str">
        <f>VLOOKUP(H832, '쿼리1'!$A:$P, 15, 0)</f>
        <v>나이론60</v>
      </c>
      <c r="O832" s="2">
        <v>131019</v>
      </c>
      <c r="P832" s="2" t="str">
        <f>VLOOKUP(H832, '쿼리1'!$A:$R, 17, 0)</f>
        <v>무지</v>
      </c>
      <c r="Q832" s="4">
        <f>VLOOKUP(H832, '쿼리1'!$A:$U, 20, 0)</f>
        <v>9230</v>
      </c>
      <c r="R832" s="2" t="s">
        <v>5397</v>
      </c>
      <c r="S832" s="2" t="s">
        <v>31</v>
      </c>
      <c r="T832" s="2" t="s">
        <v>5397</v>
      </c>
      <c r="U832" s="2" t="s">
        <v>31</v>
      </c>
      <c r="V832" s="2" t="s">
        <v>5388</v>
      </c>
      <c r="W832" s="3" t="s">
        <v>5388</v>
      </c>
      <c r="X832" s="6" t="str">
        <f>IFERROR(W832-V832, "X")</f>
        <v>X</v>
      </c>
      <c r="Y832" s="3">
        <v>45587</v>
      </c>
      <c r="Z832" s="3">
        <v>45582</v>
      </c>
      <c r="AA832" s="6">
        <f t="shared" si="735"/>
        <v>-5</v>
      </c>
      <c r="AB832" s="3" t="s">
        <v>5388</v>
      </c>
      <c r="AC832" s="2" t="s">
        <v>5388</v>
      </c>
      <c r="AD832" s="6" t="str">
        <f t="shared" ref="AD832:AD852" si="739">IFERROR(AC832-AB832, "X")</f>
        <v>X</v>
      </c>
      <c r="AE832" s="3">
        <v>45589</v>
      </c>
      <c r="AF832" s="3">
        <v>45591</v>
      </c>
      <c r="AG832" s="2" t="str">
        <f t="shared" ref="AG832:AG839" si="740">IFERROR(IF(AF832-AE832&gt;0, "+" &amp; (AF832-AE832), AF832-AE832), "X")</f>
        <v>+2</v>
      </c>
      <c r="AH832" s="3">
        <v>45591</v>
      </c>
      <c r="AI832" s="3">
        <f t="shared" ref="AI832:AI839" si="741">AE832</f>
        <v>45589</v>
      </c>
      <c r="AJ832" s="3"/>
      <c r="AK832" s="2">
        <f t="shared" si="695"/>
        <v>-2</v>
      </c>
      <c r="AL832" s="2" t="s">
        <v>5567</v>
      </c>
      <c r="AM832" s="2" t="str">
        <f t="shared" si="696"/>
        <v>생산완료(-2)</v>
      </c>
      <c r="AN832" s="9">
        <f t="shared" si="697"/>
        <v>45632</v>
      </c>
      <c r="AO832" s="9">
        <f t="shared" si="698"/>
        <v>45635</v>
      </c>
      <c r="AP832" s="9"/>
      <c r="AQ832" s="2">
        <f t="shared" si="721"/>
        <v>3</v>
      </c>
      <c r="AR832" s="12" t="str">
        <f t="shared" si="699"/>
        <v>+3</v>
      </c>
      <c r="AS832" t="s">
        <v>5567</v>
      </c>
      <c r="AT832" t="str">
        <f t="shared" si="700"/>
        <v>생산완료(+3)</v>
      </c>
    </row>
    <row r="833" spans="2:46" x14ac:dyDescent="0.3">
      <c r="B833" s="2" t="s">
        <v>5451</v>
      </c>
      <c r="C833" s="7">
        <v>4</v>
      </c>
      <c r="D833" s="2"/>
      <c r="E833" s="2" t="s">
        <v>5407</v>
      </c>
      <c r="F833" s="2"/>
      <c r="G833" s="2" t="s">
        <v>5418</v>
      </c>
      <c r="H833" s="2" t="s">
        <v>1805</v>
      </c>
      <c r="I833" s="2" t="str">
        <f t="shared" si="691"/>
        <v>20241011-131021-인쇄</v>
      </c>
      <c r="J833" s="2" t="str">
        <f t="shared" si="692"/>
        <v>20241011-131021-합지</v>
      </c>
      <c r="K833" s="2" t="str">
        <f t="shared" si="693"/>
        <v>20241011-131021-분단</v>
      </c>
      <c r="L833" s="2" t="str">
        <f t="shared" si="694"/>
        <v>20241011-131021-제대</v>
      </c>
      <c r="M833" s="2" t="str">
        <f>VLOOKUP(H833, '쿼리1'!$A:$R, 17, 0)</f>
        <v>무지</v>
      </c>
      <c r="N833" s="2" t="str">
        <f>VLOOKUP(H833, '쿼리1'!$A:$P, 15, 0)</f>
        <v>나이론60</v>
      </c>
      <c r="O833" s="2">
        <v>131021</v>
      </c>
      <c r="P833" s="2" t="str">
        <f>VLOOKUP(H833, '쿼리1'!$A:$R, 17, 0)</f>
        <v>무지</v>
      </c>
      <c r="Q833" s="4">
        <f>VLOOKUP(H833, '쿼리1'!$A:$U, 20, 0)</f>
        <v>51428</v>
      </c>
      <c r="R833" s="2" t="s">
        <v>5397</v>
      </c>
      <c r="S833" s="2" t="s">
        <v>31</v>
      </c>
      <c r="T833" s="2" t="s">
        <v>5397</v>
      </c>
      <c r="U833" s="2" t="s">
        <v>31</v>
      </c>
      <c r="V833" s="2" t="s">
        <v>5388</v>
      </c>
      <c r="W833" s="3" t="s">
        <v>5388</v>
      </c>
      <c r="X833" s="6" t="str">
        <f>IFERROR(W833-V833, "X")</f>
        <v>X</v>
      </c>
      <c r="Y833" s="3">
        <v>45587</v>
      </c>
      <c r="Z833" s="3">
        <v>45581</v>
      </c>
      <c r="AA833" s="6">
        <f t="shared" si="735"/>
        <v>-6</v>
      </c>
      <c r="AB833" s="3" t="s">
        <v>5388</v>
      </c>
      <c r="AC833" s="2" t="s">
        <v>5388</v>
      </c>
      <c r="AD833" s="6" t="str">
        <f t="shared" si="739"/>
        <v>X</v>
      </c>
      <c r="AE833" s="3">
        <v>45590</v>
      </c>
      <c r="AF833" s="3">
        <v>45586</v>
      </c>
      <c r="AG833" s="2">
        <f t="shared" si="740"/>
        <v>-4</v>
      </c>
      <c r="AH833" s="3">
        <v>45586</v>
      </c>
      <c r="AI833" s="3">
        <f t="shared" si="741"/>
        <v>45590</v>
      </c>
      <c r="AJ833" s="3"/>
      <c r="AK833" s="2" t="str">
        <f t="shared" si="695"/>
        <v>+4</v>
      </c>
      <c r="AL833" s="2" t="s">
        <v>5567</v>
      </c>
      <c r="AM833" s="2" t="str">
        <f t="shared" si="696"/>
        <v>생산완료(+4)</v>
      </c>
      <c r="AN833" s="9">
        <f t="shared" si="697"/>
        <v>45654</v>
      </c>
      <c r="AO833" s="9">
        <f t="shared" si="698"/>
        <v>45658</v>
      </c>
      <c r="AP833" s="9"/>
      <c r="AQ833" s="2">
        <f t="shared" si="721"/>
        <v>4</v>
      </c>
      <c r="AR833" s="12" t="str">
        <f t="shared" si="699"/>
        <v>+4</v>
      </c>
      <c r="AS833" t="s">
        <v>5567</v>
      </c>
      <c r="AT833" t="str">
        <f t="shared" si="700"/>
        <v>생산완료(+4)</v>
      </c>
    </row>
    <row r="834" spans="2:46" x14ac:dyDescent="0.3">
      <c r="B834" s="2" t="s">
        <v>5424</v>
      </c>
      <c r="C834" s="7">
        <v>2</v>
      </c>
      <c r="D834" s="2"/>
      <c r="E834" s="2" t="s">
        <v>5407</v>
      </c>
      <c r="F834" s="2"/>
      <c r="G834" s="2" t="s">
        <v>5416</v>
      </c>
      <c r="H834" s="2" t="s">
        <v>1806</v>
      </c>
      <c r="I834" s="2" t="str">
        <f t="shared" si="691"/>
        <v>20241011-131022-인쇄</v>
      </c>
      <c r="J834" s="2" t="str">
        <f t="shared" si="692"/>
        <v>20241011-131022-합지</v>
      </c>
      <c r="K834" s="2" t="str">
        <f t="shared" si="693"/>
        <v>20241011-131022-분단</v>
      </c>
      <c r="L834" s="2" t="str">
        <f t="shared" si="694"/>
        <v>20241011-131022-제대</v>
      </c>
      <c r="M834" s="2" t="str">
        <f>VLOOKUP(H834, '쿼리1'!$A:$R, 17, 0)</f>
        <v>무지</v>
      </c>
      <c r="N834" s="2" t="str">
        <f>VLOOKUP(H834, '쿼리1'!$A:$P, 15, 0)</f>
        <v>나이론60</v>
      </c>
      <c r="O834" s="2">
        <v>131022</v>
      </c>
      <c r="P834" s="2" t="str">
        <f>VLOOKUP(H834, '쿼리1'!$A:$R, 17, 0)</f>
        <v>무지</v>
      </c>
      <c r="Q834" s="4">
        <f>VLOOKUP(H834, '쿼리1'!$A:$U, 20, 0)</f>
        <v>48000</v>
      </c>
      <c r="R834" s="2" t="s">
        <v>5397</v>
      </c>
      <c r="S834" s="2" t="s">
        <v>31</v>
      </c>
      <c r="T834" s="2" t="s">
        <v>5397</v>
      </c>
      <c r="U834" s="2" t="s">
        <v>31</v>
      </c>
      <c r="V834" s="2" t="s">
        <v>5388</v>
      </c>
      <c r="W834" s="3" t="s">
        <v>5388</v>
      </c>
      <c r="X834" s="6" t="str">
        <f>IFERROR(W834-V834, "X")</f>
        <v>X</v>
      </c>
      <c r="Y834" s="3">
        <v>45587</v>
      </c>
      <c r="Z834" s="3">
        <v>45581</v>
      </c>
      <c r="AA834" s="6">
        <f t="shared" si="735"/>
        <v>-6</v>
      </c>
      <c r="AB834" s="3" t="s">
        <v>5388</v>
      </c>
      <c r="AC834" s="2" t="s">
        <v>5388</v>
      </c>
      <c r="AD834" s="6" t="str">
        <f t="shared" si="739"/>
        <v>X</v>
      </c>
      <c r="AE834" s="3">
        <v>45589</v>
      </c>
      <c r="AF834" s="3">
        <v>45587</v>
      </c>
      <c r="AG834" s="2">
        <f t="shared" si="740"/>
        <v>-2</v>
      </c>
      <c r="AH834" s="3">
        <v>45587</v>
      </c>
      <c r="AI834" s="3">
        <f t="shared" si="741"/>
        <v>45589</v>
      </c>
      <c r="AJ834" s="3"/>
      <c r="AK834" s="2" t="str">
        <f t="shared" si="695"/>
        <v>+2</v>
      </c>
      <c r="AL834" s="2" t="s">
        <v>5567</v>
      </c>
      <c r="AM834" s="2" t="str">
        <f t="shared" si="696"/>
        <v>생산완료(+2)</v>
      </c>
      <c r="AN834" s="9">
        <f t="shared" si="697"/>
        <v>45654</v>
      </c>
      <c r="AO834" s="9">
        <f t="shared" si="698"/>
        <v>45658</v>
      </c>
      <c r="AP834" s="9"/>
      <c r="AQ834" s="2">
        <f t="shared" si="721"/>
        <v>4</v>
      </c>
      <c r="AR834" s="12" t="str">
        <f t="shared" si="699"/>
        <v>+4</v>
      </c>
      <c r="AS834" t="s">
        <v>5567</v>
      </c>
      <c r="AT834" t="str">
        <f t="shared" si="700"/>
        <v>생산완료(+4)</v>
      </c>
    </row>
    <row r="835" spans="2:46" x14ac:dyDescent="0.3">
      <c r="B835" s="2" t="s">
        <v>5522</v>
      </c>
      <c r="C835" s="7">
        <v>-12</v>
      </c>
      <c r="D835" s="2" t="s">
        <v>5451</v>
      </c>
      <c r="E835" s="2" t="s">
        <v>5424</v>
      </c>
      <c r="F835" s="2"/>
      <c r="G835" s="2" t="s">
        <v>5456</v>
      </c>
      <c r="H835" s="2" t="s">
        <v>3968</v>
      </c>
      <c r="I835" s="2" t="str">
        <f t="shared" si="691"/>
        <v>20241011-1418P0083-인쇄</v>
      </c>
      <c r="J835" s="2" t="str">
        <f t="shared" si="692"/>
        <v>20241011-1418P0083-합지</v>
      </c>
      <c r="K835" s="2" t="str">
        <f t="shared" si="693"/>
        <v>20241011-1418P0083-분단</v>
      </c>
      <c r="L835" s="2" t="str">
        <f t="shared" si="694"/>
        <v>20241011-1418P0083-제대</v>
      </c>
      <c r="M835" s="2" t="str">
        <f>VLOOKUP(H835, '쿼리1'!$A:$R, 17, 0)</f>
        <v>1도-고원농산-자연에서 온 선물</v>
      </c>
      <c r="N835" s="2" t="str">
        <f>VLOOKUP(H835, '쿼리1'!$A:$P, 15, 0)</f>
        <v>오씨피피(투명)80</v>
      </c>
      <c r="O835" s="2" t="s">
        <v>5785</v>
      </c>
      <c r="P835" s="2" t="str">
        <f>VLOOKUP(H835, '쿼리1'!$A:$R, 17, 0)</f>
        <v>1도-고원농산-자연에서 온 선물</v>
      </c>
      <c r="Q835" s="4">
        <f>VLOOKUP(H835, '쿼리1'!$A:$U, 20, 0)</f>
        <v>20000</v>
      </c>
      <c r="R835" s="2" t="s">
        <v>31</v>
      </c>
      <c r="S835" s="2" t="s">
        <v>31</v>
      </c>
      <c r="T835" s="2" t="s">
        <v>5397</v>
      </c>
      <c r="U835" s="2" t="s">
        <v>31</v>
      </c>
      <c r="V835" s="3">
        <v>45582</v>
      </c>
      <c r="W835" s="3">
        <v>45586</v>
      </c>
      <c r="X835" s="6" t="str">
        <f>IFERROR(IF(W835-V835&gt;0, "+" &amp; (W835-V835), W835-V835), "X")</f>
        <v>+4</v>
      </c>
      <c r="Y835" s="3">
        <v>45587</v>
      </c>
      <c r="Z835" s="3">
        <v>45589</v>
      </c>
      <c r="AA835" s="6" t="str">
        <f t="shared" si="735"/>
        <v>+2</v>
      </c>
      <c r="AB835" s="3" t="s">
        <v>5388</v>
      </c>
      <c r="AC835" s="2" t="s">
        <v>5388</v>
      </c>
      <c r="AD835" s="6" t="str">
        <f t="shared" si="739"/>
        <v>X</v>
      </c>
      <c r="AE835" s="3">
        <v>45589</v>
      </c>
      <c r="AF835" s="3">
        <v>45601</v>
      </c>
      <c r="AG835" s="2" t="str">
        <f t="shared" si="740"/>
        <v>+12</v>
      </c>
      <c r="AH835" s="3">
        <v>45601</v>
      </c>
      <c r="AI835" s="3">
        <f t="shared" si="741"/>
        <v>45589</v>
      </c>
      <c r="AJ835" s="3"/>
      <c r="AK835" s="2">
        <f t="shared" si="695"/>
        <v>-12</v>
      </c>
      <c r="AL835" s="2" t="s">
        <v>5567</v>
      </c>
      <c r="AM835" s="2" t="str">
        <f t="shared" si="696"/>
        <v>생산완료(-12)</v>
      </c>
      <c r="AN835" s="9">
        <f t="shared" si="697"/>
        <v>45601</v>
      </c>
      <c r="AO835" s="9">
        <f t="shared" si="698"/>
        <v>45589</v>
      </c>
      <c r="AP835" s="9"/>
      <c r="AQ835" s="2">
        <f t="shared" si="721"/>
        <v>-12</v>
      </c>
      <c r="AR835" s="12">
        <f t="shared" si="699"/>
        <v>-12</v>
      </c>
      <c r="AS835" t="s">
        <v>5567</v>
      </c>
      <c r="AT835" t="str">
        <f t="shared" si="700"/>
        <v>생산완료(-12)</v>
      </c>
    </row>
    <row r="836" spans="2:46" x14ac:dyDescent="0.3">
      <c r="B836" s="2" t="s">
        <v>5522</v>
      </c>
      <c r="C836" s="7">
        <v>-12</v>
      </c>
      <c r="D836" s="2"/>
      <c r="E836" s="2" t="s">
        <v>5409</v>
      </c>
      <c r="F836" s="2"/>
      <c r="G836" s="2" t="s">
        <v>5456</v>
      </c>
      <c r="H836" s="2" t="s">
        <v>4909</v>
      </c>
      <c r="I836" s="2" t="str">
        <f t="shared" si="691"/>
        <v>20241011-1619N0015-인쇄</v>
      </c>
      <c r="J836" s="2" t="str">
        <f t="shared" si="692"/>
        <v>20241011-1619N0015-합지</v>
      </c>
      <c r="K836" s="2" t="str">
        <f t="shared" si="693"/>
        <v>20241011-1619N0015-분단</v>
      </c>
      <c r="L836" s="2" t="str">
        <f t="shared" si="694"/>
        <v>20241011-1619N0015-제대</v>
      </c>
      <c r="M836" s="2" t="str">
        <f>VLOOKUP(H836, '쿼리1'!$A:$R, 17, 0)</f>
        <v>무지</v>
      </c>
      <c r="N836" s="2" t="str">
        <f>VLOOKUP(H836, '쿼리1'!$A:$P, 15, 0)</f>
        <v>나이론70</v>
      </c>
      <c r="O836" s="2" t="s">
        <v>5786</v>
      </c>
      <c r="P836" s="2" t="str">
        <f>VLOOKUP(H836, '쿼리1'!$A:$R, 17, 0)</f>
        <v>무지</v>
      </c>
      <c r="Q836" s="4">
        <f>VLOOKUP(H836, '쿼리1'!$A:$U, 20, 0)</f>
        <v>20000</v>
      </c>
      <c r="R836" s="2" t="s">
        <v>5397</v>
      </c>
      <c r="S836" s="2" t="s">
        <v>31</v>
      </c>
      <c r="T836" s="2" t="s">
        <v>5397</v>
      </c>
      <c r="U836" s="2" t="s">
        <v>31</v>
      </c>
      <c r="V836" s="2" t="s">
        <v>5388</v>
      </c>
      <c r="W836" s="3" t="s">
        <v>5388</v>
      </c>
      <c r="X836" s="6" t="str">
        <f>IFERROR(W836-V836, "X")</f>
        <v>X</v>
      </c>
      <c r="Y836" s="3">
        <v>45587</v>
      </c>
      <c r="Z836" s="3">
        <v>45587</v>
      </c>
      <c r="AA836" s="6">
        <f t="shared" si="735"/>
        <v>0</v>
      </c>
      <c r="AB836" s="3" t="s">
        <v>5388</v>
      </c>
      <c r="AC836" s="2" t="s">
        <v>5388</v>
      </c>
      <c r="AD836" s="6" t="str">
        <f t="shared" si="739"/>
        <v>X</v>
      </c>
      <c r="AE836" s="3">
        <v>45589</v>
      </c>
      <c r="AF836" s="3">
        <v>45601</v>
      </c>
      <c r="AG836" s="2" t="str">
        <f t="shared" si="740"/>
        <v>+12</v>
      </c>
      <c r="AH836" s="3">
        <v>45601</v>
      </c>
      <c r="AI836" s="3">
        <f t="shared" si="741"/>
        <v>45589</v>
      </c>
      <c r="AJ836" s="3"/>
      <c r="AK836" s="2">
        <f t="shared" si="695"/>
        <v>-12</v>
      </c>
      <c r="AL836" s="2" t="s">
        <v>5567</v>
      </c>
      <c r="AM836" s="2" t="str">
        <f t="shared" si="696"/>
        <v>생산완료(-12)</v>
      </c>
      <c r="AN836" s="9">
        <f t="shared" si="697"/>
        <v>45628</v>
      </c>
      <c r="AO836" s="9">
        <f t="shared" si="698"/>
        <v>45615</v>
      </c>
      <c r="AP836" s="9"/>
      <c r="AQ836" s="2">
        <f t="shared" si="721"/>
        <v>-13</v>
      </c>
      <c r="AR836" s="12">
        <f t="shared" si="699"/>
        <v>-13</v>
      </c>
      <c r="AS836" t="s">
        <v>5567</v>
      </c>
      <c r="AT836" t="str">
        <f t="shared" si="700"/>
        <v>생산완료(-13)</v>
      </c>
    </row>
    <row r="837" spans="2:46" x14ac:dyDescent="0.3">
      <c r="B837" s="2" t="s">
        <v>5405</v>
      </c>
      <c r="C837" s="7">
        <v>-1</v>
      </c>
      <c r="D837" s="2"/>
      <c r="E837" s="2" t="s">
        <v>5407</v>
      </c>
      <c r="F837" s="2"/>
      <c r="G837" s="2" t="s">
        <v>5412</v>
      </c>
      <c r="H837" s="2" t="s">
        <v>2014</v>
      </c>
      <c r="I837" s="2" t="str">
        <f t="shared" si="691"/>
        <v>20241011-1619N0040-인쇄</v>
      </c>
      <c r="J837" s="2" t="str">
        <f t="shared" si="692"/>
        <v>20241011-1619N0040-합지</v>
      </c>
      <c r="K837" s="2" t="str">
        <f t="shared" si="693"/>
        <v>20241011-1619N0040-분단</v>
      </c>
      <c r="L837" s="2" t="str">
        <f t="shared" si="694"/>
        <v>20241011-1619N0040-제대</v>
      </c>
      <c r="M837" s="2" t="str">
        <f>VLOOKUP(H837, '쿼리1'!$A:$R, 17, 0)</f>
        <v>무지</v>
      </c>
      <c r="N837" s="2" t="str">
        <f>VLOOKUP(H837, '쿼리1'!$A:$P, 15, 0)</f>
        <v>나이론60</v>
      </c>
      <c r="O837" s="2" t="s">
        <v>5713</v>
      </c>
      <c r="P837" s="2" t="str">
        <f>VLOOKUP(H837, '쿼리1'!$A:$R, 17, 0)</f>
        <v>무지</v>
      </c>
      <c r="Q837" s="4">
        <f>VLOOKUP(H837, '쿼리1'!$A:$U, 20, 0)</f>
        <v>18461</v>
      </c>
      <c r="R837" s="2" t="s">
        <v>5397</v>
      </c>
      <c r="S837" s="2" t="s">
        <v>31</v>
      </c>
      <c r="T837" s="2" t="s">
        <v>5397</v>
      </c>
      <c r="U837" s="2" t="s">
        <v>31</v>
      </c>
      <c r="V837" s="2" t="s">
        <v>5388</v>
      </c>
      <c r="W837" s="3" t="s">
        <v>5388</v>
      </c>
      <c r="X837" s="6" t="str">
        <f>IFERROR(W837-V837, "X")</f>
        <v>X</v>
      </c>
      <c r="Y837" s="3">
        <v>45587</v>
      </c>
      <c r="Z837" s="3">
        <v>45581</v>
      </c>
      <c r="AA837" s="6">
        <f t="shared" si="735"/>
        <v>-6</v>
      </c>
      <c r="AB837" s="3" t="s">
        <v>5388</v>
      </c>
      <c r="AC837" s="2" t="s">
        <v>5388</v>
      </c>
      <c r="AD837" s="6" t="str">
        <f t="shared" si="739"/>
        <v>X</v>
      </c>
      <c r="AE837" s="3">
        <v>45589</v>
      </c>
      <c r="AF837" s="3">
        <v>45590</v>
      </c>
      <c r="AG837" s="2" t="str">
        <f t="shared" si="740"/>
        <v>+1</v>
      </c>
      <c r="AH837" s="3">
        <v>45590</v>
      </c>
      <c r="AI837" s="3">
        <f t="shared" si="741"/>
        <v>45589</v>
      </c>
      <c r="AJ837" s="3"/>
      <c r="AK837" s="2">
        <f t="shared" si="695"/>
        <v>-1</v>
      </c>
      <c r="AL837" s="2" t="s">
        <v>5567</v>
      </c>
      <c r="AM837" s="2" t="str">
        <f t="shared" si="696"/>
        <v>생산완료(-1)</v>
      </c>
      <c r="AN837" s="9">
        <f t="shared" si="697"/>
        <v>45652</v>
      </c>
      <c r="AO837" s="9">
        <f t="shared" si="698"/>
        <v>45658</v>
      </c>
      <c r="AP837" s="9"/>
      <c r="AQ837" s="2">
        <f t="shared" si="721"/>
        <v>6</v>
      </c>
      <c r="AR837" s="12" t="str">
        <f t="shared" si="699"/>
        <v>+6</v>
      </c>
      <c r="AS837" t="s">
        <v>5567</v>
      </c>
      <c r="AT837" t="str">
        <f t="shared" si="700"/>
        <v>생산완료(+6)</v>
      </c>
    </row>
    <row r="838" spans="2:46" x14ac:dyDescent="0.3">
      <c r="B838" s="2" t="s">
        <v>5415</v>
      </c>
      <c r="C838" s="7">
        <v>-3</v>
      </c>
      <c r="D838" s="2"/>
      <c r="E838" s="2"/>
      <c r="F838" s="2"/>
      <c r="G838" s="2" t="s">
        <v>5408</v>
      </c>
      <c r="H838" s="2" t="s">
        <v>651</v>
      </c>
      <c r="I838" s="2" t="str">
        <f t="shared" ref="I838:I901" si="742">_xlfn.CONCAT(H838, "-", "인쇄")</f>
        <v>20241011-2000135867-인쇄</v>
      </c>
      <c r="J838" s="2" t="str">
        <f t="shared" ref="J838:J901" si="743">_xlfn.CONCAT(H838, "-", "합지")</f>
        <v>20241011-2000135867-합지</v>
      </c>
      <c r="K838" s="2" t="str">
        <f t="shared" ref="K838:K901" si="744">_xlfn.CONCAT(H838, "-", "분단")</f>
        <v>20241011-2000135867-분단</v>
      </c>
      <c r="L838" s="2" t="str">
        <f t="shared" ref="L838:L901" si="745">_xlfn.CONCAT(H838, "-", "제대")</f>
        <v>20241011-2000135867-제대</v>
      </c>
      <c r="M838" s="2" t="str">
        <f>VLOOKUP(H838, '쿼리1'!$A:$R, 17, 0)</f>
        <v>무지</v>
      </c>
      <c r="N838" s="2" t="str">
        <f>VLOOKUP(H838, '쿼리1'!$A:$P, 15, 0)</f>
        <v>PE튜브(투명)70</v>
      </c>
      <c r="O838" s="2">
        <v>2000135867</v>
      </c>
      <c r="P838" s="2" t="str">
        <f>VLOOKUP(H838, '쿼리1'!$A:$R, 17, 0)</f>
        <v>무지</v>
      </c>
      <c r="Q838" s="4">
        <f>VLOOKUP(H838, '쿼리1'!$A:$U, 20, 0)</f>
        <v>1746</v>
      </c>
      <c r="R838" s="2" t="s">
        <v>5397</v>
      </c>
      <c r="S838" s="2" t="s">
        <v>5397</v>
      </c>
      <c r="T838" s="2" t="s">
        <v>5397</v>
      </c>
      <c r="U838" s="2" t="s">
        <v>31</v>
      </c>
      <c r="V838" s="2" t="s">
        <v>5388</v>
      </c>
      <c r="W838" s="2" t="s">
        <v>5388</v>
      </c>
      <c r="X838" s="6" t="str">
        <f>IFERROR(W838-V838, "X")</f>
        <v>X</v>
      </c>
      <c r="Y838" s="2" t="s">
        <v>5388</v>
      </c>
      <c r="Z838" s="3" t="s">
        <v>5388</v>
      </c>
      <c r="AA838" s="6" t="str">
        <f t="shared" ref="AA838:AA849" si="746">IFERROR(Z838-Y838, "X")</f>
        <v>X</v>
      </c>
      <c r="AB838" s="3" t="s">
        <v>5388</v>
      </c>
      <c r="AC838" s="2" t="s">
        <v>5388</v>
      </c>
      <c r="AD838" s="6" t="str">
        <f t="shared" si="739"/>
        <v>X</v>
      </c>
      <c r="AE838" s="3">
        <v>45579</v>
      </c>
      <c r="AF838" s="3">
        <v>45582</v>
      </c>
      <c r="AG838" s="2" t="str">
        <f t="shared" si="740"/>
        <v>+3</v>
      </c>
      <c r="AH838" s="3">
        <v>45582</v>
      </c>
      <c r="AI838" s="3">
        <f t="shared" si="741"/>
        <v>45579</v>
      </c>
      <c r="AJ838" s="3"/>
      <c r="AK838" s="2">
        <f t="shared" ref="AK838:AK901" si="747">IF(C838&gt;0, "+"&amp;C838, C838)</f>
        <v>-3</v>
      </c>
      <c r="AL838" s="2" t="s">
        <v>5567</v>
      </c>
      <c r="AM838" s="2" t="str">
        <f t="shared" si="696"/>
        <v>생산완료(-3)</v>
      </c>
      <c r="AN838" s="9">
        <f t="shared" si="697"/>
        <v>45582</v>
      </c>
      <c r="AO838" s="9">
        <f t="shared" si="698"/>
        <v>45579</v>
      </c>
      <c r="AP838" s="9"/>
      <c r="AQ838" s="2">
        <f t="shared" si="721"/>
        <v>-3</v>
      </c>
      <c r="AR838" s="12">
        <f t="shared" si="699"/>
        <v>-3</v>
      </c>
      <c r="AS838" t="s">
        <v>5567</v>
      </c>
      <c r="AT838" t="str">
        <f t="shared" si="700"/>
        <v>생산완료(-3)</v>
      </c>
    </row>
    <row r="839" spans="2:46" x14ac:dyDescent="0.3">
      <c r="B839" s="2" t="s">
        <v>5483</v>
      </c>
      <c r="C839" s="7">
        <v>-11</v>
      </c>
      <c r="D839" s="2" t="s">
        <v>5455</v>
      </c>
      <c r="E839" s="2"/>
      <c r="F839" s="2"/>
      <c r="G839" s="2" t="s">
        <v>5463</v>
      </c>
      <c r="H839" s="2" t="s">
        <v>2402</v>
      </c>
      <c r="I839" s="2" t="str">
        <f t="shared" si="742"/>
        <v>20241011-2000148431-인쇄</v>
      </c>
      <c r="J839" s="2" t="str">
        <f t="shared" si="743"/>
        <v>20241011-2000148431-합지</v>
      </c>
      <c r="K839" s="2" t="str">
        <f t="shared" si="744"/>
        <v>20241011-2000148431-분단</v>
      </c>
      <c r="L839" s="2" t="str">
        <f t="shared" si="745"/>
        <v>20241011-2000148431-제대</v>
      </c>
      <c r="M839" s="2" t="str">
        <f>VLOOKUP(H839, '쿼리1'!$A:$R, 17, 0)</f>
        <v>단면1도-노벨그린푸드-무뼈닭발 5kg</v>
      </c>
      <c r="N839" s="2" t="str">
        <f>VLOOKUP(H839, '쿼리1'!$A:$P, 15, 0)</f>
        <v>PE튜브(투명)35</v>
      </c>
      <c r="O839" s="2">
        <v>2000148431</v>
      </c>
      <c r="P839" s="2" t="str">
        <f>VLOOKUP(H839, '쿼리1'!$A:$R, 17, 0)</f>
        <v>단면1도-노벨그린푸드-무뼈닭발 5kg</v>
      </c>
      <c r="Q839" s="4">
        <f>VLOOKUP(H839, '쿼리1'!$A:$U, 20, 0)</f>
        <v>6014</v>
      </c>
      <c r="R839" s="2" t="s">
        <v>31</v>
      </c>
      <c r="S839" s="2" t="s">
        <v>5397</v>
      </c>
      <c r="T839" s="2" t="s">
        <v>5397</v>
      </c>
      <c r="U839" s="2" t="s">
        <v>31</v>
      </c>
      <c r="V839" s="3">
        <v>45582</v>
      </c>
      <c r="W839" s="3">
        <v>45595</v>
      </c>
      <c r="X839" s="6" t="str">
        <f t="shared" ref="X839:X840" si="748">IFERROR(IF(W839-V839&gt;0, "+" &amp; (W839-V839), W839-V839), "X")</f>
        <v>+13</v>
      </c>
      <c r="Y839" s="2" t="s">
        <v>5388</v>
      </c>
      <c r="Z839" s="3" t="s">
        <v>5388</v>
      </c>
      <c r="AA839" s="6" t="str">
        <f t="shared" si="746"/>
        <v>X</v>
      </c>
      <c r="AB839" s="3" t="s">
        <v>5388</v>
      </c>
      <c r="AC839" s="2" t="s">
        <v>5388</v>
      </c>
      <c r="AD839" s="6" t="str">
        <f t="shared" si="739"/>
        <v>X</v>
      </c>
      <c r="AE839" s="3">
        <v>45586</v>
      </c>
      <c r="AF839" s="3">
        <v>45597</v>
      </c>
      <c r="AG839" s="2" t="str">
        <f t="shared" si="740"/>
        <v>+11</v>
      </c>
      <c r="AH839" s="3">
        <v>45597</v>
      </c>
      <c r="AI839" s="3">
        <f t="shared" si="741"/>
        <v>45586</v>
      </c>
      <c r="AJ839" s="3"/>
      <c r="AK839" s="2">
        <f t="shared" si="747"/>
        <v>-11</v>
      </c>
      <c r="AL839" s="2" t="s">
        <v>5567</v>
      </c>
      <c r="AM839" s="2" t="str">
        <f t="shared" ref="AM839:AM902" si="749">_xlfn.CONCAT(AL839, "(", AK839, ")")</f>
        <v>생산완료(-11)</v>
      </c>
      <c r="AN839" s="9">
        <f t="shared" ref="AN839:AN902" si="750">_xlfn.MAXIFS($AH$6:$AH$2358, $O$6:$O$2358, O839)</f>
        <v>45597</v>
      </c>
      <c r="AO839" s="9">
        <f t="shared" ref="AO839:AO902" si="751">_xlfn.MAXIFS($AI$6:$AI$2358, $O$6:$O$2358, O839)</f>
        <v>45586</v>
      </c>
      <c r="AP839" s="9"/>
      <c r="AQ839" s="2">
        <f t="shared" si="721"/>
        <v>-11</v>
      </c>
      <c r="AR839" s="12">
        <f t="shared" ref="AR839:AR902" si="752">IF(AQ839&gt;0, "+"&amp;AQ839, AQ839)</f>
        <v>-11</v>
      </c>
      <c r="AS839" t="s">
        <v>5567</v>
      </c>
      <c r="AT839" t="str">
        <f t="shared" ref="AT839:AT902" si="753">_xlfn.CONCAT(AS839, "(", AR839, ")")</f>
        <v>생산완료(-11)</v>
      </c>
    </row>
    <row r="840" spans="2:46" x14ac:dyDescent="0.3">
      <c r="B840" s="2" t="s">
        <v>5479</v>
      </c>
      <c r="C840" s="7">
        <v>28</v>
      </c>
      <c r="D840" s="2" t="s">
        <v>5432</v>
      </c>
      <c r="E840" s="2"/>
      <c r="F840" s="2"/>
      <c r="G840" s="2" t="s">
        <v>5509</v>
      </c>
      <c r="H840" s="2" t="s">
        <v>2749</v>
      </c>
      <c r="I840" s="2" t="str">
        <f t="shared" si="742"/>
        <v>20241011-2000161884-인쇄</v>
      </c>
      <c r="J840" s="2" t="str">
        <f t="shared" si="743"/>
        <v>20241011-2000161884-합지</v>
      </c>
      <c r="K840" s="2" t="str">
        <f t="shared" si="744"/>
        <v>20241011-2000161884-분단</v>
      </c>
      <c r="L840" s="2" t="str">
        <f t="shared" si="745"/>
        <v>20241011-2000161884-제대</v>
      </c>
      <c r="M840" s="2" t="str">
        <f>VLOOKUP(H840, '쿼리1'!$A:$R, 17, 0)</f>
        <v>1도-베이커리)밤식빵 봉투(190)</v>
      </c>
      <c r="N840" s="2" t="str">
        <f>VLOOKUP(H840, '쿼리1'!$A:$P, 15, 0)</f>
        <v>PP(투명)50</v>
      </c>
      <c r="O840" s="2">
        <v>2000161884</v>
      </c>
      <c r="P840" s="2" t="str">
        <f>VLOOKUP(H840, '쿼리1'!$A:$R, 17, 0)</f>
        <v>1도-베이커리)밤식빵 봉투(190)</v>
      </c>
      <c r="Q840" s="4">
        <f>VLOOKUP(H840, '쿼리1'!$A:$U, 20, 0)</f>
        <v>100000</v>
      </c>
      <c r="R840" s="2" t="s">
        <v>31</v>
      </c>
      <c r="S840" s="2" t="s">
        <v>5397</v>
      </c>
      <c r="T840" s="2" t="s">
        <v>5397</v>
      </c>
      <c r="U840" s="2" t="s">
        <v>5399</v>
      </c>
      <c r="V840" s="3">
        <v>45582</v>
      </c>
      <c r="W840" s="3">
        <v>45588</v>
      </c>
      <c r="X840" s="6" t="str">
        <f t="shared" si="748"/>
        <v>+6</v>
      </c>
      <c r="Y840" s="2" t="s">
        <v>5388</v>
      </c>
      <c r="Z840" s="3" t="s">
        <v>5388</v>
      </c>
      <c r="AA840" s="6" t="str">
        <f t="shared" si="746"/>
        <v>X</v>
      </c>
      <c r="AB840" s="5" t="s">
        <v>5388</v>
      </c>
      <c r="AC840" s="2" t="s">
        <v>5388</v>
      </c>
      <c r="AD840" s="6" t="str">
        <f t="shared" si="739"/>
        <v>X</v>
      </c>
      <c r="AE840" s="3">
        <v>45589</v>
      </c>
      <c r="AF840" s="5" t="s">
        <v>5396</v>
      </c>
      <c r="AG840" s="6">
        <f ca="1">TODAY()-AE840</f>
        <v>67</v>
      </c>
      <c r="AH840" s="3">
        <v>45588</v>
      </c>
      <c r="AI840" s="3">
        <v>45616</v>
      </c>
      <c r="AJ840" s="3"/>
      <c r="AK840" s="2" t="str">
        <f t="shared" si="747"/>
        <v>+28</v>
      </c>
      <c r="AL840" s="2" t="s">
        <v>5567</v>
      </c>
      <c r="AM840" s="2" t="str">
        <f t="shared" si="749"/>
        <v>생산완료(+28)</v>
      </c>
      <c r="AN840" s="9">
        <f t="shared" si="750"/>
        <v>45621</v>
      </c>
      <c r="AO840" s="9">
        <f t="shared" si="751"/>
        <v>45621</v>
      </c>
      <c r="AP840" s="9"/>
      <c r="AQ840" s="2">
        <f t="shared" si="721"/>
        <v>0</v>
      </c>
      <c r="AR840" s="12">
        <f t="shared" si="752"/>
        <v>0</v>
      </c>
      <c r="AS840" t="s">
        <v>5567</v>
      </c>
      <c r="AT840" t="str">
        <f t="shared" si="753"/>
        <v>생산완료(0)</v>
      </c>
    </row>
    <row r="841" spans="2:46" x14ac:dyDescent="0.3">
      <c r="B841" s="2" t="s">
        <v>5409</v>
      </c>
      <c r="C841" s="7">
        <v>0</v>
      </c>
      <c r="D841" s="2"/>
      <c r="E841" s="2"/>
      <c r="F841" s="2"/>
      <c r="G841" s="2" t="s">
        <v>5409</v>
      </c>
      <c r="H841" s="2" t="s">
        <v>2211</v>
      </c>
      <c r="I841" s="2" t="str">
        <f t="shared" si="742"/>
        <v>20241011-2000167659-인쇄</v>
      </c>
      <c r="J841" s="2" t="str">
        <f t="shared" si="743"/>
        <v>20241011-2000167659-합지</v>
      </c>
      <c r="K841" s="2" t="str">
        <f t="shared" si="744"/>
        <v>20241011-2000167659-분단</v>
      </c>
      <c r="L841" s="2" t="str">
        <f t="shared" si="745"/>
        <v>20241011-2000167659-제대</v>
      </c>
      <c r="M841" s="2" t="str">
        <f>VLOOKUP(H841, '쿼리1'!$A:$R, 17, 0)</f>
        <v>무지(SB-생크림크레이프롤)</v>
      </c>
      <c r="N841" s="2" t="str">
        <f>VLOOKUP(H841, '쿼리1'!$A:$P, 15, 0)</f>
        <v>OPP(투명)40</v>
      </c>
      <c r="O841" s="2">
        <v>2000167659</v>
      </c>
      <c r="P841" s="2" t="str">
        <f>VLOOKUP(H841, '쿼리1'!$A:$R, 17, 0)</f>
        <v>무지(SB-생크림크레이프롤)</v>
      </c>
      <c r="Q841" s="4">
        <f>VLOOKUP(H841, '쿼리1'!$A:$U, 20, 0)</f>
        <v>206451</v>
      </c>
      <c r="R841" s="2" t="s">
        <v>5397</v>
      </c>
      <c r="S841" s="2" t="s">
        <v>5397</v>
      </c>
      <c r="T841" s="2" t="s">
        <v>5397</v>
      </c>
      <c r="U841" s="2" t="s">
        <v>31</v>
      </c>
      <c r="V841" s="2" t="s">
        <v>5388</v>
      </c>
      <c r="W841" s="2" t="s">
        <v>5388</v>
      </c>
      <c r="X841" s="6" t="str">
        <f>IFERROR(W841-V841, "X")</f>
        <v>X</v>
      </c>
      <c r="Y841" s="2" t="s">
        <v>5388</v>
      </c>
      <c r="Z841" s="3" t="s">
        <v>5388</v>
      </c>
      <c r="AA841" s="6" t="str">
        <f t="shared" si="746"/>
        <v>X</v>
      </c>
      <c r="AB841" s="3" t="s">
        <v>5388</v>
      </c>
      <c r="AC841" s="2" t="s">
        <v>5388</v>
      </c>
      <c r="AD841" s="6" t="str">
        <f t="shared" si="739"/>
        <v>X</v>
      </c>
      <c r="AE841" s="3">
        <v>45580</v>
      </c>
      <c r="AF841" s="3">
        <v>45580</v>
      </c>
      <c r="AG841" s="2">
        <f t="shared" ref="AG841:AG848" si="754">IFERROR(IF(AF841-AE841&gt;0, "+" &amp; (AF841-AE841), AF841-AE841), "X")</f>
        <v>0</v>
      </c>
      <c r="AH841" s="3">
        <v>45580</v>
      </c>
      <c r="AI841" s="3">
        <f t="shared" ref="AI841:AI848" si="755">AE841</f>
        <v>45580</v>
      </c>
      <c r="AJ841" s="3"/>
      <c r="AK841" s="2">
        <f t="shared" si="747"/>
        <v>0</v>
      </c>
      <c r="AL841" s="2" t="s">
        <v>5567</v>
      </c>
      <c r="AM841" s="2" t="str">
        <f t="shared" si="749"/>
        <v>생산완료(0)</v>
      </c>
      <c r="AN841" s="9">
        <f t="shared" si="750"/>
        <v>45580</v>
      </c>
      <c r="AO841" s="9">
        <f t="shared" si="751"/>
        <v>45580</v>
      </c>
      <c r="AP841" s="9"/>
      <c r="AQ841" s="2">
        <f t="shared" si="721"/>
        <v>0</v>
      </c>
      <c r="AR841" s="12">
        <f t="shared" si="752"/>
        <v>0</v>
      </c>
      <c r="AS841" t="s">
        <v>5567</v>
      </c>
      <c r="AT841" t="str">
        <f t="shared" si="753"/>
        <v>생산완료(0)</v>
      </c>
    </row>
    <row r="842" spans="2:46" x14ac:dyDescent="0.3">
      <c r="B842" s="2" t="s">
        <v>5621</v>
      </c>
      <c r="C842" s="7">
        <v>-19</v>
      </c>
      <c r="D842" s="2" t="s">
        <v>5449</v>
      </c>
      <c r="E842" s="2"/>
      <c r="F842" s="2"/>
      <c r="G842" s="2" t="s">
        <v>5429</v>
      </c>
      <c r="H842" s="2" t="s">
        <v>2587</v>
      </c>
      <c r="I842" s="2" t="str">
        <f t="shared" si="742"/>
        <v>20241011-2000169086-인쇄</v>
      </c>
      <c r="J842" s="2" t="str">
        <f t="shared" si="743"/>
        <v>20241011-2000169086-합지</v>
      </c>
      <c r="K842" s="2" t="str">
        <f t="shared" si="744"/>
        <v>20241011-2000169086-분단</v>
      </c>
      <c r="L842" s="2" t="str">
        <f t="shared" si="745"/>
        <v>20241011-2000169086-제대</v>
      </c>
      <c r="M842" s="2" t="str">
        <f>VLOOKUP(H842, '쿼리1'!$A:$R, 17, 0)</f>
        <v>3도-TR)블루베리 베이글(4입)-EINSTEIN BROS BAGELS</v>
      </c>
      <c r="N842" s="2" t="str">
        <f>VLOOKUP(H842, '쿼리1'!$A:$P, 15, 0)</f>
        <v>PP튜브(투명)40</v>
      </c>
      <c r="O842" s="2">
        <v>2000169086</v>
      </c>
      <c r="P842" s="2" t="str">
        <f>VLOOKUP(H842, '쿼리1'!$A:$R, 17, 0)</f>
        <v>3도-TR)블루베리 베이글(4입)-EINSTEIN BROS BAGELS</v>
      </c>
      <c r="Q842" s="4">
        <f>VLOOKUP(H842, '쿼리1'!$A:$U, 20, 0)</f>
        <v>20348</v>
      </c>
      <c r="R842" s="2" t="s">
        <v>31</v>
      </c>
      <c r="S842" s="2" t="s">
        <v>5397</v>
      </c>
      <c r="T842" s="2" t="s">
        <v>5397</v>
      </c>
      <c r="U842" s="2" t="s">
        <v>31</v>
      </c>
      <c r="V842" s="3">
        <v>45581</v>
      </c>
      <c r="W842" s="3">
        <v>45602</v>
      </c>
      <c r="X842" s="6" t="str">
        <f t="shared" ref="X842:X848" si="756">IFERROR(IF(W842-V842&gt;0, "+" &amp; (W842-V842), W842-V842), "X")</f>
        <v>+21</v>
      </c>
      <c r="Y842" s="2" t="s">
        <v>5388</v>
      </c>
      <c r="Z842" s="3" t="s">
        <v>5388</v>
      </c>
      <c r="AA842" s="6" t="str">
        <f t="shared" si="746"/>
        <v>X</v>
      </c>
      <c r="AB842" s="3" t="s">
        <v>5388</v>
      </c>
      <c r="AC842" s="2" t="s">
        <v>5388</v>
      </c>
      <c r="AD842" s="6" t="str">
        <f t="shared" si="739"/>
        <v>X</v>
      </c>
      <c r="AE842" s="3">
        <v>45583</v>
      </c>
      <c r="AF842" s="3">
        <v>45597</v>
      </c>
      <c r="AG842" s="2" t="str">
        <f t="shared" si="754"/>
        <v>+14</v>
      </c>
      <c r="AH842" s="3">
        <v>45602</v>
      </c>
      <c r="AI842" s="3">
        <f t="shared" si="755"/>
        <v>45583</v>
      </c>
      <c r="AJ842" s="3"/>
      <c r="AK842" s="2">
        <f t="shared" si="747"/>
        <v>-19</v>
      </c>
      <c r="AL842" s="2" t="s">
        <v>5567</v>
      </c>
      <c r="AM842" s="2" t="str">
        <f t="shared" si="749"/>
        <v>생산완료(-19)</v>
      </c>
      <c r="AN842" s="9">
        <f t="shared" si="750"/>
        <v>45602</v>
      </c>
      <c r="AO842" s="9">
        <f t="shared" si="751"/>
        <v>45583</v>
      </c>
      <c r="AP842" s="9"/>
      <c r="AQ842" s="2">
        <f t="shared" si="721"/>
        <v>-19</v>
      </c>
      <c r="AR842" s="12">
        <f t="shared" si="752"/>
        <v>-19</v>
      </c>
      <c r="AS842" t="s">
        <v>5567</v>
      </c>
      <c r="AT842" t="str">
        <f t="shared" si="753"/>
        <v>생산완료(-19)</v>
      </c>
    </row>
    <row r="843" spans="2:46" x14ac:dyDescent="0.3">
      <c r="B843" s="2" t="s">
        <v>5621</v>
      </c>
      <c r="C843" s="7">
        <v>-19</v>
      </c>
      <c r="D843" s="2" t="s">
        <v>5449</v>
      </c>
      <c r="E843" s="2"/>
      <c r="F843" s="2"/>
      <c r="G843" s="2" t="s">
        <v>5429</v>
      </c>
      <c r="H843" s="2" t="s">
        <v>1781</v>
      </c>
      <c r="I843" s="2" t="str">
        <f t="shared" si="742"/>
        <v>20241011-2000169088-인쇄</v>
      </c>
      <c r="J843" s="2" t="str">
        <f t="shared" si="743"/>
        <v>20241011-2000169088-합지</v>
      </c>
      <c r="K843" s="2" t="str">
        <f t="shared" si="744"/>
        <v>20241011-2000169088-분단</v>
      </c>
      <c r="L843" s="2" t="str">
        <f t="shared" si="745"/>
        <v>20241011-2000169088-제대</v>
      </c>
      <c r="M843" s="2" t="str">
        <f>VLOOKUP(H843, '쿼리1'!$A:$R, 17, 0)</f>
        <v>3도-TR)어니언 베이글(4입)-EINSTEIN BROS BAGELS</v>
      </c>
      <c r="N843" s="2" t="str">
        <f>VLOOKUP(H843, '쿼리1'!$A:$P, 15, 0)</f>
        <v>PP튜브(투명)40</v>
      </c>
      <c r="O843" s="2">
        <v>2000169088</v>
      </c>
      <c r="P843" s="2" t="str">
        <f>VLOOKUP(H843, '쿼리1'!$A:$R, 17, 0)</f>
        <v>3도-TR)어니언 베이글(4입)-EINSTEIN BROS BAGELS</v>
      </c>
      <c r="Q843" s="4">
        <f>VLOOKUP(H843, '쿼리1'!$A:$U, 20, 0)</f>
        <v>20348</v>
      </c>
      <c r="R843" s="2" t="s">
        <v>31</v>
      </c>
      <c r="S843" s="2" t="s">
        <v>5397</v>
      </c>
      <c r="T843" s="2" t="s">
        <v>5397</v>
      </c>
      <c r="U843" s="2" t="s">
        <v>31</v>
      </c>
      <c r="V843" s="3">
        <v>45581</v>
      </c>
      <c r="W843" s="3">
        <v>45602</v>
      </c>
      <c r="X843" s="6" t="str">
        <f t="shared" si="756"/>
        <v>+21</v>
      </c>
      <c r="Y843" s="2" t="s">
        <v>5388</v>
      </c>
      <c r="Z843" s="3" t="s">
        <v>5388</v>
      </c>
      <c r="AA843" s="6" t="str">
        <f t="shared" si="746"/>
        <v>X</v>
      </c>
      <c r="AB843" s="3" t="s">
        <v>5388</v>
      </c>
      <c r="AC843" s="2" t="s">
        <v>5388</v>
      </c>
      <c r="AD843" s="6" t="str">
        <f t="shared" si="739"/>
        <v>X</v>
      </c>
      <c r="AE843" s="3">
        <v>45583</v>
      </c>
      <c r="AF843" s="3">
        <v>45597</v>
      </c>
      <c r="AG843" s="2" t="str">
        <f t="shared" si="754"/>
        <v>+14</v>
      </c>
      <c r="AH843" s="3">
        <v>45602</v>
      </c>
      <c r="AI843" s="3">
        <f t="shared" si="755"/>
        <v>45583</v>
      </c>
      <c r="AJ843" s="3"/>
      <c r="AK843" s="2">
        <f t="shared" si="747"/>
        <v>-19</v>
      </c>
      <c r="AL843" s="2" t="s">
        <v>5567</v>
      </c>
      <c r="AM843" s="2" t="str">
        <f t="shared" si="749"/>
        <v>생산완료(-19)</v>
      </c>
      <c r="AN843" s="9">
        <f t="shared" si="750"/>
        <v>45602</v>
      </c>
      <c r="AO843" s="9">
        <f t="shared" si="751"/>
        <v>45583</v>
      </c>
      <c r="AP843" s="9"/>
      <c r="AQ843" s="2">
        <f t="shared" si="721"/>
        <v>-19</v>
      </c>
      <c r="AR843" s="12">
        <f t="shared" si="752"/>
        <v>-19</v>
      </c>
      <c r="AS843" t="s">
        <v>5567</v>
      </c>
      <c r="AT843" t="str">
        <f t="shared" si="753"/>
        <v>생산완료(-19)</v>
      </c>
    </row>
    <row r="844" spans="2:46" x14ac:dyDescent="0.3">
      <c r="B844" s="2" t="s">
        <v>5621</v>
      </c>
      <c r="C844" s="7">
        <v>-19</v>
      </c>
      <c r="D844" s="2" t="s">
        <v>5449</v>
      </c>
      <c r="E844" s="2"/>
      <c r="F844" s="2"/>
      <c r="G844" s="2" t="s">
        <v>5429</v>
      </c>
      <c r="H844" s="2" t="s">
        <v>1351</v>
      </c>
      <c r="I844" s="2" t="str">
        <f t="shared" si="742"/>
        <v>20241011-2000169090-인쇄</v>
      </c>
      <c r="J844" s="2" t="str">
        <f t="shared" si="743"/>
        <v>20241011-2000169090-합지</v>
      </c>
      <c r="K844" s="2" t="str">
        <f t="shared" si="744"/>
        <v>20241011-2000169090-분단</v>
      </c>
      <c r="L844" s="2" t="str">
        <f t="shared" si="745"/>
        <v>20241011-2000169090-제대</v>
      </c>
      <c r="M844" s="2" t="str">
        <f>VLOOKUP(H844, '쿼리1'!$A:$R, 17, 0)</f>
        <v>3도-TR)플레인 베이글(4입)-EINSTEIN BROS BAGELS</v>
      </c>
      <c r="N844" s="2" t="str">
        <f>VLOOKUP(H844, '쿼리1'!$A:$P, 15, 0)</f>
        <v>PP튜브(투명)40</v>
      </c>
      <c r="O844" s="2">
        <v>2000169090</v>
      </c>
      <c r="P844" s="2" t="str">
        <f>VLOOKUP(H844, '쿼리1'!$A:$R, 17, 0)</f>
        <v>3도-TR)플레인 베이글(4입)-EINSTEIN BROS BAGELS</v>
      </c>
      <c r="Q844" s="4">
        <f>VLOOKUP(H844, '쿼리1'!$A:$U, 20, 0)</f>
        <v>20348</v>
      </c>
      <c r="R844" s="2" t="s">
        <v>31</v>
      </c>
      <c r="S844" s="2" t="s">
        <v>5397</v>
      </c>
      <c r="T844" s="2" t="s">
        <v>5397</v>
      </c>
      <c r="U844" s="2" t="s">
        <v>31</v>
      </c>
      <c r="V844" s="3">
        <v>45581</v>
      </c>
      <c r="W844" s="3">
        <v>45602</v>
      </c>
      <c r="X844" s="6" t="str">
        <f t="shared" si="756"/>
        <v>+21</v>
      </c>
      <c r="Y844" s="2" t="s">
        <v>5388</v>
      </c>
      <c r="Z844" s="3" t="s">
        <v>5388</v>
      </c>
      <c r="AA844" s="6" t="str">
        <f t="shared" si="746"/>
        <v>X</v>
      </c>
      <c r="AB844" s="3" t="s">
        <v>5388</v>
      </c>
      <c r="AC844" s="2" t="s">
        <v>5388</v>
      </c>
      <c r="AD844" s="6" t="str">
        <f t="shared" si="739"/>
        <v>X</v>
      </c>
      <c r="AE844" s="3">
        <v>45583</v>
      </c>
      <c r="AF844" s="3">
        <v>45597</v>
      </c>
      <c r="AG844" s="2" t="str">
        <f t="shared" si="754"/>
        <v>+14</v>
      </c>
      <c r="AH844" s="3">
        <v>45602</v>
      </c>
      <c r="AI844" s="3">
        <f t="shared" si="755"/>
        <v>45583</v>
      </c>
      <c r="AJ844" s="3"/>
      <c r="AK844" s="2">
        <f t="shared" si="747"/>
        <v>-19</v>
      </c>
      <c r="AL844" s="2" t="s">
        <v>5567</v>
      </c>
      <c r="AM844" s="2" t="str">
        <f t="shared" si="749"/>
        <v>생산완료(-19)</v>
      </c>
      <c r="AN844" s="9">
        <f t="shared" si="750"/>
        <v>45602</v>
      </c>
      <c r="AO844" s="9">
        <f t="shared" si="751"/>
        <v>45583</v>
      </c>
      <c r="AP844" s="9"/>
      <c r="AQ844" s="2">
        <f t="shared" si="721"/>
        <v>-19</v>
      </c>
      <c r="AR844" s="12">
        <f t="shared" si="752"/>
        <v>-19</v>
      </c>
      <c r="AS844" t="s">
        <v>5567</v>
      </c>
      <c r="AT844" t="str">
        <f t="shared" si="753"/>
        <v>생산완료(-19)</v>
      </c>
    </row>
    <row r="845" spans="2:46" x14ac:dyDescent="0.3">
      <c r="B845" s="2" t="s">
        <v>5409</v>
      </c>
      <c r="C845" s="7">
        <v>0</v>
      </c>
      <c r="D845" s="2" t="s">
        <v>5451</v>
      </c>
      <c r="E845" s="2"/>
      <c r="F845" s="2"/>
      <c r="G845" s="2" t="s">
        <v>5409</v>
      </c>
      <c r="H845" s="2" t="s">
        <v>2212</v>
      </c>
      <c r="I845" s="2" t="str">
        <f t="shared" si="742"/>
        <v>20241011-2000169100-인쇄</v>
      </c>
      <c r="J845" s="2" t="str">
        <f t="shared" si="743"/>
        <v>20241011-2000169100-합지</v>
      </c>
      <c r="K845" s="2" t="str">
        <f t="shared" si="744"/>
        <v>20241011-2000169100-분단</v>
      </c>
      <c r="L845" s="2" t="str">
        <f t="shared" si="745"/>
        <v>20241011-2000169100-제대</v>
      </c>
      <c r="M845" s="2" t="str">
        <f>VLOOKUP(H845, '쿼리1'!$A:$R, 17, 0)</f>
        <v>3도-TR)블루베리 베이글(6입)-EINSTEIN BROS BAGELS</v>
      </c>
      <c r="N845" s="2" t="str">
        <f>VLOOKUP(H845, '쿼리1'!$A:$P, 15, 0)</f>
        <v>PP튜브(투명)40</v>
      </c>
      <c r="O845" s="2">
        <v>2000169100</v>
      </c>
      <c r="P845" s="2" t="str">
        <f>VLOOKUP(H845, '쿼리1'!$A:$R, 17, 0)</f>
        <v>3도-TR)블루베리 베이글(6입)-EINSTEIN BROS BAGELS</v>
      </c>
      <c r="Q845" s="4">
        <f>VLOOKUP(H845, '쿼리1'!$A:$U, 20, 0)</f>
        <v>50000</v>
      </c>
      <c r="R845" s="2" t="s">
        <v>31</v>
      </c>
      <c r="S845" s="2" t="s">
        <v>5397</v>
      </c>
      <c r="T845" s="2" t="s">
        <v>5397</v>
      </c>
      <c r="U845" s="2" t="s">
        <v>31</v>
      </c>
      <c r="V845" s="3">
        <v>45581</v>
      </c>
      <c r="W845" s="3">
        <v>45585</v>
      </c>
      <c r="X845" s="6" t="str">
        <f t="shared" si="756"/>
        <v>+4</v>
      </c>
      <c r="Y845" s="2" t="s">
        <v>5388</v>
      </c>
      <c r="Z845" s="3" t="s">
        <v>5388</v>
      </c>
      <c r="AA845" s="6" t="str">
        <f t="shared" si="746"/>
        <v>X</v>
      </c>
      <c r="AB845" s="3" t="s">
        <v>5388</v>
      </c>
      <c r="AC845" s="2" t="s">
        <v>5388</v>
      </c>
      <c r="AD845" s="6" t="str">
        <f t="shared" si="739"/>
        <v>X</v>
      </c>
      <c r="AE845" s="3">
        <v>45586</v>
      </c>
      <c r="AF845" s="3">
        <v>45586</v>
      </c>
      <c r="AG845" s="2">
        <f t="shared" si="754"/>
        <v>0</v>
      </c>
      <c r="AH845" s="3">
        <v>45586</v>
      </c>
      <c r="AI845" s="3">
        <f t="shared" si="755"/>
        <v>45586</v>
      </c>
      <c r="AJ845" s="3"/>
      <c r="AK845" s="2">
        <f t="shared" si="747"/>
        <v>0</v>
      </c>
      <c r="AL845" s="2" t="s">
        <v>5567</v>
      </c>
      <c r="AM845" s="2" t="str">
        <f t="shared" si="749"/>
        <v>생산완료(0)</v>
      </c>
      <c r="AN845" s="9">
        <f t="shared" si="750"/>
        <v>45646</v>
      </c>
      <c r="AO845" s="9">
        <f t="shared" si="751"/>
        <v>45653</v>
      </c>
      <c r="AP845" s="9"/>
      <c r="AQ845" s="2">
        <f t="shared" si="721"/>
        <v>7</v>
      </c>
      <c r="AR845" s="12" t="str">
        <f t="shared" si="752"/>
        <v>+7</v>
      </c>
      <c r="AS845" t="s">
        <v>5567</v>
      </c>
      <c r="AT845" t="str">
        <f t="shared" si="753"/>
        <v>생산완료(+7)</v>
      </c>
    </row>
    <row r="846" spans="2:46" x14ac:dyDescent="0.3">
      <c r="B846" s="2" t="s">
        <v>5409</v>
      </c>
      <c r="C846" s="7">
        <v>0</v>
      </c>
      <c r="D846" s="2" t="s">
        <v>5451</v>
      </c>
      <c r="E846" s="2"/>
      <c r="F846" s="2"/>
      <c r="G846" s="2" t="s">
        <v>5409</v>
      </c>
      <c r="H846" s="2" t="s">
        <v>1350</v>
      </c>
      <c r="I846" s="2" t="str">
        <f t="shared" si="742"/>
        <v>20241011-2000169104-인쇄</v>
      </c>
      <c r="J846" s="2" t="str">
        <f t="shared" si="743"/>
        <v>20241011-2000169104-합지</v>
      </c>
      <c r="K846" s="2" t="str">
        <f t="shared" si="744"/>
        <v>20241011-2000169104-분단</v>
      </c>
      <c r="L846" s="2" t="str">
        <f t="shared" si="745"/>
        <v>20241011-2000169104-제대</v>
      </c>
      <c r="M846" s="2" t="str">
        <f>VLOOKUP(H846, '쿼리1'!$A:$R, 17, 0)</f>
        <v>3도-TR)어니언 베이글(6입)-EINSTEIN BROS BAGELS</v>
      </c>
      <c r="N846" s="2" t="str">
        <f>VLOOKUP(H846, '쿼리1'!$A:$P, 15, 0)</f>
        <v>PP튜브(투명)40</v>
      </c>
      <c r="O846" s="2">
        <v>2000169104</v>
      </c>
      <c r="P846" s="2" t="str">
        <f>VLOOKUP(H846, '쿼리1'!$A:$R, 17, 0)</f>
        <v>3도-TR)어니언 베이글(6입)-EINSTEIN BROS BAGELS</v>
      </c>
      <c r="Q846" s="4">
        <f>VLOOKUP(H846, '쿼리1'!$A:$U, 20, 0)</f>
        <v>50000</v>
      </c>
      <c r="R846" s="2" t="s">
        <v>31</v>
      </c>
      <c r="S846" s="2" t="s">
        <v>5397</v>
      </c>
      <c r="T846" s="2" t="s">
        <v>5397</v>
      </c>
      <c r="U846" s="2" t="s">
        <v>31</v>
      </c>
      <c r="V846" s="3">
        <v>45581</v>
      </c>
      <c r="W846" s="3">
        <v>45585</v>
      </c>
      <c r="X846" s="6" t="str">
        <f t="shared" si="756"/>
        <v>+4</v>
      </c>
      <c r="Y846" s="2" t="s">
        <v>5388</v>
      </c>
      <c r="Z846" s="3" t="s">
        <v>5388</v>
      </c>
      <c r="AA846" s="6" t="str">
        <f t="shared" si="746"/>
        <v>X</v>
      </c>
      <c r="AB846" s="3" t="s">
        <v>5388</v>
      </c>
      <c r="AC846" s="2" t="s">
        <v>5388</v>
      </c>
      <c r="AD846" s="6" t="str">
        <f t="shared" si="739"/>
        <v>X</v>
      </c>
      <c r="AE846" s="3">
        <v>45586</v>
      </c>
      <c r="AF846" s="3">
        <v>45586</v>
      </c>
      <c r="AG846" s="2">
        <f t="shared" si="754"/>
        <v>0</v>
      </c>
      <c r="AH846" s="3">
        <v>45586</v>
      </c>
      <c r="AI846" s="3">
        <f t="shared" si="755"/>
        <v>45586</v>
      </c>
      <c r="AJ846" s="3"/>
      <c r="AK846" s="2">
        <f t="shared" si="747"/>
        <v>0</v>
      </c>
      <c r="AL846" s="2" t="s">
        <v>5567</v>
      </c>
      <c r="AM846" s="2" t="str">
        <f t="shared" si="749"/>
        <v>생산완료(0)</v>
      </c>
      <c r="AN846" s="9">
        <f t="shared" si="750"/>
        <v>45604</v>
      </c>
      <c r="AO846" s="9">
        <f t="shared" si="751"/>
        <v>45651</v>
      </c>
      <c r="AP846" s="9"/>
      <c r="AQ846" s="2">
        <f t="shared" si="721"/>
        <v>47</v>
      </c>
      <c r="AR846" s="12" t="str">
        <f t="shared" si="752"/>
        <v>+47</v>
      </c>
      <c r="AS846" t="s">
        <v>5567</v>
      </c>
      <c r="AT846" t="str">
        <f t="shared" si="753"/>
        <v>생산완료(+47)</v>
      </c>
    </row>
    <row r="847" spans="2:46" x14ac:dyDescent="0.3">
      <c r="B847" s="2" t="s">
        <v>5405</v>
      </c>
      <c r="C847" s="7">
        <v>-1</v>
      </c>
      <c r="D847" s="2" t="s">
        <v>5432</v>
      </c>
      <c r="E847" s="2"/>
      <c r="F847" s="2"/>
      <c r="G847" s="2" t="s">
        <v>5409</v>
      </c>
      <c r="H847" s="2" t="s">
        <v>1352</v>
      </c>
      <c r="I847" s="2" t="str">
        <f t="shared" si="742"/>
        <v>20241011-2000169108-인쇄</v>
      </c>
      <c r="J847" s="2" t="str">
        <f t="shared" si="743"/>
        <v>20241011-2000169108-합지</v>
      </c>
      <c r="K847" s="2" t="str">
        <f t="shared" si="744"/>
        <v>20241011-2000169108-분단</v>
      </c>
      <c r="L847" s="2" t="str">
        <f t="shared" si="745"/>
        <v>20241011-2000169108-제대</v>
      </c>
      <c r="M847" s="2" t="str">
        <f>VLOOKUP(H847, '쿼리1'!$A:$R, 17, 0)</f>
        <v>3도-TR)플레인 베이글(6입)-EINSTEIN BROS BAGELS</v>
      </c>
      <c r="N847" s="2" t="str">
        <f>VLOOKUP(H847, '쿼리1'!$A:$P, 15, 0)</f>
        <v>PP튜브(투명)40</v>
      </c>
      <c r="O847" s="2">
        <v>2000169108</v>
      </c>
      <c r="P847" s="2" t="str">
        <f>VLOOKUP(H847, '쿼리1'!$A:$R, 17, 0)</f>
        <v>3도-TR)플레인 베이글(6입)-EINSTEIN BROS BAGELS</v>
      </c>
      <c r="Q847" s="4">
        <f>VLOOKUP(H847, '쿼리1'!$A:$U, 20, 0)</f>
        <v>50000</v>
      </c>
      <c r="R847" s="2" t="s">
        <v>31</v>
      </c>
      <c r="S847" s="2" t="s">
        <v>5397</v>
      </c>
      <c r="T847" s="2" t="s">
        <v>5397</v>
      </c>
      <c r="U847" s="2" t="s">
        <v>31</v>
      </c>
      <c r="V847" s="3">
        <v>45581</v>
      </c>
      <c r="W847" s="3">
        <v>45587</v>
      </c>
      <c r="X847" s="6" t="str">
        <f t="shared" si="756"/>
        <v>+6</v>
      </c>
      <c r="Y847" s="2" t="s">
        <v>5388</v>
      </c>
      <c r="Z847" s="3" t="s">
        <v>5388</v>
      </c>
      <c r="AA847" s="6" t="str">
        <f t="shared" si="746"/>
        <v>X</v>
      </c>
      <c r="AB847" s="3" t="s">
        <v>5388</v>
      </c>
      <c r="AC847" s="2" t="s">
        <v>5388</v>
      </c>
      <c r="AD847" s="6" t="str">
        <f t="shared" si="739"/>
        <v>X</v>
      </c>
      <c r="AE847" s="3">
        <v>45586</v>
      </c>
      <c r="AF847" s="3">
        <v>45586</v>
      </c>
      <c r="AG847" s="2">
        <f t="shared" si="754"/>
        <v>0</v>
      </c>
      <c r="AH847" s="3">
        <v>45587</v>
      </c>
      <c r="AI847" s="3">
        <f t="shared" si="755"/>
        <v>45586</v>
      </c>
      <c r="AJ847" s="3"/>
      <c r="AK847" s="2">
        <f t="shared" si="747"/>
        <v>-1</v>
      </c>
      <c r="AL847" s="2" t="s">
        <v>5567</v>
      </c>
      <c r="AM847" s="2" t="str">
        <f t="shared" si="749"/>
        <v>생산완료(-1)</v>
      </c>
      <c r="AN847" s="9">
        <f t="shared" si="750"/>
        <v>45653</v>
      </c>
      <c r="AO847" s="9">
        <f t="shared" si="751"/>
        <v>45651</v>
      </c>
      <c r="AP847" s="9"/>
      <c r="AQ847" s="2">
        <f t="shared" si="721"/>
        <v>-2</v>
      </c>
      <c r="AR847" s="12">
        <f t="shared" si="752"/>
        <v>-2</v>
      </c>
      <c r="AS847" t="s">
        <v>5567</v>
      </c>
      <c r="AT847" t="str">
        <f t="shared" si="753"/>
        <v>생산완료(-2)</v>
      </c>
    </row>
    <row r="848" spans="2:46" x14ac:dyDescent="0.3">
      <c r="B848" s="2" t="s">
        <v>5406</v>
      </c>
      <c r="C848" s="7">
        <v>-5</v>
      </c>
      <c r="D848" s="2" t="s">
        <v>5430</v>
      </c>
      <c r="E848" s="2"/>
      <c r="F848" s="2"/>
      <c r="G848" s="2" t="s">
        <v>5409</v>
      </c>
      <c r="H848" s="2" t="s">
        <v>2004</v>
      </c>
      <c r="I848" s="2" t="str">
        <f t="shared" si="742"/>
        <v>20241011-2000169291-인쇄</v>
      </c>
      <c r="J848" s="2" t="str">
        <f t="shared" si="743"/>
        <v>20241011-2000169291-합지</v>
      </c>
      <c r="K848" s="2" t="str">
        <f t="shared" si="744"/>
        <v>20241011-2000169291-분단</v>
      </c>
      <c r="L848" s="2" t="str">
        <f t="shared" si="745"/>
        <v>20241011-2000169291-제대</v>
      </c>
      <c r="M848" s="2" t="str">
        <f>VLOOKUP(H848, '쿼리1'!$A:$R, 17, 0)</f>
        <v>단면1도-오순도순-오징어순대전문점</v>
      </c>
      <c r="N848" s="2" t="str">
        <f>VLOOKUP(H848, '쿼리1'!$A:$P, 15, 0)</f>
        <v>HD튜브(반투명)30</v>
      </c>
      <c r="O848" s="2">
        <v>2000169291</v>
      </c>
      <c r="P848" s="2" t="str">
        <f>VLOOKUP(H848, '쿼리1'!$A:$R, 17, 0)</f>
        <v>단면1도-오순도순-오징어순대전문점</v>
      </c>
      <c r="Q848" s="4">
        <f>VLOOKUP(H848, '쿼리1'!$A:$U, 20, 0)</f>
        <v>20000</v>
      </c>
      <c r="R848" s="2" t="s">
        <v>31</v>
      </c>
      <c r="S848" s="2" t="s">
        <v>5397</v>
      </c>
      <c r="T848" s="2" t="s">
        <v>5397</v>
      </c>
      <c r="U848" s="2" t="s">
        <v>31</v>
      </c>
      <c r="V848" s="3">
        <v>45581</v>
      </c>
      <c r="W848" s="3">
        <v>45588</v>
      </c>
      <c r="X848" s="6" t="str">
        <f t="shared" si="756"/>
        <v>+7</v>
      </c>
      <c r="Y848" s="2" t="s">
        <v>5388</v>
      </c>
      <c r="Z848" s="3" t="s">
        <v>5388</v>
      </c>
      <c r="AA848" s="6" t="str">
        <f t="shared" si="746"/>
        <v>X</v>
      </c>
      <c r="AB848" s="3" t="s">
        <v>5388</v>
      </c>
      <c r="AC848" s="2" t="s">
        <v>5388</v>
      </c>
      <c r="AD848" s="6" t="str">
        <f t="shared" si="739"/>
        <v>X</v>
      </c>
      <c r="AE848" s="3">
        <v>45583</v>
      </c>
      <c r="AF848" s="3">
        <v>45583</v>
      </c>
      <c r="AG848" s="2">
        <f t="shared" si="754"/>
        <v>0</v>
      </c>
      <c r="AH848" s="3">
        <v>45588</v>
      </c>
      <c r="AI848" s="3">
        <f t="shared" si="755"/>
        <v>45583</v>
      </c>
      <c r="AJ848" s="3"/>
      <c r="AK848" s="2">
        <f t="shared" si="747"/>
        <v>-5</v>
      </c>
      <c r="AL848" s="2" t="s">
        <v>5567</v>
      </c>
      <c r="AM848" s="2" t="str">
        <f t="shared" si="749"/>
        <v>생산완료(-5)</v>
      </c>
      <c r="AN848" s="9">
        <f t="shared" si="750"/>
        <v>45588</v>
      </c>
      <c r="AO848" s="9">
        <f t="shared" si="751"/>
        <v>45583</v>
      </c>
      <c r="AP848" s="9"/>
      <c r="AQ848" s="2">
        <f t="shared" si="721"/>
        <v>-5</v>
      </c>
      <c r="AR848" s="12">
        <f t="shared" si="752"/>
        <v>-5</v>
      </c>
      <c r="AS848" t="s">
        <v>5567</v>
      </c>
      <c r="AT848" t="str">
        <f t="shared" si="753"/>
        <v>생산완료(-5)</v>
      </c>
    </row>
    <row r="849" spans="2:46" x14ac:dyDescent="0.3">
      <c r="B849" s="2" t="s">
        <v>5646</v>
      </c>
      <c r="C849" s="8">
        <v>-42</v>
      </c>
      <c r="D849" s="2"/>
      <c r="E849" s="2"/>
      <c r="F849" s="2"/>
      <c r="G849" s="2"/>
      <c r="H849" s="2" t="s">
        <v>498</v>
      </c>
      <c r="I849" s="2" t="str">
        <f t="shared" si="742"/>
        <v>20241011-3000168998-인쇄</v>
      </c>
      <c r="J849" s="2" t="str">
        <f t="shared" si="743"/>
        <v>20241011-3000168998-합지</v>
      </c>
      <c r="K849" s="2" t="str">
        <f t="shared" si="744"/>
        <v>20241011-3000168998-분단</v>
      </c>
      <c r="L849" s="2" t="str">
        <f t="shared" si="745"/>
        <v>20241011-3000168998-제대</v>
      </c>
      <c r="M849" s="2" t="str">
        <f>VLOOKUP(H849, '쿼리1'!$A:$R, 17, 0)</f>
        <v>5도-(주)비지에프푸드-명작 참치마요 유부초밥</v>
      </c>
      <c r="N849" s="2" t="str">
        <f>VLOOKUP(H849, '쿼리1'!$A:$P, 15, 0)</f>
        <v>PP(투명)40</v>
      </c>
      <c r="O849" s="2">
        <v>3000168998</v>
      </c>
      <c r="P849" s="2" t="str">
        <f>VLOOKUP(H849, '쿼리1'!$A:$R, 17, 0)</f>
        <v>5도-(주)비지에프푸드-명작 참치마요 유부초밥</v>
      </c>
      <c r="Q849" s="4">
        <f>VLOOKUP(H849, '쿼리1'!$A:$U, 20, 0)</f>
        <v>150000</v>
      </c>
      <c r="R849" s="2" t="s">
        <v>5397</v>
      </c>
      <c r="S849" s="2" t="s">
        <v>5397</v>
      </c>
      <c r="T849" s="2" t="s">
        <v>5397</v>
      </c>
      <c r="U849" s="2" t="s">
        <v>5397</v>
      </c>
      <c r="V849" s="2" t="s">
        <v>5388</v>
      </c>
      <c r="W849" s="2" t="s">
        <v>5388</v>
      </c>
      <c r="X849" s="6" t="str">
        <f>IFERROR(W849-V849, "X")</f>
        <v>X</v>
      </c>
      <c r="Y849" s="2" t="s">
        <v>5388</v>
      </c>
      <c r="Z849" s="2" t="s">
        <v>5388</v>
      </c>
      <c r="AA849" s="6" t="str">
        <f t="shared" si="746"/>
        <v>X</v>
      </c>
      <c r="AB849" s="2" t="s">
        <v>5388</v>
      </c>
      <c r="AC849" s="2" t="s">
        <v>5388</v>
      </c>
      <c r="AD849" s="6" t="str">
        <f t="shared" si="739"/>
        <v>X</v>
      </c>
      <c r="AE849" s="2" t="s">
        <v>5388</v>
      </c>
      <c r="AF849" s="2" t="s">
        <v>5388</v>
      </c>
      <c r="AG849" s="2" t="str">
        <f>IFERROR(AF849-AE849, "X")</f>
        <v>X</v>
      </c>
      <c r="AH849" s="2" t="s">
        <v>5388</v>
      </c>
      <c r="AI849" s="3">
        <v>45614</v>
      </c>
      <c r="AJ849" s="3">
        <f ca="1">TODAY()</f>
        <v>45656</v>
      </c>
      <c r="AK849" s="2">
        <f t="shared" si="747"/>
        <v>-42</v>
      </c>
      <c r="AL849" s="2" t="str">
        <f>IF(C849&lt;0, "진행중", "지연")</f>
        <v>진행중</v>
      </c>
      <c r="AM849" s="2" t="str">
        <f t="shared" si="749"/>
        <v>진행중(-42)</v>
      </c>
      <c r="AN849" s="9">
        <f t="shared" si="750"/>
        <v>0</v>
      </c>
      <c r="AO849" s="9">
        <f t="shared" si="751"/>
        <v>45645</v>
      </c>
      <c r="AP849" s="9">
        <f ca="1">TODAY()</f>
        <v>45656</v>
      </c>
      <c r="AQ849" s="6">
        <f ca="1">AO849-AP849</f>
        <v>-11</v>
      </c>
      <c r="AR849" s="12">
        <f t="shared" ca="1" si="752"/>
        <v>-11</v>
      </c>
      <c r="AS849" t="str">
        <f ca="1">IF(AQ849&lt;0, "진행중", "지연")</f>
        <v>진행중</v>
      </c>
      <c r="AT849" t="str">
        <f t="shared" ca="1" si="753"/>
        <v>진행중(-11)</v>
      </c>
    </row>
    <row r="850" spans="2:46" x14ac:dyDescent="0.3">
      <c r="B850" s="2" t="s">
        <v>5416</v>
      </c>
      <c r="C850" s="7">
        <v>-2</v>
      </c>
      <c r="D850" s="2"/>
      <c r="E850" s="2" t="s">
        <v>5430</v>
      </c>
      <c r="F850" s="2"/>
      <c r="G850" s="2" t="s">
        <v>5424</v>
      </c>
      <c r="H850" s="2" t="s">
        <v>669</v>
      </c>
      <c r="I850" s="2" t="str">
        <f t="shared" si="742"/>
        <v>20241011-901005-인쇄</v>
      </c>
      <c r="J850" s="2" t="str">
        <f t="shared" si="743"/>
        <v>20241011-901005-합지</v>
      </c>
      <c r="K850" s="2" t="str">
        <f t="shared" si="744"/>
        <v>20241011-901005-분단</v>
      </c>
      <c r="L850" s="2" t="str">
        <f t="shared" si="745"/>
        <v>20241011-901005-제대</v>
      </c>
      <c r="M850" s="2" t="str">
        <f>VLOOKUP(H850, '쿼리1'!$A:$R, 17, 0)</f>
        <v>무지</v>
      </c>
      <c r="N850" s="2" t="str">
        <f>VLOOKUP(H850, '쿼리1'!$A:$P, 15, 0)</f>
        <v>나이론60=무지</v>
      </c>
      <c r="O850" s="2">
        <v>901005</v>
      </c>
      <c r="P850" s="2" t="str">
        <f>VLOOKUP(H850, '쿼리1'!$A:$R, 17, 0)</f>
        <v>무지</v>
      </c>
      <c r="Q850" s="4">
        <f>VLOOKUP(H850, '쿼리1'!$A:$U, 20, 0)</f>
        <v>68571</v>
      </c>
      <c r="R850" s="2" t="s">
        <v>5397</v>
      </c>
      <c r="S850" s="2" t="s">
        <v>31</v>
      </c>
      <c r="T850" s="2" t="s">
        <v>5397</v>
      </c>
      <c r="U850" s="2" t="s">
        <v>31</v>
      </c>
      <c r="V850" s="2" t="s">
        <v>5388</v>
      </c>
      <c r="W850" s="3" t="s">
        <v>5388</v>
      </c>
      <c r="X850" s="6" t="str">
        <f>IFERROR(W850-V850, "X")</f>
        <v>X</v>
      </c>
      <c r="Y850" s="3">
        <v>45588</v>
      </c>
      <c r="Z850" s="3">
        <v>45595</v>
      </c>
      <c r="AA850" s="6" t="str">
        <f t="shared" ref="AA850:AA862" si="757">IFERROR(IF(Z850-Y850&gt;0, "+" &amp; (Z850-Y850), Z850-Y850), "X")</f>
        <v>+7</v>
      </c>
      <c r="AB850" s="3" t="s">
        <v>5388</v>
      </c>
      <c r="AC850" s="2" t="s">
        <v>5388</v>
      </c>
      <c r="AD850" s="6" t="str">
        <f t="shared" si="739"/>
        <v>X</v>
      </c>
      <c r="AE850" s="3">
        <v>45594</v>
      </c>
      <c r="AF850" s="3">
        <v>45596</v>
      </c>
      <c r="AG850" s="2" t="str">
        <f t="shared" ref="AG850:AG853" si="758">IFERROR(IF(AF850-AE850&gt;0, "+" &amp; (AF850-AE850), AF850-AE850), "X")</f>
        <v>+2</v>
      </c>
      <c r="AH850" s="3">
        <v>45596</v>
      </c>
      <c r="AI850" s="3">
        <f t="shared" ref="AI850:AI853" si="759">AE850</f>
        <v>45594</v>
      </c>
      <c r="AJ850" s="3"/>
      <c r="AK850" s="2">
        <f t="shared" si="747"/>
        <v>-2</v>
      </c>
      <c r="AL850" s="2" t="s">
        <v>5567</v>
      </c>
      <c r="AM850" s="2" t="str">
        <f t="shared" si="749"/>
        <v>생산완료(-2)</v>
      </c>
      <c r="AN850" s="9">
        <f t="shared" si="750"/>
        <v>45653</v>
      </c>
      <c r="AO850" s="9">
        <f t="shared" si="751"/>
        <v>45646</v>
      </c>
      <c r="AP850" s="9"/>
      <c r="AQ850" s="2">
        <f t="shared" ref="AQ850:AQ873" si="760">AO850-AN850</f>
        <v>-7</v>
      </c>
      <c r="AR850" s="12">
        <f t="shared" si="752"/>
        <v>-7</v>
      </c>
      <c r="AS850" t="s">
        <v>5567</v>
      </c>
      <c r="AT850" t="str">
        <f t="shared" si="753"/>
        <v>생산완료(-7)</v>
      </c>
    </row>
    <row r="851" spans="2:46" x14ac:dyDescent="0.3">
      <c r="B851" s="2" t="s">
        <v>5418</v>
      </c>
      <c r="C851" s="7">
        <v>-4</v>
      </c>
      <c r="D851" s="2" t="s">
        <v>5415</v>
      </c>
      <c r="E851" s="2" t="s">
        <v>5421</v>
      </c>
      <c r="F851" s="2"/>
      <c r="G851" s="2" t="s">
        <v>5451</v>
      </c>
      <c r="H851" s="2" t="s">
        <v>2434</v>
      </c>
      <c r="I851" s="2" t="str">
        <f t="shared" si="742"/>
        <v>20241014-1000149303-인쇄</v>
      </c>
      <c r="J851" s="2" t="str">
        <f t="shared" si="743"/>
        <v>20241014-1000149303-합지</v>
      </c>
      <c r="K851" s="2" t="str">
        <f t="shared" si="744"/>
        <v>20241014-1000149303-분단</v>
      </c>
      <c r="L851" s="2" t="str">
        <f t="shared" si="745"/>
        <v>20241014-1000149303-제대</v>
      </c>
      <c r="M851" s="2" t="str">
        <f>VLOOKUP(H851, '쿼리1'!$A:$R, 17, 0)</f>
        <v>1도-더조은푸드)추어탕 10kg</v>
      </c>
      <c r="N851" s="2" t="str">
        <f>VLOOKUP(H851, '쿼리1'!$A:$P, 15, 0)</f>
        <v>은박130</v>
      </c>
      <c r="O851" s="2">
        <v>1000149303</v>
      </c>
      <c r="P851" s="2" t="str">
        <f>VLOOKUP(H851, '쿼리1'!$A:$R, 17, 0)</f>
        <v>1도-더조은푸드)추어탕 10kg</v>
      </c>
      <c r="Q851" s="4">
        <f>VLOOKUP(H851, '쿼리1'!$A:$U, 20, 0)</f>
        <v>11320</v>
      </c>
      <c r="R851" s="2" t="s">
        <v>31</v>
      </c>
      <c r="S851" s="2" t="s">
        <v>31</v>
      </c>
      <c r="T851" s="2" t="s">
        <v>5397</v>
      </c>
      <c r="U851" s="2" t="s">
        <v>31</v>
      </c>
      <c r="V851" s="3">
        <v>45583</v>
      </c>
      <c r="W851" s="3">
        <v>45580</v>
      </c>
      <c r="X851" s="6">
        <f t="shared" ref="X851:X855" si="761">IFERROR(IF(W851-V851&gt;0, "+" &amp; (W851-V851), W851-V851), "X")</f>
        <v>-3</v>
      </c>
      <c r="Y851" s="3">
        <v>45588</v>
      </c>
      <c r="Z851" s="3">
        <v>45593</v>
      </c>
      <c r="AA851" s="6" t="str">
        <f t="shared" si="757"/>
        <v>+5</v>
      </c>
      <c r="AB851" s="3" t="s">
        <v>5388</v>
      </c>
      <c r="AC851" s="2" t="s">
        <v>5388</v>
      </c>
      <c r="AD851" s="6" t="str">
        <f t="shared" si="739"/>
        <v>X</v>
      </c>
      <c r="AE851" s="3">
        <v>45590</v>
      </c>
      <c r="AF851" s="3">
        <v>45594</v>
      </c>
      <c r="AG851" s="2" t="str">
        <f t="shared" si="758"/>
        <v>+4</v>
      </c>
      <c r="AH851" s="3">
        <v>45594</v>
      </c>
      <c r="AI851" s="3">
        <f t="shared" si="759"/>
        <v>45590</v>
      </c>
      <c r="AJ851" s="3"/>
      <c r="AK851" s="2">
        <f t="shared" si="747"/>
        <v>-4</v>
      </c>
      <c r="AL851" s="2" t="s">
        <v>5567</v>
      </c>
      <c r="AM851" s="2" t="str">
        <f t="shared" si="749"/>
        <v>생산완료(-4)</v>
      </c>
      <c r="AN851" s="9">
        <f t="shared" si="750"/>
        <v>45594</v>
      </c>
      <c r="AO851" s="9">
        <f t="shared" si="751"/>
        <v>45590</v>
      </c>
      <c r="AP851" s="9"/>
      <c r="AQ851" s="2">
        <f t="shared" si="760"/>
        <v>-4</v>
      </c>
      <c r="AR851" s="12">
        <f t="shared" si="752"/>
        <v>-4</v>
      </c>
      <c r="AS851" t="s">
        <v>5567</v>
      </c>
      <c r="AT851" t="str">
        <f t="shared" si="753"/>
        <v>생산완료(-4)</v>
      </c>
    </row>
    <row r="852" spans="2:46" x14ac:dyDescent="0.3">
      <c r="B852" s="2" t="s">
        <v>5522</v>
      </c>
      <c r="C852" s="7">
        <v>-12</v>
      </c>
      <c r="D852" s="2" t="s">
        <v>5408</v>
      </c>
      <c r="E852" s="2" t="s">
        <v>5408</v>
      </c>
      <c r="F852" s="2"/>
      <c r="G852" s="2" t="s">
        <v>5456</v>
      </c>
      <c r="H852" s="2" t="s">
        <v>1080</v>
      </c>
      <c r="I852" s="2" t="str">
        <f t="shared" si="742"/>
        <v>20241014-1000151405-인쇄</v>
      </c>
      <c r="J852" s="2" t="str">
        <f t="shared" si="743"/>
        <v>20241014-1000151405-합지</v>
      </c>
      <c r="K852" s="2" t="str">
        <f t="shared" si="744"/>
        <v>20241014-1000151405-분단</v>
      </c>
      <c r="L852" s="2" t="str">
        <f t="shared" si="745"/>
        <v>20241014-1000151405-제대</v>
      </c>
      <c r="M852" s="2" t="str">
        <f>VLOOKUP(H852, '쿼리1'!$A:$R, 17, 0)</f>
        <v>2도-ALMEVAN EMG MT-GP</v>
      </c>
      <c r="N852" s="2" t="str">
        <f>VLOOKUP(H852, '쿼리1'!$A:$P, 15, 0)</f>
        <v>은박93</v>
      </c>
      <c r="O852" s="2">
        <v>1000151405</v>
      </c>
      <c r="P852" s="2" t="str">
        <f>VLOOKUP(H852, '쿼리1'!$A:$R, 17, 0)</f>
        <v>2도-ALMEVAN EMG MT-GP</v>
      </c>
      <c r="Q852" s="4">
        <f>VLOOKUP(H852, '쿼리1'!$A:$U, 20, 0)</f>
        <v>120000</v>
      </c>
      <c r="R852" s="2" t="s">
        <v>31</v>
      </c>
      <c r="S852" s="2" t="s">
        <v>31</v>
      </c>
      <c r="T852" s="2" t="s">
        <v>5397</v>
      </c>
      <c r="U852" s="2" t="s">
        <v>31</v>
      </c>
      <c r="V852" s="3">
        <v>45583</v>
      </c>
      <c r="W852" s="3">
        <v>45586</v>
      </c>
      <c r="X852" s="6" t="str">
        <f t="shared" si="761"/>
        <v>+3</v>
      </c>
      <c r="Y852" s="3">
        <v>45587</v>
      </c>
      <c r="Z852" s="3">
        <v>45590</v>
      </c>
      <c r="AA852" s="6" t="str">
        <f t="shared" si="757"/>
        <v>+3</v>
      </c>
      <c r="AB852" s="3" t="s">
        <v>5388</v>
      </c>
      <c r="AC852" s="2" t="s">
        <v>5388</v>
      </c>
      <c r="AD852" s="6" t="str">
        <f t="shared" si="739"/>
        <v>X</v>
      </c>
      <c r="AE852" s="3">
        <v>45589</v>
      </c>
      <c r="AF852" s="3">
        <v>45601</v>
      </c>
      <c r="AG852" s="2" t="str">
        <f t="shared" si="758"/>
        <v>+12</v>
      </c>
      <c r="AH852" s="3">
        <v>45601</v>
      </c>
      <c r="AI852" s="3">
        <f t="shared" si="759"/>
        <v>45589</v>
      </c>
      <c r="AJ852" s="3"/>
      <c r="AK852" s="2">
        <f t="shared" si="747"/>
        <v>-12</v>
      </c>
      <c r="AL852" s="2" t="s">
        <v>5567</v>
      </c>
      <c r="AM852" s="2" t="str">
        <f t="shared" si="749"/>
        <v>생산완료(-12)</v>
      </c>
      <c r="AN852" s="9">
        <f t="shared" si="750"/>
        <v>45601</v>
      </c>
      <c r="AO852" s="9">
        <f t="shared" si="751"/>
        <v>45589</v>
      </c>
      <c r="AP852" s="9"/>
      <c r="AQ852" s="2">
        <f t="shared" si="760"/>
        <v>-12</v>
      </c>
      <c r="AR852" s="12">
        <f t="shared" si="752"/>
        <v>-12</v>
      </c>
      <c r="AS852" t="s">
        <v>5567</v>
      </c>
      <c r="AT852" t="str">
        <f t="shared" si="753"/>
        <v>생산완료(-12)</v>
      </c>
    </row>
    <row r="853" spans="2:46" x14ac:dyDescent="0.3">
      <c r="B853" s="2" t="s">
        <v>5412</v>
      </c>
      <c r="C853" s="7">
        <v>1</v>
      </c>
      <c r="D853" s="2" t="s">
        <v>5405</v>
      </c>
      <c r="E853" s="2" t="s">
        <v>5409</v>
      </c>
      <c r="F853" s="2" t="s">
        <v>5418</v>
      </c>
      <c r="G853" s="2" t="s">
        <v>5405</v>
      </c>
      <c r="H853" s="2" t="s">
        <v>1075</v>
      </c>
      <c r="I853" s="2" t="str">
        <f t="shared" si="742"/>
        <v>20241014-1000154528-인쇄</v>
      </c>
      <c r="J853" s="2" t="str">
        <f t="shared" si="743"/>
        <v>20241014-1000154528-합지</v>
      </c>
      <c r="K853" s="2" t="str">
        <f t="shared" si="744"/>
        <v>20241014-1000154528-분단</v>
      </c>
      <c r="L853" s="2" t="str">
        <f t="shared" si="745"/>
        <v>20241014-1000154528-제대</v>
      </c>
      <c r="M853" s="2" t="str">
        <f>VLOOKUP(H853, '쿼리1'!$A:$R, 17, 0)</f>
        <v>2도-PLAC(플랙택배봉투)</v>
      </c>
      <c r="N853" s="2" t="str">
        <f>VLOOKUP(H853, '쿼리1'!$A:$P, 15, 0)</f>
        <v>패증착85</v>
      </c>
      <c r="O853" s="2">
        <v>1000154528</v>
      </c>
      <c r="P853" s="2" t="str">
        <f>VLOOKUP(H853, '쿼리1'!$A:$R, 17, 0)</f>
        <v>2도-PLAC(플랙택배봉투)</v>
      </c>
      <c r="Q853" s="4">
        <f>VLOOKUP(H853, '쿼리1'!$A:$U, 20, 0)</f>
        <v>30000</v>
      </c>
      <c r="R853" s="2" t="s">
        <v>31</v>
      </c>
      <c r="S853" s="2" t="s">
        <v>31</v>
      </c>
      <c r="T853" s="2" t="s">
        <v>31</v>
      </c>
      <c r="U853" s="2" t="s">
        <v>31</v>
      </c>
      <c r="V853" s="3">
        <v>45583</v>
      </c>
      <c r="W853" s="3">
        <v>45582</v>
      </c>
      <c r="X853" s="6">
        <f t="shared" si="761"/>
        <v>-1</v>
      </c>
      <c r="Y853" s="3">
        <v>45597</v>
      </c>
      <c r="Z853" s="3">
        <v>45597</v>
      </c>
      <c r="AA853" s="6">
        <f t="shared" si="757"/>
        <v>0</v>
      </c>
      <c r="AB853" s="3">
        <v>45600</v>
      </c>
      <c r="AC853" s="3">
        <v>45596</v>
      </c>
      <c r="AD853" s="6">
        <f t="shared" ref="AD853:AD854" si="762">IFERROR(IF(AC853-AB853&gt;0, "+" &amp; (AC853-AB853), AC853-AB853), "X")</f>
        <v>-4</v>
      </c>
      <c r="AE853" s="3">
        <v>45602</v>
      </c>
      <c r="AF853" s="3">
        <v>45601</v>
      </c>
      <c r="AG853" s="2">
        <f t="shared" si="758"/>
        <v>-1</v>
      </c>
      <c r="AH853" s="3">
        <v>45601</v>
      </c>
      <c r="AI853" s="3">
        <f t="shared" si="759"/>
        <v>45602</v>
      </c>
      <c r="AJ853" s="3"/>
      <c r="AK853" s="2" t="str">
        <f t="shared" si="747"/>
        <v>+1</v>
      </c>
      <c r="AL853" s="2" t="s">
        <v>5567</v>
      </c>
      <c r="AM853" s="2" t="str">
        <f t="shared" si="749"/>
        <v>생산완료(+1)</v>
      </c>
      <c r="AN853" s="9">
        <f t="shared" si="750"/>
        <v>45601</v>
      </c>
      <c r="AO853" s="9">
        <f t="shared" si="751"/>
        <v>45602</v>
      </c>
      <c r="AP853" s="9"/>
      <c r="AQ853" s="2">
        <f t="shared" si="760"/>
        <v>1</v>
      </c>
      <c r="AR853" s="12" t="str">
        <f t="shared" si="752"/>
        <v>+1</v>
      </c>
      <c r="AS853" t="s">
        <v>5567</v>
      </c>
      <c r="AT853" t="str">
        <f t="shared" si="753"/>
        <v>생산완료(+1)</v>
      </c>
    </row>
    <row r="854" spans="2:46" x14ac:dyDescent="0.3">
      <c r="B854" s="2" t="s">
        <v>5415</v>
      </c>
      <c r="C854" s="7">
        <v>-3</v>
      </c>
      <c r="D854" s="2" t="s">
        <v>5421</v>
      </c>
      <c r="E854" s="2" t="s">
        <v>5451</v>
      </c>
      <c r="F854" s="2" t="s">
        <v>5408</v>
      </c>
      <c r="G854" s="2"/>
      <c r="H854" s="2" t="s">
        <v>2961</v>
      </c>
      <c r="I854" s="2" t="str">
        <f t="shared" si="742"/>
        <v>20241014-1000157819-인쇄</v>
      </c>
      <c r="J854" s="2" t="str">
        <f t="shared" si="743"/>
        <v>20241014-1000157819-합지</v>
      </c>
      <c r="K854" s="2" t="str">
        <f t="shared" si="744"/>
        <v>20241014-1000157819-분단</v>
      </c>
      <c r="L854" s="2" t="str">
        <f t="shared" si="745"/>
        <v>20241014-1000157819-제대</v>
      </c>
      <c r="M854" s="2" t="str">
        <f>VLOOKUP(H854, '쿼리1'!$A:$R, 17, 0)</f>
        <v>5도-이레커피-맛을담다 호두아몬드율무차18g(10열)</v>
      </c>
      <c r="N854" s="2" t="str">
        <f>VLOOKUP(H854, '쿼리1'!$A:$P, 15, 0)</f>
        <v>은박90</v>
      </c>
      <c r="O854" s="2">
        <v>1000157819</v>
      </c>
      <c r="P854" s="2" t="str">
        <f>VLOOKUP(H854, '쿼리1'!$A:$R, 17, 0)</f>
        <v>5도-이레커피-맛을담다 호두아몬드율무차18g(10열)</v>
      </c>
      <c r="Q854" s="4">
        <f>VLOOKUP(H854, '쿼리1'!$A:$U, 20, 0)</f>
        <v>16</v>
      </c>
      <c r="R854" s="2" t="s">
        <v>31</v>
      </c>
      <c r="S854" s="2" t="s">
        <v>31</v>
      </c>
      <c r="T854" s="2" t="s">
        <v>31</v>
      </c>
      <c r="U854" s="2" t="s">
        <v>5397</v>
      </c>
      <c r="V854" s="3">
        <v>45583</v>
      </c>
      <c r="W854" s="3">
        <v>45588</v>
      </c>
      <c r="X854" s="6" t="str">
        <f t="shared" si="761"/>
        <v>+5</v>
      </c>
      <c r="Y854" s="3">
        <v>45589</v>
      </c>
      <c r="Z854" s="3">
        <v>45593</v>
      </c>
      <c r="AA854" s="6" t="str">
        <f t="shared" si="757"/>
        <v>+4</v>
      </c>
      <c r="AB854" s="3">
        <v>45590</v>
      </c>
      <c r="AC854" s="3">
        <v>45593</v>
      </c>
      <c r="AD854" s="6" t="str">
        <f t="shared" si="762"/>
        <v>+3</v>
      </c>
      <c r="AE854" s="2" t="s">
        <v>5388</v>
      </c>
      <c r="AF854" s="2" t="s">
        <v>5388</v>
      </c>
      <c r="AG854" s="2" t="str">
        <f>IFERROR(AF854-AE854, "X")</f>
        <v>X</v>
      </c>
      <c r="AH854" s="3">
        <v>45593</v>
      </c>
      <c r="AI854" s="3">
        <f>AB854</f>
        <v>45590</v>
      </c>
      <c r="AJ854" s="3"/>
      <c r="AK854" s="2">
        <f t="shared" si="747"/>
        <v>-3</v>
      </c>
      <c r="AL854" s="2" t="s">
        <v>5567</v>
      </c>
      <c r="AM854" s="2" t="str">
        <f t="shared" si="749"/>
        <v>생산완료(-3)</v>
      </c>
      <c r="AN854" s="9">
        <f t="shared" si="750"/>
        <v>45593</v>
      </c>
      <c r="AO854" s="9">
        <f t="shared" si="751"/>
        <v>45590</v>
      </c>
      <c r="AP854" s="9"/>
      <c r="AQ854" s="2">
        <f t="shared" si="760"/>
        <v>-3</v>
      </c>
      <c r="AR854" s="12">
        <f t="shared" si="752"/>
        <v>-3</v>
      </c>
      <c r="AS854" t="s">
        <v>5567</v>
      </c>
      <c r="AT854" t="str">
        <f t="shared" si="753"/>
        <v>생산완료(-3)</v>
      </c>
    </row>
    <row r="855" spans="2:46" x14ac:dyDescent="0.3">
      <c r="B855" s="2" t="s">
        <v>5412</v>
      </c>
      <c r="C855" s="7">
        <v>1</v>
      </c>
      <c r="D855" s="2" t="s">
        <v>5415</v>
      </c>
      <c r="E855" s="2" t="s">
        <v>5415</v>
      </c>
      <c r="F855" s="2" t="s">
        <v>5510</v>
      </c>
      <c r="G855" s="2" t="s">
        <v>5405</v>
      </c>
      <c r="H855" s="2" t="s">
        <v>1482</v>
      </c>
      <c r="I855" s="2" t="str">
        <f t="shared" si="742"/>
        <v>20241014-1000163157-인쇄</v>
      </c>
      <c r="J855" s="2" t="str">
        <f t="shared" si="743"/>
        <v>20241014-1000163157-합지</v>
      </c>
      <c r="K855" s="2" t="str">
        <f t="shared" si="744"/>
        <v>20241014-1000163157-분단</v>
      </c>
      <c r="L855" s="2" t="str">
        <f t="shared" si="745"/>
        <v>20241014-1000163157-제대</v>
      </c>
      <c r="M855" s="2" t="str">
        <f>VLOOKUP(H855, '쿼리1'!$A:$R, 17, 0)</f>
        <v>7도-무병장생 추어탕 700g</v>
      </c>
      <c r="N855" s="2" t="str">
        <f>VLOOKUP(H855, '쿼리1'!$A:$P, 15, 0)</f>
        <v>나이론(유무광/유백/메탈로젠)130</v>
      </c>
      <c r="O855" s="2">
        <v>1000163157</v>
      </c>
      <c r="P855" s="2" t="str">
        <f>VLOOKUP(H855, '쿼리1'!$A:$R, 17, 0)</f>
        <v>7도-무병장생 추어탕 700g</v>
      </c>
      <c r="Q855" s="4">
        <f>VLOOKUP(H855, '쿼리1'!$A:$U, 20, 0)</f>
        <v>34285</v>
      </c>
      <c r="R855" s="2" t="s">
        <v>31</v>
      </c>
      <c r="S855" s="2" t="s">
        <v>31</v>
      </c>
      <c r="T855" s="2" t="s">
        <v>5399</v>
      </c>
      <c r="U855" s="2" t="s">
        <v>31</v>
      </c>
      <c r="V855" s="3">
        <v>45583</v>
      </c>
      <c r="W855" s="3">
        <v>45580</v>
      </c>
      <c r="X855" s="6">
        <f t="shared" si="761"/>
        <v>-3</v>
      </c>
      <c r="Y855" s="3">
        <v>45589</v>
      </c>
      <c r="Z855" s="3">
        <v>45586</v>
      </c>
      <c r="AA855" s="6">
        <f t="shared" si="757"/>
        <v>-3</v>
      </c>
      <c r="AB855" s="3">
        <v>45590</v>
      </c>
      <c r="AC855" s="5" t="s">
        <v>5396</v>
      </c>
      <c r="AD855" s="6">
        <f ca="1">TODAY()-AB855</f>
        <v>66</v>
      </c>
      <c r="AE855" s="3">
        <v>45594</v>
      </c>
      <c r="AF855" s="3">
        <v>45593</v>
      </c>
      <c r="AG855" s="2">
        <f t="shared" ref="AG855:AG858" si="763">IFERROR(IF(AF855-AE855&gt;0, "+" &amp; (AF855-AE855), AF855-AE855), "X")</f>
        <v>-1</v>
      </c>
      <c r="AH855" s="3">
        <v>45593</v>
      </c>
      <c r="AI855" s="3">
        <f t="shared" ref="AI855:AI858" si="764">AE855</f>
        <v>45594</v>
      </c>
      <c r="AJ855" s="3"/>
      <c r="AK855" s="2" t="str">
        <f t="shared" si="747"/>
        <v>+1</v>
      </c>
      <c r="AL855" s="2" t="s">
        <v>5567</v>
      </c>
      <c r="AM855" s="2" t="str">
        <f t="shared" si="749"/>
        <v>생산완료(+1)</v>
      </c>
      <c r="AN855" s="9">
        <f t="shared" si="750"/>
        <v>45646</v>
      </c>
      <c r="AO855" s="9">
        <f t="shared" si="751"/>
        <v>45637</v>
      </c>
      <c r="AP855" s="9"/>
      <c r="AQ855" s="2">
        <f t="shared" si="760"/>
        <v>-9</v>
      </c>
      <c r="AR855" s="12">
        <f t="shared" si="752"/>
        <v>-9</v>
      </c>
      <c r="AS855" t="s">
        <v>5567</v>
      </c>
      <c r="AT855" t="str">
        <f t="shared" si="753"/>
        <v>생산완료(-9)</v>
      </c>
    </row>
    <row r="856" spans="2:46" x14ac:dyDescent="0.3">
      <c r="B856" s="2" t="s">
        <v>5405</v>
      </c>
      <c r="C856" s="7">
        <v>-1</v>
      </c>
      <c r="D856" s="2"/>
      <c r="E856" s="2" t="s">
        <v>5406</v>
      </c>
      <c r="F856" s="2"/>
      <c r="G856" s="2" t="s">
        <v>5412</v>
      </c>
      <c r="H856" s="2" t="s">
        <v>121</v>
      </c>
      <c r="I856" s="2" t="str">
        <f t="shared" si="742"/>
        <v>20241014-1000163732-인쇄</v>
      </c>
      <c r="J856" s="2" t="str">
        <f t="shared" si="743"/>
        <v>20241014-1000163732-합지</v>
      </c>
      <c r="K856" s="2" t="str">
        <f t="shared" si="744"/>
        <v>20241014-1000163732-분단</v>
      </c>
      <c r="L856" s="2" t="str">
        <f t="shared" si="745"/>
        <v>20241014-1000163732-제대</v>
      </c>
      <c r="M856" s="2" t="str">
        <f>VLOOKUP(H856, '쿼리1'!$A:$R, 17, 0)</f>
        <v>무지(삼방진공봉투-성수)</v>
      </c>
      <c r="N856" s="2" t="str">
        <f>VLOOKUP(H856, '쿼리1'!$A:$P, 15, 0)</f>
        <v>나이론70</v>
      </c>
      <c r="O856" s="2">
        <v>1000163732</v>
      </c>
      <c r="P856" s="2" t="str">
        <f>VLOOKUP(H856, '쿼리1'!$A:$R, 17, 0)</f>
        <v>무지(삼방진공봉투-성수)</v>
      </c>
      <c r="Q856" s="4">
        <f>VLOOKUP(H856, '쿼리1'!$A:$U, 20, 0)</f>
        <v>17142</v>
      </c>
      <c r="R856" s="2" t="s">
        <v>5397</v>
      </c>
      <c r="S856" s="2" t="s">
        <v>31</v>
      </c>
      <c r="T856" s="2" t="s">
        <v>5397</v>
      </c>
      <c r="U856" s="2" t="s">
        <v>31</v>
      </c>
      <c r="V856" s="2" t="s">
        <v>5388</v>
      </c>
      <c r="W856" s="3" t="s">
        <v>5388</v>
      </c>
      <c r="X856" s="6" t="str">
        <f>IFERROR(W856-V856, "X")</f>
        <v>X</v>
      </c>
      <c r="Y856" s="3">
        <v>45588</v>
      </c>
      <c r="Z856" s="3">
        <v>45583</v>
      </c>
      <c r="AA856" s="6">
        <f t="shared" si="757"/>
        <v>-5</v>
      </c>
      <c r="AB856" s="3" t="s">
        <v>5388</v>
      </c>
      <c r="AC856" s="2" t="s">
        <v>5388</v>
      </c>
      <c r="AD856" s="6" t="str">
        <f>IFERROR(AC856-AB856, "X")</f>
        <v>X</v>
      </c>
      <c r="AE856" s="3">
        <v>45590</v>
      </c>
      <c r="AF856" s="3">
        <v>45591</v>
      </c>
      <c r="AG856" s="2" t="str">
        <f t="shared" si="763"/>
        <v>+1</v>
      </c>
      <c r="AH856" s="3">
        <v>45591</v>
      </c>
      <c r="AI856" s="3">
        <f t="shared" si="764"/>
        <v>45590</v>
      </c>
      <c r="AJ856" s="3"/>
      <c r="AK856" s="2">
        <f t="shared" si="747"/>
        <v>-1</v>
      </c>
      <c r="AL856" s="2" t="s">
        <v>5567</v>
      </c>
      <c r="AM856" s="2" t="str">
        <f t="shared" si="749"/>
        <v>생산완료(-1)</v>
      </c>
      <c r="AN856" s="9">
        <f t="shared" si="750"/>
        <v>45644</v>
      </c>
      <c r="AO856" s="9">
        <f t="shared" si="751"/>
        <v>45644</v>
      </c>
      <c r="AP856" s="9"/>
      <c r="AQ856" s="2">
        <f t="shared" si="760"/>
        <v>0</v>
      </c>
      <c r="AR856" s="12">
        <f t="shared" si="752"/>
        <v>0</v>
      </c>
      <c r="AS856" t="s">
        <v>5567</v>
      </c>
      <c r="AT856" t="str">
        <f t="shared" si="753"/>
        <v>생산완료(0)</v>
      </c>
    </row>
    <row r="857" spans="2:46" x14ac:dyDescent="0.3">
      <c r="B857" s="2" t="s">
        <v>5408</v>
      </c>
      <c r="C857" s="7">
        <v>3</v>
      </c>
      <c r="D857" s="2" t="s">
        <v>5405</v>
      </c>
      <c r="E857" s="2" t="s">
        <v>5407</v>
      </c>
      <c r="F857" s="2" t="s">
        <v>5415</v>
      </c>
      <c r="G857" s="2" t="s">
        <v>5415</v>
      </c>
      <c r="H857" s="2" t="s">
        <v>124</v>
      </c>
      <c r="I857" s="2" t="str">
        <f t="shared" si="742"/>
        <v>20241014-1000164958-인쇄</v>
      </c>
      <c r="J857" s="2" t="str">
        <f t="shared" si="743"/>
        <v>20241014-1000164958-합지</v>
      </c>
      <c r="K857" s="2" t="str">
        <f t="shared" si="744"/>
        <v>20241014-1000164958-분단</v>
      </c>
      <c r="L857" s="2" t="str">
        <f t="shared" si="745"/>
        <v>20241014-1000164958-제대</v>
      </c>
      <c r="M857" s="2" t="str">
        <f>VLOOKUP(H857, '쿼리1'!$A:$R, 17, 0)</f>
        <v>2도-NBB미트패티1940g-규격변경</v>
      </c>
      <c r="N857" s="2" t="str">
        <f>VLOOKUP(H857, '쿼리1'!$A:$P, 15, 0)</f>
        <v>나이론105</v>
      </c>
      <c r="O857" s="2">
        <v>1000164958</v>
      </c>
      <c r="P857" s="2" t="str">
        <f>VLOOKUP(H857, '쿼리1'!$A:$R, 17, 0)</f>
        <v>2도-NBB미트패티1940g-규격변경</v>
      </c>
      <c r="Q857" s="4">
        <f>VLOOKUP(H857, '쿼리1'!$A:$U, 20, 0)</f>
        <v>40000</v>
      </c>
      <c r="R857" s="2" t="s">
        <v>31</v>
      </c>
      <c r="S857" s="2" t="s">
        <v>31</v>
      </c>
      <c r="T857" s="2" t="s">
        <v>31</v>
      </c>
      <c r="U857" s="2" t="s">
        <v>31</v>
      </c>
      <c r="V857" s="3">
        <v>45583</v>
      </c>
      <c r="W857" s="3">
        <v>45582</v>
      </c>
      <c r="X857" s="6">
        <f>IFERROR(IF(W857-V857&gt;0, "+" &amp; (W857-V857), W857-V857), "X")</f>
        <v>-1</v>
      </c>
      <c r="Y857" s="3">
        <v>45588</v>
      </c>
      <c r="Z857" s="3">
        <v>45582</v>
      </c>
      <c r="AA857" s="6">
        <f t="shared" si="757"/>
        <v>-6</v>
      </c>
      <c r="AB857" s="3">
        <v>45589</v>
      </c>
      <c r="AC857" s="3">
        <v>45586</v>
      </c>
      <c r="AD857" s="6">
        <f t="shared" ref="AD857:AD858" si="765">IFERROR(IF(AC857-AB857&gt;0, "+" &amp; (AC857-AB857), AC857-AB857), "X")</f>
        <v>-3</v>
      </c>
      <c r="AE857" s="3">
        <v>45593</v>
      </c>
      <c r="AF857" s="3">
        <v>45590</v>
      </c>
      <c r="AG857" s="2">
        <f t="shared" si="763"/>
        <v>-3</v>
      </c>
      <c r="AH857" s="3">
        <v>45590</v>
      </c>
      <c r="AI857" s="3">
        <f t="shared" si="764"/>
        <v>45593</v>
      </c>
      <c r="AJ857" s="3"/>
      <c r="AK857" s="2" t="str">
        <f t="shared" si="747"/>
        <v>+3</v>
      </c>
      <c r="AL857" s="2" t="s">
        <v>5567</v>
      </c>
      <c r="AM857" s="2" t="str">
        <f t="shared" si="749"/>
        <v>생산완료(+3)</v>
      </c>
      <c r="AN857" s="9">
        <f t="shared" si="750"/>
        <v>45654</v>
      </c>
      <c r="AO857" s="9">
        <f t="shared" si="751"/>
        <v>45653</v>
      </c>
      <c r="AP857" s="9"/>
      <c r="AQ857" s="2">
        <f t="shared" si="760"/>
        <v>-1</v>
      </c>
      <c r="AR857" s="12">
        <f t="shared" si="752"/>
        <v>-1</v>
      </c>
      <c r="AS857" t="s">
        <v>5567</v>
      </c>
      <c r="AT857" t="str">
        <f t="shared" si="753"/>
        <v>생산완료(-1)</v>
      </c>
    </row>
    <row r="858" spans="2:46" x14ac:dyDescent="0.3">
      <c r="B858" s="2" t="s">
        <v>5405</v>
      </c>
      <c r="C858" s="7">
        <v>-1</v>
      </c>
      <c r="D858" s="2"/>
      <c r="E858" s="2" t="s">
        <v>5415</v>
      </c>
      <c r="F858" s="2" t="s">
        <v>5405</v>
      </c>
      <c r="G858" s="2" t="s">
        <v>5412</v>
      </c>
      <c r="H858" s="2" t="s">
        <v>3054</v>
      </c>
      <c r="I858" s="2" t="str">
        <f t="shared" si="742"/>
        <v>20241014-1000165165-인쇄</v>
      </c>
      <c r="J858" s="2" t="str">
        <f t="shared" si="743"/>
        <v>20241014-1000165165-합지</v>
      </c>
      <c r="K858" s="2" t="str">
        <f t="shared" si="744"/>
        <v>20241014-1000165165-분단</v>
      </c>
      <c r="L858" s="2" t="str">
        <f t="shared" si="745"/>
        <v>20241014-1000165165-제대</v>
      </c>
      <c r="M858" s="2" t="str">
        <f>VLOOKUP(H858, '쿼리1'!$A:$R, 17, 0)</f>
        <v>무지(육가공2KG-사이즈변경)</v>
      </c>
      <c r="N858" s="2" t="str">
        <f>VLOOKUP(H858, '쿼리1'!$A:$P, 15, 0)</f>
        <v>나이론105</v>
      </c>
      <c r="O858" s="2">
        <v>1000165165</v>
      </c>
      <c r="P858" s="2" t="str">
        <f>VLOOKUP(H858, '쿼리1'!$A:$R, 17, 0)</f>
        <v>무지(육가공2KG-사이즈변경)</v>
      </c>
      <c r="Q858" s="4">
        <f>VLOOKUP(H858, '쿼리1'!$A:$U, 20, 0)</f>
        <v>40000</v>
      </c>
      <c r="R858" s="2" t="s">
        <v>5397</v>
      </c>
      <c r="S858" s="2" t="s">
        <v>31</v>
      </c>
      <c r="T858" s="2" t="s">
        <v>31</v>
      </c>
      <c r="U858" s="2" t="s">
        <v>31</v>
      </c>
      <c r="V858" s="2" t="s">
        <v>5388</v>
      </c>
      <c r="W858" s="3" t="s">
        <v>5388</v>
      </c>
      <c r="X858" s="6" t="str">
        <f>IFERROR(W858-V858, "X")</f>
        <v>X</v>
      </c>
      <c r="Y858" s="3">
        <v>45586</v>
      </c>
      <c r="Z858" s="3">
        <v>45583</v>
      </c>
      <c r="AA858" s="6">
        <f t="shared" si="757"/>
        <v>-3</v>
      </c>
      <c r="AB858" s="3">
        <v>45587</v>
      </c>
      <c r="AC858" s="3">
        <v>45586</v>
      </c>
      <c r="AD858" s="6">
        <f t="shared" si="765"/>
        <v>-1</v>
      </c>
      <c r="AE858" s="3">
        <v>45589</v>
      </c>
      <c r="AF858" s="3">
        <v>45590</v>
      </c>
      <c r="AG858" s="2" t="str">
        <f t="shared" si="763"/>
        <v>+1</v>
      </c>
      <c r="AH858" s="3">
        <v>45590</v>
      </c>
      <c r="AI858" s="3">
        <f t="shared" si="764"/>
        <v>45589</v>
      </c>
      <c r="AJ858" s="3"/>
      <c r="AK858" s="2">
        <f t="shared" si="747"/>
        <v>-1</v>
      </c>
      <c r="AL858" s="2" t="s">
        <v>5567</v>
      </c>
      <c r="AM858" s="2" t="str">
        <f t="shared" si="749"/>
        <v>생산완료(-1)</v>
      </c>
      <c r="AN858" s="9">
        <f t="shared" si="750"/>
        <v>45649</v>
      </c>
      <c r="AO858" s="9">
        <f t="shared" si="751"/>
        <v>45645</v>
      </c>
      <c r="AP858" s="9"/>
      <c r="AQ858" s="2">
        <f t="shared" si="760"/>
        <v>-4</v>
      </c>
      <c r="AR858" s="12">
        <f t="shared" si="752"/>
        <v>-4</v>
      </c>
      <c r="AS858" t="s">
        <v>5567</v>
      </c>
      <c r="AT858" t="str">
        <f t="shared" si="753"/>
        <v>생산완료(-4)</v>
      </c>
    </row>
    <row r="859" spans="2:46" x14ac:dyDescent="0.3">
      <c r="B859" s="2" t="s">
        <v>5446</v>
      </c>
      <c r="C859" s="7">
        <v>23</v>
      </c>
      <c r="D859" s="2"/>
      <c r="E859" s="2" t="s">
        <v>5409</v>
      </c>
      <c r="F859" s="2"/>
      <c r="G859" s="2"/>
      <c r="H859" s="2" t="s">
        <v>3909</v>
      </c>
      <c r="I859" s="2" t="str">
        <f t="shared" si="742"/>
        <v>20241014-1000165711-인쇄</v>
      </c>
      <c r="J859" s="2" t="str">
        <f t="shared" si="743"/>
        <v>20241014-1000165711-합지</v>
      </c>
      <c r="K859" s="2" t="str">
        <f t="shared" si="744"/>
        <v>20241014-1000165711-분단</v>
      </c>
      <c r="L859" s="2" t="str">
        <f t="shared" si="745"/>
        <v>20241014-1000165711-제대</v>
      </c>
      <c r="M859" s="2" t="str">
        <f>VLOOKUP(H859, '쿼리1'!$A:$R, 17, 0)</f>
        <v>1도-국내산 무청시래기1kg (250)</v>
      </c>
      <c r="N859" s="2" t="str">
        <f>VLOOKUP(H859, '쿼리1'!$A:$P, 15, 0)</f>
        <v>나이론70</v>
      </c>
      <c r="O859" s="2">
        <v>1000165711</v>
      </c>
      <c r="P859" s="2" t="str">
        <f>VLOOKUP(H859, '쿼리1'!$A:$R, 17, 0)</f>
        <v>1도-국내산 무청시래기1kg (250)</v>
      </c>
      <c r="Q859" s="4">
        <f>VLOOKUP(H859, '쿼리1'!$A:$U, 20, 0)</f>
        <v>1</v>
      </c>
      <c r="R859" s="2" t="s">
        <v>5397</v>
      </c>
      <c r="S859" s="2" t="s">
        <v>31</v>
      </c>
      <c r="T859" s="2" t="s">
        <v>5397</v>
      </c>
      <c r="U859" s="2" t="s">
        <v>5397</v>
      </c>
      <c r="V859" s="2" t="s">
        <v>5388</v>
      </c>
      <c r="W859" s="3" t="s">
        <v>5388</v>
      </c>
      <c r="X859" s="6" t="str">
        <f>IFERROR(W859-V859, "X")</f>
        <v>X</v>
      </c>
      <c r="Y859" s="3">
        <v>45586</v>
      </c>
      <c r="Z859" s="3">
        <v>45586</v>
      </c>
      <c r="AA859" s="6">
        <f t="shared" si="757"/>
        <v>0</v>
      </c>
      <c r="AB859" s="2" t="s">
        <v>5388</v>
      </c>
      <c r="AC859" s="2" t="s">
        <v>5388</v>
      </c>
      <c r="AD859" s="6" t="str">
        <f>IFERROR(AC859-AB859, "X")</f>
        <v>X</v>
      </c>
      <c r="AE859" s="2" t="s">
        <v>5388</v>
      </c>
      <c r="AF859" s="2" t="s">
        <v>5388</v>
      </c>
      <c r="AG859" s="2" t="str">
        <f>IFERROR(AF859-AE859, "X")</f>
        <v>X</v>
      </c>
      <c r="AH859" s="3">
        <v>45586</v>
      </c>
      <c r="AI859" s="3">
        <v>45609</v>
      </c>
      <c r="AJ859" s="3"/>
      <c r="AK859" s="2" t="str">
        <f t="shared" si="747"/>
        <v>+23</v>
      </c>
      <c r="AL859" s="2" t="s">
        <v>5567</v>
      </c>
      <c r="AM859" s="2" t="str">
        <f t="shared" si="749"/>
        <v>생산완료(+23)</v>
      </c>
      <c r="AN859" s="9">
        <f t="shared" si="750"/>
        <v>45652</v>
      </c>
      <c r="AO859" s="9">
        <f t="shared" si="751"/>
        <v>45653</v>
      </c>
      <c r="AP859" s="9"/>
      <c r="AQ859" s="2">
        <f t="shared" si="760"/>
        <v>1</v>
      </c>
      <c r="AR859" s="12" t="str">
        <f t="shared" si="752"/>
        <v>+1</v>
      </c>
      <c r="AS859" t="s">
        <v>5567</v>
      </c>
      <c r="AT859" t="str">
        <f t="shared" si="753"/>
        <v>생산완료(+1)</v>
      </c>
    </row>
    <row r="860" spans="2:46" x14ac:dyDescent="0.3">
      <c r="B860" s="2" t="s">
        <v>5430</v>
      </c>
      <c r="C860" s="7">
        <v>7</v>
      </c>
      <c r="D860" s="2" t="s">
        <v>5416</v>
      </c>
      <c r="E860" s="2" t="s">
        <v>5407</v>
      </c>
      <c r="F860" s="2" t="s">
        <v>5436</v>
      </c>
      <c r="G860" s="2"/>
      <c r="H860" s="2" t="s">
        <v>4293</v>
      </c>
      <c r="I860" s="2" t="str">
        <f t="shared" si="742"/>
        <v>20241014-1000168551-인쇄</v>
      </c>
      <c r="J860" s="2" t="str">
        <f t="shared" si="743"/>
        <v>20241014-1000168551-합지</v>
      </c>
      <c r="K860" s="2" t="str">
        <f t="shared" si="744"/>
        <v>20241014-1000168551-분단</v>
      </c>
      <c r="L860" s="2" t="str">
        <f t="shared" si="745"/>
        <v>20241014-1000168551-제대</v>
      </c>
      <c r="M860" s="2" t="str">
        <f>VLOOKUP(H860, '쿼리1'!$A:$R, 17, 0)</f>
        <v>7도-이번주만 버터소금쿠키10g</v>
      </c>
      <c r="N860" s="2" t="str">
        <f>VLOOKUP(H860, '쿼리1'!$A:$P, 15, 0)</f>
        <v>오씨피피(투명)50</v>
      </c>
      <c r="O860" s="2">
        <v>1000168551</v>
      </c>
      <c r="P860" s="2" t="str">
        <f>VLOOKUP(H860, '쿼리1'!$A:$R, 17, 0)</f>
        <v>7도-이번주만 버터소금쿠키10g</v>
      </c>
      <c r="Q860" s="4">
        <f>VLOOKUP(H860, '쿼리1'!$A:$U, 20, 0)</f>
        <v>18</v>
      </c>
      <c r="R860" s="2" t="s">
        <v>31</v>
      </c>
      <c r="S860" s="2" t="s">
        <v>31</v>
      </c>
      <c r="T860" s="2" t="s">
        <v>31</v>
      </c>
      <c r="U860" s="2" t="s">
        <v>5397</v>
      </c>
      <c r="V860" s="3">
        <v>45583</v>
      </c>
      <c r="W860" s="3">
        <v>45581</v>
      </c>
      <c r="X860" s="6">
        <f t="shared" ref="X860:X862" si="766">IFERROR(IF(W860-V860&gt;0, "+" &amp; (W860-V860), W860-V860), "X")</f>
        <v>-2</v>
      </c>
      <c r="Y860" s="3">
        <v>45588</v>
      </c>
      <c r="Z860" s="3">
        <v>45582</v>
      </c>
      <c r="AA860" s="6">
        <f t="shared" si="757"/>
        <v>-6</v>
      </c>
      <c r="AB860" s="3">
        <v>45589</v>
      </c>
      <c r="AC860" s="3">
        <v>45582</v>
      </c>
      <c r="AD860" s="6">
        <f>IFERROR(IF(AC860-AB860&gt;0, "+" &amp; (AC860-AB860), AC860-AB860), "X")</f>
        <v>-7</v>
      </c>
      <c r="AE860" s="2" t="s">
        <v>5388</v>
      </c>
      <c r="AF860" s="2" t="s">
        <v>5388</v>
      </c>
      <c r="AG860" s="2" t="str">
        <f>IFERROR(AF860-AE860, "X")</f>
        <v>X</v>
      </c>
      <c r="AH860" s="3">
        <v>45582</v>
      </c>
      <c r="AI860" s="3">
        <f>AB860</f>
        <v>45589</v>
      </c>
      <c r="AJ860" s="3"/>
      <c r="AK860" s="2" t="str">
        <f t="shared" si="747"/>
        <v>+7</v>
      </c>
      <c r="AL860" s="2" t="s">
        <v>5567</v>
      </c>
      <c r="AM860" s="2" t="str">
        <f t="shared" si="749"/>
        <v>생산완료(+7)</v>
      </c>
      <c r="AN860" s="9">
        <f t="shared" si="750"/>
        <v>45611</v>
      </c>
      <c r="AO860" s="9">
        <f t="shared" si="751"/>
        <v>45615</v>
      </c>
      <c r="AP860" s="9"/>
      <c r="AQ860" s="2">
        <f t="shared" si="760"/>
        <v>4</v>
      </c>
      <c r="AR860" s="12" t="str">
        <f t="shared" si="752"/>
        <v>+4</v>
      </c>
      <c r="AS860" t="s">
        <v>5567</v>
      </c>
      <c r="AT860" t="str">
        <f t="shared" si="753"/>
        <v>생산완료(+4)</v>
      </c>
    </row>
    <row r="861" spans="2:46" x14ac:dyDescent="0.3">
      <c r="B861" s="2" t="s">
        <v>5407</v>
      </c>
      <c r="C861" s="7">
        <v>-6</v>
      </c>
      <c r="D861" s="2" t="s">
        <v>5432</v>
      </c>
      <c r="E861" s="2" t="s">
        <v>5443</v>
      </c>
      <c r="F861" s="2"/>
      <c r="G861" s="2" t="s">
        <v>5421</v>
      </c>
      <c r="H861" s="2" t="s">
        <v>2330</v>
      </c>
      <c r="I861" s="2" t="str">
        <f t="shared" si="742"/>
        <v>20241014-1000169310-인쇄</v>
      </c>
      <c r="J861" s="2" t="str">
        <f t="shared" si="743"/>
        <v>20241014-1000169310-합지</v>
      </c>
      <c r="K861" s="2" t="str">
        <f t="shared" si="744"/>
        <v>20241014-1000169310-분단</v>
      </c>
      <c r="L861" s="2" t="str">
        <f t="shared" si="745"/>
        <v>20241014-1000169310-제대</v>
      </c>
      <c r="M861" s="2" t="str">
        <f>VLOOKUP(H861, '쿼리1'!$A:$R, 17, 0)</f>
        <v>8도-대한민국농수산 소고기치즈육포 20g</v>
      </c>
      <c r="N861" s="2" t="str">
        <f>VLOOKUP(H861, '쿼리1'!$A:$P, 15, 0)</f>
        <v>은박(유무광)120</v>
      </c>
      <c r="O861" s="2">
        <v>1000169310</v>
      </c>
      <c r="P861" s="2" t="str">
        <f>VLOOKUP(H861, '쿼리1'!$A:$R, 17, 0)</f>
        <v>8도-대한민국농수산 소고기치즈육포 20g</v>
      </c>
      <c r="Q861" s="4">
        <f>VLOOKUP(H861, '쿼리1'!$A:$U, 20, 0)</f>
        <v>48000</v>
      </c>
      <c r="R861" s="2" t="s">
        <v>31</v>
      </c>
      <c r="S861" s="2" t="s">
        <v>31</v>
      </c>
      <c r="T861" s="2" t="s">
        <v>5397</v>
      </c>
      <c r="U861" s="2" t="s">
        <v>31</v>
      </c>
      <c r="V861" s="3">
        <v>45582</v>
      </c>
      <c r="W861" s="3">
        <v>45588</v>
      </c>
      <c r="X861" s="6" t="str">
        <f t="shared" si="766"/>
        <v>+6</v>
      </c>
      <c r="Y861" s="3">
        <v>45587</v>
      </c>
      <c r="Z861" s="3">
        <v>45595</v>
      </c>
      <c r="AA861" s="6" t="str">
        <f t="shared" si="757"/>
        <v>+8</v>
      </c>
      <c r="AB861" s="3" t="s">
        <v>5388</v>
      </c>
      <c r="AC861" s="2" t="s">
        <v>5388</v>
      </c>
      <c r="AD861" s="6" t="str">
        <f>IFERROR(AC861-AB861, "X")</f>
        <v>X</v>
      </c>
      <c r="AE861" s="3">
        <v>45589</v>
      </c>
      <c r="AF861" s="3">
        <v>45594</v>
      </c>
      <c r="AG861" s="2" t="str">
        <f t="shared" ref="AG861:AG867" si="767">IFERROR(IF(AF861-AE861&gt;0, "+" &amp; (AF861-AE861), AF861-AE861), "X")</f>
        <v>+5</v>
      </c>
      <c r="AH861" s="3">
        <v>45595</v>
      </c>
      <c r="AI861" s="3">
        <f t="shared" ref="AI861:AI867" si="768">AE861</f>
        <v>45589</v>
      </c>
      <c r="AJ861" s="3"/>
      <c r="AK861" s="2">
        <f t="shared" si="747"/>
        <v>-6</v>
      </c>
      <c r="AL861" s="2" t="s">
        <v>5567</v>
      </c>
      <c r="AM861" s="2" t="str">
        <f t="shared" si="749"/>
        <v>생산완료(-6)</v>
      </c>
      <c r="AN861" s="9">
        <f t="shared" si="750"/>
        <v>45618</v>
      </c>
      <c r="AO861" s="9">
        <f t="shared" si="751"/>
        <v>45610</v>
      </c>
      <c r="AP861" s="9"/>
      <c r="AQ861" s="2">
        <f t="shared" si="760"/>
        <v>-8</v>
      </c>
      <c r="AR861" s="12">
        <f t="shared" si="752"/>
        <v>-8</v>
      </c>
      <c r="AS861" t="s">
        <v>5567</v>
      </c>
      <c r="AT861" t="str">
        <f t="shared" si="753"/>
        <v>생산완료(-8)</v>
      </c>
    </row>
    <row r="862" spans="2:46" x14ac:dyDescent="0.3">
      <c r="B862" s="2" t="s">
        <v>5409</v>
      </c>
      <c r="C862" s="7">
        <v>0</v>
      </c>
      <c r="D862" s="2" t="s">
        <v>5432</v>
      </c>
      <c r="E862" s="2" t="s">
        <v>5424</v>
      </c>
      <c r="F862" s="2"/>
      <c r="G862" s="2" t="s">
        <v>5409</v>
      </c>
      <c r="H862" s="2" t="s">
        <v>2331</v>
      </c>
      <c r="I862" s="2" t="str">
        <f t="shared" si="742"/>
        <v>20241014-1000169319-인쇄</v>
      </c>
      <c r="J862" s="2" t="str">
        <f t="shared" si="743"/>
        <v>20241014-1000169319-합지</v>
      </c>
      <c r="K862" s="2" t="str">
        <f t="shared" si="744"/>
        <v>20241014-1000169319-분단</v>
      </c>
      <c r="L862" s="2" t="str">
        <f t="shared" si="745"/>
        <v>20241014-1000169319-제대</v>
      </c>
      <c r="M862" s="2" t="str">
        <f>VLOOKUP(H862, '쿼리1'!$A:$R, 17, 0)</f>
        <v>8도-대한민국농수산 소고기육포 20g</v>
      </c>
      <c r="N862" s="2" t="str">
        <f>VLOOKUP(H862, '쿼리1'!$A:$P, 15, 0)</f>
        <v>은박(유무광)120</v>
      </c>
      <c r="O862" s="2">
        <v>1000169319</v>
      </c>
      <c r="P862" s="2" t="str">
        <f>VLOOKUP(H862, '쿼리1'!$A:$R, 17, 0)</f>
        <v>8도-대한민국농수산 소고기육포 20g</v>
      </c>
      <c r="Q862" s="4">
        <f>VLOOKUP(H862, '쿼리1'!$A:$U, 20, 0)</f>
        <v>48000</v>
      </c>
      <c r="R862" s="2" t="s">
        <v>31</v>
      </c>
      <c r="S862" s="2" t="s">
        <v>31</v>
      </c>
      <c r="T862" s="2" t="s">
        <v>5397</v>
      </c>
      <c r="U862" s="2" t="s">
        <v>31</v>
      </c>
      <c r="V862" s="3">
        <v>45582</v>
      </c>
      <c r="W862" s="3">
        <v>45588</v>
      </c>
      <c r="X862" s="6" t="str">
        <f t="shared" si="766"/>
        <v>+6</v>
      </c>
      <c r="Y862" s="3">
        <v>45587</v>
      </c>
      <c r="Z862" s="3">
        <v>45589</v>
      </c>
      <c r="AA862" s="6" t="str">
        <f t="shared" si="757"/>
        <v>+2</v>
      </c>
      <c r="AB862" s="3" t="s">
        <v>5388</v>
      </c>
      <c r="AC862" s="2" t="s">
        <v>5388</v>
      </c>
      <c r="AD862" s="6" t="str">
        <f>IFERROR(AC862-AB862, "X")</f>
        <v>X</v>
      </c>
      <c r="AE862" s="3">
        <v>45589</v>
      </c>
      <c r="AF862" s="3">
        <v>45589</v>
      </c>
      <c r="AG862" s="2">
        <f t="shared" si="767"/>
        <v>0</v>
      </c>
      <c r="AH862" s="3">
        <v>45589</v>
      </c>
      <c r="AI862" s="3">
        <f t="shared" si="768"/>
        <v>45589</v>
      </c>
      <c r="AJ862" s="3"/>
      <c r="AK862" s="2">
        <f t="shared" si="747"/>
        <v>0</v>
      </c>
      <c r="AL862" s="2" t="s">
        <v>5567</v>
      </c>
      <c r="AM862" s="2" t="str">
        <f t="shared" si="749"/>
        <v>생산완료(0)</v>
      </c>
      <c r="AN862" s="9">
        <f t="shared" si="750"/>
        <v>45617</v>
      </c>
      <c r="AO862" s="9">
        <f t="shared" si="751"/>
        <v>45616</v>
      </c>
      <c r="AP862" s="9"/>
      <c r="AQ862" s="2">
        <f t="shared" si="760"/>
        <v>-1</v>
      </c>
      <c r="AR862" s="12">
        <f t="shared" si="752"/>
        <v>-1</v>
      </c>
      <c r="AS862" t="s">
        <v>5567</v>
      </c>
      <c r="AT862" t="str">
        <f t="shared" si="753"/>
        <v>생산완료(-1)</v>
      </c>
    </row>
    <row r="863" spans="2:46" x14ac:dyDescent="0.3">
      <c r="B863" s="2" t="s">
        <v>5436</v>
      </c>
      <c r="C863" s="7">
        <v>-7</v>
      </c>
      <c r="D863" s="2"/>
      <c r="E863" s="2" t="s">
        <v>5505</v>
      </c>
      <c r="F863" s="2"/>
      <c r="G863" s="2" t="s">
        <v>5430</v>
      </c>
      <c r="H863" s="2" t="s">
        <v>2864</v>
      </c>
      <c r="I863" s="2" t="str">
        <f t="shared" si="742"/>
        <v>20241014-1000169328-인쇄</v>
      </c>
      <c r="J863" s="2" t="str">
        <f t="shared" si="743"/>
        <v>20241014-1000169328-합지</v>
      </c>
      <c r="K863" s="2" t="str">
        <f t="shared" si="744"/>
        <v>20241014-1000169328-분단</v>
      </c>
      <c r="L863" s="2" t="str">
        <f t="shared" si="745"/>
        <v>20241014-1000169328-제대</v>
      </c>
      <c r="M863" s="2" t="str">
        <f>VLOOKUP(H863, '쿼리1'!$A:$R, 17, 0)</f>
        <v>무지</v>
      </c>
      <c r="N863" s="2" t="str">
        <f>VLOOKUP(H863, '쿼리1'!$A:$P, 15, 0)</f>
        <v>나이론120</v>
      </c>
      <c r="O863" s="2">
        <v>1000169328</v>
      </c>
      <c r="P863" s="2" t="str">
        <f>VLOOKUP(H863, '쿼리1'!$A:$R, 17, 0)</f>
        <v>무지</v>
      </c>
      <c r="Q863" s="4">
        <f>VLOOKUP(H863, '쿼리1'!$A:$U, 20, 0)</f>
        <v>21428</v>
      </c>
      <c r="R863" s="2" t="s">
        <v>5397</v>
      </c>
      <c r="S863" s="2" t="s">
        <v>5399</v>
      </c>
      <c r="T863" s="2" t="s">
        <v>5397</v>
      </c>
      <c r="U863" s="2" t="s">
        <v>31</v>
      </c>
      <c r="V863" s="2" t="s">
        <v>5388</v>
      </c>
      <c r="W863" s="3" t="s">
        <v>5388</v>
      </c>
      <c r="X863" s="6" t="str">
        <f>IFERROR(W863-V863, "X")</f>
        <v>X</v>
      </c>
      <c r="Y863" s="3">
        <v>45587</v>
      </c>
      <c r="Z863" s="5" t="s">
        <v>5396</v>
      </c>
      <c r="AA863" s="6">
        <f ca="1">TODAY()-Y863</f>
        <v>69</v>
      </c>
      <c r="AB863" s="3" t="s">
        <v>5388</v>
      </c>
      <c r="AC863" s="2" t="s">
        <v>5388</v>
      </c>
      <c r="AD863" s="6" t="str">
        <f>IFERROR(AC863-AB863, "X")</f>
        <v>X</v>
      </c>
      <c r="AE863" s="3">
        <v>45589</v>
      </c>
      <c r="AF863" s="3">
        <v>45596</v>
      </c>
      <c r="AG863" s="2" t="str">
        <f t="shared" si="767"/>
        <v>+7</v>
      </c>
      <c r="AH863" s="3">
        <v>45596</v>
      </c>
      <c r="AI863" s="3">
        <f t="shared" si="768"/>
        <v>45589</v>
      </c>
      <c r="AJ863" s="3"/>
      <c r="AK863" s="2">
        <f t="shared" si="747"/>
        <v>-7</v>
      </c>
      <c r="AL863" s="2" t="s">
        <v>5567</v>
      </c>
      <c r="AM863" s="2" t="str">
        <f t="shared" si="749"/>
        <v>생산완료(-7)</v>
      </c>
      <c r="AN863" s="9">
        <f t="shared" si="750"/>
        <v>45596</v>
      </c>
      <c r="AO863" s="9">
        <f t="shared" si="751"/>
        <v>45589</v>
      </c>
      <c r="AP863" s="9"/>
      <c r="AQ863" s="2">
        <f t="shared" si="760"/>
        <v>-7</v>
      </c>
      <c r="AR863" s="12">
        <f t="shared" si="752"/>
        <v>-7</v>
      </c>
      <c r="AS863" t="s">
        <v>5567</v>
      </c>
      <c r="AT863" t="str">
        <f t="shared" si="753"/>
        <v>생산완료(-7)</v>
      </c>
    </row>
    <row r="864" spans="2:46" x14ac:dyDescent="0.3">
      <c r="B864" s="2" t="s">
        <v>5570</v>
      </c>
      <c r="C864" s="7">
        <v>-24</v>
      </c>
      <c r="D864" s="2" t="s">
        <v>5408</v>
      </c>
      <c r="E864" s="2" t="s">
        <v>5424</v>
      </c>
      <c r="F864" s="2" t="s">
        <v>5479</v>
      </c>
      <c r="G864" s="2" t="s">
        <v>5424</v>
      </c>
      <c r="H864" s="2" t="s">
        <v>45</v>
      </c>
      <c r="I864" s="2" t="str">
        <f t="shared" si="742"/>
        <v>20241014-1000169329-인쇄</v>
      </c>
      <c r="J864" s="2" t="str">
        <f t="shared" si="743"/>
        <v>20241014-1000169329-합지</v>
      </c>
      <c r="K864" s="2" t="str">
        <f t="shared" si="744"/>
        <v>20241014-1000169329-분단</v>
      </c>
      <c r="L864" s="2" t="str">
        <f t="shared" si="745"/>
        <v>20241014-1000169329-제대</v>
      </c>
      <c r="M864" s="2" t="str">
        <f>VLOOKUP(H864, '쿼리1'!$A:$R, 17, 0)</f>
        <v>5도-코원인터내셔널-푸드레인 원두알500g</v>
      </c>
      <c r="N864" s="2" t="str">
        <f>VLOOKUP(H864, '쿼리1'!$A:$P, 15, 0)</f>
        <v>패증착(무광)150</v>
      </c>
      <c r="O864" s="2">
        <v>1000169329</v>
      </c>
      <c r="P864" s="2" t="str">
        <f>VLOOKUP(H864, '쿼리1'!$A:$R, 17, 0)</f>
        <v>5도-코원인터내셔널-푸드레인 원두알500g</v>
      </c>
      <c r="Q864" s="4">
        <f>VLOOKUP(H864, '쿼리1'!$A:$U, 20, 0)</f>
        <v>18750</v>
      </c>
      <c r="R864" s="2" t="s">
        <v>31</v>
      </c>
      <c r="S864" s="2" t="s">
        <v>31</v>
      </c>
      <c r="T864" s="2" t="s">
        <v>31</v>
      </c>
      <c r="U864" s="2" t="s">
        <v>31</v>
      </c>
      <c r="V864" s="3">
        <v>45583</v>
      </c>
      <c r="W864" s="3">
        <v>45586</v>
      </c>
      <c r="X864" s="6" t="str">
        <f>IFERROR(IF(W864-V864&gt;0, "+" &amp; (W864-V864), W864-V864), "X")</f>
        <v>+3</v>
      </c>
      <c r="Y864" s="3">
        <v>45588</v>
      </c>
      <c r="Z864" s="3">
        <v>45590</v>
      </c>
      <c r="AA864" s="6" t="str">
        <f t="shared" ref="AA864:AA870" si="769">IFERROR(IF(Z864-Y864&gt;0, "+" &amp; (Z864-Y864), Z864-Y864), "X")</f>
        <v>+2</v>
      </c>
      <c r="AB864" s="3">
        <v>45589</v>
      </c>
      <c r="AC864" s="3">
        <v>45617</v>
      </c>
      <c r="AD864" s="6" t="str">
        <f>IFERROR(IF(AC864-AB864&gt;0, "+" &amp; (AC864-AB864), AC864-AB864), "X")</f>
        <v>+28</v>
      </c>
      <c r="AE864" s="3">
        <v>45593</v>
      </c>
      <c r="AF864" s="3">
        <v>45595</v>
      </c>
      <c r="AG864" s="2" t="str">
        <f t="shared" si="767"/>
        <v>+2</v>
      </c>
      <c r="AH864" s="3">
        <v>45617</v>
      </c>
      <c r="AI864" s="3">
        <f t="shared" si="768"/>
        <v>45593</v>
      </c>
      <c r="AJ864" s="3"/>
      <c r="AK864" s="2">
        <f t="shared" si="747"/>
        <v>-24</v>
      </c>
      <c r="AL864" s="2" t="s">
        <v>5567</v>
      </c>
      <c r="AM864" s="2" t="str">
        <f t="shared" si="749"/>
        <v>생산완료(-24)</v>
      </c>
      <c r="AN864" s="9">
        <f t="shared" si="750"/>
        <v>45617</v>
      </c>
      <c r="AO864" s="9">
        <f t="shared" si="751"/>
        <v>45593</v>
      </c>
      <c r="AP864" s="9"/>
      <c r="AQ864" s="2">
        <f t="shared" si="760"/>
        <v>-24</v>
      </c>
      <c r="AR864" s="12">
        <f t="shared" si="752"/>
        <v>-24</v>
      </c>
      <c r="AS864" t="s">
        <v>5567</v>
      </c>
      <c r="AT864" t="str">
        <f t="shared" si="753"/>
        <v>생산완료(-24)</v>
      </c>
    </row>
    <row r="865" spans="2:46" x14ac:dyDescent="0.3">
      <c r="B865" s="2" t="s">
        <v>5424</v>
      </c>
      <c r="C865" s="7">
        <v>2</v>
      </c>
      <c r="D865" s="2"/>
      <c r="E865" s="2" t="s">
        <v>5418</v>
      </c>
      <c r="F865" s="2"/>
      <c r="G865" s="2" t="s">
        <v>5416</v>
      </c>
      <c r="H865" s="2" t="s">
        <v>4176</v>
      </c>
      <c r="I865" s="2" t="str">
        <f t="shared" si="742"/>
        <v>20241014-1000169335-인쇄</v>
      </c>
      <c r="J865" s="2" t="str">
        <f t="shared" si="743"/>
        <v>20241014-1000169335-합지</v>
      </c>
      <c r="K865" s="2" t="str">
        <f t="shared" si="744"/>
        <v>20241014-1000169335-분단</v>
      </c>
      <c r="L865" s="2" t="str">
        <f t="shared" si="745"/>
        <v>20241014-1000169335-제대</v>
      </c>
      <c r="M865" s="2" t="str">
        <f>VLOOKUP(H865, '쿼리1'!$A:$R, 17, 0)</f>
        <v>무지</v>
      </c>
      <c r="N865" s="2" t="str">
        <f>VLOOKUP(H865, '쿼리1'!$A:$P, 15, 0)</f>
        <v>증착70</v>
      </c>
      <c r="O865" s="2">
        <v>1000169335</v>
      </c>
      <c r="P865" s="2" t="str">
        <f>VLOOKUP(H865, '쿼리1'!$A:$R, 17, 0)</f>
        <v>무지</v>
      </c>
      <c r="Q865" s="4">
        <f>VLOOKUP(H865, '쿼리1'!$A:$U, 20, 0)</f>
        <v>24000</v>
      </c>
      <c r="R865" s="2" t="s">
        <v>5397</v>
      </c>
      <c r="S865" s="2" t="s">
        <v>31</v>
      </c>
      <c r="T865" s="2" t="s">
        <v>5397</v>
      </c>
      <c r="U865" s="2" t="s">
        <v>31</v>
      </c>
      <c r="V865" s="2" t="s">
        <v>5388</v>
      </c>
      <c r="W865" s="3" t="s">
        <v>5388</v>
      </c>
      <c r="X865" s="6" t="str">
        <f>IFERROR(W865-V865, "X")</f>
        <v>X</v>
      </c>
      <c r="Y865" s="3">
        <v>45587</v>
      </c>
      <c r="Z865" s="3">
        <v>45583</v>
      </c>
      <c r="AA865" s="6">
        <f t="shared" si="769"/>
        <v>-4</v>
      </c>
      <c r="AB865" s="3" t="s">
        <v>5388</v>
      </c>
      <c r="AC865" s="2" t="s">
        <v>5388</v>
      </c>
      <c r="AD865" s="6" t="str">
        <f>IFERROR(AC865-AB865, "X")</f>
        <v>X</v>
      </c>
      <c r="AE865" s="3">
        <v>45589</v>
      </c>
      <c r="AF865" s="3">
        <v>45587</v>
      </c>
      <c r="AG865" s="2">
        <f t="shared" si="767"/>
        <v>-2</v>
      </c>
      <c r="AH865" s="3">
        <v>45587</v>
      </c>
      <c r="AI865" s="3">
        <f t="shared" si="768"/>
        <v>45589</v>
      </c>
      <c r="AJ865" s="3"/>
      <c r="AK865" s="2" t="str">
        <f t="shared" si="747"/>
        <v>+2</v>
      </c>
      <c r="AL865" s="2" t="s">
        <v>5567</v>
      </c>
      <c r="AM865" s="2" t="str">
        <f t="shared" si="749"/>
        <v>생산완료(+2)</v>
      </c>
      <c r="AN865" s="9">
        <f t="shared" si="750"/>
        <v>45587</v>
      </c>
      <c r="AO865" s="9">
        <f t="shared" si="751"/>
        <v>45589</v>
      </c>
      <c r="AP865" s="9"/>
      <c r="AQ865" s="2">
        <f t="shared" si="760"/>
        <v>2</v>
      </c>
      <c r="AR865" s="12" t="str">
        <f t="shared" si="752"/>
        <v>+2</v>
      </c>
      <c r="AS865" t="s">
        <v>5567</v>
      </c>
      <c r="AT865" t="str">
        <f t="shared" si="753"/>
        <v>생산완료(+2)</v>
      </c>
    </row>
    <row r="866" spans="2:46" x14ac:dyDescent="0.3">
      <c r="B866" s="2" t="s">
        <v>5418</v>
      </c>
      <c r="C866" s="7">
        <v>-4</v>
      </c>
      <c r="D866" s="2"/>
      <c r="E866" s="2" t="s">
        <v>5405</v>
      </c>
      <c r="F866" s="2"/>
      <c r="G866" s="2" t="s">
        <v>5451</v>
      </c>
      <c r="H866" s="2" t="s">
        <v>1063</v>
      </c>
      <c r="I866" s="2" t="str">
        <f t="shared" si="742"/>
        <v>20241014-1117N0054-인쇄</v>
      </c>
      <c r="J866" s="2" t="str">
        <f t="shared" si="743"/>
        <v>20241014-1117N0054-합지</v>
      </c>
      <c r="K866" s="2" t="str">
        <f t="shared" si="744"/>
        <v>20241014-1117N0054-분단</v>
      </c>
      <c r="L866" s="2" t="str">
        <f t="shared" si="745"/>
        <v>20241014-1117N0054-제대</v>
      </c>
      <c r="M866" s="2" t="str">
        <f>VLOOKUP(H866, '쿼리1'!$A:$R, 17, 0)</f>
        <v>무지</v>
      </c>
      <c r="N866" s="2" t="str">
        <f>VLOOKUP(H866, '쿼리1'!$A:$P, 15, 0)</f>
        <v>나이론(옥텐)90</v>
      </c>
      <c r="O866" s="2" t="s">
        <v>5693</v>
      </c>
      <c r="P866" s="2" t="str">
        <f>VLOOKUP(H866, '쿼리1'!$A:$R, 17, 0)</f>
        <v>무지</v>
      </c>
      <c r="Q866" s="4">
        <f>VLOOKUP(H866, '쿼리1'!$A:$U, 20, 0)</f>
        <v>24000</v>
      </c>
      <c r="R866" s="2" t="s">
        <v>5397</v>
      </c>
      <c r="S866" s="2" t="s">
        <v>31</v>
      </c>
      <c r="T866" s="2" t="s">
        <v>5397</v>
      </c>
      <c r="U866" s="2" t="s">
        <v>31</v>
      </c>
      <c r="V866" s="2" t="s">
        <v>5388</v>
      </c>
      <c r="W866" s="3" t="s">
        <v>5388</v>
      </c>
      <c r="X866" s="6" t="str">
        <f>IFERROR(W866-V866, "X")</f>
        <v>X</v>
      </c>
      <c r="Y866" s="3">
        <v>45588</v>
      </c>
      <c r="Z866" s="3">
        <v>45587</v>
      </c>
      <c r="AA866" s="6">
        <f t="shared" si="769"/>
        <v>-1</v>
      </c>
      <c r="AB866" s="3" t="s">
        <v>5388</v>
      </c>
      <c r="AC866" s="2" t="s">
        <v>5388</v>
      </c>
      <c r="AD866" s="6" t="str">
        <f>IFERROR(AC866-AB866, "X")</f>
        <v>X</v>
      </c>
      <c r="AE866" s="3">
        <v>45590</v>
      </c>
      <c r="AF866" s="3">
        <v>45594</v>
      </c>
      <c r="AG866" s="2" t="str">
        <f t="shared" si="767"/>
        <v>+4</v>
      </c>
      <c r="AH866" s="3">
        <v>45594</v>
      </c>
      <c r="AI866" s="3">
        <f t="shared" si="768"/>
        <v>45590</v>
      </c>
      <c r="AJ866" s="3"/>
      <c r="AK866" s="2">
        <f t="shared" si="747"/>
        <v>-4</v>
      </c>
      <c r="AL866" s="2" t="s">
        <v>5567</v>
      </c>
      <c r="AM866" s="2" t="str">
        <f t="shared" si="749"/>
        <v>생산완료(-4)</v>
      </c>
      <c r="AN866" s="9">
        <f t="shared" si="750"/>
        <v>45623</v>
      </c>
      <c r="AO866" s="9">
        <f t="shared" si="751"/>
        <v>45625</v>
      </c>
      <c r="AP866" s="9"/>
      <c r="AQ866" s="2">
        <f t="shared" si="760"/>
        <v>2</v>
      </c>
      <c r="AR866" s="12" t="str">
        <f t="shared" si="752"/>
        <v>+2</v>
      </c>
      <c r="AS866" t="s">
        <v>5567</v>
      </c>
      <c r="AT866" t="str">
        <f t="shared" si="753"/>
        <v>생산완료(+2)</v>
      </c>
    </row>
    <row r="867" spans="2:46" x14ac:dyDescent="0.3">
      <c r="B867" s="2" t="s">
        <v>5406</v>
      </c>
      <c r="C867" s="7">
        <v>-5</v>
      </c>
      <c r="D867" s="2"/>
      <c r="E867" s="2" t="s">
        <v>5416</v>
      </c>
      <c r="F867" s="2"/>
      <c r="G867" s="2" t="s">
        <v>5421</v>
      </c>
      <c r="H867" s="2" t="s">
        <v>2179</v>
      </c>
      <c r="I867" s="2" t="str">
        <f t="shared" si="742"/>
        <v>20241014-1117N0055-인쇄</v>
      </c>
      <c r="J867" s="2" t="str">
        <f t="shared" si="743"/>
        <v>20241014-1117N0055-합지</v>
      </c>
      <c r="K867" s="2" t="str">
        <f t="shared" si="744"/>
        <v>20241014-1117N0055-분단</v>
      </c>
      <c r="L867" s="2" t="str">
        <f t="shared" si="745"/>
        <v>20241014-1117N0055-제대</v>
      </c>
      <c r="M867" s="2" t="str">
        <f>VLOOKUP(H867, '쿼리1'!$A:$R, 17, 0)</f>
        <v>무지</v>
      </c>
      <c r="N867" s="2" t="str">
        <f>VLOOKUP(H867, '쿼리1'!$A:$P, 15, 0)</f>
        <v>나이론(옥텐)100</v>
      </c>
      <c r="O867" s="2" t="s">
        <v>5683</v>
      </c>
      <c r="P867" s="2" t="str">
        <f>VLOOKUP(H867, '쿼리1'!$A:$R, 17, 0)</f>
        <v>무지</v>
      </c>
      <c r="Q867" s="4">
        <f>VLOOKUP(H867, '쿼리1'!$A:$U, 20, 0)</f>
        <v>40000</v>
      </c>
      <c r="R867" s="2" t="s">
        <v>5397</v>
      </c>
      <c r="S867" s="2" t="s">
        <v>31</v>
      </c>
      <c r="T867" s="2" t="s">
        <v>5397</v>
      </c>
      <c r="U867" s="2" t="s">
        <v>31</v>
      </c>
      <c r="V867" s="2" t="s">
        <v>5388</v>
      </c>
      <c r="W867" s="3" t="s">
        <v>5388</v>
      </c>
      <c r="X867" s="6" t="str">
        <f>IFERROR(W867-V867, "X")</f>
        <v>X</v>
      </c>
      <c r="Y867" s="3">
        <v>45588</v>
      </c>
      <c r="Z867" s="3">
        <v>45586</v>
      </c>
      <c r="AA867" s="6">
        <f t="shared" si="769"/>
        <v>-2</v>
      </c>
      <c r="AB867" s="3" t="s">
        <v>5388</v>
      </c>
      <c r="AC867" s="2" t="s">
        <v>5388</v>
      </c>
      <c r="AD867" s="6" t="str">
        <f>IFERROR(AC867-AB867, "X")</f>
        <v>X</v>
      </c>
      <c r="AE867" s="3">
        <v>45590</v>
      </c>
      <c r="AF867" s="3">
        <v>45595</v>
      </c>
      <c r="AG867" s="2" t="str">
        <f t="shared" si="767"/>
        <v>+5</v>
      </c>
      <c r="AH867" s="3">
        <v>45595</v>
      </c>
      <c r="AI867" s="3">
        <f t="shared" si="768"/>
        <v>45590</v>
      </c>
      <c r="AJ867" s="3"/>
      <c r="AK867" s="2">
        <f t="shared" si="747"/>
        <v>-5</v>
      </c>
      <c r="AL867" s="2" t="s">
        <v>5567</v>
      </c>
      <c r="AM867" s="2" t="str">
        <f t="shared" si="749"/>
        <v>생산완료(-5)</v>
      </c>
      <c r="AN867" s="9">
        <f t="shared" si="750"/>
        <v>45652</v>
      </c>
      <c r="AO867" s="9">
        <f t="shared" si="751"/>
        <v>45650</v>
      </c>
      <c r="AP867" s="9"/>
      <c r="AQ867" s="2">
        <f t="shared" si="760"/>
        <v>-2</v>
      </c>
      <c r="AR867" s="12">
        <f t="shared" si="752"/>
        <v>-2</v>
      </c>
      <c r="AS867" t="s">
        <v>5567</v>
      </c>
      <c r="AT867" t="str">
        <f t="shared" si="753"/>
        <v>생산완료(-2)</v>
      </c>
    </row>
    <row r="868" spans="2:46" x14ac:dyDescent="0.3">
      <c r="B868" s="2" t="s">
        <v>5418</v>
      </c>
      <c r="C868" s="7">
        <v>-4</v>
      </c>
      <c r="D868" s="2" t="s">
        <v>5432</v>
      </c>
      <c r="E868" s="2" t="s">
        <v>5424</v>
      </c>
      <c r="F868" s="2" t="s">
        <v>5451</v>
      </c>
      <c r="G868" s="2"/>
      <c r="H868" s="2" t="s">
        <v>5027</v>
      </c>
      <c r="I868" s="2" t="str">
        <f t="shared" si="742"/>
        <v>20241014-1217P0022-인쇄</v>
      </c>
      <c r="J868" s="2" t="str">
        <f t="shared" si="743"/>
        <v>20241014-1217P0022-합지</v>
      </c>
      <c r="K868" s="2" t="str">
        <f t="shared" si="744"/>
        <v>20241014-1217P0022-분단</v>
      </c>
      <c r="L868" s="2" t="str">
        <f t="shared" si="745"/>
        <v>20241014-1217P0022-제대</v>
      </c>
      <c r="M868" s="2" t="str">
        <f>VLOOKUP(H868, '쿼리1'!$A:$R, 17, 0)</f>
        <v>1도-오현태-THE JOKBAL</v>
      </c>
      <c r="N868" s="2" t="str">
        <f>VLOOKUP(H868, '쿼리1'!$A:$P, 15, 0)</f>
        <v>패트(PP홀드/냉동용)58</v>
      </c>
      <c r="O868" s="2" t="s">
        <v>5787</v>
      </c>
      <c r="P868" s="2" t="str">
        <f>VLOOKUP(H868, '쿼리1'!$A:$R, 17, 0)</f>
        <v>1도-오현태-THE JOKBAL</v>
      </c>
      <c r="Q868" s="4">
        <f>VLOOKUP(H868, '쿼리1'!$A:$U, 20, 0)</f>
        <v>120</v>
      </c>
      <c r="R868" s="2" t="s">
        <v>31</v>
      </c>
      <c r="S868" s="2" t="s">
        <v>31</v>
      </c>
      <c r="T868" s="2" t="s">
        <v>31</v>
      </c>
      <c r="U868" s="2" t="s">
        <v>5397</v>
      </c>
      <c r="V868" s="3">
        <v>45583</v>
      </c>
      <c r="W868" s="3">
        <v>45589</v>
      </c>
      <c r="X868" s="6" t="str">
        <f t="shared" ref="X868:X869" si="770">IFERROR(IF(W868-V868&gt;0, "+" &amp; (W868-V868), W868-V868), "X")</f>
        <v>+6</v>
      </c>
      <c r="Y868" s="3">
        <v>45588</v>
      </c>
      <c r="Z868" s="3">
        <v>45590</v>
      </c>
      <c r="AA868" s="6" t="str">
        <f t="shared" si="769"/>
        <v>+2</v>
      </c>
      <c r="AB868" s="3">
        <v>45589</v>
      </c>
      <c r="AC868" s="3">
        <v>45593</v>
      </c>
      <c r="AD868" s="6" t="str">
        <f t="shared" ref="AD868:AD869" si="771">IFERROR(IF(AC868-AB868&gt;0, "+" &amp; (AC868-AB868), AC868-AB868), "X")</f>
        <v>+4</v>
      </c>
      <c r="AE868" s="2" t="s">
        <v>5388</v>
      </c>
      <c r="AF868" s="2" t="s">
        <v>5388</v>
      </c>
      <c r="AG868" s="2" t="str">
        <f>IFERROR(AF868-AE868, "X")</f>
        <v>X</v>
      </c>
      <c r="AH868" s="3">
        <v>45593</v>
      </c>
      <c r="AI868" s="3">
        <f t="shared" ref="AI868:AI869" si="772">AB868</f>
        <v>45589</v>
      </c>
      <c r="AJ868" s="3"/>
      <c r="AK868" s="2">
        <f t="shared" si="747"/>
        <v>-4</v>
      </c>
      <c r="AL868" s="2" t="s">
        <v>5567</v>
      </c>
      <c r="AM868" s="2" t="str">
        <f t="shared" si="749"/>
        <v>생산완료(-4)</v>
      </c>
      <c r="AN868" s="9">
        <f t="shared" si="750"/>
        <v>45593</v>
      </c>
      <c r="AO868" s="9">
        <f t="shared" si="751"/>
        <v>45589</v>
      </c>
      <c r="AP868" s="9"/>
      <c r="AQ868" s="2">
        <f t="shared" si="760"/>
        <v>-4</v>
      </c>
      <c r="AR868" s="12">
        <f t="shared" si="752"/>
        <v>-4</v>
      </c>
      <c r="AS868" t="s">
        <v>5567</v>
      </c>
      <c r="AT868" t="str">
        <f t="shared" si="753"/>
        <v>생산완료(-4)</v>
      </c>
    </row>
    <row r="869" spans="2:46" x14ac:dyDescent="0.3">
      <c r="B869" s="2" t="s">
        <v>5412</v>
      </c>
      <c r="C869" s="7">
        <v>1</v>
      </c>
      <c r="D869" s="2" t="s">
        <v>5408</v>
      </c>
      <c r="E869" s="2" t="s">
        <v>5405</v>
      </c>
      <c r="F869" s="2" t="s">
        <v>5405</v>
      </c>
      <c r="G869" s="2"/>
      <c r="H869" s="2" t="s">
        <v>4677</v>
      </c>
      <c r="I869" s="2" t="str">
        <f t="shared" si="742"/>
        <v>20241014-1219P0196-인쇄</v>
      </c>
      <c r="J869" s="2" t="str">
        <f t="shared" si="743"/>
        <v>20241014-1219P0196-합지</v>
      </c>
      <c r="K869" s="2" t="str">
        <f t="shared" si="744"/>
        <v>20241014-1219P0196-분단</v>
      </c>
      <c r="L869" s="2" t="str">
        <f t="shared" si="745"/>
        <v>20241014-1219P0196-제대</v>
      </c>
      <c r="M869" s="2" t="str">
        <f>VLOOKUP(H869, '쿼리1'!$A:$R, 17, 0)</f>
        <v>2도-데일리쏘굿(삼방)자동롤</v>
      </c>
      <c r="N869" s="2" t="str">
        <f>VLOOKUP(H869, '쿼리1'!$A:$P, 15, 0)</f>
        <v>오씨피피(투명)60</v>
      </c>
      <c r="O869" s="2" t="s">
        <v>5788</v>
      </c>
      <c r="P869" s="2" t="str">
        <f>VLOOKUP(H869, '쿼리1'!$A:$R, 17, 0)</f>
        <v>2도-데일리쏘굿(삼방)자동롤</v>
      </c>
      <c r="Q869" s="4">
        <f>VLOOKUP(H869, '쿼리1'!$A:$U, 20, 0)</f>
        <v>12</v>
      </c>
      <c r="R869" s="2" t="s">
        <v>31</v>
      </c>
      <c r="S869" s="2" t="s">
        <v>31</v>
      </c>
      <c r="T869" s="2" t="s">
        <v>31</v>
      </c>
      <c r="U869" s="2" t="s">
        <v>5397</v>
      </c>
      <c r="V869" s="3">
        <v>45583</v>
      </c>
      <c r="W869" s="3">
        <v>45586</v>
      </c>
      <c r="X869" s="6" t="str">
        <f t="shared" si="770"/>
        <v>+3</v>
      </c>
      <c r="Y869" s="3">
        <v>45588</v>
      </c>
      <c r="Z869" s="3">
        <v>45587</v>
      </c>
      <c r="AA869" s="6">
        <f t="shared" si="769"/>
        <v>-1</v>
      </c>
      <c r="AB869" s="3">
        <v>45589</v>
      </c>
      <c r="AC869" s="3">
        <v>45588</v>
      </c>
      <c r="AD869" s="6">
        <f t="shared" si="771"/>
        <v>-1</v>
      </c>
      <c r="AE869" s="2" t="s">
        <v>5388</v>
      </c>
      <c r="AF869" s="2" t="s">
        <v>5388</v>
      </c>
      <c r="AG869" s="2" t="str">
        <f>IFERROR(AF869-AE869, "X")</f>
        <v>X</v>
      </c>
      <c r="AH869" s="3">
        <v>45588</v>
      </c>
      <c r="AI869" s="3">
        <f t="shared" si="772"/>
        <v>45589</v>
      </c>
      <c r="AJ869" s="3"/>
      <c r="AK869" s="2" t="str">
        <f t="shared" si="747"/>
        <v>+1</v>
      </c>
      <c r="AL869" s="2" t="s">
        <v>5567</v>
      </c>
      <c r="AM869" s="2" t="str">
        <f t="shared" si="749"/>
        <v>생산완료(+1)</v>
      </c>
      <c r="AN869" s="9">
        <f t="shared" si="750"/>
        <v>45588</v>
      </c>
      <c r="AO869" s="9">
        <f t="shared" si="751"/>
        <v>45589</v>
      </c>
      <c r="AP869" s="9"/>
      <c r="AQ869" s="2">
        <f t="shared" si="760"/>
        <v>1</v>
      </c>
      <c r="AR869" s="12" t="str">
        <f t="shared" si="752"/>
        <v>+1</v>
      </c>
      <c r="AS869" t="s">
        <v>5567</v>
      </c>
      <c r="AT869" t="str">
        <f t="shared" si="753"/>
        <v>생산완료(+1)</v>
      </c>
    </row>
    <row r="870" spans="2:46" x14ac:dyDescent="0.3">
      <c r="B870" s="2" t="s">
        <v>5430</v>
      </c>
      <c r="C870" s="7">
        <v>7</v>
      </c>
      <c r="D870" s="2"/>
      <c r="E870" s="2" t="s">
        <v>5406</v>
      </c>
      <c r="F870" s="2"/>
      <c r="G870" s="2" t="s">
        <v>5436</v>
      </c>
      <c r="H870" s="2" t="s">
        <v>1037</v>
      </c>
      <c r="I870" s="2" t="str">
        <f t="shared" si="742"/>
        <v>20241014-1619N0021-인쇄</v>
      </c>
      <c r="J870" s="2" t="str">
        <f t="shared" si="743"/>
        <v>20241014-1619N0021-합지</v>
      </c>
      <c r="K870" s="2" t="str">
        <f t="shared" si="744"/>
        <v>20241014-1619N0021-분단</v>
      </c>
      <c r="L870" s="2" t="str">
        <f t="shared" si="745"/>
        <v>20241014-1619N0021-제대</v>
      </c>
      <c r="M870" s="2" t="str">
        <f>VLOOKUP(H870, '쿼리1'!$A:$R, 17, 0)</f>
        <v>무지</v>
      </c>
      <c r="N870" s="2" t="str">
        <f>VLOOKUP(H870, '쿼리1'!$A:$P, 15, 0)</f>
        <v>나이론60</v>
      </c>
      <c r="O870" s="2" t="s">
        <v>5789</v>
      </c>
      <c r="P870" s="2" t="str">
        <f>VLOOKUP(H870, '쿼리1'!$A:$R, 17, 0)</f>
        <v>무지</v>
      </c>
      <c r="Q870" s="4">
        <f>VLOOKUP(H870, '쿼리1'!$A:$U, 20, 0)</f>
        <v>20000</v>
      </c>
      <c r="R870" s="2" t="s">
        <v>5397</v>
      </c>
      <c r="S870" s="2" t="s">
        <v>31</v>
      </c>
      <c r="T870" s="2" t="s">
        <v>5397</v>
      </c>
      <c r="U870" s="2" t="s">
        <v>31</v>
      </c>
      <c r="V870" s="2" t="s">
        <v>5388</v>
      </c>
      <c r="W870" s="3" t="s">
        <v>5388</v>
      </c>
      <c r="X870" s="6" t="str">
        <f t="shared" ref="X870:X876" si="773">IFERROR(W870-V870, "X")</f>
        <v>X</v>
      </c>
      <c r="Y870" s="3">
        <v>45588</v>
      </c>
      <c r="Z870" s="3">
        <v>45583</v>
      </c>
      <c r="AA870" s="6">
        <f t="shared" si="769"/>
        <v>-5</v>
      </c>
      <c r="AB870" s="3" t="s">
        <v>5388</v>
      </c>
      <c r="AC870" s="2" t="s">
        <v>5388</v>
      </c>
      <c r="AD870" s="6" t="str">
        <f t="shared" ref="AD870:AD883" si="774">IFERROR(AC870-AB870, "X")</f>
        <v>X</v>
      </c>
      <c r="AE870" s="3">
        <v>45590</v>
      </c>
      <c r="AF870" s="3">
        <v>45583</v>
      </c>
      <c r="AG870" s="2">
        <f t="shared" ref="AG870:AG873" si="775">IFERROR(IF(AF870-AE870&gt;0, "+" &amp; (AF870-AE870), AF870-AE870), "X")</f>
        <v>-7</v>
      </c>
      <c r="AH870" s="3">
        <v>45583</v>
      </c>
      <c r="AI870" s="3">
        <f t="shared" ref="AI870:AI873" si="776">AE870</f>
        <v>45590</v>
      </c>
      <c r="AJ870" s="3"/>
      <c r="AK870" s="2" t="str">
        <f t="shared" si="747"/>
        <v>+7</v>
      </c>
      <c r="AL870" s="2" t="s">
        <v>5567</v>
      </c>
      <c r="AM870" s="2" t="str">
        <f t="shared" si="749"/>
        <v>생산완료(+7)</v>
      </c>
      <c r="AN870" s="9">
        <f t="shared" si="750"/>
        <v>45583</v>
      </c>
      <c r="AO870" s="9">
        <f t="shared" si="751"/>
        <v>45590</v>
      </c>
      <c r="AP870" s="9"/>
      <c r="AQ870" s="2">
        <f t="shared" si="760"/>
        <v>7</v>
      </c>
      <c r="AR870" s="12" t="str">
        <f t="shared" si="752"/>
        <v>+7</v>
      </c>
      <c r="AS870" t="s">
        <v>5567</v>
      </c>
      <c r="AT870" t="str">
        <f t="shared" si="753"/>
        <v>생산완료(+7)</v>
      </c>
    </row>
    <row r="871" spans="2:46" x14ac:dyDescent="0.3">
      <c r="B871" s="2" t="s">
        <v>5405</v>
      </c>
      <c r="C871" s="7">
        <v>-1</v>
      </c>
      <c r="D871" s="2"/>
      <c r="E871" s="2"/>
      <c r="F871" s="2"/>
      <c r="G871" s="2" t="s">
        <v>5412</v>
      </c>
      <c r="H871" s="2" t="s">
        <v>231</v>
      </c>
      <c r="I871" s="2" t="str">
        <f t="shared" si="742"/>
        <v>20241014-2000141054-인쇄</v>
      </c>
      <c r="J871" s="2" t="str">
        <f t="shared" si="743"/>
        <v>20241014-2000141054-합지</v>
      </c>
      <c r="K871" s="2" t="str">
        <f t="shared" si="744"/>
        <v>20241014-2000141054-분단</v>
      </c>
      <c r="L871" s="2" t="str">
        <f t="shared" si="745"/>
        <v>20241014-2000141054-제대</v>
      </c>
      <c r="M871" s="2" t="str">
        <f>VLOOKUP(H871, '쿼리1'!$A:$R, 17, 0)</f>
        <v>무지</v>
      </c>
      <c r="N871" s="2" t="str">
        <f>VLOOKUP(H871, '쿼리1'!$A:$P, 15, 0)</f>
        <v>PP튜브(투명)90</v>
      </c>
      <c r="O871" s="2">
        <v>2000141054</v>
      </c>
      <c r="P871" s="2" t="str">
        <f>VLOOKUP(H871, '쿼리1'!$A:$R, 17, 0)</f>
        <v>무지</v>
      </c>
      <c r="Q871" s="4">
        <f>VLOOKUP(H871, '쿼리1'!$A:$U, 20, 0)</f>
        <v>10000</v>
      </c>
      <c r="R871" s="2" t="s">
        <v>5397</v>
      </c>
      <c r="S871" s="2" t="s">
        <v>5397</v>
      </c>
      <c r="T871" s="2" t="s">
        <v>5397</v>
      </c>
      <c r="U871" s="2" t="s">
        <v>31</v>
      </c>
      <c r="V871" s="2" t="s">
        <v>5388</v>
      </c>
      <c r="W871" s="2" t="s">
        <v>5388</v>
      </c>
      <c r="X871" s="6" t="str">
        <f t="shared" si="773"/>
        <v>X</v>
      </c>
      <c r="Y871" s="2" t="s">
        <v>5388</v>
      </c>
      <c r="Z871" s="3" t="s">
        <v>5388</v>
      </c>
      <c r="AA871" s="6" t="str">
        <f t="shared" ref="AA871:AA879" si="777">IFERROR(Z871-Y871, "X")</f>
        <v>X</v>
      </c>
      <c r="AB871" s="3" t="s">
        <v>5388</v>
      </c>
      <c r="AC871" s="2" t="s">
        <v>5388</v>
      </c>
      <c r="AD871" s="6" t="str">
        <f t="shared" si="774"/>
        <v>X</v>
      </c>
      <c r="AE871" s="3">
        <v>45581</v>
      </c>
      <c r="AF871" s="3">
        <v>45582</v>
      </c>
      <c r="AG871" s="2" t="str">
        <f t="shared" si="775"/>
        <v>+1</v>
      </c>
      <c r="AH871" s="3">
        <v>45582</v>
      </c>
      <c r="AI871" s="3">
        <f t="shared" si="776"/>
        <v>45581</v>
      </c>
      <c r="AJ871" s="3"/>
      <c r="AK871" s="2">
        <f t="shared" si="747"/>
        <v>-1</v>
      </c>
      <c r="AL871" s="2" t="s">
        <v>5567</v>
      </c>
      <c r="AM871" s="2" t="str">
        <f t="shared" si="749"/>
        <v>생산완료(-1)</v>
      </c>
      <c r="AN871" s="9">
        <f t="shared" si="750"/>
        <v>45582</v>
      </c>
      <c r="AO871" s="9">
        <f t="shared" si="751"/>
        <v>45581</v>
      </c>
      <c r="AP871" s="9"/>
      <c r="AQ871" s="2">
        <f t="shared" si="760"/>
        <v>-1</v>
      </c>
      <c r="AR871" s="12">
        <f t="shared" si="752"/>
        <v>-1</v>
      </c>
      <c r="AS871" t="s">
        <v>5567</v>
      </c>
      <c r="AT871" t="str">
        <f t="shared" si="753"/>
        <v>생산완료(-1)</v>
      </c>
    </row>
    <row r="872" spans="2:46" x14ac:dyDescent="0.3">
      <c r="B872" s="2" t="s">
        <v>5409</v>
      </c>
      <c r="C872" s="7">
        <v>0</v>
      </c>
      <c r="D872" s="2"/>
      <c r="E872" s="2"/>
      <c r="F872" s="2"/>
      <c r="G872" s="2" t="s">
        <v>5409</v>
      </c>
      <c r="H872" s="2" t="s">
        <v>630</v>
      </c>
      <c r="I872" s="2" t="str">
        <f t="shared" si="742"/>
        <v>20241014-2000152174-인쇄</v>
      </c>
      <c r="J872" s="2" t="str">
        <f t="shared" si="743"/>
        <v>20241014-2000152174-합지</v>
      </c>
      <c r="K872" s="2" t="str">
        <f t="shared" si="744"/>
        <v>20241014-2000152174-분단</v>
      </c>
      <c r="L872" s="2" t="str">
        <f t="shared" si="745"/>
        <v>20241014-2000152174-제대</v>
      </c>
      <c r="M872" s="2" t="str">
        <f>VLOOKUP(H872, '쿼리1'!$A:$R, 17, 0)</f>
        <v>무지(NBB 딜리버리)-두께변경</v>
      </c>
      <c r="N872" s="2" t="str">
        <f>VLOOKUP(H872, '쿼리1'!$A:$P, 15, 0)</f>
        <v>PE튜브(투명)25</v>
      </c>
      <c r="O872" s="2">
        <v>2000152174</v>
      </c>
      <c r="P872" s="2" t="str">
        <f>VLOOKUP(H872, '쿼리1'!$A:$R, 17, 0)</f>
        <v>무지(NBB 딜리버리)-두께변경</v>
      </c>
      <c r="Q872" s="4">
        <f>VLOOKUP(H872, '쿼리1'!$A:$U, 20, 0)</f>
        <v>100000</v>
      </c>
      <c r="R872" s="2" t="s">
        <v>5397</v>
      </c>
      <c r="S872" s="2" t="s">
        <v>5397</v>
      </c>
      <c r="T872" s="2" t="s">
        <v>5397</v>
      </c>
      <c r="U872" s="2" t="s">
        <v>31</v>
      </c>
      <c r="V872" s="2" t="s">
        <v>5388</v>
      </c>
      <c r="W872" s="2" t="s">
        <v>5388</v>
      </c>
      <c r="X872" s="6" t="str">
        <f t="shared" si="773"/>
        <v>X</v>
      </c>
      <c r="Y872" s="2" t="s">
        <v>5388</v>
      </c>
      <c r="Z872" s="3" t="s">
        <v>5388</v>
      </c>
      <c r="AA872" s="6" t="str">
        <f t="shared" si="777"/>
        <v>X</v>
      </c>
      <c r="AB872" s="3" t="s">
        <v>5388</v>
      </c>
      <c r="AC872" s="2" t="s">
        <v>5388</v>
      </c>
      <c r="AD872" s="6" t="str">
        <f t="shared" si="774"/>
        <v>X</v>
      </c>
      <c r="AE872" s="3">
        <v>45588</v>
      </c>
      <c r="AF872" s="3">
        <v>45588</v>
      </c>
      <c r="AG872" s="2">
        <f t="shared" si="775"/>
        <v>0</v>
      </c>
      <c r="AH872" s="3">
        <v>45588</v>
      </c>
      <c r="AI872" s="3">
        <f t="shared" si="776"/>
        <v>45588</v>
      </c>
      <c r="AJ872" s="3"/>
      <c r="AK872" s="2">
        <f t="shared" si="747"/>
        <v>0</v>
      </c>
      <c r="AL872" s="2" t="s">
        <v>5567</v>
      </c>
      <c r="AM872" s="2" t="str">
        <f t="shared" si="749"/>
        <v>생산완료(0)</v>
      </c>
      <c r="AN872" s="9">
        <f t="shared" si="750"/>
        <v>45608</v>
      </c>
      <c r="AO872" s="9">
        <f t="shared" si="751"/>
        <v>45609</v>
      </c>
      <c r="AP872" s="9"/>
      <c r="AQ872" s="2">
        <f t="shared" si="760"/>
        <v>1</v>
      </c>
      <c r="AR872" s="12" t="str">
        <f t="shared" si="752"/>
        <v>+1</v>
      </c>
      <c r="AS872" t="s">
        <v>5567</v>
      </c>
      <c r="AT872" t="str">
        <f t="shared" si="753"/>
        <v>생산완료(+1)</v>
      </c>
    </row>
    <row r="873" spans="2:46" x14ac:dyDescent="0.3">
      <c r="B873" s="2" t="s">
        <v>5409</v>
      </c>
      <c r="C873" s="7">
        <v>0</v>
      </c>
      <c r="D873" s="2"/>
      <c r="E873" s="2"/>
      <c r="F873" s="2"/>
      <c r="G873" s="2" t="s">
        <v>5409</v>
      </c>
      <c r="H873" s="2" t="s">
        <v>1135</v>
      </c>
      <c r="I873" s="2" t="str">
        <f t="shared" si="742"/>
        <v>20241014-2000163368-인쇄</v>
      </c>
      <c r="J873" s="2" t="str">
        <f t="shared" si="743"/>
        <v>20241014-2000163368-합지</v>
      </c>
      <c r="K873" s="2" t="str">
        <f t="shared" si="744"/>
        <v>20241014-2000163368-분단</v>
      </c>
      <c r="L873" s="2" t="str">
        <f t="shared" si="745"/>
        <v>20241014-2000163368-제대</v>
      </c>
      <c r="M873" s="2" t="str">
        <f>VLOOKUP(H873, '쿼리1'!$A:$R, 17, 0)</f>
        <v>무지(브리오쉬덮지)</v>
      </c>
      <c r="N873" s="2" t="str">
        <f>VLOOKUP(H873, '쿼리1'!$A:$P, 15, 0)</f>
        <v>OPP40</v>
      </c>
      <c r="O873" s="2">
        <v>2000163368</v>
      </c>
      <c r="P873" s="2" t="str">
        <f>VLOOKUP(H873, '쿼리1'!$A:$R, 17, 0)</f>
        <v>무지(브리오쉬덮지)</v>
      </c>
      <c r="Q873" s="4">
        <f>VLOOKUP(H873, '쿼리1'!$A:$U, 20, 0)</f>
        <v>311111</v>
      </c>
      <c r="R873" s="2" t="s">
        <v>5397</v>
      </c>
      <c r="S873" s="2" t="s">
        <v>5397</v>
      </c>
      <c r="T873" s="2" t="s">
        <v>5397</v>
      </c>
      <c r="U873" s="2" t="s">
        <v>31</v>
      </c>
      <c r="V873" s="2" t="s">
        <v>5388</v>
      </c>
      <c r="W873" s="2" t="s">
        <v>5388</v>
      </c>
      <c r="X873" s="6" t="str">
        <f t="shared" si="773"/>
        <v>X</v>
      </c>
      <c r="Y873" s="2" t="s">
        <v>5388</v>
      </c>
      <c r="Z873" s="3" t="s">
        <v>5388</v>
      </c>
      <c r="AA873" s="6" t="str">
        <f t="shared" si="777"/>
        <v>X</v>
      </c>
      <c r="AB873" s="3" t="s">
        <v>5388</v>
      </c>
      <c r="AC873" s="2" t="s">
        <v>5388</v>
      </c>
      <c r="AD873" s="6" t="str">
        <f t="shared" si="774"/>
        <v>X</v>
      </c>
      <c r="AE873" s="3">
        <v>45581</v>
      </c>
      <c r="AF873" s="3">
        <v>45581</v>
      </c>
      <c r="AG873" s="2">
        <f t="shared" si="775"/>
        <v>0</v>
      </c>
      <c r="AH873" s="3">
        <v>45581</v>
      </c>
      <c r="AI873" s="3">
        <f t="shared" si="776"/>
        <v>45581</v>
      </c>
      <c r="AJ873" s="3"/>
      <c r="AK873" s="2">
        <f t="shared" si="747"/>
        <v>0</v>
      </c>
      <c r="AL873" s="2" t="s">
        <v>5567</v>
      </c>
      <c r="AM873" s="2" t="str">
        <f t="shared" si="749"/>
        <v>생산완료(0)</v>
      </c>
      <c r="AN873" s="9">
        <f t="shared" si="750"/>
        <v>45602</v>
      </c>
      <c r="AO873" s="9">
        <f t="shared" si="751"/>
        <v>45602</v>
      </c>
      <c r="AP873" s="9"/>
      <c r="AQ873" s="2">
        <f t="shared" si="760"/>
        <v>0</v>
      </c>
      <c r="AR873" s="12">
        <f t="shared" si="752"/>
        <v>0</v>
      </c>
      <c r="AS873" t="s">
        <v>5567</v>
      </c>
      <c r="AT873" t="str">
        <f t="shared" si="753"/>
        <v>생산완료(0)</v>
      </c>
    </row>
    <row r="874" spans="2:46" x14ac:dyDescent="0.3">
      <c r="B874" s="2" t="s">
        <v>5647</v>
      </c>
      <c r="C874" s="8">
        <v>-41</v>
      </c>
      <c r="D874" s="2"/>
      <c r="E874" s="2"/>
      <c r="F874" s="2"/>
      <c r="G874" s="2"/>
      <c r="H874" s="2" t="s">
        <v>5178</v>
      </c>
      <c r="I874" s="2" t="str">
        <f t="shared" si="742"/>
        <v>20241014-2000166437-인쇄</v>
      </c>
      <c r="J874" s="2" t="str">
        <f t="shared" si="743"/>
        <v>20241014-2000166437-합지</v>
      </c>
      <c r="K874" s="2" t="str">
        <f t="shared" si="744"/>
        <v>20241014-2000166437-분단</v>
      </c>
      <c r="L874" s="2" t="str">
        <f t="shared" si="745"/>
        <v>20241014-2000166437-제대</v>
      </c>
      <c r="M874" s="2" t="str">
        <f>VLOOKUP(H874, '쿼리1'!$A:$R, 17, 0)</f>
        <v>무지(유색-냉동포장비닐)</v>
      </c>
      <c r="N874" s="2" t="str">
        <f>VLOOKUP(H874, '쿼리1'!$A:$P, 15, 0)</f>
        <v>PE튜브(청색)35</v>
      </c>
      <c r="O874" s="2">
        <v>2000166437</v>
      </c>
      <c r="P874" s="2" t="str">
        <f>VLOOKUP(H874, '쿼리1'!$A:$R, 17, 0)</f>
        <v>무지(유색-냉동포장비닐)</v>
      </c>
      <c r="Q874" s="4">
        <f>VLOOKUP(H874, '쿼리1'!$A:$U, 20, 0)</f>
        <v>10000</v>
      </c>
      <c r="R874" s="2" t="s">
        <v>5397</v>
      </c>
      <c r="S874" s="2" t="s">
        <v>5397</v>
      </c>
      <c r="T874" s="2" t="s">
        <v>5397</v>
      </c>
      <c r="U874" s="2" t="s">
        <v>5397</v>
      </c>
      <c r="V874" s="2" t="s">
        <v>5388</v>
      </c>
      <c r="W874" s="2" t="s">
        <v>5388</v>
      </c>
      <c r="X874" s="6" t="str">
        <f t="shared" si="773"/>
        <v>X</v>
      </c>
      <c r="Y874" s="2" t="s">
        <v>5388</v>
      </c>
      <c r="Z874" s="2" t="s">
        <v>5388</v>
      </c>
      <c r="AA874" s="6" t="str">
        <f t="shared" si="777"/>
        <v>X</v>
      </c>
      <c r="AB874" s="2" t="s">
        <v>5388</v>
      </c>
      <c r="AC874" s="2" t="s">
        <v>5388</v>
      </c>
      <c r="AD874" s="6" t="str">
        <f t="shared" si="774"/>
        <v>X</v>
      </c>
      <c r="AE874" s="2" t="s">
        <v>5388</v>
      </c>
      <c r="AF874" s="2" t="s">
        <v>5388</v>
      </c>
      <c r="AG874" s="2" t="str">
        <f>IFERROR(AF874-AE874, "X")</f>
        <v>X</v>
      </c>
      <c r="AH874" s="2" t="s">
        <v>5388</v>
      </c>
      <c r="AI874" s="3">
        <v>45615</v>
      </c>
      <c r="AJ874" s="3">
        <f ca="1">TODAY()</f>
        <v>45656</v>
      </c>
      <c r="AK874" s="2">
        <f t="shared" si="747"/>
        <v>-41</v>
      </c>
      <c r="AL874" s="2" t="str">
        <f>IF(C874&lt;0, "진행중", "지연")</f>
        <v>진행중</v>
      </c>
      <c r="AM874" s="2" t="str">
        <f t="shared" si="749"/>
        <v>진행중(-41)</v>
      </c>
      <c r="AN874" s="9">
        <f t="shared" si="750"/>
        <v>0</v>
      </c>
      <c r="AO874" s="9">
        <f t="shared" si="751"/>
        <v>45615</v>
      </c>
      <c r="AP874" s="9">
        <f ca="1">TODAY()</f>
        <v>45656</v>
      </c>
      <c r="AQ874" s="6">
        <f ca="1">AO874-AP874</f>
        <v>-41</v>
      </c>
      <c r="AR874" s="12">
        <f t="shared" ca="1" si="752"/>
        <v>-41</v>
      </c>
      <c r="AS874" t="str">
        <f ca="1">IF(AQ874&lt;0, "진행중", "지연")</f>
        <v>진행중</v>
      </c>
      <c r="AT874" t="str">
        <f t="shared" ca="1" si="753"/>
        <v>진행중(-41)</v>
      </c>
    </row>
    <row r="875" spans="2:46" x14ac:dyDescent="0.3">
      <c r="B875" s="2" t="s">
        <v>5416</v>
      </c>
      <c r="C875" s="7">
        <v>-2</v>
      </c>
      <c r="D875" s="2"/>
      <c r="E875" s="2"/>
      <c r="F875" s="2"/>
      <c r="G875" s="2" t="s">
        <v>5424</v>
      </c>
      <c r="H875" s="2" t="s">
        <v>1241</v>
      </c>
      <c r="I875" s="2" t="str">
        <f t="shared" si="742"/>
        <v>20241014-210346-인쇄</v>
      </c>
      <c r="J875" s="2" t="str">
        <f t="shared" si="743"/>
        <v>20241014-210346-합지</v>
      </c>
      <c r="K875" s="2" t="str">
        <f t="shared" si="744"/>
        <v>20241014-210346-분단</v>
      </c>
      <c r="L875" s="2" t="str">
        <f t="shared" si="745"/>
        <v>20241014-210346-제대</v>
      </c>
      <c r="M875" s="2" t="str">
        <f>VLOOKUP(H875, '쿼리1'!$A:$R, 17, 0)</f>
        <v>무지</v>
      </c>
      <c r="N875" s="2" t="str">
        <f>VLOOKUP(H875, '쿼리1'!$A:$P, 15, 0)</f>
        <v>OPP(투명)40</v>
      </c>
      <c r="O875" s="2">
        <v>210346</v>
      </c>
      <c r="P875" s="2" t="str">
        <f>VLOOKUP(H875, '쿼리1'!$A:$R, 17, 0)</f>
        <v>무지</v>
      </c>
      <c r="Q875" s="4">
        <f>VLOOKUP(H875, '쿼리1'!$A:$U, 20, 0)</f>
        <v>13793</v>
      </c>
      <c r="R875" s="2" t="s">
        <v>5397</v>
      </c>
      <c r="S875" s="2" t="s">
        <v>5397</v>
      </c>
      <c r="T875" s="2" t="s">
        <v>5397</v>
      </c>
      <c r="U875" s="2" t="s">
        <v>31</v>
      </c>
      <c r="V875" s="2" t="s">
        <v>5388</v>
      </c>
      <c r="W875" s="2" t="s">
        <v>5388</v>
      </c>
      <c r="X875" s="6" t="str">
        <f t="shared" si="773"/>
        <v>X</v>
      </c>
      <c r="Y875" s="2" t="s">
        <v>5388</v>
      </c>
      <c r="Z875" s="3" t="s">
        <v>5388</v>
      </c>
      <c r="AA875" s="6" t="str">
        <f t="shared" si="777"/>
        <v>X</v>
      </c>
      <c r="AB875" s="3" t="s">
        <v>5388</v>
      </c>
      <c r="AC875" s="2" t="s">
        <v>5388</v>
      </c>
      <c r="AD875" s="6" t="str">
        <f t="shared" si="774"/>
        <v>X</v>
      </c>
      <c r="AE875" s="3">
        <v>45581</v>
      </c>
      <c r="AF875" s="3">
        <v>45583</v>
      </c>
      <c r="AG875" s="2" t="str">
        <f t="shared" ref="AG875:AG885" si="778">IFERROR(IF(AF875-AE875&gt;0, "+" &amp; (AF875-AE875), AF875-AE875), "X")</f>
        <v>+2</v>
      </c>
      <c r="AH875" s="3">
        <v>45583</v>
      </c>
      <c r="AI875" s="3">
        <f t="shared" ref="AI875:AI885" si="779">AE875</f>
        <v>45581</v>
      </c>
      <c r="AJ875" s="3"/>
      <c r="AK875" s="2">
        <f t="shared" si="747"/>
        <v>-2</v>
      </c>
      <c r="AL875" s="2" t="s">
        <v>5567</v>
      </c>
      <c r="AM875" s="2" t="str">
        <f t="shared" si="749"/>
        <v>생산완료(-2)</v>
      </c>
      <c r="AN875" s="9">
        <f t="shared" si="750"/>
        <v>45649</v>
      </c>
      <c r="AO875" s="9">
        <f t="shared" si="751"/>
        <v>45645</v>
      </c>
      <c r="AP875" s="9"/>
      <c r="AQ875" s="2">
        <f t="shared" ref="AQ875:AQ921" si="780">AO875-AN875</f>
        <v>-4</v>
      </c>
      <c r="AR875" s="12">
        <f t="shared" si="752"/>
        <v>-4</v>
      </c>
      <c r="AS875" t="s">
        <v>5567</v>
      </c>
      <c r="AT875" t="str">
        <f t="shared" si="753"/>
        <v>생산완료(-4)</v>
      </c>
    </row>
    <row r="876" spans="2:46" x14ac:dyDescent="0.3">
      <c r="B876" s="2" t="s">
        <v>5409</v>
      </c>
      <c r="C876" s="7">
        <v>0</v>
      </c>
      <c r="D876" s="2"/>
      <c r="E876" s="2"/>
      <c r="F876" s="2"/>
      <c r="G876" s="2" t="s">
        <v>5409</v>
      </c>
      <c r="H876" s="2" t="s">
        <v>2762</v>
      </c>
      <c r="I876" s="2" t="str">
        <f t="shared" si="742"/>
        <v>20241014-21160037-인쇄</v>
      </c>
      <c r="J876" s="2" t="str">
        <f t="shared" si="743"/>
        <v>20241014-21160037-합지</v>
      </c>
      <c r="K876" s="2" t="str">
        <f t="shared" si="744"/>
        <v>20241014-21160037-분단</v>
      </c>
      <c r="L876" s="2" t="str">
        <f t="shared" si="745"/>
        <v>20241014-21160037-제대</v>
      </c>
      <c r="M876" s="2" t="str">
        <f>VLOOKUP(H876, '쿼리1'!$A:$R, 17, 0)</f>
        <v>무지</v>
      </c>
      <c r="N876" s="2" t="str">
        <f>VLOOKUP(H876, '쿼리1'!$A:$P, 15, 0)</f>
        <v>PE튜브(투명)60</v>
      </c>
      <c r="O876" s="2">
        <v>21160037</v>
      </c>
      <c r="P876" s="2" t="str">
        <f>VLOOKUP(H876, '쿼리1'!$A:$R, 17, 0)</f>
        <v>무지</v>
      </c>
      <c r="Q876" s="4">
        <f>VLOOKUP(H876, '쿼리1'!$A:$U, 20, 0)</f>
        <v>40000</v>
      </c>
      <c r="R876" s="2" t="s">
        <v>5397</v>
      </c>
      <c r="S876" s="2" t="s">
        <v>5397</v>
      </c>
      <c r="T876" s="2" t="s">
        <v>5397</v>
      </c>
      <c r="U876" s="2" t="s">
        <v>31</v>
      </c>
      <c r="V876" s="2" t="s">
        <v>5388</v>
      </c>
      <c r="W876" s="2" t="s">
        <v>5388</v>
      </c>
      <c r="X876" s="6" t="str">
        <f t="shared" si="773"/>
        <v>X</v>
      </c>
      <c r="Y876" s="2" t="s">
        <v>5388</v>
      </c>
      <c r="Z876" s="3" t="s">
        <v>5388</v>
      </c>
      <c r="AA876" s="6" t="str">
        <f t="shared" si="777"/>
        <v>X</v>
      </c>
      <c r="AB876" s="3" t="s">
        <v>5388</v>
      </c>
      <c r="AC876" s="2" t="s">
        <v>5388</v>
      </c>
      <c r="AD876" s="6" t="str">
        <f t="shared" si="774"/>
        <v>X</v>
      </c>
      <c r="AE876" s="3">
        <v>45582</v>
      </c>
      <c r="AF876" s="3">
        <v>45582</v>
      </c>
      <c r="AG876" s="2">
        <f t="shared" si="778"/>
        <v>0</v>
      </c>
      <c r="AH876" s="3">
        <v>45582</v>
      </c>
      <c r="AI876" s="3">
        <f t="shared" si="779"/>
        <v>45582</v>
      </c>
      <c r="AJ876" s="3"/>
      <c r="AK876" s="2">
        <f t="shared" si="747"/>
        <v>0</v>
      </c>
      <c r="AL876" s="2" t="s">
        <v>5567</v>
      </c>
      <c r="AM876" s="2" t="str">
        <f t="shared" si="749"/>
        <v>생산완료(0)</v>
      </c>
      <c r="AN876" s="9">
        <f t="shared" si="750"/>
        <v>45611</v>
      </c>
      <c r="AO876" s="9">
        <f t="shared" si="751"/>
        <v>45611</v>
      </c>
      <c r="AP876" s="9"/>
      <c r="AQ876" s="2">
        <f t="shared" si="780"/>
        <v>0</v>
      </c>
      <c r="AR876" s="12">
        <f t="shared" si="752"/>
        <v>0</v>
      </c>
      <c r="AS876" t="s">
        <v>5567</v>
      </c>
      <c r="AT876" t="str">
        <f t="shared" si="753"/>
        <v>생산완료(0)</v>
      </c>
    </row>
    <row r="877" spans="2:46" x14ac:dyDescent="0.3">
      <c r="B877" s="2" t="s">
        <v>5424</v>
      </c>
      <c r="C877" s="7">
        <v>2</v>
      </c>
      <c r="D877" s="2" t="s">
        <v>5416</v>
      </c>
      <c r="E877" s="2"/>
      <c r="F877" s="2"/>
      <c r="G877" s="2" t="s">
        <v>5416</v>
      </c>
      <c r="H877" s="2" t="s">
        <v>2042</v>
      </c>
      <c r="I877" s="2" t="str">
        <f t="shared" si="742"/>
        <v>20241014-2117P0185-인쇄</v>
      </c>
      <c r="J877" s="2" t="str">
        <f t="shared" si="743"/>
        <v>20241014-2117P0185-합지</v>
      </c>
      <c r="K877" s="2" t="str">
        <f t="shared" si="744"/>
        <v>20241014-2117P0185-분단</v>
      </c>
      <c r="L877" s="2" t="str">
        <f t="shared" si="745"/>
        <v>20241014-2117P0185-제대</v>
      </c>
      <c r="M877" s="2" t="str">
        <f>VLOOKUP(H877, '쿼리1'!$A:$R, 17, 0)</f>
        <v>1도(백색분리배출)-삼성웰스토리 베이커리(150)</v>
      </c>
      <c r="N877" s="2" t="str">
        <f>VLOOKUP(H877, '쿼리1'!$A:$P, 15, 0)</f>
        <v>OPP(투명)30</v>
      </c>
      <c r="O877" s="2" t="s">
        <v>5758</v>
      </c>
      <c r="P877" s="2" t="str">
        <f>VLOOKUP(H877, '쿼리1'!$A:$R, 17, 0)</f>
        <v>1도(백색분리배출)-삼성웰스토리 베이커리(150)</v>
      </c>
      <c r="Q877" s="4">
        <f>VLOOKUP(H877, '쿼리1'!$A:$U, 20, 0)</f>
        <v>100000</v>
      </c>
      <c r="R877" s="2" t="s">
        <v>31</v>
      </c>
      <c r="S877" s="2" t="s">
        <v>5397</v>
      </c>
      <c r="T877" s="2" t="s">
        <v>5397</v>
      </c>
      <c r="U877" s="2" t="s">
        <v>31</v>
      </c>
      <c r="V877" s="3">
        <v>45583</v>
      </c>
      <c r="W877" s="3">
        <v>45581</v>
      </c>
      <c r="X877" s="6">
        <f>IFERROR(IF(W877-V877&gt;0, "+" &amp; (W877-V877), W877-V877), "X")</f>
        <v>-2</v>
      </c>
      <c r="Y877" s="2" t="s">
        <v>5388</v>
      </c>
      <c r="Z877" s="3" t="s">
        <v>5388</v>
      </c>
      <c r="AA877" s="6" t="str">
        <f t="shared" si="777"/>
        <v>X</v>
      </c>
      <c r="AB877" s="3" t="s">
        <v>5388</v>
      </c>
      <c r="AC877" s="2" t="s">
        <v>5388</v>
      </c>
      <c r="AD877" s="6" t="str">
        <f t="shared" si="774"/>
        <v>X</v>
      </c>
      <c r="AE877" s="3">
        <v>45588</v>
      </c>
      <c r="AF877" s="3">
        <v>45586</v>
      </c>
      <c r="AG877" s="2">
        <f t="shared" si="778"/>
        <v>-2</v>
      </c>
      <c r="AH877" s="3">
        <v>45586</v>
      </c>
      <c r="AI877" s="3">
        <f t="shared" si="779"/>
        <v>45588</v>
      </c>
      <c r="AJ877" s="3"/>
      <c r="AK877" s="2" t="str">
        <f t="shared" si="747"/>
        <v>+2</v>
      </c>
      <c r="AL877" s="2" t="s">
        <v>5567</v>
      </c>
      <c r="AM877" s="2" t="str">
        <f t="shared" si="749"/>
        <v>생산완료(+2)</v>
      </c>
      <c r="AN877" s="9">
        <f t="shared" si="750"/>
        <v>45586</v>
      </c>
      <c r="AO877" s="9">
        <f t="shared" si="751"/>
        <v>45588</v>
      </c>
      <c r="AP877" s="9"/>
      <c r="AQ877" s="2">
        <f t="shared" si="780"/>
        <v>2</v>
      </c>
      <c r="AR877" s="12" t="str">
        <f t="shared" si="752"/>
        <v>+2</v>
      </c>
      <c r="AS877" t="s">
        <v>5567</v>
      </c>
      <c r="AT877" t="str">
        <f t="shared" si="753"/>
        <v>생산완료(+2)</v>
      </c>
    </row>
    <row r="878" spans="2:46" x14ac:dyDescent="0.3">
      <c r="B878" s="2" t="s">
        <v>5409</v>
      </c>
      <c r="C878" s="7">
        <v>0</v>
      </c>
      <c r="D878" s="2"/>
      <c r="E878" s="2"/>
      <c r="F878" s="2"/>
      <c r="G878" s="2" t="s">
        <v>5409</v>
      </c>
      <c r="H878" s="2" t="s">
        <v>1778</v>
      </c>
      <c r="I878" s="2" t="str">
        <f t="shared" si="742"/>
        <v>20241014-230438-인쇄</v>
      </c>
      <c r="J878" s="2" t="str">
        <f t="shared" si="743"/>
        <v>20241014-230438-합지</v>
      </c>
      <c r="K878" s="2" t="str">
        <f t="shared" si="744"/>
        <v>20241014-230438-분단</v>
      </c>
      <c r="L878" s="2" t="str">
        <f t="shared" si="745"/>
        <v>20241014-230438-제대</v>
      </c>
      <c r="M878" s="2" t="str">
        <f>VLOOKUP(H878, '쿼리1'!$A:$R, 17, 0)</f>
        <v>무지</v>
      </c>
      <c r="N878" s="2" t="str">
        <f>VLOOKUP(H878, '쿼리1'!$A:$P, 15, 0)</f>
        <v>OPP(투명)40</v>
      </c>
      <c r="O878" s="2">
        <v>230438</v>
      </c>
      <c r="P878" s="2" t="str">
        <f>VLOOKUP(H878, '쿼리1'!$A:$R, 17, 0)</f>
        <v>무지</v>
      </c>
      <c r="Q878" s="4">
        <f>VLOOKUP(H878, '쿼리1'!$A:$U, 20, 0)</f>
        <v>33333</v>
      </c>
      <c r="R878" s="2" t="s">
        <v>5397</v>
      </c>
      <c r="S878" s="2" t="s">
        <v>5397</v>
      </c>
      <c r="T878" s="2" t="s">
        <v>5397</v>
      </c>
      <c r="U878" s="2" t="s">
        <v>31</v>
      </c>
      <c r="V878" s="2" t="s">
        <v>5388</v>
      </c>
      <c r="W878" s="2" t="s">
        <v>5388</v>
      </c>
      <c r="X878" s="6" t="str">
        <f>IFERROR(W878-V878, "X")</f>
        <v>X</v>
      </c>
      <c r="Y878" s="2" t="s">
        <v>5388</v>
      </c>
      <c r="Z878" s="3" t="s">
        <v>5388</v>
      </c>
      <c r="AA878" s="6" t="str">
        <f t="shared" si="777"/>
        <v>X</v>
      </c>
      <c r="AB878" s="3" t="s">
        <v>5388</v>
      </c>
      <c r="AC878" s="2" t="s">
        <v>5388</v>
      </c>
      <c r="AD878" s="6" t="str">
        <f t="shared" si="774"/>
        <v>X</v>
      </c>
      <c r="AE878" s="3">
        <v>45580</v>
      </c>
      <c r="AF878" s="3">
        <v>45580</v>
      </c>
      <c r="AG878" s="2">
        <f t="shared" si="778"/>
        <v>0</v>
      </c>
      <c r="AH878" s="3">
        <v>45580</v>
      </c>
      <c r="AI878" s="3">
        <f t="shared" si="779"/>
        <v>45580</v>
      </c>
      <c r="AJ878" s="3"/>
      <c r="AK878" s="2">
        <f t="shared" si="747"/>
        <v>0</v>
      </c>
      <c r="AL878" s="2" t="s">
        <v>5567</v>
      </c>
      <c r="AM878" s="2" t="str">
        <f t="shared" si="749"/>
        <v>생산완료(0)</v>
      </c>
      <c r="AN878" s="9">
        <f t="shared" si="750"/>
        <v>45580</v>
      </c>
      <c r="AO878" s="9">
        <f t="shared" si="751"/>
        <v>45580</v>
      </c>
      <c r="AP878" s="9"/>
      <c r="AQ878" s="2">
        <f t="shared" si="780"/>
        <v>0</v>
      </c>
      <c r="AR878" s="12">
        <f t="shared" si="752"/>
        <v>0</v>
      </c>
      <c r="AS878" t="s">
        <v>5567</v>
      </c>
      <c r="AT878" t="str">
        <f t="shared" si="753"/>
        <v>생산완료(0)</v>
      </c>
    </row>
    <row r="879" spans="2:46" x14ac:dyDescent="0.3">
      <c r="B879" s="2" t="s">
        <v>5405</v>
      </c>
      <c r="C879" s="7">
        <v>-1</v>
      </c>
      <c r="D879" s="2" t="s">
        <v>5408</v>
      </c>
      <c r="E879" s="2"/>
      <c r="F879" s="2"/>
      <c r="G879" s="2" t="s">
        <v>5412</v>
      </c>
      <c r="H879" s="2" t="s">
        <v>2066</v>
      </c>
      <c r="I879" s="2" t="str">
        <f t="shared" si="742"/>
        <v>20241014-23160022-인쇄</v>
      </c>
      <c r="J879" s="2" t="str">
        <f t="shared" si="743"/>
        <v>20241014-23160022-합지</v>
      </c>
      <c r="K879" s="2" t="str">
        <f t="shared" si="744"/>
        <v>20241014-23160022-분단</v>
      </c>
      <c r="L879" s="2" t="str">
        <f t="shared" si="745"/>
        <v>20241014-23160022-제대</v>
      </c>
      <c r="M879" s="2" t="str">
        <f>VLOOKUP(H879, '쿼리1'!$A:$R, 17, 0)</f>
        <v>1도-아로마라이프-기능성속옷의명가(보라색)</v>
      </c>
      <c r="N879" s="2" t="str">
        <f>VLOOKUP(H879, '쿼리1'!$A:$P, 15, 0)</f>
        <v>OPP(투명)40</v>
      </c>
      <c r="O879" s="2">
        <v>23160022</v>
      </c>
      <c r="P879" s="2" t="str">
        <f>VLOOKUP(H879, '쿼리1'!$A:$R, 17, 0)</f>
        <v>1도-아로마라이프-기능성속옷의명가(보라색)</v>
      </c>
      <c r="Q879" s="4">
        <f>VLOOKUP(H879, '쿼리1'!$A:$U, 20, 0)</f>
        <v>57142</v>
      </c>
      <c r="R879" s="2" t="s">
        <v>31</v>
      </c>
      <c r="S879" s="2" t="s">
        <v>5397</v>
      </c>
      <c r="T879" s="2" t="s">
        <v>5397</v>
      </c>
      <c r="U879" s="2" t="s">
        <v>31</v>
      </c>
      <c r="V879" s="3">
        <v>45583</v>
      </c>
      <c r="W879" s="3">
        <v>45586</v>
      </c>
      <c r="X879" s="6" t="str">
        <f>IFERROR(IF(W879-V879&gt;0, "+" &amp; (W879-V879), W879-V879), "X")</f>
        <v>+3</v>
      </c>
      <c r="Y879" s="2" t="s">
        <v>5388</v>
      </c>
      <c r="Z879" s="3" t="s">
        <v>5388</v>
      </c>
      <c r="AA879" s="6" t="str">
        <f t="shared" si="777"/>
        <v>X</v>
      </c>
      <c r="AB879" s="3" t="s">
        <v>5388</v>
      </c>
      <c r="AC879" s="2" t="s">
        <v>5388</v>
      </c>
      <c r="AD879" s="6" t="str">
        <f t="shared" si="774"/>
        <v>X</v>
      </c>
      <c r="AE879" s="3">
        <v>45587</v>
      </c>
      <c r="AF879" s="3">
        <v>45588</v>
      </c>
      <c r="AG879" s="2" t="str">
        <f t="shared" si="778"/>
        <v>+1</v>
      </c>
      <c r="AH879" s="3">
        <v>45588</v>
      </c>
      <c r="AI879" s="3">
        <f t="shared" si="779"/>
        <v>45587</v>
      </c>
      <c r="AJ879" s="3"/>
      <c r="AK879" s="2">
        <f t="shared" si="747"/>
        <v>-1</v>
      </c>
      <c r="AL879" s="2" t="s">
        <v>5567</v>
      </c>
      <c r="AM879" s="2" t="str">
        <f t="shared" si="749"/>
        <v>생산완료(-1)</v>
      </c>
      <c r="AN879" s="9">
        <f t="shared" si="750"/>
        <v>45588</v>
      </c>
      <c r="AO879" s="9">
        <f t="shared" si="751"/>
        <v>45587</v>
      </c>
      <c r="AP879" s="9"/>
      <c r="AQ879" s="2">
        <f t="shared" si="780"/>
        <v>-1</v>
      </c>
      <c r="AR879" s="12">
        <f t="shared" si="752"/>
        <v>-1</v>
      </c>
      <c r="AS879" t="s">
        <v>5567</v>
      </c>
      <c r="AT879" t="str">
        <f t="shared" si="753"/>
        <v>생산완료(-1)</v>
      </c>
    </row>
    <row r="880" spans="2:46" x14ac:dyDescent="0.3">
      <c r="B880" s="2" t="s">
        <v>5409</v>
      </c>
      <c r="C880" s="7">
        <v>0</v>
      </c>
      <c r="D880" s="2"/>
      <c r="E880" s="2" t="s">
        <v>5405</v>
      </c>
      <c r="F880" s="2"/>
      <c r="G880" s="2" t="s">
        <v>5409</v>
      </c>
      <c r="H880" s="2" t="s">
        <v>675</v>
      </c>
      <c r="I880" s="2" t="str">
        <f t="shared" si="742"/>
        <v>20241014-900005-인쇄</v>
      </c>
      <c r="J880" s="2" t="str">
        <f t="shared" si="743"/>
        <v>20241014-900005-합지</v>
      </c>
      <c r="K880" s="2" t="str">
        <f t="shared" si="744"/>
        <v>20241014-900005-분단</v>
      </c>
      <c r="L880" s="2" t="str">
        <f t="shared" si="745"/>
        <v>20241014-900005-제대</v>
      </c>
      <c r="M880" s="2" t="str">
        <f>VLOOKUP(H880, '쿼리1'!$A:$R, 17, 0)</f>
        <v>무지</v>
      </c>
      <c r="N880" s="2" t="str">
        <f>VLOOKUP(H880, '쿼리1'!$A:$P, 15, 0)</f>
        <v>나이론70=무지</v>
      </c>
      <c r="O880" s="2">
        <v>900005</v>
      </c>
      <c r="P880" s="2" t="str">
        <f>VLOOKUP(H880, '쿼리1'!$A:$R, 17, 0)</f>
        <v>무지</v>
      </c>
      <c r="Q880" s="4">
        <f>VLOOKUP(H880, '쿼리1'!$A:$U, 20, 0)</f>
        <v>180000</v>
      </c>
      <c r="R880" s="2" t="s">
        <v>5397</v>
      </c>
      <c r="S880" s="2" t="s">
        <v>31</v>
      </c>
      <c r="T880" s="2" t="s">
        <v>5397</v>
      </c>
      <c r="U880" s="2" t="s">
        <v>31</v>
      </c>
      <c r="V880" s="2" t="s">
        <v>5388</v>
      </c>
      <c r="W880" s="3" t="s">
        <v>5388</v>
      </c>
      <c r="X880" s="6" t="str">
        <f>IFERROR(W880-V880, "X")</f>
        <v>X</v>
      </c>
      <c r="Y880" s="3">
        <v>45588</v>
      </c>
      <c r="Z880" s="3">
        <v>45587</v>
      </c>
      <c r="AA880" s="6">
        <f t="shared" ref="AA880:AA906" si="781">IFERROR(IF(Z880-Y880&gt;0, "+" &amp; (Z880-Y880), Z880-Y880), "X")</f>
        <v>-1</v>
      </c>
      <c r="AB880" s="3" t="s">
        <v>5388</v>
      </c>
      <c r="AC880" s="2" t="s">
        <v>5388</v>
      </c>
      <c r="AD880" s="6" t="str">
        <f t="shared" si="774"/>
        <v>X</v>
      </c>
      <c r="AE880" s="3">
        <v>45595</v>
      </c>
      <c r="AF880" s="3">
        <v>45595</v>
      </c>
      <c r="AG880" s="2">
        <f t="shared" si="778"/>
        <v>0</v>
      </c>
      <c r="AH880" s="3">
        <v>45595</v>
      </c>
      <c r="AI880" s="3">
        <f t="shared" si="779"/>
        <v>45595</v>
      </c>
      <c r="AJ880" s="3"/>
      <c r="AK880" s="2">
        <f t="shared" si="747"/>
        <v>0</v>
      </c>
      <c r="AL880" s="2" t="s">
        <v>5567</v>
      </c>
      <c r="AM880" s="2" t="str">
        <f t="shared" si="749"/>
        <v>생산완료(0)</v>
      </c>
      <c r="AN880" s="9">
        <f t="shared" si="750"/>
        <v>45645</v>
      </c>
      <c r="AO880" s="9">
        <f t="shared" si="751"/>
        <v>45638</v>
      </c>
      <c r="AP880" s="9"/>
      <c r="AQ880" s="2">
        <f t="shared" si="780"/>
        <v>-7</v>
      </c>
      <c r="AR880" s="12">
        <f t="shared" si="752"/>
        <v>-7</v>
      </c>
      <c r="AS880" t="s">
        <v>5567</v>
      </c>
      <c r="AT880" t="str">
        <f t="shared" si="753"/>
        <v>생산완료(-7)</v>
      </c>
    </row>
    <row r="881" spans="2:46" x14ac:dyDescent="0.3">
      <c r="B881" s="2" t="s">
        <v>5424</v>
      </c>
      <c r="C881" s="7">
        <v>2</v>
      </c>
      <c r="D881" s="2"/>
      <c r="E881" s="2" t="s">
        <v>5412</v>
      </c>
      <c r="F881" s="2"/>
      <c r="G881" s="2" t="s">
        <v>5416</v>
      </c>
      <c r="H881" s="2" t="s">
        <v>2099</v>
      </c>
      <c r="I881" s="2" t="str">
        <f t="shared" si="742"/>
        <v>20241014-902003-인쇄</v>
      </c>
      <c r="J881" s="2" t="str">
        <f t="shared" si="743"/>
        <v>20241014-902003-합지</v>
      </c>
      <c r="K881" s="2" t="str">
        <f t="shared" si="744"/>
        <v>20241014-902003-분단</v>
      </c>
      <c r="L881" s="2" t="str">
        <f t="shared" si="745"/>
        <v>20241014-902003-제대</v>
      </c>
      <c r="M881" s="2" t="str">
        <f>VLOOKUP(H881, '쿼리1'!$A:$R, 17, 0)</f>
        <v>무지</v>
      </c>
      <c r="N881" s="2" t="str">
        <f>VLOOKUP(H881, '쿼리1'!$A:$P, 15, 0)</f>
        <v>진지90</v>
      </c>
      <c r="O881" s="2">
        <v>902003</v>
      </c>
      <c r="P881" s="2" t="str">
        <f>VLOOKUP(H881, '쿼리1'!$A:$R, 17, 0)</f>
        <v>무지</v>
      </c>
      <c r="Q881" s="4">
        <f>VLOOKUP(H881, '쿼리1'!$A:$U, 20, 0)</f>
        <v>96000</v>
      </c>
      <c r="R881" s="2" t="s">
        <v>5397</v>
      </c>
      <c r="S881" s="2" t="s">
        <v>31</v>
      </c>
      <c r="T881" s="2" t="s">
        <v>5397</v>
      </c>
      <c r="U881" s="2" t="s">
        <v>31</v>
      </c>
      <c r="V881" s="2" t="s">
        <v>5388</v>
      </c>
      <c r="W881" s="3" t="s">
        <v>5388</v>
      </c>
      <c r="X881" s="6" t="str">
        <f>IFERROR(W881-V881, "X")</f>
        <v>X</v>
      </c>
      <c r="Y881" s="3">
        <v>45587</v>
      </c>
      <c r="Z881" s="3">
        <v>45588</v>
      </c>
      <c r="AA881" s="6" t="str">
        <f t="shared" si="781"/>
        <v>+1</v>
      </c>
      <c r="AB881" s="3" t="s">
        <v>5388</v>
      </c>
      <c r="AC881" s="2" t="s">
        <v>5388</v>
      </c>
      <c r="AD881" s="6" t="str">
        <f t="shared" si="774"/>
        <v>X</v>
      </c>
      <c r="AE881" s="3">
        <v>45593</v>
      </c>
      <c r="AF881" s="3">
        <v>45591</v>
      </c>
      <c r="AG881" s="2">
        <f t="shared" si="778"/>
        <v>-2</v>
      </c>
      <c r="AH881" s="3">
        <v>45591</v>
      </c>
      <c r="AI881" s="3">
        <f t="shared" si="779"/>
        <v>45593</v>
      </c>
      <c r="AJ881" s="3"/>
      <c r="AK881" s="2" t="str">
        <f t="shared" si="747"/>
        <v>+2</v>
      </c>
      <c r="AL881" s="2" t="s">
        <v>5567</v>
      </c>
      <c r="AM881" s="2" t="str">
        <f t="shared" si="749"/>
        <v>생산완료(+2)</v>
      </c>
      <c r="AN881" s="9">
        <f t="shared" si="750"/>
        <v>45591</v>
      </c>
      <c r="AO881" s="9">
        <f t="shared" si="751"/>
        <v>45593</v>
      </c>
      <c r="AP881" s="9"/>
      <c r="AQ881" s="2">
        <f t="shared" si="780"/>
        <v>2</v>
      </c>
      <c r="AR881" s="12" t="str">
        <f t="shared" si="752"/>
        <v>+2</v>
      </c>
      <c r="AS881" t="s">
        <v>5567</v>
      </c>
      <c r="AT881" t="str">
        <f t="shared" si="753"/>
        <v>생산완료(+2)</v>
      </c>
    </row>
    <row r="882" spans="2:46" x14ac:dyDescent="0.3">
      <c r="B882" s="2" t="s">
        <v>5421</v>
      </c>
      <c r="C882" s="7">
        <v>5</v>
      </c>
      <c r="D882" s="2"/>
      <c r="E882" s="2" t="s">
        <v>5416</v>
      </c>
      <c r="F882" s="2"/>
      <c r="G882" s="2" t="s">
        <v>5406</v>
      </c>
      <c r="H882" s="2" t="s">
        <v>3320</v>
      </c>
      <c r="I882" s="2" t="str">
        <f t="shared" si="742"/>
        <v>20241015-1000136586-인쇄</v>
      </c>
      <c r="J882" s="2" t="str">
        <f t="shared" si="743"/>
        <v>20241015-1000136586-합지</v>
      </c>
      <c r="K882" s="2" t="str">
        <f t="shared" si="744"/>
        <v>20241015-1000136586-분단</v>
      </c>
      <c r="L882" s="2" t="str">
        <f t="shared" si="745"/>
        <v>20241015-1000136586-제대</v>
      </c>
      <c r="M882" s="2" t="str">
        <f>VLOOKUP(H882, '쿼리1'!$A:$R, 17, 0)</f>
        <v>무지</v>
      </c>
      <c r="N882" s="2" t="str">
        <f>VLOOKUP(H882, '쿼리1'!$A:$P, 15, 0)</f>
        <v>나이론60</v>
      </c>
      <c r="O882" s="2">
        <v>1000136586</v>
      </c>
      <c r="P882" s="2" t="str">
        <f>VLOOKUP(H882, '쿼리1'!$A:$R, 17, 0)</f>
        <v>무지</v>
      </c>
      <c r="Q882" s="4">
        <f>VLOOKUP(H882, '쿼리1'!$A:$U, 20, 0)</f>
        <v>72000</v>
      </c>
      <c r="R882" s="2" t="s">
        <v>5397</v>
      </c>
      <c r="S882" s="2" t="s">
        <v>31</v>
      </c>
      <c r="T882" s="2" t="s">
        <v>5397</v>
      </c>
      <c r="U882" s="2" t="s">
        <v>31</v>
      </c>
      <c r="V882" s="2" t="s">
        <v>5388</v>
      </c>
      <c r="W882" s="3" t="s">
        <v>5388</v>
      </c>
      <c r="X882" s="6" t="str">
        <f>IFERROR(W882-V882, "X")</f>
        <v>X</v>
      </c>
      <c r="Y882" s="3">
        <v>45589</v>
      </c>
      <c r="Z882" s="3">
        <v>45587</v>
      </c>
      <c r="AA882" s="6">
        <f t="shared" si="781"/>
        <v>-2</v>
      </c>
      <c r="AB882" s="3" t="s">
        <v>5388</v>
      </c>
      <c r="AC882" s="2" t="s">
        <v>5388</v>
      </c>
      <c r="AD882" s="6" t="str">
        <f t="shared" si="774"/>
        <v>X</v>
      </c>
      <c r="AE882" s="3">
        <v>45594</v>
      </c>
      <c r="AF882" s="3">
        <v>45589</v>
      </c>
      <c r="AG882" s="2">
        <f t="shared" si="778"/>
        <v>-5</v>
      </c>
      <c r="AH882" s="3">
        <v>45589</v>
      </c>
      <c r="AI882" s="3">
        <f t="shared" si="779"/>
        <v>45594</v>
      </c>
      <c r="AJ882" s="3"/>
      <c r="AK882" s="2" t="str">
        <f t="shared" si="747"/>
        <v>+5</v>
      </c>
      <c r="AL882" s="2" t="s">
        <v>5567</v>
      </c>
      <c r="AM882" s="2" t="str">
        <f t="shared" si="749"/>
        <v>생산완료(+5)</v>
      </c>
      <c r="AN882" s="9">
        <f t="shared" si="750"/>
        <v>45589</v>
      </c>
      <c r="AO882" s="9">
        <f t="shared" si="751"/>
        <v>45594</v>
      </c>
      <c r="AP882" s="9"/>
      <c r="AQ882" s="2">
        <f t="shared" si="780"/>
        <v>5</v>
      </c>
      <c r="AR882" s="12" t="str">
        <f t="shared" si="752"/>
        <v>+5</v>
      </c>
      <c r="AS882" t="s">
        <v>5567</v>
      </c>
      <c r="AT882" t="str">
        <f t="shared" si="753"/>
        <v>생산완료(+5)</v>
      </c>
    </row>
    <row r="883" spans="2:46" x14ac:dyDescent="0.3">
      <c r="B883" s="2" t="s">
        <v>5421</v>
      </c>
      <c r="C883" s="7">
        <v>5</v>
      </c>
      <c r="D883" s="2"/>
      <c r="E883" s="2" t="s">
        <v>5416</v>
      </c>
      <c r="F883" s="2"/>
      <c r="G883" s="2" t="s">
        <v>5406</v>
      </c>
      <c r="H883" s="2" t="s">
        <v>3157</v>
      </c>
      <c r="I883" s="2" t="str">
        <f t="shared" si="742"/>
        <v>20241015-1000136587-인쇄</v>
      </c>
      <c r="J883" s="2" t="str">
        <f t="shared" si="743"/>
        <v>20241015-1000136587-합지</v>
      </c>
      <c r="K883" s="2" t="str">
        <f t="shared" si="744"/>
        <v>20241015-1000136587-분단</v>
      </c>
      <c r="L883" s="2" t="str">
        <f t="shared" si="745"/>
        <v>20241015-1000136587-제대</v>
      </c>
      <c r="M883" s="2" t="str">
        <f>VLOOKUP(H883, '쿼리1'!$A:$R, 17, 0)</f>
        <v>무지</v>
      </c>
      <c r="N883" s="2" t="str">
        <f>VLOOKUP(H883, '쿼리1'!$A:$P, 15, 0)</f>
        <v>나이론60</v>
      </c>
      <c r="O883" s="2">
        <v>1000136587</v>
      </c>
      <c r="P883" s="2" t="str">
        <f>VLOOKUP(H883, '쿼리1'!$A:$R, 17, 0)</f>
        <v>무지</v>
      </c>
      <c r="Q883" s="4">
        <f>VLOOKUP(H883, '쿼리1'!$A:$U, 20, 0)</f>
        <v>34285</v>
      </c>
      <c r="R883" s="2" t="s">
        <v>5397</v>
      </c>
      <c r="S883" s="2" t="s">
        <v>31</v>
      </c>
      <c r="T883" s="2" t="s">
        <v>5397</v>
      </c>
      <c r="U883" s="2" t="s">
        <v>31</v>
      </c>
      <c r="V883" s="2" t="s">
        <v>5388</v>
      </c>
      <c r="W883" s="3" t="s">
        <v>5388</v>
      </c>
      <c r="X883" s="6" t="str">
        <f>IFERROR(W883-V883, "X")</f>
        <v>X</v>
      </c>
      <c r="Y883" s="3">
        <v>45589</v>
      </c>
      <c r="Z883" s="3">
        <v>45587</v>
      </c>
      <c r="AA883" s="6">
        <f t="shared" si="781"/>
        <v>-2</v>
      </c>
      <c r="AB883" s="3" t="s">
        <v>5388</v>
      </c>
      <c r="AC883" s="2" t="s">
        <v>5388</v>
      </c>
      <c r="AD883" s="6" t="str">
        <f t="shared" si="774"/>
        <v>X</v>
      </c>
      <c r="AE883" s="3">
        <v>45593</v>
      </c>
      <c r="AF883" s="3">
        <v>45588</v>
      </c>
      <c r="AG883" s="2">
        <f t="shared" si="778"/>
        <v>-5</v>
      </c>
      <c r="AH883" s="3">
        <v>45588</v>
      </c>
      <c r="AI883" s="3">
        <f t="shared" si="779"/>
        <v>45593</v>
      </c>
      <c r="AJ883" s="3"/>
      <c r="AK883" s="2" t="str">
        <f t="shared" si="747"/>
        <v>+5</v>
      </c>
      <c r="AL883" s="2" t="s">
        <v>5567</v>
      </c>
      <c r="AM883" s="2" t="str">
        <f t="shared" si="749"/>
        <v>생산완료(+5)</v>
      </c>
      <c r="AN883" s="9">
        <f t="shared" si="750"/>
        <v>45588</v>
      </c>
      <c r="AO883" s="9">
        <f t="shared" si="751"/>
        <v>45593</v>
      </c>
      <c r="AP883" s="9"/>
      <c r="AQ883" s="2">
        <f t="shared" si="780"/>
        <v>5</v>
      </c>
      <c r="AR883" s="12" t="str">
        <f t="shared" si="752"/>
        <v>+5</v>
      </c>
      <c r="AS883" t="s">
        <v>5567</v>
      </c>
      <c r="AT883" t="str">
        <f t="shared" si="753"/>
        <v>생산완료(+5)</v>
      </c>
    </row>
    <row r="884" spans="2:46" x14ac:dyDescent="0.3">
      <c r="B884" s="2" t="s">
        <v>5409</v>
      </c>
      <c r="C884" s="7">
        <v>0</v>
      </c>
      <c r="D884" s="2" t="s">
        <v>5406</v>
      </c>
      <c r="E884" s="2" t="s">
        <v>5412</v>
      </c>
      <c r="F884" s="2" t="s">
        <v>5409</v>
      </c>
      <c r="G884" s="2" t="s">
        <v>5409</v>
      </c>
      <c r="H884" s="2" t="s">
        <v>2885</v>
      </c>
      <c r="I884" s="2" t="str">
        <f t="shared" si="742"/>
        <v>20241015-1000143480-인쇄</v>
      </c>
      <c r="J884" s="2" t="str">
        <f t="shared" si="743"/>
        <v>20241015-1000143480-합지</v>
      </c>
      <c r="K884" s="2" t="str">
        <f t="shared" si="744"/>
        <v>20241015-1000143480-분단</v>
      </c>
      <c r="L884" s="2" t="str">
        <f t="shared" si="745"/>
        <v>20241015-1000143480-제대</v>
      </c>
      <c r="M884" s="2" t="str">
        <f>VLOOKUP(H884, '쿼리1'!$A:$R, 17, 0)</f>
        <v>1도(백색)-밀크앤허니(소트프젤리롤M방파우치)</v>
      </c>
      <c r="N884" s="2" t="str">
        <f>VLOOKUP(H884, '쿼리1'!$A:$P, 15, 0)</f>
        <v>패증착90</v>
      </c>
      <c r="O884" s="2">
        <v>1000143480</v>
      </c>
      <c r="P884" s="2" t="str">
        <f>VLOOKUP(H884, '쿼리1'!$A:$R, 17, 0)</f>
        <v>1도(백색)-밀크앤허니(소트프젤리롤M방파우치)</v>
      </c>
      <c r="Q884" s="4">
        <f>VLOOKUP(H884, '쿼리1'!$A:$U, 20, 0)</f>
        <v>30000</v>
      </c>
      <c r="R884" s="2" t="s">
        <v>31</v>
      </c>
      <c r="S884" s="2" t="s">
        <v>31</v>
      </c>
      <c r="T884" s="2" t="s">
        <v>31</v>
      </c>
      <c r="U884" s="2" t="s">
        <v>31</v>
      </c>
      <c r="V884" s="3">
        <v>45586</v>
      </c>
      <c r="W884" s="3">
        <v>45581</v>
      </c>
      <c r="X884" s="6">
        <f>IFERROR(IF(W884-V884&gt;0, "+" &amp; (W884-V884), W884-V884), "X")</f>
        <v>-5</v>
      </c>
      <c r="Y884" s="3">
        <v>45588</v>
      </c>
      <c r="Z884" s="3">
        <v>45589</v>
      </c>
      <c r="AA884" s="6" t="str">
        <f t="shared" si="781"/>
        <v>+1</v>
      </c>
      <c r="AB884" s="3">
        <v>45589</v>
      </c>
      <c r="AC884" s="3">
        <v>45589</v>
      </c>
      <c r="AD884" s="6">
        <f>IFERROR(IF(AC884-AB884&gt;0, "+" &amp; (AC884-AB884), AC884-AB884), "X")</f>
        <v>0</v>
      </c>
      <c r="AE884" s="3">
        <v>45593</v>
      </c>
      <c r="AF884" s="3">
        <v>45593</v>
      </c>
      <c r="AG884" s="2">
        <f t="shared" si="778"/>
        <v>0</v>
      </c>
      <c r="AH884" s="3">
        <v>45593</v>
      </c>
      <c r="AI884" s="3">
        <f t="shared" si="779"/>
        <v>45593</v>
      </c>
      <c r="AJ884" s="3"/>
      <c r="AK884" s="2">
        <f t="shared" si="747"/>
        <v>0</v>
      </c>
      <c r="AL884" s="2" t="s">
        <v>5567</v>
      </c>
      <c r="AM884" s="2" t="str">
        <f t="shared" si="749"/>
        <v>생산완료(0)</v>
      </c>
      <c r="AN884" s="9">
        <f t="shared" si="750"/>
        <v>45593</v>
      </c>
      <c r="AO884" s="9">
        <f t="shared" si="751"/>
        <v>45593</v>
      </c>
      <c r="AP884" s="9"/>
      <c r="AQ884" s="2">
        <f t="shared" si="780"/>
        <v>0</v>
      </c>
      <c r="AR884" s="12">
        <f t="shared" si="752"/>
        <v>0</v>
      </c>
      <c r="AS884" t="s">
        <v>5567</v>
      </c>
      <c r="AT884" t="str">
        <f t="shared" si="753"/>
        <v>생산완료(0)</v>
      </c>
    </row>
    <row r="885" spans="2:46" x14ac:dyDescent="0.3">
      <c r="B885" s="2" t="s">
        <v>5408</v>
      </c>
      <c r="C885" s="7">
        <v>3</v>
      </c>
      <c r="D885" s="2"/>
      <c r="E885" s="2" t="s">
        <v>5409</v>
      </c>
      <c r="F885" s="2"/>
      <c r="G885" s="2" t="s">
        <v>5415</v>
      </c>
      <c r="H885" s="2" t="s">
        <v>3318</v>
      </c>
      <c r="I885" s="2" t="str">
        <f t="shared" si="742"/>
        <v>20241015-1000145684-인쇄</v>
      </c>
      <c r="J885" s="2" t="str">
        <f t="shared" si="743"/>
        <v>20241015-1000145684-합지</v>
      </c>
      <c r="K885" s="2" t="str">
        <f t="shared" si="744"/>
        <v>20241015-1000145684-분단</v>
      </c>
      <c r="L885" s="2" t="str">
        <f t="shared" si="745"/>
        <v>20241015-1000145684-제대</v>
      </c>
      <c r="M885" s="2" t="str">
        <f>VLOOKUP(H885, '쿼리1'!$A:$R, 17, 0)</f>
        <v>무지</v>
      </c>
      <c r="N885" s="2" t="str">
        <f>VLOOKUP(H885, '쿼리1'!$A:$P, 15, 0)</f>
        <v>나이론60</v>
      </c>
      <c r="O885" s="2">
        <v>1000145684</v>
      </c>
      <c r="P885" s="2" t="str">
        <f>VLOOKUP(H885, '쿼리1'!$A:$R, 17, 0)</f>
        <v>무지</v>
      </c>
      <c r="Q885" s="4">
        <f>VLOOKUP(H885, '쿼리1'!$A:$U, 20, 0)</f>
        <v>10000</v>
      </c>
      <c r="R885" s="2" t="s">
        <v>5397</v>
      </c>
      <c r="S885" s="2" t="s">
        <v>31</v>
      </c>
      <c r="T885" s="2" t="s">
        <v>5397</v>
      </c>
      <c r="U885" s="2" t="s">
        <v>31</v>
      </c>
      <c r="V885" s="2" t="s">
        <v>5388</v>
      </c>
      <c r="W885" s="3" t="s">
        <v>5388</v>
      </c>
      <c r="X885" s="6" t="str">
        <f>IFERROR(W885-V885, "X")</f>
        <v>X</v>
      </c>
      <c r="Y885" s="3">
        <v>45589</v>
      </c>
      <c r="Z885" s="3">
        <v>45589</v>
      </c>
      <c r="AA885" s="6">
        <f t="shared" si="781"/>
        <v>0</v>
      </c>
      <c r="AB885" s="3" t="s">
        <v>5388</v>
      </c>
      <c r="AC885" s="2" t="s">
        <v>5388</v>
      </c>
      <c r="AD885" s="6" t="str">
        <f>IFERROR(AC885-AB885, "X")</f>
        <v>X</v>
      </c>
      <c r="AE885" s="3">
        <v>45593</v>
      </c>
      <c r="AF885" s="3">
        <v>45590</v>
      </c>
      <c r="AG885" s="2">
        <f t="shared" si="778"/>
        <v>-3</v>
      </c>
      <c r="AH885" s="3">
        <v>45590</v>
      </c>
      <c r="AI885" s="3">
        <f t="shared" si="779"/>
        <v>45593</v>
      </c>
      <c r="AJ885" s="3"/>
      <c r="AK885" s="2" t="str">
        <f t="shared" si="747"/>
        <v>+3</v>
      </c>
      <c r="AL885" s="2" t="s">
        <v>5567</v>
      </c>
      <c r="AM885" s="2" t="str">
        <f t="shared" si="749"/>
        <v>생산완료(+3)</v>
      </c>
      <c r="AN885" s="9">
        <f t="shared" si="750"/>
        <v>45590</v>
      </c>
      <c r="AO885" s="9">
        <f t="shared" si="751"/>
        <v>45593</v>
      </c>
      <c r="AP885" s="9"/>
      <c r="AQ885" s="2">
        <f t="shared" si="780"/>
        <v>3</v>
      </c>
      <c r="AR885" s="12" t="str">
        <f t="shared" si="752"/>
        <v>+3</v>
      </c>
      <c r="AS885" t="s">
        <v>5567</v>
      </c>
      <c r="AT885" t="str">
        <f t="shared" si="753"/>
        <v>생산완료(+3)</v>
      </c>
    </row>
    <row r="886" spans="2:46" x14ac:dyDescent="0.3">
      <c r="B886" s="2" t="s">
        <v>5424</v>
      </c>
      <c r="C886" s="7">
        <v>2</v>
      </c>
      <c r="D886" s="2" t="s">
        <v>5418</v>
      </c>
      <c r="E886" s="2" t="s">
        <v>5416</v>
      </c>
      <c r="F886" s="2" t="s">
        <v>5416</v>
      </c>
      <c r="G886" s="2"/>
      <c r="H886" s="2" t="s">
        <v>1113</v>
      </c>
      <c r="I886" s="2" t="str">
        <f t="shared" si="742"/>
        <v>20241015-1000150681-인쇄</v>
      </c>
      <c r="J886" s="2" t="str">
        <f t="shared" si="743"/>
        <v>20241015-1000150681-합지</v>
      </c>
      <c r="K886" s="2" t="str">
        <f t="shared" si="744"/>
        <v>20241015-1000150681-분단</v>
      </c>
      <c r="L886" s="2" t="str">
        <f t="shared" si="745"/>
        <v>20241015-1000150681-제대</v>
      </c>
      <c r="M886" s="2" t="str">
        <f>VLOOKUP(H886, '쿼리1'!$A:$R, 17, 0)</f>
        <v>7도-널담 고단백 르뱅 쿠키-다크초코아몬드 50g</v>
      </c>
      <c r="N886" s="2" t="str">
        <f>VLOOKUP(H886, '쿼리1'!$A:$P, 15, 0)</f>
        <v>패트(무광)60</v>
      </c>
      <c r="O886" s="2">
        <v>1000150681</v>
      </c>
      <c r="P886" s="2" t="str">
        <f>VLOOKUP(H886, '쿼리1'!$A:$R, 17, 0)</f>
        <v>7도-널담 고단백 르뱅 쿠키-다크초코아몬드 50g</v>
      </c>
      <c r="Q886" s="4">
        <f>VLOOKUP(H886, '쿼리1'!$A:$U, 20, 0)</f>
        <v>30</v>
      </c>
      <c r="R886" s="2" t="s">
        <v>31</v>
      </c>
      <c r="S886" s="2" t="s">
        <v>31</v>
      </c>
      <c r="T886" s="2" t="s">
        <v>31</v>
      </c>
      <c r="U886" s="2" t="s">
        <v>5397</v>
      </c>
      <c r="V886" s="3">
        <v>45586</v>
      </c>
      <c r="W886" s="3">
        <v>45582</v>
      </c>
      <c r="X886" s="6">
        <f t="shared" ref="X886:X902" si="782">IFERROR(IF(W886-V886&gt;0, "+" &amp; (W886-V886), W886-V886), "X")</f>
        <v>-4</v>
      </c>
      <c r="Y886" s="3">
        <v>45589</v>
      </c>
      <c r="Z886" s="3">
        <v>45587</v>
      </c>
      <c r="AA886" s="6">
        <f t="shared" si="781"/>
        <v>-2</v>
      </c>
      <c r="AB886" s="3">
        <v>45590</v>
      </c>
      <c r="AC886" s="3">
        <v>45588</v>
      </c>
      <c r="AD886" s="6">
        <f t="shared" ref="AD886:AD888" si="783">IFERROR(IF(AC886-AB886&gt;0, "+" &amp; (AC886-AB886), AC886-AB886), "X")</f>
        <v>-2</v>
      </c>
      <c r="AE886" s="2" t="s">
        <v>5388</v>
      </c>
      <c r="AF886" s="2" t="s">
        <v>5388</v>
      </c>
      <c r="AG886" s="2" t="str">
        <f>IFERROR(AF886-AE886, "X")</f>
        <v>X</v>
      </c>
      <c r="AH886" s="3">
        <v>45588</v>
      </c>
      <c r="AI886" s="3">
        <f t="shared" ref="AI886:AI888" si="784">AB886</f>
        <v>45590</v>
      </c>
      <c r="AJ886" s="3"/>
      <c r="AK886" s="2" t="str">
        <f t="shared" si="747"/>
        <v>+2</v>
      </c>
      <c r="AL886" s="2" t="s">
        <v>5567</v>
      </c>
      <c r="AM886" s="2" t="str">
        <f t="shared" si="749"/>
        <v>생산완료(+2)</v>
      </c>
      <c r="AN886" s="9">
        <f t="shared" si="750"/>
        <v>45588</v>
      </c>
      <c r="AO886" s="9">
        <f t="shared" si="751"/>
        <v>45590</v>
      </c>
      <c r="AP886" s="9"/>
      <c r="AQ886" s="2">
        <f t="shared" si="780"/>
        <v>2</v>
      </c>
      <c r="AR886" s="12" t="str">
        <f t="shared" si="752"/>
        <v>+2</v>
      </c>
      <c r="AS886" t="s">
        <v>5567</v>
      </c>
      <c r="AT886" t="str">
        <f t="shared" si="753"/>
        <v>생산완료(+2)</v>
      </c>
    </row>
    <row r="887" spans="2:46" x14ac:dyDescent="0.3">
      <c r="B887" s="2" t="s">
        <v>5424</v>
      </c>
      <c r="C887" s="7">
        <v>2</v>
      </c>
      <c r="D887" s="2" t="s">
        <v>5418</v>
      </c>
      <c r="E887" s="2" t="s">
        <v>5416</v>
      </c>
      <c r="F887" s="2" t="s">
        <v>5416</v>
      </c>
      <c r="G887" s="2"/>
      <c r="H887" s="2" t="s">
        <v>1688</v>
      </c>
      <c r="I887" s="2" t="str">
        <f t="shared" si="742"/>
        <v>20241015-1000150688-인쇄</v>
      </c>
      <c r="J887" s="2" t="str">
        <f t="shared" si="743"/>
        <v>20241015-1000150688-합지</v>
      </c>
      <c r="K887" s="2" t="str">
        <f t="shared" si="744"/>
        <v>20241015-1000150688-분단</v>
      </c>
      <c r="L887" s="2" t="str">
        <f t="shared" si="745"/>
        <v>20241015-1000150688-제대</v>
      </c>
      <c r="M887" s="2" t="str">
        <f>VLOOKUP(H887, '쿼리1'!$A:$R, 17, 0)</f>
        <v>7도-널담 고단백 르뱅 쿠키-시나몬 넛츠 50g</v>
      </c>
      <c r="N887" s="2" t="str">
        <f>VLOOKUP(H887, '쿼리1'!$A:$P, 15, 0)</f>
        <v>패트(무광)60</v>
      </c>
      <c r="O887" s="2">
        <v>1000150688</v>
      </c>
      <c r="P887" s="2" t="str">
        <f>VLOOKUP(H887, '쿼리1'!$A:$R, 17, 0)</f>
        <v>7도-널담 고단백 르뱅 쿠키-시나몬 넛츠 50g</v>
      </c>
      <c r="Q887" s="4">
        <f>VLOOKUP(H887, '쿼리1'!$A:$U, 20, 0)</f>
        <v>30</v>
      </c>
      <c r="R887" s="2" t="s">
        <v>31</v>
      </c>
      <c r="S887" s="2" t="s">
        <v>31</v>
      </c>
      <c r="T887" s="2" t="s">
        <v>31</v>
      </c>
      <c r="U887" s="2" t="s">
        <v>5397</v>
      </c>
      <c r="V887" s="3">
        <v>45586</v>
      </c>
      <c r="W887" s="3">
        <v>45582</v>
      </c>
      <c r="X887" s="6">
        <f t="shared" si="782"/>
        <v>-4</v>
      </c>
      <c r="Y887" s="3">
        <v>45589</v>
      </c>
      <c r="Z887" s="3">
        <v>45587</v>
      </c>
      <c r="AA887" s="6">
        <f t="shared" si="781"/>
        <v>-2</v>
      </c>
      <c r="AB887" s="3">
        <v>45590</v>
      </c>
      <c r="AC887" s="3">
        <v>45588</v>
      </c>
      <c r="AD887" s="6">
        <f t="shared" si="783"/>
        <v>-2</v>
      </c>
      <c r="AE887" s="2" t="s">
        <v>5388</v>
      </c>
      <c r="AF887" s="2" t="s">
        <v>5388</v>
      </c>
      <c r="AG887" s="2" t="str">
        <f>IFERROR(AF887-AE887, "X")</f>
        <v>X</v>
      </c>
      <c r="AH887" s="3">
        <v>45588</v>
      </c>
      <c r="AI887" s="3">
        <f t="shared" si="784"/>
        <v>45590</v>
      </c>
      <c r="AJ887" s="3"/>
      <c r="AK887" s="2" t="str">
        <f t="shared" si="747"/>
        <v>+2</v>
      </c>
      <c r="AL887" s="2" t="s">
        <v>5567</v>
      </c>
      <c r="AM887" s="2" t="str">
        <f t="shared" si="749"/>
        <v>생산완료(+2)</v>
      </c>
      <c r="AN887" s="9">
        <f t="shared" si="750"/>
        <v>45588</v>
      </c>
      <c r="AO887" s="9">
        <f t="shared" si="751"/>
        <v>45590</v>
      </c>
      <c r="AP887" s="9"/>
      <c r="AQ887" s="2">
        <f t="shared" si="780"/>
        <v>2</v>
      </c>
      <c r="AR887" s="12" t="str">
        <f t="shared" si="752"/>
        <v>+2</v>
      </c>
      <c r="AS887" t="s">
        <v>5567</v>
      </c>
      <c r="AT887" t="str">
        <f t="shared" si="753"/>
        <v>생산완료(+2)</v>
      </c>
    </row>
    <row r="888" spans="2:46" x14ac:dyDescent="0.3">
      <c r="B888" s="2" t="s">
        <v>5424</v>
      </c>
      <c r="C888" s="7">
        <v>2</v>
      </c>
      <c r="D888" s="2" t="s">
        <v>5418</v>
      </c>
      <c r="E888" s="2" t="s">
        <v>5416</v>
      </c>
      <c r="F888" s="2" t="s">
        <v>5416</v>
      </c>
      <c r="G888" s="2"/>
      <c r="H888" s="2" t="s">
        <v>1099</v>
      </c>
      <c r="I888" s="2" t="str">
        <f t="shared" si="742"/>
        <v>20241015-1000152004-인쇄</v>
      </c>
      <c r="J888" s="2" t="str">
        <f t="shared" si="743"/>
        <v>20241015-1000152004-합지</v>
      </c>
      <c r="K888" s="2" t="str">
        <f t="shared" si="744"/>
        <v>20241015-1000152004-분단</v>
      </c>
      <c r="L888" s="2" t="str">
        <f t="shared" si="745"/>
        <v>20241015-1000152004-제대</v>
      </c>
      <c r="M888" s="2" t="str">
        <f>VLOOKUP(H888, '쿼리1'!$A:$R, 17, 0)</f>
        <v>7도-널담 고단백 르뱅 쿠키-크랜베리오트밀 50g</v>
      </c>
      <c r="N888" s="2" t="str">
        <f>VLOOKUP(H888, '쿼리1'!$A:$P, 15, 0)</f>
        <v>패트(무광)60</v>
      </c>
      <c r="O888" s="2">
        <v>1000152004</v>
      </c>
      <c r="P888" s="2" t="str">
        <f>VLOOKUP(H888, '쿼리1'!$A:$R, 17, 0)</f>
        <v>7도-널담 고단백 르뱅 쿠키-크랜베리오트밀 50g</v>
      </c>
      <c r="Q888" s="4">
        <f>VLOOKUP(H888, '쿼리1'!$A:$U, 20, 0)</f>
        <v>30</v>
      </c>
      <c r="R888" s="2" t="s">
        <v>31</v>
      </c>
      <c r="S888" s="2" t="s">
        <v>31</v>
      </c>
      <c r="T888" s="2" t="s">
        <v>31</v>
      </c>
      <c r="U888" s="2" t="s">
        <v>5397</v>
      </c>
      <c r="V888" s="3">
        <v>45586</v>
      </c>
      <c r="W888" s="3">
        <v>45582</v>
      </c>
      <c r="X888" s="6">
        <f t="shared" si="782"/>
        <v>-4</v>
      </c>
      <c r="Y888" s="3">
        <v>45589</v>
      </c>
      <c r="Z888" s="3">
        <v>45587</v>
      </c>
      <c r="AA888" s="6">
        <f t="shared" si="781"/>
        <v>-2</v>
      </c>
      <c r="AB888" s="3">
        <v>45590</v>
      </c>
      <c r="AC888" s="3">
        <v>45588</v>
      </c>
      <c r="AD888" s="6">
        <f t="shared" si="783"/>
        <v>-2</v>
      </c>
      <c r="AE888" s="2" t="s">
        <v>5388</v>
      </c>
      <c r="AF888" s="2" t="s">
        <v>5388</v>
      </c>
      <c r="AG888" s="2" t="str">
        <f>IFERROR(AF888-AE888, "X")</f>
        <v>X</v>
      </c>
      <c r="AH888" s="3">
        <v>45588</v>
      </c>
      <c r="AI888" s="3">
        <f t="shared" si="784"/>
        <v>45590</v>
      </c>
      <c r="AJ888" s="3"/>
      <c r="AK888" s="2" t="str">
        <f t="shared" si="747"/>
        <v>+2</v>
      </c>
      <c r="AL888" s="2" t="s">
        <v>5567</v>
      </c>
      <c r="AM888" s="2" t="str">
        <f t="shared" si="749"/>
        <v>생산완료(+2)</v>
      </c>
      <c r="AN888" s="9">
        <f t="shared" si="750"/>
        <v>45588</v>
      </c>
      <c r="AO888" s="9">
        <f t="shared" si="751"/>
        <v>45590</v>
      </c>
      <c r="AP888" s="9"/>
      <c r="AQ888" s="2">
        <f t="shared" si="780"/>
        <v>2</v>
      </c>
      <c r="AR888" s="12" t="str">
        <f t="shared" si="752"/>
        <v>+2</v>
      </c>
      <c r="AS888" t="s">
        <v>5567</v>
      </c>
      <c r="AT888" t="str">
        <f t="shared" si="753"/>
        <v>생산완료(+2)</v>
      </c>
    </row>
    <row r="889" spans="2:46" x14ac:dyDescent="0.3">
      <c r="B889" s="2" t="s">
        <v>5413</v>
      </c>
      <c r="C889" s="7">
        <v>-10</v>
      </c>
      <c r="D889" s="2" t="s">
        <v>5443</v>
      </c>
      <c r="E889" s="2" t="s">
        <v>5463</v>
      </c>
      <c r="F889" s="2"/>
      <c r="G889" s="2" t="s">
        <v>5444</v>
      </c>
      <c r="H889" s="2" t="s">
        <v>3355</v>
      </c>
      <c r="I889" s="2" t="str">
        <f t="shared" si="742"/>
        <v>20241015-1000154050-인쇄</v>
      </c>
      <c r="J889" s="2" t="str">
        <f t="shared" si="743"/>
        <v>20241015-1000154050-합지</v>
      </c>
      <c r="K889" s="2" t="str">
        <f t="shared" si="744"/>
        <v>20241015-1000154050-분단</v>
      </c>
      <c r="L889" s="2" t="str">
        <f t="shared" si="745"/>
        <v>20241015-1000154050-제대</v>
      </c>
      <c r="M889" s="2" t="str">
        <f>VLOOKUP(H889, '쿼리1'!$A:$R, 17, 0)</f>
        <v>4도-바다원-골드라벨 먹태 40g</v>
      </c>
      <c r="N889" s="2" t="str">
        <f>VLOOKUP(H889, '쿼리1'!$A:$P, 15, 0)</f>
        <v>패증착(유무광)90</v>
      </c>
      <c r="O889" s="2">
        <v>1000154050</v>
      </c>
      <c r="P889" s="2" t="str">
        <f>VLOOKUP(H889, '쿼리1'!$A:$R, 17, 0)</f>
        <v>4도-바다원-골드라벨 먹태 40g</v>
      </c>
      <c r="Q889" s="4">
        <f>VLOOKUP(H889, '쿼리1'!$A:$U, 20, 0)</f>
        <v>37500</v>
      </c>
      <c r="R889" s="2" t="s">
        <v>31</v>
      </c>
      <c r="S889" s="2" t="s">
        <v>31</v>
      </c>
      <c r="T889" s="2" t="s">
        <v>5397</v>
      </c>
      <c r="U889" s="2" t="s">
        <v>31</v>
      </c>
      <c r="V889" s="3">
        <v>45586</v>
      </c>
      <c r="W889" s="3">
        <v>45594</v>
      </c>
      <c r="X889" s="6" t="str">
        <f t="shared" si="782"/>
        <v>+8</v>
      </c>
      <c r="Y889" s="3">
        <v>45589</v>
      </c>
      <c r="Z889" s="3">
        <v>45600</v>
      </c>
      <c r="AA889" s="6" t="str">
        <f t="shared" si="781"/>
        <v>+11</v>
      </c>
      <c r="AB889" s="3" t="s">
        <v>5388</v>
      </c>
      <c r="AC889" s="2" t="s">
        <v>5388</v>
      </c>
      <c r="AD889" s="6" t="str">
        <f>IFERROR(AC889-AB889, "X")</f>
        <v>X</v>
      </c>
      <c r="AE889" s="3">
        <v>45593</v>
      </c>
      <c r="AF889" s="3">
        <v>45603</v>
      </c>
      <c r="AG889" s="2" t="str">
        <f>IFERROR(IF(AF889-AE889&gt;0, "+" &amp; (AF889-AE889), AF889-AE889), "X")</f>
        <v>+10</v>
      </c>
      <c r="AH889" s="3">
        <v>45603</v>
      </c>
      <c r="AI889" s="3">
        <f>AE889</f>
        <v>45593</v>
      </c>
      <c r="AJ889" s="3"/>
      <c r="AK889" s="2">
        <f t="shared" si="747"/>
        <v>-10</v>
      </c>
      <c r="AL889" s="2" t="s">
        <v>5567</v>
      </c>
      <c r="AM889" s="2" t="str">
        <f t="shared" si="749"/>
        <v>생산완료(-10)</v>
      </c>
      <c r="AN889" s="9">
        <f t="shared" si="750"/>
        <v>45603</v>
      </c>
      <c r="AO889" s="9">
        <f t="shared" si="751"/>
        <v>45593</v>
      </c>
      <c r="AP889" s="9"/>
      <c r="AQ889" s="2">
        <f t="shared" si="780"/>
        <v>-10</v>
      </c>
      <c r="AR889" s="12">
        <f t="shared" si="752"/>
        <v>-10</v>
      </c>
      <c r="AS889" t="s">
        <v>5567</v>
      </c>
      <c r="AT889" t="str">
        <f t="shared" si="753"/>
        <v>생산완료(-10)</v>
      </c>
    </row>
    <row r="890" spans="2:46" x14ac:dyDescent="0.3">
      <c r="B890" s="2" t="s">
        <v>5432</v>
      </c>
      <c r="C890" s="7">
        <v>6</v>
      </c>
      <c r="D890" s="2" t="s">
        <v>5416</v>
      </c>
      <c r="E890" s="2" t="s">
        <v>5436</v>
      </c>
      <c r="F890" s="2" t="s">
        <v>5407</v>
      </c>
      <c r="G890" s="2"/>
      <c r="H890" s="2" t="s">
        <v>4631</v>
      </c>
      <c r="I890" s="2" t="str">
        <f t="shared" si="742"/>
        <v>20241015-1000155443-인쇄</v>
      </c>
      <c r="J890" s="2" t="str">
        <f t="shared" si="743"/>
        <v>20241015-1000155443-합지</v>
      </c>
      <c r="K890" s="2" t="str">
        <f t="shared" si="744"/>
        <v>20241015-1000155443-분단</v>
      </c>
      <c r="L890" s="2" t="str">
        <f t="shared" si="745"/>
        <v>20241015-1000155443-제대</v>
      </c>
      <c r="M890" s="2" t="str">
        <f>VLOOKUP(H890, '쿼리1'!$A:$R, 17, 0)</f>
        <v>1도-시골 손맛 모싯잎 송편</v>
      </c>
      <c r="N890" s="2" t="str">
        <f>VLOOKUP(H890, '쿼리1'!$A:$P, 15, 0)</f>
        <v>오씨피피(투명)40</v>
      </c>
      <c r="O890" s="2">
        <v>1000155443</v>
      </c>
      <c r="P890" s="2" t="str">
        <f>VLOOKUP(H890, '쿼리1'!$A:$R, 17, 0)</f>
        <v>1도-시골 손맛 모싯잎 송편</v>
      </c>
      <c r="Q890" s="4">
        <f>VLOOKUP(H890, '쿼리1'!$A:$U, 20, 0)</f>
        <v>16</v>
      </c>
      <c r="R890" s="2" t="s">
        <v>31</v>
      </c>
      <c r="S890" s="2" t="s">
        <v>31</v>
      </c>
      <c r="T890" s="2" t="s">
        <v>31</v>
      </c>
      <c r="U890" s="2" t="s">
        <v>5397</v>
      </c>
      <c r="V890" s="3">
        <v>45583</v>
      </c>
      <c r="W890" s="3">
        <v>45581</v>
      </c>
      <c r="X890" s="6">
        <f t="shared" si="782"/>
        <v>-2</v>
      </c>
      <c r="Y890" s="3">
        <v>45588</v>
      </c>
      <c r="Z890" s="3">
        <v>45581</v>
      </c>
      <c r="AA890" s="6">
        <f t="shared" si="781"/>
        <v>-7</v>
      </c>
      <c r="AB890" s="3">
        <v>45589</v>
      </c>
      <c r="AC890" s="3">
        <v>45583</v>
      </c>
      <c r="AD890" s="6">
        <f>IFERROR(IF(AC890-AB890&gt;0, "+" &amp; (AC890-AB890), AC890-AB890), "X")</f>
        <v>-6</v>
      </c>
      <c r="AE890" s="2" t="s">
        <v>5388</v>
      </c>
      <c r="AF890" s="2" t="s">
        <v>5388</v>
      </c>
      <c r="AG890" s="2" t="str">
        <f>IFERROR(AF890-AE890, "X")</f>
        <v>X</v>
      </c>
      <c r="AH890" s="3">
        <v>45583</v>
      </c>
      <c r="AI890" s="3">
        <f>AB890</f>
        <v>45589</v>
      </c>
      <c r="AJ890" s="3"/>
      <c r="AK890" s="2" t="str">
        <f t="shared" si="747"/>
        <v>+6</v>
      </c>
      <c r="AL890" s="2" t="s">
        <v>5567</v>
      </c>
      <c r="AM890" s="2" t="str">
        <f t="shared" si="749"/>
        <v>생산완료(+6)</v>
      </c>
      <c r="AN890" s="9">
        <f t="shared" si="750"/>
        <v>45583</v>
      </c>
      <c r="AO890" s="9">
        <f t="shared" si="751"/>
        <v>45589</v>
      </c>
      <c r="AP890" s="9"/>
      <c r="AQ890" s="2">
        <f t="shared" si="780"/>
        <v>6</v>
      </c>
      <c r="AR890" s="12" t="str">
        <f t="shared" si="752"/>
        <v>+6</v>
      </c>
      <c r="AS890" t="s">
        <v>5567</v>
      </c>
      <c r="AT890" t="str">
        <f t="shared" si="753"/>
        <v>생산완료(+6)</v>
      </c>
    </row>
    <row r="891" spans="2:46" x14ac:dyDescent="0.3">
      <c r="B891" s="2" t="s">
        <v>5451</v>
      </c>
      <c r="C891" s="7">
        <v>4</v>
      </c>
      <c r="D891" s="2" t="s">
        <v>5406</v>
      </c>
      <c r="E891" s="2" t="s">
        <v>5415</v>
      </c>
      <c r="F891" s="2"/>
      <c r="G891" s="2" t="s">
        <v>5418</v>
      </c>
      <c r="H891" s="2" t="s">
        <v>692</v>
      </c>
      <c r="I891" s="2" t="str">
        <f t="shared" si="742"/>
        <v>20241015-1000157849-인쇄</v>
      </c>
      <c r="J891" s="2" t="str">
        <f t="shared" si="743"/>
        <v>20241015-1000157849-합지</v>
      </c>
      <c r="K891" s="2" t="str">
        <f t="shared" si="744"/>
        <v>20241015-1000157849-분단</v>
      </c>
      <c r="L891" s="2" t="str">
        <f t="shared" si="745"/>
        <v>20241015-1000157849-제대</v>
      </c>
      <c r="M891" s="2" t="str">
        <f>VLOOKUP(H891, '쿼리1'!$A:$R, 17, 0)</f>
        <v>5도-건미역 1kg</v>
      </c>
      <c r="N891" s="2" t="str">
        <f>VLOOKUP(H891, '쿼리1'!$A:$P, 15, 0)</f>
        <v>오씨피피(투명)80</v>
      </c>
      <c r="O891" s="2">
        <v>1000157849</v>
      </c>
      <c r="P891" s="2" t="str">
        <f>VLOOKUP(H891, '쿼리1'!$A:$R, 17, 0)</f>
        <v>5도-건미역 1kg</v>
      </c>
      <c r="Q891" s="4">
        <f>VLOOKUP(H891, '쿼리1'!$A:$U, 20, 0)</f>
        <v>7317</v>
      </c>
      <c r="R891" s="2" t="s">
        <v>31</v>
      </c>
      <c r="S891" s="2" t="s">
        <v>31</v>
      </c>
      <c r="T891" s="2" t="s">
        <v>5397</v>
      </c>
      <c r="U891" s="2" t="s">
        <v>31</v>
      </c>
      <c r="V891" s="3">
        <v>45586</v>
      </c>
      <c r="W891" s="3">
        <v>45581</v>
      </c>
      <c r="X891" s="6">
        <f t="shared" si="782"/>
        <v>-5</v>
      </c>
      <c r="Y891" s="3">
        <v>45589</v>
      </c>
      <c r="Z891" s="3">
        <v>45586</v>
      </c>
      <c r="AA891" s="6">
        <f t="shared" si="781"/>
        <v>-3</v>
      </c>
      <c r="AB891" s="3" t="s">
        <v>5388</v>
      </c>
      <c r="AC891" s="2" t="s">
        <v>5388</v>
      </c>
      <c r="AD891" s="6" t="str">
        <f>IFERROR(AC891-AB891, "X")</f>
        <v>X</v>
      </c>
      <c r="AE891" s="3">
        <v>45593</v>
      </c>
      <c r="AF891" s="3">
        <v>45589</v>
      </c>
      <c r="AG891" s="2">
        <f>IFERROR(IF(AF891-AE891&gt;0, "+" &amp; (AF891-AE891), AF891-AE891), "X")</f>
        <v>-4</v>
      </c>
      <c r="AH891" s="3">
        <v>45589</v>
      </c>
      <c r="AI891" s="3">
        <f>AE891</f>
        <v>45593</v>
      </c>
      <c r="AJ891" s="3"/>
      <c r="AK891" s="2" t="str">
        <f t="shared" si="747"/>
        <v>+4</v>
      </c>
      <c r="AL891" s="2" t="s">
        <v>5567</v>
      </c>
      <c r="AM891" s="2" t="str">
        <f t="shared" si="749"/>
        <v>생산완료(+4)</v>
      </c>
      <c r="AN891" s="9">
        <f t="shared" si="750"/>
        <v>45589</v>
      </c>
      <c r="AO891" s="9">
        <f t="shared" si="751"/>
        <v>45593</v>
      </c>
      <c r="AP891" s="9"/>
      <c r="AQ891" s="2">
        <f t="shared" si="780"/>
        <v>4</v>
      </c>
      <c r="AR891" s="12" t="str">
        <f t="shared" si="752"/>
        <v>+4</v>
      </c>
      <c r="AS891" t="s">
        <v>5567</v>
      </c>
      <c r="AT891" t="str">
        <f t="shared" si="753"/>
        <v>생산완료(+4)</v>
      </c>
    </row>
    <row r="892" spans="2:46" x14ac:dyDescent="0.3">
      <c r="B892" s="2" t="s">
        <v>5412</v>
      </c>
      <c r="C892" s="7">
        <v>1</v>
      </c>
      <c r="D892" s="2" t="s">
        <v>5418</v>
      </c>
      <c r="E892" s="2" t="s">
        <v>5405</v>
      </c>
      <c r="F892" s="2" t="s">
        <v>5405</v>
      </c>
      <c r="G892" s="2"/>
      <c r="H892" s="2" t="s">
        <v>1690</v>
      </c>
      <c r="I892" s="2" t="str">
        <f t="shared" si="742"/>
        <v>20241015-1000160969-인쇄</v>
      </c>
      <c r="J892" s="2" t="str">
        <f t="shared" si="743"/>
        <v>20241015-1000160969-합지</v>
      </c>
      <c r="K892" s="2" t="str">
        <f t="shared" si="744"/>
        <v>20241015-1000160969-분단</v>
      </c>
      <c r="L892" s="2" t="str">
        <f t="shared" si="745"/>
        <v>20241015-1000160969-제대</v>
      </c>
      <c r="M892" s="2" t="str">
        <f>VLOOKUP(H892, '쿼리1'!$A:$R, 17, 0)</f>
        <v>4도-널담 뚱낭시에 군고구마 50g</v>
      </c>
      <c r="N892" s="2" t="str">
        <f>VLOOKUP(H892, '쿼리1'!$A:$P, 15, 0)</f>
        <v>패트60</v>
      </c>
      <c r="O892" s="2">
        <v>1000160969</v>
      </c>
      <c r="P892" s="2" t="str">
        <f>VLOOKUP(H892, '쿼리1'!$A:$R, 17, 0)</f>
        <v>4도-널담 뚱낭시에 군고구마 50g</v>
      </c>
      <c r="Q892" s="4">
        <f>VLOOKUP(H892, '쿼리1'!$A:$U, 20, 0)</f>
        <v>30</v>
      </c>
      <c r="R892" s="2" t="s">
        <v>31</v>
      </c>
      <c r="S892" s="2" t="s">
        <v>31</v>
      </c>
      <c r="T892" s="2" t="s">
        <v>31</v>
      </c>
      <c r="U892" s="2" t="s">
        <v>5397</v>
      </c>
      <c r="V892" s="3">
        <v>45586</v>
      </c>
      <c r="W892" s="3">
        <v>45582</v>
      </c>
      <c r="X892" s="6">
        <f t="shared" si="782"/>
        <v>-4</v>
      </c>
      <c r="Y892" s="3">
        <v>45589</v>
      </c>
      <c r="Z892" s="3">
        <v>45588</v>
      </c>
      <c r="AA892" s="6">
        <f t="shared" si="781"/>
        <v>-1</v>
      </c>
      <c r="AB892" s="3">
        <v>45590</v>
      </c>
      <c r="AC892" s="3">
        <v>45589</v>
      </c>
      <c r="AD892" s="6">
        <f t="shared" ref="AD892:AD897" si="785">IFERROR(IF(AC892-AB892&gt;0, "+" &amp; (AC892-AB892), AC892-AB892), "X")</f>
        <v>-1</v>
      </c>
      <c r="AE892" s="2" t="s">
        <v>5388</v>
      </c>
      <c r="AF892" s="2" t="s">
        <v>5388</v>
      </c>
      <c r="AG892" s="2" t="str">
        <f t="shared" ref="AG892:AG897" si="786">IFERROR(AF892-AE892, "X")</f>
        <v>X</v>
      </c>
      <c r="AH892" s="3">
        <v>45589</v>
      </c>
      <c r="AI892" s="3">
        <f t="shared" ref="AI892:AI897" si="787">AB892</f>
        <v>45590</v>
      </c>
      <c r="AJ892" s="3"/>
      <c r="AK892" s="2" t="str">
        <f t="shared" si="747"/>
        <v>+1</v>
      </c>
      <c r="AL892" s="2" t="s">
        <v>5567</v>
      </c>
      <c r="AM892" s="2" t="str">
        <f t="shared" si="749"/>
        <v>생산완료(+1)</v>
      </c>
      <c r="AN892" s="9">
        <f t="shared" si="750"/>
        <v>45589</v>
      </c>
      <c r="AO892" s="9">
        <f t="shared" si="751"/>
        <v>45590</v>
      </c>
      <c r="AP892" s="9"/>
      <c r="AQ892" s="2">
        <f t="shared" si="780"/>
        <v>1</v>
      </c>
      <c r="AR892" s="12" t="str">
        <f t="shared" si="752"/>
        <v>+1</v>
      </c>
      <c r="AS892" t="s">
        <v>5567</v>
      </c>
      <c r="AT892" t="str">
        <f t="shared" si="753"/>
        <v>생산완료(+1)</v>
      </c>
    </row>
    <row r="893" spans="2:46" x14ac:dyDescent="0.3">
      <c r="B893" s="2" t="s">
        <v>5412</v>
      </c>
      <c r="C893" s="7">
        <v>1</v>
      </c>
      <c r="D893" s="2" t="s">
        <v>5418</v>
      </c>
      <c r="E893" s="2" t="s">
        <v>5405</v>
      </c>
      <c r="F893" s="2" t="s">
        <v>5405</v>
      </c>
      <c r="G893" s="2"/>
      <c r="H893" s="2" t="s">
        <v>762</v>
      </c>
      <c r="I893" s="2" t="str">
        <f t="shared" si="742"/>
        <v>20241015-1000160979-인쇄</v>
      </c>
      <c r="J893" s="2" t="str">
        <f t="shared" si="743"/>
        <v>20241015-1000160979-합지</v>
      </c>
      <c r="K893" s="2" t="str">
        <f t="shared" si="744"/>
        <v>20241015-1000160979-분단</v>
      </c>
      <c r="L893" s="2" t="str">
        <f t="shared" si="745"/>
        <v>20241015-1000160979-제대</v>
      </c>
      <c r="M893" s="2" t="str">
        <f>VLOOKUP(H893, '쿼리1'!$A:$R, 17, 0)</f>
        <v>4도-널담 뚱낭시에 다크초콜릿 50g</v>
      </c>
      <c r="N893" s="2" t="str">
        <f>VLOOKUP(H893, '쿼리1'!$A:$P, 15, 0)</f>
        <v>패트60</v>
      </c>
      <c r="O893" s="2">
        <v>1000160979</v>
      </c>
      <c r="P893" s="2" t="str">
        <f>VLOOKUP(H893, '쿼리1'!$A:$R, 17, 0)</f>
        <v>4도-널담 뚱낭시에 다크초콜릿 50g</v>
      </c>
      <c r="Q893" s="4">
        <f>VLOOKUP(H893, '쿼리1'!$A:$U, 20, 0)</f>
        <v>30</v>
      </c>
      <c r="R893" s="2" t="s">
        <v>31</v>
      </c>
      <c r="S893" s="2" t="s">
        <v>31</v>
      </c>
      <c r="T893" s="2" t="s">
        <v>31</v>
      </c>
      <c r="U893" s="2" t="s">
        <v>5397</v>
      </c>
      <c r="V893" s="3">
        <v>45586</v>
      </c>
      <c r="W893" s="3">
        <v>45582</v>
      </c>
      <c r="X893" s="6">
        <f t="shared" si="782"/>
        <v>-4</v>
      </c>
      <c r="Y893" s="3">
        <v>45589</v>
      </c>
      <c r="Z893" s="3">
        <v>45588</v>
      </c>
      <c r="AA893" s="6">
        <f t="shared" si="781"/>
        <v>-1</v>
      </c>
      <c r="AB893" s="3">
        <v>45590</v>
      </c>
      <c r="AC893" s="3">
        <v>45589</v>
      </c>
      <c r="AD893" s="6">
        <f t="shared" si="785"/>
        <v>-1</v>
      </c>
      <c r="AE893" s="2" t="s">
        <v>5388</v>
      </c>
      <c r="AF893" s="2" t="s">
        <v>5388</v>
      </c>
      <c r="AG893" s="2" t="str">
        <f t="shared" si="786"/>
        <v>X</v>
      </c>
      <c r="AH893" s="3">
        <v>45589</v>
      </c>
      <c r="AI893" s="3">
        <f t="shared" si="787"/>
        <v>45590</v>
      </c>
      <c r="AJ893" s="3"/>
      <c r="AK893" s="2" t="str">
        <f t="shared" si="747"/>
        <v>+1</v>
      </c>
      <c r="AL893" s="2" t="s">
        <v>5567</v>
      </c>
      <c r="AM893" s="2" t="str">
        <f t="shared" si="749"/>
        <v>생산완료(+1)</v>
      </c>
      <c r="AN893" s="9">
        <f t="shared" si="750"/>
        <v>45589</v>
      </c>
      <c r="AO893" s="9">
        <f t="shared" si="751"/>
        <v>45590</v>
      </c>
      <c r="AP893" s="9"/>
      <c r="AQ893" s="2">
        <f t="shared" si="780"/>
        <v>1</v>
      </c>
      <c r="AR893" s="12" t="str">
        <f t="shared" si="752"/>
        <v>+1</v>
      </c>
      <c r="AS893" t="s">
        <v>5567</v>
      </c>
      <c r="AT893" t="str">
        <f t="shared" si="753"/>
        <v>생산완료(+1)</v>
      </c>
    </row>
    <row r="894" spans="2:46" x14ac:dyDescent="0.3">
      <c r="B894" s="2" t="s">
        <v>5412</v>
      </c>
      <c r="C894" s="7">
        <v>1</v>
      </c>
      <c r="D894" s="2" t="s">
        <v>5418</v>
      </c>
      <c r="E894" s="2" t="s">
        <v>5405</v>
      </c>
      <c r="F894" s="2" t="s">
        <v>5405</v>
      </c>
      <c r="G894" s="2"/>
      <c r="H894" s="2" t="s">
        <v>1696</v>
      </c>
      <c r="I894" s="2" t="str">
        <f t="shared" si="742"/>
        <v>20241015-1000160989-인쇄</v>
      </c>
      <c r="J894" s="2" t="str">
        <f t="shared" si="743"/>
        <v>20241015-1000160989-합지</v>
      </c>
      <c r="K894" s="2" t="str">
        <f t="shared" si="744"/>
        <v>20241015-1000160989-분단</v>
      </c>
      <c r="L894" s="2" t="str">
        <f t="shared" si="745"/>
        <v>20241015-1000160989-제대</v>
      </c>
      <c r="M894" s="2" t="str">
        <f>VLOOKUP(H894, '쿼리1'!$A:$R, 17, 0)</f>
        <v>4도-널담 뚱낭시에 무화과크림치즈 50g</v>
      </c>
      <c r="N894" s="2" t="str">
        <f>VLOOKUP(H894, '쿼리1'!$A:$P, 15, 0)</f>
        <v>패트60</v>
      </c>
      <c r="O894" s="2">
        <v>1000160989</v>
      </c>
      <c r="P894" s="2" t="str">
        <f>VLOOKUP(H894, '쿼리1'!$A:$R, 17, 0)</f>
        <v>4도-널담 뚱낭시에 무화과크림치즈 50g</v>
      </c>
      <c r="Q894" s="4">
        <f>VLOOKUP(H894, '쿼리1'!$A:$U, 20, 0)</f>
        <v>30</v>
      </c>
      <c r="R894" s="2" t="s">
        <v>31</v>
      </c>
      <c r="S894" s="2" t="s">
        <v>31</v>
      </c>
      <c r="T894" s="2" t="s">
        <v>31</v>
      </c>
      <c r="U894" s="2" t="s">
        <v>5397</v>
      </c>
      <c r="V894" s="3">
        <v>45586</v>
      </c>
      <c r="W894" s="3">
        <v>45582</v>
      </c>
      <c r="X894" s="6">
        <f t="shared" si="782"/>
        <v>-4</v>
      </c>
      <c r="Y894" s="3">
        <v>45589</v>
      </c>
      <c r="Z894" s="3">
        <v>45588</v>
      </c>
      <c r="AA894" s="6">
        <f t="shared" si="781"/>
        <v>-1</v>
      </c>
      <c r="AB894" s="3">
        <v>45590</v>
      </c>
      <c r="AC894" s="3">
        <v>45589</v>
      </c>
      <c r="AD894" s="6">
        <f t="shared" si="785"/>
        <v>-1</v>
      </c>
      <c r="AE894" s="2" t="s">
        <v>5388</v>
      </c>
      <c r="AF894" s="2" t="s">
        <v>5388</v>
      </c>
      <c r="AG894" s="2" t="str">
        <f t="shared" si="786"/>
        <v>X</v>
      </c>
      <c r="AH894" s="3">
        <v>45589</v>
      </c>
      <c r="AI894" s="3">
        <f t="shared" si="787"/>
        <v>45590</v>
      </c>
      <c r="AJ894" s="3"/>
      <c r="AK894" s="2" t="str">
        <f t="shared" si="747"/>
        <v>+1</v>
      </c>
      <c r="AL894" s="2" t="s">
        <v>5567</v>
      </c>
      <c r="AM894" s="2" t="str">
        <f t="shared" si="749"/>
        <v>생산완료(+1)</v>
      </c>
      <c r="AN894" s="9">
        <f t="shared" si="750"/>
        <v>45589</v>
      </c>
      <c r="AO894" s="9">
        <f t="shared" si="751"/>
        <v>45590</v>
      </c>
      <c r="AP894" s="9"/>
      <c r="AQ894" s="2">
        <f t="shared" si="780"/>
        <v>1</v>
      </c>
      <c r="AR894" s="12" t="str">
        <f t="shared" si="752"/>
        <v>+1</v>
      </c>
      <c r="AS894" t="s">
        <v>5567</v>
      </c>
      <c r="AT894" t="str">
        <f t="shared" si="753"/>
        <v>생산완료(+1)</v>
      </c>
    </row>
    <row r="895" spans="2:46" x14ac:dyDescent="0.3">
      <c r="B895" s="2" t="s">
        <v>5412</v>
      </c>
      <c r="C895" s="7">
        <v>1</v>
      </c>
      <c r="D895" s="2" t="s">
        <v>5418</v>
      </c>
      <c r="E895" s="2" t="s">
        <v>5405</v>
      </c>
      <c r="F895" s="2" t="s">
        <v>5405</v>
      </c>
      <c r="G895" s="2"/>
      <c r="H895" s="2" t="s">
        <v>1106</v>
      </c>
      <c r="I895" s="2" t="str">
        <f t="shared" si="742"/>
        <v>20241015-1000160999-인쇄</v>
      </c>
      <c r="J895" s="2" t="str">
        <f t="shared" si="743"/>
        <v>20241015-1000160999-합지</v>
      </c>
      <c r="K895" s="2" t="str">
        <f t="shared" si="744"/>
        <v>20241015-1000160999-분단</v>
      </c>
      <c r="L895" s="2" t="str">
        <f t="shared" si="745"/>
        <v>20241015-1000160999-제대</v>
      </c>
      <c r="M895" s="2" t="str">
        <f>VLOOKUP(H895, '쿼리1'!$A:$R, 17, 0)</f>
        <v>4도-널담 뚱낭시에 초코칩 50g</v>
      </c>
      <c r="N895" s="2" t="str">
        <f>VLOOKUP(H895, '쿼리1'!$A:$P, 15, 0)</f>
        <v>패트60</v>
      </c>
      <c r="O895" s="2">
        <v>1000160999</v>
      </c>
      <c r="P895" s="2" t="str">
        <f>VLOOKUP(H895, '쿼리1'!$A:$R, 17, 0)</f>
        <v>4도-널담 뚱낭시에 초코칩 50g</v>
      </c>
      <c r="Q895" s="4">
        <f>VLOOKUP(H895, '쿼리1'!$A:$U, 20, 0)</f>
        <v>30</v>
      </c>
      <c r="R895" s="2" t="s">
        <v>31</v>
      </c>
      <c r="S895" s="2" t="s">
        <v>31</v>
      </c>
      <c r="T895" s="2" t="s">
        <v>31</v>
      </c>
      <c r="U895" s="2" t="s">
        <v>5397</v>
      </c>
      <c r="V895" s="3">
        <v>45586</v>
      </c>
      <c r="W895" s="3">
        <v>45582</v>
      </c>
      <c r="X895" s="6">
        <f t="shared" si="782"/>
        <v>-4</v>
      </c>
      <c r="Y895" s="3">
        <v>45589</v>
      </c>
      <c r="Z895" s="3">
        <v>45588</v>
      </c>
      <c r="AA895" s="6">
        <f t="shared" si="781"/>
        <v>-1</v>
      </c>
      <c r="AB895" s="3">
        <v>45590</v>
      </c>
      <c r="AC895" s="3">
        <v>45589</v>
      </c>
      <c r="AD895" s="6">
        <f t="shared" si="785"/>
        <v>-1</v>
      </c>
      <c r="AE895" s="2" t="s">
        <v>5388</v>
      </c>
      <c r="AF895" s="2" t="s">
        <v>5388</v>
      </c>
      <c r="AG895" s="2" t="str">
        <f t="shared" si="786"/>
        <v>X</v>
      </c>
      <c r="AH895" s="3">
        <v>45589</v>
      </c>
      <c r="AI895" s="3">
        <f t="shared" si="787"/>
        <v>45590</v>
      </c>
      <c r="AJ895" s="3"/>
      <c r="AK895" s="2" t="str">
        <f t="shared" si="747"/>
        <v>+1</v>
      </c>
      <c r="AL895" s="2" t="s">
        <v>5567</v>
      </c>
      <c r="AM895" s="2" t="str">
        <f t="shared" si="749"/>
        <v>생산완료(+1)</v>
      </c>
      <c r="AN895" s="9">
        <f t="shared" si="750"/>
        <v>45589</v>
      </c>
      <c r="AO895" s="9">
        <f t="shared" si="751"/>
        <v>45590</v>
      </c>
      <c r="AP895" s="9"/>
      <c r="AQ895" s="2">
        <f t="shared" si="780"/>
        <v>1</v>
      </c>
      <c r="AR895" s="12" t="str">
        <f t="shared" si="752"/>
        <v>+1</v>
      </c>
      <c r="AS895" t="s">
        <v>5567</v>
      </c>
      <c r="AT895" t="str">
        <f t="shared" si="753"/>
        <v>생산완료(+1)</v>
      </c>
    </row>
    <row r="896" spans="2:46" x14ac:dyDescent="0.3">
      <c r="B896" s="2" t="s">
        <v>5412</v>
      </c>
      <c r="C896" s="7">
        <v>1</v>
      </c>
      <c r="D896" s="2" t="s">
        <v>5418</v>
      </c>
      <c r="E896" s="2" t="s">
        <v>5416</v>
      </c>
      <c r="F896" s="2" t="s">
        <v>5405</v>
      </c>
      <c r="G896" s="2"/>
      <c r="H896" s="2" t="s">
        <v>1118</v>
      </c>
      <c r="I896" s="2" t="str">
        <f t="shared" si="742"/>
        <v>20241015-1000162930-인쇄</v>
      </c>
      <c r="J896" s="2" t="str">
        <f t="shared" si="743"/>
        <v>20241015-1000162930-합지</v>
      </c>
      <c r="K896" s="2" t="str">
        <f t="shared" si="744"/>
        <v>20241015-1000162930-분단</v>
      </c>
      <c r="L896" s="2" t="str">
        <f t="shared" si="745"/>
        <v>20241015-1000162930-제대</v>
      </c>
      <c r="M896" s="2" t="str">
        <f>VLOOKUP(H896, '쿼리1'!$A:$R, 17, 0)</f>
        <v>7도-널담 고단백 배꼽 베이글-흑임자 140g</v>
      </c>
      <c r="N896" s="2" t="str">
        <f>VLOOKUP(H896, '쿼리1'!$A:$P, 15, 0)</f>
        <v>패트(무광)60</v>
      </c>
      <c r="O896" s="2">
        <v>1000162930</v>
      </c>
      <c r="P896" s="2" t="str">
        <f>VLOOKUP(H896, '쿼리1'!$A:$R, 17, 0)</f>
        <v>7도-널담 고단백 배꼽 베이글-흑임자 140g</v>
      </c>
      <c r="Q896" s="4">
        <f>VLOOKUP(H896, '쿼리1'!$A:$U, 20, 0)</f>
        <v>30</v>
      </c>
      <c r="R896" s="2" t="s">
        <v>31</v>
      </c>
      <c r="S896" s="2" t="s">
        <v>31</v>
      </c>
      <c r="T896" s="2" t="s">
        <v>31</v>
      </c>
      <c r="U896" s="2" t="s">
        <v>5397</v>
      </c>
      <c r="V896" s="3">
        <v>45586</v>
      </c>
      <c r="W896" s="3">
        <v>45582</v>
      </c>
      <c r="X896" s="6">
        <f t="shared" si="782"/>
        <v>-4</v>
      </c>
      <c r="Y896" s="3">
        <v>45589</v>
      </c>
      <c r="Z896" s="3">
        <v>45587</v>
      </c>
      <c r="AA896" s="6">
        <f t="shared" si="781"/>
        <v>-2</v>
      </c>
      <c r="AB896" s="3">
        <v>45590</v>
      </c>
      <c r="AC896" s="3">
        <v>45589</v>
      </c>
      <c r="AD896" s="6">
        <f t="shared" si="785"/>
        <v>-1</v>
      </c>
      <c r="AE896" s="2" t="s">
        <v>5388</v>
      </c>
      <c r="AF896" s="2" t="s">
        <v>5388</v>
      </c>
      <c r="AG896" s="2" t="str">
        <f t="shared" si="786"/>
        <v>X</v>
      </c>
      <c r="AH896" s="3">
        <v>45589</v>
      </c>
      <c r="AI896" s="3">
        <f t="shared" si="787"/>
        <v>45590</v>
      </c>
      <c r="AJ896" s="3"/>
      <c r="AK896" s="2" t="str">
        <f t="shared" si="747"/>
        <v>+1</v>
      </c>
      <c r="AL896" s="2" t="s">
        <v>5567</v>
      </c>
      <c r="AM896" s="2" t="str">
        <f t="shared" si="749"/>
        <v>생산완료(+1)</v>
      </c>
      <c r="AN896" s="9">
        <f t="shared" si="750"/>
        <v>45652</v>
      </c>
      <c r="AO896" s="9">
        <f t="shared" si="751"/>
        <v>45651</v>
      </c>
      <c r="AP896" s="9"/>
      <c r="AQ896" s="2">
        <f t="shared" si="780"/>
        <v>-1</v>
      </c>
      <c r="AR896" s="12">
        <f t="shared" si="752"/>
        <v>-1</v>
      </c>
      <c r="AS896" t="s">
        <v>5567</v>
      </c>
      <c r="AT896" t="str">
        <f t="shared" si="753"/>
        <v>생산완료(-1)</v>
      </c>
    </row>
    <row r="897" spans="2:46" x14ac:dyDescent="0.3">
      <c r="B897" s="2" t="s">
        <v>5412</v>
      </c>
      <c r="C897" s="7">
        <v>1</v>
      </c>
      <c r="D897" s="2" t="s">
        <v>5418</v>
      </c>
      <c r="E897" s="2" t="s">
        <v>5416</v>
      </c>
      <c r="F897" s="2" t="s">
        <v>5405</v>
      </c>
      <c r="G897" s="2"/>
      <c r="H897" s="2" t="s">
        <v>1692</v>
      </c>
      <c r="I897" s="2" t="str">
        <f t="shared" si="742"/>
        <v>20241015-1000162938-인쇄</v>
      </c>
      <c r="J897" s="2" t="str">
        <f t="shared" si="743"/>
        <v>20241015-1000162938-합지</v>
      </c>
      <c r="K897" s="2" t="str">
        <f t="shared" si="744"/>
        <v>20241015-1000162938-분단</v>
      </c>
      <c r="L897" s="2" t="str">
        <f t="shared" si="745"/>
        <v>20241015-1000162938-제대</v>
      </c>
      <c r="M897" s="2" t="str">
        <f>VLOOKUP(H897, '쿼리1'!$A:$R, 17, 0)</f>
        <v>7도-널담 고단백 배꼽 베이글-크랜베리&amp;호두 140g</v>
      </c>
      <c r="N897" s="2" t="str">
        <f>VLOOKUP(H897, '쿼리1'!$A:$P, 15, 0)</f>
        <v>패트(무광)60</v>
      </c>
      <c r="O897" s="2">
        <v>1000162938</v>
      </c>
      <c r="P897" s="2" t="str">
        <f>VLOOKUP(H897, '쿼리1'!$A:$R, 17, 0)</f>
        <v>7도-널담 고단백 배꼽 베이글-크랜베리&amp;호두 140g</v>
      </c>
      <c r="Q897" s="4">
        <f>VLOOKUP(H897, '쿼리1'!$A:$U, 20, 0)</f>
        <v>30</v>
      </c>
      <c r="R897" s="2" t="s">
        <v>31</v>
      </c>
      <c r="S897" s="2" t="s">
        <v>31</v>
      </c>
      <c r="T897" s="2" t="s">
        <v>31</v>
      </c>
      <c r="U897" s="2" t="s">
        <v>5397</v>
      </c>
      <c r="V897" s="3">
        <v>45586</v>
      </c>
      <c r="W897" s="3">
        <v>45582</v>
      </c>
      <c r="X897" s="6">
        <f t="shared" si="782"/>
        <v>-4</v>
      </c>
      <c r="Y897" s="3">
        <v>45589</v>
      </c>
      <c r="Z897" s="3">
        <v>45587</v>
      </c>
      <c r="AA897" s="6">
        <f t="shared" si="781"/>
        <v>-2</v>
      </c>
      <c r="AB897" s="3">
        <v>45590</v>
      </c>
      <c r="AC897" s="3">
        <v>45589</v>
      </c>
      <c r="AD897" s="6">
        <f t="shared" si="785"/>
        <v>-1</v>
      </c>
      <c r="AE897" s="2" t="s">
        <v>5388</v>
      </c>
      <c r="AF897" s="2" t="s">
        <v>5388</v>
      </c>
      <c r="AG897" s="2" t="str">
        <f t="shared" si="786"/>
        <v>X</v>
      </c>
      <c r="AH897" s="3">
        <v>45589</v>
      </c>
      <c r="AI897" s="3">
        <f t="shared" si="787"/>
        <v>45590</v>
      </c>
      <c r="AJ897" s="3"/>
      <c r="AK897" s="2" t="str">
        <f t="shared" si="747"/>
        <v>+1</v>
      </c>
      <c r="AL897" s="2" t="s">
        <v>5567</v>
      </c>
      <c r="AM897" s="2" t="str">
        <f t="shared" si="749"/>
        <v>생산완료(+1)</v>
      </c>
      <c r="AN897" s="9">
        <f t="shared" si="750"/>
        <v>45654</v>
      </c>
      <c r="AO897" s="9">
        <f t="shared" si="751"/>
        <v>45650</v>
      </c>
      <c r="AP897" s="9"/>
      <c r="AQ897" s="2">
        <f t="shared" si="780"/>
        <v>-4</v>
      </c>
      <c r="AR897" s="12">
        <f t="shared" si="752"/>
        <v>-4</v>
      </c>
      <c r="AS897" t="s">
        <v>5567</v>
      </c>
      <c r="AT897" t="str">
        <f t="shared" si="753"/>
        <v>생산완료(-4)</v>
      </c>
    </row>
    <row r="898" spans="2:46" x14ac:dyDescent="0.3">
      <c r="B898" s="2" t="s">
        <v>5506</v>
      </c>
      <c r="C898" s="7">
        <v>-17</v>
      </c>
      <c r="D898" s="2" t="s">
        <v>5409</v>
      </c>
      <c r="E898" s="2" t="s">
        <v>5409</v>
      </c>
      <c r="F898" s="2"/>
      <c r="G898" s="2" t="s">
        <v>5425</v>
      </c>
      <c r="H898" s="2" t="s">
        <v>2133</v>
      </c>
      <c r="I898" s="2" t="str">
        <f t="shared" si="742"/>
        <v>20241015-1000163860-인쇄</v>
      </c>
      <c r="J898" s="2" t="str">
        <f t="shared" si="743"/>
        <v>20241015-1000163860-합지</v>
      </c>
      <c r="K898" s="2" t="str">
        <f t="shared" si="744"/>
        <v>20241015-1000163860-분단</v>
      </c>
      <c r="L898" s="2" t="str">
        <f t="shared" si="745"/>
        <v>20241015-1000163860-제대</v>
      </c>
      <c r="M898" s="2" t="str">
        <f>VLOOKUP(H898, '쿼리1'!$A:$R, 17, 0)</f>
        <v>5도-안심이력제-남해안어린이멸치 150g</v>
      </c>
      <c r="N898" s="2" t="str">
        <f>VLOOKUP(H898, '쿼리1'!$A:$P, 15, 0)</f>
        <v>오씨피피(투명)80</v>
      </c>
      <c r="O898" s="2">
        <v>1000163860</v>
      </c>
      <c r="P898" s="2" t="str">
        <f>VLOOKUP(H898, '쿼리1'!$A:$R, 17, 0)</f>
        <v>5도-안심이력제-남해안어린이멸치 150g</v>
      </c>
      <c r="Q898" s="4">
        <f>VLOOKUP(H898, '쿼리1'!$A:$U, 20, 0)</f>
        <v>30769</v>
      </c>
      <c r="R898" s="2" t="s">
        <v>31</v>
      </c>
      <c r="S898" s="2" t="s">
        <v>31</v>
      </c>
      <c r="T898" s="2" t="s">
        <v>5397</v>
      </c>
      <c r="U898" s="2" t="s">
        <v>31</v>
      </c>
      <c r="V898" s="3">
        <v>45586</v>
      </c>
      <c r="W898" s="3">
        <v>45586</v>
      </c>
      <c r="X898" s="6">
        <f t="shared" si="782"/>
        <v>0</v>
      </c>
      <c r="Y898" s="3">
        <v>45589</v>
      </c>
      <c r="Z898" s="3">
        <v>45589</v>
      </c>
      <c r="AA898" s="6">
        <f t="shared" si="781"/>
        <v>0</v>
      </c>
      <c r="AB898" s="3" t="s">
        <v>5388</v>
      </c>
      <c r="AC898" s="2" t="s">
        <v>5388</v>
      </c>
      <c r="AD898" s="6" t="str">
        <f>IFERROR(AC898-AB898, "X")</f>
        <v>X</v>
      </c>
      <c r="AE898" s="3">
        <v>45593</v>
      </c>
      <c r="AF898" s="3">
        <v>45610</v>
      </c>
      <c r="AG898" s="2" t="str">
        <f>IFERROR(IF(AF898-AE898&gt;0, "+" &amp; (AF898-AE898), AF898-AE898), "X")</f>
        <v>+17</v>
      </c>
      <c r="AH898" s="3">
        <v>45610</v>
      </c>
      <c r="AI898" s="3">
        <f>AE898</f>
        <v>45593</v>
      </c>
      <c r="AJ898" s="3"/>
      <c r="AK898" s="2">
        <f t="shared" si="747"/>
        <v>-17</v>
      </c>
      <c r="AL898" s="2" t="s">
        <v>5567</v>
      </c>
      <c r="AM898" s="2" t="str">
        <f t="shared" si="749"/>
        <v>생산완료(-17)</v>
      </c>
      <c r="AN898" s="9">
        <f t="shared" si="750"/>
        <v>45652</v>
      </c>
      <c r="AO898" s="9">
        <f t="shared" si="751"/>
        <v>45656</v>
      </c>
      <c r="AP898" s="9"/>
      <c r="AQ898" s="2">
        <f t="shared" si="780"/>
        <v>4</v>
      </c>
      <c r="AR898" s="12" t="str">
        <f t="shared" si="752"/>
        <v>+4</v>
      </c>
      <c r="AS898" t="s">
        <v>5567</v>
      </c>
      <c r="AT898" t="str">
        <f t="shared" si="753"/>
        <v>생산완료(+4)</v>
      </c>
    </row>
    <row r="899" spans="2:46" x14ac:dyDescent="0.3">
      <c r="B899" s="2" t="s">
        <v>5424</v>
      </c>
      <c r="C899" s="7">
        <v>2</v>
      </c>
      <c r="D899" s="2" t="s">
        <v>5418</v>
      </c>
      <c r="E899" s="2" t="s">
        <v>5416</v>
      </c>
      <c r="F899" s="2" t="s">
        <v>5416</v>
      </c>
      <c r="G899" s="2"/>
      <c r="H899" s="2" t="s">
        <v>1698</v>
      </c>
      <c r="I899" s="2" t="str">
        <f t="shared" si="742"/>
        <v>20241015-1000164747-인쇄</v>
      </c>
      <c r="J899" s="2" t="str">
        <f t="shared" si="743"/>
        <v>20241015-1000164747-합지</v>
      </c>
      <c r="K899" s="2" t="str">
        <f t="shared" si="744"/>
        <v>20241015-1000164747-분단</v>
      </c>
      <c r="L899" s="2" t="str">
        <f t="shared" si="745"/>
        <v>20241015-1000164747-제대</v>
      </c>
      <c r="M899" s="2" t="str">
        <f>VLOOKUP(H899, '쿼리1'!$A:$R, 17, 0)</f>
        <v>6도-널담 뚱카롱-솔티드카라멜 50g</v>
      </c>
      <c r="N899" s="2" t="str">
        <f>VLOOKUP(H899, '쿼리1'!$A:$P, 15, 0)</f>
        <v>패트60</v>
      </c>
      <c r="O899" s="2">
        <v>1000164747</v>
      </c>
      <c r="P899" s="2" t="str">
        <f>VLOOKUP(H899, '쿼리1'!$A:$R, 17, 0)</f>
        <v>6도-널담 뚱카롱-솔티드카라멜 50g</v>
      </c>
      <c r="Q899" s="4">
        <f>VLOOKUP(H899, '쿼리1'!$A:$U, 20, 0)</f>
        <v>30</v>
      </c>
      <c r="R899" s="2" t="s">
        <v>31</v>
      </c>
      <c r="S899" s="2" t="s">
        <v>31</v>
      </c>
      <c r="T899" s="2" t="s">
        <v>31</v>
      </c>
      <c r="U899" s="2" t="s">
        <v>5397</v>
      </c>
      <c r="V899" s="3">
        <v>45586</v>
      </c>
      <c r="W899" s="3">
        <v>45582</v>
      </c>
      <c r="X899" s="6">
        <f t="shared" si="782"/>
        <v>-4</v>
      </c>
      <c r="Y899" s="3">
        <v>45589</v>
      </c>
      <c r="Z899" s="3">
        <v>45587</v>
      </c>
      <c r="AA899" s="6">
        <f t="shared" si="781"/>
        <v>-2</v>
      </c>
      <c r="AB899" s="3">
        <v>45590</v>
      </c>
      <c r="AC899" s="3">
        <v>45588</v>
      </c>
      <c r="AD899" s="6">
        <f t="shared" ref="AD899:AD902" si="788">IFERROR(IF(AC899-AB899&gt;0, "+" &amp; (AC899-AB899), AC899-AB899), "X")</f>
        <v>-2</v>
      </c>
      <c r="AE899" s="2" t="s">
        <v>5388</v>
      </c>
      <c r="AF899" s="2" t="s">
        <v>5388</v>
      </c>
      <c r="AG899" s="2" t="str">
        <f>IFERROR(AF899-AE899, "X")</f>
        <v>X</v>
      </c>
      <c r="AH899" s="3">
        <v>45588</v>
      </c>
      <c r="AI899" s="3">
        <f t="shared" ref="AI899:AI902" si="789">AB899</f>
        <v>45590</v>
      </c>
      <c r="AJ899" s="3"/>
      <c r="AK899" s="2" t="str">
        <f t="shared" si="747"/>
        <v>+2</v>
      </c>
      <c r="AL899" s="2" t="s">
        <v>5567</v>
      </c>
      <c r="AM899" s="2" t="str">
        <f t="shared" si="749"/>
        <v>생산완료(+2)</v>
      </c>
      <c r="AN899" s="9">
        <f t="shared" si="750"/>
        <v>45633</v>
      </c>
      <c r="AO899" s="9">
        <f t="shared" si="751"/>
        <v>45636</v>
      </c>
      <c r="AP899" s="9"/>
      <c r="AQ899" s="2">
        <f t="shared" si="780"/>
        <v>3</v>
      </c>
      <c r="AR899" s="12" t="str">
        <f t="shared" si="752"/>
        <v>+3</v>
      </c>
      <c r="AS899" t="s">
        <v>5567</v>
      </c>
      <c r="AT899" t="str">
        <f t="shared" si="753"/>
        <v>생산완료(+3)</v>
      </c>
    </row>
    <row r="900" spans="2:46" x14ac:dyDescent="0.3">
      <c r="B900" s="2" t="s">
        <v>5424</v>
      </c>
      <c r="C900" s="7">
        <v>2</v>
      </c>
      <c r="D900" s="2" t="s">
        <v>5418</v>
      </c>
      <c r="E900" s="2" t="s">
        <v>5416</v>
      </c>
      <c r="F900" s="2" t="s">
        <v>5416</v>
      </c>
      <c r="G900" s="2"/>
      <c r="H900" s="2" t="s">
        <v>767</v>
      </c>
      <c r="I900" s="2" t="str">
        <f t="shared" si="742"/>
        <v>20241015-1000164761-인쇄</v>
      </c>
      <c r="J900" s="2" t="str">
        <f t="shared" si="743"/>
        <v>20241015-1000164761-합지</v>
      </c>
      <c r="K900" s="2" t="str">
        <f t="shared" si="744"/>
        <v>20241015-1000164761-분단</v>
      </c>
      <c r="L900" s="2" t="str">
        <f t="shared" si="745"/>
        <v>20241015-1000164761-제대</v>
      </c>
      <c r="M900" s="2" t="str">
        <f>VLOOKUP(H900, '쿼리1'!$A:$R, 17, 0)</f>
        <v>6도-널담 뚱카롱-녹차브라우니 50g</v>
      </c>
      <c r="N900" s="2" t="str">
        <f>VLOOKUP(H900, '쿼리1'!$A:$P, 15, 0)</f>
        <v>패트60</v>
      </c>
      <c r="O900" s="2">
        <v>1000164761</v>
      </c>
      <c r="P900" s="2" t="str">
        <f>VLOOKUP(H900, '쿼리1'!$A:$R, 17, 0)</f>
        <v>6도-널담 뚱카롱-녹차브라우니 50g</v>
      </c>
      <c r="Q900" s="4">
        <f>VLOOKUP(H900, '쿼리1'!$A:$U, 20, 0)</f>
        <v>30</v>
      </c>
      <c r="R900" s="2" t="s">
        <v>31</v>
      </c>
      <c r="S900" s="2" t="s">
        <v>31</v>
      </c>
      <c r="T900" s="2" t="s">
        <v>31</v>
      </c>
      <c r="U900" s="2" t="s">
        <v>5397</v>
      </c>
      <c r="V900" s="3">
        <v>45586</v>
      </c>
      <c r="W900" s="3">
        <v>45582</v>
      </c>
      <c r="X900" s="6">
        <f t="shared" si="782"/>
        <v>-4</v>
      </c>
      <c r="Y900" s="3">
        <v>45589</v>
      </c>
      <c r="Z900" s="3">
        <v>45587</v>
      </c>
      <c r="AA900" s="6">
        <f t="shared" si="781"/>
        <v>-2</v>
      </c>
      <c r="AB900" s="3">
        <v>45590</v>
      </c>
      <c r="AC900" s="3">
        <v>45588</v>
      </c>
      <c r="AD900" s="6">
        <f t="shared" si="788"/>
        <v>-2</v>
      </c>
      <c r="AE900" s="2" t="s">
        <v>5388</v>
      </c>
      <c r="AF900" s="2" t="s">
        <v>5388</v>
      </c>
      <c r="AG900" s="2" t="str">
        <f>IFERROR(AF900-AE900, "X")</f>
        <v>X</v>
      </c>
      <c r="AH900" s="3">
        <v>45588</v>
      </c>
      <c r="AI900" s="3">
        <f t="shared" si="789"/>
        <v>45590</v>
      </c>
      <c r="AJ900" s="3"/>
      <c r="AK900" s="2" t="str">
        <f t="shared" si="747"/>
        <v>+2</v>
      </c>
      <c r="AL900" s="2" t="s">
        <v>5567</v>
      </c>
      <c r="AM900" s="2" t="str">
        <f t="shared" si="749"/>
        <v>생산완료(+2)</v>
      </c>
      <c r="AN900" s="9">
        <f t="shared" si="750"/>
        <v>45633</v>
      </c>
      <c r="AO900" s="9">
        <f t="shared" si="751"/>
        <v>45636</v>
      </c>
      <c r="AP900" s="9"/>
      <c r="AQ900" s="2">
        <f t="shared" si="780"/>
        <v>3</v>
      </c>
      <c r="AR900" s="12" t="str">
        <f t="shared" si="752"/>
        <v>+3</v>
      </c>
      <c r="AS900" t="s">
        <v>5567</v>
      </c>
      <c r="AT900" t="str">
        <f t="shared" si="753"/>
        <v>생산완료(+3)</v>
      </c>
    </row>
    <row r="901" spans="2:46" x14ac:dyDescent="0.3">
      <c r="B901" s="2" t="s">
        <v>5424</v>
      </c>
      <c r="C901" s="7">
        <v>2</v>
      </c>
      <c r="D901" s="2" t="s">
        <v>5418</v>
      </c>
      <c r="E901" s="2" t="s">
        <v>5416</v>
      </c>
      <c r="F901" s="2" t="s">
        <v>5416</v>
      </c>
      <c r="G901" s="2"/>
      <c r="H901" s="2" t="s">
        <v>776</v>
      </c>
      <c r="I901" s="2" t="str">
        <f t="shared" si="742"/>
        <v>20241015-1000164810-인쇄</v>
      </c>
      <c r="J901" s="2" t="str">
        <f t="shared" si="743"/>
        <v>20241015-1000164810-합지</v>
      </c>
      <c r="K901" s="2" t="str">
        <f t="shared" si="744"/>
        <v>20241015-1000164810-분단</v>
      </c>
      <c r="L901" s="2" t="str">
        <f t="shared" si="745"/>
        <v>20241015-1000164810-제대</v>
      </c>
      <c r="M901" s="2" t="str">
        <f>VLOOKUP(H901, '쿼리1'!$A:$R, 17, 0)</f>
        <v>6도-널담 뚱카롱-얼그레이밀트티 50g</v>
      </c>
      <c r="N901" s="2" t="str">
        <f>VLOOKUP(H901, '쿼리1'!$A:$P, 15, 0)</f>
        <v>패트60</v>
      </c>
      <c r="O901" s="2">
        <v>1000164810</v>
      </c>
      <c r="P901" s="2" t="str">
        <f>VLOOKUP(H901, '쿼리1'!$A:$R, 17, 0)</f>
        <v>6도-널담 뚱카롱-얼그레이밀트티 50g</v>
      </c>
      <c r="Q901" s="4">
        <f>VLOOKUP(H901, '쿼리1'!$A:$U, 20, 0)</f>
        <v>30</v>
      </c>
      <c r="R901" s="2" t="s">
        <v>31</v>
      </c>
      <c r="S901" s="2" t="s">
        <v>31</v>
      </c>
      <c r="T901" s="2" t="s">
        <v>31</v>
      </c>
      <c r="U901" s="2" t="s">
        <v>5397</v>
      </c>
      <c r="V901" s="3">
        <v>45586</v>
      </c>
      <c r="W901" s="3">
        <v>45582</v>
      </c>
      <c r="X901" s="6">
        <f t="shared" si="782"/>
        <v>-4</v>
      </c>
      <c r="Y901" s="3">
        <v>45589</v>
      </c>
      <c r="Z901" s="3">
        <v>45587</v>
      </c>
      <c r="AA901" s="6">
        <f t="shared" si="781"/>
        <v>-2</v>
      </c>
      <c r="AB901" s="3">
        <v>45590</v>
      </c>
      <c r="AC901" s="3">
        <v>45588</v>
      </c>
      <c r="AD901" s="6">
        <f t="shared" si="788"/>
        <v>-2</v>
      </c>
      <c r="AE901" s="2" t="s">
        <v>5388</v>
      </c>
      <c r="AF901" s="2" t="s">
        <v>5388</v>
      </c>
      <c r="AG901" s="2" t="str">
        <f>IFERROR(AF901-AE901, "X")</f>
        <v>X</v>
      </c>
      <c r="AH901" s="3">
        <v>45588</v>
      </c>
      <c r="AI901" s="3">
        <f t="shared" si="789"/>
        <v>45590</v>
      </c>
      <c r="AJ901" s="3"/>
      <c r="AK901" s="2" t="str">
        <f t="shared" si="747"/>
        <v>+2</v>
      </c>
      <c r="AL901" s="2" t="s">
        <v>5567</v>
      </c>
      <c r="AM901" s="2" t="str">
        <f t="shared" si="749"/>
        <v>생산완료(+2)</v>
      </c>
      <c r="AN901" s="9">
        <f t="shared" si="750"/>
        <v>45633</v>
      </c>
      <c r="AO901" s="9">
        <f t="shared" si="751"/>
        <v>45636</v>
      </c>
      <c r="AP901" s="9"/>
      <c r="AQ901" s="2">
        <f t="shared" si="780"/>
        <v>3</v>
      </c>
      <c r="AR901" s="12" t="str">
        <f t="shared" si="752"/>
        <v>+3</v>
      </c>
      <c r="AS901" t="s">
        <v>5567</v>
      </c>
      <c r="AT901" t="str">
        <f t="shared" si="753"/>
        <v>생산완료(+3)</v>
      </c>
    </row>
    <row r="902" spans="2:46" x14ac:dyDescent="0.3">
      <c r="B902" s="2" t="s">
        <v>5424</v>
      </c>
      <c r="C902" s="7">
        <v>2</v>
      </c>
      <c r="D902" s="2" t="s">
        <v>5418</v>
      </c>
      <c r="E902" s="2" t="s">
        <v>5416</v>
      </c>
      <c r="F902" s="2" t="s">
        <v>5416</v>
      </c>
      <c r="G902" s="2"/>
      <c r="H902" s="2" t="s">
        <v>1108</v>
      </c>
      <c r="I902" s="2" t="str">
        <f t="shared" ref="I902:I965" si="790">_xlfn.CONCAT(H902, "-", "인쇄")</f>
        <v>20241015-1000164838-인쇄</v>
      </c>
      <c r="J902" s="2" t="str">
        <f t="shared" ref="J902:J965" si="791">_xlfn.CONCAT(H902, "-", "합지")</f>
        <v>20241015-1000164838-합지</v>
      </c>
      <c r="K902" s="2" t="str">
        <f t="shared" ref="K902:K965" si="792">_xlfn.CONCAT(H902, "-", "분단")</f>
        <v>20241015-1000164838-분단</v>
      </c>
      <c r="L902" s="2" t="str">
        <f t="shared" ref="L902:L965" si="793">_xlfn.CONCAT(H902, "-", "제대")</f>
        <v>20241015-1000164838-제대</v>
      </c>
      <c r="M902" s="2" t="str">
        <f>VLOOKUP(H902, '쿼리1'!$A:$R, 17, 0)</f>
        <v>6도-널담 뚱카롱-초코티라미수 50g</v>
      </c>
      <c r="N902" s="2" t="str">
        <f>VLOOKUP(H902, '쿼리1'!$A:$P, 15, 0)</f>
        <v>패트60</v>
      </c>
      <c r="O902" s="2">
        <v>1000164838</v>
      </c>
      <c r="P902" s="2" t="str">
        <f>VLOOKUP(H902, '쿼리1'!$A:$R, 17, 0)</f>
        <v>6도-널담 뚱카롱-초코티라미수 50g</v>
      </c>
      <c r="Q902" s="4">
        <f>VLOOKUP(H902, '쿼리1'!$A:$U, 20, 0)</f>
        <v>30</v>
      </c>
      <c r="R902" s="2" t="s">
        <v>31</v>
      </c>
      <c r="S902" s="2" t="s">
        <v>31</v>
      </c>
      <c r="T902" s="2" t="s">
        <v>31</v>
      </c>
      <c r="U902" s="2" t="s">
        <v>5397</v>
      </c>
      <c r="V902" s="3">
        <v>45586</v>
      </c>
      <c r="W902" s="3">
        <v>45582</v>
      </c>
      <c r="X902" s="6">
        <f t="shared" si="782"/>
        <v>-4</v>
      </c>
      <c r="Y902" s="3">
        <v>45589</v>
      </c>
      <c r="Z902" s="3">
        <v>45587</v>
      </c>
      <c r="AA902" s="6">
        <f t="shared" si="781"/>
        <v>-2</v>
      </c>
      <c r="AB902" s="3">
        <v>45590</v>
      </c>
      <c r="AC902" s="3">
        <v>45588</v>
      </c>
      <c r="AD902" s="6">
        <f t="shared" si="788"/>
        <v>-2</v>
      </c>
      <c r="AE902" s="2" t="s">
        <v>5388</v>
      </c>
      <c r="AF902" s="2" t="s">
        <v>5388</v>
      </c>
      <c r="AG902" s="2" t="str">
        <f>IFERROR(AF902-AE902, "X")</f>
        <v>X</v>
      </c>
      <c r="AH902" s="3">
        <v>45588</v>
      </c>
      <c r="AI902" s="3">
        <f t="shared" si="789"/>
        <v>45590</v>
      </c>
      <c r="AJ902" s="3"/>
      <c r="AK902" s="2" t="str">
        <f t="shared" ref="AK902:AK965" si="794">IF(C902&gt;0, "+"&amp;C902, C902)</f>
        <v>+2</v>
      </c>
      <c r="AL902" s="2" t="s">
        <v>5567</v>
      </c>
      <c r="AM902" s="2" t="str">
        <f t="shared" si="749"/>
        <v>생산완료(+2)</v>
      </c>
      <c r="AN902" s="9">
        <f t="shared" si="750"/>
        <v>45588</v>
      </c>
      <c r="AO902" s="9">
        <f t="shared" si="751"/>
        <v>45590</v>
      </c>
      <c r="AP902" s="9"/>
      <c r="AQ902" s="2">
        <f t="shared" si="780"/>
        <v>2</v>
      </c>
      <c r="AR902" s="12" t="str">
        <f t="shared" si="752"/>
        <v>+2</v>
      </c>
      <c r="AS902" t="s">
        <v>5567</v>
      </c>
      <c r="AT902" t="str">
        <f t="shared" si="753"/>
        <v>생산완료(+2)</v>
      </c>
    </row>
    <row r="903" spans="2:46" x14ac:dyDescent="0.3">
      <c r="B903" s="2" t="s">
        <v>5436</v>
      </c>
      <c r="C903" s="7">
        <v>-7</v>
      </c>
      <c r="D903" s="2"/>
      <c r="E903" s="2" t="s">
        <v>5421</v>
      </c>
      <c r="F903" s="2"/>
      <c r="G903" s="2" t="s">
        <v>5430</v>
      </c>
      <c r="H903" s="2" t="s">
        <v>3326</v>
      </c>
      <c r="I903" s="2" t="str">
        <f t="shared" si="790"/>
        <v>20241015-1000165022-인쇄</v>
      </c>
      <c r="J903" s="2" t="str">
        <f t="shared" si="791"/>
        <v>20241015-1000165022-합지</v>
      </c>
      <c r="K903" s="2" t="str">
        <f t="shared" si="792"/>
        <v>20241015-1000165022-분단</v>
      </c>
      <c r="L903" s="2" t="str">
        <f t="shared" si="793"/>
        <v>20241015-1000165022-제대</v>
      </c>
      <c r="M903" s="2" t="str">
        <f>VLOOKUP(H903, '쿼리1'!$A:$R, 17, 0)</f>
        <v>무지</v>
      </c>
      <c r="N903" s="2" t="str">
        <f>VLOOKUP(H903, '쿼리1'!$A:$P, 15, 0)</f>
        <v>나이론70</v>
      </c>
      <c r="O903" s="2">
        <v>1000165022</v>
      </c>
      <c r="P903" s="2" t="str">
        <f>VLOOKUP(H903, '쿼리1'!$A:$R, 17, 0)</f>
        <v>무지</v>
      </c>
      <c r="Q903" s="4">
        <f>VLOOKUP(H903, '쿼리1'!$A:$U, 20, 0)</f>
        <v>17142</v>
      </c>
      <c r="R903" s="2" t="s">
        <v>5397</v>
      </c>
      <c r="S903" s="2" t="s">
        <v>31</v>
      </c>
      <c r="T903" s="2" t="s">
        <v>5397</v>
      </c>
      <c r="U903" s="2" t="s">
        <v>31</v>
      </c>
      <c r="V903" s="2" t="s">
        <v>5388</v>
      </c>
      <c r="W903" s="3" t="s">
        <v>5388</v>
      </c>
      <c r="X903" s="6" t="str">
        <f>IFERROR(W903-V903, "X")</f>
        <v>X</v>
      </c>
      <c r="Y903" s="3">
        <v>45588</v>
      </c>
      <c r="Z903" s="3">
        <v>45593</v>
      </c>
      <c r="AA903" s="6" t="str">
        <f t="shared" si="781"/>
        <v>+5</v>
      </c>
      <c r="AB903" s="3" t="s">
        <v>5388</v>
      </c>
      <c r="AC903" s="2" t="s">
        <v>5388</v>
      </c>
      <c r="AD903" s="6" t="str">
        <f>IFERROR(AC903-AB903, "X")</f>
        <v>X</v>
      </c>
      <c r="AE903" s="3">
        <v>45590</v>
      </c>
      <c r="AF903" s="3">
        <v>45597</v>
      </c>
      <c r="AG903" s="2" t="str">
        <f>IFERROR(IF(AF903-AE903&gt;0, "+" &amp; (AF903-AE903), AF903-AE903), "X")</f>
        <v>+7</v>
      </c>
      <c r="AH903" s="3">
        <v>45597</v>
      </c>
      <c r="AI903" s="3">
        <f>AE903</f>
        <v>45590</v>
      </c>
      <c r="AJ903" s="3"/>
      <c r="AK903" s="2">
        <f t="shared" si="794"/>
        <v>-7</v>
      </c>
      <c r="AL903" s="2" t="s">
        <v>5567</v>
      </c>
      <c r="AM903" s="2" t="str">
        <f t="shared" ref="AM903:AM966" si="795">_xlfn.CONCAT(AL903, "(", AK903, ")")</f>
        <v>생산완료(-7)</v>
      </c>
      <c r="AN903" s="9">
        <f t="shared" ref="AN903:AN966" si="796">_xlfn.MAXIFS($AH$6:$AH$2358, $O$6:$O$2358, O903)</f>
        <v>45597</v>
      </c>
      <c r="AO903" s="9">
        <f t="shared" ref="AO903:AO966" si="797">_xlfn.MAXIFS($AI$6:$AI$2358, $O$6:$O$2358, O903)</f>
        <v>45590</v>
      </c>
      <c r="AP903" s="9"/>
      <c r="AQ903" s="2">
        <f t="shared" si="780"/>
        <v>-7</v>
      </c>
      <c r="AR903" s="12">
        <f t="shared" ref="AR903:AR966" si="798">IF(AQ903&gt;0, "+"&amp;AQ903, AQ903)</f>
        <v>-7</v>
      </c>
      <c r="AS903" t="s">
        <v>5567</v>
      </c>
      <c r="AT903" t="str">
        <f t="shared" ref="AT903:AT966" si="799">_xlfn.CONCAT(AS903, "(", AR903, ")")</f>
        <v>생산완료(-7)</v>
      </c>
    </row>
    <row r="904" spans="2:46" x14ac:dyDescent="0.3">
      <c r="B904" s="2" t="s">
        <v>5412</v>
      </c>
      <c r="C904" s="7">
        <v>1</v>
      </c>
      <c r="D904" s="2" t="s">
        <v>5412</v>
      </c>
      <c r="E904" s="2" t="s">
        <v>5409</v>
      </c>
      <c r="F904" s="2" t="s">
        <v>5405</v>
      </c>
      <c r="G904" s="2"/>
      <c r="H904" s="2" t="s">
        <v>3250</v>
      </c>
      <c r="I904" s="2" t="str">
        <f t="shared" si="790"/>
        <v>20241015-1000165716-인쇄</v>
      </c>
      <c r="J904" s="2" t="str">
        <f t="shared" si="791"/>
        <v>20241015-1000165716-합지</v>
      </c>
      <c r="K904" s="2" t="str">
        <f t="shared" si="792"/>
        <v>20241015-1000165716-분단</v>
      </c>
      <c r="L904" s="2" t="str">
        <f t="shared" si="793"/>
        <v>20241015-1000165716-제대</v>
      </c>
      <c r="M904" s="2" t="str">
        <f>VLOOKUP(H904, '쿼리1'!$A:$R, 17, 0)</f>
        <v>8도-(주)푸드코아-크림치즈 호두빵</v>
      </c>
      <c r="N904" s="2" t="str">
        <f>VLOOKUP(H904, '쿼리1'!$A:$P, 15, 0)</f>
        <v>오씨피피(유무광)60</v>
      </c>
      <c r="O904" s="2">
        <v>1000165716</v>
      </c>
      <c r="P904" s="2" t="str">
        <f>VLOOKUP(H904, '쿼리1'!$A:$R, 17, 0)</f>
        <v>8도-(주)푸드코아-크림치즈 호두빵</v>
      </c>
      <c r="Q904" s="4">
        <f>VLOOKUP(H904, '쿼리1'!$A:$U, 20, 0)</f>
        <v>12</v>
      </c>
      <c r="R904" s="2" t="s">
        <v>31</v>
      </c>
      <c r="S904" s="2" t="s">
        <v>31</v>
      </c>
      <c r="T904" s="2" t="s">
        <v>31</v>
      </c>
      <c r="U904" s="2" t="s">
        <v>5397</v>
      </c>
      <c r="V904" s="3">
        <v>45586</v>
      </c>
      <c r="W904" s="3">
        <v>45587</v>
      </c>
      <c r="X904" s="6" t="str">
        <f t="shared" ref="X904:X907" si="800">IFERROR(IF(W904-V904&gt;0, "+" &amp; (W904-V904), W904-V904), "X")</f>
        <v>+1</v>
      </c>
      <c r="Y904" s="3">
        <v>45589</v>
      </c>
      <c r="Z904" s="3">
        <v>45589</v>
      </c>
      <c r="AA904" s="6">
        <f t="shared" si="781"/>
        <v>0</v>
      </c>
      <c r="AB904" s="3">
        <v>45590</v>
      </c>
      <c r="AC904" s="3">
        <v>45589</v>
      </c>
      <c r="AD904" s="6">
        <f t="shared" ref="AD904:AD906" si="801">IFERROR(IF(AC904-AB904&gt;0, "+" &amp; (AC904-AB904), AC904-AB904), "X")</f>
        <v>-1</v>
      </c>
      <c r="AE904" s="2" t="s">
        <v>5388</v>
      </c>
      <c r="AF904" s="2" t="s">
        <v>5388</v>
      </c>
      <c r="AG904" s="2" t="str">
        <f>IFERROR(AF904-AE904, "X")</f>
        <v>X</v>
      </c>
      <c r="AH904" s="3">
        <v>45589</v>
      </c>
      <c r="AI904" s="3">
        <f t="shared" ref="AI904:AI906" si="802">AB904</f>
        <v>45590</v>
      </c>
      <c r="AJ904" s="3"/>
      <c r="AK904" s="2" t="str">
        <f t="shared" si="794"/>
        <v>+1</v>
      </c>
      <c r="AL904" s="2" t="s">
        <v>5567</v>
      </c>
      <c r="AM904" s="2" t="str">
        <f t="shared" si="795"/>
        <v>생산완료(+1)</v>
      </c>
      <c r="AN904" s="9">
        <f t="shared" si="796"/>
        <v>45600</v>
      </c>
      <c r="AO904" s="9">
        <f t="shared" si="797"/>
        <v>45604</v>
      </c>
      <c r="AP904" s="9"/>
      <c r="AQ904" s="2">
        <f t="shared" si="780"/>
        <v>4</v>
      </c>
      <c r="AR904" s="12" t="str">
        <f t="shared" si="798"/>
        <v>+4</v>
      </c>
      <c r="AS904" t="s">
        <v>5567</v>
      </c>
      <c r="AT904" t="str">
        <f t="shared" si="799"/>
        <v>생산완료(+4)</v>
      </c>
    </row>
    <row r="905" spans="2:46" x14ac:dyDescent="0.3">
      <c r="B905" s="2" t="s">
        <v>5412</v>
      </c>
      <c r="C905" s="7">
        <v>1</v>
      </c>
      <c r="D905" s="2" t="s">
        <v>5418</v>
      </c>
      <c r="E905" s="2" t="s">
        <v>5405</v>
      </c>
      <c r="F905" s="2" t="s">
        <v>5405</v>
      </c>
      <c r="G905" s="2"/>
      <c r="H905" s="2" t="s">
        <v>1120</v>
      </c>
      <c r="I905" s="2" t="str">
        <f t="shared" si="790"/>
        <v>20241015-1000165782-인쇄</v>
      </c>
      <c r="J905" s="2" t="str">
        <f t="shared" si="791"/>
        <v>20241015-1000165782-합지</v>
      </c>
      <c r="K905" s="2" t="str">
        <f t="shared" si="792"/>
        <v>20241015-1000165782-분단</v>
      </c>
      <c r="L905" s="2" t="str">
        <f t="shared" si="793"/>
        <v>20241015-1000165782-제대</v>
      </c>
      <c r="M905" s="2" t="str">
        <f>VLOOKUP(H905, '쿼리1'!$A:$R, 17, 0)</f>
        <v>7도-널담 고단백 배꼽 베이글-바질 140g</v>
      </c>
      <c r="N905" s="2" t="str">
        <f>VLOOKUP(H905, '쿼리1'!$A:$P, 15, 0)</f>
        <v>패트(무광)60</v>
      </c>
      <c r="O905" s="2">
        <v>1000165782</v>
      </c>
      <c r="P905" s="2" t="str">
        <f>VLOOKUP(H905, '쿼리1'!$A:$R, 17, 0)</f>
        <v>7도-널담 고단백 배꼽 베이글-바질 140g</v>
      </c>
      <c r="Q905" s="4">
        <f>VLOOKUP(H905, '쿼리1'!$A:$U, 20, 0)</f>
        <v>30</v>
      </c>
      <c r="R905" s="2" t="s">
        <v>31</v>
      </c>
      <c r="S905" s="2" t="s">
        <v>31</v>
      </c>
      <c r="T905" s="2" t="s">
        <v>31</v>
      </c>
      <c r="U905" s="2" t="s">
        <v>5397</v>
      </c>
      <c r="V905" s="3">
        <v>45586</v>
      </c>
      <c r="W905" s="3">
        <v>45582</v>
      </c>
      <c r="X905" s="6">
        <f t="shared" si="800"/>
        <v>-4</v>
      </c>
      <c r="Y905" s="3">
        <v>45589</v>
      </c>
      <c r="Z905" s="3">
        <v>45588</v>
      </c>
      <c r="AA905" s="6">
        <f t="shared" si="781"/>
        <v>-1</v>
      </c>
      <c r="AB905" s="3">
        <v>45590</v>
      </c>
      <c r="AC905" s="3">
        <v>45589</v>
      </c>
      <c r="AD905" s="6">
        <f t="shared" si="801"/>
        <v>-1</v>
      </c>
      <c r="AE905" s="2" t="s">
        <v>5388</v>
      </c>
      <c r="AF905" s="2" t="s">
        <v>5388</v>
      </c>
      <c r="AG905" s="2" t="str">
        <f>IFERROR(AF905-AE905, "X")</f>
        <v>X</v>
      </c>
      <c r="AH905" s="3">
        <v>45589</v>
      </c>
      <c r="AI905" s="3">
        <f t="shared" si="802"/>
        <v>45590</v>
      </c>
      <c r="AJ905" s="3"/>
      <c r="AK905" s="2" t="str">
        <f t="shared" si="794"/>
        <v>+1</v>
      </c>
      <c r="AL905" s="2" t="s">
        <v>5567</v>
      </c>
      <c r="AM905" s="2" t="str">
        <f t="shared" si="795"/>
        <v>생산완료(+1)</v>
      </c>
      <c r="AN905" s="9">
        <f t="shared" si="796"/>
        <v>45648</v>
      </c>
      <c r="AO905" s="9">
        <f t="shared" si="797"/>
        <v>45645</v>
      </c>
      <c r="AP905" s="9"/>
      <c r="AQ905" s="2">
        <f t="shared" si="780"/>
        <v>-3</v>
      </c>
      <c r="AR905" s="12">
        <f t="shared" si="798"/>
        <v>-3</v>
      </c>
      <c r="AS905" t="s">
        <v>5567</v>
      </c>
      <c r="AT905" t="str">
        <f t="shared" si="799"/>
        <v>생산완료(-3)</v>
      </c>
    </row>
    <row r="906" spans="2:46" x14ac:dyDescent="0.3">
      <c r="B906" s="2" t="s">
        <v>5409</v>
      </c>
      <c r="C906" s="7">
        <v>0</v>
      </c>
      <c r="D906" s="2" t="s">
        <v>5424</v>
      </c>
      <c r="E906" s="2" t="s">
        <v>5409</v>
      </c>
      <c r="F906" s="2" t="s">
        <v>5409</v>
      </c>
      <c r="G906" s="2"/>
      <c r="H906" s="2" t="s">
        <v>4824</v>
      </c>
      <c r="I906" s="2" t="str">
        <f t="shared" si="790"/>
        <v>20241015-1000165934-인쇄</v>
      </c>
      <c r="J906" s="2" t="str">
        <f t="shared" si="791"/>
        <v>20241015-1000165934-합지</v>
      </c>
      <c r="K906" s="2" t="str">
        <f t="shared" si="792"/>
        <v>20241015-1000165934-분단</v>
      </c>
      <c r="L906" s="2" t="str">
        <f t="shared" si="793"/>
        <v>20241015-1000165934-제대</v>
      </c>
      <c r="M906" s="2" t="str">
        <f>VLOOKUP(H906, '쿼리1'!$A:$R, 17, 0)</f>
        <v>8도-VN)에그베이컨 크루아상 샌드위치690g(TR)-재질변경</v>
      </c>
      <c r="N906" s="2" t="str">
        <f>VLOOKUP(H906, '쿼리1'!$A:$P, 15, 0)</f>
        <v>나이론75</v>
      </c>
      <c r="O906" s="2">
        <v>1000165934</v>
      </c>
      <c r="P906" s="2" t="str">
        <f>VLOOKUP(H906, '쿼리1'!$A:$R, 17, 0)</f>
        <v>8도-VN)에그베이컨 크루아상 샌드위치690g(TR)-재질변경</v>
      </c>
      <c r="Q906" s="4">
        <f>VLOOKUP(H906, '쿼리1'!$A:$U, 20, 0)</f>
        <v>12</v>
      </c>
      <c r="R906" s="2" t="s">
        <v>31</v>
      </c>
      <c r="S906" s="2" t="s">
        <v>31</v>
      </c>
      <c r="T906" s="2" t="s">
        <v>31</v>
      </c>
      <c r="U906" s="2" t="s">
        <v>5397</v>
      </c>
      <c r="V906" s="3">
        <v>45586</v>
      </c>
      <c r="W906" s="3">
        <v>45588</v>
      </c>
      <c r="X906" s="6" t="str">
        <f t="shared" si="800"/>
        <v>+2</v>
      </c>
      <c r="Y906" s="3">
        <v>45589</v>
      </c>
      <c r="Z906" s="3">
        <v>45589</v>
      </c>
      <c r="AA906" s="6">
        <f t="shared" si="781"/>
        <v>0</v>
      </c>
      <c r="AB906" s="3">
        <v>45590</v>
      </c>
      <c r="AC906" s="3">
        <v>45590</v>
      </c>
      <c r="AD906" s="6">
        <f t="shared" si="801"/>
        <v>0</v>
      </c>
      <c r="AE906" s="2" t="s">
        <v>5388</v>
      </c>
      <c r="AF906" s="2" t="s">
        <v>5388</v>
      </c>
      <c r="AG906" s="2" t="str">
        <f>IFERROR(AF906-AE906, "X")</f>
        <v>X</v>
      </c>
      <c r="AH906" s="3">
        <v>45590</v>
      </c>
      <c r="AI906" s="3">
        <f t="shared" si="802"/>
        <v>45590</v>
      </c>
      <c r="AJ906" s="3"/>
      <c r="AK906" s="2">
        <f t="shared" si="794"/>
        <v>0</v>
      </c>
      <c r="AL906" s="2" t="s">
        <v>5567</v>
      </c>
      <c r="AM906" s="2" t="str">
        <f t="shared" si="795"/>
        <v>생산완료(0)</v>
      </c>
      <c r="AN906" s="9">
        <f t="shared" si="796"/>
        <v>45590</v>
      </c>
      <c r="AO906" s="9">
        <f t="shared" si="797"/>
        <v>45590</v>
      </c>
      <c r="AP906" s="9"/>
      <c r="AQ906" s="2">
        <f t="shared" si="780"/>
        <v>0</v>
      </c>
      <c r="AR906" s="12">
        <f t="shared" si="798"/>
        <v>0</v>
      </c>
      <c r="AS906" t="s">
        <v>5567</v>
      </c>
      <c r="AT906" t="str">
        <f t="shared" si="799"/>
        <v>생산완료(0)</v>
      </c>
    </row>
    <row r="907" spans="2:46" x14ac:dyDescent="0.3">
      <c r="B907" s="2" t="s">
        <v>5405</v>
      </c>
      <c r="C907" s="7">
        <v>-1</v>
      </c>
      <c r="D907" s="2" t="s">
        <v>5508</v>
      </c>
      <c r="E907" s="2" t="s">
        <v>5509</v>
      </c>
      <c r="F907" s="2" t="s">
        <v>5510</v>
      </c>
      <c r="G907" s="2"/>
      <c r="H907" s="2" t="s">
        <v>4608</v>
      </c>
      <c r="I907" s="2" t="str">
        <f t="shared" si="790"/>
        <v>20241015-1000166540-인쇄</v>
      </c>
      <c r="J907" s="2" t="str">
        <f t="shared" si="791"/>
        <v>20241015-1000166540-합지</v>
      </c>
      <c r="K907" s="2" t="str">
        <f t="shared" si="792"/>
        <v>20241015-1000166540-분단</v>
      </c>
      <c r="L907" s="2" t="str">
        <f t="shared" si="793"/>
        <v>20241015-1000166540-제대</v>
      </c>
      <c r="M907" s="2" t="str">
        <f>VLOOKUP(H907, '쿼리1'!$A:$R, 17, 0)</f>
        <v>6도-수협-오징어젓갈 250g(원양)</v>
      </c>
      <c r="N907" s="2" t="str">
        <f>VLOOKUP(H907, '쿼리1'!$A:$P, 15, 0)</f>
        <v>패씨피피92</v>
      </c>
      <c r="O907" s="2">
        <v>1000166540</v>
      </c>
      <c r="P907" s="2" t="str">
        <f>VLOOKUP(H907, '쿼리1'!$A:$R, 17, 0)</f>
        <v>6도-수협-오징어젓갈 250g(원양)</v>
      </c>
      <c r="Q907" s="4">
        <f>VLOOKUP(H907, '쿼리1'!$A:$U, 20, 0)</f>
        <v>36</v>
      </c>
      <c r="R907" s="2" t="s">
        <v>31</v>
      </c>
      <c r="S907" s="2" t="s">
        <v>5399</v>
      </c>
      <c r="T907" s="2" t="s">
        <v>5399</v>
      </c>
      <c r="U907" s="2" t="s">
        <v>5397</v>
      </c>
      <c r="V907" s="3">
        <v>45586</v>
      </c>
      <c r="W907" s="3">
        <v>45619</v>
      </c>
      <c r="X907" s="6" t="str">
        <f t="shared" si="800"/>
        <v>+33</v>
      </c>
      <c r="Y907" s="3">
        <v>45589</v>
      </c>
      <c r="Z907" s="5" t="s">
        <v>5396</v>
      </c>
      <c r="AA907" s="6">
        <f ca="1">TODAY()-Y907</f>
        <v>67</v>
      </c>
      <c r="AB907" s="3">
        <v>45590</v>
      </c>
      <c r="AC907" s="5" t="s">
        <v>5396</v>
      </c>
      <c r="AD907" s="6">
        <f ca="1">TODAY()-AB907</f>
        <v>66</v>
      </c>
      <c r="AE907" s="2" t="s">
        <v>5388</v>
      </c>
      <c r="AF907" s="2" t="s">
        <v>5388</v>
      </c>
      <c r="AG907" s="2" t="str">
        <f>IFERROR(AF907-AE907, "X")</f>
        <v>X</v>
      </c>
      <c r="AH907" s="3">
        <v>45619</v>
      </c>
      <c r="AI907" s="3">
        <v>45618</v>
      </c>
      <c r="AJ907" s="3"/>
      <c r="AK907" s="2">
        <f t="shared" si="794"/>
        <v>-1</v>
      </c>
      <c r="AL907" s="2" t="s">
        <v>5567</v>
      </c>
      <c r="AM907" s="2" t="str">
        <f t="shared" si="795"/>
        <v>생산완료(-1)</v>
      </c>
      <c r="AN907" s="9">
        <f t="shared" si="796"/>
        <v>45626</v>
      </c>
      <c r="AO907" s="9">
        <f t="shared" si="797"/>
        <v>45629</v>
      </c>
      <c r="AP907" s="9"/>
      <c r="AQ907" s="2">
        <f t="shared" si="780"/>
        <v>3</v>
      </c>
      <c r="AR907" s="12" t="str">
        <f t="shared" si="798"/>
        <v>+3</v>
      </c>
      <c r="AS907" t="s">
        <v>5567</v>
      </c>
      <c r="AT907" t="str">
        <f t="shared" si="799"/>
        <v>생산완료(+3)</v>
      </c>
    </row>
    <row r="908" spans="2:46" x14ac:dyDescent="0.3">
      <c r="B908" s="2" t="s">
        <v>5424</v>
      </c>
      <c r="C908" s="7">
        <v>2</v>
      </c>
      <c r="D908" s="2"/>
      <c r="E908" s="2" t="s">
        <v>5416</v>
      </c>
      <c r="F908" s="2"/>
      <c r="G908" s="2" t="s">
        <v>5416</v>
      </c>
      <c r="H908" s="2" t="s">
        <v>3323</v>
      </c>
      <c r="I908" s="2" t="str">
        <f t="shared" si="790"/>
        <v>20241015-1000166861-인쇄</v>
      </c>
      <c r="J908" s="2" t="str">
        <f t="shared" si="791"/>
        <v>20241015-1000166861-합지</v>
      </c>
      <c r="K908" s="2" t="str">
        <f t="shared" si="792"/>
        <v>20241015-1000166861-분단</v>
      </c>
      <c r="L908" s="2" t="str">
        <f t="shared" si="793"/>
        <v>20241015-1000166861-제대</v>
      </c>
      <c r="M908" s="2" t="str">
        <f>VLOOKUP(H908, '쿼리1'!$A:$R, 17, 0)</f>
        <v>무지</v>
      </c>
      <c r="N908" s="2" t="str">
        <f>VLOOKUP(H908, '쿼리1'!$A:$P, 15, 0)</f>
        <v>나이론60</v>
      </c>
      <c r="O908" s="2">
        <v>1000166861</v>
      </c>
      <c r="P908" s="2" t="str">
        <f>VLOOKUP(H908, '쿼리1'!$A:$R, 17, 0)</f>
        <v>무지</v>
      </c>
      <c r="Q908" s="4">
        <f>VLOOKUP(H908, '쿼리1'!$A:$U, 20, 0)</f>
        <v>9230</v>
      </c>
      <c r="R908" s="2" t="s">
        <v>5397</v>
      </c>
      <c r="S908" s="2" t="s">
        <v>31</v>
      </c>
      <c r="T908" s="2" t="s">
        <v>5397</v>
      </c>
      <c r="U908" s="2" t="s">
        <v>31</v>
      </c>
      <c r="V908" s="2" t="s">
        <v>5388</v>
      </c>
      <c r="W908" s="3" t="s">
        <v>5388</v>
      </c>
      <c r="X908" s="6" t="str">
        <f>IFERROR(W908-V908, "X")</f>
        <v>X</v>
      </c>
      <c r="Y908" s="3">
        <v>45589</v>
      </c>
      <c r="Z908" s="3">
        <v>45587</v>
      </c>
      <c r="AA908" s="6">
        <f>IFERROR(IF(Z908-Y908&gt;0, "+" &amp; (Z908-Y908), Z908-Y908), "X")</f>
        <v>-2</v>
      </c>
      <c r="AB908" s="3" t="s">
        <v>5388</v>
      </c>
      <c r="AC908" s="2" t="s">
        <v>5388</v>
      </c>
      <c r="AD908" s="6" t="str">
        <f>IFERROR(AC908-AB908, "X")</f>
        <v>X</v>
      </c>
      <c r="AE908" s="3">
        <v>45593</v>
      </c>
      <c r="AF908" s="3">
        <v>45591</v>
      </c>
      <c r="AG908" s="2">
        <f>IFERROR(IF(AF908-AE908&gt;0, "+" &amp; (AF908-AE908), AF908-AE908), "X")</f>
        <v>-2</v>
      </c>
      <c r="AH908" s="3">
        <v>45591</v>
      </c>
      <c r="AI908" s="3">
        <f>AE908</f>
        <v>45593</v>
      </c>
      <c r="AJ908" s="3"/>
      <c r="AK908" s="2" t="str">
        <f t="shared" si="794"/>
        <v>+2</v>
      </c>
      <c r="AL908" s="2" t="s">
        <v>5567</v>
      </c>
      <c r="AM908" s="2" t="str">
        <f t="shared" si="795"/>
        <v>생산완료(+2)</v>
      </c>
      <c r="AN908" s="9">
        <f t="shared" si="796"/>
        <v>45591</v>
      </c>
      <c r="AO908" s="9">
        <f t="shared" si="797"/>
        <v>45593</v>
      </c>
      <c r="AP908" s="9"/>
      <c r="AQ908" s="2">
        <f t="shared" si="780"/>
        <v>2</v>
      </c>
      <c r="AR908" s="12" t="str">
        <f t="shared" si="798"/>
        <v>+2</v>
      </c>
      <c r="AS908" t="s">
        <v>5567</v>
      </c>
      <c r="AT908" t="str">
        <f t="shared" si="799"/>
        <v>생산완료(+2)</v>
      </c>
    </row>
    <row r="909" spans="2:46" x14ac:dyDescent="0.3">
      <c r="B909" s="2" t="s">
        <v>5436</v>
      </c>
      <c r="C909" s="7">
        <v>-7</v>
      </c>
      <c r="D909" s="2" t="s">
        <v>5419</v>
      </c>
      <c r="E909" s="2" t="s">
        <v>5509</v>
      </c>
      <c r="F909" s="2" t="s">
        <v>5430</v>
      </c>
      <c r="G909" s="2"/>
      <c r="H909" s="2" t="s">
        <v>4989</v>
      </c>
      <c r="I909" s="2" t="str">
        <f t="shared" si="790"/>
        <v>20241015-1000167628-인쇄</v>
      </c>
      <c r="J909" s="2" t="str">
        <f t="shared" si="791"/>
        <v>20241015-1000167628-합지</v>
      </c>
      <c r="K909" s="2" t="str">
        <f t="shared" si="792"/>
        <v>20241015-1000167628-분단</v>
      </c>
      <c r="L909" s="2" t="str">
        <f t="shared" si="793"/>
        <v>20241015-1000167628-제대</v>
      </c>
      <c r="M909" s="2" t="str">
        <f>VLOOKUP(H909, '쿼리1'!$A:$R, 17, 0)</f>
        <v>7도-널담 뉴트리션 통밀식빵 플레인 100g</v>
      </c>
      <c r="N909" s="2" t="str">
        <f>VLOOKUP(H909, '쿼리1'!$A:$P, 15, 0)</f>
        <v>패트(무광)60</v>
      </c>
      <c r="O909" s="2">
        <v>1000167628</v>
      </c>
      <c r="P909" s="2" t="str">
        <f>VLOOKUP(H909, '쿼리1'!$A:$R, 17, 0)</f>
        <v>7도-널담 뉴트리션 통밀식빵 플레인 100g</v>
      </c>
      <c r="Q909" s="4">
        <f>VLOOKUP(H909, '쿼리1'!$A:$U, 20, 0)</f>
        <v>30</v>
      </c>
      <c r="R909" s="2" t="s">
        <v>31</v>
      </c>
      <c r="S909" s="2" t="s">
        <v>5399</v>
      </c>
      <c r="T909" s="2" t="s">
        <v>31</v>
      </c>
      <c r="U909" s="2" t="s">
        <v>5397</v>
      </c>
      <c r="V909" s="3">
        <v>45586</v>
      </c>
      <c r="W909" s="3">
        <v>45595</v>
      </c>
      <c r="X909" s="6" t="str">
        <f>IFERROR(IF(W909-V909&gt;0, "+" &amp; (W909-V909), W909-V909), "X")</f>
        <v>+9</v>
      </c>
      <c r="Y909" s="3">
        <v>45589</v>
      </c>
      <c r="Z909" s="5" t="s">
        <v>5396</v>
      </c>
      <c r="AA909" s="6">
        <f ca="1">TODAY()-Y909</f>
        <v>67</v>
      </c>
      <c r="AB909" s="3">
        <v>45590</v>
      </c>
      <c r="AC909" s="3">
        <v>45597</v>
      </c>
      <c r="AD909" s="6" t="str">
        <f>IFERROR(IF(AC909-AB909&gt;0, "+" &amp; (AC909-AB909), AC909-AB909), "X")</f>
        <v>+7</v>
      </c>
      <c r="AE909" s="2" t="s">
        <v>5388</v>
      </c>
      <c r="AF909" s="2" t="s">
        <v>5388</v>
      </c>
      <c r="AG909" s="2" t="str">
        <f>IFERROR(AF909-AE909, "X")</f>
        <v>X</v>
      </c>
      <c r="AH909" s="3">
        <v>45597</v>
      </c>
      <c r="AI909" s="3">
        <f>AB909</f>
        <v>45590</v>
      </c>
      <c r="AJ909" s="3"/>
      <c r="AK909" s="2">
        <f t="shared" si="794"/>
        <v>-7</v>
      </c>
      <c r="AL909" s="2" t="s">
        <v>5567</v>
      </c>
      <c r="AM909" s="2" t="str">
        <f t="shared" si="795"/>
        <v>생산완료(-7)</v>
      </c>
      <c r="AN909" s="9">
        <f t="shared" si="796"/>
        <v>45597</v>
      </c>
      <c r="AO909" s="9">
        <f t="shared" si="797"/>
        <v>45653</v>
      </c>
      <c r="AP909" s="9"/>
      <c r="AQ909" s="2">
        <f t="shared" si="780"/>
        <v>56</v>
      </c>
      <c r="AR909" s="12" t="str">
        <f t="shared" si="798"/>
        <v>+56</v>
      </c>
      <c r="AS909" t="s">
        <v>5567</v>
      </c>
      <c r="AT909" t="str">
        <f t="shared" si="799"/>
        <v>생산완료(+56)</v>
      </c>
    </row>
    <row r="910" spans="2:46" x14ac:dyDescent="0.3">
      <c r="B910" s="2" t="s">
        <v>5439</v>
      </c>
      <c r="C910" s="7">
        <v>-8</v>
      </c>
      <c r="D910" s="2"/>
      <c r="E910" s="2" t="s">
        <v>5416</v>
      </c>
      <c r="F910" s="2"/>
      <c r="G910" s="2" t="s">
        <v>5443</v>
      </c>
      <c r="H910" s="2" t="s">
        <v>3263</v>
      </c>
      <c r="I910" s="2" t="str">
        <f t="shared" si="790"/>
        <v>20241015-1000167639-인쇄</v>
      </c>
      <c r="J910" s="2" t="str">
        <f t="shared" si="791"/>
        <v>20241015-1000167639-합지</v>
      </c>
      <c r="K910" s="2" t="str">
        <f t="shared" si="792"/>
        <v>20241015-1000167639-분단</v>
      </c>
      <c r="L910" s="2" t="str">
        <f t="shared" si="793"/>
        <v>20241015-1000167639-제대</v>
      </c>
      <c r="M910" s="2" t="str">
        <f>VLOOKUP(H910, '쿼리1'!$A:$R, 17, 0)</f>
        <v>무지</v>
      </c>
      <c r="N910" s="2" t="str">
        <f>VLOOKUP(H910, '쿼리1'!$A:$P, 15, 0)</f>
        <v>나이론60</v>
      </c>
      <c r="O910" s="2">
        <v>1000167639</v>
      </c>
      <c r="P910" s="2" t="str">
        <f>VLOOKUP(H910, '쿼리1'!$A:$R, 17, 0)</f>
        <v>무지</v>
      </c>
      <c r="Q910" s="4">
        <f>VLOOKUP(H910, '쿼리1'!$A:$U, 20, 0)</f>
        <v>18461</v>
      </c>
      <c r="R910" s="2" t="s">
        <v>5397</v>
      </c>
      <c r="S910" s="2" t="s">
        <v>31</v>
      </c>
      <c r="T910" s="2" t="s">
        <v>5397</v>
      </c>
      <c r="U910" s="2" t="s">
        <v>31</v>
      </c>
      <c r="V910" s="2" t="s">
        <v>5388</v>
      </c>
      <c r="W910" s="3" t="s">
        <v>5388</v>
      </c>
      <c r="X910" s="6" t="str">
        <f>IFERROR(W910-V910, "X")</f>
        <v>X</v>
      </c>
      <c r="Y910" s="3">
        <v>45589</v>
      </c>
      <c r="Z910" s="3">
        <v>45587</v>
      </c>
      <c r="AA910" s="6">
        <f>IFERROR(IF(Z910-Y910&gt;0, "+" &amp; (Z910-Y910), Z910-Y910), "X")</f>
        <v>-2</v>
      </c>
      <c r="AB910" s="3" t="s">
        <v>5388</v>
      </c>
      <c r="AC910" s="2" t="s">
        <v>5388</v>
      </c>
      <c r="AD910" s="6" t="str">
        <f>IFERROR(AC910-AB910, "X")</f>
        <v>X</v>
      </c>
      <c r="AE910" s="3">
        <v>45593</v>
      </c>
      <c r="AF910" s="3">
        <v>45601</v>
      </c>
      <c r="AG910" s="2" t="str">
        <f>IFERROR(IF(AF910-AE910&gt;0, "+" &amp; (AF910-AE910), AF910-AE910), "X")</f>
        <v>+8</v>
      </c>
      <c r="AH910" s="3">
        <v>45601</v>
      </c>
      <c r="AI910" s="3">
        <f>AE910</f>
        <v>45593</v>
      </c>
      <c r="AJ910" s="3"/>
      <c r="AK910" s="2">
        <f t="shared" si="794"/>
        <v>-8</v>
      </c>
      <c r="AL910" s="2" t="s">
        <v>5567</v>
      </c>
      <c r="AM910" s="2" t="str">
        <f t="shared" si="795"/>
        <v>생산완료(-8)</v>
      </c>
      <c r="AN910" s="9">
        <f t="shared" si="796"/>
        <v>45601</v>
      </c>
      <c r="AO910" s="9">
        <f t="shared" si="797"/>
        <v>45630</v>
      </c>
      <c r="AP910" s="9"/>
      <c r="AQ910" s="2">
        <f t="shared" si="780"/>
        <v>29</v>
      </c>
      <c r="AR910" s="12" t="str">
        <f t="shared" si="798"/>
        <v>+29</v>
      </c>
      <c r="AS910" t="s">
        <v>5567</v>
      </c>
      <c r="AT910" t="str">
        <f t="shared" si="799"/>
        <v>생산완료(+29)</v>
      </c>
    </row>
    <row r="911" spans="2:46" x14ac:dyDescent="0.3">
      <c r="B911" s="2" t="s">
        <v>5478</v>
      </c>
      <c r="C911" s="7">
        <v>32</v>
      </c>
      <c r="D911" s="2" t="s">
        <v>5409</v>
      </c>
      <c r="E911" s="2" t="s">
        <v>5509</v>
      </c>
      <c r="F911" s="2" t="s">
        <v>5510</v>
      </c>
      <c r="G911" s="2"/>
      <c r="H911" s="2" t="s">
        <v>4610</v>
      </c>
      <c r="I911" s="2" t="str">
        <f t="shared" si="790"/>
        <v>20241015-1000169336-인쇄</v>
      </c>
      <c r="J911" s="2" t="str">
        <f t="shared" si="791"/>
        <v>20241015-1000169336-합지</v>
      </c>
      <c r="K911" s="2" t="str">
        <f t="shared" si="792"/>
        <v>20241015-1000169336-분단</v>
      </c>
      <c r="L911" s="2" t="str">
        <f t="shared" si="793"/>
        <v>20241015-1000169336-제대</v>
      </c>
      <c r="M911" s="2" t="str">
        <f>VLOOKUP(H911, '쿼리1'!$A:$R, 17, 0)</f>
        <v>6도-수협-낙지젓 250g(국산)</v>
      </c>
      <c r="N911" s="2" t="str">
        <f>VLOOKUP(H911, '쿼리1'!$A:$P, 15, 0)</f>
        <v>패씨피피92</v>
      </c>
      <c r="O911" s="2">
        <v>1000169336</v>
      </c>
      <c r="P911" s="2" t="str">
        <f>VLOOKUP(H911, '쿼리1'!$A:$R, 17, 0)</f>
        <v>6도-수협-낙지젓 250g(국산)</v>
      </c>
      <c r="Q911" s="4">
        <f>VLOOKUP(H911, '쿼리1'!$A:$U, 20, 0)</f>
        <v>36</v>
      </c>
      <c r="R911" s="2" t="s">
        <v>31</v>
      </c>
      <c r="S911" s="2" t="s">
        <v>5399</v>
      </c>
      <c r="T911" s="2" t="s">
        <v>5399</v>
      </c>
      <c r="U911" s="2" t="s">
        <v>5397</v>
      </c>
      <c r="V911" s="3">
        <v>45586</v>
      </c>
      <c r="W911" s="3">
        <v>45586</v>
      </c>
      <c r="X911" s="6">
        <f t="shared" ref="X911:X914" si="803">IFERROR(IF(W911-V911&gt;0, "+" &amp; (W911-V911), W911-V911), "X")</f>
        <v>0</v>
      </c>
      <c r="Y911" s="3">
        <v>45589</v>
      </c>
      <c r="Z911" s="5" t="s">
        <v>5396</v>
      </c>
      <c r="AA911" s="6">
        <f t="shared" ref="AA911:AA912" ca="1" si="804">TODAY()-Y911</f>
        <v>67</v>
      </c>
      <c r="AB911" s="3">
        <v>45590</v>
      </c>
      <c r="AC911" s="5" t="s">
        <v>5396</v>
      </c>
      <c r="AD911" s="6">
        <f t="shared" ref="AD911:AD912" ca="1" si="805">TODAY()-AB911</f>
        <v>66</v>
      </c>
      <c r="AE911" s="2" t="s">
        <v>5388</v>
      </c>
      <c r="AF911" s="2" t="s">
        <v>5388</v>
      </c>
      <c r="AG911" s="2" t="str">
        <f>IFERROR(AF911-AE911, "X")</f>
        <v>X</v>
      </c>
      <c r="AH911" s="3">
        <v>45586</v>
      </c>
      <c r="AI911" s="3">
        <v>45618</v>
      </c>
      <c r="AJ911" s="3"/>
      <c r="AK911" s="2" t="str">
        <f t="shared" si="794"/>
        <v>+32</v>
      </c>
      <c r="AL911" s="2" t="s">
        <v>5567</v>
      </c>
      <c r="AM911" s="2" t="str">
        <f t="shared" si="795"/>
        <v>생산완료(+32)</v>
      </c>
      <c r="AN911" s="9">
        <f t="shared" si="796"/>
        <v>45586</v>
      </c>
      <c r="AO911" s="9">
        <f t="shared" si="797"/>
        <v>45618</v>
      </c>
      <c r="AP911" s="9"/>
      <c r="AQ911" s="2">
        <f t="shared" si="780"/>
        <v>32</v>
      </c>
      <c r="AR911" s="12" t="str">
        <f t="shared" si="798"/>
        <v>+32</v>
      </c>
      <c r="AS911" t="s">
        <v>5567</v>
      </c>
      <c r="AT911" t="str">
        <f t="shared" si="799"/>
        <v>생산완료(+32)</v>
      </c>
    </row>
    <row r="912" spans="2:46" x14ac:dyDescent="0.3">
      <c r="B912" s="2" t="s">
        <v>5405</v>
      </c>
      <c r="C912" s="7">
        <v>-1</v>
      </c>
      <c r="D912" s="2" t="s">
        <v>5508</v>
      </c>
      <c r="E912" s="2" t="s">
        <v>5509</v>
      </c>
      <c r="F912" s="2" t="s">
        <v>5510</v>
      </c>
      <c r="G912" s="2"/>
      <c r="H912" s="2" t="s">
        <v>4661</v>
      </c>
      <c r="I912" s="2" t="str">
        <f t="shared" si="790"/>
        <v>20241015-1000169343-인쇄</v>
      </c>
      <c r="J912" s="2" t="str">
        <f t="shared" si="791"/>
        <v>20241015-1000169343-합지</v>
      </c>
      <c r="K912" s="2" t="str">
        <f t="shared" si="792"/>
        <v>20241015-1000169343-분단</v>
      </c>
      <c r="L912" s="2" t="str">
        <f t="shared" si="793"/>
        <v>20241015-1000169343-제대</v>
      </c>
      <c r="M912" s="2" t="str">
        <f>VLOOKUP(H912, '쿼리1'!$A:$R, 17, 0)</f>
        <v>6도-수협-낙지젓 500g(국산)</v>
      </c>
      <c r="N912" s="2" t="str">
        <f>VLOOKUP(H912, '쿼리1'!$A:$P, 15, 0)</f>
        <v>패씨피피92</v>
      </c>
      <c r="O912" s="2">
        <v>1000169343</v>
      </c>
      <c r="P912" s="2" t="str">
        <f>VLOOKUP(H912, '쿼리1'!$A:$R, 17, 0)</f>
        <v>6도-수협-낙지젓 500g(국산)</v>
      </c>
      <c r="Q912" s="4">
        <f>VLOOKUP(H912, '쿼리1'!$A:$U, 20, 0)</f>
        <v>36</v>
      </c>
      <c r="R912" s="2" t="s">
        <v>31</v>
      </c>
      <c r="S912" s="2" t="s">
        <v>5399</v>
      </c>
      <c r="T912" s="2" t="s">
        <v>5399</v>
      </c>
      <c r="U912" s="2" t="s">
        <v>5397</v>
      </c>
      <c r="V912" s="3">
        <v>45586</v>
      </c>
      <c r="W912" s="3">
        <v>45619</v>
      </c>
      <c r="X912" s="6" t="str">
        <f t="shared" si="803"/>
        <v>+33</v>
      </c>
      <c r="Y912" s="3">
        <v>45589</v>
      </c>
      <c r="Z912" s="5" t="s">
        <v>5396</v>
      </c>
      <c r="AA912" s="6">
        <f t="shared" ca="1" si="804"/>
        <v>67</v>
      </c>
      <c r="AB912" s="3">
        <v>45590</v>
      </c>
      <c r="AC912" s="5" t="s">
        <v>5396</v>
      </c>
      <c r="AD912" s="6">
        <f t="shared" ca="1" si="805"/>
        <v>66</v>
      </c>
      <c r="AE912" s="2" t="s">
        <v>5388</v>
      </c>
      <c r="AF912" s="2" t="s">
        <v>5388</v>
      </c>
      <c r="AG912" s="2" t="str">
        <f>IFERROR(AF912-AE912, "X")</f>
        <v>X</v>
      </c>
      <c r="AH912" s="3">
        <v>45619</v>
      </c>
      <c r="AI912" s="3">
        <v>45618</v>
      </c>
      <c r="AJ912" s="3"/>
      <c r="AK912" s="2">
        <f t="shared" si="794"/>
        <v>-1</v>
      </c>
      <c r="AL912" s="2" t="s">
        <v>5567</v>
      </c>
      <c r="AM912" s="2" t="str">
        <f t="shared" si="795"/>
        <v>생산완료(-1)</v>
      </c>
      <c r="AN912" s="9">
        <f t="shared" si="796"/>
        <v>45626</v>
      </c>
      <c r="AO912" s="9">
        <f t="shared" si="797"/>
        <v>45629</v>
      </c>
      <c r="AP912" s="9"/>
      <c r="AQ912" s="2">
        <f t="shared" si="780"/>
        <v>3</v>
      </c>
      <c r="AR912" s="12" t="str">
        <f t="shared" si="798"/>
        <v>+3</v>
      </c>
      <c r="AS912" t="s">
        <v>5567</v>
      </c>
      <c r="AT912" t="str">
        <f t="shared" si="799"/>
        <v>생산완료(+3)</v>
      </c>
    </row>
    <row r="913" spans="2:46" x14ac:dyDescent="0.3">
      <c r="B913" s="2" t="s">
        <v>5439</v>
      </c>
      <c r="C913" s="7">
        <v>-8</v>
      </c>
      <c r="D913" s="2" t="s">
        <v>5456</v>
      </c>
      <c r="E913" s="2" t="s">
        <v>5463</v>
      </c>
      <c r="F913" s="2"/>
      <c r="G913" s="2" t="s">
        <v>5443</v>
      </c>
      <c r="H913" s="2" t="s">
        <v>4948</v>
      </c>
      <c r="I913" s="2" t="str">
        <f t="shared" si="790"/>
        <v>20241015-1116P0216-인쇄</v>
      </c>
      <c r="J913" s="2" t="str">
        <f t="shared" si="791"/>
        <v>20241015-1116P0216-합지</v>
      </c>
      <c r="K913" s="2" t="str">
        <f t="shared" si="792"/>
        <v>20241015-1116P0216-분단</v>
      </c>
      <c r="L913" s="2" t="str">
        <f t="shared" si="793"/>
        <v>20241015-1116P0216-제대</v>
      </c>
      <c r="M913" s="2" t="str">
        <f>VLOOKUP(H913, '쿼리1'!$A:$R, 17, 0)</f>
        <v>6도-곱닥해)고등어살(150g)-중량변경</v>
      </c>
      <c r="N913" s="2" t="str">
        <f>VLOOKUP(H913, '쿼리1'!$A:$P, 15, 0)</f>
        <v>나이론80=6도-곱닥해)고등어살(150g)-중량변경</v>
      </c>
      <c r="O913" s="2" t="s">
        <v>5790</v>
      </c>
      <c r="P913" s="2" t="str">
        <f>VLOOKUP(H913, '쿼리1'!$A:$R, 17, 0)</f>
        <v>6도-곱닥해)고등어살(150g)-중량변경</v>
      </c>
      <c r="Q913" s="4">
        <f>VLOOKUP(H913, '쿼리1'!$A:$U, 20, 0)</f>
        <v>42857</v>
      </c>
      <c r="R913" s="2" t="s">
        <v>31</v>
      </c>
      <c r="S913" s="2" t="s">
        <v>31</v>
      </c>
      <c r="T913" s="2" t="s">
        <v>5397</v>
      </c>
      <c r="U913" s="2" t="s">
        <v>31</v>
      </c>
      <c r="V913" s="3">
        <v>45586</v>
      </c>
      <c r="W913" s="3">
        <v>45598</v>
      </c>
      <c r="X913" s="6" t="str">
        <f t="shared" si="803"/>
        <v>+12</v>
      </c>
      <c r="Y913" s="3">
        <v>45589</v>
      </c>
      <c r="Z913" s="3">
        <v>45600</v>
      </c>
      <c r="AA913" s="6" t="str">
        <f t="shared" ref="AA913:AA920" si="806">IFERROR(IF(Z913-Y913&gt;0, "+" &amp; (Z913-Y913), Z913-Y913), "X")</f>
        <v>+11</v>
      </c>
      <c r="AB913" s="3" t="s">
        <v>5388</v>
      </c>
      <c r="AC913" s="2" t="s">
        <v>5388</v>
      </c>
      <c r="AD913" s="6" t="str">
        <f>IFERROR(AC913-AB913, "X")</f>
        <v>X</v>
      </c>
      <c r="AE913" s="3">
        <v>45593</v>
      </c>
      <c r="AF913" s="3">
        <v>45601</v>
      </c>
      <c r="AG913" s="2" t="str">
        <f t="shared" ref="AG913:AG915" si="807">IFERROR(IF(AF913-AE913&gt;0, "+" &amp; (AF913-AE913), AF913-AE913), "X")</f>
        <v>+8</v>
      </c>
      <c r="AH913" s="3">
        <v>45601</v>
      </c>
      <c r="AI913" s="3">
        <f t="shared" ref="AI913:AI915" si="808">AE913</f>
        <v>45593</v>
      </c>
      <c r="AJ913" s="3"/>
      <c r="AK913" s="2">
        <f t="shared" si="794"/>
        <v>-8</v>
      </c>
      <c r="AL913" s="2" t="s">
        <v>5567</v>
      </c>
      <c r="AM913" s="2" t="str">
        <f t="shared" si="795"/>
        <v>생산완료(-8)</v>
      </c>
      <c r="AN913" s="9">
        <f t="shared" si="796"/>
        <v>45601</v>
      </c>
      <c r="AO913" s="9">
        <f t="shared" si="797"/>
        <v>45593</v>
      </c>
      <c r="AP913" s="9"/>
      <c r="AQ913" s="2">
        <f t="shared" si="780"/>
        <v>-8</v>
      </c>
      <c r="AR913" s="12">
        <f t="shared" si="798"/>
        <v>-8</v>
      </c>
      <c r="AS913" t="s">
        <v>5567</v>
      </c>
      <c r="AT913" t="str">
        <f t="shared" si="799"/>
        <v>생산완료(-8)</v>
      </c>
    </row>
    <row r="914" spans="2:46" x14ac:dyDescent="0.3">
      <c r="B914" s="2" t="s">
        <v>5418</v>
      </c>
      <c r="C914" s="7">
        <v>-4</v>
      </c>
      <c r="D914" s="2" t="s">
        <v>5424</v>
      </c>
      <c r="E914" s="2" t="s">
        <v>5432</v>
      </c>
      <c r="F914" s="2"/>
      <c r="G914" s="2" t="s">
        <v>5451</v>
      </c>
      <c r="H914" s="2" t="s">
        <v>2110</v>
      </c>
      <c r="I914" s="2" t="str">
        <f t="shared" si="790"/>
        <v>20241015-1217P0015-인쇄</v>
      </c>
      <c r="J914" s="2" t="str">
        <f t="shared" si="791"/>
        <v>20241015-1217P0015-합지</v>
      </c>
      <c r="K914" s="2" t="str">
        <f t="shared" si="792"/>
        <v>20241015-1217P0015-분단</v>
      </c>
      <c r="L914" s="2" t="str">
        <f t="shared" si="793"/>
        <v>20241015-1217P0015-제대</v>
      </c>
      <c r="M914" s="2" t="str">
        <f>VLOOKUP(H914, '쿼리1'!$A:$R, 17, 0)</f>
        <v>4도-마하탑-맷돌소금1kg</v>
      </c>
      <c r="N914" s="2" t="str">
        <f>VLOOKUP(H914, '쿼리1'!$A:$P, 15, 0)</f>
        <v>패트110</v>
      </c>
      <c r="O914" s="2" t="s">
        <v>5791</v>
      </c>
      <c r="P914" s="2" t="str">
        <f>VLOOKUP(H914, '쿼리1'!$A:$R, 17, 0)</f>
        <v>4도-마하탑-맷돌소금1kg</v>
      </c>
      <c r="Q914" s="4">
        <f>VLOOKUP(H914, '쿼리1'!$A:$U, 20, 0)</f>
        <v>33333</v>
      </c>
      <c r="R914" s="2" t="s">
        <v>31</v>
      </c>
      <c r="S914" s="2" t="s">
        <v>31</v>
      </c>
      <c r="T914" s="2" t="s">
        <v>5397</v>
      </c>
      <c r="U914" s="2" t="s">
        <v>31</v>
      </c>
      <c r="V914" s="3">
        <v>45586</v>
      </c>
      <c r="W914" s="3">
        <v>45588</v>
      </c>
      <c r="X914" s="6" t="str">
        <f t="shared" si="803"/>
        <v>+2</v>
      </c>
      <c r="Y914" s="3">
        <v>45589</v>
      </c>
      <c r="Z914" s="3">
        <v>45595</v>
      </c>
      <c r="AA914" s="6" t="str">
        <f t="shared" si="806"/>
        <v>+6</v>
      </c>
      <c r="AB914" s="3" t="s">
        <v>5388</v>
      </c>
      <c r="AC914" s="2" t="s">
        <v>5388</v>
      </c>
      <c r="AD914" s="6" t="str">
        <f>IFERROR(AC914-AB914, "X")</f>
        <v>X</v>
      </c>
      <c r="AE914" s="3">
        <v>45593</v>
      </c>
      <c r="AF914" s="3">
        <v>45597</v>
      </c>
      <c r="AG914" s="2" t="str">
        <f t="shared" si="807"/>
        <v>+4</v>
      </c>
      <c r="AH914" s="3">
        <v>45597</v>
      </c>
      <c r="AI914" s="3">
        <f t="shared" si="808"/>
        <v>45593</v>
      </c>
      <c r="AJ914" s="3"/>
      <c r="AK914" s="2">
        <f t="shared" si="794"/>
        <v>-4</v>
      </c>
      <c r="AL914" s="2" t="s">
        <v>5567</v>
      </c>
      <c r="AM914" s="2" t="str">
        <f t="shared" si="795"/>
        <v>생산완료(-4)</v>
      </c>
      <c r="AN914" s="9">
        <f t="shared" si="796"/>
        <v>45597</v>
      </c>
      <c r="AO914" s="9">
        <f t="shared" si="797"/>
        <v>45593</v>
      </c>
      <c r="AP914" s="9"/>
      <c r="AQ914" s="2">
        <f t="shared" si="780"/>
        <v>-4</v>
      </c>
      <c r="AR914" s="12">
        <f t="shared" si="798"/>
        <v>-4</v>
      </c>
      <c r="AS914" t="s">
        <v>5567</v>
      </c>
      <c r="AT914" t="str">
        <f t="shared" si="799"/>
        <v>생산완료(-4)</v>
      </c>
    </row>
    <row r="915" spans="2:46" x14ac:dyDescent="0.3">
      <c r="B915" s="2" t="s">
        <v>5414</v>
      </c>
      <c r="C915" s="7">
        <v>-9</v>
      </c>
      <c r="D915" s="2"/>
      <c r="E915" s="2" t="s">
        <v>5416</v>
      </c>
      <c r="F915" s="2"/>
      <c r="G915" s="2" t="s">
        <v>5419</v>
      </c>
      <c r="H915" s="2" t="s">
        <v>3264</v>
      </c>
      <c r="I915" s="2" t="str">
        <f t="shared" si="790"/>
        <v>20241015-1218N0146-인쇄</v>
      </c>
      <c r="J915" s="2" t="str">
        <f t="shared" si="791"/>
        <v>20241015-1218N0146-합지</v>
      </c>
      <c r="K915" s="2" t="str">
        <f t="shared" si="792"/>
        <v>20241015-1218N0146-분단</v>
      </c>
      <c r="L915" s="2" t="str">
        <f t="shared" si="793"/>
        <v>20241015-1218N0146-제대</v>
      </c>
      <c r="M915" s="2" t="str">
        <f>VLOOKUP(H915, '쿼리1'!$A:$R, 17, 0)</f>
        <v>무지</v>
      </c>
      <c r="N915" s="2" t="str">
        <f>VLOOKUP(H915, '쿼리1'!$A:$P, 15, 0)</f>
        <v>나이론60</v>
      </c>
      <c r="O915" s="2" t="s">
        <v>5709</v>
      </c>
      <c r="P915" s="2" t="str">
        <f>VLOOKUP(H915, '쿼리1'!$A:$R, 17, 0)</f>
        <v>무지</v>
      </c>
      <c r="Q915" s="4">
        <f>VLOOKUP(H915, '쿼리1'!$A:$U, 20, 0)</f>
        <v>18461</v>
      </c>
      <c r="R915" s="2" t="s">
        <v>5397</v>
      </c>
      <c r="S915" s="2" t="s">
        <v>31</v>
      </c>
      <c r="T915" s="2" t="s">
        <v>5397</v>
      </c>
      <c r="U915" s="2" t="s">
        <v>31</v>
      </c>
      <c r="V915" s="2" t="s">
        <v>5388</v>
      </c>
      <c r="W915" s="3" t="s">
        <v>5388</v>
      </c>
      <c r="X915" s="6" t="str">
        <f>IFERROR(W915-V915, "X")</f>
        <v>X</v>
      </c>
      <c r="Y915" s="3">
        <v>45589</v>
      </c>
      <c r="Z915" s="3">
        <v>45587</v>
      </c>
      <c r="AA915" s="6">
        <f t="shared" si="806"/>
        <v>-2</v>
      </c>
      <c r="AB915" s="3" t="s">
        <v>5388</v>
      </c>
      <c r="AC915" s="2" t="s">
        <v>5388</v>
      </c>
      <c r="AD915" s="6" t="str">
        <f>IFERROR(AC915-AB915, "X")</f>
        <v>X</v>
      </c>
      <c r="AE915" s="3">
        <v>45593</v>
      </c>
      <c r="AF915" s="3">
        <v>45602</v>
      </c>
      <c r="AG915" s="2" t="str">
        <f t="shared" si="807"/>
        <v>+9</v>
      </c>
      <c r="AH915" s="3">
        <v>45602</v>
      </c>
      <c r="AI915" s="3">
        <f t="shared" si="808"/>
        <v>45593</v>
      </c>
      <c r="AJ915" s="3"/>
      <c r="AK915" s="2">
        <f t="shared" si="794"/>
        <v>-9</v>
      </c>
      <c r="AL915" s="2" t="s">
        <v>5567</v>
      </c>
      <c r="AM915" s="2" t="str">
        <f t="shared" si="795"/>
        <v>생산완료(-9)</v>
      </c>
      <c r="AN915" s="9">
        <f t="shared" si="796"/>
        <v>45602</v>
      </c>
      <c r="AO915" s="9">
        <f t="shared" si="797"/>
        <v>45593</v>
      </c>
      <c r="AP915" s="9"/>
      <c r="AQ915" s="2">
        <f t="shared" si="780"/>
        <v>-9</v>
      </c>
      <c r="AR915" s="12">
        <f t="shared" si="798"/>
        <v>-9</v>
      </c>
      <c r="AS915" t="s">
        <v>5567</v>
      </c>
      <c r="AT915" t="str">
        <f t="shared" si="799"/>
        <v>생산완료(-9)</v>
      </c>
    </row>
    <row r="916" spans="2:46" x14ac:dyDescent="0.3">
      <c r="B916" s="2" t="s">
        <v>5412</v>
      </c>
      <c r="C916" s="7">
        <v>1</v>
      </c>
      <c r="D916" s="2"/>
      <c r="E916" s="2" t="s">
        <v>5409</v>
      </c>
      <c r="F916" s="2" t="s">
        <v>5405</v>
      </c>
      <c r="G916" s="2"/>
      <c r="H916" s="2" t="s">
        <v>4446</v>
      </c>
      <c r="I916" s="2" t="str">
        <f t="shared" si="790"/>
        <v>20241015-130615-인쇄</v>
      </c>
      <c r="J916" s="2" t="str">
        <f t="shared" si="791"/>
        <v>20241015-130615-합지</v>
      </c>
      <c r="K916" s="2" t="str">
        <f t="shared" si="792"/>
        <v>20241015-130615-분단</v>
      </c>
      <c r="L916" s="2" t="str">
        <f t="shared" si="793"/>
        <v>20241015-130615-제대</v>
      </c>
      <c r="M916" s="2" t="str">
        <f>VLOOKUP(H916, '쿼리1'!$A:$R, 17, 0)</f>
        <v>무지</v>
      </c>
      <c r="N916" s="2" t="str">
        <f>VLOOKUP(H916, '쿼리1'!$A:$P, 15, 0)</f>
        <v>패트(매트코팅)40</v>
      </c>
      <c r="O916" s="2">
        <v>130615</v>
      </c>
      <c r="P916" s="2" t="str">
        <f>VLOOKUP(H916, '쿼리1'!$A:$R, 17, 0)</f>
        <v>무지</v>
      </c>
      <c r="Q916" s="4">
        <f>VLOOKUP(H916, '쿼리1'!$A:$U, 20, 0)</f>
        <v>24</v>
      </c>
      <c r="R916" s="2" t="s">
        <v>5397</v>
      </c>
      <c r="S916" s="2" t="s">
        <v>31</v>
      </c>
      <c r="T916" s="2" t="s">
        <v>31</v>
      </c>
      <c r="U916" s="2" t="s">
        <v>5397</v>
      </c>
      <c r="V916" s="2" t="s">
        <v>5388</v>
      </c>
      <c r="W916" s="3" t="s">
        <v>5388</v>
      </c>
      <c r="X916" s="6" t="str">
        <f>IFERROR(W916-V916, "X")</f>
        <v>X</v>
      </c>
      <c r="Y916" s="3">
        <v>45586</v>
      </c>
      <c r="Z916" s="3">
        <v>45586</v>
      </c>
      <c r="AA916" s="6">
        <f t="shared" si="806"/>
        <v>0</v>
      </c>
      <c r="AB916" s="3">
        <v>45587</v>
      </c>
      <c r="AC916" s="3">
        <v>45586</v>
      </c>
      <c r="AD916" s="6">
        <f>IFERROR(IF(AC916-AB916&gt;0, "+" &amp; (AC916-AB916), AC916-AB916), "X")</f>
        <v>-1</v>
      </c>
      <c r="AE916" s="2" t="s">
        <v>5388</v>
      </c>
      <c r="AF916" s="2" t="s">
        <v>5388</v>
      </c>
      <c r="AG916" s="2" t="str">
        <f>IFERROR(AF916-AE916, "X")</f>
        <v>X</v>
      </c>
      <c r="AH916" s="3">
        <v>45586</v>
      </c>
      <c r="AI916" s="3">
        <f>AB916</f>
        <v>45587</v>
      </c>
      <c r="AJ916" s="3"/>
      <c r="AK916" s="2" t="str">
        <f t="shared" si="794"/>
        <v>+1</v>
      </c>
      <c r="AL916" s="2" t="s">
        <v>5567</v>
      </c>
      <c r="AM916" s="2" t="str">
        <f t="shared" si="795"/>
        <v>생산완료(+1)</v>
      </c>
      <c r="AN916" s="9">
        <f t="shared" si="796"/>
        <v>45586</v>
      </c>
      <c r="AO916" s="9">
        <f t="shared" si="797"/>
        <v>45587</v>
      </c>
      <c r="AP916" s="9"/>
      <c r="AQ916" s="2">
        <f t="shared" si="780"/>
        <v>1</v>
      </c>
      <c r="AR916" s="12" t="str">
        <f t="shared" si="798"/>
        <v>+1</v>
      </c>
      <c r="AS916" t="s">
        <v>5567</v>
      </c>
      <c r="AT916" t="str">
        <f t="shared" si="799"/>
        <v>생산완료(+1)</v>
      </c>
    </row>
    <row r="917" spans="2:46" x14ac:dyDescent="0.3">
      <c r="B917" s="2" t="s">
        <v>5424</v>
      </c>
      <c r="C917" s="7">
        <v>2</v>
      </c>
      <c r="D917" s="2"/>
      <c r="E917" s="2" t="s">
        <v>5409</v>
      </c>
      <c r="F917" s="2"/>
      <c r="G917" s="2" t="s">
        <v>5415</v>
      </c>
      <c r="H917" s="2" t="s">
        <v>3540</v>
      </c>
      <c r="I917" s="2" t="str">
        <f t="shared" si="790"/>
        <v>20241015-1316N1128-인쇄</v>
      </c>
      <c r="J917" s="2" t="str">
        <f t="shared" si="791"/>
        <v>20241015-1316N1128-합지</v>
      </c>
      <c r="K917" s="2" t="str">
        <f t="shared" si="792"/>
        <v>20241015-1316N1128-분단</v>
      </c>
      <c r="L917" s="2" t="str">
        <f t="shared" si="793"/>
        <v>20241015-1316N1128-제대</v>
      </c>
      <c r="M917" s="2" t="str">
        <f>VLOOKUP(H917, '쿼리1'!$A:$R, 17, 0)</f>
        <v>무지</v>
      </c>
      <c r="N917" s="2" t="str">
        <f>VLOOKUP(H917, '쿼리1'!$A:$P, 15, 0)</f>
        <v>나이론(청색)140</v>
      </c>
      <c r="O917" s="2" t="s">
        <v>5792</v>
      </c>
      <c r="P917" s="2" t="str">
        <f>VLOOKUP(H917, '쿼리1'!$A:$R, 17, 0)</f>
        <v>무지</v>
      </c>
      <c r="Q917" s="4">
        <f>VLOOKUP(H917, '쿼리1'!$A:$U, 20, 0)</f>
        <v>9375</v>
      </c>
      <c r="R917" s="2" t="s">
        <v>5397</v>
      </c>
      <c r="S917" s="2" t="s">
        <v>31</v>
      </c>
      <c r="T917" s="2" t="s">
        <v>5397</v>
      </c>
      <c r="U917" s="2" t="s">
        <v>31</v>
      </c>
      <c r="V917" s="2" t="s">
        <v>5388</v>
      </c>
      <c r="W917" s="3" t="s">
        <v>5388</v>
      </c>
      <c r="X917" s="6" t="str">
        <f>IFERROR(W917-V917, "X")</f>
        <v>X</v>
      </c>
      <c r="Y917" s="3">
        <v>45588</v>
      </c>
      <c r="Z917" s="3">
        <v>45588</v>
      </c>
      <c r="AA917" s="6">
        <f t="shared" si="806"/>
        <v>0</v>
      </c>
      <c r="AB917" s="3" t="s">
        <v>5388</v>
      </c>
      <c r="AC917" s="2" t="s">
        <v>5388</v>
      </c>
      <c r="AD917" s="6" t="str">
        <f t="shared" ref="AD917:AD924" si="809">IFERROR(AC917-AB917, "X")</f>
        <v>X</v>
      </c>
      <c r="AE917" s="3">
        <v>45590</v>
      </c>
      <c r="AF917" s="3">
        <v>45587</v>
      </c>
      <c r="AG917" s="2">
        <f t="shared" ref="AG917:AG921" si="810">IFERROR(IF(AF917-AE917&gt;0, "+" &amp; (AF917-AE917), AF917-AE917), "X")</f>
        <v>-3</v>
      </c>
      <c r="AH917" s="3">
        <v>45588</v>
      </c>
      <c r="AI917" s="3">
        <f t="shared" ref="AI917:AI921" si="811">AE917</f>
        <v>45590</v>
      </c>
      <c r="AJ917" s="3"/>
      <c r="AK917" s="2" t="str">
        <f t="shared" si="794"/>
        <v>+2</v>
      </c>
      <c r="AL917" s="2" t="s">
        <v>5567</v>
      </c>
      <c r="AM917" s="2" t="str">
        <f t="shared" si="795"/>
        <v>생산완료(+2)</v>
      </c>
      <c r="AN917" s="9">
        <f t="shared" si="796"/>
        <v>45588</v>
      </c>
      <c r="AO917" s="9">
        <f t="shared" si="797"/>
        <v>45590</v>
      </c>
      <c r="AP917" s="9"/>
      <c r="AQ917" s="2">
        <f t="shared" si="780"/>
        <v>2</v>
      </c>
      <c r="AR917" s="12" t="str">
        <f t="shared" si="798"/>
        <v>+2</v>
      </c>
      <c r="AS917" t="s">
        <v>5567</v>
      </c>
      <c r="AT917" t="str">
        <f t="shared" si="799"/>
        <v>생산완료(+2)</v>
      </c>
    </row>
    <row r="918" spans="2:46" x14ac:dyDescent="0.3">
      <c r="B918" s="2" t="s">
        <v>5414</v>
      </c>
      <c r="C918" s="7">
        <v>-9</v>
      </c>
      <c r="D918" s="2" t="s">
        <v>5451</v>
      </c>
      <c r="E918" s="2" t="s">
        <v>5443</v>
      </c>
      <c r="F918" s="2"/>
      <c r="G918" s="2" t="s">
        <v>5419</v>
      </c>
      <c r="H918" s="2" t="s">
        <v>2102</v>
      </c>
      <c r="I918" s="2" t="str">
        <f t="shared" si="790"/>
        <v>20241015-1418P0052-인쇄</v>
      </c>
      <c r="J918" s="2" t="str">
        <f t="shared" si="791"/>
        <v>20241015-1418P0052-합지</v>
      </c>
      <c r="K918" s="2" t="str">
        <f t="shared" si="792"/>
        <v>20241015-1418P0052-분단</v>
      </c>
      <c r="L918" s="2" t="str">
        <f t="shared" si="793"/>
        <v>20241015-1418P0052-제대</v>
      </c>
      <c r="M918" s="2" t="str">
        <f>VLOOKUP(H918, '쿼리1'!$A:$R, 17, 0)</f>
        <v>6도-해도지-은빛멸치 300g</v>
      </c>
      <c r="N918" s="2" t="str">
        <f>VLOOKUP(H918, '쿼리1'!$A:$P, 15, 0)</f>
        <v>오씨피피(유무광)80</v>
      </c>
      <c r="O918" s="2" t="s">
        <v>5793</v>
      </c>
      <c r="P918" s="2" t="str">
        <f>VLOOKUP(H918, '쿼리1'!$A:$R, 17, 0)</f>
        <v>6도-해도지-은빛멸치 300g</v>
      </c>
      <c r="Q918" s="4">
        <f>VLOOKUP(H918, '쿼리1'!$A:$U, 20, 0)</f>
        <v>26086</v>
      </c>
      <c r="R918" s="2" t="s">
        <v>31</v>
      </c>
      <c r="S918" s="2" t="s">
        <v>31</v>
      </c>
      <c r="T918" s="2" t="s">
        <v>5397</v>
      </c>
      <c r="U918" s="2" t="s">
        <v>31</v>
      </c>
      <c r="V918" s="3">
        <v>45586</v>
      </c>
      <c r="W918" s="3">
        <v>45590</v>
      </c>
      <c r="X918" s="6" t="str">
        <f t="shared" ref="X918:X921" si="812">IFERROR(IF(W918-V918&gt;0, "+" &amp; (W918-V918), W918-V918), "X")</f>
        <v>+4</v>
      </c>
      <c r="Y918" s="3">
        <v>45589</v>
      </c>
      <c r="Z918" s="3">
        <v>45597</v>
      </c>
      <c r="AA918" s="6" t="str">
        <f t="shared" si="806"/>
        <v>+8</v>
      </c>
      <c r="AB918" s="3" t="s">
        <v>5388</v>
      </c>
      <c r="AC918" s="2" t="s">
        <v>5388</v>
      </c>
      <c r="AD918" s="6" t="str">
        <f t="shared" si="809"/>
        <v>X</v>
      </c>
      <c r="AE918" s="3">
        <v>45593</v>
      </c>
      <c r="AF918" s="3">
        <v>45602</v>
      </c>
      <c r="AG918" s="2" t="str">
        <f t="shared" si="810"/>
        <v>+9</v>
      </c>
      <c r="AH918" s="3">
        <v>45602</v>
      </c>
      <c r="AI918" s="3">
        <f t="shared" si="811"/>
        <v>45593</v>
      </c>
      <c r="AJ918" s="3"/>
      <c r="AK918" s="2">
        <f t="shared" si="794"/>
        <v>-9</v>
      </c>
      <c r="AL918" s="2" t="s">
        <v>5567</v>
      </c>
      <c r="AM918" s="2" t="str">
        <f t="shared" si="795"/>
        <v>생산완료(-9)</v>
      </c>
      <c r="AN918" s="9">
        <f t="shared" si="796"/>
        <v>45602</v>
      </c>
      <c r="AO918" s="9">
        <f t="shared" si="797"/>
        <v>45593</v>
      </c>
      <c r="AP918" s="9"/>
      <c r="AQ918" s="2">
        <f t="shared" si="780"/>
        <v>-9</v>
      </c>
      <c r="AR918" s="12">
        <f t="shared" si="798"/>
        <v>-9</v>
      </c>
      <c r="AS918" t="s">
        <v>5567</v>
      </c>
      <c r="AT918" t="str">
        <f t="shared" si="799"/>
        <v>생산완료(-9)</v>
      </c>
    </row>
    <row r="919" spans="2:46" x14ac:dyDescent="0.3">
      <c r="B919" s="2" t="s">
        <v>5439</v>
      </c>
      <c r="C919" s="7">
        <v>-8</v>
      </c>
      <c r="D919" s="2" t="s">
        <v>5456</v>
      </c>
      <c r="E919" s="2" t="s">
        <v>5463</v>
      </c>
      <c r="F919" s="2"/>
      <c r="G919" s="2" t="s">
        <v>5443</v>
      </c>
      <c r="H919" s="2" t="s">
        <v>4952</v>
      </c>
      <c r="I919" s="2" t="str">
        <f t="shared" si="790"/>
        <v>20241015-1620P0020-인쇄</v>
      </c>
      <c r="J919" s="2" t="str">
        <f t="shared" si="791"/>
        <v>20241015-1620P0020-합지</v>
      </c>
      <c r="K919" s="2" t="str">
        <f t="shared" si="792"/>
        <v>20241015-1620P0020-분단</v>
      </c>
      <c r="L919" s="2" t="str">
        <f t="shared" si="793"/>
        <v>20241015-1620P0020-제대</v>
      </c>
      <c r="M919" s="2" t="str">
        <f>VLOOKUP(H919, '쿼리1'!$A:$R, 17, 0)</f>
        <v>6도-곱닥해)고등어살(200g)</v>
      </c>
      <c r="N919" s="2" t="str">
        <f>VLOOKUP(H919, '쿼리1'!$A:$P, 15, 0)</f>
        <v>나이론80</v>
      </c>
      <c r="O919" s="2" t="s">
        <v>5794</v>
      </c>
      <c r="P919" s="2" t="str">
        <f>VLOOKUP(H919, '쿼리1'!$A:$R, 17, 0)</f>
        <v>6도-곱닥해)고등어살(200g)</v>
      </c>
      <c r="Q919" s="4">
        <f>VLOOKUP(H919, '쿼리1'!$A:$U, 20, 0)</f>
        <v>42857</v>
      </c>
      <c r="R919" s="2" t="s">
        <v>31</v>
      </c>
      <c r="S919" s="2" t="s">
        <v>31</v>
      </c>
      <c r="T919" s="2" t="s">
        <v>5397</v>
      </c>
      <c r="U919" s="2" t="s">
        <v>31</v>
      </c>
      <c r="V919" s="3">
        <v>45586</v>
      </c>
      <c r="W919" s="3">
        <v>45598</v>
      </c>
      <c r="X919" s="6" t="str">
        <f t="shared" si="812"/>
        <v>+12</v>
      </c>
      <c r="Y919" s="3">
        <v>45589</v>
      </c>
      <c r="Z919" s="3">
        <v>45600</v>
      </c>
      <c r="AA919" s="6" t="str">
        <f t="shared" si="806"/>
        <v>+11</v>
      </c>
      <c r="AB919" s="3" t="s">
        <v>5388</v>
      </c>
      <c r="AC919" s="2" t="s">
        <v>5388</v>
      </c>
      <c r="AD919" s="6" t="str">
        <f t="shared" si="809"/>
        <v>X</v>
      </c>
      <c r="AE919" s="3">
        <v>45593</v>
      </c>
      <c r="AF919" s="3">
        <v>45601</v>
      </c>
      <c r="AG919" s="2" t="str">
        <f t="shared" si="810"/>
        <v>+8</v>
      </c>
      <c r="AH919" s="3">
        <v>45601</v>
      </c>
      <c r="AI919" s="3">
        <f t="shared" si="811"/>
        <v>45593</v>
      </c>
      <c r="AJ919" s="3"/>
      <c r="AK919" s="2">
        <f t="shared" si="794"/>
        <v>-8</v>
      </c>
      <c r="AL919" s="2" t="s">
        <v>5567</v>
      </c>
      <c r="AM919" s="2" t="str">
        <f t="shared" si="795"/>
        <v>생산완료(-8)</v>
      </c>
      <c r="AN919" s="9">
        <f t="shared" si="796"/>
        <v>45601</v>
      </c>
      <c r="AO919" s="9">
        <f t="shared" si="797"/>
        <v>45593</v>
      </c>
      <c r="AP919" s="9"/>
      <c r="AQ919" s="2">
        <f t="shared" si="780"/>
        <v>-8</v>
      </c>
      <c r="AR919" s="12">
        <f t="shared" si="798"/>
        <v>-8</v>
      </c>
      <c r="AS919" t="s">
        <v>5567</v>
      </c>
      <c r="AT919" t="str">
        <f t="shared" si="799"/>
        <v>생산완료(-8)</v>
      </c>
    </row>
    <row r="920" spans="2:46" x14ac:dyDescent="0.3">
      <c r="B920" s="2" t="s">
        <v>5405</v>
      </c>
      <c r="C920" s="7">
        <v>-1</v>
      </c>
      <c r="D920" s="2" t="s">
        <v>5424</v>
      </c>
      <c r="E920" s="2" t="s">
        <v>5451</v>
      </c>
      <c r="F920" s="2"/>
      <c r="G920" s="2" t="s">
        <v>5412</v>
      </c>
      <c r="H920" s="2" t="s">
        <v>2232</v>
      </c>
      <c r="I920" s="2" t="str">
        <f t="shared" si="790"/>
        <v>20241015-1620P0021-인쇄</v>
      </c>
      <c r="J920" s="2" t="str">
        <f t="shared" si="791"/>
        <v>20241015-1620P0021-합지</v>
      </c>
      <c r="K920" s="2" t="str">
        <f t="shared" si="792"/>
        <v>20241015-1620P0021-분단</v>
      </c>
      <c r="L920" s="2" t="str">
        <f t="shared" si="793"/>
        <v>20241015-1620P0021-제대</v>
      </c>
      <c r="M920" s="2" t="str">
        <f>VLOOKUP(H920, '쿼리1'!$A:$R, 17, 0)</f>
        <v>6도-곱닥해)간고등어</v>
      </c>
      <c r="N920" s="2" t="str">
        <f>VLOOKUP(H920, '쿼리1'!$A:$P, 15, 0)</f>
        <v>나이론80</v>
      </c>
      <c r="O920" s="2" t="s">
        <v>5795</v>
      </c>
      <c r="P920" s="2" t="str">
        <f>VLOOKUP(H920, '쿼리1'!$A:$R, 17, 0)</f>
        <v>6도-곱닥해)간고등어</v>
      </c>
      <c r="Q920" s="4">
        <f>VLOOKUP(H920, '쿼리1'!$A:$U, 20, 0)</f>
        <v>27272</v>
      </c>
      <c r="R920" s="2" t="s">
        <v>31</v>
      </c>
      <c r="S920" s="2" t="s">
        <v>31</v>
      </c>
      <c r="T920" s="2" t="s">
        <v>5397</v>
      </c>
      <c r="U920" s="2" t="s">
        <v>31</v>
      </c>
      <c r="V920" s="3">
        <v>45586</v>
      </c>
      <c r="W920" s="3">
        <v>45588</v>
      </c>
      <c r="X920" s="6" t="str">
        <f t="shared" si="812"/>
        <v>+2</v>
      </c>
      <c r="Y920" s="3">
        <v>45589</v>
      </c>
      <c r="Z920" s="3">
        <v>45593</v>
      </c>
      <c r="AA920" s="6" t="str">
        <f t="shared" si="806"/>
        <v>+4</v>
      </c>
      <c r="AB920" s="3" t="s">
        <v>5388</v>
      </c>
      <c r="AC920" s="2" t="s">
        <v>5388</v>
      </c>
      <c r="AD920" s="6" t="str">
        <f t="shared" si="809"/>
        <v>X</v>
      </c>
      <c r="AE920" s="3">
        <v>45593</v>
      </c>
      <c r="AF920" s="3">
        <v>45594</v>
      </c>
      <c r="AG920" s="2" t="str">
        <f t="shared" si="810"/>
        <v>+1</v>
      </c>
      <c r="AH920" s="3">
        <v>45594</v>
      </c>
      <c r="AI920" s="3">
        <f t="shared" si="811"/>
        <v>45593</v>
      </c>
      <c r="AJ920" s="3"/>
      <c r="AK920" s="2">
        <f t="shared" si="794"/>
        <v>-1</v>
      </c>
      <c r="AL920" s="2" t="s">
        <v>5567</v>
      </c>
      <c r="AM920" s="2" t="str">
        <f t="shared" si="795"/>
        <v>생산완료(-1)</v>
      </c>
      <c r="AN920" s="9">
        <f t="shared" si="796"/>
        <v>45594</v>
      </c>
      <c r="AO920" s="9">
        <f t="shared" si="797"/>
        <v>45593</v>
      </c>
      <c r="AP920" s="9"/>
      <c r="AQ920" s="2">
        <f t="shared" si="780"/>
        <v>-1</v>
      </c>
      <c r="AR920" s="12">
        <f t="shared" si="798"/>
        <v>-1</v>
      </c>
      <c r="AS920" t="s">
        <v>5567</v>
      </c>
      <c r="AT920" t="str">
        <f t="shared" si="799"/>
        <v>생산완료(-1)</v>
      </c>
    </row>
    <row r="921" spans="2:46" x14ac:dyDescent="0.3">
      <c r="B921" s="2" t="s">
        <v>5408</v>
      </c>
      <c r="C921" s="7">
        <v>3</v>
      </c>
      <c r="D921" s="2" t="s">
        <v>5405</v>
      </c>
      <c r="E921" s="2"/>
      <c r="F921" s="2"/>
      <c r="G921" s="2" t="s">
        <v>5415</v>
      </c>
      <c r="H921" s="2" t="s">
        <v>839</v>
      </c>
      <c r="I921" s="2" t="str">
        <f t="shared" si="790"/>
        <v>20241015-2000152346-인쇄</v>
      </c>
      <c r="J921" s="2" t="str">
        <f t="shared" si="791"/>
        <v>20241015-2000152346-합지</v>
      </c>
      <c r="K921" s="2" t="str">
        <f t="shared" si="792"/>
        <v>20241015-2000152346-분단</v>
      </c>
      <c r="L921" s="2" t="str">
        <f t="shared" si="793"/>
        <v>20241015-2000152346-제대</v>
      </c>
      <c r="M921" s="2" t="str">
        <f>VLOOKUP(H921, '쿼리1'!$A:$R, 17, 0)</f>
        <v>1도-블랑제리)빵비닐봉투-M</v>
      </c>
      <c r="N921" s="2" t="str">
        <f>VLOOKUP(H921, '쿼리1'!$A:$P, 15, 0)</f>
        <v>OPP(투명)40</v>
      </c>
      <c r="O921" s="2">
        <v>2000152346</v>
      </c>
      <c r="P921" s="2" t="str">
        <f>VLOOKUP(H921, '쿼리1'!$A:$R, 17, 0)</f>
        <v>1도-블랑제리)빵비닐봉투-M</v>
      </c>
      <c r="Q921" s="4">
        <f>VLOOKUP(H921, '쿼리1'!$A:$U, 20, 0)</f>
        <v>40000</v>
      </c>
      <c r="R921" s="2" t="s">
        <v>31</v>
      </c>
      <c r="S921" s="2" t="s">
        <v>5397</v>
      </c>
      <c r="T921" s="2" t="s">
        <v>5397</v>
      </c>
      <c r="U921" s="2" t="s">
        <v>31</v>
      </c>
      <c r="V921" s="3">
        <v>45586</v>
      </c>
      <c r="W921" s="3">
        <v>45585</v>
      </c>
      <c r="X921" s="6">
        <f t="shared" si="812"/>
        <v>-1</v>
      </c>
      <c r="Y921" s="2" t="s">
        <v>5388</v>
      </c>
      <c r="Z921" s="3" t="s">
        <v>5388</v>
      </c>
      <c r="AA921" s="6" t="str">
        <f>IFERROR(Z921-Y921, "X")</f>
        <v>X</v>
      </c>
      <c r="AB921" s="3" t="s">
        <v>5388</v>
      </c>
      <c r="AC921" s="2" t="s">
        <v>5388</v>
      </c>
      <c r="AD921" s="6" t="str">
        <f t="shared" si="809"/>
        <v>X</v>
      </c>
      <c r="AE921" s="3">
        <v>45588</v>
      </c>
      <c r="AF921" s="3">
        <v>45585</v>
      </c>
      <c r="AG921" s="2">
        <f t="shared" si="810"/>
        <v>-3</v>
      </c>
      <c r="AH921" s="3">
        <v>45585</v>
      </c>
      <c r="AI921" s="3">
        <f t="shared" si="811"/>
        <v>45588</v>
      </c>
      <c r="AJ921" s="3"/>
      <c r="AK921" s="2" t="str">
        <f t="shared" si="794"/>
        <v>+3</v>
      </c>
      <c r="AL921" s="2" t="s">
        <v>5567</v>
      </c>
      <c r="AM921" s="2" t="str">
        <f t="shared" si="795"/>
        <v>생산완료(+3)</v>
      </c>
      <c r="AN921" s="9">
        <f t="shared" si="796"/>
        <v>45651</v>
      </c>
      <c r="AO921" s="9">
        <f t="shared" si="797"/>
        <v>45657</v>
      </c>
      <c r="AP921" s="9"/>
      <c r="AQ921" s="2">
        <f t="shared" si="780"/>
        <v>6</v>
      </c>
      <c r="AR921" s="12" t="str">
        <f t="shared" si="798"/>
        <v>+6</v>
      </c>
      <c r="AS921" t="s">
        <v>5567</v>
      </c>
      <c r="AT921" t="str">
        <f t="shared" si="799"/>
        <v>생산완료(+6)</v>
      </c>
    </row>
    <row r="922" spans="2:46" x14ac:dyDescent="0.3">
      <c r="B922" s="2" t="s">
        <v>5648</v>
      </c>
      <c r="C922" s="8">
        <v>-38</v>
      </c>
      <c r="D922" s="2"/>
      <c r="E922" s="2"/>
      <c r="F922" s="2"/>
      <c r="G922" s="2"/>
      <c r="H922" s="2" t="s">
        <v>1244</v>
      </c>
      <c r="I922" s="2" t="str">
        <f t="shared" si="790"/>
        <v>20241015-2117N0062-인쇄</v>
      </c>
      <c r="J922" s="2" t="str">
        <f t="shared" si="791"/>
        <v>20241015-2117N0062-합지</v>
      </c>
      <c r="K922" s="2" t="str">
        <f t="shared" si="792"/>
        <v>20241015-2117N0062-분단</v>
      </c>
      <c r="L922" s="2" t="str">
        <f t="shared" si="793"/>
        <v>20241015-2117N0062-제대</v>
      </c>
      <c r="M922" s="2" t="str">
        <f>VLOOKUP(H922, '쿼리1'!$A:$R, 17, 0)</f>
        <v>무지</v>
      </c>
      <c r="N922" s="2" t="str">
        <f>VLOOKUP(H922, '쿼리1'!$A:$P, 15, 0)</f>
        <v>HD튜브(반투명)60</v>
      </c>
      <c r="O922" s="2" t="s">
        <v>5796</v>
      </c>
      <c r="P922" s="2" t="str">
        <f>VLOOKUP(H922, '쿼리1'!$A:$R, 17, 0)</f>
        <v>무지</v>
      </c>
      <c r="Q922" s="4">
        <f>VLOOKUP(H922, '쿼리1'!$A:$U, 20, 0)</f>
        <v>3000</v>
      </c>
      <c r="R922" s="2" t="s">
        <v>5397</v>
      </c>
      <c r="S922" s="2" t="s">
        <v>5397</v>
      </c>
      <c r="T922" s="2" t="s">
        <v>5397</v>
      </c>
      <c r="U922" s="2" t="s">
        <v>5397</v>
      </c>
      <c r="V922" s="2" t="s">
        <v>5388</v>
      </c>
      <c r="W922" s="2" t="s">
        <v>5388</v>
      </c>
      <c r="X922" s="6" t="str">
        <f>IFERROR(W922-V922, "X")</f>
        <v>X</v>
      </c>
      <c r="Y922" s="2" t="s">
        <v>5388</v>
      </c>
      <c r="Z922" s="2" t="s">
        <v>5388</v>
      </c>
      <c r="AA922" s="6" t="str">
        <f>IFERROR(Z922-Y922, "X")</f>
        <v>X</v>
      </c>
      <c r="AB922" s="2" t="s">
        <v>5388</v>
      </c>
      <c r="AC922" s="2" t="s">
        <v>5388</v>
      </c>
      <c r="AD922" s="6" t="str">
        <f t="shared" si="809"/>
        <v>X</v>
      </c>
      <c r="AE922" s="2" t="s">
        <v>5388</v>
      </c>
      <c r="AF922" s="2" t="s">
        <v>5388</v>
      </c>
      <c r="AG922" s="2" t="str">
        <f>IFERROR(AF922-AE922, "X")</f>
        <v>X</v>
      </c>
      <c r="AH922" s="2" t="s">
        <v>5388</v>
      </c>
      <c r="AI922" s="3">
        <v>45618</v>
      </c>
      <c r="AJ922" s="3">
        <f ca="1">TODAY()</f>
        <v>45656</v>
      </c>
      <c r="AK922" s="2">
        <f t="shared" si="794"/>
        <v>-38</v>
      </c>
      <c r="AL922" s="2" t="str">
        <f>IF(C922&lt;0, "진행중", "지연")</f>
        <v>진행중</v>
      </c>
      <c r="AM922" s="2" t="str">
        <f t="shared" si="795"/>
        <v>진행중(-38)</v>
      </c>
      <c r="AN922" s="9">
        <f t="shared" si="796"/>
        <v>0</v>
      </c>
      <c r="AO922" s="9">
        <f t="shared" si="797"/>
        <v>45618</v>
      </c>
      <c r="AP922" s="9">
        <f ca="1">TODAY()</f>
        <v>45656</v>
      </c>
      <c r="AQ922" s="6">
        <f ca="1">AO922-AP922</f>
        <v>-38</v>
      </c>
      <c r="AR922" s="12">
        <f t="shared" ca="1" si="798"/>
        <v>-38</v>
      </c>
      <c r="AS922" t="str">
        <f ca="1">IF(AQ922&lt;0, "진행중", "지연")</f>
        <v>진행중</v>
      </c>
      <c r="AT922" t="str">
        <f t="shared" ca="1" si="799"/>
        <v>진행중(-38)</v>
      </c>
    </row>
    <row r="923" spans="2:46" x14ac:dyDescent="0.3">
      <c r="B923" s="2" t="s">
        <v>5416</v>
      </c>
      <c r="C923" s="7">
        <v>-2</v>
      </c>
      <c r="D923" s="2" t="s">
        <v>5424</v>
      </c>
      <c r="E923" s="2"/>
      <c r="F923" s="2"/>
      <c r="G923" s="2" t="s">
        <v>5424</v>
      </c>
      <c r="H923" s="2" t="s">
        <v>1206</v>
      </c>
      <c r="I923" s="2" t="str">
        <f t="shared" si="790"/>
        <v>20241015-2219P0044-인쇄</v>
      </c>
      <c r="J923" s="2" t="str">
        <f t="shared" si="791"/>
        <v>20241015-2219P0044-합지</v>
      </c>
      <c r="K923" s="2" t="str">
        <f t="shared" si="792"/>
        <v>20241015-2219P0044-분단</v>
      </c>
      <c r="L923" s="2" t="str">
        <f t="shared" si="793"/>
        <v>20241015-2219P0044-제대</v>
      </c>
      <c r="M923" s="2" t="str">
        <f>VLOOKUP(H923, '쿼리1'!$A:$R, 17, 0)</f>
        <v>2도(전1/후1)-스컬피그 풀발이</v>
      </c>
      <c r="N923" s="2" t="str">
        <f>VLOOKUP(H923, '쿼리1'!$A:$P, 15, 0)</f>
        <v>PE튜브(투명)50</v>
      </c>
      <c r="O923" s="2" t="s">
        <v>5797</v>
      </c>
      <c r="P923" s="2" t="str">
        <f>VLOOKUP(H923, '쿼리1'!$A:$R, 17, 0)</f>
        <v>2도(전1/후1)-스컬피그 풀발이</v>
      </c>
      <c r="Q923" s="4">
        <f>VLOOKUP(H923, '쿼리1'!$A:$U, 20, 0)</f>
        <v>8888</v>
      </c>
      <c r="R923" s="2" t="s">
        <v>31</v>
      </c>
      <c r="S923" s="2" t="s">
        <v>5397</v>
      </c>
      <c r="T923" s="2" t="s">
        <v>5397</v>
      </c>
      <c r="U923" s="2" t="s">
        <v>31</v>
      </c>
      <c r="V923" s="3">
        <v>45586</v>
      </c>
      <c r="W923" s="3">
        <v>45588</v>
      </c>
      <c r="X923" s="6" t="str">
        <f>IFERROR(IF(W923-V923&gt;0, "+" &amp; (W923-V923), W923-V923), "X")</f>
        <v>+2</v>
      </c>
      <c r="Y923" s="2" t="s">
        <v>5388</v>
      </c>
      <c r="Z923" s="3" t="s">
        <v>5388</v>
      </c>
      <c r="AA923" s="6" t="str">
        <f>IFERROR(Z923-Y923, "X")</f>
        <v>X</v>
      </c>
      <c r="AB923" s="3" t="s">
        <v>5388</v>
      </c>
      <c r="AC923" s="2" t="s">
        <v>5388</v>
      </c>
      <c r="AD923" s="6" t="str">
        <f t="shared" si="809"/>
        <v>X</v>
      </c>
      <c r="AE923" s="3">
        <v>45588</v>
      </c>
      <c r="AF923" s="3">
        <v>45590</v>
      </c>
      <c r="AG923" s="2" t="str">
        <f t="shared" ref="AG923:AG924" si="813">IFERROR(IF(AF923-AE923&gt;0, "+" &amp; (AF923-AE923), AF923-AE923), "X")</f>
        <v>+2</v>
      </c>
      <c r="AH923" s="3">
        <v>45590</v>
      </c>
      <c r="AI923" s="3">
        <f t="shared" ref="AI923:AI924" si="814">AE923</f>
        <v>45588</v>
      </c>
      <c r="AJ923" s="3"/>
      <c r="AK923" s="2">
        <f t="shared" si="794"/>
        <v>-2</v>
      </c>
      <c r="AL923" s="2" t="s">
        <v>5567</v>
      </c>
      <c r="AM923" s="2" t="str">
        <f t="shared" si="795"/>
        <v>생산완료(-2)</v>
      </c>
      <c r="AN923" s="9">
        <f t="shared" si="796"/>
        <v>45629</v>
      </c>
      <c r="AO923" s="9">
        <f t="shared" si="797"/>
        <v>45628</v>
      </c>
      <c r="AP923" s="9"/>
      <c r="AQ923" s="2">
        <f t="shared" ref="AQ923:AQ938" si="815">AO923-AN923</f>
        <v>-1</v>
      </c>
      <c r="AR923" s="12">
        <f t="shared" si="798"/>
        <v>-1</v>
      </c>
      <c r="AS923" t="s">
        <v>5567</v>
      </c>
      <c r="AT923" t="str">
        <f t="shared" si="799"/>
        <v>생산완료(-1)</v>
      </c>
    </row>
    <row r="924" spans="2:46" x14ac:dyDescent="0.3">
      <c r="B924" s="2" t="s">
        <v>5407</v>
      </c>
      <c r="C924" s="7">
        <v>-6</v>
      </c>
      <c r="D924" s="2"/>
      <c r="E924" s="2" t="s">
        <v>5416</v>
      </c>
      <c r="F924" s="2"/>
      <c r="G924" s="2" t="s">
        <v>5432</v>
      </c>
      <c r="H924" s="2" t="s">
        <v>197</v>
      </c>
      <c r="I924" s="2" t="str">
        <f t="shared" si="790"/>
        <v>20241015-900009-인쇄</v>
      </c>
      <c r="J924" s="2" t="str">
        <f t="shared" si="791"/>
        <v>20241015-900009-합지</v>
      </c>
      <c r="K924" s="2" t="str">
        <f t="shared" si="792"/>
        <v>20241015-900009-분단</v>
      </c>
      <c r="L924" s="2" t="str">
        <f t="shared" si="793"/>
        <v>20241015-900009-제대</v>
      </c>
      <c r="M924" s="2" t="str">
        <f>VLOOKUP(H924, '쿼리1'!$A:$R, 17, 0)</f>
        <v>무지</v>
      </c>
      <c r="N924" s="2" t="str">
        <f>VLOOKUP(H924, '쿼리1'!$A:$P, 15, 0)</f>
        <v>나이론70</v>
      </c>
      <c r="O924" s="2">
        <v>900009</v>
      </c>
      <c r="P924" s="2" t="str">
        <f>VLOOKUP(H924, '쿼리1'!$A:$R, 17, 0)</f>
        <v>무지</v>
      </c>
      <c r="Q924" s="4">
        <f>VLOOKUP(H924, '쿼리1'!$A:$U, 20, 0)</f>
        <v>96000</v>
      </c>
      <c r="R924" s="2" t="s">
        <v>5397</v>
      </c>
      <c r="S924" s="2" t="s">
        <v>31</v>
      </c>
      <c r="T924" s="2" t="s">
        <v>5397</v>
      </c>
      <c r="U924" s="2" t="s">
        <v>31</v>
      </c>
      <c r="V924" s="2" t="s">
        <v>5388</v>
      </c>
      <c r="W924" s="3" t="s">
        <v>5388</v>
      </c>
      <c r="X924" s="6" t="str">
        <f>IFERROR(W924-V924, "X")</f>
        <v>X</v>
      </c>
      <c r="Y924" s="3">
        <v>45589</v>
      </c>
      <c r="Z924" s="3">
        <v>45587</v>
      </c>
      <c r="AA924" s="6">
        <f t="shared" ref="AA924:AA930" si="816">IFERROR(IF(Z924-Y924&gt;0, "+" &amp; (Z924-Y924), Z924-Y924), "X")</f>
        <v>-2</v>
      </c>
      <c r="AB924" s="3" t="s">
        <v>5388</v>
      </c>
      <c r="AC924" s="2" t="s">
        <v>5388</v>
      </c>
      <c r="AD924" s="6" t="str">
        <f t="shared" si="809"/>
        <v>X</v>
      </c>
      <c r="AE924" s="3">
        <v>45595</v>
      </c>
      <c r="AF924" s="3">
        <v>45601</v>
      </c>
      <c r="AG924" s="2" t="str">
        <f t="shared" si="813"/>
        <v>+6</v>
      </c>
      <c r="AH924" s="3">
        <v>45601</v>
      </c>
      <c r="AI924" s="3">
        <f t="shared" si="814"/>
        <v>45595</v>
      </c>
      <c r="AJ924" s="3"/>
      <c r="AK924" s="2">
        <f t="shared" si="794"/>
        <v>-6</v>
      </c>
      <c r="AL924" s="2" t="s">
        <v>5567</v>
      </c>
      <c r="AM924" s="2" t="str">
        <f t="shared" si="795"/>
        <v>생산완료(-6)</v>
      </c>
      <c r="AN924" s="9">
        <f t="shared" si="796"/>
        <v>45650</v>
      </c>
      <c r="AO924" s="9">
        <f t="shared" si="797"/>
        <v>45643</v>
      </c>
      <c r="AP924" s="9"/>
      <c r="AQ924" s="2">
        <f t="shared" si="815"/>
        <v>-7</v>
      </c>
      <c r="AR924" s="12">
        <f t="shared" si="798"/>
        <v>-7</v>
      </c>
      <c r="AS924" t="s">
        <v>5567</v>
      </c>
      <c r="AT924" t="str">
        <f t="shared" si="799"/>
        <v>생산완료(-7)</v>
      </c>
    </row>
    <row r="925" spans="2:46" x14ac:dyDescent="0.3">
      <c r="B925" s="2" t="s">
        <v>5430</v>
      </c>
      <c r="C925" s="7">
        <v>7</v>
      </c>
      <c r="D925" s="2"/>
      <c r="E925" s="2" t="s">
        <v>5418</v>
      </c>
      <c r="F925" s="2" t="s">
        <v>5436</v>
      </c>
      <c r="G925" s="2"/>
      <c r="H925" s="2" t="s">
        <v>4856</v>
      </c>
      <c r="I925" s="2" t="str">
        <f t="shared" si="790"/>
        <v>20241016-1000137998-인쇄</v>
      </c>
      <c r="J925" s="2" t="str">
        <f t="shared" si="791"/>
        <v>20241016-1000137998-합지</v>
      </c>
      <c r="K925" s="2" t="str">
        <f t="shared" si="792"/>
        <v>20241016-1000137998-분단</v>
      </c>
      <c r="L925" s="2" t="str">
        <f t="shared" si="793"/>
        <v>20241016-1000137998-제대</v>
      </c>
      <c r="M925" s="2" t="str">
        <f>VLOOKUP(H925, '쿼리1'!$A:$R, 17, 0)</f>
        <v>무지</v>
      </c>
      <c r="N925" s="2" t="str">
        <f>VLOOKUP(H925, '쿼리1'!$A:$P, 15, 0)</f>
        <v>오씨피피(투명)40</v>
      </c>
      <c r="O925" s="2">
        <v>1000137998</v>
      </c>
      <c r="P925" s="2" t="str">
        <f>VLOOKUP(H925, '쿼리1'!$A:$R, 17, 0)</f>
        <v>무지</v>
      </c>
      <c r="Q925" s="4">
        <f>VLOOKUP(H925, '쿼리1'!$A:$U, 20, 0)</f>
        <v>8</v>
      </c>
      <c r="R925" s="2" t="s">
        <v>5397</v>
      </c>
      <c r="S925" s="2" t="s">
        <v>31</v>
      </c>
      <c r="T925" s="2" t="s">
        <v>31</v>
      </c>
      <c r="U925" s="2" t="s">
        <v>5397</v>
      </c>
      <c r="V925" s="2" t="s">
        <v>5388</v>
      </c>
      <c r="W925" s="3" t="s">
        <v>5388</v>
      </c>
      <c r="X925" s="6" t="str">
        <f>IFERROR(W925-V925, "X")</f>
        <v>X</v>
      </c>
      <c r="Y925" s="3">
        <v>45590</v>
      </c>
      <c r="Z925" s="3">
        <v>45586</v>
      </c>
      <c r="AA925" s="6">
        <f t="shared" si="816"/>
        <v>-4</v>
      </c>
      <c r="AB925" s="3">
        <v>45593</v>
      </c>
      <c r="AC925" s="3">
        <v>45586</v>
      </c>
      <c r="AD925" s="6">
        <f t="shared" ref="AD925:AD927" si="817">IFERROR(IF(AC925-AB925&gt;0, "+" &amp; (AC925-AB925), AC925-AB925), "X")</f>
        <v>-7</v>
      </c>
      <c r="AE925" s="2" t="s">
        <v>5388</v>
      </c>
      <c r="AF925" s="2" t="s">
        <v>5388</v>
      </c>
      <c r="AG925" s="2" t="str">
        <f>IFERROR(AF925-AE925, "X")</f>
        <v>X</v>
      </c>
      <c r="AH925" s="3">
        <v>45586</v>
      </c>
      <c r="AI925" s="3">
        <f>AB925</f>
        <v>45593</v>
      </c>
      <c r="AJ925" s="3"/>
      <c r="AK925" s="2" t="str">
        <f t="shared" si="794"/>
        <v>+7</v>
      </c>
      <c r="AL925" s="2" t="s">
        <v>5567</v>
      </c>
      <c r="AM925" s="2" t="str">
        <f t="shared" si="795"/>
        <v>생산완료(+7)</v>
      </c>
      <c r="AN925" s="9">
        <f t="shared" si="796"/>
        <v>45586</v>
      </c>
      <c r="AO925" s="9">
        <f t="shared" si="797"/>
        <v>45593</v>
      </c>
      <c r="AP925" s="9"/>
      <c r="AQ925" s="2">
        <f t="shared" si="815"/>
        <v>7</v>
      </c>
      <c r="AR925" s="12" t="str">
        <f t="shared" si="798"/>
        <v>+7</v>
      </c>
      <c r="AS925" t="s">
        <v>5567</v>
      </c>
      <c r="AT925" t="str">
        <f t="shared" si="799"/>
        <v>생산완료(+7)</v>
      </c>
    </row>
    <row r="926" spans="2:46" x14ac:dyDescent="0.3">
      <c r="B926" s="2" t="s">
        <v>5416</v>
      </c>
      <c r="C926" s="7">
        <v>-2</v>
      </c>
      <c r="D926" s="2"/>
      <c r="E926" s="2" t="s">
        <v>5408</v>
      </c>
      <c r="F926" s="2" t="s">
        <v>5409</v>
      </c>
      <c r="G926" s="2" t="s">
        <v>5424</v>
      </c>
      <c r="H926" s="2" t="s">
        <v>1306</v>
      </c>
      <c r="I926" s="2" t="str">
        <f t="shared" si="790"/>
        <v>20241016-1000156951-인쇄</v>
      </c>
      <c r="J926" s="2" t="str">
        <f t="shared" si="791"/>
        <v>20241016-1000156951-합지</v>
      </c>
      <c r="K926" s="2" t="str">
        <f t="shared" si="792"/>
        <v>20241016-1000156951-분단</v>
      </c>
      <c r="L926" s="2" t="str">
        <f t="shared" si="793"/>
        <v>20241016-1000156951-제대</v>
      </c>
      <c r="M926" s="2" t="str">
        <f>VLOOKUP(H926, '쿼리1'!$A:$R, 17, 0)</f>
        <v>무지</v>
      </c>
      <c r="N926" s="2" t="str">
        <f>VLOOKUP(H926, '쿼리1'!$A:$P, 15, 0)</f>
        <v>은박110</v>
      </c>
      <c r="O926" s="2">
        <v>1000156951</v>
      </c>
      <c r="P926" s="2" t="str">
        <f>VLOOKUP(H926, '쿼리1'!$A:$R, 17, 0)</f>
        <v>무지</v>
      </c>
      <c r="Q926" s="4">
        <f>VLOOKUP(H926, '쿼리1'!$A:$U, 20, 0)</f>
        <v>15000</v>
      </c>
      <c r="R926" s="2" t="s">
        <v>5397</v>
      </c>
      <c r="S926" s="2" t="s">
        <v>31</v>
      </c>
      <c r="T926" s="2" t="s">
        <v>31</v>
      </c>
      <c r="U926" s="2" t="s">
        <v>31</v>
      </c>
      <c r="V926" s="2" t="s">
        <v>5388</v>
      </c>
      <c r="W926" s="3" t="s">
        <v>5388</v>
      </c>
      <c r="X926" s="6" t="str">
        <f>IFERROR(W926-V926, "X")</f>
        <v>X</v>
      </c>
      <c r="Y926" s="3">
        <v>45590</v>
      </c>
      <c r="Z926" s="3">
        <v>45593</v>
      </c>
      <c r="AA926" s="6" t="str">
        <f t="shared" si="816"/>
        <v>+3</v>
      </c>
      <c r="AB926" s="3">
        <v>45593</v>
      </c>
      <c r="AC926" s="3">
        <v>45593</v>
      </c>
      <c r="AD926" s="6">
        <f t="shared" si="817"/>
        <v>0</v>
      </c>
      <c r="AE926" s="3">
        <v>45595</v>
      </c>
      <c r="AF926" s="3">
        <v>45597</v>
      </c>
      <c r="AG926" s="2" t="str">
        <f>IFERROR(IF(AF926-AE926&gt;0, "+" &amp; (AF926-AE926), AF926-AE926), "X")</f>
        <v>+2</v>
      </c>
      <c r="AH926" s="3">
        <v>45597</v>
      </c>
      <c r="AI926" s="3">
        <f>AE926</f>
        <v>45595</v>
      </c>
      <c r="AJ926" s="3"/>
      <c r="AK926" s="2">
        <f t="shared" si="794"/>
        <v>-2</v>
      </c>
      <c r="AL926" s="2" t="s">
        <v>5567</v>
      </c>
      <c r="AM926" s="2" t="str">
        <f t="shared" si="795"/>
        <v>생산완료(-2)</v>
      </c>
      <c r="AN926" s="9">
        <f t="shared" si="796"/>
        <v>45597</v>
      </c>
      <c r="AO926" s="9">
        <f t="shared" si="797"/>
        <v>45595</v>
      </c>
      <c r="AP926" s="9"/>
      <c r="AQ926" s="2">
        <f t="shared" si="815"/>
        <v>-2</v>
      </c>
      <c r="AR926" s="12">
        <f t="shared" si="798"/>
        <v>-2</v>
      </c>
      <c r="AS926" t="s">
        <v>5567</v>
      </c>
      <c r="AT926" t="str">
        <f t="shared" si="799"/>
        <v>생산완료(-2)</v>
      </c>
    </row>
    <row r="927" spans="2:46" x14ac:dyDescent="0.3">
      <c r="B927" s="2" t="s">
        <v>5409</v>
      </c>
      <c r="C927" s="7">
        <v>0</v>
      </c>
      <c r="D927" s="2" t="s">
        <v>5409</v>
      </c>
      <c r="E927" s="2" t="s">
        <v>5409</v>
      </c>
      <c r="F927" s="2" t="s">
        <v>5409</v>
      </c>
      <c r="G927" s="2"/>
      <c r="H927" s="2" t="s">
        <v>4845</v>
      </c>
      <c r="I927" s="2" t="str">
        <f t="shared" si="790"/>
        <v>20241016-1000161948-인쇄</v>
      </c>
      <c r="J927" s="2" t="str">
        <f t="shared" si="791"/>
        <v>20241016-1000161948-합지</v>
      </c>
      <c r="K927" s="2" t="str">
        <f t="shared" si="792"/>
        <v>20241016-1000161948-분단</v>
      </c>
      <c r="L927" s="2" t="str">
        <f t="shared" si="793"/>
        <v>20241016-1000161948-제대</v>
      </c>
      <c r="M927" s="2" t="str">
        <f>VLOOKUP(H927, '쿼리1'!$A:$R, 17, 0)</f>
        <v>1도-VN)에그베이컨 블랙퍼스트 샌드위치</v>
      </c>
      <c r="N927" s="2" t="str">
        <f>VLOOKUP(H927, '쿼리1'!$A:$P, 15, 0)</f>
        <v>오씨피피(투명)40</v>
      </c>
      <c r="O927" s="2">
        <v>1000161948</v>
      </c>
      <c r="P927" s="2" t="str">
        <f>VLOOKUP(H927, '쿼리1'!$A:$R, 17, 0)</f>
        <v>1도-VN)에그베이컨 블랙퍼스트 샌드위치</v>
      </c>
      <c r="Q927" s="4">
        <f>VLOOKUP(H927, '쿼리1'!$A:$U, 20, 0)</f>
        <v>32</v>
      </c>
      <c r="R927" s="2" t="s">
        <v>31</v>
      </c>
      <c r="S927" s="2" t="s">
        <v>31</v>
      </c>
      <c r="T927" s="2" t="s">
        <v>31</v>
      </c>
      <c r="U927" s="2" t="s">
        <v>5397</v>
      </c>
      <c r="V927" s="3">
        <v>45587</v>
      </c>
      <c r="W927" s="3">
        <v>45587</v>
      </c>
      <c r="X927" s="6">
        <f t="shared" ref="X927:X929" si="818">IFERROR(IF(W927-V927&gt;0, "+" &amp; (W927-V927), W927-V927), "X")</f>
        <v>0</v>
      </c>
      <c r="Y927" s="3">
        <v>45590</v>
      </c>
      <c r="Z927" s="3">
        <v>45590</v>
      </c>
      <c r="AA927" s="6">
        <f t="shared" si="816"/>
        <v>0</v>
      </c>
      <c r="AB927" s="3">
        <v>45593</v>
      </c>
      <c r="AC927" s="3">
        <v>45593</v>
      </c>
      <c r="AD927" s="6">
        <f t="shared" si="817"/>
        <v>0</v>
      </c>
      <c r="AE927" s="2" t="s">
        <v>5388</v>
      </c>
      <c r="AF927" s="2" t="s">
        <v>5388</v>
      </c>
      <c r="AG927" s="2" t="str">
        <f>IFERROR(AF927-AE927, "X")</f>
        <v>X</v>
      </c>
      <c r="AH927" s="3">
        <v>45593</v>
      </c>
      <c r="AI927" s="3">
        <f>AB927</f>
        <v>45593</v>
      </c>
      <c r="AJ927" s="3"/>
      <c r="AK927" s="2">
        <f t="shared" si="794"/>
        <v>0</v>
      </c>
      <c r="AL927" s="2" t="s">
        <v>5567</v>
      </c>
      <c r="AM927" s="2" t="str">
        <f t="shared" si="795"/>
        <v>생산완료(0)</v>
      </c>
      <c r="AN927" s="9">
        <f t="shared" si="796"/>
        <v>45645</v>
      </c>
      <c r="AO927" s="9">
        <f t="shared" si="797"/>
        <v>45649</v>
      </c>
      <c r="AP927" s="9"/>
      <c r="AQ927" s="2">
        <f t="shared" si="815"/>
        <v>4</v>
      </c>
      <c r="AR927" s="12" t="str">
        <f t="shared" si="798"/>
        <v>+4</v>
      </c>
      <c r="AS927" t="s">
        <v>5567</v>
      </c>
      <c r="AT927" t="str">
        <f t="shared" si="799"/>
        <v>생산완료(+4)</v>
      </c>
    </row>
    <row r="928" spans="2:46" x14ac:dyDescent="0.3">
      <c r="B928" s="2" t="s">
        <v>5418</v>
      </c>
      <c r="C928" s="7">
        <v>-4</v>
      </c>
      <c r="D928" s="2" t="s">
        <v>5432</v>
      </c>
      <c r="E928" s="2" t="s">
        <v>5421</v>
      </c>
      <c r="F928" s="2"/>
      <c r="G928" s="2" t="s">
        <v>5451</v>
      </c>
      <c r="H928" s="2" t="s">
        <v>3543</v>
      </c>
      <c r="I928" s="2" t="str">
        <f t="shared" si="790"/>
        <v>20241016-1000164013-인쇄</v>
      </c>
      <c r="J928" s="2" t="str">
        <f t="shared" si="791"/>
        <v>20241016-1000164013-합지</v>
      </c>
      <c r="K928" s="2" t="str">
        <f t="shared" si="792"/>
        <v>20241016-1000164013-분단</v>
      </c>
      <c r="L928" s="2" t="str">
        <f t="shared" si="793"/>
        <v>20241016-1000164013-제대</v>
      </c>
      <c r="M928" s="2" t="str">
        <f>VLOOKUP(H928, '쿼리1'!$A:$R, 17, 0)</f>
        <v>1도-GUDORO(구도로)</v>
      </c>
      <c r="N928" s="2" t="str">
        <f>VLOOKUP(H928, '쿼리1'!$A:$P, 15, 0)</f>
        <v>증착70</v>
      </c>
      <c r="O928" s="2">
        <v>1000164013</v>
      </c>
      <c r="P928" s="2" t="str">
        <f>VLOOKUP(H928, '쿼리1'!$A:$R, 17, 0)</f>
        <v>1도-GUDORO(구도로)</v>
      </c>
      <c r="Q928" s="4">
        <f>VLOOKUP(H928, '쿼리1'!$A:$U, 20, 0)</f>
        <v>21428</v>
      </c>
      <c r="R928" s="2" t="s">
        <v>31</v>
      </c>
      <c r="S928" s="2" t="s">
        <v>31</v>
      </c>
      <c r="T928" s="2" t="s">
        <v>5397</v>
      </c>
      <c r="U928" s="2" t="s">
        <v>31</v>
      </c>
      <c r="V928" s="3">
        <v>45587</v>
      </c>
      <c r="W928" s="3">
        <v>45593</v>
      </c>
      <c r="X928" s="6" t="str">
        <f t="shared" si="818"/>
        <v>+6</v>
      </c>
      <c r="Y928" s="3">
        <v>45590</v>
      </c>
      <c r="Z928" s="3">
        <v>45595</v>
      </c>
      <c r="AA928" s="6" t="str">
        <f t="shared" si="816"/>
        <v>+5</v>
      </c>
      <c r="AB928" s="3" t="s">
        <v>5388</v>
      </c>
      <c r="AC928" s="2" t="s">
        <v>5388</v>
      </c>
      <c r="AD928" s="6" t="str">
        <f>IFERROR(AC928-AB928, "X")</f>
        <v>X</v>
      </c>
      <c r="AE928" s="3">
        <v>45594</v>
      </c>
      <c r="AF928" s="3">
        <v>45598</v>
      </c>
      <c r="AG928" s="2" t="str">
        <f t="shared" ref="AG928:AG930" si="819">IFERROR(IF(AF928-AE928&gt;0, "+" &amp; (AF928-AE928), AF928-AE928), "X")</f>
        <v>+4</v>
      </c>
      <c r="AH928" s="3">
        <v>45598</v>
      </c>
      <c r="AI928" s="3">
        <f t="shared" ref="AI928:AI930" si="820">AE928</f>
        <v>45594</v>
      </c>
      <c r="AJ928" s="3"/>
      <c r="AK928" s="2">
        <f t="shared" si="794"/>
        <v>-4</v>
      </c>
      <c r="AL928" s="2" t="s">
        <v>5567</v>
      </c>
      <c r="AM928" s="2" t="str">
        <f t="shared" si="795"/>
        <v>생산완료(-4)</v>
      </c>
      <c r="AN928" s="9">
        <f t="shared" si="796"/>
        <v>45598</v>
      </c>
      <c r="AO928" s="9">
        <f t="shared" si="797"/>
        <v>45594</v>
      </c>
      <c r="AP928" s="9"/>
      <c r="AQ928" s="2">
        <f t="shared" si="815"/>
        <v>-4</v>
      </c>
      <c r="AR928" s="12">
        <f t="shared" si="798"/>
        <v>-4</v>
      </c>
      <c r="AS928" t="s">
        <v>5567</v>
      </c>
      <c r="AT928" t="str">
        <f t="shared" si="799"/>
        <v>생산완료(-4)</v>
      </c>
    </row>
    <row r="929" spans="2:46" x14ac:dyDescent="0.3">
      <c r="B929" s="2" t="s">
        <v>5421</v>
      </c>
      <c r="C929" s="7">
        <v>5</v>
      </c>
      <c r="D929" s="2" t="s">
        <v>5405</v>
      </c>
      <c r="E929" s="2" t="s">
        <v>5405</v>
      </c>
      <c r="F929" s="2"/>
      <c r="G929" s="2" t="s">
        <v>5406</v>
      </c>
      <c r="H929" s="2" t="s">
        <v>2729</v>
      </c>
      <c r="I929" s="2" t="str">
        <f t="shared" si="790"/>
        <v>20241016-1000169201-인쇄</v>
      </c>
      <c r="J929" s="2" t="str">
        <f t="shared" si="791"/>
        <v>20241016-1000169201-합지</v>
      </c>
      <c r="K929" s="2" t="str">
        <f t="shared" si="792"/>
        <v>20241016-1000169201-분단</v>
      </c>
      <c r="L929" s="2" t="str">
        <f t="shared" si="793"/>
        <v>20241016-1000169201-제대</v>
      </c>
      <c r="M929" s="2" t="str">
        <f>VLOOKUP(H929, '쿼리1'!$A:$R, 17, 0)</f>
        <v>4도-수협중앙회-실속 건오징어 200g</v>
      </c>
      <c r="N929" s="2" t="str">
        <f>VLOOKUP(H929, '쿼리1'!$A:$P, 15, 0)</f>
        <v>오씨피피80</v>
      </c>
      <c r="O929" s="2">
        <v>1000169201</v>
      </c>
      <c r="P929" s="2" t="str">
        <f>VLOOKUP(H929, '쿼리1'!$A:$R, 17, 0)</f>
        <v>4도-수협중앙회-실속 건오징어 200g</v>
      </c>
      <c r="Q929" s="4">
        <f>VLOOKUP(H929, '쿼리1'!$A:$U, 20, 0)</f>
        <v>12500</v>
      </c>
      <c r="R929" s="2" t="s">
        <v>31</v>
      </c>
      <c r="S929" s="2" t="s">
        <v>31</v>
      </c>
      <c r="T929" s="2" t="s">
        <v>5397</v>
      </c>
      <c r="U929" s="2" t="s">
        <v>31</v>
      </c>
      <c r="V929" s="3">
        <v>45587</v>
      </c>
      <c r="W929" s="3">
        <v>45586</v>
      </c>
      <c r="X929" s="6">
        <f t="shared" si="818"/>
        <v>-1</v>
      </c>
      <c r="Y929" s="3">
        <v>45590</v>
      </c>
      <c r="Z929" s="3">
        <v>45589</v>
      </c>
      <c r="AA929" s="6">
        <f t="shared" si="816"/>
        <v>-1</v>
      </c>
      <c r="AB929" s="3" t="s">
        <v>5388</v>
      </c>
      <c r="AC929" s="2" t="s">
        <v>5388</v>
      </c>
      <c r="AD929" s="6" t="str">
        <f>IFERROR(AC929-AB929, "X")</f>
        <v>X</v>
      </c>
      <c r="AE929" s="3">
        <v>45594</v>
      </c>
      <c r="AF929" s="3">
        <v>45589</v>
      </c>
      <c r="AG929" s="2">
        <f t="shared" si="819"/>
        <v>-5</v>
      </c>
      <c r="AH929" s="3">
        <v>45589</v>
      </c>
      <c r="AI929" s="3">
        <f t="shared" si="820"/>
        <v>45594</v>
      </c>
      <c r="AJ929" s="3"/>
      <c r="AK929" s="2" t="str">
        <f t="shared" si="794"/>
        <v>+5</v>
      </c>
      <c r="AL929" s="2" t="s">
        <v>5567</v>
      </c>
      <c r="AM929" s="2" t="str">
        <f t="shared" si="795"/>
        <v>생산완료(+5)</v>
      </c>
      <c r="AN929" s="9">
        <f t="shared" si="796"/>
        <v>45589</v>
      </c>
      <c r="AO929" s="9">
        <f t="shared" si="797"/>
        <v>45594</v>
      </c>
      <c r="AP929" s="9"/>
      <c r="AQ929" s="2">
        <f t="shared" si="815"/>
        <v>5</v>
      </c>
      <c r="AR929" s="12" t="str">
        <f t="shared" si="798"/>
        <v>+5</v>
      </c>
      <c r="AS929" t="s">
        <v>5567</v>
      </c>
      <c r="AT929" t="str">
        <f t="shared" si="799"/>
        <v>생산완료(+5)</v>
      </c>
    </row>
    <row r="930" spans="2:46" x14ac:dyDescent="0.3">
      <c r="B930" s="2" t="s">
        <v>5406</v>
      </c>
      <c r="C930" s="7">
        <v>-5</v>
      </c>
      <c r="D930" s="2"/>
      <c r="E930" s="2" t="s">
        <v>5451</v>
      </c>
      <c r="F930" s="2"/>
      <c r="G930" s="2" t="s">
        <v>5421</v>
      </c>
      <c r="H930" s="2" t="s">
        <v>2521</v>
      </c>
      <c r="I930" s="2" t="str">
        <f t="shared" si="790"/>
        <v>20241016-1000169354-인쇄</v>
      </c>
      <c r="J930" s="2" t="str">
        <f t="shared" si="791"/>
        <v>20241016-1000169354-합지</v>
      </c>
      <c r="K930" s="2" t="str">
        <f t="shared" si="792"/>
        <v>20241016-1000169354-분단</v>
      </c>
      <c r="L930" s="2" t="str">
        <f t="shared" si="793"/>
        <v>20241016-1000169354-제대</v>
      </c>
      <c r="M930" s="2" t="str">
        <f>VLOOKUP(H930, '쿼리1'!$A:$R, 17, 0)</f>
        <v>무지</v>
      </c>
      <c r="N930" s="2" t="str">
        <f>VLOOKUP(H930, '쿼리1'!$A:$P, 15, 0)</f>
        <v>나이론(청색)140</v>
      </c>
      <c r="O930" s="2">
        <v>1000169354</v>
      </c>
      <c r="P930" s="2" t="str">
        <f>VLOOKUP(H930, '쿼리1'!$A:$R, 17, 0)</f>
        <v>무지</v>
      </c>
      <c r="Q930" s="4">
        <f>VLOOKUP(H930, '쿼리1'!$A:$U, 20, 0)</f>
        <v>10000</v>
      </c>
      <c r="R930" s="2" t="s">
        <v>5397</v>
      </c>
      <c r="S930" s="2" t="s">
        <v>31</v>
      </c>
      <c r="T930" s="2" t="s">
        <v>5397</v>
      </c>
      <c r="U930" s="2" t="s">
        <v>31</v>
      </c>
      <c r="V930" s="2" t="s">
        <v>5388</v>
      </c>
      <c r="W930" s="3" t="s">
        <v>5388</v>
      </c>
      <c r="X930" s="6" t="str">
        <f>IFERROR(W930-V930, "X")</f>
        <v>X</v>
      </c>
      <c r="Y930" s="3">
        <v>45589</v>
      </c>
      <c r="Z930" s="3">
        <v>45593</v>
      </c>
      <c r="AA930" s="6" t="str">
        <f t="shared" si="816"/>
        <v>+4</v>
      </c>
      <c r="AB930" s="3" t="s">
        <v>5388</v>
      </c>
      <c r="AC930" s="2" t="s">
        <v>5388</v>
      </c>
      <c r="AD930" s="6" t="str">
        <f>IFERROR(AC930-AB930, "X")</f>
        <v>X</v>
      </c>
      <c r="AE930" s="3">
        <v>45593</v>
      </c>
      <c r="AF930" s="3">
        <v>45598</v>
      </c>
      <c r="AG930" s="2" t="str">
        <f t="shared" si="819"/>
        <v>+5</v>
      </c>
      <c r="AH930" s="3">
        <v>45598</v>
      </c>
      <c r="AI930" s="3">
        <f t="shared" si="820"/>
        <v>45593</v>
      </c>
      <c r="AJ930" s="3"/>
      <c r="AK930" s="2">
        <f t="shared" si="794"/>
        <v>-5</v>
      </c>
      <c r="AL930" s="2" t="s">
        <v>5567</v>
      </c>
      <c r="AM930" s="2" t="str">
        <f t="shared" si="795"/>
        <v>생산완료(-5)</v>
      </c>
      <c r="AN930" s="9">
        <f t="shared" si="796"/>
        <v>45598</v>
      </c>
      <c r="AO930" s="9">
        <f t="shared" si="797"/>
        <v>45593</v>
      </c>
      <c r="AP930" s="9"/>
      <c r="AQ930" s="2">
        <f t="shared" si="815"/>
        <v>-5</v>
      </c>
      <c r="AR930" s="12">
        <f t="shared" si="798"/>
        <v>-5</v>
      </c>
      <c r="AS930" t="s">
        <v>5567</v>
      </c>
      <c r="AT930" t="str">
        <f t="shared" si="799"/>
        <v>생산완료(-5)</v>
      </c>
    </row>
    <row r="931" spans="2:46" x14ac:dyDescent="0.3">
      <c r="B931" s="2" t="s">
        <v>5418</v>
      </c>
      <c r="C931" s="7">
        <v>-4</v>
      </c>
      <c r="D931" s="2"/>
      <c r="E931" s="2" t="s">
        <v>5510</v>
      </c>
      <c r="F931" s="2" t="s">
        <v>5451</v>
      </c>
      <c r="G931" s="2"/>
      <c r="H931" s="2" t="s">
        <v>5038</v>
      </c>
      <c r="I931" s="2" t="str">
        <f t="shared" si="790"/>
        <v>20241016-1117N0012-인쇄</v>
      </c>
      <c r="J931" s="2" t="str">
        <f t="shared" si="791"/>
        <v>20241016-1117N0012-합지</v>
      </c>
      <c r="K931" s="2" t="str">
        <f t="shared" si="792"/>
        <v>20241016-1117N0012-분단</v>
      </c>
      <c r="L931" s="2" t="str">
        <f t="shared" si="793"/>
        <v>20241016-1117N0012-제대</v>
      </c>
      <c r="M931" s="2" t="str">
        <f>VLOOKUP(H931, '쿼리1'!$A:$R, 17, 0)</f>
        <v>무지</v>
      </c>
      <c r="N931" s="2" t="str">
        <f>VLOOKUP(H931, '쿼리1'!$A:$P, 15, 0)</f>
        <v>패씨피피60</v>
      </c>
      <c r="O931" s="2" t="s">
        <v>5798</v>
      </c>
      <c r="P931" s="2" t="str">
        <f>VLOOKUP(H931, '쿼리1'!$A:$R, 17, 0)</f>
        <v>무지</v>
      </c>
      <c r="Q931" s="4">
        <f>VLOOKUP(H931, '쿼리1'!$A:$U, 20, 0)</f>
        <v>18</v>
      </c>
      <c r="R931" s="2" t="s">
        <v>5397</v>
      </c>
      <c r="S931" s="2" t="s">
        <v>5399</v>
      </c>
      <c r="T931" s="2" t="s">
        <v>31</v>
      </c>
      <c r="U931" s="2" t="s">
        <v>5397</v>
      </c>
      <c r="V931" s="2" t="s">
        <v>5388</v>
      </c>
      <c r="W931" s="3" t="s">
        <v>5388</v>
      </c>
      <c r="X931" s="6" t="str">
        <f>IFERROR(W931-V931, "X")</f>
        <v>X</v>
      </c>
      <c r="Y931" s="3">
        <v>45590</v>
      </c>
      <c r="Z931" s="5" t="s">
        <v>5396</v>
      </c>
      <c r="AA931" s="6">
        <f ca="1">TODAY()-Y931</f>
        <v>66</v>
      </c>
      <c r="AB931" s="3">
        <v>45593</v>
      </c>
      <c r="AC931" s="3">
        <v>45597</v>
      </c>
      <c r="AD931" s="6" t="str">
        <f>IFERROR(IF(AC931-AB931&gt;0, "+" &amp; (AC931-AB931), AC931-AB931), "X")</f>
        <v>+4</v>
      </c>
      <c r="AE931" s="2" t="s">
        <v>5388</v>
      </c>
      <c r="AF931" s="2" t="s">
        <v>5388</v>
      </c>
      <c r="AG931" s="2" t="str">
        <f>IFERROR(AF931-AE931, "X")</f>
        <v>X</v>
      </c>
      <c r="AH931" s="3">
        <v>45597</v>
      </c>
      <c r="AI931" s="3">
        <f>AB931</f>
        <v>45593</v>
      </c>
      <c r="AJ931" s="3"/>
      <c r="AK931" s="2">
        <f t="shared" si="794"/>
        <v>-4</v>
      </c>
      <c r="AL931" s="2" t="s">
        <v>5567</v>
      </c>
      <c r="AM931" s="2" t="str">
        <f t="shared" si="795"/>
        <v>생산완료(-4)</v>
      </c>
      <c r="AN931" s="9">
        <f t="shared" si="796"/>
        <v>45597</v>
      </c>
      <c r="AO931" s="9">
        <f t="shared" si="797"/>
        <v>45593</v>
      </c>
      <c r="AP931" s="9"/>
      <c r="AQ931" s="2">
        <f t="shared" si="815"/>
        <v>-4</v>
      </c>
      <c r="AR931" s="12">
        <f t="shared" si="798"/>
        <v>-4</v>
      </c>
      <c r="AS931" t="s">
        <v>5567</v>
      </c>
      <c r="AT931" t="str">
        <f t="shared" si="799"/>
        <v>생산완료(-4)</v>
      </c>
    </row>
    <row r="932" spans="2:46" x14ac:dyDescent="0.3">
      <c r="B932" s="2" t="s">
        <v>5409</v>
      </c>
      <c r="C932" s="7">
        <v>0</v>
      </c>
      <c r="D932" s="2"/>
      <c r="E932" s="2" t="s">
        <v>5416</v>
      </c>
      <c r="F932" s="2"/>
      <c r="G932" s="2" t="s">
        <v>5409</v>
      </c>
      <c r="H932" s="2" t="s">
        <v>2484</v>
      </c>
      <c r="I932" s="2" t="str">
        <f t="shared" si="790"/>
        <v>20241016-1217N0087-인쇄</v>
      </c>
      <c r="J932" s="2" t="str">
        <f t="shared" si="791"/>
        <v>20241016-1217N0087-합지</v>
      </c>
      <c r="K932" s="2" t="str">
        <f t="shared" si="792"/>
        <v>20241016-1217N0087-분단</v>
      </c>
      <c r="L932" s="2" t="str">
        <f t="shared" si="793"/>
        <v>20241016-1217N0087-제대</v>
      </c>
      <c r="M932" s="2" t="str">
        <f>VLOOKUP(H932, '쿼리1'!$A:$R, 17, 0)</f>
        <v>무지</v>
      </c>
      <c r="N932" s="2" t="str">
        <f>VLOOKUP(H932, '쿼리1'!$A:$P, 15, 0)</f>
        <v>패트90</v>
      </c>
      <c r="O932" s="2" t="s">
        <v>5799</v>
      </c>
      <c r="P932" s="2" t="str">
        <f>VLOOKUP(H932, '쿼리1'!$A:$R, 17, 0)</f>
        <v>무지</v>
      </c>
      <c r="Q932" s="4">
        <f>VLOOKUP(H932, '쿼리1'!$A:$U, 20, 0)</f>
        <v>24000</v>
      </c>
      <c r="R932" s="2" t="s">
        <v>5397</v>
      </c>
      <c r="S932" s="2" t="s">
        <v>31</v>
      </c>
      <c r="T932" s="2" t="s">
        <v>5397</v>
      </c>
      <c r="U932" s="2" t="s">
        <v>31</v>
      </c>
      <c r="V932" s="2" t="s">
        <v>5388</v>
      </c>
      <c r="W932" s="3" t="s">
        <v>5388</v>
      </c>
      <c r="X932" s="6" t="str">
        <f>IFERROR(W932-V932, "X")</f>
        <v>X</v>
      </c>
      <c r="Y932" s="3">
        <v>45588</v>
      </c>
      <c r="Z932" s="3">
        <v>45586</v>
      </c>
      <c r="AA932" s="6">
        <f t="shared" ref="AA932:AA938" si="821">IFERROR(IF(Z932-Y932&gt;0, "+" &amp; (Z932-Y932), Z932-Y932), "X")</f>
        <v>-2</v>
      </c>
      <c r="AB932" s="3" t="s">
        <v>5388</v>
      </c>
      <c r="AC932" s="2" t="s">
        <v>5388</v>
      </c>
      <c r="AD932" s="6" t="str">
        <f>IFERROR(AC932-AB932, "X")</f>
        <v>X</v>
      </c>
      <c r="AE932" s="3">
        <v>45590</v>
      </c>
      <c r="AF932" s="3">
        <v>45590</v>
      </c>
      <c r="AG932" s="2">
        <f t="shared" ref="AG932:AG933" si="822">IFERROR(IF(AF932-AE932&gt;0, "+" &amp; (AF932-AE932), AF932-AE932), "X")</f>
        <v>0</v>
      </c>
      <c r="AH932" s="3">
        <v>45590</v>
      </c>
      <c r="AI932" s="3">
        <f t="shared" ref="AI932:AI933" si="823">AE932</f>
        <v>45590</v>
      </c>
      <c r="AJ932" s="3"/>
      <c r="AK932" s="2">
        <f t="shared" si="794"/>
        <v>0</v>
      </c>
      <c r="AL932" s="2" t="s">
        <v>5567</v>
      </c>
      <c r="AM932" s="2" t="str">
        <f t="shared" si="795"/>
        <v>생산완료(0)</v>
      </c>
      <c r="AN932" s="9">
        <f t="shared" si="796"/>
        <v>45590</v>
      </c>
      <c r="AO932" s="9">
        <f t="shared" si="797"/>
        <v>45590</v>
      </c>
      <c r="AP932" s="9"/>
      <c r="AQ932" s="2">
        <f t="shared" si="815"/>
        <v>0</v>
      </c>
      <c r="AR932" s="12">
        <f t="shared" si="798"/>
        <v>0</v>
      </c>
      <c r="AS932" t="s">
        <v>5567</v>
      </c>
      <c r="AT932" t="str">
        <f t="shared" si="799"/>
        <v>생산완료(0)</v>
      </c>
    </row>
    <row r="933" spans="2:46" x14ac:dyDescent="0.3">
      <c r="B933" s="2" t="s">
        <v>5421</v>
      </c>
      <c r="C933" s="7">
        <v>5</v>
      </c>
      <c r="D933" s="2"/>
      <c r="E933" s="2" t="s">
        <v>5418</v>
      </c>
      <c r="F933" s="2" t="s">
        <v>5407</v>
      </c>
      <c r="G933" s="2" t="s">
        <v>5406</v>
      </c>
      <c r="H933" s="2" t="s">
        <v>1849</v>
      </c>
      <c r="I933" s="2" t="str">
        <f t="shared" si="790"/>
        <v>20241016-1220N0073-인쇄</v>
      </c>
      <c r="J933" s="2" t="str">
        <f t="shared" si="791"/>
        <v>20241016-1220N0073-합지</v>
      </c>
      <c r="K933" s="2" t="str">
        <f t="shared" si="792"/>
        <v>20241016-1220N0073-분단</v>
      </c>
      <c r="L933" s="2" t="str">
        <f t="shared" si="793"/>
        <v>20241016-1220N0073-제대</v>
      </c>
      <c r="M933" s="2" t="str">
        <f>VLOOKUP(H933, '쿼리1'!$A:$R, 17, 0)</f>
        <v>무지</v>
      </c>
      <c r="N933" s="2" t="str">
        <f>VLOOKUP(H933, '쿼리1'!$A:$P, 15, 0)</f>
        <v>오씨피피(투명)60</v>
      </c>
      <c r="O933" s="2" t="s">
        <v>5697</v>
      </c>
      <c r="P933" s="2" t="str">
        <f>VLOOKUP(H933, '쿼리1'!$A:$R, 17, 0)</f>
        <v>무지</v>
      </c>
      <c r="Q933" s="4">
        <f>VLOOKUP(H933, '쿼리1'!$A:$U, 20, 0)</f>
        <v>52173</v>
      </c>
      <c r="R933" s="2" t="s">
        <v>5397</v>
      </c>
      <c r="S933" s="2" t="s">
        <v>31</v>
      </c>
      <c r="T933" s="2" t="s">
        <v>31</v>
      </c>
      <c r="U933" s="2" t="s">
        <v>31</v>
      </c>
      <c r="V933" s="2" t="s">
        <v>5388</v>
      </c>
      <c r="W933" s="3" t="s">
        <v>5388</v>
      </c>
      <c r="X933" s="6" t="str">
        <f>IFERROR(W933-V933, "X")</f>
        <v>X</v>
      </c>
      <c r="Y933" s="3">
        <v>45590</v>
      </c>
      <c r="Z933" s="3">
        <v>45586</v>
      </c>
      <c r="AA933" s="6">
        <f t="shared" si="821"/>
        <v>-4</v>
      </c>
      <c r="AB933" s="3">
        <v>45593</v>
      </c>
      <c r="AC933" s="3">
        <v>45587</v>
      </c>
      <c r="AD933" s="6">
        <f t="shared" ref="AD933:AD934" si="824">IFERROR(IF(AC933-AB933&gt;0, "+" &amp; (AC933-AB933), AC933-AB933), "X")</f>
        <v>-6</v>
      </c>
      <c r="AE933" s="3">
        <v>45595</v>
      </c>
      <c r="AF933" s="3">
        <v>45590</v>
      </c>
      <c r="AG933" s="2">
        <f t="shared" si="822"/>
        <v>-5</v>
      </c>
      <c r="AH933" s="3">
        <v>45590</v>
      </c>
      <c r="AI933" s="3">
        <f t="shared" si="823"/>
        <v>45595</v>
      </c>
      <c r="AJ933" s="3"/>
      <c r="AK933" s="2" t="str">
        <f t="shared" si="794"/>
        <v>+5</v>
      </c>
      <c r="AL933" s="2" t="s">
        <v>5567</v>
      </c>
      <c r="AM933" s="2" t="str">
        <f t="shared" si="795"/>
        <v>생산완료(+5)</v>
      </c>
      <c r="AN933" s="9">
        <f t="shared" si="796"/>
        <v>45648</v>
      </c>
      <c r="AO933" s="9">
        <f t="shared" si="797"/>
        <v>45650</v>
      </c>
      <c r="AP933" s="9"/>
      <c r="AQ933" s="2">
        <f t="shared" si="815"/>
        <v>2</v>
      </c>
      <c r="AR933" s="12" t="str">
        <f t="shared" si="798"/>
        <v>+2</v>
      </c>
      <c r="AS933" t="s">
        <v>5567</v>
      </c>
      <c r="AT933" t="str">
        <f t="shared" si="799"/>
        <v>생산완료(+2)</v>
      </c>
    </row>
    <row r="934" spans="2:46" x14ac:dyDescent="0.3">
      <c r="B934" s="2" t="s">
        <v>5409</v>
      </c>
      <c r="C934" s="7">
        <v>0</v>
      </c>
      <c r="D934" s="2" t="s">
        <v>5409</v>
      </c>
      <c r="E934" s="2" t="s">
        <v>5409</v>
      </c>
      <c r="F934" s="2" t="s">
        <v>5409</v>
      </c>
      <c r="G934" s="2"/>
      <c r="H934" s="2" t="s">
        <v>5031</v>
      </c>
      <c r="I934" s="2" t="str">
        <f t="shared" si="790"/>
        <v>20241016-131108-인쇄</v>
      </c>
      <c r="J934" s="2" t="str">
        <f t="shared" si="791"/>
        <v>20241016-131108-합지</v>
      </c>
      <c r="K934" s="2" t="str">
        <f t="shared" si="792"/>
        <v>20241016-131108-분단</v>
      </c>
      <c r="L934" s="2" t="str">
        <f t="shared" si="793"/>
        <v>20241016-131108-제대</v>
      </c>
      <c r="M934" s="2" t="str">
        <f>VLOOKUP(H934, '쿼리1'!$A:$R, 17, 0)</f>
        <v>1도-도영푸드피아-연속무늬</v>
      </c>
      <c r="N934" s="2" t="str">
        <f>VLOOKUP(H934, '쿼리1'!$A:$P, 15, 0)</f>
        <v>패씨피피70</v>
      </c>
      <c r="O934" s="2">
        <v>131108</v>
      </c>
      <c r="P934" s="2" t="str">
        <f>VLOOKUP(H934, '쿼리1'!$A:$R, 17, 0)</f>
        <v>1도-도영푸드피아-연속무늬</v>
      </c>
      <c r="Q934" s="4">
        <f>VLOOKUP(H934, '쿼리1'!$A:$U, 20, 0)</f>
        <v>24</v>
      </c>
      <c r="R934" s="2" t="s">
        <v>31</v>
      </c>
      <c r="S934" s="2" t="s">
        <v>31</v>
      </c>
      <c r="T934" s="2" t="s">
        <v>31</v>
      </c>
      <c r="U934" s="2" t="s">
        <v>5397</v>
      </c>
      <c r="V934" s="3">
        <v>45586</v>
      </c>
      <c r="W934" s="3">
        <v>45586</v>
      </c>
      <c r="X934" s="6">
        <f t="shared" ref="X934:X936" si="825">IFERROR(IF(W934-V934&gt;0, "+" &amp; (W934-V934), W934-V934), "X")</f>
        <v>0</v>
      </c>
      <c r="Y934" s="3">
        <v>45589</v>
      </c>
      <c r="Z934" s="3">
        <v>45589</v>
      </c>
      <c r="AA934" s="6">
        <f t="shared" si="821"/>
        <v>0</v>
      </c>
      <c r="AB934" s="3">
        <v>45590</v>
      </c>
      <c r="AC934" s="3">
        <v>45590</v>
      </c>
      <c r="AD934" s="6">
        <f t="shared" si="824"/>
        <v>0</v>
      </c>
      <c r="AE934" s="2" t="s">
        <v>5388</v>
      </c>
      <c r="AF934" s="2" t="s">
        <v>5388</v>
      </c>
      <c r="AG934" s="2" t="str">
        <f>IFERROR(AF934-AE934, "X")</f>
        <v>X</v>
      </c>
      <c r="AH934" s="3">
        <v>45590</v>
      </c>
      <c r="AI934" s="3">
        <f>AB934</f>
        <v>45590</v>
      </c>
      <c r="AJ934" s="3"/>
      <c r="AK934" s="2">
        <f t="shared" si="794"/>
        <v>0</v>
      </c>
      <c r="AL934" s="2" t="s">
        <v>5567</v>
      </c>
      <c r="AM934" s="2" t="str">
        <f t="shared" si="795"/>
        <v>생산완료(0)</v>
      </c>
      <c r="AN934" s="9">
        <f t="shared" si="796"/>
        <v>45590</v>
      </c>
      <c r="AO934" s="9">
        <f t="shared" si="797"/>
        <v>45590</v>
      </c>
      <c r="AP934" s="9"/>
      <c r="AQ934" s="2">
        <f t="shared" si="815"/>
        <v>0</v>
      </c>
      <c r="AR934" s="12">
        <f t="shared" si="798"/>
        <v>0</v>
      </c>
      <c r="AS934" t="s">
        <v>5567</v>
      </c>
      <c r="AT934" t="str">
        <f t="shared" si="799"/>
        <v>생산완료(0)</v>
      </c>
    </row>
    <row r="935" spans="2:46" x14ac:dyDescent="0.3">
      <c r="B935" s="2" t="s">
        <v>5416</v>
      </c>
      <c r="C935" s="7">
        <v>-2</v>
      </c>
      <c r="D935" s="2" t="s">
        <v>5408</v>
      </c>
      <c r="E935" s="2" t="s">
        <v>5409</v>
      </c>
      <c r="F935" s="2"/>
      <c r="G935" s="2" t="s">
        <v>5424</v>
      </c>
      <c r="H935" s="2" t="s">
        <v>1046</v>
      </c>
      <c r="I935" s="2" t="str">
        <f t="shared" si="790"/>
        <v>20241016-13160150-인쇄</v>
      </c>
      <c r="J935" s="2" t="str">
        <f t="shared" si="791"/>
        <v>20241016-13160150-합지</v>
      </c>
      <c r="K935" s="2" t="str">
        <f t="shared" si="792"/>
        <v>20241016-13160150-분단</v>
      </c>
      <c r="L935" s="2" t="str">
        <f t="shared" si="793"/>
        <v>20241016-13160150-제대</v>
      </c>
      <c r="M935" s="2" t="str">
        <f>VLOOKUP(H935, '쿼리1'!$A:$R, 17, 0)</f>
        <v>3도-옛날고명지단(청색냉장마크)700g</v>
      </c>
      <c r="N935" s="2" t="str">
        <f>VLOOKUP(H935, '쿼리1'!$A:$P, 15, 0)</f>
        <v>[구이 2-18]나이론(자동포장용)100</v>
      </c>
      <c r="O935" s="2">
        <v>13160150</v>
      </c>
      <c r="P935" s="2" t="str">
        <f>VLOOKUP(H935, '쿼리1'!$A:$R, 17, 0)</f>
        <v>3도-옛날고명지단(청색냉장마크)700g</v>
      </c>
      <c r="Q935" s="4">
        <f>VLOOKUP(H935, '쿼리1'!$A:$U, 20, 0)</f>
        <v>25000</v>
      </c>
      <c r="R935" s="2" t="s">
        <v>31</v>
      </c>
      <c r="S935" s="2" t="s">
        <v>31</v>
      </c>
      <c r="T935" s="2" t="s">
        <v>5397</v>
      </c>
      <c r="U935" s="2" t="s">
        <v>31</v>
      </c>
      <c r="V935" s="3">
        <v>45583</v>
      </c>
      <c r="W935" s="3">
        <v>45586</v>
      </c>
      <c r="X935" s="6" t="str">
        <f t="shared" si="825"/>
        <v>+3</v>
      </c>
      <c r="Y935" s="3">
        <v>45589</v>
      </c>
      <c r="Z935" s="3">
        <v>45589</v>
      </c>
      <c r="AA935" s="6">
        <f t="shared" si="821"/>
        <v>0</v>
      </c>
      <c r="AB935" s="3" t="s">
        <v>5388</v>
      </c>
      <c r="AC935" s="2" t="s">
        <v>5388</v>
      </c>
      <c r="AD935" s="6" t="str">
        <f>IFERROR(AC935-AB935, "X")</f>
        <v>X</v>
      </c>
      <c r="AE935" s="3">
        <v>45593</v>
      </c>
      <c r="AF935" s="3">
        <v>45595</v>
      </c>
      <c r="AG935" s="2" t="str">
        <f t="shared" ref="AG935:AG938" si="826">IFERROR(IF(AF935-AE935&gt;0, "+" &amp; (AF935-AE935), AF935-AE935), "X")</f>
        <v>+2</v>
      </c>
      <c r="AH935" s="3">
        <v>45595</v>
      </c>
      <c r="AI935" s="3">
        <f t="shared" ref="AI935:AI938" si="827">AE935</f>
        <v>45593</v>
      </c>
      <c r="AJ935" s="3"/>
      <c r="AK935" s="2">
        <f t="shared" si="794"/>
        <v>-2</v>
      </c>
      <c r="AL935" s="2" t="s">
        <v>5567</v>
      </c>
      <c r="AM935" s="2" t="str">
        <f t="shared" si="795"/>
        <v>생산완료(-2)</v>
      </c>
      <c r="AN935" s="9">
        <f t="shared" si="796"/>
        <v>45633</v>
      </c>
      <c r="AO935" s="9">
        <f t="shared" si="797"/>
        <v>45625</v>
      </c>
      <c r="AP935" s="9"/>
      <c r="AQ935" s="2">
        <f t="shared" si="815"/>
        <v>-8</v>
      </c>
      <c r="AR935" s="12">
        <f t="shared" si="798"/>
        <v>-8</v>
      </c>
      <c r="AS935" t="s">
        <v>5567</v>
      </c>
      <c r="AT935" t="str">
        <f t="shared" si="799"/>
        <v>생산완료(-8)</v>
      </c>
    </row>
    <row r="936" spans="2:46" x14ac:dyDescent="0.3">
      <c r="B936" s="2" t="s">
        <v>5406</v>
      </c>
      <c r="C936" s="7">
        <v>-5</v>
      </c>
      <c r="D936" s="2" t="s">
        <v>5451</v>
      </c>
      <c r="E936" s="2" t="s">
        <v>5430</v>
      </c>
      <c r="F936" s="2"/>
      <c r="G936" s="2" t="s">
        <v>5421</v>
      </c>
      <c r="H936" s="2" t="s">
        <v>1056</v>
      </c>
      <c r="I936" s="2" t="str">
        <f t="shared" si="790"/>
        <v>20241016-13160151-인쇄</v>
      </c>
      <c r="J936" s="2" t="str">
        <f t="shared" si="791"/>
        <v>20241016-13160151-합지</v>
      </c>
      <c r="K936" s="2" t="str">
        <f t="shared" si="792"/>
        <v>20241016-13160151-분단</v>
      </c>
      <c r="L936" s="2" t="str">
        <f t="shared" si="793"/>
        <v>20241016-13160151-제대</v>
      </c>
      <c r="M936" s="2" t="str">
        <f>VLOOKUP(H936, '쿼리1'!$A:$R, 17, 0)</f>
        <v>3도-냉동옛날고명지단(적색냉동마크)700g</v>
      </c>
      <c r="N936" s="2" t="str">
        <f>VLOOKUP(H936, '쿼리1'!$A:$P, 15, 0)</f>
        <v>[구이 2-10]나이론(자동포장용)100</v>
      </c>
      <c r="O936" s="2">
        <v>13160151</v>
      </c>
      <c r="P936" s="2" t="str">
        <f>VLOOKUP(H936, '쿼리1'!$A:$R, 17, 0)</f>
        <v>3도-냉동옛날고명지단(적색냉동마크)700g</v>
      </c>
      <c r="Q936" s="4">
        <f>VLOOKUP(H936, '쿼리1'!$A:$U, 20, 0)</f>
        <v>50000</v>
      </c>
      <c r="R936" s="2" t="s">
        <v>31</v>
      </c>
      <c r="S936" s="2" t="s">
        <v>31</v>
      </c>
      <c r="T936" s="2" t="s">
        <v>5397</v>
      </c>
      <c r="U936" s="2" t="s">
        <v>31</v>
      </c>
      <c r="V936" s="3">
        <v>45583</v>
      </c>
      <c r="W936" s="3">
        <v>45587</v>
      </c>
      <c r="X936" s="6" t="str">
        <f t="shared" si="825"/>
        <v>+4</v>
      </c>
      <c r="Y936" s="3">
        <v>45588</v>
      </c>
      <c r="Z936" s="3">
        <v>45595</v>
      </c>
      <c r="AA936" s="6" t="str">
        <f t="shared" si="821"/>
        <v>+7</v>
      </c>
      <c r="AB936" s="3" t="s">
        <v>5388</v>
      </c>
      <c r="AC936" s="2" t="s">
        <v>5388</v>
      </c>
      <c r="AD936" s="6" t="str">
        <f>IFERROR(AC936-AB936, "X")</f>
        <v>X</v>
      </c>
      <c r="AE936" s="3">
        <v>45590</v>
      </c>
      <c r="AF936" s="3">
        <v>45595</v>
      </c>
      <c r="AG936" s="2" t="str">
        <f t="shared" si="826"/>
        <v>+5</v>
      </c>
      <c r="AH936" s="3">
        <v>45595</v>
      </c>
      <c r="AI936" s="3">
        <f t="shared" si="827"/>
        <v>45590</v>
      </c>
      <c r="AJ936" s="3"/>
      <c r="AK936" s="2">
        <f t="shared" si="794"/>
        <v>-5</v>
      </c>
      <c r="AL936" s="2" t="s">
        <v>5567</v>
      </c>
      <c r="AM936" s="2" t="str">
        <f t="shared" si="795"/>
        <v>생산완료(-5)</v>
      </c>
      <c r="AN936" s="9">
        <f t="shared" si="796"/>
        <v>45643</v>
      </c>
      <c r="AO936" s="9">
        <f t="shared" si="797"/>
        <v>45652</v>
      </c>
      <c r="AP936" s="9"/>
      <c r="AQ936" s="2">
        <f t="shared" si="815"/>
        <v>9</v>
      </c>
      <c r="AR936" s="12" t="str">
        <f t="shared" si="798"/>
        <v>+9</v>
      </c>
      <c r="AS936" t="s">
        <v>5567</v>
      </c>
      <c r="AT936" t="str">
        <f t="shared" si="799"/>
        <v>생산완료(+9)</v>
      </c>
    </row>
    <row r="937" spans="2:46" x14ac:dyDescent="0.3">
      <c r="B937" s="2" t="s">
        <v>5424</v>
      </c>
      <c r="C937" s="7">
        <v>2</v>
      </c>
      <c r="D937" s="2"/>
      <c r="E937" s="2" t="s">
        <v>5416</v>
      </c>
      <c r="F937" s="2"/>
      <c r="G937" s="2" t="s">
        <v>5416</v>
      </c>
      <c r="H937" s="2" t="s">
        <v>1386</v>
      </c>
      <c r="I937" s="2" t="str">
        <f t="shared" si="790"/>
        <v>20241016-1316N0004-인쇄</v>
      </c>
      <c r="J937" s="2" t="str">
        <f t="shared" si="791"/>
        <v>20241016-1316N0004-합지</v>
      </c>
      <c r="K937" s="2" t="str">
        <f t="shared" si="792"/>
        <v>20241016-1316N0004-분단</v>
      </c>
      <c r="L937" s="2" t="str">
        <f t="shared" si="793"/>
        <v>20241016-1316N0004-제대</v>
      </c>
      <c r="M937" s="2" t="str">
        <f>VLOOKUP(H937, '쿼리1'!$A:$R, 17, 0)</f>
        <v>무지</v>
      </c>
      <c r="N937" s="2" t="str">
        <f>VLOOKUP(H937, '쿼리1'!$A:$P, 15, 0)</f>
        <v>[구이 2-1]나이론(자동포장용)100</v>
      </c>
      <c r="O937" s="2" t="s">
        <v>5800</v>
      </c>
      <c r="P937" s="2" t="str">
        <f>VLOOKUP(H937, '쿼리1'!$A:$R, 17, 0)</f>
        <v>무지</v>
      </c>
      <c r="Q937" s="4">
        <f>VLOOKUP(H937, '쿼리1'!$A:$U, 20, 0)</f>
        <v>31578</v>
      </c>
      <c r="R937" s="2" t="s">
        <v>5397</v>
      </c>
      <c r="S937" s="2" t="s">
        <v>31</v>
      </c>
      <c r="T937" s="2" t="s">
        <v>5397</v>
      </c>
      <c r="U937" s="2" t="s">
        <v>31</v>
      </c>
      <c r="V937" s="2" t="s">
        <v>5388</v>
      </c>
      <c r="W937" s="3" t="s">
        <v>5388</v>
      </c>
      <c r="X937" s="6" t="str">
        <f>IFERROR(W937-V937, "X")</f>
        <v>X</v>
      </c>
      <c r="Y937" s="3">
        <v>45589</v>
      </c>
      <c r="Z937" s="3">
        <v>45587</v>
      </c>
      <c r="AA937" s="6">
        <f t="shared" si="821"/>
        <v>-2</v>
      </c>
      <c r="AB937" s="3" t="s">
        <v>5388</v>
      </c>
      <c r="AC937" s="2" t="s">
        <v>5388</v>
      </c>
      <c r="AD937" s="6" t="str">
        <f>IFERROR(AC937-AB937, "X")</f>
        <v>X</v>
      </c>
      <c r="AE937" s="3">
        <v>45593</v>
      </c>
      <c r="AF937" s="3">
        <v>45591</v>
      </c>
      <c r="AG937" s="2">
        <f t="shared" si="826"/>
        <v>-2</v>
      </c>
      <c r="AH937" s="3">
        <v>45591</v>
      </c>
      <c r="AI937" s="3">
        <f t="shared" si="827"/>
        <v>45593</v>
      </c>
      <c r="AJ937" s="3"/>
      <c r="AK937" s="2" t="str">
        <f t="shared" si="794"/>
        <v>+2</v>
      </c>
      <c r="AL937" s="2" t="s">
        <v>5567</v>
      </c>
      <c r="AM937" s="2" t="str">
        <f t="shared" si="795"/>
        <v>생산완료(+2)</v>
      </c>
      <c r="AN937" s="9">
        <f t="shared" si="796"/>
        <v>45591</v>
      </c>
      <c r="AO937" s="9">
        <f t="shared" si="797"/>
        <v>45593</v>
      </c>
      <c r="AP937" s="9"/>
      <c r="AQ937" s="2">
        <f t="shared" si="815"/>
        <v>2</v>
      </c>
      <c r="AR937" s="12" t="str">
        <f t="shared" si="798"/>
        <v>+2</v>
      </c>
      <c r="AS937" t="s">
        <v>5567</v>
      </c>
      <c r="AT937" t="str">
        <f t="shared" si="799"/>
        <v>생산완료(+2)</v>
      </c>
    </row>
    <row r="938" spans="2:46" x14ac:dyDescent="0.3">
      <c r="B938" s="2" t="s">
        <v>5407</v>
      </c>
      <c r="C938" s="7">
        <v>-6</v>
      </c>
      <c r="D938" s="2"/>
      <c r="E938" s="2" t="s">
        <v>5408</v>
      </c>
      <c r="F938" s="2"/>
      <c r="G938" s="2" t="s">
        <v>5432</v>
      </c>
      <c r="H938" s="2" t="s">
        <v>258</v>
      </c>
      <c r="I938" s="2" t="str">
        <f t="shared" si="790"/>
        <v>20241016-140628-인쇄</v>
      </c>
      <c r="J938" s="2" t="str">
        <f t="shared" si="791"/>
        <v>20241016-140628-합지</v>
      </c>
      <c r="K938" s="2" t="str">
        <f t="shared" si="792"/>
        <v>20241016-140628-분단</v>
      </c>
      <c r="L938" s="2" t="str">
        <f t="shared" si="793"/>
        <v>20241016-140628-제대</v>
      </c>
      <c r="M938" s="2" t="str">
        <f>VLOOKUP(H938, '쿼리1'!$A:$R, 17, 0)</f>
        <v>무지</v>
      </c>
      <c r="N938" s="2" t="str">
        <f>VLOOKUP(H938, '쿼리1'!$A:$P, 15, 0)</f>
        <v>은박(대방)130</v>
      </c>
      <c r="O938" s="2">
        <v>140628</v>
      </c>
      <c r="P938" s="2" t="str">
        <f>VLOOKUP(H938, '쿼리1'!$A:$R, 17, 0)</f>
        <v>무지</v>
      </c>
      <c r="Q938" s="4">
        <f>VLOOKUP(H938, '쿼리1'!$A:$U, 20, 0)</f>
        <v>9836</v>
      </c>
      <c r="R938" s="2" t="s">
        <v>5397</v>
      </c>
      <c r="S938" s="2" t="s">
        <v>31</v>
      </c>
      <c r="T938" s="2" t="s">
        <v>5397</v>
      </c>
      <c r="U938" s="2" t="s">
        <v>31</v>
      </c>
      <c r="V938" s="2" t="s">
        <v>5388</v>
      </c>
      <c r="W938" s="3" t="s">
        <v>5388</v>
      </c>
      <c r="X938" s="6" t="str">
        <f>IFERROR(W938-V938, "X")</f>
        <v>X</v>
      </c>
      <c r="Y938" s="3">
        <v>45593</v>
      </c>
      <c r="Z938" s="3">
        <v>45596</v>
      </c>
      <c r="AA938" s="6" t="str">
        <f t="shared" si="821"/>
        <v>+3</v>
      </c>
      <c r="AB938" s="3" t="s">
        <v>5388</v>
      </c>
      <c r="AC938" s="2" t="s">
        <v>5388</v>
      </c>
      <c r="AD938" s="6" t="str">
        <f>IFERROR(AC938-AB938, "X")</f>
        <v>X</v>
      </c>
      <c r="AE938" s="3">
        <v>45595</v>
      </c>
      <c r="AF938" s="3">
        <v>45601</v>
      </c>
      <c r="AG938" s="2" t="str">
        <f t="shared" si="826"/>
        <v>+6</v>
      </c>
      <c r="AH938" s="3">
        <v>45601</v>
      </c>
      <c r="AI938" s="3">
        <f t="shared" si="827"/>
        <v>45595</v>
      </c>
      <c r="AJ938" s="3"/>
      <c r="AK938" s="2">
        <f t="shared" si="794"/>
        <v>-6</v>
      </c>
      <c r="AL938" s="2" t="s">
        <v>5567</v>
      </c>
      <c r="AM938" s="2" t="str">
        <f t="shared" si="795"/>
        <v>생산완료(-6)</v>
      </c>
      <c r="AN938" s="9">
        <f t="shared" si="796"/>
        <v>45601</v>
      </c>
      <c r="AO938" s="9">
        <f t="shared" si="797"/>
        <v>45595</v>
      </c>
      <c r="AP938" s="9"/>
      <c r="AQ938" s="2">
        <f t="shared" si="815"/>
        <v>-6</v>
      </c>
      <c r="AR938" s="12">
        <f t="shared" si="798"/>
        <v>-6</v>
      </c>
      <c r="AS938" t="s">
        <v>5567</v>
      </c>
      <c r="AT938" t="str">
        <f t="shared" si="799"/>
        <v>생산완료(-6)</v>
      </c>
    </row>
    <row r="939" spans="2:46" x14ac:dyDescent="0.3">
      <c r="B939" s="2" t="s">
        <v>5649</v>
      </c>
      <c r="C939" s="8">
        <v>-32</v>
      </c>
      <c r="D939" s="2"/>
      <c r="E939" s="2"/>
      <c r="F939" s="2"/>
      <c r="G939" s="2"/>
      <c r="H939" s="2" t="s">
        <v>1259</v>
      </c>
      <c r="I939" s="2" t="str">
        <f t="shared" si="790"/>
        <v>20241016-2000161309-인쇄</v>
      </c>
      <c r="J939" s="2" t="str">
        <f t="shared" si="791"/>
        <v>20241016-2000161309-합지</v>
      </c>
      <c r="K939" s="2" t="str">
        <f t="shared" si="792"/>
        <v>20241016-2000161309-분단</v>
      </c>
      <c r="L939" s="2" t="str">
        <f t="shared" si="793"/>
        <v>20241016-2000161309-제대</v>
      </c>
      <c r="M939" s="2" t="str">
        <f>VLOOKUP(H939, '쿼리1'!$A:$R, 17, 0)</f>
        <v>무지</v>
      </c>
      <c r="N939" s="2" t="str">
        <f>VLOOKUP(H939, '쿼리1'!$A:$P, 15, 0)</f>
        <v>PE(유백)40</v>
      </c>
      <c r="O939" s="2">
        <v>2000161309</v>
      </c>
      <c r="P939" s="2" t="str">
        <f>VLOOKUP(H939, '쿼리1'!$A:$R, 17, 0)</f>
        <v>무지</v>
      </c>
      <c r="Q939" s="4">
        <f>VLOOKUP(H939, '쿼리1'!$A:$U, 20, 0)</f>
        <v>10000</v>
      </c>
      <c r="R939" s="2" t="s">
        <v>5397</v>
      </c>
      <c r="S939" s="2" t="s">
        <v>5397</v>
      </c>
      <c r="T939" s="2" t="s">
        <v>5397</v>
      </c>
      <c r="U939" s="2" t="s">
        <v>5397</v>
      </c>
      <c r="V939" s="2" t="s">
        <v>5388</v>
      </c>
      <c r="W939" s="2" t="s">
        <v>5388</v>
      </c>
      <c r="X939" s="6" t="str">
        <f>IFERROR(W939-V939, "X")</f>
        <v>X</v>
      </c>
      <c r="Y939" s="2" t="s">
        <v>5388</v>
      </c>
      <c r="Z939" s="2" t="s">
        <v>5388</v>
      </c>
      <c r="AA939" s="6" t="str">
        <f>IFERROR(Z939-Y939, "X")</f>
        <v>X</v>
      </c>
      <c r="AB939" s="2" t="s">
        <v>5388</v>
      </c>
      <c r="AC939" s="2" t="s">
        <v>5388</v>
      </c>
      <c r="AD939" s="6" t="str">
        <f>IFERROR(AC939-AB939, "X")</f>
        <v>X</v>
      </c>
      <c r="AE939" s="2" t="s">
        <v>5388</v>
      </c>
      <c r="AF939" s="2" t="s">
        <v>5388</v>
      </c>
      <c r="AG939" s="2" t="str">
        <f>IFERROR(AF939-AE939, "X")</f>
        <v>X</v>
      </c>
      <c r="AH939" s="2" t="s">
        <v>5388</v>
      </c>
      <c r="AI939" s="3">
        <v>45624</v>
      </c>
      <c r="AJ939" s="3">
        <f ca="1">TODAY()</f>
        <v>45656</v>
      </c>
      <c r="AK939" s="2">
        <f t="shared" si="794"/>
        <v>-32</v>
      </c>
      <c r="AL939" s="2" t="str">
        <f>IF(C939&lt;0, "진행중", "지연")</f>
        <v>진행중</v>
      </c>
      <c r="AM939" s="2" t="str">
        <f t="shared" si="795"/>
        <v>진행중(-32)</v>
      </c>
      <c r="AN939" s="9">
        <f t="shared" si="796"/>
        <v>0</v>
      </c>
      <c r="AO939" s="9">
        <f t="shared" si="797"/>
        <v>45624</v>
      </c>
      <c r="AP939" s="9">
        <f ca="1">TODAY()</f>
        <v>45656</v>
      </c>
      <c r="AQ939" s="6">
        <f ca="1">AO939-AP939</f>
        <v>-32</v>
      </c>
      <c r="AR939" s="12">
        <f t="shared" ca="1" si="798"/>
        <v>-32</v>
      </c>
      <c r="AS939" t="str">
        <f ca="1">IF(AQ939&lt;0, "진행중", "지연")</f>
        <v>진행중</v>
      </c>
      <c r="AT939" t="str">
        <f t="shared" ca="1" si="799"/>
        <v>진행중(-32)</v>
      </c>
    </row>
    <row r="940" spans="2:46" x14ac:dyDescent="0.3">
      <c r="B940" s="2" t="s">
        <v>5576</v>
      </c>
      <c r="C940" s="7">
        <v>-20</v>
      </c>
      <c r="D940" s="2" t="s">
        <v>5416</v>
      </c>
      <c r="E940" s="2"/>
      <c r="F940" s="2" t="s">
        <v>5447</v>
      </c>
      <c r="G940" s="2" t="s">
        <v>5409</v>
      </c>
      <c r="H940" s="2" t="s">
        <v>636</v>
      </c>
      <c r="I940" s="2" t="str">
        <f t="shared" si="790"/>
        <v>20241016-2000169350-인쇄</v>
      </c>
      <c r="J940" s="2" t="str">
        <f t="shared" si="791"/>
        <v>20241016-2000169350-합지</v>
      </c>
      <c r="K940" s="2" t="str">
        <f t="shared" si="792"/>
        <v>20241016-2000169350-분단</v>
      </c>
      <c r="L940" s="2" t="str">
        <f t="shared" si="793"/>
        <v>20241016-2000169350-제대</v>
      </c>
      <c r="M940" s="2" t="str">
        <f>VLOOKUP(H940, '쿼리1'!$A:$R, 17, 0)</f>
        <v>3도-고디바)24년 크리스마스띠지</v>
      </c>
      <c r="N940" s="2" t="str">
        <f>VLOOKUP(H940, '쿼리1'!$A:$P, 15, 0)</f>
        <v>PET75</v>
      </c>
      <c r="O940" s="2">
        <v>2000169350</v>
      </c>
      <c r="P940" s="2" t="str">
        <f>VLOOKUP(H940, '쿼리1'!$A:$R, 17, 0)</f>
        <v>3도-고디바)24년 크리스마스띠지</v>
      </c>
      <c r="Q940" s="4">
        <f>VLOOKUP(H940, '쿼리1'!$A:$U, 20, 0)</f>
        <v>50909</v>
      </c>
      <c r="R940" s="2" t="s">
        <v>31</v>
      </c>
      <c r="S940" s="2" t="s">
        <v>5397</v>
      </c>
      <c r="T940" s="2" t="s">
        <v>31</v>
      </c>
      <c r="U940" s="2" t="s">
        <v>31</v>
      </c>
      <c r="V940" s="3">
        <v>45587</v>
      </c>
      <c r="W940" s="3">
        <v>45585</v>
      </c>
      <c r="X940" s="6">
        <f>IFERROR(IF(W940-V940&gt;0, "+" &amp; (W940-V940), W940-V940), "X")</f>
        <v>-2</v>
      </c>
      <c r="Y940" s="3" t="s">
        <v>5388</v>
      </c>
      <c r="Z940" s="3" t="s">
        <v>5388</v>
      </c>
      <c r="AA940" s="6" t="str">
        <f>IFERROR(Z940-Y940, "X")</f>
        <v>X</v>
      </c>
      <c r="AB940" s="3">
        <v>45588</v>
      </c>
      <c r="AC940" s="3">
        <v>45610</v>
      </c>
      <c r="AD940" s="6" t="str">
        <f>IFERROR(IF(AC940-AB940&gt;0, "+" &amp; (AC940-AB940), AC940-AB940), "X")</f>
        <v>+22</v>
      </c>
      <c r="AE940" s="3">
        <v>45590</v>
      </c>
      <c r="AF940" s="3">
        <v>45590</v>
      </c>
      <c r="AG940" s="2">
        <f t="shared" ref="AG940:AG941" si="828">IFERROR(IF(AF940-AE940&gt;0, "+" &amp; (AF940-AE940), AF940-AE940), "X")</f>
        <v>0</v>
      </c>
      <c r="AH940" s="3">
        <v>45610</v>
      </c>
      <c r="AI940" s="3">
        <f t="shared" ref="AI940:AI941" si="829">AE940</f>
        <v>45590</v>
      </c>
      <c r="AJ940" s="3"/>
      <c r="AK940" s="2">
        <f t="shared" si="794"/>
        <v>-20</v>
      </c>
      <c r="AL940" s="2" t="s">
        <v>5567</v>
      </c>
      <c r="AM940" s="2" t="str">
        <f t="shared" si="795"/>
        <v>생산완료(-20)</v>
      </c>
      <c r="AN940" s="9">
        <f t="shared" si="796"/>
        <v>45610</v>
      </c>
      <c r="AO940" s="9">
        <f t="shared" si="797"/>
        <v>45590</v>
      </c>
      <c r="AP940" s="9"/>
      <c r="AQ940" s="2">
        <f t="shared" ref="AQ940:AQ941" si="830">AO940-AN940</f>
        <v>-20</v>
      </c>
      <c r="AR940" s="12">
        <f t="shared" si="798"/>
        <v>-20</v>
      </c>
      <c r="AS940" t="s">
        <v>5567</v>
      </c>
      <c r="AT940" t="str">
        <f t="shared" si="799"/>
        <v>생산완료(-20)</v>
      </c>
    </row>
    <row r="941" spans="2:46" x14ac:dyDescent="0.3">
      <c r="B941" s="2" t="s">
        <v>5409</v>
      </c>
      <c r="C941" s="7">
        <v>0</v>
      </c>
      <c r="D941" s="2"/>
      <c r="E941" s="2"/>
      <c r="F941" s="2"/>
      <c r="G941" s="2" t="s">
        <v>5409</v>
      </c>
      <c r="H941" s="2" t="s">
        <v>1769</v>
      </c>
      <c r="I941" s="2" t="str">
        <f t="shared" si="790"/>
        <v>20241016-21150209-인쇄</v>
      </c>
      <c r="J941" s="2" t="str">
        <f t="shared" si="791"/>
        <v>20241016-21150209-합지</v>
      </c>
      <c r="K941" s="2" t="str">
        <f t="shared" si="792"/>
        <v>20241016-21150209-분단</v>
      </c>
      <c r="L941" s="2" t="str">
        <f t="shared" si="793"/>
        <v>20241016-21150209-제대</v>
      </c>
      <c r="M941" s="2" t="str">
        <f>VLOOKUP(H941, '쿼리1'!$A:$R, 17, 0)</f>
        <v>무지</v>
      </c>
      <c r="N941" s="2" t="str">
        <f>VLOOKUP(H941, '쿼리1'!$A:$P, 15, 0)</f>
        <v>PE튜브(투명)40</v>
      </c>
      <c r="O941" s="2">
        <v>21150209</v>
      </c>
      <c r="P941" s="2" t="str">
        <f>VLOOKUP(H941, '쿼리1'!$A:$R, 17, 0)</f>
        <v>무지</v>
      </c>
      <c r="Q941" s="4">
        <f>VLOOKUP(H941, '쿼리1'!$A:$U, 20, 0)</f>
        <v>3</v>
      </c>
      <c r="R941" s="2" t="s">
        <v>5397</v>
      </c>
      <c r="S941" s="2" t="s">
        <v>5397</v>
      </c>
      <c r="T941" s="2" t="s">
        <v>5397</v>
      </c>
      <c r="U941" s="2" t="s">
        <v>31</v>
      </c>
      <c r="V941" s="2" t="s">
        <v>5388</v>
      </c>
      <c r="W941" s="2" t="s">
        <v>5388</v>
      </c>
      <c r="X941" s="6" t="str">
        <f>IFERROR(W941-V941, "X")</f>
        <v>X</v>
      </c>
      <c r="Y941" s="2" t="s">
        <v>5388</v>
      </c>
      <c r="Z941" s="3" t="s">
        <v>5388</v>
      </c>
      <c r="AA941" s="6" t="str">
        <f>IFERROR(Z941-Y941, "X")</f>
        <v>X</v>
      </c>
      <c r="AB941" s="3" t="s">
        <v>5388</v>
      </c>
      <c r="AC941" s="2" t="s">
        <v>5388</v>
      </c>
      <c r="AD941" s="6" t="str">
        <f>IFERROR(AC941-AB941, "X")</f>
        <v>X</v>
      </c>
      <c r="AE941" s="3">
        <v>45582</v>
      </c>
      <c r="AF941" s="3">
        <v>45582</v>
      </c>
      <c r="AG941" s="2">
        <f t="shared" si="828"/>
        <v>0</v>
      </c>
      <c r="AH941" s="3">
        <v>45582</v>
      </c>
      <c r="AI941" s="3">
        <f t="shared" si="829"/>
        <v>45582</v>
      </c>
      <c r="AJ941" s="3"/>
      <c r="AK941" s="2">
        <f t="shared" si="794"/>
        <v>0</v>
      </c>
      <c r="AL941" s="2" t="s">
        <v>5567</v>
      </c>
      <c r="AM941" s="2" t="str">
        <f t="shared" si="795"/>
        <v>생산완료(0)</v>
      </c>
      <c r="AN941" s="9">
        <f t="shared" si="796"/>
        <v>45582</v>
      </c>
      <c r="AO941" s="9">
        <f t="shared" si="797"/>
        <v>45582</v>
      </c>
      <c r="AP941" s="9"/>
      <c r="AQ941" s="2">
        <f t="shared" si="830"/>
        <v>0</v>
      </c>
      <c r="AR941" s="12">
        <f t="shared" si="798"/>
        <v>0</v>
      </c>
      <c r="AS941" t="s">
        <v>5567</v>
      </c>
      <c r="AT941" t="str">
        <f t="shared" si="799"/>
        <v>생산완료(0)</v>
      </c>
    </row>
    <row r="942" spans="2:46" x14ac:dyDescent="0.3">
      <c r="B942" s="2" t="s">
        <v>5650</v>
      </c>
      <c r="C942" s="8">
        <v>-34</v>
      </c>
      <c r="D942" s="2"/>
      <c r="E942" s="2"/>
      <c r="F942" s="2"/>
      <c r="G942" s="2"/>
      <c r="H942" s="2" t="s">
        <v>1286</v>
      </c>
      <c r="I942" s="2" t="str">
        <f t="shared" si="790"/>
        <v>20241016-3000168313-인쇄</v>
      </c>
      <c r="J942" s="2" t="str">
        <f t="shared" si="791"/>
        <v>20241016-3000168313-합지</v>
      </c>
      <c r="K942" s="2" t="str">
        <f t="shared" si="792"/>
        <v>20241016-3000168313-분단</v>
      </c>
      <c r="L942" s="2" t="str">
        <f t="shared" si="793"/>
        <v>20241016-3000168313-제대</v>
      </c>
      <c r="M942" s="2" t="str">
        <f>VLOOKUP(H942, '쿼리1'!$A:$R, 17, 0)</f>
        <v>양면2도-칵테일얼음 3kg(리뉴얼디자인)</v>
      </c>
      <c r="N942" s="2" t="str">
        <f>VLOOKUP(H942, '쿼리1'!$A:$P, 15, 0)</f>
        <v>PE튜브(투명/옥텐)90</v>
      </c>
      <c r="O942" s="2">
        <v>3000168313</v>
      </c>
      <c r="P942" s="2" t="str">
        <f>VLOOKUP(H942, '쿼리1'!$A:$R, 17, 0)</f>
        <v>양면2도-칵테일얼음 3kg(리뉴얼디자인)</v>
      </c>
      <c r="Q942" s="4">
        <f>VLOOKUP(H942, '쿼리1'!$A:$U, 20, 0)</f>
        <v>40000</v>
      </c>
      <c r="R942" s="2" t="s">
        <v>5397</v>
      </c>
      <c r="S942" s="2" t="s">
        <v>5397</v>
      </c>
      <c r="T942" s="2" t="s">
        <v>5397</v>
      </c>
      <c r="U942" s="2" t="s">
        <v>5397</v>
      </c>
      <c r="V942" s="2" t="s">
        <v>5388</v>
      </c>
      <c r="W942" s="2" t="s">
        <v>5388</v>
      </c>
      <c r="X942" s="6" t="str">
        <f>IFERROR(W942-V942, "X")</f>
        <v>X</v>
      </c>
      <c r="Y942" s="2" t="s">
        <v>5388</v>
      </c>
      <c r="Z942" s="2" t="s">
        <v>5388</v>
      </c>
      <c r="AA942" s="6" t="str">
        <f>IFERROR(Z942-Y942, "X")</f>
        <v>X</v>
      </c>
      <c r="AB942" s="2" t="s">
        <v>5388</v>
      </c>
      <c r="AC942" s="2" t="s">
        <v>5388</v>
      </c>
      <c r="AD942" s="6" t="str">
        <f>IFERROR(AC942-AB942, "X")</f>
        <v>X</v>
      </c>
      <c r="AE942" s="2" t="s">
        <v>5388</v>
      </c>
      <c r="AF942" s="2" t="s">
        <v>5388</v>
      </c>
      <c r="AG942" s="2" t="str">
        <f>IFERROR(AF942-AE942, "X")</f>
        <v>X</v>
      </c>
      <c r="AH942" s="2" t="s">
        <v>5388</v>
      </c>
      <c r="AI942" s="3">
        <v>45622</v>
      </c>
      <c r="AJ942" s="3">
        <f t="shared" ref="AJ942:AJ943" ca="1" si="831">TODAY()</f>
        <v>45656</v>
      </c>
      <c r="AK942" s="2">
        <f t="shared" si="794"/>
        <v>-34</v>
      </c>
      <c r="AL942" s="2" t="str">
        <f>IF(C942&lt;0, "진행중", "지연")</f>
        <v>진행중</v>
      </c>
      <c r="AM942" s="2" t="str">
        <f t="shared" si="795"/>
        <v>진행중(-34)</v>
      </c>
      <c r="AN942" s="9">
        <f t="shared" si="796"/>
        <v>0</v>
      </c>
      <c r="AO942" s="9">
        <f t="shared" si="797"/>
        <v>45622</v>
      </c>
      <c r="AP942" s="9">
        <f t="shared" ref="AP942:AP943" ca="1" si="832">TODAY()</f>
        <v>45656</v>
      </c>
      <c r="AQ942" s="6">
        <f t="shared" ref="AQ942:AQ943" ca="1" si="833">AO942-AP942</f>
        <v>-34</v>
      </c>
      <c r="AR942" s="12">
        <f t="shared" ca="1" si="798"/>
        <v>-34</v>
      </c>
      <c r="AS942" t="str">
        <f t="shared" ref="AS942:AS943" ca="1" si="834">IF(AQ942&lt;0, "진행중", "지연")</f>
        <v>진행중</v>
      </c>
      <c r="AT942" t="str">
        <f t="shared" ca="1" si="799"/>
        <v>진행중(-34)</v>
      </c>
    </row>
    <row r="943" spans="2:46" x14ac:dyDescent="0.3">
      <c r="B943" s="2" t="s">
        <v>5650</v>
      </c>
      <c r="C943" s="8">
        <v>-34</v>
      </c>
      <c r="D943" s="2"/>
      <c r="E943" s="2"/>
      <c r="F943" s="2"/>
      <c r="G943" s="2"/>
      <c r="H943" s="2" t="s">
        <v>5253</v>
      </c>
      <c r="I943" s="2" t="str">
        <f t="shared" si="790"/>
        <v>20241016-3000169355-인쇄</v>
      </c>
      <c r="J943" s="2" t="str">
        <f t="shared" si="791"/>
        <v>20241016-3000169355-합지</v>
      </c>
      <c r="K943" s="2" t="str">
        <f t="shared" si="792"/>
        <v>20241016-3000169355-분단</v>
      </c>
      <c r="L943" s="2" t="str">
        <f t="shared" si="793"/>
        <v>20241016-3000169355-제대</v>
      </c>
      <c r="M943" s="2" t="str">
        <f>VLOOKUP(H943, '쿼리1'!$A:$R, 17, 0)</f>
        <v>무지</v>
      </c>
      <c r="N943" s="2" t="str">
        <f>VLOOKUP(H943, '쿼리1'!$A:$P, 15, 0)</f>
        <v>정전기75</v>
      </c>
      <c r="O943" s="2">
        <v>3000169355</v>
      </c>
      <c r="P943" s="2" t="str">
        <f>VLOOKUP(H943, '쿼리1'!$A:$R, 17, 0)</f>
        <v>무지</v>
      </c>
      <c r="Q943" s="4">
        <f>VLOOKUP(H943, '쿼리1'!$A:$U, 20, 0)</f>
        <v>5000</v>
      </c>
      <c r="R943" s="2" t="s">
        <v>5397</v>
      </c>
      <c r="S943" s="2" t="s">
        <v>5397</v>
      </c>
      <c r="T943" s="2" t="s">
        <v>5397</v>
      </c>
      <c r="U943" s="2" t="s">
        <v>5397</v>
      </c>
      <c r="V943" s="2" t="s">
        <v>5388</v>
      </c>
      <c r="W943" s="2" t="s">
        <v>5388</v>
      </c>
      <c r="X943" s="6" t="str">
        <f>IFERROR(W943-V943, "X")</f>
        <v>X</v>
      </c>
      <c r="Y943" s="2" t="s">
        <v>5388</v>
      </c>
      <c r="Z943" s="2" t="s">
        <v>5388</v>
      </c>
      <c r="AA943" s="6" t="str">
        <f>IFERROR(Z943-Y943, "X")</f>
        <v>X</v>
      </c>
      <c r="AB943" s="2" t="s">
        <v>5388</v>
      </c>
      <c r="AC943" s="2" t="s">
        <v>5388</v>
      </c>
      <c r="AD943" s="6" t="str">
        <f>IFERROR(AC943-AB943, "X")</f>
        <v>X</v>
      </c>
      <c r="AE943" s="2" t="s">
        <v>5388</v>
      </c>
      <c r="AF943" s="2" t="s">
        <v>5388</v>
      </c>
      <c r="AG943" s="2" t="str">
        <f>IFERROR(AF943-AE943, "X")</f>
        <v>X</v>
      </c>
      <c r="AH943" s="2" t="s">
        <v>5388</v>
      </c>
      <c r="AI943" s="3">
        <v>45622</v>
      </c>
      <c r="AJ943" s="3">
        <f t="shared" ca="1" si="831"/>
        <v>45656</v>
      </c>
      <c r="AK943" s="2">
        <f t="shared" si="794"/>
        <v>-34</v>
      </c>
      <c r="AL943" s="2" t="str">
        <f>IF(C943&lt;0, "진행중", "지연")</f>
        <v>진행중</v>
      </c>
      <c r="AM943" s="2" t="str">
        <f t="shared" si="795"/>
        <v>진행중(-34)</v>
      </c>
      <c r="AN943" s="9">
        <f t="shared" si="796"/>
        <v>0</v>
      </c>
      <c r="AO943" s="9">
        <f t="shared" si="797"/>
        <v>45622</v>
      </c>
      <c r="AP943" s="9">
        <f t="shared" ca="1" si="832"/>
        <v>45656</v>
      </c>
      <c r="AQ943" s="6">
        <f t="shared" ca="1" si="833"/>
        <v>-34</v>
      </c>
      <c r="AR943" s="12">
        <f t="shared" ca="1" si="798"/>
        <v>-34</v>
      </c>
      <c r="AS943" t="str">
        <f t="shared" ca="1" si="834"/>
        <v>진행중</v>
      </c>
      <c r="AT943" t="str">
        <f t="shared" ca="1" si="799"/>
        <v>진행중(-34)</v>
      </c>
    </row>
    <row r="944" spans="2:46" x14ac:dyDescent="0.3">
      <c r="B944" s="2" t="s">
        <v>5432</v>
      </c>
      <c r="C944" s="7">
        <v>6</v>
      </c>
      <c r="D944" s="2"/>
      <c r="E944" s="2" t="s">
        <v>5415</v>
      </c>
      <c r="F944" s="2"/>
      <c r="G944" s="2" t="s">
        <v>5407</v>
      </c>
      <c r="H944" s="2" t="s">
        <v>682</v>
      </c>
      <c r="I944" s="2" t="str">
        <f t="shared" si="790"/>
        <v>20241016-900012-인쇄</v>
      </c>
      <c r="J944" s="2" t="str">
        <f t="shared" si="791"/>
        <v>20241016-900012-합지</v>
      </c>
      <c r="K944" s="2" t="str">
        <f t="shared" si="792"/>
        <v>20241016-900012-분단</v>
      </c>
      <c r="L944" s="2" t="str">
        <f t="shared" si="793"/>
        <v>20241016-900012-제대</v>
      </c>
      <c r="M944" s="2" t="str">
        <f>VLOOKUP(H944, '쿼리1'!$A:$R, 17, 0)</f>
        <v>무지</v>
      </c>
      <c r="N944" s="2" t="str">
        <f>VLOOKUP(H944, '쿼리1'!$A:$P, 15, 0)</f>
        <v>나이론70</v>
      </c>
      <c r="O944" s="2">
        <v>900012</v>
      </c>
      <c r="P944" s="2" t="str">
        <f>VLOOKUP(H944, '쿼리1'!$A:$R, 17, 0)</f>
        <v>무지</v>
      </c>
      <c r="Q944" s="4">
        <f>VLOOKUP(H944, '쿼리1'!$A:$U, 20, 0)</f>
        <v>187500</v>
      </c>
      <c r="R944" s="2" t="s">
        <v>5397</v>
      </c>
      <c r="S944" s="2" t="s">
        <v>31</v>
      </c>
      <c r="T944" s="2" t="s">
        <v>5397</v>
      </c>
      <c r="U944" s="2" t="s">
        <v>31</v>
      </c>
      <c r="V944" s="2" t="s">
        <v>5388</v>
      </c>
      <c r="W944" s="3" t="s">
        <v>5388</v>
      </c>
      <c r="X944" s="6" t="str">
        <f>IFERROR(W944-V944, "X")</f>
        <v>X</v>
      </c>
      <c r="Y944" s="3">
        <v>45590</v>
      </c>
      <c r="Z944" s="3">
        <v>45587</v>
      </c>
      <c r="AA944" s="6">
        <f t="shared" ref="AA944:AA951" si="835">IFERROR(IF(Z944-Y944&gt;0, "+" &amp; (Z944-Y944), Z944-Y944), "X")</f>
        <v>-3</v>
      </c>
      <c r="AB944" s="3" t="s">
        <v>5388</v>
      </c>
      <c r="AC944" s="2" t="s">
        <v>5388</v>
      </c>
      <c r="AD944" s="6" t="str">
        <f>IFERROR(AC944-AB944, "X")</f>
        <v>X</v>
      </c>
      <c r="AE944" s="3">
        <v>45601</v>
      </c>
      <c r="AF944" s="3">
        <v>45595</v>
      </c>
      <c r="AG944" s="2">
        <f t="shared" ref="AG944:AG950" si="836">IFERROR(IF(AF944-AE944&gt;0, "+" &amp; (AF944-AE944), AF944-AE944), "X")</f>
        <v>-6</v>
      </c>
      <c r="AH944" s="3">
        <v>45595</v>
      </c>
      <c r="AI944" s="3">
        <f t="shared" ref="AI944:AI950" si="837">AE944</f>
        <v>45601</v>
      </c>
      <c r="AJ944" s="3"/>
      <c r="AK944" s="2" t="str">
        <f t="shared" si="794"/>
        <v>+6</v>
      </c>
      <c r="AL944" s="2" t="s">
        <v>5567</v>
      </c>
      <c r="AM944" s="2" t="str">
        <f t="shared" si="795"/>
        <v>생산완료(+6)</v>
      </c>
      <c r="AN944" s="9">
        <f t="shared" si="796"/>
        <v>45647</v>
      </c>
      <c r="AO944" s="9">
        <f t="shared" si="797"/>
        <v>45642</v>
      </c>
      <c r="AP944" s="9"/>
      <c r="AQ944" s="2">
        <f t="shared" ref="AQ944:AQ975" si="838">AO944-AN944</f>
        <v>-5</v>
      </c>
      <c r="AR944" s="12">
        <f t="shared" si="798"/>
        <v>-5</v>
      </c>
      <c r="AS944" t="s">
        <v>5567</v>
      </c>
      <c r="AT944" t="str">
        <f t="shared" si="799"/>
        <v>생산완료(-5)</v>
      </c>
    </row>
    <row r="945" spans="2:46" x14ac:dyDescent="0.3">
      <c r="B945" s="2" t="s">
        <v>5415</v>
      </c>
      <c r="C945" s="7">
        <v>-3</v>
      </c>
      <c r="D945" s="2"/>
      <c r="E945" s="2" t="s">
        <v>5451</v>
      </c>
      <c r="F945" s="2" t="s">
        <v>5408</v>
      </c>
      <c r="G945" s="2" t="s">
        <v>5408</v>
      </c>
      <c r="H945" s="2" t="s">
        <v>2093</v>
      </c>
      <c r="I945" s="2" t="str">
        <f t="shared" si="790"/>
        <v>20241016-902005-인쇄</v>
      </c>
      <c r="J945" s="2" t="str">
        <f t="shared" si="791"/>
        <v>20241016-902005-합지</v>
      </c>
      <c r="K945" s="2" t="str">
        <f t="shared" si="792"/>
        <v>20241016-902005-분단</v>
      </c>
      <c r="L945" s="2" t="str">
        <f t="shared" si="793"/>
        <v>20241016-902005-제대</v>
      </c>
      <c r="M945" s="2" t="str">
        <f>VLOOKUP(H945, '쿼리1'!$A:$R, 17, 0)</f>
        <v>무지</v>
      </c>
      <c r="N945" s="2" t="str">
        <f>VLOOKUP(H945, '쿼리1'!$A:$P, 15, 0)</f>
        <v>패트100</v>
      </c>
      <c r="O945" s="2">
        <v>902005</v>
      </c>
      <c r="P945" s="2" t="str">
        <f>VLOOKUP(H945, '쿼리1'!$A:$R, 17, 0)</f>
        <v>무지</v>
      </c>
      <c r="Q945" s="4">
        <f>VLOOKUP(H945, '쿼리1'!$A:$U, 20, 0)</f>
        <v>184615</v>
      </c>
      <c r="R945" s="2" t="s">
        <v>5397</v>
      </c>
      <c r="S945" s="2" t="s">
        <v>31</v>
      </c>
      <c r="T945" s="2" t="s">
        <v>31</v>
      </c>
      <c r="U945" s="2" t="s">
        <v>31</v>
      </c>
      <c r="V945" s="2" t="s">
        <v>5388</v>
      </c>
      <c r="W945" s="3" t="s">
        <v>5388</v>
      </c>
      <c r="X945" s="6" t="str">
        <f>IFERROR(W945-V945, "X")</f>
        <v>X</v>
      </c>
      <c r="Y945" s="3">
        <v>45589</v>
      </c>
      <c r="Z945" s="3">
        <v>45593</v>
      </c>
      <c r="AA945" s="6" t="str">
        <f t="shared" si="835"/>
        <v>+4</v>
      </c>
      <c r="AB945" s="3">
        <v>45590</v>
      </c>
      <c r="AC945" s="3">
        <v>45593</v>
      </c>
      <c r="AD945" s="6" t="str">
        <f t="shared" ref="AD945:AD946" si="839">IFERROR(IF(AC945-AB945&gt;0, "+" &amp; (AC945-AB945), AC945-AB945), "X")</f>
        <v>+3</v>
      </c>
      <c r="AE945" s="3">
        <v>45594</v>
      </c>
      <c r="AF945" s="3">
        <v>45597</v>
      </c>
      <c r="AG945" s="2" t="str">
        <f t="shared" si="836"/>
        <v>+3</v>
      </c>
      <c r="AH945" s="3">
        <v>45597</v>
      </c>
      <c r="AI945" s="3">
        <f t="shared" si="837"/>
        <v>45594</v>
      </c>
      <c r="AJ945" s="3"/>
      <c r="AK945" s="2">
        <f t="shared" si="794"/>
        <v>-3</v>
      </c>
      <c r="AL945" s="2" t="s">
        <v>5567</v>
      </c>
      <c r="AM945" s="2" t="str">
        <f t="shared" si="795"/>
        <v>생산완료(-3)</v>
      </c>
      <c r="AN945" s="9">
        <f t="shared" si="796"/>
        <v>45597</v>
      </c>
      <c r="AO945" s="9">
        <f t="shared" si="797"/>
        <v>45594</v>
      </c>
      <c r="AP945" s="9"/>
      <c r="AQ945" s="2">
        <f t="shared" si="838"/>
        <v>-3</v>
      </c>
      <c r="AR945" s="12">
        <f t="shared" si="798"/>
        <v>-3</v>
      </c>
      <c r="AS945" t="s">
        <v>5567</v>
      </c>
      <c r="AT945" t="str">
        <f t="shared" si="799"/>
        <v>생산완료(-3)</v>
      </c>
    </row>
    <row r="946" spans="2:46" x14ac:dyDescent="0.3">
      <c r="B946" s="2" t="s">
        <v>5407</v>
      </c>
      <c r="C946" s="7">
        <v>-6</v>
      </c>
      <c r="D946" s="2" t="s">
        <v>5405</v>
      </c>
      <c r="E946" s="2" t="s">
        <v>5408</v>
      </c>
      <c r="F946" s="2" t="s">
        <v>5409</v>
      </c>
      <c r="G946" s="2" t="s">
        <v>5432</v>
      </c>
      <c r="H946" s="2" t="s">
        <v>2564</v>
      </c>
      <c r="I946" s="2" t="str">
        <f t="shared" si="790"/>
        <v>20241017-1000147307-인쇄</v>
      </c>
      <c r="J946" s="2" t="str">
        <f t="shared" si="791"/>
        <v>20241017-1000147307-합지</v>
      </c>
      <c r="K946" s="2" t="str">
        <f t="shared" si="792"/>
        <v>20241017-1000147307-분단</v>
      </c>
      <c r="L946" s="2" t="str">
        <f t="shared" si="793"/>
        <v>20241017-1000147307-제대</v>
      </c>
      <c r="M946" s="2" t="str">
        <f>VLOOKUP(H946, '쿼리1'!$A:$R, 17, 0)</f>
        <v>1도-주간조선(소인있음)</v>
      </c>
      <c r="N946" s="2" t="str">
        <f>VLOOKUP(H946, '쿼리1'!$A:$P, 15, 0)</f>
        <v>전백후증70</v>
      </c>
      <c r="O946" s="2">
        <v>1000147307</v>
      </c>
      <c r="P946" s="2" t="str">
        <f>VLOOKUP(H946, '쿼리1'!$A:$R, 17, 0)</f>
        <v>1도-주간조선(소인있음)</v>
      </c>
      <c r="Q946" s="4">
        <f>VLOOKUP(H946, '쿼리1'!$A:$U, 20, 0)</f>
        <v>52173</v>
      </c>
      <c r="R946" s="2" t="s">
        <v>31</v>
      </c>
      <c r="S946" s="2" t="s">
        <v>31</v>
      </c>
      <c r="T946" s="2" t="s">
        <v>31</v>
      </c>
      <c r="U946" s="2" t="s">
        <v>31</v>
      </c>
      <c r="V946" s="3">
        <v>45588</v>
      </c>
      <c r="W946" s="3">
        <v>45587</v>
      </c>
      <c r="X946" s="6">
        <f>IFERROR(IF(W946-V946&gt;0, "+" &amp; (W946-V946), W946-V946), "X")</f>
        <v>-1</v>
      </c>
      <c r="Y946" s="3">
        <v>45590</v>
      </c>
      <c r="Z946" s="3">
        <v>45593</v>
      </c>
      <c r="AA946" s="6" t="str">
        <f t="shared" si="835"/>
        <v>+3</v>
      </c>
      <c r="AB946" s="3">
        <v>45593</v>
      </c>
      <c r="AC946" s="3">
        <v>45593</v>
      </c>
      <c r="AD946" s="6">
        <f t="shared" si="839"/>
        <v>0</v>
      </c>
      <c r="AE946" s="3">
        <v>45595</v>
      </c>
      <c r="AF946" s="3">
        <v>45601</v>
      </c>
      <c r="AG946" s="2" t="str">
        <f t="shared" si="836"/>
        <v>+6</v>
      </c>
      <c r="AH946" s="3">
        <v>45601</v>
      </c>
      <c r="AI946" s="3">
        <f t="shared" si="837"/>
        <v>45595</v>
      </c>
      <c r="AJ946" s="3"/>
      <c r="AK946" s="2">
        <f t="shared" si="794"/>
        <v>-6</v>
      </c>
      <c r="AL946" s="2" t="s">
        <v>5567</v>
      </c>
      <c r="AM946" s="2" t="str">
        <f t="shared" si="795"/>
        <v>생산완료(-6)</v>
      </c>
      <c r="AN946" s="9">
        <f t="shared" si="796"/>
        <v>45601</v>
      </c>
      <c r="AO946" s="9">
        <f t="shared" si="797"/>
        <v>45595</v>
      </c>
      <c r="AP946" s="9"/>
      <c r="AQ946" s="2">
        <f t="shared" si="838"/>
        <v>-6</v>
      </c>
      <c r="AR946" s="12">
        <f t="shared" si="798"/>
        <v>-6</v>
      </c>
      <c r="AS946" t="s">
        <v>5567</v>
      </c>
      <c r="AT946" t="str">
        <f t="shared" si="799"/>
        <v>생산완료(-6)</v>
      </c>
    </row>
    <row r="947" spans="2:46" x14ac:dyDescent="0.3">
      <c r="B947" s="2" t="s">
        <v>5407</v>
      </c>
      <c r="C947" s="7">
        <v>-6</v>
      </c>
      <c r="D947" s="2"/>
      <c r="E947" s="2" t="s">
        <v>5407</v>
      </c>
      <c r="F947" s="2"/>
      <c r="G947" s="2" t="s">
        <v>5432</v>
      </c>
      <c r="H947" s="2" t="s">
        <v>4925</v>
      </c>
      <c r="I947" s="2" t="str">
        <f t="shared" si="790"/>
        <v>20241017-1000150069-인쇄</v>
      </c>
      <c r="J947" s="2" t="str">
        <f t="shared" si="791"/>
        <v>20241017-1000150069-합지</v>
      </c>
      <c r="K947" s="2" t="str">
        <f t="shared" si="792"/>
        <v>20241017-1000150069-분단</v>
      </c>
      <c r="L947" s="2" t="str">
        <f t="shared" si="793"/>
        <v>20241017-1000150069-제대</v>
      </c>
      <c r="M947" s="2" t="str">
        <f>VLOOKUP(H947, '쿼리1'!$A:$R, 17, 0)</f>
        <v>무지</v>
      </c>
      <c r="N947" s="2" t="str">
        <f>VLOOKUP(H947, '쿼리1'!$A:$P, 15, 0)</f>
        <v>나이론60</v>
      </c>
      <c r="O947" s="2">
        <v>1000150069</v>
      </c>
      <c r="P947" s="2" t="str">
        <f>VLOOKUP(H947, '쿼리1'!$A:$R, 17, 0)</f>
        <v>무지</v>
      </c>
      <c r="Q947" s="4">
        <f>VLOOKUP(H947, '쿼리1'!$A:$U, 20, 0)</f>
        <v>9230</v>
      </c>
      <c r="R947" s="2" t="s">
        <v>5397</v>
      </c>
      <c r="S947" s="2" t="s">
        <v>31</v>
      </c>
      <c r="T947" s="2" t="s">
        <v>5397</v>
      </c>
      <c r="U947" s="2" t="s">
        <v>31</v>
      </c>
      <c r="V947" s="2" t="s">
        <v>5388</v>
      </c>
      <c r="W947" s="3" t="s">
        <v>5388</v>
      </c>
      <c r="X947" s="6" t="str">
        <f>IFERROR(W947-V947, "X")</f>
        <v>X</v>
      </c>
      <c r="Y947" s="3">
        <v>45593</v>
      </c>
      <c r="Z947" s="3">
        <v>45587</v>
      </c>
      <c r="AA947" s="6">
        <f t="shared" si="835"/>
        <v>-6</v>
      </c>
      <c r="AB947" s="3" t="s">
        <v>5388</v>
      </c>
      <c r="AC947" s="2" t="s">
        <v>5388</v>
      </c>
      <c r="AD947" s="6" t="str">
        <f>IFERROR(AC947-AB947, "X")</f>
        <v>X</v>
      </c>
      <c r="AE947" s="3">
        <v>45595</v>
      </c>
      <c r="AF947" s="3">
        <v>45601</v>
      </c>
      <c r="AG947" s="2" t="str">
        <f t="shared" si="836"/>
        <v>+6</v>
      </c>
      <c r="AH947" s="3">
        <v>45601</v>
      </c>
      <c r="AI947" s="3">
        <f t="shared" si="837"/>
        <v>45595</v>
      </c>
      <c r="AJ947" s="3"/>
      <c r="AK947" s="2">
        <f t="shared" si="794"/>
        <v>-6</v>
      </c>
      <c r="AL947" s="2" t="s">
        <v>5567</v>
      </c>
      <c r="AM947" s="2" t="str">
        <f t="shared" si="795"/>
        <v>생산완료(-6)</v>
      </c>
      <c r="AN947" s="9">
        <f t="shared" si="796"/>
        <v>45601</v>
      </c>
      <c r="AO947" s="9">
        <f t="shared" si="797"/>
        <v>45595</v>
      </c>
      <c r="AP947" s="9"/>
      <c r="AQ947" s="2">
        <f t="shared" si="838"/>
        <v>-6</v>
      </c>
      <c r="AR947" s="12">
        <f t="shared" si="798"/>
        <v>-6</v>
      </c>
      <c r="AS947" t="s">
        <v>5567</v>
      </c>
      <c r="AT947" t="str">
        <f t="shared" si="799"/>
        <v>생산완료(-6)</v>
      </c>
    </row>
    <row r="948" spans="2:46" x14ac:dyDescent="0.3">
      <c r="B948" s="2" t="s">
        <v>5436</v>
      </c>
      <c r="C948" s="7">
        <v>-7</v>
      </c>
      <c r="D948" s="2" t="s">
        <v>5409</v>
      </c>
      <c r="E948" s="2" t="s">
        <v>5408</v>
      </c>
      <c r="F948" s="2"/>
      <c r="G948" s="2" t="s">
        <v>5430</v>
      </c>
      <c r="H948" s="2" t="s">
        <v>4417</v>
      </c>
      <c r="I948" s="2" t="str">
        <f t="shared" si="790"/>
        <v>20241017-1000152709-인쇄</v>
      </c>
      <c r="J948" s="2" t="str">
        <f t="shared" si="791"/>
        <v>20241017-1000152709-합지</v>
      </c>
      <c r="K948" s="2" t="str">
        <f t="shared" si="792"/>
        <v>20241017-1000152709-분단</v>
      </c>
      <c r="L948" s="2" t="str">
        <f t="shared" si="793"/>
        <v>20241017-1000152709-제대</v>
      </c>
      <c r="M948" s="2" t="str">
        <f>VLOOKUP(H948, '쿼리1'!$A:$R, 17, 0)</f>
        <v>5도-좋은 치즈떡볶이 1kg(주호식품)</v>
      </c>
      <c r="N948" s="2" t="str">
        <f>VLOOKUP(H948, '쿼리1'!$A:$P, 15, 0)</f>
        <v>나이론80</v>
      </c>
      <c r="O948" s="2">
        <v>1000152709</v>
      </c>
      <c r="P948" s="2" t="str">
        <f>VLOOKUP(H948, '쿼리1'!$A:$R, 17, 0)</f>
        <v>5도-좋은 치즈떡볶이 1kg(주호식품)</v>
      </c>
      <c r="Q948" s="4">
        <f>VLOOKUP(H948, '쿼리1'!$A:$U, 20, 0)</f>
        <v>26086</v>
      </c>
      <c r="R948" s="2" t="s">
        <v>31</v>
      </c>
      <c r="S948" s="2" t="s">
        <v>31</v>
      </c>
      <c r="T948" s="2" t="s">
        <v>5397</v>
      </c>
      <c r="U948" s="2" t="s">
        <v>31</v>
      </c>
      <c r="V948" s="3">
        <v>45587</v>
      </c>
      <c r="W948" s="3">
        <v>45587</v>
      </c>
      <c r="X948" s="6">
        <f t="shared" ref="X948:X952" si="840">IFERROR(IF(W948-V948&gt;0, "+" &amp; (W948-V948), W948-V948), "X")</f>
        <v>0</v>
      </c>
      <c r="Y948" s="3">
        <v>45590</v>
      </c>
      <c r="Z948" s="3">
        <v>45593</v>
      </c>
      <c r="AA948" s="6" t="str">
        <f t="shared" si="835"/>
        <v>+3</v>
      </c>
      <c r="AB948" s="3" t="s">
        <v>5388</v>
      </c>
      <c r="AC948" s="2" t="s">
        <v>5388</v>
      </c>
      <c r="AD948" s="6" t="str">
        <f>IFERROR(AC948-AB948, "X")</f>
        <v>X</v>
      </c>
      <c r="AE948" s="3">
        <v>45594</v>
      </c>
      <c r="AF948" s="3">
        <v>45601</v>
      </c>
      <c r="AG948" s="2" t="str">
        <f t="shared" si="836"/>
        <v>+7</v>
      </c>
      <c r="AH948" s="3">
        <v>45601</v>
      </c>
      <c r="AI948" s="3">
        <f t="shared" si="837"/>
        <v>45594</v>
      </c>
      <c r="AJ948" s="3"/>
      <c r="AK948" s="2">
        <f t="shared" si="794"/>
        <v>-7</v>
      </c>
      <c r="AL948" s="2" t="s">
        <v>5567</v>
      </c>
      <c r="AM948" s="2" t="str">
        <f t="shared" si="795"/>
        <v>생산완료(-7)</v>
      </c>
      <c r="AN948" s="9">
        <f t="shared" si="796"/>
        <v>45601</v>
      </c>
      <c r="AO948" s="9">
        <f t="shared" si="797"/>
        <v>45594</v>
      </c>
      <c r="AP948" s="9"/>
      <c r="AQ948" s="2">
        <f t="shared" si="838"/>
        <v>-7</v>
      </c>
      <c r="AR948" s="12">
        <f t="shared" si="798"/>
        <v>-7</v>
      </c>
      <c r="AS948" t="s">
        <v>5567</v>
      </c>
      <c r="AT948" t="str">
        <f t="shared" si="799"/>
        <v>생산완료(-7)</v>
      </c>
    </row>
    <row r="949" spans="2:46" x14ac:dyDescent="0.3">
      <c r="B949" s="2" t="s">
        <v>5407</v>
      </c>
      <c r="C949" s="7">
        <v>-6</v>
      </c>
      <c r="D949" s="2" t="s">
        <v>5432</v>
      </c>
      <c r="E949" s="2" t="s">
        <v>5430</v>
      </c>
      <c r="F949" s="2"/>
      <c r="G949" s="2" t="s">
        <v>5432</v>
      </c>
      <c r="H949" s="2" t="s">
        <v>2128</v>
      </c>
      <c r="I949" s="2" t="str">
        <f t="shared" si="790"/>
        <v>20241017-1000152755-인쇄</v>
      </c>
      <c r="J949" s="2" t="str">
        <f t="shared" si="791"/>
        <v>20241017-1000152755-합지</v>
      </c>
      <c r="K949" s="2" t="str">
        <f t="shared" si="792"/>
        <v>20241017-1000152755-분단</v>
      </c>
      <c r="L949" s="2" t="str">
        <f t="shared" si="793"/>
        <v>20241017-1000152755-제대</v>
      </c>
      <c r="M949" s="2" t="str">
        <f>VLOOKUP(H949, '쿼리1'!$A:$R, 17, 0)</f>
        <v>5도-바다원-롤링롤링 오징어 150g</v>
      </c>
      <c r="N949" s="2" t="str">
        <f>VLOOKUP(H949, '쿼리1'!$A:$P, 15, 0)</f>
        <v>오씨피피(투명)80</v>
      </c>
      <c r="O949" s="2">
        <v>1000152755</v>
      </c>
      <c r="P949" s="2" t="str">
        <f>VLOOKUP(H949, '쿼리1'!$A:$R, 17, 0)</f>
        <v>5도-바다원-롤링롤링 오징어 150g</v>
      </c>
      <c r="Q949" s="4">
        <f>VLOOKUP(H949, '쿼리1'!$A:$U, 20, 0)</f>
        <v>24000</v>
      </c>
      <c r="R949" s="2" t="s">
        <v>31</v>
      </c>
      <c r="S949" s="2" t="s">
        <v>31</v>
      </c>
      <c r="T949" s="2" t="s">
        <v>5397</v>
      </c>
      <c r="U949" s="2" t="s">
        <v>31</v>
      </c>
      <c r="V949" s="3">
        <v>45588</v>
      </c>
      <c r="W949" s="3">
        <v>45594</v>
      </c>
      <c r="X949" s="6" t="str">
        <f t="shared" si="840"/>
        <v>+6</v>
      </c>
      <c r="Y949" s="3">
        <v>45593</v>
      </c>
      <c r="Z949" s="3">
        <v>45600</v>
      </c>
      <c r="AA949" s="6" t="str">
        <f t="shared" si="835"/>
        <v>+7</v>
      </c>
      <c r="AB949" s="3" t="s">
        <v>5388</v>
      </c>
      <c r="AC949" s="2" t="s">
        <v>5388</v>
      </c>
      <c r="AD949" s="6" t="str">
        <f>IFERROR(AC949-AB949, "X")</f>
        <v>X</v>
      </c>
      <c r="AE949" s="3">
        <v>45595</v>
      </c>
      <c r="AF949" s="3">
        <v>45601</v>
      </c>
      <c r="AG949" s="2" t="str">
        <f t="shared" si="836"/>
        <v>+6</v>
      </c>
      <c r="AH949" s="3">
        <v>45601</v>
      </c>
      <c r="AI949" s="3">
        <f t="shared" si="837"/>
        <v>45595</v>
      </c>
      <c r="AJ949" s="3"/>
      <c r="AK949" s="2">
        <f t="shared" si="794"/>
        <v>-6</v>
      </c>
      <c r="AL949" s="2" t="s">
        <v>5567</v>
      </c>
      <c r="AM949" s="2" t="str">
        <f t="shared" si="795"/>
        <v>생산완료(-6)</v>
      </c>
      <c r="AN949" s="9">
        <f t="shared" si="796"/>
        <v>45601</v>
      </c>
      <c r="AO949" s="9">
        <f t="shared" si="797"/>
        <v>45595</v>
      </c>
      <c r="AP949" s="9"/>
      <c r="AQ949" s="2">
        <f t="shared" si="838"/>
        <v>-6</v>
      </c>
      <c r="AR949" s="12">
        <f t="shared" si="798"/>
        <v>-6</v>
      </c>
      <c r="AS949" t="s">
        <v>5567</v>
      </c>
      <c r="AT949" t="str">
        <f t="shared" si="799"/>
        <v>생산완료(-6)</v>
      </c>
    </row>
    <row r="950" spans="2:46" x14ac:dyDescent="0.3">
      <c r="B950" s="2" t="s">
        <v>5405</v>
      </c>
      <c r="C950" s="7">
        <v>-1</v>
      </c>
      <c r="D950" s="2" t="s">
        <v>5405</v>
      </c>
      <c r="E950" s="2" t="s">
        <v>5424</v>
      </c>
      <c r="F950" s="2"/>
      <c r="G950" s="2" t="s">
        <v>5412</v>
      </c>
      <c r="H950" s="2" t="s">
        <v>1394</v>
      </c>
      <c r="I950" s="2" t="str">
        <f t="shared" si="790"/>
        <v>20241017-1000154020-인쇄</v>
      </c>
      <c r="J950" s="2" t="str">
        <f t="shared" si="791"/>
        <v>20241017-1000154020-합지</v>
      </c>
      <c r="K950" s="2" t="str">
        <f t="shared" si="792"/>
        <v>20241017-1000154020-분단</v>
      </c>
      <c r="L950" s="2" t="str">
        <f t="shared" si="793"/>
        <v>20241017-1000154020-제대</v>
      </c>
      <c r="M950" s="2" t="str">
        <f>VLOOKUP(H950, '쿼리1'!$A:$R, 17, 0)</f>
        <v>3도-신)스컬피그(대-260)</v>
      </c>
      <c r="N950" s="2" t="str">
        <f>VLOOKUP(H950, '쿼리1'!$A:$P, 15, 0)</f>
        <v>오피피(무광)80</v>
      </c>
      <c r="O950" s="2">
        <v>1000154020</v>
      </c>
      <c r="P950" s="2" t="str">
        <f>VLOOKUP(H950, '쿼리1'!$A:$R, 17, 0)</f>
        <v>3도-신)스컬피그(대-260)</v>
      </c>
      <c r="Q950" s="4">
        <f>VLOOKUP(H950, '쿼리1'!$A:$U, 20, 0)</f>
        <v>30769</v>
      </c>
      <c r="R950" s="2" t="s">
        <v>31</v>
      </c>
      <c r="S950" s="2" t="s">
        <v>31</v>
      </c>
      <c r="T950" s="2" t="s">
        <v>5397</v>
      </c>
      <c r="U950" s="2" t="s">
        <v>31</v>
      </c>
      <c r="V950" s="3">
        <v>45588</v>
      </c>
      <c r="W950" s="3">
        <v>45587</v>
      </c>
      <c r="X950" s="6">
        <f t="shared" si="840"/>
        <v>-1</v>
      </c>
      <c r="Y950" s="3">
        <v>45593</v>
      </c>
      <c r="Z950" s="3">
        <v>45595</v>
      </c>
      <c r="AA950" s="6" t="str">
        <f t="shared" si="835"/>
        <v>+2</v>
      </c>
      <c r="AB950" s="3" t="s">
        <v>5388</v>
      </c>
      <c r="AC950" s="2" t="s">
        <v>5388</v>
      </c>
      <c r="AD950" s="6" t="str">
        <f>IFERROR(AC950-AB950, "X")</f>
        <v>X</v>
      </c>
      <c r="AE950" s="3">
        <v>45595</v>
      </c>
      <c r="AF950" s="3">
        <v>45596</v>
      </c>
      <c r="AG950" s="2" t="str">
        <f t="shared" si="836"/>
        <v>+1</v>
      </c>
      <c r="AH950" s="3">
        <v>45596</v>
      </c>
      <c r="AI950" s="3">
        <f t="shared" si="837"/>
        <v>45595</v>
      </c>
      <c r="AJ950" s="3"/>
      <c r="AK950" s="2">
        <f t="shared" si="794"/>
        <v>-1</v>
      </c>
      <c r="AL950" s="2" t="s">
        <v>5567</v>
      </c>
      <c r="AM950" s="2" t="str">
        <f t="shared" si="795"/>
        <v>생산완료(-1)</v>
      </c>
      <c r="AN950" s="9">
        <f t="shared" si="796"/>
        <v>45618</v>
      </c>
      <c r="AO950" s="9">
        <f t="shared" si="797"/>
        <v>45653</v>
      </c>
      <c r="AP950" s="9"/>
      <c r="AQ950" s="2">
        <f t="shared" si="838"/>
        <v>35</v>
      </c>
      <c r="AR950" s="12" t="str">
        <f t="shared" si="798"/>
        <v>+35</v>
      </c>
      <c r="AS950" t="s">
        <v>5567</v>
      </c>
      <c r="AT950" t="str">
        <f t="shared" si="799"/>
        <v>생산완료(+35)</v>
      </c>
    </row>
    <row r="951" spans="2:46" x14ac:dyDescent="0.3">
      <c r="B951" s="2" t="s">
        <v>5409</v>
      </c>
      <c r="C951" s="7">
        <v>0</v>
      </c>
      <c r="D951" s="2" t="s">
        <v>5409</v>
      </c>
      <c r="E951" s="2" t="s">
        <v>5415</v>
      </c>
      <c r="F951" s="2" t="s">
        <v>5409</v>
      </c>
      <c r="G951" s="2"/>
      <c r="H951" s="2" t="s">
        <v>4627</v>
      </c>
      <c r="I951" s="2" t="str">
        <f t="shared" si="790"/>
        <v>20241017-1000154681-인쇄</v>
      </c>
      <c r="J951" s="2" t="str">
        <f t="shared" si="791"/>
        <v>20241017-1000154681-합지</v>
      </c>
      <c r="K951" s="2" t="str">
        <f t="shared" si="792"/>
        <v>20241017-1000154681-분단</v>
      </c>
      <c r="L951" s="2" t="str">
        <f t="shared" si="793"/>
        <v>20241017-1000154681-제대</v>
      </c>
      <c r="M951" s="2" t="str">
        <f>VLOOKUP(H951, '쿼리1'!$A:$R, 17, 0)</f>
        <v>4도-MH)부드러운 10결버터 데니쉬식빵(3개입)-사이즈변경</v>
      </c>
      <c r="N951" s="2" t="str">
        <f>VLOOKUP(H951, '쿼리1'!$A:$P, 15, 0)</f>
        <v>오씨피피(투명)40</v>
      </c>
      <c r="O951" s="2">
        <v>1000154681</v>
      </c>
      <c r="P951" s="2" t="str">
        <f>VLOOKUP(H951, '쿼리1'!$A:$R, 17, 0)</f>
        <v>4도-MH)부드러운 10결버터 데니쉬식빵(3개입)-사이즈변경</v>
      </c>
      <c r="Q951" s="4">
        <f>VLOOKUP(H951, '쿼리1'!$A:$U, 20, 0)</f>
        <v>32</v>
      </c>
      <c r="R951" s="2" t="s">
        <v>31</v>
      </c>
      <c r="S951" s="2" t="s">
        <v>31</v>
      </c>
      <c r="T951" s="2" t="s">
        <v>31</v>
      </c>
      <c r="U951" s="2" t="s">
        <v>5397</v>
      </c>
      <c r="V951" s="3">
        <v>45588</v>
      </c>
      <c r="W951" s="3">
        <v>45588</v>
      </c>
      <c r="X951" s="6">
        <f t="shared" si="840"/>
        <v>0</v>
      </c>
      <c r="Y951" s="3">
        <v>45593</v>
      </c>
      <c r="Z951" s="3">
        <v>45590</v>
      </c>
      <c r="AA951" s="6">
        <f t="shared" si="835"/>
        <v>-3</v>
      </c>
      <c r="AB951" s="3">
        <v>45594</v>
      </c>
      <c r="AC951" s="3">
        <v>45594</v>
      </c>
      <c r="AD951" s="6">
        <f t="shared" ref="AD951:AD952" si="841">IFERROR(IF(AC951-AB951&gt;0, "+" &amp; (AC951-AB951), AC951-AB951), "X")</f>
        <v>0</v>
      </c>
      <c r="AE951" s="2" t="s">
        <v>5388</v>
      </c>
      <c r="AF951" s="2" t="s">
        <v>5388</v>
      </c>
      <c r="AG951" s="2" t="str">
        <f>IFERROR(AF951-AE951, "X")</f>
        <v>X</v>
      </c>
      <c r="AH951" s="3">
        <v>45594</v>
      </c>
      <c r="AI951" s="3">
        <f t="shared" ref="AI951:AI952" si="842">AB951</f>
        <v>45594</v>
      </c>
      <c r="AJ951" s="3"/>
      <c r="AK951" s="2">
        <f t="shared" si="794"/>
        <v>0</v>
      </c>
      <c r="AL951" s="2" t="s">
        <v>5567</v>
      </c>
      <c r="AM951" s="2" t="str">
        <f t="shared" si="795"/>
        <v>생산완료(0)</v>
      </c>
      <c r="AN951" s="9">
        <f t="shared" si="796"/>
        <v>45650</v>
      </c>
      <c r="AO951" s="9">
        <f t="shared" si="797"/>
        <v>45658</v>
      </c>
      <c r="AP951" s="9"/>
      <c r="AQ951" s="2">
        <f t="shared" si="838"/>
        <v>8</v>
      </c>
      <c r="AR951" s="12" t="str">
        <f t="shared" si="798"/>
        <v>+8</v>
      </c>
      <c r="AS951" t="s">
        <v>5567</v>
      </c>
      <c r="AT951" t="str">
        <f t="shared" si="799"/>
        <v>생산완료(+8)</v>
      </c>
    </row>
    <row r="952" spans="2:46" x14ac:dyDescent="0.3">
      <c r="B952" s="2" t="s">
        <v>5407</v>
      </c>
      <c r="C952" s="7">
        <v>-6</v>
      </c>
      <c r="D952" s="2" t="s">
        <v>5421</v>
      </c>
      <c r="E952" s="2" t="s">
        <v>5511</v>
      </c>
      <c r="F952" s="2" t="s">
        <v>5432</v>
      </c>
      <c r="G952" s="2"/>
      <c r="H952" s="2" t="s">
        <v>4576</v>
      </c>
      <c r="I952" s="2" t="str">
        <f t="shared" si="790"/>
        <v>20241017-1000154686-인쇄</v>
      </c>
      <c r="J952" s="2" t="str">
        <f t="shared" si="791"/>
        <v>20241017-1000154686-합지</v>
      </c>
      <c r="K952" s="2" t="str">
        <f t="shared" si="792"/>
        <v>20241017-1000154686-분단</v>
      </c>
      <c r="L952" s="2" t="str">
        <f t="shared" si="793"/>
        <v>20241017-1000154686-제대</v>
      </c>
      <c r="M952" s="2" t="str">
        <f>VLOOKUP(H952, '쿼리1'!$A:$R, 17, 0)</f>
        <v>3도-MH)버터 몽블랑 데니쉬240g-사이즈변경</v>
      </c>
      <c r="N952" s="2" t="str">
        <f>VLOOKUP(H952, '쿼리1'!$A:$P, 15, 0)</f>
        <v>오씨피피(투명)40</v>
      </c>
      <c r="O952" s="2">
        <v>1000154686</v>
      </c>
      <c r="P952" s="2" t="str">
        <f>VLOOKUP(H952, '쿼리1'!$A:$R, 17, 0)</f>
        <v>3도-MH)버터 몽블랑 데니쉬240g-사이즈변경</v>
      </c>
      <c r="Q952" s="4">
        <f>VLOOKUP(H952, '쿼리1'!$A:$U, 20, 0)</f>
        <v>32</v>
      </c>
      <c r="R952" s="2" t="s">
        <v>31</v>
      </c>
      <c r="S952" s="2" t="s">
        <v>5399</v>
      </c>
      <c r="T952" s="2" t="s">
        <v>31</v>
      </c>
      <c r="U952" s="2" t="s">
        <v>5397</v>
      </c>
      <c r="V952" s="3">
        <v>45588</v>
      </c>
      <c r="W952" s="3">
        <v>45593</v>
      </c>
      <c r="X952" s="6" t="str">
        <f t="shared" si="840"/>
        <v>+5</v>
      </c>
      <c r="Y952" s="3">
        <v>45593</v>
      </c>
      <c r="Z952" s="5" t="s">
        <v>5396</v>
      </c>
      <c r="AA952" s="6">
        <f ca="1">TODAY()-Y952</f>
        <v>63</v>
      </c>
      <c r="AB952" s="3">
        <v>45594</v>
      </c>
      <c r="AC952" s="3">
        <v>45600</v>
      </c>
      <c r="AD952" s="6" t="str">
        <f t="shared" si="841"/>
        <v>+6</v>
      </c>
      <c r="AE952" s="2" t="s">
        <v>5388</v>
      </c>
      <c r="AF952" s="2" t="s">
        <v>5388</v>
      </c>
      <c r="AG952" s="2" t="str">
        <f>IFERROR(AF952-AE952, "X")</f>
        <v>X</v>
      </c>
      <c r="AH952" s="3">
        <v>45600</v>
      </c>
      <c r="AI952" s="3">
        <f t="shared" si="842"/>
        <v>45594</v>
      </c>
      <c r="AJ952" s="3"/>
      <c r="AK952" s="2">
        <f t="shared" si="794"/>
        <v>-6</v>
      </c>
      <c r="AL952" s="2" t="s">
        <v>5567</v>
      </c>
      <c r="AM952" s="2" t="str">
        <f t="shared" si="795"/>
        <v>생산완료(-6)</v>
      </c>
      <c r="AN952" s="9">
        <f t="shared" si="796"/>
        <v>45645</v>
      </c>
      <c r="AO952" s="9">
        <f t="shared" si="797"/>
        <v>45637</v>
      </c>
      <c r="AP952" s="9"/>
      <c r="AQ952" s="2">
        <f t="shared" si="838"/>
        <v>-8</v>
      </c>
      <c r="AR952" s="12">
        <f t="shared" si="798"/>
        <v>-8</v>
      </c>
      <c r="AS952" t="s">
        <v>5567</v>
      </c>
      <c r="AT952" t="str">
        <f t="shared" si="799"/>
        <v>생산완료(-8)</v>
      </c>
    </row>
    <row r="953" spans="2:46" x14ac:dyDescent="0.3">
      <c r="B953" s="2" t="s">
        <v>5409</v>
      </c>
      <c r="C953" s="7">
        <v>0</v>
      </c>
      <c r="D953" s="2"/>
      <c r="E953" s="2" t="s">
        <v>5409</v>
      </c>
      <c r="F953" s="2"/>
      <c r="G953" s="2" t="s">
        <v>5409</v>
      </c>
      <c r="H953" s="2" t="s">
        <v>3067</v>
      </c>
      <c r="I953" s="2" t="str">
        <f t="shared" si="790"/>
        <v>20241017-1000156106-인쇄</v>
      </c>
      <c r="J953" s="2" t="str">
        <f t="shared" si="791"/>
        <v>20241017-1000156106-합지</v>
      </c>
      <c r="K953" s="2" t="str">
        <f t="shared" si="792"/>
        <v>20241017-1000156106-분단</v>
      </c>
      <c r="L953" s="2" t="str">
        <f t="shared" si="793"/>
        <v>20241017-1000156106-제대</v>
      </c>
      <c r="M953" s="2" t="str">
        <f>VLOOKUP(H953, '쿼리1'!$A:$R, 17, 0)</f>
        <v>무지</v>
      </c>
      <c r="N953" s="2" t="str">
        <f>VLOOKUP(H953, '쿼리1'!$A:$P, 15, 0)</f>
        <v>패트90</v>
      </c>
      <c r="O953" s="2">
        <v>1000156106</v>
      </c>
      <c r="P953" s="2" t="str">
        <f>VLOOKUP(H953, '쿼리1'!$A:$R, 17, 0)</f>
        <v>무지</v>
      </c>
      <c r="Q953" s="4">
        <f>VLOOKUP(H953, '쿼리1'!$A:$U, 20, 0)</f>
        <v>24000</v>
      </c>
      <c r="R953" s="2" t="s">
        <v>5397</v>
      </c>
      <c r="S953" s="2" t="s">
        <v>31</v>
      </c>
      <c r="T953" s="2" t="s">
        <v>5397</v>
      </c>
      <c r="U953" s="2" t="s">
        <v>31</v>
      </c>
      <c r="V953" s="2" t="s">
        <v>5388</v>
      </c>
      <c r="W953" s="3" t="s">
        <v>5388</v>
      </c>
      <c r="X953" s="6" t="str">
        <f>IFERROR(W953-V953, "X")</f>
        <v>X</v>
      </c>
      <c r="Y953" s="3">
        <v>45590</v>
      </c>
      <c r="Z953" s="3">
        <v>45590</v>
      </c>
      <c r="AA953" s="6">
        <f t="shared" ref="AA953:AA970" si="843">IFERROR(IF(Z953-Y953&gt;0, "+" &amp; (Z953-Y953), Z953-Y953), "X")</f>
        <v>0</v>
      </c>
      <c r="AB953" s="3" t="s">
        <v>5388</v>
      </c>
      <c r="AC953" s="2" t="s">
        <v>5388</v>
      </c>
      <c r="AD953" s="6" t="str">
        <f>IFERROR(AC953-AB953, "X")</f>
        <v>X</v>
      </c>
      <c r="AE953" s="3">
        <v>45594</v>
      </c>
      <c r="AF953" s="3">
        <v>45594</v>
      </c>
      <c r="AG953" s="2">
        <f>IFERROR(IF(AF953-AE953&gt;0, "+" &amp; (AF953-AE953), AF953-AE953), "X")</f>
        <v>0</v>
      </c>
      <c r="AH953" s="3">
        <v>45594</v>
      </c>
      <c r="AI953" s="3">
        <f>AE953</f>
        <v>45594</v>
      </c>
      <c r="AJ953" s="3"/>
      <c r="AK953" s="2">
        <f t="shared" si="794"/>
        <v>0</v>
      </c>
      <c r="AL953" s="2" t="s">
        <v>5567</v>
      </c>
      <c r="AM953" s="2" t="str">
        <f t="shared" si="795"/>
        <v>생산완료(0)</v>
      </c>
      <c r="AN953" s="9">
        <f t="shared" si="796"/>
        <v>45594</v>
      </c>
      <c r="AO953" s="9">
        <f t="shared" si="797"/>
        <v>45594</v>
      </c>
      <c r="AP953" s="9"/>
      <c r="AQ953" s="2">
        <f t="shared" si="838"/>
        <v>0</v>
      </c>
      <c r="AR953" s="12">
        <f t="shared" si="798"/>
        <v>0</v>
      </c>
      <c r="AS953" t="s">
        <v>5567</v>
      </c>
      <c r="AT953" t="str">
        <f t="shared" si="799"/>
        <v>생산완료(0)</v>
      </c>
    </row>
    <row r="954" spans="2:46" x14ac:dyDescent="0.3">
      <c r="B954" s="2" t="s">
        <v>5412</v>
      </c>
      <c r="C954" s="7">
        <v>1</v>
      </c>
      <c r="D954" s="2" t="s">
        <v>5405</v>
      </c>
      <c r="E954" s="2" t="s">
        <v>5415</v>
      </c>
      <c r="F954" s="2" t="s">
        <v>5405</v>
      </c>
      <c r="G954" s="2"/>
      <c r="H954" s="2" t="s">
        <v>5009</v>
      </c>
      <c r="I954" s="2" t="str">
        <f t="shared" si="790"/>
        <v>20241017-1000156802-인쇄</v>
      </c>
      <c r="J954" s="2" t="str">
        <f t="shared" si="791"/>
        <v>20241017-1000156802-합지</v>
      </c>
      <c r="K954" s="2" t="str">
        <f t="shared" si="792"/>
        <v>20241017-1000156802-분단</v>
      </c>
      <c r="L954" s="2" t="str">
        <f t="shared" si="793"/>
        <v>20241017-1000156802-제대</v>
      </c>
      <c r="M954" s="2" t="str">
        <f>VLOOKUP(H954, '쿼리1'!$A:$R, 17, 0)</f>
        <v>1도-서울아산병원</v>
      </c>
      <c r="N954" s="2" t="str">
        <f>VLOOKUP(H954, '쿼리1'!$A:$P, 15, 0)</f>
        <v>오씨피피40</v>
      </c>
      <c r="O954" s="2">
        <v>1000156802</v>
      </c>
      <c r="P954" s="2" t="str">
        <f>VLOOKUP(H954, '쿼리1'!$A:$R, 17, 0)</f>
        <v>1도-서울아산병원</v>
      </c>
      <c r="Q954" s="4">
        <f>VLOOKUP(H954, '쿼리1'!$A:$U, 20, 0)</f>
        <v>100</v>
      </c>
      <c r="R954" s="2" t="s">
        <v>31</v>
      </c>
      <c r="S954" s="2" t="s">
        <v>31</v>
      </c>
      <c r="T954" s="2" t="s">
        <v>31</v>
      </c>
      <c r="U954" s="2" t="s">
        <v>5397</v>
      </c>
      <c r="V954" s="3">
        <v>45588</v>
      </c>
      <c r="W954" s="3">
        <v>45587</v>
      </c>
      <c r="X954" s="6">
        <f t="shared" ref="X954:X955" si="844">IFERROR(IF(W954-V954&gt;0, "+" &amp; (W954-V954), W954-V954), "X")</f>
        <v>-1</v>
      </c>
      <c r="Y954" s="3">
        <v>45593</v>
      </c>
      <c r="Z954" s="3">
        <v>45590</v>
      </c>
      <c r="AA954" s="6">
        <f t="shared" si="843"/>
        <v>-3</v>
      </c>
      <c r="AB954" s="3">
        <v>45594</v>
      </c>
      <c r="AC954" s="3">
        <v>45593</v>
      </c>
      <c r="AD954" s="6">
        <f t="shared" ref="AD954:AD955" si="845">IFERROR(IF(AC954-AB954&gt;0, "+" &amp; (AC954-AB954), AC954-AB954), "X")</f>
        <v>-1</v>
      </c>
      <c r="AE954" s="2" t="s">
        <v>5388</v>
      </c>
      <c r="AF954" s="2" t="s">
        <v>5388</v>
      </c>
      <c r="AG954" s="2" t="str">
        <f>IFERROR(AF954-AE954, "X")</f>
        <v>X</v>
      </c>
      <c r="AH954" s="3">
        <v>45593</v>
      </c>
      <c r="AI954" s="3">
        <f t="shared" ref="AI954:AI955" si="846">AB954</f>
        <v>45594</v>
      </c>
      <c r="AJ954" s="3"/>
      <c r="AK954" s="2" t="str">
        <f t="shared" si="794"/>
        <v>+1</v>
      </c>
      <c r="AL954" s="2" t="s">
        <v>5567</v>
      </c>
      <c r="AM954" s="2" t="str">
        <f t="shared" si="795"/>
        <v>생산완료(+1)</v>
      </c>
      <c r="AN954" s="9">
        <f t="shared" si="796"/>
        <v>45593</v>
      </c>
      <c r="AO954" s="9">
        <f t="shared" si="797"/>
        <v>45659</v>
      </c>
      <c r="AP954" s="9"/>
      <c r="AQ954" s="2">
        <f t="shared" si="838"/>
        <v>66</v>
      </c>
      <c r="AR954" s="12" t="str">
        <f t="shared" si="798"/>
        <v>+66</v>
      </c>
      <c r="AS954" t="s">
        <v>5567</v>
      </c>
      <c r="AT954" t="str">
        <f t="shared" si="799"/>
        <v>생산완료(+66)</v>
      </c>
    </row>
    <row r="955" spans="2:46" x14ac:dyDescent="0.3">
      <c r="B955" s="2" t="s">
        <v>5572</v>
      </c>
      <c r="C955" s="7">
        <v>-27</v>
      </c>
      <c r="D955" s="2" t="s">
        <v>5409</v>
      </c>
      <c r="E955" s="2" t="s">
        <v>5415</v>
      </c>
      <c r="F955" s="2" t="s">
        <v>5422</v>
      </c>
      <c r="G955" s="2"/>
      <c r="H955" s="2" t="s">
        <v>4784</v>
      </c>
      <c r="I955" s="2" t="str">
        <f t="shared" si="790"/>
        <v>20241017-1000159472-인쇄</v>
      </c>
      <c r="J955" s="2" t="str">
        <f t="shared" si="791"/>
        <v>20241017-1000159472-합지</v>
      </c>
      <c r="K955" s="2" t="str">
        <f t="shared" si="792"/>
        <v>20241017-1000159472-분단</v>
      </c>
      <c r="L955" s="2" t="str">
        <f t="shared" si="793"/>
        <v>20241017-1000159472-제대</v>
      </c>
      <c r="M955" s="2" t="str">
        <f>VLOOKUP(H955, '쿼리1'!$A:$R, 17, 0)</f>
        <v>4도-MH)단팥 가득 빅 단팥빵480g</v>
      </c>
      <c r="N955" s="2" t="str">
        <f>VLOOKUP(H955, '쿼리1'!$A:$P, 15, 0)</f>
        <v>오씨피피(투명)40</v>
      </c>
      <c r="O955" s="2">
        <v>1000159472</v>
      </c>
      <c r="P955" s="2" t="str">
        <f>VLOOKUP(H955, '쿼리1'!$A:$R, 17, 0)</f>
        <v>4도-MH)단팥 가득 빅 단팥빵480g</v>
      </c>
      <c r="Q955" s="4">
        <f>VLOOKUP(H955, '쿼리1'!$A:$U, 20, 0)</f>
        <v>32</v>
      </c>
      <c r="R955" s="2" t="s">
        <v>31</v>
      </c>
      <c r="S955" s="2" t="s">
        <v>31</v>
      </c>
      <c r="T955" s="2" t="s">
        <v>31</v>
      </c>
      <c r="U955" s="2" t="s">
        <v>5397</v>
      </c>
      <c r="V955" s="3">
        <v>45588</v>
      </c>
      <c r="W955" s="3">
        <v>45588</v>
      </c>
      <c r="X955" s="6">
        <f t="shared" si="844"/>
        <v>0</v>
      </c>
      <c r="Y955" s="3">
        <v>45593</v>
      </c>
      <c r="Z955" s="3">
        <v>45590</v>
      </c>
      <c r="AA955" s="6">
        <f t="shared" si="843"/>
        <v>-3</v>
      </c>
      <c r="AB955" s="3">
        <v>45594</v>
      </c>
      <c r="AC955" s="3">
        <v>45621</v>
      </c>
      <c r="AD955" s="6" t="str">
        <f t="shared" si="845"/>
        <v>+27</v>
      </c>
      <c r="AE955" s="2" t="s">
        <v>5388</v>
      </c>
      <c r="AF955" s="2" t="s">
        <v>5388</v>
      </c>
      <c r="AG955" s="2" t="str">
        <f>IFERROR(AF955-AE955, "X")</f>
        <v>X</v>
      </c>
      <c r="AH955" s="3">
        <v>45621</v>
      </c>
      <c r="AI955" s="3">
        <f t="shared" si="846"/>
        <v>45594</v>
      </c>
      <c r="AJ955" s="3"/>
      <c r="AK955" s="2">
        <f t="shared" si="794"/>
        <v>-27</v>
      </c>
      <c r="AL955" s="2" t="s">
        <v>5567</v>
      </c>
      <c r="AM955" s="2" t="str">
        <f t="shared" si="795"/>
        <v>생산완료(-27)</v>
      </c>
      <c r="AN955" s="9">
        <f t="shared" si="796"/>
        <v>45621</v>
      </c>
      <c r="AO955" s="9">
        <f t="shared" si="797"/>
        <v>45610</v>
      </c>
      <c r="AP955" s="9"/>
      <c r="AQ955" s="2">
        <f t="shared" si="838"/>
        <v>-11</v>
      </c>
      <c r="AR955" s="12">
        <f t="shared" si="798"/>
        <v>-11</v>
      </c>
      <c r="AS955" t="s">
        <v>5567</v>
      </c>
      <c r="AT955" t="str">
        <f t="shared" si="799"/>
        <v>생산완료(-11)</v>
      </c>
    </row>
    <row r="956" spans="2:46" x14ac:dyDescent="0.3">
      <c r="B956" s="2" t="s">
        <v>5436</v>
      </c>
      <c r="C956" s="7">
        <v>-7</v>
      </c>
      <c r="D956" s="2"/>
      <c r="E956" s="2" t="s">
        <v>5408</v>
      </c>
      <c r="F956" s="2"/>
      <c r="G956" s="2" t="s">
        <v>5430</v>
      </c>
      <c r="H956" s="2" t="s">
        <v>1934</v>
      </c>
      <c r="I956" s="2" t="str">
        <f t="shared" si="790"/>
        <v>20241017-1000160777-인쇄</v>
      </c>
      <c r="J956" s="2" t="str">
        <f t="shared" si="791"/>
        <v>20241017-1000160777-합지</v>
      </c>
      <c r="K956" s="2" t="str">
        <f t="shared" si="792"/>
        <v>20241017-1000160777-분단</v>
      </c>
      <c r="L956" s="2" t="str">
        <f t="shared" si="793"/>
        <v>20241017-1000160777-제대</v>
      </c>
      <c r="M956" s="2" t="str">
        <f>VLOOKUP(H956, '쿼리1'!$A:$R, 17, 0)</f>
        <v>무지</v>
      </c>
      <c r="N956" s="2" t="str">
        <f>VLOOKUP(H956, '쿼리1'!$A:$P, 15, 0)</f>
        <v>나이론70=무지</v>
      </c>
      <c r="O956" s="2">
        <v>1000160777</v>
      </c>
      <c r="P956" s="2" t="str">
        <f>VLOOKUP(H956, '쿼리1'!$A:$R, 17, 0)</f>
        <v>무지</v>
      </c>
      <c r="Q956" s="4">
        <f>VLOOKUP(H956, '쿼리1'!$A:$U, 20, 0)</f>
        <v>8571</v>
      </c>
      <c r="R956" s="2" t="s">
        <v>5397</v>
      </c>
      <c r="S956" s="2" t="s">
        <v>31</v>
      </c>
      <c r="T956" s="2" t="s">
        <v>5397</v>
      </c>
      <c r="U956" s="2" t="s">
        <v>31</v>
      </c>
      <c r="V956" s="2" t="s">
        <v>5388</v>
      </c>
      <c r="W956" s="3" t="s">
        <v>5388</v>
      </c>
      <c r="X956" s="6" t="str">
        <f>IFERROR(W956-V956, "X")</f>
        <v>X</v>
      </c>
      <c r="Y956" s="3">
        <v>45590</v>
      </c>
      <c r="Z956" s="3">
        <v>45593</v>
      </c>
      <c r="AA956" s="6" t="str">
        <f t="shared" si="843"/>
        <v>+3</v>
      </c>
      <c r="AB956" s="3" t="s">
        <v>5388</v>
      </c>
      <c r="AC956" s="2" t="s">
        <v>5388</v>
      </c>
      <c r="AD956" s="6" t="str">
        <f>IFERROR(AC956-AB956, "X")</f>
        <v>X</v>
      </c>
      <c r="AE956" s="3">
        <v>45594</v>
      </c>
      <c r="AF956" s="3">
        <v>45601</v>
      </c>
      <c r="AG956" s="2" t="str">
        <f>IFERROR(IF(AF956-AE956&gt;0, "+" &amp; (AF956-AE956), AF956-AE956), "X")</f>
        <v>+7</v>
      </c>
      <c r="AH956" s="3">
        <v>45601</v>
      </c>
      <c r="AI956" s="3">
        <f>AE956</f>
        <v>45594</v>
      </c>
      <c r="AJ956" s="3"/>
      <c r="AK956" s="2">
        <f t="shared" si="794"/>
        <v>-7</v>
      </c>
      <c r="AL956" s="2" t="s">
        <v>5567</v>
      </c>
      <c r="AM956" s="2" t="str">
        <f t="shared" si="795"/>
        <v>생산완료(-7)</v>
      </c>
      <c r="AN956" s="9">
        <f t="shared" si="796"/>
        <v>45601</v>
      </c>
      <c r="AO956" s="9">
        <f t="shared" si="797"/>
        <v>45594</v>
      </c>
      <c r="AP956" s="9"/>
      <c r="AQ956" s="2">
        <f t="shared" si="838"/>
        <v>-7</v>
      </c>
      <c r="AR956" s="12">
        <f t="shared" si="798"/>
        <v>-7</v>
      </c>
      <c r="AS956" t="s">
        <v>5567</v>
      </c>
      <c r="AT956" t="str">
        <f t="shared" si="799"/>
        <v>생산완료(-7)</v>
      </c>
    </row>
    <row r="957" spans="2:46" x14ac:dyDescent="0.3">
      <c r="B957" s="2" t="s">
        <v>5412</v>
      </c>
      <c r="C957" s="7">
        <v>1</v>
      </c>
      <c r="D957" s="2" t="s">
        <v>5409</v>
      </c>
      <c r="E957" s="2" t="s">
        <v>5409</v>
      </c>
      <c r="F957" s="2" t="s">
        <v>5405</v>
      </c>
      <c r="G957" s="2"/>
      <c r="H957" s="2" t="s">
        <v>4741</v>
      </c>
      <c r="I957" s="2" t="str">
        <f t="shared" si="790"/>
        <v>20241017-1000161651-인쇄</v>
      </c>
      <c r="J957" s="2" t="str">
        <f t="shared" si="791"/>
        <v>20241017-1000161651-합지</v>
      </c>
      <c r="K957" s="2" t="str">
        <f t="shared" si="792"/>
        <v>20241017-1000161651-분단</v>
      </c>
      <c r="L957" s="2" t="str">
        <f t="shared" si="793"/>
        <v>20241017-1000161651-제대</v>
      </c>
      <c r="M957" s="2" t="str">
        <f>VLOOKUP(H957, '쿼리1'!$A:$R, 17, 0)</f>
        <v>3도-SB)버터바58g</v>
      </c>
      <c r="N957" s="2" t="str">
        <f>VLOOKUP(H957, '쿼리1'!$A:$P, 15, 0)</f>
        <v>오씨피피(유무광)40</v>
      </c>
      <c r="O957" s="2">
        <v>1000161651</v>
      </c>
      <c r="P957" s="2" t="str">
        <f>VLOOKUP(H957, '쿼리1'!$A:$R, 17, 0)</f>
        <v>3도-SB)버터바58g</v>
      </c>
      <c r="Q957" s="4">
        <f>VLOOKUP(H957, '쿼리1'!$A:$U, 20, 0)</f>
        <v>32</v>
      </c>
      <c r="R957" s="2" t="s">
        <v>31</v>
      </c>
      <c r="S957" s="2" t="s">
        <v>31</v>
      </c>
      <c r="T957" s="2" t="s">
        <v>31</v>
      </c>
      <c r="U957" s="2" t="s">
        <v>5397</v>
      </c>
      <c r="V957" s="3">
        <v>45588</v>
      </c>
      <c r="W957" s="3">
        <v>45588</v>
      </c>
      <c r="X957" s="6">
        <f t="shared" ref="X957:X966" si="847">IFERROR(IF(W957-V957&gt;0, "+" &amp; (W957-V957), W957-V957), "X")</f>
        <v>0</v>
      </c>
      <c r="Y957" s="3">
        <v>45593</v>
      </c>
      <c r="Z957" s="3">
        <v>45593</v>
      </c>
      <c r="AA957" s="6">
        <f t="shared" si="843"/>
        <v>0</v>
      </c>
      <c r="AB957" s="3">
        <v>45594</v>
      </c>
      <c r="AC957" s="3">
        <v>45593</v>
      </c>
      <c r="AD957" s="6">
        <f t="shared" ref="AD957:AD958" si="848">IFERROR(IF(AC957-AB957&gt;0, "+" &amp; (AC957-AB957), AC957-AB957), "X")</f>
        <v>-1</v>
      </c>
      <c r="AE957" s="2" t="s">
        <v>5388</v>
      </c>
      <c r="AF957" s="2" t="s">
        <v>5388</v>
      </c>
      <c r="AG957" s="2" t="str">
        <f>IFERROR(AF957-AE957, "X")</f>
        <v>X</v>
      </c>
      <c r="AH957" s="3">
        <v>45593</v>
      </c>
      <c r="AI957" s="3">
        <f>AB957</f>
        <v>45594</v>
      </c>
      <c r="AJ957" s="3"/>
      <c r="AK957" s="2" t="str">
        <f t="shared" si="794"/>
        <v>+1</v>
      </c>
      <c r="AL957" s="2" t="s">
        <v>5567</v>
      </c>
      <c r="AM957" s="2" t="str">
        <f t="shared" si="795"/>
        <v>생산완료(+1)</v>
      </c>
      <c r="AN957" s="9">
        <f t="shared" si="796"/>
        <v>45654</v>
      </c>
      <c r="AO957" s="9">
        <f t="shared" si="797"/>
        <v>45653</v>
      </c>
      <c r="AP957" s="9"/>
      <c r="AQ957" s="2">
        <f t="shared" si="838"/>
        <v>-1</v>
      </c>
      <c r="AR957" s="12">
        <f t="shared" si="798"/>
        <v>-1</v>
      </c>
      <c r="AS957" t="s">
        <v>5567</v>
      </c>
      <c r="AT957" t="str">
        <f t="shared" si="799"/>
        <v>생산완료(-1)</v>
      </c>
    </row>
    <row r="958" spans="2:46" x14ac:dyDescent="0.3">
      <c r="B958" s="2" t="s">
        <v>5530</v>
      </c>
      <c r="C958" s="7">
        <v>-13</v>
      </c>
      <c r="D958" s="2" t="s">
        <v>5426</v>
      </c>
      <c r="E958" s="2" t="s">
        <v>5429</v>
      </c>
      <c r="F958" s="2" t="s">
        <v>5455</v>
      </c>
      <c r="G958" s="2" t="s">
        <v>5455</v>
      </c>
      <c r="H958" s="2" t="s">
        <v>3831</v>
      </c>
      <c r="I958" s="2" t="str">
        <f t="shared" si="790"/>
        <v>20241017-1000164310-인쇄</v>
      </c>
      <c r="J958" s="2" t="str">
        <f t="shared" si="791"/>
        <v>20241017-1000164310-합지</v>
      </c>
      <c r="K958" s="2" t="str">
        <f t="shared" si="792"/>
        <v>20241017-1000164310-분단</v>
      </c>
      <c r="L958" s="2" t="str">
        <f t="shared" si="793"/>
        <v>20241017-1000164310-제대</v>
      </c>
      <c r="M958" s="2" t="str">
        <f>VLOOKUP(H958, '쿼리1'!$A:$R, 17, 0)</f>
        <v>6도-청년정과 100g</v>
      </c>
      <c r="N958" s="2" t="str">
        <f>VLOOKUP(H958, '쿼리1'!$A:$P, 15, 0)</f>
        <v>은박(무광)120</v>
      </c>
      <c r="O958" s="2">
        <v>1000164310</v>
      </c>
      <c r="P958" s="2" t="str">
        <f>VLOOKUP(H958, '쿼리1'!$A:$R, 17, 0)</f>
        <v>6도-청년정과 100g</v>
      </c>
      <c r="Q958" s="4">
        <f>VLOOKUP(H958, '쿼리1'!$A:$U, 20, 0)</f>
        <v>46153</v>
      </c>
      <c r="R958" s="2" t="s">
        <v>31</v>
      </c>
      <c r="S958" s="2" t="s">
        <v>31</v>
      </c>
      <c r="T958" s="2" t="s">
        <v>31</v>
      </c>
      <c r="U958" s="2" t="s">
        <v>31</v>
      </c>
      <c r="V958" s="3">
        <v>45588</v>
      </c>
      <c r="W958" s="3">
        <v>45603</v>
      </c>
      <c r="X958" s="6" t="str">
        <f t="shared" si="847"/>
        <v>+15</v>
      </c>
      <c r="Y958" s="3">
        <v>45593</v>
      </c>
      <c r="Z958" s="3">
        <v>45607</v>
      </c>
      <c r="AA958" s="6" t="str">
        <f t="shared" si="843"/>
        <v>+14</v>
      </c>
      <c r="AB958" s="3">
        <v>45594</v>
      </c>
      <c r="AC958" s="3">
        <v>45607</v>
      </c>
      <c r="AD958" s="6" t="str">
        <f t="shared" si="848"/>
        <v>+13</v>
      </c>
      <c r="AE958" s="3">
        <v>45596</v>
      </c>
      <c r="AF958" s="3">
        <v>45609</v>
      </c>
      <c r="AG958" s="2" t="str">
        <f t="shared" ref="AG958:AG961" si="849">IFERROR(IF(AF958-AE958&gt;0, "+" &amp; (AF958-AE958), AF958-AE958), "X")</f>
        <v>+13</v>
      </c>
      <c r="AH958" s="3">
        <v>45609</v>
      </c>
      <c r="AI958" s="3">
        <f t="shared" ref="AI958:AI961" si="850">AE958</f>
        <v>45596</v>
      </c>
      <c r="AJ958" s="3"/>
      <c r="AK958" s="2">
        <f t="shared" si="794"/>
        <v>-13</v>
      </c>
      <c r="AL958" s="2" t="s">
        <v>5567</v>
      </c>
      <c r="AM958" s="2" t="str">
        <f t="shared" si="795"/>
        <v>생산완료(-13)</v>
      </c>
      <c r="AN958" s="9">
        <f t="shared" si="796"/>
        <v>45609</v>
      </c>
      <c r="AO958" s="9">
        <f t="shared" si="797"/>
        <v>45596</v>
      </c>
      <c r="AP958" s="9"/>
      <c r="AQ958" s="2">
        <f t="shared" si="838"/>
        <v>-13</v>
      </c>
      <c r="AR958" s="12">
        <f t="shared" si="798"/>
        <v>-13</v>
      </c>
      <c r="AS958" t="s">
        <v>5567</v>
      </c>
      <c r="AT958" t="str">
        <f t="shared" si="799"/>
        <v>생산완료(-13)</v>
      </c>
    </row>
    <row r="959" spans="2:46" x14ac:dyDescent="0.3">
      <c r="B959" s="2" t="s">
        <v>5405</v>
      </c>
      <c r="C959" s="7">
        <v>-1</v>
      </c>
      <c r="D959" s="2" t="s">
        <v>5451</v>
      </c>
      <c r="E959" s="2" t="s">
        <v>5409</v>
      </c>
      <c r="F959" s="2"/>
      <c r="G959" s="2" t="s">
        <v>5412</v>
      </c>
      <c r="H959" s="2" t="s">
        <v>3186</v>
      </c>
      <c r="I959" s="2" t="str">
        <f t="shared" si="790"/>
        <v>20241017-1000165687-인쇄</v>
      </c>
      <c r="J959" s="2" t="str">
        <f t="shared" si="791"/>
        <v>20241017-1000165687-합지</v>
      </c>
      <c r="K959" s="2" t="str">
        <f t="shared" si="792"/>
        <v>20241017-1000165687-분단</v>
      </c>
      <c r="L959" s="2" t="str">
        <f t="shared" si="793"/>
        <v>20241017-1000165687-제대</v>
      </c>
      <c r="M959" s="2" t="str">
        <f>VLOOKUP(H959, '쿼리1'!$A:$R, 17, 0)</f>
        <v>8도-호텔컬렉션)호만두-짬뽕왕교자1.05kg</v>
      </c>
      <c r="N959" s="2" t="str">
        <f>VLOOKUP(H959, '쿼리1'!$A:$P, 15, 0)</f>
        <v>나이론(유백/유무광)105</v>
      </c>
      <c r="O959" s="2">
        <v>1000165687</v>
      </c>
      <c r="P959" s="2" t="str">
        <f>VLOOKUP(H959, '쿼리1'!$A:$R, 17, 0)</f>
        <v>8도-호텔컬렉션)호만두-짬뽕왕교자1.05kg</v>
      </c>
      <c r="Q959" s="4">
        <f>VLOOKUP(H959, '쿼리1'!$A:$U, 20, 0)</f>
        <v>22222</v>
      </c>
      <c r="R959" s="2" t="s">
        <v>31</v>
      </c>
      <c r="S959" s="2" t="s">
        <v>31</v>
      </c>
      <c r="T959" s="2" t="s">
        <v>5397</v>
      </c>
      <c r="U959" s="2" t="s">
        <v>31</v>
      </c>
      <c r="V959" s="3">
        <v>45586</v>
      </c>
      <c r="W959" s="3">
        <v>45590</v>
      </c>
      <c r="X959" s="6" t="str">
        <f t="shared" si="847"/>
        <v>+4</v>
      </c>
      <c r="Y959" s="3">
        <v>45589</v>
      </c>
      <c r="Z959" s="3">
        <v>45589</v>
      </c>
      <c r="AA959" s="6">
        <f t="shared" si="843"/>
        <v>0</v>
      </c>
      <c r="AB959" s="3" t="s">
        <v>5388</v>
      </c>
      <c r="AC959" s="2" t="s">
        <v>5388</v>
      </c>
      <c r="AD959" s="6" t="str">
        <f>IFERROR(AC959-AB959, "X")</f>
        <v>X</v>
      </c>
      <c r="AE959" s="3">
        <v>45593</v>
      </c>
      <c r="AF959" s="3">
        <v>45594</v>
      </c>
      <c r="AG959" s="2" t="str">
        <f t="shared" si="849"/>
        <v>+1</v>
      </c>
      <c r="AH959" s="3">
        <v>45594</v>
      </c>
      <c r="AI959" s="3">
        <f t="shared" si="850"/>
        <v>45593</v>
      </c>
      <c r="AJ959" s="3"/>
      <c r="AK959" s="2">
        <f t="shared" si="794"/>
        <v>-1</v>
      </c>
      <c r="AL959" s="2" t="s">
        <v>5567</v>
      </c>
      <c r="AM959" s="2" t="str">
        <f t="shared" si="795"/>
        <v>생산완료(-1)</v>
      </c>
      <c r="AN959" s="9">
        <f t="shared" si="796"/>
        <v>45594</v>
      </c>
      <c r="AO959" s="9">
        <f t="shared" si="797"/>
        <v>45593</v>
      </c>
      <c r="AP959" s="9"/>
      <c r="AQ959" s="2">
        <f t="shared" si="838"/>
        <v>-1</v>
      </c>
      <c r="AR959" s="12">
        <f t="shared" si="798"/>
        <v>-1</v>
      </c>
      <c r="AS959" t="s">
        <v>5567</v>
      </c>
      <c r="AT959" t="str">
        <f t="shared" si="799"/>
        <v>생산완료(-1)</v>
      </c>
    </row>
    <row r="960" spans="2:46" x14ac:dyDescent="0.3">
      <c r="B960" s="2" t="s">
        <v>5522</v>
      </c>
      <c r="C960" s="7">
        <v>-12</v>
      </c>
      <c r="D960" s="2" t="s">
        <v>5426</v>
      </c>
      <c r="E960" s="2" t="s">
        <v>5429</v>
      </c>
      <c r="F960" s="2" t="s">
        <v>5455</v>
      </c>
      <c r="G960" s="2" t="s">
        <v>5456</v>
      </c>
      <c r="H960" s="2" t="s">
        <v>3727</v>
      </c>
      <c r="I960" s="2" t="str">
        <f t="shared" si="790"/>
        <v>20241017-1000169362-인쇄</v>
      </c>
      <c r="J960" s="2" t="str">
        <f t="shared" si="791"/>
        <v>20241017-1000169362-합지</v>
      </c>
      <c r="K960" s="2" t="str">
        <f t="shared" si="792"/>
        <v>20241017-1000169362-분단</v>
      </c>
      <c r="L960" s="2" t="str">
        <f t="shared" si="793"/>
        <v>20241017-1000169362-제대</v>
      </c>
      <c r="M960" s="2" t="str">
        <f>VLOOKUP(H960, '쿼리1'!$A:$R, 17, 0)</f>
        <v>7도-청년정과-피칸정과100g</v>
      </c>
      <c r="N960" s="2" t="str">
        <f>VLOOKUP(H960, '쿼리1'!$A:$P, 15, 0)</f>
        <v>은박(무광)120</v>
      </c>
      <c r="O960" s="2">
        <v>1000169362</v>
      </c>
      <c r="P960" s="2" t="str">
        <f>VLOOKUP(H960, '쿼리1'!$A:$R, 17, 0)</f>
        <v>7도-청년정과-피칸정과100g</v>
      </c>
      <c r="Q960" s="4">
        <f>VLOOKUP(H960, '쿼리1'!$A:$U, 20, 0)</f>
        <v>17692</v>
      </c>
      <c r="R960" s="2" t="s">
        <v>31</v>
      </c>
      <c r="S960" s="2" t="s">
        <v>31</v>
      </c>
      <c r="T960" s="2" t="s">
        <v>31</v>
      </c>
      <c r="U960" s="2" t="s">
        <v>31</v>
      </c>
      <c r="V960" s="3">
        <v>45588</v>
      </c>
      <c r="W960" s="3">
        <v>45603</v>
      </c>
      <c r="X960" s="6" t="str">
        <f t="shared" si="847"/>
        <v>+15</v>
      </c>
      <c r="Y960" s="3">
        <v>45593</v>
      </c>
      <c r="Z960" s="3">
        <v>45607</v>
      </c>
      <c r="AA960" s="6" t="str">
        <f t="shared" si="843"/>
        <v>+14</v>
      </c>
      <c r="AB960" s="3">
        <v>45594</v>
      </c>
      <c r="AC960" s="3">
        <v>45607</v>
      </c>
      <c r="AD960" s="6" t="str">
        <f>IFERROR(IF(AC960-AB960&gt;0, "+" &amp; (AC960-AB960), AC960-AB960), "X")</f>
        <v>+13</v>
      </c>
      <c r="AE960" s="3">
        <v>45596</v>
      </c>
      <c r="AF960" s="3">
        <v>45608</v>
      </c>
      <c r="AG960" s="2" t="str">
        <f t="shared" si="849"/>
        <v>+12</v>
      </c>
      <c r="AH960" s="3">
        <v>45608</v>
      </c>
      <c r="AI960" s="3">
        <f t="shared" si="850"/>
        <v>45596</v>
      </c>
      <c r="AJ960" s="3"/>
      <c r="AK960" s="2">
        <f t="shared" si="794"/>
        <v>-12</v>
      </c>
      <c r="AL960" s="2" t="s">
        <v>5567</v>
      </c>
      <c r="AM960" s="2" t="str">
        <f t="shared" si="795"/>
        <v>생산완료(-12)</v>
      </c>
      <c r="AN960" s="9">
        <f t="shared" si="796"/>
        <v>45608</v>
      </c>
      <c r="AO960" s="9">
        <f t="shared" si="797"/>
        <v>45596</v>
      </c>
      <c r="AP960" s="9"/>
      <c r="AQ960" s="2">
        <f t="shared" si="838"/>
        <v>-12</v>
      </c>
      <c r="AR960" s="12">
        <f t="shared" si="798"/>
        <v>-12</v>
      </c>
      <c r="AS960" t="s">
        <v>5567</v>
      </c>
      <c r="AT960" t="str">
        <f t="shared" si="799"/>
        <v>생산완료(-12)</v>
      </c>
    </row>
    <row r="961" spans="2:46" x14ac:dyDescent="0.3">
      <c r="B961" s="2" t="s">
        <v>5432</v>
      </c>
      <c r="C961" s="7">
        <v>6</v>
      </c>
      <c r="D961" s="2" t="s">
        <v>5416</v>
      </c>
      <c r="E961" s="2" t="s">
        <v>5406</v>
      </c>
      <c r="F961" s="2"/>
      <c r="G961" s="2" t="s">
        <v>5407</v>
      </c>
      <c r="H961" s="2" t="s">
        <v>4034</v>
      </c>
      <c r="I961" s="2" t="str">
        <f t="shared" si="790"/>
        <v>20241017-1000169370-인쇄</v>
      </c>
      <c r="J961" s="2" t="str">
        <f t="shared" si="791"/>
        <v>20241017-1000169370-합지</v>
      </c>
      <c r="K961" s="2" t="str">
        <f t="shared" si="792"/>
        <v>20241017-1000169370-분단</v>
      </c>
      <c r="L961" s="2" t="str">
        <f t="shared" si="793"/>
        <v>20241017-1000169370-제대</v>
      </c>
      <c r="M961" s="2" t="str">
        <f>VLOOKUP(H961, '쿼리1'!$A:$R, 17, 0)</f>
        <v>1도-무궁화꽃이피었습니다-무궁화김</v>
      </c>
      <c r="N961" s="2" t="str">
        <f>VLOOKUP(H961, '쿼리1'!$A:$P, 15, 0)</f>
        <v>오씨피피(투명)70</v>
      </c>
      <c r="O961" s="2">
        <v>1000169370</v>
      </c>
      <c r="P961" s="2" t="str">
        <f>VLOOKUP(H961, '쿼리1'!$A:$R, 17, 0)</f>
        <v>1도-무궁화꽃이피었습니다-무궁화김</v>
      </c>
      <c r="Q961" s="4">
        <f>VLOOKUP(H961, '쿼리1'!$A:$U, 20, 0)</f>
        <v>18750</v>
      </c>
      <c r="R961" s="2" t="s">
        <v>31</v>
      </c>
      <c r="S961" s="2" t="s">
        <v>31</v>
      </c>
      <c r="T961" s="2" t="s">
        <v>5397</v>
      </c>
      <c r="U961" s="2" t="s">
        <v>31</v>
      </c>
      <c r="V961" s="3">
        <v>45588</v>
      </c>
      <c r="W961" s="3">
        <v>45586</v>
      </c>
      <c r="X961" s="6">
        <f t="shared" si="847"/>
        <v>-2</v>
      </c>
      <c r="Y961" s="3">
        <v>45593</v>
      </c>
      <c r="Z961" s="3">
        <v>45588</v>
      </c>
      <c r="AA961" s="6">
        <f t="shared" si="843"/>
        <v>-5</v>
      </c>
      <c r="AB961" s="3" t="s">
        <v>5388</v>
      </c>
      <c r="AC961" s="2" t="s">
        <v>5388</v>
      </c>
      <c r="AD961" s="6" t="str">
        <f>IFERROR(AC961-AB961, "X")</f>
        <v>X</v>
      </c>
      <c r="AE961" s="3">
        <v>45595</v>
      </c>
      <c r="AF961" s="3">
        <v>45589</v>
      </c>
      <c r="AG961" s="2">
        <f t="shared" si="849"/>
        <v>-6</v>
      </c>
      <c r="AH961" s="3">
        <v>45589</v>
      </c>
      <c r="AI961" s="3">
        <f t="shared" si="850"/>
        <v>45595</v>
      </c>
      <c r="AJ961" s="3"/>
      <c r="AK961" s="2" t="str">
        <f t="shared" si="794"/>
        <v>+6</v>
      </c>
      <c r="AL961" s="2" t="s">
        <v>5567</v>
      </c>
      <c r="AM961" s="2" t="str">
        <f t="shared" si="795"/>
        <v>생산완료(+6)</v>
      </c>
      <c r="AN961" s="9">
        <f t="shared" si="796"/>
        <v>45646</v>
      </c>
      <c r="AO961" s="9">
        <f t="shared" si="797"/>
        <v>45652</v>
      </c>
      <c r="AP961" s="9"/>
      <c r="AQ961" s="2">
        <f t="shared" si="838"/>
        <v>6</v>
      </c>
      <c r="AR961" s="12" t="str">
        <f t="shared" si="798"/>
        <v>+6</v>
      </c>
      <c r="AS961" t="s">
        <v>5567</v>
      </c>
      <c r="AT961" t="str">
        <f t="shared" si="799"/>
        <v>생산완료(+6)</v>
      </c>
    </row>
    <row r="962" spans="2:46" x14ac:dyDescent="0.3">
      <c r="B962" s="2" t="s">
        <v>5412</v>
      </c>
      <c r="C962" s="7">
        <v>1</v>
      </c>
      <c r="D962" s="2" t="s">
        <v>5405</v>
      </c>
      <c r="E962" s="2" t="s">
        <v>5415</v>
      </c>
      <c r="F962" s="2" t="s">
        <v>5405</v>
      </c>
      <c r="G962" s="2"/>
      <c r="H962" s="2" t="s">
        <v>4941</v>
      </c>
      <c r="I962" s="2" t="str">
        <f t="shared" si="790"/>
        <v>20241017-1118P0239-인쇄</v>
      </c>
      <c r="J962" s="2" t="str">
        <f t="shared" si="791"/>
        <v>20241017-1118P0239-합지</v>
      </c>
      <c r="K962" s="2" t="str">
        <f t="shared" si="792"/>
        <v>20241017-1118P0239-분단</v>
      </c>
      <c r="L962" s="2" t="str">
        <f t="shared" si="793"/>
        <v>20241017-1118P0239-제대</v>
      </c>
      <c r="M962" s="2" t="str">
        <f>VLOOKUP(H962, '쿼리1'!$A:$R, 17, 0)</f>
        <v>3도-밀크앤허니)부드러운치즈스콘 85g(380kacl)-영문수정</v>
      </c>
      <c r="N962" s="2" t="str">
        <f>VLOOKUP(H962, '쿼리1'!$A:$P, 15, 0)</f>
        <v>오씨피피(투명)40=3도-밀크앤허니)부드러운치즈스콘 85g(380kacl)-영문수정</v>
      </c>
      <c r="O962" s="2" t="s">
        <v>5801</v>
      </c>
      <c r="P962" s="2" t="str">
        <f>VLOOKUP(H962, '쿼리1'!$A:$R, 17, 0)</f>
        <v>3도-밀크앤허니)부드러운치즈스콘 85g(380kacl)-영문수정</v>
      </c>
      <c r="Q962" s="4">
        <f>VLOOKUP(H962, '쿼리1'!$A:$U, 20, 0)</f>
        <v>16</v>
      </c>
      <c r="R962" s="2" t="s">
        <v>31</v>
      </c>
      <c r="S962" s="2" t="s">
        <v>31</v>
      </c>
      <c r="T962" s="2" t="s">
        <v>31</v>
      </c>
      <c r="U962" s="2" t="s">
        <v>5397</v>
      </c>
      <c r="V962" s="3">
        <v>45588</v>
      </c>
      <c r="W962" s="3">
        <v>45587</v>
      </c>
      <c r="X962" s="6">
        <f t="shared" si="847"/>
        <v>-1</v>
      </c>
      <c r="Y962" s="3">
        <v>45593</v>
      </c>
      <c r="Z962" s="3">
        <v>45590</v>
      </c>
      <c r="AA962" s="6">
        <f t="shared" si="843"/>
        <v>-3</v>
      </c>
      <c r="AB962" s="3">
        <v>45594</v>
      </c>
      <c r="AC962" s="3">
        <v>45593</v>
      </c>
      <c r="AD962" s="6">
        <f t="shared" ref="AD962:AD966" si="851">IFERROR(IF(AC962-AB962&gt;0, "+" &amp; (AC962-AB962), AC962-AB962), "X")</f>
        <v>-1</v>
      </c>
      <c r="AE962" s="2" t="s">
        <v>5388</v>
      </c>
      <c r="AF962" s="2" t="s">
        <v>5388</v>
      </c>
      <c r="AG962" s="2" t="str">
        <f>IFERROR(AF962-AE962, "X")</f>
        <v>X</v>
      </c>
      <c r="AH962" s="3">
        <v>45593</v>
      </c>
      <c r="AI962" s="3">
        <f t="shared" ref="AI962:AI966" si="852">AB962</f>
        <v>45594</v>
      </c>
      <c r="AJ962" s="3"/>
      <c r="AK962" s="2" t="str">
        <f t="shared" si="794"/>
        <v>+1</v>
      </c>
      <c r="AL962" s="2" t="s">
        <v>5567</v>
      </c>
      <c r="AM962" s="2" t="str">
        <f t="shared" si="795"/>
        <v>생산완료(+1)</v>
      </c>
      <c r="AN962" s="9">
        <f t="shared" si="796"/>
        <v>45593</v>
      </c>
      <c r="AO962" s="9">
        <f t="shared" si="797"/>
        <v>45594</v>
      </c>
      <c r="AP962" s="9"/>
      <c r="AQ962" s="2">
        <f t="shared" si="838"/>
        <v>1</v>
      </c>
      <c r="AR962" s="12" t="str">
        <f t="shared" si="798"/>
        <v>+1</v>
      </c>
      <c r="AS962" t="s">
        <v>5567</v>
      </c>
      <c r="AT962" t="str">
        <f t="shared" si="799"/>
        <v>생산완료(+1)</v>
      </c>
    </row>
    <row r="963" spans="2:46" x14ac:dyDescent="0.3">
      <c r="B963" s="2" t="s">
        <v>5412</v>
      </c>
      <c r="C963" s="7">
        <v>1</v>
      </c>
      <c r="D963" s="2" t="s">
        <v>5405</v>
      </c>
      <c r="E963" s="2" t="s">
        <v>5415</v>
      </c>
      <c r="F963" s="2" t="s">
        <v>5405</v>
      </c>
      <c r="G963" s="2"/>
      <c r="H963" s="2" t="s">
        <v>4727</v>
      </c>
      <c r="I963" s="2" t="str">
        <f t="shared" si="790"/>
        <v>20241017-1119P0132-인쇄</v>
      </c>
      <c r="J963" s="2" t="str">
        <f t="shared" si="791"/>
        <v>20241017-1119P0132-합지</v>
      </c>
      <c r="K963" s="2" t="str">
        <f t="shared" si="792"/>
        <v>20241017-1119P0132-분단</v>
      </c>
      <c r="L963" s="2" t="str">
        <f t="shared" si="793"/>
        <v>20241017-1119P0132-제대</v>
      </c>
      <c r="M963" s="2" t="str">
        <f>VLOOKUP(H963, '쿼리1'!$A:$R, 17, 0)</f>
        <v>3도-MH빅초코칩머핀 150g(640kacl)-두께/규격변경</v>
      </c>
      <c r="N963" s="2" t="str">
        <f>VLOOKUP(H963, '쿼리1'!$A:$P, 15, 0)</f>
        <v>오씨피피(투명)50</v>
      </c>
      <c r="O963" s="2" t="s">
        <v>5802</v>
      </c>
      <c r="P963" s="2" t="str">
        <f>VLOOKUP(H963, '쿼리1'!$A:$R, 17, 0)</f>
        <v>3도-MH빅초코칩머핀 150g(640kacl)-두께/규격변경</v>
      </c>
      <c r="Q963" s="4">
        <f>VLOOKUP(H963, '쿼리1'!$A:$U, 20, 0)</f>
        <v>16</v>
      </c>
      <c r="R963" s="2" t="s">
        <v>31</v>
      </c>
      <c r="S963" s="2" t="s">
        <v>31</v>
      </c>
      <c r="T963" s="2" t="s">
        <v>31</v>
      </c>
      <c r="U963" s="2" t="s">
        <v>5397</v>
      </c>
      <c r="V963" s="3">
        <v>45588</v>
      </c>
      <c r="W963" s="3">
        <v>45587</v>
      </c>
      <c r="X963" s="6">
        <f t="shared" si="847"/>
        <v>-1</v>
      </c>
      <c r="Y963" s="3">
        <v>45593</v>
      </c>
      <c r="Z963" s="3">
        <v>45590</v>
      </c>
      <c r="AA963" s="6">
        <f t="shared" si="843"/>
        <v>-3</v>
      </c>
      <c r="AB963" s="3">
        <v>45594</v>
      </c>
      <c r="AC963" s="3">
        <v>45593</v>
      </c>
      <c r="AD963" s="6">
        <f t="shared" si="851"/>
        <v>-1</v>
      </c>
      <c r="AE963" s="2" t="s">
        <v>5388</v>
      </c>
      <c r="AF963" s="2" t="s">
        <v>5388</v>
      </c>
      <c r="AG963" s="2" t="str">
        <f>IFERROR(AF963-AE963, "X")</f>
        <v>X</v>
      </c>
      <c r="AH963" s="3">
        <v>45593</v>
      </c>
      <c r="AI963" s="3">
        <f t="shared" si="852"/>
        <v>45594</v>
      </c>
      <c r="AJ963" s="3"/>
      <c r="AK963" s="2" t="str">
        <f t="shared" si="794"/>
        <v>+1</v>
      </c>
      <c r="AL963" s="2" t="s">
        <v>5567</v>
      </c>
      <c r="AM963" s="2" t="str">
        <f t="shared" si="795"/>
        <v>생산완료(+1)</v>
      </c>
      <c r="AN963" s="9">
        <f t="shared" si="796"/>
        <v>45593</v>
      </c>
      <c r="AO963" s="9">
        <f t="shared" si="797"/>
        <v>45594</v>
      </c>
      <c r="AP963" s="9"/>
      <c r="AQ963" s="2">
        <f t="shared" si="838"/>
        <v>1</v>
      </c>
      <c r="AR963" s="12" t="str">
        <f t="shared" si="798"/>
        <v>+1</v>
      </c>
      <c r="AS963" t="s">
        <v>5567</v>
      </c>
      <c r="AT963" t="str">
        <f t="shared" si="799"/>
        <v>생산완료(+1)</v>
      </c>
    </row>
    <row r="964" spans="2:46" x14ac:dyDescent="0.3">
      <c r="B964" s="2" t="s">
        <v>5412</v>
      </c>
      <c r="C964" s="7">
        <v>1</v>
      </c>
      <c r="D964" s="2" t="s">
        <v>5405</v>
      </c>
      <c r="E964" s="2" t="s">
        <v>5415</v>
      </c>
      <c r="F964" s="2" t="s">
        <v>5405</v>
      </c>
      <c r="G964" s="2"/>
      <c r="H964" s="2" t="s">
        <v>4665</v>
      </c>
      <c r="I964" s="2" t="str">
        <f t="shared" si="790"/>
        <v>20241017-1119P0160-인쇄</v>
      </c>
      <c r="J964" s="2" t="str">
        <f t="shared" si="791"/>
        <v>20241017-1119P0160-합지</v>
      </c>
      <c r="K964" s="2" t="str">
        <f t="shared" si="792"/>
        <v>20241017-1119P0160-분단</v>
      </c>
      <c r="L964" s="2" t="str">
        <f t="shared" si="793"/>
        <v>20241017-1119P0160-제대</v>
      </c>
      <c r="M964" s="2" t="str">
        <f>VLOOKUP(H964, '쿼리1'!$A:$R, 17, 0)</f>
        <v>3도-웰스토리)더부드러운 갈릭크로와상</v>
      </c>
      <c r="N964" s="2" t="str">
        <f>VLOOKUP(H964, '쿼리1'!$A:$P, 15, 0)</f>
        <v>오씨피피(투명)40</v>
      </c>
      <c r="O964" s="2" t="s">
        <v>5803</v>
      </c>
      <c r="P964" s="2" t="str">
        <f>VLOOKUP(H964, '쿼리1'!$A:$R, 17, 0)</f>
        <v>3도-웰스토리)더부드러운 갈릭크로와상</v>
      </c>
      <c r="Q964" s="4">
        <f>VLOOKUP(H964, '쿼리1'!$A:$U, 20, 0)</f>
        <v>16</v>
      </c>
      <c r="R964" s="2" t="s">
        <v>31</v>
      </c>
      <c r="S964" s="2" t="s">
        <v>31</v>
      </c>
      <c r="T964" s="2" t="s">
        <v>31</v>
      </c>
      <c r="U964" s="2" t="s">
        <v>5397</v>
      </c>
      <c r="V964" s="3">
        <v>45588</v>
      </c>
      <c r="W964" s="3">
        <v>45587</v>
      </c>
      <c r="X964" s="6">
        <f t="shared" si="847"/>
        <v>-1</v>
      </c>
      <c r="Y964" s="3">
        <v>45593</v>
      </c>
      <c r="Z964" s="3">
        <v>45590</v>
      </c>
      <c r="AA964" s="6">
        <f t="shared" si="843"/>
        <v>-3</v>
      </c>
      <c r="AB964" s="3">
        <v>45594</v>
      </c>
      <c r="AC964" s="3">
        <v>45593</v>
      </c>
      <c r="AD964" s="6">
        <f t="shared" si="851"/>
        <v>-1</v>
      </c>
      <c r="AE964" s="2" t="s">
        <v>5388</v>
      </c>
      <c r="AF964" s="2" t="s">
        <v>5388</v>
      </c>
      <c r="AG964" s="2" t="str">
        <f>IFERROR(AF964-AE964, "X")</f>
        <v>X</v>
      </c>
      <c r="AH964" s="3">
        <v>45593</v>
      </c>
      <c r="AI964" s="3">
        <f t="shared" si="852"/>
        <v>45594</v>
      </c>
      <c r="AJ964" s="3"/>
      <c r="AK964" s="2" t="str">
        <f t="shared" si="794"/>
        <v>+1</v>
      </c>
      <c r="AL964" s="2" t="s">
        <v>5567</v>
      </c>
      <c r="AM964" s="2" t="str">
        <f t="shared" si="795"/>
        <v>생산완료(+1)</v>
      </c>
      <c r="AN964" s="9">
        <f t="shared" si="796"/>
        <v>45593</v>
      </c>
      <c r="AO964" s="9">
        <f t="shared" si="797"/>
        <v>45658</v>
      </c>
      <c r="AP964" s="9"/>
      <c r="AQ964" s="2">
        <f t="shared" si="838"/>
        <v>65</v>
      </c>
      <c r="AR964" s="12" t="str">
        <f t="shared" si="798"/>
        <v>+65</v>
      </c>
      <c r="AS964" t="s">
        <v>5567</v>
      </c>
      <c r="AT964" t="str">
        <f t="shared" si="799"/>
        <v>생산완료(+65)</v>
      </c>
    </row>
    <row r="965" spans="2:46" x14ac:dyDescent="0.3">
      <c r="B965" s="2" t="s">
        <v>5412</v>
      </c>
      <c r="C965" s="7">
        <v>1</v>
      </c>
      <c r="D965" s="2" t="s">
        <v>5409</v>
      </c>
      <c r="E965" s="2" t="s">
        <v>5415</v>
      </c>
      <c r="F965" s="2" t="s">
        <v>5405</v>
      </c>
      <c r="G965" s="2"/>
      <c r="H965" s="2" t="s">
        <v>4742</v>
      </c>
      <c r="I965" s="2" t="str">
        <f t="shared" si="790"/>
        <v>20241017-1120P0015-인쇄</v>
      </c>
      <c r="J965" s="2" t="str">
        <f t="shared" si="791"/>
        <v>20241017-1120P0015-합지</v>
      </c>
      <c r="K965" s="2" t="str">
        <f t="shared" si="792"/>
        <v>20241017-1120P0015-분단</v>
      </c>
      <c r="L965" s="2" t="str">
        <f t="shared" si="793"/>
        <v>20241017-1120P0015-제대</v>
      </c>
      <c r="M965" s="2" t="str">
        <f>VLOOKUP(H965, '쿼리1'!$A:$R, 17, 0)</f>
        <v>2도-SB 다크초콜릿청크쿠키20g(110kcal)</v>
      </c>
      <c r="N965" s="2" t="str">
        <f>VLOOKUP(H965, '쿼리1'!$A:$P, 15, 0)</f>
        <v>오씨피피(무광)60</v>
      </c>
      <c r="O965" s="2" t="s">
        <v>5804</v>
      </c>
      <c r="P965" s="2" t="str">
        <f>VLOOKUP(H965, '쿼리1'!$A:$R, 17, 0)</f>
        <v>2도-SB 다크초콜릿청크쿠키20g(110kcal)</v>
      </c>
      <c r="Q965" s="4">
        <f>VLOOKUP(H965, '쿼리1'!$A:$U, 20, 0)</f>
        <v>16</v>
      </c>
      <c r="R965" s="2" t="s">
        <v>31</v>
      </c>
      <c r="S965" s="2" t="s">
        <v>31</v>
      </c>
      <c r="T965" s="2" t="s">
        <v>31</v>
      </c>
      <c r="U965" s="2" t="s">
        <v>5397</v>
      </c>
      <c r="V965" s="3">
        <v>45588</v>
      </c>
      <c r="W965" s="3">
        <v>45588</v>
      </c>
      <c r="X965" s="6">
        <f t="shared" si="847"/>
        <v>0</v>
      </c>
      <c r="Y965" s="3">
        <v>45593</v>
      </c>
      <c r="Z965" s="3">
        <v>45590</v>
      </c>
      <c r="AA965" s="6">
        <f t="shared" si="843"/>
        <v>-3</v>
      </c>
      <c r="AB965" s="3">
        <v>45594</v>
      </c>
      <c r="AC965" s="3">
        <v>45593</v>
      </c>
      <c r="AD965" s="6">
        <f t="shared" si="851"/>
        <v>-1</v>
      </c>
      <c r="AE965" s="2" t="s">
        <v>5388</v>
      </c>
      <c r="AF965" s="2" t="s">
        <v>5388</v>
      </c>
      <c r="AG965" s="2" t="str">
        <f>IFERROR(AF965-AE965, "X")</f>
        <v>X</v>
      </c>
      <c r="AH965" s="3">
        <v>45593</v>
      </c>
      <c r="AI965" s="3">
        <f t="shared" si="852"/>
        <v>45594</v>
      </c>
      <c r="AJ965" s="3"/>
      <c r="AK965" s="2" t="str">
        <f t="shared" si="794"/>
        <v>+1</v>
      </c>
      <c r="AL965" s="2" t="s">
        <v>5567</v>
      </c>
      <c r="AM965" s="2" t="str">
        <f t="shared" si="795"/>
        <v>생산완료(+1)</v>
      </c>
      <c r="AN965" s="9">
        <f t="shared" si="796"/>
        <v>45614</v>
      </c>
      <c r="AO965" s="9">
        <f t="shared" si="797"/>
        <v>45658</v>
      </c>
      <c r="AP965" s="9"/>
      <c r="AQ965" s="2">
        <f t="shared" si="838"/>
        <v>44</v>
      </c>
      <c r="AR965" s="12" t="str">
        <f t="shared" si="798"/>
        <v>+44</v>
      </c>
      <c r="AS965" t="s">
        <v>5567</v>
      </c>
      <c r="AT965" t="str">
        <f t="shared" si="799"/>
        <v>생산완료(+44)</v>
      </c>
    </row>
    <row r="966" spans="2:46" x14ac:dyDescent="0.3">
      <c r="B966" s="2" t="s">
        <v>5412</v>
      </c>
      <c r="C966" s="7">
        <v>1</v>
      </c>
      <c r="D966" s="2" t="s">
        <v>5409</v>
      </c>
      <c r="E966" s="2" t="s">
        <v>5415</v>
      </c>
      <c r="F966" s="2" t="s">
        <v>5405</v>
      </c>
      <c r="G966" s="2"/>
      <c r="H966" s="2" t="s">
        <v>4719</v>
      </c>
      <c r="I966" s="2" t="str">
        <f t="shared" ref="I966:I1029" si="853">_xlfn.CONCAT(H966, "-", "인쇄")</f>
        <v>20241017-1120P0016-인쇄</v>
      </c>
      <c r="J966" s="2" t="str">
        <f t="shared" ref="J966:J1029" si="854">_xlfn.CONCAT(H966, "-", "합지")</f>
        <v>20241017-1120P0016-합지</v>
      </c>
      <c r="K966" s="2" t="str">
        <f t="shared" ref="K966:K1029" si="855">_xlfn.CONCAT(H966, "-", "분단")</f>
        <v>20241017-1120P0016-분단</v>
      </c>
      <c r="L966" s="2" t="str">
        <f t="shared" ref="L966:L1029" si="856">_xlfn.CONCAT(H966, "-", "제대")</f>
        <v>20241017-1120P0016-제대</v>
      </c>
      <c r="M966" s="2" t="str">
        <f>VLOOKUP(H966, '쿼리1'!$A:$R, 17, 0)</f>
        <v>2도-SB 화이트초콜릿청크쿠키20g(102kcal)</v>
      </c>
      <c r="N966" s="2" t="str">
        <f>VLOOKUP(H966, '쿼리1'!$A:$P, 15, 0)</f>
        <v>오씨피피(무광)60</v>
      </c>
      <c r="O966" s="2" t="s">
        <v>5805</v>
      </c>
      <c r="P966" s="2" t="str">
        <f>VLOOKUP(H966, '쿼리1'!$A:$R, 17, 0)</f>
        <v>2도-SB 화이트초콜릿청크쿠키20g(102kcal)</v>
      </c>
      <c r="Q966" s="4">
        <f>VLOOKUP(H966, '쿼리1'!$A:$U, 20, 0)</f>
        <v>32</v>
      </c>
      <c r="R966" s="2" t="s">
        <v>31</v>
      </c>
      <c r="S966" s="2" t="s">
        <v>31</v>
      </c>
      <c r="T966" s="2" t="s">
        <v>31</v>
      </c>
      <c r="U966" s="2" t="s">
        <v>5397</v>
      </c>
      <c r="V966" s="3">
        <v>45588</v>
      </c>
      <c r="W966" s="3">
        <v>45588</v>
      </c>
      <c r="X966" s="6">
        <f t="shared" si="847"/>
        <v>0</v>
      </c>
      <c r="Y966" s="3">
        <v>45593</v>
      </c>
      <c r="Z966" s="3">
        <v>45590</v>
      </c>
      <c r="AA966" s="6">
        <f t="shared" si="843"/>
        <v>-3</v>
      </c>
      <c r="AB966" s="3">
        <v>45594</v>
      </c>
      <c r="AC966" s="3">
        <v>45593</v>
      </c>
      <c r="AD966" s="6">
        <f t="shared" si="851"/>
        <v>-1</v>
      </c>
      <c r="AE966" s="2" t="s">
        <v>5388</v>
      </c>
      <c r="AF966" s="2" t="s">
        <v>5388</v>
      </c>
      <c r="AG966" s="2" t="str">
        <f>IFERROR(AF966-AE966, "X")</f>
        <v>X</v>
      </c>
      <c r="AH966" s="3">
        <v>45593</v>
      </c>
      <c r="AI966" s="3">
        <f t="shared" si="852"/>
        <v>45594</v>
      </c>
      <c r="AJ966" s="3"/>
      <c r="AK966" s="2" t="str">
        <f t="shared" ref="AK966:AK1029" si="857">IF(C966&gt;0, "+"&amp;C966, C966)</f>
        <v>+1</v>
      </c>
      <c r="AL966" s="2" t="s">
        <v>5567</v>
      </c>
      <c r="AM966" s="2" t="str">
        <f t="shared" si="795"/>
        <v>생산완료(+1)</v>
      </c>
      <c r="AN966" s="9">
        <f t="shared" si="796"/>
        <v>45614</v>
      </c>
      <c r="AO966" s="9">
        <f t="shared" si="797"/>
        <v>45658</v>
      </c>
      <c r="AP966" s="9"/>
      <c r="AQ966" s="2">
        <f t="shared" si="838"/>
        <v>44</v>
      </c>
      <c r="AR966" s="12" t="str">
        <f t="shared" si="798"/>
        <v>+44</v>
      </c>
      <c r="AS966" t="s">
        <v>5567</v>
      </c>
      <c r="AT966" t="str">
        <f t="shared" si="799"/>
        <v>생산완료(+44)</v>
      </c>
    </row>
    <row r="967" spans="2:46" x14ac:dyDescent="0.3">
      <c r="B967" s="2" t="s">
        <v>5416</v>
      </c>
      <c r="C967" s="7">
        <v>-2</v>
      </c>
      <c r="D967" s="2"/>
      <c r="E967" s="2" t="s">
        <v>5424</v>
      </c>
      <c r="F967" s="2"/>
      <c r="G967" s="2" t="s">
        <v>5424</v>
      </c>
      <c r="H967" s="2" t="s">
        <v>3337</v>
      </c>
      <c r="I967" s="2" t="str">
        <f t="shared" si="853"/>
        <v>20241017-1216N0007-인쇄</v>
      </c>
      <c r="J967" s="2" t="str">
        <f t="shared" si="854"/>
        <v>20241017-1216N0007-합지</v>
      </c>
      <c r="K967" s="2" t="str">
        <f t="shared" si="855"/>
        <v>20241017-1216N0007-분단</v>
      </c>
      <c r="L967" s="2" t="str">
        <f t="shared" si="856"/>
        <v>20241017-1216N0007-제대</v>
      </c>
      <c r="M967" s="2" t="str">
        <f>VLOOKUP(H967, '쿼리1'!$A:$R, 17, 0)</f>
        <v>무지</v>
      </c>
      <c r="N967" s="2" t="str">
        <f>VLOOKUP(H967, '쿼리1'!$A:$P, 15, 0)</f>
        <v>나이론70</v>
      </c>
      <c r="O967" s="2" t="s">
        <v>5806</v>
      </c>
      <c r="P967" s="2" t="str">
        <f>VLOOKUP(H967, '쿼리1'!$A:$R, 17, 0)</f>
        <v>무지</v>
      </c>
      <c r="Q967" s="4">
        <f>VLOOKUP(H967, '쿼리1'!$A:$U, 20, 0)</f>
        <v>33333</v>
      </c>
      <c r="R967" s="2" t="s">
        <v>5397</v>
      </c>
      <c r="S967" s="2" t="s">
        <v>31</v>
      </c>
      <c r="T967" s="2" t="s">
        <v>5397</v>
      </c>
      <c r="U967" s="2" t="s">
        <v>31</v>
      </c>
      <c r="V967" s="2" t="s">
        <v>5388</v>
      </c>
      <c r="W967" s="3" t="s">
        <v>5388</v>
      </c>
      <c r="X967" s="6" t="str">
        <f>IFERROR(W967-V967, "X")</f>
        <v>X</v>
      </c>
      <c r="Y967" s="3">
        <v>45593</v>
      </c>
      <c r="Z967" s="3">
        <v>45595</v>
      </c>
      <c r="AA967" s="6" t="str">
        <f t="shared" si="843"/>
        <v>+2</v>
      </c>
      <c r="AB967" s="3" t="s">
        <v>5388</v>
      </c>
      <c r="AC967" s="2" t="s">
        <v>5388</v>
      </c>
      <c r="AD967" s="6" t="str">
        <f t="shared" ref="AD967:AD972" si="858">IFERROR(AC967-AB967, "X")</f>
        <v>X</v>
      </c>
      <c r="AE967" s="3">
        <v>45595</v>
      </c>
      <c r="AF967" s="3">
        <v>45597</v>
      </c>
      <c r="AG967" s="2" t="str">
        <f t="shared" ref="AG967:AG973" si="859">IFERROR(IF(AF967-AE967&gt;0, "+" &amp; (AF967-AE967), AF967-AE967), "X")</f>
        <v>+2</v>
      </c>
      <c r="AH967" s="3">
        <v>45597</v>
      </c>
      <c r="AI967" s="3">
        <f t="shared" ref="AI967:AI973" si="860">AE967</f>
        <v>45595</v>
      </c>
      <c r="AJ967" s="3"/>
      <c r="AK967" s="2">
        <f t="shared" si="857"/>
        <v>-2</v>
      </c>
      <c r="AL967" s="2" t="s">
        <v>5567</v>
      </c>
      <c r="AM967" s="2" t="str">
        <f t="shared" ref="AM967:AM1030" si="861">_xlfn.CONCAT(AL967, "(", AK967, ")")</f>
        <v>생산완료(-2)</v>
      </c>
      <c r="AN967" s="9">
        <f t="shared" ref="AN967:AN1030" si="862">_xlfn.MAXIFS($AH$6:$AH$2358, $O$6:$O$2358, O967)</f>
        <v>45597</v>
      </c>
      <c r="AO967" s="9">
        <f t="shared" ref="AO967:AO1030" si="863">_xlfn.MAXIFS($AI$6:$AI$2358, $O$6:$O$2358, O967)</f>
        <v>45595</v>
      </c>
      <c r="AP967" s="9"/>
      <c r="AQ967" s="2">
        <f t="shared" si="838"/>
        <v>-2</v>
      </c>
      <c r="AR967" s="12">
        <f t="shared" ref="AR967:AR1030" si="864">IF(AQ967&gt;0, "+"&amp;AQ967, AQ967)</f>
        <v>-2</v>
      </c>
      <c r="AS967" t="s">
        <v>5567</v>
      </c>
      <c r="AT967" t="str">
        <f t="shared" ref="AT967:AT1030" si="865">_xlfn.CONCAT(AS967, "(", AR967, ")")</f>
        <v>생산완료(-2)</v>
      </c>
    </row>
    <row r="968" spans="2:46" x14ac:dyDescent="0.3">
      <c r="B968" s="2" t="s">
        <v>5407</v>
      </c>
      <c r="C968" s="7">
        <v>-6</v>
      </c>
      <c r="D968" s="2"/>
      <c r="E968" s="2" t="s">
        <v>5407</v>
      </c>
      <c r="F968" s="2"/>
      <c r="G968" s="2" t="s">
        <v>5432</v>
      </c>
      <c r="H968" s="2" t="s">
        <v>4924</v>
      </c>
      <c r="I968" s="2" t="str">
        <f t="shared" si="853"/>
        <v>20241017-1220N0066-인쇄</v>
      </c>
      <c r="J968" s="2" t="str">
        <f t="shared" si="854"/>
        <v>20241017-1220N0066-합지</v>
      </c>
      <c r="K968" s="2" t="str">
        <f t="shared" si="855"/>
        <v>20241017-1220N0066-분단</v>
      </c>
      <c r="L968" s="2" t="str">
        <f t="shared" si="856"/>
        <v>20241017-1220N0066-제대</v>
      </c>
      <c r="M968" s="2" t="str">
        <f>VLOOKUP(H968, '쿼리1'!$A:$R, 17, 0)</f>
        <v>무지</v>
      </c>
      <c r="N968" s="2" t="str">
        <f>VLOOKUP(H968, '쿼리1'!$A:$P, 15, 0)</f>
        <v>나이론60</v>
      </c>
      <c r="O968" s="2" t="s">
        <v>5807</v>
      </c>
      <c r="P968" s="2" t="str">
        <f>VLOOKUP(H968, '쿼리1'!$A:$R, 17, 0)</f>
        <v>무지</v>
      </c>
      <c r="Q968" s="4">
        <f>VLOOKUP(H968, '쿼리1'!$A:$U, 20, 0)</f>
        <v>9230</v>
      </c>
      <c r="R968" s="2" t="s">
        <v>5397</v>
      </c>
      <c r="S968" s="2" t="s">
        <v>31</v>
      </c>
      <c r="T968" s="2" t="s">
        <v>5397</v>
      </c>
      <c r="U968" s="2" t="s">
        <v>31</v>
      </c>
      <c r="V968" s="2" t="s">
        <v>5388</v>
      </c>
      <c r="W968" s="3" t="s">
        <v>5388</v>
      </c>
      <c r="X968" s="6" t="str">
        <f>IFERROR(W968-V968, "X")</f>
        <v>X</v>
      </c>
      <c r="Y968" s="3">
        <v>45593</v>
      </c>
      <c r="Z968" s="3">
        <v>45587</v>
      </c>
      <c r="AA968" s="6">
        <f t="shared" si="843"/>
        <v>-6</v>
      </c>
      <c r="AB968" s="3" t="s">
        <v>5388</v>
      </c>
      <c r="AC968" s="2" t="s">
        <v>5388</v>
      </c>
      <c r="AD968" s="6" t="str">
        <f t="shared" si="858"/>
        <v>X</v>
      </c>
      <c r="AE968" s="3">
        <v>45595</v>
      </c>
      <c r="AF968" s="3">
        <v>45601</v>
      </c>
      <c r="AG968" s="2" t="str">
        <f t="shared" si="859"/>
        <v>+6</v>
      </c>
      <c r="AH968" s="3">
        <v>45601</v>
      </c>
      <c r="AI968" s="3">
        <f t="shared" si="860"/>
        <v>45595</v>
      </c>
      <c r="AJ968" s="3"/>
      <c r="AK968" s="2">
        <f t="shared" si="857"/>
        <v>-6</v>
      </c>
      <c r="AL968" s="2" t="s">
        <v>5567</v>
      </c>
      <c r="AM968" s="2" t="str">
        <f t="shared" si="861"/>
        <v>생산완료(-6)</v>
      </c>
      <c r="AN968" s="9">
        <f t="shared" si="862"/>
        <v>45601</v>
      </c>
      <c r="AO968" s="9">
        <f t="shared" si="863"/>
        <v>45595</v>
      </c>
      <c r="AP968" s="9"/>
      <c r="AQ968" s="2">
        <f t="shared" si="838"/>
        <v>-6</v>
      </c>
      <c r="AR968" s="12">
        <f t="shared" si="864"/>
        <v>-6</v>
      </c>
      <c r="AS968" t="s">
        <v>5567</v>
      </c>
      <c r="AT968" t="str">
        <f t="shared" si="865"/>
        <v>생산완료(-6)</v>
      </c>
    </row>
    <row r="969" spans="2:46" x14ac:dyDescent="0.3">
      <c r="B969" s="2" t="s">
        <v>5424</v>
      </c>
      <c r="C969" s="7">
        <v>2</v>
      </c>
      <c r="D969" s="2" t="s">
        <v>5409</v>
      </c>
      <c r="E969" s="2" t="s">
        <v>5418</v>
      </c>
      <c r="F969" s="2"/>
      <c r="G969" s="2" t="s">
        <v>5416</v>
      </c>
      <c r="H969" s="2" t="s">
        <v>3528</v>
      </c>
      <c r="I969" s="2" t="str">
        <f t="shared" si="853"/>
        <v>20241017-1220P0169-인쇄</v>
      </c>
      <c r="J969" s="2" t="str">
        <f t="shared" si="854"/>
        <v>20241017-1220P0169-합지</v>
      </c>
      <c r="K969" s="2" t="str">
        <f t="shared" si="855"/>
        <v>20241017-1220P0169-분단</v>
      </c>
      <c r="L969" s="2" t="str">
        <f t="shared" si="856"/>
        <v>20241017-1220P0169-제대</v>
      </c>
      <c r="M969" s="2" t="str">
        <f>VLOOKUP(H969, '쿼리1'!$A:$R, 17, 0)</f>
        <v>2도-SEAFOOD FROM NORWAY(씨푸드프럼노르웨이)</v>
      </c>
      <c r="N969" s="2" t="str">
        <f>VLOOKUP(H969, '쿼리1'!$A:$P, 15, 0)</f>
        <v>나이론70</v>
      </c>
      <c r="O969" s="2" t="s">
        <v>5808</v>
      </c>
      <c r="P969" s="2" t="str">
        <f>VLOOKUP(H969, '쿼리1'!$A:$R, 17, 0)</f>
        <v>2도-SEAFOOD FROM NORWAY(씨푸드프럼노르웨이)</v>
      </c>
      <c r="Q969" s="4">
        <f>VLOOKUP(H969, '쿼리1'!$A:$U, 20, 0)</f>
        <v>8571</v>
      </c>
      <c r="R969" s="2" t="s">
        <v>31</v>
      </c>
      <c r="S969" s="2" t="s">
        <v>31</v>
      </c>
      <c r="T969" s="2" t="s">
        <v>5397</v>
      </c>
      <c r="U969" s="2" t="s">
        <v>31</v>
      </c>
      <c r="V969" s="3">
        <v>45588</v>
      </c>
      <c r="W969" s="3">
        <v>45588</v>
      </c>
      <c r="X969" s="6">
        <f>IFERROR(IF(W969-V969&gt;0, "+" &amp; (W969-V969), W969-V969), "X")</f>
        <v>0</v>
      </c>
      <c r="Y969" s="3">
        <v>45593</v>
      </c>
      <c r="Z969" s="3">
        <v>45589</v>
      </c>
      <c r="AA969" s="6">
        <f t="shared" si="843"/>
        <v>-4</v>
      </c>
      <c r="AB969" s="3" t="s">
        <v>5388</v>
      </c>
      <c r="AC969" s="2" t="s">
        <v>5388</v>
      </c>
      <c r="AD969" s="6" t="str">
        <f t="shared" si="858"/>
        <v>X</v>
      </c>
      <c r="AE969" s="3">
        <v>45595</v>
      </c>
      <c r="AF969" s="3">
        <v>45593</v>
      </c>
      <c r="AG969" s="2">
        <f t="shared" si="859"/>
        <v>-2</v>
      </c>
      <c r="AH969" s="3">
        <v>45593</v>
      </c>
      <c r="AI969" s="3">
        <f t="shared" si="860"/>
        <v>45595</v>
      </c>
      <c r="AJ969" s="3"/>
      <c r="AK969" s="2" t="str">
        <f t="shared" si="857"/>
        <v>+2</v>
      </c>
      <c r="AL969" s="2" t="s">
        <v>5567</v>
      </c>
      <c r="AM969" s="2" t="str">
        <f t="shared" si="861"/>
        <v>생산완료(+2)</v>
      </c>
      <c r="AN969" s="9">
        <f t="shared" si="862"/>
        <v>45635</v>
      </c>
      <c r="AO969" s="9">
        <f t="shared" si="863"/>
        <v>45632</v>
      </c>
      <c r="AP969" s="9"/>
      <c r="AQ969" s="2">
        <f t="shared" si="838"/>
        <v>-3</v>
      </c>
      <c r="AR969" s="12">
        <f t="shared" si="864"/>
        <v>-3</v>
      </c>
      <c r="AS969" t="s">
        <v>5567</v>
      </c>
      <c r="AT969" t="str">
        <f t="shared" si="865"/>
        <v>생산완료(-3)</v>
      </c>
    </row>
    <row r="970" spans="2:46" x14ac:dyDescent="0.3">
      <c r="B970" s="2" t="s">
        <v>5409</v>
      </c>
      <c r="C970" s="7">
        <v>0</v>
      </c>
      <c r="D970" s="2"/>
      <c r="E970" s="2" t="s">
        <v>5424</v>
      </c>
      <c r="F970" s="2"/>
      <c r="G970" s="2" t="s">
        <v>5416</v>
      </c>
      <c r="H970" s="2" t="s">
        <v>1653</v>
      </c>
      <c r="I970" s="2" t="str">
        <f t="shared" si="853"/>
        <v>20241017-130441-인쇄</v>
      </c>
      <c r="J970" s="2" t="str">
        <f t="shared" si="854"/>
        <v>20241017-130441-합지</v>
      </c>
      <c r="K970" s="2" t="str">
        <f t="shared" si="855"/>
        <v>20241017-130441-분단</v>
      </c>
      <c r="L970" s="2" t="str">
        <f t="shared" si="856"/>
        <v>20241017-130441-제대</v>
      </c>
      <c r="M970" s="2" t="str">
        <f>VLOOKUP(H970, '쿼리1'!$A:$R, 17, 0)</f>
        <v>무지</v>
      </c>
      <c r="N970" s="2" t="str">
        <f>VLOOKUP(H970, '쿼리1'!$A:$P, 15, 0)</f>
        <v>나이론70</v>
      </c>
      <c r="O970" s="2">
        <v>130441</v>
      </c>
      <c r="P970" s="2" t="str">
        <f>VLOOKUP(H970, '쿼리1'!$A:$R, 17, 0)</f>
        <v>무지</v>
      </c>
      <c r="Q970" s="4">
        <f>VLOOKUP(H970, '쿼리1'!$A:$U, 20, 0)</f>
        <v>8571</v>
      </c>
      <c r="R970" s="2" t="s">
        <v>5397</v>
      </c>
      <c r="S970" s="2" t="s">
        <v>31</v>
      </c>
      <c r="T970" s="2" t="s">
        <v>5397</v>
      </c>
      <c r="U970" s="2" t="s">
        <v>31</v>
      </c>
      <c r="V970" s="2" t="s">
        <v>5388</v>
      </c>
      <c r="W970" s="3" t="s">
        <v>5388</v>
      </c>
      <c r="X970" s="6" t="str">
        <f>IFERROR(W970-V970, "X")</f>
        <v>X</v>
      </c>
      <c r="Y970" s="3">
        <v>45593</v>
      </c>
      <c r="Z970" s="3">
        <v>45595</v>
      </c>
      <c r="AA970" s="6" t="str">
        <f t="shared" si="843"/>
        <v>+2</v>
      </c>
      <c r="AB970" s="3" t="s">
        <v>5388</v>
      </c>
      <c r="AC970" s="2" t="s">
        <v>5388</v>
      </c>
      <c r="AD970" s="6" t="str">
        <f t="shared" si="858"/>
        <v>X</v>
      </c>
      <c r="AE970" s="3">
        <v>45595</v>
      </c>
      <c r="AF970" s="3">
        <v>45593</v>
      </c>
      <c r="AG970" s="2">
        <f t="shared" si="859"/>
        <v>-2</v>
      </c>
      <c r="AH970" s="3">
        <v>45595</v>
      </c>
      <c r="AI970" s="3">
        <f t="shared" si="860"/>
        <v>45595</v>
      </c>
      <c r="AJ970" s="3"/>
      <c r="AK970" s="2">
        <f t="shared" si="857"/>
        <v>0</v>
      </c>
      <c r="AL970" s="2" t="s">
        <v>5567</v>
      </c>
      <c r="AM970" s="2" t="str">
        <f t="shared" si="861"/>
        <v>생산완료(0)</v>
      </c>
      <c r="AN970" s="9">
        <f t="shared" si="862"/>
        <v>45643</v>
      </c>
      <c r="AO970" s="9">
        <f t="shared" si="863"/>
        <v>45649</v>
      </c>
      <c r="AP970" s="9"/>
      <c r="AQ970" s="2">
        <f t="shared" si="838"/>
        <v>6</v>
      </c>
      <c r="AR970" s="12" t="str">
        <f t="shared" si="864"/>
        <v>+6</v>
      </c>
      <c r="AS970" t="s">
        <v>5567</v>
      </c>
      <c r="AT970" t="str">
        <f t="shared" si="865"/>
        <v>생산완료(+6)</v>
      </c>
    </row>
    <row r="971" spans="2:46" x14ac:dyDescent="0.3">
      <c r="B971" s="2" t="s">
        <v>5409</v>
      </c>
      <c r="C971" s="7">
        <v>0</v>
      </c>
      <c r="D971" s="2" t="s">
        <v>5421</v>
      </c>
      <c r="E971" s="2"/>
      <c r="F971" s="2"/>
      <c r="G971" s="2" t="s">
        <v>5409</v>
      </c>
      <c r="H971" s="2" t="s">
        <v>640</v>
      </c>
      <c r="I971" s="2" t="str">
        <f t="shared" si="853"/>
        <v>20241017-2000151241-인쇄</v>
      </c>
      <c r="J971" s="2" t="str">
        <f t="shared" si="854"/>
        <v>20241017-2000151241-합지</v>
      </c>
      <c r="K971" s="2" t="str">
        <f t="shared" si="855"/>
        <v>20241017-2000151241-분단</v>
      </c>
      <c r="L971" s="2" t="str">
        <f t="shared" si="856"/>
        <v>20241017-2000151241-제대</v>
      </c>
      <c r="M971" s="2" t="str">
        <f>VLOOKUP(H971, '쿼리1'!$A:$R, 17, 0)</f>
        <v>1도-SB)이커머스롤케익싸게지(분리배출)</v>
      </c>
      <c r="N971" s="2" t="str">
        <f>VLOOKUP(H971, '쿼리1'!$A:$P, 15, 0)</f>
        <v>OPP(투명)40=1도-SB)이커머스롤케익싸게지(분리배출)</v>
      </c>
      <c r="O971" s="2">
        <v>2000151241</v>
      </c>
      <c r="P971" s="2" t="str">
        <f>VLOOKUP(H971, '쿼리1'!$A:$R, 17, 0)</f>
        <v>1도-SB)이커머스롤케익싸게지(분리배출)</v>
      </c>
      <c r="Q971" s="4">
        <f>VLOOKUP(H971, '쿼리1'!$A:$U, 20, 0)</f>
        <v>200000</v>
      </c>
      <c r="R971" s="2" t="s">
        <v>31</v>
      </c>
      <c r="S971" s="2" t="s">
        <v>5397</v>
      </c>
      <c r="T971" s="2" t="s">
        <v>5397</v>
      </c>
      <c r="U971" s="2" t="s">
        <v>31</v>
      </c>
      <c r="V971" s="3">
        <v>45588</v>
      </c>
      <c r="W971" s="3">
        <v>45593</v>
      </c>
      <c r="X971" s="6" t="str">
        <f t="shared" ref="X971:X972" si="866">IFERROR(IF(W971-V971&gt;0, "+" &amp; (W971-V971), W971-V971), "X")</f>
        <v>+5</v>
      </c>
      <c r="Y971" s="2" t="s">
        <v>5388</v>
      </c>
      <c r="Z971" s="3" t="s">
        <v>5388</v>
      </c>
      <c r="AA971" s="6" t="str">
        <f t="shared" ref="AA971:AA978" si="867">IFERROR(Z971-Y971, "X")</f>
        <v>X</v>
      </c>
      <c r="AB971" s="3" t="s">
        <v>5388</v>
      </c>
      <c r="AC971" s="2" t="s">
        <v>5388</v>
      </c>
      <c r="AD971" s="6" t="str">
        <f t="shared" si="858"/>
        <v>X</v>
      </c>
      <c r="AE971" s="3">
        <v>45595</v>
      </c>
      <c r="AF971" s="3">
        <v>45595</v>
      </c>
      <c r="AG971" s="2">
        <f t="shared" si="859"/>
        <v>0</v>
      </c>
      <c r="AH971" s="3">
        <v>45595</v>
      </c>
      <c r="AI971" s="3">
        <f t="shared" si="860"/>
        <v>45595</v>
      </c>
      <c r="AJ971" s="3"/>
      <c r="AK971" s="2">
        <f t="shared" si="857"/>
        <v>0</v>
      </c>
      <c r="AL971" s="2" t="s">
        <v>5567</v>
      </c>
      <c r="AM971" s="2" t="str">
        <f t="shared" si="861"/>
        <v>생산완료(0)</v>
      </c>
      <c r="AN971" s="9">
        <f t="shared" si="862"/>
        <v>45595</v>
      </c>
      <c r="AO971" s="9">
        <f t="shared" si="863"/>
        <v>45595</v>
      </c>
      <c r="AP971" s="9"/>
      <c r="AQ971" s="2">
        <f t="shared" si="838"/>
        <v>0</v>
      </c>
      <c r="AR971" s="12">
        <f t="shared" si="864"/>
        <v>0</v>
      </c>
      <c r="AS971" t="s">
        <v>5567</v>
      </c>
      <c r="AT971" t="str">
        <f t="shared" si="865"/>
        <v>생산완료(0)</v>
      </c>
    </row>
    <row r="972" spans="2:46" x14ac:dyDescent="0.3">
      <c r="B972" s="2" t="s">
        <v>5409</v>
      </c>
      <c r="C972" s="7">
        <v>0</v>
      </c>
      <c r="D972" s="2" t="s">
        <v>5409</v>
      </c>
      <c r="E972" s="2"/>
      <c r="F972" s="2"/>
      <c r="G972" s="2" t="s">
        <v>5409</v>
      </c>
      <c r="H972" s="2" t="s">
        <v>822</v>
      </c>
      <c r="I972" s="2" t="str">
        <f t="shared" si="853"/>
        <v>20241017-2000158422-인쇄</v>
      </c>
      <c r="J972" s="2" t="str">
        <f t="shared" si="854"/>
        <v>20241017-2000158422-합지</v>
      </c>
      <c r="K972" s="2" t="str">
        <f t="shared" si="855"/>
        <v>20241017-2000158422-분단</v>
      </c>
      <c r="L972" s="2" t="str">
        <f t="shared" si="856"/>
        <v>20241017-2000158422-제대</v>
      </c>
      <c r="M972" s="2" t="str">
        <f>VLOOKUP(H972, '쿼리1'!$A:$R, 17, 0)</f>
        <v>1도-듀레베이커리)OPP180</v>
      </c>
      <c r="N972" s="2" t="str">
        <f>VLOOKUP(H972, '쿼리1'!$A:$P, 15, 0)</f>
        <v>OPP(투명)40</v>
      </c>
      <c r="O972" s="2">
        <v>2000158422</v>
      </c>
      <c r="P972" s="2" t="str">
        <f>VLOOKUP(H972, '쿼리1'!$A:$R, 17, 0)</f>
        <v>1도-듀레베이커리)OPP180</v>
      </c>
      <c r="Q972" s="4">
        <f>VLOOKUP(H972, '쿼리1'!$A:$U, 20, 0)</f>
        <v>33333</v>
      </c>
      <c r="R972" s="2" t="s">
        <v>31</v>
      </c>
      <c r="S972" s="2" t="s">
        <v>5397</v>
      </c>
      <c r="T972" s="2" t="s">
        <v>5397</v>
      </c>
      <c r="U972" s="2" t="s">
        <v>31</v>
      </c>
      <c r="V972" s="3">
        <v>45588</v>
      </c>
      <c r="W972" s="3">
        <v>45588</v>
      </c>
      <c r="X972" s="6">
        <f t="shared" si="866"/>
        <v>0</v>
      </c>
      <c r="Y972" s="2" t="s">
        <v>5388</v>
      </c>
      <c r="Z972" s="3" t="s">
        <v>5388</v>
      </c>
      <c r="AA972" s="6" t="str">
        <f t="shared" si="867"/>
        <v>X</v>
      </c>
      <c r="AB972" s="3" t="s">
        <v>5388</v>
      </c>
      <c r="AC972" s="2" t="s">
        <v>5388</v>
      </c>
      <c r="AD972" s="6" t="str">
        <f t="shared" si="858"/>
        <v>X</v>
      </c>
      <c r="AE972" s="3">
        <v>45590</v>
      </c>
      <c r="AF972" s="3">
        <v>45590</v>
      </c>
      <c r="AG972" s="2">
        <f t="shared" si="859"/>
        <v>0</v>
      </c>
      <c r="AH972" s="3">
        <v>45590</v>
      </c>
      <c r="AI972" s="3">
        <f t="shared" si="860"/>
        <v>45590</v>
      </c>
      <c r="AJ972" s="3"/>
      <c r="AK972" s="2">
        <f t="shared" si="857"/>
        <v>0</v>
      </c>
      <c r="AL972" s="2" t="s">
        <v>5567</v>
      </c>
      <c r="AM972" s="2" t="str">
        <f t="shared" si="861"/>
        <v>생산완료(0)</v>
      </c>
      <c r="AN972" s="9">
        <f t="shared" si="862"/>
        <v>45590</v>
      </c>
      <c r="AO972" s="9">
        <f t="shared" si="863"/>
        <v>45590</v>
      </c>
      <c r="AP972" s="9"/>
      <c r="AQ972" s="2">
        <f t="shared" si="838"/>
        <v>0</v>
      </c>
      <c r="AR972" s="12">
        <f t="shared" si="864"/>
        <v>0</v>
      </c>
      <c r="AS972" t="s">
        <v>5567</v>
      </c>
      <c r="AT972" t="str">
        <f t="shared" si="865"/>
        <v>생산완료(0)</v>
      </c>
    </row>
    <row r="973" spans="2:46" x14ac:dyDescent="0.3">
      <c r="B973" s="2" t="s">
        <v>5409</v>
      </c>
      <c r="C973" s="7">
        <v>0</v>
      </c>
      <c r="D973" s="2"/>
      <c r="E973" s="2"/>
      <c r="F973" s="2" t="s">
        <v>5500</v>
      </c>
      <c r="G973" s="2" t="s">
        <v>5409</v>
      </c>
      <c r="H973" s="2" t="s">
        <v>2757</v>
      </c>
      <c r="I973" s="2" t="str">
        <f t="shared" si="853"/>
        <v>20241017-2000159606-인쇄</v>
      </c>
      <c r="J973" s="2" t="str">
        <f t="shared" si="854"/>
        <v>20241017-2000159606-합지</v>
      </c>
      <c r="K973" s="2" t="str">
        <f t="shared" si="855"/>
        <v>20241017-2000159606-분단</v>
      </c>
      <c r="L973" s="2" t="str">
        <f t="shared" si="856"/>
        <v>20241017-2000159606-제대</v>
      </c>
      <c r="M973" s="2" t="str">
        <f>VLOOKUP(H973, '쿼리1'!$A:$R, 17, 0)</f>
        <v>1도-SB)뉴이어롤케익띠지(60)</v>
      </c>
      <c r="N973" s="2" t="str">
        <f>VLOOKUP(H973, '쿼리1'!$A:$P, 15, 0)</f>
        <v>OPP(투명)40</v>
      </c>
      <c r="O973" s="2">
        <v>2000159606</v>
      </c>
      <c r="P973" s="2" t="str">
        <f>VLOOKUP(H973, '쿼리1'!$A:$R, 17, 0)</f>
        <v>1도-SB)뉴이어롤케익띠지(60)</v>
      </c>
      <c r="Q973" s="4">
        <f>VLOOKUP(H973, '쿼리1'!$A:$U, 20, 0)</f>
        <v>460000</v>
      </c>
      <c r="R973" s="2" t="s">
        <v>5397</v>
      </c>
      <c r="S973" s="2" t="s">
        <v>5397</v>
      </c>
      <c r="T973" s="2" t="s">
        <v>5399</v>
      </c>
      <c r="U973" s="2" t="s">
        <v>31</v>
      </c>
      <c r="V973" s="2" t="s">
        <v>5388</v>
      </c>
      <c r="W973" s="2" t="s">
        <v>5388</v>
      </c>
      <c r="X973" s="6" t="str">
        <f>IFERROR(W973-V973, "X")</f>
        <v>X</v>
      </c>
      <c r="Y973" s="3" t="s">
        <v>5388</v>
      </c>
      <c r="Z973" s="3" t="s">
        <v>5388</v>
      </c>
      <c r="AA973" s="6" t="str">
        <f t="shared" si="867"/>
        <v>X</v>
      </c>
      <c r="AB973" s="3">
        <v>45582</v>
      </c>
      <c r="AC973" s="5" t="s">
        <v>5396</v>
      </c>
      <c r="AD973" s="6">
        <f ca="1">TODAY()-AB973</f>
        <v>74</v>
      </c>
      <c r="AE973" s="3">
        <v>45588</v>
      </c>
      <c r="AF973" s="3">
        <v>45588</v>
      </c>
      <c r="AG973" s="2">
        <f t="shared" si="859"/>
        <v>0</v>
      </c>
      <c r="AH973" s="3">
        <v>45588</v>
      </c>
      <c r="AI973" s="3">
        <f t="shared" si="860"/>
        <v>45588</v>
      </c>
      <c r="AJ973" s="3"/>
      <c r="AK973" s="2">
        <f t="shared" si="857"/>
        <v>0</v>
      </c>
      <c r="AL973" s="2" t="s">
        <v>5567</v>
      </c>
      <c r="AM973" s="2" t="str">
        <f t="shared" si="861"/>
        <v>생산완료(0)</v>
      </c>
      <c r="AN973" s="9">
        <f t="shared" si="862"/>
        <v>45588</v>
      </c>
      <c r="AO973" s="9">
        <f t="shared" si="863"/>
        <v>45588</v>
      </c>
      <c r="AP973" s="9"/>
      <c r="AQ973" s="2">
        <f t="shared" si="838"/>
        <v>0</v>
      </c>
      <c r="AR973" s="12">
        <f t="shared" si="864"/>
        <v>0</v>
      </c>
      <c r="AS973" t="s">
        <v>5567</v>
      </c>
      <c r="AT973" t="str">
        <f t="shared" si="865"/>
        <v>생산완료(0)</v>
      </c>
    </row>
    <row r="974" spans="2:46" x14ac:dyDescent="0.3">
      <c r="B974" s="2" t="s">
        <v>5412</v>
      </c>
      <c r="C974" s="7">
        <v>1</v>
      </c>
      <c r="D974" s="2" t="s">
        <v>5409</v>
      </c>
      <c r="E974" s="2"/>
      <c r="F974" s="2" t="s">
        <v>5405</v>
      </c>
      <c r="G974" s="2"/>
      <c r="H974" s="2" t="s">
        <v>4890</v>
      </c>
      <c r="I974" s="2" t="str">
        <f t="shared" si="853"/>
        <v>20241017-2000160536-인쇄</v>
      </c>
      <c r="J974" s="2" t="str">
        <f t="shared" si="854"/>
        <v>20241017-2000160536-합지</v>
      </c>
      <c r="K974" s="2" t="str">
        <f t="shared" si="855"/>
        <v>20241017-2000160536-분단</v>
      </c>
      <c r="L974" s="2" t="str">
        <f t="shared" si="856"/>
        <v>20241017-2000160536-제대</v>
      </c>
      <c r="M974" s="2" t="str">
        <f>VLOOKUP(H974, '쿼리1'!$A:$R, 17, 0)</f>
        <v>1도-SB)조각케익띠지(65)-패턴</v>
      </c>
      <c r="N974" s="2" t="str">
        <f>VLOOKUP(H974, '쿼리1'!$A:$P, 15, 0)</f>
        <v>OPP(투명)30</v>
      </c>
      <c r="O974" s="2">
        <v>2000160536</v>
      </c>
      <c r="P974" s="2" t="str">
        <f>VLOOKUP(H974, '쿼리1'!$A:$R, 17, 0)</f>
        <v>1도-SB)조각케익띠지(65)-패턴</v>
      </c>
      <c r="Q974" s="4">
        <f>VLOOKUP(H974, '쿼리1'!$A:$U, 20, 0)</f>
        <v>360</v>
      </c>
      <c r="R974" s="2" t="s">
        <v>31</v>
      </c>
      <c r="S974" s="2" t="s">
        <v>5397</v>
      </c>
      <c r="T974" s="2" t="s">
        <v>31</v>
      </c>
      <c r="U974" s="2" t="s">
        <v>5397</v>
      </c>
      <c r="V974" s="3">
        <v>45588</v>
      </c>
      <c r="W974" s="3">
        <v>45588</v>
      </c>
      <c r="X974" s="6">
        <f>IFERROR(IF(W974-V974&gt;0, "+" &amp; (W974-V974), W974-V974), "X")</f>
        <v>0</v>
      </c>
      <c r="Y974" s="3" t="s">
        <v>5388</v>
      </c>
      <c r="Z974" s="3" t="s">
        <v>5388</v>
      </c>
      <c r="AA974" s="6" t="str">
        <f t="shared" si="867"/>
        <v>X</v>
      </c>
      <c r="AB974" s="3">
        <v>45589</v>
      </c>
      <c r="AC974" s="3">
        <v>45588</v>
      </c>
      <c r="AD974" s="6">
        <f t="shared" ref="AD974:AD975" si="868">IFERROR(IF(AC974-AB974&gt;0, "+" &amp; (AC974-AB974), AC974-AB974), "X")</f>
        <v>-1</v>
      </c>
      <c r="AE974" s="2" t="s">
        <v>5388</v>
      </c>
      <c r="AF974" s="2" t="s">
        <v>5388</v>
      </c>
      <c r="AG974" s="2" t="str">
        <f>IFERROR(AF974-AE974, "X")</f>
        <v>X</v>
      </c>
      <c r="AH974" s="3">
        <v>45588</v>
      </c>
      <c r="AI974" s="3">
        <f t="shared" ref="AI974:AI975" si="869">AB974</f>
        <v>45589</v>
      </c>
      <c r="AJ974" s="3"/>
      <c r="AK974" s="2" t="str">
        <f t="shared" si="857"/>
        <v>+1</v>
      </c>
      <c r="AL974" s="2" t="s">
        <v>5567</v>
      </c>
      <c r="AM974" s="2" t="str">
        <f t="shared" si="861"/>
        <v>생산완료(+1)</v>
      </c>
      <c r="AN974" s="9">
        <f t="shared" si="862"/>
        <v>45588</v>
      </c>
      <c r="AO974" s="9">
        <f t="shared" si="863"/>
        <v>45589</v>
      </c>
      <c r="AP974" s="9"/>
      <c r="AQ974" s="2">
        <f t="shared" si="838"/>
        <v>1</v>
      </c>
      <c r="AR974" s="12" t="str">
        <f t="shared" si="864"/>
        <v>+1</v>
      </c>
      <c r="AS974" t="s">
        <v>5567</v>
      </c>
      <c r="AT974" t="str">
        <f t="shared" si="865"/>
        <v>생산완료(+1)</v>
      </c>
    </row>
    <row r="975" spans="2:46" x14ac:dyDescent="0.3">
      <c r="B975" s="2" t="s">
        <v>5415</v>
      </c>
      <c r="C975" s="7">
        <v>-3</v>
      </c>
      <c r="D975" s="2"/>
      <c r="E975" s="2"/>
      <c r="F975" s="2" t="s">
        <v>5408</v>
      </c>
      <c r="G975" s="2"/>
      <c r="H975" s="2" t="s">
        <v>4668</v>
      </c>
      <c r="I975" s="2" t="str">
        <f t="shared" si="853"/>
        <v>20241017-2000160621-인쇄</v>
      </c>
      <c r="J975" s="2" t="str">
        <f t="shared" si="854"/>
        <v>20241017-2000160621-합지</v>
      </c>
      <c r="K975" s="2" t="str">
        <f t="shared" si="855"/>
        <v>20241017-2000160621-분단</v>
      </c>
      <c r="L975" s="2" t="str">
        <f t="shared" si="856"/>
        <v>20241017-2000160621-제대</v>
      </c>
      <c r="M975" s="2" t="str">
        <f>VLOOKUP(H975, '쿼리1'!$A:$R, 17, 0)</f>
        <v>무지[SB)조각케익띠지(60)]</v>
      </c>
      <c r="N975" s="2" t="str">
        <f>VLOOKUP(H975, '쿼리1'!$A:$P, 15, 0)</f>
        <v>OPP(투명)30</v>
      </c>
      <c r="O975" s="2">
        <v>2000160621</v>
      </c>
      <c r="P975" s="2" t="str">
        <f>VLOOKUP(H975, '쿼리1'!$A:$R, 17, 0)</f>
        <v>무지[SB)조각케익띠지(60)]</v>
      </c>
      <c r="Q975" s="4">
        <f>VLOOKUP(H975, '쿼리1'!$A:$U, 20, 0)</f>
        <v>360</v>
      </c>
      <c r="R975" s="2" t="s">
        <v>5397</v>
      </c>
      <c r="S975" s="2" t="s">
        <v>5397</v>
      </c>
      <c r="T975" s="2" t="s">
        <v>31</v>
      </c>
      <c r="U975" s="2" t="s">
        <v>5397</v>
      </c>
      <c r="V975" s="2" t="s">
        <v>5388</v>
      </c>
      <c r="W975" s="2" t="s">
        <v>5388</v>
      </c>
      <c r="X975" s="6" t="str">
        <f>IFERROR(W975-V975, "X")</f>
        <v>X</v>
      </c>
      <c r="Y975" s="3" t="s">
        <v>5388</v>
      </c>
      <c r="Z975" s="3" t="s">
        <v>5388</v>
      </c>
      <c r="AA975" s="6" t="str">
        <f t="shared" si="867"/>
        <v>X</v>
      </c>
      <c r="AB975" s="3">
        <v>45583</v>
      </c>
      <c r="AC975" s="3">
        <v>45586</v>
      </c>
      <c r="AD975" s="6" t="str">
        <f t="shared" si="868"/>
        <v>+3</v>
      </c>
      <c r="AE975" s="2" t="s">
        <v>5388</v>
      </c>
      <c r="AF975" s="2" t="s">
        <v>5388</v>
      </c>
      <c r="AG975" s="2" t="str">
        <f>IFERROR(AF975-AE975, "X")</f>
        <v>X</v>
      </c>
      <c r="AH975" s="3">
        <v>45586</v>
      </c>
      <c r="AI975" s="3">
        <f t="shared" si="869"/>
        <v>45583</v>
      </c>
      <c r="AJ975" s="3"/>
      <c r="AK975" s="2">
        <f t="shared" si="857"/>
        <v>-3</v>
      </c>
      <c r="AL975" s="2" t="s">
        <v>5567</v>
      </c>
      <c r="AM975" s="2" t="str">
        <f t="shared" si="861"/>
        <v>생산완료(-3)</v>
      </c>
      <c r="AN975" s="9">
        <f t="shared" si="862"/>
        <v>45654</v>
      </c>
      <c r="AO975" s="9">
        <f t="shared" si="863"/>
        <v>45649</v>
      </c>
      <c r="AP975" s="9"/>
      <c r="AQ975" s="2">
        <f t="shared" si="838"/>
        <v>-5</v>
      </c>
      <c r="AR975" s="12">
        <f t="shared" si="864"/>
        <v>-5</v>
      </c>
      <c r="AS975" t="s">
        <v>5567</v>
      </c>
      <c r="AT975" t="str">
        <f t="shared" si="865"/>
        <v>생산완료(-5)</v>
      </c>
    </row>
    <row r="976" spans="2:46" x14ac:dyDescent="0.3">
      <c r="B976" s="2" t="s">
        <v>5651</v>
      </c>
      <c r="C976" s="8">
        <v>-27</v>
      </c>
      <c r="D976" s="2"/>
      <c r="E976" s="2"/>
      <c r="F976" s="2"/>
      <c r="G976" s="2"/>
      <c r="H976" s="2" t="s">
        <v>899</v>
      </c>
      <c r="I976" s="2" t="str">
        <f t="shared" si="853"/>
        <v>20241017-210928-인쇄</v>
      </c>
      <c r="J976" s="2" t="str">
        <f t="shared" si="854"/>
        <v>20241017-210928-합지</v>
      </c>
      <c r="K976" s="2" t="str">
        <f t="shared" si="855"/>
        <v>20241017-210928-분단</v>
      </c>
      <c r="L976" s="2" t="str">
        <f t="shared" si="856"/>
        <v>20241017-210928-제대</v>
      </c>
      <c r="M976" s="2" t="str">
        <f>VLOOKUP(H976, '쿼리1'!$A:$R, 17, 0)</f>
        <v>무지(계량유색)</v>
      </c>
      <c r="N976" s="2" t="str">
        <f>VLOOKUP(H976, '쿼리1'!$A:$P, 15, 0)</f>
        <v>HD튜브(청색)45=무지(계량유색)</v>
      </c>
      <c r="O976" s="2">
        <v>210928</v>
      </c>
      <c r="P976" s="2" t="str">
        <f>VLOOKUP(H976, '쿼리1'!$A:$R, 17, 0)</f>
        <v>무지(계량유색)</v>
      </c>
      <c r="Q976" s="4">
        <f>VLOOKUP(H976, '쿼리1'!$A:$U, 20, 0)</f>
        <v>5400</v>
      </c>
      <c r="R976" s="2" t="s">
        <v>5397</v>
      </c>
      <c r="S976" s="2" t="s">
        <v>5397</v>
      </c>
      <c r="T976" s="2" t="s">
        <v>5397</v>
      </c>
      <c r="U976" s="2" t="s">
        <v>5397</v>
      </c>
      <c r="V976" s="2" t="s">
        <v>5388</v>
      </c>
      <c r="W976" s="2" t="s">
        <v>5388</v>
      </c>
      <c r="X976" s="6" t="str">
        <f>IFERROR(W976-V976, "X")</f>
        <v>X</v>
      </c>
      <c r="Y976" s="2" t="s">
        <v>5388</v>
      </c>
      <c r="Z976" s="2" t="s">
        <v>5388</v>
      </c>
      <c r="AA976" s="6" t="str">
        <f t="shared" si="867"/>
        <v>X</v>
      </c>
      <c r="AB976" s="2" t="s">
        <v>5388</v>
      </c>
      <c r="AC976" s="2" t="s">
        <v>5388</v>
      </c>
      <c r="AD976" s="6" t="str">
        <f>IFERROR(AC976-AB976, "X")</f>
        <v>X</v>
      </c>
      <c r="AE976" s="2" t="s">
        <v>5388</v>
      </c>
      <c r="AF976" s="2" t="s">
        <v>5388</v>
      </c>
      <c r="AG976" s="2" t="str">
        <f>IFERROR(AF976-AE976, "X")</f>
        <v>X</v>
      </c>
      <c r="AH976" s="2" t="s">
        <v>5388</v>
      </c>
      <c r="AI976" s="3">
        <v>45629</v>
      </c>
      <c r="AJ976" s="3">
        <f ca="1">TODAY()</f>
        <v>45656</v>
      </c>
      <c r="AK976" s="2">
        <f t="shared" si="857"/>
        <v>-27</v>
      </c>
      <c r="AL976" s="2" t="str">
        <f>IF(C976&lt;0, "진행중", "지연")</f>
        <v>진행중</v>
      </c>
      <c r="AM976" s="2" t="str">
        <f t="shared" si="861"/>
        <v>진행중(-27)</v>
      </c>
      <c r="AN976" s="9">
        <f t="shared" si="862"/>
        <v>0</v>
      </c>
      <c r="AO976" s="9">
        <f t="shared" si="863"/>
        <v>45629</v>
      </c>
      <c r="AP976" s="9">
        <f ca="1">TODAY()</f>
        <v>45656</v>
      </c>
      <c r="AQ976" s="6">
        <f ca="1">AO976-AP976</f>
        <v>-27</v>
      </c>
      <c r="AR976" s="12">
        <f t="shared" ca="1" si="864"/>
        <v>-27</v>
      </c>
      <c r="AS976" t="str">
        <f ca="1">IF(AQ976&lt;0, "진행중", "지연")</f>
        <v>진행중</v>
      </c>
      <c r="AT976" t="str">
        <f t="shared" ca="1" si="865"/>
        <v>진행중(-27)</v>
      </c>
    </row>
    <row r="977" spans="2:46" x14ac:dyDescent="0.3">
      <c r="B977" s="2" t="s">
        <v>5409</v>
      </c>
      <c r="C977" s="7">
        <v>0</v>
      </c>
      <c r="D977" s="2" t="s">
        <v>5409</v>
      </c>
      <c r="E977" s="2"/>
      <c r="F977" s="2"/>
      <c r="G977" s="2" t="s">
        <v>5409</v>
      </c>
      <c r="H977" s="2" t="s">
        <v>2754</v>
      </c>
      <c r="I977" s="2" t="str">
        <f t="shared" si="853"/>
        <v>20241017-2120P0025-인쇄</v>
      </c>
      <c r="J977" s="2" t="str">
        <f t="shared" si="854"/>
        <v>20241017-2120P0025-합지</v>
      </c>
      <c r="K977" s="2" t="str">
        <f t="shared" si="855"/>
        <v>20241017-2120P0025-분단</v>
      </c>
      <c r="L977" s="2" t="str">
        <f t="shared" si="856"/>
        <v>20241017-2120P0025-제대</v>
      </c>
      <c r="M977" s="2" t="str">
        <f>VLOOKUP(H977, '쿼리1'!$A:$R, 17, 0)</f>
        <v>1도-젤리롤케익 450g</v>
      </c>
      <c r="N977" s="2" t="str">
        <f>VLOOKUP(H977, '쿼리1'!$A:$P, 15, 0)</f>
        <v>OPP(투명)40</v>
      </c>
      <c r="O977" s="2" t="s">
        <v>5809</v>
      </c>
      <c r="P977" s="2" t="str">
        <f>VLOOKUP(H977, '쿼리1'!$A:$R, 17, 0)</f>
        <v>1도-젤리롤케익 450g</v>
      </c>
      <c r="Q977" s="4">
        <f>VLOOKUP(H977, '쿼리1'!$A:$U, 20, 0)</f>
        <v>22857</v>
      </c>
      <c r="R977" s="2" t="s">
        <v>31</v>
      </c>
      <c r="S977" s="2" t="s">
        <v>5397</v>
      </c>
      <c r="T977" s="2" t="s">
        <v>5397</v>
      </c>
      <c r="U977" s="2" t="s">
        <v>31</v>
      </c>
      <c r="V977" s="3">
        <v>45588</v>
      </c>
      <c r="W977" s="3">
        <v>45588</v>
      </c>
      <c r="X977" s="6">
        <f t="shared" ref="X977:X979" si="870">IFERROR(IF(W977-V977&gt;0, "+" &amp; (W977-V977), W977-V977), "X")</f>
        <v>0</v>
      </c>
      <c r="Y977" s="2" t="s">
        <v>5388</v>
      </c>
      <c r="Z977" s="3" t="s">
        <v>5388</v>
      </c>
      <c r="AA977" s="6" t="str">
        <f t="shared" si="867"/>
        <v>X</v>
      </c>
      <c r="AB977" s="3" t="s">
        <v>5388</v>
      </c>
      <c r="AC977" s="2" t="s">
        <v>5388</v>
      </c>
      <c r="AD977" s="6" t="str">
        <f>IFERROR(AC977-AB977, "X")</f>
        <v>X</v>
      </c>
      <c r="AE977" s="3">
        <v>45590</v>
      </c>
      <c r="AF977" s="3">
        <v>45590</v>
      </c>
      <c r="AG977" s="2">
        <f t="shared" ref="AG977:AG978" si="871">IFERROR(IF(AF977-AE977&gt;0, "+" &amp; (AF977-AE977), AF977-AE977), "X")</f>
        <v>0</v>
      </c>
      <c r="AH977" s="3">
        <v>45590</v>
      </c>
      <c r="AI977" s="3">
        <f t="shared" ref="AI977:AI978" si="872">AE977</f>
        <v>45590</v>
      </c>
      <c r="AJ977" s="3"/>
      <c r="AK977" s="2">
        <f t="shared" si="857"/>
        <v>0</v>
      </c>
      <c r="AL977" s="2" t="s">
        <v>5567</v>
      </c>
      <c r="AM977" s="2" t="str">
        <f t="shared" si="861"/>
        <v>생산완료(0)</v>
      </c>
      <c r="AN977" s="9">
        <f t="shared" si="862"/>
        <v>45590</v>
      </c>
      <c r="AO977" s="9">
        <f t="shared" si="863"/>
        <v>45590</v>
      </c>
      <c r="AP977" s="9"/>
      <c r="AQ977" s="2">
        <f t="shared" ref="AQ977:AQ1002" si="873">AO977-AN977</f>
        <v>0</v>
      </c>
      <c r="AR977" s="12">
        <f t="shared" si="864"/>
        <v>0</v>
      </c>
      <c r="AS977" t="s">
        <v>5567</v>
      </c>
      <c r="AT977" t="str">
        <f t="shared" si="865"/>
        <v>생산완료(0)</v>
      </c>
    </row>
    <row r="978" spans="2:46" x14ac:dyDescent="0.3">
      <c r="B978" s="2" t="s">
        <v>5409</v>
      </c>
      <c r="C978" s="7">
        <v>0</v>
      </c>
      <c r="D978" s="2" t="s">
        <v>5409</v>
      </c>
      <c r="E978" s="2"/>
      <c r="F978" s="2"/>
      <c r="G978" s="2" t="s">
        <v>5409</v>
      </c>
      <c r="H978" s="2" t="s">
        <v>2387</v>
      </c>
      <c r="I978" s="2" t="str">
        <f t="shared" si="853"/>
        <v>20241017-2120P0026-인쇄</v>
      </c>
      <c r="J978" s="2" t="str">
        <f t="shared" si="854"/>
        <v>20241017-2120P0026-합지</v>
      </c>
      <c r="K978" s="2" t="str">
        <f t="shared" si="855"/>
        <v>20241017-2120P0026-분단</v>
      </c>
      <c r="L978" s="2" t="str">
        <f t="shared" si="856"/>
        <v>20241017-2120P0026-제대</v>
      </c>
      <c r="M978" s="2" t="str">
        <f>VLOOKUP(H978, '쿼리1'!$A:$R, 17, 0)</f>
        <v>1도-소프트젤리롤 520g</v>
      </c>
      <c r="N978" s="2" t="str">
        <f>VLOOKUP(H978, '쿼리1'!$A:$P, 15, 0)</f>
        <v>OPP(투명)30</v>
      </c>
      <c r="O978" s="2" t="s">
        <v>5810</v>
      </c>
      <c r="P978" s="2" t="str">
        <f>VLOOKUP(H978, '쿼리1'!$A:$R, 17, 0)</f>
        <v>1도-소프트젤리롤 520g</v>
      </c>
      <c r="Q978" s="4">
        <f>VLOOKUP(H978, '쿼리1'!$A:$U, 20, 0)</f>
        <v>22857</v>
      </c>
      <c r="R978" s="2" t="s">
        <v>31</v>
      </c>
      <c r="S978" s="2" t="s">
        <v>5397</v>
      </c>
      <c r="T978" s="2" t="s">
        <v>5397</v>
      </c>
      <c r="U978" s="2" t="s">
        <v>31</v>
      </c>
      <c r="V978" s="3">
        <v>45588</v>
      </c>
      <c r="W978" s="3">
        <v>45588</v>
      </c>
      <c r="X978" s="6">
        <f t="shared" si="870"/>
        <v>0</v>
      </c>
      <c r="Y978" s="2" t="s">
        <v>5388</v>
      </c>
      <c r="Z978" s="3" t="s">
        <v>5388</v>
      </c>
      <c r="AA978" s="6" t="str">
        <f t="shared" si="867"/>
        <v>X</v>
      </c>
      <c r="AB978" s="3" t="s">
        <v>5388</v>
      </c>
      <c r="AC978" s="2" t="s">
        <v>5388</v>
      </c>
      <c r="AD978" s="6" t="str">
        <f>IFERROR(AC978-AB978, "X")</f>
        <v>X</v>
      </c>
      <c r="AE978" s="3">
        <v>45590</v>
      </c>
      <c r="AF978" s="3">
        <v>45590</v>
      </c>
      <c r="AG978" s="2">
        <f t="shared" si="871"/>
        <v>0</v>
      </c>
      <c r="AH978" s="3">
        <v>45590</v>
      </c>
      <c r="AI978" s="3">
        <f t="shared" si="872"/>
        <v>45590</v>
      </c>
      <c r="AJ978" s="3"/>
      <c r="AK978" s="2">
        <f t="shared" si="857"/>
        <v>0</v>
      </c>
      <c r="AL978" s="2" t="s">
        <v>5567</v>
      </c>
      <c r="AM978" s="2" t="str">
        <f t="shared" si="861"/>
        <v>생산완료(0)</v>
      </c>
      <c r="AN978" s="9">
        <f t="shared" si="862"/>
        <v>45590</v>
      </c>
      <c r="AO978" s="9">
        <f t="shared" si="863"/>
        <v>45590</v>
      </c>
      <c r="AP978" s="9"/>
      <c r="AQ978" s="2">
        <f t="shared" si="873"/>
        <v>0</v>
      </c>
      <c r="AR978" s="12">
        <f t="shared" si="864"/>
        <v>0</v>
      </c>
      <c r="AS978" t="s">
        <v>5567</v>
      </c>
      <c r="AT978" t="str">
        <f t="shared" si="865"/>
        <v>생산완료(0)</v>
      </c>
    </row>
    <row r="979" spans="2:46" x14ac:dyDescent="0.3">
      <c r="B979" s="2" t="s">
        <v>5424</v>
      </c>
      <c r="C979" s="7">
        <v>2</v>
      </c>
      <c r="D979" s="2" t="s">
        <v>5405</v>
      </c>
      <c r="E979" s="2" t="s">
        <v>5512</v>
      </c>
      <c r="F979" s="2" t="s">
        <v>5416</v>
      </c>
      <c r="G979" s="2"/>
      <c r="H979" s="2" t="s">
        <v>4628</v>
      </c>
      <c r="I979" s="2" t="str">
        <f t="shared" si="853"/>
        <v>20241018-1000141032-인쇄</v>
      </c>
      <c r="J979" s="2" t="str">
        <f t="shared" si="854"/>
        <v>20241018-1000141032-합지</v>
      </c>
      <c r="K979" s="2" t="str">
        <f t="shared" si="855"/>
        <v>20241018-1000141032-분단</v>
      </c>
      <c r="L979" s="2" t="str">
        <f t="shared" si="856"/>
        <v>20241018-1000141032-제대</v>
      </c>
      <c r="M979" s="2" t="str">
        <f>VLOOKUP(H979, '쿼리1'!$A:$R, 17, 0)</f>
        <v>1도-파베이크(분리배출)</v>
      </c>
      <c r="N979" s="2" t="str">
        <f>VLOOKUP(H979, '쿼리1'!$A:$P, 15, 0)</f>
        <v>오씨피피60</v>
      </c>
      <c r="O979" s="2">
        <v>1000141032</v>
      </c>
      <c r="P979" s="2" t="str">
        <f>VLOOKUP(H979, '쿼리1'!$A:$R, 17, 0)</f>
        <v>1도-파베이크(분리배출)</v>
      </c>
      <c r="Q979" s="4">
        <f>VLOOKUP(H979, '쿼리1'!$A:$U, 20, 0)</f>
        <v>24</v>
      </c>
      <c r="R979" s="2" t="s">
        <v>31</v>
      </c>
      <c r="S979" s="2" t="s">
        <v>5399</v>
      </c>
      <c r="T979" s="2" t="s">
        <v>31</v>
      </c>
      <c r="U979" s="2" t="s">
        <v>5397</v>
      </c>
      <c r="V979" s="3">
        <v>45588</v>
      </c>
      <c r="W979" s="3">
        <v>45587</v>
      </c>
      <c r="X979" s="6">
        <f t="shared" si="870"/>
        <v>-1</v>
      </c>
      <c r="Y979" s="3">
        <v>45594</v>
      </c>
      <c r="Z979" s="5" t="s">
        <v>5396</v>
      </c>
      <c r="AA979" s="6">
        <f t="shared" ref="AA979:AA980" ca="1" si="874">TODAY()-Y979</f>
        <v>62</v>
      </c>
      <c r="AB979" s="3">
        <v>45595</v>
      </c>
      <c r="AC979" s="3">
        <v>45593</v>
      </c>
      <c r="AD979" s="6">
        <f t="shared" ref="AD979:AD980" si="875">IFERROR(IF(AC979-AB979&gt;0, "+" &amp; (AC979-AB979), AC979-AB979), "X")</f>
        <v>-2</v>
      </c>
      <c r="AE979" s="2" t="s">
        <v>5388</v>
      </c>
      <c r="AF979" s="2" t="s">
        <v>5388</v>
      </c>
      <c r="AG979" s="2" t="str">
        <f>IFERROR(AF979-AE979, "X")</f>
        <v>X</v>
      </c>
      <c r="AH979" s="3">
        <v>45593</v>
      </c>
      <c r="AI979" s="3">
        <f t="shared" ref="AI979:AI980" si="876">AB979</f>
        <v>45595</v>
      </c>
      <c r="AJ979" s="3"/>
      <c r="AK979" s="2" t="str">
        <f t="shared" si="857"/>
        <v>+2</v>
      </c>
      <c r="AL979" s="2" t="s">
        <v>5567</v>
      </c>
      <c r="AM979" s="2" t="str">
        <f t="shared" si="861"/>
        <v>생산완료(+2)</v>
      </c>
      <c r="AN979" s="9">
        <f t="shared" si="862"/>
        <v>45593</v>
      </c>
      <c r="AO979" s="9">
        <f t="shared" si="863"/>
        <v>45595</v>
      </c>
      <c r="AP979" s="9"/>
      <c r="AQ979" s="2">
        <f t="shared" si="873"/>
        <v>2</v>
      </c>
      <c r="AR979" s="12" t="str">
        <f t="shared" si="864"/>
        <v>+2</v>
      </c>
      <c r="AS979" t="s">
        <v>5567</v>
      </c>
      <c r="AT979" t="str">
        <f t="shared" si="865"/>
        <v>생산완료(+2)</v>
      </c>
    </row>
    <row r="980" spans="2:46" x14ac:dyDescent="0.3">
      <c r="B980" s="2" t="s">
        <v>5406</v>
      </c>
      <c r="C980" s="7">
        <v>-5</v>
      </c>
      <c r="D980" s="2"/>
      <c r="E980" s="2" t="s">
        <v>5512</v>
      </c>
      <c r="F980" s="2" t="s">
        <v>5421</v>
      </c>
      <c r="G980" s="2"/>
      <c r="H980" s="2" t="s">
        <v>4820</v>
      </c>
      <c r="I980" s="2" t="str">
        <f t="shared" si="853"/>
        <v>20241018-1000144917-인쇄</v>
      </c>
      <c r="J980" s="2" t="str">
        <f t="shared" si="854"/>
        <v>20241018-1000144917-합지</v>
      </c>
      <c r="K980" s="2" t="str">
        <f t="shared" si="855"/>
        <v>20241018-1000144917-분단</v>
      </c>
      <c r="L980" s="2" t="str">
        <f t="shared" si="856"/>
        <v>20241018-1000144917-제대</v>
      </c>
      <c r="M980" s="2" t="str">
        <f>VLOOKUP(H980, '쿼리1'!$A:$R, 17, 0)</f>
        <v>무지</v>
      </c>
      <c r="N980" s="2" t="str">
        <f>VLOOKUP(H980, '쿼리1'!$A:$P, 15, 0)</f>
        <v>패트(pet이지필)50</v>
      </c>
      <c r="O980" s="2">
        <v>1000144917</v>
      </c>
      <c r="P980" s="2" t="str">
        <f>VLOOKUP(H980, '쿼리1'!$A:$R, 17, 0)</f>
        <v>무지</v>
      </c>
      <c r="Q980" s="4">
        <f>VLOOKUP(H980, '쿼리1'!$A:$U, 20, 0)</f>
        <v>108</v>
      </c>
      <c r="R980" s="2" t="s">
        <v>5397</v>
      </c>
      <c r="S980" s="2" t="s">
        <v>5399</v>
      </c>
      <c r="T980" s="2" t="s">
        <v>31</v>
      </c>
      <c r="U980" s="2" t="s">
        <v>5397</v>
      </c>
      <c r="V980" s="2" t="s">
        <v>5388</v>
      </c>
      <c r="W980" s="3" t="s">
        <v>5388</v>
      </c>
      <c r="X980" s="6" t="str">
        <f>IFERROR(W980-V980, "X")</f>
        <v>X</v>
      </c>
      <c r="Y980" s="3">
        <v>45594</v>
      </c>
      <c r="Z980" s="5" t="s">
        <v>5396</v>
      </c>
      <c r="AA980" s="6">
        <f t="shared" ca="1" si="874"/>
        <v>62</v>
      </c>
      <c r="AB980" s="3">
        <v>45595</v>
      </c>
      <c r="AC980" s="3">
        <v>45600</v>
      </c>
      <c r="AD980" s="6" t="str">
        <f t="shared" si="875"/>
        <v>+5</v>
      </c>
      <c r="AE980" s="2" t="s">
        <v>5388</v>
      </c>
      <c r="AF980" s="2" t="s">
        <v>5388</v>
      </c>
      <c r="AG980" s="2" t="str">
        <f>IFERROR(AF980-AE980, "X")</f>
        <v>X</v>
      </c>
      <c r="AH980" s="3">
        <v>45600</v>
      </c>
      <c r="AI980" s="3">
        <f t="shared" si="876"/>
        <v>45595</v>
      </c>
      <c r="AJ980" s="3"/>
      <c r="AK980" s="2">
        <f t="shared" si="857"/>
        <v>-5</v>
      </c>
      <c r="AL980" s="2" t="s">
        <v>5567</v>
      </c>
      <c r="AM980" s="2" t="str">
        <f t="shared" si="861"/>
        <v>생산완료(-5)</v>
      </c>
      <c r="AN980" s="9">
        <f t="shared" si="862"/>
        <v>45652</v>
      </c>
      <c r="AO980" s="9">
        <f t="shared" si="863"/>
        <v>45646</v>
      </c>
      <c r="AP980" s="9"/>
      <c r="AQ980" s="2">
        <f t="shared" si="873"/>
        <v>-6</v>
      </c>
      <c r="AR980" s="12">
        <f t="shared" si="864"/>
        <v>-6</v>
      </c>
      <c r="AS980" t="s">
        <v>5567</v>
      </c>
      <c r="AT980" t="str">
        <f t="shared" si="865"/>
        <v>생산완료(-6)</v>
      </c>
    </row>
    <row r="981" spans="2:46" x14ac:dyDescent="0.3">
      <c r="B981" s="2" t="s">
        <v>5407</v>
      </c>
      <c r="C981" s="7">
        <v>-6</v>
      </c>
      <c r="D981" s="2" t="s">
        <v>5451</v>
      </c>
      <c r="E981" s="2" t="s">
        <v>5432</v>
      </c>
      <c r="F981" s="2"/>
      <c r="G981" s="2" t="s">
        <v>5432</v>
      </c>
      <c r="H981" s="2" t="s">
        <v>2141</v>
      </c>
      <c r="I981" s="2" t="str">
        <f t="shared" si="853"/>
        <v>20241018-1000145255-인쇄</v>
      </c>
      <c r="J981" s="2" t="str">
        <f t="shared" si="854"/>
        <v>20241018-1000145255-합지</v>
      </c>
      <c r="K981" s="2" t="str">
        <f t="shared" si="855"/>
        <v>20241018-1000145255-분단</v>
      </c>
      <c r="L981" s="2" t="str">
        <f t="shared" si="856"/>
        <v>20241018-1000145255-제대</v>
      </c>
      <c r="M981" s="2" t="str">
        <f>VLOOKUP(H981, '쿼리1'!$A:$R, 17, 0)</f>
        <v>1도-xelex 제렉스</v>
      </c>
      <c r="N981" s="2" t="str">
        <f>VLOOKUP(H981, '쿼리1'!$A:$P, 15, 0)</f>
        <v>패트100</v>
      </c>
      <c r="O981" s="2">
        <v>1000145255</v>
      </c>
      <c r="P981" s="2" t="str">
        <f>VLOOKUP(H981, '쿼리1'!$A:$R, 17, 0)</f>
        <v>1도-xelex 제렉스</v>
      </c>
      <c r="Q981" s="4">
        <f>VLOOKUP(H981, '쿼리1'!$A:$U, 20, 0)</f>
        <v>28571</v>
      </c>
      <c r="R981" s="2" t="s">
        <v>31</v>
      </c>
      <c r="S981" s="2" t="s">
        <v>31</v>
      </c>
      <c r="T981" s="2" t="s">
        <v>5397</v>
      </c>
      <c r="U981" s="2" t="s">
        <v>31</v>
      </c>
      <c r="V981" s="3">
        <v>45589</v>
      </c>
      <c r="W981" s="3">
        <v>45593</v>
      </c>
      <c r="X981" s="6" t="str">
        <f t="shared" ref="X981:X989" si="877">IFERROR(IF(W981-V981&gt;0, "+" &amp; (W981-V981), W981-V981), "X")</f>
        <v>+4</v>
      </c>
      <c r="Y981" s="3">
        <v>45594</v>
      </c>
      <c r="Z981" s="3">
        <v>45600</v>
      </c>
      <c r="AA981" s="6" t="str">
        <f t="shared" ref="AA981:AA1001" si="878">IFERROR(IF(Z981-Y981&gt;0, "+" &amp; (Z981-Y981), Z981-Y981), "X")</f>
        <v>+6</v>
      </c>
      <c r="AB981" s="3" t="s">
        <v>5388</v>
      </c>
      <c r="AC981" s="2" t="s">
        <v>5388</v>
      </c>
      <c r="AD981" s="6" t="str">
        <f>IFERROR(AC981-AB981, "X")</f>
        <v>X</v>
      </c>
      <c r="AE981" s="3">
        <v>45596</v>
      </c>
      <c r="AF981" s="3">
        <v>45602</v>
      </c>
      <c r="AG981" s="2" t="str">
        <f>IFERROR(IF(AF981-AE981&gt;0, "+" &amp; (AF981-AE981), AF981-AE981), "X")</f>
        <v>+6</v>
      </c>
      <c r="AH981" s="3">
        <v>45602</v>
      </c>
      <c r="AI981" s="3">
        <f>AE981</f>
        <v>45596</v>
      </c>
      <c r="AJ981" s="3"/>
      <c r="AK981" s="2">
        <f t="shared" si="857"/>
        <v>-6</v>
      </c>
      <c r="AL981" s="2" t="s">
        <v>5567</v>
      </c>
      <c r="AM981" s="2" t="str">
        <f t="shared" si="861"/>
        <v>생산완료(-6)</v>
      </c>
      <c r="AN981" s="9">
        <f t="shared" si="862"/>
        <v>45602</v>
      </c>
      <c r="AO981" s="9">
        <f t="shared" si="863"/>
        <v>45651</v>
      </c>
      <c r="AP981" s="9"/>
      <c r="AQ981" s="2">
        <f t="shared" si="873"/>
        <v>49</v>
      </c>
      <c r="AR981" s="12" t="str">
        <f t="shared" si="864"/>
        <v>+49</v>
      </c>
      <c r="AS981" t="s">
        <v>5567</v>
      </c>
      <c r="AT981" t="str">
        <f t="shared" si="865"/>
        <v>생산완료(+49)</v>
      </c>
    </row>
    <row r="982" spans="2:46" x14ac:dyDescent="0.3">
      <c r="B982" s="2" t="s">
        <v>5432</v>
      </c>
      <c r="C982" s="7">
        <v>6</v>
      </c>
      <c r="D982" s="2" t="s">
        <v>5416</v>
      </c>
      <c r="E982" s="2" t="s">
        <v>5406</v>
      </c>
      <c r="F982" s="2" t="s">
        <v>5407</v>
      </c>
      <c r="G982" s="2"/>
      <c r="H982" s="2" t="s">
        <v>3742</v>
      </c>
      <c r="I982" s="2" t="str">
        <f t="shared" si="853"/>
        <v>20241018-1000151508-인쇄</v>
      </c>
      <c r="J982" s="2" t="str">
        <f t="shared" si="854"/>
        <v>20241018-1000151508-합지</v>
      </c>
      <c r="K982" s="2" t="str">
        <f t="shared" si="855"/>
        <v>20241018-1000151508-분단</v>
      </c>
      <c r="L982" s="2" t="str">
        <f t="shared" si="856"/>
        <v>20241018-1000151508-제대</v>
      </c>
      <c r="M982" s="2" t="str">
        <f>VLOOKUP(H982, '쿼리1'!$A:$R, 17, 0)</f>
        <v>9도-(주)푸드코아-연세우유 우유생크림빵</v>
      </c>
      <c r="N982" s="2" t="str">
        <f>VLOOKUP(H982, '쿼리1'!$A:$P, 15, 0)</f>
        <v>오씨피피(유무광)60</v>
      </c>
      <c r="O982" s="2">
        <v>1000151508</v>
      </c>
      <c r="P982" s="2" t="str">
        <f>VLOOKUP(H982, '쿼리1'!$A:$R, 17, 0)</f>
        <v>9도-(주)푸드코아-연세우유 우유생크림빵</v>
      </c>
      <c r="Q982" s="4">
        <f>VLOOKUP(H982, '쿼리1'!$A:$U, 20, 0)</f>
        <v>36</v>
      </c>
      <c r="R982" s="2" t="s">
        <v>31</v>
      </c>
      <c r="S982" s="2" t="s">
        <v>31</v>
      </c>
      <c r="T982" s="2" t="s">
        <v>31</v>
      </c>
      <c r="U982" s="2" t="s">
        <v>5397</v>
      </c>
      <c r="V982" s="3">
        <v>45589</v>
      </c>
      <c r="W982" s="3">
        <v>45587</v>
      </c>
      <c r="X982" s="6">
        <f t="shared" si="877"/>
        <v>-2</v>
      </c>
      <c r="Y982" s="3">
        <v>45594</v>
      </c>
      <c r="Z982" s="3">
        <v>45589</v>
      </c>
      <c r="AA982" s="6">
        <f t="shared" si="878"/>
        <v>-5</v>
      </c>
      <c r="AB982" s="3">
        <v>45595</v>
      </c>
      <c r="AC982" s="3">
        <v>45589</v>
      </c>
      <c r="AD982" s="6">
        <f t="shared" ref="AD982:AD983" si="879">IFERROR(IF(AC982-AB982&gt;0, "+" &amp; (AC982-AB982), AC982-AB982), "X")</f>
        <v>-6</v>
      </c>
      <c r="AE982" s="2" t="s">
        <v>5388</v>
      </c>
      <c r="AF982" s="2" t="s">
        <v>5388</v>
      </c>
      <c r="AG982" s="2" t="str">
        <f>IFERROR(AF982-AE982, "X")</f>
        <v>X</v>
      </c>
      <c r="AH982" s="3">
        <v>45589</v>
      </c>
      <c r="AI982" s="3">
        <f t="shared" ref="AI982:AI983" si="880">AB982</f>
        <v>45595</v>
      </c>
      <c r="AJ982" s="3"/>
      <c r="AK982" s="2" t="str">
        <f t="shared" si="857"/>
        <v>+6</v>
      </c>
      <c r="AL982" s="2" t="s">
        <v>5567</v>
      </c>
      <c r="AM982" s="2" t="str">
        <f t="shared" si="861"/>
        <v>생산완료(+6)</v>
      </c>
      <c r="AN982" s="9">
        <f t="shared" si="862"/>
        <v>45635</v>
      </c>
      <c r="AO982" s="9">
        <f t="shared" si="863"/>
        <v>45636</v>
      </c>
      <c r="AP982" s="9"/>
      <c r="AQ982" s="2">
        <f t="shared" si="873"/>
        <v>1</v>
      </c>
      <c r="AR982" s="12" t="str">
        <f t="shared" si="864"/>
        <v>+1</v>
      </c>
      <c r="AS982" t="s">
        <v>5567</v>
      </c>
      <c r="AT982" t="str">
        <f t="shared" si="865"/>
        <v>생산완료(+1)</v>
      </c>
    </row>
    <row r="983" spans="2:46" x14ac:dyDescent="0.3">
      <c r="B983" s="2" t="s">
        <v>5409</v>
      </c>
      <c r="C983" s="7">
        <v>0</v>
      </c>
      <c r="D983" s="2" t="s">
        <v>5412</v>
      </c>
      <c r="E983" s="2" t="s">
        <v>5412</v>
      </c>
      <c r="F983" s="2" t="s">
        <v>5409</v>
      </c>
      <c r="G983" s="2"/>
      <c r="H983" s="2" t="s">
        <v>3259</v>
      </c>
      <c r="I983" s="2" t="str">
        <f t="shared" si="853"/>
        <v>20241018-1000153049-인쇄</v>
      </c>
      <c r="J983" s="2" t="str">
        <f t="shared" si="854"/>
        <v>20241018-1000153049-합지</v>
      </c>
      <c r="K983" s="2" t="str">
        <f t="shared" si="855"/>
        <v>20241018-1000153049-분단</v>
      </c>
      <c r="L983" s="2" t="str">
        <f t="shared" si="856"/>
        <v>20241018-1000153049-제대</v>
      </c>
      <c r="M983" s="2" t="str">
        <f>VLOOKUP(H983, '쿼리1'!$A:$R, 17, 0)</f>
        <v>9도-(주)푸드코아-연세우유 초코생크림빵</v>
      </c>
      <c r="N983" s="2" t="str">
        <f>VLOOKUP(H983, '쿼리1'!$A:$P, 15, 0)</f>
        <v>오씨피피(유무광)60</v>
      </c>
      <c r="O983" s="2">
        <v>1000153049</v>
      </c>
      <c r="P983" s="2" t="str">
        <f>VLOOKUP(H983, '쿼리1'!$A:$R, 17, 0)</f>
        <v>9도-(주)푸드코아-연세우유 초코생크림빵</v>
      </c>
      <c r="Q983" s="4">
        <f>VLOOKUP(H983, '쿼리1'!$A:$U, 20, 0)</f>
        <v>36</v>
      </c>
      <c r="R983" s="2" t="s">
        <v>31</v>
      </c>
      <c r="S983" s="2" t="s">
        <v>31</v>
      </c>
      <c r="T983" s="2" t="s">
        <v>31</v>
      </c>
      <c r="U983" s="2" t="s">
        <v>5397</v>
      </c>
      <c r="V983" s="3">
        <v>45589</v>
      </c>
      <c r="W983" s="3">
        <v>45590</v>
      </c>
      <c r="X983" s="6" t="str">
        <f t="shared" si="877"/>
        <v>+1</v>
      </c>
      <c r="Y983" s="3">
        <v>45594</v>
      </c>
      <c r="Z983" s="3">
        <v>45595</v>
      </c>
      <c r="AA983" s="6" t="str">
        <f t="shared" si="878"/>
        <v>+1</v>
      </c>
      <c r="AB983" s="3">
        <v>45595</v>
      </c>
      <c r="AC983" s="3">
        <v>45595</v>
      </c>
      <c r="AD983" s="6">
        <f t="shared" si="879"/>
        <v>0</v>
      </c>
      <c r="AE983" s="2" t="s">
        <v>5388</v>
      </c>
      <c r="AF983" s="2" t="s">
        <v>5388</v>
      </c>
      <c r="AG983" s="2" t="str">
        <f>IFERROR(AF983-AE983, "X")</f>
        <v>X</v>
      </c>
      <c r="AH983" s="3">
        <v>45595</v>
      </c>
      <c r="AI983" s="3">
        <f t="shared" si="880"/>
        <v>45595</v>
      </c>
      <c r="AJ983" s="3"/>
      <c r="AK983" s="2">
        <f t="shared" si="857"/>
        <v>0</v>
      </c>
      <c r="AL983" s="2" t="s">
        <v>5567</v>
      </c>
      <c r="AM983" s="2" t="str">
        <f t="shared" si="861"/>
        <v>생산완료(0)</v>
      </c>
      <c r="AN983" s="9">
        <f t="shared" si="862"/>
        <v>45635</v>
      </c>
      <c r="AO983" s="9">
        <f t="shared" si="863"/>
        <v>45638</v>
      </c>
      <c r="AP983" s="9"/>
      <c r="AQ983" s="2">
        <f t="shared" si="873"/>
        <v>3</v>
      </c>
      <c r="AR983" s="12" t="str">
        <f t="shared" si="864"/>
        <v>+3</v>
      </c>
      <c r="AS983" t="s">
        <v>5567</v>
      </c>
      <c r="AT983" t="str">
        <f t="shared" si="865"/>
        <v>생산완료(+3)</v>
      </c>
    </row>
    <row r="984" spans="2:46" x14ac:dyDescent="0.3">
      <c r="B984" s="2" t="s">
        <v>5409</v>
      </c>
      <c r="C984" s="7">
        <v>0</v>
      </c>
      <c r="D984" s="2" t="s">
        <v>5406</v>
      </c>
      <c r="E984" s="2" t="s">
        <v>5412</v>
      </c>
      <c r="F984" s="2"/>
      <c r="G984" s="2" t="s">
        <v>5409</v>
      </c>
      <c r="H984" s="2" t="s">
        <v>2031</v>
      </c>
      <c r="I984" s="2" t="str">
        <f t="shared" si="853"/>
        <v>20241018-1000157447-인쇄</v>
      </c>
      <c r="J984" s="2" t="str">
        <f t="shared" si="854"/>
        <v>20241018-1000157447-합지</v>
      </c>
      <c r="K984" s="2" t="str">
        <f t="shared" si="855"/>
        <v>20241018-1000157447-분단</v>
      </c>
      <c r="L984" s="2" t="str">
        <f t="shared" si="856"/>
        <v>20241018-1000157447-제대</v>
      </c>
      <c r="M984" s="2" t="str">
        <f>VLOOKUP(H984, '쿼리1'!$A:$R, 17, 0)</f>
        <v>2도-고사리 2kg</v>
      </c>
      <c r="N984" s="2" t="str">
        <f>VLOOKUP(H984, '쿼리1'!$A:$P, 15, 0)</f>
        <v>나이론75</v>
      </c>
      <c r="O984" s="2">
        <v>1000157447</v>
      </c>
      <c r="P984" s="2" t="str">
        <f>VLOOKUP(H984, '쿼리1'!$A:$R, 17, 0)</f>
        <v>2도-고사리 2kg</v>
      </c>
      <c r="Q984" s="4">
        <f>VLOOKUP(H984, '쿼리1'!$A:$U, 20, 0)</f>
        <v>18750</v>
      </c>
      <c r="R984" s="2" t="s">
        <v>31</v>
      </c>
      <c r="S984" s="2" t="s">
        <v>31</v>
      </c>
      <c r="T984" s="2" t="s">
        <v>5397</v>
      </c>
      <c r="U984" s="2" t="s">
        <v>31</v>
      </c>
      <c r="V984" s="3">
        <v>45589</v>
      </c>
      <c r="W984" s="3">
        <v>45584</v>
      </c>
      <c r="X984" s="6">
        <f t="shared" si="877"/>
        <v>-5</v>
      </c>
      <c r="Y984" s="3">
        <v>45593</v>
      </c>
      <c r="Z984" s="3">
        <v>45594</v>
      </c>
      <c r="AA984" s="6" t="str">
        <f t="shared" si="878"/>
        <v>+1</v>
      </c>
      <c r="AB984" s="3" t="s">
        <v>5388</v>
      </c>
      <c r="AC984" s="2" t="s">
        <v>5388</v>
      </c>
      <c r="AD984" s="6" t="str">
        <f>IFERROR(AC984-AB984, "X")</f>
        <v>X</v>
      </c>
      <c r="AE984" s="3">
        <v>45595</v>
      </c>
      <c r="AF984" s="3">
        <v>45595</v>
      </c>
      <c r="AG984" s="2">
        <f t="shared" ref="AG984:AG985" si="881">IFERROR(IF(AF984-AE984&gt;0, "+" &amp; (AF984-AE984), AF984-AE984), "X")</f>
        <v>0</v>
      </c>
      <c r="AH984" s="3">
        <v>45595</v>
      </c>
      <c r="AI984" s="3">
        <f t="shared" ref="AI984:AI985" si="882">AE984</f>
        <v>45595</v>
      </c>
      <c r="AJ984" s="3"/>
      <c r="AK984" s="2">
        <f t="shared" si="857"/>
        <v>0</v>
      </c>
      <c r="AL984" s="2" t="s">
        <v>5567</v>
      </c>
      <c r="AM984" s="2" t="str">
        <f t="shared" si="861"/>
        <v>생산완료(0)</v>
      </c>
      <c r="AN984" s="9">
        <f t="shared" si="862"/>
        <v>45595</v>
      </c>
      <c r="AO984" s="9">
        <f t="shared" si="863"/>
        <v>45595</v>
      </c>
      <c r="AP984" s="9"/>
      <c r="AQ984" s="2">
        <f t="shared" si="873"/>
        <v>0</v>
      </c>
      <c r="AR984" s="12">
        <f t="shared" si="864"/>
        <v>0</v>
      </c>
      <c r="AS984" t="s">
        <v>5567</v>
      </c>
      <c r="AT984" t="str">
        <f t="shared" si="865"/>
        <v>생산완료(0)</v>
      </c>
    </row>
    <row r="985" spans="2:46" x14ac:dyDescent="0.3">
      <c r="B985" s="2" t="s">
        <v>5406</v>
      </c>
      <c r="C985" s="7">
        <v>-5</v>
      </c>
      <c r="D985" s="2" t="s">
        <v>5432</v>
      </c>
      <c r="E985" s="2" t="s">
        <v>5408</v>
      </c>
      <c r="F985" s="2"/>
      <c r="G985" s="2" t="s">
        <v>5421</v>
      </c>
      <c r="H985" s="2" t="s">
        <v>2582</v>
      </c>
      <c r="I985" s="2" t="str">
        <f t="shared" si="853"/>
        <v>20241018-1000159391-인쇄</v>
      </c>
      <c r="J985" s="2" t="str">
        <f t="shared" si="854"/>
        <v>20241018-1000159391-합지</v>
      </c>
      <c r="K985" s="2" t="str">
        <f t="shared" si="855"/>
        <v>20241018-1000159391-분단</v>
      </c>
      <c r="L985" s="2" t="str">
        <f t="shared" si="856"/>
        <v>20241018-1000159391-제대</v>
      </c>
      <c r="M985" s="2" t="str">
        <f>VLOOKUP(H985, '쿼리1'!$A:$R, 17, 0)</f>
        <v>6도-부자영농-곶감 말랭이(쿠팡용)</v>
      </c>
      <c r="N985" s="2" t="str">
        <f>VLOOKUP(H985, '쿼리1'!$A:$P, 15, 0)</f>
        <v>패트90</v>
      </c>
      <c r="O985" s="2">
        <v>1000159391</v>
      </c>
      <c r="P985" s="2" t="str">
        <f>VLOOKUP(H985, '쿼리1'!$A:$R, 17, 0)</f>
        <v>6도-부자영농-곶감 말랭이(쿠팡용)</v>
      </c>
      <c r="Q985" s="4">
        <f>VLOOKUP(H985, '쿼리1'!$A:$U, 20, 0)</f>
        <v>35294</v>
      </c>
      <c r="R985" s="2" t="s">
        <v>31</v>
      </c>
      <c r="S985" s="2" t="s">
        <v>31</v>
      </c>
      <c r="T985" s="2" t="s">
        <v>5397</v>
      </c>
      <c r="U985" s="2" t="s">
        <v>31</v>
      </c>
      <c r="V985" s="3">
        <v>45589</v>
      </c>
      <c r="W985" s="3">
        <v>45595</v>
      </c>
      <c r="X985" s="6" t="str">
        <f t="shared" si="877"/>
        <v>+6</v>
      </c>
      <c r="Y985" s="3">
        <v>45594</v>
      </c>
      <c r="Z985" s="3">
        <v>45597</v>
      </c>
      <c r="AA985" s="6" t="str">
        <f t="shared" si="878"/>
        <v>+3</v>
      </c>
      <c r="AB985" s="3" t="s">
        <v>5388</v>
      </c>
      <c r="AC985" s="2" t="s">
        <v>5388</v>
      </c>
      <c r="AD985" s="6" t="str">
        <f>IFERROR(AC985-AB985, "X")</f>
        <v>X</v>
      </c>
      <c r="AE985" s="3">
        <v>45596</v>
      </c>
      <c r="AF985" s="3">
        <v>45601</v>
      </c>
      <c r="AG985" s="2" t="str">
        <f t="shared" si="881"/>
        <v>+5</v>
      </c>
      <c r="AH985" s="3">
        <v>45601</v>
      </c>
      <c r="AI985" s="3">
        <f t="shared" si="882"/>
        <v>45596</v>
      </c>
      <c r="AJ985" s="3"/>
      <c r="AK985" s="2">
        <f t="shared" si="857"/>
        <v>-5</v>
      </c>
      <c r="AL985" s="2" t="s">
        <v>5567</v>
      </c>
      <c r="AM985" s="2" t="str">
        <f t="shared" si="861"/>
        <v>생산완료(-5)</v>
      </c>
      <c r="AN985" s="9">
        <f t="shared" si="862"/>
        <v>45614</v>
      </c>
      <c r="AO985" s="9">
        <f t="shared" si="863"/>
        <v>45611</v>
      </c>
      <c r="AP985" s="9"/>
      <c r="AQ985" s="2">
        <f t="shared" si="873"/>
        <v>-3</v>
      </c>
      <c r="AR985" s="12">
        <f t="shared" si="864"/>
        <v>-3</v>
      </c>
      <c r="AS985" t="s">
        <v>5567</v>
      </c>
      <c r="AT985" t="str">
        <f t="shared" si="865"/>
        <v>생산완료(-3)</v>
      </c>
    </row>
    <row r="986" spans="2:46" x14ac:dyDescent="0.3">
      <c r="B986" s="2" t="s">
        <v>5409</v>
      </c>
      <c r="C986" s="7">
        <v>0</v>
      </c>
      <c r="D986" s="2" t="s">
        <v>5412</v>
      </c>
      <c r="E986" s="2" t="s">
        <v>5412</v>
      </c>
      <c r="F986" s="2" t="s">
        <v>5409</v>
      </c>
      <c r="G986" s="2"/>
      <c r="H986" s="2" t="s">
        <v>4862</v>
      </c>
      <c r="I986" s="2" t="str">
        <f t="shared" si="853"/>
        <v>20241018-1000160178-인쇄</v>
      </c>
      <c r="J986" s="2" t="str">
        <f t="shared" si="854"/>
        <v>20241018-1000160178-합지</v>
      </c>
      <c r="K986" s="2" t="str">
        <f t="shared" si="855"/>
        <v>20241018-1000160178-분단</v>
      </c>
      <c r="L986" s="2" t="str">
        <f t="shared" si="856"/>
        <v>20241018-1000160178-제대</v>
      </c>
      <c r="M986" s="2" t="str">
        <f>VLOOKUP(H986, '쿼리1'!$A:$R, 17, 0)</f>
        <v>4도-(주)조이푸드-대상 스트로베리다쿠아즈 20g(91kcal)</v>
      </c>
      <c r="N986" s="2" t="str">
        <f>VLOOKUP(H986, '쿼리1'!$A:$P, 15, 0)</f>
        <v>오씨피피(투명)50</v>
      </c>
      <c r="O986" s="2">
        <v>1000160178</v>
      </c>
      <c r="P986" s="2" t="str">
        <f>VLOOKUP(H986, '쿼리1'!$A:$R, 17, 0)</f>
        <v>4도-(주)조이푸드-대상 스트로베리다쿠아즈 20g(91kcal)</v>
      </c>
      <c r="Q986" s="4">
        <f>VLOOKUP(H986, '쿼리1'!$A:$U, 20, 0)</f>
        <v>12</v>
      </c>
      <c r="R986" s="2" t="s">
        <v>31</v>
      </c>
      <c r="S986" s="2" t="s">
        <v>31</v>
      </c>
      <c r="T986" s="2" t="s">
        <v>31</v>
      </c>
      <c r="U986" s="2" t="s">
        <v>5397</v>
      </c>
      <c r="V986" s="3">
        <v>45589</v>
      </c>
      <c r="W986" s="3">
        <v>45590</v>
      </c>
      <c r="X986" s="6" t="str">
        <f t="shared" si="877"/>
        <v>+1</v>
      </c>
      <c r="Y986" s="3">
        <v>45594</v>
      </c>
      <c r="Z986" s="3">
        <v>45595</v>
      </c>
      <c r="AA986" s="6" t="str">
        <f t="shared" si="878"/>
        <v>+1</v>
      </c>
      <c r="AB986" s="3">
        <v>45595</v>
      </c>
      <c r="AC986" s="3">
        <v>45595</v>
      </c>
      <c r="AD986" s="6">
        <f t="shared" ref="AD986:AD987" si="883">IFERROR(IF(AC986-AB986&gt;0, "+" &amp; (AC986-AB986), AC986-AB986), "X")</f>
        <v>0</v>
      </c>
      <c r="AE986" s="2" t="s">
        <v>5388</v>
      </c>
      <c r="AF986" s="2" t="s">
        <v>5388</v>
      </c>
      <c r="AG986" s="2" t="str">
        <f>IFERROR(AF986-AE986, "X")</f>
        <v>X</v>
      </c>
      <c r="AH986" s="3">
        <v>45595</v>
      </c>
      <c r="AI986" s="3">
        <f t="shared" ref="AI986:AI987" si="884">AB986</f>
        <v>45595</v>
      </c>
      <c r="AJ986" s="3"/>
      <c r="AK986" s="2">
        <f t="shared" si="857"/>
        <v>0</v>
      </c>
      <c r="AL986" s="2" t="s">
        <v>5567</v>
      </c>
      <c r="AM986" s="2" t="str">
        <f t="shared" si="861"/>
        <v>생산완료(0)</v>
      </c>
      <c r="AN986" s="9">
        <f t="shared" si="862"/>
        <v>45595</v>
      </c>
      <c r="AO986" s="9">
        <f t="shared" si="863"/>
        <v>45595</v>
      </c>
      <c r="AP986" s="9"/>
      <c r="AQ986" s="2">
        <f t="shared" si="873"/>
        <v>0</v>
      </c>
      <c r="AR986" s="12">
        <f t="shared" si="864"/>
        <v>0</v>
      </c>
      <c r="AS986" t="s">
        <v>5567</v>
      </c>
      <c r="AT986" t="str">
        <f t="shared" si="865"/>
        <v>생산완료(0)</v>
      </c>
    </row>
    <row r="987" spans="2:46" x14ac:dyDescent="0.3">
      <c r="B987" s="2" t="s">
        <v>5409</v>
      </c>
      <c r="C987" s="7">
        <v>0</v>
      </c>
      <c r="D987" s="2" t="s">
        <v>5451</v>
      </c>
      <c r="E987" s="2" t="s">
        <v>5412</v>
      </c>
      <c r="F987" s="2" t="s">
        <v>5409</v>
      </c>
      <c r="G987" s="2"/>
      <c r="H987" s="2" t="s">
        <v>5094</v>
      </c>
      <c r="I987" s="2" t="str">
        <f t="shared" si="853"/>
        <v>20241018-1000160183-인쇄</v>
      </c>
      <c r="J987" s="2" t="str">
        <f t="shared" si="854"/>
        <v>20241018-1000160183-합지</v>
      </c>
      <c r="K987" s="2" t="str">
        <f t="shared" si="855"/>
        <v>20241018-1000160183-분단</v>
      </c>
      <c r="L987" s="2" t="str">
        <f t="shared" si="856"/>
        <v>20241018-1000160183-제대</v>
      </c>
      <c r="M987" s="2" t="str">
        <f>VLOOKUP(H987, '쿼리1'!$A:$R, 17, 0)</f>
        <v>6도-(주)조이푸드-대상 얼그레이초코다쿠아즈 20g(23kcal)</v>
      </c>
      <c r="N987" s="2" t="str">
        <f>VLOOKUP(H987, '쿼리1'!$A:$P, 15, 0)</f>
        <v>오씨피피(투명)50</v>
      </c>
      <c r="O987" s="2">
        <v>1000160183</v>
      </c>
      <c r="P987" s="2" t="str">
        <f>VLOOKUP(H987, '쿼리1'!$A:$R, 17, 0)</f>
        <v>6도-(주)조이푸드-대상 얼그레이초코다쿠아즈 20g(23kcal)</v>
      </c>
      <c r="Q987" s="4">
        <f>VLOOKUP(H987, '쿼리1'!$A:$U, 20, 0)</f>
        <v>12</v>
      </c>
      <c r="R987" s="2" t="s">
        <v>31</v>
      </c>
      <c r="S987" s="2" t="s">
        <v>31</v>
      </c>
      <c r="T987" s="2" t="s">
        <v>31</v>
      </c>
      <c r="U987" s="2" t="s">
        <v>5397</v>
      </c>
      <c r="V987" s="3">
        <v>45589</v>
      </c>
      <c r="W987" s="3">
        <v>45593</v>
      </c>
      <c r="X987" s="6" t="str">
        <f t="shared" si="877"/>
        <v>+4</v>
      </c>
      <c r="Y987" s="3">
        <v>45594</v>
      </c>
      <c r="Z987" s="3">
        <v>45595</v>
      </c>
      <c r="AA987" s="6" t="str">
        <f t="shared" si="878"/>
        <v>+1</v>
      </c>
      <c r="AB987" s="3">
        <v>45595</v>
      </c>
      <c r="AC987" s="3">
        <v>45595</v>
      </c>
      <c r="AD987" s="6">
        <f t="shared" si="883"/>
        <v>0</v>
      </c>
      <c r="AE987" s="2" t="s">
        <v>5388</v>
      </c>
      <c r="AF987" s="2" t="s">
        <v>5388</v>
      </c>
      <c r="AG987" s="2" t="str">
        <f>IFERROR(AF987-AE987, "X")</f>
        <v>X</v>
      </c>
      <c r="AH987" s="3">
        <v>45595</v>
      </c>
      <c r="AI987" s="3">
        <f t="shared" si="884"/>
        <v>45595</v>
      </c>
      <c r="AJ987" s="3"/>
      <c r="AK987" s="2">
        <f t="shared" si="857"/>
        <v>0</v>
      </c>
      <c r="AL987" s="2" t="s">
        <v>5567</v>
      </c>
      <c r="AM987" s="2" t="str">
        <f t="shared" si="861"/>
        <v>생산완료(0)</v>
      </c>
      <c r="AN987" s="9">
        <f t="shared" si="862"/>
        <v>45595</v>
      </c>
      <c r="AO987" s="9">
        <f t="shared" si="863"/>
        <v>45595</v>
      </c>
      <c r="AP987" s="9"/>
      <c r="AQ987" s="2">
        <f t="shared" si="873"/>
        <v>0</v>
      </c>
      <c r="AR987" s="12">
        <f t="shared" si="864"/>
        <v>0</v>
      </c>
      <c r="AS987" t="s">
        <v>5567</v>
      </c>
      <c r="AT987" t="str">
        <f t="shared" si="865"/>
        <v>생산완료(0)</v>
      </c>
    </row>
    <row r="988" spans="2:46" x14ac:dyDescent="0.3">
      <c r="B988" s="2" t="s">
        <v>5408</v>
      </c>
      <c r="C988" s="7">
        <v>3</v>
      </c>
      <c r="D988" s="2" t="s">
        <v>5416</v>
      </c>
      <c r="E988" s="2" t="s">
        <v>5418</v>
      </c>
      <c r="F988" s="2"/>
      <c r="G988" s="2" t="s">
        <v>5415</v>
      </c>
      <c r="H988" s="2" t="s">
        <v>3667</v>
      </c>
      <c r="I988" s="2" t="str">
        <f t="shared" si="853"/>
        <v>20241018-1000161019-인쇄</v>
      </c>
      <c r="J988" s="2" t="str">
        <f t="shared" si="854"/>
        <v>20241018-1000161019-합지</v>
      </c>
      <c r="K988" s="2" t="str">
        <f t="shared" si="855"/>
        <v>20241018-1000161019-분단</v>
      </c>
      <c r="L988" s="2" t="str">
        <f t="shared" si="856"/>
        <v>20241018-1000161019-제대</v>
      </c>
      <c r="M988" s="2" t="str">
        <f>VLOOKUP(H988, '쿼리1'!$A:$R, 17, 0)</f>
        <v>6도-현대푸드-백진미 오징어채 800g (이마트)</v>
      </c>
      <c r="N988" s="2" t="str">
        <f>VLOOKUP(H988, '쿼리1'!$A:$P, 15, 0)</f>
        <v>나이론(투명)105</v>
      </c>
      <c r="O988" s="2">
        <v>1000161019</v>
      </c>
      <c r="P988" s="2" t="str">
        <f>VLOOKUP(H988, '쿼리1'!$A:$R, 17, 0)</f>
        <v>6도-현대푸드-백진미 오징어채 800g (이마트)</v>
      </c>
      <c r="Q988" s="4">
        <f>VLOOKUP(H988, '쿼리1'!$A:$U, 20, 0)</f>
        <v>21428</v>
      </c>
      <c r="R988" s="2" t="s">
        <v>31</v>
      </c>
      <c r="S988" s="2" t="s">
        <v>31</v>
      </c>
      <c r="T988" s="2" t="s">
        <v>5397</v>
      </c>
      <c r="U988" s="2" t="s">
        <v>31</v>
      </c>
      <c r="V988" s="3">
        <v>45589</v>
      </c>
      <c r="W988" s="3">
        <v>45587</v>
      </c>
      <c r="X988" s="6">
        <f t="shared" si="877"/>
        <v>-2</v>
      </c>
      <c r="Y988" s="3">
        <v>45594</v>
      </c>
      <c r="Z988" s="3">
        <v>45590</v>
      </c>
      <c r="AA988" s="6">
        <f t="shared" si="878"/>
        <v>-4</v>
      </c>
      <c r="AB988" s="3" t="s">
        <v>5388</v>
      </c>
      <c r="AC988" s="2" t="s">
        <v>5388</v>
      </c>
      <c r="AD988" s="6" t="str">
        <f>IFERROR(AC988-AB988, "X")</f>
        <v>X</v>
      </c>
      <c r="AE988" s="3">
        <v>45596</v>
      </c>
      <c r="AF988" s="3">
        <v>45593</v>
      </c>
      <c r="AG988" s="2">
        <f>IFERROR(IF(AF988-AE988&gt;0, "+" &amp; (AF988-AE988), AF988-AE988), "X")</f>
        <v>-3</v>
      </c>
      <c r="AH988" s="3">
        <v>45593</v>
      </c>
      <c r="AI988" s="3">
        <f>AE988</f>
        <v>45596</v>
      </c>
      <c r="AJ988" s="3"/>
      <c r="AK988" s="2" t="str">
        <f t="shared" si="857"/>
        <v>+3</v>
      </c>
      <c r="AL988" s="2" t="s">
        <v>5567</v>
      </c>
      <c r="AM988" s="2" t="str">
        <f t="shared" si="861"/>
        <v>생산완료(+3)</v>
      </c>
      <c r="AN988" s="9">
        <f t="shared" si="862"/>
        <v>45593</v>
      </c>
      <c r="AO988" s="9">
        <f t="shared" si="863"/>
        <v>45596</v>
      </c>
      <c r="AP988" s="9"/>
      <c r="AQ988" s="2">
        <f t="shared" si="873"/>
        <v>3</v>
      </c>
      <c r="AR988" s="12" t="str">
        <f t="shared" si="864"/>
        <v>+3</v>
      </c>
      <c r="AS988" t="s">
        <v>5567</v>
      </c>
      <c r="AT988" t="str">
        <f t="shared" si="865"/>
        <v>생산완료(+3)</v>
      </c>
    </row>
    <row r="989" spans="2:46" x14ac:dyDescent="0.3">
      <c r="B989" s="2" t="s">
        <v>5409</v>
      </c>
      <c r="C989" s="7">
        <v>0</v>
      </c>
      <c r="D989" s="2" t="s">
        <v>5451</v>
      </c>
      <c r="E989" s="2" t="s">
        <v>5412</v>
      </c>
      <c r="F989" s="2" t="s">
        <v>5409</v>
      </c>
      <c r="G989" s="2"/>
      <c r="H989" s="2" t="s">
        <v>2953</v>
      </c>
      <c r="I989" s="2" t="str">
        <f t="shared" si="853"/>
        <v>20241018-1000162185-인쇄</v>
      </c>
      <c r="J989" s="2" t="str">
        <f t="shared" si="854"/>
        <v>20241018-1000162185-합지</v>
      </c>
      <c r="K989" s="2" t="str">
        <f t="shared" si="855"/>
        <v>20241018-1000162185-분단</v>
      </c>
      <c r="L989" s="2" t="str">
        <f t="shared" si="856"/>
        <v>20241018-1000162185-제대</v>
      </c>
      <c r="M989" s="2" t="str">
        <f>VLOOKUP(H989, '쿼리1'!$A:$R, 17, 0)</f>
        <v>3도-크룽지 38g(골든브라운)</v>
      </c>
      <c r="N989" s="2" t="str">
        <f>VLOOKUP(H989, '쿼리1'!$A:$P, 15, 0)</f>
        <v>오씨피피(투명)70</v>
      </c>
      <c r="O989" s="2">
        <v>1000162185</v>
      </c>
      <c r="P989" s="2" t="str">
        <f>VLOOKUP(H989, '쿼리1'!$A:$R, 17, 0)</f>
        <v>3도-크룽지 38g(골든브라운)</v>
      </c>
      <c r="Q989" s="4">
        <f>VLOOKUP(H989, '쿼리1'!$A:$U, 20, 0)</f>
        <v>24</v>
      </c>
      <c r="R989" s="2" t="s">
        <v>31</v>
      </c>
      <c r="S989" s="2" t="s">
        <v>31</v>
      </c>
      <c r="T989" s="2" t="s">
        <v>31</v>
      </c>
      <c r="U989" s="2" t="s">
        <v>5397</v>
      </c>
      <c r="V989" s="3">
        <v>45589</v>
      </c>
      <c r="W989" s="3">
        <v>45593</v>
      </c>
      <c r="X989" s="6" t="str">
        <f t="shared" si="877"/>
        <v>+4</v>
      </c>
      <c r="Y989" s="3">
        <v>45594</v>
      </c>
      <c r="Z989" s="3">
        <v>45595</v>
      </c>
      <c r="AA989" s="6" t="str">
        <f t="shared" si="878"/>
        <v>+1</v>
      </c>
      <c r="AB989" s="3">
        <v>45595</v>
      </c>
      <c r="AC989" s="3">
        <v>45595</v>
      </c>
      <c r="AD989" s="6">
        <f t="shared" ref="AD989:AD992" si="885">IFERROR(IF(AC989-AB989&gt;0, "+" &amp; (AC989-AB989), AC989-AB989), "X")</f>
        <v>0</v>
      </c>
      <c r="AE989" s="2" t="s">
        <v>5388</v>
      </c>
      <c r="AF989" s="2" t="s">
        <v>5388</v>
      </c>
      <c r="AG989" s="2" t="str">
        <f>IFERROR(AF989-AE989, "X")</f>
        <v>X</v>
      </c>
      <c r="AH989" s="3">
        <v>45595</v>
      </c>
      <c r="AI989" s="3">
        <f>AB989</f>
        <v>45595</v>
      </c>
      <c r="AJ989" s="3"/>
      <c r="AK989" s="2">
        <f t="shared" si="857"/>
        <v>0</v>
      </c>
      <c r="AL989" s="2" t="s">
        <v>5567</v>
      </c>
      <c r="AM989" s="2" t="str">
        <f t="shared" si="861"/>
        <v>생산완료(0)</v>
      </c>
      <c r="AN989" s="9">
        <f t="shared" si="862"/>
        <v>45595</v>
      </c>
      <c r="AO989" s="9">
        <f t="shared" si="863"/>
        <v>45595</v>
      </c>
      <c r="AP989" s="9"/>
      <c r="AQ989" s="2">
        <f t="shared" si="873"/>
        <v>0</v>
      </c>
      <c r="AR989" s="12">
        <f t="shared" si="864"/>
        <v>0</v>
      </c>
      <c r="AS989" t="s">
        <v>5567</v>
      </c>
      <c r="AT989" t="str">
        <f t="shared" si="865"/>
        <v>생산완료(0)</v>
      </c>
    </row>
    <row r="990" spans="2:46" x14ac:dyDescent="0.3">
      <c r="B990" s="2" t="s">
        <v>5416</v>
      </c>
      <c r="C990" s="7">
        <v>-2</v>
      </c>
      <c r="D990" s="2"/>
      <c r="E990" s="2" t="s">
        <v>5415</v>
      </c>
      <c r="F990" s="2" t="s">
        <v>5424</v>
      </c>
      <c r="G990" s="2" t="s">
        <v>5424</v>
      </c>
      <c r="H990" s="2" t="s">
        <v>126</v>
      </c>
      <c r="I990" s="2" t="str">
        <f t="shared" si="853"/>
        <v>20241018-1000165165-인쇄</v>
      </c>
      <c r="J990" s="2" t="str">
        <f t="shared" si="854"/>
        <v>20241018-1000165165-합지</v>
      </c>
      <c r="K990" s="2" t="str">
        <f t="shared" si="855"/>
        <v>20241018-1000165165-분단</v>
      </c>
      <c r="L990" s="2" t="str">
        <f t="shared" si="856"/>
        <v>20241018-1000165165-제대</v>
      </c>
      <c r="M990" s="2" t="str">
        <f>VLOOKUP(H990, '쿼리1'!$A:$R, 17, 0)</f>
        <v>무지(육가공2KG-사이즈변경)</v>
      </c>
      <c r="N990" s="2" t="str">
        <f>VLOOKUP(H990, '쿼리1'!$A:$P, 15, 0)</f>
        <v>나이론105</v>
      </c>
      <c r="O990" s="2">
        <v>1000165165</v>
      </c>
      <c r="P990" s="2" t="str">
        <f>VLOOKUP(H990, '쿼리1'!$A:$R, 17, 0)</f>
        <v>무지(육가공2KG-사이즈변경)</v>
      </c>
      <c r="Q990" s="4">
        <f>VLOOKUP(H990, '쿼리1'!$A:$U, 20, 0)</f>
        <v>40000</v>
      </c>
      <c r="R990" s="2" t="s">
        <v>5397</v>
      </c>
      <c r="S990" s="2" t="s">
        <v>31</v>
      </c>
      <c r="T990" s="2" t="s">
        <v>31</v>
      </c>
      <c r="U990" s="2" t="s">
        <v>31</v>
      </c>
      <c r="V990" s="2" t="s">
        <v>5388</v>
      </c>
      <c r="W990" s="3" t="s">
        <v>5388</v>
      </c>
      <c r="X990" s="6" t="str">
        <f>IFERROR(W990-V990, "X")</f>
        <v>X</v>
      </c>
      <c r="Y990" s="3">
        <v>45590</v>
      </c>
      <c r="Z990" s="3">
        <v>45587</v>
      </c>
      <c r="AA990" s="6">
        <f t="shared" si="878"/>
        <v>-3</v>
      </c>
      <c r="AB990" s="3">
        <v>45593</v>
      </c>
      <c r="AC990" s="3">
        <v>45595</v>
      </c>
      <c r="AD990" s="6" t="str">
        <f t="shared" si="885"/>
        <v>+2</v>
      </c>
      <c r="AE990" s="3">
        <v>45595</v>
      </c>
      <c r="AF990" s="3">
        <v>45597</v>
      </c>
      <c r="AG990" s="2" t="str">
        <f>IFERROR(IF(AF990-AE990&gt;0, "+" &amp; (AF990-AE990), AF990-AE990), "X")</f>
        <v>+2</v>
      </c>
      <c r="AH990" s="3">
        <v>45597</v>
      </c>
      <c r="AI990" s="3">
        <f>AE990</f>
        <v>45595</v>
      </c>
      <c r="AJ990" s="3"/>
      <c r="AK990" s="2">
        <f t="shared" si="857"/>
        <v>-2</v>
      </c>
      <c r="AL990" s="2" t="s">
        <v>5567</v>
      </c>
      <c r="AM990" s="2" t="str">
        <f t="shared" si="861"/>
        <v>생산완료(-2)</v>
      </c>
      <c r="AN990" s="9">
        <f t="shared" si="862"/>
        <v>45649</v>
      </c>
      <c r="AO990" s="9">
        <f t="shared" si="863"/>
        <v>45645</v>
      </c>
      <c r="AP990" s="9"/>
      <c r="AQ990" s="2">
        <f t="shared" si="873"/>
        <v>-4</v>
      </c>
      <c r="AR990" s="12">
        <f t="shared" si="864"/>
        <v>-4</v>
      </c>
      <c r="AS990" t="s">
        <v>5567</v>
      </c>
      <c r="AT990" t="str">
        <f t="shared" si="865"/>
        <v>생산완료(-4)</v>
      </c>
    </row>
    <row r="991" spans="2:46" x14ac:dyDescent="0.3">
      <c r="B991" s="2" t="s">
        <v>5409</v>
      </c>
      <c r="C991" s="7">
        <v>0</v>
      </c>
      <c r="D991" s="2" t="s">
        <v>5412</v>
      </c>
      <c r="E991" s="2" t="s">
        <v>5412</v>
      </c>
      <c r="F991" s="2" t="s">
        <v>5409</v>
      </c>
      <c r="G991" s="2"/>
      <c r="H991" s="2" t="s">
        <v>3485</v>
      </c>
      <c r="I991" s="2" t="str">
        <f t="shared" si="853"/>
        <v>20241018-1000168339-인쇄</v>
      </c>
      <c r="J991" s="2" t="str">
        <f t="shared" si="854"/>
        <v>20241018-1000168339-합지</v>
      </c>
      <c r="K991" s="2" t="str">
        <f t="shared" si="855"/>
        <v>20241018-1000168339-분단</v>
      </c>
      <c r="L991" s="2" t="str">
        <f t="shared" si="856"/>
        <v>20241018-1000168339-제대</v>
      </c>
      <c r="M991" s="2" t="str">
        <f>VLOOKUP(H991, '쿼리1'!$A:$R, 17, 0)</f>
        <v>9도-(주)푸드코아-연세우유 메론생크림빵(사이즈변경)</v>
      </c>
      <c r="N991" s="2" t="str">
        <f>VLOOKUP(H991, '쿼리1'!$A:$P, 15, 0)</f>
        <v>오씨피피(유무광)60</v>
      </c>
      <c r="O991" s="2">
        <v>1000168339</v>
      </c>
      <c r="P991" s="2" t="str">
        <f>VLOOKUP(H991, '쿼리1'!$A:$R, 17, 0)</f>
        <v>9도-(주)푸드코아-연세우유 메론생크림빵(사이즈변경)</v>
      </c>
      <c r="Q991" s="4">
        <f>VLOOKUP(H991, '쿼리1'!$A:$U, 20, 0)</f>
        <v>24</v>
      </c>
      <c r="R991" s="2" t="s">
        <v>31</v>
      </c>
      <c r="S991" s="2" t="s">
        <v>31</v>
      </c>
      <c r="T991" s="2" t="s">
        <v>31</v>
      </c>
      <c r="U991" s="2" t="s">
        <v>5397</v>
      </c>
      <c r="V991" s="3">
        <v>45589</v>
      </c>
      <c r="W991" s="3">
        <v>45590</v>
      </c>
      <c r="X991" s="6" t="str">
        <f t="shared" ref="X991:X996" si="886">IFERROR(IF(W991-V991&gt;0, "+" &amp; (W991-V991), W991-V991), "X")</f>
        <v>+1</v>
      </c>
      <c r="Y991" s="3">
        <v>45594</v>
      </c>
      <c r="Z991" s="3">
        <v>45595</v>
      </c>
      <c r="AA991" s="6" t="str">
        <f t="shared" si="878"/>
        <v>+1</v>
      </c>
      <c r="AB991" s="3">
        <v>45595</v>
      </c>
      <c r="AC991" s="3">
        <v>45595</v>
      </c>
      <c r="AD991" s="6">
        <f t="shared" si="885"/>
        <v>0</v>
      </c>
      <c r="AE991" s="2" t="s">
        <v>5388</v>
      </c>
      <c r="AF991" s="2" t="s">
        <v>5388</v>
      </c>
      <c r="AG991" s="2" t="str">
        <f>IFERROR(AF991-AE991, "X")</f>
        <v>X</v>
      </c>
      <c r="AH991" s="3">
        <v>45595</v>
      </c>
      <c r="AI991" s="3">
        <f>AB991</f>
        <v>45595</v>
      </c>
      <c r="AJ991" s="3"/>
      <c r="AK991" s="2">
        <f t="shared" si="857"/>
        <v>0</v>
      </c>
      <c r="AL991" s="2" t="s">
        <v>5567</v>
      </c>
      <c r="AM991" s="2" t="str">
        <f t="shared" si="861"/>
        <v>생산완료(0)</v>
      </c>
      <c r="AN991" s="9">
        <f t="shared" si="862"/>
        <v>45653</v>
      </c>
      <c r="AO991" s="9">
        <f t="shared" si="863"/>
        <v>45658</v>
      </c>
      <c r="AP991" s="9"/>
      <c r="AQ991" s="2">
        <f t="shared" si="873"/>
        <v>5</v>
      </c>
      <c r="AR991" s="12" t="str">
        <f t="shared" si="864"/>
        <v>+5</v>
      </c>
      <c r="AS991" t="s">
        <v>5567</v>
      </c>
      <c r="AT991" t="str">
        <f t="shared" si="865"/>
        <v>생산완료(+5)</v>
      </c>
    </row>
    <row r="992" spans="2:46" x14ac:dyDescent="0.3">
      <c r="B992" s="2" t="s">
        <v>5522</v>
      </c>
      <c r="C992" s="7">
        <v>-12</v>
      </c>
      <c r="D992" s="2" t="s">
        <v>5429</v>
      </c>
      <c r="E992" s="2" t="s">
        <v>5455</v>
      </c>
      <c r="F992" s="2" t="s">
        <v>5456</v>
      </c>
      <c r="G992" s="2" t="s">
        <v>5456</v>
      </c>
      <c r="H992" s="2" t="s">
        <v>3726</v>
      </c>
      <c r="I992" s="2" t="str">
        <f t="shared" si="853"/>
        <v>20241018-1000168436-인쇄</v>
      </c>
      <c r="J992" s="2" t="str">
        <f t="shared" si="854"/>
        <v>20241018-1000168436-합지</v>
      </c>
      <c r="K992" s="2" t="str">
        <f t="shared" si="855"/>
        <v>20241018-1000168436-분단</v>
      </c>
      <c r="L992" s="2" t="str">
        <f t="shared" si="856"/>
        <v>20241018-1000168436-제대</v>
      </c>
      <c r="M992" s="2" t="str">
        <f>VLOOKUP(H992, '쿼리1'!$A:$R, 17, 0)</f>
        <v>6도-답례연구소 호두정과 80g</v>
      </c>
      <c r="N992" s="2" t="str">
        <f>VLOOKUP(H992, '쿼리1'!$A:$P, 15, 0)</f>
        <v>은박(무광)130</v>
      </c>
      <c r="O992" s="2">
        <v>1000168436</v>
      </c>
      <c r="P992" s="2" t="str">
        <f>VLOOKUP(H992, '쿼리1'!$A:$R, 17, 0)</f>
        <v>6도-답례연구소 호두정과 80g</v>
      </c>
      <c r="Q992" s="4">
        <f>VLOOKUP(H992, '쿼리1'!$A:$U, 20, 0)</f>
        <v>50000</v>
      </c>
      <c r="R992" s="2" t="s">
        <v>31</v>
      </c>
      <c r="S992" s="2" t="s">
        <v>31</v>
      </c>
      <c r="T992" s="2" t="s">
        <v>31</v>
      </c>
      <c r="U992" s="2" t="s">
        <v>31</v>
      </c>
      <c r="V992" s="3">
        <v>45589</v>
      </c>
      <c r="W992" s="3">
        <v>45603</v>
      </c>
      <c r="X992" s="6" t="str">
        <f t="shared" si="886"/>
        <v>+14</v>
      </c>
      <c r="Y992" s="3">
        <v>45594</v>
      </c>
      <c r="Z992" s="3">
        <v>45607</v>
      </c>
      <c r="AA992" s="6" t="str">
        <f t="shared" si="878"/>
        <v>+13</v>
      </c>
      <c r="AB992" s="3">
        <v>45595</v>
      </c>
      <c r="AC992" s="3">
        <v>45607</v>
      </c>
      <c r="AD992" s="6" t="str">
        <f t="shared" si="885"/>
        <v>+12</v>
      </c>
      <c r="AE992" s="3">
        <v>45597</v>
      </c>
      <c r="AF992" s="3">
        <v>45609</v>
      </c>
      <c r="AG992" s="2" t="str">
        <f t="shared" ref="AG992:AG993" si="887">IFERROR(IF(AF992-AE992&gt;0, "+" &amp; (AF992-AE992), AF992-AE992), "X")</f>
        <v>+12</v>
      </c>
      <c r="AH992" s="3">
        <v>45609</v>
      </c>
      <c r="AI992" s="3">
        <f t="shared" ref="AI992:AI993" si="888">AE992</f>
        <v>45597</v>
      </c>
      <c r="AJ992" s="3"/>
      <c r="AK992" s="2">
        <f t="shared" si="857"/>
        <v>-12</v>
      </c>
      <c r="AL992" s="2" t="s">
        <v>5567</v>
      </c>
      <c r="AM992" s="2" t="str">
        <f t="shared" si="861"/>
        <v>생산완료(-12)</v>
      </c>
      <c r="AN992" s="9">
        <f t="shared" si="862"/>
        <v>45652</v>
      </c>
      <c r="AO992" s="9">
        <f t="shared" si="863"/>
        <v>45645</v>
      </c>
      <c r="AP992" s="9"/>
      <c r="AQ992" s="2">
        <f t="shared" si="873"/>
        <v>-7</v>
      </c>
      <c r="AR992" s="12">
        <f t="shared" si="864"/>
        <v>-7</v>
      </c>
      <c r="AS992" t="s">
        <v>5567</v>
      </c>
      <c r="AT992" t="str">
        <f t="shared" si="865"/>
        <v>생산완료(-7)</v>
      </c>
    </row>
    <row r="993" spans="2:46" x14ac:dyDescent="0.3">
      <c r="B993" s="2" t="s">
        <v>5412</v>
      </c>
      <c r="C993" s="7">
        <v>1</v>
      </c>
      <c r="D993" s="2" t="s">
        <v>5409</v>
      </c>
      <c r="E993" s="2" t="s">
        <v>5412</v>
      </c>
      <c r="F993" s="2"/>
      <c r="G993" s="2" t="s">
        <v>5415</v>
      </c>
      <c r="H993" s="2" t="s">
        <v>1455</v>
      </c>
      <c r="I993" s="2" t="str">
        <f t="shared" si="853"/>
        <v>20241018-1000169372-인쇄</v>
      </c>
      <c r="J993" s="2" t="str">
        <f t="shared" si="854"/>
        <v>20241018-1000169372-합지</v>
      </c>
      <c r="K993" s="2" t="str">
        <f t="shared" si="855"/>
        <v>20241018-1000169372-분단</v>
      </c>
      <c r="L993" s="2" t="str">
        <f t="shared" si="856"/>
        <v>20241018-1000169372-제대</v>
      </c>
      <c r="M993" s="2" t="str">
        <f>VLOOKUP(H993, '쿼리1'!$A:$R, 17, 0)</f>
        <v>8도-량멘 2인분</v>
      </c>
      <c r="N993" s="2" t="str">
        <f>VLOOKUP(H993, '쿼리1'!$A:$P, 15, 0)</f>
        <v>패트(유백)100</v>
      </c>
      <c r="O993" s="2">
        <v>1000169372</v>
      </c>
      <c r="P993" s="2" t="str">
        <f>VLOOKUP(H993, '쿼리1'!$A:$R, 17, 0)</f>
        <v>8도-량멘 2인분</v>
      </c>
      <c r="Q993" s="4">
        <f>VLOOKUP(H993, '쿼리1'!$A:$U, 20, 0)</f>
        <v>25000</v>
      </c>
      <c r="R993" s="2" t="s">
        <v>31</v>
      </c>
      <c r="S993" s="2" t="s">
        <v>31</v>
      </c>
      <c r="T993" s="2" t="s">
        <v>5397</v>
      </c>
      <c r="U993" s="2" t="s">
        <v>31</v>
      </c>
      <c r="V993" s="3">
        <v>45589</v>
      </c>
      <c r="W993" s="3">
        <v>45589</v>
      </c>
      <c r="X993" s="6">
        <f t="shared" si="886"/>
        <v>0</v>
      </c>
      <c r="Y993" s="3">
        <v>45594</v>
      </c>
      <c r="Z993" s="3">
        <v>45595</v>
      </c>
      <c r="AA993" s="6" t="str">
        <f t="shared" si="878"/>
        <v>+1</v>
      </c>
      <c r="AB993" s="3" t="s">
        <v>5388</v>
      </c>
      <c r="AC993" s="2" t="s">
        <v>5388</v>
      </c>
      <c r="AD993" s="6" t="str">
        <f>IFERROR(AC993-AB993, "X")</f>
        <v>X</v>
      </c>
      <c r="AE993" s="3">
        <v>45596</v>
      </c>
      <c r="AF993" s="3">
        <v>45593</v>
      </c>
      <c r="AG993" s="2">
        <f t="shared" si="887"/>
        <v>-3</v>
      </c>
      <c r="AH993" s="3">
        <v>45595</v>
      </c>
      <c r="AI993" s="3">
        <f t="shared" si="888"/>
        <v>45596</v>
      </c>
      <c r="AJ993" s="3"/>
      <c r="AK993" s="2" t="str">
        <f t="shared" si="857"/>
        <v>+1</v>
      </c>
      <c r="AL993" s="2" t="s">
        <v>5567</v>
      </c>
      <c r="AM993" s="2" t="str">
        <f t="shared" si="861"/>
        <v>생산완료(+1)</v>
      </c>
      <c r="AN993" s="9">
        <f t="shared" si="862"/>
        <v>45595</v>
      </c>
      <c r="AO993" s="9">
        <f t="shared" si="863"/>
        <v>45596</v>
      </c>
      <c r="AP993" s="9"/>
      <c r="AQ993" s="2">
        <f t="shared" si="873"/>
        <v>1</v>
      </c>
      <c r="AR993" s="12" t="str">
        <f t="shared" si="864"/>
        <v>+1</v>
      </c>
      <c r="AS993" t="s">
        <v>5567</v>
      </c>
      <c r="AT993" t="str">
        <f t="shared" si="865"/>
        <v>생산완료(+1)</v>
      </c>
    </row>
    <row r="994" spans="2:46" x14ac:dyDescent="0.3">
      <c r="B994" s="2" t="s">
        <v>5432</v>
      </c>
      <c r="C994" s="7">
        <v>6</v>
      </c>
      <c r="D994" s="2" t="s">
        <v>5416</v>
      </c>
      <c r="E994" s="2" t="s">
        <v>5406</v>
      </c>
      <c r="F994" s="2" t="s">
        <v>5407</v>
      </c>
      <c r="G994" s="2"/>
      <c r="H994" s="2" t="s">
        <v>3486</v>
      </c>
      <c r="I994" s="2" t="str">
        <f t="shared" si="853"/>
        <v>20241018-1000169381-인쇄</v>
      </c>
      <c r="J994" s="2" t="str">
        <f t="shared" si="854"/>
        <v>20241018-1000169381-합지</v>
      </c>
      <c r="K994" s="2" t="str">
        <f t="shared" si="855"/>
        <v>20241018-1000169381-분단</v>
      </c>
      <c r="L994" s="2" t="str">
        <f t="shared" si="856"/>
        <v>20241018-1000169381-제대</v>
      </c>
      <c r="M994" s="2" t="str">
        <f>VLOOKUP(H994, '쿼리1'!$A:$R, 17, 0)</f>
        <v>8도-(주)푸드코아-신씨네 피넛크림 소보로빵 155g(702kcal)</v>
      </c>
      <c r="N994" s="2" t="str">
        <f>VLOOKUP(H994, '쿼리1'!$A:$P, 15, 0)</f>
        <v>오씨피피(유무광)60</v>
      </c>
      <c r="O994" s="2">
        <v>1000169381</v>
      </c>
      <c r="P994" s="2" t="str">
        <f>VLOOKUP(H994, '쿼리1'!$A:$R, 17, 0)</f>
        <v>8도-(주)푸드코아-신씨네 피넛크림 소보로빵 155g(702kcal)</v>
      </c>
      <c r="Q994" s="4">
        <f>VLOOKUP(H994, '쿼리1'!$A:$U, 20, 0)</f>
        <v>36</v>
      </c>
      <c r="R994" s="2" t="s">
        <v>31</v>
      </c>
      <c r="S994" s="2" t="s">
        <v>31</v>
      </c>
      <c r="T994" s="2" t="s">
        <v>31</v>
      </c>
      <c r="U994" s="2" t="s">
        <v>5397</v>
      </c>
      <c r="V994" s="3">
        <v>45589</v>
      </c>
      <c r="W994" s="3">
        <v>45587</v>
      </c>
      <c r="X994" s="6">
        <f t="shared" si="886"/>
        <v>-2</v>
      </c>
      <c r="Y994" s="3">
        <v>45594</v>
      </c>
      <c r="Z994" s="3">
        <v>45589</v>
      </c>
      <c r="AA994" s="6">
        <f t="shared" si="878"/>
        <v>-5</v>
      </c>
      <c r="AB994" s="3">
        <v>45595</v>
      </c>
      <c r="AC994" s="3">
        <v>45589</v>
      </c>
      <c r="AD994" s="6">
        <f>IFERROR(IF(AC994-AB994&gt;0, "+" &amp; (AC994-AB994), AC994-AB994), "X")</f>
        <v>-6</v>
      </c>
      <c r="AE994" s="2" t="s">
        <v>5388</v>
      </c>
      <c r="AF994" s="2" t="s">
        <v>5388</v>
      </c>
      <c r="AG994" s="2" t="str">
        <f>IFERROR(AF994-AE994, "X")</f>
        <v>X</v>
      </c>
      <c r="AH994" s="3">
        <v>45589</v>
      </c>
      <c r="AI994" s="3">
        <f>AB994</f>
        <v>45595</v>
      </c>
      <c r="AJ994" s="3"/>
      <c r="AK994" s="2" t="str">
        <f t="shared" si="857"/>
        <v>+6</v>
      </c>
      <c r="AL994" s="2" t="s">
        <v>5567</v>
      </c>
      <c r="AM994" s="2" t="str">
        <f t="shared" si="861"/>
        <v>생산완료(+6)</v>
      </c>
      <c r="AN994" s="9">
        <f t="shared" si="862"/>
        <v>45650</v>
      </c>
      <c r="AO994" s="9">
        <f t="shared" si="863"/>
        <v>45657</v>
      </c>
      <c r="AP994" s="9"/>
      <c r="AQ994" s="2">
        <f t="shared" si="873"/>
        <v>7</v>
      </c>
      <c r="AR994" s="12" t="str">
        <f t="shared" si="864"/>
        <v>+7</v>
      </c>
      <c r="AS994" t="s">
        <v>5567</v>
      </c>
      <c r="AT994" t="str">
        <f t="shared" si="865"/>
        <v>생산완료(+7)</v>
      </c>
    </row>
    <row r="995" spans="2:46" x14ac:dyDescent="0.3">
      <c r="B995" s="2" t="s">
        <v>5415</v>
      </c>
      <c r="C995" s="7">
        <v>-3</v>
      </c>
      <c r="D995" s="2" t="s">
        <v>5421</v>
      </c>
      <c r="E995" s="2" t="s">
        <v>5432</v>
      </c>
      <c r="F995" s="2"/>
      <c r="G995" s="2" t="s">
        <v>5408</v>
      </c>
      <c r="H995" s="2" t="s">
        <v>3064</v>
      </c>
      <c r="I995" s="2" t="str">
        <f t="shared" si="853"/>
        <v>20241018-11150224-인쇄</v>
      </c>
      <c r="J995" s="2" t="str">
        <f t="shared" si="854"/>
        <v>20241018-11150224-합지</v>
      </c>
      <c r="K995" s="2" t="str">
        <f t="shared" si="855"/>
        <v>20241018-11150224-분단</v>
      </c>
      <c r="L995" s="2" t="str">
        <f t="shared" si="856"/>
        <v>20241018-11150224-제대</v>
      </c>
      <c r="M995" s="2" t="str">
        <f>VLOOKUP(H995, '쿼리1'!$A:$R, 17, 0)</f>
        <v>4도-베이크플러스1kg</v>
      </c>
      <c r="N995" s="2" t="str">
        <f>VLOOKUP(H995, '쿼리1'!$A:$P, 15, 0)</f>
        <v>패트100</v>
      </c>
      <c r="O995" s="2">
        <v>11150224</v>
      </c>
      <c r="P995" s="2" t="str">
        <f>VLOOKUP(H995, '쿼리1'!$A:$R, 17, 0)</f>
        <v>4도-베이크플러스1kg</v>
      </c>
      <c r="Q995" s="4">
        <f>VLOOKUP(H995, '쿼리1'!$A:$U, 20, 0)</f>
        <v>26086</v>
      </c>
      <c r="R995" s="2" t="s">
        <v>31</v>
      </c>
      <c r="S995" s="2" t="s">
        <v>31</v>
      </c>
      <c r="T995" s="2" t="s">
        <v>5397</v>
      </c>
      <c r="U995" s="2" t="s">
        <v>31</v>
      </c>
      <c r="V995" s="3">
        <v>45588</v>
      </c>
      <c r="W995" s="3">
        <v>45593</v>
      </c>
      <c r="X995" s="6" t="str">
        <f t="shared" si="886"/>
        <v>+5</v>
      </c>
      <c r="Y995" s="3">
        <v>45590</v>
      </c>
      <c r="Z995" s="3">
        <v>45596</v>
      </c>
      <c r="AA995" s="6" t="str">
        <f t="shared" si="878"/>
        <v>+6</v>
      </c>
      <c r="AB995" s="3" t="s">
        <v>5388</v>
      </c>
      <c r="AC995" s="2" t="s">
        <v>5388</v>
      </c>
      <c r="AD995" s="6" t="str">
        <f>IFERROR(AC995-AB995, "X")</f>
        <v>X</v>
      </c>
      <c r="AE995" s="3">
        <v>45594</v>
      </c>
      <c r="AF995" s="3">
        <v>45597</v>
      </c>
      <c r="AG995" s="2" t="str">
        <f>IFERROR(IF(AF995-AE995&gt;0, "+" &amp; (AF995-AE995), AF995-AE995), "X")</f>
        <v>+3</v>
      </c>
      <c r="AH995" s="3">
        <v>45597</v>
      </c>
      <c r="AI995" s="3">
        <f>AE995</f>
        <v>45594</v>
      </c>
      <c r="AJ995" s="3"/>
      <c r="AK995" s="2">
        <f t="shared" si="857"/>
        <v>-3</v>
      </c>
      <c r="AL995" s="2" t="s">
        <v>5567</v>
      </c>
      <c r="AM995" s="2" t="str">
        <f t="shared" si="861"/>
        <v>생산완료(-3)</v>
      </c>
      <c r="AN995" s="9">
        <f t="shared" si="862"/>
        <v>45597</v>
      </c>
      <c r="AO995" s="9">
        <f t="shared" si="863"/>
        <v>45594</v>
      </c>
      <c r="AP995" s="9"/>
      <c r="AQ995" s="2">
        <f t="shared" si="873"/>
        <v>-3</v>
      </c>
      <c r="AR995" s="12">
        <f t="shared" si="864"/>
        <v>-3</v>
      </c>
      <c r="AS995" t="s">
        <v>5567</v>
      </c>
      <c r="AT995" t="str">
        <f t="shared" si="865"/>
        <v>생산완료(-3)</v>
      </c>
    </row>
    <row r="996" spans="2:46" x14ac:dyDescent="0.3">
      <c r="B996" s="2" t="s">
        <v>5409</v>
      </c>
      <c r="C996" s="7">
        <v>0</v>
      </c>
      <c r="D996" s="2" t="s">
        <v>5412</v>
      </c>
      <c r="E996" s="2" t="s">
        <v>5412</v>
      </c>
      <c r="F996" s="2" t="s">
        <v>5409</v>
      </c>
      <c r="G996" s="2"/>
      <c r="H996" s="2" t="s">
        <v>5229</v>
      </c>
      <c r="I996" s="2" t="str">
        <f t="shared" si="853"/>
        <v>20241018-1118P0182-인쇄</v>
      </c>
      <c r="J996" s="2" t="str">
        <f t="shared" si="854"/>
        <v>20241018-1118P0182-합지</v>
      </c>
      <c r="K996" s="2" t="str">
        <f t="shared" si="855"/>
        <v>20241018-1118P0182-분단</v>
      </c>
      <c r="L996" s="2" t="str">
        <f t="shared" si="856"/>
        <v>20241018-1118P0182-제대</v>
      </c>
      <c r="M996" s="2" t="str">
        <f>VLOOKUP(H996, '쿼리1'!$A:$R, 17, 0)</f>
        <v>2도-(주)조이푸드-동원 프렌치쁘띠마카롱-스트로베리 15g(65kcal)</v>
      </c>
      <c r="N996" s="2" t="str">
        <f>VLOOKUP(H996, '쿼리1'!$A:$P, 15, 0)</f>
        <v>오씨피피(투명)50</v>
      </c>
      <c r="O996" s="2" t="s">
        <v>5811</v>
      </c>
      <c r="P996" s="2" t="str">
        <f>VLOOKUP(H996, '쿼리1'!$A:$R, 17, 0)</f>
        <v>2도-(주)조이푸드-동원 프렌치쁘띠마카롱-스트로베리 15g(65kcal)</v>
      </c>
      <c r="Q996" s="4">
        <f>VLOOKUP(H996, '쿼리1'!$A:$U, 20, 0)</f>
        <v>18</v>
      </c>
      <c r="R996" s="2" t="s">
        <v>31</v>
      </c>
      <c r="S996" s="2" t="s">
        <v>31</v>
      </c>
      <c r="T996" s="2" t="s">
        <v>31</v>
      </c>
      <c r="U996" s="2" t="s">
        <v>5397</v>
      </c>
      <c r="V996" s="3">
        <v>45589</v>
      </c>
      <c r="W996" s="3">
        <v>45590</v>
      </c>
      <c r="X996" s="6" t="str">
        <f t="shared" si="886"/>
        <v>+1</v>
      </c>
      <c r="Y996" s="3">
        <v>45594</v>
      </c>
      <c r="Z996" s="3">
        <v>45595</v>
      </c>
      <c r="AA996" s="6" t="str">
        <f t="shared" si="878"/>
        <v>+1</v>
      </c>
      <c r="AB996" s="3">
        <v>45595</v>
      </c>
      <c r="AC996" s="3">
        <v>45595</v>
      </c>
      <c r="AD996" s="6">
        <f>IFERROR(IF(AC996-AB996&gt;0, "+" &amp; (AC996-AB996), AC996-AB996), "X")</f>
        <v>0</v>
      </c>
      <c r="AE996" s="2" t="s">
        <v>5388</v>
      </c>
      <c r="AF996" s="2" t="s">
        <v>5388</v>
      </c>
      <c r="AG996" s="2" t="str">
        <f>IFERROR(AF996-AE996, "X")</f>
        <v>X</v>
      </c>
      <c r="AH996" s="3">
        <v>45595</v>
      </c>
      <c r="AI996" s="3">
        <f>AB996</f>
        <v>45595</v>
      </c>
      <c r="AJ996" s="3"/>
      <c r="AK996" s="2">
        <f t="shared" si="857"/>
        <v>0</v>
      </c>
      <c r="AL996" s="2" t="s">
        <v>5567</v>
      </c>
      <c r="AM996" s="2" t="str">
        <f t="shared" si="861"/>
        <v>생산완료(0)</v>
      </c>
      <c r="AN996" s="9">
        <f t="shared" si="862"/>
        <v>45595</v>
      </c>
      <c r="AO996" s="9">
        <f t="shared" si="863"/>
        <v>45595</v>
      </c>
      <c r="AP996" s="9"/>
      <c r="AQ996" s="2">
        <f t="shared" si="873"/>
        <v>0</v>
      </c>
      <c r="AR996" s="12">
        <f t="shared" si="864"/>
        <v>0</v>
      </c>
      <c r="AS996" t="s">
        <v>5567</v>
      </c>
      <c r="AT996" t="str">
        <f t="shared" si="865"/>
        <v>생산완료(0)</v>
      </c>
    </row>
    <row r="997" spans="2:46" x14ac:dyDescent="0.3">
      <c r="B997" s="2" t="s">
        <v>5418</v>
      </c>
      <c r="C997" s="7">
        <v>-4</v>
      </c>
      <c r="D997" s="2"/>
      <c r="E997" s="2" t="s">
        <v>5451</v>
      </c>
      <c r="F997" s="2"/>
      <c r="G997" s="2" t="s">
        <v>5451</v>
      </c>
      <c r="H997" s="2" t="s">
        <v>3081</v>
      </c>
      <c r="I997" s="2" t="str">
        <f t="shared" si="853"/>
        <v>20241018-13160131-인쇄</v>
      </c>
      <c r="J997" s="2" t="str">
        <f t="shared" si="854"/>
        <v>20241018-13160131-합지</v>
      </c>
      <c r="K997" s="2" t="str">
        <f t="shared" si="855"/>
        <v>20241018-13160131-분단</v>
      </c>
      <c r="L997" s="2" t="str">
        <f t="shared" si="856"/>
        <v>20241018-13160131-제대</v>
      </c>
      <c r="M997" s="2" t="str">
        <f>VLOOKUP(H997, '쿼리1'!$A:$R, 17, 0)</f>
        <v>무지</v>
      </c>
      <c r="N997" s="2" t="str">
        <f>VLOOKUP(H997, '쿼리1'!$A:$P, 15, 0)</f>
        <v>나이론70</v>
      </c>
      <c r="O997" s="2">
        <v>13160131</v>
      </c>
      <c r="P997" s="2" t="str">
        <f>VLOOKUP(H997, '쿼리1'!$A:$R, 17, 0)</f>
        <v>무지</v>
      </c>
      <c r="Q997" s="4">
        <f>VLOOKUP(H997, '쿼리1'!$A:$U, 20, 0)</f>
        <v>12765</v>
      </c>
      <c r="R997" s="2" t="s">
        <v>5397</v>
      </c>
      <c r="S997" s="2" t="s">
        <v>31</v>
      </c>
      <c r="T997" s="2" t="s">
        <v>5397</v>
      </c>
      <c r="U997" s="2" t="s">
        <v>31</v>
      </c>
      <c r="V997" s="2" t="s">
        <v>5388</v>
      </c>
      <c r="W997" s="3" t="s">
        <v>5388</v>
      </c>
      <c r="X997" s="6" t="str">
        <f>IFERROR(W997-V997, "X")</f>
        <v>X</v>
      </c>
      <c r="Y997" s="3">
        <v>45589</v>
      </c>
      <c r="Z997" s="3">
        <v>45593</v>
      </c>
      <c r="AA997" s="6" t="str">
        <f t="shared" si="878"/>
        <v>+4</v>
      </c>
      <c r="AB997" s="3" t="s">
        <v>5388</v>
      </c>
      <c r="AC997" s="2" t="s">
        <v>5388</v>
      </c>
      <c r="AD997" s="6" t="str">
        <f>IFERROR(AC997-AB997, "X")</f>
        <v>X</v>
      </c>
      <c r="AE997" s="3">
        <v>45593</v>
      </c>
      <c r="AF997" s="3">
        <v>45597</v>
      </c>
      <c r="AG997" s="2" t="str">
        <f t="shared" ref="AG997:AG1002" si="889">IFERROR(IF(AF997-AE997&gt;0, "+" &amp; (AF997-AE997), AF997-AE997), "X")</f>
        <v>+4</v>
      </c>
      <c r="AH997" s="3">
        <v>45597</v>
      </c>
      <c r="AI997" s="3">
        <f t="shared" ref="AI997:AI1002" si="890">AE997</f>
        <v>45593</v>
      </c>
      <c r="AJ997" s="3"/>
      <c r="AK997" s="2">
        <f t="shared" si="857"/>
        <v>-4</v>
      </c>
      <c r="AL997" s="2" t="s">
        <v>5567</v>
      </c>
      <c r="AM997" s="2" t="str">
        <f t="shared" si="861"/>
        <v>생산완료(-4)</v>
      </c>
      <c r="AN997" s="9">
        <f t="shared" si="862"/>
        <v>45597</v>
      </c>
      <c r="AO997" s="9">
        <f t="shared" si="863"/>
        <v>45593</v>
      </c>
      <c r="AP997" s="9"/>
      <c r="AQ997" s="2">
        <f t="shared" si="873"/>
        <v>-4</v>
      </c>
      <c r="AR997" s="12">
        <f t="shared" si="864"/>
        <v>-4</v>
      </c>
      <c r="AS997" t="s">
        <v>5567</v>
      </c>
      <c r="AT997" t="str">
        <f t="shared" si="865"/>
        <v>생산완료(-4)</v>
      </c>
    </row>
    <row r="998" spans="2:46" x14ac:dyDescent="0.3">
      <c r="B998" s="2" t="s">
        <v>5506</v>
      </c>
      <c r="C998" s="7">
        <v>-17</v>
      </c>
      <c r="D998" s="2" t="s">
        <v>5430</v>
      </c>
      <c r="E998" s="2" t="s">
        <v>5419</v>
      </c>
      <c r="F998" s="2" t="s">
        <v>5443</v>
      </c>
      <c r="G998" s="2" t="s">
        <v>5425</v>
      </c>
      <c r="H998" s="2" t="s">
        <v>3167</v>
      </c>
      <c r="I998" s="2" t="str">
        <f t="shared" si="853"/>
        <v>20241018-1317P0030-인쇄</v>
      </c>
      <c r="J998" s="2" t="str">
        <f t="shared" si="854"/>
        <v>20241018-1317P0030-합지</v>
      </c>
      <c r="K998" s="2" t="str">
        <f t="shared" si="855"/>
        <v>20241018-1317P0030-분단</v>
      </c>
      <c r="L998" s="2" t="str">
        <f t="shared" si="856"/>
        <v>20241018-1317P0030-제대</v>
      </c>
      <c r="M998" s="2" t="str">
        <f>VLOOKUP(H998, '쿼리1'!$A:$R, 17, 0)</f>
        <v>4도-JOE COFFEE(죠커피) 200g/250g</v>
      </c>
      <c r="N998" s="2" t="str">
        <f>VLOOKUP(H998, '쿼리1'!$A:$P, 15, 0)</f>
        <v>패증착(유무광)120</v>
      </c>
      <c r="O998" s="2" t="s">
        <v>5812</v>
      </c>
      <c r="P998" s="2" t="str">
        <f>VLOOKUP(H998, '쿼리1'!$A:$R, 17, 0)</f>
        <v>4도-JOE COFFEE(죠커피) 200g/250g</v>
      </c>
      <c r="Q998" s="4">
        <f>VLOOKUP(H998, '쿼리1'!$A:$U, 20, 0)</f>
        <v>40000</v>
      </c>
      <c r="R998" s="2" t="s">
        <v>31</v>
      </c>
      <c r="S998" s="2" t="s">
        <v>31</v>
      </c>
      <c r="T998" s="2" t="s">
        <v>31</v>
      </c>
      <c r="U998" s="2" t="s">
        <v>31</v>
      </c>
      <c r="V998" s="3">
        <v>45589</v>
      </c>
      <c r="W998" s="3">
        <v>45596</v>
      </c>
      <c r="X998" s="6" t="str">
        <f t="shared" ref="X998:X1001" si="891">IFERROR(IF(W998-V998&gt;0, "+" &amp; (W998-V998), W998-V998), "X")</f>
        <v>+7</v>
      </c>
      <c r="Y998" s="3">
        <v>45594</v>
      </c>
      <c r="Z998" s="3">
        <v>45603</v>
      </c>
      <c r="AA998" s="6" t="str">
        <f t="shared" si="878"/>
        <v>+9</v>
      </c>
      <c r="AB998" s="3">
        <v>45595</v>
      </c>
      <c r="AC998" s="3">
        <v>45603</v>
      </c>
      <c r="AD998" s="6" t="str">
        <f>IFERROR(IF(AC998-AB998&gt;0, "+" &amp; (AC998-AB998), AC998-AB998), "X")</f>
        <v>+8</v>
      </c>
      <c r="AE998" s="3">
        <v>45597</v>
      </c>
      <c r="AF998" s="3">
        <v>45614</v>
      </c>
      <c r="AG998" s="2" t="str">
        <f t="shared" si="889"/>
        <v>+17</v>
      </c>
      <c r="AH998" s="3">
        <v>45614</v>
      </c>
      <c r="AI998" s="3">
        <f t="shared" si="890"/>
        <v>45597</v>
      </c>
      <c r="AJ998" s="3"/>
      <c r="AK998" s="2">
        <f t="shared" si="857"/>
        <v>-17</v>
      </c>
      <c r="AL998" s="2" t="s">
        <v>5567</v>
      </c>
      <c r="AM998" s="2" t="str">
        <f t="shared" si="861"/>
        <v>생산완료(-17)</v>
      </c>
      <c r="AN998" s="9">
        <f t="shared" si="862"/>
        <v>45614</v>
      </c>
      <c r="AO998" s="9">
        <f t="shared" si="863"/>
        <v>45597</v>
      </c>
      <c r="AP998" s="9"/>
      <c r="AQ998" s="2">
        <f t="shared" si="873"/>
        <v>-17</v>
      </c>
      <c r="AR998" s="12">
        <f t="shared" si="864"/>
        <v>-17</v>
      </c>
      <c r="AS998" t="s">
        <v>5567</v>
      </c>
      <c r="AT998" t="str">
        <f t="shared" si="865"/>
        <v>생산완료(-17)</v>
      </c>
    </row>
    <row r="999" spans="2:46" x14ac:dyDescent="0.3">
      <c r="B999" s="2" t="s">
        <v>5619</v>
      </c>
      <c r="C999" s="7">
        <v>-25</v>
      </c>
      <c r="D999" s="2" t="s">
        <v>5488</v>
      </c>
      <c r="E999" s="2" t="s">
        <v>5446</v>
      </c>
      <c r="F999" s="2"/>
      <c r="G999" s="2" t="s">
        <v>5488</v>
      </c>
      <c r="H999" s="2" t="s">
        <v>2121</v>
      </c>
      <c r="I999" s="2" t="str">
        <f t="shared" si="853"/>
        <v>20241018-1420P0042-인쇄</v>
      </c>
      <c r="J999" s="2" t="str">
        <f t="shared" si="854"/>
        <v>20241018-1420P0042-합지</v>
      </c>
      <c r="K999" s="2" t="str">
        <f t="shared" si="855"/>
        <v>20241018-1420P0042-분단</v>
      </c>
      <c r="L999" s="2" t="str">
        <f t="shared" si="856"/>
        <v>20241018-1420P0042-제대</v>
      </c>
      <c r="M999" s="2" t="str">
        <f>VLOOKUP(H999, '쿼리1'!$A:$R, 17, 0)</f>
        <v>6도-장수 건해산물 500g(260x360)</v>
      </c>
      <c r="N999" s="2" t="str">
        <f>VLOOKUP(H999, '쿼리1'!$A:$P, 15, 0)</f>
        <v>오씨피피(유무광)70</v>
      </c>
      <c r="O999" s="2" t="s">
        <v>5813</v>
      </c>
      <c r="P999" s="2" t="str">
        <f>VLOOKUP(H999, '쿼리1'!$A:$R, 17, 0)</f>
        <v>6도-장수 건해산물 500g(260x360)</v>
      </c>
      <c r="Q999" s="4">
        <f>VLOOKUP(H999, '쿼리1'!$A:$U, 20, 0)</f>
        <v>23076</v>
      </c>
      <c r="R999" s="2" t="s">
        <v>31</v>
      </c>
      <c r="S999" s="2" t="s">
        <v>31</v>
      </c>
      <c r="T999" s="2" t="s">
        <v>5397</v>
      </c>
      <c r="U999" s="2" t="s">
        <v>31</v>
      </c>
      <c r="V999" s="3">
        <v>45589</v>
      </c>
      <c r="W999" s="3">
        <v>45614</v>
      </c>
      <c r="X999" s="6" t="str">
        <f t="shared" si="891"/>
        <v>+25</v>
      </c>
      <c r="Y999" s="3">
        <v>45594</v>
      </c>
      <c r="Z999" s="3">
        <v>45617</v>
      </c>
      <c r="AA999" s="6" t="str">
        <f t="shared" si="878"/>
        <v>+23</v>
      </c>
      <c r="AB999" s="3" t="s">
        <v>5388</v>
      </c>
      <c r="AC999" s="2" t="s">
        <v>5388</v>
      </c>
      <c r="AD999" s="6" t="str">
        <f t="shared" ref="AD999:AD1013" si="892">IFERROR(AC999-AB999, "X")</f>
        <v>X</v>
      </c>
      <c r="AE999" s="3">
        <v>45596</v>
      </c>
      <c r="AF999" s="3">
        <v>45621</v>
      </c>
      <c r="AG999" s="2" t="str">
        <f t="shared" si="889"/>
        <v>+25</v>
      </c>
      <c r="AH999" s="3">
        <v>45621</v>
      </c>
      <c r="AI999" s="3">
        <f t="shared" si="890"/>
        <v>45596</v>
      </c>
      <c r="AJ999" s="3"/>
      <c r="AK999" s="2">
        <f t="shared" si="857"/>
        <v>-25</v>
      </c>
      <c r="AL999" s="2" t="s">
        <v>5567</v>
      </c>
      <c r="AM999" s="2" t="str">
        <f t="shared" si="861"/>
        <v>생산완료(-25)</v>
      </c>
      <c r="AN999" s="9">
        <f t="shared" si="862"/>
        <v>45653</v>
      </c>
      <c r="AO999" s="9">
        <f t="shared" si="863"/>
        <v>45646</v>
      </c>
      <c r="AP999" s="9"/>
      <c r="AQ999" s="2">
        <f t="shared" si="873"/>
        <v>-7</v>
      </c>
      <c r="AR999" s="12">
        <f t="shared" si="864"/>
        <v>-7</v>
      </c>
      <c r="AS999" t="s">
        <v>5567</v>
      </c>
      <c r="AT999" t="str">
        <f t="shared" si="865"/>
        <v>생산완료(-7)</v>
      </c>
    </row>
    <row r="1000" spans="2:46" x14ac:dyDescent="0.3">
      <c r="B1000" s="2" t="s">
        <v>5619</v>
      </c>
      <c r="C1000" s="7">
        <v>-25</v>
      </c>
      <c r="D1000" s="2" t="s">
        <v>5492</v>
      </c>
      <c r="E1000" s="2" t="s">
        <v>5422</v>
      </c>
      <c r="F1000" s="2"/>
      <c r="G1000" s="2" t="s">
        <v>5455</v>
      </c>
      <c r="H1000" s="2" t="s">
        <v>3981</v>
      </c>
      <c r="I1000" s="2" t="str">
        <f t="shared" si="853"/>
        <v>20241018-1420P0064-인쇄</v>
      </c>
      <c r="J1000" s="2" t="str">
        <f t="shared" si="854"/>
        <v>20241018-1420P0064-합지</v>
      </c>
      <c r="K1000" s="2" t="str">
        <f t="shared" si="855"/>
        <v>20241018-1420P0064-분단</v>
      </c>
      <c r="L1000" s="2" t="str">
        <f t="shared" si="856"/>
        <v>20241018-1420P0064-제대</v>
      </c>
      <c r="M1000" s="2" t="str">
        <f>VLOOKUP(H1000, '쿼리1'!$A:$R, 17, 0)</f>
        <v>8도-구운감태 18g(홈쇼핑용)</v>
      </c>
      <c r="N1000" s="2" t="str">
        <f>VLOOKUP(H1000, '쿼리1'!$A:$P, 15, 0)</f>
        <v>패증착(유무광)75</v>
      </c>
      <c r="O1000" s="2" t="s">
        <v>5814</v>
      </c>
      <c r="P1000" s="2" t="str">
        <f>VLOOKUP(H1000, '쿼리1'!$A:$R, 17, 0)</f>
        <v>8도-구운감태 18g(홈쇼핑용)</v>
      </c>
      <c r="Q1000" s="4">
        <f>VLOOKUP(H1000, '쿼리1'!$A:$U, 20, 0)</f>
        <v>22222</v>
      </c>
      <c r="R1000" s="2" t="s">
        <v>31</v>
      </c>
      <c r="S1000" s="2" t="s">
        <v>31</v>
      </c>
      <c r="T1000" s="2" t="s">
        <v>5397</v>
      </c>
      <c r="U1000" s="2" t="s">
        <v>31</v>
      </c>
      <c r="V1000" s="3">
        <v>45589</v>
      </c>
      <c r="W1000" s="3">
        <v>45608</v>
      </c>
      <c r="X1000" s="6" t="str">
        <f t="shared" si="891"/>
        <v>+19</v>
      </c>
      <c r="Y1000" s="3">
        <v>45594</v>
      </c>
      <c r="Z1000" s="3">
        <v>45621</v>
      </c>
      <c r="AA1000" s="6" t="str">
        <f t="shared" si="878"/>
        <v>+27</v>
      </c>
      <c r="AB1000" s="3" t="s">
        <v>5388</v>
      </c>
      <c r="AC1000" s="2" t="s">
        <v>5388</v>
      </c>
      <c r="AD1000" s="6" t="str">
        <f t="shared" si="892"/>
        <v>X</v>
      </c>
      <c r="AE1000" s="3">
        <v>45596</v>
      </c>
      <c r="AF1000" s="3">
        <v>45609</v>
      </c>
      <c r="AG1000" s="2" t="str">
        <f t="shared" si="889"/>
        <v>+13</v>
      </c>
      <c r="AH1000" s="3">
        <v>45621</v>
      </c>
      <c r="AI1000" s="3">
        <f t="shared" si="890"/>
        <v>45596</v>
      </c>
      <c r="AJ1000" s="3"/>
      <c r="AK1000" s="2">
        <f t="shared" si="857"/>
        <v>-25</v>
      </c>
      <c r="AL1000" s="2" t="s">
        <v>5567</v>
      </c>
      <c r="AM1000" s="2" t="str">
        <f t="shared" si="861"/>
        <v>생산완료(-25)</v>
      </c>
      <c r="AN1000" s="9">
        <f t="shared" si="862"/>
        <v>45621</v>
      </c>
      <c r="AO1000" s="9">
        <f t="shared" si="863"/>
        <v>45596</v>
      </c>
      <c r="AP1000" s="9"/>
      <c r="AQ1000" s="2">
        <f t="shared" si="873"/>
        <v>-25</v>
      </c>
      <c r="AR1000" s="12">
        <f t="shared" si="864"/>
        <v>-25</v>
      </c>
      <c r="AS1000" t="s">
        <v>5567</v>
      </c>
      <c r="AT1000" t="str">
        <f t="shared" si="865"/>
        <v>생산완료(-25)</v>
      </c>
    </row>
    <row r="1001" spans="2:46" x14ac:dyDescent="0.3">
      <c r="B1001" s="2" t="s">
        <v>5619</v>
      </c>
      <c r="C1001" s="7">
        <v>-25</v>
      </c>
      <c r="D1001" s="2" t="s">
        <v>5492</v>
      </c>
      <c r="E1001" s="2" t="s">
        <v>5422</v>
      </c>
      <c r="F1001" s="2"/>
      <c r="G1001" s="2" t="s">
        <v>5455</v>
      </c>
      <c r="H1001" s="2" t="s">
        <v>3983</v>
      </c>
      <c r="I1001" s="2" t="str">
        <f t="shared" si="853"/>
        <v>20241018-1420P0065-인쇄</v>
      </c>
      <c r="J1001" s="2" t="str">
        <f t="shared" si="854"/>
        <v>20241018-1420P0065-합지</v>
      </c>
      <c r="K1001" s="2" t="str">
        <f t="shared" si="855"/>
        <v>20241018-1420P0065-분단</v>
      </c>
      <c r="L1001" s="2" t="str">
        <f t="shared" si="856"/>
        <v>20241018-1420P0065-제대</v>
      </c>
      <c r="M1001" s="2" t="str">
        <f>VLOOKUP(H1001, '쿼리1'!$A:$R, 17, 0)</f>
        <v>8도-생감태 6g(홈쇼핑용)</v>
      </c>
      <c r="N1001" s="2" t="str">
        <f>VLOOKUP(H1001, '쿼리1'!$A:$P, 15, 0)</f>
        <v>패증착(유무광)75</v>
      </c>
      <c r="O1001" s="2" t="s">
        <v>5815</v>
      </c>
      <c r="P1001" s="2" t="str">
        <f>VLOOKUP(H1001, '쿼리1'!$A:$R, 17, 0)</f>
        <v>8도-생감태 6g(홈쇼핑용)</v>
      </c>
      <c r="Q1001" s="4">
        <f>VLOOKUP(H1001, '쿼리1'!$A:$U, 20, 0)</f>
        <v>22222</v>
      </c>
      <c r="R1001" s="2" t="s">
        <v>31</v>
      </c>
      <c r="S1001" s="2" t="s">
        <v>31</v>
      </c>
      <c r="T1001" s="2" t="s">
        <v>5397</v>
      </c>
      <c r="U1001" s="2" t="s">
        <v>31</v>
      </c>
      <c r="V1001" s="3">
        <v>45589</v>
      </c>
      <c r="W1001" s="3">
        <v>45608</v>
      </c>
      <c r="X1001" s="6" t="str">
        <f t="shared" si="891"/>
        <v>+19</v>
      </c>
      <c r="Y1001" s="3">
        <v>45594</v>
      </c>
      <c r="Z1001" s="3">
        <v>45621</v>
      </c>
      <c r="AA1001" s="6" t="str">
        <f t="shared" si="878"/>
        <v>+27</v>
      </c>
      <c r="AB1001" s="3" t="s">
        <v>5388</v>
      </c>
      <c r="AC1001" s="2" t="s">
        <v>5388</v>
      </c>
      <c r="AD1001" s="6" t="str">
        <f t="shared" si="892"/>
        <v>X</v>
      </c>
      <c r="AE1001" s="3">
        <v>45596</v>
      </c>
      <c r="AF1001" s="3">
        <v>45609</v>
      </c>
      <c r="AG1001" s="2" t="str">
        <f t="shared" si="889"/>
        <v>+13</v>
      </c>
      <c r="AH1001" s="3">
        <v>45621</v>
      </c>
      <c r="AI1001" s="3">
        <f t="shared" si="890"/>
        <v>45596</v>
      </c>
      <c r="AJ1001" s="3"/>
      <c r="AK1001" s="2">
        <f t="shared" si="857"/>
        <v>-25</v>
      </c>
      <c r="AL1001" s="2" t="s">
        <v>5567</v>
      </c>
      <c r="AM1001" s="2" t="str">
        <f t="shared" si="861"/>
        <v>생산완료(-25)</v>
      </c>
      <c r="AN1001" s="9">
        <f t="shared" si="862"/>
        <v>45652</v>
      </c>
      <c r="AO1001" s="9">
        <f t="shared" si="863"/>
        <v>45652</v>
      </c>
      <c r="AP1001" s="9"/>
      <c r="AQ1001" s="2">
        <f t="shared" si="873"/>
        <v>0</v>
      </c>
      <c r="AR1001" s="12">
        <f t="shared" si="864"/>
        <v>0</v>
      </c>
      <c r="AS1001" t="s">
        <v>5567</v>
      </c>
      <c r="AT1001" t="str">
        <f t="shared" si="865"/>
        <v>생산완료(0)</v>
      </c>
    </row>
    <row r="1002" spans="2:46" x14ac:dyDescent="0.3">
      <c r="B1002" s="2" t="s">
        <v>5409</v>
      </c>
      <c r="C1002" s="7">
        <v>0</v>
      </c>
      <c r="D1002" s="2"/>
      <c r="E1002" s="2"/>
      <c r="F1002" s="2"/>
      <c r="G1002" s="2" t="s">
        <v>5409</v>
      </c>
      <c r="H1002" s="2" t="s">
        <v>1004</v>
      </c>
      <c r="I1002" s="2" t="str">
        <f t="shared" si="853"/>
        <v>20241018-2000136575-인쇄</v>
      </c>
      <c r="J1002" s="2" t="str">
        <f t="shared" si="854"/>
        <v>20241018-2000136575-합지</v>
      </c>
      <c r="K1002" s="2" t="str">
        <f t="shared" si="855"/>
        <v>20241018-2000136575-분단</v>
      </c>
      <c r="L1002" s="2" t="str">
        <f t="shared" si="856"/>
        <v>20241018-2000136575-제대</v>
      </c>
      <c r="M1002" s="2" t="str">
        <f>VLOOKUP(H1002, '쿼리1'!$A:$R, 17, 0)</f>
        <v>무지</v>
      </c>
      <c r="N1002" s="2" t="str">
        <f>VLOOKUP(H1002, '쿼리1'!$A:$P, 15, 0)</f>
        <v>PE튜브(투명)30</v>
      </c>
      <c r="O1002" s="2">
        <v>2000136575</v>
      </c>
      <c r="P1002" s="2" t="str">
        <f>VLOOKUP(H1002, '쿼리1'!$A:$R, 17, 0)</f>
        <v>무지</v>
      </c>
      <c r="Q1002" s="4">
        <f>VLOOKUP(H1002, '쿼리1'!$A:$U, 20, 0)</f>
        <v>25000</v>
      </c>
      <c r="R1002" s="2" t="s">
        <v>5397</v>
      </c>
      <c r="S1002" s="2" t="s">
        <v>5397</v>
      </c>
      <c r="T1002" s="2" t="s">
        <v>5397</v>
      </c>
      <c r="U1002" s="2" t="s">
        <v>31</v>
      </c>
      <c r="V1002" s="2" t="s">
        <v>5388</v>
      </c>
      <c r="W1002" s="2" t="s">
        <v>5388</v>
      </c>
      <c r="X1002" s="6" t="str">
        <f>IFERROR(W1002-V1002, "X")</f>
        <v>X</v>
      </c>
      <c r="Y1002" s="2" t="s">
        <v>5388</v>
      </c>
      <c r="Z1002" s="3" t="s">
        <v>5388</v>
      </c>
      <c r="AA1002" s="6" t="str">
        <f t="shared" ref="AA1002:AA1008" si="893">IFERROR(Z1002-Y1002, "X")</f>
        <v>X</v>
      </c>
      <c r="AB1002" s="3" t="s">
        <v>5388</v>
      </c>
      <c r="AC1002" s="2" t="s">
        <v>5388</v>
      </c>
      <c r="AD1002" s="6" t="str">
        <f t="shared" si="892"/>
        <v>X</v>
      </c>
      <c r="AE1002" s="3">
        <v>45587</v>
      </c>
      <c r="AF1002" s="3">
        <v>45587</v>
      </c>
      <c r="AG1002" s="2">
        <f t="shared" si="889"/>
        <v>0</v>
      </c>
      <c r="AH1002" s="3">
        <v>45587</v>
      </c>
      <c r="AI1002" s="3">
        <f t="shared" si="890"/>
        <v>45587</v>
      </c>
      <c r="AJ1002" s="3"/>
      <c r="AK1002" s="2">
        <f t="shared" si="857"/>
        <v>0</v>
      </c>
      <c r="AL1002" s="2" t="s">
        <v>5567</v>
      </c>
      <c r="AM1002" s="2" t="str">
        <f t="shared" si="861"/>
        <v>생산완료(0)</v>
      </c>
      <c r="AN1002" s="9">
        <f t="shared" si="862"/>
        <v>45587</v>
      </c>
      <c r="AO1002" s="9">
        <f t="shared" si="863"/>
        <v>45587</v>
      </c>
      <c r="AP1002" s="9"/>
      <c r="AQ1002" s="2">
        <f t="shared" si="873"/>
        <v>0</v>
      </c>
      <c r="AR1002" s="12">
        <f t="shared" si="864"/>
        <v>0</v>
      </c>
      <c r="AS1002" t="s">
        <v>5567</v>
      </c>
      <c r="AT1002" t="str">
        <f t="shared" si="865"/>
        <v>생산완료(0)</v>
      </c>
    </row>
    <row r="1003" spans="2:46" x14ac:dyDescent="0.3">
      <c r="B1003" s="2" t="s">
        <v>5652</v>
      </c>
      <c r="C1003" s="8">
        <v>-28</v>
      </c>
      <c r="D1003" s="2"/>
      <c r="E1003" s="2"/>
      <c r="F1003" s="2"/>
      <c r="G1003" s="2"/>
      <c r="H1003" s="2" t="s">
        <v>409</v>
      </c>
      <c r="I1003" s="2" t="str">
        <f t="shared" si="853"/>
        <v>20241018-2000138320-인쇄</v>
      </c>
      <c r="J1003" s="2" t="str">
        <f t="shared" si="854"/>
        <v>20241018-2000138320-합지</v>
      </c>
      <c r="K1003" s="2" t="str">
        <f t="shared" si="855"/>
        <v>20241018-2000138320-분단</v>
      </c>
      <c r="L1003" s="2" t="str">
        <f t="shared" si="856"/>
        <v>20241018-2000138320-제대</v>
      </c>
      <c r="M1003" s="2" t="str">
        <f>VLOOKUP(H1003, '쿼리1'!$A:$R, 17, 0)</f>
        <v>무지</v>
      </c>
      <c r="N1003" s="2" t="str">
        <f>VLOOKUP(H1003, '쿼리1'!$A:$P, 15, 0)</f>
        <v>PE튜브(투명)70</v>
      </c>
      <c r="O1003" s="2">
        <v>2000138320</v>
      </c>
      <c r="P1003" s="2" t="str">
        <f>VLOOKUP(H1003, '쿼리1'!$A:$R, 17, 0)</f>
        <v>무지</v>
      </c>
      <c r="Q1003" s="4">
        <f>VLOOKUP(H1003, '쿼리1'!$A:$U, 20, 0)</f>
        <v>6000</v>
      </c>
      <c r="R1003" s="2" t="s">
        <v>5397</v>
      </c>
      <c r="S1003" s="2" t="s">
        <v>5397</v>
      </c>
      <c r="T1003" s="2" t="s">
        <v>5397</v>
      </c>
      <c r="U1003" s="2" t="s">
        <v>5397</v>
      </c>
      <c r="V1003" s="2" t="s">
        <v>5388</v>
      </c>
      <c r="W1003" s="2" t="s">
        <v>5388</v>
      </c>
      <c r="X1003" s="6" t="str">
        <f>IFERROR(W1003-V1003, "X")</f>
        <v>X</v>
      </c>
      <c r="Y1003" s="2" t="s">
        <v>5388</v>
      </c>
      <c r="Z1003" s="2" t="s">
        <v>5388</v>
      </c>
      <c r="AA1003" s="6" t="str">
        <f t="shared" si="893"/>
        <v>X</v>
      </c>
      <c r="AB1003" s="2" t="s">
        <v>5388</v>
      </c>
      <c r="AC1003" s="2" t="s">
        <v>5388</v>
      </c>
      <c r="AD1003" s="6" t="str">
        <f t="shared" si="892"/>
        <v>X</v>
      </c>
      <c r="AE1003" s="2" t="s">
        <v>5388</v>
      </c>
      <c r="AF1003" s="2" t="s">
        <v>5388</v>
      </c>
      <c r="AG1003" s="2" t="str">
        <f>IFERROR(AF1003-AE1003, "X")</f>
        <v>X</v>
      </c>
      <c r="AH1003" s="2" t="s">
        <v>5388</v>
      </c>
      <c r="AI1003" s="3">
        <v>45628</v>
      </c>
      <c r="AJ1003" s="3">
        <f ca="1">TODAY()</f>
        <v>45656</v>
      </c>
      <c r="AK1003" s="2">
        <f t="shared" si="857"/>
        <v>-28</v>
      </c>
      <c r="AL1003" s="2" t="str">
        <f>IF(C1003&lt;0, "진행중", "지연")</f>
        <v>진행중</v>
      </c>
      <c r="AM1003" s="2" t="str">
        <f t="shared" si="861"/>
        <v>진행중(-28)</v>
      </c>
      <c r="AN1003" s="9">
        <f t="shared" si="862"/>
        <v>0</v>
      </c>
      <c r="AO1003" s="9">
        <f t="shared" si="863"/>
        <v>45628</v>
      </c>
      <c r="AP1003" s="9">
        <f ca="1">TODAY()</f>
        <v>45656</v>
      </c>
      <c r="AQ1003" s="6">
        <f ca="1">AO1003-AP1003</f>
        <v>-28</v>
      </c>
      <c r="AR1003" s="12">
        <f t="shared" ca="1" si="864"/>
        <v>-28</v>
      </c>
      <c r="AS1003" t="str">
        <f ca="1">IF(AQ1003&lt;0, "진행중", "지연")</f>
        <v>진행중</v>
      </c>
      <c r="AT1003" t="str">
        <f t="shared" ca="1" si="865"/>
        <v>진행중(-28)</v>
      </c>
    </row>
    <row r="1004" spans="2:46" x14ac:dyDescent="0.3">
      <c r="B1004" s="2" t="s">
        <v>5416</v>
      </c>
      <c r="C1004" s="7">
        <v>-2</v>
      </c>
      <c r="D1004" s="2" t="s">
        <v>5409</v>
      </c>
      <c r="E1004" s="2"/>
      <c r="F1004" s="2"/>
      <c r="G1004" s="2" t="s">
        <v>5424</v>
      </c>
      <c r="H1004" s="2" t="s">
        <v>3763</v>
      </c>
      <c r="I1004" s="2" t="str">
        <f t="shared" si="853"/>
        <v>20241018-2000138439-인쇄</v>
      </c>
      <c r="J1004" s="2" t="str">
        <f t="shared" si="854"/>
        <v>20241018-2000138439-합지</v>
      </c>
      <c r="K1004" s="2" t="str">
        <f t="shared" si="855"/>
        <v>20241018-2000138439-분단</v>
      </c>
      <c r="L1004" s="2" t="str">
        <f t="shared" si="856"/>
        <v>20241018-2000138439-제대</v>
      </c>
      <c r="M1004" s="2" t="str">
        <f>VLOOKUP(H1004, '쿼리1'!$A:$R, 17, 0)</f>
        <v>1도(먹색)-디저트39)오레오크림치즈마카롱(냉동)</v>
      </c>
      <c r="N1004" s="2" t="str">
        <f>VLOOKUP(H1004, '쿼리1'!$A:$P, 15, 0)</f>
        <v>OPP(투명)30</v>
      </c>
      <c r="O1004" s="2">
        <v>2000138439</v>
      </c>
      <c r="P1004" s="2" t="str">
        <f>VLOOKUP(H1004, '쿼리1'!$A:$R, 17, 0)</f>
        <v>1도(먹색)-디저트39)오레오크림치즈마카롱(냉동)</v>
      </c>
      <c r="Q1004" s="4">
        <f>VLOOKUP(H1004, '쿼리1'!$A:$U, 20, 0)</f>
        <v>33333</v>
      </c>
      <c r="R1004" s="2" t="s">
        <v>31</v>
      </c>
      <c r="S1004" s="2" t="s">
        <v>5397</v>
      </c>
      <c r="T1004" s="2" t="s">
        <v>5397</v>
      </c>
      <c r="U1004" s="2" t="s">
        <v>31</v>
      </c>
      <c r="V1004" s="3">
        <v>45589</v>
      </c>
      <c r="W1004" s="3">
        <v>45589</v>
      </c>
      <c r="X1004" s="6">
        <f t="shared" ref="X1004:X1005" si="894">IFERROR(IF(W1004-V1004&gt;0, "+" &amp; (W1004-V1004), W1004-V1004), "X")</f>
        <v>0</v>
      </c>
      <c r="Y1004" s="2" t="s">
        <v>5388</v>
      </c>
      <c r="Z1004" s="3" t="s">
        <v>5388</v>
      </c>
      <c r="AA1004" s="6" t="str">
        <f t="shared" si="893"/>
        <v>X</v>
      </c>
      <c r="AB1004" s="3" t="s">
        <v>5388</v>
      </c>
      <c r="AC1004" s="2" t="s">
        <v>5388</v>
      </c>
      <c r="AD1004" s="6" t="str">
        <f t="shared" si="892"/>
        <v>X</v>
      </c>
      <c r="AE1004" s="3">
        <v>45593</v>
      </c>
      <c r="AF1004" s="3">
        <v>45595</v>
      </c>
      <c r="AG1004" s="2" t="str">
        <f t="shared" ref="AG1004:AG1005" si="895">IFERROR(IF(AF1004-AE1004&gt;0, "+" &amp; (AF1004-AE1004), AF1004-AE1004), "X")</f>
        <v>+2</v>
      </c>
      <c r="AH1004" s="3">
        <v>45595</v>
      </c>
      <c r="AI1004" s="3">
        <f t="shared" ref="AI1004:AI1005" si="896">AE1004</f>
        <v>45593</v>
      </c>
      <c r="AJ1004" s="3"/>
      <c r="AK1004" s="2">
        <f t="shared" si="857"/>
        <v>-2</v>
      </c>
      <c r="AL1004" s="2" t="s">
        <v>5567</v>
      </c>
      <c r="AM1004" s="2" t="str">
        <f t="shared" si="861"/>
        <v>생산완료(-2)</v>
      </c>
      <c r="AN1004" s="9">
        <f t="shared" si="862"/>
        <v>45595</v>
      </c>
      <c r="AO1004" s="9">
        <f t="shared" si="863"/>
        <v>45593</v>
      </c>
      <c r="AP1004" s="9"/>
      <c r="AQ1004" s="2">
        <f t="shared" ref="AQ1004:AQ1005" si="897">AO1004-AN1004</f>
        <v>-2</v>
      </c>
      <c r="AR1004" s="12">
        <f t="shared" si="864"/>
        <v>-2</v>
      </c>
      <c r="AS1004" t="s">
        <v>5567</v>
      </c>
      <c r="AT1004" t="str">
        <f t="shared" si="865"/>
        <v>생산완료(-2)</v>
      </c>
    </row>
    <row r="1005" spans="2:46" x14ac:dyDescent="0.3">
      <c r="B1005" s="2" t="s">
        <v>5416</v>
      </c>
      <c r="C1005" s="7">
        <v>-2</v>
      </c>
      <c r="D1005" s="2" t="s">
        <v>5409</v>
      </c>
      <c r="E1005" s="2"/>
      <c r="F1005" s="2"/>
      <c r="G1005" s="2" t="s">
        <v>5424</v>
      </c>
      <c r="H1005" s="2" t="s">
        <v>3771</v>
      </c>
      <c r="I1005" s="2" t="str">
        <f t="shared" si="853"/>
        <v>20241018-2000145344-인쇄</v>
      </c>
      <c r="J1005" s="2" t="str">
        <f t="shared" si="854"/>
        <v>20241018-2000145344-합지</v>
      </c>
      <c r="K1005" s="2" t="str">
        <f t="shared" si="855"/>
        <v>20241018-2000145344-분단</v>
      </c>
      <c r="L1005" s="2" t="str">
        <f t="shared" si="856"/>
        <v>20241018-2000145344-제대</v>
      </c>
      <c r="M1005" s="2" t="str">
        <f>VLOOKUP(H1005, '쿼리1'!$A:$R, 17, 0)</f>
        <v>1도(백색)-미꼬마카롱)딸기마카롱(냉동)</v>
      </c>
      <c r="N1005" s="2" t="str">
        <f>VLOOKUP(H1005, '쿼리1'!$A:$P, 15, 0)</f>
        <v>OPP(투명)30</v>
      </c>
      <c r="O1005" s="2">
        <v>2000145344</v>
      </c>
      <c r="P1005" s="2" t="str">
        <f>VLOOKUP(H1005, '쿼리1'!$A:$R, 17, 0)</f>
        <v>1도(백색)-미꼬마카롱)딸기마카롱(냉동)</v>
      </c>
      <c r="Q1005" s="4">
        <f>VLOOKUP(H1005, '쿼리1'!$A:$U, 20, 0)</f>
        <v>33333</v>
      </c>
      <c r="R1005" s="2" t="s">
        <v>31</v>
      </c>
      <c r="S1005" s="2" t="s">
        <v>5397</v>
      </c>
      <c r="T1005" s="2" t="s">
        <v>5397</v>
      </c>
      <c r="U1005" s="2" t="s">
        <v>31</v>
      </c>
      <c r="V1005" s="3">
        <v>45589</v>
      </c>
      <c r="W1005" s="3">
        <v>45589</v>
      </c>
      <c r="X1005" s="6">
        <f t="shared" si="894"/>
        <v>0</v>
      </c>
      <c r="Y1005" s="2" t="s">
        <v>5388</v>
      </c>
      <c r="Z1005" s="3" t="s">
        <v>5388</v>
      </c>
      <c r="AA1005" s="6" t="str">
        <f t="shared" si="893"/>
        <v>X</v>
      </c>
      <c r="AB1005" s="3" t="s">
        <v>5388</v>
      </c>
      <c r="AC1005" s="2" t="s">
        <v>5388</v>
      </c>
      <c r="AD1005" s="6" t="str">
        <f t="shared" si="892"/>
        <v>X</v>
      </c>
      <c r="AE1005" s="3">
        <v>45593</v>
      </c>
      <c r="AF1005" s="3">
        <v>45595</v>
      </c>
      <c r="AG1005" s="2" t="str">
        <f t="shared" si="895"/>
        <v>+2</v>
      </c>
      <c r="AH1005" s="3">
        <v>45595</v>
      </c>
      <c r="AI1005" s="3">
        <f t="shared" si="896"/>
        <v>45593</v>
      </c>
      <c r="AJ1005" s="3"/>
      <c r="AK1005" s="2">
        <f t="shared" si="857"/>
        <v>-2</v>
      </c>
      <c r="AL1005" s="2" t="s">
        <v>5567</v>
      </c>
      <c r="AM1005" s="2" t="str">
        <f t="shared" si="861"/>
        <v>생산완료(-2)</v>
      </c>
      <c r="AN1005" s="9">
        <f t="shared" si="862"/>
        <v>45595</v>
      </c>
      <c r="AO1005" s="9">
        <f t="shared" si="863"/>
        <v>45593</v>
      </c>
      <c r="AP1005" s="9"/>
      <c r="AQ1005" s="2">
        <f t="shared" si="897"/>
        <v>-2</v>
      </c>
      <c r="AR1005" s="12">
        <f t="shared" si="864"/>
        <v>-2</v>
      </c>
      <c r="AS1005" t="s">
        <v>5567</v>
      </c>
      <c r="AT1005" t="str">
        <f t="shared" si="865"/>
        <v>생산완료(-2)</v>
      </c>
    </row>
    <row r="1006" spans="2:46" x14ac:dyDescent="0.3">
      <c r="B1006" s="2" t="s">
        <v>5652</v>
      </c>
      <c r="C1006" s="8">
        <v>-28</v>
      </c>
      <c r="D1006" s="2"/>
      <c r="E1006" s="2"/>
      <c r="F1006" s="2"/>
      <c r="G1006" s="2"/>
      <c r="H1006" s="2" t="s">
        <v>5137</v>
      </c>
      <c r="I1006" s="2" t="str">
        <f t="shared" si="853"/>
        <v>20241018-2000156649-인쇄</v>
      </c>
      <c r="J1006" s="2" t="str">
        <f t="shared" si="854"/>
        <v>20241018-2000156649-합지</v>
      </c>
      <c r="K1006" s="2" t="str">
        <f t="shared" si="855"/>
        <v>20241018-2000156649-분단</v>
      </c>
      <c r="L1006" s="2" t="str">
        <f t="shared" si="856"/>
        <v>20241018-2000156649-제대</v>
      </c>
      <c r="M1006" s="2" t="str">
        <f>VLOOKUP(H1006, '쿼리1'!$A:$R, 17, 0)</f>
        <v>무지</v>
      </c>
      <c r="N1006" s="2" t="str">
        <f>VLOOKUP(H1006, '쿼리1'!$A:$P, 15, 0)</f>
        <v>PE튜브(투명)70</v>
      </c>
      <c r="O1006" s="2">
        <v>2000156649</v>
      </c>
      <c r="P1006" s="2" t="str">
        <f>VLOOKUP(H1006, '쿼리1'!$A:$R, 17, 0)</f>
        <v>무지</v>
      </c>
      <c r="Q1006" s="4">
        <f>VLOOKUP(H1006, '쿼리1'!$A:$U, 20, 0)</f>
        <v>10000</v>
      </c>
      <c r="R1006" s="2" t="s">
        <v>5397</v>
      </c>
      <c r="S1006" s="2" t="s">
        <v>5397</v>
      </c>
      <c r="T1006" s="2" t="s">
        <v>5397</v>
      </c>
      <c r="U1006" s="2" t="s">
        <v>5397</v>
      </c>
      <c r="V1006" s="2" t="s">
        <v>5388</v>
      </c>
      <c r="W1006" s="2" t="s">
        <v>5388</v>
      </c>
      <c r="X1006" s="6" t="str">
        <f>IFERROR(W1006-V1006, "X")</f>
        <v>X</v>
      </c>
      <c r="Y1006" s="2" t="s">
        <v>5388</v>
      </c>
      <c r="Z1006" s="2" t="s">
        <v>5388</v>
      </c>
      <c r="AA1006" s="6" t="str">
        <f t="shared" si="893"/>
        <v>X</v>
      </c>
      <c r="AB1006" s="2" t="s">
        <v>5388</v>
      </c>
      <c r="AC1006" s="2" t="s">
        <v>5388</v>
      </c>
      <c r="AD1006" s="6" t="str">
        <f t="shared" si="892"/>
        <v>X</v>
      </c>
      <c r="AE1006" s="2" t="s">
        <v>5388</v>
      </c>
      <c r="AF1006" s="2" t="s">
        <v>5388</v>
      </c>
      <c r="AG1006" s="2" t="str">
        <f>IFERROR(AF1006-AE1006, "X")</f>
        <v>X</v>
      </c>
      <c r="AH1006" s="2" t="s">
        <v>5388</v>
      </c>
      <c r="AI1006" s="3">
        <v>45628</v>
      </c>
      <c r="AJ1006" s="3">
        <f t="shared" ref="AJ1006:AJ1008" ca="1" si="898">TODAY()</f>
        <v>45656</v>
      </c>
      <c r="AK1006" s="2">
        <f t="shared" si="857"/>
        <v>-28</v>
      </c>
      <c r="AL1006" s="2" t="str">
        <f>IF(C1006&lt;0, "진행중", "지연")</f>
        <v>진행중</v>
      </c>
      <c r="AM1006" s="2" t="str">
        <f t="shared" si="861"/>
        <v>진행중(-28)</v>
      </c>
      <c r="AN1006" s="9">
        <f t="shared" si="862"/>
        <v>0</v>
      </c>
      <c r="AO1006" s="9">
        <f t="shared" si="863"/>
        <v>45628</v>
      </c>
      <c r="AP1006" s="9">
        <f t="shared" ref="AP1006:AP1008" ca="1" si="899">TODAY()</f>
        <v>45656</v>
      </c>
      <c r="AQ1006" s="6">
        <f t="shared" ref="AQ1006:AQ1008" ca="1" si="900">AO1006-AP1006</f>
        <v>-28</v>
      </c>
      <c r="AR1006" s="12">
        <f t="shared" ca="1" si="864"/>
        <v>-28</v>
      </c>
      <c r="AS1006" t="str">
        <f t="shared" ref="AS1006:AS1008" ca="1" si="901">IF(AQ1006&lt;0, "진행중", "지연")</f>
        <v>진행중</v>
      </c>
      <c r="AT1006" t="str">
        <f t="shared" ca="1" si="865"/>
        <v>진행중(-28)</v>
      </c>
    </row>
    <row r="1007" spans="2:46" x14ac:dyDescent="0.3">
      <c r="B1007" s="2" t="s">
        <v>5653</v>
      </c>
      <c r="C1007" s="8">
        <v>-31</v>
      </c>
      <c r="D1007" s="2"/>
      <c r="E1007" s="2"/>
      <c r="F1007" s="2"/>
      <c r="G1007" s="2"/>
      <c r="H1007" s="2" t="s">
        <v>1279</v>
      </c>
      <c r="I1007" s="2" t="str">
        <f t="shared" si="853"/>
        <v>20241018-23150082-인쇄</v>
      </c>
      <c r="J1007" s="2" t="str">
        <f t="shared" si="854"/>
        <v>20241018-23150082-합지</v>
      </c>
      <c r="K1007" s="2" t="str">
        <f t="shared" si="855"/>
        <v>20241018-23150082-분단</v>
      </c>
      <c r="L1007" s="2" t="str">
        <f t="shared" si="856"/>
        <v>20241018-23150082-제대</v>
      </c>
      <c r="M1007" s="2" t="str">
        <f>VLOOKUP(H1007, '쿼리1'!$A:$R, 17, 0)</f>
        <v>무지</v>
      </c>
      <c r="N1007" s="2" t="str">
        <f>VLOOKUP(H1007, '쿼리1'!$A:$P, 15, 0)</f>
        <v>PE튜브(청색)70</v>
      </c>
      <c r="O1007" s="2">
        <v>23150082</v>
      </c>
      <c r="P1007" s="2" t="str">
        <f>VLOOKUP(H1007, '쿼리1'!$A:$R, 17, 0)</f>
        <v>무지</v>
      </c>
      <c r="Q1007" s="4">
        <f>VLOOKUP(H1007, '쿼리1'!$A:$U, 20, 0)</f>
        <v>20000</v>
      </c>
      <c r="R1007" s="2" t="s">
        <v>5397</v>
      </c>
      <c r="S1007" s="2" t="s">
        <v>5397</v>
      </c>
      <c r="T1007" s="2" t="s">
        <v>5397</v>
      </c>
      <c r="U1007" s="2" t="s">
        <v>5397</v>
      </c>
      <c r="V1007" s="2" t="s">
        <v>5388</v>
      </c>
      <c r="W1007" s="2" t="s">
        <v>5388</v>
      </c>
      <c r="X1007" s="6" t="str">
        <f>IFERROR(W1007-V1007, "X")</f>
        <v>X</v>
      </c>
      <c r="Y1007" s="2" t="s">
        <v>5388</v>
      </c>
      <c r="Z1007" s="2" t="s">
        <v>5388</v>
      </c>
      <c r="AA1007" s="6" t="str">
        <f t="shared" si="893"/>
        <v>X</v>
      </c>
      <c r="AB1007" s="2" t="s">
        <v>5388</v>
      </c>
      <c r="AC1007" s="2" t="s">
        <v>5388</v>
      </c>
      <c r="AD1007" s="6" t="str">
        <f t="shared" si="892"/>
        <v>X</v>
      </c>
      <c r="AE1007" s="2" t="s">
        <v>5388</v>
      </c>
      <c r="AF1007" s="2" t="s">
        <v>5388</v>
      </c>
      <c r="AG1007" s="2" t="str">
        <f>IFERROR(AF1007-AE1007, "X")</f>
        <v>X</v>
      </c>
      <c r="AH1007" s="2" t="s">
        <v>5388</v>
      </c>
      <c r="AI1007" s="3">
        <v>45625</v>
      </c>
      <c r="AJ1007" s="3">
        <f t="shared" ca="1" si="898"/>
        <v>45656</v>
      </c>
      <c r="AK1007" s="2">
        <f t="shared" si="857"/>
        <v>-31</v>
      </c>
      <c r="AL1007" s="2" t="str">
        <f>IF(C1007&lt;0, "진행중", "지연")</f>
        <v>진행중</v>
      </c>
      <c r="AM1007" s="2" t="str">
        <f t="shared" si="861"/>
        <v>진행중(-31)</v>
      </c>
      <c r="AN1007" s="9">
        <f t="shared" si="862"/>
        <v>0</v>
      </c>
      <c r="AO1007" s="9">
        <f t="shared" si="863"/>
        <v>45638</v>
      </c>
      <c r="AP1007" s="9">
        <f t="shared" ca="1" si="899"/>
        <v>45656</v>
      </c>
      <c r="AQ1007" s="6">
        <f t="shared" ca="1" si="900"/>
        <v>-18</v>
      </c>
      <c r="AR1007" s="12">
        <f t="shared" ca="1" si="864"/>
        <v>-18</v>
      </c>
      <c r="AS1007" t="str">
        <f t="shared" ca="1" si="901"/>
        <v>진행중</v>
      </c>
      <c r="AT1007" t="str">
        <f t="shared" ca="1" si="865"/>
        <v>진행중(-18)</v>
      </c>
    </row>
    <row r="1008" spans="2:46" x14ac:dyDescent="0.3">
      <c r="B1008" s="2" t="s">
        <v>5654</v>
      </c>
      <c r="C1008" s="8">
        <v>-33</v>
      </c>
      <c r="D1008" s="2"/>
      <c r="E1008" s="2"/>
      <c r="F1008" s="2"/>
      <c r="G1008" s="2"/>
      <c r="H1008" s="2" t="s">
        <v>384</v>
      </c>
      <c r="I1008" s="2" t="str">
        <f t="shared" si="853"/>
        <v>20241018-3000163914-인쇄</v>
      </c>
      <c r="J1008" s="2" t="str">
        <f t="shared" si="854"/>
        <v>20241018-3000163914-합지</v>
      </c>
      <c r="K1008" s="2" t="str">
        <f t="shared" si="855"/>
        <v>20241018-3000163914-분단</v>
      </c>
      <c r="L1008" s="2" t="str">
        <f t="shared" si="856"/>
        <v>20241018-3000163914-제대</v>
      </c>
      <c r="M1008" s="2" t="str">
        <f>VLOOKUP(H1008, '쿼리1'!$A:$R, 17, 0)</f>
        <v>무지</v>
      </c>
      <c r="N1008" s="2" t="str">
        <f>VLOOKUP(H1008, '쿼리1'!$A:$P, 15, 0)</f>
        <v>신발재포장 종이(노루지,750*350)-(10179)</v>
      </c>
      <c r="O1008" s="2">
        <v>3000163914</v>
      </c>
      <c r="P1008" s="2" t="str">
        <f>VLOOKUP(H1008, '쿼리1'!$A:$R, 17, 0)</f>
        <v>무지</v>
      </c>
      <c r="Q1008" s="4">
        <f>VLOOKUP(H1008, '쿼리1'!$A:$U, 20, 0)</f>
        <v>120000</v>
      </c>
      <c r="R1008" s="2" t="s">
        <v>5397</v>
      </c>
      <c r="S1008" s="2" t="s">
        <v>5397</v>
      </c>
      <c r="T1008" s="2" t="s">
        <v>5397</v>
      </c>
      <c r="U1008" s="2" t="s">
        <v>5397</v>
      </c>
      <c r="V1008" s="2" t="s">
        <v>5388</v>
      </c>
      <c r="W1008" s="2" t="s">
        <v>5388</v>
      </c>
      <c r="X1008" s="6" t="str">
        <f>IFERROR(W1008-V1008, "X")</f>
        <v>X</v>
      </c>
      <c r="Y1008" s="2" t="s">
        <v>5388</v>
      </c>
      <c r="Z1008" s="2" t="s">
        <v>5388</v>
      </c>
      <c r="AA1008" s="6" t="str">
        <f t="shared" si="893"/>
        <v>X</v>
      </c>
      <c r="AB1008" s="2" t="s">
        <v>5388</v>
      </c>
      <c r="AC1008" s="2" t="s">
        <v>5388</v>
      </c>
      <c r="AD1008" s="6" t="str">
        <f t="shared" si="892"/>
        <v>X</v>
      </c>
      <c r="AE1008" s="2" t="s">
        <v>5388</v>
      </c>
      <c r="AF1008" s="2" t="s">
        <v>5388</v>
      </c>
      <c r="AG1008" s="2" t="str">
        <f>IFERROR(AF1008-AE1008, "X")</f>
        <v>X</v>
      </c>
      <c r="AH1008" s="2" t="s">
        <v>5388</v>
      </c>
      <c r="AI1008" s="3">
        <v>45623</v>
      </c>
      <c r="AJ1008" s="3">
        <f t="shared" ca="1" si="898"/>
        <v>45656</v>
      </c>
      <c r="AK1008" s="2">
        <f t="shared" si="857"/>
        <v>-33</v>
      </c>
      <c r="AL1008" s="2" t="str">
        <f>IF(C1008&lt;0, "진행중", "지연")</f>
        <v>진행중</v>
      </c>
      <c r="AM1008" s="2" t="str">
        <f t="shared" si="861"/>
        <v>진행중(-33)</v>
      </c>
      <c r="AN1008" s="9">
        <f t="shared" si="862"/>
        <v>0</v>
      </c>
      <c r="AO1008" s="9">
        <f t="shared" si="863"/>
        <v>45623</v>
      </c>
      <c r="AP1008" s="9">
        <f t="shared" ca="1" si="899"/>
        <v>45656</v>
      </c>
      <c r="AQ1008" s="6">
        <f t="shared" ca="1" si="900"/>
        <v>-33</v>
      </c>
      <c r="AR1008" s="12">
        <f t="shared" ca="1" si="864"/>
        <v>-33</v>
      </c>
      <c r="AS1008" t="str">
        <f t="shared" ca="1" si="901"/>
        <v>진행중</v>
      </c>
      <c r="AT1008" t="str">
        <f t="shared" ca="1" si="865"/>
        <v>진행중(-33)</v>
      </c>
    </row>
    <row r="1009" spans="2:46" x14ac:dyDescent="0.3">
      <c r="B1009" s="2" t="s">
        <v>5436</v>
      </c>
      <c r="C1009" s="7">
        <v>-7</v>
      </c>
      <c r="D1009" s="2" t="s">
        <v>5432</v>
      </c>
      <c r="E1009" s="2" t="s">
        <v>5430</v>
      </c>
      <c r="F1009" s="2"/>
      <c r="G1009" s="2" t="s">
        <v>5430</v>
      </c>
      <c r="H1009" s="2" t="s">
        <v>2023</v>
      </c>
      <c r="I1009" s="2" t="str">
        <f t="shared" si="853"/>
        <v>20241021-1000139301-인쇄</v>
      </c>
      <c r="J1009" s="2" t="str">
        <f t="shared" si="854"/>
        <v>20241021-1000139301-합지</v>
      </c>
      <c r="K1009" s="2" t="str">
        <f t="shared" si="855"/>
        <v>20241021-1000139301-분단</v>
      </c>
      <c r="L1009" s="2" t="str">
        <f t="shared" si="856"/>
        <v>20241021-1000139301-제대</v>
      </c>
      <c r="M1009" s="2" t="str">
        <f>VLOOKUP(H1009, '쿼리1'!$A:$R, 17, 0)</f>
        <v>4도-영광 법성포 찜 보리굴비</v>
      </c>
      <c r="N1009" s="2" t="str">
        <f>VLOOKUP(H1009, '쿼리1'!$A:$P, 15, 0)</f>
        <v>나이론110</v>
      </c>
      <c r="O1009" s="2">
        <v>1000139301</v>
      </c>
      <c r="P1009" s="2" t="str">
        <f>VLOOKUP(H1009, '쿼리1'!$A:$R, 17, 0)</f>
        <v>4도-영광 법성포 찜 보리굴비</v>
      </c>
      <c r="Q1009" s="4">
        <f>VLOOKUP(H1009, '쿼리1'!$A:$U, 20, 0)</f>
        <v>23333</v>
      </c>
      <c r="R1009" s="2" t="s">
        <v>31</v>
      </c>
      <c r="S1009" s="2" t="s">
        <v>31</v>
      </c>
      <c r="T1009" s="2" t="s">
        <v>5397</v>
      </c>
      <c r="U1009" s="2" t="s">
        <v>31</v>
      </c>
      <c r="V1009" s="3">
        <v>45590</v>
      </c>
      <c r="W1009" s="3">
        <v>45596</v>
      </c>
      <c r="X1009" s="6" t="str">
        <f t="shared" ref="X1009:X1010" si="902">IFERROR(IF(W1009-V1009&gt;0, "+" &amp; (W1009-V1009), W1009-V1009), "X")</f>
        <v>+6</v>
      </c>
      <c r="Y1009" s="3">
        <v>45595</v>
      </c>
      <c r="Z1009" s="3">
        <v>45602</v>
      </c>
      <c r="AA1009" s="6" t="str">
        <f t="shared" ref="AA1009:AA1032" si="903">IFERROR(IF(Z1009-Y1009&gt;0, "+" &amp; (Z1009-Y1009), Z1009-Y1009), "X")</f>
        <v>+7</v>
      </c>
      <c r="AB1009" s="3" t="s">
        <v>5388</v>
      </c>
      <c r="AC1009" s="2" t="s">
        <v>5388</v>
      </c>
      <c r="AD1009" s="6" t="str">
        <f t="shared" si="892"/>
        <v>X</v>
      </c>
      <c r="AE1009" s="3">
        <v>45597</v>
      </c>
      <c r="AF1009" s="3">
        <v>45604</v>
      </c>
      <c r="AG1009" s="2" t="str">
        <f t="shared" ref="AG1009:AG1016" si="904">IFERROR(IF(AF1009-AE1009&gt;0, "+" &amp; (AF1009-AE1009), AF1009-AE1009), "X")</f>
        <v>+7</v>
      </c>
      <c r="AH1009" s="3">
        <v>45604</v>
      </c>
      <c r="AI1009" s="3">
        <f t="shared" ref="AI1009:AI1016" si="905">AE1009</f>
        <v>45597</v>
      </c>
      <c r="AJ1009" s="3"/>
      <c r="AK1009" s="2">
        <f t="shared" si="857"/>
        <v>-7</v>
      </c>
      <c r="AL1009" s="2" t="s">
        <v>5567</v>
      </c>
      <c r="AM1009" s="2" t="str">
        <f t="shared" si="861"/>
        <v>생산완료(-7)</v>
      </c>
      <c r="AN1009" s="9">
        <f t="shared" si="862"/>
        <v>45604</v>
      </c>
      <c r="AO1009" s="9">
        <f t="shared" si="863"/>
        <v>45597</v>
      </c>
      <c r="AP1009" s="9"/>
      <c r="AQ1009" s="2">
        <f t="shared" ref="AQ1009:AQ1039" si="906">AO1009-AN1009</f>
        <v>-7</v>
      </c>
      <c r="AR1009" s="12">
        <f t="shared" si="864"/>
        <v>-7</v>
      </c>
      <c r="AS1009" t="s">
        <v>5567</v>
      </c>
      <c r="AT1009" t="str">
        <f t="shared" si="865"/>
        <v>생산완료(-7)</v>
      </c>
    </row>
    <row r="1010" spans="2:46" x14ac:dyDescent="0.3">
      <c r="B1010" s="2" t="s">
        <v>5439</v>
      </c>
      <c r="C1010" s="7">
        <v>-8</v>
      </c>
      <c r="D1010" s="2" t="s">
        <v>5432</v>
      </c>
      <c r="E1010" s="2" t="s">
        <v>5430</v>
      </c>
      <c r="F1010" s="2"/>
      <c r="G1010" s="2" t="s">
        <v>5443</v>
      </c>
      <c r="H1010" s="2" t="s">
        <v>2029</v>
      </c>
      <c r="I1010" s="2" t="str">
        <f t="shared" si="853"/>
        <v>20241021-1000139306-인쇄</v>
      </c>
      <c r="J1010" s="2" t="str">
        <f t="shared" si="854"/>
        <v>20241021-1000139306-합지</v>
      </c>
      <c r="K1010" s="2" t="str">
        <f t="shared" si="855"/>
        <v>20241021-1000139306-분단</v>
      </c>
      <c r="L1010" s="2" t="str">
        <f t="shared" si="856"/>
        <v>20241021-1000139306-제대</v>
      </c>
      <c r="M1010" s="2" t="str">
        <f>VLOOKUP(H1010, '쿼리1'!$A:$R, 17, 0)</f>
        <v>4도-영광 법성포 손질된 보리굴비</v>
      </c>
      <c r="N1010" s="2" t="str">
        <f>VLOOKUP(H1010, '쿼리1'!$A:$P, 15, 0)</f>
        <v>나이론110</v>
      </c>
      <c r="O1010" s="2">
        <v>1000139306</v>
      </c>
      <c r="P1010" s="2" t="str">
        <f>VLOOKUP(H1010, '쿼리1'!$A:$R, 17, 0)</f>
        <v>4도-영광 법성포 손질된 보리굴비</v>
      </c>
      <c r="Q1010" s="4">
        <f>VLOOKUP(H1010, '쿼리1'!$A:$U, 20, 0)</f>
        <v>6666</v>
      </c>
      <c r="R1010" s="2" t="s">
        <v>31</v>
      </c>
      <c r="S1010" s="2" t="s">
        <v>31</v>
      </c>
      <c r="T1010" s="2" t="s">
        <v>5397</v>
      </c>
      <c r="U1010" s="2" t="s">
        <v>31</v>
      </c>
      <c r="V1010" s="3">
        <v>45590</v>
      </c>
      <c r="W1010" s="3">
        <v>45596</v>
      </c>
      <c r="X1010" s="6" t="str">
        <f t="shared" si="902"/>
        <v>+6</v>
      </c>
      <c r="Y1010" s="3">
        <v>45595</v>
      </c>
      <c r="Z1010" s="3">
        <v>45602</v>
      </c>
      <c r="AA1010" s="6" t="str">
        <f t="shared" si="903"/>
        <v>+7</v>
      </c>
      <c r="AB1010" s="3" t="s">
        <v>5388</v>
      </c>
      <c r="AC1010" s="2" t="s">
        <v>5388</v>
      </c>
      <c r="AD1010" s="6" t="str">
        <f t="shared" si="892"/>
        <v>X</v>
      </c>
      <c r="AE1010" s="3">
        <v>45596</v>
      </c>
      <c r="AF1010" s="3">
        <v>45604</v>
      </c>
      <c r="AG1010" s="2" t="str">
        <f t="shared" si="904"/>
        <v>+8</v>
      </c>
      <c r="AH1010" s="3">
        <v>45604</v>
      </c>
      <c r="AI1010" s="3">
        <f t="shared" si="905"/>
        <v>45596</v>
      </c>
      <c r="AJ1010" s="3"/>
      <c r="AK1010" s="2">
        <f t="shared" si="857"/>
        <v>-8</v>
      </c>
      <c r="AL1010" s="2" t="s">
        <v>5567</v>
      </c>
      <c r="AM1010" s="2" t="str">
        <f t="shared" si="861"/>
        <v>생산완료(-8)</v>
      </c>
      <c r="AN1010" s="9">
        <f t="shared" si="862"/>
        <v>45604</v>
      </c>
      <c r="AO1010" s="9">
        <f t="shared" si="863"/>
        <v>45596</v>
      </c>
      <c r="AP1010" s="9"/>
      <c r="AQ1010" s="2">
        <f t="shared" si="906"/>
        <v>-8</v>
      </c>
      <c r="AR1010" s="12">
        <f t="shared" si="864"/>
        <v>-8</v>
      </c>
      <c r="AS1010" t="s">
        <v>5567</v>
      </c>
      <c r="AT1010" t="str">
        <f t="shared" si="865"/>
        <v>생산완료(-8)</v>
      </c>
    </row>
    <row r="1011" spans="2:46" x14ac:dyDescent="0.3">
      <c r="B1011" s="2" t="s">
        <v>5439</v>
      </c>
      <c r="C1011" s="7">
        <v>-8</v>
      </c>
      <c r="D1011" s="2"/>
      <c r="E1011" s="2" t="s">
        <v>5430</v>
      </c>
      <c r="F1011" s="2"/>
      <c r="G1011" s="2" t="s">
        <v>5443</v>
      </c>
      <c r="H1011" s="2" t="s">
        <v>2027</v>
      </c>
      <c r="I1011" s="2" t="str">
        <f t="shared" si="853"/>
        <v>20241021-1000140982-인쇄</v>
      </c>
      <c r="J1011" s="2" t="str">
        <f t="shared" si="854"/>
        <v>20241021-1000140982-합지</v>
      </c>
      <c r="K1011" s="2" t="str">
        <f t="shared" si="855"/>
        <v>20241021-1000140982-분단</v>
      </c>
      <c r="L1011" s="2" t="str">
        <f t="shared" si="856"/>
        <v>20241021-1000140982-제대</v>
      </c>
      <c r="M1011" s="2" t="str">
        <f>VLOOKUP(H1011, '쿼리1'!$A:$R, 17, 0)</f>
        <v>무지</v>
      </c>
      <c r="N1011" s="2" t="str">
        <f>VLOOKUP(H1011, '쿼리1'!$A:$P, 15, 0)</f>
        <v>나이론110</v>
      </c>
      <c r="O1011" s="2">
        <v>1000140982</v>
      </c>
      <c r="P1011" s="2" t="str">
        <f>VLOOKUP(H1011, '쿼리1'!$A:$R, 17, 0)</f>
        <v>무지</v>
      </c>
      <c r="Q1011" s="4">
        <f>VLOOKUP(H1011, '쿼리1'!$A:$U, 20, 0)</f>
        <v>10000</v>
      </c>
      <c r="R1011" s="2" t="s">
        <v>5397</v>
      </c>
      <c r="S1011" s="2" t="s">
        <v>31</v>
      </c>
      <c r="T1011" s="2" t="s">
        <v>5397</v>
      </c>
      <c r="U1011" s="2" t="s">
        <v>31</v>
      </c>
      <c r="V1011" s="2" t="s">
        <v>5388</v>
      </c>
      <c r="W1011" s="3" t="s">
        <v>5388</v>
      </c>
      <c r="X1011" s="6" t="str">
        <f>IFERROR(W1011-V1011, "X")</f>
        <v>X</v>
      </c>
      <c r="Y1011" s="3">
        <v>45595</v>
      </c>
      <c r="Z1011" s="3">
        <v>45602</v>
      </c>
      <c r="AA1011" s="6" t="str">
        <f t="shared" si="903"/>
        <v>+7</v>
      </c>
      <c r="AB1011" s="3" t="s">
        <v>5388</v>
      </c>
      <c r="AC1011" s="2" t="s">
        <v>5388</v>
      </c>
      <c r="AD1011" s="6" t="str">
        <f t="shared" si="892"/>
        <v>X</v>
      </c>
      <c r="AE1011" s="3">
        <v>45596</v>
      </c>
      <c r="AF1011" s="3">
        <v>45604</v>
      </c>
      <c r="AG1011" s="2" t="str">
        <f t="shared" si="904"/>
        <v>+8</v>
      </c>
      <c r="AH1011" s="3">
        <v>45604</v>
      </c>
      <c r="AI1011" s="3">
        <f t="shared" si="905"/>
        <v>45596</v>
      </c>
      <c r="AJ1011" s="3"/>
      <c r="AK1011" s="2">
        <f t="shared" si="857"/>
        <v>-8</v>
      </c>
      <c r="AL1011" s="2" t="s">
        <v>5567</v>
      </c>
      <c r="AM1011" s="2" t="str">
        <f t="shared" si="861"/>
        <v>생산완료(-8)</v>
      </c>
      <c r="AN1011" s="9">
        <f t="shared" si="862"/>
        <v>45604</v>
      </c>
      <c r="AO1011" s="9">
        <f t="shared" si="863"/>
        <v>45596</v>
      </c>
      <c r="AP1011" s="9"/>
      <c r="AQ1011" s="2">
        <f t="shared" si="906"/>
        <v>-8</v>
      </c>
      <c r="AR1011" s="12">
        <f t="shared" si="864"/>
        <v>-8</v>
      </c>
      <c r="AS1011" t="s">
        <v>5567</v>
      </c>
      <c r="AT1011" t="str">
        <f t="shared" si="865"/>
        <v>생산완료(-8)</v>
      </c>
    </row>
    <row r="1012" spans="2:46" x14ac:dyDescent="0.3">
      <c r="B1012" s="2" t="s">
        <v>5421</v>
      </c>
      <c r="C1012" s="7">
        <v>5</v>
      </c>
      <c r="D1012" s="2" t="s">
        <v>5416</v>
      </c>
      <c r="E1012" s="2" t="s">
        <v>5405</v>
      </c>
      <c r="F1012" s="2"/>
      <c r="G1012" s="2" t="s">
        <v>5436</v>
      </c>
      <c r="H1012" s="2" t="s">
        <v>257</v>
      </c>
      <c r="I1012" s="2" t="str">
        <f t="shared" si="853"/>
        <v>20241021-1000143726-인쇄</v>
      </c>
      <c r="J1012" s="2" t="str">
        <f t="shared" si="854"/>
        <v>20241021-1000143726-합지</v>
      </c>
      <c r="K1012" s="2" t="str">
        <f t="shared" si="855"/>
        <v>20241021-1000143726-분단</v>
      </c>
      <c r="L1012" s="2" t="str">
        <f t="shared" si="856"/>
        <v>20241021-1000143726-제대</v>
      </c>
      <c r="M1012" s="2" t="str">
        <f>VLOOKUP(H1012, '쿼리1'!$A:$R, 17, 0)</f>
        <v>2도-은색빼다</v>
      </c>
      <c r="N1012" s="2" t="str">
        <f>VLOOKUP(H1012, '쿼리1'!$A:$P, 15, 0)</f>
        <v>나이론110</v>
      </c>
      <c r="O1012" s="2">
        <v>1000143726</v>
      </c>
      <c r="P1012" s="2" t="str">
        <f>VLOOKUP(H1012, '쿼리1'!$A:$R, 17, 0)</f>
        <v>2도-은색빼다</v>
      </c>
      <c r="Q1012" s="4">
        <f>VLOOKUP(H1012, '쿼리1'!$A:$U, 20, 0)</f>
        <v>35294</v>
      </c>
      <c r="R1012" s="2" t="s">
        <v>31</v>
      </c>
      <c r="S1012" s="2" t="s">
        <v>31</v>
      </c>
      <c r="T1012" s="2" t="s">
        <v>5397</v>
      </c>
      <c r="U1012" s="2" t="s">
        <v>31</v>
      </c>
      <c r="V1012" s="3">
        <v>45590</v>
      </c>
      <c r="W1012" s="3">
        <v>45588</v>
      </c>
      <c r="X1012" s="6">
        <f>IFERROR(IF(W1012-V1012&gt;0, "+" &amp; (W1012-V1012), W1012-V1012), "X")</f>
        <v>-2</v>
      </c>
      <c r="Y1012" s="3">
        <v>45596</v>
      </c>
      <c r="Z1012" s="3">
        <v>45595</v>
      </c>
      <c r="AA1012" s="6">
        <f t="shared" si="903"/>
        <v>-1</v>
      </c>
      <c r="AB1012" s="3" t="s">
        <v>5388</v>
      </c>
      <c r="AC1012" s="2" t="s">
        <v>5388</v>
      </c>
      <c r="AD1012" s="6" t="str">
        <f t="shared" si="892"/>
        <v>X</v>
      </c>
      <c r="AE1012" s="3">
        <v>45600</v>
      </c>
      <c r="AF1012" s="3">
        <v>45593</v>
      </c>
      <c r="AG1012" s="2">
        <f t="shared" si="904"/>
        <v>-7</v>
      </c>
      <c r="AH1012" s="3">
        <v>45595</v>
      </c>
      <c r="AI1012" s="3">
        <f t="shared" si="905"/>
        <v>45600</v>
      </c>
      <c r="AJ1012" s="3"/>
      <c r="AK1012" s="2" t="str">
        <f t="shared" si="857"/>
        <v>+5</v>
      </c>
      <c r="AL1012" s="2" t="s">
        <v>5567</v>
      </c>
      <c r="AM1012" s="2" t="str">
        <f t="shared" si="861"/>
        <v>생산완료(+5)</v>
      </c>
      <c r="AN1012" s="9">
        <f t="shared" si="862"/>
        <v>45595</v>
      </c>
      <c r="AO1012" s="9">
        <f t="shared" si="863"/>
        <v>45600</v>
      </c>
      <c r="AP1012" s="9"/>
      <c r="AQ1012" s="2">
        <f t="shared" si="906"/>
        <v>5</v>
      </c>
      <c r="AR1012" s="12" t="str">
        <f t="shared" si="864"/>
        <v>+5</v>
      </c>
      <c r="AS1012" t="s">
        <v>5567</v>
      </c>
      <c r="AT1012" t="str">
        <f t="shared" si="865"/>
        <v>생산완료(+5)</v>
      </c>
    </row>
    <row r="1013" spans="2:46" x14ac:dyDescent="0.3">
      <c r="B1013" s="2" t="s">
        <v>5415</v>
      </c>
      <c r="C1013" s="7">
        <v>-3</v>
      </c>
      <c r="D1013" s="2"/>
      <c r="E1013" s="2" t="s">
        <v>5451</v>
      </c>
      <c r="F1013" s="2"/>
      <c r="G1013" s="2" t="s">
        <v>5408</v>
      </c>
      <c r="H1013" s="2" t="s">
        <v>2176</v>
      </c>
      <c r="I1013" s="2" t="str">
        <f t="shared" si="853"/>
        <v>20241021-1000144564-인쇄</v>
      </c>
      <c r="J1013" s="2" t="str">
        <f t="shared" si="854"/>
        <v>20241021-1000144564-합지</v>
      </c>
      <c r="K1013" s="2" t="str">
        <f t="shared" si="855"/>
        <v>20241021-1000144564-분단</v>
      </c>
      <c r="L1013" s="2" t="str">
        <f t="shared" si="856"/>
        <v>20241021-1000144564-제대</v>
      </c>
      <c r="M1013" s="2" t="str">
        <f>VLOOKUP(H1013, '쿼리1'!$A:$R, 17, 0)</f>
        <v>무지</v>
      </c>
      <c r="N1013" s="2" t="str">
        <f>VLOOKUP(H1013, '쿼리1'!$A:$P, 15, 0)</f>
        <v>은박130</v>
      </c>
      <c r="O1013" s="2">
        <v>1000144564</v>
      </c>
      <c r="P1013" s="2" t="str">
        <f>VLOOKUP(H1013, '쿼리1'!$A:$R, 17, 0)</f>
        <v>무지</v>
      </c>
      <c r="Q1013" s="4">
        <f>VLOOKUP(H1013, '쿼리1'!$A:$U, 20, 0)</f>
        <v>24000</v>
      </c>
      <c r="R1013" s="2" t="s">
        <v>5397</v>
      </c>
      <c r="S1013" s="2" t="s">
        <v>31</v>
      </c>
      <c r="T1013" s="2" t="s">
        <v>5397</v>
      </c>
      <c r="U1013" s="2" t="s">
        <v>31</v>
      </c>
      <c r="V1013" s="2" t="s">
        <v>5388</v>
      </c>
      <c r="W1013" s="3" t="s">
        <v>5388</v>
      </c>
      <c r="X1013" s="6" t="str">
        <f>IFERROR(W1013-V1013, "X")</f>
        <v>X</v>
      </c>
      <c r="Y1013" s="3">
        <v>45596</v>
      </c>
      <c r="Z1013" s="3">
        <v>45600</v>
      </c>
      <c r="AA1013" s="6" t="str">
        <f t="shared" si="903"/>
        <v>+4</v>
      </c>
      <c r="AB1013" s="3" t="s">
        <v>5388</v>
      </c>
      <c r="AC1013" s="2" t="s">
        <v>5388</v>
      </c>
      <c r="AD1013" s="6" t="str">
        <f t="shared" si="892"/>
        <v>X</v>
      </c>
      <c r="AE1013" s="3">
        <v>45600</v>
      </c>
      <c r="AF1013" s="3">
        <v>45603</v>
      </c>
      <c r="AG1013" s="2" t="str">
        <f t="shared" si="904"/>
        <v>+3</v>
      </c>
      <c r="AH1013" s="3">
        <v>45603</v>
      </c>
      <c r="AI1013" s="3">
        <f t="shared" si="905"/>
        <v>45600</v>
      </c>
      <c r="AJ1013" s="3"/>
      <c r="AK1013" s="2">
        <f t="shared" si="857"/>
        <v>-3</v>
      </c>
      <c r="AL1013" s="2" t="s">
        <v>5567</v>
      </c>
      <c r="AM1013" s="2" t="str">
        <f t="shared" si="861"/>
        <v>생산완료(-3)</v>
      </c>
      <c r="AN1013" s="9">
        <f t="shared" si="862"/>
        <v>45603</v>
      </c>
      <c r="AO1013" s="9">
        <f t="shared" si="863"/>
        <v>45600</v>
      </c>
      <c r="AP1013" s="9"/>
      <c r="AQ1013" s="2">
        <f t="shared" si="906"/>
        <v>-3</v>
      </c>
      <c r="AR1013" s="12">
        <f t="shared" si="864"/>
        <v>-3</v>
      </c>
      <c r="AS1013" t="s">
        <v>5567</v>
      </c>
      <c r="AT1013" t="str">
        <f t="shared" si="865"/>
        <v>생산완료(-3)</v>
      </c>
    </row>
    <row r="1014" spans="2:46" x14ac:dyDescent="0.3">
      <c r="B1014" s="2" t="s">
        <v>5436</v>
      </c>
      <c r="C1014" s="7">
        <v>-7</v>
      </c>
      <c r="D1014" s="2" t="s">
        <v>5432</v>
      </c>
      <c r="E1014" s="2" t="s">
        <v>5443</v>
      </c>
      <c r="F1014" s="2" t="s">
        <v>5430</v>
      </c>
      <c r="G1014" s="2" t="s">
        <v>5430</v>
      </c>
      <c r="H1014" s="2" t="s">
        <v>1434</v>
      </c>
      <c r="I1014" s="2" t="str">
        <f t="shared" si="853"/>
        <v>20241021-1000152761-인쇄</v>
      </c>
      <c r="J1014" s="2" t="str">
        <f t="shared" si="854"/>
        <v>20241021-1000152761-합지</v>
      </c>
      <c r="K1014" s="2" t="str">
        <f t="shared" si="855"/>
        <v>20241021-1000152761-분단</v>
      </c>
      <c r="L1014" s="2" t="str">
        <f t="shared" si="856"/>
        <v>20241021-1000152761-제대</v>
      </c>
      <c r="M1014" s="2" t="str">
        <f>VLOOKUP(H1014, '쿼리1'!$A:$R, 17, 0)</f>
        <v>1도-이찌방라멘 소</v>
      </c>
      <c r="N1014" s="2" t="str">
        <f>VLOOKUP(H1014, '쿼리1'!$A:$P, 15, 0)</f>
        <v>은박120</v>
      </c>
      <c r="O1014" s="2">
        <v>1000152761</v>
      </c>
      <c r="P1014" s="2" t="str">
        <f>VLOOKUP(H1014, '쿼리1'!$A:$R, 17, 0)</f>
        <v>1도-이찌방라멘 소</v>
      </c>
      <c r="Q1014" s="4">
        <f>VLOOKUP(H1014, '쿼리1'!$A:$U, 20, 0)</f>
        <v>40000</v>
      </c>
      <c r="R1014" s="2" t="s">
        <v>31</v>
      </c>
      <c r="S1014" s="2" t="s">
        <v>31</v>
      </c>
      <c r="T1014" s="2" t="s">
        <v>31</v>
      </c>
      <c r="U1014" s="2" t="s">
        <v>31</v>
      </c>
      <c r="V1014" s="3">
        <v>45590</v>
      </c>
      <c r="W1014" s="3">
        <v>45596</v>
      </c>
      <c r="X1014" s="6" t="str">
        <f>IFERROR(IF(W1014-V1014&gt;0, "+" &amp; (W1014-V1014), W1014-V1014), "X")</f>
        <v>+6</v>
      </c>
      <c r="Y1014" s="3">
        <v>45595</v>
      </c>
      <c r="Z1014" s="3">
        <v>45603</v>
      </c>
      <c r="AA1014" s="6" t="str">
        <f t="shared" si="903"/>
        <v>+8</v>
      </c>
      <c r="AB1014" s="3">
        <v>45596</v>
      </c>
      <c r="AC1014" s="3">
        <v>45603</v>
      </c>
      <c r="AD1014" s="6" t="str">
        <f t="shared" ref="AD1014:AD1015" si="907">IFERROR(IF(AC1014-AB1014&gt;0, "+" &amp; (AC1014-AB1014), AC1014-AB1014), "X")</f>
        <v>+7</v>
      </c>
      <c r="AE1014" s="3">
        <v>45600</v>
      </c>
      <c r="AF1014" s="3">
        <v>45607</v>
      </c>
      <c r="AG1014" s="2" t="str">
        <f t="shared" si="904"/>
        <v>+7</v>
      </c>
      <c r="AH1014" s="3">
        <v>45607</v>
      </c>
      <c r="AI1014" s="3">
        <f t="shared" si="905"/>
        <v>45600</v>
      </c>
      <c r="AJ1014" s="3"/>
      <c r="AK1014" s="2">
        <f t="shared" si="857"/>
        <v>-7</v>
      </c>
      <c r="AL1014" s="2" t="s">
        <v>5567</v>
      </c>
      <c r="AM1014" s="2" t="str">
        <f t="shared" si="861"/>
        <v>생산완료(-7)</v>
      </c>
      <c r="AN1014" s="9">
        <f t="shared" si="862"/>
        <v>45607</v>
      </c>
      <c r="AO1014" s="9">
        <f t="shared" si="863"/>
        <v>45600</v>
      </c>
      <c r="AP1014" s="9"/>
      <c r="AQ1014" s="2">
        <f t="shared" si="906"/>
        <v>-7</v>
      </c>
      <c r="AR1014" s="12">
        <f t="shared" si="864"/>
        <v>-7</v>
      </c>
      <c r="AS1014" t="s">
        <v>5567</v>
      </c>
      <c r="AT1014" t="str">
        <f t="shared" si="865"/>
        <v>생산완료(-7)</v>
      </c>
    </row>
    <row r="1015" spans="2:46" x14ac:dyDescent="0.3">
      <c r="B1015" s="2" t="s">
        <v>5409</v>
      </c>
      <c r="C1015" s="7">
        <v>0</v>
      </c>
      <c r="D1015" s="2"/>
      <c r="E1015" s="2" t="s">
        <v>5415</v>
      </c>
      <c r="F1015" s="2" t="s">
        <v>5418</v>
      </c>
      <c r="G1015" s="2" t="s">
        <v>5409</v>
      </c>
      <c r="H1015" s="2" t="s">
        <v>3495</v>
      </c>
      <c r="I1015" s="2" t="str">
        <f t="shared" si="853"/>
        <v>20241021-1000153899-인쇄</v>
      </c>
      <c r="J1015" s="2" t="str">
        <f t="shared" si="854"/>
        <v>20241021-1000153899-합지</v>
      </c>
      <c r="K1015" s="2" t="str">
        <f t="shared" si="855"/>
        <v>20241021-1000153899-분단</v>
      </c>
      <c r="L1015" s="2" t="str">
        <f t="shared" si="856"/>
        <v>20241021-1000153899-제대</v>
      </c>
      <c r="M1015" s="2" t="str">
        <f>VLOOKUP(H1015, '쿼리1'!$A:$R, 17, 0)</f>
        <v>무지</v>
      </c>
      <c r="N1015" s="2" t="str">
        <f>VLOOKUP(H1015, '쿼리1'!$A:$P, 15, 0)</f>
        <v>은박120</v>
      </c>
      <c r="O1015" s="2">
        <v>1000153899</v>
      </c>
      <c r="P1015" s="2" t="str">
        <f>VLOOKUP(H1015, '쿼리1'!$A:$R, 17, 0)</f>
        <v>무지</v>
      </c>
      <c r="Q1015" s="4">
        <f>VLOOKUP(H1015, '쿼리1'!$A:$U, 20, 0)</f>
        <v>33333</v>
      </c>
      <c r="R1015" s="2" t="s">
        <v>5397</v>
      </c>
      <c r="S1015" s="2" t="s">
        <v>31</v>
      </c>
      <c r="T1015" s="2" t="s">
        <v>31</v>
      </c>
      <c r="U1015" s="2" t="s">
        <v>31</v>
      </c>
      <c r="V1015" s="2" t="s">
        <v>5388</v>
      </c>
      <c r="W1015" s="3" t="s">
        <v>5388</v>
      </c>
      <c r="X1015" s="6" t="str">
        <f>IFERROR(W1015-V1015, "X")</f>
        <v>X</v>
      </c>
      <c r="Y1015" s="3">
        <v>45596</v>
      </c>
      <c r="Z1015" s="3">
        <v>45593</v>
      </c>
      <c r="AA1015" s="6">
        <f t="shared" si="903"/>
        <v>-3</v>
      </c>
      <c r="AB1015" s="3">
        <v>45597</v>
      </c>
      <c r="AC1015" s="3">
        <v>45593</v>
      </c>
      <c r="AD1015" s="6">
        <f t="shared" si="907"/>
        <v>-4</v>
      </c>
      <c r="AE1015" s="3">
        <v>45601</v>
      </c>
      <c r="AF1015" s="3">
        <v>45601</v>
      </c>
      <c r="AG1015" s="2">
        <f t="shared" si="904"/>
        <v>0</v>
      </c>
      <c r="AH1015" s="3">
        <v>45601</v>
      </c>
      <c r="AI1015" s="3">
        <f t="shared" si="905"/>
        <v>45601</v>
      </c>
      <c r="AJ1015" s="3"/>
      <c r="AK1015" s="2">
        <f t="shared" si="857"/>
        <v>0</v>
      </c>
      <c r="AL1015" s="2" t="s">
        <v>5567</v>
      </c>
      <c r="AM1015" s="2" t="str">
        <f t="shared" si="861"/>
        <v>생산완료(0)</v>
      </c>
      <c r="AN1015" s="9">
        <f t="shared" si="862"/>
        <v>45601</v>
      </c>
      <c r="AO1015" s="9">
        <f t="shared" si="863"/>
        <v>45601</v>
      </c>
      <c r="AP1015" s="9"/>
      <c r="AQ1015" s="2">
        <f t="shared" si="906"/>
        <v>0</v>
      </c>
      <c r="AR1015" s="12">
        <f t="shared" si="864"/>
        <v>0</v>
      </c>
      <c r="AS1015" t="s">
        <v>5567</v>
      </c>
      <c r="AT1015" t="str">
        <f t="shared" si="865"/>
        <v>생산완료(0)</v>
      </c>
    </row>
    <row r="1016" spans="2:46" x14ac:dyDescent="0.3">
      <c r="B1016" s="2" t="s">
        <v>5418</v>
      </c>
      <c r="C1016" s="7">
        <v>-4</v>
      </c>
      <c r="D1016" s="2" t="s">
        <v>5451</v>
      </c>
      <c r="E1016" s="2" t="s">
        <v>5421</v>
      </c>
      <c r="F1016" s="2"/>
      <c r="G1016" s="2" t="s">
        <v>5451</v>
      </c>
      <c r="H1016" s="2" t="s">
        <v>2927</v>
      </c>
      <c r="I1016" s="2" t="str">
        <f t="shared" si="853"/>
        <v>20241021-1000154035-인쇄</v>
      </c>
      <c r="J1016" s="2" t="str">
        <f t="shared" si="854"/>
        <v>20241021-1000154035-합지</v>
      </c>
      <c r="K1016" s="2" t="str">
        <f t="shared" si="855"/>
        <v>20241021-1000154035-분단</v>
      </c>
      <c r="L1016" s="2" t="str">
        <f t="shared" si="856"/>
        <v>20241021-1000154035-제대</v>
      </c>
      <c r="M1016" s="2" t="str">
        <f>VLOOKUP(H1016, '쿼리1'!$A:$R, 17, 0)</f>
        <v>8도-세준에프앤비-오뚜기 쫄깃한 쌀떡국떡 600g</v>
      </c>
      <c r="N1016" s="2" t="str">
        <f>VLOOKUP(H1016, '쿼리1'!$A:$P, 15, 0)</f>
        <v>나이론(자동포장용)110</v>
      </c>
      <c r="O1016" s="2">
        <v>1000154035</v>
      </c>
      <c r="P1016" s="2" t="str">
        <f>VLOOKUP(H1016, '쿼리1'!$A:$R, 17, 0)</f>
        <v>8도-세준에프앤비-오뚜기 쫄깃한 쌀떡국떡 600g</v>
      </c>
      <c r="Q1016" s="4">
        <f>VLOOKUP(H1016, '쿼리1'!$A:$U, 20, 0)</f>
        <v>28571</v>
      </c>
      <c r="R1016" s="2" t="s">
        <v>31</v>
      </c>
      <c r="S1016" s="2" t="s">
        <v>31</v>
      </c>
      <c r="T1016" s="2" t="s">
        <v>5397</v>
      </c>
      <c r="U1016" s="2" t="s">
        <v>31</v>
      </c>
      <c r="V1016" s="3">
        <v>45590</v>
      </c>
      <c r="W1016" s="3">
        <v>45594</v>
      </c>
      <c r="X1016" s="6" t="str">
        <f t="shared" ref="X1016:X1018" si="908">IFERROR(IF(W1016-V1016&gt;0, "+" &amp; (W1016-V1016), W1016-V1016), "X")</f>
        <v>+4</v>
      </c>
      <c r="Y1016" s="3">
        <v>45595</v>
      </c>
      <c r="Z1016" s="3">
        <v>45600</v>
      </c>
      <c r="AA1016" s="6" t="str">
        <f t="shared" si="903"/>
        <v>+5</v>
      </c>
      <c r="AB1016" s="3" t="s">
        <v>5388</v>
      </c>
      <c r="AC1016" s="2" t="s">
        <v>5388</v>
      </c>
      <c r="AD1016" s="6" t="str">
        <f>IFERROR(AC1016-AB1016, "X")</f>
        <v>X</v>
      </c>
      <c r="AE1016" s="3">
        <v>45597</v>
      </c>
      <c r="AF1016" s="3">
        <v>45601</v>
      </c>
      <c r="AG1016" s="2" t="str">
        <f t="shared" si="904"/>
        <v>+4</v>
      </c>
      <c r="AH1016" s="3">
        <v>45601</v>
      </c>
      <c r="AI1016" s="3">
        <f t="shared" si="905"/>
        <v>45597</v>
      </c>
      <c r="AJ1016" s="3"/>
      <c r="AK1016" s="2">
        <f t="shared" si="857"/>
        <v>-4</v>
      </c>
      <c r="AL1016" s="2" t="s">
        <v>5567</v>
      </c>
      <c r="AM1016" s="2" t="str">
        <f t="shared" si="861"/>
        <v>생산완료(-4)</v>
      </c>
      <c r="AN1016" s="9">
        <f t="shared" si="862"/>
        <v>45649</v>
      </c>
      <c r="AO1016" s="9">
        <f t="shared" si="863"/>
        <v>45645</v>
      </c>
      <c r="AP1016" s="9"/>
      <c r="AQ1016" s="2">
        <f t="shared" si="906"/>
        <v>-4</v>
      </c>
      <c r="AR1016" s="12">
        <f t="shared" si="864"/>
        <v>-4</v>
      </c>
      <c r="AS1016" t="s">
        <v>5567</v>
      </c>
      <c r="AT1016" t="str">
        <f t="shared" si="865"/>
        <v>생산완료(-4)</v>
      </c>
    </row>
    <row r="1017" spans="2:46" x14ac:dyDescent="0.3">
      <c r="B1017" s="2" t="s">
        <v>5418</v>
      </c>
      <c r="C1017" s="7">
        <v>-4</v>
      </c>
      <c r="D1017" s="2" t="s">
        <v>5421</v>
      </c>
      <c r="E1017" s="2" t="s">
        <v>5421</v>
      </c>
      <c r="F1017" s="2" t="s">
        <v>5451</v>
      </c>
      <c r="G1017" s="2"/>
      <c r="H1017" s="2" t="s">
        <v>3835</v>
      </c>
      <c r="I1017" s="2" t="str">
        <f t="shared" si="853"/>
        <v>20241021-1000158954-인쇄</v>
      </c>
      <c r="J1017" s="2" t="str">
        <f t="shared" si="854"/>
        <v>20241021-1000158954-합지</v>
      </c>
      <c r="K1017" s="2" t="str">
        <f t="shared" si="855"/>
        <v>20241021-1000158954-분단</v>
      </c>
      <c r="L1017" s="2" t="str">
        <f t="shared" si="856"/>
        <v>20241021-1000158954-제대</v>
      </c>
      <c r="M1017" s="2" t="str">
        <f>VLOOKUP(H1017, '쿼리1'!$A:$R, 17, 0)</f>
        <v>5도-식자재왕-부드러운 순살돈까스20개 1.6kg</v>
      </c>
      <c r="N1017" s="2" t="str">
        <f>VLOOKUP(H1017, '쿼리1'!$A:$P, 15, 0)</f>
        <v>나이론90</v>
      </c>
      <c r="O1017" s="2">
        <v>1000158954</v>
      </c>
      <c r="P1017" s="2" t="str">
        <f>VLOOKUP(H1017, '쿼리1'!$A:$R, 17, 0)</f>
        <v>5도-식자재왕-부드러운 순살돈까스20개 1.6kg</v>
      </c>
      <c r="Q1017" s="4">
        <f>VLOOKUP(H1017, '쿼리1'!$A:$U, 20, 0)</f>
        <v>12</v>
      </c>
      <c r="R1017" s="2" t="s">
        <v>31</v>
      </c>
      <c r="S1017" s="2" t="s">
        <v>31</v>
      </c>
      <c r="T1017" s="2" t="s">
        <v>31</v>
      </c>
      <c r="U1017" s="2" t="s">
        <v>5397</v>
      </c>
      <c r="V1017" s="3">
        <v>45590</v>
      </c>
      <c r="W1017" s="3">
        <v>45595</v>
      </c>
      <c r="X1017" s="6" t="str">
        <f t="shared" si="908"/>
        <v>+5</v>
      </c>
      <c r="Y1017" s="3">
        <v>45595</v>
      </c>
      <c r="Z1017" s="3">
        <v>45600</v>
      </c>
      <c r="AA1017" s="6" t="str">
        <f t="shared" si="903"/>
        <v>+5</v>
      </c>
      <c r="AB1017" s="3">
        <v>45596</v>
      </c>
      <c r="AC1017" s="3">
        <v>45600</v>
      </c>
      <c r="AD1017" s="6" t="str">
        <f t="shared" ref="AD1017:AD1018" si="909">IFERROR(IF(AC1017-AB1017&gt;0, "+" &amp; (AC1017-AB1017), AC1017-AB1017), "X")</f>
        <v>+4</v>
      </c>
      <c r="AE1017" s="2" t="s">
        <v>5388</v>
      </c>
      <c r="AF1017" s="2" t="s">
        <v>5388</v>
      </c>
      <c r="AG1017" s="2" t="str">
        <f>IFERROR(AF1017-AE1017, "X")</f>
        <v>X</v>
      </c>
      <c r="AH1017" s="3">
        <v>45600</v>
      </c>
      <c r="AI1017" s="3">
        <f t="shared" ref="AI1017:AI1018" si="910">AB1017</f>
        <v>45596</v>
      </c>
      <c r="AJ1017" s="3"/>
      <c r="AK1017" s="2">
        <f t="shared" si="857"/>
        <v>-4</v>
      </c>
      <c r="AL1017" s="2" t="s">
        <v>5567</v>
      </c>
      <c r="AM1017" s="2" t="str">
        <f t="shared" si="861"/>
        <v>생산완료(-4)</v>
      </c>
      <c r="AN1017" s="9">
        <f t="shared" si="862"/>
        <v>45600</v>
      </c>
      <c r="AO1017" s="9">
        <f t="shared" si="863"/>
        <v>45596</v>
      </c>
      <c r="AP1017" s="9"/>
      <c r="AQ1017" s="2">
        <f t="shared" si="906"/>
        <v>-4</v>
      </c>
      <c r="AR1017" s="12">
        <f t="shared" si="864"/>
        <v>-4</v>
      </c>
      <c r="AS1017" t="s">
        <v>5567</v>
      </c>
      <c r="AT1017" t="str">
        <f t="shared" si="865"/>
        <v>생산완료(-4)</v>
      </c>
    </row>
    <row r="1018" spans="2:46" x14ac:dyDescent="0.3">
      <c r="B1018" s="2" t="s">
        <v>5408</v>
      </c>
      <c r="C1018" s="7">
        <v>3</v>
      </c>
      <c r="D1018" s="2" t="s">
        <v>5405</v>
      </c>
      <c r="E1018" s="2" t="s">
        <v>5406</v>
      </c>
      <c r="F1018" s="2" t="s">
        <v>5415</v>
      </c>
      <c r="G1018" s="2"/>
      <c r="H1018" s="2" t="s">
        <v>4623</v>
      </c>
      <c r="I1018" s="2" t="str">
        <f t="shared" si="853"/>
        <v>20241021-1000160573-인쇄</v>
      </c>
      <c r="J1018" s="2" t="str">
        <f t="shared" si="854"/>
        <v>20241021-1000160573-합지</v>
      </c>
      <c r="K1018" s="2" t="str">
        <f t="shared" si="855"/>
        <v>20241021-1000160573-분단</v>
      </c>
      <c r="L1018" s="2" t="str">
        <f t="shared" si="856"/>
        <v>20241021-1000160573-제대</v>
      </c>
      <c r="M1018" s="2" t="str">
        <f>VLOOKUP(H1018, '쿼리1'!$A:$R, 17, 0)</f>
        <v>1도-베트남 반미-빵류 90~95g 연속무늬</v>
      </c>
      <c r="N1018" s="2" t="str">
        <f>VLOOKUP(H1018, '쿼리1'!$A:$P, 15, 0)</f>
        <v>오씨피피(투명)60</v>
      </c>
      <c r="O1018" s="2">
        <v>1000160573</v>
      </c>
      <c r="P1018" s="2" t="str">
        <f>VLOOKUP(H1018, '쿼리1'!$A:$R, 17, 0)</f>
        <v>1도-베트남 반미-빵류 90~95g 연속무늬</v>
      </c>
      <c r="Q1018" s="4">
        <f>VLOOKUP(H1018, '쿼리1'!$A:$U, 20, 0)</f>
        <v>24</v>
      </c>
      <c r="R1018" s="2" t="s">
        <v>31</v>
      </c>
      <c r="S1018" s="2" t="s">
        <v>31</v>
      </c>
      <c r="T1018" s="2" t="s">
        <v>31</v>
      </c>
      <c r="U1018" s="2" t="s">
        <v>5397</v>
      </c>
      <c r="V1018" s="3">
        <v>45590</v>
      </c>
      <c r="W1018" s="3">
        <v>45589</v>
      </c>
      <c r="X1018" s="6">
        <f t="shared" si="908"/>
        <v>-1</v>
      </c>
      <c r="Y1018" s="3">
        <v>45595</v>
      </c>
      <c r="Z1018" s="3">
        <v>45590</v>
      </c>
      <c r="AA1018" s="6">
        <f t="shared" si="903"/>
        <v>-5</v>
      </c>
      <c r="AB1018" s="3">
        <v>45596</v>
      </c>
      <c r="AC1018" s="3">
        <v>45593</v>
      </c>
      <c r="AD1018" s="6">
        <f t="shared" si="909"/>
        <v>-3</v>
      </c>
      <c r="AE1018" s="2" t="s">
        <v>5388</v>
      </c>
      <c r="AF1018" s="2" t="s">
        <v>5388</v>
      </c>
      <c r="AG1018" s="2" t="str">
        <f>IFERROR(AF1018-AE1018, "X")</f>
        <v>X</v>
      </c>
      <c r="AH1018" s="3">
        <v>45593</v>
      </c>
      <c r="AI1018" s="3">
        <f t="shared" si="910"/>
        <v>45596</v>
      </c>
      <c r="AJ1018" s="3"/>
      <c r="AK1018" s="2" t="str">
        <f t="shared" si="857"/>
        <v>+3</v>
      </c>
      <c r="AL1018" s="2" t="s">
        <v>5567</v>
      </c>
      <c r="AM1018" s="2" t="str">
        <f t="shared" si="861"/>
        <v>생산완료(+3)</v>
      </c>
      <c r="AN1018" s="9">
        <f t="shared" si="862"/>
        <v>45650</v>
      </c>
      <c r="AO1018" s="9">
        <f t="shared" si="863"/>
        <v>45659</v>
      </c>
      <c r="AP1018" s="9"/>
      <c r="AQ1018" s="2">
        <f t="shared" si="906"/>
        <v>9</v>
      </c>
      <c r="AR1018" s="12" t="str">
        <f t="shared" si="864"/>
        <v>+9</v>
      </c>
      <c r="AS1018" t="s">
        <v>5567</v>
      </c>
      <c r="AT1018" t="str">
        <f t="shared" si="865"/>
        <v>생산완료(+9)</v>
      </c>
    </row>
    <row r="1019" spans="2:46" x14ac:dyDescent="0.3">
      <c r="B1019" s="2" t="s">
        <v>5406</v>
      </c>
      <c r="C1019" s="7">
        <v>-5</v>
      </c>
      <c r="D1019" s="2"/>
      <c r="E1019" s="2" t="s">
        <v>5405</v>
      </c>
      <c r="F1019" s="2"/>
      <c r="G1019" s="2" t="s">
        <v>5421</v>
      </c>
      <c r="H1019" s="2" t="s">
        <v>3409</v>
      </c>
      <c r="I1019" s="2" t="str">
        <f t="shared" si="853"/>
        <v>20241021-1000161206-인쇄</v>
      </c>
      <c r="J1019" s="2" t="str">
        <f t="shared" si="854"/>
        <v>20241021-1000161206-합지</v>
      </c>
      <c r="K1019" s="2" t="str">
        <f t="shared" si="855"/>
        <v>20241021-1000161206-분단</v>
      </c>
      <c r="L1019" s="2" t="str">
        <f t="shared" si="856"/>
        <v>20241021-1000161206-제대</v>
      </c>
      <c r="M1019" s="2" t="str">
        <f>VLOOKUP(H1019, '쿼리1'!$A:$R, 17, 0)</f>
        <v>무지</v>
      </c>
      <c r="N1019" s="2" t="str">
        <f>VLOOKUP(H1019, '쿼리1'!$A:$P, 15, 0)</f>
        <v>증착70</v>
      </c>
      <c r="O1019" s="2">
        <v>1000161206</v>
      </c>
      <c r="P1019" s="2" t="str">
        <f>VLOOKUP(H1019, '쿼리1'!$A:$R, 17, 0)</f>
        <v>무지</v>
      </c>
      <c r="Q1019" s="4">
        <f>VLOOKUP(H1019, '쿼리1'!$A:$U, 20, 0)</f>
        <v>18750</v>
      </c>
      <c r="R1019" s="2" t="s">
        <v>5397</v>
      </c>
      <c r="S1019" s="2" t="s">
        <v>31</v>
      </c>
      <c r="T1019" s="2" t="s">
        <v>5397</v>
      </c>
      <c r="U1019" s="2" t="s">
        <v>31</v>
      </c>
      <c r="V1019" s="2" t="s">
        <v>5388</v>
      </c>
      <c r="W1019" s="3" t="s">
        <v>5388</v>
      </c>
      <c r="X1019" s="6" t="str">
        <f>IFERROR(W1019-V1019, "X")</f>
        <v>X</v>
      </c>
      <c r="Y1019" s="3">
        <v>45594</v>
      </c>
      <c r="Z1019" s="3">
        <v>45593</v>
      </c>
      <c r="AA1019" s="6">
        <f t="shared" si="903"/>
        <v>-1</v>
      </c>
      <c r="AB1019" s="3" t="s">
        <v>5388</v>
      </c>
      <c r="AC1019" s="2" t="s">
        <v>5388</v>
      </c>
      <c r="AD1019" s="6" t="str">
        <f>IFERROR(AC1019-AB1019, "X")</f>
        <v>X</v>
      </c>
      <c r="AE1019" s="3">
        <v>45596</v>
      </c>
      <c r="AF1019" s="3">
        <v>45601</v>
      </c>
      <c r="AG1019" s="2" t="str">
        <f t="shared" ref="AG1019:AG1020" si="911">IFERROR(IF(AF1019-AE1019&gt;0, "+" &amp; (AF1019-AE1019), AF1019-AE1019), "X")</f>
        <v>+5</v>
      </c>
      <c r="AH1019" s="3">
        <v>45601</v>
      </c>
      <c r="AI1019" s="3">
        <f t="shared" ref="AI1019:AI1020" si="912">AE1019</f>
        <v>45596</v>
      </c>
      <c r="AJ1019" s="3"/>
      <c r="AK1019" s="2">
        <f t="shared" si="857"/>
        <v>-5</v>
      </c>
      <c r="AL1019" s="2" t="s">
        <v>5567</v>
      </c>
      <c r="AM1019" s="2" t="str">
        <f t="shared" si="861"/>
        <v>생산완료(-5)</v>
      </c>
      <c r="AN1019" s="9">
        <f t="shared" si="862"/>
        <v>45601</v>
      </c>
      <c r="AO1019" s="9">
        <f t="shared" si="863"/>
        <v>45596</v>
      </c>
      <c r="AP1019" s="9"/>
      <c r="AQ1019" s="2">
        <f t="shared" si="906"/>
        <v>-5</v>
      </c>
      <c r="AR1019" s="12">
        <f t="shared" si="864"/>
        <v>-5</v>
      </c>
      <c r="AS1019" t="s">
        <v>5567</v>
      </c>
      <c r="AT1019" t="str">
        <f t="shared" si="865"/>
        <v>생산완료(-5)</v>
      </c>
    </row>
    <row r="1020" spans="2:46" x14ac:dyDescent="0.3">
      <c r="B1020" s="2" t="s">
        <v>5570</v>
      </c>
      <c r="C1020" s="7">
        <v>-24</v>
      </c>
      <c r="D1020" s="2" t="s">
        <v>5433</v>
      </c>
      <c r="E1020" s="2" t="s">
        <v>5465</v>
      </c>
      <c r="F1020" s="2"/>
      <c r="G1020" s="2" t="s">
        <v>5455</v>
      </c>
      <c r="H1020" s="2" t="s">
        <v>1508</v>
      </c>
      <c r="I1020" s="2" t="str">
        <f t="shared" si="853"/>
        <v>20241021-1000162893-인쇄</v>
      </c>
      <c r="J1020" s="2" t="str">
        <f t="shared" si="854"/>
        <v>20241021-1000162893-합지</v>
      </c>
      <c r="K1020" s="2" t="str">
        <f t="shared" si="855"/>
        <v>20241021-1000162893-분단</v>
      </c>
      <c r="L1020" s="2" t="str">
        <f t="shared" si="856"/>
        <v>20241021-1000162893-제대</v>
      </c>
      <c r="M1020" s="2" t="str">
        <f>VLOOKUP(H1020, '쿼리1'!$A:$R, 17, 0)</f>
        <v>7도-해도지-마른먹거리 200g</v>
      </c>
      <c r="N1020" s="2" t="str">
        <f>VLOOKUP(H1020, '쿼리1'!$A:$P, 15, 0)</f>
        <v>오씨피피(유무광)80</v>
      </c>
      <c r="O1020" s="2">
        <v>1000162893</v>
      </c>
      <c r="P1020" s="2" t="str">
        <f>VLOOKUP(H1020, '쿼리1'!$A:$R, 17, 0)</f>
        <v>7도-해도지-마른먹거리 200g</v>
      </c>
      <c r="Q1020" s="4">
        <f>VLOOKUP(H1020, '쿼리1'!$A:$U, 20, 0)</f>
        <v>29268</v>
      </c>
      <c r="R1020" s="2" t="s">
        <v>31</v>
      </c>
      <c r="S1020" s="2" t="s">
        <v>31</v>
      </c>
      <c r="T1020" s="2" t="s">
        <v>5397</v>
      </c>
      <c r="U1020" s="2" t="s">
        <v>31</v>
      </c>
      <c r="V1020" s="3">
        <v>45590</v>
      </c>
      <c r="W1020" s="3">
        <v>45608</v>
      </c>
      <c r="X1020" s="6" t="str">
        <f t="shared" ref="X1020:X1023" si="913">IFERROR(IF(W1020-V1020&gt;0, "+" &amp; (W1020-V1020), W1020-V1020), "X")</f>
        <v>+18</v>
      </c>
      <c r="Y1020" s="3">
        <v>45595</v>
      </c>
      <c r="Z1020" s="3">
        <v>45621</v>
      </c>
      <c r="AA1020" s="6" t="str">
        <f t="shared" si="903"/>
        <v>+26</v>
      </c>
      <c r="AB1020" s="3" t="s">
        <v>5388</v>
      </c>
      <c r="AC1020" s="2" t="s">
        <v>5388</v>
      </c>
      <c r="AD1020" s="6" t="str">
        <f>IFERROR(AC1020-AB1020, "X")</f>
        <v>X</v>
      </c>
      <c r="AE1020" s="3">
        <v>45597</v>
      </c>
      <c r="AF1020" s="3">
        <v>45610</v>
      </c>
      <c r="AG1020" s="2" t="str">
        <f t="shared" si="911"/>
        <v>+13</v>
      </c>
      <c r="AH1020" s="3">
        <v>45621</v>
      </c>
      <c r="AI1020" s="3">
        <f t="shared" si="912"/>
        <v>45597</v>
      </c>
      <c r="AJ1020" s="3"/>
      <c r="AK1020" s="2">
        <f t="shared" si="857"/>
        <v>-24</v>
      </c>
      <c r="AL1020" s="2" t="s">
        <v>5567</v>
      </c>
      <c r="AM1020" s="2" t="str">
        <f t="shared" si="861"/>
        <v>생산완료(-24)</v>
      </c>
      <c r="AN1020" s="9">
        <f t="shared" si="862"/>
        <v>45621</v>
      </c>
      <c r="AO1020" s="9">
        <f t="shared" si="863"/>
        <v>45597</v>
      </c>
      <c r="AP1020" s="9"/>
      <c r="AQ1020" s="2">
        <f t="shared" si="906"/>
        <v>-24</v>
      </c>
      <c r="AR1020" s="12">
        <f t="shared" si="864"/>
        <v>-24</v>
      </c>
      <c r="AS1020" t="s">
        <v>5567</v>
      </c>
      <c r="AT1020" t="str">
        <f t="shared" si="865"/>
        <v>생산완료(-24)</v>
      </c>
    </row>
    <row r="1021" spans="2:46" x14ac:dyDescent="0.3">
      <c r="B1021" s="2" t="s">
        <v>5412</v>
      </c>
      <c r="C1021" s="7">
        <v>1</v>
      </c>
      <c r="D1021" s="2" t="s">
        <v>5408</v>
      </c>
      <c r="E1021" s="2" t="s">
        <v>5409</v>
      </c>
      <c r="F1021" s="2" t="s">
        <v>5405</v>
      </c>
      <c r="G1021" s="2"/>
      <c r="H1021" s="2" t="s">
        <v>4298</v>
      </c>
      <c r="I1021" s="2" t="str">
        <f t="shared" si="853"/>
        <v>20241021-1000163063-인쇄</v>
      </c>
      <c r="J1021" s="2" t="str">
        <f t="shared" si="854"/>
        <v>20241021-1000163063-합지</v>
      </c>
      <c r="K1021" s="2" t="str">
        <f t="shared" si="855"/>
        <v>20241021-1000163063-분단</v>
      </c>
      <c r="L1021" s="2" t="str">
        <f t="shared" si="856"/>
        <v>20241021-1000163063-제대</v>
      </c>
      <c r="M1021" s="2" t="str">
        <f>VLOOKUP(H1021, '쿼리1'!$A:$R, 17, 0)</f>
        <v>8도-(주)푸드코아-시그니처 페스트리 초코108g(444kcal)</v>
      </c>
      <c r="N1021" s="2" t="str">
        <f>VLOOKUP(H1021, '쿼리1'!$A:$P, 15, 0)</f>
        <v>오씨피피(유무광)60</v>
      </c>
      <c r="O1021" s="2">
        <v>1000163063</v>
      </c>
      <c r="P1021" s="2" t="str">
        <f>VLOOKUP(H1021, '쿼리1'!$A:$R, 17, 0)</f>
        <v>8도-(주)푸드코아-시그니처 페스트리 초코108g(444kcal)</v>
      </c>
      <c r="Q1021" s="4">
        <f>VLOOKUP(H1021, '쿼리1'!$A:$U, 20, 0)</f>
        <v>12</v>
      </c>
      <c r="R1021" s="2" t="s">
        <v>31</v>
      </c>
      <c r="S1021" s="2" t="s">
        <v>31</v>
      </c>
      <c r="T1021" s="2" t="s">
        <v>31</v>
      </c>
      <c r="U1021" s="2" t="s">
        <v>5397</v>
      </c>
      <c r="V1021" s="3">
        <v>45590</v>
      </c>
      <c r="W1021" s="3">
        <v>45593</v>
      </c>
      <c r="X1021" s="6" t="str">
        <f t="shared" si="913"/>
        <v>+3</v>
      </c>
      <c r="Y1021" s="3">
        <v>45595</v>
      </c>
      <c r="Z1021" s="3">
        <v>45595</v>
      </c>
      <c r="AA1021" s="6">
        <f t="shared" si="903"/>
        <v>0</v>
      </c>
      <c r="AB1021" s="3">
        <v>45596</v>
      </c>
      <c r="AC1021" s="3">
        <v>45595</v>
      </c>
      <c r="AD1021" s="6">
        <f>IFERROR(IF(AC1021-AB1021&gt;0, "+" &amp; (AC1021-AB1021), AC1021-AB1021), "X")</f>
        <v>-1</v>
      </c>
      <c r="AE1021" s="2" t="s">
        <v>5388</v>
      </c>
      <c r="AF1021" s="2" t="s">
        <v>5388</v>
      </c>
      <c r="AG1021" s="2" t="str">
        <f>IFERROR(AF1021-AE1021, "X")</f>
        <v>X</v>
      </c>
      <c r="AH1021" s="3">
        <v>45595</v>
      </c>
      <c r="AI1021" s="3">
        <f>AB1021</f>
        <v>45596</v>
      </c>
      <c r="AJ1021" s="3"/>
      <c r="AK1021" s="2" t="str">
        <f t="shared" si="857"/>
        <v>+1</v>
      </c>
      <c r="AL1021" s="2" t="s">
        <v>5567</v>
      </c>
      <c r="AM1021" s="2" t="str">
        <f t="shared" si="861"/>
        <v>생산완료(+1)</v>
      </c>
      <c r="AN1021" s="9">
        <f t="shared" si="862"/>
        <v>45601</v>
      </c>
      <c r="AO1021" s="9">
        <f t="shared" si="863"/>
        <v>45604</v>
      </c>
      <c r="AP1021" s="9"/>
      <c r="AQ1021" s="2">
        <f t="shared" si="906"/>
        <v>3</v>
      </c>
      <c r="AR1021" s="12" t="str">
        <f t="shared" si="864"/>
        <v>+3</v>
      </c>
      <c r="AS1021" t="s">
        <v>5567</v>
      </c>
      <c r="AT1021" t="str">
        <f t="shared" si="865"/>
        <v>생산완료(+3)</v>
      </c>
    </row>
    <row r="1022" spans="2:46" x14ac:dyDescent="0.3">
      <c r="B1022" s="2" t="s">
        <v>5522</v>
      </c>
      <c r="C1022" s="7">
        <v>-12</v>
      </c>
      <c r="D1022" s="2" t="s">
        <v>5433</v>
      </c>
      <c r="E1022" s="2" t="s">
        <v>5455</v>
      </c>
      <c r="F1022" s="2"/>
      <c r="G1022" s="2" t="s">
        <v>5456</v>
      </c>
      <c r="H1022" s="2" t="s">
        <v>704</v>
      </c>
      <c r="I1022" s="2" t="str">
        <f t="shared" si="853"/>
        <v>20241021-1000163165-인쇄</v>
      </c>
      <c r="J1022" s="2" t="str">
        <f t="shared" si="854"/>
        <v>20241021-1000163165-합지</v>
      </c>
      <c r="K1022" s="2" t="str">
        <f t="shared" si="855"/>
        <v>20241021-1000163165-분단</v>
      </c>
      <c r="L1022" s="2" t="str">
        <f t="shared" si="856"/>
        <v>20241021-1000163165-제대</v>
      </c>
      <c r="M1022" s="2" t="str">
        <f>VLOOKUP(H1022, '쿼리1'!$A:$R, 17, 0)</f>
        <v>7도-해도지-마른먹거리 300g</v>
      </c>
      <c r="N1022" s="2" t="str">
        <f>VLOOKUP(H1022, '쿼리1'!$A:$P, 15, 0)</f>
        <v>오씨피피(유무광)80</v>
      </c>
      <c r="O1022" s="2">
        <v>1000163165</v>
      </c>
      <c r="P1022" s="2" t="str">
        <f>VLOOKUP(H1022, '쿼리1'!$A:$R, 17, 0)</f>
        <v>7도-해도지-마른먹거리 300g</v>
      </c>
      <c r="Q1022" s="4">
        <f>VLOOKUP(H1022, '쿼리1'!$A:$U, 20, 0)</f>
        <v>26086</v>
      </c>
      <c r="R1022" s="2" t="s">
        <v>31</v>
      </c>
      <c r="S1022" s="2" t="s">
        <v>31</v>
      </c>
      <c r="T1022" s="2" t="s">
        <v>5397</v>
      </c>
      <c r="U1022" s="2" t="s">
        <v>31</v>
      </c>
      <c r="V1022" s="3">
        <v>45590</v>
      </c>
      <c r="W1022" s="3">
        <v>45608</v>
      </c>
      <c r="X1022" s="6" t="str">
        <f t="shared" si="913"/>
        <v>+18</v>
      </c>
      <c r="Y1022" s="3">
        <v>45595</v>
      </c>
      <c r="Z1022" s="3">
        <v>45608</v>
      </c>
      <c r="AA1022" s="6" t="str">
        <f t="shared" si="903"/>
        <v>+13</v>
      </c>
      <c r="AB1022" s="3" t="s">
        <v>5388</v>
      </c>
      <c r="AC1022" s="2" t="s">
        <v>5388</v>
      </c>
      <c r="AD1022" s="6" t="str">
        <f>IFERROR(AC1022-AB1022, "X")</f>
        <v>X</v>
      </c>
      <c r="AE1022" s="3">
        <v>45597</v>
      </c>
      <c r="AF1022" s="3">
        <v>45609</v>
      </c>
      <c r="AG1022" s="2" t="str">
        <f t="shared" ref="AG1022:AG1023" si="914">IFERROR(IF(AF1022-AE1022&gt;0, "+" &amp; (AF1022-AE1022), AF1022-AE1022), "X")</f>
        <v>+12</v>
      </c>
      <c r="AH1022" s="3">
        <v>45609</v>
      </c>
      <c r="AI1022" s="3">
        <f t="shared" ref="AI1022:AI1023" si="915">AE1022</f>
        <v>45597</v>
      </c>
      <c r="AJ1022" s="3"/>
      <c r="AK1022" s="2">
        <f t="shared" si="857"/>
        <v>-12</v>
      </c>
      <c r="AL1022" s="2" t="s">
        <v>5567</v>
      </c>
      <c r="AM1022" s="2" t="str">
        <f t="shared" si="861"/>
        <v>생산완료(-12)</v>
      </c>
      <c r="AN1022" s="9">
        <f t="shared" si="862"/>
        <v>45609</v>
      </c>
      <c r="AO1022" s="9">
        <f t="shared" si="863"/>
        <v>45597</v>
      </c>
      <c r="AP1022" s="9"/>
      <c r="AQ1022" s="2">
        <f t="shared" si="906"/>
        <v>-12</v>
      </c>
      <c r="AR1022" s="12">
        <f t="shared" si="864"/>
        <v>-12</v>
      </c>
      <c r="AS1022" t="s">
        <v>5567</v>
      </c>
      <c r="AT1022" t="str">
        <f t="shared" si="865"/>
        <v>생산완료(-12)</v>
      </c>
    </row>
    <row r="1023" spans="2:46" x14ac:dyDescent="0.3">
      <c r="B1023" s="2" t="s">
        <v>5413</v>
      </c>
      <c r="C1023" s="7">
        <v>-10</v>
      </c>
      <c r="D1023" s="2" t="s">
        <v>5409</v>
      </c>
      <c r="E1023" s="2" t="s">
        <v>5416</v>
      </c>
      <c r="F1023" s="2"/>
      <c r="G1023" s="2" t="s">
        <v>5444</v>
      </c>
      <c r="H1023" s="2" t="s">
        <v>3962</v>
      </c>
      <c r="I1023" s="2" t="str">
        <f t="shared" si="853"/>
        <v>20241021-1000166461-인쇄</v>
      </c>
      <c r="J1023" s="2" t="str">
        <f t="shared" si="854"/>
        <v>20241021-1000166461-합지</v>
      </c>
      <c r="K1023" s="2" t="str">
        <f t="shared" si="855"/>
        <v>20241021-1000166461-분단</v>
      </c>
      <c r="L1023" s="2" t="str">
        <f t="shared" si="856"/>
        <v>20241021-1000166461-제대</v>
      </c>
      <c r="M1023" s="2" t="str">
        <f>VLOOKUP(H1023, '쿼리1'!$A:$R, 17, 0)</f>
        <v>2도-taag(태그-180x200)</v>
      </c>
      <c r="N1023" s="2" t="str">
        <f>VLOOKUP(H1023, '쿼리1'!$A:$P, 15, 0)</f>
        <v>패트(무광)130</v>
      </c>
      <c r="O1023" s="2">
        <v>1000166461</v>
      </c>
      <c r="P1023" s="2" t="str">
        <f>VLOOKUP(H1023, '쿼리1'!$A:$R, 17, 0)</f>
        <v>2도-taag(태그-180x200)</v>
      </c>
      <c r="Q1023" s="4">
        <f>VLOOKUP(H1023, '쿼리1'!$A:$U, 20, 0)</f>
        <v>33333</v>
      </c>
      <c r="R1023" s="2" t="s">
        <v>31</v>
      </c>
      <c r="S1023" s="2" t="s">
        <v>31</v>
      </c>
      <c r="T1023" s="2" t="s">
        <v>5397</v>
      </c>
      <c r="U1023" s="2" t="s">
        <v>31</v>
      </c>
      <c r="V1023" s="3">
        <v>45590</v>
      </c>
      <c r="W1023" s="3">
        <v>45590</v>
      </c>
      <c r="X1023" s="6">
        <f t="shared" si="913"/>
        <v>0</v>
      </c>
      <c r="Y1023" s="3">
        <v>45595</v>
      </c>
      <c r="Z1023" s="3">
        <v>45593</v>
      </c>
      <c r="AA1023" s="6">
        <f t="shared" si="903"/>
        <v>-2</v>
      </c>
      <c r="AB1023" s="3" t="s">
        <v>5388</v>
      </c>
      <c r="AC1023" s="2" t="s">
        <v>5388</v>
      </c>
      <c r="AD1023" s="6" t="str">
        <f>IFERROR(AC1023-AB1023, "X")</f>
        <v>X</v>
      </c>
      <c r="AE1023" s="3">
        <v>45597</v>
      </c>
      <c r="AF1023" s="3">
        <v>45607</v>
      </c>
      <c r="AG1023" s="2" t="str">
        <f t="shared" si="914"/>
        <v>+10</v>
      </c>
      <c r="AH1023" s="3">
        <v>45607</v>
      </c>
      <c r="AI1023" s="3">
        <f t="shared" si="915"/>
        <v>45597</v>
      </c>
      <c r="AJ1023" s="3"/>
      <c r="AK1023" s="2">
        <f t="shared" si="857"/>
        <v>-10</v>
      </c>
      <c r="AL1023" s="2" t="s">
        <v>5567</v>
      </c>
      <c r="AM1023" s="2" t="str">
        <f t="shared" si="861"/>
        <v>생산완료(-10)</v>
      </c>
      <c r="AN1023" s="9">
        <f t="shared" si="862"/>
        <v>45607</v>
      </c>
      <c r="AO1023" s="9">
        <f t="shared" si="863"/>
        <v>45597</v>
      </c>
      <c r="AP1023" s="9"/>
      <c r="AQ1023" s="2">
        <f t="shared" si="906"/>
        <v>-10</v>
      </c>
      <c r="AR1023" s="12">
        <f t="shared" si="864"/>
        <v>-10</v>
      </c>
      <c r="AS1023" t="s">
        <v>5567</v>
      </c>
      <c r="AT1023" t="str">
        <f t="shared" si="865"/>
        <v>생산완료(-10)</v>
      </c>
    </row>
    <row r="1024" spans="2:46" x14ac:dyDescent="0.3">
      <c r="B1024" s="2" t="s">
        <v>5461</v>
      </c>
      <c r="C1024" s="7">
        <v>40</v>
      </c>
      <c r="D1024" s="2"/>
      <c r="E1024" s="2" t="s">
        <v>5406</v>
      </c>
      <c r="F1024" s="2"/>
      <c r="G1024" s="2"/>
      <c r="H1024" s="2" t="s">
        <v>5185</v>
      </c>
      <c r="I1024" s="2" t="str">
        <f t="shared" si="853"/>
        <v>20241021-1000167639-인쇄</v>
      </c>
      <c r="J1024" s="2" t="str">
        <f t="shared" si="854"/>
        <v>20241021-1000167639-합지</v>
      </c>
      <c r="K1024" s="2" t="str">
        <f t="shared" si="855"/>
        <v>20241021-1000167639-분단</v>
      </c>
      <c r="L1024" s="2" t="str">
        <f t="shared" si="856"/>
        <v>20241021-1000167639-제대</v>
      </c>
      <c r="M1024" s="2" t="str">
        <f>VLOOKUP(H1024, '쿼리1'!$A:$R, 17, 0)</f>
        <v>무지</v>
      </c>
      <c r="N1024" s="2" t="str">
        <f>VLOOKUP(H1024, '쿼리1'!$A:$P, 15, 0)</f>
        <v>나이론60</v>
      </c>
      <c r="O1024" s="2">
        <v>1000167639</v>
      </c>
      <c r="P1024" s="2" t="str">
        <f>VLOOKUP(H1024, '쿼리1'!$A:$R, 17, 0)</f>
        <v>무지</v>
      </c>
      <c r="Q1024" s="4">
        <f>VLOOKUP(H1024, '쿼리1'!$A:$U, 20, 0)</f>
        <v>1</v>
      </c>
      <c r="R1024" s="2" t="s">
        <v>5397</v>
      </c>
      <c r="S1024" s="2" t="s">
        <v>31</v>
      </c>
      <c r="T1024" s="2" t="s">
        <v>5397</v>
      </c>
      <c r="U1024" s="2" t="s">
        <v>5397</v>
      </c>
      <c r="V1024" s="2" t="s">
        <v>5388</v>
      </c>
      <c r="W1024" s="3" t="s">
        <v>5388</v>
      </c>
      <c r="X1024" s="6" t="str">
        <f>IFERROR(W1024-V1024, "X")</f>
        <v>X</v>
      </c>
      <c r="Y1024" s="3">
        <v>45595</v>
      </c>
      <c r="Z1024" s="3">
        <v>45590</v>
      </c>
      <c r="AA1024" s="6">
        <f t="shared" si="903"/>
        <v>-5</v>
      </c>
      <c r="AB1024" s="2" t="s">
        <v>5388</v>
      </c>
      <c r="AC1024" s="2" t="s">
        <v>5388</v>
      </c>
      <c r="AD1024" s="6" t="str">
        <f>IFERROR(AC1024-AB1024, "X")</f>
        <v>X</v>
      </c>
      <c r="AE1024" s="2" t="s">
        <v>5388</v>
      </c>
      <c r="AF1024" s="2" t="s">
        <v>5388</v>
      </c>
      <c r="AG1024" s="2" t="str">
        <f>IFERROR(AF1024-AE1024, "X")</f>
        <v>X</v>
      </c>
      <c r="AH1024" s="3">
        <v>45590</v>
      </c>
      <c r="AI1024" s="3">
        <v>45630</v>
      </c>
      <c r="AJ1024" s="3"/>
      <c r="AK1024" s="2" t="str">
        <f t="shared" si="857"/>
        <v>+40</v>
      </c>
      <c r="AL1024" s="2" t="s">
        <v>5567</v>
      </c>
      <c r="AM1024" s="2" t="str">
        <f t="shared" si="861"/>
        <v>생산완료(+40)</v>
      </c>
      <c r="AN1024" s="9">
        <f t="shared" si="862"/>
        <v>45601</v>
      </c>
      <c r="AO1024" s="9">
        <f t="shared" si="863"/>
        <v>45630</v>
      </c>
      <c r="AP1024" s="9"/>
      <c r="AQ1024" s="2">
        <f t="shared" si="906"/>
        <v>29</v>
      </c>
      <c r="AR1024" s="12" t="str">
        <f t="shared" si="864"/>
        <v>+29</v>
      </c>
      <c r="AS1024" t="s">
        <v>5567</v>
      </c>
      <c r="AT1024" t="str">
        <f t="shared" si="865"/>
        <v>생산완료(+29)</v>
      </c>
    </row>
    <row r="1025" spans="2:46" x14ac:dyDescent="0.3">
      <c r="B1025" s="2" t="s">
        <v>5412</v>
      </c>
      <c r="C1025" s="7">
        <v>1</v>
      </c>
      <c r="D1025" s="2" t="s">
        <v>5408</v>
      </c>
      <c r="E1025" s="2" t="s">
        <v>5409</v>
      </c>
      <c r="F1025" s="2" t="s">
        <v>5405</v>
      </c>
      <c r="G1025" s="2"/>
      <c r="H1025" s="2" t="s">
        <v>4284</v>
      </c>
      <c r="I1025" s="2" t="str">
        <f t="shared" si="853"/>
        <v>20241021-1000169275-인쇄</v>
      </c>
      <c r="J1025" s="2" t="str">
        <f t="shared" si="854"/>
        <v>20241021-1000169275-합지</v>
      </c>
      <c r="K1025" s="2" t="str">
        <f t="shared" si="855"/>
        <v>20241021-1000169275-분단</v>
      </c>
      <c r="L1025" s="2" t="str">
        <f t="shared" si="856"/>
        <v>20241021-1000169275-제대</v>
      </c>
      <c r="M1025" s="2" t="str">
        <f>VLOOKUP(H1025, '쿼리1'!$A:$R, 17, 0)</f>
        <v>8도-(주)푸드코아-초코 소보로 페스트리 145g(666kcal)</v>
      </c>
      <c r="N1025" s="2" t="str">
        <f>VLOOKUP(H1025, '쿼리1'!$A:$P, 15, 0)</f>
        <v>오씨피피(유무광)60</v>
      </c>
      <c r="O1025" s="2">
        <v>1000169275</v>
      </c>
      <c r="P1025" s="2" t="str">
        <f>VLOOKUP(H1025, '쿼리1'!$A:$R, 17, 0)</f>
        <v>8도-(주)푸드코아-초코 소보로 페스트리 145g(666kcal)</v>
      </c>
      <c r="Q1025" s="4">
        <f>VLOOKUP(H1025, '쿼리1'!$A:$U, 20, 0)</f>
        <v>24</v>
      </c>
      <c r="R1025" s="2" t="s">
        <v>31</v>
      </c>
      <c r="S1025" s="2" t="s">
        <v>31</v>
      </c>
      <c r="T1025" s="2" t="s">
        <v>31</v>
      </c>
      <c r="U1025" s="2" t="s">
        <v>5397</v>
      </c>
      <c r="V1025" s="3">
        <v>45590</v>
      </c>
      <c r="W1025" s="3">
        <v>45593</v>
      </c>
      <c r="X1025" s="6" t="str">
        <f t="shared" ref="X1025:X1030" si="916">IFERROR(IF(W1025-V1025&gt;0, "+" &amp; (W1025-V1025), W1025-V1025), "X")</f>
        <v>+3</v>
      </c>
      <c r="Y1025" s="3">
        <v>45595</v>
      </c>
      <c r="Z1025" s="3">
        <v>45595</v>
      </c>
      <c r="AA1025" s="6">
        <f t="shared" si="903"/>
        <v>0</v>
      </c>
      <c r="AB1025" s="3">
        <v>45596</v>
      </c>
      <c r="AC1025" s="3">
        <v>45595</v>
      </c>
      <c r="AD1025" s="6">
        <f>IFERROR(IF(AC1025-AB1025&gt;0, "+" &amp; (AC1025-AB1025), AC1025-AB1025), "X")</f>
        <v>-1</v>
      </c>
      <c r="AE1025" s="2" t="s">
        <v>5388</v>
      </c>
      <c r="AF1025" s="2" t="s">
        <v>5388</v>
      </c>
      <c r="AG1025" s="2" t="str">
        <f>IFERROR(AF1025-AE1025, "X")</f>
        <v>X</v>
      </c>
      <c r="AH1025" s="3">
        <v>45595</v>
      </c>
      <c r="AI1025" s="3">
        <f>AB1025</f>
        <v>45596</v>
      </c>
      <c r="AJ1025" s="3"/>
      <c r="AK1025" s="2" t="str">
        <f t="shared" si="857"/>
        <v>+1</v>
      </c>
      <c r="AL1025" s="2" t="s">
        <v>5567</v>
      </c>
      <c r="AM1025" s="2" t="str">
        <f t="shared" si="861"/>
        <v>생산완료(+1)</v>
      </c>
      <c r="AN1025" s="9">
        <f t="shared" si="862"/>
        <v>45650</v>
      </c>
      <c r="AO1025" s="9">
        <f t="shared" si="863"/>
        <v>45657</v>
      </c>
      <c r="AP1025" s="9"/>
      <c r="AQ1025" s="2">
        <f t="shared" si="906"/>
        <v>7</v>
      </c>
      <c r="AR1025" s="12" t="str">
        <f t="shared" si="864"/>
        <v>+7</v>
      </c>
      <c r="AS1025" t="s">
        <v>5567</v>
      </c>
      <c r="AT1025" t="str">
        <f t="shared" si="865"/>
        <v>생산완료(+7)</v>
      </c>
    </row>
    <row r="1026" spans="2:46" x14ac:dyDescent="0.3">
      <c r="B1026" s="2" t="s">
        <v>5424</v>
      </c>
      <c r="C1026" s="7">
        <v>2</v>
      </c>
      <c r="D1026" s="2" t="s">
        <v>5416</v>
      </c>
      <c r="E1026" s="2" t="s">
        <v>5409</v>
      </c>
      <c r="F1026" s="2"/>
      <c r="G1026" s="2" t="s">
        <v>5416</v>
      </c>
      <c r="H1026" s="2" t="s">
        <v>2333</v>
      </c>
      <c r="I1026" s="2" t="str">
        <f t="shared" si="853"/>
        <v>20241021-1000169319-인쇄</v>
      </c>
      <c r="J1026" s="2" t="str">
        <f t="shared" si="854"/>
        <v>20241021-1000169319-합지</v>
      </c>
      <c r="K1026" s="2" t="str">
        <f t="shared" si="855"/>
        <v>20241021-1000169319-분단</v>
      </c>
      <c r="L1026" s="2" t="str">
        <f t="shared" si="856"/>
        <v>20241021-1000169319-제대</v>
      </c>
      <c r="M1026" s="2" t="str">
        <f>VLOOKUP(H1026, '쿼리1'!$A:$R, 17, 0)</f>
        <v>8도-대한민국농수산 소고기육포 20g</v>
      </c>
      <c r="N1026" s="2" t="str">
        <f>VLOOKUP(H1026, '쿼리1'!$A:$P, 15, 0)</f>
        <v>은박(유무광)120</v>
      </c>
      <c r="O1026" s="2">
        <v>1000169319</v>
      </c>
      <c r="P1026" s="2" t="str">
        <f>VLOOKUP(H1026, '쿼리1'!$A:$R, 17, 0)</f>
        <v>8도-대한민국농수산 소고기육포 20g</v>
      </c>
      <c r="Q1026" s="4">
        <f>VLOOKUP(H1026, '쿼리1'!$A:$U, 20, 0)</f>
        <v>48000</v>
      </c>
      <c r="R1026" s="2" t="s">
        <v>31</v>
      </c>
      <c r="S1026" s="2" t="s">
        <v>31</v>
      </c>
      <c r="T1026" s="2" t="s">
        <v>5397</v>
      </c>
      <c r="U1026" s="2" t="s">
        <v>31</v>
      </c>
      <c r="V1026" s="3">
        <v>45590</v>
      </c>
      <c r="W1026" s="3">
        <v>45588</v>
      </c>
      <c r="X1026" s="6">
        <f t="shared" si="916"/>
        <v>-2</v>
      </c>
      <c r="Y1026" s="3">
        <v>45595</v>
      </c>
      <c r="Z1026" s="3">
        <v>45595</v>
      </c>
      <c r="AA1026" s="6">
        <f t="shared" si="903"/>
        <v>0</v>
      </c>
      <c r="AB1026" s="3" t="s">
        <v>5388</v>
      </c>
      <c r="AC1026" s="2" t="s">
        <v>5388</v>
      </c>
      <c r="AD1026" s="6" t="str">
        <f>IFERROR(AC1026-AB1026, "X")</f>
        <v>X</v>
      </c>
      <c r="AE1026" s="3">
        <v>45597</v>
      </c>
      <c r="AF1026" s="3">
        <v>45595</v>
      </c>
      <c r="AG1026" s="2">
        <f t="shared" ref="AG1026:AG1027" si="917">IFERROR(IF(AF1026-AE1026&gt;0, "+" &amp; (AF1026-AE1026), AF1026-AE1026), "X")</f>
        <v>-2</v>
      </c>
      <c r="AH1026" s="3">
        <v>45595</v>
      </c>
      <c r="AI1026" s="3">
        <f t="shared" ref="AI1026:AI1027" si="918">AE1026</f>
        <v>45597</v>
      </c>
      <c r="AJ1026" s="3"/>
      <c r="AK1026" s="2" t="str">
        <f t="shared" si="857"/>
        <v>+2</v>
      </c>
      <c r="AL1026" s="2" t="s">
        <v>5567</v>
      </c>
      <c r="AM1026" s="2" t="str">
        <f t="shared" si="861"/>
        <v>생산완료(+2)</v>
      </c>
      <c r="AN1026" s="9">
        <f t="shared" si="862"/>
        <v>45617</v>
      </c>
      <c r="AO1026" s="9">
        <f t="shared" si="863"/>
        <v>45616</v>
      </c>
      <c r="AP1026" s="9"/>
      <c r="AQ1026" s="2">
        <f t="shared" si="906"/>
        <v>-1</v>
      </c>
      <c r="AR1026" s="12">
        <f t="shared" si="864"/>
        <v>-1</v>
      </c>
      <c r="AS1026" t="s">
        <v>5567</v>
      </c>
      <c r="AT1026" t="str">
        <f t="shared" si="865"/>
        <v>생산완료(-1)</v>
      </c>
    </row>
    <row r="1027" spans="2:46" x14ac:dyDescent="0.3">
      <c r="B1027" s="2" t="s">
        <v>5570</v>
      </c>
      <c r="C1027" s="7">
        <v>-24</v>
      </c>
      <c r="D1027" s="2" t="s">
        <v>5455</v>
      </c>
      <c r="E1027" s="2" t="s">
        <v>5465</v>
      </c>
      <c r="F1027" s="2"/>
      <c r="G1027" s="2" t="s">
        <v>5426</v>
      </c>
      <c r="H1027" s="2" t="s">
        <v>3034</v>
      </c>
      <c r="I1027" s="2" t="str">
        <f t="shared" si="853"/>
        <v>20241021-1000169390-인쇄</v>
      </c>
      <c r="J1027" s="2" t="str">
        <f t="shared" si="854"/>
        <v>20241021-1000169390-합지</v>
      </c>
      <c r="K1027" s="2" t="str">
        <f t="shared" si="855"/>
        <v>20241021-1000169390-분단</v>
      </c>
      <c r="L1027" s="2" t="str">
        <f t="shared" si="856"/>
        <v>20241021-1000169390-제대</v>
      </c>
      <c r="M1027" s="2" t="str">
        <f>VLOOKUP(H1027, '쿼리1'!$A:$R, 17, 0)</f>
        <v>7도-수협-어기여찬-건미역 100g</v>
      </c>
      <c r="N1027" s="2" t="str">
        <f>VLOOKUP(H1027, '쿼리1'!$A:$P, 15, 0)</f>
        <v>패트(투명)90</v>
      </c>
      <c r="O1027" s="2">
        <v>1000169390</v>
      </c>
      <c r="P1027" s="2" t="str">
        <f>VLOOKUP(H1027, '쿼리1'!$A:$R, 17, 0)</f>
        <v>7도-수협-어기여찬-건미역 100g</v>
      </c>
      <c r="Q1027" s="4">
        <f>VLOOKUP(H1027, '쿼리1'!$A:$U, 20, 0)</f>
        <v>22222</v>
      </c>
      <c r="R1027" s="2" t="s">
        <v>31</v>
      </c>
      <c r="S1027" s="2" t="s">
        <v>31</v>
      </c>
      <c r="T1027" s="2" t="s">
        <v>5397</v>
      </c>
      <c r="U1027" s="2" t="s">
        <v>31</v>
      </c>
      <c r="V1027" s="3">
        <v>45590</v>
      </c>
      <c r="W1027" s="3">
        <v>45603</v>
      </c>
      <c r="X1027" s="6" t="str">
        <f t="shared" si="916"/>
        <v>+13</v>
      </c>
      <c r="Y1027" s="3">
        <v>45595</v>
      </c>
      <c r="Z1027" s="3">
        <v>45621</v>
      </c>
      <c r="AA1027" s="6" t="str">
        <f t="shared" si="903"/>
        <v>+26</v>
      </c>
      <c r="AB1027" s="3" t="s">
        <v>5388</v>
      </c>
      <c r="AC1027" s="2" t="s">
        <v>5388</v>
      </c>
      <c r="AD1027" s="6" t="str">
        <f>IFERROR(AC1027-AB1027, "X")</f>
        <v>X</v>
      </c>
      <c r="AE1027" s="3">
        <v>45597</v>
      </c>
      <c r="AF1027" s="3">
        <v>45612</v>
      </c>
      <c r="AG1027" s="2" t="str">
        <f t="shared" si="917"/>
        <v>+15</v>
      </c>
      <c r="AH1027" s="3">
        <v>45621</v>
      </c>
      <c r="AI1027" s="3">
        <f t="shared" si="918"/>
        <v>45597</v>
      </c>
      <c r="AJ1027" s="3"/>
      <c r="AK1027" s="2">
        <f t="shared" si="857"/>
        <v>-24</v>
      </c>
      <c r="AL1027" s="2" t="s">
        <v>5567</v>
      </c>
      <c r="AM1027" s="2" t="str">
        <f t="shared" si="861"/>
        <v>생산완료(-24)</v>
      </c>
      <c r="AN1027" s="9">
        <f t="shared" si="862"/>
        <v>45621</v>
      </c>
      <c r="AO1027" s="9">
        <f t="shared" si="863"/>
        <v>45597</v>
      </c>
      <c r="AP1027" s="9"/>
      <c r="AQ1027" s="2">
        <f t="shared" si="906"/>
        <v>-24</v>
      </c>
      <c r="AR1027" s="12">
        <f t="shared" si="864"/>
        <v>-24</v>
      </c>
      <c r="AS1027" t="s">
        <v>5567</v>
      </c>
      <c r="AT1027" t="str">
        <f t="shared" si="865"/>
        <v>생산완료(-24)</v>
      </c>
    </row>
    <row r="1028" spans="2:46" x14ac:dyDescent="0.3">
      <c r="B1028" s="2" t="s">
        <v>5430</v>
      </c>
      <c r="C1028" s="7">
        <v>7</v>
      </c>
      <c r="D1028" s="2" t="s">
        <v>5416</v>
      </c>
      <c r="E1028" s="2" t="s">
        <v>5436</v>
      </c>
      <c r="F1028" s="2" t="s">
        <v>5436</v>
      </c>
      <c r="G1028" s="2"/>
      <c r="H1028" s="2" t="s">
        <v>4656</v>
      </c>
      <c r="I1028" s="2" t="str">
        <f t="shared" si="853"/>
        <v>20241021-1000169398-인쇄</v>
      </c>
      <c r="J1028" s="2" t="str">
        <f t="shared" si="854"/>
        <v>20241021-1000169398-합지</v>
      </c>
      <c r="K1028" s="2" t="str">
        <f t="shared" si="855"/>
        <v>20241021-1000169398-분단</v>
      </c>
      <c r="L1028" s="2" t="str">
        <f t="shared" si="856"/>
        <v>20241021-1000169398-제대</v>
      </c>
      <c r="M1028" s="2" t="str">
        <f>VLOOKUP(H1028, '쿼리1'!$A:$R, 17, 0)</f>
        <v>3도-SB)클래식 피낭시에36g</v>
      </c>
      <c r="N1028" s="2" t="str">
        <f>VLOOKUP(H1028, '쿼리1'!$A:$P, 15, 0)</f>
        <v>오씨피피(유무광)40</v>
      </c>
      <c r="O1028" s="2">
        <v>1000169398</v>
      </c>
      <c r="P1028" s="2" t="str">
        <f>VLOOKUP(H1028, '쿼리1'!$A:$R, 17, 0)</f>
        <v>3도-SB)클래식 피낭시에36g</v>
      </c>
      <c r="Q1028" s="4">
        <f>VLOOKUP(H1028, '쿼리1'!$A:$U, 20, 0)</f>
        <v>32</v>
      </c>
      <c r="R1028" s="2" t="s">
        <v>31</v>
      </c>
      <c r="S1028" s="2" t="s">
        <v>31</v>
      </c>
      <c r="T1028" s="2" t="s">
        <v>31</v>
      </c>
      <c r="U1028" s="2" t="s">
        <v>5397</v>
      </c>
      <c r="V1028" s="3">
        <v>45590</v>
      </c>
      <c r="W1028" s="3">
        <v>45588</v>
      </c>
      <c r="X1028" s="6">
        <f t="shared" si="916"/>
        <v>-2</v>
      </c>
      <c r="Y1028" s="3">
        <v>45595</v>
      </c>
      <c r="Z1028" s="3">
        <v>45588</v>
      </c>
      <c r="AA1028" s="6">
        <f t="shared" si="903"/>
        <v>-7</v>
      </c>
      <c r="AB1028" s="3">
        <v>45596</v>
      </c>
      <c r="AC1028" s="3">
        <v>45589</v>
      </c>
      <c r="AD1028" s="6">
        <f t="shared" ref="AD1028:AD1029" si="919">IFERROR(IF(AC1028-AB1028&gt;0, "+" &amp; (AC1028-AB1028), AC1028-AB1028), "X")</f>
        <v>-7</v>
      </c>
      <c r="AE1028" s="2" t="s">
        <v>5388</v>
      </c>
      <c r="AF1028" s="2" t="s">
        <v>5388</v>
      </c>
      <c r="AG1028" s="2" t="str">
        <f>IFERROR(AF1028-AE1028, "X")</f>
        <v>X</v>
      </c>
      <c r="AH1028" s="3">
        <v>45589</v>
      </c>
      <c r="AI1028" s="3">
        <f t="shared" ref="AI1028:AI1029" si="920">AB1028</f>
        <v>45596</v>
      </c>
      <c r="AJ1028" s="3"/>
      <c r="AK1028" s="2" t="str">
        <f t="shared" si="857"/>
        <v>+7</v>
      </c>
      <c r="AL1028" s="2" t="s">
        <v>5567</v>
      </c>
      <c r="AM1028" s="2" t="str">
        <f t="shared" si="861"/>
        <v>생산완료(+7)</v>
      </c>
      <c r="AN1028" s="9">
        <f t="shared" si="862"/>
        <v>45644</v>
      </c>
      <c r="AO1028" s="9">
        <f t="shared" si="863"/>
        <v>45644</v>
      </c>
      <c r="AP1028" s="9"/>
      <c r="AQ1028" s="2">
        <f t="shared" si="906"/>
        <v>0</v>
      </c>
      <c r="AR1028" s="12">
        <f t="shared" si="864"/>
        <v>0</v>
      </c>
      <c r="AS1028" t="s">
        <v>5567</v>
      </c>
      <c r="AT1028" t="str">
        <f t="shared" si="865"/>
        <v>생산완료(0)</v>
      </c>
    </row>
    <row r="1029" spans="2:46" x14ac:dyDescent="0.3">
      <c r="B1029" s="2" t="s">
        <v>5430</v>
      </c>
      <c r="C1029" s="7">
        <v>7</v>
      </c>
      <c r="D1029" s="2" t="s">
        <v>5416</v>
      </c>
      <c r="E1029" s="2" t="s">
        <v>5436</v>
      </c>
      <c r="F1029" s="2" t="s">
        <v>5436</v>
      </c>
      <c r="G1029" s="2"/>
      <c r="H1029" s="2" t="s">
        <v>4696</v>
      </c>
      <c r="I1029" s="2" t="str">
        <f t="shared" si="853"/>
        <v>20241021-1000169402-인쇄</v>
      </c>
      <c r="J1029" s="2" t="str">
        <f t="shared" si="854"/>
        <v>20241021-1000169402-합지</v>
      </c>
      <c r="K1029" s="2" t="str">
        <f t="shared" si="855"/>
        <v>20241021-1000169402-분단</v>
      </c>
      <c r="L1029" s="2" t="str">
        <f t="shared" si="856"/>
        <v>20241021-1000169402-제대</v>
      </c>
      <c r="M1029" s="2" t="str">
        <f>VLOOKUP(H1029, '쿼리1'!$A:$R, 17, 0)</f>
        <v>3도-SB)초콜릿 피낭시에36g</v>
      </c>
      <c r="N1029" s="2" t="str">
        <f>VLOOKUP(H1029, '쿼리1'!$A:$P, 15, 0)</f>
        <v>오씨피피(유무광)40</v>
      </c>
      <c r="O1029" s="2">
        <v>1000169402</v>
      </c>
      <c r="P1029" s="2" t="str">
        <f>VLOOKUP(H1029, '쿼리1'!$A:$R, 17, 0)</f>
        <v>3도-SB)초콜릿 피낭시에36g</v>
      </c>
      <c r="Q1029" s="4">
        <f>VLOOKUP(H1029, '쿼리1'!$A:$U, 20, 0)</f>
        <v>32</v>
      </c>
      <c r="R1029" s="2" t="s">
        <v>31</v>
      </c>
      <c r="S1029" s="2" t="s">
        <v>31</v>
      </c>
      <c r="T1029" s="2" t="s">
        <v>31</v>
      </c>
      <c r="U1029" s="2" t="s">
        <v>5397</v>
      </c>
      <c r="V1029" s="3">
        <v>45590</v>
      </c>
      <c r="W1029" s="3">
        <v>45588</v>
      </c>
      <c r="X1029" s="6">
        <f t="shared" si="916"/>
        <v>-2</v>
      </c>
      <c r="Y1029" s="3">
        <v>45595</v>
      </c>
      <c r="Z1029" s="3">
        <v>45588</v>
      </c>
      <c r="AA1029" s="6">
        <f t="shared" si="903"/>
        <v>-7</v>
      </c>
      <c r="AB1029" s="3">
        <v>45596</v>
      </c>
      <c r="AC1029" s="3">
        <v>45589</v>
      </c>
      <c r="AD1029" s="6">
        <f t="shared" si="919"/>
        <v>-7</v>
      </c>
      <c r="AE1029" s="2" t="s">
        <v>5388</v>
      </c>
      <c r="AF1029" s="2" t="s">
        <v>5388</v>
      </c>
      <c r="AG1029" s="2" t="str">
        <f>IFERROR(AF1029-AE1029, "X")</f>
        <v>X</v>
      </c>
      <c r="AH1029" s="3">
        <v>45589</v>
      </c>
      <c r="AI1029" s="3">
        <f t="shared" si="920"/>
        <v>45596</v>
      </c>
      <c r="AJ1029" s="3"/>
      <c r="AK1029" s="2" t="str">
        <f t="shared" si="857"/>
        <v>+7</v>
      </c>
      <c r="AL1029" s="2" t="s">
        <v>5567</v>
      </c>
      <c r="AM1029" s="2" t="str">
        <f t="shared" si="861"/>
        <v>생산완료(+7)</v>
      </c>
      <c r="AN1029" s="9">
        <f t="shared" si="862"/>
        <v>45644</v>
      </c>
      <c r="AO1029" s="9">
        <f t="shared" si="863"/>
        <v>45644</v>
      </c>
      <c r="AP1029" s="9"/>
      <c r="AQ1029" s="2">
        <f t="shared" si="906"/>
        <v>0</v>
      </c>
      <c r="AR1029" s="12">
        <f t="shared" si="864"/>
        <v>0</v>
      </c>
      <c r="AS1029" t="s">
        <v>5567</v>
      </c>
      <c r="AT1029" t="str">
        <f t="shared" si="865"/>
        <v>생산완료(0)</v>
      </c>
    </row>
    <row r="1030" spans="2:46" x14ac:dyDescent="0.3">
      <c r="B1030" s="2" t="s">
        <v>5424</v>
      </c>
      <c r="C1030" s="7">
        <v>2</v>
      </c>
      <c r="D1030" s="2" t="s">
        <v>5409</v>
      </c>
      <c r="E1030" s="2" t="s">
        <v>5406</v>
      </c>
      <c r="F1030" s="2"/>
      <c r="G1030" s="2" t="s">
        <v>5416</v>
      </c>
      <c r="H1030" s="2" t="s">
        <v>112</v>
      </c>
      <c r="I1030" s="2" t="str">
        <f t="shared" ref="I1030:I1093" si="921">_xlfn.CONCAT(H1030, "-", "인쇄")</f>
        <v>20241021-1000169406-인쇄</v>
      </c>
      <c r="J1030" s="2" t="str">
        <f t="shared" ref="J1030:J1093" si="922">_xlfn.CONCAT(H1030, "-", "합지")</f>
        <v>20241021-1000169406-합지</v>
      </c>
      <c r="K1030" s="2" t="str">
        <f t="shared" ref="K1030:K1093" si="923">_xlfn.CONCAT(H1030, "-", "분단")</f>
        <v>20241021-1000169406-분단</v>
      </c>
      <c r="L1030" s="2" t="str">
        <f t="shared" ref="L1030:L1093" si="924">_xlfn.CONCAT(H1030, "-", "제대")</f>
        <v>20241021-1000169406-제대</v>
      </c>
      <c r="M1030" s="2" t="str">
        <f>VLOOKUP(H1030, '쿼리1'!$A:$R, 17, 0)</f>
        <v>9도-노브랜드)해물누룽지탕470g</v>
      </c>
      <c r="N1030" s="2" t="str">
        <f>VLOOKUP(H1030, '쿼리1'!$A:$P, 15, 0)</f>
        <v>나이론(유백/무광)100</v>
      </c>
      <c r="O1030" s="2">
        <v>1000169406</v>
      </c>
      <c r="P1030" s="2" t="str">
        <f>VLOOKUP(H1030, '쿼리1'!$A:$R, 17, 0)</f>
        <v>9도-노브랜드)해물누룽지탕470g</v>
      </c>
      <c r="Q1030" s="4">
        <f>VLOOKUP(H1030, '쿼리1'!$A:$U, 20, 0)</f>
        <v>23076</v>
      </c>
      <c r="R1030" s="2" t="s">
        <v>31</v>
      </c>
      <c r="S1030" s="2" t="s">
        <v>31</v>
      </c>
      <c r="T1030" s="2" t="s">
        <v>5397</v>
      </c>
      <c r="U1030" s="2" t="s">
        <v>31</v>
      </c>
      <c r="V1030" s="3">
        <v>45590</v>
      </c>
      <c r="W1030" s="3">
        <v>45590</v>
      </c>
      <c r="X1030" s="6">
        <f t="shared" si="916"/>
        <v>0</v>
      </c>
      <c r="Y1030" s="3">
        <v>45595</v>
      </c>
      <c r="Z1030" s="3">
        <v>45590</v>
      </c>
      <c r="AA1030" s="6">
        <f t="shared" si="903"/>
        <v>-5</v>
      </c>
      <c r="AB1030" s="3" t="s">
        <v>5388</v>
      </c>
      <c r="AC1030" s="2" t="s">
        <v>5388</v>
      </c>
      <c r="AD1030" s="6" t="str">
        <f>IFERROR(AC1030-AB1030, "X")</f>
        <v>X</v>
      </c>
      <c r="AE1030" s="3">
        <v>45597</v>
      </c>
      <c r="AF1030" s="3">
        <v>45595</v>
      </c>
      <c r="AG1030" s="2">
        <f t="shared" ref="AG1030:AG1031" si="925">IFERROR(IF(AF1030-AE1030&gt;0, "+" &amp; (AF1030-AE1030), AF1030-AE1030), "X")</f>
        <v>-2</v>
      </c>
      <c r="AH1030" s="3">
        <v>45595</v>
      </c>
      <c r="AI1030" s="3">
        <f t="shared" ref="AI1030:AI1031" si="926">AE1030</f>
        <v>45597</v>
      </c>
      <c r="AJ1030" s="3"/>
      <c r="AK1030" s="2" t="str">
        <f t="shared" ref="AK1030:AK1093" si="927">IF(C1030&gt;0, "+"&amp;C1030, C1030)</f>
        <v>+2</v>
      </c>
      <c r="AL1030" s="2" t="s">
        <v>5567</v>
      </c>
      <c r="AM1030" s="2" t="str">
        <f t="shared" si="861"/>
        <v>생산완료(+2)</v>
      </c>
      <c r="AN1030" s="9">
        <f t="shared" si="862"/>
        <v>45595</v>
      </c>
      <c r="AO1030" s="9">
        <f t="shared" si="863"/>
        <v>45597</v>
      </c>
      <c r="AP1030" s="9"/>
      <c r="AQ1030" s="2">
        <f t="shared" si="906"/>
        <v>2</v>
      </c>
      <c r="AR1030" s="12" t="str">
        <f t="shared" si="864"/>
        <v>+2</v>
      </c>
      <c r="AS1030" t="s">
        <v>5567</v>
      </c>
      <c r="AT1030" t="str">
        <f t="shared" si="865"/>
        <v>생산완료(+2)</v>
      </c>
    </row>
    <row r="1031" spans="2:46" x14ac:dyDescent="0.3">
      <c r="B1031" s="2" t="s">
        <v>5416</v>
      </c>
      <c r="C1031" s="7">
        <v>-2</v>
      </c>
      <c r="D1031" s="2"/>
      <c r="E1031" s="2" t="s">
        <v>5430</v>
      </c>
      <c r="F1031" s="2" t="s">
        <v>5513</v>
      </c>
      <c r="G1031" s="2" t="s">
        <v>5405</v>
      </c>
      <c r="H1031" s="2" t="s">
        <v>2880</v>
      </c>
      <c r="I1031" s="2" t="str">
        <f t="shared" si="921"/>
        <v>20241021-1000169416-인쇄</v>
      </c>
      <c r="J1031" s="2" t="str">
        <f t="shared" si="922"/>
        <v>20241021-1000169416-합지</v>
      </c>
      <c r="K1031" s="2" t="str">
        <f t="shared" si="923"/>
        <v>20241021-1000169416-분단</v>
      </c>
      <c r="L1031" s="2" t="str">
        <f t="shared" si="924"/>
        <v>20241021-1000169416-제대</v>
      </c>
      <c r="M1031" s="2" t="str">
        <f>VLOOKUP(H1031, '쿼리1'!$A:$R, 17, 0)</f>
        <v>무지</v>
      </c>
      <c r="N1031" s="2" t="str">
        <f>VLOOKUP(H1031, '쿼리1'!$A:$P, 15, 0)</f>
        <v>크증착130</v>
      </c>
      <c r="O1031" s="2">
        <v>1000169416</v>
      </c>
      <c r="P1031" s="2" t="str">
        <f>VLOOKUP(H1031, '쿼리1'!$A:$R, 17, 0)</f>
        <v>무지</v>
      </c>
      <c r="Q1031" s="4">
        <f>VLOOKUP(H1031, '쿼리1'!$A:$U, 20, 0)</f>
        <v>15000</v>
      </c>
      <c r="R1031" s="2" t="s">
        <v>5397</v>
      </c>
      <c r="S1031" s="2" t="s">
        <v>31</v>
      </c>
      <c r="T1031" s="2" t="s">
        <v>5399</v>
      </c>
      <c r="U1031" s="2" t="s">
        <v>31</v>
      </c>
      <c r="V1031" s="2" t="s">
        <v>5388</v>
      </c>
      <c r="W1031" s="3" t="s">
        <v>5388</v>
      </c>
      <c r="X1031" s="6" t="str">
        <f>IFERROR(W1031-V1031, "X")</f>
        <v>X</v>
      </c>
      <c r="Y1031" s="3">
        <v>45596</v>
      </c>
      <c r="Z1031" s="3">
        <v>45603</v>
      </c>
      <c r="AA1031" s="6" t="str">
        <f t="shared" si="903"/>
        <v>+7</v>
      </c>
      <c r="AB1031" s="3">
        <v>45597</v>
      </c>
      <c r="AC1031" s="5" t="s">
        <v>5396</v>
      </c>
      <c r="AD1031" s="6">
        <f ca="1">TODAY()-AB1031</f>
        <v>59</v>
      </c>
      <c r="AE1031" s="3">
        <v>45601</v>
      </c>
      <c r="AF1031" s="3">
        <v>45600</v>
      </c>
      <c r="AG1031" s="2">
        <f t="shared" si="925"/>
        <v>-1</v>
      </c>
      <c r="AH1031" s="3">
        <v>45603</v>
      </c>
      <c r="AI1031" s="3">
        <f t="shared" si="926"/>
        <v>45601</v>
      </c>
      <c r="AJ1031" s="3"/>
      <c r="AK1031" s="2">
        <f t="shared" si="927"/>
        <v>-2</v>
      </c>
      <c r="AL1031" s="2" t="s">
        <v>5567</v>
      </c>
      <c r="AM1031" s="2" t="str">
        <f t="shared" ref="AM1031:AM1094" si="928">_xlfn.CONCAT(AL1031, "(", AK1031, ")")</f>
        <v>생산완료(-2)</v>
      </c>
      <c r="AN1031" s="9">
        <f t="shared" ref="AN1031:AN1094" si="929">_xlfn.MAXIFS($AH$6:$AH$2358, $O$6:$O$2358, O1031)</f>
        <v>45603</v>
      </c>
      <c r="AO1031" s="9">
        <f t="shared" ref="AO1031:AO1094" si="930">_xlfn.MAXIFS($AI$6:$AI$2358, $O$6:$O$2358, O1031)</f>
        <v>45601</v>
      </c>
      <c r="AP1031" s="9"/>
      <c r="AQ1031" s="2">
        <f t="shared" si="906"/>
        <v>-2</v>
      </c>
      <c r="AR1031" s="12">
        <f t="shared" ref="AR1031:AR1094" si="931">IF(AQ1031&gt;0, "+"&amp;AQ1031, AQ1031)</f>
        <v>-2</v>
      </c>
      <c r="AS1031" t="s">
        <v>5567</v>
      </c>
      <c r="AT1031" t="str">
        <f t="shared" ref="AT1031:AT1094" si="932">_xlfn.CONCAT(AS1031, "(", AR1031, ")")</f>
        <v>생산완료(-2)</v>
      </c>
    </row>
    <row r="1032" spans="2:46" x14ac:dyDescent="0.3">
      <c r="B1032" s="2" t="s">
        <v>5407</v>
      </c>
      <c r="C1032" s="7">
        <v>-6</v>
      </c>
      <c r="D1032" s="2" t="s">
        <v>5421</v>
      </c>
      <c r="E1032" s="2" t="s">
        <v>5421</v>
      </c>
      <c r="F1032" s="2" t="s">
        <v>5432</v>
      </c>
      <c r="G1032" s="2"/>
      <c r="H1032" s="2" t="s">
        <v>4101</v>
      </c>
      <c r="I1032" s="2" t="str">
        <f t="shared" si="921"/>
        <v>20241021-1219P0377-인쇄</v>
      </c>
      <c r="J1032" s="2" t="str">
        <f t="shared" si="922"/>
        <v>20241021-1219P0377-합지</v>
      </c>
      <c r="K1032" s="2" t="str">
        <f t="shared" si="923"/>
        <v>20241021-1219P0377-분단</v>
      </c>
      <c r="L1032" s="2" t="str">
        <f t="shared" si="924"/>
        <v>20241021-1219P0377-제대</v>
      </c>
      <c r="M1032" s="2" t="str">
        <f>VLOOKUP(H1032, '쿼리1'!$A:$R, 17, 0)</f>
        <v>3도-동대문엽기떡볶이-2인덜매운맛분말(58g)-220폭</v>
      </c>
      <c r="N1032" s="2" t="str">
        <f>VLOOKUP(H1032, '쿼리1'!$A:$P, 15, 0)</f>
        <v>패증착74</v>
      </c>
      <c r="O1032" s="2" t="s">
        <v>5816</v>
      </c>
      <c r="P1032" s="2" t="str">
        <f>VLOOKUP(H1032, '쿼리1'!$A:$R, 17, 0)</f>
        <v>3도-동대문엽기떡볶이-2인덜매운맛분말(58g)-220폭</v>
      </c>
      <c r="Q1032" s="4">
        <f>VLOOKUP(H1032, '쿼리1'!$A:$U, 20, 0)</f>
        <v>36</v>
      </c>
      <c r="R1032" s="2" t="s">
        <v>31</v>
      </c>
      <c r="S1032" s="2" t="s">
        <v>31</v>
      </c>
      <c r="T1032" s="2" t="s">
        <v>31</v>
      </c>
      <c r="U1032" s="2" t="s">
        <v>5397</v>
      </c>
      <c r="V1032" s="3">
        <v>45590</v>
      </c>
      <c r="W1032" s="3">
        <v>45595</v>
      </c>
      <c r="X1032" s="6" t="str">
        <f>IFERROR(IF(W1032-V1032&gt;0, "+" &amp; (W1032-V1032), W1032-V1032), "X")</f>
        <v>+5</v>
      </c>
      <c r="Y1032" s="3">
        <v>45595</v>
      </c>
      <c r="Z1032" s="3">
        <v>45600</v>
      </c>
      <c r="AA1032" s="6" t="str">
        <f t="shared" si="903"/>
        <v>+5</v>
      </c>
      <c r="AB1032" s="3">
        <v>45596</v>
      </c>
      <c r="AC1032" s="3">
        <v>45602</v>
      </c>
      <c r="AD1032" s="6" t="str">
        <f t="shared" ref="AD1032:AD1034" si="933">IFERROR(IF(AC1032-AB1032&gt;0, "+" &amp; (AC1032-AB1032), AC1032-AB1032), "X")</f>
        <v>+6</v>
      </c>
      <c r="AE1032" s="2" t="s">
        <v>5388</v>
      </c>
      <c r="AF1032" s="2" t="s">
        <v>5388</v>
      </c>
      <c r="AG1032" s="2" t="str">
        <f>IFERROR(AF1032-AE1032, "X")</f>
        <v>X</v>
      </c>
      <c r="AH1032" s="3">
        <v>45602</v>
      </c>
      <c r="AI1032" s="3">
        <f>AB1032</f>
        <v>45596</v>
      </c>
      <c r="AJ1032" s="3"/>
      <c r="AK1032" s="2">
        <f t="shared" si="927"/>
        <v>-6</v>
      </c>
      <c r="AL1032" s="2" t="s">
        <v>5567</v>
      </c>
      <c r="AM1032" s="2" t="str">
        <f t="shared" si="928"/>
        <v>생산완료(-6)</v>
      </c>
      <c r="AN1032" s="9">
        <f t="shared" si="929"/>
        <v>45602</v>
      </c>
      <c r="AO1032" s="9">
        <f t="shared" si="930"/>
        <v>45596</v>
      </c>
      <c r="AP1032" s="9"/>
      <c r="AQ1032" s="2">
        <f t="shared" si="906"/>
        <v>-6</v>
      </c>
      <c r="AR1032" s="12">
        <f t="shared" si="931"/>
        <v>-6</v>
      </c>
      <c r="AS1032" t="s">
        <v>5567</v>
      </c>
      <c r="AT1032" t="str">
        <f t="shared" si="932"/>
        <v>생산완료(-6)</v>
      </c>
    </row>
    <row r="1033" spans="2:46" x14ac:dyDescent="0.3">
      <c r="B1033" s="2" t="s">
        <v>5409</v>
      </c>
      <c r="C1033" s="7">
        <v>0</v>
      </c>
      <c r="D1033" s="2"/>
      <c r="E1033" s="2"/>
      <c r="F1033" s="2" t="s">
        <v>5409</v>
      </c>
      <c r="G1033" s="2" t="s">
        <v>5409</v>
      </c>
      <c r="H1033" s="2" t="s">
        <v>1614</v>
      </c>
      <c r="I1033" s="2" t="str">
        <f t="shared" si="921"/>
        <v>20241021-140289-인쇄</v>
      </c>
      <c r="J1033" s="2" t="str">
        <f t="shared" si="922"/>
        <v>20241021-140289-합지</v>
      </c>
      <c r="K1033" s="2" t="str">
        <f t="shared" si="923"/>
        <v>20241021-140289-분단</v>
      </c>
      <c r="L1033" s="2" t="str">
        <f t="shared" si="924"/>
        <v>20241021-140289-제대</v>
      </c>
      <c r="M1033" s="2" t="str">
        <f>VLOOKUP(H1033, '쿼리1'!$A:$R, 17, 0)</f>
        <v>무지</v>
      </c>
      <c r="N1033" s="2" t="str">
        <f>VLOOKUP(H1033, '쿼리1'!$A:$P, 15, 0)</f>
        <v>증착70=무지</v>
      </c>
      <c r="O1033" s="2">
        <v>140289</v>
      </c>
      <c r="P1033" s="2" t="str">
        <f>VLOOKUP(H1033, '쿼리1'!$A:$R, 17, 0)</f>
        <v>무지</v>
      </c>
      <c r="Q1033" s="4">
        <f>VLOOKUP(H1033, '쿼리1'!$A:$U, 20, 0)</f>
        <v>3000</v>
      </c>
      <c r="R1033" s="2" t="s">
        <v>5397</v>
      </c>
      <c r="S1033" s="2" t="s">
        <v>5397</v>
      </c>
      <c r="T1033" s="2" t="s">
        <v>31</v>
      </c>
      <c r="U1033" s="2" t="s">
        <v>31</v>
      </c>
      <c r="V1033" s="2" t="s">
        <v>5388</v>
      </c>
      <c r="W1033" s="2" t="s">
        <v>5388</v>
      </c>
      <c r="X1033" s="6" t="str">
        <f>IFERROR(W1033-V1033, "X")</f>
        <v>X</v>
      </c>
      <c r="Y1033" s="3" t="s">
        <v>5388</v>
      </c>
      <c r="Z1033" s="3" t="s">
        <v>5388</v>
      </c>
      <c r="AA1033" s="6" t="str">
        <f>IFERROR(Z1033-Y1033, "X")</f>
        <v>X</v>
      </c>
      <c r="AB1033" s="3">
        <v>45587</v>
      </c>
      <c r="AC1033" s="3">
        <v>45587</v>
      </c>
      <c r="AD1033" s="6">
        <f t="shared" si="933"/>
        <v>0</v>
      </c>
      <c r="AE1033" s="3">
        <v>45588</v>
      </c>
      <c r="AF1033" s="3">
        <v>45588</v>
      </c>
      <c r="AG1033" s="2">
        <f t="shared" ref="AG1033:AG1039" si="934">IFERROR(IF(AF1033-AE1033&gt;0, "+" &amp; (AF1033-AE1033), AF1033-AE1033), "X")</f>
        <v>0</v>
      </c>
      <c r="AH1033" s="3">
        <v>45588</v>
      </c>
      <c r="AI1033" s="3">
        <f t="shared" ref="AI1033:AI1039" si="935">AE1033</f>
        <v>45588</v>
      </c>
      <c r="AJ1033" s="3"/>
      <c r="AK1033" s="2">
        <f t="shared" si="927"/>
        <v>0</v>
      </c>
      <c r="AL1033" s="2" t="s">
        <v>5567</v>
      </c>
      <c r="AM1033" s="2" t="str">
        <f t="shared" si="928"/>
        <v>생산완료(0)</v>
      </c>
      <c r="AN1033" s="9">
        <f t="shared" si="929"/>
        <v>45588</v>
      </c>
      <c r="AO1033" s="9">
        <f t="shared" si="930"/>
        <v>45588</v>
      </c>
      <c r="AP1033" s="9"/>
      <c r="AQ1033" s="2">
        <f t="shared" si="906"/>
        <v>0</v>
      </c>
      <c r="AR1033" s="12">
        <f t="shared" si="931"/>
        <v>0</v>
      </c>
      <c r="AS1033" t="s">
        <v>5567</v>
      </c>
      <c r="AT1033" t="str">
        <f t="shared" si="932"/>
        <v>생산완료(0)</v>
      </c>
    </row>
    <row r="1034" spans="2:46" x14ac:dyDescent="0.3">
      <c r="B1034" s="2" t="s">
        <v>5585</v>
      </c>
      <c r="C1034" s="7">
        <v>-16</v>
      </c>
      <c r="D1034" s="2" t="s">
        <v>5429</v>
      </c>
      <c r="E1034" s="2" t="s">
        <v>5492</v>
      </c>
      <c r="F1034" s="2" t="s">
        <v>5433</v>
      </c>
      <c r="G1034" s="2" t="s">
        <v>5442</v>
      </c>
      <c r="H1034" s="2" t="s">
        <v>3413</v>
      </c>
      <c r="I1034" s="2" t="str">
        <f t="shared" si="921"/>
        <v>20241021-1619P0043-인쇄</v>
      </c>
      <c r="J1034" s="2" t="str">
        <f t="shared" si="922"/>
        <v>20241021-1619P0043-합지</v>
      </c>
      <c r="K1034" s="2" t="str">
        <f t="shared" si="923"/>
        <v>20241021-1619P0043-분단</v>
      </c>
      <c r="L1034" s="2" t="str">
        <f t="shared" si="924"/>
        <v>20241021-1619P0043-제대</v>
      </c>
      <c r="M1034" s="2" t="str">
        <f>VLOOKUP(H1034, '쿼리1'!$A:$R, 17, 0)</f>
        <v>2도-아이엠소스(소스500g)</v>
      </c>
      <c r="N1034" s="2" t="str">
        <f>VLOOKUP(H1034, '쿼리1'!$A:$P, 15, 0)</f>
        <v>은박120</v>
      </c>
      <c r="O1034" s="2" t="s">
        <v>5817</v>
      </c>
      <c r="P1034" s="2" t="str">
        <f>VLOOKUP(H1034, '쿼리1'!$A:$R, 17, 0)</f>
        <v>2도-아이엠소스(소스500g)</v>
      </c>
      <c r="Q1034" s="4">
        <f>VLOOKUP(H1034, '쿼리1'!$A:$U, 20, 0)</f>
        <v>33333</v>
      </c>
      <c r="R1034" s="2" t="s">
        <v>31</v>
      </c>
      <c r="S1034" s="2" t="s">
        <v>31</v>
      </c>
      <c r="T1034" s="2" t="s">
        <v>31</v>
      </c>
      <c r="U1034" s="2" t="s">
        <v>31</v>
      </c>
      <c r="V1034" s="3">
        <v>45590</v>
      </c>
      <c r="W1034" s="3">
        <v>45604</v>
      </c>
      <c r="X1034" s="6" t="str">
        <f>IFERROR(IF(W1034-V1034&gt;0, "+" &amp; (W1034-V1034), W1034-V1034), "X")</f>
        <v>+14</v>
      </c>
      <c r="Y1034" s="3">
        <v>45595</v>
      </c>
      <c r="Z1034" s="3">
        <v>45614</v>
      </c>
      <c r="AA1034" s="6" t="str">
        <f>IFERROR(IF(Z1034-Y1034&gt;0, "+" &amp; (Z1034-Y1034), Z1034-Y1034), "X")</f>
        <v>+19</v>
      </c>
      <c r="AB1034" s="3">
        <v>45596</v>
      </c>
      <c r="AC1034" s="3">
        <v>45614</v>
      </c>
      <c r="AD1034" s="6" t="str">
        <f t="shared" si="933"/>
        <v>+18</v>
      </c>
      <c r="AE1034" s="3">
        <v>45600</v>
      </c>
      <c r="AF1034" s="3">
        <v>45616</v>
      </c>
      <c r="AG1034" s="2" t="str">
        <f t="shared" si="934"/>
        <v>+16</v>
      </c>
      <c r="AH1034" s="3">
        <v>45616</v>
      </c>
      <c r="AI1034" s="3">
        <f t="shared" si="935"/>
        <v>45600</v>
      </c>
      <c r="AJ1034" s="3"/>
      <c r="AK1034" s="2">
        <f t="shared" si="927"/>
        <v>-16</v>
      </c>
      <c r="AL1034" s="2" t="s">
        <v>5567</v>
      </c>
      <c r="AM1034" s="2" t="str">
        <f t="shared" si="928"/>
        <v>생산완료(-16)</v>
      </c>
      <c r="AN1034" s="9">
        <f t="shared" si="929"/>
        <v>45616</v>
      </c>
      <c r="AO1034" s="9">
        <f t="shared" si="930"/>
        <v>45600</v>
      </c>
      <c r="AP1034" s="9"/>
      <c r="AQ1034" s="2">
        <f t="shared" si="906"/>
        <v>-16</v>
      </c>
      <c r="AR1034" s="12">
        <f t="shared" si="931"/>
        <v>-16</v>
      </c>
      <c r="AS1034" t="s">
        <v>5567</v>
      </c>
      <c r="AT1034" t="str">
        <f t="shared" si="932"/>
        <v>생산완료(-16)</v>
      </c>
    </row>
    <row r="1035" spans="2:46" x14ac:dyDescent="0.3">
      <c r="B1035" s="2" t="s">
        <v>5409</v>
      </c>
      <c r="C1035" s="7">
        <v>0</v>
      </c>
      <c r="D1035" s="2"/>
      <c r="E1035" s="2"/>
      <c r="F1035" s="2"/>
      <c r="G1035" s="2" t="s">
        <v>5409</v>
      </c>
      <c r="H1035" s="2" t="s">
        <v>2753</v>
      </c>
      <c r="I1035" s="2" t="str">
        <f t="shared" si="921"/>
        <v>20241021-2000158721-인쇄</v>
      </c>
      <c r="J1035" s="2" t="str">
        <f t="shared" si="922"/>
        <v>20241021-2000158721-합지</v>
      </c>
      <c r="K1035" s="2" t="str">
        <f t="shared" si="923"/>
        <v>20241021-2000158721-분단</v>
      </c>
      <c r="L1035" s="2" t="str">
        <f t="shared" si="924"/>
        <v>20241021-2000158721-제대</v>
      </c>
      <c r="M1035" s="2" t="str">
        <f>VLOOKUP(H1035, '쿼리1'!$A:$R, 17, 0)</f>
        <v>무지</v>
      </c>
      <c r="N1035" s="2" t="str">
        <f>VLOOKUP(H1035, '쿼리1'!$A:$P, 15, 0)</f>
        <v>OPP40</v>
      </c>
      <c r="O1035" s="2">
        <v>2000158721</v>
      </c>
      <c r="P1035" s="2" t="str">
        <f>VLOOKUP(H1035, '쿼리1'!$A:$R, 17, 0)</f>
        <v>무지</v>
      </c>
      <c r="Q1035" s="4">
        <f>VLOOKUP(H1035, '쿼리1'!$A:$U, 20, 0)</f>
        <v>88888</v>
      </c>
      <c r="R1035" s="2" t="s">
        <v>5397</v>
      </c>
      <c r="S1035" s="2" t="s">
        <v>5397</v>
      </c>
      <c r="T1035" s="2" t="s">
        <v>5397</v>
      </c>
      <c r="U1035" s="2" t="s">
        <v>31</v>
      </c>
      <c r="V1035" s="2" t="s">
        <v>5388</v>
      </c>
      <c r="W1035" s="2" t="s">
        <v>5388</v>
      </c>
      <c r="X1035" s="6" t="str">
        <f>IFERROR(W1035-V1035, "X")</f>
        <v>X</v>
      </c>
      <c r="Y1035" s="2" t="s">
        <v>5388</v>
      </c>
      <c r="Z1035" s="3" t="s">
        <v>5388</v>
      </c>
      <c r="AA1035" s="6" t="str">
        <f t="shared" ref="AA1035:AA1040" si="936">IFERROR(Z1035-Y1035, "X")</f>
        <v>X</v>
      </c>
      <c r="AB1035" s="3" t="s">
        <v>5388</v>
      </c>
      <c r="AC1035" s="2" t="s">
        <v>5388</v>
      </c>
      <c r="AD1035" s="6" t="str">
        <f t="shared" ref="AD1035:AD1041" si="937">IFERROR(AC1035-AB1035, "X")</f>
        <v>X</v>
      </c>
      <c r="AE1035" s="3">
        <v>45588</v>
      </c>
      <c r="AF1035" s="3">
        <v>45588</v>
      </c>
      <c r="AG1035" s="2">
        <f t="shared" si="934"/>
        <v>0</v>
      </c>
      <c r="AH1035" s="3">
        <v>45588</v>
      </c>
      <c r="AI1035" s="3">
        <f t="shared" si="935"/>
        <v>45588</v>
      </c>
      <c r="AJ1035" s="3"/>
      <c r="AK1035" s="2">
        <f t="shared" si="927"/>
        <v>0</v>
      </c>
      <c r="AL1035" s="2" t="s">
        <v>5567</v>
      </c>
      <c r="AM1035" s="2" t="str">
        <f t="shared" si="928"/>
        <v>생산완료(0)</v>
      </c>
      <c r="AN1035" s="9">
        <f t="shared" si="929"/>
        <v>45600</v>
      </c>
      <c r="AO1035" s="9">
        <f t="shared" si="930"/>
        <v>45600</v>
      </c>
      <c r="AP1035" s="9"/>
      <c r="AQ1035" s="2">
        <f t="shared" si="906"/>
        <v>0</v>
      </c>
      <c r="AR1035" s="12">
        <f t="shared" si="931"/>
        <v>0</v>
      </c>
      <c r="AS1035" t="s">
        <v>5567</v>
      </c>
      <c r="AT1035" t="str">
        <f t="shared" si="932"/>
        <v>생산완료(0)</v>
      </c>
    </row>
    <row r="1036" spans="2:46" x14ac:dyDescent="0.3">
      <c r="B1036" s="2" t="s">
        <v>5416</v>
      </c>
      <c r="C1036" s="7">
        <v>-2</v>
      </c>
      <c r="D1036" s="2"/>
      <c r="E1036" s="2"/>
      <c r="F1036" s="2"/>
      <c r="G1036" s="2" t="s">
        <v>5424</v>
      </c>
      <c r="H1036" s="2" t="s">
        <v>1139</v>
      </c>
      <c r="I1036" s="2" t="str">
        <f t="shared" si="921"/>
        <v>20241021-2000169073-인쇄</v>
      </c>
      <c r="J1036" s="2" t="str">
        <f t="shared" si="922"/>
        <v>20241021-2000169073-합지</v>
      </c>
      <c r="K1036" s="2" t="str">
        <f t="shared" si="923"/>
        <v>20241021-2000169073-분단</v>
      </c>
      <c r="L1036" s="2" t="str">
        <f t="shared" si="924"/>
        <v>20241021-2000169073-제대</v>
      </c>
      <c r="M1036" s="2" t="str">
        <f>VLOOKUP(H1036, '쿼리1'!$A:$R, 17, 0)</f>
        <v>무지(투명-고디바 케이크)</v>
      </c>
      <c r="N1036" s="2" t="str">
        <f>VLOOKUP(H1036, '쿼리1'!$A:$P, 15, 0)</f>
        <v>PET150</v>
      </c>
      <c r="O1036" s="2">
        <v>2000169073</v>
      </c>
      <c r="P1036" s="2" t="str">
        <f>VLOOKUP(H1036, '쿼리1'!$A:$R, 17, 0)</f>
        <v>무지(투명-고디바 케이크)</v>
      </c>
      <c r="Q1036" s="4">
        <f>VLOOKUP(H1036, '쿼리1'!$A:$U, 20, 0)</f>
        <v>7142</v>
      </c>
      <c r="R1036" s="2" t="s">
        <v>5397</v>
      </c>
      <c r="S1036" s="2" t="s">
        <v>5397</v>
      </c>
      <c r="T1036" s="2" t="s">
        <v>5397</v>
      </c>
      <c r="U1036" s="2" t="s">
        <v>31</v>
      </c>
      <c r="V1036" s="2" t="s">
        <v>5388</v>
      </c>
      <c r="W1036" s="2" t="s">
        <v>5388</v>
      </c>
      <c r="X1036" s="6" t="str">
        <f>IFERROR(W1036-V1036, "X")</f>
        <v>X</v>
      </c>
      <c r="Y1036" s="2" t="s">
        <v>5388</v>
      </c>
      <c r="Z1036" s="3" t="s">
        <v>5388</v>
      </c>
      <c r="AA1036" s="6" t="str">
        <f t="shared" si="936"/>
        <v>X</v>
      </c>
      <c r="AB1036" s="3" t="s">
        <v>5388</v>
      </c>
      <c r="AC1036" s="2" t="s">
        <v>5388</v>
      </c>
      <c r="AD1036" s="6" t="str">
        <f t="shared" si="937"/>
        <v>X</v>
      </c>
      <c r="AE1036" s="3">
        <v>45587</v>
      </c>
      <c r="AF1036" s="3">
        <v>45589</v>
      </c>
      <c r="AG1036" s="2" t="str">
        <f t="shared" si="934"/>
        <v>+2</v>
      </c>
      <c r="AH1036" s="3">
        <v>45589</v>
      </c>
      <c r="AI1036" s="3">
        <f t="shared" si="935"/>
        <v>45587</v>
      </c>
      <c r="AJ1036" s="3"/>
      <c r="AK1036" s="2">
        <f t="shared" si="927"/>
        <v>-2</v>
      </c>
      <c r="AL1036" s="2" t="s">
        <v>5567</v>
      </c>
      <c r="AM1036" s="2" t="str">
        <f t="shared" si="928"/>
        <v>생산완료(-2)</v>
      </c>
      <c r="AN1036" s="9">
        <f t="shared" si="929"/>
        <v>45589</v>
      </c>
      <c r="AO1036" s="9">
        <f t="shared" si="930"/>
        <v>45587</v>
      </c>
      <c r="AP1036" s="9"/>
      <c r="AQ1036" s="2">
        <f t="shared" si="906"/>
        <v>-2</v>
      </c>
      <c r="AR1036" s="12">
        <f t="shared" si="931"/>
        <v>-2</v>
      </c>
      <c r="AS1036" t="s">
        <v>5567</v>
      </c>
      <c r="AT1036" t="str">
        <f t="shared" si="932"/>
        <v>생산완료(-2)</v>
      </c>
    </row>
    <row r="1037" spans="2:46" x14ac:dyDescent="0.3">
      <c r="B1037" s="2" t="s">
        <v>5409</v>
      </c>
      <c r="C1037" s="7">
        <v>0</v>
      </c>
      <c r="D1037" s="2" t="s">
        <v>5415</v>
      </c>
      <c r="E1037" s="2"/>
      <c r="F1037" s="2"/>
      <c r="G1037" s="2" t="s">
        <v>5409</v>
      </c>
      <c r="H1037" s="2" t="s">
        <v>658</v>
      </c>
      <c r="I1037" s="2" t="str">
        <f t="shared" si="921"/>
        <v>20241021-2000169100-인쇄</v>
      </c>
      <c r="J1037" s="2" t="str">
        <f t="shared" si="922"/>
        <v>20241021-2000169100-합지</v>
      </c>
      <c r="K1037" s="2" t="str">
        <f t="shared" si="923"/>
        <v>20241021-2000169100-분단</v>
      </c>
      <c r="L1037" s="2" t="str">
        <f t="shared" si="924"/>
        <v>20241021-2000169100-제대</v>
      </c>
      <c r="M1037" s="2" t="str">
        <f>VLOOKUP(H1037, '쿼리1'!$A:$R, 17, 0)</f>
        <v>3도-TR)블루베리 베이글(6입)-EINSTEIN BROS BAGELS</v>
      </c>
      <c r="N1037" s="2" t="str">
        <f>VLOOKUP(H1037, '쿼리1'!$A:$P, 15, 0)</f>
        <v>PP튜브(투명)40</v>
      </c>
      <c r="O1037" s="2">
        <v>2000169100</v>
      </c>
      <c r="P1037" s="2" t="str">
        <f>VLOOKUP(H1037, '쿼리1'!$A:$R, 17, 0)</f>
        <v>3도-TR)블루베리 베이글(6입)-EINSTEIN BROS BAGELS</v>
      </c>
      <c r="Q1037" s="4">
        <f>VLOOKUP(H1037, '쿼리1'!$A:$U, 20, 0)</f>
        <v>24418</v>
      </c>
      <c r="R1037" s="2" t="s">
        <v>31</v>
      </c>
      <c r="S1037" s="2" t="s">
        <v>5397</v>
      </c>
      <c r="T1037" s="2" t="s">
        <v>5397</v>
      </c>
      <c r="U1037" s="2" t="s">
        <v>31</v>
      </c>
      <c r="V1037" s="3">
        <v>45590</v>
      </c>
      <c r="W1037" s="3">
        <v>45587</v>
      </c>
      <c r="X1037" s="6">
        <f t="shared" ref="X1037:X1038" si="938">IFERROR(IF(W1037-V1037&gt;0, "+" &amp; (W1037-V1037), W1037-V1037), "X")</f>
        <v>-3</v>
      </c>
      <c r="Y1037" s="2" t="s">
        <v>5388</v>
      </c>
      <c r="Z1037" s="3" t="s">
        <v>5388</v>
      </c>
      <c r="AA1037" s="6" t="str">
        <f t="shared" si="936"/>
        <v>X</v>
      </c>
      <c r="AB1037" s="3" t="s">
        <v>5388</v>
      </c>
      <c r="AC1037" s="2" t="s">
        <v>5388</v>
      </c>
      <c r="AD1037" s="6" t="str">
        <f t="shared" si="937"/>
        <v>X</v>
      </c>
      <c r="AE1037" s="3">
        <v>45594</v>
      </c>
      <c r="AF1037" s="3">
        <v>45594</v>
      </c>
      <c r="AG1037" s="2">
        <f t="shared" si="934"/>
        <v>0</v>
      </c>
      <c r="AH1037" s="3">
        <v>45594</v>
      </c>
      <c r="AI1037" s="3">
        <f t="shared" si="935"/>
        <v>45594</v>
      </c>
      <c r="AJ1037" s="3"/>
      <c r="AK1037" s="2">
        <f t="shared" si="927"/>
        <v>0</v>
      </c>
      <c r="AL1037" s="2" t="s">
        <v>5567</v>
      </c>
      <c r="AM1037" s="2" t="str">
        <f t="shared" si="928"/>
        <v>생산완료(0)</v>
      </c>
      <c r="AN1037" s="9">
        <f t="shared" si="929"/>
        <v>45646</v>
      </c>
      <c r="AO1037" s="9">
        <f t="shared" si="930"/>
        <v>45653</v>
      </c>
      <c r="AP1037" s="9"/>
      <c r="AQ1037" s="2">
        <f t="shared" si="906"/>
        <v>7</v>
      </c>
      <c r="AR1037" s="12" t="str">
        <f t="shared" si="931"/>
        <v>+7</v>
      </c>
      <c r="AS1037" t="s">
        <v>5567</v>
      </c>
      <c r="AT1037" t="str">
        <f t="shared" si="932"/>
        <v>생산완료(+7)</v>
      </c>
    </row>
    <row r="1038" spans="2:46" x14ac:dyDescent="0.3">
      <c r="B1038" s="2" t="s">
        <v>5409</v>
      </c>
      <c r="C1038" s="7">
        <v>0</v>
      </c>
      <c r="D1038" s="2" t="s">
        <v>5415</v>
      </c>
      <c r="E1038" s="2"/>
      <c r="F1038" s="2"/>
      <c r="G1038" s="2" t="s">
        <v>5409</v>
      </c>
      <c r="H1038" s="2" t="s">
        <v>2760</v>
      </c>
      <c r="I1038" s="2" t="str">
        <f t="shared" si="921"/>
        <v>20241021-2000169104-인쇄</v>
      </c>
      <c r="J1038" s="2" t="str">
        <f t="shared" si="922"/>
        <v>20241021-2000169104-합지</v>
      </c>
      <c r="K1038" s="2" t="str">
        <f t="shared" si="923"/>
        <v>20241021-2000169104-분단</v>
      </c>
      <c r="L1038" s="2" t="str">
        <f t="shared" si="924"/>
        <v>20241021-2000169104-제대</v>
      </c>
      <c r="M1038" s="2" t="str">
        <f>VLOOKUP(H1038, '쿼리1'!$A:$R, 17, 0)</f>
        <v>3도-TR)어니언 베이글(6입)-EINSTEIN BROS BAGELS</v>
      </c>
      <c r="N1038" s="2" t="str">
        <f>VLOOKUP(H1038, '쿼리1'!$A:$P, 15, 0)</f>
        <v>PP튜브(투명)40</v>
      </c>
      <c r="O1038" s="2">
        <v>2000169104</v>
      </c>
      <c r="P1038" s="2" t="str">
        <f>VLOOKUP(H1038, '쿼리1'!$A:$R, 17, 0)</f>
        <v>3도-TR)어니언 베이글(6입)-EINSTEIN BROS BAGELS</v>
      </c>
      <c r="Q1038" s="4">
        <f>VLOOKUP(H1038, '쿼리1'!$A:$U, 20, 0)</f>
        <v>24418</v>
      </c>
      <c r="R1038" s="2" t="s">
        <v>31</v>
      </c>
      <c r="S1038" s="2" t="s">
        <v>5397</v>
      </c>
      <c r="T1038" s="2" t="s">
        <v>5397</v>
      </c>
      <c r="U1038" s="2" t="s">
        <v>31</v>
      </c>
      <c r="V1038" s="3">
        <v>45590</v>
      </c>
      <c r="W1038" s="3">
        <v>45587</v>
      </c>
      <c r="X1038" s="6">
        <f t="shared" si="938"/>
        <v>-3</v>
      </c>
      <c r="Y1038" s="2" t="s">
        <v>5388</v>
      </c>
      <c r="Z1038" s="3" t="s">
        <v>5388</v>
      </c>
      <c r="AA1038" s="6" t="str">
        <f t="shared" si="936"/>
        <v>X</v>
      </c>
      <c r="AB1038" s="3" t="s">
        <v>5388</v>
      </c>
      <c r="AC1038" s="2" t="s">
        <v>5388</v>
      </c>
      <c r="AD1038" s="6" t="str">
        <f t="shared" si="937"/>
        <v>X</v>
      </c>
      <c r="AE1038" s="3">
        <v>45594</v>
      </c>
      <c r="AF1038" s="3">
        <v>45594</v>
      </c>
      <c r="AG1038" s="2">
        <f t="shared" si="934"/>
        <v>0</v>
      </c>
      <c r="AH1038" s="3">
        <v>45594</v>
      </c>
      <c r="AI1038" s="3">
        <f t="shared" si="935"/>
        <v>45594</v>
      </c>
      <c r="AJ1038" s="3"/>
      <c r="AK1038" s="2">
        <f t="shared" si="927"/>
        <v>0</v>
      </c>
      <c r="AL1038" s="2" t="s">
        <v>5567</v>
      </c>
      <c r="AM1038" s="2" t="str">
        <f t="shared" si="928"/>
        <v>생산완료(0)</v>
      </c>
      <c r="AN1038" s="9">
        <f t="shared" si="929"/>
        <v>45604</v>
      </c>
      <c r="AO1038" s="9">
        <f t="shared" si="930"/>
        <v>45651</v>
      </c>
      <c r="AP1038" s="9"/>
      <c r="AQ1038" s="2">
        <f t="shared" si="906"/>
        <v>47</v>
      </c>
      <c r="AR1038" s="12" t="str">
        <f t="shared" si="931"/>
        <v>+47</v>
      </c>
      <c r="AS1038" t="s">
        <v>5567</v>
      </c>
      <c r="AT1038" t="str">
        <f t="shared" si="932"/>
        <v>생산완료(+47)</v>
      </c>
    </row>
    <row r="1039" spans="2:46" x14ac:dyDescent="0.3">
      <c r="B1039" s="2" t="s">
        <v>5409</v>
      </c>
      <c r="C1039" s="7">
        <v>0</v>
      </c>
      <c r="D1039" s="2"/>
      <c r="E1039" s="2"/>
      <c r="F1039" s="2"/>
      <c r="G1039" s="2" t="s">
        <v>5409</v>
      </c>
      <c r="H1039" s="2" t="s">
        <v>659</v>
      </c>
      <c r="I1039" s="2" t="str">
        <f t="shared" si="921"/>
        <v>20241021-2000169239-인쇄</v>
      </c>
      <c r="J1039" s="2" t="str">
        <f t="shared" si="922"/>
        <v>20241021-2000169239-합지</v>
      </c>
      <c r="K1039" s="2" t="str">
        <f t="shared" si="923"/>
        <v>20241021-2000169239-분단</v>
      </c>
      <c r="L1039" s="2" t="str">
        <f t="shared" si="924"/>
        <v>20241021-2000169239-제대</v>
      </c>
      <c r="M1039" s="2" t="str">
        <f>VLOOKUP(H1039, '쿼리1'!$A:$R, 17, 0)</f>
        <v>무지(오크레페전용250)-양날</v>
      </c>
      <c r="N1039" s="2" t="str">
        <f>VLOOKUP(H1039, '쿼리1'!$A:$P, 15, 0)</f>
        <v>PE튜브(투명)50</v>
      </c>
      <c r="O1039" s="2">
        <v>2000169239</v>
      </c>
      <c r="P1039" s="2" t="str">
        <f>VLOOKUP(H1039, '쿼리1'!$A:$R, 17, 0)</f>
        <v>무지(오크레페전용250)-양날</v>
      </c>
      <c r="Q1039" s="4">
        <f>VLOOKUP(H1039, '쿼리1'!$A:$U, 20, 0)</f>
        <v>10000</v>
      </c>
      <c r="R1039" s="2" t="s">
        <v>5397</v>
      </c>
      <c r="S1039" s="2" t="s">
        <v>5397</v>
      </c>
      <c r="T1039" s="2" t="s">
        <v>5397</v>
      </c>
      <c r="U1039" s="2" t="s">
        <v>31</v>
      </c>
      <c r="V1039" s="2" t="s">
        <v>5388</v>
      </c>
      <c r="W1039" s="2" t="s">
        <v>5388</v>
      </c>
      <c r="X1039" s="6" t="str">
        <f>IFERROR(W1039-V1039, "X")</f>
        <v>X</v>
      </c>
      <c r="Y1039" s="2" t="s">
        <v>5388</v>
      </c>
      <c r="Z1039" s="3" t="s">
        <v>5388</v>
      </c>
      <c r="AA1039" s="6" t="str">
        <f t="shared" si="936"/>
        <v>X</v>
      </c>
      <c r="AB1039" s="3" t="s">
        <v>5388</v>
      </c>
      <c r="AC1039" s="2" t="s">
        <v>5388</v>
      </c>
      <c r="AD1039" s="6" t="str">
        <f t="shared" si="937"/>
        <v>X</v>
      </c>
      <c r="AE1039" s="3">
        <v>45588</v>
      </c>
      <c r="AF1039" s="3">
        <v>45588</v>
      </c>
      <c r="AG1039" s="2">
        <f t="shared" si="934"/>
        <v>0</v>
      </c>
      <c r="AH1039" s="3">
        <v>45588</v>
      </c>
      <c r="AI1039" s="3">
        <f t="shared" si="935"/>
        <v>45588</v>
      </c>
      <c r="AJ1039" s="3"/>
      <c r="AK1039" s="2">
        <f t="shared" si="927"/>
        <v>0</v>
      </c>
      <c r="AL1039" s="2" t="s">
        <v>5567</v>
      </c>
      <c r="AM1039" s="2" t="str">
        <f t="shared" si="928"/>
        <v>생산완료(0)</v>
      </c>
      <c r="AN1039" s="9">
        <f t="shared" si="929"/>
        <v>45588</v>
      </c>
      <c r="AO1039" s="9">
        <f t="shared" si="930"/>
        <v>45588</v>
      </c>
      <c r="AP1039" s="9"/>
      <c r="AQ1039" s="2">
        <f t="shared" si="906"/>
        <v>0</v>
      </c>
      <c r="AR1039" s="12">
        <f t="shared" si="931"/>
        <v>0</v>
      </c>
      <c r="AS1039" t="s">
        <v>5567</v>
      </c>
      <c r="AT1039" t="str">
        <f t="shared" si="932"/>
        <v>생산완료(0)</v>
      </c>
    </row>
    <row r="1040" spans="2:46" x14ac:dyDescent="0.3">
      <c r="B1040" s="2" t="s">
        <v>5652</v>
      </c>
      <c r="C1040" s="8">
        <v>-28</v>
      </c>
      <c r="D1040" s="2"/>
      <c r="E1040" s="2"/>
      <c r="F1040" s="2"/>
      <c r="G1040" s="2"/>
      <c r="H1040" s="2" t="s">
        <v>1291</v>
      </c>
      <c r="I1040" s="2" t="str">
        <f t="shared" si="921"/>
        <v>20241021-3000167866-인쇄</v>
      </c>
      <c r="J1040" s="2" t="str">
        <f t="shared" si="922"/>
        <v>20241021-3000167866-합지</v>
      </c>
      <c r="K1040" s="2" t="str">
        <f t="shared" si="923"/>
        <v>20241021-3000167866-분단</v>
      </c>
      <c r="L1040" s="2" t="str">
        <f t="shared" si="924"/>
        <v>20241021-3000167866-제대</v>
      </c>
      <c r="M1040" s="2" t="str">
        <f>VLOOKUP(H1040, '쿼리1'!$A:$R, 17, 0)</f>
        <v>무지</v>
      </c>
      <c r="N1040" s="2" t="str">
        <f>VLOOKUP(H1040, '쿼리1'!$A:$P, 15, 0)</f>
        <v>PE튜브(청색)40</v>
      </c>
      <c r="O1040" s="2">
        <v>3000167866</v>
      </c>
      <c r="P1040" s="2" t="str">
        <f>VLOOKUP(H1040, '쿼리1'!$A:$R, 17, 0)</f>
        <v>무지</v>
      </c>
      <c r="Q1040" s="4">
        <f>VLOOKUP(H1040, '쿼리1'!$A:$U, 20, 0)</f>
        <v>10000</v>
      </c>
      <c r="R1040" s="2" t="s">
        <v>5397</v>
      </c>
      <c r="S1040" s="2" t="s">
        <v>5397</v>
      </c>
      <c r="T1040" s="2" t="s">
        <v>5397</v>
      </c>
      <c r="U1040" s="2" t="s">
        <v>5397</v>
      </c>
      <c r="V1040" s="2" t="s">
        <v>5388</v>
      </c>
      <c r="W1040" s="2" t="s">
        <v>5388</v>
      </c>
      <c r="X1040" s="6" t="str">
        <f>IFERROR(W1040-V1040, "X")</f>
        <v>X</v>
      </c>
      <c r="Y1040" s="2" t="s">
        <v>5388</v>
      </c>
      <c r="Z1040" s="2" t="s">
        <v>5388</v>
      </c>
      <c r="AA1040" s="6" t="str">
        <f t="shared" si="936"/>
        <v>X</v>
      </c>
      <c r="AB1040" s="2" t="s">
        <v>5388</v>
      </c>
      <c r="AC1040" s="2" t="s">
        <v>5388</v>
      </c>
      <c r="AD1040" s="6" t="str">
        <f t="shared" si="937"/>
        <v>X</v>
      </c>
      <c r="AE1040" s="2" t="s">
        <v>5388</v>
      </c>
      <c r="AF1040" s="2" t="s">
        <v>5388</v>
      </c>
      <c r="AG1040" s="2" t="str">
        <f>IFERROR(AF1040-AE1040, "X")</f>
        <v>X</v>
      </c>
      <c r="AH1040" s="2" t="s">
        <v>5388</v>
      </c>
      <c r="AI1040" s="3">
        <v>45628</v>
      </c>
      <c r="AJ1040" s="3">
        <f ca="1">TODAY()</f>
        <v>45656</v>
      </c>
      <c r="AK1040" s="2">
        <f t="shared" si="927"/>
        <v>-28</v>
      </c>
      <c r="AL1040" s="2" t="str">
        <f>IF(C1040&lt;0, "진행중", "지연")</f>
        <v>진행중</v>
      </c>
      <c r="AM1040" s="2" t="str">
        <f t="shared" si="928"/>
        <v>진행중(-28)</v>
      </c>
      <c r="AN1040" s="9">
        <f t="shared" si="929"/>
        <v>0</v>
      </c>
      <c r="AO1040" s="9">
        <f t="shared" si="930"/>
        <v>45628</v>
      </c>
      <c r="AP1040" s="9">
        <f ca="1">TODAY()</f>
        <v>45656</v>
      </c>
      <c r="AQ1040" s="6">
        <f ca="1">AO1040-AP1040</f>
        <v>-28</v>
      </c>
      <c r="AR1040" s="12">
        <f t="shared" ca="1" si="931"/>
        <v>-28</v>
      </c>
      <c r="AS1040" t="str">
        <f ca="1">IF(AQ1040&lt;0, "진행중", "지연")</f>
        <v>진행중</v>
      </c>
      <c r="AT1040" t="str">
        <f t="shared" ca="1" si="932"/>
        <v>진행중(-28)</v>
      </c>
    </row>
    <row r="1041" spans="2:46" x14ac:dyDescent="0.3">
      <c r="B1041" s="2" t="s">
        <v>5407</v>
      </c>
      <c r="C1041" s="7">
        <v>-6</v>
      </c>
      <c r="D1041" s="2"/>
      <c r="E1041" s="2" t="s">
        <v>5415</v>
      </c>
      <c r="F1041" s="2"/>
      <c r="G1041" s="2" t="s">
        <v>5432</v>
      </c>
      <c r="H1041" s="2" t="s">
        <v>1874</v>
      </c>
      <c r="I1041" s="2" t="str">
        <f t="shared" si="921"/>
        <v>20241021-900021-인쇄</v>
      </c>
      <c r="J1041" s="2" t="str">
        <f t="shared" si="922"/>
        <v>20241021-900021-합지</v>
      </c>
      <c r="K1041" s="2" t="str">
        <f t="shared" si="923"/>
        <v>20241021-900021-분단</v>
      </c>
      <c r="L1041" s="2" t="str">
        <f t="shared" si="924"/>
        <v>20241021-900021-제대</v>
      </c>
      <c r="M1041" s="2" t="str">
        <f>VLOOKUP(H1041, '쿼리1'!$A:$R, 17, 0)</f>
        <v>무지</v>
      </c>
      <c r="N1041" s="2" t="str">
        <f>VLOOKUP(H1041, '쿼리1'!$A:$P, 15, 0)</f>
        <v>나이론70</v>
      </c>
      <c r="O1041" s="2">
        <v>900021</v>
      </c>
      <c r="P1041" s="2" t="str">
        <f>VLOOKUP(H1041, '쿼리1'!$A:$R, 17, 0)</f>
        <v>무지</v>
      </c>
      <c r="Q1041" s="4">
        <f>VLOOKUP(H1041, '쿼리1'!$A:$U, 20, 0)</f>
        <v>53333</v>
      </c>
      <c r="R1041" s="2" t="s">
        <v>5397</v>
      </c>
      <c r="S1041" s="2" t="s">
        <v>31</v>
      </c>
      <c r="T1041" s="2" t="s">
        <v>5397</v>
      </c>
      <c r="U1041" s="2" t="s">
        <v>31</v>
      </c>
      <c r="V1041" s="2" t="s">
        <v>5388</v>
      </c>
      <c r="W1041" s="3" t="s">
        <v>5388</v>
      </c>
      <c r="X1041" s="6" t="str">
        <f>IFERROR(W1041-V1041, "X")</f>
        <v>X</v>
      </c>
      <c r="Y1041" s="3">
        <v>45600</v>
      </c>
      <c r="Z1041" s="3">
        <v>45597</v>
      </c>
      <c r="AA1041" s="6">
        <f t="shared" ref="AA1041:AA1048" si="939">IFERROR(IF(Z1041-Y1041&gt;0, "+" &amp; (Z1041-Y1041), Z1041-Y1041), "X")</f>
        <v>-3</v>
      </c>
      <c r="AB1041" s="3" t="s">
        <v>5388</v>
      </c>
      <c r="AC1041" s="2" t="s">
        <v>5388</v>
      </c>
      <c r="AD1041" s="6" t="str">
        <f t="shared" si="937"/>
        <v>X</v>
      </c>
      <c r="AE1041" s="3">
        <v>45604</v>
      </c>
      <c r="AF1041" s="3">
        <v>45610</v>
      </c>
      <c r="AG1041" s="2" t="str">
        <f t="shared" ref="AG1041:AG1052" si="940">IFERROR(IF(AF1041-AE1041&gt;0, "+" &amp; (AF1041-AE1041), AF1041-AE1041), "X")</f>
        <v>+6</v>
      </c>
      <c r="AH1041" s="3">
        <v>45610</v>
      </c>
      <c r="AI1041" s="3">
        <f t="shared" ref="AI1041:AI1052" si="941">AE1041</f>
        <v>45604</v>
      </c>
      <c r="AJ1041" s="3"/>
      <c r="AK1041" s="2">
        <f t="shared" si="927"/>
        <v>-6</v>
      </c>
      <c r="AL1041" s="2" t="s">
        <v>5567</v>
      </c>
      <c r="AM1041" s="2" t="str">
        <f t="shared" si="928"/>
        <v>생산완료(-6)</v>
      </c>
      <c r="AN1041" s="9">
        <f t="shared" si="929"/>
        <v>45610</v>
      </c>
      <c r="AO1041" s="9">
        <f t="shared" si="930"/>
        <v>45604</v>
      </c>
      <c r="AP1041" s="9"/>
      <c r="AQ1041" s="2">
        <f t="shared" ref="AQ1041:AQ1071" si="942">AO1041-AN1041</f>
        <v>-6</v>
      </c>
      <c r="AR1041" s="12">
        <f t="shared" si="931"/>
        <v>-6</v>
      </c>
      <c r="AS1041" t="s">
        <v>5567</v>
      </c>
      <c r="AT1041" t="str">
        <f t="shared" si="932"/>
        <v>생산완료(-6)</v>
      </c>
    </row>
    <row r="1042" spans="2:46" x14ac:dyDescent="0.3">
      <c r="B1042" s="2" t="s">
        <v>5409</v>
      </c>
      <c r="C1042" s="7">
        <v>0</v>
      </c>
      <c r="D1042" s="2"/>
      <c r="E1042" s="2" t="s">
        <v>5405</v>
      </c>
      <c r="F1042" s="2" t="s">
        <v>5416</v>
      </c>
      <c r="G1042" s="2" t="s">
        <v>5409</v>
      </c>
      <c r="H1042" s="2" t="s">
        <v>4760</v>
      </c>
      <c r="I1042" s="2" t="str">
        <f t="shared" si="921"/>
        <v>20241021-903003-인쇄</v>
      </c>
      <c r="J1042" s="2" t="str">
        <f t="shared" si="922"/>
        <v>20241021-903003-합지</v>
      </c>
      <c r="K1042" s="2" t="str">
        <f t="shared" si="923"/>
        <v>20241021-903003-분단</v>
      </c>
      <c r="L1042" s="2" t="str">
        <f t="shared" si="924"/>
        <v>20241021-903003-제대</v>
      </c>
      <c r="M1042" s="2" t="str">
        <f>VLOOKUP(H1042, '쿼리1'!$A:$R, 17, 0)</f>
        <v>무지</v>
      </c>
      <c r="N1042" s="2" t="str">
        <f>VLOOKUP(H1042, '쿼리1'!$A:$P, 15, 0)</f>
        <v>진지스120=무지</v>
      </c>
      <c r="O1042" s="2">
        <v>903003</v>
      </c>
      <c r="P1042" s="2" t="str">
        <f>VLOOKUP(H1042, '쿼리1'!$A:$R, 17, 0)</f>
        <v>무지</v>
      </c>
      <c r="Q1042" s="4">
        <f>VLOOKUP(H1042, '쿼리1'!$A:$U, 20, 0)</f>
        <v>133333</v>
      </c>
      <c r="R1042" s="2" t="s">
        <v>5397</v>
      </c>
      <c r="S1042" s="2" t="s">
        <v>31</v>
      </c>
      <c r="T1042" s="2" t="s">
        <v>31</v>
      </c>
      <c r="U1042" s="2" t="s">
        <v>31</v>
      </c>
      <c r="V1042" s="2" t="s">
        <v>5388</v>
      </c>
      <c r="W1042" s="3" t="s">
        <v>5388</v>
      </c>
      <c r="X1042" s="6" t="str">
        <f>IFERROR(W1042-V1042, "X")</f>
        <v>X</v>
      </c>
      <c r="Y1042" s="3">
        <v>45594</v>
      </c>
      <c r="Z1042" s="3">
        <v>45593</v>
      </c>
      <c r="AA1042" s="6">
        <f t="shared" si="939"/>
        <v>-1</v>
      </c>
      <c r="AB1042" s="3">
        <v>45595</v>
      </c>
      <c r="AC1042" s="3">
        <v>45593</v>
      </c>
      <c r="AD1042" s="6">
        <f t="shared" ref="AD1042:AD1044" si="943">IFERROR(IF(AC1042-AB1042&gt;0, "+" &amp; (AC1042-AB1042), AC1042-AB1042), "X")</f>
        <v>-2</v>
      </c>
      <c r="AE1042" s="3">
        <v>45601</v>
      </c>
      <c r="AF1042" s="3">
        <v>45601</v>
      </c>
      <c r="AG1042" s="2">
        <f t="shared" si="940"/>
        <v>0</v>
      </c>
      <c r="AH1042" s="3">
        <v>45601</v>
      </c>
      <c r="AI1042" s="3">
        <f t="shared" si="941"/>
        <v>45601</v>
      </c>
      <c r="AJ1042" s="3"/>
      <c r="AK1042" s="2">
        <f t="shared" si="927"/>
        <v>0</v>
      </c>
      <c r="AL1042" s="2" t="s">
        <v>5567</v>
      </c>
      <c r="AM1042" s="2" t="str">
        <f t="shared" si="928"/>
        <v>생산완료(0)</v>
      </c>
      <c r="AN1042" s="9">
        <f t="shared" si="929"/>
        <v>45645</v>
      </c>
      <c r="AO1042" s="9">
        <f t="shared" si="930"/>
        <v>45645</v>
      </c>
      <c r="AP1042" s="9"/>
      <c r="AQ1042" s="2">
        <f t="shared" si="942"/>
        <v>0</v>
      </c>
      <c r="AR1042" s="12">
        <f t="shared" si="931"/>
        <v>0</v>
      </c>
      <c r="AS1042" t="s">
        <v>5567</v>
      </c>
      <c r="AT1042" t="str">
        <f t="shared" si="932"/>
        <v>생산완료(0)</v>
      </c>
    </row>
    <row r="1043" spans="2:46" x14ac:dyDescent="0.3">
      <c r="B1043" s="2" t="s">
        <v>5436</v>
      </c>
      <c r="C1043" s="7">
        <v>-7</v>
      </c>
      <c r="D1043" s="2"/>
      <c r="E1043" s="2" t="s">
        <v>5406</v>
      </c>
      <c r="F1043" s="2" t="s">
        <v>5415</v>
      </c>
      <c r="G1043" s="2" t="s">
        <v>5430</v>
      </c>
      <c r="H1043" s="2" t="s">
        <v>3141</v>
      </c>
      <c r="I1043" s="2" t="str">
        <f t="shared" si="921"/>
        <v>20241022-1000139378-인쇄</v>
      </c>
      <c r="J1043" s="2" t="str">
        <f t="shared" si="922"/>
        <v>20241022-1000139378-합지</v>
      </c>
      <c r="K1043" s="2" t="str">
        <f t="shared" si="923"/>
        <v>20241022-1000139378-분단</v>
      </c>
      <c r="L1043" s="2" t="str">
        <f t="shared" si="924"/>
        <v>20241022-1000139378-제대</v>
      </c>
      <c r="M1043" s="2" t="str">
        <f>VLOOKUP(H1043, '쿼리1'!$A:$R, 17, 0)</f>
        <v>무지</v>
      </c>
      <c r="N1043" s="2" t="str">
        <f>VLOOKUP(H1043, '쿼리1'!$A:$P, 15, 0)</f>
        <v>패트140</v>
      </c>
      <c r="O1043" s="2">
        <v>1000139378</v>
      </c>
      <c r="P1043" s="2" t="str">
        <f>VLOOKUP(H1043, '쿼리1'!$A:$R, 17, 0)</f>
        <v>무지</v>
      </c>
      <c r="Q1043" s="4">
        <f>VLOOKUP(H1043, '쿼리1'!$A:$U, 20, 0)</f>
        <v>50000</v>
      </c>
      <c r="R1043" s="2" t="s">
        <v>5397</v>
      </c>
      <c r="S1043" s="2" t="s">
        <v>31</v>
      </c>
      <c r="T1043" s="2" t="s">
        <v>31</v>
      </c>
      <c r="U1043" s="2" t="s">
        <v>31</v>
      </c>
      <c r="V1043" s="2" t="s">
        <v>5388</v>
      </c>
      <c r="W1043" s="3" t="s">
        <v>5388</v>
      </c>
      <c r="X1043" s="6" t="str">
        <f>IFERROR(W1043-V1043, "X")</f>
        <v>X</v>
      </c>
      <c r="Y1043" s="3">
        <v>45595</v>
      </c>
      <c r="Z1043" s="3">
        <v>45590</v>
      </c>
      <c r="AA1043" s="6">
        <f t="shared" si="939"/>
        <v>-5</v>
      </c>
      <c r="AB1043" s="3">
        <v>45596</v>
      </c>
      <c r="AC1043" s="3">
        <v>45593</v>
      </c>
      <c r="AD1043" s="6">
        <f t="shared" si="943"/>
        <v>-3</v>
      </c>
      <c r="AE1043" s="3">
        <v>45600</v>
      </c>
      <c r="AF1043" s="3">
        <v>45607</v>
      </c>
      <c r="AG1043" s="2" t="str">
        <f t="shared" si="940"/>
        <v>+7</v>
      </c>
      <c r="AH1043" s="3">
        <v>45607</v>
      </c>
      <c r="AI1043" s="3">
        <f t="shared" si="941"/>
        <v>45600</v>
      </c>
      <c r="AJ1043" s="3"/>
      <c r="AK1043" s="2">
        <f t="shared" si="927"/>
        <v>-7</v>
      </c>
      <c r="AL1043" s="2" t="s">
        <v>5567</v>
      </c>
      <c r="AM1043" s="2" t="str">
        <f t="shared" si="928"/>
        <v>생산완료(-7)</v>
      </c>
      <c r="AN1043" s="9">
        <f t="shared" si="929"/>
        <v>45650</v>
      </c>
      <c r="AO1043" s="9">
        <f t="shared" si="930"/>
        <v>45652</v>
      </c>
      <c r="AP1043" s="9"/>
      <c r="AQ1043" s="2">
        <f t="shared" si="942"/>
        <v>2</v>
      </c>
      <c r="AR1043" s="12" t="str">
        <f t="shared" si="931"/>
        <v>+2</v>
      </c>
      <c r="AS1043" t="s">
        <v>5567</v>
      </c>
      <c r="AT1043" t="str">
        <f t="shared" si="932"/>
        <v>생산완료(+2)</v>
      </c>
    </row>
    <row r="1044" spans="2:46" x14ac:dyDescent="0.3">
      <c r="B1044" s="2" t="s">
        <v>5418</v>
      </c>
      <c r="C1044" s="7">
        <v>-4</v>
      </c>
      <c r="D1044" s="2" t="s">
        <v>5451</v>
      </c>
      <c r="E1044" s="2" t="s">
        <v>5424</v>
      </c>
      <c r="F1044" s="2" t="s">
        <v>5412</v>
      </c>
      <c r="G1044" s="2" t="s">
        <v>5451</v>
      </c>
      <c r="H1044" s="2" t="s">
        <v>3262</v>
      </c>
      <c r="I1044" s="2" t="str">
        <f t="shared" si="921"/>
        <v>20241022-1000139380-인쇄</v>
      </c>
      <c r="J1044" s="2" t="str">
        <f t="shared" si="922"/>
        <v>20241022-1000139380-합지</v>
      </c>
      <c r="K1044" s="2" t="str">
        <f t="shared" si="923"/>
        <v>20241022-1000139380-분단</v>
      </c>
      <c r="L1044" s="2" t="str">
        <f t="shared" si="924"/>
        <v>20241022-1000139380-제대</v>
      </c>
      <c r="M1044" s="2" t="str">
        <f>VLOOKUP(H1044, '쿼리1'!$A:$R, 17, 0)</f>
        <v>1도-역전우동0410</v>
      </c>
      <c r="N1044" s="2" t="str">
        <f>VLOOKUP(H1044, '쿼리1'!$A:$P, 15, 0)</f>
        <v>패트140</v>
      </c>
      <c r="O1044" s="2">
        <v>1000139380</v>
      </c>
      <c r="P1044" s="2" t="str">
        <f>VLOOKUP(H1044, '쿼리1'!$A:$R, 17, 0)</f>
        <v>1도-역전우동0410</v>
      </c>
      <c r="Q1044" s="4">
        <f>VLOOKUP(H1044, '쿼리1'!$A:$U, 20, 0)</f>
        <v>85714</v>
      </c>
      <c r="R1044" s="2" t="s">
        <v>31</v>
      </c>
      <c r="S1044" s="2" t="s">
        <v>31</v>
      </c>
      <c r="T1044" s="2" t="s">
        <v>31</v>
      </c>
      <c r="U1044" s="2" t="s">
        <v>31</v>
      </c>
      <c r="V1044" s="3">
        <v>45590</v>
      </c>
      <c r="W1044" s="3">
        <v>45594</v>
      </c>
      <c r="X1044" s="6" t="str">
        <f t="shared" ref="X1044:X1051" si="944">IFERROR(IF(W1044-V1044&gt;0, "+" &amp; (W1044-V1044), W1044-V1044), "X")</f>
        <v>+4</v>
      </c>
      <c r="Y1044" s="3">
        <v>45595</v>
      </c>
      <c r="Z1044" s="3">
        <v>45597</v>
      </c>
      <c r="AA1044" s="6" t="str">
        <f t="shared" si="939"/>
        <v>+2</v>
      </c>
      <c r="AB1044" s="3">
        <v>45596</v>
      </c>
      <c r="AC1044" s="3">
        <v>45597</v>
      </c>
      <c r="AD1044" s="6" t="str">
        <f t="shared" si="943"/>
        <v>+1</v>
      </c>
      <c r="AE1044" s="3">
        <v>45600</v>
      </c>
      <c r="AF1044" s="3">
        <v>45604</v>
      </c>
      <c r="AG1044" s="2" t="str">
        <f t="shared" si="940"/>
        <v>+4</v>
      </c>
      <c r="AH1044" s="3">
        <v>45604</v>
      </c>
      <c r="AI1044" s="3">
        <f t="shared" si="941"/>
        <v>45600</v>
      </c>
      <c r="AJ1044" s="3"/>
      <c r="AK1044" s="2">
        <f t="shared" si="927"/>
        <v>-4</v>
      </c>
      <c r="AL1044" s="2" t="s">
        <v>5567</v>
      </c>
      <c r="AM1044" s="2" t="str">
        <f t="shared" si="928"/>
        <v>생산완료(-4)</v>
      </c>
      <c r="AN1044" s="9">
        <f t="shared" si="929"/>
        <v>45639</v>
      </c>
      <c r="AO1044" s="9">
        <f t="shared" si="930"/>
        <v>45637</v>
      </c>
      <c r="AP1044" s="9"/>
      <c r="AQ1044" s="2">
        <f t="shared" si="942"/>
        <v>-2</v>
      </c>
      <c r="AR1044" s="12">
        <f t="shared" si="931"/>
        <v>-2</v>
      </c>
      <c r="AS1044" t="s">
        <v>5567</v>
      </c>
      <c r="AT1044" t="str">
        <f t="shared" si="932"/>
        <v>생산완료(-2)</v>
      </c>
    </row>
    <row r="1045" spans="2:46" x14ac:dyDescent="0.3">
      <c r="B1045" s="2" t="s">
        <v>5418</v>
      </c>
      <c r="C1045" s="7">
        <v>-4</v>
      </c>
      <c r="D1045" s="2" t="s">
        <v>5424</v>
      </c>
      <c r="E1045" s="2" t="s">
        <v>5451</v>
      </c>
      <c r="F1045" s="2"/>
      <c r="G1045" s="2" t="s">
        <v>5451</v>
      </c>
      <c r="H1045" s="2" t="s">
        <v>2940</v>
      </c>
      <c r="I1045" s="2" t="str">
        <f t="shared" si="921"/>
        <v>20241022-1000139790-인쇄</v>
      </c>
      <c r="J1045" s="2" t="str">
        <f t="shared" si="922"/>
        <v>20241022-1000139790-합지</v>
      </c>
      <c r="K1045" s="2" t="str">
        <f t="shared" si="923"/>
        <v>20241022-1000139790-분단</v>
      </c>
      <c r="L1045" s="2" t="str">
        <f t="shared" si="924"/>
        <v>20241022-1000139790-제대</v>
      </c>
      <c r="M1045" s="2" t="str">
        <f>VLOOKUP(H1045, '쿼리1'!$A:$R, 17, 0)</f>
        <v>5도-헤아림(공용봉투 소)</v>
      </c>
      <c r="N1045" s="2" t="str">
        <f>VLOOKUP(H1045, '쿼리1'!$A:$P, 15, 0)</f>
        <v>패트(유무광)100</v>
      </c>
      <c r="O1045" s="2">
        <v>1000139790</v>
      </c>
      <c r="P1045" s="2" t="str">
        <f>VLOOKUP(H1045, '쿼리1'!$A:$R, 17, 0)</f>
        <v>5도-헤아림(공용봉투 소)</v>
      </c>
      <c r="Q1045" s="4">
        <f>VLOOKUP(H1045, '쿼리1'!$A:$U, 20, 0)</f>
        <v>27272</v>
      </c>
      <c r="R1045" s="2" t="s">
        <v>31</v>
      </c>
      <c r="S1045" s="2" t="s">
        <v>31</v>
      </c>
      <c r="T1045" s="2" t="s">
        <v>5397</v>
      </c>
      <c r="U1045" s="2" t="s">
        <v>31</v>
      </c>
      <c r="V1045" s="3">
        <v>45593</v>
      </c>
      <c r="W1045" s="3">
        <v>45595</v>
      </c>
      <c r="X1045" s="6" t="str">
        <f t="shared" si="944"/>
        <v>+2</v>
      </c>
      <c r="Y1045" s="3">
        <v>45596</v>
      </c>
      <c r="Z1045" s="3">
        <v>45600</v>
      </c>
      <c r="AA1045" s="6" t="str">
        <f t="shared" si="939"/>
        <v>+4</v>
      </c>
      <c r="AB1045" s="3" t="s">
        <v>5388</v>
      </c>
      <c r="AC1045" s="2" t="s">
        <v>5388</v>
      </c>
      <c r="AD1045" s="6" t="str">
        <f>IFERROR(AC1045-AB1045, "X")</f>
        <v>X</v>
      </c>
      <c r="AE1045" s="3">
        <v>45600</v>
      </c>
      <c r="AF1045" s="3">
        <v>45604</v>
      </c>
      <c r="AG1045" s="2" t="str">
        <f t="shared" si="940"/>
        <v>+4</v>
      </c>
      <c r="AH1045" s="3">
        <v>45604</v>
      </c>
      <c r="AI1045" s="3">
        <f t="shared" si="941"/>
        <v>45600</v>
      </c>
      <c r="AJ1045" s="3"/>
      <c r="AK1045" s="2">
        <f t="shared" si="927"/>
        <v>-4</v>
      </c>
      <c r="AL1045" s="2" t="s">
        <v>5567</v>
      </c>
      <c r="AM1045" s="2" t="str">
        <f t="shared" si="928"/>
        <v>생산완료(-4)</v>
      </c>
      <c r="AN1045" s="9">
        <f t="shared" si="929"/>
        <v>45651</v>
      </c>
      <c r="AO1045" s="9">
        <f t="shared" si="930"/>
        <v>45649</v>
      </c>
      <c r="AP1045" s="9"/>
      <c r="AQ1045" s="2">
        <f t="shared" si="942"/>
        <v>-2</v>
      </c>
      <c r="AR1045" s="12">
        <f t="shared" si="931"/>
        <v>-2</v>
      </c>
      <c r="AS1045" t="s">
        <v>5567</v>
      </c>
      <c r="AT1045" t="str">
        <f t="shared" si="932"/>
        <v>생산완료(-2)</v>
      </c>
    </row>
    <row r="1046" spans="2:46" x14ac:dyDescent="0.3">
      <c r="B1046" s="2" t="s">
        <v>5576</v>
      </c>
      <c r="C1046" s="7">
        <v>-20</v>
      </c>
      <c r="D1046" s="2" t="s">
        <v>5408</v>
      </c>
      <c r="E1046" s="2" t="s">
        <v>5488</v>
      </c>
      <c r="F1046" s="2" t="s">
        <v>5408</v>
      </c>
      <c r="G1046" s="2" t="s">
        <v>5430</v>
      </c>
      <c r="H1046" s="2" t="s">
        <v>3344</v>
      </c>
      <c r="I1046" s="2" t="str">
        <f t="shared" si="921"/>
        <v>20241022-1000149524-인쇄</v>
      </c>
      <c r="J1046" s="2" t="str">
        <f t="shared" si="922"/>
        <v>20241022-1000149524-합지</v>
      </c>
      <c r="K1046" s="2" t="str">
        <f t="shared" si="923"/>
        <v>20241022-1000149524-분단</v>
      </c>
      <c r="L1046" s="2" t="str">
        <f t="shared" si="924"/>
        <v>20241022-1000149524-제대</v>
      </c>
      <c r="M1046" s="2" t="str">
        <f>VLOOKUP(H1046, '쿼리1'!$A:$R, 17, 0)</f>
        <v>3도-리치몬드 레몬케잌</v>
      </c>
      <c r="N1046" s="2" t="str">
        <f>VLOOKUP(H1046, '쿼리1'!$A:$P, 15, 0)</f>
        <v>오씨피피(무광)70</v>
      </c>
      <c r="O1046" s="2">
        <v>1000149524</v>
      </c>
      <c r="P1046" s="2" t="str">
        <f>VLOOKUP(H1046, '쿼리1'!$A:$R, 17, 0)</f>
        <v>3도-리치몬드 레몬케잌</v>
      </c>
      <c r="Q1046" s="4">
        <f>VLOOKUP(H1046, '쿼리1'!$A:$U, 20, 0)</f>
        <v>61538</v>
      </c>
      <c r="R1046" s="2" t="s">
        <v>31</v>
      </c>
      <c r="S1046" s="2" t="s">
        <v>31</v>
      </c>
      <c r="T1046" s="2" t="s">
        <v>31</v>
      </c>
      <c r="U1046" s="2" t="s">
        <v>31</v>
      </c>
      <c r="V1046" s="3">
        <v>45593</v>
      </c>
      <c r="W1046" s="3">
        <v>45596</v>
      </c>
      <c r="X1046" s="6" t="str">
        <f t="shared" si="944"/>
        <v>+3</v>
      </c>
      <c r="Y1046" s="3">
        <v>45596</v>
      </c>
      <c r="Z1046" s="3">
        <v>45621</v>
      </c>
      <c r="AA1046" s="6" t="str">
        <f t="shared" si="939"/>
        <v>+25</v>
      </c>
      <c r="AB1046" s="3">
        <v>45597</v>
      </c>
      <c r="AC1046" s="3">
        <v>45600</v>
      </c>
      <c r="AD1046" s="6" t="str">
        <f>IFERROR(IF(AC1046-AB1046&gt;0, "+" &amp; (AC1046-AB1046), AC1046-AB1046), "X")</f>
        <v>+3</v>
      </c>
      <c r="AE1046" s="3">
        <v>45601</v>
      </c>
      <c r="AF1046" s="3">
        <v>45608</v>
      </c>
      <c r="AG1046" s="2" t="str">
        <f t="shared" si="940"/>
        <v>+7</v>
      </c>
      <c r="AH1046" s="3">
        <v>45621</v>
      </c>
      <c r="AI1046" s="3">
        <f t="shared" si="941"/>
        <v>45601</v>
      </c>
      <c r="AJ1046" s="3"/>
      <c r="AK1046" s="2">
        <f t="shared" si="927"/>
        <v>-20</v>
      </c>
      <c r="AL1046" s="2" t="s">
        <v>5567</v>
      </c>
      <c r="AM1046" s="2" t="str">
        <f t="shared" si="928"/>
        <v>생산완료(-20)</v>
      </c>
      <c r="AN1046" s="9">
        <f t="shared" si="929"/>
        <v>45621</v>
      </c>
      <c r="AO1046" s="9">
        <f t="shared" si="930"/>
        <v>45601</v>
      </c>
      <c r="AP1046" s="9"/>
      <c r="AQ1046" s="2">
        <f t="shared" si="942"/>
        <v>-20</v>
      </c>
      <c r="AR1046" s="12">
        <f t="shared" si="931"/>
        <v>-20</v>
      </c>
      <c r="AS1046" t="s">
        <v>5567</v>
      </c>
      <c r="AT1046" t="str">
        <f t="shared" si="932"/>
        <v>생산완료(-20)</v>
      </c>
    </row>
    <row r="1047" spans="2:46" x14ac:dyDescent="0.3">
      <c r="B1047" s="2" t="s">
        <v>5407</v>
      </c>
      <c r="C1047" s="7">
        <v>-6</v>
      </c>
      <c r="D1047" s="2" t="s">
        <v>5430</v>
      </c>
      <c r="E1047" s="2" t="s">
        <v>5421</v>
      </c>
      <c r="F1047" s="2" t="s">
        <v>5513</v>
      </c>
      <c r="G1047" s="2" t="s">
        <v>5432</v>
      </c>
      <c r="H1047" s="2" t="s">
        <v>50</v>
      </c>
      <c r="I1047" s="2" t="str">
        <f t="shared" si="921"/>
        <v>20241022-1000153277-인쇄</v>
      </c>
      <c r="J1047" s="2" t="str">
        <f t="shared" si="922"/>
        <v>20241022-1000153277-합지</v>
      </c>
      <c r="K1047" s="2" t="str">
        <f t="shared" si="923"/>
        <v>20241022-1000153277-분단</v>
      </c>
      <c r="L1047" s="2" t="str">
        <f t="shared" si="924"/>
        <v>20241022-1000153277-제대</v>
      </c>
      <c r="M1047" s="2" t="str">
        <f>VLOOKUP(H1047, '쿼리1'!$A:$R, 17, 0)</f>
        <v>1도-백무광빼다(1kg)</v>
      </c>
      <c r="N1047" s="2" t="str">
        <f>VLOOKUP(H1047, '쿼리1'!$A:$P, 15, 0)</f>
        <v>오증착(무광)150</v>
      </c>
      <c r="O1047" s="2">
        <v>1000153277</v>
      </c>
      <c r="P1047" s="2" t="str">
        <f>VLOOKUP(H1047, '쿼리1'!$A:$R, 17, 0)</f>
        <v>1도-백무광빼다(1kg)</v>
      </c>
      <c r="Q1047" s="4">
        <f>VLOOKUP(H1047, '쿼리1'!$A:$U, 20, 0)</f>
        <v>15000</v>
      </c>
      <c r="R1047" s="2" t="s">
        <v>31</v>
      </c>
      <c r="S1047" s="2" t="s">
        <v>31</v>
      </c>
      <c r="T1047" s="2" t="s">
        <v>5399</v>
      </c>
      <c r="U1047" s="2" t="s">
        <v>31</v>
      </c>
      <c r="V1047" s="3">
        <v>45593</v>
      </c>
      <c r="W1047" s="3">
        <v>45600</v>
      </c>
      <c r="X1047" s="6" t="str">
        <f t="shared" si="944"/>
        <v>+7</v>
      </c>
      <c r="Y1047" s="3">
        <v>45596</v>
      </c>
      <c r="Z1047" s="3">
        <v>45601</v>
      </c>
      <c r="AA1047" s="6" t="str">
        <f t="shared" si="939"/>
        <v>+5</v>
      </c>
      <c r="AB1047" s="3">
        <v>45597</v>
      </c>
      <c r="AC1047" s="5" t="s">
        <v>5396</v>
      </c>
      <c r="AD1047" s="6">
        <f ca="1">TODAY()-AB1047</f>
        <v>59</v>
      </c>
      <c r="AE1047" s="3">
        <v>45601</v>
      </c>
      <c r="AF1047" s="3">
        <v>45607</v>
      </c>
      <c r="AG1047" s="2" t="str">
        <f t="shared" si="940"/>
        <v>+6</v>
      </c>
      <c r="AH1047" s="3">
        <v>45607</v>
      </c>
      <c r="AI1047" s="3">
        <f t="shared" si="941"/>
        <v>45601</v>
      </c>
      <c r="AJ1047" s="3"/>
      <c r="AK1047" s="2">
        <f t="shared" si="927"/>
        <v>-6</v>
      </c>
      <c r="AL1047" s="2" t="s">
        <v>5567</v>
      </c>
      <c r="AM1047" s="2" t="str">
        <f t="shared" si="928"/>
        <v>생산완료(-6)</v>
      </c>
      <c r="AN1047" s="9">
        <f t="shared" si="929"/>
        <v>45607</v>
      </c>
      <c r="AO1047" s="9">
        <f t="shared" si="930"/>
        <v>45601</v>
      </c>
      <c r="AP1047" s="9"/>
      <c r="AQ1047" s="2">
        <f t="shared" si="942"/>
        <v>-6</v>
      </c>
      <c r="AR1047" s="12">
        <f t="shared" si="931"/>
        <v>-6</v>
      </c>
      <c r="AS1047" t="s">
        <v>5567</v>
      </c>
      <c r="AT1047" t="str">
        <f t="shared" si="932"/>
        <v>생산완료(-6)</v>
      </c>
    </row>
    <row r="1048" spans="2:46" x14ac:dyDescent="0.3">
      <c r="B1048" s="2" t="s">
        <v>5405</v>
      </c>
      <c r="C1048" s="7">
        <v>-1</v>
      </c>
      <c r="D1048" s="2" t="s">
        <v>5424</v>
      </c>
      <c r="E1048" s="2" t="s">
        <v>5412</v>
      </c>
      <c r="F1048" s="2"/>
      <c r="G1048" s="2" t="s">
        <v>5412</v>
      </c>
      <c r="H1048" s="2" t="s">
        <v>3949</v>
      </c>
      <c r="I1048" s="2" t="str">
        <f t="shared" si="921"/>
        <v>20241022-1000153739-인쇄</v>
      </c>
      <c r="J1048" s="2" t="str">
        <f t="shared" si="922"/>
        <v>20241022-1000153739-합지</v>
      </c>
      <c r="K1048" s="2" t="str">
        <f t="shared" si="923"/>
        <v>20241022-1000153739-분단</v>
      </c>
      <c r="L1048" s="2" t="str">
        <f t="shared" si="924"/>
        <v>20241022-1000153739-제대</v>
      </c>
      <c r="M1048" s="2" t="str">
        <f>VLOOKUP(H1048, '쿼리1'!$A:$R, 17, 0)</f>
        <v>5도-예다미-다시마 중</v>
      </c>
      <c r="N1048" s="2" t="str">
        <f>VLOOKUP(H1048, '쿼리1'!$A:$P, 15, 0)</f>
        <v>패트110</v>
      </c>
      <c r="O1048" s="2">
        <v>1000153739</v>
      </c>
      <c r="P1048" s="2" t="str">
        <f>VLOOKUP(H1048, '쿼리1'!$A:$R, 17, 0)</f>
        <v>5도-예다미-다시마 중</v>
      </c>
      <c r="Q1048" s="4">
        <f>VLOOKUP(H1048, '쿼리1'!$A:$U, 20, 0)</f>
        <v>10909</v>
      </c>
      <c r="R1048" s="2" t="s">
        <v>31</v>
      </c>
      <c r="S1048" s="2" t="s">
        <v>31</v>
      </c>
      <c r="T1048" s="2" t="s">
        <v>5397</v>
      </c>
      <c r="U1048" s="2" t="s">
        <v>31</v>
      </c>
      <c r="V1048" s="3">
        <v>45593</v>
      </c>
      <c r="W1048" s="3">
        <v>45595</v>
      </c>
      <c r="X1048" s="6" t="str">
        <f t="shared" si="944"/>
        <v>+2</v>
      </c>
      <c r="Y1048" s="3">
        <v>45596</v>
      </c>
      <c r="Z1048" s="3">
        <v>45597</v>
      </c>
      <c r="AA1048" s="6" t="str">
        <f t="shared" si="939"/>
        <v>+1</v>
      </c>
      <c r="AB1048" s="3" t="s">
        <v>5388</v>
      </c>
      <c r="AC1048" s="2" t="s">
        <v>5388</v>
      </c>
      <c r="AD1048" s="6" t="str">
        <f>IFERROR(AC1048-AB1048, "X")</f>
        <v>X</v>
      </c>
      <c r="AE1048" s="3">
        <v>45600</v>
      </c>
      <c r="AF1048" s="3">
        <v>45601</v>
      </c>
      <c r="AG1048" s="2" t="str">
        <f t="shared" si="940"/>
        <v>+1</v>
      </c>
      <c r="AH1048" s="3">
        <v>45601</v>
      </c>
      <c r="AI1048" s="3">
        <f t="shared" si="941"/>
        <v>45600</v>
      </c>
      <c r="AJ1048" s="3"/>
      <c r="AK1048" s="2">
        <f t="shared" si="927"/>
        <v>-1</v>
      </c>
      <c r="AL1048" s="2" t="s">
        <v>5567</v>
      </c>
      <c r="AM1048" s="2" t="str">
        <f t="shared" si="928"/>
        <v>생산완료(-1)</v>
      </c>
      <c r="AN1048" s="9">
        <f t="shared" si="929"/>
        <v>45652</v>
      </c>
      <c r="AO1048" s="9">
        <f t="shared" si="930"/>
        <v>45656</v>
      </c>
      <c r="AP1048" s="9"/>
      <c r="AQ1048" s="2">
        <f t="shared" si="942"/>
        <v>4</v>
      </c>
      <c r="AR1048" s="12" t="str">
        <f t="shared" si="931"/>
        <v>+4</v>
      </c>
      <c r="AS1048" t="s">
        <v>5567</v>
      </c>
      <c r="AT1048" t="str">
        <f t="shared" si="932"/>
        <v>생산완료(+4)</v>
      </c>
    </row>
    <row r="1049" spans="2:46" x14ac:dyDescent="0.3">
      <c r="B1049" s="2" t="s">
        <v>5415</v>
      </c>
      <c r="C1049" s="7">
        <v>-3</v>
      </c>
      <c r="D1049" s="2" t="s">
        <v>5412</v>
      </c>
      <c r="E1049" s="2" t="s">
        <v>5514</v>
      </c>
      <c r="F1049" s="2"/>
      <c r="G1049" s="2" t="s">
        <v>5408</v>
      </c>
      <c r="H1049" s="2" t="s">
        <v>5055</v>
      </c>
      <c r="I1049" s="2" t="str">
        <f t="shared" si="921"/>
        <v>20241022-1000157037-인쇄</v>
      </c>
      <c r="J1049" s="2" t="str">
        <f t="shared" si="922"/>
        <v>20241022-1000157037-합지</v>
      </c>
      <c r="K1049" s="2" t="str">
        <f t="shared" si="923"/>
        <v>20241022-1000157037-분단</v>
      </c>
      <c r="L1049" s="2" t="str">
        <f t="shared" si="924"/>
        <v>20241022-1000157037-제대</v>
      </c>
      <c r="M1049" s="2" t="str">
        <f>VLOOKUP(H1049, '쿼리1'!$A:$R, 17, 0)</f>
        <v>1도-맛닭꼬 로스트 날개</v>
      </c>
      <c r="N1049" s="2" t="str">
        <f>VLOOKUP(H1049, '쿼리1'!$A:$P, 15, 0)</f>
        <v>패트(투명)70</v>
      </c>
      <c r="O1049" s="2">
        <v>1000157037</v>
      </c>
      <c r="P1049" s="2" t="str">
        <f>VLOOKUP(H1049, '쿼리1'!$A:$R, 17, 0)</f>
        <v>1도-맛닭꼬 로스트 날개</v>
      </c>
      <c r="Q1049" s="4">
        <f>VLOOKUP(H1049, '쿼리1'!$A:$U, 20, 0)</f>
        <v>30000</v>
      </c>
      <c r="R1049" s="2" t="s">
        <v>31</v>
      </c>
      <c r="S1049" s="2" t="s">
        <v>5399</v>
      </c>
      <c r="T1049" s="2" t="s">
        <v>5397</v>
      </c>
      <c r="U1049" s="2" t="s">
        <v>31</v>
      </c>
      <c r="V1049" s="3">
        <v>45593</v>
      </c>
      <c r="W1049" s="3">
        <v>45594</v>
      </c>
      <c r="X1049" s="6" t="str">
        <f t="shared" si="944"/>
        <v>+1</v>
      </c>
      <c r="Y1049" s="3">
        <v>45596</v>
      </c>
      <c r="Z1049" s="5" t="s">
        <v>5396</v>
      </c>
      <c r="AA1049" s="6">
        <f ca="1">TODAY()-Y1049</f>
        <v>60</v>
      </c>
      <c r="AB1049" s="3" t="s">
        <v>5388</v>
      </c>
      <c r="AC1049" s="2" t="s">
        <v>5388</v>
      </c>
      <c r="AD1049" s="6" t="str">
        <f>IFERROR(AC1049-AB1049, "X")</f>
        <v>X</v>
      </c>
      <c r="AE1049" s="3">
        <v>45600</v>
      </c>
      <c r="AF1049" s="3">
        <v>45603</v>
      </c>
      <c r="AG1049" s="2" t="str">
        <f t="shared" si="940"/>
        <v>+3</v>
      </c>
      <c r="AH1049" s="3">
        <v>45603</v>
      </c>
      <c r="AI1049" s="3">
        <f t="shared" si="941"/>
        <v>45600</v>
      </c>
      <c r="AJ1049" s="3"/>
      <c r="AK1049" s="2">
        <f t="shared" si="927"/>
        <v>-3</v>
      </c>
      <c r="AL1049" s="2" t="s">
        <v>5567</v>
      </c>
      <c r="AM1049" s="2" t="str">
        <f t="shared" si="928"/>
        <v>생산완료(-3)</v>
      </c>
      <c r="AN1049" s="9">
        <f t="shared" si="929"/>
        <v>45603</v>
      </c>
      <c r="AO1049" s="9">
        <f t="shared" si="930"/>
        <v>45600</v>
      </c>
      <c r="AP1049" s="9"/>
      <c r="AQ1049" s="2">
        <f t="shared" si="942"/>
        <v>-3</v>
      </c>
      <c r="AR1049" s="12">
        <f t="shared" si="931"/>
        <v>-3</v>
      </c>
      <c r="AS1049" t="s">
        <v>5567</v>
      </c>
      <c r="AT1049" t="str">
        <f t="shared" si="932"/>
        <v>생산완료(-3)</v>
      </c>
    </row>
    <row r="1050" spans="2:46" x14ac:dyDescent="0.3">
      <c r="B1050" s="2" t="s">
        <v>5405</v>
      </c>
      <c r="C1050" s="7">
        <v>-1</v>
      </c>
      <c r="D1050" s="2" t="s">
        <v>5409</v>
      </c>
      <c r="E1050" s="2" t="s">
        <v>5424</v>
      </c>
      <c r="F1050" s="2" t="s">
        <v>5412</v>
      </c>
      <c r="G1050" s="2" t="s">
        <v>5412</v>
      </c>
      <c r="H1050" s="2" t="s">
        <v>2465</v>
      </c>
      <c r="I1050" s="2" t="str">
        <f t="shared" si="921"/>
        <v>20241022-1000162684-인쇄</v>
      </c>
      <c r="J1050" s="2" t="str">
        <f t="shared" si="922"/>
        <v>20241022-1000162684-합지</v>
      </c>
      <c r="K1050" s="2" t="str">
        <f t="shared" si="923"/>
        <v>20241022-1000162684-분단</v>
      </c>
      <c r="L1050" s="2" t="str">
        <f t="shared" si="924"/>
        <v>20241022-1000162684-제대</v>
      </c>
      <c r="M1050" s="2" t="str">
        <f>VLOOKUP(H1050, '쿼리1'!$A:$R, 17, 0)</f>
        <v>1도-크크 르뱅쿠키</v>
      </c>
      <c r="N1050" s="2" t="str">
        <f>VLOOKUP(H1050, '쿼리1'!$A:$P, 15, 0)</f>
        <v>오씨피피(무광)60</v>
      </c>
      <c r="O1050" s="2">
        <v>1000162684</v>
      </c>
      <c r="P1050" s="2" t="str">
        <f>VLOOKUP(H1050, '쿼리1'!$A:$R, 17, 0)</f>
        <v>1도-크크 르뱅쿠키</v>
      </c>
      <c r="Q1050" s="4">
        <f>VLOOKUP(H1050, '쿼리1'!$A:$U, 20, 0)</f>
        <v>50000</v>
      </c>
      <c r="R1050" s="2" t="s">
        <v>31</v>
      </c>
      <c r="S1050" s="2" t="s">
        <v>31</v>
      </c>
      <c r="T1050" s="2" t="s">
        <v>31</v>
      </c>
      <c r="U1050" s="2" t="s">
        <v>31</v>
      </c>
      <c r="V1050" s="3">
        <v>45593</v>
      </c>
      <c r="W1050" s="3">
        <v>45593</v>
      </c>
      <c r="X1050" s="6">
        <f t="shared" si="944"/>
        <v>0</v>
      </c>
      <c r="Y1050" s="3">
        <v>45595</v>
      </c>
      <c r="Z1050" s="3">
        <v>45597</v>
      </c>
      <c r="AA1050" s="6" t="str">
        <f t="shared" ref="AA1050:AA1053" si="945">IFERROR(IF(Z1050-Y1050&gt;0, "+" &amp; (Z1050-Y1050), Z1050-Y1050), "X")</f>
        <v>+2</v>
      </c>
      <c r="AB1050" s="3">
        <v>45596</v>
      </c>
      <c r="AC1050" s="3">
        <v>45597</v>
      </c>
      <c r="AD1050" s="6" t="str">
        <f t="shared" ref="AD1050:AD1051" si="946">IFERROR(IF(AC1050-AB1050&gt;0, "+" &amp; (AC1050-AB1050), AC1050-AB1050), "X")</f>
        <v>+1</v>
      </c>
      <c r="AE1050" s="3">
        <v>45600</v>
      </c>
      <c r="AF1050" s="3">
        <v>45601</v>
      </c>
      <c r="AG1050" s="2" t="str">
        <f t="shared" si="940"/>
        <v>+1</v>
      </c>
      <c r="AH1050" s="3">
        <v>45601</v>
      </c>
      <c r="AI1050" s="3">
        <f t="shared" si="941"/>
        <v>45600</v>
      </c>
      <c r="AJ1050" s="3"/>
      <c r="AK1050" s="2">
        <f t="shared" si="927"/>
        <v>-1</v>
      </c>
      <c r="AL1050" s="2" t="s">
        <v>5567</v>
      </c>
      <c r="AM1050" s="2" t="str">
        <f t="shared" si="928"/>
        <v>생산완료(-1)</v>
      </c>
      <c r="AN1050" s="9">
        <f t="shared" si="929"/>
        <v>45601</v>
      </c>
      <c r="AO1050" s="9">
        <f t="shared" si="930"/>
        <v>45600</v>
      </c>
      <c r="AP1050" s="9"/>
      <c r="AQ1050" s="2">
        <f t="shared" si="942"/>
        <v>-1</v>
      </c>
      <c r="AR1050" s="12">
        <f t="shared" si="931"/>
        <v>-1</v>
      </c>
      <c r="AS1050" t="s">
        <v>5567</v>
      </c>
      <c r="AT1050" t="str">
        <f t="shared" si="932"/>
        <v>생산완료(-1)</v>
      </c>
    </row>
    <row r="1051" spans="2:46" x14ac:dyDescent="0.3">
      <c r="B1051" s="2" t="s">
        <v>5576</v>
      </c>
      <c r="C1051" s="7">
        <v>-20</v>
      </c>
      <c r="D1051" s="2" t="s">
        <v>5424</v>
      </c>
      <c r="E1051" s="2" t="s">
        <v>5488</v>
      </c>
      <c r="F1051" s="2" t="s">
        <v>5408</v>
      </c>
      <c r="G1051" s="2" t="s">
        <v>5408</v>
      </c>
      <c r="H1051" s="2" t="s">
        <v>4025</v>
      </c>
      <c r="I1051" s="2" t="str">
        <f t="shared" si="921"/>
        <v>20241022-1000163189-인쇄</v>
      </c>
      <c r="J1051" s="2" t="str">
        <f t="shared" si="922"/>
        <v>20241022-1000163189-합지</v>
      </c>
      <c r="K1051" s="2" t="str">
        <f t="shared" si="923"/>
        <v>20241022-1000163189-분단</v>
      </c>
      <c r="L1051" s="2" t="str">
        <f t="shared" si="924"/>
        <v>20241022-1000163189-제대</v>
      </c>
      <c r="M1051" s="2" t="str">
        <f>VLOOKUP(H1051, '쿼리1'!$A:$R, 17, 0)</f>
        <v>2도-이니스프리 비누 원료 파우더 1g</v>
      </c>
      <c r="N1051" s="2" t="str">
        <f>VLOOKUP(H1051, '쿼리1'!$A:$P, 15, 0)</f>
        <v>패트90</v>
      </c>
      <c r="O1051" s="2">
        <v>1000163189</v>
      </c>
      <c r="P1051" s="2" t="str">
        <f>VLOOKUP(H1051, '쿼리1'!$A:$R, 17, 0)</f>
        <v>2도-이니스프리 비누 원료 파우더 1g</v>
      </c>
      <c r="Q1051" s="4">
        <f>VLOOKUP(H1051, '쿼리1'!$A:$U, 20, 0)</f>
        <v>50000</v>
      </c>
      <c r="R1051" s="2" t="s">
        <v>31</v>
      </c>
      <c r="S1051" s="2" t="s">
        <v>31</v>
      </c>
      <c r="T1051" s="2" t="s">
        <v>31</v>
      </c>
      <c r="U1051" s="2" t="s">
        <v>31</v>
      </c>
      <c r="V1051" s="3">
        <v>45593</v>
      </c>
      <c r="W1051" s="3">
        <v>45595</v>
      </c>
      <c r="X1051" s="6" t="str">
        <f t="shared" si="944"/>
        <v>+2</v>
      </c>
      <c r="Y1051" s="3">
        <v>45596</v>
      </c>
      <c r="Z1051" s="3">
        <v>45621</v>
      </c>
      <c r="AA1051" s="6" t="str">
        <f t="shared" si="945"/>
        <v>+25</v>
      </c>
      <c r="AB1051" s="3">
        <v>45597</v>
      </c>
      <c r="AC1051" s="3">
        <v>45600</v>
      </c>
      <c r="AD1051" s="6" t="str">
        <f t="shared" si="946"/>
        <v>+3</v>
      </c>
      <c r="AE1051" s="3">
        <v>45601</v>
      </c>
      <c r="AF1051" s="3">
        <v>45604</v>
      </c>
      <c r="AG1051" s="2" t="str">
        <f t="shared" si="940"/>
        <v>+3</v>
      </c>
      <c r="AH1051" s="3">
        <v>45621</v>
      </c>
      <c r="AI1051" s="3">
        <f t="shared" si="941"/>
        <v>45601</v>
      </c>
      <c r="AJ1051" s="3"/>
      <c r="AK1051" s="2">
        <f t="shared" si="927"/>
        <v>-20</v>
      </c>
      <c r="AL1051" s="2" t="s">
        <v>5567</v>
      </c>
      <c r="AM1051" s="2" t="str">
        <f t="shared" si="928"/>
        <v>생산완료(-20)</v>
      </c>
      <c r="AN1051" s="9">
        <f t="shared" si="929"/>
        <v>45621</v>
      </c>
      <c r="AO1051" s="9">
        <f t="shared" si="930"/>
        <v>45601</v>
      </c>
      <c r="AP1051" s="9"/>
      <c r="AQ1051" s="2">
        <f t="shared" si="942"/>
        <v>-20</v>
      </c>
      <c r="AR1051" s="12">
        <f t="shared" si="931"/>
        <v>-20</v>
      </c>
      <c r="AS1051" t="s">
        <v>5567</v>
      </c>
      <c r="AT1051" t="str">
        <f t="shared" si="932"/>
        <v>생산완료(-20)</v>
      </c>
    </row>
    <row r="1052" spans="2:46" x14ac:dyDescent="0.3">
      <c r="B1052" s="2" t="s">
        <v>5432</v>
      </c>
      <c r="C1052" s="7">
        <v>6</v>
      </c>
      <c r="D1052" s="2"/>
      <c r="E1052" s="2" t="s">
        <v>5415</v>
      </c>
      <c r="F1052" s="2"/>
      <c r="G1052" s="2" t="s">
        <v>5407</v>
      </c>
      <c r="H1052" s="2" t="s">
        <v>2641</v>
      </c>
      <c r="I1052" s="2" t="str">
        <f t="shared" si="921"/>
        <v>20241022-1000164702-인쇄</v>
      </c>
      <c r="J1052" s="2" t="str">
        <f t="shared" si="922"/>
        <v>20241022-1000164702-합지</v>
      </c>
      <c r="K1052" s="2" t="str">
        <f t="shared" si="923"/>
        <v>20241022-1000164702-분단</v>
      </c>
      <c r="L1052" s="2" t="str">
        <f t="shared" si="924"/>
        <v>20241022-1000164702-제대</v>
      </c>
      <c r="M1052" s="2" t="str">
        <f>VLOOKUP(H1052, '쿼리1'!$A:$R, 17, 0)</f>
        <v>무지</v>
      </c>
      <c r="N1052" s="2" t="str">
        <f>VLOOKUP(H1052, '쿼리1'!$A:$P, 15, 0)</f>
        <v>나이론80</v>
      </c>
      <c r="O1052" s="2">
        <v>1000164702</v>
      </c>
      <c r="P1052" s="2" t="str">
        <f>VLOOKUP(H1052, '쿼리1'!$A:$R, 17, 0)</f>
        <v>무지</v>
      </c>
      <c r="Q1052" s="4">
        <f>VLOOKUP(H1052, '쿼리1'!$A:$U, 20, 0)</f>
        <v>17142</v>
      </c>
      <c r="R1052" s="2" t="s">
        <v>5397</v>
      </c>
      <c r="S1052" s="2" t="s">
        <v>31</v>
      </c>
      <c r="T1052" s="2" t="s">
        <v>5397</v>
      </c>
      <c r="U1052" s="2" t="s">
        <v>31</v>
      </c>
      <c r="V1052" s="2" t="s">
        <v>5388</v>
      </c>
      <c r="W1052" s="3" t="s">
        <v>5388</v>
      </c>
      <c r="X1052" s="6" t="str">
        <f>IFERROR(W1052-V1052, "X")</f>
        <v>X</v>
      </c>
      <c r="Y1052" s="3">
        <v>45596</v>
      </c>
      <c r="Z1052" s="3">
        <v>45593</v>
      </c>
      <c r="AA1052" s="6">
        <f t="shared" si="945"/>
        <v>-3</v>
      </c>
      <c r="AB1052" s="3" t="s">
        <v>5388</v>
      </c>
      <c r="AC1052" s="2" t="s">
        <v>5388</v>
      </c>
      <c r="AD1052" s="6" t="str">
        <f>IFERROR(AC1052-AB1052, "X")</f>
        <v>X</v>
      </c>
      <c r="AE1052" s="3">
        <v>45600</v>
      </c>
      <c r="AF1052" s="3">
        <v>45594</v>
      </c>
      <c r="AG1052" s="2">
        <f t="shared" si="940"/>
        <v>-6</v>
      </c>
      <c r="AH1052" s="3">
        <v>45594</v>
      </c>
      <c r="AI1052" s="3">
        <f t="shared" si="941"/>
        <v>45600</v>
      </c>
      <c r="AJ1052" s="3"/>
      <c r="AK1052" s="2" t="str">
        <f t="shared" si="927"/>
        <v>+6</v>
      </c>
      <c r="AL1052" s="2" t="s">
        <v>5567</v>
      </c>
      <c r="AM1052" s="2" t="str">
        <f t="shared" si="928"/>
        <v>생산완료(+6)</v>
      </c>
      <c r="AN1052" s="9">
        <f t="shared" si="929"/>
        <v>45594</v>
      </c>
      <c r="AO1052" s="9">
        <f t="shared" si="930"/>
        <v>45600</v>
      </c>
      <c r="AP1052" s="9"/>
      <c r="AQ1052" s="2">
        <f t="shared" si="942"/>
        <v>6</v>
      </c>
      <c r="AR1052" s="12" t="str">
        <f t="shared" si="931"/>
        <v>+6</v>
      </c>
      <c r="AS1052" t="s">
        <v>5567</v>
      </c>
      <c r="AT1052" t="str">
        <f t="shared" si="932"/>
        <v>생산완료(+6)</v>
      </c>
    </row>
    <row r="1053" spans="2:46" x14ac:dyDescent="0.3">
      <c r="B1053" s="2" t="s">
        <v>5619</v>
      </c>
      <c r="C1053" s="7">
        <v>-25</v>
      </c>
      <c r="D1053" s="2" t="s">
        <v>5443</v>
      </c>
      <c r="E1053" s="2" t="s">
        <v>5465</v>
      </c>
      <c r="F1053" s="2" t="s">
        <v>5451</v>
      </c>
      <c r="G1053" s="2"/>
      <c r="H1053" s="2" t="s">
        <v>4888</v>
      </c>
      <c r="I1053" s="2" t="str">
        <f t="shared" si="921"/>
        <v>20241022-1000165910-인쇄</v>
      </c>
      <c r="J1053" s="2" t="str">
        <f t="shared" si="922"/>
        <v>20241022-1000165910-합지</v>
      </c>
      <c r="K1053" s="2" t="str">
        <f t="shared" si="923"/>
        <v>20241022-1000165910-분단</v>
      </c>
      <c r="L1053" s="2" t="str">
        <f t="shared" si="924"/>
        <v>20241022-1000165910-제대</v>
      </c>
      <c r="M1053" s="2" t="str">
        <f>VLOOKUP(H1053, '쿼리1'!$A:$R, 17, 0)</f>
        <v>7도-VN)바질치즈치아바타195g-1입</v>
      </c>
      <c r="N1053" s="2" t="str">
        <f>VLOOKUP(H1053, '쿼리1'!$A:$P, 15, 0)</f>
        <v>오씨피피(투명)40</v>
      </c>
      <c r="O1053" s="2">
        <v>1000165910</v>
      </c>
      <c r="P1053" s="2" t="str">
        <f>VLOOKUP(H1053, '쿼리1'!$A:$R, 17, 0)</f>
        <v>7도-VN)바질치즈치아바타195g-1입</v>
      </c>
      <c r="Q1053" s="4">
        <f>VLOOKUP(H1053, '쿼리1'!$A:$U, 20, 0)</f>
        <v>24</v>
      </c>
      <c r="R1053" s="2" t="s">
        <v>31</v>
      </c>
      <c r="S1053" s="2" t="s">
        <v>31</v>
      </c>
      <c r="T1053" s="2" t="s">
        <v>31</v>
      </c>
      <c r="U1053" s="2" t="s">
        <v>5397</v>
      </c>
      <c r="V1053" s="3">
        <v>45590</v>
      </c>
      <c r="W1053" s="3">
        <v>45598</v>
      </c>
      <c r="X1053" s="6" t="str">
        <f t="shared" ref="X1053:X1055" si="947">IFERROR(IF(W1053-V1053&gt;0, "+" &amp; (W1053-V1053), W1053-V1053), "X")</f>
        <v>+8</v>
      </c>
      <c r="Y1053" s="3">
        <v>45595</v>
      </c>
      <c r="Z1053" s="3">
        <v>45621</v>
      </c>
      <c r="AA1053" s="6" t="str">
        <f t="shared" si="945"/>
        <v>+26</v>
      </c>
      <c r="AB1053" s="3">
        <v>45596</v>
      </c>
      <c r="AC1053" s="3">
        <v>45600</v>
      </c>
      <c r="AD1053" s="6" t="str">
        <f t="shared" ref="AD1053:AD1054" si="948">IFERROR(IF(AC1053-AB1053&gt;0, "+" &amp; (AC1053-AB1053), AC1053-AB1053), "X")</f>
        <v>+4</v>
      </c>
      <c r="AE1053" s="2" t="s">
        <v>5388</v>
      </c>
      <c r="AF1053" s="2" t="s">
        <v>5388</v>
      </c>
      <c r="AG1053" s="2" t="str">
        <f>IFERROR(AF1053-AE1053, "X")</f>
        <v>X</v>
      </c>
      <c r="AH1053" s="3">
        <v>45621</v>
      </c>
      <c r="AI1053" s="3">
        <f t="shared" ref="AI1053:AI1054" si="949">AB1053</f>
        <v>45596</v>
      </c>
      <c r="AJ1053" s="3"/>
      <c r="AK1053" s="2">
        <f t="shared" si="927"/>
        <v>-25</v>
      </c>
      <c r="AL1053" s="2" t="s">
        <v>5567</v>
      </c>
      <c r="AM1053" s="2" t="str">
        <f t="shared" si="928"/>
        <v>생산완료(-25)</v>
      </c>
      <c r="AN1053" s="9">
        <f t="shared" si="929"/>
        <v>45621</v>
      </c>
      <c r="AO1053" s="9">
        <f t="shared" si="930"/>
        <v>45596</v>
      </c>
      <c r="AP1053" s="9"/>
      <c r="AQ1053" s="2">
        <f t="shared" si="942"/>
        <v>-25</v>
      </c>
      <c r="AR1053" s="12">
        <f t="shared" si="931"/>
        <v>-25</v>
      </c>
      <c r="AS1053" t="s">
        <v>5567</v>
      </c>
      <c r="AT1053" t="str">
        <f t="shared" si="932"/>
        <v>생산완료(-25)</v>
      </c>
    </row>
    <row r="1054" spans="2:46" x14ac:dyDescent="0.3">
      <c r="B1054" s="2" t="s">
        <v>5409</v>
      </c>
      <c r="C1054" s="7">
        <v>0</v>
      </c>
      <c r="D1054" s="2" t="s">
        <v>5424</v>
      </c>
      <c r="E1054" s="2" t="s">
        <v>5514</v>
      </c>
      <c r="F1054" s="2" t="s">
        <v>5409</v>
      </c>
      <c r="G1054" s="2"/>
      <c r="H1054" s="2" t="s">
        <v>4657</v>
      </c>
      <c r="I1054" s="2" t="str">
        <f t="shared" si="921"/>
        <v>20241022-1000165926-인쇄</v>
      </c>
      <c r="J1054" s="2" t="str">
        <f t="shared" si="922"/>
        <v>20241022-1000165926-합지</v>
      </c>
      <c r="K1054" s="2" t="str">
        <f t="shared" si="923"/>
        <v>20241022-1000165926-분단</v>
      </c>
      <c r="L1054" s="2" t="str">
        <f t="shared" si="924"/>
        <v>20241022-1000165926-제대</v>
      </c>
      <c r="M1054" s="2" t="str">
        <f>VLOOKUP(H1054, '쿼리1'!$A:$R, 17, 0)</f>
        <v>7도-VN)바질치즈 치아바타 샌드위치780g(TR)-재질변경</v>
      </c>
      <c r="N1054" s="2" t="str">
        <f>VLOOKUP(H1054, '쿼리1'!$A:$P, 15, 0)</f>
        <v>나이론75</v>
      </c>
      <c r="O1054" s="2">
        <v>1000165926</v>
      </c>
      <c r="P1054" s="2" t="str">
        <f>VLOOKUP(H1054, '쿼리1'!$A:$R, 17, 0)</f>
        <v>7도-VN)바질치즈 치아바타 샌드위치780g(TR)-재질변경</v>
      </c>
      <c r="Q1054" s="4">
        <f>VLOOKUP(H1054, '쿼리1'!$A:$U, 20, 0)</f>
        <v>36</v>
      </c>
      <c r="R1054" s="2" t="s">
        <v>31</v>
      </c>
      <c r="S1054" s="2" t="s">
        <v>5399</v>
      </c>
      <c r="T1054" s="2" t="s">
        <v>31</v>
      </c>
      <c r="U1054" s="2" t="s">
        <v>5397</v>
      </c>
      <c r="V1054" s="3">
        <v>45593</v>
      </c>
      <c r="W1054" s="3">
        <v>45595</v>
      </c>
      <c r="X1054" s="6" t="str">
        <f t="shared" si="947"/>
        <v>+2</v>
      </c>
      <c r="Y1054" s="3">
        <v>45596</v>
      </c>
      <c r="Z1054" s="5" t="s">
        <v>5396</v>
      </c>
      <c r="AA1054" s="6">
        <f ca="1">TODAY()-Y1054</f>
        <v>60</v>
      </c>
      <c r="AB1054" s="3">
        <v>45597</v>
      </c>
      <c r="AC1054" s="3">
        <v>45597</v>
      </c>
      <c r="AD1054" s="6">
        <f t="shared" si="948"/>
        <v>0</v>
      </c>
      <c r="AE1054" s="2" t="s">
        <v>5388</v>
      </c>
      <c r="AF1054" s="2" t="s">
        <v>5388</v>
      </c>
      <c r="AG1054" s="2" t="str">
        <f>IFERROR(AF1054-AE1054, "X")</f>
        <v>X</v>
      </c>
      <c r="AH1054" s="3">
        <v>45597</v>
      </c>
      <c r="AI1054" s="3">
        <f t="shared" si="949"/>
        <v>45597</v>
      </c>
      <c r="AJ1054" s="3"/>
      <c r="AK1054" s="2">
        <f t="shared" si="927"/>
        <v>0</v>
      </c>
      <c r="AL1054" s="2" t="s">
        <v>5567</v>
      </c>
      <c r="AM1054" s="2" t="str">
        <f t="shared" si="928"/>
        <v>생산완료(0)</v>
      </c>
      <c r="AN1054" s="9">
        <f t="shared" si="929"/>
        <v>45650</v>
      </c>
      <c r="AO1054" s="9">
        <f t="shared" si="930"/>
        <v>45649</v>
      </c>
      <c r="AP1054" s="9"/>
      <c r="AQ1054" s="2">
        <f t="shared" si="942"/>
        <v>-1</v>
      </c>
      <c r="AR1054" s="12">
        <f t="shared" si="931"/>
        <v>-1</v>
      </c>
      <c r="AS1054" t="s">
        <v>5567</v>
      </c>
      <c r="AT1054" t="str">
        <f t="shared" si="932"/>
        <v>생산완료(-1)</v>
      </c>
    </row>
    <row r="1055" spans="2:46" x14ac:dyDescent="0.3">
      <c r="B1055" s="2" t="s">
        <v>5421</v>
      </c>
      <c r="C1055" s="7">
        <v>5</v>
      </c>
      <c r="D1055" s="2" t="s">
        <v>5406</v>
      </c>
      <c r="E1055" s="2" t="s">
        <v>5405</v>
      </c>
      <c r="F1055" s="2"/>
      <c r="G1055" s="2" t="s">
        <v>5406</v>
      </c>
      <c r="H1055" s="2" t="s">
        <v>3991</v>
      </c>
      <c r="I1055" s="2" t="str">
        <f t="shared" si="921"/>
        <v>20241022-1000169319-인쇄</v>
      </c>
      <c r="J1055" s="2" t="str">
        <f t="shared" si="922"/>
        <v>20241022-1000169319-합지</v>
      </c>
      <c r="K1055" s="2" t="str">
        <f t="shared" si="923"/>
        <v>20241022-1000169319-분단</v>
      </c>
      <c r="L1055" s="2" t="str">
        <f t="shared" si="924"/>
        <v>20241022-1000169319-제대</v>
      </c>
      <c r="M1055" s="2" t="str">
        <f>VLOOKUP(H1055, '쿼리1'!$A:$R, 17, 0)</f>
        <v>8도-대한민국농수산 소고기육포 20g</v>
      </c>
      <c r="N1055" s="2" t="str">
        <f>VLOOKUP(H1055, '쿼리1'!$A:$P, 15, 0)</f>
        <v>은박(유무광)120</v>
      </c>
      <c r="O1055" s="2">
        <v>1000169319</v>
      </c>
      <c r="P1055" s="2" t="str">
        <f>VLOOKUP(H1055, '쿼리1'!$A:$R, 17, 0)</f>
        <v>8도-대한민국농수산 소고기육포 20g</v>
      </c>
      <c r="Q1055" s="4">
        <f>VLOOKUP(H1055, '쿼리1'!$A:$U, 20, 0)</f>
        <v>48000</v>
      </c>
      <c r="R1055" s="2" t="s">
        <v>31</v>
      </c>
      <c r="S1055" s="2" t="s">
        <v>31</v>
      </c>
      <c r="T1055" s="2" t="s">
        <v>5397</v>
      </c>
      <c r="U1055" s="2" t="s">
        <v>31</v>
      </c>
      <c r="V1055" s="3">
        <v>45593</v>
      </c>
      <c r="W1055" s="3">
        <v>45588</v>
      </c>
      <c r="X1055" s="6">
        <f t="shared" si="947"/>
        <v>-5</v>
      </c>
      <c r="Y1055" s="3">
        <v>45596</v>
      </c>
      <c r="Z1055" s="3">
        <v>45595</v>
      </c>
      <c r="AA1055" s="6">
        <f t="shared" ref="AA1055:AA1069" si="950">IFERROR(IF(Z1055-Y1055&gt;0, "+" &amp; (Z1055-Y1055), Z1055-Y1055), "X")</f>
        <v>-1</v>
      </c>
      <c r="AB1055" s="3" t="s">
        <v>5388</v>
      </c>
      <c r="AC1055" s="2" t="s">
        <v>5388</v>
      </c>
      <c r="AD1055" s="6" t="str">
        <f>IFERROR(AC1055-AB1055, "X")</f>
        <v>X</v>
      </c>
      <c r="AE1055" s="3">
        <v>45600</v>
      </c>
      <c r="AF1055" s="3">
        <v>45595</v>
      </c>
      <c r="AG1055" s="2">
        <f t="shared" ref="AG1055:AG1065" si="951">IFERROR(IF(AF1055-AE1055&gt;0, "+" &amp; (AF1055-AE1055), AF1055-AE1055), "X")</f>
        <v>-5</v>
      </c>
      <c r="AH1055" s="3">
        <v>45595</v>
      </c>
      <c r="AI1055" s="3">
        <f t="shared" ref="AI1055:AI1065" si="952">AE1055</f>
        <v>45600</v>
      </c>
      <c r="AJ1055" s="3"/>
      <c r="AK1055" s="2" t="str">
        <f t="shared" si="927"/>
        <v>+5</v>
      </c>
      <c r="AL1055" s="2" t="s">
        <v>5567</v>
      </c>
      <c r="AM1055" s="2" t="str">
        <f t="shared" si="928"/>
        <v>생산완료(+5)</v>
      </c>
      <c r="AN1055" s="9">
        <f t="shared" si="929"/>
        <v>45617</v>
      </c>
      <c r="AO1055" s="9">
        <f t="shared" si="930"/>
        <v>45616</v>
      </c>
      <c r="AP1055" s="9"/>
      <c r="AQ1055" s="2">
        <f t="shared" si="942"/>
        <v>-1</v>
      </c>
      <c r="AR1055" s="12">
        <f t="shared" si="931"/>
        <v>-1</v>
      </c>
      <c r="AS1055" t="s">
        <v>5567</v>
      </c>
      <c r="AT1055" t="str">
        <f t="shared" si="932"/>
        <v>생산완료(-1)</v>
      </c>
    </row>
    <row r="1056" spans="2:46" x14ac:dyDescent="0.3">
      <c r="B1056" s="2" t="s">
        <v>5409</v>
      </c>
      <c r="C1056" s="7">
        <v>0</v>
      </c>
      <c r="D1056" s="2"/>
      <c r="E1056" s="2" t="s">
        <v>5407</v>
      </c>
      <c r="F1056" s="2" t="s">
        <v>5409</v>
      </c>
      <c r="G1056" s="2" t="s">
        <v>5409</v>
      </c>
      <c r="H1056" s="2" t="s">
        <v>1622</v>
      </c>
      <c r="I1056" s="2" t="str">
        <f t="shared" si="921"/>
        <v>20241022-1000169421-인쇄</v>
      </c>
      <c r="J1056" s="2" t="str">
        <f t="shared" si="922"/>
        <v>20241022-1000169421-합지</v>
      </c>
      <c r="K1056" s="2" t="str">
        <f t="shared" si="923"/>
        <v>20241022-1000169421-분단</v>
      </c>
      <c r="L1056" s="2" t="str">
        <f t="shared" si="924"/>
        <v>20241022-1000169421-제대</v>
      </c>
      <c r="M1056" s="2" t="str">
        <f>VLOOKUP(H1056, '쿼리1'!$A:$R, 17, 0)</f>
        <v>무지</v>
      </c>
      <c r="N1056" s="2" t="str">
        <f>VLOOKUP(H1056, '쿼리1'!$A:$P, 15, 0)</f>
        <v>오씨피피(투명)60</v>
      </c>
      <c r="O1056" s="2">
        <v>1000169421</v>
      </c>
      <c r="P1056" s="2" t="str">
        <f>VLOOKUP(H1056, '쿼리1'!$A:$R, 17, 0)</f>
        <v>무지</v>
      </c>
      <c r="Q1056" s="4">
        <f>VLOOKUP(H1056, '쿼리1'!$A:$U, 20, 0)</f>
        <v>92307</v>
      </c>
      <c r="R1056" s="2" t="s">
        <v>5397</v>
      </c>
      <c r="S1056" s="2" t="s">
        <v>31</v>
      </c>
      <c r="T1056" s="2" t="s">
        <v>31</v>
      </c>
      <c r="U1056" s="2" t="s">
        <v>31</v>
      </c>
      <c r="V1056" s="2" t="s">
        <v>5388</v>
      </c>
      <c r="W1056" s="3" t="s">
        <v>5388</v>
      </c>
      <c r="X1056" s="6" t="str">
        <f>IFERROR(W1056-V1056, "X")</f>
        <v>X</v>
      </c>
      <c r="Y1056" s="3">
        <v>45596</v>
      </c>
      <c r="Z1056" s="3">
        <v>45590</v>
      </c>
      <c r="AA1056" s="6">
        <f t="shared" si="950"/>
        <v>-6</v>
      </c>
      <c r="AB1056" s="3">
        <v>45597</v>
      </c>
      <c r="AC1056" s="3">
        <v>45597</v>
      </c>
      <c r="AD1056" s="6">
        <f>IFERROR(IF(AC1056-AB1056&gt;0, "+" &amp; (AC1056-AB1056), AC1056-AB1056), "X")</f>
        <v>0</v>
      </c>
      <c r="AE1056" s="3">
        <v>45601</v>
      </c>
      <c r="AF1056" s="3">
        <v>45601</v>
      </c>
      <c r="AG1056" s="2">
        <f t="shared" si="951"/>
        <v>0</v>
      </c>
      <c r="AH1056" s="3">
        <v>45601</v>
      </c>
      <c r="AI1056" s="3">
        <f t="shared" si="952"/>
        <v>45601</v>
      </c>
      <c r="AJ1056" s="3"/>
      <c r="AK1056" s="2">
        <f t="shared" si="927"/>
        <v>0</v>
      </c>
      <c r="AL1056" s="2" t="s">
        <v>5567</v>
      </c>
      <c r="AM1056" s="2" t="str">
        <f t="shared" si="928"/>
        <v>생산완료(0)</v>
      </c>
      <c r="AN1056" s="9">
        <f t="shared" si="929"/>
        <v>45601</v>
      </c>
      <c r="AO1056" s="9">
        <f t="shared" si="930"/>
        <v>45601</v>
      </c>
      <c r="AP1056" s="9"/>
      <c r="AQ1056" s="2">
        <f t="shared" si="942"/>
        <v>0</v>
      </c>
      <c r="AR1056" s="12">
        <f t="shared" si="931"/>
        <v>0</v>
      </c>
      <c r="AS1056" t="s">
        <v>5567</v>
      </c>
      <c r="AT1056" t="str">
        <f t="shared" si="932"/>
        <v>생산완료(0)</v>
      </c>
    </row>
    <row r="1057" spans="2:46" x14ac:dyDescent="0.3">
      <c r="B1057" s="2" t="s">
        <v>5405</v>
      </c>
      <c r="C1057" s="7">
        <v>-1</v>
      </c>
      <c r="D1057" s="2" t="s">
        <v>5412</v>
      </c>
      <c r="E1057" s="2" t="s">
        <v>5412</v>
      </c>
      <c r="F1057" s="2"/>
      <c r="G1057" s="2" t="s">
        <v>5412</v>
      </c>
      <c r="H1057" s="2" t="s">
        <v>2984</v>
      </c>
      <c r="I1057" s="2" t="str">
        <f t="shared" si="921"/>
        <v>20241022-1000169422-인쇄</v>
      </c>
      <c r="J1057" s="2" t="str">
        <f t="shared" si="922"/>
        <v>20241022-1000169422-합지</v>
      </c>
      <c r="K1057" s="2" t="str">
        <f t="shared" si="923"/>
        <v>20241022-1000169422-분단</v>
      </c>
      <c r="L1057" s="2" t="str">
        <f t="shared" si="924"/>
        <v>20241022-1000169422-제대</v>
      </c>
      <c r="M1057" s="2" t="str">
        <f>VLOOKUP(H1057, '쿼리1'!$A:$R, 17, 0)</f>
        <v>4도-부자영농-곶감(블루)</v>
      </c>
      <c r="N1057" s="2" t="str">
        <f>VLOOKUP(H1057, '쿼리1'!$A:$P, 15, 0)</f>
        <v>패트90</v>
      </c>
      <c r="O1057" s="2">
        <v>1000169422</v>
      </c>
      <c r="P1057" s="2" t="str">
        <f>VLOOKUP(H1057, '쿼리1'!$A:$R, 17, 0)</f>
        <v>4도-부자영농-곶감(블루)</v>
      </c>
      <c r="Q1057" s="4">
        <f>VLOOKUP(H1057, '쿼리1'!$A:$U, 20, 0)</f>
        <v>35294</v>
      </c>
      <c r="R1057" s="2" t="s">
        <v>31</v>
      </c>
      <c r="S1057" s="2" t="s">
        <v>31</v>
      </c>
      <c r="T1057" s="2" t="s">
        <v>5397</v>
      </c>
      <c r="U1057" s="2" t="s">
        <v>31</v>
      </c>
      <c r="V1057" s="3">
        <v>45593</v>
      </c>
      <c r="W1057" s="3">
        <v>45594</v>
      </c>
      <c r="X1057" s="6" t="str">
        <f t="shared" ref="X1057:X1060" si="953">IFERROR(IF(W1057-V1057&gt;0, "+" &amp; (W1057-V1057), W1057-V1057), "X")</f>
        <v>+1</v>
      </c>
      <c r="Y1057" s="3">
        <v>45596</v>
      </c>
      <c r="Z1057" s="3">
        <v>45597</v>
      </c>
      <c r="AA1057" s="6" t="str">
        <f t="shared" si="950"/>
        <v>+1</v>
      </c>
      <c r="AB1057" s="3" t="s">
        <v>5388</v>
      </c>
      <c r="AC1057" s="2" t="s">
        <v>5388</v>
      </c>
      <c r="AD1057" s="6" t="str">
        <f t="shared" ref="AD1057:AD1065" si="954">IFERROR(AC1057-AB1057, "X")</f>
        <v>X</v>
      </c>
      <c r="AE1057" s="3">
        <v>45600</v>
      </c>
      <c r="AF1057" s="3">
        <v>45601</v>
      </c>
      <c r="AG1057" s="2" t="str">
        <f t="shared" si="951"/>
        <v>+1</v>
      </c>
      <c r="AH1057" s="3">
        <v>45601</v>
      </c>
      <c r="AI1057" s="3">
        <f t="shared" si="952"/>
        <v>45600</v>
      </c>
      <c r="AJ1057" s="3"/>
      <c r="AK1057" s="2">
        <f t="shared" si="927"/>
        <v>-1</v>
      </c>
      <c r="AL1057" s="2" t="s">
        <v>5567</v>
      </c>
      <c r="AM1057" s="2" t="str">
        <f t="shared" si="928"/>
        <v>생산완료(-1)</v>
      </c>
      <c r="AN1057" s="9">
        <f t="shared" si="929"/>
        <v>45601</v>
      </c>
      <c r="AO1057" s="9">
        <f t="shared" si="930"/>
        <v>45600</v>
      </c>
      <c r="AP1057" s="9"/>
      <c r="AQ1057" s="2">
        <f t="shared" si="942"/>
        <v>-1</v>
      </c>
      <c r="AR1057" s="12">
        <f t="shared" si="931"/>
        <v>-1</v>
      </c>
      <c r="AS1057" t="s">
        <v>5567</v>
      </c>
      <c r="AT1057" t="str">
        <f t="shared" si="932"/>
        <v>생산완료(-1)</v>
      </c>
    </row>
    <row r="1058" spans="2:46" x14ac:dyDescent="0.3">
      <c r="B1058" s="2" t="s">
        <v>5405</v>
      </c>
      <c r="C1058" s="7">
        <v>-1</v>
      </c>
      <c r="D1058" s="2" t="s">
        <v>5424</v>
      </c>
      <c r="E1058" s="2" t="s">
        <v>5412</v>
      </c>
      <c r="F1058" s="2"/>
      <c r="G1058" s="2" t="s">
        <v>5412</v>
      </c>
      <c r="H1058" s="2" t="s">
        <v>2986</v>
      </c>
      <c r="I1058" s="2" t="str">
        <f t="shared" si="921"/>
        <v>20241022-1000169427-인쇄</v>
      </c>
      <c r="J1058" s="2" t="str">
        <f t="shared" si="922"/>
        <v>20241022-1000169427-합지</v>
      </c>
      <c r="K1058" s="2" t="str">
        <f t="shared" si="923"/>
        <v>20241022-1000169427-분단</v>
      </c>
      <c r="L1058" s="2" t="str">
        <f t="shared" si="924"/>
        <v>20241022-1000169427-제대</v>
      </c>
      <c r="M1058" s="2" t="str">
        <f>VLOOKUP(H1058, '쿼리1'!$A:$R, 17, 0)</f>
        <v>4도-부자영농-곶감(주황)</v>
      </c>
      <c r="N1058" s="2" t="str">
        <f>VLOOKUP(H1058, '쿼리1'!$A:$P, 15, 0)</f>
        <v>패트90</v>
      </c>
      <c r="O1058" s="2">
        <v>1000169427</v>
      </c>
      <c r="P1058" s="2" t="str">
        <f>VLOOKUP(H1058, '쿼리1'!$A:$R, 17, 0)</f>
        <v>4도-부자영농-곶감(주황)</v>
      </c>
      <c r="Q1058" s="4">
        <f>VLOOKUP(H1058, '쿼리1'!$A:$U, 20, 0)</f>
        <v>35294</v>
      </c>
      <c r="R1058" s="2" t="s">
        <v>31</v>
      </c>
      <c r="S1058" s="2" t="s">
        <v>31</v>
      </c>
      <c r="T1058" s="2" t="s">
        <v>5397</v>
      </c>
      <c r="U1058" s="2" t="s">
        <v>31</v>
      </c>
      <c r="V1058" s="3">
        <v>45593</v>
      </c>
      <c r="W1058" s="3">
        <v>45595</v>
      </c>
      <c r="X1058" s="6" t="str">
        <f t="shared" si="953"/>
        <v>+2</v>
      </c>
      <c r="Y1058" s="3">
        <v>45596</v>
      </c>
      <c r="Z1058" s="3">
        <v>45597</v>
      </c>
      <c r="AA1058" s="6" t="str">
        <f t="shared" si="950"/>
        <v>+1</v>
      </c>
      <c r="AB1058" s="3" t="s">
        <v>5388</v>
      </c>
      <c r="AC1058" s="2" t="s">
        <v>5388</v>
      </c>
      <c r="AD1058" s="6" t="str">
        <f t="shared" si="954"/>
        <v>X</v>
      </c>
      <c r="AE1058" s="3">
        <v>45600</v>
      </c>
      <c r="AF1058" s="3">
        <v>45601</v>
      </c>
      <c r="AG1058" s="2" t="str">
        <f t="shared" si="951"/>
        <v>+1</v>
      </c>
      <c r="AH1058" s="3">
        <v>45601</v>
      </c>
      <c r="AI1058" s="3">
        <f t="shared" si="952"/>
        <v>45600</v>
      </c>
      <c r="AJ1058" s="3"/>
      <c r="AK1058" s="2">
        <f t="shared" si="927"/>
        <v>-1</v>
      </c>
      <c r="AL1058" s="2" t="s">
        <v>5567</v>
      </c>
      <c r="AM1058" s="2" t="str">
        <f t="shared" si="928"/>
        <v>생산완료(-1)</v>
      </c>
      <c r="AN1058" s="9">
        <f t="shared" si="929"/>
        <v>45601</v>
      </c>
      <c r="AO1058" s="9">
        <f t="shared" si="930"/>
        <v>45600</v>
      </c>
      <c r="AP1058" s="9"/>
      <c r="AQ1058" s="2">
        <f t="shared" si="942"/>
        <v>-1</v>
      </c>
      <c r="AR1058" s="12">
        <f t="shared" si="931"/>
        <v>-1</v>
      </c>
      <c r="AS1058" t="s">
        <v>5567</v>
      </c>
      <c r="AT1058" t="str">
        <f t="shared" si="932"/>
        <v>생산완료(-1)</v>
      </c>
    </row>
    <row r="1059" spans="2:46" x14ac:dyDescent="0.3">
      <c r="B1059" s="2" t="s">
        <v>5439</v>
      </c>
      <c r="C1059" s="7">
        <v>-8</v>
      </c>
      <c r="D1059" s="2" t="s">
        <v>5444</v>
      </c>
      <c r="E1059" s="2" t="s">
        <v>5443</v>
      </c>
      <c r="F1059" s="2"/>
      <c r="G1059" s="2" t="s">
        <v>5443</v>
      </c>
      <c r="H1059" s="2" t="s">
        <v>3304</v>
      </c>
      <c r="I1059" s="2" t="str">
        <f t="shared" si="921"/>
        <v>20241022-1000169432-인쇄</v>
      </c>
      <c r="J1059" s="2" t="str">
        <f t="shared" si="922"/>
        <v>20241022-1000169432-합지</v>
      </c>
      <c r="K1059" s="2" t="str">
        <f t="shared" si="923"/>
        <v>20241022-1000169432-분단</v>
      </c>
      <c r="L1059" s="2" t="str">
        <f t="shared" si="924"/>
        <v>20241022-1000169432-제대</v>
      </c>
      <c r="M1059" s="2" t="str">
        <f>VLOOKUP(H1059, '쿼리1'!$A:$R, 17, 0)</f>
        <v>7도-수협-어기여찬 단체급식 볶음멸치 1kg</v>
      </c>
      <c r="N1059" s="2" t="str">
        <f>VLOOKUP(H1059, '쿼리1'!$A:$P, 15, 0)</f>
        <v>패트92</v>
      </c>
      <c r="O1059" s="2">
        <v>1000169432</v>
      </c>
      <c r="P1059" s="2" t="str">
        <f>VLOOKUP(H1059, '쿼리1'!$A:$R, 17, 0)</f>
        <v>7도-수협-어기여찬 단체급식 볶음멸치 1kg</v>
      </c>
      <c r="Q1059" s="4">
        <f>VLOOKUP(H1059, '쿼리1'!$A:$U, 20, 0)</f>
        <v>20000</v>
      </c>
      <c r="R1059" s="2" t="s">
        <v>31</v>
      </c>
      <c r="S1059" s="2" t="s">
        <v>31</v>
      </c>
      <c r="T1059" s="2" t="s">
        <v>5397</v>
      </c>
      <c r="U1059" s="2" t="s">
        <v>31</v>
      </c>
      <c r="V1059" s="3">
        <v>45593</v>
      </c>
      <c r="W1059" s="3">
        <v>45603</v>
      </c>
      <c r="X1059" s="6" t="str">
        <f t="shared" si="953"/>
        <v>+10</v>
      </c>
      <c r="Y1059" s="3">
        <v>45596</v>
      </c>
      <c r="Z1059" s="3">
        <v>45604</v>
      </c>
      <c r="AA1059" s="6" t="str">
        <f t="shared" si="950"/>
        <v>+8</v>
      </c>
      <c r="AB1059" s="3" t="s">
        <v>5388</v>
      </c>
      <c r="AC1059" s="2" t="s">
        <v>5388</v>
      </c>
      <c r="AD1059" s="6" t="str">
        <f t="shared" si="954"/>
        <v>X</v>
      </c>
      <c r="AE1059" s="3">
        <v>45600</v>
      </c>
      <c r="AF1059" s="3">
        <v>45608</v>
      </c>
      <c r="AG1059" s="2" t="str">
        <f t="shared" si="951"/>
        <v>+8</v>
      </c>
      <c r="AH1059" s="3">
        <v>45608</v>
      </c>
      <c r="AI1059" s="3">
        <f t="shared" si="952"/>
        <v>45600</v>
      </c>
      <c r="AJ1059" s="3"/>
      <c r="AK1059" s="2">
        <f t="shared" si="927"/>
        <v>-8</v>
      </c>
      <c r="AL1059" s="2" t="s">
        <v>5567</v>
      </c>
      <c r="AM1059" s="2" t="str">
        <f t="shared" si="928"/>
        <v>생산완료(-8)</v>
      </c>
      <c r="AN1059" s="9">
        <f t="shared" si="929"/>
        <v>45608</v>
      </c>
      <c r="AO1059" s="9">
        <f t="shared" si="930"/>
        <v>45600</v>
      </c>
      <c r="AP1059" s="9"/>
      <c r="AQ1059" s="2">
        <f t="shared" si="942"/>
        <v>-8</v>
      </c>
      <c r="AR1059" s="12">
        <f t="shared" si="931"/>
        <v>-8</v>
      </c>
      <c r="AS1059" t="s">
        <v>5567</v>
      </c>
      <c r="AT1059" t="str">
        <f t="shared" si="932"/>
        <v>생산완료(-8)</v>
      </c>
    </row>
    <row r="1060" spans="2:46" x14ac:dyDescent="0.3">
      <c r="B1060" s="2" t="s">
        <v>5613</v>
      </c>
      <c r="C1060" s="7">
        <v>-26</v>
      </c>
      <c r="D1060" s="2" t="s">
        <v>5431</v>
      </c>
      <c r="E1060" s="2" t="s">
        <v>5479</v>
      </c>
      <c r="F1060" s="2"/>
      <c r="G1060" s="2" t="s">
        <v>5425</v>
      </c>
      <c r="H1060" s="2" t="s">
        <v>3194</v>
      </c>
      <c r="I1060" s="2" t="str">
        <f t="shared" si="921"/>
        <v>20241022-11150297-인쇄</v>
      </c>
      <c r="J1060" s="2" t="str">
        <f t="shared" si="922"/>
        <v>20241022-11150297-합지</v>
      </c>
      <c r="K1060" s="2" t="str">
        <f t="shared" si="923"/>
        <v>20241022-11150297-분단</v>
      </c>
      <c r="L1060" s="2" t="str">
        <f t="shared" si="924"/>
        <v>20241022-11150297-제대</v>
      </c>
      <c r="M1060" s="2" t="str">
        <f>VLOOKUP(H1060, '쿼리1'!$A:$R, 17, 0)</f>
        <v>7도-피코크)떡갈비450g (리뉴얼)</v>
      </c>
      <c r="N1060" s="2" t="str">
        <f>VLOOKUP(H1060, '쿼리1'!$A:$P, 15, 0)</f>
        <v>나이론(유백/유무광)115</v>
      </c>
      <c r="O1060" s="2">
        <v>11150297</v>
      </c>
      <c r="P1060" s="2" t="str">
        <f>VLOOKUP(H1060, '쿼리1'!$A:$R, 17, 0)</f>
        <v>7도-피코크)떡갈비450g (리뉴얼)</v>
      </c>
      <c r="Q1060" s="4">
        <f>VLOOKUP(H1060, '쿼리1'!$A:$U, 20, 0)</f>
        <v>48000</v>
      </c>
      <c r="R1060" s="2" t="s">
        <v>31</v>
      </c>
      <c r="S1060" s="2" t="s">
        <v>31</v>
      </c>
      <c r="T1060" s="2" t="s">
        <v>5397</v>
      </c>
      <c r="U1060" s="2" t="s">
        <v>31</v>
      </c>
      <c r="V1060" s="3">
        <v>45588</v>
      </c>
      <c r="W1060" s="3">
        <v>45608</v>
      </c>
      <c r="X1060" s="6" t="str">
        <f t="shared" si="953"/>
        <v>+20</v>
      </c>
      <c r="Y1060" s="3">
        <v>45593</v>
      </c>
      <c r="Z1060" s="3">
        <v>45621</v>
      </c>
      <c r="AA1060" s="6" t="str">
        <f t="shared" si="950"/>
        <v>+28</v>
      </c>
      <c r="AB1060" s="3" t="s">
        <v>5388</v>
      </c>
      <c r="AC1060" s="2" t="s">
        <v>5388</v>
      </c>
      <c r="AD1060" s="6" t="str">
        <f t="shared" si="954"/>
        <v>X</v>
      </c>
      <c r="AE1060" s="3">
        <v>45595</v>
      </c>
      <c r="AF1060" s="3">
        <v>45612</v>
      </c>
      <c r="AG1060" s="2" t="str">
        <f t="shared" si="951"/>
        <v>+17</v>
      </c>
      <c r="AH1060" s="3">
        <v>45621</v>
      </c>
      <c r="AI1060" s="3">
        <f t="shared" si="952"/>
        <v>45595</v>
      </c>
      <c r="AJ1060" s="3"/>
      <c r="AK1060" s="2">
        <f t="shared" si="927"/>
        <v>-26</v>
      </c>
      <c r="AL1060" s="2" t="s">
        <v>5567</v>
      </c>
      <c r="AM1060" s="2" t="str">
        <f t="shared" si="928"/>
        <v>생산완료(-26)</v>
      </c>
      <c r="AN1060" s="9">
        <f t="shared" si="929"/>
        <v>45647</v>
      </c>
      <c r="AO1060" s="9">
        <f t="shared" si="930"/>
        <v>45644</v>
      </c>
      <c r="AP1060" s="9"/>
      <c r="AQ1060" s="2">
        <f t="shared" si="942"/>
        <v>-3</v>
      </c>
      <c r="AR1060" s="12">
        <f t="shared" si="931"/>
        <v>-3</v>
      </c>
      <c r="AS1060" t="s">
        <v>5567</v>
      </c>
      <c r="AT1060" t="str">
        <f t="shared" si="932"/>
        <v>생산완료(-3)</v>
      </c>
    </row>
    <row r="1061" spans="2:46" x14ac:dyDescent="0.3">
      <c r="B1061" s="2" t="s">
        <v>5407</v>
      </c>
      <c r="C1061" s="7">
        <v>-6</v>
      </c>
      <c r="D1061" s="2"/>
      <c r="E1061" s="2" t="s">
        <v>5443</v>
      </c>
      <c r="F1061" s="2"/>
      <c r="G1061" s="2" t="s">
        <v>5451</v>
      </c>
      <c r="H1061" s="2" t="s">
        <v>451</v>
      </c>
      <c r="I1061" s="2" t="str">
        <f t="shared" si="921"/>
        <v>20241022-1119N0048-인쇄</v>
      </c>
      <c r="J1061" s="2" t="str">
        <f t="shared" si="922"/>
        <v>20241022-1119N0048-합지</v>
      </c>
      <c r="K1061" s="2" t="str">
        <f t="shared" si="923"/>
        <v>20241022-1119N0048-분단</v>
      </c>
      <c r="L1061" s="2" t="str">
        <f t="shared" si="924"/>
        <v>20241022-1119N0048-제대</v>
      </c>
      <c r="M1061" s="2" t="str">
        <f>VLOOKUP(H1061, '쿼리1'!$A:$R, 17, 0)</f>
        <v>무지</v>
      </c>
      <c r="N1061" s="2" t="str">
        <f>VLOOKUP(H1061, '쿼리1'!$A:$P, 15, 0)</f>
        <v>나이론70</v>
      </c>
      <c r="O1061" s="2" t="s">
        <v>5818</v>
      </c>
      <c r="P1061" s="2" t="str">
        <f>VLOOKUP(H1061, '쿼리1'!$A:$R, 17, 0)</f>
        <v>무지</v>
      </c>
      <c r="Q1061" s="4">
        <f>VLOOKUP(H1061, '쿼리1'!$A:$U, 20, 0)</f>
        <v>12500</v>
      </c>
      <c r="R1061" s="2" t="s">
        <v>5397</v>
      </c>
      <c r="S1061" s="2" t="s">
        <v>31</v>
      </c>
      <c r="T1061" s="2" t="s">
        <v>5397</v>
      </c>
      <c r="U1061" s="2" t="s">
        <v>31</v>
      </c>
      <c r="V1061" s="2" t="s">
        <v>5388</v>
      </c>
      <c r="W1061" s="3" t="s">
        <v>5388</v>
      </c>
      <c r="X1061" s="6" t="str">
        <f>IFERROR(W1061-V1061, "X")</f>
        <v>X</v>
      </c>
      <c r="Y1061" s="3">
        <v>45595</v>
      </c>
      <c r="Z1061" s="3">
        <v>45603</v>
      </c>
      <c r="AA1061" s="6" t="str">
        <f t="shared" si="950"/>
        <v>+8</v>
      </c>
      <c r="AB1061" s="3" t="s">
        <v>5388</v>
      </c>
      <c r="AC1061" s="2" t="s">
        <v>5388</v>
      </c>
      <c r="AD1061" s="6" t="str">
        <f t="shared" si="954"/>
        <v>X</v>
      </c>
      <c r="AE1061" s="3">
        <v>45597</v>
      </c>
      <c r="AF1061" s="3">
        <v>45601</v>
      </c>
      <c r="AG1061" s="2" t="str">
        <f t="shared" si="951"/>
        <v>+4</v>
      </c>
      <c r="AH1061" s="3">
        <v>45603</v>
      </c>
      <c r="AI1061" s="3">
        <f t="shared" si="952"/>
        <v>45597</v>
      </c>
      <c r="AJ1061" s="3"/>
      <c r="AK1061" s="2">
        <f t="shared" si="927"/>
        <v>-6</v>
      </c>
      <c r="AL1061" s="2" t="s">
        <v>5567</v>
      </c>
      <c r="AM1061" s="2" t="str">
        <f t="shared" si="928"/>
        <v>생산완료(-6)</v>
      </c>
      <c r="AN1061" s="9">
        <f t="shared" si="929"/>
        <v>45603</v>
      </c>
      <c r="AO1061" s="9">
        <f t="shared" si="930"/>
        <v>45597</v>
      </c>
      <c r="AP1061" s="9"/>
      <c r="AQ1061" s="2">
        <f t="shared" si="942"/>
        <v>-6</v>
      </c>
      <c r="AR1061" s="12">
        <f t="shared" si="931"/>
        <v>-6</v>
      </c>
      <c r="AS1061" t="s">
        <v>5567</v>
      </c>
      <c r="AT1061" t="str">
        <f t="shared" si="932"/>
        <v>생산완료(-6)</v>
      </c>
    </row>
    <row r="1062" spans="2:46" x14ac:dyDescent="0.3">
      <c r="B1062" s="2" t="s">
        <v>5407</v>
      </c>
      <c r="C1062" s="7">
        <v>-6</v>
      </c>
      <c r="D1062" s="2"/>
      <c r="E1062" s="2" t="s">
        <v>5443</v>
      </c>
      <c r="F1062" s="2"/>
      <c r="G1062" s="2" t="s">
        <v>5451</v>
      </c>
      <c r="H1062" s="2" t="s">
        <v>3350</v>
      </c>
      <c r="I1062" s="2" t="str">
        <f t="shared" si="921"/>
        <v>20241022-12150022-인쇄</v>
      </c>
      <c r="J1062" s="2" t="str">
        <f t="shared" si="922"/>
        <v>20241022-12150022-합지</v>
      </c>
      <c r="K1062" s="2" t="str">
        <f t="shared" si="923"/>
        <v>20241022-12150022-분단</v>
      </c>
      <c r="L1062" s="2" t="str">
        <f t="shared" si="924"/>
        <v>20241022-12150022-제대</v>
      </c>
      <c r="M1062" s="2" t="str">
        <f>VLOOKUP(H1062, '쿼리1'!$A:$R, 17, 0)</f>
        <v>무지</v>
      </c>
      <c r="N1062" s="2" t="str">
        <f>VLOOKUP(H1062, '쿼리1'!$A:$P, 15, 0)</f>
        <v>나이론100</v>
      </c>
      <c r="O1062" s="2">
        <v>12150022</v>
      </c>
      <c r="P1062" s="2" t="str">
        <f>VLOOKUP(H1062, '쿼리1'!$A:$R, 17, 0)</f>
        <v>무지</v>
      </c>
      <c r="Q1062" s="4">
        <f>VLOOKUP(H1062, '쿼리1'!$A:$U, 20, 0)</f>
        <v>30</v>
      </c>
      <c r="R1062" s="2" t="s">
        <v>5397</v>
      </c>
      <c r="S1062" s="2" t="s">
        <v>31</v>
      </c>
      <c r="T1062" s="2" t="s">
        <v>5397</v>
      </c>
      <c r="U1062" s="2" t="s">
        <v>31</v>
      </c>
      <c r="V1062" s="2" t="s">
        <v>5388</v>
      </c>
      <c r="W1062" s="3" t="s">
        <v>5388</v>
      </c>
      <c r="X1062" s="6" t="str">
        <f>IFERROR(W1062-V1062, "X")</f>
        <v>X</v>
      </c>
      <c r="Y1062" s="3">
        <v>45595</v>
      </c>
      <c r="Z1062" s="3">
        <v>45603</v>
      </c>
      <c r="AA1062" s="6" t="str">
        <f t="shared" si="950"/>
        <v>+8</v>
      </c>
      <c r="AB1062" s="3" t="s">
        <v>5388</v>
      </c>
      <c r="AC1062" s="2" t="s">
        <v>5388</v>
      </c>
      <c r="AD1062" s="6" t="str">
        <f t="shared" si="954"/>
        <v>X</v>
      </c>
      <c r="AE1062" s="3">
        <v>45597</v>
      </c>
      <c r="AF1062" s="3">
        <v>45601</v>
      </c>
      <c r="AG1062" s="2" t="str">
        <f t="shared" si="951"/>
        <v>+4</v>
      </c>
      <c r="AH1062" s="3">
        <v>45603</v>
      </c>
      <c r="AI1062" s="3">
        <f t="shared" si="952"/>
        <v>45597</v>
      </c>
      <c r="AJ1062" s="3"/>
      <c r="AK1062" s="2">
        <f t="shared" si="927"/>
        <v>-6</v>
      </c>
      <c r="AL1062" s="2" t="s">
        <v>5567</v>
      </c>
      <c r="AM1062" s="2" t="str">
        <f t="shared" si="928"/>
        <v>생산완료(-6)</v>
      </c>
      <c r="AN1062" s="9">
        <f t="shared" si="929"/>
        <v>45653</v>
      </c>
      <c r="AO1062" s="9">
        <f t="shared" si="930"/>
        <v>45657</v>
      </c>
      <c r="AP1062" s="9"/>
      <c r="AQ1062" s="2">
        <f t="shared" si="942"/>
        <v>4</v>
      </c>
      <c r="AR1062" s="12" t="str">
        <f t="shared" si="931"/>
        <v>+4</v>
      </c>
      <c r="AS1062" t="s">
        <v>5567</v>
      </c>
      <c r="AT1062" t="str">
        <f t="shared" si="932"/>
        <v>생산완료(+4)</v>
      </c>
    </row>
    <row r="1063" spans="2:46" x14ac:dyDescent="0.3">
      <c r="B1063" s="2" t="s">
        <v>5483</v>
      </c>
      <c r="C1063" s="7">
        <v>-11</v>
      </c>
      <c r="D1063" s="2" t="s">
        <v>5419</v>
      </c>
      <c r="E1063" s="2" t="s">
        <v>5456</v>
      </c>
      <c r="F1063" s="2"/>
      <c r="G1063" s="2" t="s">
        <v>5463</v>
      </c>
      <c r="H1063" s="2" t="s">
        <v>2614</v>
      </c>
      <c r="I1063" s="2" t="str">
        <f t="shared" si="921"/>
        <v>20241022-1219P0098-인쇄</v>
      </c>
      <c r="J1063" s="2" t="str">
        <f t="shared" si="922"/>
        <v>20241022-1219P0098-합지</v>
      </c>
      <c r="K1063" s="2" t="str">
        <f t="shared" si="923"/>
        <v>20241022-1219P0098-분단</v>
      </c>
      <c r="L1063" s="2" t="str">
        <f t="shared" si="924"/>
        <v>20241022-1219P0098-제대</v>
      </c>
      <c r="M1063" s="2" t="str">
        <f>VLOOKUP(H1063, '쿼리1'!$A:$R, 17, 0)</f>
        <v>2도-사탕수수 천연당 500g</v>
      </c>
      <c r="N1063" s="2" t="str">
        <f>VLOOKUP(H1063, '쿼리1'!$A:$P, 15, 0)</f>
        <v>패트100</v>
      </c>
      <c r="O1063" s="2" t="s">
        <v>5819</v>
      </c>
      <c r="P1063" s="2" t="str">
        <f>VLOOKUP(H1063, '쿼리1'!$A:$R, 17, 0)</f>
        <v>2도-사탕수수 천연당 500g</v>
      </c>
      <c r="Q1063" s="4">
        <f>VLOOKUP(H1063, '쿼리1'!$A:$U, 20, 0)</f>
        <v>40000</v>
      </c>
      <c r="R1063" s="2" t="s">
        <v>31</v>
      </c>
      <c r="S1063" s="2" t="s">
        <v>31</v>
      </c>
      <c r="T1063" s="2" t="s">
        <v>5397</v>
      </c>
      <c r="U1063" s="2" t="s">
        <v>31</v>
      </c>
      <c r="V1063" s="3">
        <v>45593</v>
      </c>
      <c r="W1063" s="3">
        <v>45602</v>
      </c>
      <c r="X1063" s="6" t="str">
        <f t="shared" ref="X1063:X1069" si="955">IFERROR(IF(W1063-V1063&gt;0, "+" &amp; (W1063-V1063), W1063-V1063), "X")</f>
        <v>+9</v>
      </c>
      <c r="Y1063" s="3">
        <v>45595</v>
      </c>
      <c r="Z1063" s="3">
        <v>45607</v>
      </c>
      <c r="AA1063" s="6" t="str">
        <f t="shared" si="950"/>
        <v>+12</v>
      </c>
      <c r="AB1063" s="3" t="s">
        <v>5388</v>
      </c>
      <c r="AC1063" s="2" t="s">
        <v>5388</v>
      </c>
      <c r="AD1063" s="6" t="str">
        <f t="shared" si="954"/>
        <v>X</v>
      </c>
      <c r="AE1063" s="3">
        <v>45597</v>
      </c>
      <c r="AF1063" s="3">
        <v>45608</v>
      </c>
      <c r="AG1063" s="2" t="str">
        <f t="shared" si="951"/>
        <v>+11</v>
      </c>
      <c r="AH1063" s="3">
        <v>45608</v>
      </c>
      <c r="AI1063" s="3">
        <f t="shared" si="952"/>
        <v>45597</v>
      </c>
      <c r="AJ1063" s="3"/>
      <c r="AK1063" s="2">
        <f t="shared" si="927"/>
        <v>-11</v>
      </c>
      <c r="AL1063" s="2" t="s">
        <v>5567</v>
      </c>
      <c r="AM1063" s="2" t="str">
        <f t="shared" si="928"/>
        <v>생산완료(-11)</v>
      </c>
      <c r="AN1063" s="9">
        <f t="shared" si="929"/>
        <v>45608</v>
      </c>
      <c r="AO1063" s="9">
        <f t="shared" si="930"/>
        <v>45597</v>
      </c>
      <c r="AP1063" s="9"/>
      <c r="AQ1063" s="2">
        <f t="shared" si="942"/>
        <v>-11</v>
      </c>
      <c r="AR1063" s="12">
        <f t="shared" si="931"/>
        <v>-11</v>
      </c>
      <c r="AS1063" t="s">
        <v>5567</v>
      </c>
      <c r="AT1063" t="str">
        <f t="shared" si="932"/>
        <v>생산완료(-11)</v>
      </c>
    </row>
    <row r="1064" spans="2:46" x14ac:dyDescent="0.3">
      <c r="B1064" s="2" t="s">
        <v>5436</v>
      </c>
      <c r="C1064" s="7">
        <v>-7</v>
      </c>
      <c r="D1064" s="2" t="s">
        <v>5408</v>
      </c>
      <c r="E1064" s="2" t="s">
        <v>5451</v>
      </c>
      <c r="F1064" s="2"/>
      <c r="G1064" s="2" t="s">
        <v>5430</v>
      </c>
      <c r="H1064" s="2" t="s">
        <v>740</v>
      </c>
      <c r="I1064" s="2" t="str">
        <f t="shared" si="921"/>
        <v>20241022-1219P0336-인쇄</v>
      </c>
      <c r="J1064" s="2" t="str">
        <f t="shared" si="922"/>
        <v>20241022-1219P0336-합지</v>
      </c>
      <c r="K1064" s="2" t="str">
        <f t="shared" si="923"/>
        <v>20241022-1219P0336-분단</v>
      </c>
      <c r="L1064" s="2" t="str">
        <f t="shared" si="924"/>
        <v>20241022-1219P0336-제대</v>
      </c>
      <c r="M1064" s="2" t="str">
        <f>VLOOKUP(H1064, '쿼리1'!$A:$R, 17, 0)</f>
        <v>5도-혜혜만두-셀러리만두550g</v>
      </c>
      <c r="N1064" s="2" t="str">
        <f>VLOOKUP(H1064, '쿼리1'!$A:$P, 15, 0)</f>
        <v>나이론80</v>
      </c>
      <c r="O1064" s="2" t="s">
        <v>5710</v>
      </c>
      <c r="P1064" s="2" t="str">
        <f>VLOOKUP(H1064, '쿼리1'!$A:$R, 17, 0)</f>
        <v>5도-혜혜만두-셀러리만두550g</v>
      </c>
      <c r="Q1064" s="4">
        <f>VLOOKUP(H1064, '쿼리1'!$A:$U, 20, 0)</f>
        <v>30000</v>
      </c>
      <c r="R1064" s="2" t="s">
        <v>31</v>
      </c>
      <c r="S1064" s="2" t="s">
        <v>31</v>
      </c>
      <c r="T1064" s="2" t="s">
        <v>5397</v>
      </c>
      <c r="U1064" s="2" t="s">
        <v>31</v>
      </c>
      <c r="V1064" s="3">
        <v>45593</v>
      </c>
      <c r="W1064" s="3">
        <v>45596</v>
      </c>
      <c r="X1064" s="6" t="str">
        <f t="shared" si="955"/>
        <v>+3</v>
      </c>
      <c r="Y1064" s="3">
        <v>45596</v>
      </c>
      <c r="Z1064" s="3">
        <v>45600</v>
      </c>
      <c r="AA1064" s="6" t="str">
        <f t="shared" si="950"/>
        <v>+4</v>
      </c>
      <c r="AB1064" s="3" t="s">
        <v>5388</v>
      </c>
      <c r="AC1064" s="2" t="s">
        <v>5388</v>
      </c>
      <c r="AD1064" s="6" t="str">
        <f t="shared" si="954"/>
        <v>X</v>
      </c>
      <c r="AE1064" s="3">
        <v>45600</v>
      </c>
      <c r="AF1064" s="3">
        <v>45607</v>
      </c>
      <c r="AG1064" s="2" t="str">
        <f t="shared" si="951"/>
        <v>+7</v>
      </c>
      <c r="AH1064" s="3">
        <v>45607</v>
      </c>
      <c r="AI1064" s="3">
        <f t="shared" si="952"/>
        <v>45600</v>
      </c>
      <c r="AJ1064" s="3"/>
      <c r="AK1064" s="2">
        <f t="shared" si="927"/>
        <v>-7</v>
      </c>
      <c r="AL1064" s="2" t="s">
        <v>5567</v>
      </c>
      <c r="AM1064" s="2" t="str">
        <f t="shared" si="928"/>
        <v>생산완료(-7)</v>
      </c>
      <c r="AN1064" s="9">
        <f t="shared" si="929"/>
        <v>45652</v>
      </c>
      <c r="AO1064" s="9">
        <f t="shared" si="930"/>
        <v>45649</v>
      </c>
      <c r="AP1064" s="9"/>
      <c r="AQ1064" s="2">
        <f t="shared" si="942"/>
        <v>-3</v>
      </c>
      <c r="AR1064" s="12">
        <f t="shared" si="931"/>
        <v>-3</v>
      </c>
      <c r="AS1064" t="s">
        <v>5567</v>
      </c>
      <c r="AT1064" t="str">
        <f t="shared" si="932"/>
        <v>생산완료(-3)</v>
      </c>
    </row>
    <row r="1065" spans="2:46" x14ac:dyDescent="0.3">
      <c r="B1065" s="2" t="s">
        <v>5436</v>
      </c>
      <c r="C1065" s="7">
        <v>-7</v>
      </c>
      <c r="D1065" s="2" t="s">
        <v>5408</v>
      </c>
      <c r="E1065" s="2" t="s">
        <v>5451</v>
      </c>
      <c r="F1065" s="2"/>
      <c r="G1065" s="2" t="s">
        <v>5430</v>
      </c>
      <c r="H1065" s="2" t="s">
        <v>1058</v>
      </c>
      <c r="I1065" s="2" t="str">
        <f t="shared" si="921"/>
        <v>20241022-1219P0337-인쇄</v>
      </c>
      <c r="J1065" s="2" t="str">
        <f t="shared" si="922"/>
        <v>20241022-1219P0337-합지</v>
      </c>
      <c r="K1065" s="2" t="str">
        <f t="shared" si="923"/>
        <v>20241022-1219P0337-분단</v>
      </c>
      <c r="L1065" s="2" t="str">
        <f t="shared" si="924"/>
        <v>20241022-1219P0337-제대</v>
      </c>
      <c r="M1065" s="2" t="str">
        <f>VLOOKUP(H1065, '쿼리1'!$A:$R, 17, 0)</f>
        <v>5도-혜혜만두-삼선만두550g</v>
      </c>
      <c r="N1065" s="2" t="str">
        <f>VLOOKUP(H1065, '쿼리1'!$A:$P, 15, 0)</f>
        <v>나이론80</v>
      </c>
      <c r="O1065" s="2" t="s">
        <v>5820</v>
      </c>
      <c r="P1065" s="2" t="str">
        <f>VLOOKUP(H1065, '쿼리1'!$A:$R, 17, 0)</f>
        <v>5도-혜혜만두-삼선만두550g</v>
      </c>
      <c r="Q1065" s="4">
        <f>VLOOKUP(H1065, '쿼리1'!$A:$U, 20, 0)</f>
        <v>30000</v>
      </c>
      <c r="R1065" s="2" t="s">
        <v>31</v>
      </c>
      <c r="S1065" s="2" t="s">
        <v>31</v>
      </c>
      <c r="T1065" s="2" t="s">
        <v>5397</v>
      </c>
      <c r="U1065" s="2" t="s">
        <v>31</v>
      </c>
      <c r="V1065" s="3">
        <v>45593</v>
      </c>
      <c r="W1065" s="3">
        <v>45596</v>
      </c>
      <c r="X1065" s="6" t="str">
        <f t="shared" si="955"/>
        <v>+3</v>
      </c>
      <c r="Y1065" s="3">
        <v>45596</v>
      </c>
      <c r="Z1065" s="3">
        <v>45600</v>
      </c>
      <c r="AA1065" s="6" t="str">
        <f t="shared" si="950"/>
        <v>+4</v>
      </c>
      <c r="AB1065" s="3" t="s">
        <v>5388</v>
      </c>
      <c r="AC1065" s="2" t="s">
        <v>5388</v>
      </c>
      <c r="AD1065" s="6" t="str">
        <f t="shared" si="954"/>
        <v>X</v>
      </c>
      <c r="AE1065" s="3">
        <v>45600</v>
      </c>
      <c r="AF1065" s="3">
        <v>45607</v>
      </c>
      <c r="AG1065" s="2" t="str">
        <f t="shared" si="951"/>
        <v>+7</v>
      </c>
      <c r="AH1065" s="3">
        <v>45607</v>
      </c>
      <c r="AI1065" s="3">
        <f t="shared" si="952"/>
        <v>45600</v>
      </c>
      <c r="AJ1065" s="3"/>
      <c r="AK1065" s="2">
        <f t="shared" si="927"/>
        <v>-7</v>
      </c>
      <c r="AL1065" s="2" t="s">
        <v>5567</v>
      </c>
      <c r="AM1065" s="2" t="str">
        <f t="shared" si="928"/>
        <v>생산완료(-7)</v>
      </c>
      <c r="AN1065" s="9">
        <f t="shared" si="929"/>
        <v>45652</v>
      </c>
      <c r="AO1065" s="9">
        <f t="shared" si="930"/>
        <v>45649</v>
      </c>
      <c r="AP1065" s="9"/>
      <c r="AQ1065" s="2">
        <f t="shared" si="942"/>
        <v>-3</v>
      </c>
      <c r="AR1065" s="12">
        <f t="shared" si="931"/>
        <v>-3</v>
      </c>
      <c r="AS1065" t="s">
        <v>5567</v>
      </c>
      <c r="AT1065" t="str">
        <f t="shared" si="932"/>
        <v>생산완료(-3)</v>
      </c>
    </row>
    <row r="1066" spans="2:46" x14ac:dyDescent="0.3">
      <c r="B1066" s="2" t="s">
        <v>5570</v>
      </c>
      <c r="C1066" s="7">
        <v>-24</v>
      </c>
      <c r="D1066" s="2" t="s">
        <v>5406</v>
      </c>
      <c r="E1066" s="2" t="s">
        <v>5488</v>
      </c>
      <c r="F1066" s="2" t="s">
        <v>5463</v>
      </c>
      <c r="G1066" s="2"/>
      <c r="H1066" s="2" t="s">
        <v>3877</v>
      </c>
      <c r="I1066" s="2" t="str">
        <f t="shared" si="921"/>
        <v>20241022-1419P0078-인쇄</v>
      </c>
      <c r="J1066" s="2" t="str">
        <f t="shared" si="922"/>
        <v>20241022-1419P0078-합지</v>
      </c>
      <c r="K1066" s="2" t="str">
        <f t="shared" si="923"/>
        <v>20241022-1419P0078-분단</v>
      </c>
      <c r="L1066" s="2" t="str">
        <f t="shared" si="924"/>
        <v>20241022-1419P0078-제대</v>
      </c>
      <c r="M1066" s="2" t="str">
        <f>VLOOKUP(H1066, '쿼리1'!$A:$R, 17, 0)</f>
        <v>6도-해찬 송학김-불고기김(전장-외주가공)</v>
      </c>
      <c r="N1066" s="2" t="str">
        <f>VLOOKUP(H1066, '쿼리1'!$A:$P, 15, 0)</f>
        <v>은박55=6도-해찬 송학김-불고기김(전장-외주가공)</v>
      </c>
      <c r="O1066" s="2" t="s">
        <v>5686</v>
      </c>
      <c r="P1066" s="2" t="str">
        <f>VLOOKUP(H1066, '쿼리1'!$A:$R, 17, 0)</f>
        <v>6도-해찬 송학김-불고기김(전장-외주가공)</v>
      </c>
      <c r="Q1066" s="4">
        <f>VLOOKUP(H1066, '쿼리1'!$A:$U, 20, 0)</f>
        <v>24</v>
      </c>
      <c r="R1066" s="2" t="s">
        <v>31</v>
      </c>
      <c r="S1066" s="2" t="s">
        <v>31</v>
      </c>
      <c r="T1066" s="2" t="s">
        <v>31</v>
      </c>
      <c r="U1066" s="2" t="s">
        <v>5397</v>
      </c>
      <c r="V1066" s="3">
        <v>45593</v>
      </c>
      <c r="W1066" s="3">
        <v>45588</v>
      </c>
      <c r="X1066" s="6">
        <f t="shared" si="955"/>
        <v>-5</v>
      </c>
      <c r="Y1066" s="3">
        <v>45596</v>
      </c>
      <c r="Z1066" s="3">
        <v>45621</v>
      </c>
      <c r="AA1066" s="6" t="str">
        <f t="shared" si="950"/>
        <v>+25</v>
      </c>
      <c r="AB1066" s="3">
        <v>45597</v>
      </c>
      <c r="AC1066" s="3">
        <v>45608</v>
      </c>
      <c r="AD1066" s="6" t="str">
        <f t="shared" ref="AD1066:AD1069" si="956">IFERROR(IF(AC1066-AB1066&gt;0, "+" &amp; (AC1066-AB1066), AC1066-AB1066), "X")</f>
        <v>+11</v>
      </c>
      <c r="AE1066" s="2" t="s">
        <v>5388</v>
      </c>
      <c r="AF1066" s="2" t="s">
        <v>5388</v>
      </c>
      <c r="AG1066" s="2" t="str">
        <f>IFERROR(AF1066-AE1066, "X")</f>
        <v>X</v>
      </c>
      <c r="AH1066" s="3">
        <v>45621</v>
      </c>
      <c r="AI1066" s="3">
        <f t="shared" ref="AI1066:AI1067" si="957">AB1066</f>
        <v>45597</v>
      </c>
      <c r="AJ1066" s="3"/>
      <c r="AK1066" s="2">
        <f t="shared" si="927"/>
        <v>-24</v>
      </c>
      <c r="AL1066" s="2" t="s">
        <v>5567</v>
      </c>
      <c r="AM1066" s="2" t="str">
        <f t="shared" si="928"/>
        <v>생산완료(-24)</v>
      </c>
      <c r="AN1066" s="9">
        <f t="shared" si="929"/>
        <v>45621</v>
      </c>
      <c r="AO1066" s="9">
        <f t="shared" si="930"/>
        <v>45597</v>
      </c>
      <c r="AP1066" s="9"/>
      <c r="AQ1066" s="2">
        <f t="shared" si="942"/>
        <v>-24</v>
      </c>
      <c r="AR1066" s="12">
        <f t="shared" si="931"/>
        <v>-24</v>
      </c>
      <c r="AS1066" t="s">
        <v>5567</v>
      </c>
      <c r="AT1066" t="str">
        <f t="shared" si="932"/>
        <v>생산완료(-24)</v>
      </c>
    </row>
    <row r="1067" spans="2:46" x14ac:dyDescent="0.3">
      <c r="B1067" s="2" t="s">
        <v>5470</v>
      </c>
      <c r="C1067" s="7">
        <v>-15</v>
      </c>
      <c r="D1067" s="2" t="s">
        <v>5442</v>
      </c>
      <c r="E1067" s="2" t="s">
        <v>5442</v>
      </c>
      <c r="F1067" s="2" t="s">
        <v>5426</v>
      </c>
      <c r="G1067" s="2"/>
      <c r="H1067" s="2" t="s">
        <v>3901</v>
      </c>
      <c r="I1067" s="2" t="str">
        <f t="shared" si="921"/>
        <v>20241022-1420P0054-인쇄</v>
      </c>
      <c r="J1067" s="2" t="str">
        <f t="shared" si="922"/>
        <v>20241022-1420P0054-합지</v>
      </c>
      <c r="K1067" s="2" t="str">
        <f t="shared" si="923"/>
        <v>20241022-1420P0054-분단</v>
      </c>
      <c r="L1067" s="2" t="str">
        <f t="shared" si="924"/>
        <v>20241022-1420P0054-제대</v>
      </c>
      <c r="M1067" s="2" t="str">
        <f>VLOOKUP(H1067, '쿼리1'!$A:$R, 17, 0)</f>
        <v>7도-아침한끼 퀵오트밀(내포장)</v>
      </c>
      <c r="N1067" s="2" t="str">
        <f>VLOOKUP(H1067, '쿼리1'!$A:$P, 15, 0)</f>
        <v>은박(유무광)120</v>
      </c>
      <c r="O1067" s="2" t="s">
        <v>5821</v>
      </c>
      <c r="P1067" s="2" t="str">
        <f>VLOOKUP(H1067, '쿼리1'!$A:$R, 17, 0)</f>
        <v>7도-아침한끼 퀵오트밀(내포장)</v>
      </c>
      <c r="Q1067" s="4">
        <f>VLOOKUP(H1067, '쿼리1'!$A:$U, 20, 0)</f>
        <v>48</v>
      </c>
      <c r="R1067" s="2" t="s">
        <v>31</v>
      </c>
      <c r="S1067" s="2" t="s">
        <v>31</v>
      </c>
      <c r="T1067" s="2" t="s">
        <v>31</v>
      </c>
      <c r="U1067" s="2" t="s">
        <v>5397</v>
      </c>
      <c r="V1067" s="3">
        <v>45593</v>
      </c>
      <c r="W1067" s="3">
        <v>45609</v>
      </c>
      <c r="X1067" s="6" t="str">
        <f t="shared" si="955"/>
        <v>+16</v>
      </c>
      <c r="Y1067" s="3">
        <v>45595</v>
      </c>
      <c r="Z1067" s="3">
        <v>45611</v>
      </c>
      <c r="AA1067" s="6" t="str">
        <f t="shared" si="950"/>
        <v>+16</v>
      </c>
      <c r="AB1067" s="3">
        <v>45596</v>
      </c>
      <c r="AC1067" s="3">
        <v>45611</v>
      </c>
      <c r="AD1067" s="6" t="str">
        <f t="shared" si="956"/>
        <v>+15</v>
      </c>
      <c r="AE1067" s="2" t="s">
        <v>5388</v>
      </c>
      <c r="AF1067" s="2" t="s">
        <v>5388</v>
      </c>
      <c r="AG1067" s="2" t="str">
        <f>IFERROR(AF1067-AE1067, "X")</f>
        <v>X</v>
      </c>
      <c r="AH1067" s="3">
        <v>45611</v>
      </c>
      <c r="AI1067" s="3">
        <f t="shared" si="957"/>
        <v>45596</v>
      </c>
      <c r="AJ1067" s="3"/>
      <c r="AK1067" s="2">
        <f t="shared" si="927"/>
        <v>-15</v>
      </c>
      <c r="AL1067" s="2" t="s">
        <v>5567</v>
      </c>
      <c r="AM1067" s="2" t="str">
        <f t="shared" si="928"/>
        <v>생산완료(-15)</v>
      </c>
      <c r="AN1067" s="9">
        <f t="shared" si="929"/>
        <v>45649</v>
      </c>
      <c r="AO1067" s="9">
        <f t="shared" si="930"/>
        <v>45639</v>
      </c>
      <c r="AP1067" s="9"/>
      <c r="AQ1067" s="2">
        <f t="shared" si="942"/>
        <v>-10</v>
      </c>
      <c r="AR1067" s="12">
        <f t="shared" si="931"/>
        <v>-10</v>
      </c>
      <c r="AS1067" t="s">
        <v>5567</v>
      </c>
      <c r="AT1067" t="str">
        <f t="shared" si="932"/>
        <v>생산완료(-10)</v>
      </c>
    </row>
    <row r="1068" spans="2:46" x14ac:dyDescent="0.3">
      <c r="B1068" s="2" t="s">
        <v>5506</v>
      </c>
      <c r="C1068" s="7">
        <v>-17</v>
      </c>
      <c r="D1068" s="2" t="s">
        <v>5411</v>
      </c>
      <c r="E1068" s="2" t="s">
        <v>5456</v>
      </c>
      <c r="F1068" s="2" t="s">
        <v>5463</v>
      </c>
      <c r="G1068" s="2" t="s">
        <v>5430</v>
      </c>
      <c r="H1068" s="2" t="s">
        <v>567</v>
      </c>
      <c r="I1068" s="2" t="str">
        <f t="shared" si="921"/>
        <v>20241022-1420P0057-인쇄</v>
      </c>
      <c r="J1068" s="2" t="str">
        <f t="shared" si="922"/>
        <v>20241022-1420P0057-합지</v>
      </c>
      <c r="K1068" s="2" t="str">
        <f t="shared" si="923"/>
        <v>20241022-1420P0057-분단</v>
      </c>
      <c r="L1068" s="2" t="str">
        <f t="shared" si="924"/>
        <v>20241022-1420P0057-제대</v>
      </c>
      <c r="M1068" s="2" t="str">
        <f>VLOOKUP(H1068, '쿼리1'!$A:$R, 17, 0)</f>
        <v>6도-금바우식품-솥뚜껑 누룽지 1kg</v>
      </c>
      <c r="N1068" s="2" t="str">
        <f>VLOOKUP(H1068, '쿼리1'!$A:$P, 15, 0)</f>
        <v>오피피(무광)120</v>
      </c>
      <c r="O1068" s="2" t="s">
        <v>5822</v>
      </c>
      <c r="P1068" s="2" t="str">
        <f>VLOOKUP(H1068, '쿼리1'!$A:$R, 17, 0)</f>
        <v>6도-금바우식품-솥뚜껑 누룽지 1kg</v>
      </c>
      <c r="Q1068" s="4">
        <f>VLOOKUP(H1068, '쿼리1'!$A:$U, 20, 0)</f>
        <v>32432</v>
      </c>
      <c r="R1068" s="2" t="s">
        <v>31</v>
      </c>
      <c r="S1068" s="2" t="s">
        <v>31</v>
      </c>
      <c r="T1068" s="2" t="s">
        <v>31</v>
      </c>
      <c r="U1068" s="2" t="s">
        <v>31</v>
      </c>
      <c r="V1068" s="3">
        <v>45593</v>
      </c>
      <c r="W1068" s="3">
        <v>45617</v>
      </c>
      <c r="X1068" s="6" t="str">
        <f t="shared" si="955"/>
        <v>+24</v>
      </c>
      <c r="Y1068" s="3">
        <v>45595</v>
      </c>
      <c r="Z1068" s="3">
        <v>45607</v>
      </c>
      <c r="AA1068" s="6" t="str">
        <f t="shared" si="950"/>
        <v>+12</v>
      </c>
      <c r="AB1068" s="3">
        <v>45596</v>
      </c>
      <c r="AC1068" s="3">
        <v>45607</v>
      </c>
      <c r="AD1068" s="6" t="str">
        <f t="shared" si="956"/>
        <v>+11</v>
      </c>
      <c r="AE1068" s="3">
        <v>45600</v>
      </c>
      <c r="AF1068" s="3">
        <v>45607</v>
      </c>
      <c r="AG1068" s="2" t="str">
        <f t="shared" ref="AG1068:AG1071" si="958">IFERROR(IF(AF1068-AE1068&gt;0, "+" &amp; (AF1068-AE1068), AF1068-AE1068), "X")</f>
        <v>+7</v>
      </c>
      <c r="AH1068" s="3">
        <v>45617</v>
      </c>
      <c r="AI1068" s="3">
        <f t="shared" ref="AI1068:AI1071" si="959">AE1068</f>
        <v>45600</v>
      </c>
      <c r="AJ1068" s="3"/>
      <c r="AK1068" s="2">
        <f t="shared" si="927"/>
        <v>-17</v>
      </c>
      <c r="AL1068" s="2" t="s">
        <v>5567</v>
      </c>
      <c r="AM1068" s="2" t="str">
        <f t="shared" si="928"/>
        <v>생산완료(-17)</v>
      </c>
      <c r="AN1068" s="9">
        <f t="shared" si="929"/>
        <v>45617</v>
      </c>
      <c r="AO1068" s="9">
        <f t="shared" si="930"/>
        <v>45656</v>
      </c>
      <c r="AP1068" s="9"/>
      <c r="AQ1068" s="2">
        <f t="shared" si="942"/>
        <v>39</v>
      </c>
      <c r="AR1068" s="12" t="str">
        <f t="shared" si="931"/>
        <v>+39</v>
      </c>
      <c r="AS1068" t="s">
        <v>5567</v>
      </c>
      <c r="AT1068" t="str">
        <f t="shared" si="932"/>
        <v>생산완료(+39)</v>
      </c>
    </row>
    <row r="1069" spans="2:46" x14ac:dyDescent="0.3">
      <c r="B1069" s="2" t="s">
        <v>5415</v>
      </c>
      <c r="C1069" s="7">
        <v>-3</v>
      </c>
      <c r="D1069" s="2" t="s">
        <v>5406</v>
      </c>
      <c r="E1069" s="2" t="s">
        <v>5432</v>
      </c>
      <c r="F1069" s="2" t="s">
        <v>5421</v>
      </c>
      <c r="G1069" s="2" t="s">
        <v>5408</v>
      </c>
      <c r="H1069" s="2" t="s">
        <v>562</v>
      </c>
      <c r="I1069" s="2" t="str">
        <f t="shared" si="921"/>
        <v>20241022-1420P0058-인쇄</v>
      </c>
      <c r="J1069" s="2" t="str">
        <f t="shared" si="922"/>
        <v>20241022-1420P0058-합지</v>
      </c>
      <c r="K1069" s="2" t="str">
        <f t="shared" si="923"/>
        <v>20241022-1420P0058-분단</v>
      </c>
      <c r="L1069" s="2" t="str">
        <f t="shared" si="924"/>
        <v>20241022-1420P0058-제대</v>
      </c>
      <c r="M1069" s="2" t="str">
        <f>VLOOKUP(H1069, '쿼리1'!$A:$R, 17, 0)</f>
        <v>6도-금바우식품-가족사랑 구수한 누룽지 1kg</v>
      </c>
      <c r="N1069" s="2" t="str">
        <f>VLOOKUP(H1069, '쿼리1'!$A:$P, 15, 0)</f>
        <v>오피피(무광)120</v>
      </c>
      <c r="O1069" s="2" t="s">
        <v>5823</v>
      </c>
      <c r="P1069" s="2" t="str">
        <f>VLOOKUP(H1069, '쿼리1'!$A:$R, 17, 0)</f>
        <v>6도-금바우식품-가족사랑 구수한 누룽지 1kg</v>
      </c>
      <c r="Q1069" s="4">
        <f>VLOOKUP(H1069, '쿼리1'!$A:$U, 20, 0)</f>
        <v>32432</v>
      </c>
      <c r="R1069" s="2" t="s">
        <v>31</v>
      </c>
      <c r="S1069" s="2" t="s">
        <v>31</v>
      </c>
      <c r="T1069" s="2" t="s">
        <v>31</v>
      </c>
      <c r="U1069" s="2" t="s">
        <v>31</v>
      </c>
      <c r="V1069" s="3">
        <v>45593</v>
      </c>
      <c r="W1069" s="3">
        <v>45588</v>
      </c>
      <c r="X1069" s="6">
        <f t="shared" si="955"/>
        <v>-5</v>
      </c>
      <c r="Y1069" s="3">
        <v>45595</v>
      </c>
      <c r="Z1069" s="3">
        <v>45601</v>
      </c>
      <c r="AA1069" s="6" t="str">
        <f t="shared" si="950"/>
        <v>+6</v>
      </c>
      <c r="AB1069" s="3">
        <v>45596</v>
      </c>
      <c r="AC1069" s="3">
        <v>45601</v>
      </c>
      <c r="AD1069" s="6" t="str">
        <f t="shared" si="956"/>
        <v>+5</v>
      </c>
      <c r="AE1069" s="3">
        <v>45600</v>
      </c>
      <c r="AF1069" s="3">
        <v>45603</v>
      </c>
      <c r="AG1069" s="2" t="str">
        <f t="shared" si="958"/>
        <v>+3</v>
      </c>
      <c r="AH1069" s="3">
        <v>45603</v>
      </c>
      <c r="AI1069" s="3">
        <f t="shared" si="959"/>
        <v>45600</v>
      </c>
      <c r="AJ1069" s="3"/>
      <c r="AK1069" s="2">
        <f t="shared" si="927"/>
        <v>-3</v>
      </c>
      <c r="AL1069" s="2" t="s">
        <v>5567</v>
      </c>
      <c r="AM1069" s="2" t="str">
        <f t="shared" si="928"/>
        <v>생산완료(-3)</v>
      </c>
      <c r="AN1069" s="9">
        <f t="shared" si="929"/>
        <v>45603</v>
      </c>
      <c r="AO1069" s="9">
        <f t="shared" si="930"/>
        <v>45656</v>
      </c>
      <c r="AP1069" s="9"/>
      <c r="AQ1069" s="2">
        <f t="shared" si="942"/>
        <v>53</v>
      </c>
      <c r="AR1069" s="12" t="str">
        <f t="shared" si="931"/>
        <v>+53</v>
      </c>
      <c r="AS1069" t="s">
        <v>5567</v>
      </c>
      <c r="AT1069" t="str">
        <f t="shared" si="932"/>
        <v>생산완료(+53)</v>
      </c>
    </row>
    <row r="1070" spans="2:46" x14ac:dyDescent="0.3">
      <c r="B1070" s="2" t="s">
        <v>5416</v>
      </c>
      <c r="C1070" s="7">
        <v>-2</v>
      </c>
      <c r="D1070" s="2"/>
      <c r="E1070" s="2"/>
      <c r="F1070" s="2"/>
      <c r="G1070" s="2" t="s">
        <v>5424</v>
      </c>
      <c r="H1070" s="2" t="s">
        <v>1232</v>
      </c>
      <c r="I1070" s="2" t="str">
        <f t="shared" si="921"/>
        <v>20241022-2000143122-인쇄</v>
      </c>
      <c r="J1070" s="2" t="str">
        <f t="shared" si="922"/>
        <v>20241022-2000143122-합지</v>
      </c>
      <c r="K1070" s="2" t="str">
        <f t="shared" si="923"/>
        <v>20241022-2000143122-분단</v>
      </c>
      <c r="L1070" s="2" t="str">
        <f t="shared" si="924"/>
        <v>20241022-2000143122-제대</v>
      </c>
      <c r="M1070" s="2" t="str">
        <f>VLOOKUP(H1070, '쿼리1'!$A:$R, 17, 0)</f>
        <v>무지(얇은도화지)</v>
      </c>
      <c r="N1070" s="2" t="str">
        <f>VLOOKUP(H1070, '쿼리1'!$A:$P, 15, 0)</f>
        <v>PE튜브(투명)50</v>
      </c>
      <c r="O1070" s="2">
        <v>2000143122</v>
      </c>
      <c r="P1070" s="2" t="str">
        <f>VLOOKUP(H1070, '쿼리1'!$A:$R, 17, 0)</f>
        <v>무지(얇은도화지)</v>
      </c>
      <c r="Q1070" s="4">
        <f>VLOOKUP(H1070, '쿼리1'!$A:$U, 20, 0)</f>
        <v>5000</v>
      </c>
      <c r="R1070" s="2" t="s">
        <v>5397</v>
      </c>
      <c r="S1070" s="2" t="s">
        <v>5397</v>
      </c>
      <c r="T1070" s="2" t="s">
        <v>5397</v>
      </c>
      <c r="U1070" s="2" t="s">
        <v>31</v>
      </c>
      <c r="V1070" s="2" t="s">
        <v>5388</v>
      </c>
      <c r="W1070" s="2" t="s">
        <v>5388</v>
      </c>
      <c r="X1070" s="6" t="str">
        <f t="shared" ref="X1070:X1077" si="960">IFERROR(W1070-V1070, "X")</f>
        <v>X</v>
      </c>
      <c r="Y1070" s="2" t="s">
        <v>5388</v>
      </c>
      <c r="Z1070" s="3" t="s">
        <v>5388</v>
      </c>
      <c r="AA1070" s="6" t="str">
        <f t="shared" ref="AA1070:AA1077" si="961">IFERROR(Z1070-Y1070, "X")</f>
        <v>X</v>
      </c>
      <c r="AB1070" s="3" t="s">
        <v>5388</v>
      </c>
      <c r="AC1070" s="2" t="s">
        <v>5388</v>
      </c>
      <c r="AD1070" s="6" t="str">
        <f t="shared" ref="AD1070:AD1078" si="962">IFERROR(AC1070-AB1070, "X")</f>
        <v>X</v>
      </c>
      <c r="AE1070" s="3">
        <v>45588</v>
      </c>
      <c r="AF1070" s="3">
        <v>45590</v>
      </c>
      <c r="AG1070" s="2" t="str">
        <f t="shared" si="958"/>
        <v>+2</v>
      </c>
      <c r="AH1070" s="3">
        <v>45590</v>
      </c>
      <c r="AI1070" s="3">
        <f t="shared" si="959"/>
        <v>45588</v>
      </c>
      <c r="AJ1070" s="3"/>
      <c r="AK1070" s="2">
        <f t="shared" si="927"/>
        <v>-2</v>
      </c>
      <c r="AL1070" s="2" t="s">
        <v>5567</v>
      </c>
      <c r="AM1070" s="2" t="str">
        <f t="shared" si="928"/>
        <v>생산완료(-2)</v>
      </c>
      <c r="AN1070" s="9">
        <f t="shared" si="929"/>
        <v>45609</v>
      </c>
      <c r="AO1070" s="9">
        <f t="shared" si="930"/>
        <v>45609</v>
      </c>
      <c r="AP1070" s="9"/>
      <c r="AQ1070" s="2">
        <f t="shared" si="942"/>
        <v>0</v>
      </c>
      <c r="AR1070" s="12">
        <f t="shared" si="931"/>
        <v>0</v>
      </c>
      <c r="AS1070" t="s">
        <v>5567</v>
      </c>
      <c r="AT1070" t="str">
        <f t="shared" si="932"/>
        <v>생산완료(0)</v>
      </c>
    </row>
    <row r="1071" spans="2:46" x14ac:dyDescent="0.3">
      <c r="B1071" s="2" t="s">
        <v>5416</v>
      </c>
      <c r="C1071" s="7">
        <v>-2</v>
      </c>
      <c r="D1071" s="2"/>
      <c r="E1071" s="2"/>
      <c r="F1071" s="2"/>
      <c r="G1071" s="2" t="s">
        <v>5424</v>
      </c>
      <c r="H1071" s="2" t="s">
        <v>1212</v>
      </c>
      <c r="I1071" s="2" t="str">
        <f t="shared" si="921"/>
        <v>20241022-2000169451-인쇄</v>
      </c>
      <c r="J1071" s="2" t="str">
        <f t="shared" si="922"/>
        <v>20241022-2000169451-합지</v>
      </c>
      <c r="K1071" s="2" t="str">
        <f t="shared" si="923"/>
        <v>20241022-2000169451-분단</v>
      </c>
      <c r="L1071" s="2" t="str">
        <f t="shared" si="924"/>
        <v>20241022-2000169451-제대</v>
      </c>
      <c r="M1071" s="2" t="str">
        <f>VLOOKUP(H1071, '쿼리1'!$A:$R, 17, 0)</f>
        <v>무지</v>
      </c>
      <c r="N1071" s="2" t="str">
        <f>VLOOKUP(H1071, '쿼리1'!$A:$P, 15, 0)</f>
        <v>OPP40</v>
      </c>
      <c r="O1071" s="2">
        <v>2000169451</v>
      </c>
      <c r="P1071" s="2" t="str">
        <f>VLOOKUP(H1071, '쿼리1'!$A:$R, 17, 0)</f>
        <v>무지</v>
      </c>
      <c r="Q1071" s="4">
        <f>VLOOKUP(H1071, '쿼리1'!$A:$U, 20, 0)</f>
        <v>6578</v>
      </c>
      <c r="R1071" s="2" t="s">
        <v>5397</v>
      </c>
      <c r="S1071" s="2" t="s">
        <v>5397</v>
      </c>
      <c r="T1071" s="2" t="s">
        <v>5397</v>
      </c>
      <c r="U1071" s="2" t="s">
        <v>31</v>
      </c>
      <c r="V1071" s="2" t="s">
        <v>5388</v>
      </c>
      <c r="W1071" s="2" t="s">
        <v>5388</v>
      </c>
      <c r="X1071" s="6" t="str">
        <f t="shared" si="960"/>
        <v>X</v>
      </c>
      <c r="Y1071" s="2" t="s">
        <v>5388</v>
      </c>
      <c r="Z1071" s="3" t="s">
        <v>5388</v>
      </c>
      <c r="AA1071" s="6" t="str">
        <f t="shared" si="961"/>
        <v>X</v>
      </c>
      <c r="AB1071" s="3" t="s">
        <v>5388</v>
      </c>
      <c r="AC1071" s="2" t="s">
        <v>5388</v>
      </c>
      <c r="AD1071" s="6" t="str">
        <f t="shared" si="962"/>
        <v>X</v>
      </c>
      <c r="AE1071" s="3">
        <v>45588</v>
      </c>
      <c r="AF1071" s="3">
        <v>45590</v>
      </c>
      <c r="AG1071" s="2" t="str">
        <f t="shared" si="958"/>
        <v>+2</v>
      </c>
      <c r="AH1071" s="3">
        <v>45590</v>
      </c>
      <c r="AI1071" s="3">
        <f t="shared" si="959"/>
        <v>45588</v>
      </c>
      <c r="AJ1071" s="3"/>
      <c r="AK1071" s="2">
        <f t="shared" si="927"/>
        <v>-2</v>
      </c>
      <c r="AL1071" s="2" t="s">
        <v>5567</v>
      </c>
      <c r="AM1071" s="2" t="str">
        <f t="shared" si="928"/>
        <v>생산완료(-2)</v>
      </c>
      <c r="AN1071" s="9">
        <f t="shared" si="929"/>
        <v>45590</v>
      </c>
      <c r="AO1071" s="9">
        <f t="shared" si="930"/>
        <v>45588</v>
      </c>
      <c r="AP1071" s="9"/>
      <c r="AQ1071" s="2">
        <f t="shared" si="942"/>
        <v>-2</v>
      </c>
      <c r="AR1071" s="12">
        <f t="shared" si="931"/>
        <v>-2</v>
      </c>
      <c r="AS1071" t="s">
        <v>5567</v>
      </c>
      <c r="AT1071" t="str">
        <f t="shared" si="932"/>
        <v>생산완료(-2)</v>
      </c>
    </row>
    <row r="1072" spans="2:46" x14ac:dyDescent="0.3">
      <c r="B1072" s="2" t="s">
        <v>5655</v>
      </c>
      <c r="C1072" s="8">
        <v>-25</v>
      </c>
      <c r="D1072" s="2"/>
      <c r="E1072" s="2"/>
      <c r="F1072" s="2"/>
      <c r="G1072" s="2"/>
      <c r="H1072" s="2" t="s">
        <v>1563</v>
      </c>
      <c r="I1072" s="2" t="str">
        <f t="shared" si="921"/>
        <v>20241022-2117N0060-인쇄</v>
      </c>
      <c r="J1072" s="2" t="str">
        <f t="shared" si="922"/>
        <v>20241022-2117N0060-합지</v>
      </c>
      <c r="K1072" s="2" t="str">
        <f t="shared" si="923"/>
        <v>20241022-2117N0060-분단</v>
      </c>
      <c r="L1072" s="2" t="str">
        <f t="shared" si="924"/>
        <v>20241022-2117N0060-제대</v>
      </c>
      <c r="M1072" s="2" t="str">
        <f>VLOOKUP(H1072, '쿼리1'!$A:$R, 17, 0)</f>
        <v>무지</v>
      </c>
      <c r="N1072" s="2" t="str">
        <f>VLOOKUP(H1072, '쿼리1'!$A:$P, 15, 0)</f>
        <v>PE튜브(노랑)55=무지</v>
      </c>
      <c r="O1072" s="2" t="s">
        <v>5682</v>
      </c>
      <c r="P1072" s="2" t="str">
        <f>VLOOKUP(H1072, '쿼리1'!$A:$R, 17, 0)</f>
        <v>무지</v>
      </c>
      <c r="Q1072" s="4">
        <f>VLOOKUP(H1072, '쿼리1'!$A:$U, 20, 0)</f>
        <v>15000</v>
      </c>
      <c r="R1072" s="2" t="s">
        <v>5397</v>
      </c>
      <c r="S1072" s="2" t="s">
        <v>5397</v>
      </c>
      <c r="T1072" s="2" t="s">
        <v>5397</v>
      </c>
      <c r="U1072" s="2" t="s">
        <v>5397</v>
      </c>
      <c r="V1072" s="2" t="s">
        <v>5388</v>
      </c>
      <c r="W1072" s="2" t="s">
        <v>5388</v>
      </c>
      <c r="X1072" s="6" t="str">
        <f t="shared" si="960"/>
        <v>X</v>
      </c>
      <c r="Y1072" s="2" t="s">
        <v>5388</v>
      </c>
      <c r="Z1072" s="2" t="s">
        <v>5388</v>
      </c>
      <c r="AA1072" s="6" t="str">
        <f t="shared" si="961"/>
        <v>X</v>
      </c>
      <c r="AB1072" s="2" t="s">
        <v>5388</v>
      </c>
      <c r="AC1072" s="2" t="s">
        <v>5388</v>
      </c>
      <c r="AD1072" s="6" t="str">
        <f t="shared" si="962"/>
        <v>X</v>
      </c>
      <c r="AE1072" s="2" t="s">
        <v>5388</v>
      </c>
      <c r="AF1072" s="2" t="s">
        <v>5388</v>
      </c>
      <c r="AG1072" s="2" t="str">
        <f>IFERROR(AF1072-AE1072, "X")</f>
        <v>X</v>
      </c>
      <c r="AH1072" s="2" t="s">
        <v>5388</v>
      </c>
      <c r="AI1072" s="3">
        <v>45631</v>
      </c>
      <c r="AJ1072" s="3">
        <f ca="1">TODAY()</f>
        <v>45656</v>
      </c>
      <c r="AK1072" s="2">
        <f t="shared" si="927"/>
        <v>-25</v>
      </c>
      <c r="AL1072" s="2" t="str">
        <f>IF(C1072&lt;0, "진행중", "지연")</f>
        <v>진행중</v>
      </c>
      <c r="AM1072" s="2" t="str">
        <f t="shared" si="928"/>
        <v>진행중(-25)</v>
      </c>
      <c r="AN1072" s="9">
        <f t="shared" si="929"/>
        <v>0</v>
      </c>
      <c r="AO1072" s="9">
        <f t="shared" si="930"/>
        <v>45631</v>
      </c>
      <c r="AP1072" s="9">
        <f ca="1">TODAY()</f>
        <v>45656</v>
      </c>
      <c r="AQ1072" s="6">
        <f ca="1">AO1072-AP1072</f>
        <v>-25</v>
      </c>
      <c r="AR1072" s="12">
        <f t="shared" ca="1" si="931"/>
        <v>-25</v>
      </c>
      <c r="AS1072" t="str">
        <f ca="1">IF(AQ1072&lt;0, "진행중", "지연")</f>
        <v>진행중</v>
      </c>
      <c r="AT1072" t="str">
        <f t="shared" ca="1" si="932"/>
        <v>진행중(-25)</v>
      </c>
    </row>
    <row r="1073" spans="2:46" x14ac:dyDescent="0.3">
      <c r="B1073" s="2" t="s">
        <v>5405</v>
      </c>
      <c r="C1073" s="7">
        <v>-1</v>
      </c>
      <c r="D1073" s="2"/>
      <c r="E1073" s="2"/>
      <c r="F1073" s="2"/>
      <c r="G1073" s="2" t="s">
        <v>5412</v>
      </c>
      <c r="H1073" s="2" t="s">
        <v>815</v>
      </c>
      <c r="I1073" s="2" t="str">
        <f t="shared" si="921"/>
        <v>20241022-2418N0015-인쇄</v>
      </c>
      <c r="J1073" s="2" t="str">
        <f t="shared" si="922"/>
        <v>20241022-2418N0015-합지</v>
      </c>
      <c r="K1073" s="2" t="str">
        <f t="shared" si="923"/>
        <v>20241022-2418N0015-분단</v>
      </c>
      <c r="L1073" s="2" t="str">
        <f t="shared" si="924"/>
        <v>20241022-2418N0015-제대</v>
      </c>
      <c r="M1073" s="2" t="str">
        <f>VLOOKUP(H1073, '쿼리1'!$A:$R, 17, 0)</f>
        <v>무지</v>
      </c>
      <c r="N1073" s="2" t="str">
        <f>VLOOKUP(H1073, '쿼리1'!$A:$P, 15, 0)</f>
        <v>OPP30</v>
      </c>
      <c r="O1073" s="2" t="s">
        <v>5824</v>
      </c>
      <c r="P1073" s="2" t="str">
        <f>VLOOKUP(H1073, '쿼리1'!$A:$R, 17, 0)</f>
        <v>무지</v>
      </c>
      <c r="Q1073" s="4">
        <f>VLOOKUP(H1073, '쿼리1'!$A:$U, 20, 0)</f>
        <v>26086</v>
      </c>
      <c r="R1073" s="2" t="s">
        <v>5397</v>
      </c>
      <c r="S1073" s="2" t="s">
        <v>5397</v>
      </c>
      <c r="T1073" s="2" t="s">
        <v>5397</v>
      </c>
      <c r="U1073" s="2" t="s">
        <v>31</v>
      </c>
      <c r="V1073" s="2" t="s">
        <v>5388</v>
      </c>
      <c r="W1073" s="2" t="s">
        <v>5388</v>
      </c>
      <c r="X1073" s="6" t="str">
        <f t="shared" si="960"/>
        <v>X</v>
      </c>
      <c r="Y1073" s="2" t="s">
        <v>5388</v>
      </c>
      <c r="Z1073" s="3" t="s">
        <v>5388</v>
      </c>
      <c r="AA1073" s="6" t="str">
        <f t="shared" si="961"/>
        <v>X</v>
      </c>
      <c r="AB1073" s="3" t="s">
        <v>5388</v>
      </c>
      <c r="AC1073" s="2" t="s">
        <v>5388</v>
      </c>
      <c r="AD1073" s="6" t="str">
        <f t="shared" si="962"/>
        <v>X</v>
      </c>
      <c r="AE1073" s="3">
        <v>45589</v>
      </c>
      <c r="AF1073" s="3">
        <v>45590</v>
      </c>
      <c r="AG1073" s="2" t="str">
        <f>IFERROR(IF(AF1073-AE1073&gt;0, "+" &amp; (AF1073-AE1073), AF1073-AE1073), "X")</f>
        <v>+1</v>
      </c>
      <c r="AH1073" s="3">
        <v>45590</v>
      </c>
      <c r="AI1073" s="3">
        <f>AE1073</f>
        <v>45589</v>
      </c>
      <c r="AJ1073" s="3"/>
      <c r="AK1073" s="2">
        <f t="shared" si="927"/>
        <v>-1</v>
      </c>
      <c r="AL1073" s="2" t="s">
        <v>5567</v>
      </c>
      <c r="AM1073" s="2" t="str">
        <f t="shared" si="928"/>
        <v>생산완료(-1)</v>
      </c>
      <c r="AN1073" s="9">
        <f t="shared" si="929"/>
        <v>45590</v>
      </c>
      <c r="AO1073" s="9">
        <f t="shared" si="930"/>
        <v>45589</v>
      </c>
      <c r="AP1073" s="9"/>
      <c r="AQ1073" s="2">
        <f>AO1073-AN1073</f>
        <v>-1</v>
      </c>
      <c r="AR1073" s="12">
        <f t="shared" si="931"/>
        <v>-1</v>
      </c>
      <c r="AS1073" t="s">
        <v>5567</v>
      </c>
      <c r="AT1073" t="str">
        <f t="shared" si="932"/>
        <v>생산완료(-1)</v>
      </c>
    </row>
    <row r="1074" spans="2:46" x14ac:dyDescent="0.3">
      <c r="B1074" s="2" t="s">
        <v>5656</v>
      </c>
      <c r="C1074" s="8">
        <v>-24</v>
      </c>
      <c r="D1074" s="2"/>
      <c r="E1074" s="2"/>
      <c r="F1074" s="2"/>
      <c r="G1074" s="2"/>
      <c r="H1074" s="2" t="s">
        <v>5083</v>
      </c>
      <c r="I1074" s="2" t="str">
        <f t="shared" si="921"/>
        <v>20241022-2419P0021-인쇄</v>
      </c>
      <c r="J1074" s="2" t="str">
        <f t="shared" si="922"/>
        <v>20241022-2419P0021-합지</v>
      </c>
      <c r="K1074" s="2" t="str">
        <f t="shared" si="923"/>
        <v>20241022-2419P0021-분단</v>
      </c>
      <c r="L1074" s="2" t="str">
        <f t="shared" si="924"/>
        <v>20241022-2419P0021-제대</v>
      </c>
      <c r="M1074" s="2" t="str">
        <f>VLOOKUP(H1074, '쿼리1'!$A:$R, 17, 0)</f>
        <v>양면1도-해찬 송학김</v>
      </c>
      <c r="N1074" s="2" t="str">
        <f>VLOOKUP(H1074, '쿼리1'!$A:$P, 15, 0)</f>
        <v>HD(반투명)25=양면1도-해찬 송학김</v>
      </c>
      <c r="O1074" s="2" t="s">
        <v>5825</v>
      </c>
      <c r="P1074" s="2" t="str">
        <f>VLOOKUP(H1074, '쿼리1'!$A:$R, 17, 0)</f>
        <v>양면1도-해찬 송학김</v>
      </c>
      <c r="Q1074" s="4">
        <f>VLOOKUP(H1074, '쿼리1'!$A:$U, 20, 0)</f>
        <v>20000</v>
      </c>
      <c r="R1074" s="2" t="s">
        <v>5397</v>
      </c>
      <c r="S1074" s="2" t="s">
        <v>5397</v>
      </c>
      <c r="T1074" s="2" t="s">
        <v>5397</v>
      </c>
      <c r="U1074" s="2" t="s">
        <v>5397</v>
      </c>
      <c r="V1074" s="2" t="s">
        <v>5388</v>
      </c>
      <c r="W1074" s="2" t="s">
        <v>5388</v>
      </c>
      <c r="X1074" s="6" t="str">
        <f t="shared" si="960"/>
        <v>X</v>
      </c>
      <c r="Y1074" s="2" t="s">
        <v>5388</v>
      </c>
      <c r="Z1074" s="2" t="s">
        <v>5388</v>
      </c>
      <c r="AA1074" s="6" t="str">
        <f t="shared" si="961"/>
        <v>X</v>
      </c>
      <c r="AB1074" s="2" t="s">
        <v>5388</v>
      </c>
      <c r="AC1074" s="2" t="s">
        <v>5388</v>
      </c>
      <c r="AD1074" s="6" t="str">
        <f t="shared" si="962"/>
        <v>X</v>
      </c>
      <c r="AE1074" s="2" t="s">
        <v>5388</v>
      </c>
      <c r="AF1074" s="2" t="s">
        <v>5388</v>
      </c>
      <c r="AG1074" s="2" t="str">
        <f>IFERROR(AF1074-AE1074, "X")</f>
        <v>X</v>
      </c>
      <c r="AH1074" s="2" t="s">
        <v>5388</v>
      </c>
      <c r="AI1074" s="3">
        <v>45632</v>
      </c>
      <c r="AJ1074" s="3">
        <f t="shared" ref="AJ1074:AJ1077" ca="1" si="963">TODAY()</f>
        <v>45656</v>
      </c>
      <c r="AK1074" s="2">
        <f t="shared" si="927"/>
        <v>-24</v>
      </c>
      <c r="AL1074" s="2" t="str">
        <f>IF(C1074&lt;0, "진행중", "지연")</f>
        <v>진행중</v>
      </c>
      <c r="AM1074" s="2" t="str">
        <f t="shared" si="928"/>
        <v>진행중(-24)</v>
      </c>
      <c r="AN1074" s="9">
        <f t="shared" si="929"/>
        <v>0</v>
      </c>
      <c r="AO1074" s="9">
        <f t="shared" si="930"/>
        <v>45632</v>
      </c>
      <c r="AP1074" s="9">
        <f t="shared" ref="AP1074:AP1077" ca="1" si="964">TODAY()</f>
        <v>45656</v>
      </c>
      <c r="AQ1074" s="6">
        <f t="shared" ref="AQ1074:AQ1077" ca="1" si="965">AO1074-AP1074</f>
        <v>-24</v>
      </c>
      <c r="AR1074" s="12">
        <f t="shared" ca="1" si="931"/>
        <v>-24</v>
      </c>
      <c r="AS1074" t="str">
        <f t="shared" ref="AS1074:AS1077" ca="1" si="966">IF(AQ1074&lt;0, "진행중", "지연")</f>
        <v>진행중</v>
      </c>
      <c r="AT1074" t="str">
        <f t="shared" ca="1" si="932"/>
        <v>진행중(-24)</v>
      </c>
    </row>
    <row r="1075" spans="2:46" x14ac:dyDescent="0.3">
      <c r="B1075" s="2" t="s">
        <v>5656</v>
      </c>
      <c r="C1075" s="8">
        <v>-24</v>
      </c>
      <c r="D1075" s="2"/>
      <c r="E1075" s="2"/>
      <c r="F1075" s="2"/>
      <c r="G1075" s="2"/>
      <c r="H1075" s="2" t="s">
        <v>851</v>
      </c>
      <c r="I1075" s="2" t="str">
        <f t="shared" si="921"/>
        <v>20241022-3000168997-인쇄</v>
      </c>
      <c r="J1075" s="2" t="str">
        <f t="shared" si="922"/>
        <v>20241022-3000168997-합지</v>
      </c>
      <c r="K1075" s="2" t="str">
        <f t="shared" si="923"/>
        <v>20241022-3000168997-분단</v>
      </c>
      <c r="L1075" s="2" t="str">
        <f t="shared" si="924"/>
        <v>20241022-3000168997-제대</v>
      </c>
      <c r="M1075" s="2" t="str">
        <f>VLOOKUP(H1075, '쿼리1'!$A:$R, 17, 0)</f>
        <v>5도-(주)비지에프푸드-명작 크랩맛살 유부초밥</v>
      </c>
      <c r="N1075" s="2" t="str">
        <f>VLOOKUP(H1075, '쿼리1'!$A:$P, 15, 0)</f>
        <v>PP(투명)40</v>
      </c>
      <c r="O1075" s="2">
        <v>3000168997</v>
      </c>
      <c r="P1075" s="2" t="str">
        <f>VLOOKUP(H1075, '쿼리1'!$A:$R, 17, 0)</f>
        <v>5도-(주)비지에프푸드-명작 크랩맛살 유부초밥</v>
      </c>
      <c r="Q1075" s="4">
        <f>VLOOKUP(H1075, '쿼리1'!$A:$U, 20, 0)</f>
        <v>150000</v>
      </c>
      <c r="R1075" s="2" t="s">
        <v>5397</v>
      </c>
      <c r="S1075" s="2" t="s">
        <v>5397</v>
      </c>
      <c r="T1075" s="2" t="s">
        <v>5397</v>
      </c>
      <c r="U1075" s="2" t="s">
        <v>5397</v>
      </c>
      <c r="V1075" s="2" t="s">
        <v>5388</v>
      </c>
      <c r="W1075" s="2" t="s">
        <v>5388</v>
      </c>
      <c r="X1075" s="6" t="str">
        <f t="shared" si="960"/>
        <v>X</v>
      </c>
      <c r="Y1075" s="2" t="s">
        <v>5388</v>
      </c>
      <c r="Z1075" s="2" t="s">
        <v>5388</v>
      </c>
      <c r="AA1075" s="6" t="str">
        <f t="shared" si="961"/>
        <v>X</v>
      </c>
      <c r="AB1075" s="2" t="s">
        <v>5388</v>
      </c>
      <c r="AC1075" s="2" t="s">
        <v>5388</v>
      </c>
      <c r="AD1075" s="6" t="str">
        <f t="shared" si="962"/>
        <v>X</v>
      </c>
      <c r="AE1075" s="2" t="s">
        <v>5388</v>
      </c>
      <c r="AF1075" s="2" t="s">
        <v>5388</v>
      </c>
      <c r="AG1075" s="2" t="str">
        <f>IFERROR(AF1075-AE1075, "X")</f>
        <v>X</v>
      </c>
      <c r="AH1075" s="2" t="s">
        <v>5388</v>
      </c>
      <c r="AI1075" s="3">
        <v>45632</v>
      </c>
      <c r="AJ1075" s="3">
        <f t="shared" ca="1" si="963"/>
        <v>45656</v>
      </c>
      <c r="AK1075" s="2">
        <f t="shared" si="927"/>
        <v>-24</v>
      </c>
      <c r="AL1075" s="2" t="str">
        <f>IF(C1075&lt;0, "진행중", "지연")</f>
        <v>진행중</v>
      </c>
      <c r="AM1075" s="2" t="str">
        <f t="shared" si="928"/>
        <v>진행중(-24)</v>
      </c>
      <c r="AN1075" s="9">
        <f t="shared" si="929"/>
        <v>0</v>
      </c>
      <c r="AO1075" s="9">
        <f t="shared" si="930"/>
        <v>45632</v>
      </c>
      <c r="AP1075" s="9">
        <f t="shared" ca="1" si="964"/>
        <v>45656</v>
      </c>
      <c r="AQ1075" s="6">
        <f t="shared" ca="1" si="965"/>
        <v>-24</v>
      </c>
      <c r="AR1075" s="12">
        <f t="shared" ca="1" si="931"/>
        <v>-24</v>
      </c>
      <c r="AS1075" t="str">
        <f t="shared" ca="1" si="966"/>
        <v>진행중</v>
      </c>
      <c r="AT1075" t="str">
        <f t="shared" ca="1" si="932"/>
        <v>진행중(-24)</v>
      </c>
    </row>
    <row r="1076" spans="2:46" x14ac:dyDescent="0.3">
      <c r="B1076" s="2" t="s">
        <v>5656</v>
      </c>
      <c r="C1076" s="8">
        <v>-24</v>
      </c>
      <c r="D1076" s="2"/>
      <c r="E1076" s="2"/>
      <c r="F1076" s="2"/>
      <c r="G1076" s="2"/>
      <c r="H1076" s="2" t="s">
        <v>66</v>
      </c>
      <c r="I1076" s="2" t="str">
        <f t="shared" si="921"/>
        <v>20241022-3000169440-인쇄</v>
      </c>
      <c r="J1076" s="2" t="str">
        <f t="shared" si="922"/>
        <v>20241022-3000169440-합지</v>
      </c>
      <c r="K1076" s="2" t="str">
        <f t="shared" si="923"/>
        <v>20241022-3000169440-분단</v>
      </c>
      <c r="L1076" s="2" t="str">
        <f t="shared" si="924"/>
        <v>20241022-3000169440-제대</v>
      </c>
      <c r="M1076" s="2" t="str">
        <f>VLOOKUP(H1076, '쿼리1'!$A:$R, 17, 0)</f>
        <v>단면1도-솔그림(SOLGRIM) 1구</v>
      </c>
      <c r="N1076" s="2" t="str">
        <f>VLOOKUP(H1076, '쿼리1'!$A:$P, 15, 0)</f>
        <v>HD튜브(반투명)25</v>
      </c>
      <c r="O1076" s="2">
        <v>3000169440</v>
      </c>
      <c r="P1076" s="2" t="str">
        <f>VLOOKUP(H1076, '쿼리1'!$A:$R, 17, 0)</f>
        <v>단면1도-솔그림(SOLGRIM) 1구</v>
      </c>
      <c r="Q1076" s="4">
        <f>VLOOKUP(H1076, '쿼리1'!$A:$U, 20, 0)</f>
        <v>20000</v>
      </c>
      <c r="R1076" s="2" t="s">
        <v>5397</v>
      </c>
      <c r="S1076" s="2" t="s">
        <v>5397</v>
      </c>
      <c r="T1076" s="2" t="s">
        <v>5397</v>
      </c>
      <c r="U1076" s="2" t="s">
        <v>5397</v>
      </c>
      <c r="V1076" s="2" t="s">
        <v>5388</v>
      </c>
      <c r="W1076" s="2" t="s">
        <v>5388</v>
      </c>
      <c r="X1076" s="6" t="str">
        <f t="shared" si="960"/>
        <v>X</v>
      </c>
      <c r="Y1076" s="2" t="s">
        <v>5388</v>
      </c>
      <c r="Z1076" s="2" t="s">
        <v>5388</v>
      </c>
      <c r="AA1076" s="6" t="str">
        <f t="shared" si="961"/>
        <v>X</v>
      </c>
      <c r="AB1076" s="2" t="s">
        <v>5388</v>
      </c>
      <c r="AC1076" s="2" t="s">
        <v>5388</v>
      </c>
      <c r="AD1076" s="6" t="str">
        <f t="shared" si="962"/>
        <v>X</v>
      </c>
      <c r="AE1076" s="2" t="s">
        <v>5388</v>
      </c>
      <c r="AF1076" s="2" t="s">
        <v>5388</v>
      </c>
      <c r="AG1076" s="2" t="str">
        <f>IFERROR(AF1076-AE1076, "X")</f>
        <v>X</v>
      </c>
      <c r="AH1076" s="2" t="s">
        <v>5388</v>
      </c>
      <c r="AI1076" s="3">
        <v>45632</v>
      </c>
      <c r="AJ1076" s="3">
        <f t="shared" ca="1" si="963"/>
        <v>45656</v>
      </c>
      <c r="AK1076" s="2">
        <f t="shared" si="927"/>
        <v>-24</v>
      </c>
      <c r="AL1076" s="2" t="str">
        <f>IF(C1076&lt;0, "진행중", "지연")</f>
        <v>진행중</v>
      </c>
      <c r="AM1076" s="2" t="str">
        <f t="shared" si="928"/>
        <v>진행중(-24)</v>
      </c>
      <c r="AN1076" s="9">
        <f t="shared" si="929"/>
        <v>0</v>
      </c>
      <c r="AO1076" s="9">
        <f t="shared" si="930"/>
        <v>45632</v>
      </c>
      <c r="AP1076" s="9">
        <f t="shared" ca="1" si="964"/>
        <v>45656</v>
      </c>
      <c r="AQ1076" s="6">
        <f t="shared" ca="1" si="965"/>
        <v>-24</v>
      </c>
      <c r="AR1076" s="12">
        <f t="shared" ca="1" si="931"/>
        <v>-24</v>
      </c>
      <c r="AS1076" t="str">
        <f t="shared" ca="1" si="966"/>
        <v>진행중</v>
      </c>
      <c r="AT1076" t="str">
        <f t="shared" ca="1" si="932"/>
        <v>진행중(-24)</v>
      </c>
    </row>
    <row r="1077" spans="2:46" x14ac:dyDescent="0.3">
      <c r="B1077" s="2" t="s">
        <v>5656</v>
      </c>
      <c r="C1077" s="8">
        <v>-24</v>
      </c>
      <c r="D1077" s="2"/>
      <c r="E1077" s="2"/>
      <c r="F1077" s="2"/>
      <c r="G1077" s="2"/>
      <c r="H1077" s="2" t="s">
        <v>72</v>
      </c>
      <c r="I1077" s="2" t="str">
        <f t="shared" si="921"/>
        <v>20241022-3000169442-인쇄</v>
      </c>
      <c r="J1077" s="2" t="str">
        <f t="shared" si="922"/>
        <v>20241022-3000169442-합지</v>
      </c>
      <c r="K1077" s="2" t="str">
        <f t="shared" si="923"/>
        <v>20241022-3000169442-분단</v>
      </c>
      <c r="L1077" s="2" t="str">
        <f t="shared" si="924"/>
        <v>20241022-3000169442-제대</v>
      </c>
      <c r="M1077" s="2" t="str">
        <f>VLOOKUP(H1077, '쿼리1'!$A:$R, 17, 0)</f>
        <v>단면1도-솔그림(SOLGRIM) 2구</v>
      </c>
      <c r="N1077" s="2" t="str">
        <f>VLOOKUP(H1077, '쿼리1'!$A:$P, 15, 0)</f>
        <v>HD튜브(반투명)25</v>
      </c>
      <c r="O1077" s="2">
        <v>3000169442</v>
      </c>
      <c r="P1077" s="2" t="str">
        <f>VLOOKUP(H1077, '쿼리1'!$A:$R, 17, 0)</f>
        <v>단면1도-솔그림(SOLGRIM) 2구</v>
      </c>
      <c r="Q1077" s="4">
        <f>VLOOKUP(H1077, '쿼리1'!$A:$U, 20, 0)</f>
        <v>20000</v>
      </c>
      <c r="R1077" s="2" t="s">
        <v>5397</v>
      </c>
      <c r="S1077" s="2" t="s">
        <v>5397</v>
      </c>
      <c r="T1077" s="2" t="s">
        <v>5397</v>
      </c>
      <c r="U1077" s="2" t="s">
        <v>5397</v>
      </c>
      <c r="V1077" s="2" t="s">
        <v>5388</v>
      </c>
      <c r="W1077" s="2" t="s">
        <v>5388</v>
      </c>
      <c r="X1077" s="6" t="str">
        <f t="shared" si="960"/>
        <v>X</v>
      </c>
      <c r="Y1077" s="2" t="s">
        <v>5388</v>
      </c>
      <c r="Z1077" s="2" t="s">
        <v>5388</v>
      </c>
      <c r="AA1077" s="6" t="str">
        <f t="shared" si="961"/>
        <v>X</v>
      </c>
      <c r="AB1077" s="2" t="s">
        <v>5388</v>
      </c>
      <c r="AC1077" s="2" t="s">
        <v>5388</v>
      </c>
      <c r="AD1077" s="6" t="str">
        <f t="shared" si="962"/>
        <v>X</v>
      </c>
      <c r="AE1077" s="2" t="s">
        <v>5388</v>
      </c>
      <c r="AF1077" s="2" t="s">
        <v>5388</v>
      </c>
      <c r="AG1077" s="2" t="str">
        <f>IFERROR(AF1077-AE1077, "X")</f>
        <v>X</v>
      </c>
      <c r="AH1077" s="2" t="s">
        <v>5388</v>
      </c>
      <c r="AI1077" s="3">
        <v>45632</v>
      </c>
      <c r="AJ1077" s="3">
        <f t="shared" ca="1" si="963"/>
        <v>45656</v>
      </c>
      <c r="AK1077" s="2">
        <f t="shared" si="927"/>
        <v>-24</v>
      </c>
      <c r="AL1077" s="2" t="str">
        <f>IF(C1077&lt;0, "진행중", "지연")</f>
        <v>진행중</v>
      </c>
      <c r="AM1077" s="2" t="str">
        <f t="shared" si="928"/>
        <v>진행중(-24)</v>
      </c>
      <c r="AN1077" s="9">
        <f t="shared" si="929"/>
        <v>0</v>
      </c>
      <c r="AO1077" s="9">
        <f t="shared" si="930"/>
        <v>45632</v>
      </c>
      <c r="AP1077" s="9">
        <f t="shared" ca="1" si="964"/>
        <v>45656</v>
      </c>
      <c r="AQ1077" s="6">
        <f t="shared" ca="1" si="965"/>
        <v>-24</v>
      </c>
      <c r="AR1077" s="12">
        <f t="shared" ca="1" si="931"/>
        <v>-24</v>
      </c>
      <c r="AS1077" t="str">
        <f t="shared" ca="1" si="966"/>
        <v>진행중</v>
      </c>
      <c r="AT1077" t="str">
        <f t="shared" ca="1" si="932"/>
        <v>진행중(-24)</v>
      </c>
    </row>
    <row r="1078" spans="2:46" x14ac:dyDescent="0.3">
      <c r="B1078" s="2" t="s">
        <v>5406</v>
      </c>
      <c r="C1078" s="7">
        <v>-5</v>
      </c>
      <c r="D1078" s="2" t="s">
        <v>5421</v>
      </c>
      <c r="E1078" s="2" t="s">
        <v>5514</v>
      </c>
      <c r="F1078" s="2"/>
      <c r="G1078" s="2" t="s">
        <v>5421</v>
      </c>
      <c r="H1078" s="2" t="s">
        <v>1343</v>
      </c>
      <c r="I1078" s="2" t="str">
        <f t="shared" si="921"/>
        <v>20241023-1000138905-인쇄</v>
      </c>
      <c r="J1078" s="2" t="str">
        <f t="shared" si="922"/>
        <v>20241023-1000138905-합지</v>
      </c>
      <c r="K1078" s="2" t="str">
        <f t="shared" si="923"/>
        <v>20241023-1000138905-분단</v>
      </c>
      <c r="L1078" s="2" t="str">
        <f t="shared" si="924"/>
        <v>20241023-1000138905-제대</v>
      </c>
      <c r="M1078" s="2" t="str">
        <f>VLOOKUP(H1078, '쿼리1'!$A:$R, 17, 0)</f>
        <v>4도-헤아림(공용봉투 대)</v>
      </c>
      <c r="N1078" s="2" t="str">
        <f>VLOOKUP(H1078, '쿼리1'!$A:$P, 15, 0)</f>
        <v>패트(유무광)100</v>
      </c>
      <c r="O1078" s="2">
        <v>1000138905</v>
      </c>
      <c r="P1078" s="2" t="str">
        <f>VLOOKUP(H1078, '쿼리1'!$A:$R, 17, 0)</f>
        <v>4도-헤아림(공용봉투 대)</v>
      </c>
      <c r="Q1078" s="4">
        <f>VLOOKUP(H1078, '쿼리1'!$A:$U, 20, 0)</f>
        <v>20000</v>
      </c>
      <c r="R1078" s="2" t="s">
        <v>31</v>
      </c>
      <c r="S1078" s="2" t="s">
        <v>5399</v>
      </c>
      <c r="T1078" s="2" t="s">
        <v>5397</v>
      </c>
      <c r="U1078" s="2" t="s">
        <v>31</v>
      </c>
      <c r="V1078" s="3">
        <v>45593</v>
      </c>
      <c r="W1078" s="3">
        <v>45598</v>
      </c>
      <c r="X1078" s="6" t="str">
        <f t="shared" ref="X1078:X1092" si="967">IFERROR(IF(W1078-V1078&gt;0, "+" &amp; (W1078-V1078), W1078-V1078), "X")</f>
        <v>+5</v>
      </c>
      <c r="Y1078" s="3">
        <v>45596</v>
      </c>
      <c r="Z1078" s="5" t="s">
        <v>5396</v>
      </c>
      <c r="AA1078" s="6">
        <f ca="1">TODAY()-Y1078</f>
        <v>60</v>
      </c>
      <c r="AB1078" s="3" t="s">
        <v>5388</v>
      </c>
      <c r="AC1078" s="2" t="s">
        <v>5388</v>
      </c>
      <c r="AD1078" s="6" t="str">
        <f t="shared" si="962"/>
        <v>X</v>
      </c>
      <c r="AE1078" s="3">
        <v>45600</v>
      </c>
      <c r="AF1078" s="3">
        <v>45605</v>
      </c>
      <c r="AG1078" s="2" t="str">
        <f>IFERROR(IF(AF1078-AE1078&gt;0, "+" &amp; (AF1078-AE1078), AF1078-AE1078), "X")</f>
        <v>+5</v>
      </c>
      <c r="AH1078" s="3">
        <v>45605</v>
      </c>
      <c r="AI1078" s="3">
        <f>AE1078</f>
        <v>45600</v>
      </c>
      <c r="AJ1078" s="3"/>
      <c r="AK1078" s="2">
        <f t="shared" si="927"/>
        <v>-5</v>
      </c>
      <c r="AL1078" s="2" t="s">
        <v>5567</v>
      </c>
      <c r="AM1078" s="2" t="str">
        <f t="shared" si="928"/>
        <v>생산완료(-5)</v>
      </c>
      <c r="AN1078" s="9">
        <f t="shared" si="929"/>
        <v>45649</v>
      </c>
      <c r="AO1078" s="9">
        <f t="shared" si="930"/>
        <v>45649</v>
      </c>
      <c r="AP1078" s="9"/>
      <c r="AQ1078" s="2">
        <f t="shared" ref="AQ1078:AQ1092" si="968">AO1078-AN1078</f>
        <v>0</v>
      </c>
      <c r="AR1078" s="12">
        <f t="shared" si="931"/>
        <v>0</v>
      </c>
      <c r="AS1078" t="s">
        <v>5567</v>
      </c>
      <c r="AT1078" t="str">
        <f t="shared" si="932"/>
        <v>생산완료(0)</v>
      </c>
    </row>
    <row r="1079" spans="2:46" x14ac:dyDescent="0.3">
      <c r="B1079" s="2" t="s">
        <v>5517</v>
      </c>
      <c r="C1079" s="7">
        <v>-21</v>
      </c>
      <c r="D1079" s="2" t="s">
        <v>5408</v>
      </c>
      <c r="E1079" s="2" t="s">
        <v>5411</v>
      </c>
      <c r="F1079" s="2" t="s">
        <v>5421</v>
      </c>
      <c r="G1079" s="2"/>
      <c r="H1079" s="2" t="s">
        <v>5013</v>
      </c>
      <c r="I1079" s="2" t="str">
        <f t="shared" si="921"/>
        <v>20241023-1000146532-인쇄</v>
      </c>
      <c r="J1079" s="2" t="str">
        <f t="shared" si="922"/>
        <v>20241023-1000146532-합지</v>
      </c>
      <c r="K1079" s="2" t="str">
        <f t="shared" si="923"/>
        <v>20241023-1000146532-분단</v>
      </c>
      <c r="L1079" s="2" t="str">
        <f t="shared" si="924"/>
        <v>20241023-1000146532-제대</v>
      </c>
      <c r="M1079" s="2" t="str">
        <f>VLOOKUP(H1079, '쿼리1'!$A:$R, 17, 0)</f>
        <v>5도-식자재왕)콩나물 300g</v>
      </c>
      <c r="N1079" s="2" t="str">
        <f>VLOOKUP(H1079, '쿼리1'!$A:$P, 15, 0)</f>
        <v>패씨피피32</v>
      </c>
      <c r="O1079" s="2">
        <v>1000146532</v>
      </c>
      <c r="P1079" s="2" t="str">
        <f>VLOOKUP(H1079, '쿼리1'!$A:$R, 17, 0)</f>
        <v>5도-식자재왕)콩나물 300g</v>
      </c>
      <c r="Q1079" s="4">
        <f>VLOOKUP(H1079, '쿼리1'!$A:$U, 20, 0)</f>
        <v>24</v>
      </c>
      <c r="R1079" s="2" t="s">
        <v>31</v>
      </c>
      <c r="S1079" s="2" t="s">
        <v>31</v>
      </c>
      <c r="T1079" s="2" t="s">
        <v>31</v>
      </c>
      <c r="U1079" s="2" t="s">
        <v>5397</v>
      </c>
      <c r="V1079" s="3">
        <v>45594</v>
      </c>
      <c r="W1079" s="3">
        <v>45597</v>
      </c>
      <c r="X1079" s="6" t="str">
        <f t="shared" si="967"/>
        <v>+3</v>
      </c>
      <c r="Y1079" s="3">
        <v>45597</v>
      </c>
      <c r="Z1079" s="3">
        <v>45621</v>
      </c>
      <c r="AA1079" s="6" t="str">
        <f t="shared" ref="AA1079:AA1091" si="969">IFERROR(IF(Z1079-Y1079&gt;0, "+" &amp; (Z1079-Y1079), Z1079-Y1079), "X")</f>
        <v>+24</v>
      </c>
      <c r="AB1079" s="3">
        <v>45600</v>
      </c>
      <c r="AC1079" s="3">
        <v>45605</v>
      </c>
      <c r="AD1079" s="6" t="str">
        <f>IFERROR(IF(AC1079-AB1079&gt;0, "+" &amp; (AC1079-AB1079), AC1079-AB1079), "X")</f>
        <v>+5</v>
      </c>
      <c r="AE1079" s="2" t="s">
        <v>5388</v>
      </c>
      <c r="AF1079" s="2" t="s">
        <v>5388</v>
      </c>
      <c r="AG1079" s="2" t="str">
        <f>IFERROR(AF1079-AE1079, "X")</f>
        <v>X</v>
      </c>
      <c r="AH1079" s="3">
        <v>45621</v>
      </c>
      <c r="AI1079" s="3">
        <f>AB1079</f>
        <v>45600</v>
      </c>
      <c r="AJ1079" s="3"/>
      <c r="AK1079" s="2">
        <f t="shared" si="927"/>
        <v>-21</v>
      </c>
      <c r="AL1079" s="2" t="s">
        <v>5567</v>
      </c>
      <c r="AM1079" s="2" t="str">
        <f t="shared" si="928"/>
        <v>생산완료(-21)</v>
      </c>
      <c r="AN1079" s="9">
        <f t="shared" si="929"/>
        <v>45621</v>
      </c>
      <c r="AO1079" s="9">
        <f t="shared" si="930"/>
        <v>45600</v>
      </c>
      <c r="AP1079" s="9"/>
      <c r="AQ1079" s="2">
        <f t="shared" si="968"/>
        <v>-21</v>
      </c>
      <c r="AR1079" s="12">
        <f t="shared" si="931"/>
        <v>-21</v>
      </c>
      <c r="AS1079" t="s">
        <v>5567</v>
      </c>
      <c r="AT1079" t="str">
        <f t="shared" si="932"/>
        <v>생산완료(-21)</v>
      </c>
    </row>
    <row r="1080" spans="2:46" x14ac:dyDescent="0.3">
      <c r="B1080" s="2" t="s">
        <v>5621</v>
      </c>
      <c r="C1080" s="7">
        <v>-19</v>
      </c>
      <c r="D1080" s="2" t="s">
        <v>5432</v>
      </c>
      <c r="E1080" s="2" t="s">
        <v>5411</v>
      </c>
      <c r="F1080" s="2" t="s">
        <v>5515</v>
      </c>
      <c r="G1080" s="2" t="s">
        <v>5442</v>
      </c>
      <c r="H1080" s="2" t="s">
        <v>2283</v>
      </c>
      <c r="I1080" s="2" t="str">
        <f t="shared" si="921"/>
        <v>20241023-1000147656-인쇄</v>
      </c>
      <c r="J1080" s="2" t="str">
        <f t="shared" si="922"/>
        <v>20241023-1000147656-합지</v>
      </c>
      <c r="K1080" s="2" t="str">
        <f t="shared" si="923"/>
        <v>20241023-1000147656-분단</v>
      </c>
      <c r="L1080" s="2" t="str">
        <f t="shared" si="924"/>
        <v>20241023-1000147656-제대</v>
      </c>
      <c r="M1080" s="2" t="str">
        <f>VLOOKUP(H1080, '쿼리1'!$A:$R, 17, 0)</f>
        <v>3도-강성은명과-아몬드와다닥,아몬드튀일</v>
      </c>
      <c r="N1080" s="2" t="str">
        <f>VLOOKUP(H1080, '쿼리1'!$A:$P, 15, 0)</f>
        <v>오씨피피(투명)70</v>
      </c>
      <c r="O1080" s="2">
        <v>1000147656</v>
      </c>
      <c r="P1080" s="2" t="str">
        <f>VLOOKUP(H1080, '쿼리1'!$A:$R, 17, 0)</f>
        <v>3도-강성은명과-아몬드와다닥,아몬드튀일</v>
      </c>
      <c r="Q1080" s="4">
        <f>VLOOKUP(H1080, '쿼리1'!$A:$U, 20, 0)</f>
        <v>61538</v>
      </c>
      <c r="R1080" s="2" t="s">
        <v>31</v>
      </c>
      <c r="S1080" s="2" t="s">
        <v>31</v>
      </c>
      <c r="T1080" s="2" t="s">
        <v>5399</v>
      </c>
      <c r="U1080" s="2" t="s">
        <v>31</v>
      </c>
      <c r="V1080" s="3">
        <v>45594</v>
      </c>
      <c r="W1080" s="3">
        <v>45600</v>
      </c>
      <c r="X1080" s="6" t="str">
        <f t="shared" si="967"/>
        <v>+6</v>
      </c>
      <c r="Y1080" s="3">
        <v>45597</v>
      </c>
      <c r="Z1080" s="3">
        <v>45621</v>
      </c>
      <c r="AA1080" s="6" t="str">
        <f t="shared" si="969"/>
        <v>+24</v>
      </c>
      <c r="AB1080" s="3">
        <v>45600</v>
      </c>
      <c r="AC1080" s="5" t="s">
        <v>5396</v>
      </c>
      <c r="AD1080" s="6">
        <f ca="1">TODAY()-AB1080</f>
        <v>56</v>
      </c>
      <c r="AE1080" s="3">
        <v>45602</v>
      </c>
      <c r="AF1080" s="3">
        <v>45618</v>
      </c>
      <c r="AG1080" s="2" t="str">
        <f t="shared" ref="AG1080:AG1082" si="970">IFERROR(IF(AF1080-AE1080&gt;0, "+" &amp; (AF1080-AE1080), AF1080-AE1080), "X")</f>
        <v>+16</v>
      </c>
      <c r="AH1080" s="3">
        <v>45621</v>
      </c>
      <c r="AI1080" s="3">
        <f t="shared" ref="AI1080:AI1082" si="971">AE1080</f>
        <v>45602</v>
      </c>
      <c r="AJ1080" s="3"/>
      <c r="AK1080" s="2">
        <f t="shared" si="927"/>
        <v>-19</v>
      </c>
      <c r="AL1080" s="2" t="s">
        <v>5567</v>
      </c>
      <c r="AM1080" s="2" t="str">
        <f t="shared" si="928"/>
        <v>생산완료(-19)</v>
      </c>
      <c r="AN1080" s="9">
        <f t="shared" si="929"/>
        <v>45621</v>
      </c>
      <c r="AO1080" s="9">
        <f t="shared" si="930"/>
        <v>45602</v>
      </c>
      <c r="AP1080" s="9"/>
      <c r="AQ1080" s="2">
        <f t="shared" si="968"/>
        <v>-19</v>
      </c>
      <c r="AR1080" s="12">
        <f t="shared" si="931"/>
        <v>-19</v>
      </c>
      <c r="AS1080" t="s">
        <v>5567</v>
      </c>
      <c r="AT1080" t="str">
        <f t="shared" si="932"/>
        <v>생산완료(-19)</v>
      </c>
    </row>
    <row r="1081" spans="2:46" x14ac:dyDescent="0.3">
      <c r="B1081" s="2" t="s">
        <v>5413</v>
      </c>
      <c r="C1081" s="7">
        <v>-10</v>
      </c>
      <c r="D1081" s="2" t="s">
        <v>5419</v>
      </c>
      <c r="E1081" s="2" t="s">
        <v>5456</v>
      </c>
      <c r="F1081" s="2" t="s">
        <v>5463</v>
      </c>
      <c r="G1081" s="2" t="s">
        <v>5444</v>
      </c>
      <c r="H1081" s="2" t="s">
        <v>2479</v>
      </c>
      <c r="I1081" s="2" t="str">
        <f t="shared" si="921"/>
        <v>20241023-1000149779-인쇄</v>
      </c>
      <c r="J1081" s="2" t="str">
        <f t="shared" si="922"/>
        <v>20241023-1000149779-합지</v>
      </c>
      <c r="K1081" s="2" t="str">
        <f t="shared" si="923"/>
        <v>20241023-1000149779-분단</v>
      </c>
      <c r="L1081" s="2" t="str">
        <f t="shared" si="924"/>
        <v>20241023-1000149779-제대</v>
      </c>
      <c r="M1081" s="2" t="str">
        <f>VLOOKUP(H1081, '쿼리1'!$A:$R, 17, 0)</f>
        <v>1도-전면먹색 일자라인</v>
      </c>
      <c r="N1081" s="2" t="str">
        <f>VLOOKUP(H1081, '쿼리1'!$A:$P, 15, 0)</f>
        <v>나이론80</v>
      </c>
      <c r="O1081" s="2">
        <v>1000149779</v>
      </c>
      <c r="P1081" s="2" t="str">
        <f>VLOOKUP(H1081, '쿼리1'!$A:$R, 17, 0)</f>
        <v>1도-전면먹색 일자라인</v>
      </c>
      <c r="Q1081" s="4">
        <f>VLOOKUP(H1081, '쿼리1'!$A:$U, 20, 0)</f>
        <v>53333</v>
      </c>
      <c r="R1081" s="2" t="s">
        <v>31</v>
      </c>
      <c r="S1081" s="2" t="s">
        <v>31</v>
      </c>
      <c r="T1081" s="2" t="s">
        <v>31</v>
      </c>
      <c r="U1081" s="2" t="s">
        <v>31</v>
      </c>
      <c r="V1081" s="3">
        <v>45593</v>
      </c>
      <c r="W1081" s="3">
        <v>45602</v>
      </c>
      <c r="X1081" s="6" t="str">
        <f t="shared" si="967"/>
        <v>+9</v>
      </c>
      <c r="Y1081" s="3">
        <v>45595</v>
      </c>
      <c r="Z1081" s="3">
        <v>45607</v>
      </c>
      <c r="AA1081" s="6" t="str">
        <f t="shared" si="969"/>
        <v>+12</v>
      </c>
      <c r="AB1081" s="3">
        <v>45596</v>
      </c>
      <c r="AC1081" s="3">
        <v>45607</v>
      </c>
      <c r="AD1081" s="6" t="str">
        <f>IFERROR(IF(AC1081-AB1081&gt;0, "+" &amp; (AC1081-AB1081), AC1081-AB1081), "X")</f>
        <v>+11</v>
      </c>
      <c r="AE1081" s="3">
        <v>45600</v>
      </c>
      <c r="AF1081" s="3">
        <v>45610</v>
      </c>
      <c r="AG1081" s="2" t="str">
        <f t="shared" si="970"/>
        <v>+10</v>
      </c>
      <c r="AH1081" s="3">
        <v>45610</v>
      </c>
      <c r="AI1081" s="3">
        <f t="shared" si="971"/>
        <v>45600</v>
      </c>
      <c r="AJ1081" s="3"/>
      <c r="AK1081" s="2">
        <f t="shared" si="927"/>
        <v>-10</v>
      </c>
      <c r="AL1081" s="2" t="s">
        <v>5567</v>
      </c>
      <c r="AM1081" s="2" t="str">
        <f t="shared" si="928"/>
        <v>생산완료(-10)</v>
      </c>
      <c r="AN1081" s="9">
        <f t="shared" si="929"/>
        <v>45610</v>
      </c>
      <c r="AO1081" s="9">
        <f t="shared" si="930"/>
        <v>45600</v>
      </c>
      <c r="AP1081" s="9"/>
      <c r="AQ1081" s="2">
        <f t="shared" si="968"/>
        <v>-10</v>
      </c>
      <c r="AR1081" s="12">
        <f t="shared" si="931"/>
        <v>-10</v>
      </c>
      <c r="AS1081" t="s">
        <v>5567</v>
      </c>
      <c r="AT1081" t="str">
        <f t="shared" si="932"/>
        <v>생산완료(-10)</v>
      </c>
    </row>
    <row r="1082" spans="2:46" x14ac:dyDescent="0.3">
      <c r="B1082" s="2" t="s">
        <v>5409</v>
      </c>
      <c r="C1082" s="7">
        <v>0</v>
      </c>
      <c r="D1082" s="2" t="s">
        <v>5412</v>
      </c>
      <c r="E1082" s="2" t="s">
        <v>5408</v>
      </c>
      <c r="F1082" s="2"/>
      <c r="G1082" s="2" t="s">
        <v>5409</v>
      </c>
      <c r="H1082" s="2" t="s">
        <v>2182</v>
      </c>
      <c r="I1082" s="2" t="str">
        <f t="shared" si="921"/>
        <v>20241023-1000149912-인쇄</v>
      </c>
      <c r="J1082" s="2" t="str">
        <f t="shared" si="922"/>
        <v>20241023-1000149912-합지</v>
      </c>
      <c r="K1082" s="2" t="str">
        <f t="shared" si="923"/>
        <v>20241023-1000149912-분단</v>
      </c>
      <c r="L1082" s="2" t="str">
        <f t="shared" si="924"/>
        <v>20241023-1000149912-제대</v>
      </c>
      <c r="M1082" s="2" t="str">
        <f>VLOOKUP(H1082, '쿼리1'!$A:$R, 17, 0)</f>
        <v>2도-상하식품 알마늘 1kg</v>
      </c>
      <c r="N1082" s="2" t="str">
        <f>VLOOKUP(H1082, '쿼리1'!$A:$P, 15, 0)</f>
        <v>나이론100</v>
      </c>
      <c r="O1082" s="2">
        <v>1000149912</v>
      </c>
      <c r="P1082" s="2" t="str">
        <f>VLOOKUP(H1082, '쿼리1'!$A:$R, 17, 0)</f>
        <v>2도-상하식품 알마늘 1kg</v>
      </c>
      <c r="Q1082" s="4">
        <f>VLOOKUP(H1082, '쿼리1'!$A:$U, 20, 0)</f>
        <v>15714</v>
      </c>
      <c r="R1082" s="2" t="s">
        <v>31</v>
      </c>
      <c r="S1082" s="2" t="s">
        <v>31</v>
      </c>
      <c r="T1082" s="2" t="s">
        <v>5397</v>
      </c>
      <c r="U1082" s="2" t="s">
        <v>31</v>
      </c>
      <c r="V1082" s="3">
        <v>45594</v>
      </c>
      <c r="W1082" s="3">
        <v>45595</v>
      </c>
      <c r="X1082" s="6" t="str">
        <f t="shared" si="967"/>
        <v>+1</v>
      </c>
      <c r="Y1082" s="3">
        <v>45597</v>
      </c>
      <c r="Z1082" s="3">
        <v>45600</v>
      </c>
      <c r="AA1082" s="6" t="str">
        <f t="shared" si="969"/>
        <v>+3</v>
      </c>
      <c r="AB1082" s="3" t="s">
        <v>5388</v>
      </c>
      <c r="AC1082" s="2" t="s">
        <v>5388</v>
      </c>
      <c r="AD1082" s="6" t="str">
        <f>IFERROR(AC1082-AB1082, "X")</f>
        <v>X</v>
      </c>
      <c r="AE1082" s="3">
        <v>45601</v>
      </c>
      <c r="AF1082" s="3">
        <v>45601</v>
      </c>
      <c r="AG1082" s="2">
        <f t="shared" si="970"/>
        <v>0</v>
      </c>
      <c r="AH1082" s="3">
        <v>45601</v>
      </c>
      <c r="AI1082" s="3">
        <f t="shared" si="971"/>
        <v>45601</v>
      </c>
      <c r="AJ1082" s="3"/>
      <c r="AK1082" s="2">
        <f t="shared" si="927"/>
        <v>0</v>
      </c>
      <c r="AL1082" s="2" t="s">
        <v>5567</v>
      </c>
      <c r="AM1082" s="2" t="str">
        <f t="shared" si="928"/>
        <v>생산완료(0)</v>
      </c>
      <c r="AN1082" s="9">
        <f t="shared" si="929"/>
        <v>45601</v>
      </c>
      <c r="AO1082" s="9">
        <f t="shared" si="930"/>
        <v>45601</v>
      </c>
      <c r="AP1082" s="9"/>
      <c r="AQ1082" s="2">
        <f t="shared" si="968"/>
        <v>0</v>
      </c>
      <c r="AR1082" s="12">
        <f t="shared" si="931"/>
        <v>0</v>
      </c>
      <c r="AS1082" t="s">
        <v>5567</v>
      </c>
      <c r="AT1082" t="str">
        <f t="shared" si="932"/>
        <v>생산완료(0)</v>
      </c>
    </row>
    <row r="1083" spans="2:46" x14ac:dyDescent="0.3">
      <c r="B1083" s="2" t="s">
        <v>5409</v>
      </c>
      <c r="C1083" s="7">
        <v>0</v>
      </c>
      <c r="D1083" s="2" t="s">
        <v>5409</v>
      </c>
      <c r="E1083" s="2" t="s">
        <v>5408</v>
      </c>
      <c r="F1083" s="2" t="s">
        <v>5409</v>
      </c>
      <c r="G1083" s="2"/>
      <c r="H1083" s="2" t="s">
        <v>4393</v>
      </c>
      <c r="I1083" s="2" t="str">
        <f t="shared" si="921"/>
        <v>20241023-1000158163-인쇄</v>
      </c>
      <c r="J1083" s="2" t="str">
        <f t="shared" si="922"/>
        <v>20241023-1000158163-합지</v>
      </c>
      <c r="K1083" s="2" t="str">
        <f t="shared" si="923"/>
        <v>20241023-1000158163-분단</v>
      </c>
      <c r="L1083" s="2" t="str">
        <f t="shared" si="924"/>
        <v>20241023-1000158163-제대</v>
      </c>
      <c r="M1083" s="2" t="str">
        <f>VLOOKUP(H1083, '쿼리1'!$A:$R, 17, 0)</f>
        <v>2도-동대문엽기떡볶이-오리지널(109g)260폭</v>
      </c>
      <c r="N1083" s="2" t="str">
        <f>VLOOKUP(H1083, '쿼리1'!$A:$P, 15, 0)</f>
        <v>패증착74</v>
      </c>
      <c r="O1083" s="2">
        <v>1000158163</v>
      </c>
      <c r="P1083" s="2" t="str">
        <f>VLOOKUP(H1083, '쿼리1'!$A:$R, 17, 0)</f>
        <v>2도-동대문엽기떡볶이-오리지널(109g)260폭</v>
      </c>
      <c r="Q1083" s="4">
        <f>VLOOKUP(H1083, '쿼리1'!$A:$U, 20, 0)</f>
        <v>72</v>
      </c>
      <c r="R1083" s="2" t="s">
        <v>31</v>
      </c>
      <c r="S1083" s="2" t="s">
        <v>31</v>
      </c>
      <c r="T1083" s="2" t="s">
        <v>31</v>
      </c>
      <c r="U1083" s="2" t="s">
        <v>5397</v>
      </c>
      <c r="V1083" s="3">
        <v>45594</v>
      </c>
      <c r="W1083" s="3">
        <v>45594</v>
      </c>
      <c r="X1083" s="6">
        <f t="shared" si="967"/>
        <v>0</v>
      </c>
      <c r="Y1083" s="3">
        <v>45597</v>
      </c>
      <c r="Z1083" s="3">
        <v>45600</v>
      </c>
      <c r="AA1083" s="6" t="str">
        <f t="shared" si="969"/>
        <v>+3</v>
      </c>
      <c r="AB1083" s="3">
        <v>45600</v>
      </c>
      <c r="AC1083" s="3">
        <v>45600</v>
      </c>
      <c r="AD1083" s="6">
        <f>IFERROR(IF(AC1083-AB1083&gt;0, "+" &amp; (AC1083-AB1083), AC1083-AB1083), "X")</f>
        <v>0</v>
      </c>
      <c r="AE1083" s="2" t="s">
        <v>5388</v>
      </c>
      <c r="AF1083" s="2" t="s">
        <v>5388</v>
      </c>
      <c r="AG1083" s="2" t="str">
        <f>IFERROR(AF1083-AE1083, "X")</f>
        <v>X</v>
      </c>
      <c r="AH1083" s="3">
        <v>45600</v>
      </c>
      <c r="AI1083" s="3">
        <f>AB1083</f>
        <v>45600</v>
      </c>
      <c r="AJ1083" s="3"/>
      <c r="AK1083" s="2">
        <f t="shared" si="927"/>
        <v>0</v>
      </c>
      <c r="AL1083" s="2" t="s">
        <v>5567</v>
      </c>
      <c r="AM1083" s="2" t="str">
        <f t="shared" si="928"/>
        <v>생산완료(0)</v>
      </c>
      <c r="AN1083" s="9">
        <f t="shared" si="929"/>
        <v>45639</v>
      </c>
      <c r="AO1083" s="9">
        <f t="shared" si="930"/>
        <v>45637</v>
      </c>
      <c r="AP1083" s="9"/>
      <c r="AQ1083" s="2">
        <f t="shared" si="968"/>
        <v>-2</v>
      </c>
      <c r="AR1083" s="12">
        <f t="shared" si="931"/>
        <v>-2</v>
      </c>
      <c r="AS1083" t="s">
        <v>5567</v>
      </c>
      <c r="AT1083" t="str">
        <f t="shared" si="932"/>
        <v>생산완료(-2)</v>
      </c>
    </row>
    <row r="1084" spans="2:46" x14ac:dyDescent="0.3">
      <c r="B1084" s="2" t="s">
        <v>5621</v>
      </c>
      <c r="C1084" s="7">
        <v>-19</v>
      </c>
      <c r="D1084" s="2" t="s">
        <v>5432</v>
      </c>
      <c r="E1084" s="2" t="s">
        <v>5411</v>
      </c>
      <c r="F1084" s="2" t="s">
        <v>5515</v>
      </c>
      <c r="G1084" s="2" t="s">
        <v>5430</v>
      </c>
      <c r="H1084" s="2" t="s">
        <v>2278</v>
      </c>
      <c r="I1084" s="2" t="str">
        <f t="shared" si="921"/>
        <v>20241023-1000162552-인쇄</v>
      </c>
      <c r="J1084" s="2" t="str">
        <f t="shared" si="922"/>
        <v>20241023-1000162552-합지</v>
      </c>
      <c r="K1084" s="2" t="str">
        <f t="shared" si="923"/>
        <v>20241023-1000162552-분단</v>
      </c>
      <c r="L1084" s="2" t="str">
        <f t="shared" si="924"/>
        <v>20241023-1000162552-제대</v>
      </c>
      <c r="M1084" s="2" t="str">
        <f>VLOOKUP(H1084, '쿼리1'!$A:$R, 17, 0)</f>
        <v>4도-강성은명과-들깨기둥,참깨강정</v>
      </c>
      <c r="N1084" s="2" t="str">
        <f>VLOOKUP(H1084, '쿼리1'!$A:$P, 15, 0)</f>
        <v>오씨피피(투명)70</v>
      </c>
      <c r="O1084" s="2">
        <v>1000162552</v>
      </c>
      <c r="P1084" s="2" t="str">
        <f>VLOOKUP(H1084, '쿼리1'!$A:$R, 17, 0)</f>
        <v>4도-강성은명과-들깨기둥,참깨강정</v>
      </c>
      <c r="Q1084" s="4">
        <f>VLOOKUP(H1084, '쿼리1'!$A:$U, 20, 0)</f>
        <v>30769</v>
      </c>
      <c r="R1084" s="2" t="s">
        <v>31</v>
      </c>
      <c r="S1084" s="2" t="s">
        <v>31</v>
      </c>
      <c r="T1084" s="2" t="s">
        <v>5399</v>
      </c>
      <c r="U1084" s="2" t="s">
        <v>31</v>
      </c>
      <c r="V1084" s="3">
        <v>45594</v>
      </c>
      <c r="W1084" s="3">
        <v>45600</v>
      </c>
      <c r="X1084" s="6" t="str">
        <f t="shared" si="967"/>
        <v>+6</v>
      </c>
      <c r="Y1084" s="3">
        <v>45597</v>
      </c>
      <c r="Z1084" s="3">
        <v>45621</v>
      </c>
      <c r="AA1084" s="6" t="str">
        <f t="shared" si="969"/>
        <v>+24</v>
      </c>
      <c r="AB1084" s="3">
        <v>45600</v>
      </c>
      <c r="AC1084" s="5" t="s">
        <v>5396</v>
      </c>
      <c r="AD1084" s="6">
        <f t="shared" ref="AD1084:AD1085" ca="1" si="972">TODAY()-AB1084</f>
        <v>56</v>
      </c>
      <c r="AE1084" s="3">
        <v>45602</v>
      </c>
      <c r="AF1084" s="3">
        <v>45609</v>
      </c>
      <c r="AG1084" s="2" t="str">
        <f t="shared" ref="AG1084:AG1090" si="973">IFERROR(IF(AF1084-AE1084&gt;0, "+" &amp; (AF1084-AE1084), AF1084-AE1084), "X")</f>
        <v>+7</v>
      </c>
      <c r="AH1084" s="3">
        <v>45621</v>
      </c>
      <c r="AI1084" s="3">
        <f t="shared" ref="AI1084:AI1090" si="974">AE1084</f>
        <v>45602</v>
      </c>
      <c r="AJ1084" s="3"/>
      <c r="AK1084" s="2">
        <f t="shared" si="927"/>
        <v>-19</v>
      </c>
      <c r="AL1084" s="2" t="s">
        <v>5567</v>
      </c>
      <c r="AM1084" s="2" t="str">
        <f t="shared" si="928"/>
        <v>생산완료(-19)</v>
      </c>
      <c r="AN1084" s="9">
        <f t="shared" si="929"/>
        <v>45621</v>
      </c>
      <c r="AO1084" s="9">
        <f t="shared" si="930"/>
        <v>45602</v>
      </c>
      <c r="AP1084" s="9"/>
      <c r="AQ1084" s="2">
        <f t="shared" si="968"/>
        <v>-19</v>
      </c>
      <c r="AR1084" s="12">
        <f t="shared" si="931"/>
        <v>-19</v>
      </c>
      <c r="AS1084" t="s">
        <v>5567</v>
      </c>
      <c r="AT1084" t="str">
        <f t="shared" si="932"/>
        <v>생산완료(-19)</v>
      </c>
    </row>
    <row r="1085" spans="2:46" x14ac:dyDescent="0.3">
      <c r="B1085" s="2" t="s">
        <v>5621</v>
      </c>
      <c r="C1085" s="7">
        <v>-19</v>
      </c>
      <c r="D1085" s="2" t="s">
        <v>5432</v>
      </c>
      <c r="E1085" s="2" t="s">
        <v>5411</v>
      </c>
      <c r="F1085" s="2" t="s">
        <v>5515</v>
      </c>
      <c r="G1085" s="2" t="s">
        <v>5430</v>
      </c>
      <c r="H1085" s="2" t="s">
        <v>2281</v>
      </c>
      <c r="I1085" s="2" t="str">
        <f t="shared" si="921"/>
        <v>20241023-1000162557-인쇄</v>
      </c>
      <c r="J1085" s="2" t="str">
        <f t="shared" si="922"/>
        <v>20241023-1000162557-합지</v>
      </c>
      <c r="K1085" s="2" t="str">
        <f t="shared" si="923"/>
        <v>20241023-1000162557-분단</v>
      </c>
      <c r="L1085" s="2" t="str">
        <f t="shared" si="924"/>
        <v>20241023-1000162557-제대</v>
      </c>
      <c r="M1085" s="2" t="str">
        <f>VLOOKUP(H1085, '쿼리1'!$A:$R, 17, 0)</f>
        <v>4도-강성은명과-캐슈넛튀일,피칸튀일</v>
      </c>
      <c r="N1085" s="2" t="str">
        <f>VLOOKUP(H1085, '쿼리1'!$A:$P, 15, 0)</f>
        <v>오씨피피(투명)70</v>
      </c>
      <c r="O1085" s="2">
        <v>1000162557</v>
      </c>
      <c r="P1085" s="2" t="str">
        <f>VLOOKUP(H1085, '쿼리1'!$A:$R, 17, 0)</f>
        <v>4도-강성은명과-캐슈넛튀일,피칸튀일</v>
      </c>
      <c r="Q1085" s="4">
        <f>VLOOKUP(H1085, '쿼리1'!$A:$U, 20, 0)</f>
        <v>30769</v>
      </c>
      <c r="R1085" s="2" t="s">
        <v>31</v>
      </c>
      <c r="S1085" s="2" t="s">
        <v>31</v>
      </c>
      <c r="T1085" s="2" t="s">
        <v>5399</v>
      </c>
      <c r="U1085" s="2" t="s">
        <v>31</v>
      </c>
      <c r="V1085" s="3">
        <v>45594</v>
      </c>
      <c r="W1085" s="3">
        <v>45600</v>
      </c>
      <c r="X1085" s="6" t="str">
        <f t="shared" si="967"/>
        <v>+6</v>
      </c>
      <c r="Y1085" s="3">
        <v>45597</v>
      </c>
      <c r="Z1085" s="3">
        <v>45621</v>
      </c>
      <c r="AA1085" s="6" t="str">
        <f t="shared" si="969"/>
        <v>+24</v>
      </c>
      <c r="AB1085" s="3">
        <v>45600</v>
      </c>
      <c r="AC1085" s="5" t="s">
        <v>5396</v>
      </c>
      <c r="AD1085" s="6">
        <f t="shared" ca="1" si="972"/>
        <v>56</v>
      </c>
      <c r="AE1085" s="3">
        <v>45602</v>
      </c>
      <c r="AF1085" s="3">
        <v>45609</v>
      </c>
      <c r="AG1085" s="2" t="str">
        <f t="shared" si="973"/>
        <v>+7</v>
      </c>
      <c r="AH1085" s="3">
        <v>45621</v>
      </c>
      <c r="AI1085" s="3">
        <f t="shared" si="974"/>
        <v>45602</v>
      </c>
      <c r="AJ1085" s="3"/>
      <c r="AK1085" s="2">
        <f t="shared" si="927"/>
        <v>-19</v>
      </c>
      <c r="AL1085" s="2" t="s">
        <v>5567</v>
      </c>
      <c r="AM1085" s="2" t="str">
        <f t="shared" si="928"/>
        <v>생산완료(-19)</v>
      </c>
      <c r="AN1085" s="9">
        <f t="shared" si="929"/>
        <v>45621</v>
      </c>
      <c r="AO1085" s="9">
        <f t="shared" si="930"/>
        <v>45602</v>
      </c>
      <c r="AP1085" s="9"/>
      <c r="AQ1085" s="2">
        <f t="shared" si="968"/>
        <v>-19</v>
      </c>
      <c r="AR1085" s="12">
        <f t="shared" si="931"/>
        <v>-19</v>
      </c>
      <c r="AS1085" t="s">
        <v>5567</v>
      </c>
      <c r="AT1085" t="str">
        <f t="shared" si="932"/>
        <v>생산완료(-19)</v>
      </c>
    </row>
    <row r="1086" spans="2:46" x14ac:dyDescent="0.3">
      <c r="B1086" s="2" t="s">
        <v>5409</v>
      </c>
      <c r="C1086" s="7">
        <v>0</v>
      </c>
      <c r="D1086" s="2" t="s">
        <v>5405</v>
      </c>
      <c r="E1086" s="2" t="s">
        <v>5416</v>
      </c>
      <c r="F1086" s="2"/>
      <c r="G1086" s="2" t="s">
        <v>5409</v>
      </c>
      <c r="H1086" s="2" t="s">
        <v>2855</v>
      </c>
      <c r="I1086" s="2" t="str">
        <f t="shared" si="921"/>
        <v>20241023-1000165711-인쇄</v>
      </c>
      <c r="J1086" s="2" t="str">
        <f t="shared" si="922"/>
        <v>20241023-1000165711-합지</v>
      </c>
      <c r="K1086" s="2" t="str">
        <f t="shared" si="923"/>
        <v>20241023-1000165711-분단</v>
      </c>
      <c r="L1086" s="2" t="str">
        <f t="shared" si="924"/>
        <v>20241023-1000165711-제대</v>
      </c>
      <c r="M1086" s="2" t="str">
        <f>VLOOKUP(H1086, '쿼리1'!$A:$R, 17, 0)</f>
        <v>1도-국내산 무청시래기1kg (250)</v>
      </c>
      <c r="N1086" s="2" t="str">
        <f>VLOOKUP(H1086, '쿼리1'!$A:$P, 15, 0)</f>
        <v>나이론70</v>
      </c>
      <c r="O1086" s="2">
        <v>1000165711</v>
      </c>
      <c r="P1086" s="2" t="str">
        <f>VLOOKUP(H1086, '쿼리1'!$A:$R, 17, 0)</f>
        <v>1도-국내산 무청시래기1kg (250)</v>
      </c>
      <c r="Q1086" s="4">
        <f>VLOOKUP(H1086, '쿼리1'!$A:$U, 20, 0)</f>
        <v>24000</v>
      </c>
      <c r="R1086" s="2" t="s">
        <v>31</v>
      </c>
      <c r="S1086" s="2" t="s">
        <v>31</v>
      </c>
      <c r="T1086" s="2" t="s">
        <v>5397</v>
      </c>
      <c r="U1086" s="2" t="s">
        <v>31</v>
      </c>
      <c r="V1086" s="3">
        <v>45594</v>
      </c>
      <c r="W1086" s="3">
        <v>45593</v>
      </c>
      <c r="X1086" s="6">
        <f t="shared" si="967"/>
        <v>-1</v>
      </c>
      <c r="Y1086" s="3">
        <v>45597</v>
      </c>
      <c r="Z1086" s="3">
        <v>45595</v>
      </c>
      <c r="AA1086" s="6">
        <f t="shared" si="969"/>
        <v>-2</v>
      </c>
      <c r="AB1086" s="3" t="s">
        <v>5388</v>
      </c>
      <c r="AC1086" s="2" t="s">
        <v>5388</v>
      </c>
      <c r="AD1086" s="6" t="str">
        <f>IFERROR(AC1086-AB1086, "X")</f>
        <v>X</v>
      </c>
      <c r="AE1086" s="3">
        <v>45601</v>
      </c>
      <c r="AF1086" s="3">
        <v>45601</v>
      </c>
      <c r="AG1086" s="2">
        <f t="shared" si="973"/>
        <v>0</v>
      </c>
      <c r="AH1086" s="3">
        <v>45601</v>
      </c>
      <c r="AI1086" s="3">
        <f t="shared" si="974"/>
        <v>45601</v>
      </c>
      <c r="AJ1086" s="3"/>
      <c r="AK1086" s="2">
        <f t="shared" si="927"/>
        <v>0</v>
      </c>
      <c r="AL1086" s="2" t="s">
        <v>5567</v>
      </c>
      <c r="AM1086" s="2" t="str">
        <f t="shared" si="928"/>
        <v>생산완료(0)</v>
      </c>
      <c r="AN1086" s="9">
        <f t="shared" si="929"/>
        <v>45652</v>
      </c>
      <c r="AO1086" s="9">
        <f t="shared" si="930"/>
        <v>45653</v>
      </c>
      <c r="AP1086" s="9"/>
      <c r="AQ1086" s="2">
        <f t="shared" si="968"/>
        <v>1</v>
      </c>
      <c r="AR1086" s="12" t="str">
        <f t="shared" si="931"/>
        <v>+1</v>
      </c>
      <c r="AS1086" t="s">
        <v>5567</v>
      </c>
      <c r="AT1086" t="str">
        <f t="shared" si="932"/>
        <v>생산완료(+1)</v>
      </c>
    </row>
    <row r="1087" spans="2:46" x14ac:dyDescent="0.3">
      <c r="B1087" s="2" t="s">
        <v>5407</v>
      </c>
      <c r="C1087" s="7">
        <v>-6</v>
      </c>
      <c r="D1087" s="2" t="s">
        <v>5419</v>
      </c>
      <c r="E1087" s="2" t="s">
        <v>5430</v>
      </c>
      <c r="F1087" s="2"/>
      <c r="G1087" s="2" t="s">
        <v>5432</v>
      </c>
      <c r="H1087" s="2" t="s">
        <v>4278</v>
      </c>
      <c r="I1087" s="2" t="str">
        <f t="shared" si="921"/>
        <v>20241023-1000169444-인쇄</v>
      </c>
      <c r="J1087" s="2" t="str">
        <f t="shared" si="922"/>
        <v>20241023-1000169444-합지</v>
      </c>
      <c r="K1087" s="2" t="str">
        <f t="shared" si="923"/>
        <v>20241023-1000169444-분단</v>
      </c>
      <c r="L1087" s="2" t="str">
        <f t="shared" si="924"/>
        <v>20241023-1000169444-제대</v>
      </c>
      <c r="M1087" s="2" t="str">
        <f>VLOOKUP(H1087, '쿼리1'!$A:$R, 17, 0)</f>
        <v>6도-바른피자생활)수제화덕피자(규격변경 300X320)</v>
      </c>
      <c r="N1087" s="2" t="str">
        <f>VLOOKUP(H1087, '쿼리1'!$A:$P, 15, 0)</f>
        <v>패트(무광)100</v>
      </c>
      <c r="O1087" s="2">
        <v>1000169444</v>
      </c>
      <c r="P1087" s="2" t="str">
        <f>VLOOKUP(H1087, '쿼리1'!$A:$R, 17, 0)</f>
        <v>6도-바른피자생활)수제화덕피자(규격변경 300X320)</v>
      </c>
      <c r="Q1087" s="4">
        <f>VLOOKUP(H1087, '쿼리1'!$A:$U, 20, 0)</f>
        <v>20000</v>
      </c>
      <c r="R1087" s="2" t="s">
        <v>31</v>
      </c>
      <c r="S1087" s="2" t="s">
        <v>31</v>
      </c>
      <c r="T1087" s="2" t="s">
        <v>5397</v>
      </c>
      <c r="U1087" s="2" t="s">
        <v>31</v>
      </c>
      <c r="V1087" s="3">
        <v>45594</v>
      </c>
      <c r="W1087" s="3">
        <v>45603</v>
      </c>
      <c r="X1087" s="6" t="str">
        <f t="shared" si="967"/>
        <v>+9</v>
      </c>
      <c r="Y1087" s="3">
        <v>45597</v>
      </c>
      <c r="Z1087" s="3">
        <v>45604</v>
      </c>
      <c r="AA1087" s="6" t="str">
        <f t="shared" si="969"/>
        <v>+7</v>
      </c>
      <c r="AB1087" s="3" t="s">
        <v>5388</v>
      </c>
      <c r="AC1087" s="2" t="s">
        <v>5388</v>
      </c>
      <c r="AD1087" s="6" t="str">
        <f>IFERROR(AC1087-AB1087, "X")</f>
        <v>X</v>
      </c>
      <c r="AE1087" s="3">
        <v>45601</v>
      </c>
      <c r="AF1087" s="3">
        <v>45607</v>
      </c>
      <c r="AG1087" s="2" t="str">
        <f t="shared" si="973"/>
        <v>+6</v>
      </c>
      <c r="AH1087" s="3">
        <v>45607</v>
      </c>
      <c r="AI1087" s="3">
        <f t="shared" si="974"/>
        <v>45601</v>
      </c>
      <c r="AJ1087" s="3"/>
      <c r="AK1087" s="2">
        <f t="shared" si="927"/>
        <v>-6</v>
      </c>
      <c r="AL1087" s="2" t="s">
        <v>5567</v>
      </c>
      <c r="AM1087" s="2" t="str">
        <f t="shared" si="928"/>
        <v>생산완료(-6)</v>
      </c>
      <c r="AN1087" s="9">
        <f t="shared" si="929"/>
        <v>45625</v>
      </c>
      <c r="AO1087" s="9">
        <f t="shared" si="930"/>
        <v>45625</v>
      </c>
      <c r="AP1087" s="9"/>
      <c r="AQ1087" s="2">
        <f t="shared" si="968"/>
        <v>0</v>
      </c>
      <c r="AR1087" s="12">
        <f t="shared" si="931"/>
        <v>0</v>
      </c>
      <c r="AS1087" t="s">
        <v>5567</v>
      </c>
      <c r="AT1087" t="str">
        <f t="shared" si="932"/>
        <v>생산완료(0)</v>
      </c>
    </row>
    <row r="1088" spans="2:46" x14ac:dyDescent="0.3">
      <c r="B1088" s="2" t="s">
        <v>5412</v>
      </c>
      <c r="C1088" s="7">
        <v>1</v>
      </c>
      <c r="D1088" s="2" t="s">
        <v>5409</v>
      </c>
      <c r="E1088" s="2" t="s">
        <v>5408</v>
      </c>
      <c r="F1088" s="2" t="s">
        <v>5409</v>
      </c>
      <c r="G1088" s="2" t="s">
        <v>5405</v>
      </c>
      <c r="H1088" s="2" t="s">
        <v>3590</v>
      </c>
      <c r="I1088" s="2" t="str">
        <f t="shared" si="921"/>
        <v>20241023-1000169452-인쇄</v>
      </c>
      <c r="J1088" s="2" t="str">
        <f t="shared" si="922"/>
        <v>20241023-1000169452-합지</v>
      </c>
      <c r="K1088" s="2" t="str">
        <f t="shared" si="923"/>
        <v>20241023-1000169452-분단</v>
      </c>
      <c r="L1088" s="2" t="str">
        <f t="shared" si="924"/>
        <v>20241023-1000169452-제대</v>
      </c>
      <c r="M1088" s="2" t="str">
        <f>VLOOKUP(H1088, '쿼리1'!$A:$R, 17, 0)</f>
        <v>4도-라비킷 로봇청소기 클리너파우치</v>
      </c>
      <c r="N1088" s="2" t="str">
        <f>VLOOKUP(H1088, '쿼리1'!$A:$P, 15, 0)</f>
        <v>패증착(무광)100</v>
      </c>
      <c r="O1088" s="2">
        <v>1000169452</v>
      </c>
      <c r="P1088" s="2" t="str">
        <f>VLOOKUP(H1088, '쿼리1'!$A:$R, 17, 0)</f>
        <v>4도-라비킷 로봇청소기 클리너파우치</v>
      </c>
      <c r="Q1088" s="4">
        <f>VLOOKUP(H1088, '쿼리1'!$A:$U, 20, 0)</f>
        <v>10000</v>
      </c>
      <c r="R1088" s="2" t="s">
        <v>31</v>
      </c>
      <c r="S1088" s="2" t="s">
        <v>31</v>
      </c>
      <c r="T1088" s="2" t="s">
        <v>31</v>
      </c>
      <c r="U1088" s="2" t="s">
        <v>31</v>
      </c>
      <c r="V1088" s="3">
        <v>45594</v>
      </c>
      <c r="W1088" s="3">
        <v>45594</v>
      </c>
      <c r="X1088" s="6">
        <f t="shared" si="967"/>
        <v>0</v>
      </c>
      <c r="Y1088" s="3">
        <v>45597</v>
      </c>
      <c r="Z1088" s="3">
        <v>45600</v>
      </c>
      <c r="AA1088" s="6" t="str">
        <f t="shared" si="969"/>
        <v>+3</v>
      </c>
      <c r="AB1088" s="3">
        <v>45600</v>
      </c>
      <c r="AC1088" s="3">
        <v>45600</v>
      </c>
      <c r="AD1088" s="6">
        <f t="shared" ref="AD1088:AD1091" si="975">IFERROR(IF(AC1088-AB1088&gt;0, "+" &amp; (AC1088-AB1088), AC1088-AB1088), "X")</f>
        <v>0</v>
      </c>
      <c r="AE1088" s="3">
        <v>45602</v>
      </c>
      <c r="AF1088" s="3">
        <v>45601</v>
      </c>
      <c r="AG1088" s="2">
        <f t="shared" si="973"/>
        <v>-1</v>
      </c>
      <c r="AH1088" s="3">
        <v>45601</v>
      </c>
      <c r="AI1088" s="3">
        <f t="shared" si="974"/>
        <v>45602</v>
      </c>
      <c r="AJ1088" s="3"/>
      <c r="AK1088" s="2" t="str">
        <f t="shared" si="927"/>
        <v>+1</v>
      </c>
      <c r="AL1088" s="2" t="s">
        <v>5567</v>
      </c>
      <c r="AM1088" s="2" t="str">
        <f t="shared" si="928"/>
        <v>생산완료(+1)</v>
      </c>
      <c r="AN1088" s="9">
        <f t="shared" si="929"/>
        <v>45601</v>
      </c>
      <c r="AO1088" s="9">
        <f t="shared" si="930"/>
        <v>45603</v>
      </c>
      <c r="AP1088" s="9"/>
      <c r="AQ1088" s="2">
        <f t="shared" si="968"/>
        <v>2</v>
      </c>
      <c r="AR1088" s="12" t="str">
        <f t="shared" si="931"/>
        <v>+2</v>
      </c>
      <c r="AS1088" t="s">
        <v>5567</v>
      </c>
      <c r="AT1088" t="str">
        <f t="shared" si="932"/>
        <v>생산완료(+2)</v>
      </c>
    </row>
    <row r="1089" spans="2:46" x14ac:dyDescent="0.3">
      <c r="B1089" s="2" t="s">
        <v>5407</v>
      </c>
      <c r="C1089" s="7">
        <v>-6</v>
      </c>
      <c r="D1089" s="2" t="s">
        <v>5408</v>
      </c>
      <c r="E1089" s="2" t="s">
        <v>5430</v>
      </c>
      <c r="F1089" s="2" t="s">
        <v>5421</v>
      </c>
      <c r="G1089" s="2" t="s">
        <v>5432</v>
      </c>
      <c r="H1089" s="2" t="s">
        <v>3126</v>
      </c>
      <c r="I1089" s="2" t="str">
        <f t="shared" si="921"/>
        <v>20241023-1000169457-인쇄</v>
      </c>
      <c r="J1089" s="2" t="str">
        <f t="shared" si="922"/>
        <v>20241023-1000169457-합지</v>
      </c>
      <c r="K1089" s="2" t="str">
        <f t="shared" si="923"/>
        <v>20241023-1000169457-분단</v>
      </c>
      <c r="L1089" s="2" t="str">
        <f t="shared" si="924"/>
        <v>20241023-1000169457-제대</v>
      </c>
      <c r="M1089" s="2" t="str">
        <f>VLOOKUP(H1089, '쿼리1'!$A:$R, 17, 0)</f>
        <v>3도-모센즈스위트 카다이프 250g</v>
      </c>
      <c r="N1089" s="2" t="str">
        <f>VLOOKUP(H1089, '쿼리1'!$A:$P, 15, 0)</f>
        <v>패트120</v>
      </c>
      <c r="O1089" s="2">
        <v>1000169457</v>
      </c>
      <c r="P1089" s="2" t="str">
        <f>VLOOKUP(H1089, '쿼리1'!$A:$R, 17, 0)</f>
        <v>3도-모센즈스위트 카다이프 250g</v>
      </c>
      <c r="Q1089" s="4">
        <f>VLOOKUP(H1089, '쿼리1'!$A:$U, 20, 0)</f>
        <v>18333</v>
      </c>
      <c r="R1089" s="2" t="s">
        <v>31</v>
      </c>
      <c r="S1089" s="2" t="s">
        <v>31</v>
      </c>
      <c r="T1089" s="2" t="s">
        <v>31</v>
      </c>
      <c r="U1089" s="2" t="s">
        <v>31</v>
      </c>
      <c r="V1089" s="3">
        <v>45594</v>
      </c>
      <c r="W1089" s="3">
        <v>45597</v>
      </c>
      <c r="X1089" s="6" t="str">
        <f t="shared" si="967"/>
        <v>+3</v>
      </c>
      <c r="Y1089" s="3">
        <v>45597</v>
      </c>
      <c r="Z1089" s="3">
        <v>45604</v>
      </c>
      <c r="AA1089" s="6" t="str">
        <f t="shared" si="969"/>
        <v>+7</v>
      </c>
      <c r="AB1089" s="3">
        <v>45600</v>
      </c>
      <c r="AC1089" s="3">
        <v>45605</v>
      </c>
      <c r="AD1089" s="6" t="str">
        <f t="shared" si="975"/>
        <v>+5</v>
      </c>
      <c r="AE1089" s="3">
        <v>45602</v>
      </c>
      <c r="AF1089" s="3">
        <v>45608</v>
      </c>
      <c r="AG1089" s="2" t="str">
        <f t="shared" si="973"/>
        <v>+6</v>
      </c>
      <c r="AH1089" s="3">
        <v>45608</v>
      </c>
      <c r="AI1089" s="3">
        <f t="shared" si="974"/>
        <v>45602</v>
      </c>
      <c r="AJ1089" s="3"/>
      <c r="AK1089" s="2">
        <f t="shared" si="927"/>
        <v>-6</v>
      </c>
      <c r="AL1089" s="2" t="s">
        <v>5567</v>
      </c>
      <c r="AM1089" s="2" t="str">
        <f t="shared" si="928"/>
        <v>생산완료(-6)</v>
      </c>
      <c r="AN1089" s="9">
        <f t="shared" si="929"/>
        <v>45608</v>
      </c>
      <c r="AO1089" s="9">
        <f t="shared" si="930"/>
        <v>45602</v>
      </c>
      <c r="AP1089" s="9"/>
      <c r="AQ1089" s="2">
        <f t="shared" si="968"/>
        <v>-6</v>
      </c>
      <c r="AR1089" s="12">
        <f t="shared" si="931"/>
        <v>-6</v>
      </c>
      <c r="AS1089" t="s">
        <v>5567</v>
      </c>
      <c r="AT1089" t="str">
        <f t="shared" si="932"/>
        <v>생산완료(-6)</v>
      </c>
    </row>
    <row r="1090" spans="2:46" x14ac:dyDescent="0.3">
      <c r="B1090" s="2" t="s">
        <v>5621</v>
      </c>
      <c r="C1090" s="7">
        <v>-19</v>
      </c>
      <c r="D1090" s="2" t="s">
        <v>5408</v>
      </c>
      <c r="E1090" s="2" t="s">
        <v>5411</v>
      </c>
      <c r="F1090" s="2" t="s">
        <v>5421</v>
      </c>
      <c r="G1090" s="2" t="s">
        <v>5432</v>
      </c>
      <c r="H1090" s="2" t="s">
        <v>3122</v>
      </c>
      <c r="I1090" s="2" t="str">
        <f t="shared" si="921"/>
        <v>20241023-1000169461-인쇄</v>
      </c>
      <c r="J1090" s="2" t="str">
        <f t="shared" si="922"/>
        <v>20241023-1000169461-합지</v>
      </c>
      <c r="K1090" s="2" t="str">
        <f t="shared" si="923"/>
        <v>20241023-1000169461-분단</v>
      </c>
      <c r="L1090" s="2" t="str">
        <f t="shared" si="924"/>
        <v>20241023-1000169461-제대</v>
      </c>
      <c r="M1090" s="2" t="str">
        <f>VLOOKUP(H1090, '쿼리1'!$A:$R, 17, 0)</f>
        <v>3도-모센즈스위트 카다이프 500g</v>
      </c>
      <c r="N1090" s="2" t="str">
        <f>VLOOKUP(H1090, '쿼리1'!$A:$P, 15, 0)</f>
        <v>패트120</v>
      </c>
      <c r="O1090" s="2">
        <v>1000169461</v>
      </c>
      <c r="P1090" s="2" t="str">
        <f>VLOOKUP(H1090, '쿼리1'!$A:$R, 17, 0)</f>
        <v>3도-모센즈스위트 카다이프 500g</v>
      </c>
      <c r="Q1090" s="4">
        <f>VLOOKUP(H1090, '쿼리1'!$A:$U, 20, 0)</f>
        <v>15000</v>
      </c>
      <c r="R1090" s="2" t="s">
        <v>31</v>
      </c>
      <c r="S1090" s="2" t="s">
        <v>31</v>
      </c>
      <c r="T1090" s="2" t="s">
        <v>31</v>
      </c>
      <c r="U1090" s="2" t="s">
        <v>31</v>
      </c>
      <c r="V1090" s="3">
        <v>45594</v>
      </c>
      <c r="W1090" s="3">
        <v>45597</v>
      </c>
      <c r="X1090" s="6" t="str">
        <f t="shared" si="967"/>
        <v>+3</v>
      </c>
      <c r="Y1090" s="3">
        <v>45597</v>
      </c>
      <c r="Z1090" s="3">
        <v>45621</v>
      </c>
      <c r="AA1090" s="6" t="str">
        <f t="shared" si="969"/>
        <v>+24</v>
      </c>
      <c r="AB1090" s="3">
        <v>45600</v>
      </c>
      <c r="AC1090" s="3">
        <v>45605</v>
      </c>
      <c r="AD1090" s="6" t="str">
        <f t="shared" si="975"/>
        <v>+5</v>
      </c>
      <c r="AE1090" s="3">
        <v>45602</v>
      </c>
      <c r="AF1090" s="3">
        <v>45608</v>
      </c>
      <c r="AG1090" s="2" t="str">
        <f t="shared" si="973"/>
        <v>+6</v>
      </c>
      <c r="AH1090" s="3">
        <v>45621</v>
      </c>
      <c r="AI1090" s="3">
        <f t="shared" si="974"/>
        <v>45602</v>
      </c>
      <c r="AJ1090" s="3"/>
      <c r="AK1090" s="2">
        <f t="shared" si="927"/>
        <v>-19</v>
      </c>
      <c r="AL1090" s="2" t="s">
        <v>5567</v>
      </c>
      <c r="AM1090" s="2" t="str">
        <f t="shared" si="928"/>
        <v>생산완료(-19)</v>
      </c>
      <c r="AN1090" s="9">
        <f t="shared" si="929"/>
        <v>45621</v>
      </c>
      <c r="AO1090" s="9">
        <f t="shared" si="930"/>
        <v>45602</v>
      </c>
      <c r="AP1090" s="9"/>
      <c r="AQ1090" s="2">
        <f t="shared" si="968"/>
        <v>-19</v>
      </c>
      <c r="AR1090" s="12">
        <f t="shared" si="931"/>
        <v>-19</v>
      </c>
      <c r="AS1090" t="s">
        <v>5567</v>
      </c>
      <c r="AT1090" t="str">
        <f t="shared" si="932"/>
        <v>생산완료(-19)</v>
      </c>
    </row>
    <row r="1091" spans="2:46" x14ac:dyDescent="0.3">
      <c r="B1091" s="2" t="s">
        <v>5416</v>
      </c>
      <c r="C1091" s="7">
        <v>-2</v>
      </c>
      <c r="D1091" s="2" t="s">
        <v>5412</v>
      </c>
      <c r="E1091" s="2" t="s">
        <v>5408</v>
      </c>
      <c r="F1091" s="2" t="s">
        <v>5424</v>
      </c>
      <c r="G1091" s="2"/>
      <c r="H1091" s="2" t="s">
        <v>4139</v>
      </c>
      <c r="I1091" s="2" t="str">
        <f t="shared" si="921"/>
        <v>20241023-1219P0379-인쇄</v>
      </c>
      <c r="J1091" s="2" t="str">
        <f t="shared" si="922"/>
        <v>20241023-1219P0379-합지</v>
      </c>
      <c r="K1091" s="2" t="str">
        <f t="shared" si="923"/>
        <v>20241023-1219P0379-분단</v>
      </c>
      <c r="L1091" s="2" t="str">
        <f t="shared" si="924"/>
        <v>20241023-1219P0379-제대</v>
      </c>
      <c r="M1091" s="2" t="str">
        <f>VLOOKUP(H1091, '쿼리1'!$A:$R, 17, 0)</f>
        <v>3도-동대문엽기떡볶이-2인오리지널분말(68g)-220폭</v>
      </c>
      <c r="N1091" s="2" t="str">
        <f>VLOOKUP(H1091, '쿼리1'!$A:$P, 15, 0)</f>
        <v>패증착74</v>
      </c>
      <c r="O1091" s="2" t="s">
        <v>5696</v>
      </c>
      <c r="P1091" s="2" t="str">
        <f>VLOOKUP(H1091, '쿼리1'!$A:$R, 17, 0)</f>
        <v>3도-동대문엽기떡볶이-2인오리지널분말(68g)-220폭</v>
      </c>
      <c r="Q1091" s="4">
        <f>VLOOKUP(H1091, '쿼리1'!$A:$U, 20, 0)</f>
        <v>36</v>
      </c>
      <c r="R1091" s="2" t="s">
        <v>31</v>
      </c>
      <c r="S1091" s="2" t="s">
        <v>31</v>
      </c>
      <c r="T1091" s="2" t="s">
        <v>31</v>
      </c>
      <c r="U1091" s="2" t="s">
        <v>5397</v>
      </c>
      <c r="V1091" s="3">
        <v>45594</v>
      </c>
      <c r="W1091" s="3">
        <v>45595</v>
      </c>
      <c r="X1091" s="6" t="str">
        <f t="shared" si="967"/>
        <v>+1</v>
      </c>
      <c r="Y1091" s="3">
        <v>45597</v>
      </c>
      <c r="Z1091" s="3">
        <v>45600</v>
      </c>
      <c r="AA1091" s="6" t="str">
        <f t="shared" si="969"/>
        <v>+3</v>
      </c>
      <c r="AB1091" s="3">
        <v>45600</v>
      </c>
      <c r="AC1091" s="3">
        <v>45602</v>
      </c>
      <c r="AD1091" s="6" t="str">
        <f t="shared" si="975"/>
        <v>+2</v>
      </c>
      <c r="AE1091" s="2" t="s">
        <v>5388</v>
      </c>
      <c r="AF1091" s="2" t="s">
        <v>5388</v>
      </c>
      <c r="AG1091" s="2" t="str">
        <f>IFERROR(AF1091-AE1091, "X")</f>
        <v>X</v>
      </c>
      <c r="AH1091" s="3">
        <v>45602</v>
      </c>
      <c r="AI1091" s="3">
        <f>AB1091</f>
        <v>45600</v>
      </c>
      <c r="AJ1091" s="3"/>
      <c r="AK1091" s="2">
        <f t="shared" si="927"/>
        <v>-2</v>
      </c>
      <c r="AL1091" s="2" t="s">
        <v>5567</v>
      </c>
      <c r="AM1091" s="2" t="str">
        <f t="shared" si="928"/>
        <v>생산완료(-2)</v>
      </c>
      <c r="AN1091" s="9">
        <f t="shared" si="929"/>
        <v>45639</v>
      </c>
      <c r="AO1091" s="9">
        <f t="shared" si="930"/>
        <v>45656</v>
      </c>
      <c r="AP1091" s="9"/>
      <c r="AQ1091" s="2">
        <f t="shared" si="968"/>
        <v>17</v>
      </c>
      <c r="AR1091" s="12" t="str">
        <f t="shared" si="931"/>
        <v>+17</v>
      </c>
      <c r="AS1091" t="s">
        <v>5567</v>
      </c>
      <c r="AT1091" t="str">
        <f t="shared" si="932"/>
        <v>생산완료(+17)</v>
      </c>
    </row>
    <row r="1092" spans="2:46" x14ac:dyDescent="0.3">
      <c r="B1092" s="2" t="s">
        <v>5522</v>
      </c>
      <c r="C1092" s="7">
        <v>-12</v>
      </c>
      <c r="D1092" s="2" t="s">
        <v>5429</v>
      </c>
      <c r="E1092" s="2"/>
      <c r="F1092" s="2"/>
      <c r="G1092" s="2" t="s">
        <v>5409</v>
      </c>
      <c r="H1092" s="2" t="s">
        <v>2378</v>
      </c>
      <c r="I1092" s="2" t="str">
        <f t="shared" si="921"/>
        <v>20241023-2000140344-인쇄</v>
      </c>
      <c r="J1092" s="2" t="str">
        <f t="shared" si="922"/>
        <v>20241023-2000140344-합지</v>
      </c>
      <c r="K1092" s="2" t="str">
        <f t="shared" si="923"/>
        <v>20241023-2000140344-분단</v>
      </c>
      <c r="L1092" s="2" t="str">
        <f t="shared" si="924"/>
        <v>20241023-2000140344-제대</v>
      </c>
      <c r="M1092" s="2" t="str">
        <f>VLOOKUP(H1092, '쿼리1'!$A:$R, 17, 0)</f>
        <v>단면1도-스테이모어(STAYMORE)</v>
      </c>
      <c r="N1092" s="2" t="str">
        <f>VLOOKUP(H1092, '쿼리1'!$A:$P, 15, 0)</f>
        <v>PE(투명)55</v>
      </c>
      <c r="O1092" s="2">
        <v>2000140344</v>
      </c>
      <c r="P1092" s="2" t="str">
        <f>VLOOKUP(H1092, '쿼리1'!$A:$R, 17, 0)</f>
        <v>단면1도-스테이모어(STAYMORE)</v>
      </c>
      <c r="Q1092" s="4">
        <f>VLOOKUP(H1092, '쿼리1'!$A:$U, 20, 0)</f>
        <v>3045</v>
      </c>
      <c r="R1092" s="2" t="s">
        <v>31</v>
      </c>
      <c r="S1092" s="2" t="s">
        <v>5397</v>
      </c>
      <c r="T1092" s="2" t="s">
        <v>5397</v>
      </c>
      <c r="U1092" s="2" t="s">
        <v>31</v>
      </c>
      <c r="V1092" s="3">
        <v>45594</v>
      </c>
      <c r="W1092" s="3">
        <v>45608</v>
      </c>
      <c r="X1092" s="6" t="str">
        <f t="shared" si="967"/>
        <v>+14</v>
      </c>
      <c r="Y1092" s="2" t="s">
        <v>5388</v>
      </c>
      <c r="Z1092" s="3" t="s">
        <v>5388</v>
      </c>
      <c r="AA1092" s="6" t="str">
        <f>IFERROR(Z1092-Y1092, "X")</f>
        <v>X</v>
      </c>
      <c r="AB1092" s="3" t="s">
        <v>5388</v>
      </c>
      <c r="AC1092" s="2" t="s">
        <v>5388</v>
      </c>
      <c r="AD1092" s="6" t="str">
        <f>IFERROR(AC1092-AB1092, "X")</f>
        <v>X</v>
      </c>
      <c r="AE1092" s="3">
        <v>45596</v>
      </c>
      <c r="AF1092" s="3">
        <v>45596</v>
      </c>
      <c r="AG1092" s="2">
        <f>IFERROR(IF(AF1092-AE1092&gt;0, "+" &amp; (AF1092-AE1092), AF1092-AE1092), "X")</f>
        <v>0</v>
      </c>
      <c r="AH1092" s="3">
        <v>45608</v>
      </c>
      <c r="AI1092" s="3">
        <f>AE1092</f>
        <v>45596</v>
      </c>
      <c r="AJ1092" s="3"/>
      <c r="AK1092" s="2">
        <f t="shared" si="927"/>
        <v>-12</v>
      </c>
      <c r="AL1092" s="2" t="s">
        <v>5567</v>
      </c>
      <c r="AM1092" s="2" t="str">
        <f t="shared" si="928"/>
        <v>생산완료(-12)</v>
      </c>
      <c r="AN1092" s="9">
        <f t="shared" si="929"/>
        <v>45608</v>
      </c>
      <c r="AO1092" s="9">
        <f t="shared" si="930"/>
        <v>45596</v>
      </c>
      <c r="AP1092" s="9"/>
      <c r="AQ1092" s="2">
        <f t="shared" si="968"/>
        <v>-12</v>
      </c>
      <c r="AR1092" s="12">
        <f t="shared" si="931"/>
        <v>-12</v>
      </c>
      <c r="AS1092" t="s">
        <v>5567</v>
      </c>
      <c r="AT1092" t="str">
        <f t="shared" si="932"/>
        <v>생산완료(-12)</v>
      </c>
    </row>
    <row r="1093" spans="2:46" x14ac:dyDescent="0.3">
      <c r="B1093" s="2" t="s">
        <v>5657</v>
      </c>
      <c r="C1093" s="8">
        <v>-21</v>
      </c>
      <c r="D1093" s="2"/>
      <c r="E1093" s="2"/>
      <c r="F1093" s="2"/>
      <c r="G1093" s="2"/>
      <c r="H1093" s="2" t="s">
        <v>5332</v>
      </c>
      <c r="I1093" s="2" t="str">
        <f t="shared" si="921"/>
        <v>20241023-3000166278-인쇄</v>
      </c>
      <c r="J1093" s="2" t="str">
        <f t="shared" si="922"/>
        <v>20241023-3000166278-합지</v>
      </c>
      <c r="K1093" s="2" t="str">
        <f t="shared" si="923"/>
        <v>20241023-3000166278-분단</v>
      </c>
      <c r="L1093" s="2" t="str">
        <f t="shared" si="924"/>
        <v>20241023-3000166278-제대</v>
      </c>
      <c r="M1093" s="2" t="str">
        <f>VLOOKUP(H1093, '쿼리1'!$A:$R, 17, 0)</f>
        <v>6도-(주)푸드코아-아몬드크랜베리 샌드위치</v>
      </c>
      <c r="N1093" s="2" t="str">
        <f>VLOOKUP(H1093, '쿼리1'!$A:$P, 15, 0)</f>
        <v>유포지80</v>
      </c>
      <c r="O1093" s="2">
        <v>3000166278</v>
      </c>
      <c r="P1093" s="2" t="str">
        <f>VLOOKUP(H1093, '쿼리1'!$A:$R, 17, 0)</f>
        <v>6도-(주)푸드코아-아몬드크랜베리 샌드위치</v>
      </c>
      <c r="Q1093" s="4">
        <f>VLOOKUP(H1093, '쿼리1'!$A:$U, 20, 0)</f>
        <v>10000</v>
      </c>
      <c r="R1093" s="2" t="s">
        <v>5397</v>
      </c>
      <c r="S1093" s="2" t="s">
        <v>5397</v>
      </c>
      <c r="T1093" s="2" t="s">
        <v>5397</v>
      </c>
      <c r="U1093" s="2" t="s">
        <v>5397</v>
      </c>
      <c r="V1093" s="2" t="s">
        <v>5388</v>
      </c>
      <c r="W1093" s="2" t="s">
        <v>5388</v>
      </c>
      <c r="X1093" s="6" t="str">
        <f>IFERROR(W1093-V1093, "X")</f>
        <v>X</v>
      </c>
      <c r="Y1093" s="2" t="s">
        <v>5388</v>
      </c>
      <c r="Z1093" s="2" t="s">
        <v>5388</v>
      </c>
      <c r="AA1093" s="6" t="str">
        <f>IFERROR(Z1093-Y1093, "X")</f>
        <v>X</v>
      </c>
      <c r="AB1093" s="2" t="s">
        <v>5388</v>
      </c>
      <c r="AC1093" s="2" t="s">
        <v>5388</v>
      </c>
      <c r="AD1093" s="6" t="str">
        <f>IFERROR(AC1093-AB1093, "X")</f>
        <v>X</v>
      </c>
      <c r="AE1093" s="2" t="s">
        <v>5388</v>
      </c>
      <c r="AF1093" s="2" t="s">
        <v>5388</v>
      </c>
      <c r="AG1093" s="2" t="str">
        <f>IFERROR(AF1093-AE1093, "X")</f>
        <v>X</v>
      </c>
      <c r="AH1093" s="2" t="s">
        <v>5388</v>
      </c>
      <c r="AI1093" s="3">
        <v>45635</v>
      </c>
      <c r="AJ1093" s="3">
        <f ca="1">TODAY()</f>
        <v>45656</v>
      </c>
      <c r="AK1093" s="2">
        <f t="shared" si="927"/>
        <v>-21</v>
      </c>
      <c r="AL1093" s="2" t="str">
        <f>IF(C1093&lt;0, "진행중", "지연")</f>
        <v>진행중</v>
      </c>
      <c r="AM1093" s="2" t="str">
        <f t="shared" si="928"/>
        <v>진행중(-21)</v>
      </c>
      <c r="AN1093" s="9">
        <f t="shared" si="929"/>
        <v>0</v>
      </c>
      <c r="AO1093" s="9">
        <f t="shared" si="930"/>
        <v>45635</v>
      </c>
      <c r="AP1093" s="9">
        <f ca="1">TODAY()</f>
        <v>45656</v>
      </c>
      <c r="AQ1093" s="6">
        <f ca="1">AO1093-AP1093</f>
        <v>-21</v>
      </c>
      <c r="AR1093" s="12">
        <f t="shared" ca="1" si="931"/>
        <v>-21</v>
      </c>
      <c r="AS1093" t="str">
        <f ca="1">IF(AQ1093&lt;0, "진행중", "지연")</f>
        <v>진행중</v>
      </c>
      <c r="AT1093" t="str">
        <f t="shared" ca="1" si="932"/>
        <v>진행중(-21)</v>
      </c>
    </row>
    <row r="1094" spans="2:46" x14ac:dyDescent="0.3">
      <c r="B1094" s="2" t="s">
        <v>5409</v>
      </c>
      <c r="C1094" s="7">
        <v>0</v>
      </c>
      <c r="D1094" s="2" t="s">
        <v>5409</v>
      </c>
      <c r="E1094" s="2" t="s">
        <v>5415</v>
      </c>
      <c r="F1094" s="2"/>
      <c r="G1094" s="2" t="s">
        <v>5409</v>
      </c>
      <c r="H1094" s="2" t="s">
        <v>2247</v>
      </c>
      <c r="I1094" s="2" t="str">
        <f t="shared" ref="I1094:I1157" si="976">_xlfn.CONCAT(H1094, "-", "인쇄")</f>
        <v>20241024-1000154950-인쇄</v>
      </c>
      <c r="J1094" s="2" t="str">
        <f t="shared" ref="J1094:J1157" si="977">_xlfn.CONCAT(H1094, "-", "합지")</f>
        <v>20241024-1000154950-합지</v>
      </c>
      <c r="K1094" s="2" t="str">
        <f t="shared" ref="K1094:K1157" si="978">_xlfn.CONCAT(H1094, "-", "분단")</f>
        <v>20241024-1000154950-분단</v>
      </c>
      <c r="L1094" s="2" t="str">
        <f t="shared" ref="L1094:L1157" si="979">_xlfn.CONCAT(H1094, "-", "제대")</f>
        <v>20241024-1000154950-제대</v>
      </c>
      <c r="M1094" s="2" t="str">
        <f>VLOOKUP(H1094, '쿼리1'!$A:$R, 17, 0)</f>
        <v>2도-위고둥 슬라이스</v>
      </c>
      <c r="N1094" s="2" t="str">
        <f>VLOOKUP(H1094, '쿼리1'!$A:$P, 15, 0)</f>
        <v>나이론70</v>
      </c>
      <c r="O1094" s="2">
        <v>1000154950</v>
      </c>
      <c r="P1094" s="2" t="str">
        <f>VLOOKUP(H1094, '쿼리1'!$A:$R, 17, 0)</f>
        <v>2도-위고둥 슬라이스</v>
      </c>
      <c r="Q1094" s="4">
        <f>VLOOKUP(H1094, '쿼리1'!$A:$U, 20, 0)</f>
        <v>75000</v>
      </c>
      <c r="R1094" s="2" t="s">
        <v>31</v>
      </c>
      <c r="S1094" s="2" t="s">
        <v>31</v>
      </c>
      <c r="T1094" s="2" t="s">
        <v>5397</v>
      </c>
      <c r="U1094" s="2" t="s">
        <v>31</v>
      </c>
      <c r="V1094" s="3">
        <v>45595</v>
      </c>
      <c r="W1094" s="3">
        <v>45595</v>
      </c>
      <c r="X1094" s="6">
        <f t="shared" ref="X1094:X1103" si="980">IFERROR(IF(W1094-V1094&gt;0, "+" &amp; (W1094-V1094), W1094-V1094), "X")</f>
        <v>0</v>
      </c>
      <c r="Y1094" s="3">
        <v>45600</v>
      </c>
      <c r="Z1094" s="3">
        <v>45597</v>
      </c>
      <c r="AA1094" s="6">
        <f>IFERROR(IF(Z1094-Y1094&gt;0, "+" &amp; (Z1094-Y1094), Z1094-Y1094), "X")</f>
        <v>-3</v>
      </c>
      <c r="AB1094" s="3" t="s">
        <v>5388</v>
      </c>
      <c r="AC1094" s="2" t="s">
        <v>5388</v>
      </c>
      <c r="AD1094" s="6" t="str">
        <f>IFERROR(AC1094-AB1094, "X")</f>
        <v>X</v>
      </c>
      <c r="AE1094" s="3">
        <v>45602</v>
      </c>
      <c r="AF1094" s="3">
        <v>45602</v>
      </c>
      <c r="AG1094" s="2">
        <f t="shared" ref="AG1094:AG1098" si="981">IFERROR(IF(AF1094-AE1094&gt;0, "+" &amp; (AF1094-AE1094), AF1094-AE1094), "X")</f>
        <v>0</v>
      </c>
      <c r="AH1094" s="3">
        <v>45602</v>
      </c>
      <c r="AI1094" s="3">
        <f t="shared" ref="AI1094:AI1098" si="982">AE1094</f>
        <v>45602</v>
      </c>
      <c r="AJ1094" s="3"/>
      <c r="AK1094" s="2">
        <f t="shared" ref="AK1094:AK1157" si="983">IF(C1094&gt;0, "+"&amp;C1094, C1094)</f>
        <v>0</v>
      </c>
      <c r="AL1094" s="2" t="s">
        <v>5567</v>
      </c>
      <c r="AM1094" s="2" t="str">
        <f t="shared" si="928"/>
        <v>생산완료(0)</v>
      </c>
      <c r="AN1094" s="9">
        <f t="shared" si="929"/>
        <v>45632</v>
      </c>
      <c r="AO1094" s="9">
        <f t="shared" si="930"/>
        <v>45658</v>
      </c>
      <c r="AP1094" s="9"/>
      <c r="AQ1094" s="2">
        <f t="shared" ref="AQ1094:AQ1119" si="984">AO1094-AN1094</f>
        <v>26</v>
      </c>
      <c r="AR1094" s="12" t="str">
        <f t="shared" si="931"/>
        <v>+26</v>
      </c>
      <c r="AS1094" t="s">
        <v>5567</v>
      </c>
      <c r="AT1094" t="str">
        <f t="shared" si="932"/>
        <v>생산완료(+26)</v>
      </c>
    </row>
    <row r="1095" spans="2:46" x14ac:dyDescent="0.3">
      <c r="B1095" s="2" t="s">
        <v>5408</v>
      </c>
      <c r="C1095" s="7">
        <v>3</v>
      </c>
      <c r="D1095" s="2" t="s">
        <v>5405</v>
      </c>
      <c r="E1095" s="2" t="s">
        <v>5515</v>
      </c>
      <c r="F1095" s="2"/>
      <c r="G1095" s="2" t="s">
        <v>5415</v>
      </c>
      <c r="H1095" s="2" t="s">
        <v>2996</v>
      </c>
      <c r="I1095" s="2" t="str">
        <f t="shared" si="976"/>
        <v>20241024-1000162478-인쇄</v>
      </c>
      <c r="J1095" s="2" t="str">
        <f t="shared" si="977"/>
        <v>20241024-1000162478-합지</v>
      </c>
      <c r="K1095" s="2" t="str">
        <f t="shared" si="978"/>
        <v>20241024-1000162478-분단</v>
      </c>
      <c r="L1095" s="2" t="str">
        <f t="shared" si="979"/>
        <v>20241024-1000162478-제대</v>
      </c>
      <c r="M1095" s="2" t="str">
        <f>VLOOKUP(H1095, '쿼리1'!$A:$R, 17, 0)</f>
        <v>1도-자담순살치킨 조각(와이제이에프에스)</v>
      </c>
      <c r="N1095" s="2" t="str">
        <f>VLOOKUP(H1095, '쿼리1'!$A:$P, 15, 0)</f>
        <v>패트70</v>
      </c>
      <c r="O1095" s="2">
        <v>1000162478</v>
      </c>
      <c r="P1095" s="2" t="str">
        <f>VLOOKUP(H1095, '쿼리1'!$A:$R, 17, 0)</f>
        <v>1도-자담순살치킨 조각(와이제이에프에스)</v>
      </c>
      <c r="Q1095" s="4">
        <f>VLOOKUP(H1095, '쿼리1'!$A:$U, 20, 0)</f>
        <v>94736</v>
      </c>
      <c r="R1095" s="2" t="s">
        <v>31</v>
      </c>
      <c r="S1095" s="2" t="s">
        <v>5399</v>
      </c>
      <c r="T1095" s="2" t="s">
        <v>5397</v>
      </c>
      <c r="U1095" s="2" t="s">
        <v>31</v>
      </c>
      <c r="V1095" s="3">
        <v>45595</v>
      </c>
      <c r="W1095" s="3">
        <v>45594</v>
      </c>
      <c r="X1095" s="6">
        <f t="shared" si="980"/>
        <v>-1</v>
      </c>
      <c r="Y1095" s="3">
        <v>45600</v>
      </c>
      <c r="Z1095" s="5" t="s">
        <v>5396</v>
      </c>
      <c r="AA1095" s="6">
        <f ca="1">TODAY()-Y1095</f>
        <v>56</v>
      </c>
      <c r="AB1095" s="3" t="s">
        <v>5388</v>
      </c>
      <c r="AC1095" s="2" t="s">
        <v>5388</v>
      </c>
      <c r="AD1095" s="6" t="str">
        <f>IFERROR(AC1095-AB1095, "X")</f>
        <v>X</v>
      </c>
      <c r="AE1095" s="3">
        <v>45603</v>
      </c>
      <c r="AF1095" s="3">
        <v>45600</v>
      </c>
      <c r="AG1095" s="2">
        <f t="shared" si="981"/>
        <v>-3</v>
      </c>
      <c r="AH1095" s="3">
        <v>45600</v>
      </c>
      <c r="AI1095" s="3">
        <f t="shared" si="982"/>
        <v>45603</v>
      </c>
      <c r="AJ1095" s="3"/>
      <c r="AK1095" s="2" t="str">
        <f t="shared" si="983"/>
        <v>+3</v>
      </c>
      <c r="AL1095" s="2" t="s">
        <v>5567</v>
      </c>
      <c r="AM1095" s="2" t="str">
        <f t="shared" ref="AM1095:AM1158" si="985">_xlfn.CONCAT(AL1095, "(", AK1095, ")")</f>
        <v>생산완료(+3)</v>
      </c>
      <c r="AN1095" s="9">
        <f t="shared" ref="AN1095:AN1158" si="986">_xlfn.MAXIFS($AH$6:$AH$2358, $O$6:$O$2358, O1095)</f>
        <v>45600</v>
      </c>
      <c r="AO1095" s="9">
        <f t="shared" ref="AO1095:AO1158" si="987">_xlfn.MAXIFS($AI$6:$AI$2358, $O$6:$O$2358, O1095)</f>
        <v>45603</v>
      </c>
      <c r="AP1095" s="9"/>
      <c r="AQ1095" s="2">
        <f t="shared" si="984"/>
        <v>3</v>
      </c>
      <c r="AR1095" s="12" t="str">
        <f t="shared" ref="AR1095:AR1158" si="988">IF(AQ1095&gt;0, "+"&amp;AQ1095, AQ1095)</f>
        <v>+3</v>
      </c>
      <c r="AS1095" t="s">
        <v>5567</v>
      </c>
      <c r="AT1095" t="str">
        <f t="shared" ref="AT1095:AT1158" si="989">_xlfn.CONCAT(AS1095, "(", AR1095, ")")</f>
        <v>생산완료(+3)</v>
      </c>
    </row>
    <row r="1096" spans="2:46" x14ac:dyDescent="0.3">
      <c r="B1096" s="2" t="s">
        <v>5414</v>
      </c>
      <c r="C1096" s="7">
        <v>-9</v>
      </c>
      <c r="D1096" s="2" t="s">
        <v>5412</v>
      </c>
      <c r="E1096" s="2" t="s">
        <v>5429</v>
      </c>
      <c r="F1096" s="2" t="s">
        <v>5516</v>
      </c>
      <c r="G1096" s="2" t="s">
        <v>5408</v>
      </c>
      <c r="H1096" s="2" t="s">
        <v>3223</v>
      </c>
      <c r="I1096" s="2" t="str">
        <f t="shared" si="976"/>
        <v>20241024-1000163886-인쇄</v>
      </c>
      <c r="J1096" s="2" t="str">
        <f t="shared" si="977"/>
        <v>20241024-1000163886-합지</v>
      </c>
      <c r="K1096" s="2" t="str">
        <f t="shared" si="978"/>
        <v>20241024-1000163886-분단</v>
      </c>
      <c r="L1096" s="2" t="str">
        <f t="shared" si="979"/>
        <v>20241024-1000163886-제대</v>
      </c>
      <c r="M1096" s="2" t="str">
        <f>VLOOKUP(H1096, '쿼리1'!$A:$R, 17, 0)</f>
        <v>7도-풀플레이트마켓-그대로고구마말랭이 60g</v>
      </c>
      <c r="N1096" s="2" t="str">
        <f>VLOOKUP(H1096, '쿼리1'!$A:$P, 15, 0)</f>
        <v>은나토르트(유무광)120</v>
      </c>
      <c r="O1096" s="2">
        <v>1000163886</v>
      </c>
      <c r="P1096" s="2" t="str">
        <f>VLOOKUP(H1096, '쿼리1'!$A:$R, 17, 0)</f>
        <v>7도-풀플레이트마켓-그대로고구마말랭이 60g</v>
      </c>
      <c r="Q1096" s="4">
        <f>VLOOKUP(H1096, '쿼리1'!$A:$U, 20, 0)</f>
        <v>11000</v>
      </c>
      <c r="R1096" s="2" t="s">
        <v>31</v>
      </c>
      <c r="S1096" s="2" t="s">
        <v>31</v>
      </c>
      <c r="T1096" s="2" t="s">
        <v>5399</v>
      </c>
      <c r="U1096" s="2" t="s">
        <v>31</v>
      </c>
      <c r="V1096" s="3">
        <v>45595</v>
      </c>
      <c r="W1096" s="3">
        <v>45596</v>
      </c>
      <c r="X1096" s="6" t="str">
        <f t="shared" si="980"/>
        <v>+1</v>
      </c>
      <c r="Y1096" s="3">
        <v>45603</v>
      </c>
      <c r="Z1096" s="3">
        <v>45617</v>
      </c>
      <c r="AA1096" s="6" t="str">
        <f t="shared" ref="AA1096:AA1115" si="990">IFERROR(IF(Z1096-Y1096&gt;0, "+" &amp; (Z1096-Y1096), Z1096-Y1096), "X")</f>
        <v>+14</v>
      </c>
      <c r="AB1096" s="3">
        <v>45604</v>
      </c>
      <c r="AC1096" s="5" t="s">
        <v>5396</v>
      </c>
      <c r="AD1096" s="6">
        <f ca="1">TODAY()-AB1096</f>
        <v>52</v>
      </c>
      <c r="AE1096" s="3">
        <v>45608</v>
      </c>
      <c r="AF1096" s="3">
        <v>45611</v>
      </c>
      <c r="AG1096" s="2" t="str">
        <f t="shared" si="981"/>
        <v>+3</v>
      </c>
      <c r="AH1096" s="3">
        <v>45617</v>
      </c>
      <c r="AI1096" s="3">
        <f t="shared" si="982"/>
        <v>45608</v>
      </c>
      <c r="AJ1096" s="3"/>
      <c r="AK1096" s="2">
        <f t="shared" si="983"/>
        <v>-9</v>
      </c>
      <c r="AL1096" s="2" t="s">
        <v>5567</v>
      </c>
      <c r="AM1096" s="2" t="str">
        <f t="shared" si="985"/>
        <v>생산완료(-9)</v>
      </c>
      <c r="AN1096" s="9">
        <f t="shared" si="986"/>
        <v>45617</v>
      </c>
      <c r="AO1096" s="9">
        <f t="shared" si="987"/>
        <v>45646</v>
      </c>
      <c r="AP1096" s="9"/>
      <c r="AQ1096" s="2">
        <f t="shared" si="984"/>
        <v>29</v>
      </c>
      <c r="AR1096" s="12" t="str">
        <f t="shared" si="988"/>
        <v>+29</v>
      </c>
      <c r="AS1096" t="s">
        <v>5567</v>
      </c>
      <c r="AT1096" t="str">
        <f t="shared" si="989"/>
        <v>생산완료(+29)</v>
      </c>
    </row>
    <row r="1097" spans="2:46" x14ac:dyDescent="0.3">
      <c r="B1097" s="2" t="s">
        <v>5412</v>
      </c>
      <c r="C1097" s="7">
        <v>1</v>
      </c>
      <c r="D1097" s="2" t="s">
        <v>5424</v>
      </c>
      <c r="E1097" s="2" t="s">
        <v>5416</v>
      </c>
      <c r="F1097" s="2" t="s">
        <v>5409</v>
      </c>
      <c r="G1097" s="2" t="s">
        <v>5405</v>
      </c>
      <c r="H1097" s="2" t="s">
        <v>140</v>
      </c>
      <c r="I1097" s="2" t="str">
        <f t="shared" si="976"/>
        <v>20241024-1000164232-인쇄</v>
      </c>
      <c r="J1097" s="2" t="str">
        <f t="shared" si="977"/>
        <v>20241024-1000164232-합지</v>
      </c>
      <c r="K1097" s="2" t="str">
        <f t="shared" si="978"/>
        <v>20241024-1000164232-분단</v>
      </c>
      <c r="L1097" s="2" t="str">
        <f t="shared" si="979"/>
        <v>20241024-1000164232-제대</v>
      </c>
      <c r="M1097" s="2" t="str">
        <f>VLOOKUP(H1097, '쿼리1'!$A:$R, 17, 0)</f>
        <v>1도-베베 가배쿠키 46g</v>
      </c>
      <c r="N1097" s="2" t="str">
        <f>VLOOKUP(H1097, '쿼리1'!$A:$P, 15, 0)</f>
        <v>오씨피피(무광)60</v>
      </c>
      <c r="O1097" s="2">
        <v>1000164232</v>
      </c>
      <c r="P1097" s="2" t="str">
        <f>VLOOKUP(H1097, '쿼리1'!$A:$R, 17, 0)</f>
        <v>1도-베베 가배쿠키 46g</v>
      </c>
      <c r="Q1097" s="4">
        <f>VLOOKUP(H1097, '쿼리1'!$A:$U, 20, 0)</f>
        <v>53333</v>
      </c>
      <c r="R1097" s="2" t="s">
        <v>31</v>
      </c>
      <c r="S1097" s="2" t="s">
        <v>31</v>
      </c>
      <c r="T1097" s="2" t="s">
        <v>31</v>
      </c>
      <c r="U1097" s="2" t="s">
        <v>31</v>
      </c>
      <c r="V1097" s="3">
        <v>45595</v>
      </c>
      <c r="W1097" s="3">
        <v>45597</v>
      </c>
      <c r="X1097" s="6" t="str">
        <f t="shared" si="980"/>
        <v>+2</v>
      </c>
      <c r="Y1097" s="3">
        <v>45600</v>
      </c>
      <c r="Z1097" s="3">
        <v>45598</v>
      </c>
      <c r="AA1097" s="6">
        <f t="shared" si="990"/>
        <v>-2</v>
      </c>
      <c r="AB1097" s="3">
        <v>45601</v>
      </c>
      <c r="AC1097" s="3">
        <v>45601</v>
      </c>
      <c r="AD1097" s="6">
        <f>IFERROR(IF(AC1097-AB1097&gt;0, "+" &amp; (AC1097-AB1097), AC1097-AB1097), "X")</f>
        <v>0</v>
      </c>
      <c r="AE1097" s="3">
        <v>45603</v>
      </c>
      <c r="AF1097" s="3">
        <v>45602</v>
      </c>
      <c r="AG1097" s="2">
        <f t="shared" si="981"/>
        <v>-1</v>
      </c>
      <c r="AH1097" s="3">
        <v>45602</v>
      </c>
      <c r="AI1097" s="3">
        <f t="shared" si="982"/>
        <v>45603</v>
      </c>
      <c r="AJ1097" s="3"/>
      <c r="AK1097" s="2" t="str">
        <f t="shared" si="983"/>
        <v>+1</v>
      </c>
      <c r="AL1097" s="2" t="s">
        <v>5567</v>
      </c>
      <c r="AM1097" s="2" t="str">
        <f t="shared" si="985"/>
        <v>생산완료(+1)</v>
      </c>
      <c r="AN1097" s="9">
        <f t="shared" si="986"/>
        <v>45602</v>
      </c>
      <c r="AO1097" s="9">
        <f t="shared" si="987"/>
        <v>45603</v>
      </c>
      <c r="AP1097" s="9"/>
      <c r="AQ1097" s="2">
        <f t="shared" si="984"/>
        <v>1</v>
      </c>
      <c r="AR1097" s="12" t="str">
        <f t="shared" si="988"/>
        <v>+1</v>
      </c>
      <c r="AS1097" t="s">
        <v>5567</v>
      </c>
      <c r="AT1097" t="str">
        <f t="shared" si="989"/>
        <v>생산완료(+1)</v>
      </c>
    </row>
    <row r="1098" spans="2:46" x14ac:dyDescent="0.3">
      <c r="B1098" s="2" t="s">
        <v>5517</v>
      </c>
      <c r="C1098" s="7">
        <v>-21</v>
      </c>
      <c r="D1098" s="2" t="s">
        <v>5421</v>
      </c>
      <c r="E1098" s="2" t="s">
        <v>5488</v>
      </c>
      <c r="F1098" s="2"/>
      <c r="G1098" s="2" t="s">
        <v>5409</v>
      </c>
      <c r="H1098" s="2" t="s">
        <v>3178</v>
      </c>
      <c r="I1098" s="2" t="str">
        <f t="shared" si="976"/>
        <v>20241024-1000164496-인쇄</v>
      </c>
      <c r="J1098" s="2" t="str">
        <f t="shared" si="977"/>
        <v>20241024-1000164496-합지</v>
      </c>
      <c r="K1098" s="2" t="str">
        <f t="shared" si="978"/>
        <v>20241024-1000164496-분단</v>
      </c>
      <c r="L1098" s="2" t="str">
        <f t="shared" si="979"/>
        <v>20241024-1000164496-제대</v>
      </c>
      <c r="M1098" s="2" t="str">
        <f>VLOOKUP(H1098, '쿼리1'!$A:$R, 17, 0)</f>
        <v>7도-호텔컬렉션)호만두-짬뽕왕교자210g</v>
      </c>
      <c r="N1098" s="2" t="str">
        <f>VLOOKUP(H1098, '쿼리1'!$A:$P, 15, 0)</f>
        <v>나이론95</v>
      </c>
      <c r="O1098" s="2">
        <v>1000164496</v>
      </c>
      <c r="P1098" s="2" t="str">
        <f>VLOOKUP(H1098, '쿼리1'!$A:$R, 17, 0)</f>
        <v>7도-호텔컬렉션)호만두-짬뽕왕교자210g</v>
      </c>
      <c r="Q1098" s="4">
        <f>VLOOKUP(H1098, '쿼리1'!$A:$U, 20, 0)</f>
        <v>30000</v>
      </c>
      <c r="R1098" s="2" t="s">
        <v>31</v>
      </c>
      <c r="S1098" s="2" t="s">
        <v>31</v>
      </c>
      <c r="T1098" s="2" t="s">
        <v>5397</v>
      </c>
      <c r="U1098" s="2" t="s">
        <v>31</v>
      </c>
      <c r="V1098" s="3">
        <v>45593</v>
      </c>
      <c r="W1098" s="3">
        <v>45598</v>
      </c>
      <c r="X1098" s="6" t="str">
        <f t="shared" si="980"/>
        <v>+5</v>
      </c>
      <c r="Y1098" s="3">
        <v>45596</v>
      </c>
      <c r="Z1098" s="3">
        <v>45621</v>
      </c>
      <c r="AA1098" s="6" t="str">
        <f t="shared" si="990"/>
        <v>+25</v>
      </c>
      <c r="AB1098" s="3" t="s">
        <v>5388</v>
      </c>
      <c r="AC1098" s="2" t="s">
        <v>5388</v>
      </c>
      <c r="AD1098" s="6" t="str">
        <f>IFERROR(AC1098-AB1098, "X")</f>
        <v>X</v>
      </c>
      <c r="AE1098" s="3">
        <v>45600</v>
      </c>
      <c r="AF1098" s="3">
        <v>45600</v>
      </c>
      <c r="AG1098" s="2">
        <f t="shared" si="981"/>
        <v>0</v>
      </c>
      <c r="AH1098" s="3">
        <v>45621</v>
      </c>
      <c r="AI1098" s="3">
        <f t="shared" si="982"/>
        <v>45600</v>
      </c>
      <c r="AJ1098" s="3"/>
      <c r="AK1098" s="2">
        <f t="shared" si="983"/>
        <v>-21</v>
      </c>
      <c r="AL1098" s="2" t="s">
        <v>5567</v>
      </c>
      <c r="AM1098" s="2" t="str">
        <f t="shared" si="985"/>
        <v>생산완료(-21)</v>
      </c>
      <c r="AN1098" s="9">
        <f t="shared" si="986"/>
        <v>45621</v>
      </c>
      <c r="AO1098" s="9">
        <f t="shared" si="987"/>
        <v>45600</v>
      </c>
      <c r="AP1098" s="9"/>
      <c r="AQ1098" s="2">
        <f t="shared" si="984"/>
        <v>-21</v>
      </c>
      <c r="AR1098" s="12">
        <f t="shared" si="988"/>
        <v>-21</v>
      </c>
      <c r="AS1098" t="s">
        <v>5567</v>
      </c>
      <c r="AT1098" t="str">
        <f t="shared" si="989"/>
        <v>생산완료(-21)</v>
      </c>
    </row>
    <row r="1099" spans="2:46" x14ac:dyDescent="0.3">
      <c r="B1099" s="2" t="s">
        <v>5412</v>
      </c>
      <c r="C1099" s="7">
        <v>1</v>
      </c>
      <c r="D1099" s="2" t="s">
        <v>5409</v>
      </c>
      <c r="E1099" s="2" t="s">
        <v>5409</v>
      </c>
      <c r="F1099" s="2" t="s">
        <v>5405</v>
      </c>
      <c r="G1099" s="2"/>
      <c r="H1099" s="2" t="s">
        <v>2693</v>
      </c>
      <c r="I1099" s="2" t="str">
        <f t="shared" si="976"/>
        <v>20241024-1000165668-인쇄</v>
      </c>
      <c r="J1099" s="2" t="str">
        <f t="shared" si="977"/>
        <v>20241024-1000165668-합지</v>
      </c>
      <c r="K1099" s="2" t="str">
        <f t="shared" si="978"/>
        <v>20241024-1000165668-분단</v>
      </c>
      <c r="L1099" s="2" t="str">
        <f t="shared" si="979"/>
        <v>20241024-1000165668-제대</v>
      </c>
      <c r="M1099" s="2" t="str">
        <f>VLOOKUP(H1099, '쿼리1'!$A:$R, 17, 0)</f>
        <v>1도-롯데MVG-프리미엄쿠키</v>
      </c>
      <c r="N1099" s="2" t="str">
        <f>VLOOKUP(H1099, '쿼리1'!$A:$P, 15, 0)</f>
        <v>오씨피피(무광)50</v>
      </c>
      <c r="O1099" s="2">
        <v>1000165668</v>
      </c>
      <c r="P1099" s="2" t="str">
        <f>VLOOKUP(H1099, '쿼리1'!$A:$R, 17, 0)</f>
        <v>1도-롯데MVG-프리미엄쿠키</v>
      </c>
      <c r="Q1099" s="4">
        <f>VLOOKUP(H1099, '쿼리1'!$A:$U, 20, 0)</f>
        <v>24</v>
      </c>
      <c r="R1099" s="2" t="s">
        <v>31</v>
      </c>
      <c r="S1099" s="2" t="s">
        <v>31</v>
      </c>
      <c r="T1099" s="2" t="s">
        <v>31</v>
      </c>
      <c r="U1099" s="2" t="s">
        <v>5397</v>
      </c>
      <c r="V1099" s="3">
        <v>45595</v>
      </c>
      <c r="W1099" s="3">
        <v>45595</v>
      </c>
      <c r="X1099" s="6">
        <f t="shared" si="980"/>
        <v>0</v>
      </c>
      <c r="Y1099" s="3">
        <v>45600</v>
      </c>
      <c r="Z1099" s="3">
        <v>45600</v>
      </c>
      <c r="AA1099" s="6">
        <f t="shared" si="990"/>
        <v>0</v>
      </c>
      <c r="AB1099" s="3">
        <v>45601</v>
      </c>
      <c r="AC1099" s="3">
        <v>45600</v>
      </c>
      <c r="AD1099" s="6">
        <f>IFERROR(IF(AC1099-AB1099&gt;0, "+" &amp; (AC1099-AB1099), AC1099-AB1099), "X")</f>
        <v>-1</v>
      </c>
      <c r="AE1099" s="2" t="s">
        <v>5388</v>
      </c>
      <c r="AF1099" s="2" t="s">
        <v>5388</v>
      </c>
      <c r="AG1099" s="2" t="str">
        <f>IFERROR(AF1099-AE1099, "X")</f>
        <v>X</v>
      </c>
      <c r="AH1099" s="3">
        <v>45600</v>
      </c>
      <c r="AI1099" s="3">
        <f>AB1099</f>
        <v>45601</v>
      </c>
      <c r="AJ1099" s="3"/>
      <c r="AK1099" s="2" t="str">
        <f t="shared" si="983"/>
        <v>+1</v>
      </c>
      <c r="AL1099" s="2" t="s">
        <v>5567</v>
      </c>
      <c r="AM1099" s="2" t="str">
        <f t="shared" si="985"/>
        <v>생산완료(+1)</v>
      </c>
      <c r="AN1099" s="9">
        <f t="shared" si="986"/>
        <v>45636</v>
      </c>
      <c r="AO1099" s="9">
        <f t="shared" si="987"/>
        <v>45632</v>
      </c>
      <c r="AP1099" s="9"/>
      <c r="AQ1099" s="2">
        <f t="shared" si="984"/>
        <v>-4</v>
      </c>
      <c r="AR1099" s="12">
        <f t="shared" si="988"/>
        <v>-4</v>
      </c>
      <c r="AS1099" t="s">
        <v>5567</v>
      </c>
      <c r="AT1099" t="str">
        <f t="shared" si="989"/>
        <v>생산완료(-4)</v>
      </c>
    </row>
    <row r="1100" spans="2:46" x14ac:dyDescent="0.3">
      <c r="B1100" s="2" t="s">
        <v>5444</v>
      </c>
      <c r="C1100" s="7">
        <v>10</v>
      </c>
      <c r="D1100" s="2" t="s">
        <v>5406</v>
      </c>
      <c r="E1100" s="2" t="s">
        <v>5436</v>
      </c>
      <c r="F1100" s="2"/>
      <c r="G1100" s="2" t="s">
        <v>5413</v>
      </c>
      <c r="H1100" s="2" t="s">
        <v>3608</v>
      </c>
      <c r="I1100" s="2" t="str">
        <f t="shared" si="976"/>
        <v>20241024-1000168843-인쇄</v>
      </c>
      <c r="J1100" s="2" t="str">
        <f t="shared" si="977"/>
        <v>20241024-1000168843-합지</v>
      </c>
      <c r="K1100" s="2" t="str">
        <f t="shared" si="978"/>
        <v>20241024-1000168843-분단</v>
      </c>
      <c r="L1100" s="2" t="str">
        <f t="shared" si="979"/>
        <v>20241024-1000168843-제대</v>
      </c>
      <c r="M1100" s="2" t="str">
        <f>VLOOKUP(H1100, '쿼리1'!$A:$R, 17, 0)</f>
        <v>1도-EasyOne Filter FT (600881)</v>
      </c>
      <c r="N1100" s="2" t="str">
        <f>VLOOKUP(H1100, '쿼리1'!$A:$P, 15, 0)</f>
        <v>패트60</v>
      </c>
      <c r="O1100" s="2">
        <v>1000168843</v>
      </c>
      <c r="P1100" s="2" t="str">
        <f>VLOOKUP(H1100, '쿼리1'!$A:$R, 17, 0)</f>
        <v>1도-EasyOne Filter FT (600881)</v>
      </c>
      <c r="Q1100" s="4">
        <f>VLOOKUP(H1100, '쿼리1'!$A:$U, 20, 0)</f>
        <v>300</v>
      </c>
      <c r="R1100" s="2" t="s">
        <v>31</v>
      </c>
      <c r="S1100" s="2" t="s">
        <v>31</v>
      </c>
      <c r="T1100" s="2" t="s">
        <v>5397</v>
      </c>
      <c r="U1100" s="2" t="s">
        <v>31</v>
      </c>
      <c r="V1100" s="3">
        <v>45594</v>
      </c>
      <c r="W1100" s="3">
        <v>45589</v>
      </c>
      <c r="X1100" s="6">
        <f t="shared" si="980"/>
        <v>-5</v>
      </c>
      <c r="Y1100" s="3">
        <v>45597</v>
      </c>
      <c r="Z1100" s="3">
        <v>45590</v>
      </c>
      <c r="AA1100" s="6">
        <f t="shared" si="990"/>
        <v>-7</v>
      </c>
      <c r="AB1100" s="3" t="s">
        <v>5388</v>
      </c>
      <c r="AC1100" s="2" t="s">
        <v>5388</v>
      </c>
      <c r="AD1100" s="6" t="str">
        <f t="shared" ref="AD1100:AD1107" si="991">IFERROR(AC1100-AB1100, "X")</f>
        <v>X</v>
      </c>
      <c r="AE1100" s="3">
        <v>45600</v>
      </c>
      <c r="AF1100" s="3">
        <v>45590</v>
      </c>
      <c r="AG1100" s="2">
        <f t="shared" ref="AG1100:AG1113" si="992">IFERROR(IF(AF1100-AE1100&gt;0, "+" &amp; (AF1100-AE1100), AF1100-AE1100), "X")</f>
        <v>-10</v>
      </c>
      <c r="AH1100" s="3">
        <v>45590</v>
      </c>
      <c r="AI1100" s="3">
        <f t="shared" ref="AI1100:AI1113" si="993">AE1100</f>
        <v>45600</v>
      </c>
      <c r="AJ1100" s="3"/>
      <c r="AK1100" s="2" t="str">
        <f t="shared" si="983"/>
        <v>+10</v>
      </c>
      <c r="AL1100" s="2" t="s">
        <v>5567</v>
      </c>
      <c r="AM1100" s="2" t="str">
        <f t="shared" si="985"/>
        <v>생산완료(+10)</v>
      </c>
      <c r="AN1100" s="9">
        <f t="shared" si="986"/>
        <v>45590</v>
      </c>
      <c r="AO1100" s="9">
        <f t="shared" si="987"/>
        <v>45600</v>
      </c>
      <c r="AP1100" s="9"/>
      <c r="AQ1100" s="2">
        <f t="shared" si="984"/>
        <v>10</v>
      </c>
      <c r="AR1100" s="12" t="str">
        <f t="shared" si="988"/>
        <v>+10</v>
      </c>
      <c r="AS1100" t="s">
        <v>5567</v>
      </c>
      <c r="AT1100" t="str">
        <f t="shared" si="989"/>
        <v>생산완료(+10)</v>
      </c>
    </row>
    <row r="1101" spans="2:46" x14ac:dyDescent="0.3">
      <c r="B1101" s="2" t="s">
        <v>5444</v>
      </c>
      <c r="C1101" s="7">
        <v>10</v>
      </c>
      <c r="D1101" s="2" t="s">
        <v>5406</v>
      </c>
      <c r="E1101" s="2" t="s">
        <v>5436</v>
      </c>
      <c r="F1101" s="2"/>
      <c r="G1101" s="2" t="s">
        <v>5413</v>
      </c>
      <c r="H1101" s="2" t="s">
        <v>3683</v>
      </c>
      <c r="I1101" s="2" t="str">
        <f t="shared" si="976"/>
        <v>20241024-1000168845-인쇄</v>
      </c>
      <c r="J1101" s="2" t="str">
        <f t="shared" si="977"/>
        <v>20241024-1000168845-합지</v>
      </c>
      <c r="K1101" s="2" t="str">
        <f t="shared" si="978"/>
        <v>20241024-1000168845-분단</v>
      </c>
      <c r="L1101" s="2" t="str">
        <f t="shared" si="979"/>
        <v>20241024-1000168845-제대</v>
      </c>
      <c r="M1101" s="2" t="str">
        <f>VLOOKUP(H1101, '쿼리1'!$A:$R, 17, 0)</f>
        <v>1도-EasyOne Filter SP (600880)</v>
      </c>
      <c r="N1101" s="2" t="str">
        <f>VLOOKUP(H1101, '쿼리1'!$A:$P, 15, 0)</f>
        <v>패트60</v>
      </c>
      <c r="O1101" s="2">
        <v>1000168845</v>
      </c>
      <c r="P1101" s="2" t="str">
        <f>VLOOKUP(H1101, '쿼리1'!$A:$R, 17, 0)</f>
        <v>1도-EasyOne Filter SP (600880)</v>
      </c>
      <c r="Q1101" s="4">
        <f>VLOOKUP(H1101, '쿼리1'!$A:$U, 20, 0)</f>
        <v>1875</v>
      </c>
      <c r="R1101" s="2" t="s">
        <v>31</v>
      </c>
      <c r="S1101" s="2" t="s">
        <v>31</v>
      </c>
      <c r="T1101" s="2" t="s">
        <v>5397</v>
      </c>
      <c r="U1101" s="2" t="s">
        <v>31</v>
      </c>
      <c r="V1101" s="3">
        <v>45594</v>
      </c>
      <c r="W1101" s="3">
        <v>45589</v>
      </c>
      <c r="X1101" s="6">
        <f t="shared" si="980"/>
        <v>-5</v>
      </c>
      <c r="Y1101" s="3">
        <v>45597</v>
      </c>
      <c r="Z1101" s="3">
        <v>45590</v>
      </c>
      <c r="AA1101" s="6">
        <f t="shared" si="990"/>
        <v>-7</v>
      </c>
      <c r="AB1101" s="3" t="s">
        <v>5388</v>
      </c>
      <c r="AC1101" s="2" t="s">
        <v>5388</v>
      </c>
      <c r="AD1101" s="6" t="str">
        <f t="shared" si="991"/>
        <v>X</v>
      </c>
      <c r="AE1101" s="3">
        <v>45600</v>
      </c>
      <c r="AF1101" s="3">
        <v>45590</v>
      </c>
      <c r="AG1101" s="2">
        <f t="shared" si="992"/>
        <v>-10</v>
      </c>
      <c r="AH1101" s="3">
        <v>45590</v>
      </c>
      <c r="AI1101" s="3">
        <f t="shared" si="993"/>
        <v>45600</v>
      </c>
      <c r="AJ1101" s="3"/>
      <c r="AK1101" s="2" t="str">
        <f t="shared" si="983"/>
        <v>+10</v>
      </c>
      <c r="AL1101" s="2" t="s">
        <v>5567</v>
      </c>
      <c r="AM1101" s="2" t="str">
        <f t="shared" si="985"/>
        <v>생산완료(+10)</v>
      </c>
      <c r="AN1101" s="9">
        <f t="shared" si="986"/>
        <v>45590</v>
      </c>
      <c r="AO1101" s="9">
        <f t="shared" si="987"/>
        <v>45600</v>
      </c>
      <c r="AP1101" s="9"/>
      <c r="AQ1101" s="2">
        <f t="shared" si="984"/>
        <v>10</v>
      </c>
      <c r="AR1101" s="12" t="str">
        <f t="shared" si="988"/>
        <v>+10</v>
      </c>
      <c r="AS1101" t="s">
        <v>5567</v>
      </c>
      <c r="AT1101" t="str">
        <f t="shared" si="989"/>
        <v>생산완료(+10)</v>
      </c>
    </row>
    <row r="1102" spans="2:46" x14ac:dyDescent="0.3">
      <c r="B1102" s="2" t="s">
        <v>5436</v>
      </c>
      <c r="C1102" s="7">
        <v>-7</v>
      </c>
      <c r="D1102" s="2" t="s">
        <v>5409</v>
      </c>
      <c r="E1102" s="2" t="s">
        <v>5415</v>
      </c>
      <c r="F1102" s="2"/>
      <c r="G1102" s="2" t="s">
        <v>5430</v>
      </c>
      <c r="H1102" s="2" t="s">
        <v>3676</v>
      </c>
      <c r="I1102" s="2" t="str">
        <f t="shared" si="976"/>
        <v>20241024-1000169417-인쇄</v>
      </c>
      <c r="J1102" s="2" t="str">
        <f t="shared" si="977"/>
        <v>20241024-1000169417-합지</v>
      </c>
      <c r="K1102" s="2" t="str">
        <f t="shared" si="978"/>
        <v>20241024-1000169417-분단</v>
      </c>
      <c r="L1102" s="2" t="str">
        <f t="shared" si="979"/>
        <v>20241024-1000169417-제대</v>
      </c>
      <c r="M1102" s="2" t="str">
        <f>VLOOKUP(H1102, '쿼리1'!$A:$R, 17, 0)</f>
        <v>1도-EasyOne Filter FT (601269)</v>
      </c>
      <c r="N1102" s="2" t="str">
        <f>VLOOKUP(H1102, '쿼리1'!$A:$P, 15, 0)</f>
        <v>패트60</v>
      </c>
      <c r="O1102" s="2">
        <v>1000169417</v>
      </c>
      <c r="P1102" s="2" t="str">
        <f>VLOOKUP(H1102, '쿼리1'!$A:$R, 17, 0)</f>
        <v>1도-EasyOne Filter FT (601269)</v>
      </c>
      <c r="Q1102" s="4">
        <f>VLOOKUP(H1102, '쿼리1'!$A:$U, 20, 0)</f>
        <v>61500</v>
      </c>
      <c r="R1102" s="2" t="s">
        <v>31</v>
      </c>
      <c r="S1102" s="2" t="s">
        <v>31</v>
      </c>
      <c r="T1102" s="2" t="s">
        <v>5397</v>
      </c>
      <c r="U1102" s="2" t="s">
        <v>31</v>
      </c>
      <c r="V1102" s="3">
        <v>45595</v>
      </c>
      <c r="W1102" s="3">
        <v>45595</v>
      </c>
      <c r="X1102" s="6">
        <f t="shared" si="980"/>
        <v>0</v>
      </c>
      <c r="Y1102" s="3">
        <v>45600</v>
      </c>
      <c r="Z1102" s="3">
        <v>45597</v>
      </c>
      <c r="AA1102" s="6">
        <f t="shared" si="990"/>
        <v>-3</v>
      </c>
      <c r="AB1102" s="3" t="s">
        <v>5388</v>
      </c>
      <c r="AC1102" s="2" t="s">
        <v>5388</v>
      </c>
      <c r="AD1102" s="6" t="str">
        <f t="shared" si="991"/>
        <v>X</v>
      </c>
      <c r="AE1102" s="3">
        <v>45602</v>
      </c>
      <c r="AF1102" s="3">
        <v>45609</v>
      </c>
      <c r="AG1102" s="2" t="str">
        <f t="shared" si="992"/>
        <v>+7</v>
      </c>
      <c r="AH1102" s="3">
        <v>45609</v>
      </c>
      <c r="AI1102" s="3">
        <f t="shared" si="993"/>
        <v>45602</v>
      </c>
      <c r="AJ1102" s="3"/>
      <c r="AK1102" s="2">
        <f t="shared" si="983"/>
        <v>-7</v>
      </c>
      <c r="AL1102" s="2" t="s">
        <v>5567</v>
      </c>
      <c r="AM1102" s="2" t="str">
        <f t="shared" si="985"/>
        <v>생산완료(-7)</v>
      </c>
      <c r="AN1102" s="9">
        <f t="shared" si="986"/>
        <v>45631</v>
      </c>
      <c r="AO1102" s="9">
        <f t="shared" si="987"/>
        <v>45629</v>
      </c>
      <c r="AP1102" s="9"/>
      <c r="AQ1102" s="2">
        <f t="shared" si="984"/>
        <v>-2</v>
      </c>
      <c r="AR1102" s="12">
        <f t="shared" si="988"/>
        <v>-2</v>
      </c>
      <c r="AS1102" t="s">
        <v>5567</v>
      </c>
      <c r="AT1102" t="str">
        <f t="shared" si="989"/>
        <v>생산완료(-2)</v>
      </c>
    </row>
    <row r="1103" spans="2:46" x14ac:dyDescent="0.3">
      <c r="B1103" s="2" t="s">
        <v>5436</v>
      </c>
      <c r="C1103" s="7">
        <v>-7</v>
      </c>
      <c r="D1103" s="2" t="s">
        <v>5409</v>
      </c>
      <c r="E1103" s="2" t="s">
        <v>5415</v>
      </c>
      <c r="F1103" s="2"/>
      <c r="G1103" s="2" t="s">
        <v>5430</v>
      </c>
      <c r="H1103" s="2" t="s">
        <v>3678</v>
      </c>
      <c r="I1103" s="2" t="str">
        <f t="shared" si="976"/>
        <v>20241024-1000169419-인쇄</v>
      </c>
      <c r="J1103" s="2" t="str">
        <f t="shared" si="977"/>
        <v>20241024-1000169419-합지</v>
      </c>
      <c r="K1103" s="2" t="str">
        <f t="shared" si="978"/>
        <v>20241024-1000169419-분단</v>
      </c>
      <c r="L1103" s="2" t="str">
        <f t="shared" si="979"/>
        <v>20241024-1000169419-제대</v>
      </c>
      <c r="M1103" s="2" t="str">
        <f>VLOOKUP(H1103, '쿼리1'!$A:$R, 17, 0)</f>
        <v>1도-EasyOne Filter SP (601268)</v>
      </c>
      <c r="N1103" s="2" t="str">
        <f>VLOOKUP(H1103, '쿼리1'!$A:$P, 15, 0)</f>
        <v>패트60</v>
      </c>
      <c r="O1103" s="2">
        <v>1000169419</v>
      </c>
      <c r="P1103" s="2" t="str">
        <f>VLOOKUP(H1103, '쿼리1'!$A:$R, 17, 0)</f>
        <v>1도-EasyOne Filter SP (601268)</v>
      </c>
      <c r="Q1103" s="4">
        <f>VLOOKUP(H1103, '쿼리1'!$A:$U, 20, 0)</f>
        <v>30500</v>
      </c>
      <c r="R1103" s="2" t="s">
        <v>31</v>
      </c>
      <c r="S1103" s="2" t="s">
        <v>31</v>
      </c>
      <c r="T1103" s="2" t="s">
        <v>5397</v>
      </c>
      <c r="U1103" s="2" t="s">
        <v>31</v>
      </c>
      <c r="V1103" s="3">
        <v>45595</v>
      </c>
      <c r="W1103" s="3">
        <v>45595</v>
      </c>
      <c r="X1103" s="6">
        <f t="shared" si="980"/>
        <v>0</v>
      </c>
      <c r="Y1103" s="3">
        <v>45600</v>
      </c>
      <c r="Z1103" s="3">
        <v>45597</v>
      </c>
      <c r="AA1103" s="6">
        <f t="shared" si="990"/>
        <v>-3</v>
      </c>
      <c r="AB1103" s="3" t="s">
        <v>5388</v>
      </c>
      <c r="AC1103" s="2" t="s">
        <v>5388</v>
      </c>
      <c r="AD1103" s="6" t="str">
        <f t="shared" si="991"/>
        <v>X</v>
      </c>
      <c r="AE1103" s="3">
        <v>45602</v>
      </c>
      <c r="AF1103" s="3">
        <v>45609</v>
      </c>
      <c r="AG1103" s="2" t="str">
        <f t="shared" si="992"/>
        <v>+7</v>
      </c>
      <c r="AH1103" s="3">
        <v>45609</v>
      </c>
      <c r="AI1103" s="3">
        <f t="shared" si="993"/>
        <v>45602</v>
      </c>
      <c r="AJ1103" s="3"/>
      <c r="AK1103" s="2">
        <f t="shared" si="983"/>
        <v>-7</v>
      </c>
      <c r="AL1103" s="2" t="s">
        <v>5567</v>
      </c>
      <c r="AM1103" s="2" t="str">
        <f t="shared" si="985"/>
        <v>생산완료(-7)</v>
      </c>
      <c r="AN1103" s="9">
        <f t="shared" si="986"/>
        <v>45609</v>
      </c>
      <c r="AO1103" s="9">
        <f t="shared" si="987"/>
        <v>45602</v>
      </c>
      <c r="AP1103" s="9"/>
      <c r="AQ1103" s="2">
        <f t="shared" si="984"/>
        <v>-7</v>
      </c>
      <c r="AR1103" s="12">
        <f t="shared" si="988"/>
        <v>-7</v>
      </c>
      <c r="AS1103" t="s">
        <v>5567</v>
      </c>
      <c r="AT1103" t="str">
        <f t="shared" si="989"/>
        <v>생산완료(-7)</v>
      </c>
    </row>
    <row r="1104" spans="2:46" x14ac:dyDescent="0.3">
      <c r="B1104" s="2" t="s">
        <v>5405</v>
      </c>
      <c r="C1104" s="7">
        <v>-1</v>
      </c>
      <c r="D1104" s="2"/>
      <c r="E1104" s="2" t="s">
        <v>5418</v>
      </c>
      <c r="F1104" s="2"/>
      <c r="G1104" s="2" t="s">
        <v>5412</v>
      </c>
      <c r="H1104" s="2" t="s">
        <v>3479</v>
      </c>
      <c r="I1104" s="2" t="str">
        <f t="shared" si="976"/>
        <v>20241024-1000169477-인쇄</v>
      </c>
      <c r="J1104" s="2" t="str">
        <f t="shared" si="977"/>
        <v>20241024-1000169477-합지</v>
      </c>
      <c r="K1104" s="2" t="str">
        <f t="shared" si="978"/>
        <v>20241024-1000169477-분단</v>
      </c>
      <c r="L1104" s="2" t="str">
        <f t="shared" si="979"/>
        <v>20241024-1000169477-제대</v>
      </c>
      <c r="M1104" s="2" t="str">
        <f>VLOOKUP(H1104, '쿼리1'!$A:$R, 17, 0)</f>
        <v>무지</v>
      </c>
      <c r="N1104" s="2" t="str">
        <f>VLOOKUP(H1104, '쿼리1'!$A:$P, 15, 0)</f>
        <v>패트130</v>
      </c>
      <c r="O1104" s="2">
        <v>1000169477</v>
      </c>
      <c r="P1104" s="2" t="str">
        <f>VLOOKUP(H1104, '쿼리1'!$A:$R, 17, 0)</f>
        <v>무지</v>
      </c>
      <c r="Q1104" s="4">
        <f>VLOOKUP(H1104, '쿼리1'!$A:$U, 20, 0)</f>
        <v>21428</v>
      </c>
      <c r="R1104" s="2" t="s">
        <v>5397</v>
      </c>
      <c r="S1104" s="2" t="s">
        <v>31</v>
      </c>
      <c r="T1104" s="2" t="s">
        <v>5397</v>
      </c>
      <c r="U1104" s="2" t="s">
        <v>31</v>
      </c>
      <c r="V1104" s="2" t="s">
        <v>5388</v>
      </c>
      <c r="W1104" s="3" t="s">
        <v>5388</v>
      </c>
      <c r="X1104" s="6" t="str">
        <f>IFERROR(W1104-V1104, "X")</f>
        <v>X</v>
      </c>
      <c r="Y1104" s="3">
        <v>45597</v>
      </c>
      <c r="Z1104" s="3">
        <v>45593</v>
      </c>
      <c r="AA1104" s="6">
        <f t="shared" si="990"/>
        <v>-4</v>
      </c>
      <c r="AB1104" s="3" t="s">
        <v>5388</v>
      </c>
      <c r="AC1104" s="2" t="s">
        <v>5388</v>
      </c>
      <c r="AD1104" s="6" t="str">
        <f t="shared" si="991"/>
        <v>X</v>
      </c>
      <c r="AE1104" s="3">
        <v>45601</v>
      </c>
      <c r="AF1104" s="3">
        <v>45602</v>
      </c>
      <c r="AG1104" s="2" t="str">
        <f t="shared" si="992"/>
        <v>+1</v>
      </c>
      <c r="AH1104" s="3">
        <v>45602</v>
      </c>
      <c r="AI1104" s="3">
        <f t="shared" si="993"/>
        <v>45601</v>
      </c>
      <c r="AJ1104" s="3"/>
      <c r="AK1104" s="2">
        <f t="shared" si="983"/>
        <v>-1</v>
      </c>
      <c r="AL1104" s="2" t="s">
        <v>5567</v>
      </c>
      <c r="AM1104" s="2" t="str">
        <f t="shared" si="985"/>
        <v>생산완료(-1)</v>
      </c>
      <c r="AN1104" s="9">
        <f t="shared" si="986"/>
        <v>45602</v>
      </c>
      <c r="AO1104" s="9">
        <f t="shared" si="987"/>
        <v>45601</v>
      </c>
      <c r="AP1104" s="9"/>
      <c r="AQ1104" s="2">
        <f t="shared" si="984"/>
        <v>-1</v>
      </c>
      <c r="AR1104" s="12">
        <f t="shared" si="988"/>
        <v>-1</v>
      </c>
      <c r="AS1104" t="s">
        <v>5567</v>
      </c>
      <c r="AT1104" t="str">
        <f t="shared" si="989"/>
        <v>생산완료(-1)</v>
      </c>
    </row>
    <row r="1105" spans="2:46" x14ac:dyDescent="0.3">
      <c r="B1105" s="2" t="s">
        <v>5405</v>
      </c>
      <c r="C1105" s="7">
        <v>-1</v>
      </c>
      <c r="D1105" s="2"/>
      <c r="E1105" s="2" t="s">
        <v>5421</v>
      </c>
      <c r="F1105" s="2"/>
      <c r="G1105" s="2" t="s">
        <v>5412</v>
      </c>
      <c r="H1105" s="2" t="s">
        <v>971</v>
      </c>
      <c r="I1105" s="2" t="str">
        <f t="shared" si="976"/>
        <v>20241024-1000169478-인쇄</v>
      </c>
      <c r="J1105" s="2" t="str">
        <f t="shared" si="977"/>
        <v>20241024-1000169478-합지</v>
      </c>
      <c r="K1105" s="2" t="str">
        <f t="shared" si="978"/>
        <v>20241024-1000169478-분단</v>
      </c>
      <c r="L1105" s="2" t="str">
        <f t="shared" si="979"/>
        <v>20241024-1000169478-제대</v>
      </c>
      <c r="M1105" s="2" t="str">
        <f>VLOOKUP(H1105, '쿼리1'!$A:$R, 17, 0)</f>
        <v>무지</v>
      </c>
      <c r="N1105" s="2" t="str">
        <f>VLOOKUP(H1105, '쿼리1'!$A:$P, 15, 0)</f>
        <v>나이론120</v>
      </c>
      <c r="O1105" s="2">
        <v>1000169478</v>
      </c>
      <c r="P1105" s="2" t="str">
        <f>VLOOKUP(H1105, '쿼리1'!$A:$R, 17, 0)</f>
        <v>무지</v>
      </c>
      <c r="Q1105" s="4">
        <f>VLOOKUP(H1105, '쿼리1'!$A:$U, 20, 0)</f>
        <v>7500</v>
      </c>
      <c r="R1105" s="2" t="s">
        <v>5397</v>
      </c>
      <c r="S1105" s="2" t="s">
        <v>31</v>
      </c>
      <c r="T1105" s="2" t="s">
        <v>5397</v>
      </c>
      <c r="U1105" s="2" t="s">
        <v>31</v>
      </c>
      <c r="V1105" s="2" t="s">
        <v>5388</v>
      </c>
      <c r="W1105" s="3" t="s">
        <v>5388</v>
      </c>
      <c r="X1105" s="6" t="str">
        <f>IFERROR(W1105-V1105, "X")</f>
        <v>X</v>
      </c>
      <c r="Y1105" s="3">
        <v>45597</v>
      </c>
      <c r="Z1105" s="3">
        <v>45602</v>
      </c>
      <c r="AA1105" s="6" t="str">
        <f t="shared" si="990"/>
        <v>+5</v>
      </c>
      <c r="AB1105" s="3" t="s">
        <v>5388</v>
      </c>
      <c r="AC1105" s="2" t="s">
        <v>5388</v>
      </c>
      <c r="AD1105" s="6" t="str">
        <f t="shared" si="991"/>
        <v>X</v>
      </c>
      <c r="AE1105" s="3">
        <v>45601</v>
      </c>
      <c r="AF1105" s="3">
        <v>45602</v>
      </c>
      <c r="AG1105" s="2" t="str">
        <f t="shared" si="992"/>
        <v>+1</v>
      </c>
      <c r="AH1105" s="3">
        <v>45602</v>
      </c>
      <c r="AI1105" s="3">
        <f t="shared" si="993"/>
        <v>45601</v>
      </c>
      <c r="AJ1105" s="3"/>
      <c r="AK1105" s="2">
        <f t="shared" si="983"/>
        <v>-1</v>
      </c>
      <c r="AL1105" s="2" t="s">
        <v>5567</v>
      </c>
      <c r="AM1105" s="2" t="str">
        <f t="shared" si="985"/>
        <v>생산완료(-1)</v>
      </c>
      <c r="AN1105" s="9">
        <f t="shared" si="986"/>
        <v>45602</v>
      </c>
      <c r="AO1105" s="9">
        <f t="shared" si="987"/>
        <v>45601</v>
      </c>
      <c r="AP1105" s="9"/>
      <c r="AQ1105" s="2">
        <f t="shared" si="984"/>
        <v>-1</v>
      </c>
      <c r="AR1105" s="12">
        <f t="shared" si="988"/>
        <v>-1</v>
      </c>
      <c r="AS1105" t="s">
        <v>5567</v>
      </c>
      <c r="AT1105" t="str">
        <f t="shared" si="989"/>
        <v>생산완료(-1)</v>
      </c>
    </row>
    <row r="1106" spans="2:46" x14ac:dyDescent="0.3">
      <c r="B1106" s="2" t="s">
        <v>5436</v>
      </c>
      <c r="C1106" s="7">
        <v>-7</v>
      </c>
      <c r="D1106" s="2"/>
      <c r="E1106" s="2" t="s">
        <v>5405</v>
      </c>
      <c r="F1106" s="2"/>
      <c r="G1106" s="2" t="s">
        <v>5430</v>
      </c>
      <c r="H1106" s="2" t="s">
        <v>2846</v>
      </c>
      <c r="I1106" s="2" t="str">
        <f t="shared" si="976"/>
        <v>20241024-1000169479-인쇄</v>
      </c>
      <c r="J1106" s="2" t="str">
        <f t="shared" si="977"/>
        <v>20241024-1000169479-합지</v>
      </c>
      <c r="K1106" s="2" t="str">
        <f t="shared" si="978"/>
        <v>20241024-1000169479-분단</v>
      </c>
      <c r="L1106" s="2" t="str">
        <f t="shared" si="979"/>
        <v>20241024-1000169479-제대</v>
      </c>
      <c r="M1106" s="2" t="str">
        <f>VLOOKUP(H1106, '쿼리1'!$A:$R, 17, 0)</f>
        <v>무지</v>
      </c>
      <c r="N1106" s="2" t="str">
        <f>VLOOKUP(H1106, '쿼리1'!$A:$P, 15, 0)</f>
        <v>나이론140</v>
      </c>
      <c r="O1106" s="2">
        <v>1000169479</v>
      </c>
      <c r="P1106" s="2" t="str">
        <f>VLOOKUP(H1106, '쿼리1'!$A:$R, 17, 0)</f>
        <v>무지</v>
      </c>
      <c r="Q1106" s="4">
        <f>VLOOKUP(H1106, '쿼리1'!$A:$U, 20, 0)</f>
        <v>2727</v>
      </c>
      <c r="R1106" s="2" t="s">
        <v>5397</v>
      </c>
      <c r="S1106" s="2" t="s">
        <v>31</v>
      </c>
      <c r="T1106" s="2" t="s">
        <v>5397</v>
      </c>
      <c r="U1106" s="2" t="s">
        <v>31</v>
      </c>
      <c r="V1106" s="2" t="s">
        <v>5388</v>
      </c>
      <c r="W1106" s="3" t="s">
        <v>5388</v>
      </c>
      <c r="X1106" s="6" t="str">
        <f>IFERROR(W1106-V1106, "X")</f>
        <v>X</v>
      </c>
      <c r="Y1106" s="3">
        <v>45597</v>
      </c>
      <c r="Z1106" s="3">
        <v>45596</v>
      </c>
      <c r="AA1106" s="6">
        <f t="shared" si="990"/>
        <v>-1</v>
      </c>
      <c r="AB1106" s="3" t="s">
        <v>5388</v>
      </c>
      <c r="AC1106" s="2" t="s">
        <v>5388</v>
      </c>
      <c r="AD1106" s="6" t="str">
        <f t="shared" si="991"/>
        <v>X</v>
      </c>
      <c r="AE1106" s="3">
        <v>45601</v>
      </c>
      <c r="AF1106" s="3">
        <v>45608</v>
      </c>
      <c r="AG1106" s="2" t="str">
        <f t="shared" si="992"/>
        <v>+7</v>
      </c>
      <c r="AH1106" s="3">
        <v>45608</v>
      </c>
      <c r="AI1106" s="3">
        <f t="shared" si="993"/>
        <v>45601</v>
      </c>
      <c r="AJ1106" s="3"/>
      <c r="AK1106" s="2">
        <f t="shared" si="983"/>
        <v>-7</v>
      </c>
      <c r="AL1106" s="2" t="s">
        <v>5567</v>
      </c>
      <c r="AM1106" s="2" t="str">
        <f t="shared" si="985"/>
        <v>생산완료(-7)</v>
      </c>
      <c r="AN1106" s="9">
        <f t="shared" si="986"/>
        <v>45608</v>
      </c>
      <c r="AO1106" s="9">
        <f t="shared" si="987"/>
        <v>45601</v>
      </c>
      <c r="AP1106" s="9"/>
      <c r="AQ1106" s="2">
        <f t="shared" si="984"/>
        <v>-7</v>
      </c>
      <c r="AR1106" s="12">
        <f t="shared" si="988"/>
        <v>-7</v>
      </c>
      <c r="AS1106" t="s">
        <v>5567</v>
      </c>
      <c r="AT1106" t="str">
        <f t="shared" si="989"/>
        <v>생산완료(-7)</v>
      </c>
    </row>
    <row r="1107" spans="2:46" x14ac:dyDescent="0.3">
      <c r="B1107" s="2" t="s">
        <v>5405</v>
      </c>
      <c r="C1107" s="7">
        <v>-1</v>
      </c>
      <c r="D1107" s="2" t="s">
        <v>5424</v>
      </c>
      <c r="E1107" s="2" t="s">
        <v>5409</v>
      </c>
      <c r="F1107" s="2"/>
      <c r="G1107" s="2" t="s">
        <v>5412</v>
      </c>
      <c r="H1107" s="2" t="s">
        <v>2680</v>
      </c>
      <c r="I1107" s="2" t="str">
        <f t="shared" si="976"/>
        <v>20241024-1116P0191-인쇄</v>
      </c>
      <c r="J1107" s="2" t="str">
        <f t="shared" si="977"/>
        <v>20241024-1116P0191-합지</v>
      </c>
      <c r="K1107" s="2" t="str">
        <f t="shared" si="978"/>
        <v>20241024-1116P0191-분단</v>
      </c>
      <c r="L1107" s="2" t="str">
        <f t="shared" si="979"/>
        <v>20241024-1116P0191-제대</v>
      </c>
      <c r="M1107" s="2" t="str">
        <f>VLOOKUP(H1107, '쿼리1'!$A:$R, 17, 0)</f>
        <v>1도(백)-수원원예농협 산지유통센터</v>
      </c>
      <c r="N1107" s="2" t="str">
        <f>VLOOKUP(H1107, '쿼리1'!$A:$P, 15, 0)</f>
        <v>나이론(옥텐)140</v>
      </c>
      <c r="O1107" s="2" t="s">
        <v>5826</v>
      </c>
      <c r="P1107" s="2" t="str">
        <f>VLOOKUP(H1107, '쿼리1'!$A:$R, 17, 0)</f>
        <v>1도(백)-수원원예농협 산지유통센터</v>
      </c>
      <c r="Q1107" s="4">
        <f>VLOOKUP(H1107, '쿼리1'!$A:$U, 20, 0)</f>
        <v>10909</v>
      </c>
      <c r="R1107" s="2" t="s">
        <v>31</v>
      </c>
      <c r="S1107" s="2" t="s">
        <v>31</v>
      </c>
      <c r="T1107" s="2" t="s">
        <v>5397</v>
      </c>
      <c r="U1107" s="2" t="s">
        <v>31</v>
      </c>
      <c r="V1107" s="3">
        <v>45595</v>
      </c>
      <c r="W1107" s="3">
        <v>45597</v>
      </c>
      <c r="X1107" s="6" t="str">
        <f>IFERROR(IF(W1107-V1107&gt;0, "+" &amp; (W1107-V1107), W1107-V1107), "X")</f>
        <v>+2</v>
      </c>
      <c r="Y1107" s="3">
        <v>45600</v>
      </c>
      <c r="Z1107" s="3">
        <v>45600</v>
      </c>
      <c r="AA1107" s="6">
        <f t="shared" si="990"/>
        <v>0</v>
      </c>
      <c r="AB1107" s="3" t="s">
        <v>5388</v>
      </c>
      <c r="AC1107" s="2" t="s">
        <v>5388</v>
      </c>
      <c r="AD1107" s="6" t="str">
        <f t="shared" si="991"/>
        <v>X</v>
      </c>
      <c r="AE1107" s="3">
        <v>45602</v>
      </c>
      <c r="AF1107" s="3">
        <v>45603</v>
      </c>
      <c r="AG1107" s="2" t="str">
        <f t="shared" si="992"/>
        <v>+1</v>
      </c>
      <c r="AH1107" s="3">
        <v>45603</v>
      </c>
      <c r="AI1107" s="3">
        <f t="shared" si="993"/>
        <v>45602</v>
      </c>
      <c r="AJ1107" s="3"/>
      <c r="AK1107" s="2">
        <f t="shared" si="983"/>
        <v>-1</v>
      </c>
      <c r="AL1107" s="2" t="s">
        <v>5567</v>
      </c>
      <c r="AM1107" s="2" t="str">
        <f t="shared" si="985"/>
        <v>생산완료(-1)</v>
      </c>
      <c r="AN1107" s="9">
        <f t="shared" si="986"/>
        <v>45652</v>
      </c>
      <c r="AO1107" s="9">
        <f t="shared" si="987"/>
        <v>45652</v>
      </c>
      <c r="AP1107" s="9"/>
      <c r="AQ1107" s="2">
        <f t="shared" si="984"/>
        <v>0</v>
      </c>
      <c r="AR1107" s="12">
        <f t="shared" si="988"/>
        <v>0</v>
      </c>
      <c r="AS1107" t="s">
        <v>5567</v>
      </c>
      <c r="AT1107" t="str">
        <f t="shared" si="989"/>
        <v>생산완료(0)</v>
      </c>
    </row>
    <row r="1108" spans="2:46" x14ac:dyDescent="0.3">
      <c r="B1108" s="2" t="s">
        <v>5408</v>
      </c>
      <c r="C1108" s="7">
        <v>3</v>
      </c>
      <c r="D1108" s="2"/>
      <c r="E1108" s="2" t="s">
        <v>5415</v>
      </c>
      <c r="F1108" s="2" t="s">
        <v>5406</v>
      </c>
      <c r="G1108" s="2" t="s">
        <v>5415</v>
      </c>
      <c r="H1108" s="2" t="s">
        <v>1323</v>
      </c>
      <c r="I1108" s="2" t="str">
        <f t="shared" si="976"/>
        <v>20241024-1219N0020-인쇄</v>
      </c>
      <c r="J1108" s="2" t="str">
        <f t="shared" si="977"/>
        <v>20241024-1219N0020-합지</v>
      </c>
      <c r="K1108" s="2" t="str">
        <f t="shared" si="978"/>
        <v>20241024-1219N0020-분단</v>
      </c>
      <c r="L1108" s="2" t="str">
        <f t="shared" si="979"/>
        <v>20241024-1219N0020-제대</v>
      </c>
      <c r="M1108" s="2" t="str">
        <f>VLOOKUP(H1108, '쿼리1'!$A:$R, 17, 0)</f>
        <v>무지</v>
      </c>
      <c r="N1108" s="2" t="str">
        <f>VLOOKUP(H1108, '쿼리1'!$A:$P, 15, 0)</f>
        <v>오씨피피(무광)60</v>
      </c>
      <c r="O1108" s="2" t="s">
        <v>5827</v>
      </c>
      <c r="P1108" s="2" t="str">
        <f>VLOOKUP(H1108, '쿼리1'!$A:$R, 17, 0)</f>
        <v>무지</v>
      </c>
      <c r="Q1108" s="4">
        <f>VLOOKUP(H1108, '쿼리1'!$A:$U, 20, 0)</f>
        <v>44444</v>
      </c>
      <c r="R1108" s="2" t="s">
        <v>5397</v>
      </c>
      <c r="S1108" s="2" t="s">
        <v>31</v>
      </c>
      <c r="T1108" s="2" t="s">
        <v>31</v>
      </c>
      <c r="U1108" s="2" t="s">
        <v>31</v>
      </c>
      <c r="V1108" s="2" t="s">
        <v>5388</v>
      </c>
      <c r="W1108" s="3" t="s">
        <v>5388</v>
      </c>
      <c r="X1108" s="6" t="str">
        <f>IFERROR(W1108-V1108, "X")</f>
        <v>X</v>
      </c>
      <c r="Y1108" s="3">
        <v>45600</v>
      </c>
      <c r="Z1108" s="3">
        <v>45597</v>
      </c>
      <c r="AA1108" s="6">
        <f t="shared" si="990"/>
        <v>-3</v>
      </c>
      <c r="AB1108" s="3">
        <v>45601</v>
      </c>
      <c r="AC1108" s="3">
        <v>45596</v>
      </c>
      <c r="AD1108" s="6">
        <f>IFERROR(IF(AC1108-AB1108&gt;0, "+" &amp; (AC1108-AB1108), AC1108-AB1108), "X")</f>
        <v>-5</v>
      </c>
      <c r="AE1108" s="3">
        <v>45603</v>
      </c>
      <c r="AF1108" s="3">
        <v>45600</v>
      </c>
      <c r="AG1108" s="2">
        <f t="shared" si="992"/>
        <v>-3</v>
      </c>
      <c r="AH1108" s="3">
        <v>45600</v>
      </c>
      <c r="AI1108" s="3">
        <f t="shared" si="993"/>
        <v>45603</v>
      </c>
      <c r="AJ1108" s="3"/>
      <c r="AK1108" s="2" t="str">
        <f t="shared" si="983"/>
        <v>+3</v>
      </c>
      <c r="AL1108" s="2" t="s">
        <v>5567</v>
      </c>
      <c r="AM1108" s="2" t="str">
        <f t="shared" si="985"/>
        <v>생산완료(+3)</v>
      </c>
      <c r="AN1108" s="9">
        <f t="shared" si="986"/>
        <v>45646</v>
      </c>
      <c r="AO1108" s="9">
        <f t="shared" si="987"/>
        <v>45646</v>
      </c>
      <c r="AP1108" s="9"/>
      <c r="AQ1108" s="2">
        <f t="shared" si="984"/>
        <v>0</v>
      </c>
      <c r="AR1108" s="12">
        <f t="shared" si="988"/>
        <v>0</v>
      </c>
      <c r="AS1108" t="s">
        <v>5567</v>
      </c>
      <c r="AT1108" t="str">
        <f t="shared" si="989"/>
        <v>생산완료(0)</v>
      </c>
    </row>
    <row r="1109" spans="2:46" x14ac:dyDescent="0.3">
      <c r="B1109" s="2" t="s">
        <v>5451</v>
      </c>
      <c r="C1109" s="7">
        <v>4</v>
      </c>
      <c r="D1109" s="2"/>
      <c r="E1109" s="2" t="s">
        <v>5415</v>
      </c>
      <c r="F1109" s="2"/>
      <c r="G1109" s="2" t="s">
        <v>5418</v>
      </c>
      <c r="H1109" s="2" t="s">
        <v>1807</v>
      </c>
      <c r="I1109" s="2" t="str">
        <f t="shared" si="976"/>
        <v>20241024-131019-인쇄</v>
      </c>
      <c r="J1109" s="2" t="str">
        <f t="shared" si="977"/>
        <v>20241024-131019-합지</v>
      </c>
      <c r="K1109" s="2" t="str">
        <f t="shared" si="978"/>
        <v>20241024-131019-분단</v>
      </c>
      <c r="L1109" s="2" t="str">
        <f t="shared" si="979"/>
        <v>20241024-131019-제대</v>
      </c>
      <c r="M1109" s="2" t="str">
        <f>VLOOKUP(H1109, '쿼리1'!$A:$R, 17, 0)</f>
        <v>무지</v>
      </c>
      <c r="N1109" s="2" t="str">
        <f>VLOOKUP(H1109, '쿼리1'!$A:$P, 15, 0)</f>
        <v>나이론60</v>
      </c>
      <c r="O1109" s="2">
        <v>131019</v>
      </c>
      <c r="P1109" s="2" t="str">
        <f>VLOOKUP(H1109, '쿼리1'!$A:$R, 17, 0)</f>
        <v>무지</v>
      </c>
      <c r="Q1109" s="4">
        <f>VLOOKUP(H1109, '쿼리1'!$A:$U, 20, 0)</f>
        <v>9230</v>
      </c>
      <c r="R1109" s="2" t="s">
        <v>5397</v>
      </c>
      <c r="S1109" s="2" t="s">
        <v>31</v>
      </c>
      <c r="T1109" s="2" t="s">
        <v>5397</v>
      </c>
      <c r="U1109" s="2" t="s">
        <v>31</v>
      </c>
      <c r="V1109" s="2" t="s">
        <v>5388</v>
      </c>
      <c r="W1109" s="3" t="s">
        <v>5388</v>
      </c>
      <c r="X1109" s="6" t="str">
        <f>IFERROR(W1109-V1109, "X")</f>
        <v>X</v>
      </c>
      <c r="Y1109" s="3">
        <v>45600</v>
      </c>
      <c r="Z1109" s="3">
        <v>45597</v>
      </c>
      <c r="AA1109" s="6">
        <f t="shared" si="990"/>
        <v>-3</v>
      </c>
      <c r="AB1109" s="3" t="s">
        <v>5388</v>
      </c>
      <c r="AC1109" s="2" t="s">
        <v>5388</v>
      </c>
      <c r="AD1109" s="6" t="str">
        <f>IFERROR(AC1109-AB1109, "X")</f>
        <v>X</v>
      </c>
      <c r="AE1109" s="3">
        <v>45602</v>
      </c>
      <c r="AF1109" s="3">
        <v>45598</v>
      </c>
      <c r="AG1109" s="2">
        <f t="shared" si="992"/>
        <v>-4</v>
      </c>
      <c r="AH1109" s="3">
        <v>45598</v>
      </c>
      <c r="AI1109" s="3">
        <f t="shared" si="993"/>
        <v>45602</v>
      </c>
      <c r="AJ1109" s="3"/>
      <c r="AK1109" s="2" t="str">
        <f t="shared" si="983"/>
        <v>+4</v>
      </c>
      <c r="AL1109" s="2" t="s">
        <v>5567</v>
      </c>
      <c r="AM1109" s="2" t="str">
        <f t="shared" si="985"/>
        <v>생산완료(+4)</v>
      </c>
      <c r="AN1109" s="9">
        <f t="shared" si="986"/>
        <v>45632</v>
      </c>
      <c r="AO1109" s="9">
        <f t="shared" si="987"/>
        <v>45635</v>
      </c>
      <c r="AP1109" s="9"/>
      <c r="AQ1109" s="2">
        <f t="shared" si="984"/>
        <v>3</v>
      </c>
      <c r="AR1109" s="12" t="str">
        <f t="shared" si="988"/>
        <v>+3</v>
      </c>
      <c r="AS1109" t="s">
        <v>5567</v>
      </c>
      <c r="AT1109" t="str">
        <f t="shared" si="989"/>
        <v>생산완료(+3)</v>
      </c>
    </row>
    <row r="1110" spans="2:46" x14ac:dyDescent="0.3">
      <c r="B1110" s="2" t="s">
        <v>5408</v>
      </c>
      <c r="C1110" s="7">
        <v>3</v>
      </c>
      <c r="D1110" s="2"/>
      <c r="E1110" s="2" t="s">
        <v>5418</v>
      </c>
      <c r="F1110" s="2"/>
      <c r="G1110" s="2" t="s">
        <v>5415</v>
      </c>
      <c r="H1110" s="2" t="s">
        <v>1810</v>
      </c>
      <c r="I1110" s="2" t="str">
        <f t="shared" si="976"/>
        <v>20241024-131020-인쇄</v>
      </c>
      <c r="J1110" s="2" t="str">
        <f t="shared" si="977"/>
        <v>20241024-131020-합지</v>
      </c>
      <c r="K1110" s="2" t="str">
        <f t="shared" si="978"/>
        <v>20241024-131020-분단</v>
      </c>
      <c r="L1110" s="2" t="str">
        <f t="shared" si="979"/>
        <v>20241024-131020-제대</v>
      </c>
      <c r="M1110" s="2" t="str">
        <f>VLOOKUP(H1110, '쿼리1'!$A:$R, 17, 0)</f>
        <v>무지</v>
      </c>
      <c r="N1110" s="2" t="str">
        <f>VLOOKUP(H1110, '쿼리1'!$A:$P, 15, 0)</f>
        <v>나이론60</v>
      </c>
      <c r="O1110" s="2">
        <v>131020</v>
      </c>
      <c r="P1110" s="2" t="str">
        <f>VLOOKUP(H1110, '쿼리1'!$A:$R, 17, 0)</f>
        <v>무지</v>
      </c>
      <c r="Q1110" s="4">
        <f>VLOOKUP(H1110, '쿼리1'!$A:$U, 20, 0)</f>
        <v>18461</v>
      </c>
      <c r="R1110" s="2" t="s">
        <v>5397</v>
      </c>
      <c r="S1110" s="2" t="s">
        <v>31</v>
      </c>
      <c r="T1110" s="2" t="s">
        <v>5397</v>
      </c>
      <c r="U1110" s="2" t="s">
        <v>31</v>
      </c>
      <c r="V1110" s="2" t="s">
        <v>5388</v>
      </c>
      <c r="W1110" s="3" t="s">
        <v>5388</v>
      </c>
      <c r="X1110" s="6" t="str">
        <f>IFERROR(W1110-V1110, "X")</f>
        <v>X</v>
      </c>
      <c r="Y1110" s="3">
        <v>45601</v>
      </c>
      <c r="Z1110" s="3">
        <v>45597</v>
      </c>
      <c r="AA1110" s="6">
        <f t="shared" si="990"/>
        <v>-4</v>
      </c>
      <c r="AB1110" s="3" t="s">
        <v>5388</v>
      </c>
      <c r="AC1110" s="2" t="s">
        <v>5388</v>
      </c>
      <c r="AD1110" s="6" t="str">
        <f>IFERROR(AC1110-AB1110, "X")</f>
        <v>X</v>
      </c>
      <c r="AE1110" s="3">
        <v>45603</v>
      </c>
      <c r="AF1110" s="3">
        <v>45600</v>
      </c>
      <c r="AG1110" s="2">
        <f t="shared" si="992"/>
        <v>-3</v>
      </c>
      <c r="AH1110" s="3">
        <v>45600</v>
      </c>
      <c r="AI1110" s="3">
        <f t="shared" si="993"/>
        <v>45603</v>
      </c>
      <c r="AJ1110" s="3"/>
      <c r="AK1110" s="2" t="str">
        <f t="shared" si="983"/>
        <v>+3</v>
      </c>
      <c r="AL1110" s="2" t="s">
        <v>5567</v>
      </c>
      <c r="AM1110" s="2" t="str">
        <f t="shared" si="985"/>
        <v>생산완료(+3)</v>
      </c>
      <c r="AN1110" s="9">
        <f t="shared" si="986"/>
        <v>45653</v>
      </c>
      <c r="AO1110" s="9">
        <f t="shared" si="987"/>
        <v>45658</v>
      </c>
      <c r="AP1110" s="9"/>
      <c r="AQ1110" s="2">
        <f t="shared" si="984"/>
        <v>5</v>
      </c>
      <c r="AR1110" s="12" t="str">
        <f t="shared" si="988"/>
        <v>+5</v>
      </c>
      <c r="AS1110" t="s">
        <v>5567</v>
      </c>
      <c r="AT1110" t="str">
        <f t="shared" si="989"/>
        <v>생산완료(+5)</v>
      </c>
    </row>
    <row r="1111" spans="2:46" x14ac:dyDescent="0.3">
      <c r="B1111" s="2" t="s">
        <v>5424</v>
      </c>
      <c r="C1111" s="7">
        <v>2</v>
      </c>
      <c r="D1111" s="2"/>
      <c r="E1111" s="2" t="s">
        <v>5406</v>
      </c>
      <c r="F1111" s="2"/>
      <c r="G1111" s="2" t="s">
        <v>5416</v>
      </c>
      <c r="H1111" s="2" t="s">
        <v>1808</v>
      </c>
      <c r="I1111" s="2" t="str">
        <f t="shared" si="976"/>
        <v>20241024-131021-인쇄</v>
      </c>
      <c r="J1111" s="2" t="str">
        <f t="shared" si="977"/>
        <v>20241024-131021-합지</v>
      </c>
      <c r="K1111" s="2" t="str">
        <f t="shared" si="978"/>
        <v>20241024-131021-분단</v>
      </c>
      <c r="L1111" s="2" t="str">
        <f t="shared" si="979"/>
        <v>20241024-131021-제대</v>
      </c>
      <c r="M1111" s="2" t="str">
        <f>VLOOKUP(H1111, '쿼리1'!$A:$R, 17, 0)</f>
        <v>무지</v>
      </c>
      <c r="N1111" s="2" t="str">
        <f>VLOOKUP(H1111, '쿼리1'!$A:$P, 15, 0)</f>
        <v>나이론60</v>
      </c>
      <c r="O1111" s="2">
        <v>131021</v>
      </c>
      <c r="P1111" s="2" t="str">
        <f>VLOOKUP(H1111, '쿼리1'!$A:$R, 17, 0)</f>
        <v>무지</v>
      </c>
      <c r="Q1111" s="4">
        <f>VLOOKUP(H1111, '쿼리1'!$A:$U, 20, 0)</f>
        <v>51428</v>
      </c>
      <c r="R1111" s="2" t="s">
        <v>5397</v>
      </c>
      <c r="S1111" s="2" t="s">
        <v>31</v>
      </c>
      <c r="T1111" s="2" t="s">
        <v>5397</v>
      </c>
      <c r="U1111" s="2" t="s">
        <v>31</v>
      </c>
      <c r="V1111" s="2" t="s">
        <v>5388</v>
      </c>
      <c r="W1111" s="3" t="s">
        <v>5388</v>
      </c>
      <c r="X1111" s="6" t="str">
        <f>IFERROR(W1111-V1111, "X")</f>
        <v>X</v>
      </c>
      <c r="Y1111" s="3">
        <v>45600</v>
      </c>
      <c r="Z1111" s="3">
        <v>45595</v>
      </c>
      <c r="AA1111" s="6">
        <f t="shared" si="990"/>
        <v>-5</v>
      </c>
      <c r="AB1111" s="3" t="s">
        <v>5388</v>
      </c>
      <c r="AC1111" s="2" t="s">
        <v>5388</v>
      </c>
      <c r="AD1111" s="6" t="str">
        <f>IFERROR(AC1111-AB1111, "X")</f>
        <v>X</v>
      </c>
      <c r="AE1111" s="3">
        <v>45603</v>
      </c>
      <c r="AF1111" s="3">
        <v>45601</v>
      </c>
      <c r="AG1111" s="2">
        <f t="shared" si="992"/>
        <v>-2</v>
      </c>
      <c r="AH1111" s="3">
        <v>45601</v>
      </c>
      <c r="AI1111" s="3">
        <f t="shared" si="993"/>
        <v>45603</v>
      </c>
      <c r="AJ1111" s="3"/>
      <c r="AK1111" s="2" t="str">
        <f t="shared" si="983"/>
        <v>+2</v>
      </c>
      <c r="AL1111" s="2" t="s">
        <v>5567</v>
      </c>
      <c r="AM1111" s="2" t="str">
        <f t="shared" si="985"/>
        <v>생산완료(+2)</v>
      </c>
      <c r="AN1111" s="9">
        <f t="shared" si="986"/>
        <v>45654</v>
      </c>
      <c r="AO1111" s="9">
        <f t="shared" si="987"/>
        <v>45658</v>
      </c>
      <c r="AP1111" s="9"/>
      <c r="AQ1111" s="2">
        <f t="shared" si="984"/>
        <v>4</v>
      </c>
      <c r="AR1111" s="12" t="str">
        <f t="shared" si="988"/>
        <v>+4</v>
      </c>
      <c r="AS1111" t="s">
        <v>5567</v>
      </c>
      <c r="AT1111" t="str">
        <f t="shared" si="989"/>
        <v>생산완료(+4)</v>
      </c>
    </row>
    <row r="1112" spans="2:46" x14ac:dyDescent="0.3">
      <c r="B1112" s="2" t="s">
        <v>5405</v>
      </c>
      <c r="C1112" s="7">
        <v>-1</v>
      </c>
      <c r="D1112" s="2"/>
      <c r="E1112" s="2" t="s">
        <v>5415</v>
      </c>
      <c r="F1112" s="2"/>
      <c r="G1112" s="2" t="s">
        <v>5412</v>
      </c>
      <c r="H1112" s="2" t="s">
        <v>4908</v>
      </c>
      <c r="I1112" s="2" t="str">
        <f t="shared" si="976"/>
        <v>20241024-131022-인쇄</v>
      </c>
      <c r="J1112" s="2" t="str">
        <f t="shared" si="977"/>
        <v>20241024-131022-합지</v>
      </c>
      <c r="K1112" s="2" t="str">
        <f t="shared" si="978"/>
        <v>20241024-131022-분단</v>
      </c>
      <c r="L1112" s="2" t="str">
        <f t="shared" si="979"/>
        <v>20241024-131022-제대</v>
      </c>
      <c r="M1112" s="2" t="str">
        <f>VLOOKUP(H1112, '쿼리1'!$A:$R, 17, 0)</f>
        <v>무지</v>
      </c>
      <c r="N1112" s="2" t="str">
        <f>VLOOKUP(H1112, '쿼리1'!$A:$P, 15, 0)</f>
        <v>나이론60</v>
      </c>
      <c r="O1112" s="2">
        <v>131022</v>
      </c>
      <c r="P1112" s="2" t="str">
        <f>VLOOKUP(H1112, '쿼리1'!$A:$R, 17, 0)</f>
        <v>무지</v>
      </c>
      <c r="Q1112" s="4">
        <f>VLOOKUP(H1112, '쿼리1'!$A:$U, 20, 0)</f>
        <v>48000</v>
      </c>
      <c r="R1112" s="2" t="s">
        <v>5397</v>
      </c>
      <c r="S1112" s="2" t="s">
        <v>31</v>
      </c>
      <c r="T1112" s="2" t="s">
        <v>5397</v>
      </c>
      <c r="U1112" s="2" t="s">
        <v>31</v>
      </c>
      <c r="V1112" s="2" t="s">
        <v>5388</v>
      </c>
      <c r="W1112" s="3" t="s">
        <v>5388</v>
      </c>
      <c r="X1112" s="6" t="str">
        <f>IFERROR(W1112-V1112, "X")</f>
        <v>X</v>
      </c>
      <c r="Y1112" s="3">
        <v>45600</v>
      </c>
      <c r="Z1112" s="3">
        <v>45597</v>
      </c>
      <c r="AA1112" s="6">
        <f t="shared" si="990"/>
        <v>-3</v>
      </c>
      <c r="AB1112" s="3" t="s">
        <v>5388</v>
      </c>
      <c r="AC1112" s="2" t="s">
        <v>5388</v>
      </c>
      <c r="AD1112" s="6" t="str">
        <f>IFERROR(AC1112-AB1112, "X")</f>
        <v>X</v>
      </c>
      <c r="AE1112" s="3">
        <v>45602</v>
      </c>
      <c r="AF1112" s="3">
        <v>45603</v>
      </c>
      <c r="AG1112" s="2" t="str">
        <f t="shared" si="992"/>
        <v>+1</v>
      </c>
      <c r="AH1112" s="3">
        <v>45603</v>
      </c>
      <c r="AI1112" s="3">
        <f t="shared" si="993"/>
        <v>45602</v>
      </c>
      <c r="AJ1112" s="3"/>
      <c r="AK1112" s="2">
        <f t="shared" si="983"/>
        <v>-1</v>
      </c>
      <c r="AL1112" s="2" t="s">
        <v>5567</v>
      </c>
      <c r="AM1112" s="2" t="str">
        <f t="shared" si="985"/>
        <v>생산완료(-1)</v>
      </c>
      <c r="AN1112" s="9">
        <f t="shared" si="986"/>
        <v>45654</v>
      </c>
      <c r="AO1112" s="9">
        <f t="shared" si="987"/>
        <v>45658</v>
      </c>
      <c r="AP1112" s="9"/>
      <c r="AQ1112" s="2">
        <f t="shared" si="984"/>
        <v>4</v>
      </c>
      <c r="AR1112" s="12" t="str">
        <f t="shared" si="988"/>
        <v>+4</v>
      </c>
      <c r="AS1112" t="s">
        <v>5567</v>
      </c>
      <c r="AT1112" t="str">
        <f t="shared" si="989"/>
        <v>생산완료(+4)</v>
      </c>
    </row>
    <row r="1113" spans="2:46" x14ac:dyDescent="0.3">
      <c r="B1113" s="2" t="s">
        <v>5416</v>
      </c>
      <c r="C1113" s="7">
        <v>-2</v>
      </c>
      <c r="D1113" s="2" t="s">
        <v>5424</v>
      </c>
      <c r="E1113" s="2" t="s">
        <v>5409</v>
      </c>
      <c r="F1113" s="2"/>
      <c r="G1113" s="2" t="s">
        <v>5424</v>
      </c>
      <c r="H1113" s="2" t="s">
        <v>4919</v>
      </c>
      <c r="I1113" s="2" t="str">
        <f t="shared" si="976"/>
        <v>20241024-1318P0145-인쇄</v>
      </c>
      <c r="J1113" s="2" t="str">
        <f t="shared" si="977"/>
        <v>20241024-1318P0145-합지</v>
      </c>
      <c r="K1113" s="2" t="str">
        <f t="shared" si="978"/>
        <v>20241024-1318P0145-분단</v>
      </c>
      <c r="L1113" s="2" t="str">
        <f t="shared" si="979"/>
        <v>20241024-1318P0145-제대</v>
      </c>
      <c r="M1113" s="2" t="str">
        <f>VLOOKUP(H1113, '쿼리1'!$A:$R, 17, 0)</f>
        <v>1도-데일리쏘굿2</v>
      </c>
      <c r="N1113" s="2" t="str">
        <f>VLOOKUP(H1113, '쿼리1'!$A:$P, 15, 0)</f>
        <v>오씨피피(투명)60</v>
      </c>
      <c r="O1113" s="2" t="s">
        <v>5828</v>
      </c>
      <c r="P1113" s="2" t="str">
        <f>VLOOKUP(H1113, '쿼리1'!$A:$R, 17, 0)</f>
        <v>1도-데일리쏘굿2</v>
      </c>
      <c r="Q1113" s="4">
        <f>VLOOKUP(H1113, '쿼리1'!$A:$U, 20, 0)</f>
        <v>60000</v>
      </c>
      <c r="R1113" s="2" t="s">
        <v>31</v>
      </c>
      <c r="S1113" s="2" t="s">
        <v>31</v>
      </c>
      <c r="T1113" s="2" t="s">
        <v>5397</v>
      </c>
      <c r="U1113" s="2" t="s">
        <v>31</v>
      </c>
      <c r="V1113" s="3">
        <v>45595</v>
      </c>
      <c r="W1113" s="3">
        <v>45597</v>
      </c>
      <c r="X1113" s="6" t="str">
        <f t="shared" ref="X1113:X1114" si="994">IFERROR(IF(W1113-V1113&gt;0, "+" &amp; (W1113-V1113), W1113-V1113), "X")</f>
        <v>+2</v>
      </c>
      <c r="Y1113" s="3">
        <v>45600</v>
      </c>
      <c r="Z1113" s="3">
        <v>45600</v>
      </c>
      <c r="AA1113" s="6">
        <f t="shared" si="990"/>
        <v>0</v>
      </c>
      <c r="AB1113" s="3" t="s">
        <v>5388</v>
      </c>
      <c r="AC1113" s="2" t="s">
        <v>5388</v>
      </c>
      <c r="AD1113" s="6" t="str">
        <f>IFERROR(AC1113-AB1113, "X")</f>
        <v>X</v>
      </c>
      <c r="AE1113" s="3">
        <v>45602</v>
      </c>
      <c r="AF1113" s="3">
        <v>45604</v>
      </c>
      <c r="AG1113" s="2" t="str">
        <f t="shared" si="992"/>
        <v>+2</v>
      </c>
      <c r="AH1113" s="3">
        <v>45604</v>
      </c>
      <c r="AI1113" s="3">
        <f t="shared" si="993"/>
        <v>45602</v>
      </c>
      <c r="AJ1113" s="3"/>
      <c r="AK1113" s="2">
        <f t="shared" si="983"/>
        <v>-2</v>
      </c>
      <c r="AL1113" s="2" t="s">
        <v>5567</v>
      </c>
      <c r="AM1113" s="2" t="str">
        <f t="shared" si="985"/>
        <v>생산완료(-2)</v>
      </c>
      <c r="AN1113" s="9">
        <f t="shared" si="986"/>
        <v>45652</v>
      </c>
      <c r="AO1113" s="9">
        <f t="shared" si="987"/>
        <v>45656</v>
      </c>
      <c r="AP1113" s="9"/>
      <c r="AQ1113" s="2">
        <f t="shared" si="984"/>
        <v>4</v>
      </c>
      <c r="AR1113" s="12" t="str">
        <f t="shared" si="988"/>
        <v>+4</v>
      </c>
      <c r="AS1113" t="s">
        <v>5567</v>
      </c>
      <c r="AT1113" t="str">
        <f t="shared" si="989"/>
        <v>생산완료(+4)</v>
      </c>
    </row>
    <row r="1114" spans="2:46" x14ac:dyDescent="0.3">
      <c r="B1114" s="2" t="s">
        <v>5412</v>
      </c>
      <c r="C1114" s="7">
        <v>1</v>
      </c>
      <c r="D1114" s="2" t="s">
        <v>5409</v>
      </c>
      <c r="E1114" s="2" t="s">
        <v>5415</v>
      </c>
      <c r="F1114" s="2" t="s">
        <v>5405</v>
      </c>
      <c r="G1114" s="2"/>
      <c r="H1114" s="2" t="s">
        <v>3839</v>
      </c>
      <c r="I1114" s="2" t="str">
        <f t="shared" si="976"/>
        <v>20241024-1418P0016-인쇄</v>
      </c>
      <c r="J1114" s="2" t="str">
        <f t="shared" si="977"/>
        <v>20241024-1418P0016-합지</v>
      </c>
      <c r="K1114" s="2" t="str">
        <f t="shared" si="978"/>
        <v>20241024-1418P0016-분단</v>
      </c>
      <c r="L1114" s="2" t="str">
        <f t="shared" si="979"/>
        <v>20241024-1418P0016-제대</v>
      </c>
      <c r="M1114" s="2" t="str">
        <f>VLOOKUP(H1114, '쿼리1'!$A:$R, 17, 0)</f>
        <v>1도-SEOUL COOKIE CO.</v>
      </c>
      <c r="N1114" s="2" t="str">
        <f>VLOOKUP(H1114, '쿼리1'!$A:$P, 15, 0)</f>
        <v>오씨피피(투명)70</v>
      </c>
      <c r="O1114" s="2" t="s">
        <v>5750</v>
      </c>
      <c r="P1114" s="2" t="str">
        <f>VLOOKUP(H1114, '쿼리1'!$A:$R, 17, 0)</f>
        <v>1도-SEOUL COOKIE CO.</v>
      </c>
      <c r="Q1114" s="4">
        <f>VLOOKUP(H1114, '쿼리1'!$A:$U, 20, 0)</f>
        <v>18</v>
      </c>
      <c r="R1114" s="2" t="s">
        <v>31</v>
      </c>
      <c r="S1114" s="2" t="s">
        <v>31</v>
      </c>
      <c r="T1114" s="2" t="s">
        <v>31</v>
      </c>
      <c r="U1114" s="2" t="s">
        <v>5397</v>
      </c>
      <c r="V1114" s="3">
        <v>45595</v>
      </c>
      <c r="W1114" s="3">
        <v>45595</v>
      </c>
      <c r="X1114" s="6">
        <f t="shared" si="994"/>
        <v>0</v>
      </c>
      <c r="Y1114" s="3">
        <v>45600</v>
      </c>
      <c r="Z1114" s="3">
        <v>45597</v>
      </c>
      <c r="AA1114" s="6">
        <f t="shared" si="990"/>
        <v>-3</v>
      </c>
      <c r="AB1114" s="3">
        <v>45601</v>
      </c>
      <c r="AC1114" s="3">
        <v>45600</v>
      </c>
      <c r="AD1114" s="6">
        <f>IFERROR(IF(AC1114-AB1114&gt;0, "+" &amp; (AC1114-AB1114), AC1114-AB1114), "X")</f>
        <v>-1</v>
      </c>
      <c r="AE1114" s="2" t="s">
        <v>5388</v>
      </c>
      <c r="AF1114" s="2" t="s">
        <v>5388</v>
      </c>
      <c r="AG1114" s="2" t="str">
        <f>IFERROR(AF1114-AE1114, "X")</f>
        <v>X</v>
      </c>
      <c r="AH1114" s="3">
        <v>45600</v>
      </c>
      <c r="AI1114" s="3">
        <f>AB1114</f>
        <v>45601</v>
      </c>
      <c r="AJ1114" s="3"/>
      <c r="AK1114" s="2" t="str">
        <f t="shared" si="983"/>
        <v>+1</v>
      </c>
      <c r="AL1114" s="2" t="s">
        <v>5567</v>
      </c>
      <c r="AM1114" s="2" t="str">
        <f t="shared" si="985"/>
        <v>생산완료(+1)</v>
      </c>
      <c r="AN1114" s="9">
        <f t="shared" si="986"/>
        <v>45642</v>
      </c>
      <c r="AO1114" s="9">
        <f t="shared" si="987"/>
        <v>45644</v>
      </c>
      <c r="AP1114" s="9"/>
      <c r="AQ1114" s="2">
        <f t="shared" si="984"/>
        <v>2</v>
      </c>
      <c r="AR1114" s="12" t="str">
        <f t="shared" si="988"/>
        <v>+2</v>
      </c>
      <c r="AS1114" t="s">
        <v>5567</v>
      </c>
      <c r="AT1114" t="str">
        <f t="shared" si="989"/>
        <v>생산완료(+2)</v>
      </c>
    </row>
    <row r="1115" spans="2:46" x14ac:dyDescent="0.3">
      <c r="B1115" s="2" t="s">
        <v>5451</v>
      </c>
      <c r="C1115" s="7">
        <v>4</v>
      </c>
      <c r="D1115" s="2"/>
      <c r="E1115" s="2" t="s">
        <v>5415</v>
      </c>
      <c r="F1115" s="2"/>
      <c r="G1115" s="2" t="s">
        <v>5418</v>
      </c>
      <c r="H1115" s="2" t="s">
        <v>2931</v>
      </c>
      <c r="I1115" s="2" t="str">
        <f t="shared" si="976"/>
        <v>20241024-1620N0002-인쇄</v>
      </c>
      <c r="J1115" s="2" t="str">
        <f t="shared" si="977"/>
        <v>20241024-1620N0002-합지</v>
      </c>
      <c r="K1115" s="2" t="str">
        <f t="shared" si="978"/>
        <v>20241024-1620N0002-분단</v>
      </c>
      <c r="L1115" s="2" t="str">
        <f t="shared" si="979"/>
        <v>20241024-1620N0002-제대</v>
      </c>
      <c r="M1115" s="2" t="str">
        <f>VLOOKUP(H1115, '쿼리1'!$A:$R, 17, 0)</f>
        <v>무지</v>
      </c>
      <c r="N1115" s="2" t="str">
        <f>VLOOKUP(H1115, '쿼리1'!$A:$P, 15, 0)</f>
        <v>나이론(옥텐)100</v>
      </c>
      <c r="O1115" s="2" t="s">
        <v>5829</v>
      </c>
      <c r="P1115" s="2" t="str">
        <f>VLOOKUP(H1115, '쿼리1'!$A:$R, 17, 0)</f>
        <v>무지</v>
      </c>
      <c r="Q1115" s="4">
        <f>VLOOKUP(H1115, '쿼리1'!$A:$U, 20, 0)</f>
        <v>9230</v>
      </c>
      <c r="R1115" s="2" t="s">
        <v>5397</v>
      </c>
      <c r="S1115" s="2" t="s">
        <v>31</v>
      </c>
      <c r="T1115" s="2" t="s">
        <v>5397</v>
      </c>
      <c r="U1115" s="2" t="s">
        <v>31</v>
      </c>
      <c r="V1115" s="2" t="s">
        <v>5388</v>
      </c>
      <c r="W1115" s="3" t="s">
        <v>5388</v>
      </c>
      <c r="X1115" s="6" t="str">
        <f>IFERROR(W1115-V1115, "X")</f>
        <v>X</v>
      </c>
      <c r="Y1115" s="3">
        <v>45600</v>
      </c>
      <c r="Z1115" s="3">
        <v>45597</v>
      </c>
      <c r="AA1115" s="6">
        <f t="shared" si="990"/>
        <v>-3</v>
      </c>
      <c r="AB1115" s="3" t="s">
        <v>5388</v>
      </c>
      <c r="AC1115" s="2" t="s">
        <v>5388</v>
      </c>
      <c r="AD1115" s="6" t="str">
        <f>IFERROR(AC1115-AB1115, "X")</f>
        <v>X</v>
      </c>
      <c r="AE1115" s="3">
        <v>45602</v>
      </c>
      <c r="AF1115" s="3">
        <v>45598</v>
      </c>
      <c r="AG1115" s="2">
        <f t="shared" ref="AG1115:AG1116" si="995">IFERROR(IF(AF1115-AE1115&gt;0, "+" &amp; (AF1115-AE1115), AF1115-AE1115), "X")</f>
        <v>-4</v>
      </c>
      <c r="AH1115" s="3">
        <v>45598</v>
      </c>
      <c r="AI1115" s="3">
        <f t="shared" ref="AI1115:AI1116" si="996">AE1115</f>
        <v>45602</v>
      </c>
      <c r="AJ1115" s="3"/>
      <c r="AK1115" s="2" t="str">
        <f t="shared" si="983"/>
        <v>+4</v>
      </c>
      <c r="AL1115" s="2" t="s">
        <v>5567</v>
      </c>
      <c r="AM1115" s="2" t="str">
        <f t="shared" si="985"/>
        <v>생산완료(+4)</v>
      </c>
      <c r="AN1115" s="9">
        <f t="shared" si="986"/>
        <v>45598</v>
      </c>
      <c r="AO1115" s="9">
        <f t="shared" si="987"/>
        <v>45602</v>
      </c>
      <c r="AP1115" s="9"/>
      <c r="AQ1115" s="2">
        <f t="shared" si="984"/>
        <v>4</v>
      </c>
      <c r="AR1115" s="12" t="str">
        <f t="shared" si="988"/>
        <v>+4</v>
      </c>
      <c r="AS1115" t="s">
        <v>5567</v>
      </c>
      <c r="AT1115" t="str">
        <f t="shared" si="989"/>
        <v>생산완료(+4)</v>
      </c>
    </row>
    <row r="1116" spans="2:46" x14ac:dyDescent="0.3">
      <c r="B1116" s="2" t="s">
        <v>5409</v>
      </c>
      <c r="C1116" s="7">
        <v>0</v>
      </c>
      <c r="D1116" s="2"/>
      <c r="E1116" s="2"/>
      <c r="F1116" s="2"/>
      <c r="G1116" s="2" t="s">
        <v>5409</v>
      </c>
      <c r="H1116" s="2" t="s">
        <v>2223</v>
      </c>
      <c r="I1116" s="2" t="str">
        <f t="shared" si="976"/>
        <v>20241024-2000149924-인쇄</v>
      </c>
      <c r="J1116" s="2" t="str">
        <f t="shared" si="977"/>
        <v>20241024-2000149924-합지</v>
      </c>
      <c r="K1116" s="2" t="str">
        <f t="shared" si="978"/>
        <v>20241024-2000149924-분단</v>
      </c>
      <c r="L1116" s="2" t="str">
        <f t="shared" si="979"/>
        <v>20241024-2000149924-제대</v>
      </c>
      <c r="M1116" s="2" t="str">
        <f>VLOOKUP(H1116, '쿼리1'!$A:$R, 17, 0)</f>
        <v>무지</v>
      </c>
      <c r="N1116" s="2" t="str">
        <f>VLOOKUP(H1116, '쿼리1'!$A:$P, 15, 0)</f>
        <v>PE튜브(투명)40</v>
      </c>
      <c r="O1116" s="2">
        <v>2000149924</v>
      </c>
      <c r="P1116" s="2" t="str">
        <f>VLOOKUP(H1116, '쿼리1'!$A:$R, 17, 0)</f>
        <v>무지</v>
      </c>
      <c r="Q1116" s="4">
        <f>VLOOKUP(H1116, '쿼리1'!$A:$U, 20, 0)</f>
        <v>10000</v>
      </c>
      <c r="R1116" s="2" t="s">
        <v>5397</v>
      </c>
      <c r="S1116" s="2" t="s">
        <v>5397</v>
      </c>
      <c r="T1116" s="2" t="s">
        <v>5397</v>
      </c>
      <c r="U1116" s="2" t="s">
        <v>31</v>
      </c>
      <c r="V1116" s="2" t="s">
        <v>5388</v>
      </c>
      <c r="W1116" s="2" t="s">
        <v>5388</v>
      </c>
      <c r="X1116" s="6" t="str">
        <f>IFERROR(W1116-V1116, "X")</f>
        <v>X</v>
      </c>
      <c r="Y1116" s="2" t="s">
        <v>5388</v>
      </c>
      <c r="Z1116" s="3" t="s">
        <v>5388</v>
      </c>
      <c r="AA1116" s="6" t="str">
        <f t="shared" ref="AA1116:AA1124" si="997">IFERROR(Z1116-Y1116, "X")</f>
        <v>X</v>
      </c>
      <c r="AB1116" s="3" t="s">
        <v>5388</v>
      </c>
      <c r="AC1116" s="2" t="s">
        <v>5388</v>
      </c>
      <c r="AD1116" s="6" t="str">
        <f>IFERROR(AC1116-AB1116, "X")</f>
        <v>X</v>
      </c>
      <c r="AE1116" s="3">
        <v>45593</v>
      </c>
      <c r="AF1116" s="3">
        <v>45593</v>
      </c>
      <c r="AG1116" s="2">
        <f t="shared" si="995"/>
        <v>0</v>
      </c>
      <c r="AH1116" s="3">
        <v>45593</v>
      </c>
      <c r="AI1116" s="3">
        <f t="shared" si="996"/>
        <v>45593</v>
      </c>
      <c r="AJ1116" s="3"/>
      <c r="AK1116" s="2">
        <f t="shared" si="983"/>
        <v>0</v>
      </c>
      <c r="AL1116" s="2" t="s">
        <v>5567</v>
      </c>
      <c r="AM1116" s="2" t="str">
        <f t="shared" si="985"/>
        <v>생산완료(0)</v>
      </c>
      <c r="AN1116" s="9">
        <f t="shared" si="986"/>
        <v>45593</v>
      </c>
      <c r="AO1116" s="9">
        <f t="shared" si="987"/>
        <v>45593</v>
      </c>
      <c r="AP1116" s="9"/>
      <c r="AQ1116" s="2">
        <f t="shared" si="984"/>
        <v>0</v>
      </c>
      <c r="AR1116" s="12">
        <f t="shared" si="988"/>
        <v>0</v>
      </c>
      <c r="AS1116" t="s">
        <v>5567</v>
      </c>
      <c r="AT1116" t="str">
        <f t="shared" si="989"/>
        <v>생산완료(0)</v>
      </c>
    </row>
    <row r="1117" spans="2:46" x14ac:dyDescent="0.3">
      <c r="B1117" s="2" t="s">
        <v>5409</v>
      </c>
      <c r="C1117" s="7">
        <v>0</v>
      </c>
      <c r="D1117" s="2"/>
      <c r="E1117" s="2"/>
      <c r="F1117" s="2" t="s">
        <v>5409</v>
      </c>
      <c r="G1117" s="2"/>
      <c r="H1117" s="2" t="s">
        <v>4658</v>
      </c>
      <c r="I1117" s="2" t="str">
        <f t="shared" si="976"/>
        <v>20241024-2000159754-인쇄</v>
      </c>
      <c r="J1117" s="2" t="str">
        <f t="shared" si="977"/>
        <v>20241024-2000159754-합지</v>
      </c>
      <c r="K1117" s="2" t="str">
        <f t="shared" si="978"/>
        <v>20241024-2000159754-분단</v>
      </c>
      <c r="L1117" s="2" t="str">
        <f t="shared" si="979"/>
        <v>20241024-2000159754-제대</v>
      </c>
      <c r="M1117" s="2" t="str">
        <f>VLOOKUP(H1117, '쿼리1'!$A:$R, 17, 0)</f>
        <v>무지(부생카덮지필름)</v>
      </c>
      <c r="N1117" s="2" t="str">
        <f>VLOOKUP(H1117, '쿼리1'!$A:$P, 15, 0)</f>
        <v>OPP30</v>
      </c>
      <c r="O1117" s="2">
        <v>2000159754</v>
      </c>
      <c r="P1117" s="2" t="str">
        <f>VLOOKUP(H1117, '쿼리1'!$A:$R, 17, 0)</f>
        <v>무지(부생카덮지필름)</v>
      </c>
      <c r="Q1117" s="4">
        <f>VLOOKUP(H1117, '쿼리1'!$A:$U, 20, 0)</f>
        <v>16</v>
      </c>
      <c r="R1117" s="2" t="s">
        <v>5397</v>
      </c>
      <c r="S1117" s="2" t="s">
        <v>5397</v>
      </c>
      <c r="T1117" s="2" t="s">
        <v>31</v>
      </c>
      <c r="U1117" s="2" t="s">
        <v>5397</v>
      </c>
      <c r="V1117" s="2" t="s">
        <v>5388</v>
      </c>
      <c r="W1117" s="2" t="s">
        <v>5388</v>
      </c>
      <c r="X1117" s="6" t="str">
        <f>IFERROR(W1117-V1117, "X")</f>
        <v>X</v>
      </c>
      <c r="Y1117" s="3" t="s">
        <v>5388</v>
      </c>
      <c r="Z1117" s="3" t="s">
        <v>5388</v>
      </c>
      <c r="AA1117" s="6" t="str">
        <f t="shared" si="997"/>
        <v>X</v>
      </c>
      <c r="AB1117" s="3">
        <v>45590</v>
      </c>
      <c r="AC1117" s="3">
        <v>45590</v>
      </c>
      <c r="AD1117" s="6">
        <f t="shared" ref="AD1117:AD1118" si="998">IFERROR(IF(AC1117-AB1117&gt;0, "+" &amp; (AC1117-AB1117), AC1117-AB1117), "X")</f>
        <v>0</v>
      </c>
      <c r="AE1117" s="2" t="s">
        <v>5388</v>
      </c>
      <c r="AF1117" s="2" t="s">
        <v>5388</v>
      </c>
      <c r="AG1117" s="2" t="str">
        <f>IFERROR(AF1117-AE1117, "X")</f>
        <v>X</v>
      </c>
      <c r="AH1117" s="3">
        <v>45590</v>
      </c>
      <c r="AI1117" s="3">
        <f t="shared" ref="AI1117:AI1118" si="999">AB1117</f>
        <v>45590</v>
      </c>
      <c r="AJ1117" s="3"/>
      <c r="AK1117" s="2">
        <f t="shared" si="983"/>
        <v>0</v>
      </c>
      <c r="AL1117" s="2" t="s">
        <v>5567</v>
      </c>
      <c r="AM1117" s="2" t="str">
        <f t="shared" si="985"/>
        <v>생산완료(0)</v>
      </c>
      <c r="AN1117" s="9">
        <f t="shared" si="986"/>
        <v>45611</v>
      </c>
      <c r="AO1117" s="9">
        <f t="shared" si="987"/>
        <v>45608</v>
      </c>
      <c r="AP1117" s="9"/>
      <c r="AQ1117" s="2">
        <f t="shared" si="984"/>
        <v>-3</v>
      </c>
      <c r="AR1117" s="12">
        <f t="shared" si="988"/>
        <v>-3</v>
      </c>
      <c r="AS1117" t="s">
        <v>5567</v>
      </c>
      <c r="AT1117" t="str">
        <f t="shared" si="989"/>
        <v>생산완료(-3)</v>
      </c>
    </row>
    <row r="1118" spans="2:46" x14ac:dyDescent="0.3">
      <c r="B1118" s="2" t="s">
        <v>5406</v>
      </c>
      <c r="C1118" s="7">
        <v>-5</v>
      </c>
      <c r="D1118" s="2" t="s">
        <v>5424</v>
      </c>
      <c r="E1118" s="2"/>
      <c r="F1118" s="2" t="s">
        <v>5421</v>
      </c>
      <c r="G1118" s="2"/>
      <c r="H1118" s="2" t="s">
        <v>4893</v>
      </c>
      <c r="I1118" s="2" t="str">
        <f t="shared" si="976"/>
        <v>20241024-2000160538-인쇄</v>
      </c>
      <c r="J1118" s="2" t="str">
        <f t="shared" si="977"/>
        <v>20241024-2000160538-합지</v>
      </c>
      <c r="K1118" s="2" t="str">
        <f t="shared" si="978"/>
        <v>20241024-2000160538-분단</v>
      </c>
      <c r="L1118" s="2" t="str">
        <f t="shared" si="979"/>
        <v>20241024-2000160538-제대</v>
      </c>
      <c r="M1118" s="2" t="str">
        <f>VLOOKUP(H1118, '쿼리1'!$A:$R, 17, 0)</f>
        <v>1도-SB)조각케익띠지(75)-패턴</v>
      </c>
      <c r="N1118" s="2" t="str">
        <f>VLOOKUP(H1118, '쿼리1'!$A:$P, 15, 0)</f>
        <v>OPP(투명)30</v>
      </c>
      <c r="O1118" s="2">
        <v>2000160538</v>
      </c>
      <c r="P1118" s="2" t="str">
        <f>VLOOKUP(H1118, '쿼리1'!$A:$R, 17, 0)</f>
        <v>1도-SB)조각케익띠지(75)-패턴</v>
      </c>
      <c r="Q1118" s="4">
        <f>VLOOKUP(H1118, '쿼리1'!$A:$U, 20, 0)</f>
        <v>360</v>
      </c>
      <c r="R1118" s="2" t="s">
        <v>31</v>
      </c>
      <c r="S1118" s="2" t="s">
        <v>5397</v>
      </c>
      <c r="T1118" s="2" t="s">
        <v>31</v>
      </c>
      <c r="U1118" s="2" t="s">
        <v>5397</v>
      </c>
      <c r="V1118" s="3">
        <v>45595</v>
      </c>
      <c r="W1118" s="3">
        <v>45597</v>
      </c>
      <c r="X1118" s="6" t="str">
        <f t="shared" ref="X1118:X1119" si="1000">IFERROR(IF(W1118-V1118&gt;0, "+" &amp; (W1118-V1118), W1118-V1118), "X")</f>
        <v>+2</v>
      </c>
      <c r="Y1118" s="3" t="s">
        <v>5388</v>
      </c>
      <c r="Z1118" s="3" t="s">
        <v>5388</v>
      </c>
      <c r="AA1118" s="6" t="str">
        <f t="shared" si="997"/>
        <v>X</v>
      </c>
      <c r="AB1118" s="3">
        <v>45596</v>
      </c>
      <c r="AC1118" s="3">
        <v>45601</v>
      </c>
      <c r="AD1118" s="6" t="str">
        <f t="shared" si="998"/>
        <v>+5</v>
      </c>
      <c r="AE1118" s="2" t="s">
        <v>5388</v>
      </c>
      <c r="AF1118" s="2" t="s">
        <v>5388</v>
      </c>
      <c r="AG1118" s="2" t="str">
        <f>IFERROR(AF1118-AE1118, "X")</f>
        <v>X</v>
      </c>
      <c r="AH1118" s="3">
        <v>45601</v>
      </c>
      <c r="AI1118" s="3">
        <f t="shared" si="999"/>
        <v>45596</v>
      </c>
      <c r="AJ1118" s="3"/>
      <c r="AK1118" s="2">
        <f t="shared" si="983"/>
        <v>-5</v>
      </c>
      <c r="AL1118" s="2" t="s">
        <v>5567</v>
      </c>
      <c r="AM1118" s="2" t="str">
        <f t="shared" si="985"/>
        <v>생산완료(-5)</v>
      </c>
      <c r="AN1118" s="9">
        <f t="shared" si="986"/>
        <v>45601</v>
      </c>
      <c r="AO1118" s="9">
        <f t="shared" si="987"/>
        <v>45658</v>
      </c>
      <c r="AP1118" s="9"/>
      <c r="AQ1118" s="2">
        <f t="shared" si="984"/>
        <v>57</v>
      </c>
      <c r="AR1118" s="12" t="str">
        <f t="shared" si="988"/>
        <v>+57</v>
      </c>
      <c r="AS1118" t="s">
        <v>5567</v>
      </c>
      <c r="AT1118" t="str">
        <f t="shared" si="989"/>
        <v>생산완료(+57)</v>
      </c>
    </row>
    <row r="1119" spans="2:46" x14ac:dyDescent="0.3">
      <c r="B1119" s="2" t="s">
        <v>5424</v>
      </c>
      <c r="C1119" s="7">
        <v>2</v>
      </c>
      <c r="D1119" s="2" t="s">
        <v>5409</v>
      </c>
      <c r="E1119" s="2"/>
      <c r="F1119" s="2"/>
      <c r="G1119" s="2" t="s">
        <v>5436</v>
      </c>
      <c r="H1119" s="2" t="s">
        <v>838</v>
      </c>
      <c r="I1119" s="2" t="str">
        <f t="shared" si="976"/>
        <v>20241024-2116P0082-인쇄</v>
      </c>
      <c r="J1119" s="2" t="str">
        <f t="shared" si="977"/>
        <v>20241024-2116P0082-합지</v>
      </c>
      <c r="K1119" s="2" t="str">
        <f t="shared" si="978"/>
        <v>20241024-2116P0082-분단</v>
      </c>
      <c r="L1119" s="2" t="str">
        <f t="shared" si="979"/>
        <v>20241024-2116P0082-제대</v>
      </c>
      <c r="M1119" s="2" t="str">
        <f>VLOOKUP(H1119, '쿼리1'!$A:$R, 17, 0)</f>
        <v>1도(백색라인)-샌드위치싸게지(270)</v>
      </c>
      <c r="N1119" s="2" t="str">
        <f>VLOOKUP(H1119, '쿼리1'!$A:$P, 15, 0)</f>
        <v>OPP(투명)30</v>
      </c>
      <c r="O1119" s="2" t="s">
        <v>5688</v>
      </c>
      <c r="P1119" s="2" t="str">
        <f>VLOOKUP(H1119, '쿼리1'!$A:$R, 17, 0)</f>
        <v>1도(백색라인)-샌드위치싸게지(270)</v>
      </c>
      <c r="Q1119" s="4">
        <f>VLOOKUP(H1119, '쿼리1'!$A:$U, 20, 0)</f>
        <v>33333</v>
      </c>
      <c r="R1119" s="2" t="s">
        <v>31</v>
      </c>
      <c r="S1119" s="2" t="s">
        <v>5397</v>
      </c>
      <c r="T1119" s="2" t="s">
        <v>5397</v>
      </c>
      <c r="U1119" s="2" t="s">
        <v>31</v>
      </c>
      <c r="V1119" s="3">
        <v>45595</v>
      </c>
      <c r="W1119" s="3">
        <v>45595</v>
      </c>
      <c r="X1119" s="6">
        <f t="shared" si="1000"/>
        <v>0</v>
      </c>
      <c r="Y1119" s="2" t="s">
        <v>5388</v>
      </c>
      <c r="Z1119" s="3" t="s">
        <v>5388</v>
      </c>
      <c r="AA1119" s="6" t="str">
        <f t="shared" si="997"/>
        <v>X</v>
      </c>
      <c r="AB1119" s="3" t="s">
        <v>5388</v>
      </c>
      <c r="AC1119" s="2" t="s">
        <v>5388</v>
      </c>
      <c r="AD1119" s="6" t="str">
        <f t="shared" ref="AD1119:AD1129" si="1001">IFERROR(AC1119-AB1119, "X")</f>
        <v>X</v>
      </c>
      <c r="AE1119" s="3">
        <v>45597</v>
      </c>
      <c r="AF1119" s="3">
        <v>45590</v>
      </c>
      <c r="AG1119" s="2">
        <f>IFERROR(IF(AF1119-AE1119&gt;0, "+" &amp; (AF1119-AE1119), AF1119-AE1119), "X")</f>
        <v>-7</v>
      </c>
      <c r="AH1119" s="3">
        <v>45595</v>
      </c>
      <c r="AI1119" s="3">
        <f>AE1119</f>
        <v>45597</v>
      </c>
      <c r="AJ1119" s="3"/>
      <c r="AK1119" s="2" t="str">
        <f t="shared" si="983"/>
        <v>+2</v>
      </c>
      <c r="AL1119" s="2" t="s">
        <v>5567</v>
      </c>
      <c r="AM1119" s="2" t="str">
        <f t="shared" si="985"/>
        <v>생산완료(+2)</v>
      </c>
      <c r="AN1119" s="9">
        <f t="shared" si="986"/>
        <v>45651</v>
      </c>
      <c r="AO1119" s="9">
        <f t="shared" si="987"/>
        <v>45652</v>
      </c>
      <c r="AP1119" s="9"/>
      <c r="AQ1119" s="2">
        <f t="shared" si="984"/>
        <v>1</v>
      </c>
      <c r="AR1119" s="12" t="str">
        <f t="shared" si="988"/>
        <v>+1</v>
      </c>
      <c r="AS1119" t="s">
        <v>5567</v>
      </c>
      <c r="AT1119" t="str">
        <f t="shared" si="989"/>
        <v>생산완료(+1)</v>
      </c>
    </row>
    <row r="1120" spans="2:46" x14ac:dyDescent="0.3">
      <c r="B1120" s="2" t="s">
        <v>5658</v>
      </c>
      <c r="C1120" s="8">
        <v>-18</v>
      </c>
      <c r="D1120" s="2"/>
      <c r="E1120" s="2"/>
      <c r="F1120" s="2"/>
      <c r="G1120" s="2"/>
      <c r="H1120" s="2" t="s">
        <v>1275</v>
      </c>
      <c r="I1120" s="2" t="str">
        <f t="shared" si="976"/>
        <v>20241024-23150082-인쇄</v>
      </c>
      <c r="J1120" s="2" t="str">
        <f t="shared" si="977"/>
        <v>20241024-23150082-합지</v>
      </c>
      <c r="K1120" s="2" t="str">
        <f t="shared" si="978"/>
        <v>20241024-23150082-분단</v>
      </c>
      <c r="L1120" s="2" t="str">
        <f t="shared" si="979"/>
        <v>20241024-23150082-제대</v>
      </c>
      <c r="M1120" s="2" t="str">
        <f>VLOOKUP(H1120, '쿼리1'!$A:$R, 17, 0)</f>
        <v>무지</v>
      </c>
      <c r="N1120" s="2" t="str">
        <f>VLOOKUP(H1120, '쿼리1'!$A:$P, 15, 0)</f>
        <v>PE튜브(청색)70</v>
      </c>
      <c r="O1120" s="2">
        <v>23150082</v>
      </c>
      <c r="P1120" s="2" t="str">
        <f>VLOOKUP(H1120, '쿼리1'!$A:$R, 17, 0)</f>
        <v>무지</v>
      </c>
      <c r="Q1120" s="4">
        <f>VLOOKUP(H1120, '쿼리1'!$A:$U, 20, 0)</f>
        <v>20000</v>
      </c>
      <c r="R1120" s="2" t="s">
        <v>5397</v>
      </c>
      <c r="S1120" s="2" t="s">
        <v>5397</v>
      </c>
      <c r="T1120" s="2" t="s">
        <v>5397</v>
      </c>
      <c r="U1120" s="2" t="s">
        <v>5397</v>
      </c>
      <c r="V1120" s="2" t="s">
        <v>5388</v>
      </c>
      <c r="W1120" s="2" t="s">
        <v>5388</v>
      </c>
      <c r="X1120" s="6" t="str">
        <f t="shared" ref="X1120:X1126" si="1002">IFERROR(W1120-V1120, "X")</f>
        <v>X</v>
      </c>
      <c r="Y1120" s="2" t="s">
        <v>5388</v>
      </c>
      <c r="Z1120" s="2" t="s">
        <v>5388</v>
      </c>
      <c r="AA1120" s="6" t="str">
        <f t="shared" si="997"/>
        <v>X</v>
      </c>
      <c r="AB1120" s="2" t="s">
        <v>5388</v>
      </c>
      <c r="AC1120" s="2" t="s">
        <v>5388</v>
      </c>
      <c r="AD1120" s="6" t="str">
        <f t="shared" si="1001"/>
        <v>X</v>
      </c>
      <c r="AE1120" s="2" t="s">
        <v>5388</v>
      </c>
      <c r="AF1120" s="2" t="s">
        <v>5388</v>
      </c>
      <c r="AG1120" s="2" t="str">
        <f>IFERROR(AF1120-AE1120, "X")</f>
        <v>X</v>
      </c>
      <c r="AH1120" s="2" t="s">
        <v>5388</v>
      </c>
      <c r="AI1120" s="3">
        <v>45638</v>
      </c>
      <c r="AJ1120" s="3">
        <f ca="1">TODAY()</f>
        <v>45656</v>
      </c>
      <c r="AK1120" s="2">
        <f t="shared" si="983"/>
        <v>-18</v>
      </c>
      <c r="AL1120" s="2" t="str">
        <f>IF(C1120&lt;0, "진행중", "지연")</f>
        <v>진행중</v>
      </c>
      <c r="AM1120" s="2" t="str">
        <f t="shared" si="985"/>
        <v>진행중(-18)</v>
      </c>
      <c r="AN1120" s="9">
        <f t="shared" si="986"/>
        <v>0</v>
      </c>
      <c r="AO1120" s="9">
        <f t="shared" si="987"/>
        <v>45638</v>
      </c>
      <c r="AP1120" s="9">
        <f ca="1">TODAY()</f>
        <v>45656</v>
      </c>
      <c r="AQ1120" s="6">
        <f ca="1">AO1120-AP1120</f>
        <v>-18</v>
      </c>
      <c r="AR1120" s="12">
        <f t="shared" ca="1" si="988"/>
        <v>-18</v>
      </c>
      <c r="AS1120" t="str">
        <f ca="1">IF(AQ1120&lt;0, "진행중", "지연")</f>
        <v>진행중</v>
      </c>
      <c r="AT1120" t="str">
        <f t="shared" ca="1" si="989"/>
        <v>진행중(-18)</v>
      </c>
    </row>
    <row r="1121" spans="2:46" x14ac:dyDescent="0.3">
      <c r="B1121" s="2" t="s">
        <v>5409</v>
      </c>
      <c r="C1121" s="7">
        <v>0</v>
      </c>
      <c r="D1121" s="2"/>
      <c r="E1121" s="2"/>
      <c r="F1121" s="2"/>
      <c r="G1121" s="2" t="s">
        <v>5409</v>
      </c>
      <c r="H1121" s="2" t="s">
        <v>227</v>
      </c>
      <c r="I1121" s="2" t="str">
        <f t="shared" si="976"/>
        <v>20241024-2419N0005-인쇄</v>
      </c>
      <c r="J1121" s="2" t="str">
        <f t="shared" si="977"/>
        <v>20241024-2419N0005-합지</v>
      </c>
      <c r="K1121" s="2" t="str">
        <f t="shared" si="978"/>
        <v>20241024-2419N0005-분단</v>
      </c>
      <c r="L1121" s="2" t="str">
        <f t="shared" si="979"/>
        <v>20241024-2419N0005-제대</v>
      </c>
      <c r="M1121" s="2" t="str">
        <f>VLOOKUP(H1121, '쿼리1'!$A:$R, 17, 0)</f>
        <v>무지</v>
      </c>
      <c r="N1121" s="2" t="str">
        <f>VLOOKUP(H1121, '쿼리1'!$A:$P, 15, 0)</f>
        <v>PP튜브(투명)75=무지</v>
      </c>
      <c r="O1121" s="2" t="s">
        <v>5830</v>
      </c>
      <c r="P1121" s="2" t="str">
        <f>VLOOKUP(H1121, '쿼리1'!$A:$R, 17, 0)</f>
        <v>무지</v>
      </c>
      <c r="Q1121" s="4">
        <f>VLOOKUP(H1121, '쿼리1'!$A:$U, 20, 0)</f>
        <v>10000</v>
      </c>
      <c r="R1121" s="2" t="s">
        <v>5397</v>
      </c>
      <c r="S1121" s="2" t="s">
        <v>5397</v>
      </c>
      <c r="T1121" s="2" t="s">
        <v>5397</v>
      </c>
      <c r="U1121" s="2" t="s">
        <v>31</v>
      </c>
      <c r="V1121" s="2" t="s">
        <v>5388</v>
      </c>
      <c r="W1121" s="2" t="s">
        <v>5388</v>
      </c>
      <c r="X1121" s="6" t="str">
        <f t="shared" si="1002"/>
        <v>X</v>
      </c>
      <c r="Y1121" s="2" t="s">
        <v>5388</v>
      </c>
      <c r="Z1121" s="3" t="s">
        <v>5388</v>
      </c>
      <c r="AA1121" s="6" t="str">
        <f t="shared" si="997"/>
        <v>X</v>
      </c>
      <c r="AB1121" s="3" t="s">
        <v>5388</v>
      </c>
      <c r="AC1121" s="2" t="s">
        <v>5388</v>
      </c>
      <c r="AD1121" s="6" t="str">
        <f t="shared" si="1001"/>
        <v>X</v>
      </c>
      <c r="AE1121" s="3">
        <v>45593</v>
      </c>
      <c r="AF1121" s="3">
        <v>45593</v>
      </c>
      <c r="AG1121" s="2">
        <f>IFERROR(IF(AF1121-AE1121&gt;0, "+" &amp; (AF1121-AE1121), AF1121-AE1121), "X")</f>
        <v>0</v>
      </c>
      <c r="AH1121" s="3">
        <v>45593</v>
      </c>
      <c r="AI1121" s="3">
        <f>AE1121</f>
        <v>45593</v>
      </c>
      <c r="AJ1121" s="3"/>
      <c r="AK1121" s="2">
        <f t="shared" si="983"/>
        <v>0</v>
      </c>
      <c r="AL1121" s="2" t="s">
        <v>5567</v>
      </c>
      <c r="AM1121" s="2" t="str">
        <f t="shared" si="985"/>
        <v>생산완료(0)</v>
      </c>
      <c r="AN1121" s="9">
        <f t="shared" si="986"/>
        <v>45593</v>
      </c>
      <c r="AO1121" s="9">
        <f t="shared" si="987"/>
        <v>45593</v>
      </c>
      <c r="AP1121" s="9"/>
      <c r="AQ1121" s="2">
        <f>AO1121-AN1121</f>
        <v>0</v>
      </c>
      <c r="AR1121" s="12">
        <f t="shared" si="988"/>
        <v>0</v>
      </c>
      <c r="AS1121" t="s">
        <v>5567</v>
      </c>
      <c r="AT1121" t="str">
        <f t="shared" si="989"/>
        <v>생산완료(0)</v>
      </c>
    </row>
    <row r="1122" spans="2:46" x14ac:dyDescent="0.3">
      <c r="B1122" s="2" t="s">
        <v>5563</v>
      </c>
      <c r="C1122" s="8">
        <v>-14</v>
      </c>
      <c r="D1122" s="2"/>
      <c r="E1122" s="2"/>
      <c r="F1122" s="2"/>
      <c r="G1122" s="2"/>
      <c r="H1122" s="2" t="s">
        <v>5175</v>
      </c>
      <c r="I1122" s="2" t="str">
        <f t="shared" si="976"/>
        <v>20241024-3000169480-인쇄</v>
      </c>
      <c r="J1122" s="2" t="str">
        <f t="shared" si="977"/>
        <v>20241024-3000169480-합지</v>
      </c>
      <c r="K1122" s="2" t="str">
        <f t="shared" si="978"/>
        <v>20241024-3000169480-분단</v>
      </c>
      <c r="L1122" s="2" t="str">
        <f t="shared" si="979"/>
        <v>20241024-3000169480-제대</v>
      </c>
      <c r="M1122" s="2" t="str">
        <f>VLOOKUP(H1122, '쿼리1'!$A:$R, 17, 0)</f>
        <v>단면1도-무궁화꽃이피었습니다-무궁화김(5봉)</v>
      </c>
      <c r="N1122" s="2" t="str">
        <f>VLOOKUP(H1122, '쿼리1'!$A:$P, 15, 0)</f>
        <v>HD튜브(유백)20</v>
      </c>
      <c r="O1122" s="2">
        <v>3000169480</v>
      </c>
      <c r="P1122" s="2" t="str">
        <f>VLOOKUP(H1122, '쿼리1'!$A:$R, 17, 0)</f>
        <v>단면1도-무궁화꽃이피었습니다-무궁화김(5봉)</v>
      </c>
      <c r="Q1122" s="4">
        <f>VLOOKUP(H1122, '쿼리1'!$A:$U, 20, 0)</f>
        <v>10000</v>
      </c>
      <c r="R1122" s="2" t="s">
        <v>5397</v>
      </c>
      <c r="S1122" s="2" t="s">
        <v>5397</v>
      </c>
      <c r="T1122" s="2" t="s">
        <v>5397</v>
      </c>
      <c r="U1122" s="2" t="s">
        <v>5397</v>
      </c>
      <c r="V1122" s="2" t="s">
        <v>5388</v>
      </c>
      <c r="W1122" s="2" t="s">
        <v>5388</v>
      </c>
      <c r="X1122" s="6" t="str">
        <f t="shared" si="1002"/>
        <v>X</v>
      </c>
      <c r="Y1122" s="2" t="s">
        <v>5388</v>
      </c>
      <c r="Z1122" s="2" t="s">
        <v>5388</v>
      </c>
      <c r="AA1122" s="6" t="str">
        <f t="shared" si="997"/>
        <v>X</v>
      </c>
      <c r="AB1122" s="2" t="s">
        <v>5388</v>
      </c>
      <c r="AC1122" s="2" t="s">
        <v>5388</v>
      </c>
      <c r="AD1122" s="6" t="str">
        <f t="shared" si="1001"/>
        <v>X</v>
      </c>
      <c r="AE1122" s="2" t="s">
        <v>5388</v>
      </c>
      <c r="AF1122" s="2" t="s">
        <v>5388</v>
      </c>
      <c r="AG1122" s="2" t="str">
        <f>IFERROR(AF1122-AE1122, "X")</f>
        <v>X</v>
      </c>
      <c r="AH1122" s="2" t="s">
        <v>5388</v>
      </c>
      <c r="AI1122" s="3">
        <v>45642</v>
      </c>
      <c r="AJ1122" s="3">
        <f t="shared" ref="AJ1122:AJ1124" ca="1" si="1003">TODAY()</f>
        <v>45656</v>
      </c>
      <c r="AK1122" s="2">
        <f t="shared" si="983"/>
        <v>-14</v>
      </c>
      <c r="AL1122" s="2" t="str">
        <f>IF(C1122&lt;0, "진행중", "지연")</f>
        <v>진행중</v>
      </c>
      <c r="AM1122" s="2" t="str">
        <f t="shared" si="985"/>
        <v>진행중(-14)</v>
      </c>
      <c r="AN1122" s="9">
        <f t="shared" si="986"/>
        <v>0</v>
      </c>
      <c r="AO1122" s="9">
        <f t="shared" si="987"/>
        <v>45642</v>
      </c>
      <c r="AP1122" s="9">
        <f t="shared" ref="AP1122:AP1124" ca="1" si="1004">TODAY()</f>
        <v>45656</v>
      </c>
      <c r="AQ1122" s="6">
        <f t="shared" ref="AQ1122:AQ1124" ca="1" si="1005">AO1122-AP1122</f>
        <v>-14</v>
      </c>
      <c r="AR1122" s="12">
        <f t="shared" ca="1" si="988"/>
        <v>-14</v>
      </c>
      <c r="AS1122" t="str">
        <f t="shared" ref="AS1122:AS1124" ca="1" si="1006">IF(AQ1122&lt;0, "진행중", "지연")</f>
        <v>진행중</v>
      </c>
      <c r="AT1122" t="str">
        <f t="shared" ca="1" si="989"/>
        <v>진행중(-14)</v>
      </c>
    </row>
    <row r="1123" spans="2:46" x14ac:dyDescent="0.3">
      <c r="B1123" s="2" t="s">
        <v>5659</v>
      </c>
      <c r="C1123" s="8">
        <v>-17</v>
      </c>
      <c r="D1123" s="2"/>
      <c r="E1123" s="2"/>
      <c r="F1123" s="2"/>
      <c r="G1123" s="2"/>
      <c r="H1123" s="2" t="s">
        <v>5171</v>
      </c>
      <c r="I1123" s="2" t="str">
        <f t="shared" si="976"/>
        <v>20241024-3000169482-인쇄</v>
      </c>
      <c r="J1123" s="2" t="str">
        <f t="shared" si="977"/>
        <v>20241024-3000169482-합지</v>
      </c>
      <c r="K1123" s="2" t="str">
        <f t="shared" si="978"/>
        <v>20241024-3000169482-분단</v>
      </c>
      <c r="L1123" s="2" t="str">
        <f t="shared" si="979"/>
        <v>20241024-3000169482-제대</v>
      </c>
      <c r="M1123" s="2" t="str">
        <f>VLOOKUP(H1123, '쿼리1'!$A:$R, 17, 0)</f>
        <v>단면1도-무궁화꽃이피었습니다-무궁화김(10봉)</v>
      </c>
      <c r="N1123" s="2" t="str">
        <f>VLOOKUP(H1123, '쿼리1'!$A:$P, 15, 0)</f>
        <v>HD튜브(유백)20</v>
      </c>
      <c r="O1123" s="2">
        <v>3000169482</v>
      </c>
      <c r="P1123" s="2" t="str">
        <f>VLOOKUP(H1123, '쿼리1'!$A:$R, 17, 0)</f>
        <v>단면1도-무궁화꽃이피었습니다-무궁화김(10봉)</v>
      </c>
      <c r="Q1123" s="4">
        <f>VLOOKUP(H1123, '쿼리1'!$A:$U, 20, 0)</f>
        <v>10000</v>
      </c>
      <c r="R1123" s="2" t="s">
        <v>5397</v>
      </c>
      <c r="S1123" s="2" t="s">
        <v>5397</v>
      </c>
      <c r="T1123" s="2" t="s">
        <v>5397</v>
      </c>
      <c r="U1123" s="2" t="s">
        <v>5397</v>
      </c>
      <c r="V1123" s="2" t="s">
        <v>5388</v>
      </c>
      <c r="W1123" s="2" t="s">
        <v>5388</v>
      </c>
      <c r="X1123" s="6" t="str">
        <f t="shared" si="1002"/>
        <v>X</v>
      </c>
      <c r="Y1123" s="2" t="s">
        <v>5388</v>
      </c>
      <c r="Z1123" s="2" t="s">
        <v>5388</v>
      </c>
      <c r="AA1123" s="6" t="str">
        <f t="shared" si="997"/>
        <v>X</v>
      </c>
      <c r="AB1123" s="2" t="s">
        <v>5388</v>
      </c>
      <c r="AC1123" s="2" t="s">
        <v>5388</v>
      </c>
      <c r="AD1123" s="6" t="str">
        <f t="shared" si="1001"/>
        <v>X</v>
      </c>
      <c r="AE1123" s="2" t="s">
        <v>5388</v>
      </c>
      <c r="AF1123" s="2" t="s">
        <v>5388</v>
      </c>
      <c r="AG1123" s="2" t="str">
        <f>IFERROR(AF1123-AE1123, "X")</f>
        <v>X</v>
      </c>
      <c r="AH1123" s="2" t="s">
        <v>5388</v>
      </c>
      <c r="AI1123" s="3">
        <v>45639</v>
      </c>
      <c r="AJ1123" s="3">
        <f t="shared" ca="1" si="1003"/>
        <v>45656</v>
      </c>
      <c r="AK1123" s="2">
        <f t="shared" si="983"/>
        <v>-17</v>
      </c>
      <c r="AL1123" s="2" t="str">
        <f>IF(C1123&lt;0, "진행중", "지연")</f>
        <v>진행중</v>
      </c>
      <c r="AM1123" s="2" t="str">
        <f t="shared" si="985"/>
        <v>진행중(-17)</v>
      </c>
      <c r="AN1123" s="9">
        <f t="shared" si="986"/>
        <v>0</v>
      </c>
      <c r="AO1123" s="9">
        <f t="shared" si="987"/>
        <v>45639</v>
      </c>
      <c r="AP1123" s="9">
        <f t="shared" ca="1" si="1004"/>
        <v>45656</v>
      </c>
      <c r="AQ1123" s="6">
        <f t="shared" ca="1" si="1005"/>
        <v>-17</v>
      </c>
      <c r="AR1123" s="12">
        <f t="shared" ca="1" si="988"/>
        <v>-17</v>
      </c>
      <c r="AS1123" t="str">
        <f t="shared" ca="1" si="1006"/>
        <v>진행중</v>
      </c>
      <c r="AT1123" t="str">
        <f t="shared" ca="1" si="989"/>
        <v>진행중(-17)</v>
      </c>
    </row>
    <row r="1124" spans="2:46" x14ac:dyDescent="0.3">
      <c r="B1124" s="2" t="s">
        <v>5658</v>
      </c>
      <c r="C1124" s="8">
        <v>-18</v>
      </c>
      <c r="D1124" s="2"/>
      <c r="E1124" s="2"/>
      <c r="F1124" s="2"/>
      <c r="G1124" s="2"/>
      <c r="H1124" s="2" t="s">
        <v>5158</v>
      </c>
      <c r="I1124" s="2" t="str">
        <f t="shared" si="976"/>
        <v>20241024-3000169484-인쇄</v>
      </c>
      <c r="J1124" s="2" t="str">
        <f t="shared" si="977"/>
        <v>20241024-3000169484-합지</v>
      </c>
      <c r="K1124" s="2" t="str">
        <f t="shared" si="978"/>
        <v>20241024-3000169484-분단</v>
      </c>
      <c r="L1124" s="2" t="str">
        <f t="shared" si="979"/>
        <v>20241024-3000169484-제대</v>
      </c>
      <c r="M1124" s="2" t="str">
        <f>VLOOKUP(H1124, '쿼리1'!$A:$R, 17, 0)</f>
        <v>단면1도-무궁화꽃이피었습니다-무궁화김(20봉)</v>
      </c>
      <c r="N1124" s="2" t="str">
        <f>VLOOKUP(H1124, '쿼리1'!$A:$P, 15, 0)</f>
        <v>HD튜브(유백)20</v>
      </c>
      <c r="O1124" s="2">
        <v>3000169484</v>
      </c>
      <c r="P1124" s="2" t="str">
        <f>VLOOKUP(H1124, '쿼리1'!$A:$R, 17, 0)</f>
        <v>단면1도-무궁화꽃이피었습니다-무궁화김(20봉)</v>
      </c>
      <c r="Q1124" s="4">
        <f>VLOOKUP(H1124, '쿼리1'!$A:$U, 20, 0)</f>
        <v>10000</v>
      </c>
      <c r="R1124" s="2" t="s">
        <v>5397</v>
      </c>
      <c r="S1124" s="2" t="s">
        <v>5397</v>
      </c>
      <c r="T1124" s="2" t="s">
        <v>5397</v>
      </c>
      <c r="U1124" s="2" t="s">
        <v>5397</v>
      </c>
      <c r="V1124" s="2" t="s">
        <v>5388</v>
      </c>
      <c r="W1124" s="2" t="s">
        <v>5388</v>
      </c>
      <c r="X1124" s="6" t="str">
        <f t="shared" si="1002"/>
        <v>X</v>
      </c>
      <c r="Y1124" s="2" t="s">
        <v>5388</v>
      </c>
      <c r="Z1124" s="2" t="s">
        <v>5388</v>
      </c>
      <c r="AA1124" s="6" t="str">
        <f t="shared" si="997"/>
        <v>X</v>
      </c>
      <c r="AB1124" s="2" t="s">
        <v>5388</v>
      </c>
      <c r="AC1124" s="2" t="s">
        <v>5388</v>
      </c>
      <c r="AD1124" s="6" t="str">
        <f t="shared" si="1001"/>
        <v>X</v>
      </c>
      <c r="AE1124" s="2" t="s">
        <v>5388</v>
      </c>
      <c r="AF1124" s="2" t="s">
        <v>5388</v>
      </c>
      <c r="AG1124" s="2" t="str">
        <f>IFERROR(AF1124-AE1124, "X")</f>
        <v>X</v>
      </c>
      <c r="AH1124" s="2" t="s">
        <v>5388</v>
      </c>
      <c r="AI1124" s="3">
        <v>45638</v>
      </c>
      <c r="AJ1124" s="3">
        <f t="shared" ca="1" si="1003"/>
        <v>45656</v>
      </c>
      <c r="AK1124" s="2">
        <f t="shared" si="983"/>
        <v>-18</v>
      </c>
      <c r="AL1124" s="2" t="str">
        <f>IF(C1124&lt;0, "진행중", "지연")</f>
        <v>진행중</v>
      </c>
      <c r="AM1124" s="2" t="str">
        <f t="shared" si="985"/>
        <v>진행중(-18)</v>
      </c>
      <c r="AN1124" s="9">
        <f t="shared" si="986"/>
        <v>0</v>
      </c>
      <c r="AO1124" s="9">
        <f t="shared" si="987"/>
        <v>45638</v>
      </c>
      <c r="AP1124" s="9">
        <f t="shared" ca="1" si="1004"/>
        <v>45656</v>
      </c>
      <c r="AQ1124" s="6">
        <f t="shared" ca="1" si="1005"/>
        <v>-18</v>
      </c>
      <c r="AR1124" s="12">
        <f t="shared" ca="1" si="988"/>
        <v>-18</v>
      </c>
      <c r="AS1124" t="str">
        <f t="shared" ca="1" si="1006"/>
        <v>진행중</v>
      </c>
      <c r="AT1124" t="str">
        <f t="shared" ca="1" si="989"/>
        <v>진행중(-18)</v>
      </c>
    </row>
    <row r="1125" spans="2:46" x14ac:dyDescent="0.3">
      <c r="B1125" s="2" t="s">
        <v>5432</v>
      </c>
      <c r="C1125" s="7">
        <v>6</v>
      </c>
      <c r="D1125" s="2"/>
      <c r="E1125" s="2" t="s">
        <v>5418</v>
      </c>
      <c r="F1125" s="2"/>
      <c r="G1125" s="2" t="s">
        <v>5407</v>
      </c>
      <c r="H1125" s="2" t="s">
        <v>4761</v>
      </c>
      <c r="I1125" s="2" t="str">
        <f t="shared" si="976"/>
        <v>20241024-901004-인쇄</v>
      </c>
      <c r="J1125" s="2" t="str">
        <f t="shared" si="977"/>
        <v>20241024-901004-합지</v>
      </c>
      <c r="K1125" s="2" t="str">
        <f t="shared" si="978"/>
        <v>20241024-901004-분단</v>
      </c>
      <c r="L1125" s="2" t="str">
        <f t="shared" si="979"/>
        <v>20241024-901004-제대</v>
      </c>
      <c r="M1125" s="2" t="str">
        <f>VLOOKUP(H1125, '쿼리1'!$A:$R, 17, 0)</f>
        <v>무지</v>
      </c>
      <c r="N1125" s="2" t="str">
        <f>VLOOKUP(H1125, '쿼리1'!$A:$P, 15, 0)</f>
        <v>나이론60</v>
      </c>
      <c r="O1125" s="2">
        <v>901004</v>
      </c>
      <c r="P1125" s="2" t="str">
        <f>VLOOKUP(H1125, '쿼리1'!$A:$R, 17, 0)</f>
        <v>무지</v>
      </c>
      <c r="Q1125" s="4">
        <f>VLOOKUP(H1125, '쿼리1'!$A:$U, 20, 0)</f>
        <v>75000</v>
      </c>
      <c r="R1125" s="2" t="s">
        <v>5397</v>
      </c>
      <c r="S1125" s="2" t="s">
        <v>31</v>
      </c>
      <c r="T1125" s="2" t="s">
        <v>5397</v>
      </c>
      <c r="U1125" s="2" t="s">
        <v>31</v>
      </c>
      <c r="V1125" s="2" t="s">
        <v>5388</v>
      </c>
      <c r="W1125" s="3" t="s">
        <v>5388</v>
      </c>
      <c r="X1125" s="6" t="str">
        <f t="shared" si="1002"/>
        <v>X</v>
      </c>
      <c r="Y1125" s="3">
        <v>45601</v>
      </c>
      <c r="Z1125" s="3">
        <v>45597</v>
      </c>
      <c r="AA1125" s="6">
        <f t="shared" ref="AA1125:AA1138" si="1007">IFERROR(IF(Z1125-Y1125&gt;0, "+" &amp; (Z1125-Y1125), Z1125-Y1125), "X")</f>
        <v>-4</v>
      </c>
      <c r="AB1125" s="3" t="s">
        <v>5388</v>
      </c>
      <c r="AC1125" s="2" t="s">
        <v>5388</v>
      </c>
      <c r="AD1125" s="6" t="str">
        <f t="shared" si="1001"/>
        <v>X</v>
      </c>
      <c r="AE1125" s="3">
        <v>45607</v>
      </c>
      <c r="AF1125" s="3">
        <v>45601</v>
      </c>
      <c r="AG1125" s="2">
        <f t="shared" ref="AG1125:AG1134" si="1008">IFERROR(IF(AF1125-AE1125&gt;0, "+" &amp; (AF1125-AE1125), AF1125-AE1125), "X")</f>
        <v>-6</v>
      </c>
      <c r="AH1125" s="3">
        <v>45601</v>
      </c>
      <c r="AI1125" s="3">
        <f t="shared" ref="AI1125:AI1134" si="1009">AE1125</f>
        <v>45607</v>
      </c>
      <c r="AJ1125" s="3"/>
      <c r="AK1125" s="2" t="str">
        <f t="shared" si="983"/>
        <v>+6</v>
      </c>
      <c r="AL1125" s="2" t="s">
        <v>5567</v>
      </c>
      <c r="AM1125" s="2" t="str">
        <f t="shared" si="985"/>
        <v>생산완료(+6)</v>
      </c>
      <c r="AN1125" s="9">
        <f t="shared" si="986"/>
        <v>45601</v>
      </c>
      <c r="AO1125" s="9">
        <f t="shared" si="987"/>
        <v>45607</v>
      </c>
      <c r="AP1125" s="9"/>
      <c r="AQ1125" s="2">
        <f t="shared" ref="AQ1125:AQ1138" si="1010">AO1125-AN1125</f>
        <v>6</v>
      </c>
      <c r="AR1125" s="12" t="str">
        <f t="shared" si="988"/>
        <v>+6</v>
      </c>
      <c r="AS1125" t="s">
        <v>5567</v>
      </c>
      <c r="AT1125" t="str">
        <f t="shared" si="989"/>
        <v>생산완료(+6)</v>
      </c>
    </row>
    <row r="1126" spans="2:46" x14ac:dyDescent="0.3">
      <c r="B1126" s="2" t="s">
        <v>5416</v>
      </c>
      <c r="C1126" s="7">
        <v>-2</v>
      </c>
      <c r="D1126" s="2"/>
      <c r="E1126" s="2" t="s">
        <v>5406</v>
      </c>
      <c r="F1126" s="2"/>
      <c r="G1126" s="2" t="s">
        <v>5424</v>
      </c>
      <c r="H1126" s="2" t="s">
        <v>4652</v>
      </c>
      <c r="I1126" s="2" t="str">
        <f t="shared" si="976"/>
        <v>20241024-910005-인쇄</v>
      </c>
      <c r="J1126" s="2" t="str">
        <f t="shared" si="977"/>
        <v>20241024-910005-합지</v>
      </c>
      <c r="K1126" s="2" t="str">
        <f t="shared" si="978"/>
        <v>20241024-910005-분단</v>
      </c>
      <c r="L1126" s="2" t="str">
        <f t="shared" si="979"/>
        <v>20241024-910005-제대</v>
      </c>
      <c r="M1126" s="2" t="str">
        <f>VLOOKUP(H1126, '쿼리1'!$A:$R, 17, 0)</f>
        <v>무지</v>
      </c>
      <c r="N1126" s="2" t="str">
        <f>VLOOKUP(H1126, '쿼리1'!$A:$P, 15, 0)</f>
        <v>은박93</v>
      </c>
      <c r="O1126" s="2">
        <v>910005</v>
      </c>
      <c r="P1126" s="2" t="str">
        <f>VLOOKUP(H1126, '쿼리1'!$A:$R, 17, 0)</f>
        <v>무지</v>
      </c>
      <c r="Q1126" s="4">
        <f>VLOOKUP(H1126, '쿼리1'!$A:$U, 20, 0)</f>
        <v>120000</v>
      </c>
      <c r="R1126" s="2" t="s">
        <v>5397</v>
      </c>
      <c r="S1126" s="2" t="s">
        <v>31</v>
      </c>
      <c r="T1126" s="2" t="s">
        <v>5397</v>
      </c>
      <c r="U1126" s="2" t="s">
        <v>31</v>
      </c>
      <c r="V1126" s="2" t="s">
        <v>5388</v>
      </c>
      <c r="W1126" s="3" t="s">
        <v>5388</v>
      </c>
      <c r="X1126" s="6" t="str">
        <f t="shared" si="1002"/>
        <v>X</v>
      </c>
      <c r="Y1126" s="3">
        <v>45601</v>
      </c>
      <c r="Z1126" s="3">
        <v>45596</v>
      </c>
      <c r="AA1126" s="6">
        <f t="shared" si="1007"/>
        <v>-5</v>
      </c>
      <c r="AB1126" s="3" t="s">
        <v>5388</v>
      </c>
      <c r="AC1126" s="2" t="s">
        <v>5388</v>
      </c>
      <c r="AD1126" s="6" t="str">
        <f t="shared" si="1001"/>
        <v>X</v>
      </c>
      <c r="AE1126" s="3">
        <v>45607</v>
      </c>
      <c r="AF1126" s="3">
        <v>45609</v>
      </c>
      <c r="AG1126" s="2" t="str">
        <f t="shared" si="1008"/>
        <v>+2</v>
      </c>
      <c r="AH1126" s="3">
        <v>45609</v>
      </c>
      <c r="AI1126" s="3">
        <f t="shared" si="1009"/>
        <v>45607</v>
      </c>
      <c r="AJ1126" s="3"/>
      <c r="AK1126" s="2">
        <f t="shared" si="983"/>
        <v>-2</v>
      </c>
      <c r="AL1126" s="2" t="s">
        <v>5567</v>
      </c>
      <c r="AM1126" s="2" t="str">
        <f t="shared" si="985"/>
        <v>생산완료(-2)</v>
      </c>
      <c r="AN1126" s="9">
        <f t="shared" si="986"/>
        <v>45609</v>
      </c>
      <c r="AO1126" s="9">
        <f t="shared" si="987"/>
        <v>45607</v>
      </c>
      <c r="AP1126" s="9"/>
      <c r="AQ1126" s="2">
        <f t="shared" si="1010"/>
        <v>-2</v>
      </c>
      <c r="AR1126" s="12">
        <f t="shared" si="988"/>
        <v>-2</v>
      </c>
      <c r="AS1126" t="s">
        <v>5567</v>
      </c>
      <c r="AT1126" t="str">
        <f t="shared" si="989"/>
        <v>생산완료(-2)</v>
      </c>
    </row>
    <row r="1127" spans="2:46" x14ac:dyDescent="0.3">
      <c r="B1127" s="2" t="s">
        <v>5418</v>
      </c>
      <c r="C1127" s="7">
        <v>-4</v>
      </c>
      <c r="D1127" s="2" t="s">
        <v>5430</v>
      </c>
      <c r="E1127" s="2" t="s">
        <v>5408</v>
      </c>
      <c r="F1127" s="2"/>
      <c r="G1127" s="2" t="s">
        <v>5451</v>
      </c>
      <c r="H1127" s="2" t="s">
        <v>1669</v>
      </c>
      <c r="I1127" s="2" t="str">
        <f t="shared" si="976"/>
        <v>20241025-1000156875-인쇄</v>
      </c>
      <c r="J1127" s="2" t="str">
        <f t="shared" si="977"/>
        <v>20241025-1000156875-합지</v>
      </c>
      <c r="K1127" s="2" t="str">
        <f t="shared" si="978"/>
        <v>20241025-1000156875-분단</v>
      </c>
      <c r="L1127" s="2" t="str">
        <f t="shared" si="979"/>
        <v>20241025-1000156875-제대</v>
      </c>
      <c r="M1127" s="2" t="str">
        <f>VLOOKUP(H1127, '쿼리1'!$A:$R, 17, 0)</f>
        <v>7도-팩피)봉골레파스타</v>
      </c>
      <c r="N1127" s="2" t="str">
        <f>VLOOKUP(H1127, '쿼리1'!$A:$P, 15, 0)</f>
        <v>패트(유백/유무광)100</v>
      </c>
      <c r="O1127" s="2">
        <v>1000156875</v>
      </c>
      <c r="P1127" s="2" t="str">
        <f>VLOOKUP(H1127, '쿼리1'!$A:$R, 17, 0)</f>
        <v>7도-팩피)봉골레파스타</v>
      </c>
      <c r="Q1127" s="4">
        <f>VLOOKUP(H1127, '쿼리1'!$A:$U, 20, 0)</f>
        <v>26086</v>
      </c>
      <c r="R1127" s="2" t="s">
        <v>31</v>
      </c>
      <c r="S1127" s="2" t="s">
        <v>31</v>
      </c>
      <c r="T1127" s="2" t="s">
        <v>5397</v>
      </c>
      <c r="U1127" s="2" t="s">
        <v>31</v>
      </c>
      <c r="V1127" s="3">
        <v>45596</v>
      </c>
      <c r="W1127" s="3">
        <v>45603</v>
      </c>
      <c r="X1127" s="6" t="str">
        <f>IFERROR(IF(W1127-V1127&gt;0, "+" &amp; (W1127-V1127), W1127-V1127), "X")</f>
        <v>+7</v>
      </c>
      <c r="Y1127" s="3">
        <v>45601</v>
      </c>
      <c r="Z1127" s="3">
        <v>45604</v>
      </c>
      <c r="AA1127" s="6" t="str">
        <f t="shared" si="1007"/>
        <v>+3</v>
      </c>
      <c r="AB1127" s="3" t="s">
        <v>5388</v>
      </c>
      <c r="AC1127" s="2" t="s">
        <v>5388</v>
      </c>
      <c r="AD1127" s="6" t="str">
        <f t="shared" si="1001"/>
        <v>X</v>
      </c>
      <c r="AE1127" s="3">
        <v>45603</v>
      </c>
      <c r="AF1127" s="3">
        <v>45607</v>
      </c>
      <c r="AG1127" s="2" t="str">
        <f t="shared" si="1008"/>
        <v>+4</v>
      </c>
      <c r="AH1127" s="3">
        <v>45607</v>
      </c>
      <c r="AI1127" s="3">
        <f t="shared" si="1009"/>
        <v>45603</v>
      </c>
      <c r="AJ1127" s="3"/>
      <c r="AK1127" s="2">
        <f t="shared" si="983"/>
        <v>-4</v>
      </c>
      <c r="AL1127" s="2" t="s">
        <v>5567</v>
      </c>
      <c r="AM1127" s="2" t="str">
        <f t="shared" si="985"/>
        <v>생산완료(-4)</v>
      </c>
      <c r="AN1127" s="9">
        <f t="shared" si="986"/>
        <v>45607</v>
      </c>
      <c r="AO1127" s="9">
        <f t="shared" si="987"/>
        <v>45611</v>
      </c>
      <c r="AP1127" s="9"/>
      <c r="AQ1127" s="2">
        <f t="shared" si="1010"/>
        <v>4</v>
      </c>
      <c r="AR1127" s="12" t="str">
        <f t="shared" si="988"/>
        <v>+4</v>
      </c>
      <c r="AS1127" t="s">
        <v>5567</v>
      </c>
      <c r="AT1127" t="str">
        <f t="shared" si="989"/>
        <v>생산완료(+4)</v>
      </c>
    </row>
    <row r="1128" spans="2:46" x14ac:dyDescent="0.3">
      <c r="B1128" s="2" t="s">
        <v>5436</v>
      </c>
      <c r="C1128" s="7">
        <v>-7</v>
      </c>
      <c r="D1128" s="2"/>
      <c r="E1128" s="2" t="s">
        <v>5443</v>
      </c>
      <c r="F1128" s="2"/>
      <c r="G1128" s="2" t="s">
        <v>5430</v>
      </c>
      <c r="H1128" s="2" t="s">
        <v>1922</v>
      </c>
      <c r="I1128" s="2" t="str">
        <f t="shared" si="976"/>
        <v>20241025-1000157928-인쇄</v>
      </c>
      <c r="J1128" s="2" t="str">
        <f t="shared" si="977"/>
        <v>20241025-1000157928-합지</v>
      </c>
      <c r="K1128" s="2" t="str">
        <f t="shared" si="978"/>
        <v>20241025-1000157928-분단</v>
      </c>
      <c r="L1128" s="2" t="str">
        <f t="shared" si="979"/>
        <v>20241025-1000157928-제대</v>
      </c>
      <c r="M1128" s="2" t="str">
        <f>VLOOKUP(H1128, '쿼리1'!$A:$R, 17, 0)</f>
        <v>무지</v>
      </c>
      <c r="N1128" s="2" t="str">
        <f>VLOOKUP(H1128, '쿼리1'!$A:$P, 15, 0)</f>
        <v>나이론70</v>
      </c>
      <c r="O1128" s="2">
        <v>1000157928</v>
      </c>
      <c r="P1128" s="2" t="str">
        <f>VLOOKUP(H1128, '쿼리1'!$A:$R, 17, 0)</f>
        <v>무지</v>
      </c>
      <c r="Q1128" s="4">
        <f>VLOOKUP(H1128, '쿼리1'!$A:$U, 20, 0)</f>
        <v>21428</v>
      </c>
      <c r="R1128" s="2" t="s">
        <v>5397</v>
      </c>
      <c r="S1128" s="2" t="s">
        <v>31</v>
      </c>
      <c r="T1128" s="2" t="s">
        <v>5397</v>
      </c>
      <c r="U1128" s="2" t="s">
        <v>31</v>
      </c>
      <c r="V1128" s="2" t="s">
        <v>5388</v>
      </c>
      <c r="W1128" s="3" t="s">
        <v>5388</v>
      </c>
      <c r="X1128" s="6" t="str">
        <f>IFERROR(W1128-V1128, "X")</f>
        <v>X</v>
      </c>
      <c r="Y1128" s="3">
        <v>45601</v>
      </c>
      <c r="Z1128" s="3">
        <v>45609</v>
      </c>
      <c r="AA1128" s="6" t="str">
        <f t="shared" si="1007"/>
        <v>+8</v>
      </c>
      <c r="AB1128" s="3" t="s">
        <v>5388</v>
      </c>
      <c r="AC1128" s="2" t="s">
        <v>5388</v>
      </c>
      <c r="AD1128" s="6" t="str">
        <f t="shared" si="1001"/>
        <v>X</v>
      </c>
      <c r="AE1128" s="3">
        <v>45603</v>
      </c>
      <c r="AF1128" s="3">
        <v>45610</v>
      </c>
      <c r="AG1128" s="2" t="str">
        <f t="shared" si="1008"/>
        <v>+7</v>
      </c>
      <c r="AH1128" s="3">
        <v>45610</v>
      </c>
      <c r="AI1128" s="3">
        <f t="shared" si="1009"/>
        <v>45603</v>
      </c>
      <c r="AJ1128" s="3"/>
      <c r="AK1128" s="2">
        <f t="shared" si="983"/>
        <v>-7</v>
      </c>
      <c r="AL1128" s="2" t="s">
        <v>5567</v>
      </c>
      <c r="AM1128" s="2" t="str">
        <f t="shared" si="985"/>
        <v>생산완료(-7)</v>
      </c>
      <c r="AN1128" s="9">
        <f t="shared" si="986"/>
        <v>45610</v>
      </c>
      <c r="AO1128" s="9">
        <f t="shared" si="987"/>
        <v>45603</v>
      </c>
      <c r="AP1128" s="9"/>
      <c r="AQ1128" s="2">
        <f t="shared" si="1010"/>
        <v>-7</v>
      </c>
      <c r="AR1128" s="12">
        <f t="shared" si="988"/>
        <v>-7</v>
      </c>
      <c r="AS1128" t="s">
        <v>5567</v>
      </c>
      <c r="AT1128" t="str">
        <f t="shared" si="989"/>
        <v>생산완료(-7)</v>
      </c>
    </row>
    <row r="1129" spans="2:46" x14ac:dyDescent="0.3">
      <c r="B1129" s="2" t="s">
        <v>5416</v>
      </c>
      <c r="C1129" s="7">
        <v>-2</v>
      </c>
      <c r="D1129" s="2"/>
      <c r="E1129" s="2" t="s">
        <v>5451</v>
      </c>
      <c r="F1129" s="2"/>
      <c r="G1129" s="2" t="s">
        <v>5412</v>
      </c>
      <c r="H1129" s="2" t="s">
        <v>1928</v>
      </c>
      <c r="I1129" s="2" t="str">
        <f t="shared" si="976"/>
        <v>20241025-1000157939-인쇄</v>
      </c>
      <c r="J1129" s="2" t="str">
        <f t="shared" si="977"/>
        <v>20241025-1000157939-합지</v>
      </c>
      <c r="K1129" s="2" t="str">
        <f t="shared" si="978"/>
        <v>20241025-1000157939-분단</v>
      </c>
      <c r="L1129" s="2" t="str">
        <f t="shared" si="979"/>
        <v>20241025-1000157939-제대</v>
      </c>
      <c r="M1129" s="2" t="str">
        <f>VLOOKUP(H1129, '쿼리1'!$A:$R, 17, 0)</f>
        <v>무지</v>
      </c>
      <c r="N1129" s="2" t="str">
        <f>VLOOKUP(H1129, '쿼리1'!$A:$P, 15, 0)</f>
        <v>나이론70</v>
      </c>
      <c r="O1129" s="2">
        <v>1000157939</v>
      </c>
      <c r="P1129" s="2" t="str">
        <f>VLOOKUP(H1129, '쿼리1'!$A:$R, 17, 0)</f>
        <v>무지</v>
      </c>
      <c r="Q1129" s="4">
        <f>VLOOKUP(H1129, '쿼리1'!$A:$U, 20, 0)</f>
        <v>34285</v>
      </c>
      <c r="R1129" s="2" t="s">
        <v>5397</v>
      </c>
      <c r="S1129" s="2" t="s">
        <v>31</v>
      </c>
      <c r="T1129" s="2" t="s">
        <v>5397</v>
      </c>
      <c r="U1129" s="2" t="s">
        <v>31</v>
      </c>
      <c r="V1129" s="2" t="s">
        <v>5388</v>
      </c>
      <c r="W1129" s="3" t="s">
        <v>5388</v>
      </c>
      <c r="X1129" s="6" t="str">
        <f>IFERROR(W1129-V1129, "X")</f>
        <v>X</v>
      </c>
      <c r="Y1129" s="3">
        <v>45600</v>
      </c>
      <c r="Z1129" s="3">
        <v>45604</v>
      </c>
      <c r="AA1129" s="6" t="str">
        <f t="shared" si="1007"/>
        <v>+4</v>
      </c>
      <c r="AB1129" s="3" t="s">
        <v>5388</v>
      </c>
      <c r="AC1129" s="2" t="s">
        <v>5388</v>
      </c>
      <c r="AD1129" s="6" t="str">
        <f t="shared" si="1001"/>
        <v>X</v>
      </c>
      <c r="AE1129" s="3">
        <v>45602</v>
      </c>
      <c r="AF1129" s="3">
        <v>45603</v>
      </c>
      <c r="AG1129" s="2" t="str">
        <f t="shared" si="1008"/>
        <v>+1</v>
      </c>
      <c r="AH1129" s="3">
        <v>45604</v>
      </c>
      <c r="AI1129" s="3">
        <f t="shared" si="1009"/>
        <v>45602</v>
      </c>
      <c r="AJ1129" s="3"/>
      <c r="AK1129" s="2">
        <f t="shared" si="983"/>
        <v>-2</v>
      </c>
      <c r="AL1129" s="2" t="s">
        <v>5567</v>
      </c>
      <c r="AM1129" s="2" t="str">
        <f t="shared" si="985"/>
        <v>생산완료(-2)</v>
      </c>
      <c r="AN1129" s="9">
        <f t="shared" si="986"/>
        <v>45604</v>
      </c>
      <c r="AO1129" s="9">
        <f t="shared" si="987"/>
        <v>45602</v>
      </c>
      <c r="AP1129" s="9"/>
      <c r="AQ1129" s="2">
        <f t="shared" si="1010"/>
        <v>-2</v>
      </c>
      <c r="AR1129" s="12">
        <f t="shared" si="988"/>
        <v>-2</v>
      </c>
      <c r="AS1129" t="s">
        <v>5567</v>
      </c>
      <c r="AT1129" t="str">
        <f t="shared" si="989"/>
        <v>생산완료(-2)</v>
      </c>
    </row>
    <row r="1130" spans="2:46" x14ac:dyDescent="0.3">
      <c r="B1130" s="2" t="s">
        <v>5424</v>
      </c>
      <c r="C1130" s="7">
        <v>2</v>
      </c>
      <c r="D1130" s="2" t="s">
        <v>5412</v>
      </c>
      <c r="E1130" s="2" t="s">
        <v>5405</v>
      </c>
      <c r="F1130" s="2" t="s">
        <v>5416</v>
      </c>
      <c r="G1130" s="2" t="s">
        <v>5416</v>
      </c>
      <c r="H1130" s="2" t="s">
        <v>2198</v>
      </c>
      <c r="I1130" s="2" t="str">
        <f t="shared" si="976"/>
        <v>20241025-1000161088-인쇄</v>
      </c>
      <c r="J1130" s="2" t="str">
        <f t="shared" si="977"/>
        <v>20241025-1000161088-합지</v>
      </c>
      <c r="K1130" s="2" t="str">
        <f t="shared" si="978"/>
        <v>20241025-1000161088-분단</v>
      </c>
      <c r="L1130" s="2" t="str">
        <f t="shared" si="979"/>
        <v>20241025-1000161088-제대</v>
      </c>
      <c r="M1130" s="2" t="str">
        <f>VLOOKUP(H1130, '쿼리1'!$A:$R, 17, 0)</f>
        <v>6도-태향-민트초코 1kg</v>
      </c>
      <c r="N1130" s="2" t="str">
        <f>VLOOKUP(H1130, '쿼리1'!$A:$P, 15, 0)</f>
        <v>은박130</v>
      </c>
      <c r="O1130" s="2">
        <v>1000161088</v>
      </c>
      <c r="P1130" s="2" t="str">
        <f>VLOOKUP(H1130, '쿼리1'!$A:$R, 17, 0)</f>
        <v>6도-태향-민트초코 1kg</v>
      </c>
      <c r="Q1130" s="4">
        <f>VLOOKUP(H1130, '쿼리1'!$A:$U, 20, 0)</f>
        <v>30000</v>
      </c>
      <c r="R1130" s="2" t="s">
        <v>31</v>
      </c>
      <c r="S1130" s="2" t="s">
        <v>31</v>
      </c>
      <c r="T1130" s="2" t="s">
        <v>31</v>
      </c>
      <c r="U1130" s="2" t="s">
        <v>31</v>
      </c>
      <c r="V1130" s="3">
        <v>45596</v>
      </c>
      <c r="W1130" s="3">
        <v>45597</v>
      </c>
      <c r="X1130" s="6" t="str">
        <f t="shared" ref="X1130:X1134" si="1011">IFERROR(IF(W1130-V1130&gt;0, "+" &amp; (W1130-V1130), W1130-V1130), "X")</f>
        <v>+1</v>
      </c>
      <c r="Y1130" s="3">
        <v>45601</v>
      </c>
      <c r="Z1130" s="3">
        <v>45600</v>
      </c>
      <c r="AA1130" s="6">
        <f t="shared" si="1007"/>
        <v>-1</v>
      </c>
      <c r="AB1130" s="3">
        <v>45602</v>
      </c>
      <c r="AC1130" s="3">
        <v>45600</v>
      </c>
      <c r="AD1130" s="6">
        <f>IFERROR(IF(AC1130-AB1130&gt;0, "+" &amp; (AC1130-AB1130), AC1130-AB1130), "X")</f>
        <v>-2</v>
      </c>
      <c r="AE1130" s="3">
        <v>45604</v>
      </c>
      <c r="AF1130" s="3">
        <v>45602</v>
      </c>
      <c r="AG1130" s="2">
        <f t="shared" si="1008"/>
        <v>-2</v>
      </c>
      <c r="AH1130" s="3">
        <v>45602</v>
      </c>
      <c r="AI1130" s="3">
        <f t="shared" si="1009"/>
        <v>45604</v>
      </c>
      <c r="AJ1130" s="3"/>
      <c r="AK1130" s="2" t="str">
        <f t="shared" si="983"/>
        <v>+2</v>
      </c>
      <c r="AL1130" s="2" t="s">
        <v>5567</v>
      </c>
      <c r="AM1130" s="2" t="str">
        <f t="shared" si="985"/>
        <v>생산완료(+2)</v>
      </c>
      <c r="AN1130" s="9">
        <f t="shared" si="986"/>
        <v>45602</v>
      </c>
      <c r="AO1130" s="9">
        <f t="shared" si="987"/>
        <v>45604</v>
      </c>
      <c r="AP1130" s="9"/>
      <c r="AQ1130" s="2">
        <f t="shared" si="1010"/>
        <v>2</v>
      </c>
      <c r="AR1130" s="12" t="str">
        <f t="shared" si="988"/>
        <v>+2</v>
      </c>
      <c r="AS1130" t="s">
        <v>5567</v>
      </c>
      <c r="AT1130" t="str">
        <f t="shared" si="989"/>
        <v>생산완료(+2)</v>
      </c>
    </row>
    <row r="1131" spans="2:46" x14ac:dyDescent="0.3">
      <c r="B1131" s="2" t="s">
        <v>5412</v>
      </c>
      <c r="C1131" s="7">
        <v>1</v>
      </c>
      <c r="D1131" s="2" t="s">
        <v>5412</v>
      </c>
      <c r="E1131" s="2" t="s">
        <v>5405</v>
      </c>
      <c r="F1131" s="2"/>
      <c r="G1131" s="2" t="s">
        <v>5405</v>
      </c>
      <c r="H1131" s="2" t="s">
        <v>2652</v>
      </c>
      <c r="I1131" s="2" t="str">
        <f t="shared" si="976"/>
        <v>20241025-1000162414-인쇄</v>
      </c>
      <c r="J1131" s="2" t="str">
        <f t="shared" si="977"/>
        <v>20241025-1000162414-합지</v>
      </c>
      <c r="K1131" s="2" t="str">
        <f t="shared" si="978"/>
        <v>20241025-1000162414-분단</v>
      </c>
      <c r="L1131" s="2" t="str">
        <f t="shared" si="979"/>
        <v>20241025-1000162414-제대</v>
      </c>
      <c r="M1131" s="2" t="str">
        <f>VLOOKUP(H1131, '쿼리1'!$A:$R, 17, 0)</f>
        <v>2도-배무치 숯불 두마리치킨 염장육</v>
      </c>
      <c r="N1131" s="2" t="str">
        <f>VLOOKUP(H1131, '쿼리1'!$A:$P, 15, 0)</f>
        <v>[세현]나이론70</v>
      </c>
      <c r="O1131" s="2">
        <v>1000162414</v>
      </c>
      <c r="P1131" s="2" t="str">
        <f>VLOOKUP(H1131, '쿼리1'!$A:$R, 17, 0)</f>
        <v>2도-배무치 숯불 두마리치킨 염장육</v>
      </c>
      <c r="Q1131" s="4">
        <f>VLOOKUP(H1131, '쿼리1'!$A:$U, 20, 0)</f>
        <v>24000</v>
      </c>
      <c r="R1131" s="2" t="s">
        <v>31</v>
      </c>
      <c r="S1131" s="2" t="s">
        <v>31</v>
      </c>
      <c r="T1131" s="2" t="s">
        <v>5397</v>
      </c>
      <c r="U1131" s="2" t="s">
        <v>31</v>
      </c>
      <c r="V1131" s="3">
        <v>45596</v>
      </c>
      <c r="W1131" s="3">
        <v>45597</v>
      </c>
      <c r="X1131" s="6" t="str">
        <f t="shared" si="1011"/>
        <v>+1</v>
      </c>
      <c r="Y1131" s="3">
        <v>45601</v>
      </c>
      <c r="Z1131" s="3">
        <v>45600</v>
      </c>
      <c r="AA1131" s="6">
        <f t="shared" si="1007"/>
        <v>-1</v>
      </c>
      <c r="AB1131" s="3" t="s">
        <v>5388</v>
      </c>
      <c r="AC1131" s="2" t="s">
        <v>5388</v>
      </c>
      <c r="AD1131" s="6" t="str">
        <f>IFERROR(AC1131-AB1131, "X")</f>
        <v>X</v>
      </c>
      <c r="AE1131" s="3">
        <v>45603</v>
      </c>
      <c r="AF1131" s="3">
        <v>45602</v>
      </c>
      <c r="AG1131" s="2">
        <f t="shared" si="1008"/>
        <v>-1</v>
      </c>
      <c r="AH1131" s="3">
        <v>45602</v>
      </c>
      <c r="AI1131" s="3">
        <f t="shared" si="1009"/>
        <v>45603</v>
      </c>
      <c r="AJ1131" s="3"/>
      <c r="AK1131" s="2" t="str">
        <f t="shared" si="983"/>
        <v>+1</v>
      </c>
      <c r="AL1131" s="2" t="s">
        <v>5567</v>
      </c>
      <c r="AM1131" s="2" t="str">
        <f t="shared" si="985"/>
        <v>생산완료(+1)</v>
      </c>
      <c r="AN1131" s="9">
        <f t="shared" si="986"/>
        <v>45602</v>
      </c>
      <c r="AO1131" s="9">
        <f t="shared" si="987"/>
        <v>45603</v>
      </c>
      <c r="AP1131" s="9"/>
      <c r="AQ1131" s="2">
        <f t="shared" si="1010"/>
        <v>1</v>
      </c>
      <c r="AR1131" s="12" t="str">
        <f t="shared" si="988"/>
        <v>+1</v>
      </c>
      <c r="AS1131" t="s">
        <v>5567</v>
      </c>
      <c r="AT1131" t="str">
        <f t="shared" si="989"/>
        <v>생산완료(+1)</v>
      </c>
    </row>
    <row r="1132" spans="2:46" x14ac:dyDescent="0.3">
      <c r="B1132" s="2" t="s">
        <v>5409</v>
      </c>
      <c r="C1132" s="7">
        <v>0</v>
      </c>
      <c r="D1132" s="2" t="s">
        <v>5407</v>
      </c>
      <c r="E1132" s="2" t="s">
        <v>5418</v>
      </c>
      <c r="F1132" s="2"/>
      <c r="G1132" s="2" t="s">
        <v>5409</v>
      </c>
      <c r="H1132" s="2" t="s">
        <v>116</v>
      </c>
      <c r="I1132" s="2" t="str">
        <f t="shared" si="976"/>
        <v>20241025-1000167587-인쇄</v>
      </c>
      <c r="J1132" s="2" t="str">
        <f t="shared" si="977"/>
        <v>20241025-1000167587-합지</v>
      </c>
      <c r="K1132" s="2" t="str">
        <f t="shared" si="978"/>
        <v>20241025-1000167587-분단</v>
      </c>
      <c r="L1132" s="2" t="str">
        <f t="shared" si="979"/>
        <v>20241025-1000167587-제대</v>
      </c>
      <c r="M1132" s="2" t="str">
        <f>VLOOKUP(H1132, '쿼리1'!$A:$R, 17, 0)</f>
        <v>1도-크래커랩-깃든</v>
      </c>
      <c r="N1132" s="2" t="str">
        <f>VLOOKUP(H1132, '쿼리1'!$A:$P, 15, 0)</f>
        <v>패트80</v>
      </c>
      <c r="O1132" s="2">
        <v>1000167587</v>
      </c>
      <c r="P1132" s="2" t="str">
        <f>VLOOKUP(H1132, '쿼리1'!$A:$R, 17, 0)</f>
        <v>1도-크래커랩-깃든</v>
      </c>
      <c r="Q1132" s="4">
        <f>VLOOKUP(H1132, '쿼리1'!$A:$U, 20, 0)</f>
        <v>37500</v>
      </c>
      <c r="R1132" s="2" t="s">
        <v>31</v>
      </c>
      <c r="S1132" s="2" t="s">
        <v>31</v>
      </c>
      <c r="T1132" s="2" t="s">
        <v>5397</v>
      </c>
      <c r="U1132" s="2" t="s">
        <v>31</v>
      </c>
      <c r="V1132" s="3">
        <v>45596</v>
      </c>
      <c r="W1132" s="3">
        <v>45590</v>
      </c>
      <c r="X1132" s="6">
        <f t="shared" si="1011"/>
        <v>-6</v>
      </c>
      <c r="Y1132" s="3">
        <v>45601</v>
      </c>
      <c r="Z1132" s="3">
        <v>45597</v>
      </c>
      <c r="AA1132" s="6">
        <f t="shared" si="1007"/>
        <v>-4</v>
      </c>
      <c r="AB1132" s="3" t="s">
        <v>5388</v>
      </c>
      <c r="AC1132" s="2" t="s">
        <v>5388</v>
      </c>
      <c r="AD1132" s="6" t="str">
        <f>IFERROR(AC1132-AB1132, "X")</f>
        <v>X</v>
      </c>
      <c r="AE1132" s="3">
        <v>45603</v>
      </c>
      <c r="AF1132" s="3">
        <v>45603</v>
      </c>
      <c r="AG1132" s="2">
        <f t="shared" si="1008"/>
        <v>0</v>
      </c>
      <c r="AH1132" s="3">
        <v>45603</v>
      </c>
      <c r="AI1132" s="3">
        <f t="shared" si="1009"/>
        <v>45603</v>
      </c>
      <c r="AJ1132" s="3"/>
      <c r="AK1132" s="2">
        <f t="shared" si="983"/>
        <v>0</v>
      </c>
      <c r="AL1132" s="2" t="s">
        <v>5567</v>
      </c>
      <c r="AM1132" s="2" t="str">
        <f t="shared" si="985"/>
        <v>생산완료(0)</v>
      </c>
      <c r="AN1132" s="9">
        <f t="shared" si="986"/>
        <v>45603</v>
      </c>
      <c r="AO1132" s="9">
        <f t="shared" si="987"/>
        <v>45603</v>
      </c>
      <c r="AP1132" s="9"/>
      <c r="AQ1132" s="2">
        <f t="shared" si="1010"/>
        <v>0</v>
      </c>
      <c r="AR1132" s="12">
        <f t="shared" si="988"/>
        <v>0</v>
      </c>
      <c r="AS1132" t="s">
        <v>5567</v>
      </c>
      <c r="AT1132" t="str">
        <f t="shared" si="989"/>
        <v>생산완료(0)</v>
      </c>
    </row>
    <row r="1133" spans="2:46" x14ac:dyDescent="0.3">
      <c r="B1133" s="2" t="s">
        <v>5406</v>
      </c>
      <c r="C1133" s="7">
        <v>-5</v>
      </c>
      <c r="D1133" s="2" t="s">
        <v>5421</v>
      </c>
      <c r="E1133" s="2" t="s">
        <v>5412</v>
      </c>
      <c r="F1133" s="2"/>
      <c r="G1133" s="2" t="s">
        <v>5421</v>
      </c>
      <c r="H1133" s="2" t="s">
        <v>2628</v>
      </c>
      <c r="I1133" s="2" t="str">
        <f t="shared" si="976"/>
        <v>20241025-1000169065-인쇄</v>
      </c>
      <c r="J1133" s="2" t="str">
        <f t="shared" si="977"/>
        <v>20241025-1000169065-합지</v>
      </c>
      <c r="K1133" s="2" t="str">
        <f t="shared" si="978"/>
        <v>20241025-1000169065-분단</v>
      </c>
      <c r="L1133" s="2" t="str">
        <f t="shared" si="979"/>
        <v>20241025-1000169065-제대</v>
      </c>
      <c r="M1133" s="2" t="str">
        <f>VLOOKUP(H1133, '쿼리1'!$A:$R, 17, 0)</f>
        <v>1도-크래커랩-깃든(320x400)</v>
      </c>
      <c r="N1133" s="2" t="str">
        <f>VLOOKUP(H1133, '쿼리1'!$A:$P, 15, 0)</f>
        <v>패트80</v>
      </c>
      <c r="O1133" s="2">
        <v>1000169065</v>
      </c>
      <c r="P1133" s="2" t="str">
        <f>VLOOKUP(H1133, '쿼리1'!$A:$R, 17, 0)</f>
        <v>1도-크래커랩-깃든(320x400)</v>
      </c>
      <c r="Q1133" s="4">
        <f>VLOOKUP(H1133, '쿼리1'!$A:$U, 20, 0)</f>
        <v>18750</v>
      </c>
      <c r="R1133" s="2" t="s">
        <v>31</v>
      </c>
      <c r="S1133" s="2" t="s">
        <v>31</v>
      </c>
      <c r="T1133" s="2" t="s">
        <v>5397</v>
      </c>
      <c r="U1133" s="2" t="s">
        <v>31</v>
      </c>
      <c r="V1133" s="3">
        <v>45596</v>
      </c>
      <c r="W1133" s="3">
        <v>45601</v>
      </c>
      <c r="X1133" s="6" t="str">
        <f t="shared" si="1011"/>
        <v>+5</v>
      </c>
      <c r="Y1133" s="3">
        <v>45601</v>
      </c>
      <c r="Z1133" s="3">
        <v>45602</v>
      </c>
      <c r="AA1133" s="6" t="str">
        <f t="shared" si="1007"/>
        <v>+1</v>
      </c>
      <c r="AB1133" s="3" t="s">
        <v>5388</v>
      </c>
      <c r="AC1133" s="2" t="s">
        <v>5388</v>
      </c>
      <c r="AD1133" s="6" t="str">
        <f>IFERROR(AC1133-AB1133, "X")</f>
        <v>X</v>
      </c>
      <c r="AE1133" s="3">
        <v>45603</v>
      </c>
      <c r="AF1133" s="3">
        <v>45608</v>
      </c>
      <c r="AG1133" s="2" t="str">
        <f t="shared" si="1008"/>
        <v>+5</v>
      </c>
      <c r="AH1133" s="3">
        <v>45608</v>
      </c>
      <c r="AI1133" s="3">
        <f t="shared" si="1009"/>
        <v>45603</v>
      </c>
      <c r="AJ1133" s="3"/>
      <c r="AK1133" s="2">
        <f t="shared" si="983"/>
        <v>-5</v>
      </c>
      <c r="AL1133" s="2" t="s">
        <v>5567</v>
      </c>
      <c r="AM1133" s="2" t="str">
        <f t="shared" si="985"/>
        <v>생산완료(-5)</v>
      </c>
      <c r="AN1133" s="9">
        <f t="shared" si="986"/>
        <v>45608</v>
      </c>
      <c r="AO1133" s="9">
        <f t="shared" si="987"/>
        <v>45603</v>
      </c>
      <c r="AP1133" s="9"/>
      <c r="AQ1133" s="2">
        <f t="shared" si="1010"/>
        <v>-5</v>
      </c>
      <c r="AR1133" s="12">
        <f t="shared" si="988"/>
        <v>-5</v>
      </c>
      <c r="AS1133" t="s">
        <v>5567</v>
      </c>
      <c r="AT1133" t="str">
        <f t="shared" si="989"/>
        <v>생산완료(-5)</v>
      </c>
    </row>
    <row r="1134" spans="2:46" x14ac:dyDescent="0.3">
      <c r="B1134" s="2" t="s">
        <v>5424</v>
      </c>
      <c r="C1134" s="7">
        <v>2</v>
      </c>
      <c r="D1134" s="2" t="s">
        <v>5405</v>
      </c>
      <c r="E1134" s="2" t="s">
        <v>5409</v>
      </c>
      <c r="F1134" s="2" t="s">
        <v>5405</v>
      </c>
      <c r="G1134" s="2" t="s">
        <v>5416</v>
      </c>
      <c r="H1134" s="2" t="s">
        <v>3597</v>
      </c>
      <c r="I1134" s="2" t="str">
        <f t="shared" si="976"/>
        <v>20241025-1000169452-인쇄</v>
      </c>
      <c r="J1134" s="2" t="str">
        <f t="shared" si="977"/>
        <v>20241025-1000169452-합지</v>
      </c>
      <c r="K1134" s="2" t="str">
        <f t="shared" si="978"/>
        <v>20241025-1000169452-분단</v>
      </c>
      <c r="L1134" s="2" t="str">
        <f t="shared" si="979"/>
        <v>20241025-1000169452-제대</v>
      </c>
      <c r="M1134" s="2" t="str">
        <f>VLOOKUP(H1134, '쿼리1'!$A:$R, 17, 0)</f>
        <v>4도-라비킷 로봇청소기 클리너파우치</v>
      </c>
      <c r="N1134" s="2" t="str">
        <f>VLOOKUP(H1134, '쿼리1'!$A:$P, 15, 0)</f>
        <v>패증착(무광)100</v>
      </c>
      <c r="O1134" s="2">
        <v>1000169452</v>
      </c>
      <c r="P1134" s="2" t="str">
        <f>VLOOKUP(H1134, '쿼리1'!$A:$R, 17, 0)</f>
        <v>4도-라비킷 로봇청소기 클리너파우치</v>
      </c>
      <c r="Q1134" s="4">
        <f>VLOOKUP(H1134, '쿼리1'!$A:$U, 20, 0)</f>
        <v>20000</v>
      </c>
      <c r="R1134" s="2" t="s">
        <v>31</v>
      </c>
      <c r="S1134" s="2" t="s">
        <v>31</v>
      </c>
      <c r="T1134" s="2" t="s">
        <v>31</v>
      </c>
      <c r="U1134" s="2" t="s">
        <v>31</v>
      </c>
      <c r="V1134" s="3">
        <v>45595</v>
      </c>
      <c r="W1134" s="3">
        <v>45594</v>
      </c>
      <c r="X1134" s="6">
        <f t="shared" si="1011"/>
        <v>-1</v>
      </c>
      <c r="Y1134" s="3">
        <v>45600</v>
      </c>
      <c r="Z1134" s="3">
        <v>45600</v>
      </c>
      <c r="AA1134" s="6">
        <f t="shared" si="1007"/>
        <v>0</v>
      </c>
      <c r="AB1134" s="3">
        <v>45601</v>
      </c>
      <c r="AC1134" s="3">
        <v>45600</v>
      </c>
      <c r="AD1134" s="6">
        <f t="shared" ref="AD1134:AD1135" si="1012">IFERROR(IF(AC1134-AB1134&gt;0, "+" &amp; (AC1134-AB1134), AC1134-AB1134), "X")</f>
        <v>-1</v>
      </c>
      <c r="AE1134" s="3">
        <v>45603</v>
      </c>
      <c r="AF1134" s="3">
        <v>45601</v>
      </c>
      <c r="AG1134" s="2">
        <f t="shared" si="1008"/>
        <v>-2</v>
      </c>
      <c r="AH1134" s="3">
        <v>45601</v>
      </c>
      <c r="AI1134" s="3">
        <f t="shared" si="1009"/>
        <v>45603</v>
      </c>
      <c r="AJ1134" s="3"/>
      <c r="AK1134" s="2" t="str">
        <f t="shared" si="983"/>
        <v>+2</v>
      </c>
      <c r="AL1134" s="2" t="s">
        <v>5567</v>
      </c>
      <c r="AM1134" s="2" t="str">
        <f t="shared" si="985"/>
        <v>생산완료(+2)</v>
      </c>
      <c r="AN1134" s="9">
        <f t="shared" si="986"/>
        <v>45601</v>
      </c>
      <c r="AO1134" s="9">
        <f t="shared" si="987"/>
        <v>45603</v>
      </c>
      <c r="AP1134" s="9"/>
      <c r="AQ1134" s="2">
        <f t="shared" si="1010"/>
        <v>2</v>
      </c>
      <c r="AR1134" s="12" t="str">
        <f t="shared" si="988"/>
        <v>+2</v>
      </c>
      <c r="AS1134" t="s">
        <v>5567</v>
      </c>
      <c r="AT1134" t="str">
        <f t="shared" si="989"/>
        <v>생산완료(+2)</v>
      </c>
    </row>
    <row r="1135" spans="2:46" x14ac:dyDescent="0.3">
      <c r="B1135" s="2" t="s">
        <v>5405</v>
      </c>
      <c r="C1135" s="7">
        <v>-1</v>
      </c>
      <c r="D1135" s="2"/>
      <c r="E1135" s="2" t="s">
        <v>5412</v>
      </c>
      <c r="F1135" s="2" t="s">
        <v>5412</v>
      </c>
      <c r="G1135" s="2"/>
      <c r="H1135" s="2" t="s">
        <v>4394</v>
      </c>
      <c r="I1135" s="2" t="str">
        <f t="shared" si="976"/>
        <v>20241025-1000169486-인쇄</v>
      </c>
      <c r="J1135" s="2" t="str">
        <f t="shared" si="977"/>
        <v>20241025-1000169486-합지</v>
      </c>
      <c r="K1135" s="2" t="str">
        <f t="shared" si="978"/>
        <v>20241025-1000169486-분단</v>
      </c>
      <c r="L1135" s="2" t="str">
        <f t="shared" si="979"/>
        <v>20241025-1000169486-제대</v>
      </c>
      <c r="M1135" s="2" t="str">
        <f>VLOOKUP(H1135, '쿼리1'!$A:$R, 17, 0)</f>
        <v>무지</v>
      </c>
      <c r="N1135" s="2" t="str">
        <f>VLOOKUP(H1135, '쿼리1'!$A:$P, 15, 0)</f>
        <v>오씨피피(투명)40</v>
      </c>
      <c r="O1135" s="2">
        <v>1000169486</v>
      </c>
      <c r="P1135" s="2" t="str">
        <f>VLOOKUP(H1135, '쿼리1'!$A:$R, 17, 0)</f>
        <v>무지</v>
      </c>
      <c r="Q1135" s="4">
        <f>VLOOKUP(H1135, '쿼리1'!$A:$U, 20, 0)</f>
        <v>24</v>
      </c>
      <c r="R1135" s="2" t="s">
        <v>5397</v>
      </c>
      <c r="S1135" s="2" t="s">
        <v>31</v>
      </c>
      <c r="T1135" s="2" t="s">
        <v>31</v>
      </c>
      <c r="U1135" s="2" t="s">
        <v>5397</v>
      </c>
      <c r="V1135" s="2" t="s">
        <v>5388</v>
      </c>
      <c r="W1135" s="3" t="s">
        <v>5388</v>
      </c>
      <c r="X1135" s="6" t="str">
        <f>IFERROR(W1135-V1135, "X")</f>
        <v>X</v>
      </c>
      <c r="Y1135" s="3">
        <v>45600</v>
      </c>
      <c r="Z1135" s="3">
        <v>45601</v>
      </c>
      <c r="AA1135" s="6" t="str">
        <f t="shared" si="1007"/>
        <v>+1</v>
      </c>
      <c r="AB1135" s="3">
        <v>45601</v>
      </c>
      <c r="AC1135" s="3">
        <v>45602</v>
      </c>
      <c r="AD1135" s="6" t="str">
        <f t="shared" si="1012"/>
        <v>+1</v>
      </c>
      <c r="AE1135" s="2" t="s">
        <v>5388</v>
      </c>
      <c r="AF1135" s="2" t="s">
        <v>5388</v>
      </c>
      <c r="AG1135" s="2" t="str">
        <f>IFERROR(AF1135-AE1135, "X")</f>
        <v>X</v>
      </c>
      <c r="AH1135" s="3">
        <v>45602</v>
      </c>
      <c r="AI1135" s="3">
        <f>AB1135</f>
        <v>45601</v>
      </c>
      <c r="AJ1135" s="3"/>
      <c r="AK1135" s="2">
        <f t="shared" si="983"/>
        <v>-1</v>
      </c>
      <c r="AL1135" s="2" t="s">
        <v>5567</v>
      </c>
      <c r="AM1135" s="2" t="str">
        <f t="shared" si="985"/>
        <v>생산완료(-1)</v>
      </c>
      <c r="AN1135" s="9">
        <f t="shared" si="986"/>
        <v>45602</v>
      </c>
      <c r="AO1135" s="9">
        <f t="shared" si="987"/>
        <v>45601</v>
      </c>
      <c r="AP1135" s="9"/>
      <c r="AQ1135" s="2">
        <f t="shared" si="1010"/>
        <v>-1</v>
      </c>
      <c r="AR1135" s="12">
        <f t="shared" si="988"/>
        <v>-1</v>
      </c>
      <c r="AS1135" t="s">
        <v>5567</v>
      </c>
      <c r="AT1135" t="str">
        <f t="shared" si="989"/>
        <v>생산완료(-1)</v>
      </c>
    </row>
    <row r="1136" spans="2:46" x14ac:dyDescent="0.3">
      <c r="B1136" s="2" t="s">
        <v>5409</v>
      </c>
      <c r="C1136" s="7">
        <v>0</v>
      </c>
      <c r="D1136" s="2" t="s">
        <v>5412</v>
      </c>
      <c r="E1136" s="2" t="s">
        <v>5424</v>
      </c>
      <c r="F1136" s="2"/>
      <c r="G1136" s="2" t="s">
        <v>5409</v>
      </c>
      <c r="H1136" s="2" t="s">
        <v>2523</v>
      </c>
      <c r="I1136" s="2" t="str">
        <f t="shared" si="976"/>
        <v>20241025-1217P0205-인쇄</v>
      </c>
      <c r="J1136" s="2" t="str">
        <f t="shared" si="977"/>
        <v>20241025-1217P0205-합지</v>
      </c>
      <c r="K1136" s="2" t="str">
        <f t="shared" si="978"/>
        <v>20241025-1217P0205-분단</v>
      </c>
      <c r="L1136" s="2" t="str">
        <f t="shared" si="979"/>
        <v>20241025-1217P0205-제대</v>
      </c>
      <c r="M1136" s="2" t="str">
        <f>VLOOKUP(H1136, '쿼리1'!$A:$R, 17, 0)</f>
        <v>1도-엠케이푸드 2kg (냉동)</v>
      </c>
      <c r="N1136" s="2" t="str">
        <f>VLOOKUP(H1136, '쿼리1'!$A:$P, 15, 0)</f>
        <v>나이론80=1도-엠케이푸드 2kg (냉동)</v>
      </c>
      <c r="O1136" s="2" t="s">
        <v>5831</v>
      </c>
      <c r="P1136" s="2" t="str">
        <f>VLOOKUP(H1136, '쿼리1'!$A:$R, 17, 0)</f>
        <v>1도-엠케이푸드 2kg (냉동)</v>
      </c>
      <c r="Q1136" s="4">
        <f>VLOOKUP(H1136, '쿼리1'!$A:$U, 20, 0)</f>
        <v>24000</v>
      </c>
      <c r="R1136" s="2" t="s">
        <v>31</v>
      </c>
      <c r="S1136" s="2" t="s">
        <v>31</v>
      </c>
      <c r="T1136" s="2" t="s">
        <v>5397</v>
      </c>
      <c r="U1136" s="2" t="s">
        <v>31</v>
      </c>
      <c r="V1136" s="3">
        <v>45596</v>
      </c>
      <c r="W1136" s="3">
        <v>45597</v>
      </c>
      <c r="X1136" s="6" t="str">
        <f>IFERROR(IF(W1136-V1136&gt;0, "+" &amp; (W1136-V1136), W1136-V1136), "X")</f>
        <v>+1</v>
      </c>
      <c r="Y1136" s="3">
        <v>45600</v>
      </c>
      <c r="Z1136" s="3">
        <v>45602</v>
      </c>
      <c r="AA1136" s="6" t="str">
        <f t="shared" si="1007"/>
        <v>+2</v>
      </c>
      <c r="AB1136" s="3" t="s">
        <v>5388</v>
      </c>
      <c r="AC1136" s="2" t="s">
        <v>5388</v>
      </c>
      <c r="AD1136" s="6" t="str">
        <f>IFERROR(AC1136-AB1136, "X")</f>
        <v>X</v>
      </c>
      <c r="AE1136" s="3">
        <v>45602</v>
      </c>
      <c r="AF1136" s="3">
        <v>45602</v>
      </c>
      <c r="AG1136" s="2">
        <f t="shared" ref="AG1136:AG1138" si="1013">IFERROR(IF(AF1136-AE1136&gt;0, "+" &amp; (AF1136-AE1136), AF1136-AE1136), "X")</f>
        <v>0</v>
      </c>
      <c r="AH1136" s="3">
        <v>45602</v>
      </c>
      <c r="AI1136" s="3">
        <f t="shared" ref="AI1136:AI1138" si="1014">AE1136</f>
        <v>45602</v>
      </c>
      <c r="AJ1136" s="3"/>
      <c r="AK1136" s="2">
        <f t="shared" si="983"/>
        <v>0</v>
      </c>
      <c r="AL1136" s="2" t="s">
        <v>5567</v>
      </c>
      <c r="AM1136" s="2" t="str">
        <f t="shared" si="985"/>
        <v>생산완료(0)</v>
      </c>
      <c r="AN1136" s="9">
        <f t="shared" si="986"/>
        <v>45602</v>
      </c>
      <c r="AO1136" s="9">
        <f t="shared" si="987"/>
        <v>45602</v>
      </c>
      <c r="AP1136" s="9"/>
      <c r="AQ1136" s="2">
        <f t="shared" si="1010"/>
        <v>0</v>
      </c>
      <c r="AR1136" s="12">
        <f t="shared" si="988"/>
        <v>0</v>
      </c>
      <c r="AS1136" t="s">
        <v>5567</v>
      </c>
      <c r="AT1136" t="str">
        <f t="shared" si="989"/>
        <v>생산완료(0)</v>
      </c>
    </row>
    <row r="1137" spans="2:46" x14ac:dyDescent="0.3">
      <c r="B1137" s="2" t="s">
        <v>5405</v>
      </c>
      <c r="C1137" s="7">
        <v>-1</v>
      </c>
      <c r="D1137" s="2"/>
      <c r="E1137" s="2" t="s">
        <v>5405</v>
      </c>
      <c r="F1137" s="2"/>
      <c r="G1137" s="2" t="s">
        <v>5412</v>
      </c>
      <c r="H1137" s="2" t="s">
        <v>2946</v>
      </c>
      <c r="I1137" s="2" t="str">
        <f t="shared" si="976"/>
        <v>20241025-1219N0047-인쇄</v>
      </c>
      <c r="J1137" s="2" t="str">
        <f t="shared" si="977"/>
        <v>20241025-1219N0047-합지</v>
      </c>
      <c r="K1137" s="2" t="str">
        <f t="shared" si="978"/>
        <v>20241025-1219N0047-분단</v>
      </c>
      <c r="L1137" s="2" t="str">
        <f t="shared" si="979"/>
        <v>20241025-1219N0047-제대</v>
      </c>
      <c r="M1137" s="2" t="str">
        <f>VLOOKUP(H1137, '쿼리1'!$A:$R, 17, 0)</f>
        <v>무지</v>
      </c>
      <c r="N1137" s="2" t="str">
        <f>VLOOKUP(H1137, '쿼리1'!$A:$P, 15, 0)</f>
        <v>나이론80</v>
      </c>
      <c r="O1137" s="2" t="s">
        <v>5832</v>
      </c>
      <c r="P1137" s="2" t="str">
        <f>VLOOKUP(H1137, '쿼리1'!$A:$R, 17, 0)</f>
        <v>무지</v>
      </c>
      <c r="Q1137" s="4">
        <f>VLOOKUP(H1137, '쿼리1'!$A:$U, 20, 0)</f>
        <v>12500</v>
      </c>
      <c r="R1137" s="2" t="s">
        <v>5397</v>
      </c>
      <c r="S1137" s="2" t="s">
        <v>31</v>
      </c>
      <c r="T1137" s="2" t="s">
        <v>5397</v>
      </c>
      <c r="U1137" s="2" t="s">
        <v>31</v>
      </c>
      <c r="V1137" s="2" t="s">
        <v>5388</v>
      </c>
      <c r="W1137" s="3" t="s">
        <v>5388</v>
      </c>
      <c r="X1137" s="6" t="str">
        <f>IFERROR(W1137-V1137, "X")</f>
        <v>X</v>
      </c>
      <c r="Y1137" s="3">
        <v>45601</v>
      </c>
      <c r="Z1137" s="3">
        <v>45600</v>
      </c>
      <c r="AA1137" s="6">
        <f t="shared" si="1007"/>
        <v>-1</v>
      </c>
      <c r="AB1137" s="3" t="s">
        <v>5388</v>
      </c>
      <c r="AC1137" s="2" t="s">
        <v>5388</v>
      </c>
      <c r="AD1137" s="6" t="str">
        <f>IFERROR(AC1137-AB1137, "X")</f>
        <v>X</v>
      </c>
      <c r="AE1137" s="3">
        <v>45603</v>
      </c>
      <c r="AF1137" s="3">
        <v>45604</v>
      </c>
      <c r="AG1137" s="2" t="str">
        <f t="shared" si="1013"/>
        <v>+1</v>
      </c>
      <c r="AH1137" s="3">
        <v>45604</v>
      </c>
      <c r="AI1137" s="3">
        <f t="shared" si="1014"/>
        <v>45603</v>
      </c>
      <c r="AJ1137" s="3"/>
      <c r="AK1137" s="2">
        <f t="shared" si="983"/>
        <v>-1</v>
      </c>
      <c r="AL1137" s="2" t="s">
        <v>5567</v>
      </c>
      <c r="AM1137" s="2" t="str">
        <f t="shared" si="985"/>
        <v>생산완료(-1)</v>
      </c>
      <c r="AN1137" s="9">
        <f t="shared" si="986"/>
        <v>45604</v>
      </c>
      <c r="AO1137" s="9">
        <f t="shared" si="987"/>
        <v>45603</v>
      </c>
      <c r="AP1137" s="9"/>
      <c r="AQ1137" s="2">
        <f t="shared" si="1010"/>
        <v>-1</v>
      </c>
      <c r="AR1137" s="12">
        <f t="shared" si="988"/>
        <v>-1</v>
      </c>
      <c r="AS1137" t="s">
        <v>5567</v>
      </c>
      <c r="AT1137" t="str">
        <f t="shared" si="989"/>
        <v>생산완료(-1)</v>
      </c>
    </row>
    <row r="1138" spans="2:46" x14ac:dyDescent="0.3">
      <c r="B1138" s="2" t="s">
        <v>5406</v>
      </c>
      <c r="C1138" s="7">
        <v>-5</v>
      </c>
      <c r="D1138" s="2" t="s">
        <v>5412</v>
      </c>
      <c r="E1138" s="2" t="s">
        <v>5408</v>
      </c>
      <c r="F1138" s="2"/>
      <c r="G1138" s="2" t="s">
        <v>5421</v>
      </c>
      <c r="H1138" s="2" t="s">
        <v>2643</v>
      </c>
      <c r="I1138" s="2" t="str">
        <f t="shared" si="976"/>
        <v>20241025-1619P0110-인쇄</v>
      </c>
      <c r="J1138" s="2" t="str">
        <f t="shared" si="977"/>
        <v>20241025-1619P0110-합지</v>
      </c>
      <c r="K1138" s="2" t="str">
        <f t="shared" si="978"/>
        <v>20241025-1619P0110-분단</v>
      </c>
      <c r="L1138" s="2" t="str">
        <f t="shared" si="979"/>
        <v>20241025-1619P0110-제대</v>
      </c>
      <c r="M1138" s="2" t="str">
        <f>VLOOKUP(H1138, '쿼리1'!$A:$R, 17, 0)</f>
        <v>1도-영등포건두부(제품명:영등포건두부)</v>
      </c>
      <c r="N1138" s="2" t="str">
        <f>VLOOKUP(H1138, '쿼리1'!$A:$P, 15, 0)</f>
        <v>나이론70</v>
      </c>
      <c r="O1138" s="2" t="s">
        <v>5833</v>
      </c>
      <c r="P1138" s="2" t="str">
        <f>VLOOKUP(H1138, '쿼리1'!$A:$R, 17, 0)</f>
        <v>1도-영등포건두부(제품명:영등포건두부)</v>
      </c>
      <c r="Q1138" s="4">
        <f>VLOOKUP(H1138, '쿼리1'!$A:$U, 20, 0)</f>
        <v>18181</v>
      </c>
      <c r="R1138" s="2" t="s">
        <v>31</v>
      </c>
      <c r="S1138" s="2" t="s">
        <v>31</v>
      </c>
      <c r="T1138" s="2" t="s">
        <v>5397</v>
      </c>
      <c r="U1138" s="2" t="s">
        <v>31</v>
      </c>
      <c r="V1138" s="3">
        <v>45596</v>
      </c>
      <c r="W1138" s="3">
        <v>45597</v>
      </c>
      <c r="X1138" s="6" t="str">
        <f>IFERROR(IF(W1138-V1138&gt;0, "+" &amp; (W1138-V1138), W1138-V1138), "X")</f>
        <v>+1</v>
      </c>
      <c r="Y1138" s="3">
        <v>45600</v>
      </c>
      <c r="Z1138" s="3">
        <v>45603</v>
      </c>
      <c r="AA1138" s="6" t="str">
        <f t="shared" si="1007"/>
        <v>+3</v>
      </c>
      <c r="AB1138" s="3" t="s">
        <v>5388</v>
      </c>
      <c r="AC1138" s="2" t="s">
        <v>5388</v>
      </c>
      <c r="AD1138" s="6" t="str">
        <f>IFERROR(AC1138-AB1138, "X")</f>
        <v>X</v>
      </c>
      <c r="AE1138" s="3">
        <v>45602</v>
      </c>
      <c r="AF1138" s="3">
        <v>45607</v>
      </c>
      <c r="AG1138" s="2" t="str">
        <f t="shared" si="1013"/>
        <v>+5</v>
      </c>
      <c r="AH1138" s="3">
        <v>45607</v>
      </c>
      <c r="AI1138" s="3">
        <f t="shared" si="1014"/>
        <v>45602</v>
      </c>
      <c r="AJ1138" s="3"/>
      <c r="AK1138" s="2">
        <f t="shared" si="983"/>
        <v>-5</v>
      </c>
      <c r="AL1138" s="2" t="s">
        <v>5567</v>
      </c>
      <c r="AM1138" s="2" t="str">
        <f t="shared" si="985"/>
        <v>생산완료(-5)</v>
      </c>
      <c r="AN1138" s="9">
        <f t="shared" si="986"/>
        <v>45607</v>
      </c>
      <c r="AO1138" s="9">
        <f t="shared" si="987"/>
        <v>45602</v>
      </c>
      <c r="AP1138" s="9"/>
      <c r="AQ1138" s="2">
        <f t="shared" si="1010"/>
        <v>-5</v>
      </c>
      <c r="AR1138" s="12">
        <f t="shared" si="988"/>
        <v>-5</v>
      </c>
      <c r="AS1138" t="s">
        <v>5567</v>
      </c>
      <c r="AT1138" t="str">
        <f t="shared" si="989"/>
        <v>생산완료(-5)</v>
      </c>
    </row>
    <row r="1139" spans="2:46" x14ac:dyDescent="0.3">
      <c r="B1139" s="2" t="s">
        <v>5659</v>
      </c>
      <c r="C1139" s="8">
        <v>-17</v>
      </c>
      <c r="D1139" s="2"/>
      <c r="E1139" s="2"/>
      <c r="F1139" s="2"/>
      <c r="G1139" s="2"/>
      <c r="H1139" s="2" t="s">
        <v>1570</v>
      </c>
      <c r="I1139" s="2" t="str">
        <f t="shared" si="976"/>
        <v>20241025-2000135536-인쇄</v>
      </c>
      <c r="J1139" s="2" t="str">
        <f t="shared" si="977"/>
        <v>20241025-2000135536-합지</v>
      </c>
      <c r="K1139" s="2" t="str">
        <f t="shared" si="978"/>
        <v>20241025-2000135536-분단</v>
      </c>
      <c r="L1139" s="2" t="str">
        <f t="shared" si="979"/>
        <v>20241025-2000135536-제대</v>
      </c>
      <c r="M1139" s="2" t="str">
        <f>VLOOKUP(H1139, '쿼리1'!$A:$R, 17, 0)</f>
        <v>무지</v>
      </c>
      <c r="N1139" s="2" t="str">
        <f>VLOOKUP(H1139, '쿼리1'!$A:$P, 15, 0)</f>
        <v>HD튜브(반투명)20</v>
      </c>
      <c r="O1139" s="2">
        <v>2000135536</v>
      </c>
      <c r="P1139" s="2" t="str">
        <f>VLOOKUP(H1139, '쿼리1'!$A:$R, 17, 0)</f>
        <v>무지</v>
      </c>
      <c r="Q1139" s="4">
        <f>VLOOKUP(H1139, '쿼리1'!$A:$U, 20, 0)</f>
        <v>6000</v>
      </c>
      <c r="R1139" s="2" t="s">
        <v>5397</v>
      </c>
      <c r="S1139" s="2" t="s">
        <v>5397</v>
      </c>
      <c r="T1139" s="2" t="s">
        <v>5397</v>
      </c>
      <c r="U1139" s="2" t="s">
        <v>5397</v>
      </c>
      <c r="V1139" s="2" t="s">
        <v>5388</v>
      </c>
      <c r="W1139" s="2" t="s">
        <v>5388</v>
      </c>
      <c r="X1139" s="6" t="str">
        <f>IFERROR(W1139-V1139, "X")</f>
        <v>X</v>
      </c>
      <c r="Y1139" s="2" t="s">
        <v>5388</v>
      </c>
      <c r="Z1139" s="2" t="s">
        <v>5388</v>
      </c>
      <c r="AA1139" s="6" t="str">
        <f t="shared" ref="AA1139:AA1149" si="1015">IFERROR(Z1139-Y1139, "X")</f>
        <v>X</v>
      </c>
      <c r="AB1139" s="2" t="s">
        <v>5388</v>
      </c>
      <c r="AC1139" s="2" t="s">
        <v>5388</v>
      </c>
      <c r="AD1139" s="6" t="str">
        <f>IFERROR(AC1139-AB1139, "X")</f>
        <v>X</v>
      </c>
      <c r="AE1139" s="2" t="s">
        <v>5388</v>
      </c>
      <c r="AF1139" s="2" t="s">
        <v>5388</v>
      </c>
      <c r="AG1139" s="2" t="str">
        <f>IFERROR(AF1139-AE1139, "X")</f>
        <v>X</v>
      </c>
      <c r="AH1139" s="2" t="s">
        <v>5388</v>
      </c>
      <c r="AI1139" s="3">
        <v>45639</v>
      </c>
      <c r="AJ1139" s="3">
        <f t="shared" ref="AJ1139:AJ1140" ca="1" si="1016">TODAY()</f>
        <v>45656</v>
      </c>
      <c r="AK1139" s="2">
        <f t="shared" si="983"/>
        <v>-17</v>
      </c>
      <c r="AL1139" s="2" t="str">
        <f>IF(C1139&lt;0, "진행중", "지연")</f>
        <v>진행중</v>
      </c>
      <c r="AM1139" s="2" t="str">
        <f t="shared" si="985"/>
        <v>진행중(-17)</v>
      </c>
      <c r="AN1139" s="9">
        <f t="shared" si="986"/>
        <v>0</v>
      </c>
      <c r="AO1139" s="9">
        <f t="shared" si="987"/>
        <v>45639</v>
      </c>
      <c r="AP1139" s="9">
        <f t="shared" ref="AP1139:AP1140" ca="1" si="1017">TODAY()</f>
        <v>45656</v>
      </c>
      <c r="AQ1139" s="6">
        <f t="shared" ref="AQ1139:AQ1140" ca="1" si="1018">AO1139-AP1139</f>
        <v>-17</v>
      </c>
      <c r="AR1139" s="12">
        <f t="shared" ca="1" si="988"/>
        <v>-17</v>
      </c>
      <c r="AS1139" t="str">
        <f t="shared" ref="AS1139:AS1140" ca="1" si="1019">IF(AQ1139&lt;0, "진행중", "지연")</f>
        <v>진행중</v>
      </c>
      <c r="AT1139" t="str">
        <f t="shared" ca="1" si="989"/>
        <v>진행중(-17)</v>
      </c>
    </row>
    <row r="1140" spans="2:46" x14ac:dyDescent="0.3">
      <c r="B1140" s="2" t="s">
        <v>5659</v>
      </c>
      <c r="C1140" s="8">
        <v>-17</v>
      </c>
      <c r="D1140" s="2"/>
      <c r="E1140" s="2"/>
      <c r="F1140" s="2"/>
      <c r="G1140" s="2"/>
      <c r="H1140" s="2" t="s">
        <v>879</v>
      </c>
      <c r="I1140" s="2" t="str">
        <f t="shared" si="976"/>
        <v>20241025-2000151995-인쇄</v>
      </c>
      <c r="J1140" s="2" t="str">
        <f t="shared" si="977"/>
        <v>20241025-2000151995-합지</v>
      </c>
      <c r="K1140" s="2" t="str">
        <f t="shared" si="978"/>
        <v>20241025-2000151995-분단</v>
      </c>
      <c r="L1140" s="2" t="str">
        <f t="shared" si="979"/>
        <v>20241025-2000151995-제대</v>
      </c>
      <c r="M1140" s="2" t="str">
        <f>VLOOKUP(H1140, '쿼리1'!$A:$R, 17, 0)</f>
        <v>1도-분리배출(수산물10kg)</v>
      </c>
      <c r="N1140" s="2" t="str">
        <f>VLOOKUP(H1140, '쿼리1'!$A:$P, 15, 0)</f>
        <v>PE튜브(투명)40=1도-분리배출(수산물10kg)</v>
      </c>
      <c r="O1140" s="2">
        <v>2000151995</v>
      </c>
      <c r="P1140" s="2" t="str">
        <f>VLOOKUP(H1140, '쿼리1'!$A:$R, 17, 0)</f>
        <v>1도-분리배출(수산물10kg)</v>
      </c>
      <c r="Q1140" s="4">
        <f>VLOOKUP(H1140, '쿼리1'!$A:$U, 20, 0)</f>
        <v>40000</v>
      </c>
      <c r="R1140" s="2" t="s">
        <v>5397</v>
      </c>
      <c r="S1140" s="2" t="s">
        <v>5397</v>
      </c>
      <c r="T1140" s="2" t="s">
        <v>5397</v>
      </c>
      <c r="U1140" s="2" t="s">
        <v>5397</v>
      </c>
      <c r="V1140" s="2" t="s">
        <v>5388</v>
      </c>
      <c r="W1140" s="2" t="s">
        <v>5388</v>
      </c>
      <c r="X1140" s="6" t="str">
        <f>IFERROR(W1140-V1140, "X")</f>
        <v>X</v>
      </c>
      <c r="Y1140" s="2" t="s">
        <v>5388</v>
      </c>
      <c r="Z1140" s="2" t="s">
        <v>5388</v>
      </c>
      <c r="AA1140" s="6" t="str">
        <f t="shared" si="1015"/>
        <v>X</v>
      </c>
      <c r="AB1140" s="2" t="s">
        <v>5388</v>
      </c>
      <c r="AC1140" s="2" t="s">
        <v>5388</v>
      </c>
      <c r="AD1140" s="6" t="str">
        <f>IFERROR(AC1140-AB1140, "X")</f>
        <v>X</v>
      </c>
      <c r="AE1140" s="2" t="s">
        <v>5388</v>
      </c>
      <c r="AF1140" s="2" t="s">
        <v>5388</v>
      </c>
      <c r="AG1140" s="2" t="str">
        <f>IFERROR(AF1140-AE1140, "X")</f>
        <v>X</v>
      </c>
      <c r="AH1140" s="2" t="s">
        <v>5388</v>
      </c>
      <c r="AI1140" s="3">
        <v>45639</v>
      </c>
      <c r="AJ1140" s="3">
        <f t="shared" ca="1" si="1016"/>
        <v>45656</v>
      </c>
      <c r="AK1140" s="2">
        <f t="shared" si="983"/>
        <v>-17</v>
      </c>
      <c r="AL1140" s="2" t="str">
        <f>IF(C1140&lt;0, "진행중", "지연")</f>
        <v>진행중</v>
      </c>
      <c r="AM1140" s="2" t="str">
        <f t="shared" si="985"/>
        <v>진행중(-17)</v>
      </c>
      <c r="AN1140" s="9">
        <f t="shared" si="986"/>
        <v>0</v>
      </c>
      <c r="AO1140" s="9">
        <f t="shared" si="987"/>
        <v>45639</v>
      </c>
      <c r="AP1140" s="9">
        <f t="shared" ca="1" si="1017"/>
        <v>45656</v>
      </c>
      <c r="AQ1140" s="6">
        <f t="shared" ca="1" si="1018"/>
        <v>-17</v>
      </c>
      <c r="AR1140" s="12">
        <f t="shared" ca="1" si="988"/>
        <v>-17</v>
      </c>
      <c r="AS1140" t="str">
        <f t="shared" ca="1" si="1019"/>
        <v>진행중</v>
      </c>
      <c r="AT1140" t="str">
        <f t="shared" ca="1" si="989"/>
        <v>진행중(-17)</v>
      </c>
    </row>
    <row r="1141" spans="2:46" x14ac:dyDescent="0.3">
      <c r="B1141" s="2" t="s">
        <v>5585</v>
      </c>
      <c r="C1141" s="7">
        <v>-16</v>
      </c>
      <c r="D1141" s="2" t="s">
        <v>5443</v>
      </c>
      <c r="E1141" s="2"/>
      <c r="F1141" s="2" t="s">
        <v>5442</v>
      </c>
      <c r="G1141" s="2"/>
      <c r="H1141" s="2" t="s">
        <v>4765</v>
      </c>
      <c r="I1141" s="2" t="str">
        <f t="shared" si="976"/>
        <v>20241025-2000159648-인쇄</v>
      </c>
      <c r="J1141" s="2" t="str">
        <f t="shared" si="977"/>
        <v>20241025-2000159648-합지</v>
      </c>
      <c r="K1141" s="2" t="str">
        <f t="shared" si="978"/>
        <v>20241025-2000159648-분단</v>
      </c>
      <c r="L1141" s="2" t="str">
        <f t="shared" si="979"/>
        <v>20241025-2000159648-제대</v>
      </c>
      <c r="M1141" s="2" t="str">
        <f>VLOOKUP(H1141, '쿼리1'!$A:$R, 17, 0)</f>
        <v>1도-SB)샌드위치(소)-오산</v>
      </c>
      <c r="N1141" s="2" t="str">
        <f>VLOOKUP(H1141, '쿼리1'!$A:$P, 15, 0)</f>
        <v>OPP(보폭스)25</v>
      </c>
      <c r="O1141" s="2">
        <v>2000159648</v>
      </c>
      <c r="P1141" s="2" t="str">
        <f>VLOOKUP(H1141, '쿼리1'!$A:$R, 17, 0)</f>
        <v>1도-SB)샌드위치(소)-오산</v>
      </c>
      <c r="Q1141" s="4">
        <f>VLOOKUP(H1141, '쿼리1'!$A:$U, 20, 0)</f>
        <v>240</v>
      </c>
      <c r="R1141" s="2" t="s">
        <v>31</v>
      </c>
      <c r="S1141" s="2" t="s">
        <v>5397</v>
      </c>
      <c r="T1141" s="2" t="s">
        <v>31</v>
      </c>
      <c r="U1141" s="2" t="s">
        <v>5397</v>
      </c>
      <c r="V1141" s="3">
        <v>45593</v>
      </c>
      <c r="W1141" s="3">
        <v>45601</v>
      </c>
      <c r="X1141" s="6" t="str">
        <f t="shared" ref="X1141:X1146" si="1020">IFERROR(IF(W1141-V1141&gt;0, "+" &amp; (W1141-V1141), W1141-V1141), "X")</f>
        <v>+8</v>
      </c>
      <c r="Y1141" s="3" t="s">
        <v>5388</v>
      </c>
      <c r="Z1141" s="3" t="s">
        <v>5388</v>
      </c>
      <c r="AA1141" s="6" t="str">
        <f t="shared" si="1015"/>
        <v>X</v>
      </c>
      <c r="AB1141" s="3">
        <v>45594</v>
      </c>
      <c r="AC1141" s="3">
        <v>45610</v>
      </c>
      <c r="AD1141" s="6" t="str">
        <f t="shared" ref="AD1141:AD1142" si="1021">IFERROR(IF(AC1141-AB1141&gt;0, "+" &amp; (AC1141-AB1141), AC1141-AB1141), "X")</f>
        <v>+16</v>
      </c>
      <c r="AE1141" s="2" t="s">
        <v>5388</v>
      </c>
      <c r="AF1141" s="2" t="s">
        <v>5388</v>
      </c>
      <c r="AG1141" s="2" t="str">
        <f>IFERROR(AF1141-AE1141, "X")</f>
        <v>X</v>
      </c>
      <c r="AH1141" s="3">
        <v>45610</v>
      </c>
      <c r="AI1141" s="3">
        <f t="shared" ref="AI1141:AI1142" si="1022">AB1141</f>
        <v>45594</v>
      </c>
      <c r="AJ1141" s="3"/>
      <c r="AK1141" s="2">
        <f t="shared" si="983"/>
        <v>-16</v>
      </c>
      <c r="AL1141" s="2" t="s">
        <v>5567</v>
      </c>
      <c r="AM1141" s="2" t="str">
        <f t="shared" si="985"/>
        <v>생산완료(-16)</v>
      </c>
      <c r="AN1141" s="9">
        <f t="shared" si="986"/>
        <v>45654</v>
      </c>
      <c r="AO1141" s="9">
        <f t="shared" si="987"/>
        <v>45642</v>
      </c>
      <c r="AP1141" s="9"/>
      <c r="AQ1141" s="2">
        <f t="shared" ref="AQ1141:AQ1146" si="1023">AO1141-AN1141</f>
        <v>-12</v>
      </c>
      <c r="AR1141" s="12">
        <f t="shared" si="988"/>
        <v>-12</v>
      </c>
      <c r="AS1141" t="s">
        <v>5567</v>
      </c>
      <c r="AT1141" t="str">
        <f t="shared" si="989"/>
        <v>생산완료(-12)</v>
      </c>
    </row>
    <row r="1142" spans="2:46" x14ac:dyDescent="0.3">
      <c r="B1142" s="2" t="s">
        <v>5585</v>
      </c>
      <c r="C1142" s="7">
        <v>-16</v>
      </c>
      <c r="D1142" s="2" t="s">
        <v>5429</v>
      </c>
      <c r="E1142" s="2"/>
      <c r="F1142" s="2" t="s">
        <v>5442</v>
      </c>
      <c r="G1142" s="2"/>
      <c r="H1142" s="2" t="s">
        <v>4940</v>
      </c>
      <c r="I1142" s="2" t="str">
        <f t="shared" si="976"/>
        <v>20241025-2000159650-인쇄</v>
      </c>
      <c r="J1142" s="2" t="str">
        <f t="shared" si="977"/>
        <v>20241025-2000159650-합지</v>
      </c>
      <c r="K1142" s="2" t="str">
        <f t="shared" si="978"/>
        <v>20241025-2000159650-분단</v>
      </c>
      <c r="L1142" s="2" t="str">
        <f t="shared" si="979"/>
        <v>20241025-2000159650-제대</v>
      </c>
      <c r="M1142" s="2" t="str">
        <f>VLOOKUP(H1142, '쿼리1'!$A:$R, 17, 0)</f>
        <v>1도-SB)샌드위치(대)-오산</v>
      </c>
      <c r="N1142" s="2" t="str">
        <f>VLOOKUP(H1142, '쿼리1'!$A:$P, 15, 0)</f>
        <v>OPP(보폭스)25</v>
      </c>
      <c r="O1142" s="2">
        <v>2000159650</v>
      </c>
      <c r="P1142" s="2" t="str">
        <f>VLOOKUP(H1142, '쿼리1'!$A:$R, 17, 0)</f>
        <v>1도-SB)샌드위치(대)-오산</v>
      </c>
      <c r="Q1142" s="4">
        <f>VLOOKUP(H1142, '쿼리1'!$A:$U, 20, 0)</f>
        <v>240</v>
      </c>
      <c r="R1142" s="2" t="s">
        <v>31</v>
      </c>
      <c r="S1142" s="2" t="s">
        <v>5397</v>
      </c>
      <c r="T1142" s="2" t="s">
        <v>31</v>
      </c>
      <c r="U1142" s="2" t="s">
        <v>5397</v>
      </c>
      <c r="V1142" s="3">
        <v>45593</v>
      </c>
      <c r="W1142" s="3">
        <v>45607</v>
      </c>
      <c r="X1142" s="6" t="str">
        <f t="shared" si="1020"/>
        <v>+14</v>
      </c>
      <c r="Y1142" s="3" t="s">
        <v>5388</v>
      </c>
      <c r="Z1142" s="3" t="s">
        <v>5388</v>
      </c>
      <c r="AA1142" s="6" t="str">
        <f t="shared" si="1015"/>
        <v>X</v>
      </c>
      <c r="AB1142" s="3">
        <v>45594</v>
      </c>
      <c r="AC1142" s="3">
        <v>45610</v>
      </c>
      <c r="AD1142" s="6" t="str">
        <f t="shared" si="1021"/>
        <v>+16</v>
      </c>
      <c r="AE1142" s="2" t="s">
        <v>5388</v>
      </c>
      <c r="AF1142" s="2" t="s">
        <v>5388</v>
      </c>
      <c r="AG1142" s="2" t="str">
        <f>IFERROR(AF1142-AE1142, "X")</f>
        <v>X</v>
      </c>
      <c r="AH1142" s="3">
        <v>45610</v>
      </c>
      <c r="AI1142" s="3">
        <f t="shared" si="1022"/>
        <v>45594</v>
      </c>
      <c r="AJ1142" s="3"/>
      <c r="AK1142" s="2">
        <f t="shared" si="983"/>
        <v>-16</v>
      </c>
      <c r="AL1142" s="2" t="s">
        <v>5567</v>
      </c>
      <c r="AM1142" s="2" t="str">
        <f t="shared" si="985"/>
        <v>생산완료(-16)</v>
      </c>
      <c r="AN1142" s="9">
        <f t="shared" si="986"/>
        <v>45625</v>
      </c>
      <c r="AO1142" s="9">
        <f t="shared" si="987"/>
        <v>45604</v>
      </c>
      <c r="AP1142" s="9"/>
      <c r="AQ1142" s="2">
        <f t="shared" si="1023"/>
        <v>-21</v>
      </c>
      <c r="AR1142" s="12">
        <f t="shared" si="988"/>
        <v>-21</v>
      </c>
      <c r="AS1142" t="s">
        <v>5567</v>
      </c>
      <c r="AT1142" t="str">
        <f t="shared" si="989"/>
        <v>생산완료(-21)</v>
      </c>
    </row>
    <row r="1143" spans="2:46" x14ac:dyDescent="0.3">
      <c r="B1143" s="2" t="s">
        <v>5409</v>
      </c>
      <c r="C1143" s="7">
        <v>0</v>
      </c>
      <c r="D1143" s="2" t="s">
        <v>5408</v>
      </c>
      <c r="E1143" s="2"/>
      <c r="F1143" s="2"/>
      <c r="G1143" s="2" t="s">
        <v>5409</v>
      </c>
      <c r="H1143" s="2" t="s">
        <v>2213</v>
      </c>
      <c r="I1143" s="2" t="str">
        <f t="shared" si="976"/>
        <v>20241025-2000169100-인쇄</v>
      </c>
      <c r="J1143" s="2" t="str">
        <f t="shared" si="977"/>
        <v>20241025-2000169100-합지</v>
      </c>
      <c r="K1143" s="2" t="str">
        <f t="shared" si="978"/>
        <v>20241025-2000169100-분단</v>
      </c>
      <c r="L1143" s="2" t="str">
        <f t="shared" si="979"/>
        <v>20241025-2000169100-제대</v>
      </c>
      <c r="M1143" s="2" t="str">
        <f>VLOOKUP(H1143, '쿼리1'!$A:$R, 17, 0)</f>
        <v>3도-TR)블루베리 베이글(6입)-EINSTEIN BROS BAGELS</v>
      </c>
      <c r="N1143" s="2" t="str">
        <f>VLOOKUP(H1143, '쿼리1'!$A:$P, 15, 0)</f>
        <v>PP튜브(투명)40</v>
      </c>
      <c r="O1143" s="2">
        <v>2000169100</v>
      </c>
      <c r="P1143" s="2" t="str">
        <f>VLOOKUP(H1143, '쿼리1'!$A:$R, 17, 0)</f>
        <v>3도-TR)블루베리 베이글(6입)-EINSTEIN BROS BAGELS</v>
      </c>
      <c r="Q1143" s="4">
        <f>VLOOKUP(H1143, '쿼리1'!$A:$U, 20, 0)</f>
        <v>100000</v>
      </c>
      <c r="R1143" s="2" t="s">
        <v>31</v>
      </c>
      <c r="S1143" s="2" t="s">
        <v>5397</v>
      </c>
      <c r="T1143" s="2" t="s">
        <v>5397</v>
      </c>
      <c r="U1143" s="2" t="s">
        <v>31</v>
      </c>
      <c r="V1143" s="3">
        <v>45596</v>
      </c>
      <c r="W1143" s="3">
        <v>45599</v>
      </c>
      <c r="X1143" s="6" t="str">
        <f t="shared" si="1020"/>
        <v>+3</v>
      </c>
      <c r="Y1143" s="2" t="s">
        <v>5388</v>
      </c>
      <c r="Z1143" s="3" t="s">
        <v>5388</v>
      </c>
      <c r="AA1143" s="6" t="str">
        <f t="shared" si="1015"/>
        <v>X</v>
      </c>
      <c r="AB1143" s="3" t="s">
        <v>5388</v>
      </c>
      <c r="AC1143" s="2" t="s">
        <v>5388</v>
      </c>
      <c r="AD1143" s="6" t="str">
        <f t="shared" ref="AD1143:AD1163" si="1024">IFERROR(AC1143-AB1143, "X")</f>
        <v>X</v>
      </c>
      <c r="AE1143" s="3">
        <v>45604</v>
      </c>
      <c r="AF1143" s="3">
        <v>45604</v>
      </c>
      <c r="AG1143" s="2">
        <f t="shared" ref="AG1143:AG1146" si="1025">IFERROR(IF(AF1143-AE1143&gt;0, "+" &amp; (AF1143-AE1143), AF1143-AE1143), "X")</f>
        <v>0</v>
      </c>
      <c r="AH1143" s="3">
        <v>45604</v>
      </c>
      <c r="AI1143" s="3">
        <f t="shared" ref="AI1143:AI1146" si="1026">AE1143</f>
        <v>45604</v>
      </c>
      <c r="AJ1143" s="3"/>
      <c r="AK1143" s="2">
        <f t="shared" si="983"/>
        <v>0</v>
      </c>
      <c r="AL1143" s="2" t="s">
        <v>5567</v>
      </c>
      <c r="AM1143" s="2" t="str">
        <f t="shared" si="985"/>
        <v>생산완료(0)</v>
      </c>
      <c r="AN1143" s="9">
        <f t="shared" si="986"/>
        <v>45646</v>
      </c>
      <c r="AO1143" s="9">
        <f t="shared" si="987"/>
        <v>45653</v>
      </c>
      <c r="AP1143" s="9"/>
      <c r="AQ1143" s="2">
        <f t="shared" si="1023"/>
        <v>7</v>
      </c>
      <c r="AR1143" s="12" t="str">
        <f t="shared" si="988"/>
        <v>+7</v>
      </c>
      <c r="AS1143" t="s">
        <v>5567</v>
      </c>
      <c r="AT1143" t="str">
        <f t="shared" si="989"/>
        <v>생산완료(+7)</v>
      </c>
    </row>
    <row r="1144" spans="2:46" x14ac:dyDescent="0.3">
      <c r="B1144" s="2" t="s">
        <v>5409</v>
      </c>
      <c r="C1144" s="7">
        <v>0</v>
      </c>
      <c r="D1144" s="2" t="s">
        <v>5408</v>
      </c>
      <c r="E1144" s="2"/>
      <c r="F1144" s="2"/>
      <c r="G1144" s="2" t="s">
        <v>5409</v>
      </c>
      <c r="H1144" s="2" t="s">
        <v>2214</v>
      </c>
      <c r="I1144" s="2" t="str">
        <f t="shared" si="976"/>
        <v>20241025-2000169104-인쇄</v>
      </c>
      <c r="J1144" s="2" t="str">
        <f t="shared" si="977"/>
        <v>20241025-2000169104-합지</v>
      </c>
      <c r="K1144" s="2" t="str">
        <f t="shared" si="978"/>
        <v>20241025-2000169104-분단</v>
      </c>
      <c r="L1144" s="2" t="str">
        <f t="shared" si="979"/>
        <v>20241025-2000169104-제대</v>
      </c>
      <c r="M1144" s="2" t="str">
        <f>VLOOKUP(H1144, '쿼리1'!$A:$R, 17, 0)</f>
        <v>3도-TR)어니언 베이글(6입)-EINSTEIN BROS BAGELS</v>
      </c>
      <c r="N1144" s="2" t="str">
        <f>VLOOKUP(H1144, '쿼리1'!$A:$P, 15, 0)</f>
        <v>PP튜브(투명)40</v>
      </c>
      <c r="O1144" s="2">
        <v>2000169104</v>
      </c>
      <c r="P1144" s="2" t="str">
        <f>VLOOKUP(H1144, '쿼리1'!$A:$R, 17, 0)</f>
        <v>3도-TR)어니언 베이글(6입)-EINSTEIN BROS BAGELS</v>
      </c>
      <c r="Q1144" s="4">
        <f>VLOOKUP(H1144, '쿼리1'!$A:$U, 20, 0)</f>
        <v>100000</v>
      </c>
      <c r="R1144" s="2" t="s">
        <v>31</v>
      </c>
      <c r="S1144" s="2" t="s">
        <v>5397</v>
      </c>
      <c r="T1144" s="2" t="s">
        <v>5397</v>
      </c>
      <c r="U1144" s="2" t="s">
        <v>31</v>
      </c>
      <c r="V1144" s="3">
        <v>45596</v>
      </c>
      <c r="W1144" s="3">
        <v>45599</v>
      </c>
      <c r="X1144" s="6" t="str">
        <f t="shared" si="1020"/>
        <v>+3</v>
      </c>
      <c r="Y1144" s="2" t="s">
        <v>5388</v>
      </c>
      <c r="Z1144" s="3" t="s">
        <v>5388</v>
      </c>
      <c r="AA1144" s="6" t="str">
        <f t="shared" si="1015"/>
        <v>X</v>
      </c>
      <c r="AB1144" s="3" t="s">
        <v>5388</v>
      </c>
      <c r="AC1144" s="2" t="s">
        <v>5388</v>
      </c>
      <c r="AD1144" s="6" t="str">
        <f t="shared" si="1024"/>
        <v>X</v>
      </c>
      <c r="AE1144" s="3">
        <v>45604</v>
      </c>
      <c r="AF1144" s="3">
        <v>45604</v>
      </c>
      <c r="AG1144" s="2">
        <f t="shared" si="1025"/>
        <v>0</v>
      </c>
      <c r="AH1144" s="3">
        <v>45604</v>
      </c>
      <c r="AI1144" s="3">
        <f t="shared" si="1026"/>
        <v>45604</v>
      </c>
      <c r="AJ1144" s="3"/>
      <c r="AK1144" s="2">
        <f t="shared" si="983"/>
        <v>0</v>
      </c>
      <c r="AL1144" s="2" t="s">
        <v>5567</v>
      </c>
      <c r="AM1144" s="2" t="str">
        <f t="shared" si="985"/>
        <v>생산완료(0)</v>
      </c>
      <c r="AN1144" s="9">
        <f t="shared" si="986"/>
        <v>45604</v>
      </c>
      <c r="AO1144" s="9">
        <f t="shared" si="987"/>
        <v>45651</v>
      </c>
      <c r="AP1144" s="9"/>
      <c r="AQ1144" s="2">
        <f t="shared" si="1023"/>
        <v>47</v>
      </c>
      <c r="AR1144" s="12" t="str">
        <f t="shared" si="988"/>
        <v>+47</v>
      </c>
      <c r="AS1144" t="s">
        <v>5567</v>
      </c>
      <c r="AT1144" t="str">
        <f t="shared" si="989"/>
        <v>생산완료(+47)</v>
      </c>
    </row>
    <row r="1145" spans="2:46" x14ac:dyDescent="0.3">
      <c r="B1145" s="2" t="s">
        <v>5409</v>
      </c>
      <c r="C1145" s="7">
        <v>0</v>
      </c>
      <c r="D1145" s="2" t="s">
        <v>5421</v>
      </c>
      <c r="E1145" s="2"/>
      <c r="F1145" s="2"/>
      <c r="G1145" s="2" t="s">
        <v>5409</v>
      </c>
      <c r="H1145" s="2" t="s">
        <v>992</v>
      </c>
      <c r="I1145" s="2" t="str">
        <f t="shared" si="976"/>
        <v>20241025-2000169108-인쇄</v>
      </c>
      <c r="J1145" s="2" t="str">
        <f t="shared" si="977"/>
        <v>20241025-2000169108-합지</v>
      </c>
      <c r="K1145" s="2" t="str">
        <f t="shared" si="978"/>
        <v>20241025-2000169108-분단</v>
      </c>
      <c r="L1145" s="2" t="str">
        <f t="shared" si="979"/>
        <v>20241025-2000169108-제대</v>
      </c>
      <c r="M1145" s="2" t="str">
        <f>VLOOKUP(H1145, '쿼리1'!$A:$R, 17, 0)</f>
        <v>3도-TR)플레인 베이글(6입)-EINSTEIN BROS BAGELS</v>
      </c>
      <c r="N1145" s="2" t="str">
        <f>VLOOKUP(H1145, '쿼리1'!$A:$P, 15, 0)</f>
        <v>PP튜브(투명)40</v>
      </c>
      <c r="O1145" s="2">
        <v>2000169108</v>
      </c>
      <c r="P1145" s="2" t="str">
        <f>VLOOKUP(H1145, '쿼리1'!$A:$R, 17, 0)</f>
        <v>3도-TR)플레인 베이글(6입)-EINSTEIN BROS BAGELS</v>
      </c>
      <c r="Q1145" s="4">
        <f>VLOOKUP(H1145, '쿼리1'!$A:$U, 20, 0)</f>
        <v>100000</v>
      </c>
      <c r="R1145" s="2" t="s">
        <v>31</v>
      </c>
      <c r="S1145" s="2" t="s">
        <v>5397</v>
      </c>
      <c r="T1145" s="2" t="s">
        <v>5397</v>
      </c>
      <c r="U1145" s="2" t="s">
        <v>31</v>
      </c>
      <c r="V1145" s="3">
        <v>45596</v>
      </c>
      <c r="W1145" s="3">
        <v>45601</v>
      </c>
      <c r="X1145" s="6" t="str">
        <f t="shared" si="1020"/>
        <v>+5</v>
      </c>
      <c r="Y1145" s="2" t="s">
        <v>5388</v>
      </c>
      <c r="Z1145" s="3" t="s">
        <v>5388</v>
      </c>
      <c r="AA1145" s="6" t="str">
        <f t="shared" si="1015"/>
        <v>X</v>
      </c>
      <c r="AB1145" s="3" t="s">
        <v>5388</v>
      </c>
      <c r="AC1145" s="2" t="s">
        <v>5388</v>
      </c>
      <c r="AD1145" s="6" t="str">
        <f t="shared" si="1024"/>
        <v>X</v>
      </c>
      <c r="AE1145" s="3">
        <v>45604</v>
      </c>
      <c r="AF1145" s="3">
        <v>45604</v>
      </c>
      <c r="AG1145" s="2">
        <f t="shared" si="1025"/>
        <v>0</v>
      </c>
      <c r="AH1145" s="3">
        <v>45604</v>
      </c>
      <c r="AI1145" s="3">
        <f t="shared" si="1026"/>
        <v>45604</v>
      </c>
      <c r="AJ1145" s="3"/>
      <c r="AK1145" s="2">
        <f t="shared" si="983"/>
        <v>0</v>
      </c>
      <c r="AL1145" s="2" t="s">
        <v>5567</v>
      </c>
      <c r="AM1145" s="2" t="str">
        <f t="shared" si="985"/>
        <v>생산완료(0)</v>
      </c>
      <c r="AN1145" s="9">
        <f t="shared" si="986"/>
        <v>45653</v>
      </c>
      <c r="AO1145" s="9">
        <f t="shared" si="987"/>
        <v>45651</v>
      </c>
      <c r="AP1145" s="9"/>
      <c r="AQ1145" s="2">
        <f t="shared" si="1023"/>
        <v>-2</v>
      </c>
      <c r="AR1145" s="12">
        <f t="shared" si="988"/>
        <v>-2</v>
      </c>
      <c r="AS1145" t="s">
        <v>5567</v>
      </c>
      <c r="AT1145" t="str">
        <f t="shared" si="989"/>
        <v>생산완료(-2)</v>
      </c>
    </row>
    <row r="1146" spans="2:46" x14ac:dyDescent="0.3">
      <c r="B1146" s="2" t="s">
        <v>5414</v>
      </c>
      <c r="C1146" s="7">
        <v>-9</v>
      </c>
      <c r="D1146" s="2" t="s">
        <v>5442</v>
      </c>
      <c r="E1146" s="2"/>
      <c r="F1146" s="2"/>
      <c r="G1146" s="2" t="s">
        <v>5408</v>
      </c>
      <c r="H1146" s="2" t="s">
        <v>212</v>
      </c>
      <c r="I1146" s="2" t="str">
        <f t="shared" si="976"/>
        <v>20241025-2120P0023-인쇄</v>
      </c>
      <c r="J1146" s="2" t="str">
        <f t="shared" si="977"/>
        <v>20241025-2120P0023-합지</v>
      </c>
      <c r="K1146" s="2" t="str">
        <f t="shared" si="978"/>
        <v>20241025-2120P0023-분단</v>
      </c>
      <c r="L1146" s="2" t="str">
        <f t="shared" si="979"/>
        <v>20241025-2120P0023-제대</v>
      </c>
      <c r="M1146" s="2" t="str">
        <f>VLOOKUP(H1146, '쿼리1'!$A:$R, 17, 0)</f>
        <v>단면1도(백색PP분리배출)-18인치 조각피자</v>
      </c>
      <c r="N1146" s="2" t="str">
        <f>VLOOKUP(H1146, '쿼리1'!$A:$P, 15, 0)</f>
        <v>PP튜브(투명)50</v>
      </c>
      <c r="O1146" s="2" t="s">
        <v>5762</v>
      </c>
      <c r="P1146" s="2" t="str">
        <f>VLOOKUP(H1146, '쿼리1'!$A:$R, 17, 0)</f>
        <v>단면1도(백색PP분리배출)-18인치 조각피자</v>
      </c>
      <c r="Q1146" s="4">
        <f>VLOOKUP(H1146, '쿼리1'!$A:$U, 20, 0)</f>
        <v>117647</v>
      </c>
      <c r="R1146" s="2" t="s">
        <v>31</v>
      </c>
      <c r="S1146" s="2" t="s">
        <v>5397</v>
      </c>
      <c r="T1146" s="2" t="s">
        <v>5397</v>
      </c>
      <c r="U1146" s="2" t="s">
        <v>31</v>
      </c>
      <c r="V1146" s="3">
        <v>45596</v>
      </c>
      <c r="W1146" s="3">
        <v>45612</v>
      </c>
      <c r="X1146" s="6" t="str">
        <f t="shared" si="1020"/>
        <v>+16</v>
      </c>
      <c r="Y1146" s="2" t="s">
        <v>5388</v>
      </c>
      <c r="Z1146" s="3" t="s">
        <v>5388</v>
      </c>
      <c r="AA1146" s="6" t="str">
        <f t="shared" si="1015"/>
        <v>X</v>
      </c>
      <c r="AB1146" s="3" t="s">
        <v>5388</v>
      </c>
      <c r="AC1146" s="2" t="s">
        <v>5388</v>
      </c>
      <c r="AD1146" s="6" t="str">
        <f t="shared" si="1024"/>
        <v>X</v>
      </c>
      <c r="AE1146" s="3">
        <v>45603</v>
      </c>
      <c r="AF1146" s="3">
        <v>45606</v>
      </c>
      <c r="AG1146" s="2" t="str">
        <f t="shared" si="1025"/>
        <v>+3</v>
      </c>
      <c r="AH1146" s="3">
        <v>45612</v>
      </c>
      <c r="AI1146" s="3">
        <f t="shared" si="1026"/>
        <v>45603</v>
      </c>
      <c r="AJ1146" s="3"/>
      <c r="AK1146" s="2">
        <f t="shared" si="983"/>
        <v>-9</v>
      </c>
      <c r="AL1146" s="2" t="s">
        <v>5567</v>
      </c>
      <c r="AM1146" s="2" t="str">
        <f t="shared" si="985"/>
        <v>생산완료(-9)</v>
      </c>
      <c r="AN1146" s="9">
        <f t="shared" si="986"/>
        <v>45647</v>
      </c>
      <c r="AO1146" s="9">
        <f t="shared" si="987"/>
        <v>45642</v>
      </c>
      <c r="AP1146" s="9"/>
      <c r="AQ1146" s="2">
        <f t="shared" si="1023"/>
        <v>-5</v>
      </c>
      <c r="AR1146" s="12">
        <f t="shared" si="988"/>
        <v>-5</v>
      </c>
      <c r="AS1146" t="s">
        <v>5567</v>
      </c>
      <c r="AT1146" t="str">
        <f t="shared" si="989"/>
        <v>생산완료(-5)</v>
      </c>
    </row>
    <row r="1147" spans="2:46" x14ac:dyDescent="0.3">
      <c r="B1147" s="2" t="s">
        <v>5563</v>
      </c>
      <c r="C1147" s="8">
        <v>-14</v>
      </c>
      <c r="D1147" s="2"/>
      <c r="E1147" s="2"/>
      <c r="F1147" s="2"/>
      <c r="G1147" s="2"/>
      <c r="H1147" s="2" t="s">
        <v>1573</v>
      </c>
      <c r="I1147" s="2" t="str">
        <f t="shared" si="976"/>
        <v>20241025-2420N0007-인쇄</v>
      </c>
      <c r="J1147" s="2" t="str">
        <f t="shared" si="977"/>
        <v>20241025-2420N0007-합지</v>
      </c>
      <c r="K1147" s="2" t="str">
        <f t="shared" si="978"/>
        <v>20241025-2420N0007-분단</v>
      </c>
      <c r="L1147" s="2" t="str">
        <f t="shared" si="979"/>
        <v>20241025-2420N0007-제대</v>
      </c>
      <c r="M1147" s="2" t="str">
        <f>VLOOKUP(H1147, '쿼리1'!$A:$R, 17, 0)</f>
        <v>무지</v>
      </c>
      <c r="N1147" s="2" t="str">
        <f>VLOOKUP(H1147, '쿼리1'!$A:$P, 15, 0)</f>
        <v>HD튜브(반투명)20=무지</v>
      </c>
      <c r="O1147" s="2" t="s">
        <v>5834</v>
      </c>
      <c r="P1147" s="2" t="str">
        <f>VLOOKUP(H1147, '쿼리1'!$A:$R, 17, 0)</f>
        <v>무지</v>
      </c>
      <c r="Q1147" s="4">
        <f>VLOOKUP(H1147, '쿼리1'!$A:$U, 20, 0)</f>
        <v>6000</v>
      </c>
      <c r="R1147" s="2" t="s">
        <v>5397</v>
      </c>
      <c r="S1147" s="2" t="s">
        <v>5397</v>
      </c>
      <c r="T1147" s="2" t="s">
        <v>5397</v>
      </c>
      <c r="U1147" s="2" t="s">
        <v>5397</v>
      </c>
      <c r="V1147" s="2" t="s">
        <v>5388</v>
      </c>
      <c r="W1147" s="2" t="s">
        <v>5388</v>
      </c>
      <c r="X1147" s="6" t="str">
        <f t="shared" ref="X1147:X1163" si="1027">IFERROR(W1147-V1147, "X")</f>
        <v>X</v>
      </c>
      <c r="Y1147" s="2" t="s">
        <v>5388</v>
      </c>
      <c r="Z1147" s="2" t="s">
        <v>5388</v>
      </c>
      <c r="AA1147" s="6" t="str">
        <f t="shared" si="1015"/>
        <v>X</v>
      </c>
      <c r="AB1147" s="2" t="s">
        <v>5388</v>
      </c>
      <c r="AC1147" s="2" t="s">
        <v>5388</v>
      </c>
      <c r="AD1147" s="6" t="str">
        <f t="shared" si="1024"/>
        <v>X</v>
      </c>
      <c r="AE1147" s="2" t="s">
        <v>5388</v>
      </c>
      <c r="AF1147" s="2" t="s">
        <v>5388</v>
      </c>
      <c r="AG1147" s="2" t="str">
        <f>IFERROR(AF1147-AE1147, "X")</f>
        <v>X</v>
      </c>
      <c r="AH1147" s="2" t="s">
        <v>5388</v>
      </c>
      <c r="AI1147" s="3">
        <v>45642</v>
      </c>
      <c r="AJ1147" s="3">
        <f t="shared" ref="AJ1147:AJ1149" ca="1" si="1028">TODAY()</f>
        <v>45656</v>
      </c>
      <c r="AK1147" s="2">
        <f t="shared" si="983"/>
        <v>-14</v>
      </c>
      <c r="AL1147" s="2" t="str">
        <f>IF(C1147&lt;0, "진행중", "지연")</f>
        <v>진행중</v>
      </c>
      <c r="AM1147" s="2" t="str">
        <f t="shared" si="985"/>
        <v>진행중(-14)</v>
      </c>
      <c r="AN1147" s="9">
        <f t="shared" si="986"/>
        <v>0</v>
      </c>
      <c r="AO1147" s="9">
        <f t="shared" si="987"/>
        <v>45642</v>
      </c>
      <c r="AP1147" s="9">
        <f t="shared" ref="AP1147:AP1149" ca="1" si="1029">TODAY()</f>
        <v>45656</v>
      </c>
      <c r="AQ1147" s="6">
        <f t="shared" ref="AQ1147:AQ1149" ca="1" si="1030">AO1147-AP1147</f>
        <v>-14</v>
      </c>
      <c r="AR1147" s="12">
        <f t="shared" ca="1" si="988"/>
        <v>-14</v>
      </c>
      <c r="AS1147" t="str">
        <f t="shared" ref="AS1147:AS1149" ca="1" si="1031">IF(AQ1147&lt;0, "진행중", "지연")</f>
        <v>진행중</v>
      </c>
      <c r="AT1147" t="str">
        <f t="shared" ca="1" si="989"/>
        <v>진행중(-14)</v>
      </c>
    </row>
    <row r="1148" spans="2:46" x14ac:dyDescent="0.3">
      <c r="B1148" s="2" t="s">
        <v>5563</v>
      </c>
      <c r="C1148" s="8">
        <v>-14</v>
      </c>
      <c r="D1148" s="2"/>
      <c r="E1148" s="2"/>
      <c r="F1148" s="2"/>
      <c r="G1148" s="2"/>
      <c r="H1148" s="2" t="s">
        <v>373</v>
      </c>
      <c r="I1148" s="2" t="str">
        <f t="shared" si="976"/>
        <v>20241025-3000159084-인쇄</v>
      </c>
      <c r="J1148" s="2" t="str">
        <f t="shared" si="977"/>
        <v>20241025-3000159084-합지</v>
      </c>
      <c r="K1148" s="2" t="str">
        <f t="shared" si="978"/>
        <v>20241025-3000159084-분단</v>
      </c>
      <c r="L1148" s="2" t="str">
        <f t="shared" si="979"/>
        <v>20241025-3000159084-제대</v>
      </c>
      <c r="M1148" s="2" t="str">
        <f>VLOOKUP(H1148, '쿼리1'!$A:$R, 17, 0)</f>
        <v>무지</v>
      </c>
      <c r="N1148" s="2" t="str">
        <f>VLOOKUP(H1148, '쿼리1'!$A:$P, 15, 0)</f>
        <v>의류재포장 종이(노루지,245*340)-M362(10168)</v>
      </c>
      <c r="O1148" s="2">
        <v>3000159084</v>
      </c>
      <c r="P1148" s="2" t="str">
        <f>VLOOKUP(H1148, '쿼리1'!$A:$R, 17, 0)</f>
        <v>무지</v>
      </c>
      <c r="Q1148" s="4">
        <f>VLOOKUP(H1148, '쿼리1'!$A:$U, 20, 0)</f>
        <v>270000</v>
      </c>
      <c r="R1148" s="2" t="s">
        <v>5397</v>
      </c>
      <c r="S1148" s="2" t="s">
        <v>5397</v>
      </c>
      <c r="T1148" s="2" t="s">
        <v>5397</v>
      </c>
      <c r="U1148" s="2" t="s">
        <v>5397</v>
      </c>
      <c r="V1148" s="2" t="s">
        <v>5388</v>
      </c>
      <c r="W1148" s="2" t="s">
        <v>5388</v>
      </c>
      <c r="X1148" s="6" t="str">
        <f t="shared" si="1027"/>
        <v>X</v>
      </c>
      <c r="Y1148" s="2" t="s">
        <v>5388</v>
      </c>
      <c r="Z1148" s="2" t="s">
        <v>5388</v>
      </c>
      <c r="AA1148" s="6" t="str">
        <f t="shared" si="1015"/>
        <v>X</v>
      </c>
      <c r="AB1148" s="2" t="s">
        <v>5388</v>
      </c>
      <c r="AC1148" s="2" t="s">
        <v>5388</v>
      </c>
      <c r="AD1148" s="6" t="str">
        <f t="shared" si="1024"/>
        <v>X</v>
      </c>
      <c r="AE1148" s="2" t="s">
        <v>5388</v>
      </c>
      <c r="AF1148" s="2" t="s">
        <v>5388</v>
      </c>
      <c r="AG1148" s="2" t="str">
        <f>IFERROR(AF1148-AE1148, "X")</f>
        <v>X</v>
      </c>
      <c r="AH1148" s="2" t="s">
        <v>5388</v>
      </c>
      <c r="AI1148" s="3">
        <v>45642</v>
      </c>
      <c r="AJ1148" s="3">
        <f t="shared" ca="1" si="1028"/>
        <v>45656</v>
      </c>
      <c r="AK1148" s="2">
        <f t="shared" si="983"/>
        <v>-14</v>
      </c>
      <c r="AL1148" s="2" t="str">
        <f>IF(C1148&lt;0, "진행중", "지연")</f>
        <v>진행중</v>
      </c>
      <c r="AM1148" s="2" t="str">
        <f t="shared" si="985"/>
        <v>진행중(-14)</v>
      </c>
      <c r="AN1148" s="9">
        <f t="shared" si="986"/>
        <v>0</v>
      </c>
      <c r="AO1148" s="9">
        <f t="shared" si="987"/>
        <v>45642</v>
      </c>
      <c r="AP1148" s="9">
        <f t="shared" ca="1" si="1029"/>
        <v>45656</v>
      </c>
      <c r="AQ1148" s="6">
        <f t="shared" ca="1" si="1030"/>
        <v>-14</v>
      </c>
      <c r="AR1148" s="12">
        <f t="shared" ca="1" si="988"/>
        <v>-14</v>
      </c>
      <c r="AS1148" t="str">
        <f t="shared" ca="1" si="1031"/>
        <v>진행중</v>
      </c>
      <c r="AT1148" t="str">
        <f t="shared" ca="1" si="989"/>
        <v>진행중(-14)</v>
      </c>
    </row>
    <row r="1149" spans="2:46" x14ac:dyDescent="0.3">
      <c r="B1149" s="2" t="s">
        <v>5660</v>
      </c>
      <c r="C1149" s="8">
        <v>-19</v>
      </c>
      <c r="D1149" s="2"/>
      <c r="E1149" s="2"/>
      <c r="F1149" s="2"/>
      <c r="G1149" s="2"/>
      <c r="H1149" s="2" t="s">
        <v>5286</v>
      </c>
      <c r="I1149" s="2" t="str">
        <f t="shared" si="976"/>
        <v>20241025-3000164590-인쇄</v>
      </c>
      <c r="J1149" s="2" t="str">
        <f t="shared" si="977"/>
        <v>20241025-3000164590-합지</v>
      </c>
      <c r="K1149" s="2" t="str">
        <f t="shared" si="978"/>
        <v>20241025-3000164590-분단</v>
      </c>
      <c r="L1149" s="2" t="str">
        <f t="shared" si="979"/>
        <v>20241025-3000164590-제대</v>
      </c>
      <c r="M1149" s="2" t="str">
        <f>VLOOKUP(H1149, '쿼리1'!$A:$R, 17, 0)</f>
        <v>무지</v>
      </c>
      <c r="N1149" s="2" t="str">
        <f>VLOOKUP(H1149, '쿼리1'!$A:$P, 15, 0)</f>
        <v>정전기75</v>
      </c>
      <c r="O1149" s="2">
        <v>3000164590</v>
      </c>
      <c r="P1149" s="2" t="str">
        <f>VLOOKUP(H1149, '쿼리1'!$A:$R, 17, 0)</f>
        <v>무지</v>
      </c>
      <c r="Q1149" s="4">
        <f>VLOOKUP(H1149, '쿼리1'!$A:$U, 20, 0)</f>
        <v>50000</v>
      </c>
      <c r="R1149" s="2" t="s">
        <v>5397</v>
      </c>
      <c r="S1149" s="2" t="s">
        <v>5397</v>
      </c>
      <c r="T1149" s="2" t="s">
        <v>5397</v>
      </c>
      <c r="U1149" s="2" t="s">
        <v>5397</v>
      </c>
      <c r="V1149" s="2" t="s">
        <v>5388</v>
      </c>
      <c r="W1149" s="2" t="s">
        <v>5388</v>
      </c>
      <c r="X1149" s="6" t="str">
        <f t="shared" si="1027"/>
        <v>X</v>
      </c>
      <c r="Y1149" s="2" t="s">
        <v>5388</v>
      </c>
      <c r="Z1149" s="2" t="s">
        <v>5388</v>
      </c>
      <c r="AA1149" s="6" t="str">
        <f t="shared" si="1015"/>
        <v>X</v>
      </c>
      <c r="AB1149" s="2" t="s">
        <v>5388</v>
      </c>
      <c r="AC1149" s="2" t="s">
        <v>5388</v>
      </c>
      <c r="AD1149" s="6" t="str">
        <f t="shared" si="1024"/>
        <v>X</v>
      </c>
      <c r="AE1149" s="2" t="s">
        <v>5388</v>
      </c>
      <c r="AF1149" s="2" t="s">
        <v>5388</v>
      </c>
      <c r="AG1149" s="2" t="str">
        <f>IFERROR(AF1149-AE1149, "X")</f>
        <v>X</v>
      </c>
      <c r="AH1149" s="2" t="s">
        <v>5388</v>
      </c>
      <c r="AI1149" s="3">
        <v>45637</v>
      </c>
      <c r="AJ1149" s="3">
        <f t="shared" ca="1" si="1028"/>
        <v>45656</v>
      </c>
      <c r="AK1149" s="2">
        <f t="shared" si="983"/>
        <v>-19</v>
      </c>
      <c r="AL1149" s="2" t="str">
        <f>IF(C1149&lt;0, "진행중", "지연")</f>
        <v>진행중</v>
      </c>
      <c r="AM1149" s="2" t="str">
        <f t="shared" si="985"/>
        <v>진행중(-19)</v>
      </c>
      <c r="AN1149" s="9">
        <f t="shared" si="986"/>
        <v>0</v>
      </c>
      <c r="AO1149" s="9">
        <f t="shared" si="987"/>
        <v>45637</v>
      </c>
      <c r="AP1149" s="9">
        <f t="shared" ca="1" si="1029"/>
        <v>45656</v>
      </c>
      <c r="AQ1149" s="6">
        <f t="shared" ca="1" si="1030"/>
        <v>-19</v>
      </c>
      <c r="AR1149" s="12">
        <f t="shared" ca="1" si="988"/>
        <v>-19</v>
      </c>
      <c r="AS1149" t="str">
        <f t="shared" ca="1" si="1031"/>
        <v>진행중</v>
      </c>
      <c r="AT1149" t="str">
        <f t="shared" ca="1" si="989"/>
        <v>진행중(-19)</v>
      </c>
    </row>
    <row r="1150" spans="2:46" x14ac:dyDescent="0.3">
      <c r="B1150" s="2" t="s">
        <v>5621</v>
      </c>
      <c r="C1150" s="7">
        <v>-19</v>
      </c>
      <c r="D1150" s="2"/>
      <c r="E1150" s="2" t="s">
        <v>5429</v>
      </c>
      <c r="F1150" s="2"/>
      <c r="G1150" s="2" t="s">
        <v>5492</v>
      </c>
      <c r="H1150" s="2" t="s">
        <v>1865</v>
      </c>
      <c r="I1150" s="2" t="str">
        <f t="shared" si="976"/>
        <v>20241025-900001-인쇄</v>
      </c>
      <c r="J1150" s="2" t="str">
        <f t="shared" si="977"/>
        <v>20241025-900001-합지</v>
      </c>
      <c r="K1150" s="2" t="str">
        <f t="shared" si="978"/>
        <v>20241025-900001-분단</v>
      </c>
      <c r="L1150" s="2" t="str">
        <f t="shared" si="979"/>
        <v>20241025-900001-제대</v>
      </c>
      <c r="M1150" s="2" t="str">
        <f>VLOOKUP(H1150, '쿼리1'!$A:$R, 17, 0)</f>
        <v>무지</v>
      </c>
      <c r="N1150" s="2" t="str">
        <f>VLOOKUP(H1150, '쿼리1'!$A:$P, 15, 0)</f>
        <v>나이론70</v>
      </c>
      <c r="O1150" s="2">
        <v>900001</v>
      </c>
      <c r="P1150" s="2" t="str">
        <f>VLOOKUP(H1150, '쿼리1'!$A:$R, 17, 0)</f>
        <v>무지</v>
      </c>
      <c r="Q1150" s="4">
        <f>VLOOKUP(H1150, '쿼리1'!$A:$U, 20, 0)</f>
        <v>480000</v>
      </c>
      <c r="R1150" s="2" t="s">
        <v>5397</v>
      </c>
      <c r="S1150" s="2" t="s">
        <v>31</v>
      </c>
      <c r="T1150" s="2" t="s">
        <v>5397</v>
      </c>
      <c r="U1150" s="2" t="s">
        <v>31</v>
      </c>
      <c r="V1150" s="2" t="s">
        <v>5388</v>
      </c>
      <c r="W1150" s="3" t="s">
        <v>5388</v>
      </c>
      <c r="X1150" s="6" t="str">
        <f t="shared" si="1027"/>
        <v>X</v>
      </c>
      <c r="Y1150" s="3">
        <v>45601</v>
      </c>
      <c r="Z1150" s="3">
        <v>45615</v>
      </c>
      <c r="AA1150" s="6" t="str">
        <f t="shared" ref="AA1150:AA1177" si="1032">IFERROR(IF(Z1150-Y1150&gt;0, "+" &amp; (Z1150-Y1150), Z1150-Y1150), "X")</f>
        <v>+14</v>
      </c>
      <c r="AB1150" s="3" t="s">
        <v>5388</v>
      </c>
      <c r="AC1150" s="2" t="s">
        <v>5388</v>
      </c>
      <c r="AD1150" s="6" t="str">
        <f t="shared" si="1024"/>
        <v>X</v>
      </c>
      <c r="AE1150" s="3">
        <v>45607</v>
      </c>
      <c r="AF1150" s="3">
        <v>45626</v>
      </c>
      <c r="AG1150" s="2" t="str">
        <f t="shared" ref="AG1150:AG1155" si="1033">IFERROR(IF(AF1150-AE1150&gt;0, "+" &amp; (AF1150-AE1150), AF1150-AE1150), "X")</f>
        <v>+19</v>
      </c>
      <c r="AH1150" s="3">
        <v>45626</v>
      </c>
      <c r="AI1150" s="3">
        <f t="shared" ref="AI1150:AI1155" si="1034">AE1150</f>
        <v>45607</v>
      </c>
      <c r="AJ1150" s="3"/>
      <c r="AK1150" s="2">
        <f t="shared" si="983"/>
        <v>-19</v>
      </c>
      <c r="AL1150" s="2" t="s">
        <v>5567</v>
      </c>
      <c r="AM1150" s="2" t="str">
        <f t="shared" si="985"/>
        <v>생산완료(-19)</v>
      </c>
      <c r="AN1150" s="9">
        <f t="shared" si="986"/>
        <v>45649</v>
      </c>
      <c r="AO1150" s="9">
        <f t="shared" si="987"/>
        <v>45632</v>
      </c>
      <c r="AP1150" s="9"/>
      <c r="AQ1150" s="2">
        <f t="shared" ref="AQ1150:AQ1177" si="1035">AO1150-AN1150</f>
        <v>-17</v>
      </c>
      <c r="AR1150" s="12">
        <f t="shared" si="988"/>
        <v>-17</v>
      </c>
      <c r="AS1150" t="s">
        <v>5567</v>
      </c>
      <c r="AT1150" t="str">
        <f t="shared" si="989"/>
        <v>생산완료(-17)</v>
      </c>
    </row>
    <row r="1151" spans="2:46" x14ac:dyDescent="0.3">
      <c r="B1151" s="2" t="s">
        <v>5409</v>
      </c>
      <c r="C1151" s="7">
        <v>0</v>
      </c>
      <c r="D1151" s="2"/>
      <c r="E1151" s="2" t="s">
        <v>5409</v>
      </c>
      <c r="F1151" s="2"/>
      <c r="G1151" s="2" t="s">
        <v>5409</v>
      </c>
      <c r="H1151" s="2" t="s">
        <v>4551</v>
      </c>
      <c r="I1151" s="2" t="str">
        <f t="shared" si="976"/>
        <v>20241025-900002-인쇄</v>
      </c>
      <c r="J1151" s="2" t="str">
        <f t="shared" si="977"/>
        <v>20241025-900002-합지</v>
      </c>
      <c r="K1151" s="2" t="str">
        <f t="shared" si="978"/>
        <v>20241025-900002-분단</v>
      </c>
      <c r="L1151" s="2" t="str">
        <f t="shared" si="979"/>
        <v>20241025-900002-제대</v>
      </c>
      <c r="M1151" s="2" t="str">
        <f>VLOOKUP(H1151, '쿼리1'!$A:$R, 17, 0)</f>
        <v>무지</v>
      </c>
      <c r="N1151" s="2" t="str">
        <f>VLOOKUP(H1151, '쿼리1'!$A:$P, 15, 0)</f>
        <v>나이론70</v>
      </c>
      <c r="O1151" s="2">
        <v>900002</v>
      </c>
      <c r="P1151" s="2" t="str">
        <f>VLOOKUP(H1151, '쿼리1'!$A:$R, 17, 0)</f>
        <v>무지</v>
      </c>
      <c r="Q1151" s="4">
        <f>VLOOKUP(H1151, '쿼리1'!$A:$U, 20, 0)</f>
        <v>320000</v>
      </c>
      <c r="R1151" s="2" t="s">
        <v>5397</v>
      </c>
      <c r="S1151" s="2" t="s">
        <v>31</v>
      </c>
      <c r="T1151" s="2" t="s">
        <v>5397</v>
      </c>
      <c r="U1151" s="2" t="s">
        <v>31</v>
      </c>
      <c r="V1151" s="2" t="s">
        <v>5388</v>
      </c>
      <c r="W1151" s="3" t="s">
        <v>5388</v>
      </c>
      <c r="X1151" s="6" t="str">
        <f t="shared" si="1027"/>
        <v>X</v>
      </c>
      <c r="Y1151" s="3">
        <v>45601</v>
      </c>
      <c r="Z1151" s="3">
        <v>45601</v>
      </c>
      <c r="AA1151" s="6">
        <f t="shared" si="1032"/>
        <v>0</v>
      </c>
      <c r="AB1151" s="3" t="s">
        <v>5388</v>
      </c>
      <c r="AC1151" s="2" t="s">
        <v>5388</v>
      </c>
      <c r="AD1151" s="6" t="str">
        <f t="shared" si="1024"/>
        <v>X</v>
      </c>
      <c r="AE1151" s="3">
        <v>45607</v>
      </c>
      <c r="AF1151" s="3">
        <v>45607</v>
      </c>
      <c r="AG1151" s="2">
        <f t="shared" si="1033"/>
        <v>0</v>
      </c>
      <c r="AH1151" s="3">
        <v>45607</v>
      </c>
      <c r="AI1151" s="3">
        <f t="shared" si="1034"/>
        <v>45607</v>
      </c>
      <c r="AJ1151" s="3"/>
      <c r="AK1151" s="2">
        <f t="shared" si="983"/>
        <v>0</v>
      </c>
      <c r="AL1151" s="2" t="s">
        <v>5567</v>
      </c>
      <c r="AM1151" s="2" t="str">
        <f t="shared" si="985"/>
        <v>생산완료(0)</v>
      </c>
      <c r="AN1151" s="9">
        <f t="shared" si="986"/>
        <v>45625</v>
      </c>
      <c r="AO1151" s="9">
        <f t="shared" si="987"/>
        <v>45625</v>
      </c>
      <c r="AP1151" s="9"/>
      <c r="AQ1151" s="2">
        <f t="shared" si="1035"/>
        <v>0</v>
      </c>
      <c r="AR1151" s="12">
        <f t="shared" si="988"/>
        <v>0</v>
      </c>
      <c r="AS1151" t="s">
        <v>5567</v>
      </c>
      <c r="AT1151" t="str">
        <f t="shared" si="989"/>
        <v>생산완료(0)</v>
      </c>
    </row>
    <row r="1152" spans="2:46" x14ac:dyDescent="0.3">
      <c r="B1152" s="2" t="s">
        <v>5645</v>
      </c>
      <c r="C1152" s="7">
        <v>-38</v>
      </c>
      <c r="D1152" s="2"/>
      <c r="E1152" s="2" t="s">
        <v>5432</v>
      </c>
      <c r="F1152" s="2"/>
      <c r="G1152" s="2" t="s">
        <v>5490</v>
      </c>
      <c r="H1152" s="2" t="s">
        <v>4543</v>
      </c>
      <c r="I1152" s="2" t="str">
        <f t="shared" si="976"/>
        <v>20241025-900004-인쇄</v>
      </c>
      <c r="J1152" s="2" t="str">
        <f t="shared" si="977"/>
        <v>20241025-900004-합지</v>
      </c>
      <c r="K1152" s="2" t="str">
        <f t="shared" si="978"/>
        <v>20241025-900004-분단</v>
      </c>
      <c r="L1152" s="2" t="str">
        <f t="shared" si="979"/>
        <v>20241025-900004-제대</v>
      </c>
      <c r="M1152" s="2" t="str">
        <f>VLOOKUP(H1152, '쿼리1'!$A:$R, 17, 0)</f>
        <v>무지</v>
      </c>
      <c r="N1152" s="2" t="str">
        <f>VLOOKUP(H1152, '쿼리1'!$A:$P, 15, 0)</f>
        <v>나이론70</v>
      </c>
      <c r="O1152" s="2">
        <v>900004</v>
      </c>
      <c r="P1152" s="2" t="str">
        <f>VLOOKUP(H1152, '쿼리1'!$A:$R, 17, 0)</f>
        <v>무지</v>
      </c>
      <c r="Q1152" s="4">
        <f>VLOOKUP(H1152, '쿼리1'!$A:$U, 20, 0)</f>
        <v>400000</v>
      </c>
      <c r="R1152" s="2" t="s">
        <v>5397</v>
      </c>
      <c r="S1152" s="2" t="s">
        <v>31</v>
      </c>
      <c r="T1152" s="2" t="s">
        <v>5397</v>
      </c>
      <c r="U1152" s="2" t="s">
        <v>31</v>
      </c>
      <c r="V1152" s="2" t="s">
        <v>5388</v>
      </c>
      <c r="W1152" s="3" t="s">
        <v>5388</v>
      </c>
      <c r="X1152" s="6" t="str">
        <f t="shared" si="1027"/>
        <v>X</v>
      </c>
      <c r="Y1152" s="3">
        <v>45601</v>
      </c>
      <c r="Z1152" s="3">
        <v>45607</v>
      </c>
      <c r="AA1152" s="6" t="str">
        <f t="shared" si="1032"/>
        <v>+6</v>
      </c>
      <c r="AB1152" s="3" t="s">
        <v>5388</v>
      </c>
      <c r="AC1152" s="2" t="s">
        <v>5388</v>
      </c>
      <c r="AD1152" s="6" t="str">
        <f t="shared" si="1024"/>
        <v>X</v>
      </c>
      <c r="AE1152" s="3">
        <v>45611</v>
      </c>
      <c r="AF1152" s="3">
        <v>45649</v>
      </c>
      <c r="AG1152" s="2" t="str">
        <f t="shared" si="1033"/>
        <v>+38</v>
      </c>
      <c r="AH1152" s="3">
        <v>45649</v>
      </c>
      <c r="AI1152" s="3">
        <f t="shared" si="1034"/>
        <v>45611</v>
      </c>
      <c r="AJ1152" s="3"/>
      <c r="AK1152" s="2">
        <f t="shared" si="983"/>
        <v>-38</v>
      </c>
      <c r="AL1152" s="2" t="s">
        <v>5567</v>
      </c>
      <c r="AM1152" s="2" t="str">
        <f t="shared" si="985"/>
        <v>생산완료(-38)</v>
      </c>
      <c r="AN1152" s="9">
        <f t="shared" si="986"/>
        <v>45649</v>
      </c>
      <c r="AO1152" s="9">
        <f t="shared" si="987"/>
        <v>45642</v>
      </c>
      <c r="AP1152" s="9"/>
      <c r="AQ1152" s="2">
        <f t="shared" si="1035"/>
        <v>-7</v>
      </c>
      <c r="AR1152" s="12">
        <f t="shared" si="988"/>
        <v>-7</v>
      </c>
      <c r="AS1152" t="s">
        <v>5567</v>
      </c>
      <c r="AT1152" t="str">
        <f t="shared" si="989"/>
        <v>생산완료(-7)</v>
      </c>
    </row>
    <row r="1153" spans="2:46" x14ac:dyDescent="0.3">
      <c r="B1153" s="2" t="s">
        <v>5415</v>
      </c>
      <c r="C1153" s="7">
        <v>-3</v>
      </c>
      <c r="D1153" s="2"/>
      <c r="E1153" s="2" t="s">
        <v>5405</v>
      </c>
      <c r="F1153" s="2"/>
      <c r="G1153" s="2" t="s">
        <v>5408</v>
      </c>
      <c r="H1153" s="2" t="s">
        <v>4443</v>
      </c>
      <c r="I1153" s="2" t="str">
        <f t="shared" si="976"/>
        <v>20241025-900005-인쇄</v>
      </c>
      <c r="J1153" s="2" t="str">
        <f t="shared" si="977"/>
        <v>20241025-900005-합지</v>
      </c>
      <c r="K1153" s="2" t="str">
        <f t="shared" si="978"/>
        <v>20241025-900005-분단</v>
      </c>
      <c r="L1153" s="2" t="str">
        <f t="shared" si="979"/>
        <v>20241025-900005-제대</v>
      </c>
      <c r="M1153" s="2" t="str">
        <f>VLOOKUP(H1153, '쿼리1'!$A:$R, 17, 0)</f>
        <v>무지</v>
      </c>
      <c r="N1153" s="2" t="str">
        <f>VLOOKUP(H1153, '쿼리1'!$A:$P, 15, 0)</f>
        <v>나이론70=무지</v>
      </c>
      <c r="O1153" s="2">
        <v>900005</v>
      </c>
      <c r="P1153" s="2" t="str">
        <f>VLOOKUP(H1153, '쿼리1'!$A:$R, 17, 0)</f>
        <v>무지</v>
      </c>
      <c r="Q1153" s="4">
        <f>VLOOKUP(H1153, '쿼리1'!$A:$U, 20, 0)</f>
        <v>360000</v>
      </c>
      <c r="R1153" s="2" t="s">
        <v>5397</v>
      </c>
      <c r="S1153" s="2" t="s">
        <v>31</v>
      </c>
      <c r="T1153" s="2" t="s">
        <v>5397</v>
      </c>
      <c r="U1153" s="2" t="s">
        <v>31</v>
      </c>
      <c r="V1153" s="2" t="s">
        <v>5388</v>
      </c>
      <c r="W1153" s="3" t="s">
        <v>5388</v>
      </c>
      <c r="X1153" s="6" t="str">
        <f t="shared" si="1027"/>
        <v>X</v>
      </c>
      <c r="Y1153" s="3">
        <v>45601</v>
      </c>
      <c r="Z1153" s="3">
        <v>45600</v>
      </c>
      <c r="AA1153" s="6">
        <f t="shared" si="1032"/>
        <v>-1</v>
      </c>
      <c r="AB1153" s="3" t="s">
        <v>5388</v>
      </c>
      <c r="AC1153" s="2" t="s">
        <v>5388</v>
      </c>
      <c r="AD1153" s="6" t="str">
        <f t="shared" si="1024"/>
        <v>X</v>
      </c>
      <c r="AE1153" s="3">
        <v>45611</v>
      </c>
      <c r="AF1153" s="3">
        <v>45614</v>
      </c>
      <c r="AG1153" s="2" t="str">
        <f t="shared" si="1033"/>
        <v>+3</v>
      </c>
      <c r="AH1153" s="3">
        <v>45614</v>
      </c>
      <c r="AI1153" s="3">
        <f t="shared" si="1034"/>
        <v>45611</v>
      </c>
      <c r="AJ1153" s="3"/>
      <c r="AK1153" s="2">
        <f t="shared" si="983"/>
        <v>-3</v>
      </c>
      <c r="AL1153" s="2" t="s">
        <v>5567</v>
      </c>
      <c r="AM1153" s="2" t="str">
        <f t="shared" si="985"/>
        <v>생산완료(-3)</v>
      </c>
      <c r="AN1153" s="9">
        <f t="shared" si="986"/>
        <v>45645</v>
      </c>
      <c r="AO1153" s="9">
        <f t="shared" si="987"/>
        <v>45638</v>
      </c>
      <c r="AP1153" s="9"/>
      <c r="AQ1153" s="2">
        <f t="shared" si="1035"/>
        <v>-7</v>
      </c>
      <c r="AR1153" s="12">
        <f t="shared" si="988"/>
        <v>-7</v>
      </c>
      <c r="AS1153" t="s">
        <v>5567</v>
      </c>
      <c r="AT1153" t="str">
        <f t="shared" si="989"/>
        <v>생산완료(-7)</v>
      </c>
    </row>
    <row r="1154" spans="2:46" x14ac:dyDescent="0.3">
      <c r="B1154" s="2" t="s">
        <v>5522</v>
      </c>
      <c r="C1154" s="7">
        <v>-12</v>
      </c>
      <c r="D1154" s="2"/>
      <c r="E1154" s="2" t="s">
        <v>5419</v>
      </c>
      <c r="F1154" s="2"/>
      <c r="G1154" s="2" t="s">
        <v>5456</v>
      </c>
      <c r="H1154" s="2" t="s">
        <v>4515</v>
      </c>
      <c r="I1154" s="2" t="str">
        <f t="shared" si="976"/>
        <v>20241025-900006-인쇄</v>
      </c>
      <c r="J1154" s="2" t="str">
        <f t="shared" si="977"/>
        <v>20241025-900006-합지</v>
      </c>
      <c r="K1154" s="2" t="str">
        <f t="shared" si="978"/>
        <v>20241025-900006-분단</v>
      </c>
      <c r="L1154" s="2" t="str">
        <f t="shared" si="979"/>
        <v>20241025-900006-제대</v>
      </c>
      <c r="M1154" s="2" t="str">
        <f>VLOOKUP(H1154, '쿼리1'!$A:$R, 17, 0)</f>
        <v>무지</v>
      </c>
      <c r="N1154" s="2" t="str">
        <f>VLOOKUP(H1154, '쿼리1'!$A:$P, 15, 0)</f>
        <v>나이론70=무지</v>
      </c>
      <c r="O1154" s="2">
        <v>900006</v>
      </c>
      <c r="P1154" s="2" t="str">
        <f>VLOOKUP(H1154, '쿼리1'!$A:$R, 17, 0)</f>
        <v>무지</v>
      </c>
      <c r="Q1154" s="4">
        <f>VLOOKUP(H1154, '쿼리1'!$A:$U, 20, 0)</f>
        <v>120000</v>
      </c>
      <c r="R1154" s="2" t="s">
        <v>5397</v>
      </c>
      <c r="S1154" s="2" t="s">
        <v>31</v>
      </c>
      <c r="T1154" s="2" t="s">
        <v>5397</v>
      </c>
      <c r="U1154" s="2" t="s">
        <v>31</v>
      </c>
      <c r="V1154" s="2" t="s">
        <v>5388</v>
      </c>
      <c r="W1154" s="3" t="s">
        <v>5388</v>
      </c>
      <c r="X1154" s="6" t="str">
        <f t="shared" si="1027"/>
        <v>X</v>
      </c>
      <c r="Y1154" s="3">
        <v>45600</v>
      </c>
      <c r="Z1154" s="3">
        <v>45609</v>
      </c>
      <c r="AA1154" s="6" t="str">
        <f t="shared" si="1032"/>
        <v>+9</v>
      </c>
      <c r="AB1154" s="3" t="s">
        <v>5388</v>
      </c>
      <c r="AC1154" s="2" t="s">
        <v>5388</v>
      </c>
      <c r="AD1154" s="6" t="str">
        <f t="shared" si="1024"/>
        <v>X</v>
      </c>
      <c r="AE1154" s="3">
        <v>45604</v>
      </c>
      <c r="AF1154" s="3">
        <v>45616</v>
      </c>
      <c r="AG1154" s="2" t="str">
        <f t="shared" si="1033"/>
        <v>+12</v>
      </c>
      <c r="AH1154" s="3">
        <v>45616</v>
      </c>
      <c r="AI1154" s="3">
        <f t="shared" si="1034"/>
        <v>45604</v>
      </c>
      <c r="AJ1154" s="3"/>
      <c r="AK1154" s="2">
        <f t="shared" si="983"/>
        <v>-12</v>
      </c>
      <c r="AL1154" s="2" t="s">
        <v>5567</v>
      </c>
      <c r="AM1154" s="2" t="str">
        <f t="shared" si="985"/>
        <v>생산완료(-12)</v>
      </c>
      <c r="AN1154" s="9">
        <f t="shared" si="986"/>
        <v>45645</v>
      </c>
      <c r="AO1154" s="9">
        <f t="shared" si="987"/>
        <v>45629</v>
      </c>
      <c r="AP1154" s="9"/>
      <c r="AQ1154" s="2">
        <f t="shared" si="1035"/>
        <v>-16</v>
      </c>
      <c r="AR1154" s="12">
        <f t="shared" si="988"/>
        <v>-16</v>
      </c>
      <c r="AS1154" t="s">
        <v>5567</v>
      </c>
      <c r="AT1154" t="str">
        <f t="shared" si="989"/>
        <v>생산완료(-16)</v>
      </c>
    </row>
    <row r="1155" spans="2:46" x14ac:dyDescent="0.3">
      <c r="B1155" s="2" t="s">
        <v>5433</v>
      </c>
      <c r="C1155" s="7">
        <v>18</v>
      </c>
      <c r="D1155" s="2"/>
      <c r="E1155" s="2" t="s">
        <v>5419</v>
      </c>
      <c r="F1155" s="2"/>
      <c r="G1155" s="2" t="s">
        <v>5517</v>
      </c>
      <c r="H1155" s="2" t="s">
        <v>1191</v>
      </c>
      <c r="I1155" s="2" t="str">
        <f t="shared" si="976"/>
        <v>20241025-900008-인쇄</v>
      </c>
      <c r="J1155" s="2" t="str">
        <f t="shared" si="977"/>
        <v>20241025-900008-합지</v>
      </c>
      <c r="K1155" s="2" t="str">
        <f t="shared" si="978"/>
        <v>20241025-900008-분단</v>
      </c>
      <c r="L1155" s="2" t="str">
        <f t="shared" si="979"/>
        <v>20241025-900008-제대</v>
      </c>
      <c r="M1155" s="2" t="str">
        <f>VLOOKUP(H1155, '쿼리1'!$A:$R, 17, 0)</f>
        <v>무지</v>
      </c>
      <c r="N1155" s="2" t="str">
        <f>VLOOKUP(H1155, '쿼리1'!$A:$P, 15, 0)</f>
        <v>나이론70=무지=무지</v>
      </c>
      <c r="O1155" s="2">
        <v>900008</v>
      </c>
      <c r="P1155" s="2" t="str">
        <f>VLOOKUP(H1155, '쿼리1'!$A:$R, 17, 0)</f>
        <v>무지</v>
      </c>
      <c r="Q1155" s="4">
        <f>VLOOKUP(H1155, '쿼리1'!$A:$U, 20, 0)</f>
        <v>720000</v>
      </c>
      <c r="R1155" s="2" t="s">
        <v>5397</v>
      </c>
      <c r="S1155" s="2" t="s">
        <v>31</v>
      </c>
      <c r="T1155" s="2" t="s">
        <v>5397</v>
      </c>
      <c r="U1155" s="2" t="s">
        <v>31</v>
      </c>
      <c r="V1155" s="2" t="s">
        <v>5388</v>
      </c>
      <c r="W1155" s="3" t="s">
        <v>5388</v>
      </c>
      <c r="X1155" s="6" t="str">
        <f t="shared" si="1027"/>
        <v>X</v>
      </c>
      <c r="Y1155" s="3">
        <v>45601</v>
      </c>
      <c r="Z1155" s="3">
        <v>45610</v>
      </c>
      <c r="AA1155" s="6" t="str">
        <f t="shared" si="1032"/>
        <v>+9</v>
      </c>
      <c r="AB1155" s="3" t="s">
        <v>5388</v>
      </c>
      <c r="AC1155" s="2" t="s">
        <v>5388</v>
      </c>
      <c r="AD1155" s="6" t="str">
        <f t="shared" si="1024"/>
        <v>X</v>
      </c>
      <c r="AE1155" s="3">
        <v>45628</v>
      </c>
      <c r="AF1155" s="3">
        <v>45607</v>
      </c>
      <c r="AG1155" s="2">
        <f t="shared" si="1033"/>
        <v>-21</v>
      </c>
      <c r="AH1155" s="3">
        <v>45610</v>
      </c>
      <c r="AI1155" s="3">
        <f t="shared" si="1034"/>
        <v>45628</v>
      </c>
      <c r="AJ1155" s="3"/>
      <c r="AK1155" s="2" t="str">
        <f t="shared" si="983"/>
        <v>+18</v>
      </c>
      <c r="AL1155" s="2" t="s">
        <v>5567</v>
      </c>
      <c r="AM1155" s="2" t="str">
        <f t="shared" si="985"/>
        <v>생산완료(+18)</v>
      </c>
      <c r="AN1155" s="9">
        <f t="shared" si="986"/>
        <v>45653</v>
      </c>
      <c r="AO1155" s="9">
        <f t="shared" si="987"/>
        <v>45642</v>
      </c>
      <c r="AP1155" s="9"/>
      <c r="AQ1155" s="2">
        <f t="shared" si="1035"/>
        <v>-11</v>
      </c>
      <c r="AR1155" s="12">
        <f t="shared" si="988"/>
        <v>-11</v>
      </c>
      <c r="AS1155" t="s">
        <v>5567</v>
      </c>
      <c r="AT1155" t="str">
        <f t="shared" si="989"/>
        <v>생산완료(-11)</v>
      </c>
    </row>
    <row r="1156" spans="2:46" x14ac:dyDescent="0.3">
      <c r="B1156" s="2" t="s">
        <v>5450</v>
      </c>
      <c r="C1156" s="7">
        <v>36</v>
      </c>
      <c r="D1156" s="2"/>
      <c r="E1156" s="2" t="s">
        <v>5432</v>
      </c>
      <c r="F1156" s="2"/>
      <c r="G1156" s="2" t="s">
        <v>5518</v>
      </c>
      <c r="H1156" s="2" t="s">
        <v>4484</v>
      </c>
      <c r="I1156" s="2" t="str">
        <f t="shared" si="976"/>
        <v>20241025-900009-인쇄</v>
      </c>
      <c r="J1156" s="2" t="str">
        <f t="shared" si="977"/>
        <v>20241025-900009-합지</v>
      </c>
      <c r="K1156" s="2" t="str">
        <f t="shared" si="978"/>
        <v>20241025-900009-분단</v>
      </c>
      <c r="L1156" s="2" t="str">
        <f t="shared" si="979"/>
        <v>20241025-900009-제대</v>
      </c>
      <c r="M1156" s="2" t="str">
        <f>VLOOKUP(H1156, '쿼리1'!$A:$R, 17, 0)</f>
        <v>무지</v>
      </c>
      <c r="N1156" s="2" t="str">
        <f>VLOOKUP(H1156, '쿼리1'!$A:$P, 15, 0)</f>
        <v>나이론70</v>
      </c>
      <c r="O1156" s="2">
        <v>900009</v>
      </c>
      <c r="P1156" s="2" t="str">
        <f>VLOOKUP(H1156, '쿼리1'!$A:$R, 17, 0)</f>
        <v>무지</v>
      </c>
      <c r="Q1156" s="4">
        <f>VLOOKUP(H1156, '쿼리1'!$A:$U, 20, 0)</f>
        <v>288000</v>
      </c>
      <c r="R1156" s="2" t="s">
        <v>5397</v>
      </c>
      <c r="S1156" s="2" t="s">
        <v>31</v>
      </c>
      <c r="T1156" s="2" t="s">
        <v>5397</v>
      </c>
      <c r="U1156" s="2" t="s">
        <v>5399</v>
      </c>
      <c r="V1156" s="2" t="s">
        <v>5388</v>
      </c>
      <c r="W1156" s="3" t="s">
        <v>5388</v>
      </c>
      <c r="X1156" s="6" t="str">
        <f t="shared" si="1027"/>
        <v>X</v>
      </c>
      <c r="Y1156" s="3">
        <v>45601</v>
      </c>
      <c r="Z1156" s="3">
        <v>45607</v>
      </c>
      <c r="AA1156" s="6" t="str">
        <f t="shared" si="1032"/>
        <v>+6</v>
      </c>
      <c r="AB1156" s="5" t="s">
        <v>5388</v>
      </c>
      <c r="AC1156" s="2" t="s">
        <v>5388</v>
      </c>
      <c r="AD1156" s="6" t="str">
        <f t="shared" si="1024"/>
        <v>X</v>
      </c>
      <c r="AE1156" s="3">
        <v>45611</v>
      </c>
      <c r="AF1156" s="5" t="s">
        <v>5396</v>
      </c>
      <c r="AG1156" s="6">
        <f ca="1">TODAY()-AE1156</f>
        <v>45</v>
      </c>
      <c r="AH1156" s="3">
        <v>45607</v>
      </c>
      <c r="AI1156" s="3">
        <v>45643</v>
      </c>
      <c r="AJ1156" s="3"/>
      <c r="AK1156" s="2" t="str">
        <f t="shared" si="983"/>
        <v>+36</v>
      </c>
      <c r="AL1156" s="2" t="s">
        <v>5567</v>
      </c>
      <c r="AM1156" s="2" t="str">
        <f t="shared" si="985"/>
        <v>생산완료(+36)</v>
      </c>
      <c r="AN1156" s="9">
        <f t="shared" si="986"/>
        <v>45650</v>
      </c>
      <c r="AO1156" s="9">
        <f t="shared" si="987"/>
        <v>45643</v>
      </c>
      <c r="AP1156" s="9"/>
      <c r="AQ1156" s="2">
        <f t="shared" si="1035"/>
        <v>-7</v>
      </c>
      <c r="AR1156" s="12">
        <f t="shared" si="988"/>
        <v>-7</v>
      </c>
      <c r="AS1156" t="s">
        <v>5567</v>
      </c>
      <c r="AT1156" t="str">
        <f t="shared" si="989"/>
        <v>생산완료(-7)</v>
      </c>
    </row>
    <row r="1157" spans="2:46" x14ac:dyDescent="0.3">
      <c r="B1157" s="2" t="s">
        <v>5413</v>
      </c>
      <c r="C1157" s="7">
        <v>-10</v>
      </c>
      <c r="D1157" s="2"/>
      <c r="E1157" s="2" t="s">
        <v>5444</v>
      </c>
      <c r="F1157" s="2"/>
      <c r="G1157" s="2" t="s">
        <v>5444</v>
      </c>
      <c r="H1157" s="2" t="s">
        <v>4485</v>
      </c>
      <c r="I1157" s="2" t="str">
        <f t="shared" si="976"/>
        <v>20241025-900010-인쇄</v>
      </c>
      <c r="J1157" s="2" t="str">
        <f t="shared" si="977"/>
        <v>20241025-900010-합지</v>
      </c>
      <c r="K1157" s="2" t="str">
        <f t="shared" si="978"/>
        <v>20241025-900010-분단</v>
      </c>
      <c r="L1157" s="2" t="str">
        <f t="shared" si="979"/>
        <v>20241025-900010-제대</v>
      </c>
      <c r="M1157" s="2" t="str">
        <f>VLOOKUP(H1157, '쿼리1'!$A:$R, 17, 0)</f>
        <v>무지</v>
      </c>
      <c r="N1157" s="2" t="str">
        <f>VLOOKUP(H1157, '쿼리1'!$A:$P, 15, 0)</f>
        <v>나이론70</v>
      </c>
      <c r="O1157" s="2">
        <v>900010</v>
      </c>
      <c r="P1157" s="2" t="str">
        <f>VLOOKUP(H1157, '쿼리1'!$A:$R, 17, 0)</f>
        <v>무지</v>
      </c>
      <c r="Q1157" s="4">
        <f>VLOOKUP(H1157, '쿼리1'!$A:$U, 20, 0)</f>
        <v>96000</v>
      </c>
      <c r="R1157" s="2" t="s">
        <v>5397</v>
      </c>
      <c r="S1157" s="2" t="s">
        <v>31</v>
      </c>
      <c r="T1157" s="2" t="s">
        <v>5397</v>
      </c>
      <c r="U1157" s="2" t="s">
        <v>31</v>
      </c>
      <c r="V1157" s="2" t="s">
        <v>5388</v>
      </c>
      <c r="W1157" s="3" t="s">
        <v>5388</v>
      </c>
      <c r="X1157" s="6" t="str">
        <f t="shared" si="1027"/>
        <v>X</v>
      </c>
      <c r="Y1157" s="3">
        <v>45600</v>
      </c>
      <c r="Z1157" s="3">
        <v>45610</v>
      </c>
      <c r="AA1157" s="6" t="str">
        <f t="shared" si="1032"/>
        <v>+10</v>
      </c>
      <c r="AB1157" s="3" t="s">
        <v>5388</v>
      </c>
      <c r="AC1157" s="2" t="s">
        <v>5388</v>
      </c>
      <c r="AD1157" s="6" t="str">
        <f t="shared" si="1024"/>
        <v>X</v>
      </c>
      <c r="AE1157" s="3">
        <v>45604</v>
      </c>
      <c r="AF1157" s="3">
        <v>45614</v>
      </c>
      <c r="AG1157" s="2" t="str">
        <f t="shared" ref="AG1157:AG1163" si="1036">IFERROR(IF(AF1157-AE1157&gt;0, "+" &amp; (AF1157-AE1157), AF1157-AE1157), "X")</f>
        <v>+10</v>
      </c>
      <c r="AH1157" s="3">
        <v>45614</v>
      </c>
      <c r="AI1157" s="3">
        <f t="shared" ref="AI1157:AI1163" si="1037">AE1157</f>
        <v>45604</v>
      </c>
      <c r="AJ1157" s="3"/>
      <c r="AK1157" s="2">
        <f t="shared" si="983"/>
        <v>-10</v>
      </c>
      <c r="AL1157" s="2" t="s">
        <v>5567</v>
      </c>
      <c r="AM1157" s="2" t="str">
        <f t="shared" si="985"/>
        <v>생산완료(-10)</v>
      </c>
      <c r="AN1157" s="9">
        <f t="shared" si="986"/>
        <v>45631</v>
      </c>
      <c r="AO1157" s="9">
        <f t="shared" si="987"/>
        <v>45630</v>
      </c>
      <c r="AP1157" s="9"/>
      <c r="AQ1157" s="2">
        <f t="shared" si="1035"/>
        <v>-1</v>
      </c>
      <c r="AR1157" s="12">
        <f t="shared" si="988"/>
        <v>-1</v>
      </c>
      <c r="AS1157" t="s">
        <v>5567</v>
      </c>
      <c r="AT1157" t="str">
        <f t="shared" si="989"/>
        <v>생산완료(-1)</v>
      </c>
    </row>
    <row r="1158" spans="2:46" x14ac:dyDescent="0.3">
      <c r="B1158" s="2" t="s">
        <v>5530</v>
      </c>
      <c r="C1158" s="7">
        <v>-13</v>
      </c>
      <c r="D1158" s="2"/>
      <c r="E1158" s="2" t="s">
        <v>5426</v>
      </c>
      <c r="F1158" s="2"/>
      <c r="G1158" s="2" t="s">
        <v>5455</v>
      </c>
      <c r="H1158" s="2" t="s">
        <v>1639</v>
      </c>
      <c r="I1158" s="2" t="str">
        <f t="shared" ref="I1158:I1221" si="1038">_xlfn.CONCAT(H1158, "-", "인쇄")</f>
        <v>20241025-900012-인쇄</v>
      </c>
      <c r="J1158" s="2" t="str">
        <f t="shared" ref="J1158:J1221" si="1039">_xlfn.CONCAT(H1158, "-", "합지")</f>
        <v>20241025-900012-합지</v>
      </c>
      <c r="K1158" s="2" t="str">
        <f t="shared" ref="K1158:K1221" si="1040">_xlfn.CONCAT(H1158, "-", "분단")</f>
        <v>20241025-900012-분단</v>
      </c>
      <c r="L1158" s="2" t="str">
        <f t="shared" ref="L1158:L1221" si="1041">_xlfn.CONCAT(H1158, "-", "제대")</f>
        <v>20241025-900012-제대</v>
      </c>
      <c r="M1158" s="2" t="str">
        <f>VLOOKUP(H1158, '쿼리1'!$A:$R, 17, 0)</f>
        <v>무지</v>
      </c>
      <c r="N1158" s="2" t="str">
        <f>VLOOKUP(H1158, '쿼리1'!$A:$P, 15, 0)</f>
        <v>나이론70</v>
      </c>
      <c r="O1158" s="2">
        <v>900012</v>
      </c>
      <c r="P1158" s="2" t="str">
        <f>VLOOKUP(H1158, '쿼리1'!$A:$R, 17, 0)</f>
        <v>무지</v>
      </c>
      <c r="Q1158" s="4">
        <f>VLOOKUP(H1158, '쿼리1'!$A:$U, 20, 0)</f>
        <v>562500</v>
      </c>
      <c r="R1158" s="2" t="s">
        <v>5397</v>
      </c>
      <c r="S1158" s="2" t="s">
        <v>31</v>
      </c>
      <c r="T1158" s="2" t="s">
        <v>5397</v>
      </c>
      <c r="U1158" s="2" t="s">
        <v>31</v>
      </c>
      <c r="V1158" s="2" t="s">
        <v>5388</v>
      </c>
      <c r="W1158" s="3" t="s">
        <v>5388</v>
      </c>
      <c r="X1158" s="6" t="str">
        <f t="shared" si="1027"/>
        <v>X</v>
      </c>
      <c r="Y1158" s="3">
        <v>45602</v>
      </c>
      <c r="Z1158" s="3">
        <v>45617</v>
      </c>
      <c r="AA1158" s="6" t="str">
        <f t="shared" si="1032"/>
        <v>+15</v>
      </c>
      <c r="AB1158" s="3" t="s">
        <v>5388</v>
      </c>
      <c r="AC1158" s="2" t="s">
        <v>5388</v>
      </c>
      <c r="AD1158" s="6" t="str">
        <f t="shared" si="1024"/>
        <v>X</v>
      </c>
      <c r="AE1158" s="3">
        <v>45629</v>
      </c>
      <c r="AF1158" s="3">
        <v>45642</v>
      </c>
      <c r="AG1158" s="2" t="str">
        <f t="shared" si="1036"/>
        <v>+13</v>
      </c>
      <c r="AH1158" s="3">
        <v>45642</v>
      </c>
      <c r="AI1158" s="3">
        <f t="shared" si="1037"/>
        <v>45629</v>
      </c>
      <c r="AJ1158" s="3"/>
      <c r="AK1158" s="2">
        <f t="shared" ref="AK1158:AK1221" si="1042">IF(C1158&gt;0, "+"&amp;C1158, C1158)</f>
        <v>-13</v>
      </c>
      <c r="AL1158" s="2" t="s">
        <v>5567</v>
      </c>
      <c r="AM1158" s="2" t="str">
        <f t="shared" si="985"/>
        <v>생산완료(-13)</v>
      </c>
      <c r="AN1158" s="9">
        <f t="shared" si="986"/>
        <v>45647</v>
      </c>
      <c r="AO1158" s="9">
        <f t="shared" si="987"/>
        <v>45642</v>
      </c>
      <c r="AP1158" s="9"/>
      <c r="AQ1158" s="2">
        <f t="shared" si="1035"/>
        <v>-5</v>
      </c>
      <c r="AR1158" s="12">
        <f t="shared" si="988"/>
        <v>-5</v>
      </c>
      <c r="AS1158" t="s">
        <v>5567</v>
      </c>
      <c r="AT1158" t="str">
        <f t="shared" si="989"/>
        <v>생산완료(-5)</v>
      </c>
    </row>
    <row r="1159" spans="2:46" x14ac:dyDescent="0.3">
      <c r="B1159" s="2" t="s">
        <v>5522</v>
      </c>
      <c r="C1159" s="7">
        <v>-12</v>
      </c>
      <c r="D1159" s="2"/>
      <c r="E1159" s="2" t="s">
        <v>5408</v>
      </c>
      <c r="F1159" s="2"/>
      <c r="G1159" s="2" t="s">
        <v>5456</v>
      </c>
      <c r="H1159" s="2" t="s">
        <v>1637</v>
      </c>
      <c r="I1159" s="2" t="str">
        <f t="shared" si="1038"/>
        <v>20241025-900014-인쇄</v>
      </c>
      <c r="J1159" s="2" t="str">
        <f t="shared" si="1039"/>
        <v>20241025-900014-합지</v>
      </c>
      <c r="K1159" s="2" t="str">
        <f t="shared" si="1040"/>
        <v>20241025-900014-분단</v>
      </c>
      <c r="L1159" s="2" t="str">
        <f t="shared" si="1041"/>
        <v>20241025-900014-제대</v>
      </c>
      <c r="M1159" s="2" t="str">
        <f>VLOOKUP(H1159, '쿼리1'!$A:$R, 17, 0)</f>
        <v>무지</v>
      </c>
      <c r="N1159" s="2" t="str">
        <f>VLOOKUP(H1159, '쿼리1'!$A:$P, 15, 0)</f>
        <v>나이론70=무지</v>
      </c>
      <c r="O1159" s="2">
        <v>900014</v>
      </c>
      <c r="P1159" s="2" t="str">
        <f>VLOOKUP(H1159, '쿼리1'!$A:$R, 17, 0)</f>
        <v>무지</v>
      </c>
      <c r="Q1159" s="4">
        <f>VLOOKUP(H1159, '쿼리1'!$A:$U, 20, 0)</f>
        <v>68571</v>
      </c>
      <c r="R1159" s="2" t="s">
        <v>5397</v>
      </c>
      <c r="S1159" s="2" t="s">
        <v>31</v>
      </c>
      <c r="T1159" s="2" t="s">
        <v>5397</v>
      </c>
      <c r="U1159" s="2" t="s">
        <v>31</v>
      </c>
      <c r="V1159" s="2" t="s">
        <v>5388</v>
      </c>
      <c r="W1159" s="3" t="s">
        <v>5388</v>
      </c>
      <c r="X1159" s="6" t="str">
        <f t="shared" si="1027"/>
        <v>X</v>
      </c>
      <c r="Y1159" s="3">
        <v>45600</v>
      </c>
      <c r="Z1159" s="3">
        <v>45603</v>
      </c>
      <c r="AA1159" s="6" t="str">
        <f t="shared" si="1032"/>
        <v>+3</v>
      </c>
      <c r="AB1159" s="3" t="s">
        <v>5388</v>
      </c>
      <c r="AC1159" s="2" t="s">
        <v>5388</v>
      </c>
      <c r="AD1159" s="6" t="str">
        <f t="shared" si="1024"/>
        <v>X</v>
      </c>
      <c r="AE1159" s="3">
        <v>45604</v>
      </c>
      <c r="AF1159" s="3">
        <v>45616</v>
      </c>
      <c r="AG1159" s="2" t="str">
        <f t="shared" si="1036"/>
        <v>+12</v>
      </c>
      <c r="AH1159" s="3">
        <v>45616</v>
      </c>
      <c r="AI1159" s="3">
        <f t="shared" si="1037"/>
        <v>45604</v>
      </c>
      <c r="AJ1159" s="3"/>
      <c r="AK1159" s="2">
        <f t="shared" si="1042"/>
        <v>-12</v>
      </c>
      <c r="AL1159" s="2" t="s">
        <v>5567</v>
      </c>
      <c r="AM1159" s="2" t="str">
        <f t="shared" ref="AM1159:AM1222" si="1043">_xlfn.CONCAT(AL1159, "(", AK1159, ")")</f>
        <v>생산완료(-12)</v>
      </c>
      <c r="AN1159" s="9">
        <f t="shared" ref="AN1159:AN1222" si="1044">_xlfn.MAXIFS($AH$6:$AH$2358, $O$6:$O$2358, O1159)</f>
        <v>45631</v>
      </c>
      <c r="AO1159" s="9">
        <f t="shared" ref="AO1159:AO1222" si="1045">_xlfn.MAXIFS($AI$6:$AI$2358, $O$6:$O$2358, O1159)</f>
        <v>45628</v>
      </c>
      <c r="AP1159" s="9"/>
      <c r="AQ1159" s="2">
        <f t="shared" si="1035"/>
        <v>-3</v>
      </c>
      <c r="AR1159" s="12">
        <f t="shared" ref="AR1159:AR1222" si="1046">IF(AQ1159&gt;0, "+"&amp;AQ1159, AQ1159)</f>
        <v>-3</v>
      </c>
      <c r="AS1159" t="s">
        <v>5567</v>
      </c>
      <c r="AT1159" t="str">
        <f t="shared" ref="AT1159:AT1222" si="1047">_xlfn.CONCAT(AS1159, "(", AR1159, ")")</f>
        <v>생산완료(-3)</v>
      </c>
    </row>
    <row r="1160" spans="2:46" x14ac:dyDescent="0.3">
      <c r="B1160" s="2" t="s">
        <v>5530</v>
      </c>
      <c r="C1160" s="7">
        <v>-13</v>
      </c>
      <c r="D1160" s="2"/>
      <c r="E1160" s="2" t="s">
        <v>5429</v>
      </c>
      <c r="F1160" s="2"/>
      <c r="G1160" s="2" t="s">
        <v>5455</v>
      </c>
      <c r="H1160" s="2" t="s">
        <v>4516</v>
      </c>
      <c r="I1160" s="2" t="str">
        <f t="shared" si="1038"/>
        <v>20241025-900015-인쇄</v>
      </c>
      <c r="J1160" s="2" t="str">
        <f t="shared" si="1039"/>
        <v>20241025-900015-합지</v>
      </c>
      <c r="K1160" s="2" t="str">
        <f t="shared" si="1040"/>
        <v>20241025-900015-분단</v>
      </c>
      <c r="L1160" s="2" t="str">
        <f t="shared" si="1041"/>
        <v>20241025-900015-제대</v>
      </c>
      <c r="M1160" s="2" t="str">
        <f>VLOOKUP(H1160, '쿼리1'!$A:$R, 17, 0)</f>
        <v>무지</v>
      </c>
      <c r="N1160" s="2" t="str">
        <f>VLOOKUP(H1160, '쿼리1'!$A:$P, 15, 0)</f>
        <v>나이론70</v>
      </c>
      <c r="O1160" s="2">
        <v>900015</v>
      </c>
      <c r="P1160" s="2" t="str">
        <f>VLOOKUP(H1160, '쿼리1'!$A:$R, 17, 0)</f>
        <v>무지</v>
      </c>
      <c r="Q1160" s="4">
        <f>VLOOKUP(H1160, '쿼리1'!$A:$U, 20, 0)</f>
        <v>27692</v>
      </c>
      <c r="R1160" s="2" t="s">
        <v>5397</v>
      </c>
      <c r="S1160" s="2" t="s">
        <v>31</v>
      </c>
      <c r="T1160" s="2" t="s">
        <v>5397</v>
      </c>
      <c r="U1160" s="2" t="s">
        <v>31</v>
      </c>
      <c r="V1160" s="2" t="s">
        <v>5388</v>
      </c>
      <c r="W1160" s="3" t="s">
        <v>5388</v>
      </c>
      <c r="X1160" s="6" t="str">
        <f t="shared" si="1027"/>
        <v>X</v>
      </c>
      <c r="Y1160" s="3">
        <v>45601</v>
      </c>
      <c r="Z1160" s="3">
        <v>45615</v>
      </c>
      <c r="AA1160" s="6" t="str">
        <f t="shared" si="1032"/>
        <v>+14</v>
      </c>
      <c r="AB1160" s="3" t="s">
        <v>5388</v>
      </c>
      <c r="AC1160" s="2" t="s">
        <v>5388</v>
      </c>
      <c r="AD1160" s="6" t="str">
        <f t="shared" si="1024"/>
        <v>X</v>
      </c>
      <c r="AE1160" s="3">
        <v>45604</v>
      </c>
      <c r="AF1160" s="3">
        <v>45617</v>
      </c>
      <c r="AG1160" s="2" t="str">
        <f t="shared" si="1036"/>
        <v>+13</v>
      </c>
      <c r="AH1160" s="3">
        <v>45617</v>
      </c>
      <c r="AI1160" s="3">
        <f t="shared" si="1037"/>
        <v>45604</v>
      </c>
      <c r="AJ1160" s="3"/>
      <c r="AK1160" s="2">
        <f t="shared" si="1042"/>
        <v>-13</v>
      </c>
      <c r="AL1160" s="2" t="s">
        <v>5567</v>
      </c>
      <c r="AM1160" s="2" t="str">
        <f t="shared" si="1043"/>
        <v>생산완료(-13)</v>
      </c>
      <c r="AN1160" s="9">
        <f t="shared" si="1044"/>
        <v>45649</v>
      </c>
      <c r="AO1160" s="9">
        <f t="shared" si="1045"/>
        <v>45630</v>
      </c>
      <c r="AP1160" s="9"/>
      <c r="AQ1160" s="2">
        <f t="shared" si="1035"/>
        <v>-19</v>
      </c>
      <c r="AR1160" s="12">
        <f t="shared" si="1046"/>
        <v>-19</v>
      </c>
      <c r="AS1160" t="s">
        <v>5567</v>
      </c>
      <c r="AT1160" t="str">
        <f t="shared" si="1047"/>
        <v>생산완료(-19)</v>
      </c>
    </row>
    <row r="1161" spans="2:46" x14ac:dyDescent="0.3">
      <c r="B1161" s="2" t="s">
        <v>5418</v>
      </c>
      <c r="C1161" s="7">
        <v>-4</v>
      </c>
      <c r="D1161" s="2"/>
      <c r="E1161" s="2" t="s">
        <v>5443</v>
      </c>
      <c r="F1161" s="2"/>
      <c r="G1161" s="2" t="s">
        <v>5451</v>
      </c>
      <c r="H1161" s="2" t="s">
        <v>4616</v>
      </c>
      <c r="I1161" s="2" t="str">
        <f t="shared" si="1038"/>
        <v>20241025-900017-인쇄</v>
      </c>
      <c r="J1161" s="2" t="str">
        <f t="shared" si="1039"/>
        <v>20241025-900017-합지</v>
      </c>
      <c r="K1161" s="2" t="str">
        <f t="shared" si="1040"/>
        <v>20241025-900017-분단</v>
      </c>
      <c r="L1161" s="2" t="str">
        <f t="shared" si="1041"/>
        <v>20241025-900017-제대</v>
      </c>
      <c r="M1161" s="2" t="str">
        <f>VLOOKUP(H1161, '쿼리1'!$A:$R, 17, 0)</f>
        <v>무지</v>
      </c>
      <c r="N1161" s="2" t="str">
        <f>VLOOKUP(H1161, '쿼리1'!$A:$P, 15, 0)</f>
        <v>나이론70</v>
      </c>
      <c r="O1161" s="2">
        <v>900017</v>
      </c>
      <c r="P1161" s="2" t="str">
        <f>VLOOKUP(H1161, '쿼리1'!$A:$R, 17, 0)</f>
        <v>무지</v>
      </c>
      <c r="Q1161" s="4">
        <f>VLOOKUP(H1161, '쿼리1'!$A:$U, 20, 0)</f>
        <v>300000</v>
      </c>
      <c r="R1161" s="2" t="s">
        <v>5397</v>
      </c>
      <c r="S1161" s="2" t="s">
        <v>31</v>
      </c>
      <c r="T1161" s="2" t="s">
        <v>5397</v>
      </c>
      <c r="U1161" s="2" t="s">
        <v>31</v>
      </c>
      <c r="V1161" s="2" t="s">
        <v>5388</v>
      </c>
      <c r="W1161" s="3" t="s">
        <v>5388</v>
      </c>
      <c r="X1161" s="6" t="str">
        <f t="shared" si="1027"/>
        <v>X</v>
      </c>
      <c r="Y1161" s="3">
        <v>45600</v>
      </c>
      <c r="Z1161" s="3">
        <v>45608</v>
      </c>
      <c r="AA1161" s="6" t="str">
        <f t="shared" si="1032"/>
        <v>+8</v>
      </c>
      <c r="AB1161" s="3" t="s">
        <v>5388</v>
      </c>
      <c r="AC1161" s="2" t="s">
        <v>5388</v>
      </c>
      <c r="AD1161" s="6" t="str">
        <f t="shared" si="1024"/>
        <v>X</v>
      </c>
      <c r="AE1161" s="3">
        <v>45617</v>
      </c>
      <c r="AF1161" s="3">
        <v>45621</v>
      </c>
      <c r="AG1161" s="2" t="str">
        <f t="shared" si="1036"/>
        <v>+4</v>
      </c>
      <c r="AH1161" s="3">
        <v>45621</v>
      </c>
      <c r="AI1161" s="3">
        <f t="shared" si="1037"/>
        <v>45617</v>
      </c>
      <c r="AJ1161" s="3"/>
      <c r="AK1161" s="2">
        <f t="shared" si="1042"/>
        <v>-4</v>
      </c>
      <c r="AL1161" s="2" t="s">
        <v>5567</v>
      </c>
      <c r="AM1161" s="2" t="str">
        <f t="shared" si="1043"/>
        <v>생산완료(-4)</v>
      </c>
      <c r="AN1161" s="9">
        <f t="shared" si="1044"/>
        <v>45635</v>
      </c>
      <c r="AO1161" s="9">
        <f t="shared" si="1045"/>
        <v>45622</v>
      </c>
      <c r="AP1161" s="9"/>
      <c r="AQ1161" s="2">
        <f t="shared" si="1035"/>
        <v>-13</v>
      </c>
      <c r="AR1161" s="12">
        <f t="shared" si="1046"/>
        <v>-13</v>
      </c>
      <c r="AS1161" t="s">
        <v>5567</v>
      </c>
      <c r="AT1161" t="str">
        <f t="shared" si="1047"/>
        <v>생산완료(-13)</v>
      </c>
    </row>
    <row r="1162" spans="2:46" x14ac:dyDescent="0.3">
      <c r="B1162" s="2" t="s">
        <v>5576</v>
      </c>
      <c r="C1162" s="7">
        <v>-20</v>
      </c>
      <c r="D1162" s="2"/>
      <c r="E1162" s="2" t="s">
        <v>5405</v>
      </c>
      <c r="F1162" s="2"/>
      <c r="G1162" s="2" t="s">
        <v>5431</v>
      </c>
      <c r="H1162" s="2" t="s">
        <v>1181</v>
      </c>
      <c r="I1162" s="2" t="str">
        <f t="shared" si="1038"/>
        <v>20241025-900019-인쇄</v>
      </c>
      <c r="J1162" s="2" t="str">
        <f t="shared" si="1039"/>
        <v>20241025-900019-합지</v>
      </c>
      <c r="K1162" s="2" t="str">
        <f t="shared" si="1040"/>
        <v>20241025-900019-분단</v>
      </c>
      <c r="L1162" s="2" t="str">
        <f t="shared" si="1041"/>
        <v>20241025-900019-제대</v>
      </c>
      <c r="M1162" s="2" t="str">
        <f>VLOOKUP(H1162, '쿼리1'!$A:$R, 17, 0)</f>
        <v>무지</v>
      </c>
      <c r="N1162" s="2" t="str">
        <f>VLOOKUP(H1162, '쿼리1'!$A:$P, 15, 0)</f>
        <v>나이론70=무지</v>
      </c>
      <c r="O1162" s="2">
        <v>900019</v>
      </c>
      <c r="P1162" s="2" t="str">
        <f>VLOOKUP(H1162, '쿼리1'!$A:$R, 17, 0)</f>
        <v>무지</v>
      </c>
      <c r="Q1162" s="4">
        <f>VLOOKUP(H1162, '쿼리1'!$A:$U, 20, 0)</f>
        <v>55384</v>
      </c>
      <c r="R1162" s="2" t="s">
        <v>5397</v>
      </c>
      <c r="S1162" s="2" t="s">
        <v>31</v>
      </c>
      <c r="T1162" s="2" t="s">
        <v>5397</v>
      </c>
      <c r="U1162" s="2" t="s">
        <v>31</v>
      </c>
      <c r="V1162" s="2" t="s">
        <v>5388</v>
      </c>
      <c r="W1162" s="3" t="s">
        <v>5388</v>
      </c>
      <c r="X1162" s="6" t="str">
        <f t="shared" si="1027"/>
        <v>X</v>
      </c>
      <c r="Y1162" s="3">
        <v>45601</v>
      </c>
      <c r="Z1162" s="3">
        <v>45600</v>
      </c>
      <c r="AA1162" s="6">
        <f t="shared" si="1032"/>
        <v>-1</v>
      </c>
      <c r="AB1162" s="3" t="s">
        <v>5388</v>
      </c>
      <c r="AC1162" s="2" t="s">
        <v>5388</v>
      </c>
      <c r="AD1162" s="6" t="str">
        <f t="shared" si="1024"/>
        <v>X</v>
      </c>
      <c r="AE1162" s="3">
        <v>45608</v>
      </c>
      <c r="AF1162" s="3">
        <v>45628</v>
      </c>
      <c r="AG1162" s="2" t="str">
        <f t="shared" si="1036"/>
        <v>+20</v>
      </c>
      <c r="AH1162" s="3">
        <v>45628</v>
      </c>
      <c r="AI1162" s="3">
        <f t="shared" si="1037"/>
        <v>45608</v>
      </c>
      <c r="AJ1162" s="3"/>
      <c r="AK1162" s="2">
        <f t="shared" si="1042"/>
        <v>-20</v>
      </c>
      <c r="AL1162" s="2" t="s">
        <v>5567</v>
      </c>
      <c r="AM1162" s="2" t="str">
        <f t="shared" si="1043"/>
        <v>생산완료(-20)</v>
      </c>
      <c r="AN1162" s="9">
        <f t="shared" si="1044"/>
        <v>45628</v>
      </c>
      <c r="AO1162" s="9">
        <f t="shared" si="1045"/>
        <v>45608</v>
      </c>
      <c r="AP1162" s="9"/>
      <c r="AQ1162" s="2">
        <f t="shared" si="1035"/>
        <v>-20</v>
      </c>
      <c r="AR1162" s="12">
        <f t="shared" si="1046"/>
        <v>-20</v>
      </c>
      <c r="AS1162" t="s">
        <v>5567</v>
      </c>
      <c r="AT1162" t="str">
        <f t="shared" si="1047"/>
        <v>생산완료(-20)</v>
      </c>
    </row>
    <row r="1163" spans="2:46" x14ac:dyDescent="0.3">
      <c r="B1163" s="2" t="s">
        <v>5439</v>
      </c>
      <c r="C1163" s="7">
        <v>-8</v>
      </c>
      <c r="D1163" s="2"/>
      <c r="E1163" s="2" t="s">
        <v>5426</v>
      </c>
      <c r="F1163" s="2"/>
      <c r="G1163" s="2" t="s">
        <v>5408</v>
      </c>
      <c r="H1163" s="2" t="s">
        <v>1171</v>
      </c>
      <c r="I1163" s="2" t="str">
        <f t="shared" si="1038"/>
        <v>20241025-900020-인쇄</v>
      </c>
      <c r="J1163" s="2" t="str">
        <f t="shared" si="1039"/>
        <v>20241025-900020-합지</v>
      </c>
      <c r="K1163" s="2" t="str">
        <f t="shared" si="1040"/>
        <v>20241025-900020-분단</v>
      </c>
      <c r="L1163" s="2" t="str">
        <f t="shared" si="1041"/>
        <v>20241025-900020-제대</v>
      </c>
      <c r="M1163" s="2" t="str">
        <f>VLOOKUP(H1163, '쿼리1'!$A:$R, 17, 0)</f>
        <v>무지</v>
      </c>
      <c r="N1163" s="2" t="str">
        <f>VLOOKUP(H1163, '쿼리1'!$A:$P, 15, 0)</f>
        <v>나이론70=무지</v>
      </c>
      <c r="O1163" s="2">
        <v>900020</v>
      </c>
      <c r="P1163" s="2" t="str">
        <f>VLOOKUP(H1163, '쿼리1'!$A:$R, 17, 0)</f>
        <v>무지</v>
      </c>
      <c r="Q1163" s="4">
        <f>VLOOKUP(H1163, '쿼리1'!$A:$U, 20, 0)</f>
        <v>51428</v>
      </c>
      <c r="R1163" s="2" t="s">
        <v>5397</v>
      </c>
      <c r="S1163" s="2" t="s">
        <v>31</v>
      </c>
      <c r="T1163" s="2" t="s">
        <v>5397</v>
      </c>
      <c r="U1163" s="2" t="s">
        <v>31</v>
      </c>
      <c r="V1163" s="2" t="s">
        <v>5388</v>
      </c>
      <c r="W1163" s="3" t="s">
        <v>5388</v>
      </c>
      <c r="X1163" s="6" t="str">
        <f t="shared" si="1027"/>
        <v>X</v>
      </c>
      <c r="Y1163" s="3">
        <v>45601</v>
      </c>
      <c r="Z1163" s="3">
        <v>45616</v>
      </c>
      <c r="AA1163" s="6" t="str">
        <f t="shared" si="1032"/>
        <v>+15</v>
      </c>
      <c r="AB1163" s="3" t="s">
        <v>5388</v>
      </c>
      <c r="AC1163" s="2" t="s">
        <v>5388</v>
      </c>
      <c r="AD1163" s="6" t="str">
        <f t="shared" si="1024"/>
        <v>X</v>
      </c>
      <c r="AE1163" s="3">
        <v>45608</v>
      </c>
      <c r="AF1163" s="3">
        <v>45611</v>
      </c>
      <c r="AG1163" s="2" t="str">
        <f t="shared" si="1036"/>
        <v>+3</v>
      </c>
      <c r="AH1163" s="3">
        <v>45616</v>
      </c>
      <c r="AI1163" s="3">
        <f t="shared" si="1037"/>
        <v>45608</v>
      </c>
      <c r="AJ1163" s="3"/>
      <c r="AK1163" s="2">
        <f t="shared" si="1042"/>
        <v>-8</v>
      </c>
      <c r="AL1163" s="2" t="s">
        <v>5567</v>
      </c>
      <c r="AM1163" s="2" t="str">
        <f t="shared" si="1043"/>
        <v>생산완료(-8)</v>
      </c>
      <c r="AN1163" s="9">
        <f t="shared" si="1044"/>
        <v>45616</v>
      </c>
      <c r="AO1163" s="9">
        <f t="shared" si="1045"/>
        <v>45608</v>
      </c>
      <c r="AP1163" s="9"/>
      <c r="AQ1163" s="2">
        <f t="shared" si="1035"/>
        <v>-8</v>
      </c>
      <c r="AR1163" s="12">
        <f t="shared" si="1046"/>
        <v>-8</v>
      </c>
      <c r="AS1163" t="s">
        <v>5567</v>
      </c>
      <c r="AT1163" t="str">
        <f t="shared" si="1047"/>
        <v>생산완료(-8)</v>
      </c>
    </row>
    <row r="1164" spans="2:46" x14ac:dyDescent="0.3">
      <c r="B1164" s="2" t="s">
        <v>5575</v>
      </c>
      <c r="C1164" s="7">
        <v>-14</v>
      </c>
      <c r="D1164" s="2" t="s">
        <v>5431</v>
      </c>
      <c r="E1164" s="2" t="s">
        <v>5405</v>
      </c>
      <c r="F1164" s="2" t="s">
        <v>5416</v>
      </c>
      <c r="G1164" s="2"/>
      <c r="H1164" s="2" t="s">
        <v>1641</v>
      </c>
      <c r="I1164" s="2" t="str">
        <f t="shared" si="1038"/>
        <v>20241028-1000134600-인쇄</v>
      </c>
      <c r="J1164" s="2" t="str">
        <f t="shared" si="1039"/>
        <v>20241028-1000134600-합지</v>
      </c>
      <c r="K1164" s="2" t="str">
        <f t="shared" si="1040"/>
        <v>20241028-1000134600-분단</v>
      </c>
      <c r="L1164" s="2" t="str">
        <f t="shared" si="1041"/>
        <v>20241028-1000134600-제대</v>
      </c>
      <c r="M1164" s="2" t="str">
        <f>VLOOKUP(H1164, '쿼리1'!$A:$R, 17, 0)</f>
        <v>3도-(주)푸드코아-디보트코리아 더블에그치즈샌드위치</v>
      </c>
      <c r="N1164" s="2" t="str">
        <f>VLOOKUP(H1164, '쿼리1'!$A:$P, 15, 0)</f>
        <v>오씨피피(투명)50</v>
      </c>
      <c r="O1164" s="2">
        <v>1000134600</v>
      </c>
      <c r="P1164" s="2" t="str">
        <f>VLOOKUP(H1164, '쿼리1'!$A:$R, 17, 0)</f>
        <v>3도-(주)푸드코아-디보트코리아 더블에그치즈샌드위치</v>
      </c>
      <c r="Q1164" s="4">
        <f>VLOOKUP(H1164, '쿼리1'!$A:$U, 20, 0)</f>
        <v>12</v>
      </c>
      <c r="R1164" s="2" t="s">
        <v>31</v>
      </c>
      <c r="S1164" s="2" t="s">
        <v>31</v>
      </c>
      <c r="T1164" s="2" t="s">
        <v>31</v>
      </c>
      <c r="U1164" s="2" t="s">
        <v>5397</v>
      </c>
      <c r="V1164" s="3">
        <v>45597</v>
      </c>
      <c r="W1164" s="3">
        <v>45617</v>
      </c>
      <c r="X1164" s="6" t="str">
        <f>IFERROR(IF(W1164-V1164&gt;0, "+" &amp; (W1164-V1164), W1164-V1164), "X")</f>
        <v>+20</v>
      </c>
      <c r="Y1164" s="3">
        <v>45602</v>
      </c>
      <c r="Z1164" s="3">
        <v>45601</v>
      </c>
      <c r="AA1164" s="6">
        <f t="shared" si="1032"/>
        <v>-1</v>
      </c>
      <c r="AB1164" s="3">
        <v>45603</v>
      </c>
      <c r="AC1164" s="3">
        <v>45601</v>
      </c>
      <c r="AD1164" s="6">
        <f>IFERROR(IF(AC1164-AB1164&gt;0, "+" &amp; (AC1164-AB1164), AC1164-AB1164), "X")</f>
        <v>-2</v>
      </c>
      <c r="AE1164" s="2" t="s">
        <v>5388</v>
      </c>
      <c r="AF1164" s="2" t="s">
        <v>5388</v>
      </c>
      <c r="AG1164" s="2" t="str">
        <f>IFERROR(AF1164-AE1164, "X")</f>
        <v>X</v>
      </c>
      <c r="AH1164" s="3">
        <v>45617</v>
      </c>
      <c r="AI1164" s="3">
        <f>AB1164</f>
        <v>45603</v>
      </c>
      <c r="AJ1164" s="3"/>
      <c r="AK1164" s="2">
        <f t="shared" si="1042"/>
        <v>-14</v>
      </c>
      <c r="AL1164" s="2" t="s">
        <v>5567</v>
      </c>
      <c r="AM1164" s="2" t="str">
        <f t="shared" si="1043"/>
        <v>생산완료(-14)</v>
      </c>
      <c r="AN1164" s="9">
        <f t="shared" si="1044"/>
        <v>45617</v>
      </c>
      <c r="AO1164" s="9">
        <f t="shared" si="1045"/>
        <v>45623</v>
      </c>
      <c r="AP1164" s="9"/>
      <c r="AQ1164" s="2">
        <f t="shared" si="1035"/>
        <v>6</v>
      </c>
      <c r="AR1164" s="12" t="str">
        <f t="shared" si="1046"/>
        <v>+6</v>
      </c>
      <c r="AS1164" t="s">
        <v>5567</v>
      </c>
      <c r="AT1164" t="str">
        <f t="shared" si="1047"/>
        <v>생산완료(+6)</v>
      </c>
    </row>
    <row r="1165" spans="2:46" x14ac:dyDescent="0.3">
      <c r="B1165" s="2" t="s">
        <v>5421</v>
      </c>
      <c r="C1165" s="7">
        <v>5</v>
      </c>
      <c r="D1165" s="2"/>
      <c r="E1165" s="2" t="s">
        <v>5416</v>
      </c>
      <c r="F1165" s="2" t="s">
        <v>5516</v>
      </c>
      <c r="G1165" s="2" t="s">
        <v>5406</v>
      </c>
      <c r="H1165" s="2" t="s">
        <v>38</v>
      </c>
      <c r="I1165" s="2" t="str">
        <f t="shared" si="1038"/>
        <v>20241028-1000137788-인쇄</v>
      </c>
      <c r="J1165" s="2" t="str">
        <f t="shared" si="1039"/>
        <v>20241028-1000137788-합지</v>
      </c>
      <c r="K1165" s="2" t="str">
        <f t="shared" si="1040"/>
        <v>20241028-1000137788-분단</v>
      </c>
      <c r="L1165" s="2" t="str">
        <f t="shared" si="1041"/>
        <v>20241028-1000137788-제대</v>
      </c>
      <c r="M1165" s="2" t="str">
        <f>VLOOKUP(H1165, '쿼리1'!$A:$R, 17, 0)</f>
        <v>무지</v>
      </c>
      <c r="N1165" s="2" t="str">
        <f>VLOOKUP(H1165, '쿼리1'!$A:$P, 15, 0)</f>
        <v>크커120</v>
      </c>
      <c r="O1165" s="2">
        <v>1000137788</v>
      </c>
      <c r="P1165" s="2" t="str">
        <f>VLOOKUP(H1165, '쿼리1'!$A:$R, 17, 0)</f>
        <v>무지</v>
      </c>
      <c r="Q1165" s="4">
        <f>VLOOKUP(H1165, '쿼리1'!$A:$U, 20, 0)</f>
        <v>15000</v>
      </c>
      <c r="R1165" s="2" t="s">
        <v>5397</v>
      </c>
      <c r="S1165" s="2" t="s">
        <v>31</v>
      </c>
      <c r="T1165" s="2" t="s">
        <v>5399</v>
      </c>
      <c r="U1165" s="2" t="s">
        <v>31</v>
      </c>
      <c r="V1165" s="2" t="s">
        <v>5388</v>
      </c>
      <c r="W1165" s="3" t="s">
        <v>5388</v>
      </c>
      <c r="X1165" s="6" t="str">
        <f>IFERROR(W1165-V1165, "X")</f>
        <v>X</v>
      </c>
      <c r="Y1165" s="3">
        <v>45603</v>
      </c>
      <c r="Z1165" s="3">
        <v>45601</v>
      </c>
      <c r="AA1165" s="6">
        <f t="shared" si="1032"/>
        <v>-2</v>
      </c>
      <c r="AB1165" s="3">
        <v>45604</v>
      </c>
      <c r="AC1165" s="5" t="s">
        <v>5396</v>
      </c>
      <c r="AD1165" s="6">
        <f ca="1">TODAY()-AB1165</f>
        <v>52</v>
      </c>
      <c r="AE1165" s="3">
        <v>45608</v>
      </c>
      <c r="AF1165" s="3">
        <v>45603</v>
      </c>
      <c r="AG1165" s="2">
        <f>IFERROR(IF(AF1165-AE1165&gt;0, "+" &amp; (AF1165-AE1165), AF1165-AE1165), "X")</f>
        <v>-5</v>
      </c>
      <c r="AH1165" s="3">
        <v>45603</v>
      </c>
      <c r="AI1165" s="3">
        <f>AE1165</f>
        <v>45608</v>
      </c>
      <c r="AJ1165" s="3"/>
      <c r="AK1165" s="2" t="str">
        <f t="shared" si="1042"/>
        <v>+5</v>
      </c>
      <c r="AL1165" s="2" t="s">
        <v>5567</v>
      </c>
      <c r="AM1165" s="2" t="str">
        <f t="shared" si="1043"/>
        <v>생산완료(+5)</v>
      </c>
      <c r="AN1165" s="9">
        <f t="shared" si="1044"/>
        <v>45649</v>
      </c>
      <c r="AO1165" s="9">
        <f t="shared" si="1045"/>
        <v>45651</v>
      </c>
      <c r="AP1165" s="9"/>
      <c r="AQ1165" s="2">
        <f t="shared" si="1035"/>
        <v>2</v>
      </c>
      <c r="AR1165" s="12" t="str">
        <f t="shared" si="1046"/>
        <v>+2</v>
      </c>
      <c r="AS1165" t="s">
        <v>5567</v>
      </c>
      <c r="AT1165" t="str">
        <f t="shared" si="1047"/>
        <v>생산완료(+2)</v>
      </c>
    </row>
    <row r="1166" spans="2:46" x14ac:dyDescent="0.3">
      <c r="B1166" s="2" t="s">
        <v>5408</v>
      </c>
      <c r="C1166" s="7">
        <v>3</v>
      </c>
      <c r="D1166" s="2" t="s">
        <v>5405</v>
      </c>
      <c r="E1166" s="2" t="s">
        <v>5406</v>
      </c>
      <c r="F1166" s="2" t="s">
        <v>5415</v>
      </c>
      <c r="G1166" s="2"/>
      <c r="H1166" s="2" t="s">
        <v>4334</v>
      </c>
      <c r="I1166" s="2" t="str">
        <f t="shared" si="1038"/>
        <v>20241028-1000138622-인쇄</v>
      </c>
      <c r="J1166" s="2" t="str">
        <f t="shared" si="1039"/>
        <v>20241028-1000138622-합지</v>
      </c>
      <c r="K1166" s="2" t="str">
        <f t="shared" si="1040"/>
        <v>20241028-1000138622-분단</v>
      </c>
      <c r="L1166" s="2" t="str">
        <f t="shared" si="1041"/>
        <v>20241028-1000138622-제대</v>
      </c>
      <c r="M1166" s="2" t="str">
        <f>VLOOKUP(H1166, '쿼리1'!$A:$R, 17, 0)</f>
        <v>1도-MH 냉동 바질치즈치아바타 샌드위치 내포장지-사이즈변경</v>
      </c>
      <c r="N1166" s="2" t="str">
        <f>VLOOKUP(H1166, '쿼리1'!$A:$P, 15, 0)</f>
        <v>오씨피피(투명)50</v>
      </c>
      <c r="O1166" s="2">
        <v>1000138622</v>
      </c>
      <c r="P1166" s="2" t="str">
        <f>VLOOKUP(H1166, '쿼리1'!$A:$R, 17, 0)</f>
        <v>1도-MH 냉동 바질치즈치아바타 샌드위치 내포장지-사이즈변경</v>
      </c>
      <c r="Q1166" s="4">
        <f>VLOOKUP(H1166, '쿼리1'!$A:$U, 20, 0)</f>
        <v>160</v>
      </c>
      <c r="R1166" s="2" t="s">
        <v>31</v>
      </c>
      <c r="S1166" s="2" t="s">
        <v>31</v>
      </c>
      <c r="T1166" s="2" t="s">
        <v>31</v>
      </c>
      <c r="U1166" s="2" t="s">
        <v>5397</v>
      </c>
      <c r="V1166" s="3">
        <v>45597</v>
      </c>
      <c r="W1166" s="3">
        <v>45596</v>
      </c>
      <c r="X1166" s="6">
        <f>IFERROR(IF(W1166-V1166&gt;0, "+" &amp; (W1166-V1166), W1166-V1166), "X")</f>
        <v>-1</v>
      </c>
      <c r="Y1166" s="3">
        <v>45602</v>
      </c>
      <c r="Z1166" s="3">
        <v>45597</v>
      </c>
      <c r="AA1166" s="6">
        <f t="shared" si="1032"/>
        <v>-5</v>
      </c>
      <c r="AB1166" s="3">
        <v>45603</v>
      </c>
      <c r="AC1166" s="3">
        <v>45600</v>
      </c>
      <c r="AD1166" s="6">
        <f>IFERROR(IF(AC1166-AB1166&gt;0, "+" &amp; (AC1166-AB1166), AC1166-AB1166), "X")</f>
        <v>-3</v>
      </c>
      <c r="AE1166" s="2" t="s">
        <v>5388</v>
      </c>
      <c r="AF1166" s="2" t="s">
        <v>5388</v>
      </c>
      <c r="AG1166" s="2" t="str">
        <f>IFERROR(AF1166-AE1166, "X")</f>
        <v>X</v>
      </c>
      <c r="AH1166" s="3">
        <v>45600</v>
      </c>
      <c r="AI1166" s="3">
        <f>AB1166</f>
        <v>45603</v>
      </c>
      <c r="AJ1166" s="3"/>
      <c r="AK1166" s="2" t="str">
        <f t="shared" si="1042"/>
        <v>+3</v>
      </c>
      <c r="AL1166" s="2" t="s">
        <v>5567</v>
      </c>
      <c r="AM1166" s="2" t="str">
        <f t="shared" si="1043"/>
        <v>생산완료(+3)</v>
      </c>
      <c r="AN1166" s="9">
        <f t="shared" si="1044"/>
        <v>45650</v>
      </c>
      <c r="AO1166" s="9">
        <f t="shared" si="1045"/>
        <v>45649</v>
      </c>
      <c r="AP1166" s="9"/>
      <c r="AQ1166" s="2">
        <f t="shared" si="1035"/>
        <v>-1</v>
      </c>
      <c r="AR1166" s="12">
        <f t="shared" si="1046"/>
        <v>-1</v>
      </c>
      <c r="AS1166" t="s">
        <v>5567</v>
      </c>
      <c r="AT1166" t="str">
        <f t="shared" si="1047"/>
        <v>생산완료(-1)</v>
      </c>
    </row>
    <row r="1167" spans="2:46" x14ac:dyDescent="0.3">
      <c r="B1167" s="2" t="s">
        <v>5415</v>
      </c>
      <c r="C1167" s="7">
        <v>-3</v>
      </c>
      <c r="D1167" s="2"/>
      <c r="E1167" s="2" t="s">
        <v>5405</v>
      </c>
      <c r="F1167" s="2" t="s">
        <v>5519</v>
      </c>
      <c r="G1167" s="2" t="s">
        <v>5408</v>
      </c>
      <c r="H1167" s="2" t="s">
        <v>3272</v>
      </c>
      <c r="I1167" s="2" t="str">
        <f t="shared" si="1038"/>
        <v>20241028-1000141018-인쇄</v>
      </c>
      <c r="J1167" s="2" t="str">
        <f t="shared" si="1039"/>
        <v>20241028-1000141018-합지</v>
      </c>
      <c r="K1167" s="2" t="str">
        <f t="shared" si="1040"/>
        <v>20241028-1000141018-분단</v>
      </c>
      <c r="L1167" s="2" t="str">
        <f t="shared" si="1041"/>
        <v>20241028-1000141018-제대</v>
      </c>
      <c r="M1167" s="2" t="str">
        <f>VLOOKUP(H1167, '쿼리1'!$A:$R, 17, 0)</f>
        <v>무지</v>
      </c>
      <c r="N1167" s="2" t="str">
        <f>VLOOKUP(H1167, '쿼리1'!$A:$P, 15, 0)</f>
        <v>패트120</v>
      </c>
      <c r="O1167" s="2">
        <v>1000141018</v>
      </c>
      <c r="P1167" s="2" t="str">
        <f>VLOOKUP(H1167, '쿼리1'!$A:$R, 17, 0)</f>
        <v>무지</v>
      </c>
      <c r="Q1167" s="4">
        <f>VLOOKUP(H1167, '쿼리1'!$A:$U, 20, 0)</f>
        <v>40000</v>
      </c>
      <c r="R1167" s="2" t="s">
        <v>5397</v>
      </c>
      <c r="S1167" s="2" t="s">
        <v>31</v>
      </c>
      <c r="T1167" s="2" t="s">
        <v>5399</v>
      </c>
      <c r="U1167" s="2" t="s">
        <v>31</v>
      </c>
      <c r="V1167" s="2" t="s">
        <v>5388</v>
      </c>
      <c r="W1167" s="3" t="s">
        <v>5388</v>
      </c>
      <c r="X1167" s="6" t="str">
        <f>IFERROR(W1167-V1167, "X")</f>
        <v>X</v>
      </c>
      <c r="Y1167" s="3">
        <v>45601</v>
      </c>
      <c r="Z1167" s="3">
        <v>45600</v>
      </c>
      <c r="AA1167" s="6">
        <f t="shared" si="1032"/>
        <v>-1</v>
      </c>
      <c r="AB1167" s="3">
        <v>45602</v>
      </c>
      <c r="AC1167" s="5" t="s">
        <v>5396</v>
      </c>
      <c r="AD1167" s="6">
        <f ca="1">TODAY()-AB1167</f>
        <v>54</v>
      </c>
      <c r="AE1167" s="3">
        <v>45604</v>
      </c>
      <c r="AF1167" s="3">
        <v>45607</v>
      </c>
      <c r="AG1167" s="2" t="str">
        <f>IFERROR(IF(AF1167-AE1167&gt;0, "+" &amp; (AF1167-AE1167), AF1167-AE1167), "X")</f>
        <v>+3</v>
      </c>
      <c r="AH1167" s="3">
        <v>45607</v>
      </c>
      <c r="AI1167" s="3">
        <f>AE1167</f>
        <v>45604</v>
      </c>
      <c r="AJ1167" s="3"/>
      <c r="AK1167" s="2">
        <f t="shared" si="1042"/>
        <v>-3</v>
      </c>
      <c r="AL1167" s="2" t="s">
        <v>5567</v>
      </c>
      <c r="AM1167" s="2" t="str">
        <f t="shared" si="1043"/>
        <v>생산완료(-3)</v>
      </c>
      <c r="AN1167" s="9">
        <f t="shared" si="1044"/>
        <v>45607</v>
      </c>
      <c r="AO1167" s="9">
        <f t="shared" si="1045"/>
        <v>45604</v>
      </c>
      <c r="AP1167" s="9"/>
      <c r="AQ1167" s="2">
        <f t="shared" si="1035"/>
        <v>-3</v>
      </c>
      <c r="AR1167" s="12">
        <f t="shared" si="1046"/>
        <v>-3</v>
      </c>
      <c r="AS1167" t="s">
        <v>5567</v>
      </c>
      <c r="AT1167" t="str">
        <f t="shared" si="1047"/>
        <v>생산완료(-3)</v>
      </c>
    </row>
    <row r="1168" spans="2:46" x14ac:dyDescent="0.3">
      <c r="B1168" s="2" t="s">
        <v>5578</v>
      </c>
      <c r="C1168" s="7">
        <v>-18</v>
      </c>
      <c r="D1168" s="2" t="s">
        <v>5408</v>
      </c>
      <c r="E1168" s="2" t="s">
        <v>5492</v>
      </c>
      <c r="F1168" s="2" t="s">
        <v>5415</v>
      </c>
      <c r="G1168" s="2"/>
      <c r="H1168" s="2" t="s">
        <v>4073</v>
      </c>
      <c r="I1168" s="2" t="str">
        <f t="shared" si="1038"/>
        <v>20241028-1000150674-인쇄</v>
      </c>
      <c r="J1168" s="2" t="str">
        <f t="shared" si="1039"/>
        <v>20241028-1000150674-합지</v>
      </c>
      <c r="K1168" s="2" t="str">
        <f t="shared" si="1040"/>
        <v>20241028-1000150674-분단</v>
      </c>
      <c r="L1168" s="2" t="str">
        <f t="shared" si="1041"/>
        <v>20241028-1000150674-제대</v>
      </c>
      <c r="M1168" s="2" t="str">
        <f>VLOOKUP(H1168, '쿼리1'!$A:$R, 17, 0)</f>
        <v>7도-널담 고단백 르뱅 쿠키-녹차 마카다미아 50g</v>
      </c>
      <c r="N1168" s="2" t="str">
        <f>VLOOKUP(H1168, '쿼리1'!$A:$P, 15, 0)</f>
        <v>패트(무광)60</v>
      </c>
      <c r="O1168" s="2">
        <v>1000150674</v>
      </c>
      <c r="P1168" s="2" t="str">
        <f>VLOOKUP(H1168, '쿼리1'!$A:$R, 17, 0)</f>
        <v>7도-널담 고단백 르뱅 쿠키-녹차 마카다미아 50g</v>
      </c>
      <c r="Q1168" s="4">
        <f>VLOOKUP(H1168, '쿼리1'!$A:$U, 20, 0)</f>
        <v>30</v>
      </c>
      <c r="R1168" s="2" t="s">
        <v>31</v>
      </c>
      <c r="S1168" s="2" t="s">
        <v>31</v>
      </c>
      <c r="T1168" s="2" t="s">
        <v>31</v>
      </c>
      <c r="U1168" s="2" t="s">
        <v>5397</v>
      </c>
      <c r="V1168" s="3">
        <v>45597</v>
      </c>
      <c r="W1168" s="3">
        <v>45600</v>
      </c>
      <c r="X1168" s="6" t="str">
        <f t="shared" ref="X1168:X1177" si="1048">IFERROR(IF(W1168-V1168&gt;0, "+" &amp; (W1168-V1168), W1168-V1168), "X")</f>
        <v>+3</v>
      </c>
      <c r="Y1168" s="3">
        <v>45602</v>
      </c>
      <c r="Z1168" s="3">
        <v>45621</v>
      </c>
      <c r="AA1168" s="6" t="str">
        <f t="shared" si="1032"/>
        <v>+19</v>
      </c>
      <c r="AB1168" s="3">
        <v>45603</v>
      </c>
      <c r="AC1168" s="3">
        <v>45600</v>
      </c>
      <c r="AD1168" s="6">
        <f t="shared" ref="AD1168:AD1175" si="1049">IFERROR(IF(AC1168-AB1168&gt;0, "+" &amp; (AC1168-AB1168), AC1168-AB1168), "X")</f>
        <v>-3</v>
      </c>
      <c r="AE1168" s="2" t="s">
        <v>5388</v>
      </c>
      <c r="AF1168" s="2" t="s">
        <v>5388</v>
      </c>
      <c r="AG1168" s="2" t="str">
        <f t="shared" ref="AG1168:AG1175" si="1050">IFERROR(AF1168-AE1168, "X")</f>
        <v>X</v>
      </c>
      <c r="AH1168" s="3">
        <v>45621</v>
      </c>
      <c r="AI1168" s="3">
        <f t="shared" ref="AI1168:AI1175" si="1051">AB1168</f>
        <v>45603</v>
      </c>
      <c r="AJ1168" s="3"/>
      <c r="AK1168" s="2">
        <f t="shared" si="1042"/>
        <v>-18</v>
      </c>
      <c r="AL1168" s="2" t="s">
        <v>5567</v>
      </c>
      <c r="AM1168" s="2" t="str">
        <f t="shared" si="1043"/>
        <v>생산완료(-18)</v>
      </c>
      <c r="AN1168" s="9">
        <f t="shared" si="1044"/>
        <v>45621</v>
      </c>
      <c r="AO1168" s="9">
        <f t="shared" si="1045"/>
        <v>45603</v>
      </c>
      <c r="AP1168" s="9"/>
      <c r="AQ1168" s="2">
        <f t="shared" si="1035"/>
        <v>-18</v>
      </c>
      <c r="AR1168" s="12">
        <f t="shared" si="1046"/>
        <v>-18</v>
      </c>
      <c r="AS1168" t="s">
        <v>5567</v>
      </c>
      <c r="AT1168" t="str">
        <f t="shared" si="1047"/>
        <v>생산완료(-18)</v>
      </c>
    </row>
    <row r="1169" spans="2:46" x14ac:dyDescent="0.3">
      <c r="B1169" s="2" t="s">
        <v>5578</v>
      </c>
      <c r="C1169" s="7">
        <v>-18</v>
      </c>
      <c r="D1169" s="2" t="s">
        <v>5408</v>
      </c>
      <c r="E1169" s="2" t="s">
        <v>5492</v>
      </c>
      <c r="F1169" s="2" t="s">
        <v>5424</v>
      </c>
      <c r="G1169" s="2"/>
      <c r="H1169" s="2" t="s">
        <v>4349</v>
      </c>
      <c r="I1169" s="2" t="str">
        <f t="shared" si="1038"/>
        <v>20241028-1000150695-인쇄</v>
      </c>
      <c r="J1169" s="2" t="str">
        <f t="shared" si="1039"/>
        <v>20241028-1000150695-합지</v>
      </c>
      <c r="K1169" s="2" t="str">
        <f t="shared" si="1040"/>
        <v>20241028-1000150695-분단</v>
      </c>
      <c r="L1169" s="2" t="str">
        <f t="shared" si="1041"/>
        <v>20241028-1000150695-제대</v>
      </c>
      <c r="M1169" s="2" t="str">
        <f>VLOOKUP(H1169, '쿼리1'!$A:$R, 17, 0)</f>
        <v>7도-널담 고단백 르뱅 쿠키-호두초코 50g</v>
      </c>
      <c r="N1169" s="2" t="str">
        <f>VLOOKUP(H1169, '쿼리1'!$A:$P, 15, 0)</f>
        <v>패트(무광)60</v>
      </c>
      <c r="O1169" s="2">
        <v>1000150695</v>
      </c>
      <c r="P1169" s="2" t="str">
        <f>VLOOKUP(H1169, '쿼리1'!$A:$R, 17, 0)</f>
        <v>7도-널담 고단백 르뱅 쿠키-호두초코 50g</v>
      </c>
      <c r="Q1169" s="4">
        <f>VLOOKUP(H1169, '쿼리1'!$A:$U, 20, 0)</f>
        <v>30</v>
      </c>
      <c r="R1169" s="2" t="s">
        <v>31</v>
      </c>
      <c r="S1169" s="2" t="s">
        <v>31</v>
      </c>
      <c r="T1169" s="2" t="s">
        <v>31</v>
      </c>
      <c r="U1169" s="2" t="s">
        <v>5397</v>
      </c>
      <c r="V1169" s="3">
        <v>45597</v>
      </c>
      <c r="W1169" s="3">
        <v>45600</v>
      </c>
      <c r="X1169" s="6" t="str">
        <f t="shared" si="1048"/>
        <v>+3</v>
      </c>
      <c r="Y1169" s="3">
        <v>45602</v>
      </c>
      <c r="Z1169" s="3">
        <v>45621</v>
      </c>
      <c r="AA1169" s="6" t="str">
        <f t="shared" si="1032"/>
        <v>+19</v>
      </c>
      <c r="AB1169" s="3">
        <v>45603</v>
      </c>
      <c r="AC1169" s="3">
        <v>45605</v>
      </c>
      <c r="AD1169" s="6" t="str">
        <f t="shared" si="1049"/>
        <v>+2</v>
      </c>
      <c r="AE1169" s="2" t="s">
        <v>5388</v>
      </c>
      <c r="AF1169" s="2" t="s">
        <v>5388</v>
      </c>
      <c r="AG1169" s="2" t="str">
        <f t="shared" si="1050"/>
        <v>X</v>
      </c>
      <c r="AH1169" s="3">
        <v>45621</v>
      </c>
      <c r="AI1169" s="3">
        <f t="shared" si="1051"/>
        <v>45603</v>
      </c>
      <c r="AJ1169" s="3"/>
      <c r="AK1169" s="2">
        <f t="shared" si="1042"/>
        <v>-18</v>
      </c>
      <c r="AL1169" s="2" t="s">
        <v>5567</v>
      </c>
      <c r="AM1169" s="2" t="str">
        <f t="shared" si="1043"/>
        <v>생산완료(-18)</v>
      </c>
      <c r="AN1169" s="9">
        <f t="shared" si="1044"/>
        <v>45621</v>
      </c>
      <c r="AO1169" s="9">
        <f t="shared" si="1045"/>
        <v>45603</v>
      </c>
      <c r="AP1169" s="9"/>
      <c r="AQ1169" s="2">
        <f t="shared" si="1035"/>
        <v>-18</v>
      </c>
      <c r="AR1169" s="12">
        <f t="shared" si="1046"/>
        <v>-18</v>
      </c>
      <c r="AS1169" t="s">
        <v>5567</v>
      </c>
      <c r="AT1169" t="str">
        <f t="shared" si="1047"/>
        <v>생산완료(-18)</v>
      </c>
    </row>
    <row r="1170" spans="2:46" x14ac:dyDescent="0.3">
      <c r="B1170" s="2" t="s">
        <v>5578</v>
      </c>
      <c r="C1170" s="7">
        <v>-18</v>
      </c>
      <c r="D1170" s="2" t="s">
        <v>5408</v>
      </c>
      <c r="E1170" s="2" t="s">
        <v>5492</v>
      </c>
      <c r="F1170" s="2" t="s">
        <v>5424</v>
      </c>
      <c r="G1170" s="2"/>
      <c r="H1170" s="2" t="s">
        <v>4149</v>
      </c>
      <c r="I1170" s="2" t="str">
        <f t="shared" si="1038"/>
        <v>20241028-1000151027-인쇄</v>
      </c>
      <c r="J1170" s="2" t="str">
        <f t="shared" si="1039"/>
        <v>20241028-1000151027-합지</v>
      </c>
      <c r="K1170" s="2" t="str">
        <f t="shared" si="1040"/>
        <v>20241028-1000151027-분단</v>
      </c>
      <c r="L1170" s="2" t="str">
        <f t="shared" si="1041"/>
        <v>20241028-1000151027-제대</v>
      </c>
      <c r="M1170" s="2" t="str">
        <f>VLOOKUP(H1170, '쿼리1'!$A:$R, 17, 0)</f>
        <v>7도-널담 고단백 아메리칸쿠키-더블황치즈100g</v>
      </c>
      <c r="N1170" s="2" t="str">
        <f>VLOOKUP(H1170, '쿼리1'!$A:$P, 15, 0)</f>
        <v>패트60</v>
      </c>
      <c r="O1170" s="2">
        <v>1000151027</v>
      </c>
      <c r="P1170" s="2" t="str">
        <f>VLOOKUP(H1170, '쿼리1'!$A:$R, 17, 0)</f>
        <v>7도-널담 고단백 아메리칸쿠키-더블황치즈100g</v>
      </c>
      <c r="Q1170" s="4">
        <f>VLOOKUP(H1170, '쿼리1'!$A:$U, 20, 0)</f>
        <v>30</v>
      </c>
      <c r="R1170" s="2" t="s">
        <v>31</v>
      </c>
      <c r="S1170" s="2" t="s">
        <v>31</v>
      </c>
      <c r="T1170" s="2" t="s">
        <v>31</v>
      </c>
      <c r="U1170" s="2" t="s">
        <v>5397</v>
      </c>
      <c r="V1170" s="3">
        <v>45597</v>
      </c>
      <c r="W1170" s="3">
        <v>45600</v>
      </c>
      <c r="X1170" s="6" t="str">
        <f t="shared" si="1048"/>
        <v>+3</v>
      </c>
      <c r="Y1170" s="3">
        <v>45602</v>
      </c>
      <c r="Z1170" s="3">
        <v>45621</v>
      </c>
      <c r="AA1170" s="6" t="str">
        <f t="shared" si="1032"/>
        <v>+19</v>
      </c>
      <c r="AB1170" s="3">
        <v>45603</v>
      </c>
      <c r="AC1170" s="3">
        <v>45605</v>
      </c>
      <c r="AD1170" s="6" t="str">
        <f t="shared" si="1049"/>
        <v>+2</v>
      </c>
      <c r="AE1170" s="2" t="s">
        <v>5388</v>
      </c>
      <c r="AF1170" s="2" t="s">
        <v>5388</v>
      </c>
      <c r="AG1170" s="2" t="str">
        <f t="shared" si="1050"/>
        <v>X</v>
      </c>
      <c r="AH1170" s="3">
        <v>45621</v>
      </c>
      <c r="AI1170" s="3">
        <f t="shared" si="1051"/>
        <v>45603</v>
      </c>
      <c r="AJ1170" s="3"/>
      <c r="AK1170" s="2">
        <f t="shared" si="1042"/>
        <v>-18</v>
      </c>
      <c r="AL1170" s="2" t="s">
        <v>5567</v>
      </c>
      <c r="AM1170" s="2" t="str">
        <f t="shared" si="1043"/>
        <v>생산완료(-18)</v>
      </c>
      <c r="AN1170" s="9">
        <f t="shared" si="1044"/>
        <v>45621</v>
      </c>
      <c r="AO1170" s="9">
        <f t="shared" si="1045"/>
        <v>45603</v>
      </c>
      <c r="AP1170" s="9"/>
      <c r="AQ1170" s="2">
        <f t="shared" si="1035"/>
        <v>-18</v>
      </c>
      <c r="AR1170" s="12">
        <f t="shared" si="1046"/>
        <v>-18</v>
      </c>
      <c r="AS1170" t="s">
        <v>5567</v>
      </c>
      <c r="AT1170" t="str">
        <f t="shared" si="1047"/>
        <v>생산완료(-18)</v>
      </c>
    </row>
    <row r="1171" spans="2:46" x14ac:dyDescent="0.3">
      <c r="B1171" s="2" t="s">
        <v>5578</v>
      </c>
      <c r="C1171" s="7">
        <v>-18</v>
      </c>
      <c r="D1171" s="2" t="s">
        <v>5408</v>
      </c>
      <c r="E1171" s="2" t="s">
        <v>5492</v>
      </c>
      <c r="F1171" s="2" t="s">
        <v>5424</v>
      </c>
      <c r="G1171" s="2"/>
      <c r="H1171" s="2" t="s">
        <v>4084</v>
      </c>
      <c r="I1171" s="2" t="str">
        <f t="shared" si="1038"/>
        <v>20241028-1000151996-인쇄</v>
      </c>
      <c r="J1171" s="2" t="str">
        <f t="shared" si="1039"/>
        <v>20241028-1000151996-합지</v>
      </c>
      <c r="K1171" s="2" t="str">
        <f t="shared" si="1040"/>
        <v>20241028-1000151996-분단</v>
      </c>
      <c r="L1171" s="2" t="str">
        <f t="shared" si="1041"/>
        <v>20241028-1000151996-제대</v>
      </c>
      <c r="M1171" s="2" t="str">
        <f>VLOOKUP(H1171, '쿼리1'!$A:$R, 17, 0)</f>
        <v>7도-널담 고단백 르뱅 쿠키-딸기마카다미아 50g</v>
      </c>
      <c r="N1171" s="2" t="str">
        <f>VLOOKUP(H1171, '쿼리1'!$A:$P, 15, 0)</f>
        <v>패트(무광)60</v>
      </c>
      <c r="O1171" s="2">
        <v>1000151996</v>
      </c>
      <c r="P1171" s="2" t="str">
        <f>VLOOKUP(H1171, '쿼리1'!$A:$R, 17, 0)</f>
        <v>7도-널담 고단백 르뱅 쿠키-딸기마카다미아 50g</v>
      </c>
      <c r="Q1171" s="4">
        <f>VLOOKUP(H1171, '쿼리1'!$A:$U, 20, 0)</f>
        <v>30</v>
      </c>
      <c r="R1171" s="2" t="s">
        <v>31</v>
      </c>
      <c r="S1171" s="2" t="s">
        <v>31</v>
      </c>
      <c r="T1171" s="2" t="s">
        <v>31</v>
      </c>
      <c r="U1171" s="2" t="s">
        <v>5397</v>
      </c>
      <c r="V1171" s="3">
        <v>45597</v>
      </c>
      <c r="W1171" s="3">
        <v>45600</v>
      </c>
      <c r="X1171" s="6" t="str">
        <f t="shared" si="1048"/>
        <v>+3</v>
      </c>
      <c r="Y1171" s="3">
        <v>45602</v>
      </c>
      <c r="Z1171" s="3">
        <v>45621</v>
      </c>
      <c r="AA1171" s="6" t="str">
        <f t="shared" si="1032"/>
        <v>+19</v>
      </c>
      <c r="AB1171" s="3">
        <v>45603</v>
      </c>
      <c r="AC1171" s="3">
        <v>45605</v>
      </c>
      <c r="AD1171" s="6" t="str">
        <f t="shared" si="1049"/>
        <v>+2</v>
      </c>
      <c r="AE1171" s="2" t="s">
        <v>5388</v>
      </c>
      <c r="AF1171" s="2" t="s">
        <v>5388</v>
      </c>
      <c r="AG1171" s="2" t="str">
        <f t="shared" si="1050"/>
        <v>X</v>
      </c>
      <c r="AH1171" s="3">
        <v>45621</v>
      </c>
      <c r="AI1171" s="3">
        <f t="shared" si="1051"/>
        <v>45603</v>
      </c>
      <c r="AJ1171" s="3"/>
      <c r="AK1171" s="2">
        <f t="shared" si="1042"/>
        <v>-18</v>
      </c>
      <c r="AL1171" s="2" t="s">
        <v>5567</v>
      </c>
      <c r="AM1171" s="2" t="str">
        <f t="shared" si="1043"/>
        <v>생산완료(-18)</v>
      </c>
      <c r="AN1171" s="9">
        <f t="shared" si="1044"/>
        <v>45621</v>
      </c>
      <c r="AO1171" s="9">
        <f t="shared" si="1045"/>
        <v>45603</v>
      </c>
      <c r="AP1171" s="9"/>
      <c r="AQ1171" s="2">
        <f t="shared" si="1035"/>
        <v>-18</v>
      </c>
      <c r="AR1171" s="12">
        <f t="shared" si="1046"/>
        <v>-18</v>
      </c>
      <c r="AS1171" t="s">
        <v>5567</v>
      </c>
      <c r="AT1171" t="str">
        <f t="shared" si="1047"/>
        <v>생산완료(-18)</v>
      </c>
    </row>
    <row r="1172" spans="2:46" x14ac:dyDescent="0.3">
      <c r="B1172" s="2" t="s">
        <v>5621</v>
      </c>
      <c r="C1172" s="7">
        <v>-19</v>
      </c>
      <c r="D1172" s="2" t="s">
        <v>5451</v>
      </c>
      <c r="E1172" s="2" t="s">
        <v>5431</v>
      </c>
      <c r="F1172" s="2" t="s">
        <v>5416</v>
      </c>
      <c r="G1172" s="2"/>
      <c r="H1172" s="2" t="s">
        <v>4344</v>
      </c>
      <c r="I1172" s="2" t="str">
        <f t="shared" si="1038"/>
        <v>20241028-1000162922-인쇄</v>
      </c>
      <c r="J1172" s="2" t="str">
        <f t="shared" si="1039"/>
        <v>20241028-1000162922-합지</v>
      </c>
      <c r="K1172" s="2" t="str">
        <f t="shared" si="1040"/>
        <v>20241028-1000162922-분단</v>
      </c>
      <c r="L1172" s="2" t="str">
        <f t="shared" si="1041"/>
        <v>20241028-1000162922-제대</v>
      </c>
      <c r="M1172" s="2" t="str">
        <f>VLOOKUP(H1172, '쿼리1'!$A:$R, 17, 0)</f>
        <v>7도-널담 고단백 배꼽 베이글-플레인 140g</v>
      </c>
      <c r="N1172" s="2" t="str">
        <f>VLOOKUP(H1172, '쿼리1'!$A:$P, 15, 0)</f>
        <v>패트(무광)60</v>
      </c>
      <c r="O1172" s="2">
        <v>1000162922</v>
      </c>
      <c r="P1172" s="2" t="str">
        <f>VLOOKUP(H1172, '쿼리1'!$A:$R, 17, 0)</f>
        <v>7도-널담 고단백 배꼽 베이글-플레인 140g</v>
      </c>
      <c r="Q1172" s="4">
        <f>VLOOKUP(H1172, '쿼리1'!$A:$U, 20, 0)</f>
        <v>30</v>
      </c>
      <c r="R1172" s="2" t="s">
        <v>31</v>
      </c>
      <c r="S1172" s="2" t="s">
        <v>31</v>
      </c>
      <c r="T1172" s="2" t="s">
        <v>31</v>
      </c>
      <c r="U1172" s="2" t="s">
        <v>5397</v>
      </c>
      <c r="V1172" s="3">
        <v>45596</v>
      </c>
      <c r="W1172" s="3">
        <v>45600</v>
      </c>
      <c r="X1172" s="6" t="str">
        <f t="shared" si="1048"/>
        <v>+4</v>
      </c>
      <c r="Y1172" s="3">
        <v>45601</v>
      </c>
      <c r="Z1172" s="3">
        <v>45621</v>
      </c>
      <c r="AA1172" s="6" t="str">
        <f t="shared" si="1032"/>
        <v>+20</v>
      </c>
      <c r="AB1172" s="3">
        <v>45602</v>
      </c>
      <c r="AC1172" s="3">
        <v>45600</v>
      </c>
      <c r="AD1172" s="6">
        <f t="shared" si="1049"/>
        <v>-2</v>
      </c>
      <c r="AE1172" s="2" t="s">
        <v>5388</v>
      </c>
      <c r="AF1172" s="2" t="s">
        <v>5388</v>
      </c>
      <c r="AG1172" s="2" t="str">
        <f t="shared" si="1050"/>
        <v>X</v>
      </c>
      <c r="AH1172" s="3">
        <v>45621</v>
      </c>
      <c r="AI1172" s="3">
        <f t="shared" si="1051"/>
        <v>45602</v>
      </c>
      <c r="AJ1172" s="3"/>
      <c r="AK1172" s="2">
        <f t="shared" si="1042"/>
        <v>-19</v>
      </c>
      <c r="AL1172" s="2" t="s">
        <v>5567</v>
      </c>
      <c r="AM1172" s="2" t="str">
        <f t="shared" si="1043"/>
        <v>생산완료(-19)</v>
      </c>
      <c r="AN1172" s="9">
        <f t="shared" si="1044"/>
        <v>45654</v>
      </c>
      <c r="AO1172" s="9">
        <f t="shared" si="1045"/>
        <v>45652</v>
      </c>
      <c r="AP1172" s="9"/>
      <c r="AQ1172" s="2">
        <f t="shared" si="1035"/>
        <v>-2</v>
      </c>
      <c r="AR1172" s="12">
        <f t="shared" si="1046"/>
        <v>-2</v>
      </c>
      <c r="AS1172" t="s">
        <v>5567</v>
      </c>
      <c r="AT1172" t="str">
        <f t="shared" si="1047"/>
        <v>생산완료(-2)</v>
      </c>
    </row>
    <row r="1173" spans="2:46" x14ac:dyDescent="0.3">
      <c r="B1173" s="2" t="s">
        <v>5621</v>
      </c>
      <c r="C1173" s="7">
        <v>-19</v>
      </c>
      <c r="D1173" s="2" t="s">
        <v>5451</v>
      </c>
      <c r="E1173" s="2" t="s">
        <v>5431</v>
      </c>
      <c r="F1173" s="2" t="s">
        <v>5408</v>
      </c>
      <c r="G1173" s="2"/>
      <c r="H1173" s="2" t="s">
        <v>4115</v>
      </c>
      <c r="I1173" s="2" t="str">
        <f t="shared" si="1038"/>
        <v>20241028-1000164768-인쇄</v>
      </c>
      <c r="J1173" s="2" t="str">
        <f t="shared" si="1039"/>
        <v>20241028-1000164768-합지</v>
      </c>
      <c r="K1173" s="2" t="str">
        <f t="shared" si="1040"/>
        <v>20241028-1000164768-분단</v>
      </c>
      <c r="L1173" s="2" t="str">
        <f t="shared" si="1041"/>
        <v>20241028-1000164768-제대</v>
      </c>
      <c r="M1173" s="2" t="str">
        <f>VLOOKUP(H1173, '쿼리1'!$A:$R, 17, 0)</f>
        <v>6도-널담 뚱카롱-다크초콜릿 50g</v>
      </c>
      <c r="N1173" s="2" t="str">
        <f>VLOOKUP(H1173, '쿼리1'!$A:$P, 15, 0)</f>
        <v>패트60</v>
      </c>
      <c r="O1173" s="2">
        <v>1000164768</v>
      </c>
      <c r="P1173" s="2" t="str">
        <f>VLOOKUP(H1173, '쿼리1'!$A:$R, 17, 0)</f>
        <v>6도-널담 뚱카롱-다크초콜릿 50g</v>
      </c>
      <c r="Q1173" s="4">
        <f>VLOOKUP(H1173, '쿼리1'!$A:$U, 20, 0)</f>
        <v>30</v>
      </c>
      <c r="R1173" s="2" t="s">
        <v>31</v>
      </c>
      <c r="S1173" s="2" t="s">
        <v>31</v>
      </c>
      <c r="T1173" s="2" t="s">
        <v>31</v>
      </c>
      <c r="U1173" s="2" t="s">
        <v>5397</v>
      </c>
      <c r="V1173" s="3">
        <v>45596</v>
      </c>
      <c r="W1173" s="3">
        <v>45600</v>
      </c>
      <c r="X1173" s="6" t="str">
        <f t="shared" si="1048"/>
        <v>+4</v>
      </c>
      <c r="Y1173" s="3">
        <v>45601</v>
      </c>
      <c r="Z1173" s="3">
        <v>45621</v>
      </c>
      <c r="AA1173" s="6" t="str">
        <f t="shared" si="1032"/>
        <v>+20</v>
      </c>
      <c r="AB1173" s="3">
        <v>45602</v>
      </c>
      <c r="AC1173" s="3">
        <v>45605</v>
      </c>
      <c r="AD1173" s="6" t="str">
        <f t="shared" si="1049"/>
        <v>+3</v>
      </c>
      <c r="AE1173" s="2" t="s">
        <v>5388</v>
      </c>
      <c r="AF1173" s="2" t="s">
        <v>5388</v>
      </c>
      <c r="AG1173" s="2" t="str">
        <f t="shared" si="1050"/>
        <v>X</v>
      </c>
      <c r="AH1173" s="3">
        <v>45621</v>
      </c>
      <c r="AI1173" s="3">
        <f t="shared" si="1051"/>
        <v>45602</v>
      </c>
      <c r="AJ1173" s="3"/>
      <c r="AK1173" s="2">
        <f t="shared" si="1042"/>
        <v>-19</v>
      </c>
      <c r="AL1173" s="2" t="s">
        <v>5567</v>
      </c>
      <c r="AM1173" s="2" t="str">
        <f t="shared" si="1043"/>
        <v>생산완료(-19)</v>
      </c>
      <c r="AN1173" s="9">
        <f t="shared" si="1044"/>
        <v>45648</v>
      </c>
      <c r="AO1173" s="9">
        <f t="shared" si="1045"/>
        <v>45645</v>
      </c>
      <c r="AP1173" s="9"/>
      <c r="AQ1173" s="2">
        <f t="shared" si="1035"/>
        <v>-3</v>
      </c>
      <c r="AR1173" s="12">
        <f t="shared" si="1046"/>
        <v>-3</v>
      </c>
      <c r="AS1173" t="s">
        <v>5567</v>
      </c>
      <c r="AT1173" t="str">
        <f t="shared" si="1047"/>
        <v>생산완료(-3)</v>
      </c>
    </row>
    <row r="1174" spans="2:46" x14ac:dyDescent="0.3">
      <c r="B1174" s="2" t="s">
        <v>5621</v>
      </c>
      <c r="C1174" s="7">
        <v>-19</v>
      </c>
      <c r="D1174" s="2" t="s">
        <v>5451</v>
      </c>
      <c r="E1174" s="2" t="s">
        <v>5431</v>
      </c>
      <c r="F1174" s="2" t="s">
        <v>5408</v>
      </c>
      <c r="G1174" s="2"/>
      <c r="H1174" s="2" t="s">
        <v>4105</v>
      </c>
      <c r="I1174" s="2" t="str">
        <f t="shared" si="1038"/>
        <v>20241028-1000164803-인쇄</v>
      </c>
      <c r="J1174" s="2" t="str">
        <f t="shared" si="1039"/>
        <v>20241028-1000164803-합지</v>
      </c>
      <c r="K1174" s="2" t="str">
        <f t="shared" si="1040"/>
        <v>20241028-1000164803-분단</v>
      </c>
      <c r="L1174" s="2" t="str">
        <f t="shared" si="1041"/>
        <v>20241028-1000164803-제대</v>
      </c>
      <c r="M1174" s="2" t="str">
        <f>VLOOKUP(H1174, '쿼리1'!$A:$R, 17, 0)</f>
        <v>6도-널담 뚱카롱-블루베리크림치즈 50g</v>
      </c>
      <c r="N1174" s="2" t="str">
        <f>VLOOKUP(H1174, '쿼리1'!$A:$P, 15, 0)</f>
        <v>패트60</v>
      </c>
      <c r="O1174" s="2">
        <v>1000164803</v>
      </c>
      <c r="P1174" s="2" t="str">
        <f>VLOOKUP(H1174, '쿼리1'!$A:$R, 17, 0)</f>
        <v>6도-널담 뚱카롱-블루베리크림치즈 50g</v>
      </c>
      <c r="Q1174" s="4">
        <f>VLOOKUP(H1174, '쿼리1'!$A:$U, 20, 0)</f>
        <v>30</v>
      </c>
      <c r="R1174" s="2" t="s">
        <v>31</v>
      </c>
      <c r="S1174" s="2" t="s">
        <v>31</v>
      </c>
      <c r="T1174" s="2" t="s">
        <v>31</v>
      </c>
      <c r="U1174" s="2" t="s">
        <v>5397</v>
      </c>
      <c r="V1174" s="3">
        <v>45596</v>
      </c>
      <c r="W1174" s="3">
        <v>45600</v>
      </c>
      <c r="X1174" s="6" t="str">
        <f t="shared" si="1048"/>
        <v>+4</v>
      </c>
      <c r="Y1174" s="3">
        <v>45601</v>
      </c>
      <c r="Z1174" s="3">
        <v>45621</v>
      </c>
      <c r="AA1174" s="6" t="str">
        <f t="shared" si="1032"/>
        <v>+20</v>
      </c>
      <c r="AB1174" s="3">
        <v>45602</v>
      </c>
      <c r="AC1174" s="3">
        <v>45605</v>
      </c>
      <c r="AD1174" s="6" t="str">
        <f t="shared" si="1049"/>
        <v>+3</v>
      </c>
      <c r="AE1174" s="2" t="s">
        <v>5388</v>
      </c>
      <c r="AF1174" s="2" t="s">
        <v>5388</v>
      </c>
      <c r="AG1174" s="2" t="str">
        <f t="shared" si="1050"/>
        <v>X</v>
      </c>
      <c r="AH1174" s="3">
        <v>45621</v>
      </c>
      <c r="AI1174" s="3">
        <f t="shared" si="1051"/>
        <v>45602</v>
      </c>
      <c r="AJ1174" s="3"/>
      <c r="AK1174" s="2">
        <f t="shared" si="1042"/>
        <v>-19</v>
      </c>
      <c r="AL1174" s="2" t="s">
        <v>5567</v>
      </c>
      <c r="AM1174" s="2" t="str">
        <f t="shared" si="1043"/>
        <v>생산완료(-19)</v>
      </c>
      <c r="AN1174" s="9">
        <f t="shared" si="1044"/>
        <v>45621</v>
      </c>
      <c r="AO1174" s="9">
        <f t="shared" si="1045"/>
        <v>45602</v>
      </c>
      <c r="AP1174" s="9"/>
      <c r="AQ1174" s="2">
        <f t="shared" si="1035"/>
        <v>-19</v>
      </c>
      <c r="AR1174" s="12">
        <f t="shared" si="1046"/>
        <v>-19</v>
      </c>
      <c r="AS1174" t="s">
        <v>5567</v>
      </c>
      <c r="AT1174" t="str">
        <f t="shared" si="1047"/>
        <v>생산완료(-19)</v>
      </c>
    </row>
    <row r="1175" spans="2:46" x14ac:dyDescent="0.3">
      <c r="B1175" s="2" t="s">
        <v>5408</v>
      </c>
      <c r="C1175" s="7">
        <v>3</v>
      </c>
      <c r="D1175" s="2" t="s">
        <v>5409</v>
      </c>
      <c r="E1175" s="2" t="s">
        <v>5416</v>
      </c>
      <c r="F1175" s="2" t="s">
        <v>5415</v>
      </c>
      <c r="G1175" s="2"/>
      <c r="H1175" s="2" t="s">
        <v>4299</v>
      </c>
      <c r="I1175" s="2" t="str">
        <f t="shared" si="1038"/>
        <v>20241028-1000168510-인쇄</v>
      </c>
      <c r="J1175" s="2" t="str">
        <f t="shared" si="1039"/>
        <v>20241028-1000168510-합지</v>
      </c>
      <c r="K1175" s="2" t="str">
        <f t="shared" si="1040"/>
        <v>20241028-1000168510-분단</v>
      </c>
      <c r="L1175" s="2" t="str">
        <f t="shared" si="1041"/>
        <v>20241028-1000168510-제대</v>
      </c>
      <c r="M1175" s="2" t="str">
        <f>VLOOKUP(H1175, '쿼리1'!$A:$R, 17, 0)</f>
        <v>9도-(주)푸드코아-연세우유 피스타치오생크림빵</v>
      </c>
      <c r="N1175" s="2" t="str">
        <f>VLOOKUP(H1175, '쿼리1'!$A:$P, 15, 0)</f>
        <v>오씨피피(유무광)60</v>
      </c>
      <c r="O1175" s="2">
        <v>1000168510</v>
      </c>
      <c r="P1175" s="2" t="str">
        <f>VLOOKUP(H1175, '쿼리1'!$A:$R, 17, 0)</f>
        <v>9도-(주)푸드코아-연세우유 피스타치오생크림빵</v>
      </c>
      <c r="Q1175" s="4">
        <f>VLOOKUP(H1175, '쿼리1'!$A:$U, 20, 0)</f>
        <v>12</v>
      </c>
      <c r="R1175" s="2" t="s">
        <v>31</v>
      </c>
      <c r="S1175" s="2" t="s">
        <v>31</v>
      </c>
      <c r="T1175" s="2" t="s">
        <v>31</v>
      </c>
      <c r="U1175" s="2" t="s">
        <v>5397</v>
      </c>
      <c r="V1175" s="3">
        <v>45597</v>
      </c>
      <c r="W1175" s="3">
        <v>45597</v>
      </c>
      <c r="X1175" s="6">
        <f t="shared" si="1048"/>
        <v>0</v>
      </c>
      <c r="Y1175" s="3">
        <v>45602</v>
      </c>
      <c r="Z1175" s="3">
        <v>45600</v>
      </c>
      <c r="AA1175" s="6">
        <f t="shared" si="1032"/>
        <v>-2</v>
      </c>
      <c r="AB1175" s="3">
        <v>45603</v>
      </c>
      <c r="AC1175" s="3">
        <v>45600</v>
      </c>
      <c r="AD1175" s="6">
        <f t="shared" si="1049"/>
        <v>-3</v>
      </c>
      <c r="AE1175" s="2" t="s">
        <v>5388</v>
      </c>
      <c r="AF1175" s="2" t="s">
        <v>5388</v>
      </c>
      <c r="AG1175" s="2" t="str">
        <f t="shared" si="1050"/>
        <v>X</v>
      </c>
      <c r="AH1175" s="3">
        <v>45600</v>
      </c>
      <c r="AI1175" s="3">
        <f t="shared" si="1051"/>
        <v>45603</v>
      </c>
      <c r="AJ1175" s="3"/>
      <c r="AK1175" s="2" t="str">
        <f t="shared" si="1042"/>
        <v>+3</v>
      </c>
      <c r="AL1175" s="2" t="s">
        <v>5567</v>
      </c>
      <c r="AM1175" s="2" t="str">
        <f t="shared" si="1043"/>
        <v>생산완료(+3)</v>
      </c>
      <c r="AN1175" s="9">
        <f t="shared" si="1044"/>
        <v>45636</v>
      </c>
      <c r="AO1175" s="9">
        <f t="shared" si="1045"/>
        <v>45639</v>
      </c>
      <c r="AP1175" s="9"/>
      <c r="AQ1175" s="2">
        <f t="shared" si="1035"/>
        <v>3</v>
      </c>
      <c r="AR1175" s="12" t="str">
        <f t="shared" si="1046"/>
        <v>+3</v>
      </c>
      <c r="AS1175" t="s">
        <v>5567</v>
      </c>
      <c r="AT1175" t="str">
        <f t="shared" si="1047"/>
        <v>생산완료(+3)</v>
      </c>
    </row>
    <row r="1176" spans="2:46" x14ac:dyDescent="0.3">
      <c r="B1176" s="2" t="s">
        <v>5415</v>
      </c>
      <c r="C1176" s="7">
        <v>-3</v>
      </c>
      <c r="D1176" s="2" t="s">
        <v>5451</v>
      </c>
      <c r="E1176" s="2" t="s">
        <v>5409</v>
      </c>
      <c r="F1176" s="2"/>
      <c r="G1176" s="2" t="s">
        <v>5408</v>
      </c>
      <c r="H1176" s="2" t="s">
        <v>1660</v>
      </c>
      <c r="I1176" s="2" t="str">
        <f t="shared" si="1038"/>
        <v>20241028-1000169487-인쇄</v>
      </c>
      <c r="J1176" s="2" t="str">
        <f t="shared" si="1039"/>
        <v>20241028-1000169487-합지</v>
      </c>
      <c r="K1176" s="2" t="str">
        <f t="shared" si="1040"/>
        <v>20241028-1000169487-분단</v>
      </c>
      <c r="L1176" s="2" t="str">
        <f t="shared" si="1041"/>
        <v>20241028-1000169487-제대</v>
      </c>
      <c r="M1176" s="2" t="str">
        <f>VLOOKUP(H1176, '쿼리1'!$A:$R, 17, 0)</f>
        <v>1도-후면백베다(분리배출)</v>
      </c>
      <c r="N1176" s="2" t="str">
        <f>VLOOKUP(H1176, '쿼리1'!$A:$P, 15, 0)</f>
        <v>나이론70</v>
      </c>
      <c r="O1176" s="2">
        <v>1000169487</v>
      </c>
      <c r="P1176" s="2" t="str">
        <f>VLOOKUP(H1176, '쿼리1'!$A:$R, 17, 0)</f>
        <v>1도-후면백베다(분리배출)</v>
      </c>
      <c r="Q1176" s="4">
        <f>VLOOKUP(H1176, '쿼리1'!$A:$U, 20, 0)</f>
        <v>160000</v>
      </c>
      <c r="R1176" s="2" t="s">
        <v>31</v>
      </c>
      <c r="S1176" s="2" t="s">
        <v>31</v>
      </c>
      <c r="T1176" s="2" t="s">
        <v>5397</v>
      </c>
      <c r="U1176" s="2" t="s">
        <v>31</v>
      </c>
      <c r="V1176" s="3">
        <v>45597</v>
      </c>
      <c r="W1176" s="3">
        <v>45601</v>
      </c>
      <c r="X1176" s="6" t="str">
        <f t="shared" si="1048"/>
        <v>+4</v>
      </c>
      <c r="Y1176" s="3">
        <v>45602</v>
      </c>
      <c r="Z1176" s="3">
        <v>45602</v>
      </c>
      <c r="AA1176" s="6">
        <f t="shared" si="1032"/>
        <v>0</v>
      </c>
      <c r="AB1176" s="3" t="s">
        <v>5388</v>
      </c>
      <c r="AC1176" s="2" t="s">
        <v>5388</v>
      </c>
      <c r="AD1176" s="6" t="str">
        <f>IFERROR(AC1176-AB1176, "X")</f>
        <v>X</v>
      </c>
      <c r="AE1176" s="3">
        <v>45604</v>
      </c>
      <c r="AF1176" s="3">
        <v>45607</v>
      </c>
      <c r="AG1176" s="2" t="str">
        <f>IFERROR(IF(AF1176-AE1176&gt;0, "+" &amp; (AF1176-AE1176), AF1176-AE1176), "X")</f>
        <v>+3</v>
      </c>
      <c r="AH1176" s="3">
        <v>45607</v>
      </c>
      <c r="AI1176" s="3">
        <f>AE1176</f>
        <v>45604</v>
      </c>
      <c r="AJ1176" s="3"/>
      <c r="AK1176" s="2">
        <f t="shared" si="1042"/>
        <v>-3</v>
      </c>
      <c r="AL1176" s="2" t="s">
        <v>5567</v>
      </c>
      <c r="AM1176" s="2" t="str">
        <f t="shared" si="1043"/>
        <v>생산완료(-3)</v>
      </c>
      <c r="AN1176" s="9">
        <f t="shared" si="1044"/>
        <v>45607</v>
      </c>
      <c r="AO1176" s="9">
        <f t="shared" si="1045"/>
        <v>45604</v>
      </c>
      <c r="AP1176" s="9"/>
      <c r="AQ1176" s="2">
        <f t="shared" si="1035"/>
        <v>-3</v>
      </c>
      <c r="AR1176" s="12">
        <f t="shared" si="1046"/>
        <v>-3</v>
      </c>
      <c r="AS1176" t="s">
        <v>5567</v>
      </c>
      <c r="AT1176" t="str">
        <f t="shared" si="1047"/>
        <v>생산완료(-3)</v>
      </c>
    </row>
    <row r="1177" spans="2:46" x14ac:dyDescent="0.3">
      <c r="B1177" s="2" t="s">
        <v>5416</v>
      </c>
      <c r="C1177" s="7">
        <v>-2</v>
      </c>
      <c r="D1177" s="2" t="s">
        <v>5409</v>
      </c>
      <c r="E1177" s="2" t="s">
        <v>5405</v>
      </c>
      <c r="F1177" s="2" t="s">
        <v>5424</v>
      </c>
      <c r="G1177" s="2"/>
      <c r="H1177" s="2" t="s">
        <v>3934</v>
      </c>
      <c r="I1177" s="2" t="str">
        <f t="shared" si="1038"/>
        <v>20241028-1420P0227-인쇄</v>
      </c>
      <c r="J1177" s="2" t="str">
        <f t="shared" si="1039"/>
        <v>20241028-1420P0227-합지</v>
      </c>
      <c r="K1177" s="2" t="str">
        <f t="shared" si="1040"/>
        <v>20241028-1420P0227-분단</v>
      </c>
      <c r="L1177" s="2" t="str">
        <f t="shared" si="1041"/>
        <v>20241028-1420P0227-제대</v>
      </c>
      <c r="M1177" s="2" t="str">
        <f>VLOOKUP(H1177, '쿼리1'!$A:$R, 17, 0)</f>
        <v>2도-힘난다버거-버거번</v>
      </c>
      <c r="N1177" s="2" t="str">
        <f>VLOOKUP(H1177, '쿼리1'!$A:$P, 15, 0)</f>
        <v>오씨피피40</v>
      </c>
      <c r="O1177" s="2" t="s">
        <v>5735</v>
      </c>
      <c r="P1177" s="2" t="str">
        <f>VLOOKUP(H1177, '쿼리1'!$A:$R, 17, 0)</f>
        <v>2도-힘난다버거-버거번</v>
      </c>
      <c r="Q1177" s="4">
        <f>VLOOKUP(H1177, '쿼리1'!$A:$U, 20, 0)</f>
        <v>12</v>
      </c>
      <c r="R1177" s="2" t="s">
        <v>31</v>
      </c>
      <c r="S1177" s="2" t="s">
        <v>31</v>
      </c>
      <c r="T1177" s="2" t="s">
        <v>31</v>
      </c>
      <c r="U1177" s="2" t="s">
        <v>5397</v>
      </c>
      <c r="V1177" s="3">
        <v>45597</v>
      </c>
      <c r="W1177" s="3">
        <v>45597</v>
      </c>
      <c r="X1177" s="6">
        <f t="shared" si="1048"/>
        <v>0</v>
      </c>
      <c r="Y1177" s="3">
        <v>45602</v>
      </c>
      <c r="Z1177" s="3">
        <v>45601</v>
      </c>
      <c r="AA1177" s="6">
        <f t="shared" si="1032"/>
        <v>-1</v>
      </c>
      <c r="AB1177" s="3">
        <v>45603</v>
      </c>
      <c r="AC1177" s="3">
        <v>45605</v>
      </c>
      <c r="AD1177" s="6" t="str">
        <f>IFERROR(IF(AC1177-AB1177&gt;0, "+" &amp; (AC1177-AB1177), AC1177-AB1177), "X")</f>
        <v>+2</v>
      </c>
      <c r="AE1177" s="2" t="s">
        <v>5388</v>
      </c>
      <c r="AF1177" s="2" t="s">
        <v>5388</v>
      </c>
      <c r="AG1177" s="2" t="str">
        <f>IFERROR(AF1177-AE1177, "X")</f>
        <v>X</v>
      </c>
      <c r="AH1177" s="3">
        <v>45605</v>
      </c>
      <c r="AI1177" s="3">
        <f>AB1177</f>
        <v>45603</v>
      </c>
      <c r="AJ1177" s="3"/>
      <c r="AK1177" s="2">
        <f t="shared" si="1042"/>
        <v>-2</v>
      </c>
      <c r="AL1177" s="2" t="s">
        <v>5567</v>
      </c>
      <c r="AM1177" s="2" t="str">
        <f t="shared" si="1043"/>
        <v>생산완료(-2)</v>
      </c>
      <c r="AN1177" s="9">
        <f t="shared" si="1044"/>
        <v>45628</v>
      </c>
      <c r="AO1177" s="9">
        <f t="shared" si="1045"/>
        <v>45629</v>
      </c>
      <c r="AP1177" s="9"/>
      <c r="AQ1177" s="2">
        <f t="shared" si="1035"/>
        <v>1</v>
      </c>
      <c r="AR1177" s="12" t="str">
        <f t="shared" si="1046"/>
        <v>+1</v>
      </c>
      <c r="AS1177" t="s">
        <v>5567</v>
      </c>
      <c r="AT1177" t="str">
        <f t="shared" si="1047"/>
        <v>생산완료(+1)</v>
      </c>
    </row>
    <row r="1178" spans="2:46" x14ac:dyDescent="0.3">
      <c r="B1178" s="2" t="s">
        <v>5661</v>
      </c>
      <c r="C1178" s="8">
        <v>-13</v>
      </c>
      <c r="D1178" s="2"/>
      <c r="E1178" s="2"/>
      <c r="F1178" s="2"/>
      <c r="G1178" s="2"/>
      <c r="H1178" s="2" t="s">
        <v>5206</v>
      </c>
      <c r="I1178" s="2" t="str">
        <f t="shared" si="1038"/>
        <v>20241028-2000163300-인쇄</v>
      </c>
      <c r="J1178" s="2" t="str">
        <f t="shared" si="1039"/>
        <v>20241028-2000163300-합지</v>
      </c>
      <c r="K1178" s="2" t="str">
        <f t="shared" si="1040"/>
        <v>20241028-2000163300-분단</v>
      </c>
      <c r="L1178" s="2" t="str">
        <f t="shared" si="1041"/>
        <v>20241028-2000163300-제대</v>
      </c>
      <c r="M1178" s="2" t="str">
        <f>VLOOKUP(H1178, '쿼리1'!$A:$R, 17, 0)</f>
        <v>무지</v>
      </c>
      <c r="N1178" s="2" t="str">
        <f>VLOOKUP(H1178, '쿼리1'!$A:$P, 15, 0)</f>
        <v>HD튜브(반투명)15</v>
      </c>
      <c r="O1178" s="2">
        <v>2000163300</v>
      </c>
      <c r="P1178" s="2" t="str">
        <f>VLOOKUP(H1178, '쿼리1'!$A:$R, 17, 0)</f>
        <v>무지</v>
      </c>
      <c r="Q1178" s="4">
        <f>VLOOKUP(H1178, '쿼리1'!$A:$U, 20, 0)</f>
        <v>20000</v>
      </c>
      <c r="R1178" s="2" t="s">
        <v>5397</v>
      </c>
      <c r="S1178" s="2" t="s">
        <v>5397</v>
      </c>
      <c r="T1178" s="2" t="s">
        <v>5397</v>
      </c>
      <c r="U1178" s="2" t="s">
        <v>5397</v>
      </c>
      <c r="V1178" s="2" t="s">
        <v>5388</v>
      </c>
      <c r="W1178" s="2" t="s">
        <v>5388</v>
      </c>
      <c r="X1178" s="6" t="str">
        <f>IFERROR(W1178-V1178, "X")</f>
        <v>X</v>
      </c>
      <c r="Y1178" s="2" t="s">
        <v>5388</v>
      </c>
      <c r="Z1178" s="2" t="s">
        <v>5388</v>
      </c>
      <c r="AA1178" s="6" t="str">
        <f t="shared" ref="AA1178:AA1183" si="1052">IFERROR(Z1178-Y1178, "X")</f>
        <v>X</v>
      </c>
      <c r="AB1178" s="2" t="s">
        <v>5388</v>
      </c>
      <c r="AC1178" s="2" t="s">
        <v>5388</v>
      </c>
      <c r="AD1178" s="6" t="str">
        <f>IFERROR(AC1178-AB1178, "X")</f>
        <v>X</v>
      </c>
      <c r="AE1178" s="2" t="s">
        <v>5388</v>
      </c>
      <c r="AF1178" s="2" t="s">
        <v>5388</v>
      </c>
      <c r="AG1178" s="2" t="str">
        <f>IFERROR(AF1178-AE1178, "X")</f>
        <v>X</v>
      </c>
      <c r="AH1178" s="2" t="s">
        <v>5388</v>
      </c>
      <c r="AI1178" s="3">
        <v>45643</v>
      </c>
      <c r="AJ1178" s="3">
        <f t="shared" ref="AJ1178:AJ1179" ca="1" si="1053">TODAY()</f>
        <v>45656</v>
      </c>
      <c r="AK1178" s="2">
        <f t="shared" si="1042"/>
        <v>-13</v>
      </c>
      <c r="AL1178" s="2" t="str">
        <f>IF(C1178&lt;0, "진행중", "지연")</f>
        <v>진행중</v>
      </c>
      <c r="AM1178" s="2" t="str">
        <f t="shared" si="1043"/>
        <v>진행중(-13)</v>
      </c>
      <c r="AN1178" s="9">
        <f t="shared" si="1044"/>
        <v>0</v>
      </c>
      <c r="AO1178" s="9">
        <f t="shared" si="1045"/>
        <v>45643</v>
      </c>
      <c r="AP1178" s="9">
        <f t="shared" ref="AP1178:AP1179" ca="1" si="1054">TODAY()</f>
        <v>45656</v>
      </c>
      <c r="AQ1178" s="6">
        <f t="shared" ref="AQ1178:AQ1179" ca="1" si="1055">AO1178-AP1178</f>
        <v>-13</v>
      </c>
      <c r="AR1178" s="12">
        <f t="shared" ca="1" si="1046"/>
        <v>-13</v>
      </c>
      <c r="AS1178" t="str">
        <f t="shared" ref="AS1178:AS1179" ca="1" si="1056">IF(AQ1178&lt;0, "진행중", "지연")</f>
        <v>진행중</v>
      </c>
      <c r="AT1178" t="str">
        <f t="shared" ca="1" si="1047"/>
        <v>진행중(-13)</v>
      </c>
    </row>
    <row r="1179" spans="2:46" x14ac:dyDescent="0.3">
      <c r="B1179" s="2" t="s">
        <v>5662</v>
      </c>
      <c r="C1179" s="8">
        <v>-12</v>
      </c>
      <c r="D1179" s="2"/>
      <c r="E1179" s="2"/>
      <c r="F1179" s="2"/>
      <c r="G1179" s="2"/>
      <c r="H1179" s="2" t="s">
        <v>359</v>
      </c>
      <c r="I1179" s="2" t="str">
        <f t="shared" si="1038"/>
        <v>20241028-2000165919-인쇄</v>
      </c>
      <c r="J1179" s="2" t="str">
        <f t="shared" si="1039"/>
        <v>20241028-2000165919-합지</v>
      </c>
      <c r="K1179" s="2" t="str">
        <f t="shared" si="1040"/>
        <v>20241028-2000165919-분단</v>
      </c>
      <c r="L1179" s="2" t="str">
        <f t="shared" si="1041"/>
        <v>20241028-2000165919-제대</v>
      </c>
      <c r="M1179" s="2" t="str">
        <f>VLOOKUP(H1179, '쿼리1'!$A:$R, 17, 0)</f>
        <v>1도-GNI(80x100)</v>
      </c>
      <c r="N1179" s="2" t="str">
        <f>VLOOKUP(H1179, '쿼리1'!$A:$P, 15, 0)</f>
        <v>PE튜브(투명)80</v>
      </c>
      <c r="O1179" s="2">
        <v>2000165919</v>
      </c>
      <c r="P1179" s="2" t="str">
        <f>VLOOKUP(H1179, '쿼리1'!$A:$R, 17, 0)</f>
        <v>1도-GNI(80x100)</v>
      </c>
      <c r="Q1179" s="4">
        <f>VLOOKUP(H1179, '쿼리1'!$A:$U, 20, 0)</f>
        <v>30000</v>
      </c>
      <c r="R1179" s="2" t="s">
        <v>5397</v>
      </c>
      <c r="S1179" s="2" t="s">
        <v>5397</v>
      </c>
      <c r="T1179" s="2" t="s">
        <v>5397</v>
      </c>
      <c r="U1179" s="2" t="s">
        <v>5397</v>
      </c>
      <c r="V1179" s="2" t="s">
        <v>5388</v>
      </c>
      <c r="W1179" s="2" t="s">
        <v>5388</v>
      </c>
      <c r="X1179" s="6" t="str">
        <f>IFERROR(W1179-V1179, "X")</f>
        <v>X</v>
      </c>
      <c r="Y1179" s="2" t="s">
        <v>5388</v>
      </c>
      <c r="Z1179" s="2" t="s">
        <v>5388</v>
      </c>
      <c r="AA1179" s="6" t="str">
        <f t="shared" si="1052"/>
        <v>X</v>
      </c>
      <c r="AB1179" s="2" t="s">
        <v>5388</v>
      </c>
      <c r="AC1179" s="2" t="s">
        <v>5388</v>
      </c>
      <c r="AD1179" s="6" t="str">
        <f>IFERROR(AC1179-AB1179, "X")</f>
        <v>X</v>
      </c>
      <c r="AE1179" s="2" t="s">
        <v>5388</v>
      </c>
      <c r="AF1179" s="2" t="s">
        <v>5388</v>
      </c>
      <c r="AG1179" s="2" t="str">
        <f>IFERROR(AF1179-AE1179, "X")</f>
        <v>X</v>
      </c>
      <c r="AH1179" s="2" t="s">
        <v>5388</v>
      </c>
      <c r="AI1179" s="3">
        <v>45644</v>
      </c>
      <c r="AJ1179" s="3">
        <f t="shared" ca="1" si="1053"/>
        <v>45656</v>
      </c>
      <c r="AK1179" s="2">
        <f t="shared" si="1042"/>
        <v>-12</v>
      </c>
      <c r="AL1179" s="2" t="str">
        <f>IF(C1179&lt;0, "진행중", "지연")</f>
        <v>진행중</v>
      </c>
      <c r="AM1179" s="2" t="str">
        <f t="shared" si="1043"/>
        <v>진행중(-12)</v>
      </c>
      <c r="AN1179" s="9">
        <f t="shared" si="1044"/>
        <v>0</v>
      </c>
      <c r="AO1179" s="9">
        <f t="shared" si="1045"/>
        <v>45644</v>
      </c>
      <c r="AP1179" s="9">
        <f t="shared" ca="1" si="1054"/>
        <v>45656</v>
      </c>
      <c r="AQ1179" s="6">
        <f t="shared" ca="1" si="1055"/>
        <v>-12</v>
      </c>
      <c r="AR1179" s="12">
        <f t="shared" ca="1" si="1046"/>
        <v>-12</v>
      </c>
      <c r="AS1179" t="str">
        <f t="shared" ca="1" si="1056"/>
        <v>진행중</v>
      </c>
      <c r="AT1179" t="str">
        <f t="shared" ca="1" si="1047"/>
        <v>진행중(-12)</v>
      </c>
    </row>
    <row r="1180" spans="2:46" x14ac:dyDescent="0.3">
      <c r="B1180" s="2" t="s">
        <v>5405</v>
      </c>
      <c r="C1180" s="7">
        <v>-1</v>
      </c>
      <c r="D1180" s="2" t="s">
        <v>5412</v>
      </c>
      <c r="E1180" s="2"/>
      <c r="F1180" s="2" t="s">
        <v>5412</v>
      </c>
      <c r="G1180" s="2"/>
      <c r="H1180" s="2" t="s">
        <v>4848</v>
      </c>
      <c r="I1180" s="2" t="str">
        <f t="shared" si="1038"/>
        <v>20241028-2000168902-인쇄</v>
      </c>
      <c r="J1180" s="2" t="str">
        <f t="shared" si="1039"/>
        <v>20241028-2000168902-합지</v>
      </c>
      <c r="K1180" s="2" t="str">
        <f t="shared" si="1040"/>
        <v>20241028-2000168902-분단</v>
      </c>
      <c r="L1180" s="2" t="str">
        <f t="shared" si="1041"/>
        <v>20241028-2000168902-제대</v>
      </c>
      <c r="M1180" s="2" t="str">
        <f>VLOOKUP(H1180, '쿼리1'!$A:$R, 17, 0)</f>
        <v>1도-SB)포테이토 어니언(400)</v>
      </c>
      <c r="N1180" s="2" t="str">
        <f>VLOOKUP(H1180, '쿼리1'!$A:$P, 15, 0)</f>
        <v>OPP(보폭스)25</v>
      </c>
      <c r="O1180" s="2">
        <v>2000168902</v>
      </c>
      <c r="P1180" s="2" t="str">
        <f>VLOOKUP(H1180, '쿼리1'!$A:$R, 17, 0)</f>
        <v>1도-SB)포테이토 어니언(400)</v>
      </c>
      <c r="Q1180" s="4">
        <f>VLOOKUP(H1180, '쿼리1'!$A:$U, 20, 0)</f>
        <v>48</v>
      </c>
      <c r="R1180" s="2" t="s">
        <v>31</v>
      </c>
      <c r="S1180" s="2" t="s">
        <v>5397</v>
      </c>
      <c r="T1180" s="2" t="s">
        <v>31</v>
      </c>
      <c r="U1180" s="2" t="s">
        <v>5397</v>
      </c>
      <c r="V1180" s="3">
        <v>45595</v>
      </c>
      <c r="W1180" s="3">
        <v>45596</v>
      </c>
      <c r="X1180" s="6" t="str">
        <f>IFERROR(IF(W1180-V1180&gt;0, "+" &amp; (W1180-V1180), W1180-V1180), "X")</f>
        <v>+1</v>
      </c>
      <c r="Y1180" s="3" t="s">
        <v>5388</v>
      </c>
      <c r="Z1180" s="3" t="s">
        <v>5388</v>
      </c>
      <c r="AA1180" s="6" t="str">
        <f t="shared" si="1052"/>
        <v>X</v>
      </c>
      <c r="AB1180" s="3">
        <v>45596</v>
      </c>
      <c r="AC1180" s="3">
        <v>45597</v>
      </c>
      <c r="AD1180" s="6" t="str">
        <f>IFERROR(IF(AC1180-AB1180&gt;0, "+" &amp; (AC1180-AB1180), AC1180-AB1180), "X")</f>
        <v>+1</v>
      </c>
      <c r="AE1180" s="2" t="s">
        <v>5388</v>
      </c>
      <c r="AF1180" s="2" t="s">
        <v>5388</v>
      </c>
      <c r="AG1180" s="2" t="str">
        <f>IFERROR(AF1180-AE1180, "X")</f>
        <v>X</v>
      </c>
      <c r="AH1180" s="3">
        <v>45597</v>
      </c>
      <c r="AI1180" s="3">
        <f>AB1180</f>
        <v>45596</v>
      </c>
      <c r="AJ1180" s="3"/>
      <c r="AK1180" s="2">
        <f t="shared" si="1042"/>
        <v>-1</v>
      </c>
      <c r="AL1180" s="2" t="s">
        <v>5567</v>
      </c>
      <c r="AM1180" s="2" t="str">
        <f t="shared" si="1043"/>
        <v>생산완료(-1)</v>
      </c>
      <c r="AN1180" s="9">
        <f t="shared" si="1044"/>
        <v>45645</v>
      </c>
      <c r="AO1180" s="9">
        <f t="shared" si="1045"/>
        <v>45642</v>
      </c>
      <c r="AP1180" s="9"/>
      <c r="AQ1180" s="2">
        <f>AO1180-AN1180</f>
        <v>-3</v>
      </c>
      <c r="AR1180" s="12">
        <f t="shared" si="1046"/>
        <v>-3</v>
      </c>
      <c r="AS1180" t="s">
        <v>5567</v>
      </c>
      <c r="AT1180" t="str">
        <f t="shared" si="1047"/>
        <v>생산완료(-3)</v>
      </c>
    </row>
    <row r="1181" spans="2:46" x14ac:dyDescent="0.3">
      <c r="B1181" s="2" t="s">
        <v>5564</v>
      </c>
      <c r="C1181" s="8">
        <v>-11</v>
      </c>
      <c r="D1181" s="2"/>
      <c r="E1181" s="2"/>
      <c r="F1181" s="2"/>
      <c r="G1181" s="2"/>
      <c r="H1181" s="2" t="s">
        <v>5132</v>
      </c>
      <c r="I1181" s="2" t="str">
        <f t="shared" si="1038"/>
        <v>20241028-2000169488-인쇄</v>
      </c>
      <c r="J1181" s="2" t="str">
        <f t="shared" si="1039"/>
        <v>20241028-2000169488-합지</v>
      </c>
      <c r="K1181" s="2" t="str">
        <f t="shared" si="1040"/>
        <v>20241028-2000169488-분단</v>
      </c>
      <c r="L1181" s="2" t="str">
        <f t="shared" si="1041"/>
        <v>20241028-2000169488-제대</v>
      </c>
      <c r="M1181" s="2" t="str">
        <f>VLOOKUP(H1181, '쿼리1'!$A:$R, 17, 0)</f>
        <v>무지</v>
      </c>
      <c r="N1181" s="2" t="str">
        <f>VLOOKUP(H1181, '쿼리1'!$A:$P, 15, 0)</f>
        <v>HD튜브(노랑)15</v>
      </c>
      <c r="O1181" s="2">
        <v>2000169488</v>
      </c>
      <c r="P1181" s="2" t="str">
        <f>VLOOKUP(H1181, '쿼리1'!$A:$R, 17, 0)</f>
        <v>무지</v>
      </c>
      <c r="Q1181" s="4">
        <f>VLOOKUP(H1181, '쿼리1'!$A:$U, 20, 0)</f>
        <v>26000</v>
      </c>
      <c r="R1181" s="2" t="s">
        <v>5397</v>
      </c>
      <c r="S1181" s="2" t="s">
        <v>5397</v>
      </c>
      <c r="T1181" s="2" t="s">
        <v>5397</v>
      </c>
      <c r="U1181" s="2" t="s">
        <v>5397</v>
      </c>
      <c r="V1181" s="2" t="s">
        <v>5388</v>
      </c>
      <c r="W1181" s="2" t="s">
        <v>5388</v>
      </c>
      <c r="X1181" s="6" t="str">
        <f>IFERROR(W1181-V1181, "X")</f>
        <v>X</v>
      </c>
      <c r="Y1181" s="2" t="s">
        <v>5388</v>
      </c>
      <c r="Z1181" s="2" t="s">
        <v>5388</v>
      </c>
      <c r="AA1181" s="6" t="str">
        <f t="shared" si="1052"/>
        <v>X</v>
      </c>
      <c r="AB1181" s="2" t="s">
        <v>5388</v>
      </c>
      <c r="AC1181" s="2" t="s">
        <v>5388</v>
      </c>
      <c r="AD1181" s="6" t="str">
        <f>IFERROR(AC1181-AB1181, "X")</f>
        <v>X</v>
      </c>
      <c r="AE1181" s="2" t="s">
        <v>5388</v>
      </c>
      <c r="AF1181" s="2" t="s">
        <v>5388</v>
      </c>
      <c r="AG1181" s="2" t="str">
        <f>IFERROR(AF1181-AE1181, "X")</f>
        <v>X</v>
      </c>
      <c r="AH1181" s="2" t="s">
        <v>5388</v>
      </c>
      <c r="AI1181" s="3">
        <v>45645</v>
      </c>
      <c r="AJ1181" s="3">
        <f ca="1">TODAY()</f>
        <v>45656</v>
      </c>
      <c r="AK1181" s="2">
        <f t="shared" si="1042"/>
        <v>-11</v>
      </c>
      <c r="AL1181" s="2" t="str">
        <f>IF(C1181&lt;0, "진행중", "지연")</f>
        <v>진행중</v>
      </c>
      <c r="AM1181" s="2" t="str">
        <f t="shared" si="1043"/>
        <v>진행중(-11)</v>
      </c>
      <c r="AN1181" s="9">
        <f t="shared" si="1044"/>
        <v>0</v>
      </c>
      <c r="AO1181" s="9">
        <f t="shared" si="1045"/>
        <v>45645</v>
      </c>
      <c r="AP1181" s="9">
        <f ca="1">TODAY()</f>
        <v>45656</v>
      </c>
      <c r="AQ1181" s="6">
        <f ca="1">AO1181-AP1181</f>
        <v>-11</v>
      </c>
      <c r="AR1181" s="12">
        <f t="shared" ca="1" si="1046"/>
        <v>-11</v>
      </c>
      <c r="AS1181" t="str">
        <f ca="1">IF(AQ1181&lt;0, "진행중", "지연")</f>
        <v>진행중</v>
      </c>
      <c r="AT1181" t="str">
        <f t="shared" ca="1" si="1047"/>
        <v>진행중(-11)</v>
      </c>
    </row>
    <row r="1182" spans="2:46" x14ac:dyDescent="0.3">
      <c r="B1182" s="2" t="s">
        <v>5409</v>
      </c>
      <c r="C1182" s="7">
        <v>0</v>
      </c>
      <c r="D1182" s="2"/>
      <c r="E1182" s="2"/>
      <c r="F1182" s="2"/>
      <c r="G1182" s="2" t="s">
        <v>5409</v>
      </c>
      <c r="H1182" s="2" t="s">
        <v>644</v>
      </c>
      <c r="I1182" s="2" t="str">
        <f t="shared" si="1038"/>
        <v>20241028-2119N0079-인쇄</v>
      </c>
      <c r="J1182" s="2" t="str">
        <f t="shared" si="1039"/>
        <v>20241028-2119N0079-합지</v>
      </c>
      <c r="K1182" s="2" t="str">
        <f t="shared" si="1040"/>
        <v>20241028-2119N0079-분단</v>
      </c>
      <c r="L1182" s="2" t="str">
        <f t="shared" si="1041"/>
        <v>20241028-2119N0079-제대</v>
      </c>
      <c r="M1182" s="2" t="str">
        <f>VLOOKUP(H1182, '쿼리1'!$A:$R, 17, 0)</f>
        <v>무지</v>
      </c>
      <c r="N1182" s="2" t="str">
        <f>VLOOKUP(H1182, '쿼리1'!$A:$P, 15, 0)</f>
        <v>OPP(투명)40</v>
      </c>
      <c r="O1182" s="2" t="s">
        <v>5835</v>
      </c>
      <c r="P1182" s="2" t="str">
        <f>VLOOKUP(H1182, '쿼리1'!$A:$R, 17, 0)</f>
        <v>무지</v>
      </c>
      <c r="Q1182" s="4">
        <f>VLOOKUP(H1182, '쿼리1'!$A:$U, 20, 0)</f>
        <v>15384</v>
      </c>
      <c r="R1182" s="2" t="s">
        <v>5397</v>
      </c>
      <c r="S1182" s="2" t="s">
        <v>5397</v>
      </c>
      <c r="T1182" s="2" t="s">
        <v>5397</v>
      </c>
      <c r="U1182" s="2" t="s">
        <v>31</v>
      </c>
      <c r="V1182" s="2" t="s">
        <v>5388</v>
      </c>
      <c r="W1182" s="2" t="s">
        <v>5388</v>
      </c>
      <c r="X1182" s="6" t="str">
        <f>IFERROR(W1182-V1182, "X")</f>
        <v>X</v>
      </c>
      <c r="Y1182" s="2" t="s">
        <v>5388</v>
      </c>
      <c r="Z1182" s="3" t="s">
        <v>5388</v>
      </c>
      <c r="AA1182" s="6" t="str">
        <f t="shared" si="1052"/>
        <v>X</v>
      </c>
      <c r="AB1182" s="3" t="s">
        <v>5388</v>
      </c>
      <c r="AC1182" s="2" t="s">
        <v>5388</v>
      </c>
      <c r="AD1182" s="6" t="str">
        <f>IFERROR(AC1182-AB1182, "X")</f>
        <v>X</v>
      </c>
      <c r="AE1182" s="3">
        <v>45594</v>
      </c>
      <c r="AF1182" s="3">
        <v>45594</v>
      </c>
      <c r="AG1182" s="2">
        <f>IFERROR(IF(AF1182-AE1182&gt;0, "+" &amp; (AF1182-AE1182), AF1182-AE1182), "X")</f>
        <v>0</v>
      </c>
      <c r="AH1182" s="3">
        <v>45594</v>
      </c>
      <c r="AI1182" s="3">
        <f>AE1182</f>
        <v>45594</v>
      </c>
      <c r="AJ1182" s="3"/>
      <c r="AK1182" s="2">
        <f t="shared" si="1042"/>
        <v>0</v>
      </c>
      <c r="AL1182" s="2" t="s">
        <v>5567</v>
      </c>
      <c r="AM1182" s="2" t="str">
        <f t="shared" si="1043"/>
        <v>생산완료(0)</v>
      </c>
      <c r="AN1182" s="9">
        <f t="shared" si="1044"/>
        <v>45594</v>
      </c>
      <c r="AO1182" s="9">
        <f t="shared" si="1045"/>
        <v>45594</v>
      </c>
      <c r="AP1182" s="9"/>
      <c r="AQ1182" s="2">
        <f>AO1182-AN1182</f>
        <v>0</v>
      </c>
      <c r="AR1182" s="12">
        <f t="shared" si="1046"/>
        <v>0</v>
      </c>
      <c r="AS1182" t="s">
        <v>5567</v>
      </c>
      <c r="AT1182" t="str">
        <f t="shared" si="1047"/>
        <v>생산완료(0)</v>
      </c>
    </row>
    <row r="1183" spans="2:46" x14ac:dyDescent="0.3">
      <c r="B1183" s="2" t="s">
        <v>5564</v>
      </c>
      <c r="C1183" s="8">
        <v>-11</v>
      </c>
      <c r="D1183" s="2"/>
      <c r="E1183" s="2"/>
      <c r="F1183" s="2"/>
      <c r="G1183" s="2"/>
      <c r="H1183" s="2" t="s">
        <v>848</v>
      </c>
      <c r="I1183" s="2" t="str">
        <f t="shared" si="1038"/>
        <v>20241028-3000168998-인쇄</v>
      </c>
      <c r="J1183" s="2" t="str">
        <f t="shared" si="1039"/>
        <v>20241028-3000168998-합지</v>
      </c>
      <c r="K1183" s="2" t="str">
        <f t="shared" si="1040"/>
        <v>20241028-3000168998-분단</v>
      </c>
      <c r="L1183" s="2" t="str">
        <f t="shared" si="1041"/>
        <v>20241028-3000168998-제대</v>
      </c>
      <c r="M1183" s="2" t="str">
        <f>VLOOKUP(H1183, '쿼리1'!$A:$R, 17, 0)</f>
        <v>5도-(주)비지에프푸드-명작 참치마요 유부초밥</v>
      </c>
      <c r="N1183" s="2" t="str">
        <f>VLOOKUP(H1183, '쿼리1'!$A:$P, 15, 0)</f>
        <v>PP(투명)40</v>
      </c>
      <c r="O1183" s="2">
        <v>3000168998</v>
      </c>
      <c r="P1183" s="2" t="str">
        <f>VLOOKUP(H1183, '쿼리1'!$A:$R, 17, 0)</f>
        <v>5도-(주)비지에프푸드-명작 참치마요 유부초밥</v>
      </c>
      <c r="Q1183" s="4">
        <f>VLOOKUP(H1183, '쿼리1'!$A:$U, 20, 0)</f>
        <v>150000</v>
      </c>
      <c r="R1183" s="2" t="s">
        <v>5397</v>
      </c>
      <c r="S1183" s="2" t="s">
        <v>5397</v>
      </c>
      <c r="T1183" s="2" t="s">
        <v>5397</v>
      </c>
      <c r="U1183" s="2" t="s">
        <v>5397</v>
      </c>
      <c r="V1183" s="2" t="s">
        <v>5388</v>
      </c>
      <c r="W1183" s="2" t="s">
        <v>5388</v>
      </c>
      <c r="X1183" s="6" t="str">
        <f>IFERROR(W1183-V1183, "X")</f>
        <v>X</v>
      </c>
      <c r="Y1183" s="2" t="s">
        <v>5388</v>
      </c>
      <c r="Z1183" s="2" t="s">
        <v>5388</v>
      </c>
      <c r="AA1183" s="6" t="str">
        <f t="shared" si="1052"/>
        <v>X</v>
      </c>
      <c r="AB1183" s="2" t="s">
        <v>5388</v>
      </c>
      <c r="AC1183" s="2" t="s">
        <v>5388</v>
      </c>
      <c r="AD1183" s="6" t="str">
        <f>IFERROR(AC1183-AB1183, "X")</f>
        <v>X</v>
      </c>
      <c r="AE1183" s="2" t="s">
        <v>5388</v>
      </c>
      <c r="AF1183" s="2" t="s">
        <v>5388</v>
      </c>
      <c r="AG1183" s="2" t="str">
        <f>IFERROR(AF1183-AE1183, "X")</f>
        <v>X</v>
      </c>
      <c r="AH1183" s="2" t="s">
        <v>5388</v>
      </c>
      <c r="AI1183" s="3">
        <v>45645</v>
      </c>
      <c r="AJ1183" s="3">
        <f ca="1">TODAY()</f>
        <v>45656</v>
      </c>
      <c r="AK1183" s="2">
        <f t="shared" si="1042"/>
        <v>-11</v>
      </c>
      <c r="AL1183" s="2" t="str">
        <f>IF(C1183&lt;0, "진행중", "지연")</f>
        <v>진행중</v>
      </c>
      <c r="AM1183" s="2" t="str">
        <f t="shared" si="1043"/>
        <v>진행중(-11)</v>
      </c>
      <c r="AN1183" s="9">
        <f t="shared" si="1044"/>
        <v>0</v>
      </c>
      <c r="AO1183" s="9">
        <f t="shared" si="1045"/>
        <v>45645</v>
      </c>
      <c r="AP1183" s="9">
        <f ca="1">TODAY()</f>
        <v>45656</v>
      </c>
      <c r="AQ1183" s="6">
        <f ca="1">AO1183-AP1183</f>
        <v>-11</v>
      </c>
      <c r="AR1183" s="12">
        <f t="shared" ca="1" si="1046"/>
        <v>-11</v>
      </c>
      <c r="AS1183" t="str">
        <f ca="1">IF(AQ1183&lt;0, "진행중", "지연")</f>
        <v>진행중</v>
      </c>
      <c r="AT1183" t="str">
        <f t="shared" ca="1" si="1047"/>
        <v>진행중(-11)</v>
      </c>
    </row>
    <row r="1184" spans="2:46" x14ac:dyDescent="0.3">
      <c r="B1184" s="2" t="s">
        <v>5436</v>
      </c>
      <c r="C1184" s="7">
        <v>-7</v>
      </c>
      <c r="D1184" s="2" t="s">
        <v>5406</v>
      </c>
      <c r="E1184" s="2" t="s">
        <v>5408</v>
      </c>
      <c r="F1184" s="2"/>
      <c r="G1184" s="2" t="s">
        <v>5430</v>
      </c>
      <c r="H1184" s="2" t="s">
        <v>1930</v>
      </c>
      <c r="I1184" s="2" t="str">
        <f t="shared" si="1038"/>
        <v>20241029-1000153149-인쇄</v>
      </c>
      <c r="J1184" s="2" t="str">
        <f t="shared" si="1039"/>
        <v>20241029-1000153149-합지</v>
      </c>
      <c r="K1184" s="2" t="str">
        <f t="shared" si="1040"/>
        <v>20241029-1000153149-분단</v>
      </c>
      <c r="L1184" s="2" t="str">
        <f t="shared" si="1041"/>
        <v>20241029-1000153149-제대</v>
      </c>
      <c r="M1184" s="2" t="str">
        <f>VLOOKUP(H1184, '쿼리1'!$A:$R, 17, 0)</f>
        <v>3도-NOTHING WRITTEN(낫띵리튼 특대)</v>
      </c>
      <c r="N1184" s="2" t="str">
        <f>VLOOKUP(H1184, '쿼리1'!$A:$P, 15, 0)</f>
        <v>오피피(무광)80</v>
      </c>
      <c r="O1184" s="2">
        <v>1000153149</v>
      </c>
      <c r="P1184" s="2" t="str">
        <f>VLOOKUP(H1184, '쿼리1'!$A:$R, 17, 0)</f>
        <v>3도-NOTHING WRITTEN(낫띵리튼 특대)</v>
      </c>
      <c r="Q1184" s="4">
        <f>VLOOKUP(H1184, '쿼리1'!$A:$U, 20, 0)</f>
        <v>11111</v>
      </c>
      <c r="R1184" s="2" t="s">
        <v>31</v>
      </c>
      <c r="S1184" s="2" t="s">
        <v>31</v>
      </c>
      <c r="T1184" s="2" t="s">
        <v>5397</v>
      </c>
      <c r="U1184" s="2" t="s">
        <v>31</v>
      </c>
      <c r="V1184" s="3">
        <v>45600</v>
      </c>
      <c r="W1184" s="3">
        <v>45595</v>
      </c>
      <c r="X1184" s="6">
        <f t="shared" ref="X1184:X1194" si="1057">IFERROR(IF(W1184-V1184&gt;0, "+" &amp; (W1184-V1184), W1184-V1184), "X")</f>
        <v>-5</v>
      </c>
      <c r="Y1184" s="3">
        <v>45604</v>
      </c>
      <c r="Z1184" s="3">
        <v>45607</v>
      </c>
      <c r="AA1184" s="6" t="str">
        <f t="shared" ref="AA1184:AA1207" si="1058">IFERROR(IF(Z1184-Y1184&gt;0, "+" &amp; (Z1184-Y1184), Z1184-Y1184), "X")</f>
        <v>+3</v>
      </c>
      <c r="AB1184" s="3" t="s">
        <v>5388</v>
      </c>
      <c r="AC1184" s="2" t="s">
        <v>5388</v>
      </c>
      <c r="AD1184" s="6" t="str">
        <f>IFERROR(AC1184-AB1184, "X")</f>
        <v>X</v>
      </c>
      <c r="AE1184" s="3">
        <v>45608</v>
      </c>
      <c r="AF1184" s="3">
        <v>45615</v>
      </c>
      <c r="AG1184" s="2" t="str">
        <f t="shared" ref="AG1184:AG1186" si="1059">IFERROR(IF(AF1184-AE1184&gt;0, "+" &amp; (AF1184-AE1184), AF1184-AE1184), "X")</f>
        <v>+7</v>
      </c>
      <c r="AH1184" s="3">
        <v>45615</v>
      </c>
      <c r="AI1184" s="3">
        <f t="shared" ref="AI1184:AI1186" si="1060">AE1184</f>
        <v>45608</v>
      </c>
      <c r="AJ1184" s="3"/>
      <c r="AK1184" s="2">
        <f t="shared" si="1042"/>
        <v>-7</v>
      </c>
      <c r="AL1184" s="2" t="s">
        <v>5567</v>
      </c>
      <c r="AM1184" s="2" t="str">
        <f t="shared" si="1043"/>
        <v>생산완료(-7)</v>
      </c>
      <c r="AN1184" s="9">
        <f t="shared" si="1044"/>
        <v>45615</v>
      </c>
      <c r="AO1184" s="9">
        <f t="shared" si="1045"/>
        <v>45608</v>
      </c>
      <c r="AP1184" s="9"/>
      <c r="AQ1184" s="2">
        <f t="shared" ref="AQ1184:AQ1208" si="1061">AO1184-AN1184</f>
        <v>-7</v>
      </c>
      <c r="AR1184" s="12">
        <f t="shared" si="1046"/>
        <v>-7</v>
      </c>
      <c r="AS1184" t="s">
        <v>5567</v>
      </c>
      <c r="AT1184" t="str">
        <f t="shared" si="1047"/>
        <v>생산완료(-7)</v>
      </c>
    </row>
    <row r="1185" spans="2:46" x14ac:dyDescent="0.3">
      <c r="B1185" s="2" t="s">
        <v>5530</v>
      </c>
      <c r="C1185" s="7">
        <v>-13</v>
      </c>
      <c r="D1185" s="2" t="s">
        <v>5425</v>
      </c>
      <c r="E1185" s="2" t="s">
        <v>5433</v>
      </c>
      <c r="F1185" s="2" t="s">
        <v>5412</v>
      </c>
      <c r="G1185" s="2" t="s">
        <v>5412</v>
      </c>
      <c r="H1185" s="2" t="s">
        <v>1860</v>
      </c>
      <c r="I1185" s="2" t="str">
        <f t="shared" si="1038"/>
        <v>20241029-1000158739-인쇄</v>
      </c>
      <c r="J1185" s="2" t="str">
        <f t="shared" si="1039"/>
        <v>20241029-1000158739-합지</v>
      </c>
      <c r="K1185" s="2" t="str">
        <f t="shared" si="1040"/>
        <v>20241029-1000158739-분단</v>
      </c>
      <c r="L1185" s="2" t="str">
        <f t="shared" si="1041"/>
        <v>20241029-1000158739-제대</v>
      </c>
      <c r="M1185" s="2" t="str">
        <f>VLOOKUP(H1185, '쿼리1'!$A:$R, 17, 0)</f>
        <v>8도-리틀넥)비프 머쉬룸 리조또 480g</v>
      </c>
      <c r="N1185" s="2" t="str">
        <f>VLOOKUP(H1185, '쿼리1'!$A:$P, 15, 0)</f>
        <v>패트(유무광/유백)100</v>
      </c>
      <c r="O1185" s="2">
        <v>1000158739</v>
      </c>
      <c r="P1185" s="2" t="str">
        <f>VLOOKUP(H1185, '쿼리1'!$A:$R, 17, 0)</f>
        <v>8도-리틀넥)비프 머쉬룸 리조또 480g</v>
      </c>
      <c r="Q1185" s="4">
        <f>VLOOKUP(H1185, '쿼리1'!$A:$U, 20, 0)</f>
        <v>21818</v>
      </c>
      <c r="R1185" s="2" t="s">
        <v>31</v>
      </c>
      <c r="S1185" s="2" t="s">
        <v>31</v>
      </c>
      <c r="T1185" s="2" t="s">
        <v>31</v>
      </c>
      <c r="U1185" s="2" t="s">
        <v>31</v>
      </c>
      <c r="V1185" s="3">
        <v>45600</v>
      </c>
      <c r="W1185" s="3">
        <v>45617</v>
      </c>
      <c r="X1185" s="6" t="str">
        <f t="shared" si="1057"/>
        <v>+17</v>
      </c>
      <c r="Y1185" s="3">
        <v>45603</v>
      </c>
      <c r="Z1185" s="3">
        <v>45621</v>
      </c>
      <c r="AA1185" s="6" t="str">
        <f t="shared" si="1058"/>
        <v>+18</v>
      </c>
      <c r="AB1185" s="3">
        <v>45604</v>
      </c>
      <c r="AC1185" s="3">
        <v>45605</v>
      </c>
      <c r="AD1185" s="6" t="str">
        <f>IFERROR(IF(AC1185-AB1185&gt;0, "+" &amp; (AC1185-AB1185), AC1185-AB1185), "X")</f>
        <v>+1</v>
      </c>
      <c r="AE1185" s="3">
        <v>45608</v>
      </c>
      <c r="AF1185" s="3">
        <v>45609</v>
      </c>
      <c r="AG1185" s="2" t="str">
        <f t="shared" si="1059"/>
        <v>+1</v>
      </c>
      <c r="AH1185" s="3">
        <v>45621</v>
      </c>
      <c r="AI1185" s="3">
        <f t="shared" si="1060"/>
        <v>45608</v>
      </c>
      <c r="AJ1185" s="3"/>
      <c r="AK1185" s="2">
        <f t="shared" si="1042"/>
        <v>-13</v>
      </c>
      <c r="AL1185" s="2" t="s">
        <v>5567</v>
      </c>
      <c r="AM1185" s="2" t="str">
        <f t="shared" si="1043"/>
        <v>생산완료(-13)</v>
      </c>
      <c r="AN1185" s="9">
        <f t="shared" si="1044"/>
        <v>45621</v>
      </c>
      <c r="AO1185" s="9">
        <f t="shared" si="1045"/>
        <v>45608</v>
      </c>
      <c r="AP1185" s="9"/>
      <c r="AQ1185" s="2">
        <f t="shared" si="1061"/>
        <v>-13</v>
      </c>
      <c r="AR1185" s="12">
        <f t="shared" si="1046"/>
        <v>-13</v>
      </c>
      <c r="AS1185" t="s">
        <v>5567</v>
      </c>
      <c r="AT1185" t="str">
        <f t="shared" si="1047"/>
        <v>생산완료(-13)</v>
      </c>
    </row>
    <row r="1186" spans="2:46" x14ac:dyDescent="0.3">
      <c r="B1186" s="2" t="s">
        <v>5418</v>
      </c>
      <c r="C1186" s="7">
        <v>-4</v>
      </c>
      <c r="D1186" s="2" t="s">
        <v>5451</v>
      </c>
      <c r="E1186" s="2" t="s">
        <v>5408</v>
      </c>
      <c r="F1186" s="2"/>
      <c r="G1186" s="2" t="s">
        <v>5451</v>
      </c>
      <c r="H1186" s="2" t="s">
        <v>3880</v>
      </c>
      <c r="I1186" s="2" t="str">
        <f t="shared" si="1038"/>
        <v>20241029-1000159848-인쇄</v>
      </c>
      <c r="J1186" s="2" t="str">
        <f t="shared" si="1039"/>
        <v>20241029-1000159848-합지</v>
      </c>
      <c r="K1186" s="2" t="str">
        <f t="shared" si="1040"/>
        <v>20241029-1000159848-분단</v>
      </c>
      <c r="L1186" s="2" t="str">
        <f t="shared" si="1041"/>
        <v>20241029-1000159848-제대</v>
      </c>
      <c r="M1186" s="2" t="str">
        <f>VLOOKUP(H1186, '쿼리1'!$A:$R, 17, 0)</f>
        <v>4도-치킨팩토리-텀블러염장육 2kg</v>
      </c>
      <c r="N1186" s="2" t="str">
        <f>VLOOKUP(H1186, '쿼리1'!$A:$P, 15, 0)</f>
        <v>나이론70</v>
      </c>
      <c r="O1186" s="2">
        <v>1000159848</v>
      </c>
      <c r="P1186" s="2" t="str">
        <f>VLOOKUP(H1186, '쿼리1'!$A:$R, 17, 0)</f>
        <v>4도-치킨팩토리-텀블러염장육 2kg</v>
      </c>
      <c r="Q1186" s="4">
        <f>VLOOKUP(H1186, '쿼리1'!$A:$U, 20, 0)</f>
        <v>24000</v>
      </c>
      <c r="R1186" s="2" t="s">
        <v>31</v>
      </c>
      <c r="S1186" s="2" t="s">
        <v>31</v>
      </c>
      <c r="T1186" s="2" t="s">
        <v>5397</v>
      </c>
      <c r="U1186" s="2" t="s">
        <v>31</v>
      </c>
      <c r="V1186" s="3">
        <v>45596</v>
      </c>
      <c r="W1186" s="3">
        <v>45600</v>
      </c>
      <c r="X1186" s="6" t="str">
        <f t="shared" si="1057"/>
        <v>+4</v>
      </c>
      <c r="Y1186" s="3">
        <v>45601</v>
      </c>
      <c r="Z1186" s="3">
        <v>45604</v>
      </c>
      <c r="AA1186" s="6" t="str">
        <f t="shared" si="1058"/>
        <v>+3</v>
      </c>
      <c r="AB1186" s="3" t="s">
        <v>5388</v>
      </c>
      <c r="AC1186" s="2" t="s">
        <v>5388</v>
      </c>
      <c r="AD1186" s="6" t="str">
        <f>IFERROR(AC1186-AB1186, "X")</f>
        <v>X</v>
      </c>
      <c r="AE1186" s="3">
        <v>45603</v>
      </c>
      <c r="AF1186" s="3">
        <v>45607</v>
      </c>
      <c r="AG1186" s="2" t="str">
        <f t="shared" si="1059"/>
        <v>+4</v>
      </c>
      <c r="AH1186" s="3">
        <v>45607</v>
      </c>
      <c r="AI1186" s="3">
        <f t="shared" si="1060"/>
        <v>45603</v>
      </c>
      <c r="AJ1186" s="3"/>
      <c r="AK1186" s="2">
        <f t="shared" si="1042"/>
        <v>-4</v>
      </c>
      <c r="AL1186" s="2" t="s">
        <v>5567</v>
      </c>
      <c r="AM1186" s="2" t="str">
        <f t="shared" si="1043"/>
        <v>생산완료(-4)</v>
      </c>
      <c r="AN1186" s="9">
        <f t="shared" si="1044"/>
        <v>45607</v>
      </c>
      <c r="AO1186" s="9">
        <f t="shared" si="1045"/>
        <v>45603</v>
      </c>
      <c r="AP1186" s="9"/>
      <c r="AQ1186" s="2">
        <f t="shared" si="1061"/>
        <v>-4</v>
      </c>
      <c r="AR1186" s="12">
        <f t="shared" si="1046"/>
        <v>-4</v>
      </c>
      <c r="AS1186" t="s">
        <v>5567</v>
      </c>
      <c r="AT1186" t="str">
        <f t="shared" si="1047"/>
        <v>생산완료(-4)</v>
      </c>
    </row>
    <row r="1187" spans="2:46" x14ac:dyDescent="0.3">
      <c r="B1187" s="2" t="s">
        <v>5530</v>
      </c>
      <c r="C1187" s="7">
        <v>-13</v>
      </c>
      <c r="D1187" s="2" t="s">
        <v>5425</v>
      </c>
      <c r="E1187" s="2" t="s">
        <v>5416</v>
      </c>
      <c r="F1187" s="2" t="s">
        <v>5415</v>
      </c>
      <c r="G1187" s="2"/>
      <c r="H1187" s="2" t="s">
        <v>5058</v>
      </c>
      <c r="I1187" s="2" t="str">
        <f t="shared" si="1038"/>
        <v>20241029-1000160961-인쇄</v>
      </c>
      <c r="J1187" s="2" t="str">
        <f t="shared" si="1039"/>
        <v>20241029-1000160961-합지</v>
      </c>
      <c r="K1187" s="2" t="str">
        <f t="shared" si="1040"/>
        <v>20241029-1000160961-분단</v>
      </c>
      <c r="L1187" s="2" t="str">
        <f t="shared" si="1041"/>
        <v>20241029-1000160961-제대</v>
      </c>
      <c r="M1187" s="2" t="str">
        <f>VLOOKUP(H1187, '쿼리1'!$A:$R, 17, 0)</f>
        <v>7도-(주)조이푸드-자이언트 점보치즈불고기버거</v>
      </c>
      <c r="N1187" s="2" t="str">
        <f>VLOOKUP(H1187, '쿼리1'!$A:$P, 15, 0)</f>
        <v>오씨피피(투명)50</v>
      </c>
      <c r="O1187" s="2">
        <v>1000160961</v>
      </c>
      <c r="P1187" s="2" t="str">
        <f>VLOOKUP(H1187, '쿼리1'!$A:$R, 17, 0)</f>
        <v>7도-(주)조이푸드-자이언트 점보치즈불고기버거</v>
      </c>
      <c r="Q1187" s="4">
        <f>VLOOKUP(H1187, '쿼리1'!$A:$U, 20, 0)</f>
        <v>12</v>
      </c>
      <c r="R1187" s="2" t="s">
        <v>31</v>
      </c>
      <c r="S1187" s="2" t="s">
        <v>31</v>
      </c>
      <c r="T1187" s="2" t="s">
        <v>31</v>
      </c>
      <c r="U1187" s="2" t="s">
        <v>5397</v>
      </c>
      <c r="V1187" s="3">
        <v>45600</v>
      </c>
      <c r="W1187" s="3">
        <v>45617</v>
      </c>
      <c r="X1187" s="6" t="str">
        <f t="shared" si="1057"/>
        <v>+17</v>
      </c>
      <c r="Y1187" s="3">
        <v>45603</v>
      </c>
      <c r="Z1187" s="3">
        <v>45601</v>
      </c>
      <c r="AA1187" s="6">
        <f t="shared" si="1058"/>
        <v>-2</v>
      </c>
      <c r="AB1187" s="3">
        <v>45604</v>
      </c>
      <c r="AC1187" s="3">
        <v>45601</v>
      </c>
      <c r="AD1187" s="6">
        <f>IFERROR(IF(AC1187-AB1187&gt;0, "+" &amp; (AC1187-AB1187), AC1187-AB1187), "X")</f>
        <v>-3</v>
      </c>
      <c r="AE1187" s="2" t="s">
        <v>5388</v>
      </c>
      <c r="AF1187" s="2" t="s">
        <v>5388</v>
      </c>
      <c r="AG1187" s="2" t="str">
        <f>IFERROR(AF1187-AE1187, "X")</f>
        <v>X</v>
      </c>
      <c r="AH1187" s="3">
        <v>45617</v>
      </c>
      <c r="AI1187" s="3">
        <f>AB1187</f>
        <v>45604</v>
      </c>
      <c r="AJ1187" s="3"/>
      <c r="AK1187" s="2">
        <f t="shared" si="1042"/>
        <v>-13</v>
      </c>
      <c r="AL1187" s="2" t="s">
        <v>5567</v>
      </c>
      <c r="AM1187" s="2" t="str">
        <f t="shared" si="1043"/>
        <v>생산완료(-13)</v>
      </c>
      <c r="AN1187" s="9">
        <f t="shared" si="1044"/>
        <v>45652</v>
      </c>
      <c r="AO1187" s="9">
        <f t="shared" si="1045"/>
        <v>45651</v>
      </c>
      <c r="AP1187" s="9"/>
      <c r="AQ1187" s="2">
        <f t="shared" si="1061"/>
        <v>-1</v>
      </c>
      <c r="AR1187" s="12">
        <f t="shared" si="1046"/>
        <v>-1</v>
      </c>
      <c r="AS1187" t="s">
        <v>5567</v>
      </c>
      <c r="AT1187" t="str">
        <f t="shared" si="1047"/>
        <v>생산완료(-1)</v>
      </c>
    </row>
    <row r="1188" spans="2:46" x14ac:dyDescent="0.3">
      <c r="B1188" s="2" t="s">
        <v>5409</v>
      </c>
      <c r="C1188" s="7">
        <v>0</v>
      </c>
      <c r="D1188" s="2" t="s">
        <v>5412</v>
      </c>
      <c r="E1188" s="2" t="s">
        <v>5405</v>
      </c>
      <c r="F1188" s="2"/>
      <c r="G1188" s="2" t="s">
        <v>5409</v>
      </c>
      <c r="H1188" s="2" t="s">
        <v>4837</v>
      </c>
      <c r="I1188" s="2" t="str">
        <f t="shared" si="1038"/>
        <v>20241029-1000162803-인쇄</v>
      </c>
      <c r="J1188" s="2" t="str">
        <f t="shared" si="1039"/>
        <v>20241029-1000162803-합지</v>
      </c>
      <c r="K1188" s="2" t="str">
        <f t="shared" si="1040"/>
        <v>20241029-1000162803-분단</v>
      </c>
      <c r="L1188" s="2" t="str">
        <f t="shared" si="1041"/>
        <v>20241029-1000162803-제대</v>
      </c>
      <c r="M1188" s="2" t="str">
        <f>VLOOKUP(H1188, '쿼리1'!$A:$R, 17, 0)</f>
        <v>4도-마트킹-마른먹거리 500g</v>
      </c>
      <c r="N1188" s="2" t="str">
        <f>VLOOKUP(H1188, '쿼리1'!$A:$P, 15, 0)</f>
        <v>오씨피피(유무광)80</v>
      </c>
      <c r="O1188" s="2">
        <v>1000162803</v>
      </c>
      <c r="P1188" s="2" t="str">
        <f>VLOOKUP(H1188, '쿼리1'!$A:$R, 17, 0)</f>
        <v>4도-마트킹-마른먹거리 500g</v>
      </c>
      <c r="Q1188" s="4">
        <f>VLOOKUP(H1188, '쿼리1'!$A:$U, 20, 0)</f>
        <v>23076</v>
      </c>
      <c r="R1188" s="2" t="s">
        <v>31</v>
      </c>
      <c r="S1188" s="2" t="s">
        <v>31</v>
      </c>
      <c r="T1188" s="2" t="s">
        <v>5397</v>
      </c>
      <c r="U1188" s="2" t="s">
        <v>31</v>
      </c>
      <c r="V1188" s="3">
        <v>45600</v>
      </c>
      <c r="W1188" s="3">
        <v>45601</v>
      </c>
      <c r="X1188" s="6" t="str">
        <f t="shared" si="1057"/>
        <v>+1</v>
      </c>
      <c r="Y1188" s="3">
        <v>45603</v>
      </c>
      <c r="Z1188" s="3">
        <v>45602</v>
      </c>
      <c r="AA1188" s="6">
        <f t="shared" si="1058"/>
        <v>-1</v>
      </c>
      <c r="AB1188" s="3" t="s">
        <v>5388</v>
      </c>
      <c r="AC1188" s="2" t="s">
        <v>5388</v>
      </c>
      <c r="AD1188" s="6" t="str">
        <f>IFERROR(AC1188-AB1188, "X")</f>
        <v>X</v>
      </c>
      <c r="AE1188" s="3">
        <v>45607</v>
      </c>
      <c r="AF1188" s="3">
        <v>45607</v>
      </c>
      <c r="AG1188" s="2">
        <f>IFERROR(IF(AF1188-AE1188&gt;0, "+" &amp; (AF1188-AE1188), AF1188-AE1188), "X")</f>
        <v>0</v>
      </c>
      <c r="AH1188" s="3">
        <v>45607</v>
      </c>
      <c r="AI1188" s="3">
        <f>AE1188</f>
        <v>45607</v>
      </c>
      <c r="AJ1188" s="3"/>
      <c r="AK1188" s="2">
        <f t="shared" si="1042"/>
        <v>0</v>
      </c>
      <c r="AL1188" s="2" t="s">
        <v>5567</v>
      </c>
      <c r="AM1188" s="2" t="str">
        <f t="shared" si="1043"/>
        <v>생산완료(0)</v>
      </c>
      <c r="AN1188" s="9">
        <f t="shared" si="1044"/>
        <v>45607</v>
      </c>
      <c r="AO1188" s="9">
        <f t="shared" si="1045"/>
        <v>45607</v>
      </c>
      <c r="AP1188" s="9"/>
      <c r="AQ1188" s="2">
        <f t="shared" si="1061"/>
        <v>0</v>
      </c>
      <c r="AR1188" s="12">
        <f t="shared" si="1046"/>
        <v>0</v>
      </c>
      <c r="AS1188" t="s">
        <v>5567</v>
      </c>
      <c r="AT1188" t="str">
        <f t="shared" si="1047"/>
        <v>생산완료(0)</v>
      </c>
    </row>
    <row r="1189" spans="2:46" x14ac:dyDescent="0.3">
      <c r="B1189" s="2" t="s">
        <v>5451</v>
      </c>
      <c r="C1189" s="7">
        <v>4</v>
      </c>
      <c r="D1189" s="2" t="s">
        <v>5415</v>
      </c>
      <c r="E1189" s="2" t="s">
        <v>5415</v>
      </c>
      <c r="F1189" s="2" t="s">
        <v>5418</v>
      </c>
      <c r="G1189" s="2"/>
      <c r="H1189" s="2" t="s">
        <v>4279</v>
      </c>
      <c r="I1189" s="2" t="str">
        <f t="shared" si="1038"/>
        <v>20241029-1000163056-인쇄</v>
      </c>
      <c r="J1189" s="2" t="str">
        <f t="shared" si="1039"/>
        <v>20241029-1000163056-합지</v>
      </c>
      <c r="K1189" s="2" t="str">
        <f t="shared" si="1040"/>
        <v>20241029-1000163056-분단</v>
      </c>
      <c r="L1189" s="2" t="str">
        <f t="shared" si="1041"/>
        <v>20241029-1000163056-제대</v>
      </c>
      <c r="M1189" s="2" t="str">
        <f>VLOOKUP(H1189, '쿼리1'!$A:$R, 17, 0)</f>
        <v>8도-(주)푸드코아-시그니처 페스트리 스위트108g(434kcal)</v>
      </c>
      <c r="N1189" s="2" t="str">
        <f>VLOOKUP(H1189, '쿼리1'!$A:$P, 15, 0)</f>
        <v>오씨피피(유무광)60</v>
      </c>
      <c r="O1189" s="2">
        <v>1000163056</v>
      </c>
      <c r="P1189" s="2" t="str">
        <f>VLOOKUP(H1189, '쿼리1'!$A:$R, 17, 0)</f>
        <v>8도-(주)푸드코아-시그니처 페스트리 스위트108g(434kcal)</v>
      </c>
      <c r="Q1189" s="4">
        <f>VLOOKUP(H1189, '쿼리1'!$A:$U, 20, 0)</f>
        <v>36</v>
      </c>
      <c r="R1189" s="2" t="s">
        <v>31</v>
      </c>
      <c r="S1189" s="2" t="s">
        <v>31</v>
      </c>
      <c r="T1189" s="2" t="s">
        <v>31</v>
      </c>
      <c r="U1189" s="2" t="s">
        <v>5397</v>
      </c>
      <c r="V1189" s="3">
        <v>45600</v>
      </c>
      <c r="W1189" s="3">
        <v>45597</v>
      </c>
      <c r="X1189" s="6">
        <f t="shared" si="1057"/>
        <v>-3</v>
      </c>
      <c r="Y1189" s="3">
        <v>45603</v>
      </c>
      <c r="Z1189" s="3">
        <v>45600</v>
      </c>
      <c r="AA1189" s="6">
        <f t="shared" si="1058"/>
        <v>-3</v>
      </c>
      <c r="AB1189" s="3">
        <v>45604</v>
      </c>
      <c r="AC1189" s="3">
        <v>45600</v>
      </c>
      <c r="AD1189" s="6">
        <f t="shared" ref="AD1189:AD1199" si="1062">IFERROR(IF(AC1189-AB1189&gt;0, "+" &amp; (AC1189-AB1189), AC1189-AB1189), "X")</f>
        <v>-4</v>
      </c>
      <c r="AE1189" s="2" t="s">
        <v>5388</v>
      </c>
      <c r="AF1189" s="2" t="s">
        <v>5388</v>
      </c>
      <c r="AG1189" s="2" t="str">
        <f>IFERROR(AF1189-AE1189, "X")</f>
        <v>X</v>
      </c>
      <c r="AH1189" s="3">
        <v>45600</v>
      </c>
      <c r="AI1189" s="3">
        <f t="shared" ref="AI1189:AI1190" si="1063">AB1189</f>
        <v>45604</v>
      </c>
      <c r="AJ1189" s="3"/>
      <c r="AK1189" s="2" t="str">
        <f t="shared" si="1042"/>
        <v>+4</v>
      </c>
      <c r="AL1189" s="2" t="s">
        <v>5567</v>
      </c>
      <c r="AM1189" s="2" t="str">
        <f t="shared" si="1043"/>
        <v>생산완료(+4)</v>
      </c>
      <c r="AN1189" s="9">
        <f t="shared" si="1044"/>
        <v>45650</v>
      </c>
      <c r="AO1189" s="9">
        <f t="shared" si="1045"/>
        <v>45656</v>
      </c>
      <c r="AP1189" s="9"/>
      <c r="AQ1189" s="2">
        <f t="shared" si="1061"/>
        <v>6</v>
      </c>
      <c r="AR1189" s="12" t="str">
        <f t="shared" si="1046"/>
        <v>+6</v>
      </c>
      <c r="AS1189" t="s">
        <v>5567</v>
      </c>
      <c r="AT1189" t="str">
        <f t="shared" si="1047"/>
        <v>생산완료(+6)</v>
      </c>
    </row>
    <row r="1190" spans="2:46" x14ac:dyDescent="0.3">
      <c r="B1190" s="2" t="s">
        <v>5408</v>
      </c>
      <c r="C1190" s="7">
        <v>3</v>
      </c>
      <c r="D1190" s="2" t="s">
        <v>5415</v>
      </c>
      <c r="E1190" s="2" t="s">
        <v>5416</v>
      </c>
      <c r="F1190" s="2" t="s">
        <v>5415</v>
      </c>
      <c r="G1190" s="2"/>
      <c r="H1190" s="2" t="s">
        <v>1644</v>
      </c>
      <c r="I1190" s="2" t="str">
        <f t="shared" si="1038"/>
        <v>20241029-1000163063-인쇄</v>
      </c>
      <c r="J1190" s="2" t="str">
        <f t="shared" si="1039"/>
        <v>20241029-1000163063-합지</v>
      </c>
      <c r="K1190" s="2" t="str">
        <f t="shared" si="1040"/>
        <v>20241029-1000163063-분단</v>
      </c>
      <c r="L1190" s="2" t="str">
        <f t="shared" si="1041"/>
        <v>20241029-1000163063-제대</v>
      </c>
      <c r="M1190" s="2" t="str">
        <f>VLOOKUP(H1190, '쿼리1'!$A:$R, 17, 0)</f>
        <v>8도-(주)푸드코아-시그니처 페스트리 초코108g(444kcal)</v>
      </c>
      <c r="N1190" s="2" t="str">
        <f>VLOOKUP(H1190, '쿼리1'!$A:$P, 15, 0)</f>
        <v>오씨피피(유무광)60</v>
      </c>
      <c r="O1190" s="2">
        <v>1000163063</v>
      </c>
      <c r="P1190" s="2" t="str">
        <f>VLOOKUP(H1190, '쿼리1'!$A:$R, 17, 0)</f>
        <v>8도-(주)푸드코아-시그니처 페스트리 초코108g(444kcal)</v>
      </c>
      <c r="Q1190" s="4">
        <f>VLOOKUP(H1190, '쿼리1'!$A:$U, 20, 0)</f>
        <v>12</v>
      </c>
      <c r="R1190" s="2" t="s">
        <v>31</v>
      </c>
      <c r="S1190" s="2" t="s">
        <v>31</v>
      </c>
      <c r="T1190" s="2" t="s">
        <v>31</v>
      </c>
      <c r="U1190" s="2" t="s">
        <v>5397</v>
      </c>
      <c r="V1190" s="3">
        <v>45600</v>
      </c>
      <c r="W1190" s="3">
        <v>45597</v>
      </c>
      <c r="X1190" s="6">
        <f t="shared" si="1057"/>
        <v>-3</v>
      </c>
      <c r="Y1190" s="3">
        <v>45603</v>
      </c>
      <c r="Z1190" s="3">
        <v>45601</v>
      </c>
      <c r="AA1190" s="6">
        <f t="shared" si="1058"/>
        <v>-2</v>
      </c>
      <c r="AB1190" s="3">
        <v>45604</v>
      </c>
      <c r="AC1190" s="3">
        <v>45601</v>
      </c>
      <c r="AD1190" s="6">
        <f t="shared" si="1062"/>
        <v>-3</v>
      </c>
      <c r="AE1190" s="2" t="s">
        <v>5388</v>
      </c>
      <c r="AF1190" s="2" t="s">
        <v>5388</v>
      </c>
      <c r="AG1190" s="2" t="str">
        <f>IFERROR(AF1190-AE1190, "X")</f>
        <v>X</v>
      </c>
      <c r="AH1190" s="3">
        <v>45601</v>
      </c>
      <c r="AI1190" s="3">
        <f t="shared" si="1063"/>
        <v>45604</v>
      </c>
      <c r="AJ1190" s="3"/>
      <c r="AK1190" s="2" t="str">
        <f t="shared" si="1042"/>
        <v>+3</v>
      </c>
      <c r="AL1190" s="2" t="s">
        <v>5567</v>
      </c>
      <c r="AM1190" s="2" t="str">
        <f t="shared" si="1043"/>
        <v>생산완료(+3)</v>
      </c>
      <c r="AN1190" s="9">
        <f t="shared" si="1044"/>
        <v>45601</v>
      </c>
      <c r="AO1190" s="9">
        <f t="shared" si="1045"/>
        <v>45604</v>
      </c>
      <c r="AP1190" s="9"/>
      <c r="AQ1190" s="2">
        <f t="shared" si="1061"/>
        <v>3</v>
      </c>
      <c r="AR1190" s="12" t="str">
        <f t="shared" si="1046"/>
        <v>+3</v>
      </c>
      <c r="AS1190" t="s">
        <v>5567</v>
      </c>
      <c r="AT1190" t="str">
        <f t="shared" si="1047"/>
        <v>생산완료(+3)</v>
      </c>
    </row>
    <row r="1191" spans="2:46" x14ac:dyDescent="0.3">
      <c r="B1191" s="2" t="s">
        <v>5405</v>
      </c>
      <c r="C1191" s="7">
        <v>-1</v>
      </c>
      <c r="D1191" s="2" t="s">
        <v>5412</v>
      </c>
      <c r="E1191" s="2" t="s">
        <v>5405</v>
      </c>
      <c r="F1191" s="2" t="s">
        <v>5412</v>
      </c>
      <c r="G1191" s="2" t="s">
        <v>5412</v>
      </c>
      <c r="H1191" s="2" t="s">
        <v>1319</v>
      </c>
      <c r="I1191" s="2" t="str">
        <f t="shared" si="1038"/>
        <v>20241029-1000164003-인쇄</v>
      </c>
      <c r="J1191" s="2" t="str">
        <f t="shared" si="1039"/>
        <v>20241029-1000164003-합지</v>
      </c>
      <c r="K1191" s="2" t="str">
        <f t="shared" si="1040"/>
        <v>20241029-1000164003-분단</v>
      </c>
      <c r="L1191" s="2" t="str">
        <f t="shared" si="1041"/>
        <v>20241029-1000164003-제대</v>
      </c>
      <c r="M1191" s="2" t="str">
        <f>VLOOKUP(H1191, '쿼리1'!$A:$R, 17, 0)</f>
        <v>1도(백색)-분리배출</v>
      </c>
      <c r="N1191" s="2" t="str">
        <f>VLOOKUP(H1191, '쿼리1'!$A:$P, 15, 0)</f>
        <v>오씨피피(무광)60</v>
      </c>
      <c r="O1191" s="2">
        <v>1000164003</v>
      </c>
      <c r="P1191" s="2" t="str">
        <f>VLOOKUP(H1191, '쿼리1'!$A:$R, 17, 0)</f>
        <v>1도(백색)-분리배출</v>
      </c>
      <c r="Q1191" s="4">
        <f>VLOOKUP(H1191, '쿼리1'!$A:$U, 20, 0)</f>
        <v>34782</v>
      </c>
      <c r="R1191" s="2" t="s">
        <v>31</v>
      </c>
      <c r="S1191" s="2" t="s">
        <v>31</v>
      </c>
      <c r="T1191" s="2" t="s">
        <v>31</v>
      </c>
      <c r="U1191" s="2" t="s">
        <v>31</v>
      </c>
      <c r="V1191" s="3">
        <v>45600</v>
      </c>
      <c r="W1191" s="3">
        <v>45601</v>
      </c>
      <c r="X1191" s="6" t="str">
        <f t="shared" si="1057"/>
        <v>+1</v>
      </c>
      <c r="Y1191" s="3">
        <v>45603</v>
      </c>
      <c r="Z1191" s="3">
        <v>45602</v>
      </c>
      <c r="AA1191" s="6">
        <f t="shared" si="1058"/>
        <v>-1</v>
      </c>
      <c r="AB1191" s="3">
        <v>45604</v>
      </c>
      <c r="AC1191" s="3">
        <v>45605</v>
      </c>
      <c r="AD1191" s="6" t="str">
        <f t="shared" si="1062"/>
        <v>+1</v>
      </c>
      <c r="AE1191" s="3">
        <v>45608</v>
      </c>
      <c r="AF1191" s="3">
        <v>45609</v>
      </c>
      <c r="AG1191" s="2" t="str">
        <f t="shared" ref="AG1191:AG1195" si="1064">IFERROR(IF(AF1191-AE1191&gt;0, "+" &amp; (AF1191-AE1191), AF1191-AE1191), "X")</f>
        <v>+1</v>
      </c>
      <c r="AH1191" s="3">
        <v>45609</v>
      </c>
      <c r="AI1191" s="3">
        <f t="shared" ref="AI1191:AI1195" si="1065">AE1191</f>
        <v>45608</v>
      </c>
      <c r="AJ1191" s="3"/>
      <c r="AK1191" s="2">
        <f t="shared" si="1042"/>
        <v>-1</v>
      </c>
      <c r="AL1191" s="2" t="s">
        <v>5567</v>
      </c>
      <c r="AM1191" s="2" t="str">
        <f t="shared" si="1043"/>
        <v>생산완료(-1)</v>
      </c>
      <c r="AN1191" s="9">
        <f t="shared" si="1044"/>
        <v>45609</v>
      </c>
      <c r="AO1191" s="9">
        <f t="shared" si="1045"/>
        <v>45608</v>
      </c>
      <c r="AP1191" s="9"/>
      <c r="AQ1191" s="2">
        <f t="shared" si="1061"/>
        <v>-1</v>
      </c>
      <c r="AR1191" s="12">
        <f t="shared" si="1046"/>
        <v>-1</v>
      </c>
      <c r="AS1191" t="s">
        <v>5567</v>
      </c>
      <c r="AT1191" t="str">
        <f t="shared" si="1047"/>
        <v>생산완료(-1)</v>
      </c>
    </row>
    <row r="1192" spans="2:46" x14ac:dyDescent="0.3">
      <c r="B1192" s="2" t="s">
        <v>5415</v>
      </c>
      <c r="C1192" s="7">
        <v>-3</v>
      </c>
      <c r="D1192" s="2" t="s">
        <v>5443</v>
      </c>
      <c r="E1192" s="2" t="s">
        <v>5421</v>
      </c>
      <c r="F1192" s="2" t="s">
        <v>5430</v>
      </c>
      <c r="G1192" s="2" t="s">
        <v>5408</v>
      </c>
      <c r="H1192" s="2" t="s">
        <v>576</v>
      </c>
      <c r="I1192" s="2" t="str">
        <f t="shared" si="1038"/>
        <v>20241029-1000164203-인쇄</v>
      </c>
      <c r="J1192" s="2" t="str">
        <f t="shared" si="1039"/>
        <v>20241029-1000164203-합지</v>
      </c>
      <c r="K1192" s="2" t="str">
        <f t="shared" si="1040"/>
        <v>20241029-1000164203-분단</v>
      </c>
      <c r="L1192" s="2" t="str">
        <f t="shared" si="1041"/>
        <v>20241029-1000164203-제대</v>
      </c>
      <c r="M1192" s="2" t="str">
        <f>VLOOKUP(H1192, '쿼리1'!$A:$R, 17, 0)</f>
        <v>8도-피코크)육개장 생칼국수2인분1.06kg</v>
      </c>
      <c r="N1192" s="2" t="str">
        <f>VLOOKUP(H1192, '쿼리1'!$A:$P, 15, 0)</f>
        <v>패트(유백/유무광)112</v>
      </c>
      <c r="O1192" s="2">
        <v>1000164203</v>
      </c>
      <c r="P1192" s="2" t="str">
        <f>VLOOKUP(H1192, '쿼리1'!$A:$R, 17, 0)</f>
        <v>8도-피코크)육개장 생칼국수2인분1.06kg</v>
      </c>
      <c r="Q1192" s="4">
        <f>VLOOKUP(H1192, '쿼리1'!$A:$U, 20, 0)</f>
        <v>17647</v>
      </c>
      <c r="R1192" s="2" t="s">
        <v>31</v>
      </c>
      <c r="S1192" s="2" t="s">
        <v>31</v>
      </c>
      <c r="T1192" s="2" t="s">
        <v>31</v>
      </c>
      <c r="U1192" s="2" t="s">
        <v>31</v>
      </c>
      <c r="V1192" s="3">
        <v>45600</v>
      </c>
      <c r="W1192" s="3">
        <v>45608</v>
      </c>
      <c r="X1192" s="6" t="str">
        <f t="shared" si="1057"/>
        <v>+8</v>
      </c>
      <c r="Y1192" s="3">
        <v>45603</v>
      </c>
      <c r="Z1192" s="3">
        <v>45608</v>
      </c>
      <c r="AA1192" s="6" t="str">
        <f t="shared" si="1058"/>
        <v>+5</v>
      </c>
      <c r="AB1192" s="3">
        <v>45604</v>
      </c>
      <c r="AC1192" s="3">
        <v>45611</v>
      </c>
      <c r="AD1192" s="6" t="str">
        <f t="shared" si="1062"/>
        <v>+7</v>
      </c>
      <c r="AE1192" s="3">
        <v>45608</v>
      </c>
      <c r="AF1192" s="3">
        <v>45611</v>
      </c>
      <c r="AG1192" s="2" t="str">
        <f t="shared" si="1064"/>
        <v>+3</v>
      </c>
      <c r="AH1192" s="3">
        <v>45611</v>
      </c>
      <c r="AI1192" s="3">
        <f t="shared" si="1065"/>
        <v>45608</v>
      </c>
      <c r="AJ1192" s="3"/>
      <c r="AK1192" s="2">
        <f t="shared" si="1042"/>
        <v>-3</v>
      </c>
      <c r="AL1192" s="2" t="s">
        <v>5567</v>
      </c>
      <c r="AM1192" s="2" t="str">
        <f t="shared" si="1043"/>
        <v>생산완료(-3)</v>
      </c>
      <c r="AN1192" s="9">
        <f t="shared" si="1044"/>
        <v>45611</v>
      </c>
      <c r="AO1192" s="9">
        <f t="shared" si="1045"/>
        <v>45608</v>
      </c>
      <c r="AP1192" s="9"/>
      <c r="AQ1192" s="2">
        <f t="shared" si="1061"/>
        <v>-3</v>
      </c>
      <c r="AR1192" s="12">
        <f t="shared" si="1046"/>
        <v>-3</v>
      </c>
      <c r="AS1192" t="s">
        <v>5567</v>
      </c>
      <c r="AT1192" t="str">
        <f t="shared" si="1047"/>
        <v>생산완료(-3)</v>
      </c>
    </row>
    <row r="1193" spans="2:46" x14ac:dyDescent="0.3">
      <c r="B1193" s="2" t="s">
        <v>5415</v>
      </c>
      <c r="C1193" s="7">
        <v>-3</v>
      </c>
      <c r="D1193" s="2" t="s">
        <v>5443</v>
      </c>
      <c r="E1193" s="2" t="s">
        <v>5421</v>
      </c>
      <c r="F1193" s="2" t="s">
        <v>5430</v>
      </c>
      <c r="G1193" s="2" t="s">
        <v>5408</v>
      </c>
      <c r="H1193" s="2" t="s">
        <v>2669</v>
      </c>
      <c r="I1193" s="2" t="str">
        <f t="shared" si="1038"/>
        <v>20241029-1000164212-인쇄</v>
      </c>
      <c r="J1193" s="2" t="str">
        <f t="shared" si="1039"/>
        <v>20241029-1000164212-합지</v>
      </c>
      <c r="K1193" s="2" t="str">
        <f t="shared" si="1040"/>
        <v>20241029-1000164212-분단</v>
      </c>
      <c r="L1193" s="2" t="str">
        <f t="shared" si="1041"/>
        <v>20241029-1000164212-제대</v>
      </c>
      <c r="M1193" s="2" t="str">
        <f>VLOOKUP(H1193, '쿼리1'!$A:$R, 17, 0)</f>
        <v>8도-피코크)소고기 생면전골2인분560g</v>
      </c>
      <c r="N1193" s="2" t="str">
        <f>VLOOKUP(H1193, '쿼리1'!$A:$P, 15, 0)</f>
        <v>패트(유백/유무광)112</v>
      </c>
      <c r="O1193" s="2">
        <v>1000164212</v>
      </c>
      <c r="P1193" s="2" t="str">
        <f>VLOOKUP(H1193, '쿼리1'!$A:$R, 17, 0)</f>
        <v>8도-피코크)소고기 생면전골2인분560g</v>
      </c>
      <c r="Q1193" s="4">
        <f>VLOOKUP(H1193, '쿼리1'!$A:$U, 20, 0)</f>
        <v>20000</v>
      </c>
      <c r="R1193" s="2" t="s">
        <v>31</v>
      </c>
      <c r="S1193" s="2" t="s">
        <v>31</v>
      </c>
      <c r="T1193" s="2" t="s">
        <v>31</v>
      </c>
      <c r="U1193" s="2" t="s">
        <v>31</v>
      </c>
      <c r="V1193" s="3">
        <v>45600</v>
      </c>
      <c r="W1193" s="3">
        <v>45608</v>
      </c>
      <c r="X1193" s="6" t="str">
        <f t="shared" si="1057"/>
        <v>+8</v>
      </c>
      <c r="Y1193" s="3">
        <v>45603</v>
      </c>
      <c r="Z1193" s="3">
        <v>45608</v>
      </c>
      <c r="AA1193" s="6" t="str">
        <f t="shared" si="1058"/>
        <v>+5</v>
      </c>
      <c r="AB1193" s="3">
        <v>45604</v>
      </c>
      <c r="AC1193" s="3">
        <v>45611</v>
      </c>
      <c r="AD1193" s="6" t="str">
        <f t="shared" si="1062"/>
        <v>+7</v>
      </c>
      <c r="AE1193" s="3">
        <v>45608</v>
      </c>
      <c r="AF1193" s="3">
        <v>45611</v>
      </c>
      <c r="AG1193" s="2" t="str">
        <f t="shared" si="1064"/>
        <v>+3</v>
      </c>
      <c r="AH1193" s="3">
        <v>45611</v>
      </c>
      <c r="AI1193" s="3">
        <f t="shared" si="1065"/>
        <v>45608</v>
      </c>
      <c r="AJ1193" s="3"/>
      <c r="AK1193" s="2">
        <f t="shared" si="1042"/>
        <v>-3</v>
      </c>
      <c r="AL1193" s="2" t="s">
        <v>5567</v>
      </c>
      <c r="AM1193" s="2" t="str">
        <f t="shared" si="1043"/>
        <v>생산완료(-3)</v>
      </c>
      <c r="AN1193" s="9">
        <f t="shared" si="1044"/>
        <v>45611</v>
      </c>
      <c r="AO1193" s="9">
        <f t="shared" si="1045"/>
        <v>45608</v>
      </c>
      <c r="AP1193" s="9"/>
      <c r="AQ1193" s="2">
        <f t="shared" si="1061"/>
        <v>-3</v>
      </c>
      <c r="AR1193" s="12">
        <f t="shared" si="1046"/>
        <v>-3</v>
      </c>
      <c r="AS1193" t="s">
        <v>5567</v>
      </c>
      <c r="AT1193" t="str">
        <f t="shared" si="1047"/>
        <v>생산완료(-3)</v>
      </c>
    </row>
    <row r="1194" spans="2:46" x14ac:dyDescent="0.3">
      <c r="B1194" s="2" t="s">
        <v>5409</v>
      </c>
      <c r="C1194" s="7">
        <v>0</v>
      </c>
      <c r="D1194" s="2" t="s">
        <v>5412</v>
      </c>
      <c r="E1194" s="2" t="s">
        <v>5405</v>
      </c>
      <c r="F1194" s="2" t="s">
        <v>5412</v>
      </c>
      <c r="G1194" s="2" t="s">
        <v>5409</v>
      </c>
      <c r="H1194" s="2" t="s">
        <v>160</v>
      </c>
      <c r="I1194" s="2" t="str">
        <f t="shared" si="1038"/>
        <v>20241029-1000164262-인쇄</v>
      </c>
      <c r="J1194" s="2" t="str">
        <f t="shared" si="1039"/>
        <v>20241029-1000164262-합지</v>
      </c>
      <c r="K1194" s="2" t="str">
        <f t="shared" si="1040"/>
        <v>20241029-1000164262-분단</v>
      </c>
      <c r="L1194" s="2" t="str">
        <f t="shared" si="1041"/>
        <v>20241029-1000164262-제대</v>
      </c>
      <c r="M1194" s="2" t="str">
        <f>VLOOKUP(H1194, '쿼리1'!$A:$R, 17, 0)</f>
        <v>1도-베터 오렌지파운드 35g</v>
      </c>
      <c r="N1194" s="2" t="str">
        <f>VLOOKUP(H1194, '쿼리1'!$A:$P, 15, 0)</f>
        <v>오씨피피(무광)60</v>
      </c>
      <c r="O1194" s="2">
        <v>1000164262</v>
      </c>
      <c r="P1194" s="2" t="str">
        <f>VLOOKUP(H1194, '쿼리1'!$A:$R, 17, 0)</f>
        <v>1도-베터 오렌지파운드 35g</v>
      </c>
      <c r="Q1194" s="4">
        <f>VLOOKUP(H1194, '쿼리1'!$A:$U, 20, 0)</f>
        <v>53333</v>
      </c>
      <c r="R1194" s="2" t="s">
        <v>31</v>
      </c>
      <c r="S1194" s="2" t="s">
        <v>31</v>
      </c>
      <c r="T1194" s="2" t="s">
        <v>31</v>
      </c>
      <c r="U1194" s="2" t="s">
        <v>31</v>
      </c>
      <c r="V1194" s="3">
        <v>45600</v>
      </c>
      <c r="W1194" s="3">
        <v>45601</v>
      </c>
      <c r="X1194" s="6" t="str">
        <f t="shared" si="1057"/>
        <v>+1</v>
      </c>
      <c r="Y1194" s="3">
        <v>45603</v>
      </c>
      <c r="Z1194" s="3">
        <v>45602</v>
      </c>
      <c r="AA1194" s="6">
        <f t="shared" si="1058"/>
        <v>-1</v>
      </c>
      <c r="AB1194" s="3">
        <v>45604</v>
      </c>
      <c r="AC1194" s="3">
        <v>45605</v>
      </c>
      <c r="AD1194" s="6" t="str">
        <f t="shared" si="1062"/>
        <v>+1</v>
      </c>
      <c r="AE1194" s="3">
        <v>45608</v>
      </c>
      <c r="AF1194" s="3">
        <v>45608</v>
      </c>
      <c r="AG1194" s="2">
        <f t="shared" si="1064"/>
        <v>0</v>
      </c>
      <c r="AH1194" s="3">
        <v>45608</v>
      </c>
      <c r="AI1194" s="3">
        <f t="shared" si="1065"/>
        <v>45608</v>
      </c>
      <c r="AJ1194" s="3"/>
      <c r="AK1194" s="2">
        <f t="shared" si="1042"/>
        <v>0</v>
      </c>
      <c r="AL1194" s="2" t="s">
        <v>5567</v>
      </c>
      <c r="AM1194" s="2" t="str">
        <f t="shared" si="1043"/>
        <v>생산완료(0)</v>
      </c>
      <c r="AN1194" s="9">
        <f t="shared" si="1044"/>
        <v>45608</v>
      </c>
      <c r="AO1194" s="9">
        <f t="shared" si="1045"/>
        <v>45608</v>
      </c>
      <c r="AP1194" s="9"/>
      <c r="AQ1194" s="2">
        <f t="shared" si="1061"/>
        <v>0</v>
      </c>
      <c r="AR1194" s="12">
        <f t="shared" si="1046"/>
        <v>0</v>
      </c>
      <c r="AS1194" t="s">
        <v>5567</v>
      </c>
      <c r="AT1194" t="str">
        <f t="shared" si="1047"/>
        <v>생산완료(0)</v>
      </c>
    </row>
    <row r="1195" spans="2:46" x14ac:dyDescent="0.3">
      <c r="B1195" s="2" t="s">
        <v>5406</v>
      </c>
      <c r="C1195" s="7">
        <v>-5</v>
      </c>
      <c r="D1195" s="2"/>
      <c r="E1195" s="2" t="s">
        <v>5424</v>
      </c>
      <c r="F1195" s="2" t="s">
        <v>5451</v>
      </c>
      <c r="G1195" s="2" t="s">
        <v>5421</v>
      </c>
      <c r="H1195" s="2" t="s">
        <v>109</v>
      </c>
      <c r="I1195" s="2" t="str">
        <f t="shared" si="1038"/>
        <v>20241029-1000165165-인쇄</v>
      </c>
      <c r="J1195" s="2" t="str">
        <f t="shared" si="1039"/>
        <v>20241029-1000165165-합지</v>
      </c>
      <c r="K1195" s="2" t="str">
        <f t="shared" si="1040"/>
        <v>20241029-1000165165-분단</v>
      </c>
      <c r="L1195" s="2" t="str">
        <f t="shared" si="1041"/>
        <v>20241029-1000165165-제대</v>
      </c>
      <c r="M1195" s="2" t="str">
        <f>VLOOKUP(H1195, '쿼리1'!$A:$R, 17, 0)</f>
        <v>무지(육가공2KG-사이즈변경)</v>
      </c>
      <c r="N1195" s="2" t="str">
        <f>VLOOKUP(H1195, '쿼리1'!$A:$P, 15, 0)</f>
        <v>나이론105</v>
      </c>
      <c r="O1195" s="2">
        <v>1000165165</v>
      </c>
      <c r="P1195" s="2" t="str">
        <f>VLOOKUP(H1195, '쿼리1'!$A:$R, 17, 0)</f>
        <v>무지(육가공2KG-사이즈변경)</v>
      </c>
      <c r="Q1195" s="4">
        <f>VLOOKUP(H1195, '쿼리1'!$A:$U, 20, 0)</f>
        <v>40000</v>
      </c>
      <c r="R1195" s="2" t="s">
        <v>5397</v>
      </c>
      <c r="S1195" s="2" t="s">
        <v>31</v>
      </c>
      <c r="T1195" s="2" t="s">
        <v>31</v>
      </c>
      <c r="U1195" s="2" t="s">
        <v>31</v>
      </c>
      <c r="V1195" s="2" t="s">
        <v>5388</v>
      </c>
      <c r="W1195" s="3" t="s">
        <v>5388</v>
      </c>
      <c r="X1195" s="6" t="str">
        <f>IFERROR(W1195-V1195, "X")</f>
        <v>X</v>
      </c>
      <c r="Y1195" s="3">
        <v>45600</v>
      </c>
      <c r="Z1195" s="3">
        <v>45602</v>
      </c>
      <c r="AA1195" s="6" t="str">
        <f t="shared" si="1058"/>
        <v>+2</v>
      </c>
      <c r="AB1195" s="3">
        <v>45601</v>
      </c>
      <c r="AC1195" s="3">
        <v>45605</v>
      </c>
      <c r="AD1195" s="6" t="str">
        <f t="shared" si="1062"/>
        <v>+4</v>
      </c>
      <c r="AE1195" s="3">
        <v>45603</v>
      </c>
      <c r="AF1195" s="3">
        <v>45608</v>
      </c>
      <c r="AG1195" s="2" t="str">
        <f t="shared" si="1064"/>
        <v>+5</v>
      </c>
      <c r="AH1195" s="3">
        <v>45608</v>
      </c>
      <c r="AI1195" s="3">
        <f t="shared" si="1065"/>
        <v>45603</v>
      </c>
      <c r="AJ1195" s="3"/>
      <c r="AK1195" s="2">
        <f t="shared" si="1042"/>
        <v>-5</v>
      </c>
      <c r="AL1195" s="2" t="s">
        <v>5567</v>
      </c>
      <c r="AM1195" s="2" t="str">
        <f t="shared" si="1043"/>
        <v>생산완료(-5)</v>
      </c>
      <c r="AN1195" s="9">
        <f t="shared" si="1044"/>
        <v>45649</v>
      </c>
      <c r="AO1195" s="9">
        <f t="shared" si="1045"/>
        <v>45645</v>
      </c>
      <c r="AP1195" s="9"/>
      <c r="AQ1195" s="2">
        <f t="shared" si="1061"/>
        <v>-4</v>
      </c>
      <c r="AR1195" s="12">
        <f t="shared" si="1046"/>
        <v>-4</v>
      </c>
      <c r="AS1195" t="s">
        <v>5567</v>
      </c>
      <c r="AT1195" t="str">
        <f t="shared" si="1047"/>
        <v>생산완료(-4)</v>
      </c>
    </row>
    <row r="1196" spans="2:46" x14ac:dyDescent="0.3">
      <c r="B1196" s="2" t="s">
        <v>5408</v>
      </c>
      <c r="C1196" s="7">
        <v>3</v>
      </c>
      <c r="D1196" s="2" t="s">
        <v>5416</v>
      </c>
      <c r="E1196" s="2" t="s">
        <v>5416</v>
      </c>
      <c r="F1196" s="2" t="s">
        <v>5415</v>
      </c>
      <c r="G1196" s="2"/>
      <c r="H1196" s="2" t="s">
        <v>1646</v>
      </c>
      <c r="I1196" s="2" t="str">
        <f t="shared" si="1038"/>
        <v>20241029-1000165504-인쇄</v>
      </c>
      <c r="J1196" s="2" t="str">
        <f t="shared" si="1039"/>
        <v>20241029-1000165504-합지</v>
      </c>
      <c r="K1196" s="2" t="str">
        <f t="shared" si="1040"/>
        <v>20241029-1000165504-분단</v>
      </c>
      <c r="L1196" s="2" t="str">
        <f t="shared" si="1041"/>
        <v>20241029-1000165504-제대</v>
      </c>
      <c r="M1196" s="2" t="str">
        <f>VLOOKUP(H1196, '쿼리1'!$A:$R, 17, 0)</f>
        <v>8도-(주)푸드코아-명장 몽블랑 데니쉬</v>
      </c>
      <c r="N1196" s="2" t="str">
        <f>VLOOKUP(H1196, '쿼리1'!$A:$P, 15, 0)</f>
        <v>오씨피피(유무광)60</v>
      </c>
      <c r="O1196" s="2">
        <v>1000165504</v>
      </c>
      <c r="P1196" s="2" t="str">
        <f>VLOOKUP(H1196, '쿼리1'!$A:$R, 17, 0)</f>
        <v>8도-(주)푸드코아-명장 몽블랑 데니쉬</v>
      </c>
      <c r="Q1196" s="4">
        <f>VLOOKUP(H1196, '쿼리1'!$A:$U, 20, 0)</f>
        <v>12</v>
      </c>
      <c r="R1196" s="2" t="s">
        <v>31</v>
      </c>
      <c r="S1196" s="2" t="s">
        <v>31</v>
      </c>
      <c r="T1196" s="2" t="s">
        <v>31</v>
      </c>
      <c r="U1196" s="2" t="s">
        <v>5397</v>
      </c>
      <c r="V1196" s="3">
        <v>45600</v>
      </c>
      <c r="W1196" s="3">
        <v>45598</v>
      </c>
      <c r="X1196" s="6">
        <f t="shared" ref="X1196:X1198" si="1066">IFERROR(IF(W1196-V1196&gt;0, "+" &amp; (W1196-V1196), W1196-V1196), "X")</f>
        <v>-2</v>
      </c>
      <c r="Y1196" s="3">
        <v>45603</v>
      </c>
      <c r="Z1196" s="3">
        <v>45601</v>
      </c>
      <c r="AA1196" s="6">
        <f t="shared" si="1058"/>
        <v>-2</v>
      </c>
      <c r="AB1196" s="3">
        <v>45604</v>
      </c>
      <c r="AC1196" s="3">
        <v>45601</v>
      </c>
      <c r="AD1196" s="6">
        <f t="shared" si="1062"/>
        <v>-3</v>
      </c>
      <c r="AE1196" s="2" t="s">
        <v>5388</v>
      </c>
      <c r="AF1196" s="2" t="s">
        <v>5388</v>
      </c>
      <c r="AG1196" s="2" t="str">
        <f>IFERROR(AF1196-AE1196, "X")</f>
        <v>X</v>
      </c>
      <c r="AH1196" s="3">
        <v>45601</v>
      </c>
      <c r="AI1196" s="3">
        <f t="shared" ref="AI1196:AI1198" si="1067">AB1196</f>
        <v>45604</v>
      </c>
      <c r="AJ1196" s="3"/>
      <c r="AK1196" s="2" t="str">
        <f t="shared" si="1042"/>
        <v>+3</v>
      </c>
      <c r="AL1196" s="2" t="s">
        <v>5567</v>
      </c>
      <c r="AM1196" s="2" t="str">
        <f t="shared" si="1043"/>
        <v>생산완료(+3)</v>
      </c>
      <c r="AN1196" s="9">
        <f t="shared" si="1044"/>
        <v>45601</v>
      </c>
      <c r="AO1196" s="9">
        <f t="shared" si="1045"/>
        <v>45656</v>
      </c>
      <c r="AP1196" s="9"/>
      <c r="AQ1196" s="2">
        <f t="shared" si="1061"/>
        <v>55</v>
      </c>
      <c r="AR1196" s="12" t="str">
        <f t="shared" si="1046"/>
        <v>+55</v>
      </c>
      <c r="AS1196" t="s">
        <v>5567</v>
      </c>
      <c r="AT1196" t="str">
        <f t="shared" si="1047"/>
        <v>생산완료(+55)</v>
      </c>
    </row>
    <row r="1197" spans="2:46" x14ac:dyDescent="0.3">
      <c r="B1197" s="2" t="s">
        <v>5451</v>
      </c>
      <c r="C1197" s="7">
        <v>4</v>
      </c>
      <c r="D1197" s="2" t="s">
        <v>5415</v>
      </c>
      <c r="E1197" s="2" t="s">
        <v>5415</v>
      </c>
      <c r="F1197" s="2" t="s">
        <v>5418</v>
      </c>
      <c r="G1197" s="2"/>
      <c r="H1197" s="2" t="s">
        <v>4370</v>
      </c>
      <c r="I1197" s="2" t="str">
        <f t="shared" si="1038"/>
        <v>20241029-1000165716-인쇄</v>
      </c>
      <c r="J1197" s="2" t="str">
        <f t="shared" si="1039"/>
        <v>20241029-1000165716-합지</v>
      </c>
      <c r="K1197" s="2" t="str">
        <f t="shared" si="1040"/>
        <v>20241029-1000165716-분단</v>
      </c>
      <c r="L1197" s="2" t="str">
        <f t="shared" si="1041"/>
        <v>20241029-1000165716-제대</v>
      </c>
      <c r="M1197" s="2" t="str">
        <f>VLOOKUP(H1197, '쿼리1'!$A:$R, 17, 0)</f>
        <v>8도-(주)푸드코아-크림치즈 호두빵</v>
      </c>
      <c r="N1197" s="2" t="str">
        <f>VLOOKUP(H1197, '쿼리1'!$A:$P, 15, 0)</f>
        <v>오씨피피(유무광)60</v>
      </c>
      <c r="O1197" s="2">
        <v>1000165716</v>
      </c>
      <c r="P1197" s="2" t="str">
        <f>VLOOKUP(H1197, '쿼리1'!$A:$R, 17, 0)</f>
        <v>8도-(주)푸드코아-크림치즈 호두빵</v>
      </c>
      <c r="Q1197" s="4">
        <f>VLOOKUP(H1197, '쿼리1'!$A:$U, 20, 0)</f>
        <v>12</v>
      </c>
      <c r="R1197" s="2" t="s">
        <v>31</v>
      </c>
      <c r="S1197" s="2" t="s">
        <v>31</v>
      </c>
      <c r="T1197" s="2" t="s">
        <v>31</v>
      </c>
      <c r="U1197" s="2" t="s">
        <v>5397</v>
      </c>
      <c r="V1197" s="3">
        <v>45600</v>
      </c>
      <c r="W1197" s="3">
        <v>45597</v>
      </c>
      <c r="X1197" s="6">
        <f t="shared" si="1066"/>
        <v>-3</v>
      </c>
      <c r="Y1197" s="3">
        <v>45603</v>
      </c>
      <c r="Z1197" s="3">
        <v>45600</v>
      </c>
      <c r="AA1197" s="6">
        <f t="shared" si="1058"/>
        <v>-3</v>
      </c>
      <c r="AB1197" s="3">
        <v>45604</v>
      </c>
      <c r="AC1197" s="3">
        <v>45600</v>
      </c>
      <c r="AD1197" s="6">
        <f t="shared" si="1062"/>
        <v>-4</v>
      </c>
      <c r="AE1197" s="2" t="s">
        <v>5388</v>
      </c>
      <c r="AF1197" s="2" t="s">
        <v>5388</v>
      </c>
      <c r="AG1197" s="2" t="str">
        <f>IFERROR(AF1197-AE1197, "X")</f>
        <v>X</v>
      </c>
      <c r="AH1197" s="3">
        <v>45600</v>
      </c>
      <c r="AI1197" s="3">
        <f t="shared" si="1067"/>
        <v>45604</v>
      </c>
      <c r="AJ1197" s="3"/>
      <c r="AK1197" s="2" t="str">
        <f t="shared" si="1042"/>
        <v>+4</v>
      </c>
      <c r="AL1197" s="2" t="s">
        <v>5567</v>
      </c>
      <c r="AM1197" s="2" t="str">
        <f t="shared" si="1043"/>
        <v>생산완료(+4)</v>
      </c>
      <c r="AN1197" s="9">
        <f t="shared" si="1044"/>
        <v>45600</v>
      </c>
      <c r="AO1197" s="9">
        <f t="shared" si="1045"/>
        <v>45604</v>
      </c>
      <c r="AP1197" s="9"/>
      <c r="AQ1197" s="2">
        <f t="shared" si="1061"/>
        <v>4</v>
      </c>
      <c r="AR1197" s="12" t="str">
        <f t="shared" si="1046"/>
        <v>+4</v>
      </c>
      <c r="AS1197" t="s">
        <v>5567</v>
      </c>
      <c r="AT1197" t="str">
        <f t="shared" si="1047"/>
        <v>생산완료(+4)</v>
      </c>
    </row>
    <row r="1198" spans="2:46" x14ac:dyDescent="0.3">
      <c r="B1198" s="2" t="s">
        <v>5408</v>
      </c>
      <c r="C1198" s="7">
        <v>3</v>
      </c>
      <c r="D1198" s="2" t="s">
        <v>5415</v>
      </c>
      <c r="E1198" s="2" t="s">
        <v>5416</v>
      </c>
      <c r="F1198" s="2" t="s">
        <v>5415</v>
      </c>
      <c r="G1198" s="2"/>
      <c r="H1198" s="2" t="s">
        <v>4286</v>
      </c>
      <c r="I1198" s="2" t="str">
        <f t="shared" si="1038"/>
        <v>20241029-1000169116-인쇄</v>
      </c>
      <c r="J1198" s="2" t="str">
        <f t="shared" si="1039"/>
        <v>20241029-1000169116-합지</v>
      </c>
      <c r="K1198" s="2" t="str">
        <f t="shared" si="1040"/>
        <v>20241029-1000169116-분단</v>
      </c>
      <c r="L1198" s="2" t="str">
        <f t="shared" si="1041"/>
        <v>20241029-1000169116-제대</v>
      </c>
      <c r="M1198" s="2" t="str">
        <f>VLOOKUP(H1198, '쿼리1'!$A:$R, 17, 0)</f>
        <v>7도-(주)조이푸드-블랙페퍼버거</v>
      </c>
      <c r="N1198" s="2" t="str">
        <f>VLOOKUP(H1198, '쿼리1'!$A:$P, 15, 0)</f>
        <v>오씨피피(투명)50</v>
      </c>
      <c r="O1198" s="2">
        <v>1000169116</v>
      </c>
      <c r="P1198" s="2" t="str">
        <f>VLOOKUP(H1198, '쿼리1'!$A:$R, 17, 0)</f>
        <v>7도-(주)조이푸드-블랙페퍼버거</v>
      </c>
      <c r="Q1198" s="4">
        <f>VLOOKUP(H1198, '쿼리1'!$A:$U, 20, 0)</f>
        <v>12</v>
      </c>
      <c r="R1198" s="2" t="s">
        <v>31</v>
      </c>
      <c r="S1198" s="2" t="s">
        <v>31</v>
      </c>
      <c r="T1198" s="2" t="s">
        <v>31</v>
      </c>
      <c r="U1198" s="2" t="s">
        <v>5397</v>
      </c>
      <c r="V1198" s="3">
        <v>45600</v>
      </c>
      <c r="W1198" s="3">
        <v>45597</v>
      </c>
      <c r="X1198" s="6">
        <f t="shared" si="1066"/>
        <v>-3</v>
      </c>
      <c r="Y1198" s="3">
        <v>45603</v>
      </c>
      <c r="Z1198" s="3">
        <v>45601</v>
      </c>
      <c r="AA1198" s="6">
        <f t="shared" si="1058"/>
        <v>-2</v>
      </c>
      <c r="AB1198" s="3">
        <v>45604</v>
      </c>
      <c r="AC1198" s="3">
        <v>45601</v>
      </c>
      <c r="AD1198" s="6">
        <f t="shared" si="1062"/>
        <v>-3</v>
      </c>
      <c r="AE1198" s="2" t="s">
        <v>5388</v>
      </c>
      <c r="AF1198" s="2" t="s">
        <v>5388</v>
      </c>
      <c r="AG1198" s="2" t="str">
        <f>IFERROR(AF1198-AE1198, "X")</f>
        <v>X</v>
      </c>
      <c r="AH1198" s="3">
        <v>45601</v>
      </c>
      <c r="AI1198" s="3">
        <f t="shared" si="1067"/>
        <v>45604</v>
      </c>
      <c r="AJ1198" s="3"/>
      <c r="AK1198" s="2" t="str">
        <f t="shared" si="1042"/>
        <v>+3</v>
      </c>
      <c r="AL1198" s="2" t="s">
        <v>5567</v>
      </c>
      <c r="AM1198" s="2" t="str">
        <f t="shared" si="1043"/>
        <v>생산완료(+3)</v>
      </c>
      <c r="AN1198" s="9">
        <f t="shared" si="1044"/>
        <v>45601</v>
      </c>
      <c r="AO1198" s="9">
        <f t="shared" si="1045"/>
        <v>45604</v>
      </c>
      <c r="AP1198" s="9"/>
      <c r="AQ1198" s="2">
        <f t="shared" si="1061"/>
        <v>3</v>
      </c>
      <c r="AR1198" s="12" t="str">
        <f t="shared" si="1046"/>
        <v>+3</v>
      </c>
      <c r="AS1198" t="s">
        <v>5567</v>
      </c>
      <c r="AT1198" t="str">
        <f t="shared" si="1047"/>
        <v>생산완료(+3)</v>
      </c>
    </row>
    <row r="1199" spans="2:46" x14ac:dyDescent="0.3">
      <c r="B1199" s="2" t="s">
        <v>5409</v>
      </c>
      <c r="C1199" s="7">
        <v>0</v>
      </c>
      <c r="D1199" s="2"/>
      <c r="E1199" s="2" t="s">
        <v>5405</v>
      </c>
      <c r="F1199" s="2" t="s">
        <v>5412</v>
      </c>
      <c r="G1199" s="2" t="s">
        <v>5409</v>
      </c>
      <c r="H1199" s="2" t="s">
        <v>1851</v>
      </c>
      <c r="I1199" s="2" t="str">
        <f t="shared" si="1038"/>
        <v>20241029-1000169233-인쇄</v>
      </c>
      <c r="J1199" s="2" t="str">
        <f t="shared" si="1039"/>
        <v>20241029-1000169233-합지</v>
      </c>
      <c r="K1199" s="2" t="str">
        <f t="shared" si="1040"/>
        <v>20241029-1000169233-분단</v>
      </c>
      <c r="L1199" s="2" t="str">
        <f t="shared" si="1041"/>
        <v>20241029-1000169233-제대</v>
      </c>
      <c r="M1199" s="2" t="str">
        <f>VLOOKUP(H1199, '쿼리1'!$A:$R, 17, 0)</f>
        <v>무지</v>
      </c>
      <c r="N1199" s="2" t="str">
        <f>VLOOKUP(H1199, '쿼리1'!$A:$P, 15, 0)</f>
        <v>오씨피피(투명)60</v>
      </c>
      <c r="O1199" s="2">
        <v>1000169233</v>
      </c>
      <c r="P1199" s="2" t="str">
        <f>VLOOKUP(H1199, '쿼리1'!$A:$R, 17, 0)</f>
        <v>무지</v>
      </c>
      <c r="Q1199" s="4">
        <f>VLOOKUP(H1199, '쿼리1'!$A:$U, 20, 0)</f>
        <v>139534</v>
      </c>
      <c r="R1199" s="2" t="s">
        <v>5397</v>
      </c>
      <c r="S1199" s="2" t="s">
        <v>31</v>
      </c>
      <c r="T1199" s="2" t="s">
        <v>31</v>
      </c>
      <c r="U1199" s="2" t="s">
        <v>31</v>
      </c>
      <c r="V1199" s="2" t="s">
        <v>5388</v>
      </c>
      <c r="W1199" s="3" t="s">
        <v>5388</v>
      </c>
      <c r="X1199" s="6" t="str">
        <f>IFERROR(W1199-V1199, "X")</f>
        <v>X</v>
      </c>
      <c r="Y1199" s="3">
        <v>45603</v>
      </c>
      <c r="Z1199" s="3">
        <v>45602</v>
      </c>
      <c r="AA1199" s="6">
        <f t="shared" si="1058"/>
        <v>-1</v>
      </c>
      <c r="AB1199" s="3">
        <v>45604</v>
      </c>
      <c r="AC1199" s="3">
        <v>45605</v>
      </c>
      <c r="AD1199" s="6" t="str">
        <f t="shared" si="1062"/>
        <v>+1</v>
      </c>
      <c r="AE1199" s="3">
        <v>45609</v>
      </c>
      <c r="AF1199" s="3">
        <v>45609</v>
      </c>
      <c r="AG1199" s="2">
        <f t="shared" ref="AG1199:AG1203" si="1068">IFERROR(IF(AF1199-AE1199&gt;0, "+" &amp; (AF1199-AE1199), AF1199-AE1199), "X")</f>
        <v>0</v>
      </c>
      <c r="AH1199" s="3">
        <v>45609</v>
      </c>
      <c r="AI1199" s="3">
        <f t="shared" ref="AI1199:AI1203" si="1069">AE1199</f>
        <v>45609</v>
      </c>
      <c r="AJ1199" s="3"/>
      <c r="AK1199" s="2">
        <f t="shared" si="1042"/>
        <v>0</v>
      </c>
      <c r="AL1199" s="2" t="s">
        <v>5567</v>
      </c>
      <c r="AM1199" s="2" t="str">
        <f t="shared" si="1043"/>
        <v>생산완료(0)</v>
      </c>
      <c r="AN1199" s="9">
        <f t="shared" si="1044"/>
        <v>45646</v>
      </c>
      <c r="AO1199" s="9">
        <f t="shared" si="1045"/>
        <v>45650</v>
      </c>
      <c r="AP1199" s="9"/>
      <c r="AQ1199" s="2">
        <f t="shared" si="1061"/>
        <v>4</v>
      </c>
      <c r="AR1199" s="12" t="str">
        <f t="shared" si="1046"/>
        <v>+4</v>
      </c>
      <c r="AS1199" t="s">
        <v>5567</v>
      </c>
      <c r="AT1199" t="str">
        <f t="shared" si="1047"/>
        <v>생산완료(+4)</v>
      </c>
    </row>
    <row r="1200" spans="2:46" x14ac:dyDescent="0.3">
      <c r="B1200" s="2" t="s">
        <v>5530</v>
      </c>
      <c r="C1200" s="7">
        <v>-13</v>
      </c>
      <c r="D1200" s="2" t="s">
        <v>5456</v>
      </c>
      <c r="E1200" s="2" t="s">
        <v>5463</v>
      </c>
      <c r="F1200" s="2"/>
      <c r="G1200" s="2" t="s">
        <v>5455</v>
      </c>
      <c r="H1200" s="2" t="s">
        <v>1345</v>
      </c>
      <c r="I1200" s="2" t="str">
        <f t="shared" si="1038"/>
        <v>20241029-11150297-인쇄</v>
      </c>
      <c r="J1200" s="2" t="str">
        <f t="shared" si="1039"/>
        <v>20241029-11150297-합지</v>
      </c>
      <c r="K1200" s="2" t="str">
        <f t="shared" si="1040"/>
        <v>20241029-11150297-분단</v>
      </c>
      <c r="L1200" s="2" t="str">
        <f t="shared" si="1041"/>
        <v>20241029-11150297-제대</v>
      </c>
      <c r="M1200" s="2" t="str">
        <f>VLOOKUP(H1200, '쿼리1'!$A:$R, 17, 0)</f>
        <v>7도-피코크)떡갈비450g (리뉴얼)</v>
      </c>
      <c r="N1200" s="2" t="str">
        <f>VLOOKUP(H1200, '쿼리1'!$A:$P, 15, 0)</f>
        <v>나이론(유백/유무광)115</v>
      </c>
      <c r="O1200" s="2">
        <v>11150297</v>
      </c>
      <c r="P1200" s="2" t="str">
        <f>VLOOKUP(H1200, '쿼리1'!$A:$R, 17, 0)</f>
        <v>7도-피코크)떡갈비450g (리뉴얼)</v>
      </c>
      <c r="Q1200" s="4">
        <f>VLOOKUP(H1200, '쿼리1'!$A:$U, 20, 0)</f>
        <v>48000</v>
      </c>
      <c r="R1200" s="2" t="s">
        <v>31</v>
      </c>
      <c r="S1200" s="2" t="s">
        <v>31</v>
      </c>
      <c r="T1200" s="2" t="s">
        <v>5397</v>
      </c>
      <c r="U1200" s="2" t="s">
        <v>31</v>
      </c>
      <c r="V1200" s="3">
        <v>45596</v>
      </c>
      <c r="W1200" s="3">
        <v>45608</v>
      </c>
      <c r="X1200" s="6" t="str">
        <f>IFERROR(IF(W1200-V1200&gt;0, "+" &amp; (W1200-V1200), W1200-V1200), "X")</f>
        <v>+12</v>
      </c>
      <c r="Y1200" s="3">
        <v>45601</v>
      </c>
      <c r="Z1200" s="3">
        <v>45612</v>
      </c>
      <c r="AA1200" s="6" t="str">
        <f t="shared" si="1058"/>
        <v>+11</v>
      </c>
      <c r="AB1200" s="3" t="s">
        <v>5388</v>
      </c>
      <c r="AC1200" s="2" t="s">
        <v>5388</v>
      </c>
      <c r="AD1200" s="6" t="str">
        <f>IFERROR(AC1200-AB1200, "X")</f>
        <v>X</v>
      </c>
      <c r="AE1200" s="3">
        <v>45603</v>
      </c>
      <c r="AF1200" s="3">
        <v>45616</v>
      </c>
      <c r="AG1200" s="2" t="str">
        <f t="shared" si="1068"/>
        <v>+13</v>
      </c>
      <c r="AH1200" s="3">
        <v>45616</v>
      </c>
      <c r="AI1200" s="3">
        <f t="shared" si="1069"/>
        <v>45603</v>
      </c>
      <c r="AJ1200" s="3"/>
      <c r="AK1200" s="2">
        <f t="shared" si="1042"/>
        <v>-13</v>
      </c>
      <c r="AL1200" s="2" t="s">
        <v>5567</v>
      </c>
      <c r="AM1200" s="2" t="str">
        <f t="shared" si="1043"/>
        <v>생산완료(-13)</v>
      </c>
      <c r="AN1200" s="9">
        <f t="shared" si="1044"/>
        <v>45647</v>
      </c>
      <c r="AO1200" s="9">
        <f t="shared" si="1045"/>
        <v>45644</v>
      </c>
      <c r="AP1200" s="9"/>
      <c r="AQ1200" s="2">
        <f t="shared" si="1061"/>
        <v>-3</v>
      </c>
      <c r="AR1200" s="12">
        <f t="shared" si="1046"/>
        <v>-3</v>
      </c>
      <c r="AS1200" t="s">
        <v>5567</v>
      </c>
      <c r="AT1200" t="str">
        <f t="shared" si="1047"/>
        <v>생산완료(-3)</v>
      </c>
    </row>
    <row r="1201" spans="2:46" x14ac:dyDescent="0.3">
      <c r="B1201" s="2" t="s">
        <v>5415</v>
      </c>
      <c r="C1201" s="7">
        <v>-3</v>
      </c>
      <c r="D1201" s="2"/>
      <c r="E1201" s="2" t="s">
        <v>5421</v>
      </c>
      <c r="F1201" s="2"/>
      <c r="G1201" s="2" t="s">
        <v>5408</v>
      </c>
      <c r="H1201" s="2" t="s">
        <v>1679</v>
      </c>
      <c r="I1201" s="2" t="str">
        <f t="shared" si="1038"/>
        <v>20241029-1117N0055-인쇄</v>
      </c>
      <c r="J1201" s="2" t="str">
        <f t="shared" si="1039"/>
        <v>20241029-1117N0055-합지</v>
      </c>
      <c r="K1201" s="2" t="str">
        <f t="shared" si="1040"/>
        <v>20241029-1117N0055-분단</v>
      </c>
      <c r="L1201" s="2" t="str">
        <f t="shared" si="1041"/>
        <v>20241029-1117N0055-제대</v>
      </c>
      <c r="M1201" s="2" t="str">
        <f>VLOOKUP(H1201, '쿼리1'!$A:$R, 17, 0)</f>
        <v>무지</v>
      </c>
      <c r="N1201" s="2" t="str">
        <f>VLOOKUP(H1201, '쿼리1'!$A:$P, 15, 0)</f>
        <v>나이론(옥텐)100</v>
      </c>
      <c r="O1201" s="2" t="s">
        <v>5683</v>
      </c>
      <c r="P1201" s="2" t="str">
        <f>VLOOKUP(H1201, '쿼리1'!$A:$R, 17, 0)</f>
        <v>무지</v>
      </c>
      <c r="Q1201" s="4">
        <f>VLOOKUP(H1201, '쿼리1'!$A:$U, 20, 0)</f>
        <v>40000</v>
      </c>
      <c r="R1201" s="2" t="s">
        <v>5397</v>
      </c>
      <c r="S1201" s="2" t="s">
        <v>31</v>
      </c>
      <c r="T1201" s="2" t="s">
        <v>5397</v>
      </c>
      <c r="U1201" s="2" t="s">
        <v>31</v>
      </c>
      <c r="V1201" s="2" t="s">
        <v>5388</v>
      </c>
      <c r="W1201" s="3" t="s">
        <v>5388</v>
      </c>
      <c r="X1201" s="6" t="str">
        <f>IFERROR(W1201-V1201, "X")</f>
        <v>X</v>
      </c>
      <c r="Y1201" s="3">
        <v>45603</v>
      </c>
      <c r="Z1201" s="3">
        <v>45608</v>
      </c>
      <c r="AA1201" s="6" t="str">
        <f t="shared" si="1058"/>
        <v>+5</v>
      </c>
      <c r="AB1201" s="3" t="s">
        <v>5388</v>
      </c>
      <c r="AC1201" s="2" t="s">
        <v>5388</v>
      </c>
      <c r="AD1201" s="6" t="str">
        <f>IFERROR(AC1201-AB1201, "X")</f>
        <v>X</v>
      </c>
      <c r="AE1201" s="3">
        <v>45607</v>
      </c>
      <c r="AF1201" s="3">
        <v>45610</v>
      </c>
      <c r="AG1201" s="2" t="str">
        <f t="shared" si="1068"/>
        <v>+3</v>
      </c>
      <c r="AH1201" s="3">
        <v>45610</v>
      </c>
      <c r="AI1201" s="3">
        <f t="shared" si="1069"/>
        <v>45607</v>
      </c>
      <c r="AJ1201" s="3"/>
      <c r="AK1201" s="2">
        <f t="shared" si="1042"/>
        <v>-3</v>
      </c>
      <c r="AL1201" s="2" t="s">
        <v>5567</v>
      </c>
      <c r="AM1201" s="2" t="str">
        <f t="shared" si="1043"/>
        <v>생산완료(-3)</v>
      </c>
      <c r="AN1201" s="9">
        <f t="shared" si="1044"/>
        <v>45652</v>
      </c>
      <c r="AO1201" s="9">
        <f t="shared" si="1045"/>
        <v>45650</v>
      </c>
      <c r="AP1201" s="9"/>
      <c r="AQ1201" s="2">
        <f t="shared" si="1061"/>
        <v>-2</v>
      </c>
      <c r="AR1201" s="12">
        <f t="shared" si="1046"/>
        <v>-2</v>
      </c>
      <c r="AS1201" t="s">
        <v>5567</v>
      </c>
      <c r="AT1201" t="str">
        <f t="shared" si="1047"/>
        <v>생산완료(-2)</v>
      </c>
    </row>
    <row r="1202" spans="2:46" x14ac:dyDescent="0.3">
      <c r="B1202" s="2" t="s">
        <v>5575</v>
      </c>
      <c r="C1202" s="7">
        <v>-14</v>
      </c>
      <c r="D1202" s="2" t="s">
        <v>5433</v>
      </c>
      <c r="E1202" s="2" t="s">
        <v>5424</v>
      </c>
      <c r="F1202" s="2"/>
      <c r="G1202" s="2" t="s">
        <v>5408</v>
      </c>
      <c r="H1202" s="2" t="s">
        <v>3446</v>
      </c>
      <c r="I1202" s="2" t="str">
        <f t="shared" si="1038"/>
        <v>20241029-1117P0162-인쇄</v>
      </c>
      <c r="J1202" s="2" t="str">
        <f t="shared" si="1039"/>
        <v>20241029-1117P0162-합지</v>
      </c>
      <c r="K1202" s="2" t="str">
        <f t="shared" si="1040"/>
        <v>20241029-1117P0162-분단</v>
      </c>
      <c r="L1202" s="2" t="str">
        <f t="shared" si="1041"/>
        <v>20241029-1117P0162-제대</v>
      </c>
      <c r="M1202" s="2" t="str">
        <f>VLOOKUP(H1202, '쿼리1'!$A:$R, 17, 0)</f>
        <v>2도-팔천순대)찰순대2kg (백색)</v>
      </c>
      <c r="N1202" s="2" t="str">
        <f>VLOOKUP(H1202, '쿼리1'!$A:$P, 15, 0)</f>
        <v>나이론80</v>
      </c>
      <c r="O1202" s="2" t="s">
        <v>5685</v>
      </c>
      <c r="P1202" s="2" t="str">
        <f>VLOOKUP(H1202, '쿼리1'!$A:$R, 17, 0)</f>
        <v>2도-팔천순대)찰순대2kg (백색)</v>
      </c>
      <c r="Q1202" s="4">
        <f>VLOOKUP(H1202, '쿼리1'!$A:$U, 20, 0)</f>
        <v>34285</v>
      </c>
      <c r="R1202" s="2" t="s">
        <v>31</v>
      </c>
      <c r="S1202" s="2" t="s">
        <v>31</v>
      </c>
      <c r="T1202" s="2" t="s">
        <v>5397</v>
      </c>
      <c r="U1202" s="2" t="s">
        <v>31</v>
      </c>
      <c r="V1202" s="3">
        <v>45600</v>
      </c>
      <c r="W1202" s="3">
        <v>45618</v>
      </c>
      <c r="X1202" s="6" t="str">
        <f>IFERROR(IF(W1202-V1202&gt;0, "+" &amp; (W1202-V1202), W1202-V1202), "X")</f>
        <v>+18</v>
      </c>
      <c r="Y1202" s="3">
        <v>45602</v>
      </c>
      <c r="Z1202" s="3">
        <v>45604</v>
      </c>
      <c r="AA1202" s="6" t="str">
        <f t="shared" si="1058"/>
        <v>+2</v>
      </c>
      <c r="AB1202" s="3" t="s">
        <v>5388</v>
      </c>
      <c r="AC1202" s="2" t="s">
        <v>5388</v>
      </c>
      <c r="AD1202" s="6" t="str">
        <f>IFERROR(AC1202-AB1202, "X")</f>
        <v>X</v>
      </c>
      <c r="AE1202" s="3">
        <v>45604</v>
      </c>
      <c r="AF1202" s="3">
        <v>45607</v>
      </c>
      <c r="AG1202" s="2" t="str">
        <f t="shared" si="1068"/>
        <v>+3</v>
      </c>
      <c r="AH1202" s="3">
        <v>45618</v>
      </c>
      <c r="AI1202" s="3">
        <f t="shared" si="1069"/>
        <v>45604</v>
      </c>
      <c r="AJ1202" s="3"/>
      <c r="AK1202" s="2">
        <f t="shared" si="1042"/>
        <v>-14</v>
      </c>
      <c r="AL1202" s="2" t="s">
        <v>5567</v>
      </c>
      <c r="AM1202" s="2" t="str">
        <f t="shared" si="1043"/>
        <v>생산완료(-14)</v>
      </c>
      <c r="AN1202" s="9">
        <f t="shared" si="1044"/>
        <v>45653</v>
      </c>
      <c r="AO1202" s="9">
        <f t="shared" si="1045"/>
        <v>45652</v>
      </c>
      <c r="AP1202" s="9"/>
      <c r="AQ1202" s="2">
        <f t="shared" si="1061"/>
        <v>-1</v>
      </c>
      <c r="AR1202" s="12">
        <f t="shared" si="1046"/>
        <v>-1</v>
      </c>
      <c r="AS1202" t="s">
        <v>5567</v>
      </c>
      <c r="AT1202" t="str">
        <f t="shared" si="1047"/>
        <v>생산완료(-1)</v>
      </c>
    </row>
    <row r="1203" spans="2:46" x14ac:dyDescent="0.3">
      <c r="B1203" s="2" t="s">
        <v>5412</v>
      </c>
      <c r="C1203" s="7">
        <v>1</v>
      </c>
      <c r="D1203" s="2"/>
      <c r="E1203" s="2" t="s">
        <v>5405</v>
      </c>
      <c r="F1203" s="2"/>
      <c r="G1203" s="2" t="s">
        <v>5405</v>
      </c>
      <c r="H1203" s="2" t="s">
        <v>3689</v>
      </c>
      <c r="I1203" s="2" t="str">
        <f t="shared" si="1038"/>
        <v>20241029-1119N0032-인쇄</v>
      </c>
      <c r="J1203" s="2" t="str">
        <f t="shared" si="1039"/>
        <v>20241029-1119N0032-합지</v>
      </c>
      <c r="K1203" s="2" t="str">
        <f t="shared" si="1040"/>
        <v>20241029-1119N0032-분단</v>
      </c>
      <c r="L1203" s="2" t="str">
        <f t="shared" si="1041"/>
        <v>20241029-1119N0032-제대</v>
      </c>
      <c r="M1203" s="2" t="str">
        <f>VLOOKUP(H1203, '쿼리1'!$A:$R, 17, 0)</f>
        <v>무지</v>
      </c>
      <c r="N1203" s="2" t="str">
        <f>VLOOKUP(H1203, '쿼리1'!$A:$P, 15, 0)</f>
        <v>나이론70</v>
      </c>
      <c r="O1203" s="2" t="s">
        <v>5836</v>
      </c>
      <c r="P1203" s="2" t="str">
        <f>VLOOKUP(H1203, '쿼리1'!$A:$R, 17, 0)</f>
        <v>무지</v>
      </c>
      <c r="Q1203" s="4">
        <f>VLOOKUP(H1203, '쿼리1'!$A:$U, 20, 0)</f>
        <v>9230</v>
      </c>
      <c r="R1203" s="2" t="s">
        <v>5397</v>
      </c>
      <c r="S1203" s="2" t="s">
        <v>31</v>
      </c>
      <c r="T1203" s="2" t="s">
        <v>5397</v>
      </c>
      <c r="U1203" s="2" t="s">
        <v>31</v>
      </c>
      <c r="V1203" s="2" t="s">
        <v>5388</v>
      </c>
      <c r="W1203" s="3" t="s">
        <v>5388</v>
      </c>
      <c r="X1203" s="6" t="str">
        <f>IFERROR(W1203-V1203, "X")</f>
        <v>X</v>
      </c>
      <c r="Y1203" s="3">
        <v>45602</v>
      </c>
      <c r="Z1203" s="3">
        <v>45601</v>
      </c>
      <c r="AA1203" s="6">
        <f t="shared" si="1058"/>
        <v>-1</v>
      </c>
      <c r="AB1203" s="3" t="s">
        <v>5388</v>
      </c>
      <c r="AC1203" s="2" t="s">
        <v>5388</v>
      </c>
      <c r="AD1203" s="6" t="str">
        <f>IFERROR(AC1203-AB1203, "X")</f>
        <v>X</v>
      </c>
      <c r="AE1203" s="3">
        <v>45604</v>
      </c>
      <c r="AF1203" s="3">
        <v>45603</v>
      </c>
      <c r="AG1203" s="2">
        <f t="shared" si="1068"/>
        <v>-1</v>
      </c>
      <c r="AH1203" s="3">
        <v>45603</v>
      </c>
      <c r="AI1203" s="3">
        <f t="shared" si="1069"/>
        <v>45604</v>
      </c>
      <c r="AJ1203" s="3"/>
      <c r="AK1203" s="2" t="str">
        <f t="shared" si="1042"/>
        <v>+1</v>
      </c>
      <c r="AL1203" s="2" t="s">
        <v>5567</v>
      </c>
      <c r="AM1203" s="2" t="str">
        <f t="shared" si="1043"/>
        <v>생산완료(+1)</v>
      </c>
      <c r="AN1203" s="9">
        <f t="shared" si="1044"/>
        <v>45603</v>
      </c>
      <c r="AO1203" s="9">
        <f t="shared" si="1045"/>
        <v>45604</v>
      </c>
      <c r="AP1203" s="9"/>
      <c r="AQ1203" s="2">
        <f t="shared" si="1061"/>
        <v>1</v>
      </c>
      <c r="AR1203" s="12" t="str">
        <f t="shared" si="1046"/>
        <v>+1</v>
      </c>
      <c r="AS1203" t="s">
        <v>5567</v>
      </c>
      <c r="AT1203" t="str">
        <f t="shared" si="1047"/>
        <v>생산완료(+1)</v>
      </c>
    </row>
    <row r="1204" spans="2:46" x14ac:dyDescent="0.3">
      <c r="B1204" s="2" t="s">
        <v>5506</v>
      </c>
      <c r="C1204" s="7">
        <v>-17</v>
      </c>
      <c r="D1204" s="2" t="s">
        <v>5443</v>
      </c>
      <c r="E1204" s="2" t="s">
        <v>5433</v>
      </c>
      <c r="F1204" s="2" t="s">
        <v>5430</v>
      </c>
      <c r="G1204" s="2"/>
      <c r="H1204" s="2" t="s">
        <v>5049</v>
      </c>
      <c r="I1204" s="2" t="str">
        <f t="shared" si="1038"/>
        <v>20241029-1119P0064-인쇄</v>
      </c>
      <c r="J1204" s="2" t="str">
        <f t="shared" si="1039"/>
        <v>20241029-1119P0064-합지</v>
      </c>
      <c r="K1204" s="2" t="str">
        <f t="shared" si="1040"/>
        <v>20241029-1119P0064-분단</v>
      </c>
      <c r="L1204" s="2" t="str">
        <f t="shared" si="1041"/>
        <v>20241029-1119P0064-제대</v>
      </c>
      <c r="M1204" s="2" t="str">
        <f>VLOOKUP(H1204, '쿼리1'!$A:$R, 17, 0)</f>
        <v>6도-델리프레쉬)한입과일(해썹O-사각용기)</v>
      </c>
      <c r="N1204" s="2" t="str">
        <f>VLOOKUP(H1204, '쿼리1'!$A:$P, 15, 0)</f>
        <v>패씨피피80</v>
      </c>
      <c r="O1204" s="2" t="s">
        <v>5837</v>
      </c>
      <c r="P1204" s="2" t="str">
        <f>VLOOKUP(H1204, '쿼리1'!$A:$R, 17, 0)</f>
        <v>6도-델리프레쉬)한입과일(해썹O-사각용기)</v>
      </c>
      <c r="Q1204" s="4">
        <f>VLOOKUP(H1204, '쿼리1'!$A:$U, 20, 0)</f>
        <v>24</v>
      </c>
      <c r="R1204" s="2" t="s">
        <v>31</v>
      </c>
      <c r="S1204" s="2" t="s">
        <v>31</v>
      </c>
      <c r="T1204" s="2" t="s">
        <v>31</v>
      </c>
      <c r="U1204" s="2" t="s">
        <v>5397</v>
      </c>
      <c r="V1204" s="3">
        <v>45600</v>
      </c>
      <c r="W1204" s="3">
        <v>45608</v>
      </c>
      <c r="X1204" s="6" t="str">
        <f>IFERROR(IF(W1204-V1204&gt;0, "+" &amp; (W1204-V1204), W1204-V1204), "X")</f>
        <v>+8</v>
      </c>
      <c r="Y1204" s="3">
        <v>45603</v>
      </c>
      <c r="Z1204" s="3">
        <v>45621</v>
      </c>
      <c r="AA1204" s="6" t="str">
        <f t="shared" si="1058"/>
        <v>+18</v>
      </c>
      <c r="AB1204" s="3">
        <v>45604</v>
      </c>
      <c r="AC1204" s="3">
        <v>45611</v>
      </c>
      <c r="AD1204" s="6" t="str">
        <f>IFERROR(IF(AC1204-AB1204&gt;0, "+" &amp; (AC1204-AB1204), AC1204-AB1204), "X")</f>
        <v>+7</v>
      </c>
      <c r="AE1204" s="2" t="s">
        <v>5388</v>
      </c>
      <c r="AF1204" s="2" t="s">
        <v>5388</v>
      </c>
      <c r="AG1204" s="2" t="str">
        <f>IFERROR(AF1204-AE1204, "X")</f>
        <v>X</v>
      </c>
      <c r="AH1204" s="3">
        <v>45621</v>
      </c>
      <c r="AI1204" s="3">
        <f>AB1204</f>
        <v>45604</v>
      </c>
      <c r="AJ1204" s="3"/>
      <c r="AK1204" s="2">
        <f t="shared" si="1042"/>
        <v>-17</v>
      </c>
      <c r="AL1204" s="2" t="s">
        <v>5567</v>
      </c>
      <c r="AM1204" s="2" t="str">
        <f t="shared" si="1043"/>
        <v>생산완료(-17)</v>
      </c>
      <c r="AN1204" s="9">
        <f t="shared" si="1044"/>
        <v>45652</v>
      </c>
      <c r="AO1204" s="9">
        <f t="shared" si="1045"/>
        <v>45645</v>
      </c>
      <c r="AP1204" s="9"/>
      <c r="AQ1204" s="2">
        <f t="shared" si="1061"/>
        <v>-7</v>
      </c>
      <c r="AR1204" s="12">
        <f t="shared" si="1046"/>
        <v>-7</v>
      </c>
      <c r="AS1204" t="s">
        <v>5567</v>
      </c>
      <c r="AT1204" t="str">
        <f t="shared" si="1047"/>
        <v>생산완료(-7)</v>
      </c>
    </row>
    <row r="1205" spans="2:46" x14ac:dyDescent="0.3">
      <c r="B1205" s="2" t="s">
        <v>5408</v>
      </c>
      <c r="C1205" s="7">
        <v>3</v>
      </c>
      <c r="D1205" s="2"/>
      <c r="E1205" s="2" t="s">
        <v>5416</v>
      </c>
      <c r="F1205" s="2"/>
      <c r="G1205" s="2" t="s">
        <v>5415</v>
      </c>
      <c r="H1205" s="2" t="s">
        <v>3702</v>
      </c>
      <c r="I1205" s="2" t="str">
        <f t="shared" si="1038"/>
        <v>20241029-1216N0078-인쇄</v>
      </c>
      <c r="J1205" s="2" t="str">
        <f t="shared" si="1039"/>
        <v>20241029-1216N0078-합지</v>
      </c>
      <c r="K1205" s="2" t="str">
        <f t="shared" si="1040"/>
        <v>20241029-1216N0078-분단</v>
      </c>
      <c r="L1205" s="2" t="str">
        <f t="shared" si="1041"/>
        <v>20241029-1216N0078-제대</v>
      </c>
      <c r="M1205" s="2" t="str">
        <f>VLOOKUP(H1205, '쿼리1'!$A:$R, 17, 0)</f>
        <v>무지</v>
      </c>
      <c r="N1205" s="2" t="str">
        <f>VLOOKUP(H1205, '쿼리1'!$A:$P, 15, 0)</f>
        <v>나이론70</v>
      </c>
      <c r="O1205" s="2" t="s">
        <v>5838</v>
      </c>
      <c r="P1205" s="2" t="str">
        <f>VLOOKUP(H1205, '쿼리1'!$A:$R, 17, 0)</f>
        <v>무지</v>
      </c>
      <c r="Q1205" s="4">
        <f>VLOOKUP(H1205, '쿼리1'!$A:$U, 20, 0)</f>
        <v>8823</v>
      </c>
      <c r="R1205" s="2" t="s">
        <v>5397</v>
      </c>
      <c r="S1205" s="2" t="s">
        <v>31</v>
      </c>
      <c r="T1205" s="2" t="s">
        <v>5397</v>
      </c>
      <c r="U1205" s="2" t="s">
        <v>31</v>
      </c>
      <c r="V1205" s="2" t="s">
        <v>5388</v>
      </c>
      <c r="W1205" s="3" t="s">
        <v>5388</v>
      </c>
      <c r="X1205" s="6" t="str">
        <f>IFERROR(W1205-V1205, "X")</f>
        <v>X</v>
      </c>
      <c r="Y1205" s="3">
        <v>45603</v>
      </c>
      <c r="Z1205" s="3">
        <v>45601</v>
      </c>
      <c r="AA1205" s="6">
        <f t="shared" si="1058"/>
        <v>-2</v>
      </c>
      <c r="AB1205" s="3" t="s">
        <v>5388</v>
      </c>
      <c r="AC1205" s="2" t="s">
        <v>5388</v>
      </c>
      <c r="AD1205" s="6" t="str">
        <f>IFERROR(AC1205-AB1205, "X")</f>
        <v>X</v>
      </c>
      <c r="AE1205" s="3">
        <v>45607</v>
      </c>
      <c r="AF1205" s="3">
        <v>45604</v>
      </c>
      <c r="AG1205" s="2">
        <f t="shared" ref="AG1205:AG1208" si="1070">IFERROR(IF(AF1205-AE1205&gt;0, "+" &amp; (AF1205-AE1205), AF1205-AE1205), "X")</f>
        <v>-3</v>
      </c>
      <c r="AH1205" s="3">
        <v>45604</v>
      </c>
      <c r="AI1205" s="3">
        <f t="shared" ref="AI1205:AI1208" si="1071">AE1205</f>
        <v>45607</v>
      </c>
      <c r="AJ1205" s="3"/>
      <c r="AK1205" s="2" t="str">
        <f t="shared" si="1042"/>
        <v>+3</v>
      </c>
      <c r="AL1205" s="2" t="s">
        <v>5567</v>
      </c>
      <c r="AM1205" s="2" t="str">
        <f t="shared" si="1043"/>
        <v>생산완료(+3)</v>
      </c>
      <c r="AN1205" s="9">
        <f t="shared" si="1044"/>
        <v>45604</v>
      </c>
      <c r="AO1205" s="9">
        <f t="shared" si="1045"/>
        <v>45607</v>
      </c>
      <c r="AP1205" s="9"/>
      <c r="AQ1205" s="2">
        <f t="shared" si="1061"/>
        <v>3</v>
      </c>
      <c r="AR1205" s="12" t="str">
        <f t="shared" si="1046"/>
        <v>+3</v>
      </c>
      <c r="AS1205" t="s">
        <v>5567</v>
      </c>
      <c r="AT1205" t="str">
        <f t="shared" si="1047"/>
        <v>생산완료(+3)</v>
      </c>
    </row>
    <row r="1206" spans="2:46" x14ac:dyDescent="0.3">
      <c r="B1206" s="2" t="s">
        <v>5407</v>
      </c>
      <c r="C1206" s="7">
        <v>-6</v>
      </c>
      <c r="D1206" s="2" t="s">
        <v>5412</v>
      </c>
      <c r="E1206" s="2" t="s">
        <v>5451</v>
      </c>
      <c r="F1206" s="2" t="s">
        <v>5408</v>
      </c>
      <c r="G1206" s="2" t="s">
        <v>5432</v>
      </c>
      <c r="H1206" s="2" t="s">
        <v>304</v>
      </c>
      <c r="I1206" s="2" t="str">
        <f t="shared" si="1038"/>
        <v>20241029-1318P0003-인쇄</v>
      </c>
      <c r="J1206" s="2" t="str">
        <f t="shared" si="1039"/>
        <v>20241029-1318P0003-합지</v>
      </c>
      <c r="K1206" s="2" t="str">
        <f t="shared" si="1040"/>
        <v>20241029-1318P0003-분단</v>
      </c>
      <c r="L1206" s="2" t="str">
        <f t="shared" si="1041"/>
        <v>20241029-1318P0003-제대</v>
      </c>
      <c r="M1206" s="2" t="str">
        <f>VLOOKUP(H1206, '쿼리1'!$A:$R, 17, 0)</f>
        <v>4도-볶은알땅콩300g(국산/무농약)</v>
      </c>
      <c r="N1206" s="2" t="str">
        <f>VLOOKUP(H1206, '쿼리1'!$A:$P, 15, 0)</f>
        <v>패트(유무광)120</v>
      </c>
      <c r="O1206" s="2" t="s">
        <v>5839</v>
      </c>
      <c r="P1206" s="2" t="str">
        <f>VLOOKUP(H1206, '쿼리1'!$A:$R, 17, 0)</f>
        <v>4도-볶은알땅콩300g(국산/무농약)</v>
      </c>
      <c r="Q1206" s="4">
        <f>VLOOKUP(H1206, '쿼리1'!$A:$U, 20, 0)</f>
        <v>40000</v>
      </c>
      <c r="R1206" s="2" t="s">
        <v>31</v>
      </c>
      <c r="S1206" s="2" t="s">
        <v>31</v>
      </c>
      <c r="T1206" s="2" t="s">
        <v>31</v>
      </c>
      <c r="U1206" s="2" t="s">
        <v>31</v>
      </c>
      <c r="V1206" s="3">
        <v>45600</v>
      </c>
      <c r="W1206" s="3">
        <v>45601</v>
      </c>
      <c r="X1206" s="6" t="str">
        <f t="shared" ref="X1206:X1207" si="1072">IFERROR(IF(W1206-V1206&gt;0, "+" &amp; (W1206-V1206), W1206-V1206), "X")</f>
        <v>+1</v>
      </c>
      <c r="Y1206" s="3">
        <v>45603</v>
      </c>
      <c r="Z1206" s="3">
        <v>45607</v>
      </c>
      <c r="AA1206" s="6" t="str">
        <f t="shared" si="1058"/>
        <v>+4</v>
      </c>
      <c r="AB1206" s="3">
        <v>45604</v>
      </c>
      <c r="AC1206" s="3">
        <v>45607</v>
      </c>
      <c r="AD1206" s="6" t="str">
        <f>IFERROR(IF(AC1206-AB1206&gt;0, "+" &amp; (AC1206-AB1206), AC1206-AB1206), "X")</f>
        <v>+3</v>
      </c>
      <c r="AE1206" s="3">
        <v>45608</v>
      </c>
      <c r="AF1206" s="3">
        <v>45614</v>
      </c>
      <c r="AG1206" s="2" t="str">
        <f t="shared" si="1070"/>
        <v>+6</v>
      </c>
      <c r="AH1206" s="3">
        <v>45614</v>
      </c>
      <c r="AI1206" s="3">
        <f t="shared" si="1071"/>
        <v>45608</v>
      </c>
      <c r="AJ1206" s="3"/>
      <c r="AK1206" s="2">
        <f t="shared" si="1042"/>
        <v>-6</v>
      </c>
      <c r="AL1206" s="2" t="s">
        <v>5567</v>
      </c>
      <c r="AM1206" s="2" t="str">
        <f t="shared" si="1043"/>
        <v>생산완료(-6)</v>
      </c>
      <c r="AN1206" s="9">
        <f t="shared" si="1044"/>
        <v>45614</v>
      </c>
      <c r="AO1206" s="9">
        <f t="shared" si="1045"/>
        <v>45608</v>
      </c>
      <c r="AP1206" s="9"/>
      <c r="AQ1206" s="2">
        <f t="shared" si="1061"/>
        <v>-6</v>
      </c>
      <c r="AR1206" s="12">
        <f t="shared" si="1046"/>
        <v>-6</v>
      </c>
      <c r="AS1206" t="s">
        <v>5567</v>
      </c>
      <c r="AT1206" t="str">
        <f t="shared" si="1047"/>
        <v>생산완료(-6)</v>
      </c>
    </row>
    <row r="1207" spans="2:46" x14ac:dyDescent="0.3">
      <c r="B1207" s="2" t="s">
        <v>5409</v>
      </c>
      <c r="C1207" s="7">
        <v>0</v>
      </c>
      <c r="D1207" s="2" t="s">
        <v>5412</v>
      </c>
      <c r="E1207" s="2" t="s">
        <v>5424</v>
      </c>
      <c r="F1207" s="2"/>
      <c r="G1207" s="2" t="s">
        <v>5409</v>
      </c>
      <c r="H1207" s="2" t="s">
        <v>2419</v>
      </c>
      <c r="I1207" s="2" t="str">
        <f t="shared" si="1038"/>
        <v>20241029-1419P0380-인쇄</v>
      </c>
      <c r="J1207" s="2" t="str">
        <f t="shared" si="1039"/>
        <v>20241029-1419P0380-합지</v>
      </c>
      <c r="K1207" s="2" t="str">
        <f t="shared" si="1040"/>
        <v>20241029-1419P0380-분단</v>
      </c>
      <c r="L1207" s="2" t="str">
        <f t="shared" si="1041"/>
        <v>20241029-1419P0380-제대</v>
      </c>
      <c r="M1207" s="2" t="str">
        <f>VLOOKUP(H1207, '쿼리1'!$A:$R, 17, 0)</f>
        <v>1도(먹)-헐레벌떡 고구마도넛 2.75kg</v>
      </c>
      <c r="N1207" s="2" t="str">
        <f>VLOOKUP(H1207, '쿼리1'!$A:$P, 15, 0)</f>
        <v>나이론70</v>
      </c>
      <c r="O1207" s="2" t="s">
        <v>5840</v>
      </c>
      <c r="P1207" s="2" t="str">
        <f>VLOOKUP(H1207, '쿼리1'!$A:$R, 17, 0)</f>
        <v>1도(먹)-헐레벌떡 고구마도넛 2.75kg</v>
      </c>
      <c r="Q1207" s="4">
        <f>VLOOKUP(H1207, '쿼리1'!$A:$U, 20, 0)</f>
        <v>21428</v>
      </c>
      <c r="R1207" s="2" t="s">
        <v>31</v>
      </c>
      <c r="S1207" s="2" t="s">
        <v>31</v>
      </c>
      <c r="T1207" s="2" t="s">
        <v>5397</v>
      </c>
      <c r="U1207" s="2" t="s">
        <v>31</v>
      </c>
      <c r="V1207" s="3">
        <v>45600</v>
      </c>
      <c r="W1207" s="3">
        <v>45601</v>
      </c>
      <c r="X1207" s="6" t="str">
        <f t="shared" si="1072"/>
        <v>+1</v>
      </c>
      <c r="Y1207" s="3">
        <v>45602</v>
      </c>
      <c r="Z1207" s="3">
        <v>45604</v>
      </c>
      <c r="AA1207" s="6" t="str">
        <f t="shared" si="1058"/>
        <v>+2</v>
      </c>
      <c r="AB1207" s="3" t="s">
        <v>5388</v>
      </c>
      <c r="AC1207" s="2" t="s">
        <v>5388</v>
      </c>
      <c r="AD1207" s="6" t="str">
        <f t="shared" ref="AD1207:AD1217" si="1073">IFERROR(AC1207-AB1207, "X")</f>
        <v>X</v>
      </c>
      <c r="AE1207" s="3">
        <v>45604</v>
      </c>
      <c r="AF1207" s="3">
        <v>45604</v>
      </c>
      <c r="AG1207" s="2">
        <f t="shared" si="1070"/>
        <v>0</v>
      </c>
      <c r="AH1207" s="3">
        <v>45604</v>
      </c>
      <c r="AI1207" s="3">
        <f t="shared" si="1071"/>
        <v>45604</v>
      </c>
      <c r="AJ1207" s="3"/>
      <c r="AK1207" s="2">
        <f t="shared" si="1042"/>
        <v>0</v>
      </c>
      <c r="AL1207" s="2" t="s">
        <v>5567</v>
      </c>
      <c r="AM1207" s="2" t="str">
        <f t="shared" si="1043"/>
        <v>생산완료(0)</v>
      </c>
      <c r="AN1207" s="9">
        <f t="shared" si="1044"/>
        <v>45604</v>
      </c>
      <c r="AO1207" s="9">
        <f t="shared" si="1045"/>
        <v>45604</v>
      </c>
      <c r="AP1207" s="9"/>
      <c r="AQ1207" s="2">
        <f t="shared" si="1061"/>
        <v>0</v>
      </c>
      <c r="AR1207" s="12">
        <f t="shared" si="1046"/>
        <v>0</v>
      </c>
      <c r="AS1207" t="s">
        <v>5567</v>
      </c>
      <c r="AT1207" t="str">
        <f t="shared" si="1047"/>
        <v>생산완료(0)</v>
      </c>
    </row>
    <row r="1208" spans="2:46" x14ac:dyDescent="0.3">
      <c r="B1208" s="2" t="s">
        <v>5405</v>
      </c>
      <c r="C1208" s="7">
        <v>-1</v>
      </c>
      <c r="D1208" s="2"/>
      <c r="E1208" s="2"/>
      <c r="F1208" s="2"/>
      <c r="G1208" s="2" t="s">
        <v>5412</v>
      </c>
      <c r="H1208" s="2" t="s">
        <v>1537</v>
      </c>
      <c r="I1208" s="2" t="str">
        <f t="shared" si="1038"/>
        <v>20241029-2000155925-인쇄</v>
      </c>
      <c r="J1208" s="2" t="str">
        <f t="shared" si="1039"/>
        <v>20241029-2000155925-합지</v>
      </c>
      <c r="K1208" s="2" t="str">
        <f t="shared" si="1040"/>
        <v>20241029-2000155925-분단</v>
      </c>
      <c r="L1208" s="2" t="str">
        <f t="shared" si="1041"/>
        <v>20241029-2000155925-제대</v>
      </c>
      <c r="M1208" s="2" t="str">
        <f>VLOOKUP(H1208, '쿼리1'!$A:$R, 17, 0)</f>
        <v>무지</v>
      </c>
      <c r="N1208" s="2" t="str">
        <f>VLOOKUP(H1208, '쿼리1'!$A:$P, 15, 0)</f>
        <v>OPP(투명)30</v>
      </c>
      <c r="O1208" s="2">
        <v>2000155925</v>
      </c>
      <c r="P1208" s="2" t="str">
        <f>VLOOKUP(H1208, '쿼리1'!$A:$R, 17, 0)</f>
        <v>무지</v>
      </c>
      <c r="Q1208" s="4">
        <f>VLOOKUP(H1208, '쿼리1'!$A:$U, 20, 0)</f>
        <v>27272</v>
      </c>
      <c r="R1208" s="2" t="s">
        <v>5397</v>
      </c>
      <c r="S1208" s="2" t="s">
        <v>5397</v>
      </c>
      <c r="T1208" s="2" t="s">
        <v>5397</v>
      </c>
      <c r="U1208" s="2" t="s">
        <v>31</v>
      </c>
      <c r="V1208" s="2" t="s">
        <v>5388</v>
      </c>
      <c r="W1208" s="2" t="s">
        <v>5388</v>
      </c>
      <c r="X1208" s="6" t="str">
        <f t="shared" ref="X1208:X1217" si="1074">IFERROR(W1208-V1208, "X")</f>
        <v>X</v>
      </c>
      <c r="Y1208" s="2" t="s">
        <v>5388</v>
      </c>
      <c r="Z1208" s="3" t="s">
        <v>5388</v>
      </c>
      <c r="AA1208" s="6" t="str">
        <f t="shared" ref="AA1208:AA1215" si="1075">IFERROR(Z1208-Y1208, "X")</f>
        <v>X</v>
      </c>
      <c r="AB1208" s="3" t="s">
        <v>5388</v>
      </c>
      <c r="AC1208" s="2" t="s">
        <v>5388</v>
      </c>
      <c r="AD1208" s="6" t="str">
        <f t="shared" si="1073"/>
        <v>X</v>
      </c>
      <c r="AE1208" s="3">
        <v>45596</v>
      </c>
      <c r="AF1208" s="3">
        <v>45597</v>
      </c>
      <c r="AG1208" s="2" t="str">
        <f t="shared" si="1070"/>
        <v>+1</v>
      </c>
      <c r="AH1208" s="3">
        <v>45597</v>
      </c>
      <c r="AI1208" s="3">
        <f t="shared" si="1071"/>
        <v>45596</v>
      </c>
      <c r="AJ1208" s="3"/>
      <c r="AK1208" s="2">
        <f t="shared" si="1042"/>
        <v>-1</v>
      </c>
      <c r="AL1208" s="2" t="s">
        <v>5567</v>
      </c>
      <c r="AM1208" s="2" t="str">
        <f t="shared" si="1043"/>
        <v>생산완료(-1)</v>
      </c>
      <c r="AN1208" s="9">
        <f t="shared" si="1044"/>
        <v>45597</v>
      </c>
      <c r="AO1208" s="9">
        <f t="shared" si="1045"/>
        <v>45596</v>
      </c>
      <c r="AP1208" s="9"/>
      <c r="AQ1208" s="2">
        <f t="shared" si="1061"/>
        <v>-1</v>
      </c>
      <c r="AR1208" s="12">
        <f t="shared" si="1046"/>
        <v>-1</v>
      </c>
      <c r="AS1208" t="s">
        <v>5567</v>
      </c>
      <c r="AT1208" t="str">
        <f t="shared" si="1047"/>
        <v>생산완료(-1)</v>
      </c>
    </row>
    <row r="1209" spans="2:46" x14ac:dyDescent="0.3">
      <c r="B1209" s="2" t="s">
        <v>5662</v>
      </c>
      <c r="C1209" s="8">
        <v>-12</v>
      </c>
      <c r="D1209" s="2"/>
      <c r="E1209" s="2"/>
      <c r="F1209" s="2"/>
      <c r="G1209" s="2"/>
      <c r="H1209" s="2" t="s">
        <v>5149</v>
      </c>
      <c r="I1209" s="2" t="str">
        <f t="shared" si="1038"/>
        <v>20241029-2000166865-인쇄</v>
      </c>
      <c r="J1209" s="2" t="str">
        <f t="shared" si="1039"/>
        <v>20241029-2000166865-합지</v>
      </c>
      <c r="K1209" s="2" t="str">
        <f t="shared" si="1040"/>
        <v>20241029-2000166865-분단</v>
      </c>
      <c r="L1209" s="2" t="str">
        <f t="shared" si="1041"/>
        <v>20241029-2000166865-제대</v>
      </c>
      <c r="M1209" s="2" t="str">
        <f>VLOOKUP(H1209, '쿼리1'!$A:$R, 17, 0)</f>
        <v>무지</v>
      </c>
      <c r="N1209" s="2" t="str">
        <f>VLOOKUP(H1209, '쿼리1'!$A:$P, 15, 0)</f>
        <v>PE(투명)30</v>
      </c>
      <c r="O1209" s="2">
        <v>2000166865</v>
      </c>
      <c r="P1209" s="2" t="str">
        <f>VLOOKUP(H1209, '쿼리1'!$A:$R, 17, 0)</f>
        <v>무지</v>
      </c>
      <c r="Q1209" s="4">
        <f>VLOOKUP(H1209, '쿼리1'!$A:$U, 20, 0)</f>
        <v>10000</v>
      </c>
      <c r="R1209" s="2" t="s">
        <v>5397</v>
      </c>
      <c r="S1209" s="2" t="s">
        <v>5397</v>
      </c>
      <c r="T1209" s="2" t="s">
        <v>5397</v>
      </c>
      <c r="U1209" s="2" t="s">
        <v>5397</v>
      </c>
      <c r="V1209" s="2" t="s">
        <v>5388</v>
      </c>
      <c r="W1209" s="2" t="s">
        <v>5388</v>
      </c>
      <c r="X1209" s="6" t="str">
        <f t="shared" si="1074"/>
        <v>X</v>
      </c>
      <c r="Y1209" s="2" t="s">
        <v>5388</v>
      </c>
      <c r="Z1209" s="2" t="s">
        <v>5388</v>
      </c>
      <c r="AA1209" s="6" t="str">
        <f t="shared" si="1075"/>
        <v>X</v>
      </c>
      <c r="AB1209" s="2" t="s">
        <v>5388</v>
      </c>
      <c r="AC1209" s="2" t="s">
        <v>5388</v>
      </c>
      <c r="AD1209" s="6" t="str">
        <f t="shared" si="1073"/>
        <v>X</v>
      </c>
      <c r="AE1209" s="2" t="s">
        <v>5388</v>
      </c>
      <c r="AF1209" s="2" t="s">
        <v>5388</v>
      </c>
      <c r="AG1209" s="2" t="str">
        <f>IFERROR(AF1209-AE1209, "X")</f>
        <v>X</v>
      </c>
      <c r="AH1209" s="2" t="s">
        <v>5388</v>
      </c>
      <c r="AI1209" s="3">
        <v>45644</v>
      </c>
      <c r="AJ1209" s="3">
        <f ca="1">TODAY()</f>
        <v>45656</v>
      </c>
      <c r="AK1209" s="2">
        <f t="shared" si="1042"/>
        <v>-12</v>
      </c>
      <c r="AL1209" s="2" t="str">
        <f>IF(C1209&lt;0, "진행중", "지연")</f>
        <v>진행중</v>
      </c>
      <c r="AM1209" s="2" t="str">
        <f t="shared" si="1043"/>
        <v>진행중(-12)</v>
      </c>
      <c r="AN1209" s="9">
        <f t="shared" si="1044"/>
        <v>0</v>
      </c>
      <c r="AO1209" s="9">
        <f t="shared" si="1045"/>
        <v>45644</v>
      </c>
      <c r="AP1209" s="9">
        <f ca="1">TODAY()</f>
        <v>45656</v>
      </c>
      <c r="AQ1209" s="6">
        <f ca="1">AO1209-AP1209</f>
        <v>-12</v>
      </c>
      <c r="AR1209" s="12">
        <f t="shared" ca="1" si="1046"/>
        <v>-12</v>
      </c>
      <c r="AS1209" t="str">
        <f ca="1">IF(AQ1209&lt;0, "진행중", "지연")</f>
        <v>진행중</v>
      </c>
      <c r="AT1209" t="str">
        <f t="shared" ca="1" si="1047"/>
        <v>진행중(-12)</v>
      </c>
    </row>
    <row r="1210" spans="2:46" x14ac:dyDescent="0.3">
      <c r="B1210" s="2" t="s">
        <v>5405</v>
      </c>
      <c r="C1210" s="7">
        <v>-1</v>
      </c>
      <c r="D1210" s="2"/>
      <c r="E1210" s="2"/>
      <c r="F1210" s="2"/>
      <c r="G1210" s="2" t="s">
        <v>5412</v>
      </c>
      <c r="H1210" s="2" t="s">
        <v>1242</v>
      </c>
      <c r="I1210" s="2" t="str">
        <f t="shared" si="1038"/>
        <v>20241029-210348-인쇄</v>
      </c>
      <c r="J1210" s="2" t="str">
        <f t="shared" si="1039"/>
        <v>20241029-210348-합지</v>
      </c>
      <c r="K1210" s="2" t="str">
        <f t="shared" si="1040"/>
        <v>20241029-210348-분단</v>
      </c>
      <c r="L1210" s="2" t="str">
        <f t="shared" si="1041"/>
        <v>20241029-210348-제대</v>
      </c>
      <c r="M1210" s="2" t="str">
        <f>VLOOKUP(H1210, '쿼리1'!$A:$R, 17, 0)</f>
        <v>무지</v>
      </c>
      <c r="N1210" s="2" t="str">
        <f>VLOOKUP(H1210, '쿼리1'!$A:$P, 15, 0)</f>
        <v>OPP(투명)40</v>
      </c>
      <c r="O1210" s="2">
        <v>210348</v>
      </c>
      <c r="P1210" s="2" t="str">
        <f>VLOOKUP(H1210, '쿼리1'!$A:$R, 17, 0)</f>
        <v>무지</v>
      </c>
      <c r="Q1210" s="4">
        <f>VLOOKUP(H1210, '쿼리1'!$A:$U, 20, 0)</f>
        <v>16216</v>
      </c>
      <c r="R1210" s="2" t="s">
        <v>5397</v>
      </c>
      <c r="S1210" s="2" t="s">
        <v>5397</v>
      </c>
      <c r="T1210" s="2" t="s">
        <v>5397</v>
      </c>
      <c r="U1210" s="2" t="s">
        <v>31</v>
      </c>
      <c r="V1210" s="2" t="s">
        <v>5388</v>
      </c>
      <c r="W1210" s="2" t="s">
        <v>5388</v>
      </c>
      <c r="X1210" s="6" t="str">
        <f t="shared" si="1074"/>
        <v>X</v>
      </c>
      <c r="Y1210" s="2" t="s">
        <v>5388</v>
      </c>
      <c r="Z1210" s="3" t="s">
        <v>5388</v>
      </c>
      <c r="AA1210" s="6" t="str">
        <f t="shared" si="1075"/>
        <v>X</v>
      </c>
      <c r="AB1210" s="3" t="s">
        <v>5388</v>
      </c>
      <c r="AC1210" s="2" t="s">
        <v>5388</v>
      </c>
      <c r="AD1210" s="6" t="str">
        <f t="shared" si="1073"/>
        <v>X</v>
      </c>
      <c r="AE1210" s="3">
        <v>45596</v>
      </c>
      <c r="AF1210" s="3">
        <v>45597</v>
      </c>
      <c r="AG1210" s="2" t="str">
        <f>IFERROR(IF(AF1210-AE1210&gt;0, "+" &amp; (AF1210-AE1210), AF1210-AE1210), "X")</f>
        <v>+1</v>
      </c>
      <c r="AH1210" s="3">
        <v>45597</v>
      </c>
      <c r="AI1210" s="3">
        <f>AE1210</f>
        <v>45596</v>
      </c>
      <c r="AJ1210" s="3"/>
      <c r="AK1210" s="2">
        <f t="shared" si="1042"/>
        <v>-1</v>
      </c>
      <c r="AL1210" s="2" t="s">
        <v>5567</v>
      </c>
      <c r="AM1210" s="2" t="str">
        <f t="shared" si="1043"/>
        <v>생산완료(-1)</v>
      </c>
      <c r="AN1210" s="9">
        <f t="shared" si="1044"/>
        <v>45630</v>
      </c>
      <c r="AO1210" s="9">
        <f t="shared" si="1045"/>
        <v>45629</v>
      </c>
      <c r="AP1210" s="9"/>
      <c r="AQ1210" s="2">
        <f>AO1210-AN1210</f>
        <v>-1</v>
      </c>
      <c r="AR1210" s="12">
        <f t="shared" si="1046"/>
        <v>-1</v>
      </c>
      <c r="AS1210" t="s">
        <v>5567</v>
      </c>
      <c r="AT1210" t="str">
        <f t="shared" si="1047"/>
        <v>생산완료(-1)</v>
      </c>
    </row>
    <row r="1211" spans="2:46" x14ac:dyDescent="0.3">
      <c r="B1211" s="2" t="s">
        <v>5560</v>
      </c>
      <c r="C1211" s="8">
        <v>-7</v>
      </c>
      <c r="D1211" s="2"/>
      <c r="E1211" s="2"/>
      <c r="F1211" s="2"/>
      <c r="G1211" s="2"/>
      <c r="H1211" s="2" t="s">
        <v>892</v>
      </c>
      <c r="I1211" s="2" t="str">
        <f t="shared" si="1038"/>
        <v>20241029-21160029-인쇄</v>
      </c>
      <c r="J1211" s="2" t="str">
        <f t="shared" si="1039"/>
        <v>20241029-21160029-합지</v>
      </c>
      <c r="K1211" s="2" t="str">
        <f t="shared" si="1040"/>
        <v>20241029-21160029-분단</v>
      </c>
      <c r="L1211" s="2" t="str">
        <f t="shared" si="1041"/>
        <v>20241029-21160029-제대</v>
      </c>
      <c r="M1211" s="2" t="str">
        <f>VLOOKUP(H1211, '쿼리1'!$A:$R, 17, 0)</f>
        <v>무지</v>
      </c>
      <c r="N1211" s="2" t="str">
        <f>VLOOKUP(H1211, '쿼리1'!$A:$P, 15, 0)</f>
        <v>PE튜브(청색)45</v>
      </c>
      <c r="O1211" s="2">
        <v>21160029</v>
      </c>
      <c r="P1211" s="2" t="str">
        <f>VLOOKUP(H1211, '쿼리1'!$A:$R, 17, 0)</f>
        <v>무지</v>
      </c>
      <c r="Q1211" s="4">
        <f>VLOOKUP(H1211, '쿼리1'!$A:$U, 20, 0)</f>
        <v>40000</v>
      </c>
      <c r="R1211" s="2" t="s">
        <v>5397</v>
      </c>
      <c r="S1211" s="2" t="s">
        <v>5397</v>
      </c>
      <c r="T1211" s="2" t="s">
        <v>5397</v>
      </c>
      <c r="U1211" s="2" t="s">
        <v>5397</v>
      </c>
      <c r="V1211" s="2" t="s">
        <v>5388</v>
      </c>
      <c r="W1211" s="2" t="s">
        <v>5388</v>
      </c>
      <c r="X1211" s="6" t="str">
        <f t="shared" si="1074"/>
        <v>X</v>
      </c>
      <c r="Y1211" s="2" t="s">
        <v>5388</v>
      </c>
      <c r="Z1211" s="2" t="s">
        <v>5388</v>
      </c>
      <c r="AA1211" s="6" t="str">
        <f t="shared" si="1075"/>
        <v>X</v>
      </c>
      <c r="AB1211" s="2" t="s">
        <v>5388</v>
      </c>
      <c r="AC1211" s="2" t="s">
        <v>5388</v>
      </c>
      <c r="AD1211" s="6" t="str">
        <f t="shared" si="1073"/>
        <v>X</v>
      </c>
      <c r="AE1211" s="2" t="s">
        <v>5388</v>
      </c>
      <c r="AF1211" s="2" t="s">
        <v>5388</v>
      </c>
      <c r="AG1211" s="2" t="str">
        <f>IFERROR(AF1211-AE1211, "X")</f>
        <v>X</v>
      </c>
      <c r="AH1211" s="2" t="s">
        <v>5388</v>
      </c>
      <c r="AI1211" s="3">
        <v>45649</v>
      </c>
      <c r="AJ1211" s="3">
        <f t="shared" ref="AJ1211:AJ1213" ca="1" si="1076">TODAY()</f>
        <v>45656</v>
      </c>
      <c r="AK1211" s="2">
        <f t="shared" si="1042"/>
        <v>-7</v>
      </c>
      <c r="AL1211" s="2" t="str">
        <f>IF(C1211&lt;0, "진행중", "지연")</f>
        <v>진행중</v>
      </c>
      <c r="AM1211" s="2" t="str">
        <f t="shared" si="1043"/>
        <v>진행중(-7)</v>
      </c>
      <c r="AN1211" s="9">
        <f t="shared" si="1044"/>
        <v>0</v>
      </c>
      <c r="AO1211" s="9">
        <f t="shared" si="1045"/>
        <v>45649</v>
      </c>
      <c r="AP1211" s="9">
        <f t="shared" ref="AP1211:AP1213" ca="1" si="1077">TODAY()</f>
        <v>45656</v>
      </c>
      <c r="AQ1211" s="6">
        <f t="shared" ref="AQ1211:AQ1213" ca="1" si="1078">AO1211-AP1211</f>
        <v>-7</v>
      </c>
      <c r="AR1211" s="12">
        <f t="shared" ca="1" si="1046"/>
        <v>-7</v>
      </c>
      <c r="AS1211" t="str">
        <f t="shared" ref="AS1211:AS1213" ca="1" si="1079">IF(AQ1211&lt;0, "진행중", "지연")</f>
        <v>진행중</v>
      </c>
      <c r="AT1211" t="str">
        <f t="shared" ca="1" si="1047"/>
        <v>진행중(-7)</v>
      </c>
    </row>
    <row r="1212" spans="2:46" x14ac:dyDescent="0.3">
      <c r="B1212" s="2" t="s">
        <v>5663</v>
      </c>
      <c r="C1212" s="8">
        <v>-6</v>
      </c>
      <c r="D1212" s="2"/>
      <c r="E1212" s="2"/>
      <c r="F1212" s="2"/>
      <c r="G1212" s="2"/>
      <c r="H1212" s="2" t="s">
        <v>893</v>
      </c>
      <c r="I1212" s="2" t="str">
        <f t="shared" si="1038"/>
        <v>20241029-2118N0077-인쇄</v>
      </c>
      <c r="J1212" s="2" t="str">
        <f t="shared" si="1039"/>
        <v>20241029-2118N0077-합지</v>
      </c>
      <c r="K1212" s="2" t="str">
        <f t="shared" si="1040"/>
        <v>20241029-2118N0077-분단</v>
      </c>
      <c r="L1212" s="2" t="str">
        <f t="shared" si="1041"/>
        <v>20241029-2118N0077-제대</v>
      </c>
      <c r="M1212" s="2" t="str">
        <f>VLOOKUP(H1212, '쿼리1'!$A:$R, 17, 0)</f>
        <v>무지</v>
      </c>
      <c r="N1212" s="2" t="str">
        <f>VLOOKUP(H1212, '쿼리1'!$A:$P, 15, 0)</f>
        <v>PE튜브(진녹색)20=무지</v>
      </c>
      <c r="O1212" s="2" t="s">
        <v>5841</v>
      </c>
      <c r="P1212" s="2" t="str">
        <f>VLOOKUP(H1212, '쿼리1'!$A:$R, 17, 0)</f>
        <v>무지</v>
      </c>
      <c r="Q1212" s="4">
        <f>VLOOKUP(H1212, '쿼리1'!$A:$U, 20, 0)</f>
        <v>10000</v>
      </c>
      <c r="R1212" s="2" t="s">
        <v>5397</v>
      </c>
      <c r="S1212" s="2" t="s">
        <v>5397</v>
      </c>
      <c r="T1212" s="2" t="s">
        <v>5397</v>
      </c>
      <c r="U1212" s="2" t="s">
        <v>5397</v>
      </c>
      <c r="V1212" s="2" t="s">
        <v>5388</v>
      </c>
      <c r="W1212" s="2" t="s">
        <v>5388</v>
      </c>
      <c r="X1212" s="6" t="str">
        <f t="shared" si="1074"/>
        <v>X</v>
      </c>
      <c r="Y1212" s="2" t="s">
        <v>5388</v>
      </c>
      <c r="Z1212" s="2" t="s">
        <v>5388</v>
      </c>
      <c r="AA1212" s="6" t="str">
        <f t="shared" si="1075"/>
        <v>X</v>
      </c>
      <c r="AB1212" s="2" t="s">
        <v>5388</v>
      </c>
      <c r="AC1212" s="2" t="s">
        <v>5388</v>
      </c>
      <c r="AD1212" s="6" t="str">
        <f t="shared" si="1073"/>
        <v>X</v>
      </c>
      <c r="AE1212" s="2" t="s">
        <v>5388</v>
      </c>
      <c r="AF1212" s="2" t="s">
        <v>5388</v>
      </c>
      <c r="AG1212" s="2" t="str">
        <f>IFERROR(AF1212-AE1212, "X")</f>
        <v>X</v>
      </c>
      <c r="AH1212" s="2" t="s">
        <v>5388</v>
      </c>
      <c r="AI1212" s="3">
        <v>45650</v>
      </c>
      <c r="AJ1212" s="3">
        <f t="shared" ca="1" si="1076"/>
        <v>45656</v>
      </c>
      <c r="AK1212" s="2">
        <f t="shared" si="1042"/>
        <v>-6</v>
      </c>
      <c r="AL1212" s="2" t="str">
        <f>IF(C1212&lt;0, "진행중", "지연")</f>
        <v>진행중</v>
      </c>
      <c r="AM1212" s="2" t="str">
        <f t="shared" si="1043"/>
        <v>진행중(-6)</v>
      </c>
      <c r="AN1212" s="9">
        <f t="shared" si="1044"/>
        <v>0</v>
      </c>
      <c r="AO1212" s="9">
        <f t="shared" si="1045"/>
        <v>45650</v>
      </c>
      <c r="AP1212" s="9">
        <f t="shared" ca="1" si="1077"/>
        <v>45656</v>
      </c>
      <c r="AQ1212" s="6">
        <f t="shared" ca="1" si="1078"/>
        <v>-6</v>
      </c>
      <c r="AR1212" s="12">
        <f t="shared" ca="1" si="1046"/>
        <v>-6</v>
      </c>
      <c r="AS1212" t="str">
        <f t="shared" ca="1" si="1079"/>
        <v>진행중</v>
      </c>
      <c r="AT1212" t="str">
        <f t="shared" ca="1" si="1047"/>
        <v>진행중(-6)</v>
      </c>
    </row>
    <row r="1213" spans="2:46" x14ac:dyDescent="0.3">
      <c r="B1213" s="2" t="s">
        <v>5560</v>
      </c>
      <c r="C1213" s="8">
        <v>-7</v>
      </c>
      <c r="D1213" s="2"/>
      <c r="E1213" s="2"/>
      <c r="F1213" s="2"/>
      <c r="G1213" s="2"/>
      <c r="H1213" s="2" t="s">
        <v>461</v>
      </c>
      <c r="I1213" s="2" t="str">
        <f t="shared" si="1038"/>
        <v>20241029-2318N0020-인쇄</v>
      </c>
      <c r="J1213" s="2" t="str">
        <f t="shared" si="1039"/>
        <v>20241029-2318N0020-합지</v>
      </c>
      <c r="K1213" s="2" t="str">
        <f t="shared" si="1040"/>
        <v>20241029-2318N0020-분단</v>
      </c>
      <c r="L1213" s="2" t="str">
        <f t="shared" si="1041"/>
        <v>20241029-2318N0020-제대</v>
      </c>
      <c r="M1213" s="2" t="str">
        <f>VLOOKUP(H1213, '쿼리1'!$A:$R, 17, 0)</f>
        <v>7도-낙안목장요구르트500ml(435kcal)-낙안창녕영농조합법인</v>
      </c>
      <c r="N1213" s="2" t="str">
        <f>VLOOKUP(H1213, '쿼리1'!$A:$P, 15, 0)</f>
        <v>PET(수축)7도(무광)=7도-낙안목장요구르트500ml(435kcal)-낙안창녕영농조합법인</v>
      </c>
      <c r="O1213" s="2" t="s">
        <v>5842</v>
      </c>
      <c r="P1213" s="2" t="str">
        <f>VLOOKUP(H1213, '쿼리1'!$A:$R, 17, 0)</f>
        <v>7도-낙안목장요구르트500ml(435kcal)-낙안창녕영농조합법인</v>
      </c>
      <c r="Q1213" s="4">
        <f>VLOOKUP(H1213, '쿼리1'!$A:$U, 20, 0)</f>
        <v>59000</v>
      </c>
      <c r="R1213" s="2" t="s">
        <v>5397</v>
      </c>
      <c r="S1213" s="2" t="s">
        <v>5397</v>
      </c>
      <c r="T1213" s="2" t="s">
        <v>5397</v>
      </c>
      <c r="U1213" s="2" t="s">
        <v>5397</v>
      </c>
      <c r="V1213" s="2" t="s">
        <v>5388</v>
      </c>
      <c r="W1213" s="2" t="s">
        <v>5388</v>
      </c>
      <c r="X1213" s="6" t="str">
        <f t="shared" si="1074"/>
        <v>X</v>
      </c>
      <c r="Y1213" s="2" t="s">
        <v>5388</v>
      </c>
      <c r="Z1213" s="2" t="s">
        <v>5388</v>
      </c>
      <c r="AA1213" s="6" t="str">
        <f t="shared" si="1075"/>
        <v>X</v>
      </c>
      <c r="AB1213" s="2" t="s">
        <v>5388</v>
      </c>
      <c r="AC1213" s="2" t="s">
        <v>5388</v>
      </c>
      <c r="AD1213" s="6" t="str">
        <f t="shared" si="1073"/>
        <v>X</v>
      </c>
      <c r="AE1213" s="2" t="s">
        <v>5388</v>
      </c>
      <c r="AF1213" s="2" t="s">
        <v>5388</v>
      </c>
      <c r="AG1213" s="2" t="str">
        <f>IFERROR(AF1213-AE1213, "X")</f>
        <v>X</v>
      </c>
      <c r="AH1213" s="2" t="s">
        <v>5388</v>
      </c>
      <c r="AI1213" s="3">
        <v>45649</v>
      </c>
      <c r="AJ1213" s="3">
        <f t="shared" ca="1" si="1076"/>
        <v>45656</v>
      </c>
      <c r="AK1213" s="2">
        <f t="shared" si="1042"/>
        <v>-7</v>
      </c>
      <c r="AL1213" s="2" t="str">
        <f>IF(C1213&lt;0, "진행중", "지연")</f>
        <v>진행중</v>
      </c>
      <c r="AM1213" s="2" t="str">
        <f t="shared" si="1043"/>
        <v>진행중(-7)</v>
      </c>
      <c r="AN1213" s="9">
        <f t="shared" si="1044"/>
        <v>0</v>
      </c>
      <c r="AO1213" s="9">
        <f t="shared" si="1045"/>
        <v>45649</v>
      </c>
      <c r="AP1213" s="9">
        <f t="shared" ca="1" si="1077"/>
        <v>45656</v>
      </c>
      <c r="AQ1213" s="6">
        <f t="shared" ca="1" si="1078"/>
        <v>-7</v>
      </c>
      <c r="AR1213" s="12">
        <f t="shared" ca="1" si="1046"/>
        <v>-7</v>
      </c>
      <c r="AS1213" t="str">
        <f t="shared" ca="1" si="1079"/>
        <v>진행중</v>
      </c>
      <c r="AT1213" t="str">
        <f t="shared" ca="1" si="1047"/>
        <v>진행중(-7)</v>
      </c>
    </row>
    <row r="1214" spans="2:46" x14ac:dyDescent="0.3">
      <c r="B1214" s="2" t="s">
        <v>5409</v>
      </c>
      <c r="C1214" s="7">
        <v>0</v>
      </c>
      <c r="D1214" s="2"/>
      <c r="E1214" s="2"/>
      <c r="F1214" s="2"/>
      <c r="G1214" s="2" t="s">
        <v>5409</v>
      </c>
      <c r="H1214" s="2" t="s">
        <v>1713</v>
      </c>
      <c r="I1214" s="2" t="str">
        <f t="shared" si="1038"/>
        <v>20241029-240164-인쇄</v>
      </c>
      <c r="J1214" s="2" t="str">
        <f t="shared" si="1039"/>
        <v>20241029-240164-합지</v>
      </c>
      <c r="K1214" s="2" t="str">
        <f t="shared" si="1040"/>
        <v>20241029-240164-분단</v>
      </c>
      <c r="L1214" s="2" t="str">
        <f t="shared" si="1041"/>
        <v>20241029-240164-제대</v>
      </c>
      <c r="M1214" s="2" t="str">
        <f>VLOOKUP(H1214, '쿼리1'!$A:$R, 17, 0)</f>
        <v>무지</v>
      </c>
      <c r="N1214" s="2" t="str">
        <f>VLOOKUP(H1214, '쿼리1'!$A:$P, 15, 0)</f>
        <v>PE튜브(투명)100</v>
      </c>
      <c r="O1214" s="2">
        <v>240164</v>
      </c>
      <c r="P1214" s="2" t="str">
        <f>VLOOKUP(H1214, '쿼리1'!$A:$R, 17, 0)</f>
        <v>무지</v>
      </c>
      <c r="Q1214" s="4">
        <f>VLOOKUP(H1214, '쿼리1'!$A:$U, 20, 0)</f>
        <v>8</v>
      </c>
      <c r="R1214" s="2" t="s">
        <v>5397</v>
      </c>
      <c r="S1214" s="2" t="s">
        <v>5397</v>
      </c>
      <c r="T1214" s="2" t="s">
        <v>5397</v>
      </c>
      <c r="U1214" s="2" t="s">
        <v>31</v>
      </c>
      <c r="V1214" s="2" t="s">
        <v>5388</v>
      </c>
      <c r="W1214" s="2" t="s">
        <v>5388</v>
      </c>
      <c r="X1214" s="6" t="str">
        <f t="shared" si="1074"/>
        <v>X</v>
      </c>
      <c r="Y1214" s="2" t="s">
        <v>5388</v>
      </c>
      <c r="Z1214" s="3" t="s">
        <v>5388</v>
      </c>
      <c r="AA1214" s="6" t="str">
        <f t="shared" si="1075"/>
        <v>X</v>
      </c>
      <c r="AB1214" s="3" t="s">
        <v>5388</v>
      </c>
      <c r="AC1214" s="2" t="s">
        <v>5388</v>
      </c>
      <c r="AD1214" s="6" t="str">
        <f t="shared" si="1073"/>
        <v>X</v>
      </c>
      <c r="AE1214" s="3">
        <v>45595</v>
      </c>
      <c r="AF1214" s="3">
        <v>45595</v>
      </c>
      <c r="AG1214" s="2">
        <f>IFERROR(IF(AF1214-AE1214&gt;0, "+" &amp; (AF1214-AE1214), AF1214-AE1214), "X")</f>
        <v>0</v>
      </c>
      <c r="AH1214" s="3">
        <v>45595</v>
      </c>
      <c r="AI1214" s="3">
        <f>AE1214</f>
        <v>45595</v>
      </c>
      <c r="AJ1214" s="3"/>
      <c r="AK1214" s="2">
        <f t="shared" si="1042"/>
        <v>0</v>
      </c>
      <c r="AL1214" s="2" t="s">
        <v>5567</v>
      </c>
      <c r="AM1214" s="2" t="str">
        <f t="shared" si="1043"/>
        <v>생산완료(0)</v>
      </c>
      <c r="AN1214" s="9">
        <f t="shared" si="1044"/>
        <v>45595</v>
      </c>
      <c r="AO1214" s="9">
        <f t="shared" si="1045"/>
        <v>45595</v>
      </c>
      <c r="AP1214" s="9"/>
      <c r="AQ1214" s="2">
        <f>AO1214-AN1214</f>
        <v>0</v>
      </c>
      <c r="AR1214" s="12">
        <f t="shared" si="1046"/>
        <v>0</v>
      </c>
      <c r="AS1214" t="s">
        <v>5567</v>
      </c>
      <c r="AT1214" t="str">
        <f t="shared" si="1047"/>
        <v>생산완료(0)</v>
      </c>
    </row>
    <row r="1215" spans="2:46" x14ac:dyDescent="0.3">
      <c r="B1215" s="2" t="s">
        <v>5662</v>
      </c>
      <c r="C1215" s="8">
        <v>-12</v>
      </c>
      <c r="D1215" s="2"/>
      <c r="E1215" s="2"/>
      <c r="F1215" s="2"/>
      <c r="G1215" s="2"/>
      <c r="H1215" s="2" t="s">
        <v>500</v>
      </c>
      <c r="I1215" s="2" t="str">
        <f t="shared" si="1038"/>
        <v>20241029-3000169134-인쇄</v>
      </c>
      <c r="J1215" s="2" t="str">
        <f t="shared" si="1039"/>
        <v>20241029-3000169134-합지</v>
      </c>
      <c r="K1215" s="2" t="str">
        <f t="shared" si="1040"/>
        <v>20241029-3000169134-분단</v>
      </c>
      <c r="L1215" s="2" t="str">
        <f t="shared" si="1041"/>
        <v>20241029-3000169134-제대</v>
      </c>
      <c r="M1215" s="2" t="str">
        <f>VLOOKUP(H1215, '쿼리1'!$A:$R, 17, 0)</f>
        <v>5도-(주)비지에프푸드-명작 계란가득 유부초밥</v>
      </c>
      <c r="N1215" s="2" t="str">
        <f>VLOOKUP(H1215, '쿼리1'!$A:$P, 15, 0)</f>
        <v>PP(투명)40</v>
      </c>
      <c r="O1215" s="2">
        <v>3000169134</v>
      </c>
      <c r="P1215" s="2" t="str">
        <f>VLOOKUP(H1215, '쿼리1'!$A:$R, 17, 0)</f>
        <v>5도-(주)비지에프푸드-명작 계란가득 유부초밥</v>
      </c>
      <c r="Q1215" s="4">
        <f>VLOOKUP(H1215, '쿼리1'!$A:$U, 20, 0)</f>
        <v>100000</v>
      </c>
      <c r="R1215" s="2" t="s">
        <v>5397</v>
      </c>
      <c r="S1215" s="2" t="s">
        <v>5397</v>
      </c>
      <c r="T1215" s="2" t="s">
        <v>5397</v>
      </c>
      <c r="U1215" s="2" t="s">
        <v>5397</v>
      </c>
      <c r="V1215" s="2" t="s">
        <v>5388</v>
      </c>
      <c r="W1215" s="2" t="s">
        <v>5388</v>
      </c>
      <c r="X1215" s="6" t="str">
        <f t="shared" si="1074"/>
        <v>X</v>
      </c>
      <c r="Y1215" s="2" t="s">
        <v>5388</v>
      </c>
      <c r="Z1215" s="2" t="s">
        <v>5388</v>
      </c>
      <c r="AA1215" s="6" t="str">
        <f t="shared" si="1075"/>
        <v>X</v>
      </c>
      <c r="AB1215" s="2" t="s">
        <v>5388</v>
      </c>
      <c r="AC1215" s="2" t="s">
        <v>5388</v>
      </c>
      <c r="AD1215" s="6" t="str">
        <f t="shared" si="1073"/>
        <v>X</v>
      </c>
      <c r="AE1215" s="2" t="s">
        <v>5388</v>
      </c>
      <c r="AF1215" s="2" t="s">
        <v>5388</v>
      </c>
      <c r="AG1215" s="2" t="str">
        <f>IFERROR(AF1215-AE1215, "X")</f>
        <v>X</v>
      </c>
      <c r="AH1215" s="2" t="s">
        <v>5388</v>
      </c>
      <c r="AI1215" s="3">
        <v>45644</v>
      </c>
      <c r="AJ1215" s="3">
        <f ca="1">TODAY()</f>
        <v>45656</v>
      </c>
      <c r="AK1215" s="2">
        <f t="shared" si="1042"/>
        <v>-12</v>
      </c>
      <c r="AL1215" s="2" t="str">
        <f>IF(C1215&lt;0, "진행중", "지연")</f>
        <v>진행중</v>
      </c>
      <c r="AM1215" s="2" t="str">
        <f t="shared" si="1043"/>
        <v>진행중(-12)</v>
      </c>
      <c r="AN1215" s="9">
        <f t="shared" si="1044"/>
        <v>0</v>
      </c>
      <c r="AO1215" s="9">
        <f t="shared" si="1045"/>
        <v>45644</v>
      </c>
      <c r="AP1215" s="9">
        <f ca="1">TODAY()</f>
        <v>45656</v>
      </c>
      <c r="AQ1215" s="6">
        <f ca="1">AO1215-AP1215</f>
        <v>-12</v>
      </c>
      <c r="AR1215" s="12">
        <f t="shared" ca="1" si="1046"/>
        <v>-12</v>
      </c>
      <c r="AS1215" t="str">
        <f ca="1">IF(AQ1215&lt;0, "진행중", "지연")</f>
        <v>진행중</v>
      </c>
      <c r="AT1215" t="str">
        <f t="shared" ca="1" si="1047"/>
        <v>진행중(-12)</v>
      </c>
    </row>
    <row r="1216" spans="2:46" x14ac:dyDescent="0.3">
      <c r="B1216" s="2" t="s">
        <v>5408</v>
      </c>
      <c r="C1216" s="7">
        <v>3</v>
      </c>
      <c r="D1216" s="2"/>
      <c r="E1216" s="2" t="s">
        <v>5409</v>
      </c>
      <c r="F1216" s="2"/>
      <c r="G1216" s="2" t="s">
        <v>5415</v>
      </c>
      <c r="H1216" s="2" t="s">
        <v>2087</v>
      </c>
      <c r="I1216" s="2" t="str">
        <f t="shared" si="1038"/>
        <v>20241029-902001-인쇄</v>
      </c>
      <c r="J1216" s="2" t="str">
        <f t="shared" si="1039"/>
        <v>20241029-902001-합지</v>
      </c>
      <c r="K1216" s="2" t="str">
        <f t="shared" si="1040"/>
        <v>20241029-902001-분단</v>
      </c>
      <c r="L1216" s="2" t="str">
        <f t="shared" si="1041"/>
        <v>20241029-902001-제대</v>
      </c>
      <c r="M1216" s="2" t="str">
        <f>VLOOKUP(H1216, '쿼리1'!$A:$R, 17, 0)</f>
        <v>무지</v>
      </c>
      <c r="N1216" s="2" t="str">
        <f>VLOOKUP(H1216, '쿼리1'!$A:$P, 15, 0)</f>
        <v>진지90</v>
      </c>
      <c r="O1216" s="2">
        <v>902001</v>
      </c>
      <c r="P1216" s="2" t="str">
        <f>VLOOKUP(H1216, '쿼리1'!$A:$R, 17, 0)</f>
        <v>무지</v>
      </c>
      <c r="Q1216" s="4">
        <f>VLOOKUP(H1216, '쿼리1'!$A:$U, 20, 0)</f>
        <v>150000</v>
      </c>
      <c r="R1216" s="2" t="s">
        <v>5397</v>
      </c>
      <c r="S1216" s="2" t="s">
        <v>31</v>
      </c>
      <c r="T1216" s="2" t="s">
        <v>5397</v>
      </c>
      <c r="U1216" s="2" t="s">
        <v>31</v>
      </c>
      <c r="V1216" s="2" t="s">
        <v>5388</v>
      </c>
      <c r="W1216" s="3" t="s">
        <v>5388</v>
      </c>
      <c r="X1216" s="6" t="str">
        <f t="shared" si="1074"/>
        <v>X</v>
      </c>
      <c r="Y1216" s="3">
        <v>45602</v>
      </c>
      <c r="Z1216" s="3">
        <v>45602</v>
      </c>
      <c r="AA1216" s="6">
        <f>IFERROR(IF(Z1216-Y1216&gt;0, "+" &amp; (Z1216-Y1216), Z1216-Y1216), "X")</f>
        <v>0</v>
      </c>
      <c r="AB1216" s="3" t="s">
        <v>5388</v>
      </c>
      <c r="AC1216" s="2" t="s">
        <v>5388</v>
      </c>
      <c r="AD1216" s="6" t="str">
        <f t="shared" si="1073"/>
        <v>X</v>
      </c>
      <c r="AE1216" s="3">
        <v>45608</v>
      </c>
      <c r="AF1216" s="3">
        <v>45605</v>
      </c>
      <c r="AG1216" s="2">
        <f>IFERROR(IF(AF1216-AE1216&gt;0, "+" &amp; (AF1216-AE1216), AF1216-AE1216), "X")</f>
        <v>-3</v>
      </c>
      <c r="AH1216" s="3">
        <v>45605</v>
      </c>
      <c r="AI1216" s="3">
        <f>AE1216</f>
        <v>45608</v>
      </c>
      <c r="AJ1216" s="3"/>
      <c r="AK1216" s="2" t="str">
        <f t="shared" si="1042"/>
        <v>+3</v>
      </c>
      <c r="AL1216" s="2" t="s">
        <v>5567</v>
      </c>
      <c r="AM1216" s="2" t="str">
        <f t="shared" si="1043"/>
        <v>생산완료(+3)</v>
      </c>
      <c r="AN1216" s="9">
        <f t="shared" si="1044"/>
        <v>45605</v>
      </c>
      <c r="AO1216" s="9">
        <f t="shared" si="1045"/>
        <v>45608</v>
      </c>
      <c r="AP1216" s="9"/>
      <c r="AQ1216" s="2">
        <f t="shared" ref="AQ1216:AQ1237" si="1080">AO1216-AN1216</f>
        <v>3</v>
      </c>
      <c r="AR1216" s="12" t="str">
        <f t="shared" si="1046"/>
        <v>+3</v>
      </c>
      <c r="AS1216" t="s">
        <v>5567</v>
      </c>
      <c r="AT1216" t="str">
        <f t="shared" si="1047"/>
        <v>생산완료(+3)</v>
      </c>
    </row>
    <row r="1217" spans="2:46" x14ac:dyDescent="0.3">
      <c r="B1217" s="2" t="s">
        <v>5662</v>
      </c>
      <c r="C1217" s="8">
        <v>-12</v>
      </c>
      <c r="D1217" s="2"/>
      <c r="E1217" s="2" t="s">
        <v>5520</v>
      </c>
      <c r="F1217" s="2"/>
      <c r="G1217" s="2"/>
      <c r="H1217" s="2" t="s">
        <v>5295</v>
      </c>
      <c r="I1217" s="2" t="str">
        <f t="shared" si="1038"/>
        <v>20241029-930004-인쇄</v>
      </c>
      <c r="J1217" s="2" t="str">
        <f t="shared" si="1039"/>
        <v>20241029-930004-합지</v>
      </c>
      <c r="K1217" s="2" t="str">
        <f t="shared" si="1040"/>
        <v>20241029-930004-분단</v>
      </c>
      <c r="L1217" s="2" t="str">
        <f t="shared" si="1041"/>
        <v>20241029-930004-제대</v>
      </c>
      <c r="M1217" s="2" t="str">
        <f>VLOOKUP(H1217, '쿼리1'!$A:$R, 17, 0)</f>
        <v>무지</v>
      </c>
      <c r="N1217" s="2" t="str">
        <f>VLOOKUP(H1217, '쿼리1'!$A:$P, 15, 0)</f>
        <v>크지스130</v>
      </c>
      <c r="O1217" s="2">
        <v>930004</v>
      </c>
      <c r="P1217" s="2" t="str">
        <f>VLOOKUP(H1217, '쿼리1'!$A:$R, 17, 0)</f>
        <v>무지</v>
      </c>
      <c r="Q1217" s="4">
        <f>VLOOKUP(H1217, '쿼리1'!$A:$U, 20, 0)</f>
        <v>109090</v>
      </c>
      <c r="R1217" s="2" t="s">
        <v>5397</v>
      </c>
      <c r="S1217" s="2" t="s">
        <v>5399</v>
      </c>
      <c r="T1217" s="2" t="s">
        <v>5397</v>
      </c>
      <c r="U1217" s="2" t="s">
        <v>5397</v>
      </c>
      <c r="V1217" s="2" t="s">
        <v>5388</v>
      </c>
      <c r="W1217" s="3" t="s">
        <v>5388</v>
      </c>
      <c r="X1217" s="6" t="str">
        <f t="shared" si="1074"/>
        <v>X</v>
      </c>
      <c r="Y1217" s="3">
        <v>45603</v>
      </c>
      <c r="Z1217" s="5" t="s">
        <v>5396</v>
      </c>
      <c r="AA1217" s="6">
        <f ca="1">TODAY()-Y1217</f>
        <v>53</v>
      </c>
      <c r="AB1217" s="2" t="s">
        <v>5388</v>
      </c>
      <c r="AC1217" s="2" t="s">
        <v>5388</v>
      </c>
      <c r="AD1217" s="6" t="str">
        <f t="shared" si="1073"/>
        <v>X</v>
      </c>
      <c r="AE1217" s="2" t="s">
        <v>5388</v>
      </c>
      <c r="AF1217" s="2" t="s">
        <v>5388</v>
      </c>
      <c r="AG1217" s="2" t="str">
        <f>IFERROR(AF1217-AE1217, "X")</f>
        <v>X</v>
      </c>
      <c r="AH1217" s="2" t="s">
        <v>5388</v>
      </c>
      <c r="AI1217" s="3">
        <v>45644</v>
      </c>
      <c r="AJ1217" s="3">
        <f ca="1">TODAY()</f>
        <v>45656</v>
      </c>
      <c r="AK1217" s="2">
        <f t="shared" si="1042"/>
        <v>-12</v>
      </c>
      <c r="AL1217" s="2" t="str">
        <f>IF(C1217&lt;0, "진행중", "지연")</f>
        <v>진행중</v>
      </c>
      <c r="AM1217" s="2" t="str">
        <f t="shared" si="1043"/>
        <v>진행중(-12)</v>
      </c>
      <c r="AN1217" s="9">
        <f t="shared" si="1044"/>
        <v>45614</v>
      </c>
      <c r="AO1217" s="9">
        <f t="shared" si="1045"/>
        <v>45644</v>
      </c>
      <c r="AP1217" s="9"/>
      <c r="AQ1217" s="6">
        <f t="shared" si="1080"/>
        <v>30</v>
      </c>
      <c r="AR1217" s="12" t="str">
        <f t="shared" si="1046"/>
        <v>+30</v>
      </c>
      <c r="AS1217" t="s">
        <v>5567</v>
      </c>
      <c r="AT1217" t="str">
        <f t="shared" si="1047"/>
        <v>생산완료(+30)</v>
      </c>
    </row>
    <row r="1218" spans="2:46" x14ac:dyDescent="0.3">
      <c r="B1218" s="2" t="s">
        <v>5405</v>
      </c>
      <c r="C1218" s="7">
        <v>-1</v>
      </c>
      <c r="D1218" s="2" t="s">
        <v>5424</v>
      </c>
      <c r="E1218" s="2" t="s">
        <v>5409</v>
      </c>
      <c r="F1218" s="2" t="s">
        <v>5412</v>
      </c>
      <c r="G1218" s="2"/>
      <c r="H1218" s="2" t="s">
        <v>4300</v>
      </c>
      <c r="I1218" s="2" t="str">
        <f t="shared" si="1038"/>
        <v>20241030-1000138622-인쇄</v>
      </c>
      <c r="J1218" s="2" t="str">
        <f t="shared" si="1039"/>
        <v>20241030-1000138622-합지</v>
      </c>
      <c r="K1218" s="2" t="str">
        <f t="shared" si="1040"/>
        <v>20241030-1000138622-분단</v>
      </c>
      <c r="L1218" s="2" t="str">
        <f t="shared" si="1041"/>
        <v>20241030-1000138622-제대</v>
      </c>
      <c r="M1218" s="2" t="str">
        <f>VLOOKUP(H1218, '쿼리1'!$A:$R, 17, 0)</f>
        <v>1도-MH 냉동 바질치즈치아바타 샌드위치 내포장지-사이즈변경</v>
      </c>
      <c r="N1218" s="2" t="str">
        <f>VLOOKUP(H1218, '쿼리1'!$A:$P, 15, 0)</f>
        <v>오씨피피(투명)50</v>
      </c>
      <c r="O1218" s="2">
        <v>1000138622</v>
      </c>
      <c r="P1218" s="2" t="str">
        <f>VLOOKUP(H1218, '쿼리1'!$A:$R, 17, 0)</f>
        <v>1도-MH 냉동 바질치즈치아바타 샌드위치 내포장지-사이즈변경</v>
      </c>
      <c r="Q1218" s="4">
        <f>VLOOKUP(H1218, '쿼리1'!$A:$U, 20, 0)</f>
        <v>192</v>
      </c>
      <c r="R1218" s="2" t="s">
        <v>31</v>
      </c>
      <c r="S1218" s="2" t="s">
        <v>31</v>
      </c>
      <c r="T1218" s="2" t="s">
        <v>31</v>
      </c>
      <c r="U1218" s="2" t="s">
        <v>5397</v>
      </c>
      <c r="V1218" s="3">
        <v>45601</v>
      </c>
      <c r="W1218" s="3">
        <v>45603</v>
      </c>
      <c r="X1218" s="6" t="str">
        <f t="shared" ref="X1218:X1223" si="1081">IFERROR(IF(W1218-V1218&gt;0, "+" &amp; (W1218-V1218), W1218-V1218), "X")</f>
        <v>+2</v>
      </c>
      <c r="Y1218" s="3">
        <v>45604</v>
      </c>
      <c r="Z1218" s="3">
        <v>45604</v>
      </c>
      <c r="AA1218" s="6">
        <f t="shared" ref="AA1218:AA1219" si="1082">IFERROR(IF(Z1218-Y1218&gt;0, "+" &amp; (Z1218-Y1218), Z1218-Y1218), "X")</f>
        <v>0</v>
      </c>
      <c r="AB1218" s="3">
        <v>45607</v>
      </c>
      <c r="AC1218" s="3">
        <v>45608</v>
      </c>
      <c r="AD1218" s="6" t="str">
        <f>IFERROR(IF(AC1218-AB1218&gt;0, "+" &amp; (AC1218-AB1218), AC1218-AB1218), "X")</f>
        <v>+1</v>
      </c>
      <c r="AE1218" s="2" t="s">
        <v>5388</v>
      </c>
      <c r="AF1218" s="2" t="s">
        <v>5388</v>
      </c>
      <c r="AG1218" s="2" t="str">
        <f>IFERROR(AF1218-AE1218, "X")</f>
        <v>X</v>
      </c>
      <c r="AH1218" s="3">
        <v>45608</v>
      </c>
      <c r="AI1218" s="3">
        <f>AB1218</f>
        <v>45607</v>
      </c>
      <c r="AJ1218" s="3"/>
      <c r="AK1218" s="2">
        <f t="shared" si="1042"/>
        <v>-1</v>
      </c>
      <c r="AL1218" s="2" t="s">
        <v>5567</v>
      </c>
      <c r="AM1218" s="2" t="str">
        <f t="shared" si="1043"/>
        <v>생산완료(-1)</v>
      </c>
      <c r="AN1218" s="9">
        <f t="shared" si="1044"/>
        <v>45650</v>
      </c>
      <c r="AO1218" s="9">
        <f t="shared" si="1045"/>
        <v>45649</v>
      </c>
      <c r="AP1218" s="9"/>
      <c r="AQ1218" s="2">
        <f t="shared" si="1080"/>
        <v>-1</v>
      </c>
      <c r="AR1218" s="12">
        <f t="shared" si="1046"/>
        <v>-1</v>
      </c>
      <c r="AS1218" t="s">
        <v>5567</v>
      </c>
      <c r="AT1218" t="str">
        <f t="shared" si="1047"/>
        <v>생산완료(-1)</v>
      </c>
    </row>
    <row r="1219" spans="2:46" x14ac:dyDescent="0.3">
      <c r="B1219" s="2" t="s">
        <v>5575</v>
      </c>
      <c r="C1219" s="7">
        <v>-14</v>
      </c>
      <c r="D1219" s="2" t="s">
        <v>5416</v>
      </c>
      <c r="E1219" s="2" t="s">
        <v>5433</v>
      </c>
      <c r="F1219" s="2"/>
      <c r="G1219" s="2" t="s">
        <v>5424</v>
      </c>
      <c r="H1219" s="2" t="s">
        <v>1341</v>
      </c>
      <c r="I1219" s="2" t="str">
        <f t="shared" si="1038"/>
        <v>20241030-1000138905-인쇄</v>
      </c>
      <c r="J1219" s="2" t="str">
        <f t="shared" si="1039"/>
        <v>20241030-1000138905-합지</v>
      </c>
      <c r="K1219" s="2" t="str">
        <f t="shared" si="1040"/>
        <v>20241030-1000138905-분단</v>
      </c>
      <c r="L1219" s="2" t="str">
        <f t="shared" si="1041"/>
        <v>20241030-1000138905-제대</v>
      </c>
      <c r="M1219" s="2" t="str">
        <f>VLOOKUP(H1219, '쿼리1'!$A:$R, 17, 0)</f>
        <v>4도-헤아림(공용봉투 대)</v>
      </c>
      <c r="N1219" s="2" t="str">
        <f>VLOOKUP(H1219, '쿼리1'!$A:$P, 15, 0)</f>
        <v>패트(유무광)100</v>
      </c>
      <c r="O1219" s="2">
        <v>1000138905</v>
      </c>
      <c r="P1219" s="2" t="str">
        <f>VLOOKUP(H1219, '쿼리1'!$A:$R, 17, 0)</f>
        <v>4도-헤아림(공용봉투 대)</v>
      </c>
      <c r="Q1219" s="4">
        <f>VLOOKUP(H1219, '쿼리1'!$A:$U, 20, 0)</f>
        <v>20000</v>
      </c>
      <c r="R1219" s="2" t="s">
        <v>31</v>
      </c>
      <c r="S1219" s="2" t="s">
        <v>31</v>
      </c>
      <c r="T1219" s="2" t="s">
        <v>5397</v>
      </c>
      <c r="U1219" s="2" t="s">
        <v>31</v>
      </c>
      <c r="V1219" s="3">
        <v>45600</v>
      </c>
      <c r="W1219" s="3">
        <v>45598</v>
      </c>
      <c r="X1219" s="6">
        <f t="shared" si="1081"/>
        <v>-2</v>
      </c>
      <c r="Y1219" s="3">
        <v>45603</v>
      </c>
      <c r="Z1219" s="3">
        <v>45621</v>
      </c>
      <c r="AA1219" s="6" t="str">
        <f t="shared" si="1082"/>
        <v>+18</v>
      </c>
      <c r="AB1219" s="3" t="s">
        <v>5388</v>
      </c>
      <c r="AC1219" s="2" t="s">
        <v>5388</v>
      </c>
      <c r="AD1219" s="6" t="str">
        <f t="shared" ref="AD1219:AD1224" si="1083">IFERROR(AC1219-AB1219, "X")</f>
        <v>X</v>
      </c>
      <c r="AE1219" s="3">
        <v>45607</v>
      </c>
      <c r="AF1219" s="3">
        <v>45609</v>
      </c>
      <c r="AG1219" s="2" t="str">
        <f>IFERROR(IF(AF1219-AE1219&gt;0, "+" &amp; (AF1219-AE1219), AF1219-AE1219), "X")</f>
        <v>+2</v>
      </c>
      <c r="AH1219" s="3">
        <v>45621</v>
      </c>
      <c r="AI1219" s="3">
        <f>AE1219</f>
        <v>45607</v>
      </c>
      <c r="AJ1219" s="3"/>
      <c r="AK1219" s="2">
        <f t="shared" si="1042"/>
        <v>-14</v>
      </c>
      <c r="AL1219" s="2" t="s">
        <v>5567</v>
      </c>
      <c r="AM1219" s="2" t="str">
        <f t="shared" si="1043"/>
        <v>생산완료(-14)</v>
      </c>
      <c r="AN1219" s="9">
        <f t="shared" si="1044"/>
        <v>45649</v>
      </c>
      <c r="AO1219" s="9">
        <f t="shared" si="1045"/>
        <v>45649</v>
      </c>
      <c r="AP1219" s="9"/>
      <c r="AQ1219" s="2">
        <f t="shared" si="1080"/>
        <v>0</v>
      </c>
      <c r="AR1219" s="12">
        <f t="shared" si="1046"/>
        <v>0</v>
      </c>
      <c r="AS1219" t="s">
        <v>5567</v>
      </c>
      <c r="AT1219" t="str">
        <f t="shared" si="1047"/>
        <v>생산완료(0)</v>
      </c>
    </row>
    <row r="1220" spans="2:46" x14ac:dyDescent="0.3">
      <c r="B1220" s="2" t="s">
        <v>5664</v>
      </c>
      <c r="C1220" s="7">
        <v>55</v>
      </c>
      <c r="D1220" s="2" t="s">
        <v>5406</v>
      </c>
      <c r="E1220" s="2"/>
      <c r="F1220" s="2"/>
      <c r="G1220" s="2"/>
      <c r="H1220" s="2" t="s">
        <v>5354</v>
      </c>
      <c r="I1220" s="2" t="str">
        <f t="shared" si="1038"/>
        <v>20241030-1000145255-인쇄</v>
      </c>
      <c r="J1220" s="2" t="str">
        <f t="shared" si="1039"/>
        <v>20241030-1000145255-합지</v>
      </c>
      <c r="K1220" s="2" t="str">
        <f t="shared" si="1040"/>
        <v>20241030-1000145255-분단</v>
      </c>
      <c r="L1220" s="2" t="str">
        <f t="shared" si="1041"/>
        <v>20241030-1000145255-제대</v>
      </c>
      <c r="M1220" s="2" t="str">
        <f>VLOOKUP(H1220, '쿼리1'!$A:$R, 17, 0)</f>
        <v>1도-xelex 제렉스</v>
      </c>
      <c r="N1220" s="2" t="str">
        <f>VLOOKUP(H1220, '쿼리1'!$A:$P, 15, 0)</f>
        <v>패트100</v>
      </c>
      <c r="O1220" s="2">
        <v>1000145255</v>
      </c>
      <c r="P1220" s="2" t="str">
        <f>VLOOKUP(H1220, '쿼리1'!$A:$R, 17, 0)</f>
        <v>1도-xelex 제렉스</v>
      </c>
      <c r="Q1220" s="4">
        <f>VLOOKUP(H1220, '쿼리1'!$A:$U, 20, 0)</f>
        <v>28571</v>
      </c>
      <c r="R1220" s="2" t="s">
        <v>31</v>
      </c>
      <c r="S1220" s="2" t="s">
        <v>5397</v>
      </c>
      <c r="T1220" s="2" t="s">
        <v>5397</v>
      </c>
      <c r="U1220" s="2" t="s">
        <v>5397</v>
      </c>
      <c r="V1220" s="3">
        <v>45601</v>
      </c>
      <c r="W1220" s="3">
        <v>45596</v>
      </c>
      <c r="X1220" s="6">
        <f t="shared" si="1081"/>
        <v>-5</v>
      </c>
      <c r="Y1220" s="2" t="s">
        <v>5388</v>
      </c>
      <c r="Z1220" s="2" t="s">
        <v>5388</v>
      </c>
      <c r="AA1220" s="6" t="str">
        <f>IFERROR(Z1220-Y1220, "X")</f>
        <v>X</v>
      </c>
      <c r="AB1220" s="2" t="s">
        <v>5388</v>
      </c>
      <c r="AC1220" s="2" t="s">
        <v>5388</v>
      </c>
      <c r="AD1220" s="6" t="str">
        <f t="shared" si="1083"/>
        <v>X</v>
      </c>
      <c r="AE1220" s="2" t="s">
        <v>5388</v>
      </c>
      <c r="AF1220" s="2" t="s">
        <v>5388</v>
      </c>
      <c r="AG1220" s="2" t="str">
        <f>IFERROR(AF1220-AE1220, "X")</f>
        <v>X</v>
      </c>
      <c r="AH1220" s="3">
        <v>45596</v>
      </c>
      <c r="AI1220" s="3">
        <v>45651</v>
      </c>
      <c r="AJ1220" s="3"/>
      <c r="AK1220" s="2" t="str">
        <f t="shared" si="1042"/>
        <v>+55</v>
      </c>
      <c r="AL1220" s="2" t="s">
        <v>5567</v>
      </c>
      <c r="AM1220" s="2" t="str">
        <f t="shared" si="1043"/>
        <v>생산완료(+55)</v>
      </c>
      <c r="AN1220" s="9">
        <f t="shared" si="1044"/>
        <v>45602</v>
      </c>
      <c r="AO1220" s="9">
        <f t="shared" si="1045"/>
        <v>45651</v>
      </c>
      <c r="AP1220" s="9"/>
      <c r="AQ1220" s="2">
        <f t="shared" si="1080"/>
        <v>49</v>
      </c>
      <c r="AR1220" s="12" t="str">
        <f t="shared" si="1046"/>
        <v>+49</v>
      </c>
      <c r="AS1220" t="s">
        <v>5567</v>
      </c>
      <c r="AT1220" t="str">
        <f t="shared" si="1047"/>
        <v>생산완료(+49)</v>
      </c>
    </row>
    <row r="1221" spans="2:46" x14ac:dyDescent="0.3">
      <c r="B1221" s="2" t="s">
        <v>5418</v>
      </c>
      <c r="C1221" s="7">
        <v>-4</v>
      </c>
      <c r="D1221" s="2" t="s">
        <v>5451</v>
      </c>
      <c r="E1221" s="2" t="s">
        <v>5421</v>
      </c>
      <c r="F1221" s="2"/>
      <c r="G1221" s="2" t="s">
        <v>5451</v>
      </c>
      <c r="H1221" s="2" t="s">
        <v>2685</v>
      </c>
      <c r="I1221" s="2" t="str">
        <f t="shared" si="1038"/>
        <v>20241030-1000154026-인쇄</v>
      </c>
      <c r="J1221" s="2" t="str">
        <f t="shared" si="1039"/>
        <v>20241030-1000154026-합지</v>
      </c>
      <c r="K1221" s="2" t="str">
        <f t="shared" si="1040"/>
        <v>20241030-1000154026-분단</v>
      </c>
      <c r="L1221" s="2" t="str">
        <f t="shared" si="1041"/>
        <v>20241030-1000154026-제대</v>
      </c>
      <c r="M1221" s="2" t="str">
        <f>VLOOKUP(H1221, '쿼리1'!$A:$R, 17, 0)</f>
        <v>8도-세준에프앤비-오쉐프 쫄깃한 쌀떡국떡 1kg</v>
      </c>
      <c r="N1221" s="2" t="str">
        <f>VLOOKUP(H1221, '쿼리1'!$A:$P, 15, 0)</f>
        <v>나이론(자동포장용)110</v>
      </c>
      <c r="O1221" s="2">
        <v>1000154026</v>
      </c>
      <c r="P1221" s="2" t="str">
        <f>VLOOKUP(H1221, '쿼리1'!$A:$R, 17, 0)</f>
        <v>8도-세준에프앤비-오쉐프 쫄깃한 쌀떡국떡 1kg</v>
      </c>
      <c r="Q1221" s="4">
        <f>VLOOKUP(H1221, '쿼리1'!$A:$U, 20, 0)</f>
        <v>27272</v>
      </c>
      <c r="R1221" s="2" t="s">
        <v>31</v>
      </c>
      <c r="S1221" s="2" t="s">
        <v>31</v>
      </c>
      <c r="T1221" s="2" t="s">
        <v>5397</v>
      </c>
      <c r="U1221" s="2" t="s">
        <v>31</v>
      </c>
      <c r="V1221" s="3">
        <v>45597</v>
      </c>
      <c r="W1221" s="3">
        <v>45601</v>
      </c>
      <c r="X1221" s="6" t="str">
        <f t="shared" si="1081"/>
        <v>+4</v>
      </c>
      <c r="Y1221" s="3">
        <v>45602</v>
      </c>
      <c r="Z1221" s="3">
        <v>45607</v>
      </c>
      <c r="AA1221" s="6" t="str">
        <f t="shared" ref="AA1221:AA1225" si="1084">IFERROR(IF(Z1221-Y1221&gt;0, "+" &amp; (Z1221-Y1221), Z1221-Y1221), "X")</f>
        <v>+5</v>
      </c>
      <c r="AB1221" s="3" t="s">
        <v>5388</v>
      </c>
      <c r="AC1221" s="2" t="s">
        <v>5388</v>
      </c>
      <c r="AD1221" s="6" t="str">
        <f t="shared" si="1083"/>
        <v>X</v>
      </c>
      <c r="AE1221" s="3">
        <v>45604</v>
      </c>
      <c r="AF1221" s="3">
        <v>45608</v>
      </c>
      <c r="AG1221" s="2" t="str">
        <f t="shared" ref="AG1221:AG1230" si="1085">IFERROR(IF(AF1221-AE1221&gt;0, "+" &amp; (AF1221-AE1221), AF1221-AE1221), "X")</f>
        <v>+4</v>
      </c>
      <c r="AH1221" s="3">
        <v>45608</v>
      </c>
      <c r="AI1221" s="3">
        <f t="shared" ref="AI1221:AI1230" si="1086">AE1221</f>
        <v>45604</v>
      </c>
      <c r="AJ1221" s="3"/>
      <c r="AK1221" s="2">
        <f t="shared" si="1042"/>
        <v>-4</v>
      </c>
      <c r="AL1221" s="2" t="s">
        <v>5567</v>
      </c>
      <c r="AM1221" s="2" t="str">
        <f t="shared" si="1043"/>
        <v>생산완료(-4)</v>
      </c>
      <c r="AN1221" s="9">
        <f t="shared" si="1044"/>
        <v>45653</v>
      </c>
      <c r="AO1221" s="9">
        <f t="shared" si="1045"/>
        <v>45652</v>
      </c>
      <c r="AP1221" s="9"/>
      <c r="AQ1221" s="2">
        <f t="shared" si="1080"/>
        <v>-1</v>
      </c>
      <c r="AR1221" s="12">
        <f t="shared" si="1046"/>
        <v>-1</v>
      </c>
      <c r="AS1221" t="s">
        <v>5567</v>
      </c>
      <c r="AT1221" t="str">
        <f t="shared" si="1047"/>
        <v>생산완료(-1)</v>
      </c>
    </row>
    <row r="1222" spans="2:46" x14ac:dyDescent="0.3">
      <c r="B1222" s="2" t="s">
        <v>5405</v>
      </c>
      <c r="C1222" s="7">
        <v>-1</v>
      </c>
      <c r="D1222" s="2" t="s">
        <v>5424</v>
      </c>
      <c r="E1222" s="2" t="s">
        <v>5408</v>
      </c>
      <c r="F1222" s="2"/>
      <c r="G1222" s="2" t="s">
        <v>5412</v>
      </c>
      <c r="H1222" s="2" t="s">
        <v>1663</v>
      </c>
      <c r="I1222" s="2" t="str">
        <f t="shared" ref="I1222:I1285" si="1087">_xlfn.CONCAT(H1222, "-", "인쇄")</f>
        <v>20241030-1000156413-인쇄</v>
      </c>
      <c r="J1222" s="2" t="str">
        <f t="shared" ref="J1222:J1285" si="1088">_xlfn.CONCAT(H1222, "-", "합지")</f>
        <v>20241030-1000156413-합지</v>
      </c>
      <c r="K1222" s="2" t="str">
        <f t="shared" ref="K1222:K1285" si="1089">_xlfn.CONCAT(H1222, "-", "분단")</f>
        <v>20241030-1000156413-분단</v>
      </c>
      <c r="L1222" s="2" t="str">
        <f t="shared" ref="L1222:L1285" si="1090">_xlfn.CONCAT(H1222, "-", "제대")</f>
        <v>20241030-1000156413-제대</v>
      </c>
      <c r="M1222" s="2" t="str">
        <f>VLOOKUP(H1222, '쿼리1'!$A:$R, 17, 0)</f>
        <v>6도-알렌 생면 에그파스타 라구 310g</v>
      </c>
      <c r="N1222" s="2" t="str">
        <f>VLOOKUP(H1222, '쿼리1'!$A:$P, 15, 0)</f>
        <v>패트(유백/유무광)100</v>
      </c>
      <c r="O1222" s="2">
        <v>1000156413</v>
      </c>
      <c r="P1222" s="2" t="str">
        <f>VLOOKUP(H1222, '쿼리1'!$A:$R, 17, 0)</f>
        <v>6도-알렌 생면 에그파스타 라구 310g</v>
      </c>
      <c r="Q1222" s="4">
        <f>VLOOKUP(H1222, '쿼리1'!$A:$U, 20, 0)</f>
        <v>4347</v>
      </c>
      <c r="R1222" s="2" t="s">
        <v>31</v>
      </c>
      <c r="S1222" s="2" t="s">
        <v>31</v>
      </c>
      <c r="T1222" s="2" t="s">
        <v>5397</v>
      </c>
      <c r="U1222" s="2" t="s">
        <v>31</v>
      </c>
      <c r="V1222" s="3">
        <v>45601</v>
      </c>
      <c r="W1222" s="3">
        <v>45603</v>
      </c>
      <c r="X1222" s="6" t="str">
        <f t="shared" si="1081"/>
        <v>+2</v>
      </c>
      <c r="Y1222" s="3">
        <v>45604</v>
      </c>
      <c r="Z1222" s="3">
        <v>45607</v>
      </c>
      <c r="AA1222" s="6" t="str">
        <f t="shared" si="1084"/>
        <v>+3</v>
      </c>
      <c r="AB1222" s="3" t="s">
        <v>5388</v>
      </c>
      <c r="AC1222" s="2" t="s">
        <v>5388</v>
      </c>
      <c r="AD1222" s="6" t="str">
        <f t="shared" si="1083"/>
        <v>X</v>
      </c>
      <c r="AE1222" s="3">
        <v>45607</v>
      </c>
      <c r="AF1222" s="3">
        <v>45608</v>
      </c>
      <c r="AG1222" s="2" t="str">
        <f t="shared" si="1085"/>
        <v>+1</v>
      </c>
      <c r="AH1222" s="3">
        <v>45608</v>
      </c>
      <c r="AI1222" s="3">
        <f t="shared" si="1086"/>
        <v>45607</v>
      </c>
      <c r="AJ1222" s="3"/>
      <c r="AK1222" s="2">
        <f t="shared" ref="AK1222:AK1285" si="1091">IF(C1222&gt;0, "+"&amp;C1222, C1222)</f>
        <v>-1</v>
      </c>
      <c r="AL1222" s="2" t="s">
        <v>5567</v>
      </c>
      <c r="AM1222" s="2" t="str">
        <f t="shared" si="1043"/>
        <v>생산완료(-1)</v>
      </c>
      <c r="AN1222" s="9">
        <f t="shared" si="1044"/>
        <v>45608</v>
      </c>
      <c r="AO1222" s="9">
        <f t="shared" si="1045"/>
        <v>45607</v>
      </c>
      <c r="AP1222" s="9"/>
      <c r="AQ1222" s="2">
        <f t="shared" si="1080"/>
        <v>-1</v>
      </c>
      <c r="AR1222" s="12">
        <f t="shared" si="1046"/>
        <v>-1</v>
      </c>
      <c r="AS1222" t="s">
        <v>5567</v>
      </c>
      <c r="AT1222" t="str">
        <f t="shared" si="1047"/>
        <v>생산완료(-1)</v>
      </c>
    </row>
    <row r="1223" spans="2:46" x14ac:dyDescent="0.3">
      <c r="B1223" s="2" t="s">
        <v>5415</v>
      </c>
      <c r="C1223" s="7">
        <v>-3</v>
      </c>
      <c r="D1223" s="2" t="s">
        <v>5451</v>
      </c>
      <c r="E1223" s="2" t="s">
        <v>5421</v>
      </c>
      <c r="F1223" s="2"/>
      <c r="G1223" s="2" t="s">
        <v>5408</v>
      </c>
      <c r="H1223" s="2" t="s">
        <v>2691</v>
      </c>
      <c r="I1223" s="2" t="str">
        <f t="shared" si="1087"/>
        <v>20241030-1000159156-인쇄</v>
      </c>
      <c r="J1223" s="2" t="str">
        <f t="shared" si="1088"/>
        <v>20241030-1000159156-합지</v>
      </c>
      <c r="K1223" s="2" t="str">
        <f t="shared" si="1089"/>
        <v>20241030-1000159156-분단</v>
      </c>
      <c r="L1223" s="2" t="str">
        <f t="shared" si="1090"/>
        <v>20241030-1000159156-제대</v>
      </c>
      <c r="M1223" s="2" t="str">
        <f>VLOOKUP(H1223, '쿼리1'!$A:$R, 17, 0)</f>
        <v>8도-세준에프앤비-오쉐프 우리쌀 떡국떡(냉장) 1kg</v>
      </c>
      <c r="N1223" s="2" t="str">
        <f>VLOOKUP(H1223, '쿼리1'!$A:$P, 15, 0)</f>
        <v>나이론(자동포장용)110</v>
      </c>
      <c r="O1223" s="2">
        <v>1000159156</v>
      </c>
      <c r="P1223" s="2" t="str">
        <f>VLOOKUP(H1223, '쿼리1'!$A:$R, 17, 0)</f>
        <v>8도-세준에프앤비-오쉐프 우리쌀 떡국떡(냉장) 1kg</v>
      </c>
      <c r="Q1223" s="4">
        <f>VLOOKUP(H1223, '쿼리1'!$A:$U, 20, 0)</f>
        <v>27272</v>
      </c>
      <c r="R1223" s="2" t="s">
        <v>31</v>
      </c>
      <c r="S1223" s="2" t="s">
        <v>31</v>
      </c>
      <c r="T1223" s="2" t="s">
        <v>5397</v>
      </c>
      <c r="U1223" s="2" t="s">
        <v>31</v>
      </c>
      <c r="V1223" s="3">
        <v>45597</v>
      </c>
      <c r="W1223" s="3">
        <v>45601</v>
      </c>
      <c r="X1223" s="6" t="str">
        <f t="shared" si="1081"/>
        <v>+4</v>
      </c>
      <c r="Y1223" s="3">
        <v>45602</v>
      </c>
      <c r="Z1223" s="3">
        <v>45607</v>
      </c>
      <c r="AA1223" s="6" t="str">
        <f t="shared" si="1084"/>
        <v>+5</v>
      </c>
      <c r="AB1223" s="3" t="s">
        <v>5388</v>
      </c>
      <c r="AC1223" s="2" t="s">
        <v>5388</v>
      </c>
      <c r="AD1223" s="6" t="str">
        <f t="shared" si="1083"/>
        <v>X</v>
      </c>
      <c r="AE1223" s="3">
        <v>45604</v>
      </c>
      <c r="AF1223" s="3">
        <v>45607</v>
      </c>
      <c r="AG1223" s="2" t="str">
        <f t="shared" si="1085"/>
        <v>+3</v>
      </c>
      <c r="AH1223" s="3">
        <v>45607</v>
      </c>
      <c r="AI1223" s="3">
        <f t="shared" si="1086"/>
        <v>45604</v>
      </c>
      <c r="AJ1223" s="3"/>
      <c r="AK1223" s="2">
        <f t="shared" si="1091"/>
        <v>-3</v>
      </c>
      <c r="AL1223" s="2" t="s">
        <v>5567</v>
      </c>
      <c r="AM1223" s="2" t="str">
        <f t="shared" ref="AM1223:AM1286" si="1092">_xlfn.CONCAT(AL1223, "(", AK1223, ")")</f>
        <v>생산완료(-3)</v>
      </c>
      <c r="AN1223" s="9">
        <f t="shared" ref="AN1223:AN1286" si="1093">_xlfn.MAXIFS($AH$6:$AH$2358, $O$6:$O$2358, O1223)</f>
        <v>45649</v>
      </c>
      <c r="AO1223" s="9">
        <f t="shared" ref="AO1223:AO1286" si="1094">_xlfn.MAXIFS($AI$6:$AI$2358, $O$6:$O$2358, O1223)</f>
        <v>45643</v>
      </c>
      <c r="AP1223" s="9"/>
      <c r="AQ1223" s="2">
        <f t="shared" si="1080"/>
        <v>-6</v>
      </c>
      <c r="AR1223" s="12">
        <f t="shared" ref="AR1223:AR1286" si="1095">IF(AQ1223&gt;0, "+"&amp;AQ1223, AQ1223)</f>
        <v>-6</v>
      </c>
      <c r="AS1223" t="s">
        <v>5567</v>
      </c>
      <c r="AT1223" t="str">
        <f t="shared" ref="AT1223:AT1286" si="1096">_xlfn.CONCAT(AS1223, "(", AR1223, ")")</f>
        <v>생산완료(-6)</v>
      </c>
    </row>
    <row r="1224" spans="2:46" x14ac:dyDescent="0.3">
      <c r="B1224" s="2" t="s">
        <v>5407</v>
      </c>
      <c r="C1224" s="7">
        <v>-6</v>
      </c>
      <c r="D1224" s="2"/>
      <c r="E1224" s="2" t="s">
        <v>5408</v>
      </c>
      <c r="F1224" s="2"/>
      <c r="G1224" s="2" t="s">
        <v>5432</v>
      </c>
      <c r="H1224" s="2" t="s">
        <v>1068</v>
      </c>
      <c r="I1224" s="2" t="str">
        <f t="shared" si="1087"/>
        <v>20241030-1000159506-인쇄</v>
      </c>
      <c r="J1224" s="2" t="str">
        <f t="shared" si="1088"/>
        <v>20241030-1000159506-합지</v>
      </c>
      <c r="K1224" s="2" t="str">
        <f t="shared" si="1089"/>
        <v>20241030-1000159506-분단</v>
      </c>
      <c r="L1224" s="2" t="str">
        <f t="shared" si="1090"/>
        <v>20241030-1000159506-제대</v>
      </c>
      <c r="M1224" s="2" t="str">
        <f>VLOOKUP(H1224, '쿼리1'!$A:$R, 17, 0)</f>
        <v>무지</v>
      </c>
      <c r="N1224" s="2" t="str">
        <f>VLOOKUP(H1224, '쿼리1'!$A:$P, 15, 0)</f>
        <v>나이론100</v>
      </c>
      <c r="O1224" s="2">
        <v>1000159506</v>
      </c>
      <c r="P1224" s="2" t="str">
        <f>VLOOKUP(H1224, '쿼리1'!$A:$R, 17, 0)</f>
        <v>무지</v>
      </c>
      <c r="Q1224" s="4">
        <f>VLOOKUP(H1224, '쿼리1'!$A:$U, 20, 0)</f>
        <v>37500</v>
      </c>
      <c r="R1224" s="2" t="s">
        <v>5397</v>
      </c>
      <c r="S1224" s="2" t="s">
        <v>31</v>
      </c>
      <c r="T1224" s="2" t="s">
        <v>5397</v>
      </c>
      <c r="U1224" s="2" t="s">
        <v>31</v>
      </c>
      <c r="V1224" s="2" t="s">
        <v>5388</v>
      </c>
      <c r="W1224" s="3" t="s">
        <v>5388</v>
      </c>
      <c r="X1224" s="6" t="str">
        <f>IFERROR(W1224-V1224, "X")</f>
        <v>X</v>
      </c>
      <c r="Y1224" s="3">
        <v>45601</v>
      </c>
      <c r="Z1224" s="3">
        <v>45604</v>
      </c>
      <c r="AA1224" s="6" t="str">
        <f t="shared" si="1084"/>
        <v>+3</v>
      </c>
      <c r="AB1224" s="3" t="s">
        <v>5388</v>
      </c>
      <c r="AC1224" s="2" t="s">
        <v>5388</v>
      </c>
      <c r="AD1224" s="6" t="str">
        <f t="shared" si="1083"/>
        <v>X</v>
      </c>
      <c r="AE1224" s="3">
        <v>45603</v>
      </c>
      <c r="AF1224" s="3">
        <v>45609</v>
      </c>
      <c r="AG1224" s="2" t="str">
        <f t="shared" si="1085"/>
        <v>+6</v>
      </c>
      <c r="AH1224" s="3">
        <v>45609</v>
      </c>
      <c r="AI1224" s="3">
        <f t="shared" si="1086"/>
        <v>45603</v>
      </c>
      <c r="AJ1224" s="3"/>
      <c r="AK1224" s="2">
        <f t="shared" si="1091"/>
        <v>-6</v>
      </c>
      <c r="AL1224" s="2" t="s">
        <v>5567</v>
      </c>
      <c r="AM1224" s="2" t="str">
        <f t="shared" si="1092"/>
        <v>생산완료(-6)</v>
      </c>
      <c r="AN1224" s="9">
        <f t="shared" si="1093"/>
        <v>45609</v>
      </c>
      <c r="AO1224" s="9">
        <f t="shared" si="1094"/>
        <v>45603</v>
      </c>
      <c r="AP1224" s="9"/>
      <c r="AQ1224" s="2">
        <f t="shared" si="1080"/>
        <v>-6</v>
      </c>
      <c r="AR1224" s="12">
        <f t="shared" si="1095"/>
        <v>-6</v>
      </c>
      <c r="AS1224" t="s">
        <v>5567</v>
      </c>
      <c r="AT1224" t="str">
        <f t="shared" si="1096"/>
        <v>생산완료(-6)</v>
      </c>
    </row>
    <row r="1225" spans="2:46" x14ac:dyDescent="0.3">
      <c r="B1225" s="2" t="s">
        <v>5530</v>
      </c>
      <c r="C1225" s="7">
        <v>-13</v>
      </c>
      <c r="D1225" s="2" t="s">
        <v>5430</v>
      </c>
      <c r="E1225" s="2" t="s">
        <v>5455</v>
      </c>
      <c r="F1225" s="2" t="s">
        <v>5429</v>
      </c>
      <c r="G1225" s="2" t="s">
        <v>5455</v>
      </c>
      <c r="H1225" s="2" t="s">
        <v>156</v>
      </c>
      <c r="I1225" s="2" t="str">
        <f t="shared" si="1087"/>
        <v>20241030-1000159652-인쇄</v>
      </c>
      <c r="J1225" s="2" t="str">
        <f t="shared" si="1088"/>
        <v>20241030-1000159652-합지</v>
      </c>
      <c r="K1225" s="2" t="str">
        <f t="shared" si="1089"/>
        <v>20241030-1000159652-분단</v>
      </c>
      <c r="L1225" s="2" t="str">
        <f t="shared" si="1090"/>
        <v>20241030-1000159652-제대</v>
      </c>
      <c r="M1225" s="2" t="str">
        <f>VLOOKUP(H1225, '쿼리1'!$A:$R, 17, 0)</f>
        <v>1도(백색)-베어베터 초코칩쿠키 35g</v>
      </c>
      <c r="N1225" s="2" t="str">
        <f>VLOOKUP(H1225, '쿼리1'!$A:$P, 15, 0)</f>
        <v>오씨피피(무광)60</v>
      </c>
      <c r="O1225" s="2">
        <v>1000159652</v>
      </c>
      <c r="P1225" s="2" t="str">
        <f>VLOOKUP(H1225, '쿼리1'!$A:$R, 17, 0)</f>
        <v>1도(백색)-베어베터 초코칩쿠키 35g</v>
      </c>
      <c r="Q1225" s="4">
        <f>VLOOKUP(H1225, '쿼리1'!$A:$U, 20, 0)</f>
        <v>55172</v>
      </c>
      <c r="R1225" s="2" t="s">
        <v>31</v>
      </c>
      <c r="S1225" s="2" t="s">
        <v>31</v>
      </c>
      <c r="T1225" s="2" t="s">
        <v>31</v>
      </c>
      <c r="U1225" s="2" t="s">
        <v>31</v>
      </c>
      <c r="V1225" s="3">
        <v>45601</v>
      </c>
      <c r="W1225" s="3">
        <v>45608</v>
      </c>
      <c r="X1225" s="6" t="str">
        <f t="shared" ref="X1225:X1226" si="1097">IFERROR(IF(W1225-V1225&gt;0, "+" &amp; (W1225-V1225), W1225-V1225), "X")</f>
        <v>+7</v>
      </c>
      <c r="Y1225" s="3">
        <v>45604</v>
      </c>
      <c r="Z1225" s="3">
        <v>45617</v>
      </c>
      <c r="AA1225" s="6" t="str">
        <f t="shared" si="1084"/>
        <v>+13</v>
      </c>
      <c r="AB1225" s="3">
        <v>45607</v>
      </c>
      <c r="AC1225" s="3">
        <v>45621</v>
      </c>
      <c r="AD1225" s="6" t="str">
        <f t="shared" ref="AD1225:AD1226" si="1098">IFERROR(IF(AC1225-AB1225&gt;0, "+" &amp; (AC1225-AB1225), AC1225-AB1225), "X")</f>
        <v>+14</v>
      </c>
      <c r="AE1225" s="3">
        <v>45609</v>
      </c>
      <c r="AF1225" s="3">
        <v>45622</v>
      </c>
      <c r="AG1225" s="2" t="str">
        <f t="shared" si="1085"/>
        <v>+13</v>
      </c>
      <c r="AH1225" s="3">
        <v>45622</v>
      </c>
      <c r="AI1225" s="3">
        <f t="shared" si="1086"/>
        <v>45609</v>
      </c>
      <c r="AJ1225" s="3"/>
      <c r="AK1225" s="2">
        <f t="shared" si="1091"/>
        <v>-13</v>
      </c>
      <c r="AL1225" s="2" t="s">
        <v>5567</v>
      </c>
      <c r="AM1225" s="2" t="str">
        <f t="shared" si="1092"/>
        <v>생산완료(-13)</v>
      </c>
      <c r="AN1225" s="9">
        <f t="shared" si="1093"/>
        <v>45653</v>
      </c>
      <c r="AO1225" s="9">
        <f t="shared" si="1094"/>
        <v>45652</v>
      </c>
      <c r="AP1225" s="9"/>
      <c r="AQ1225" s="2">
        <f t="shared" si="1080"/>
        <v>-1</v>
      </c>
      <c r="AR1225" s="12">
        <f t="shared" si="1095"/>
        <v>-1</v>
      </c>
      <c r="AS1225" t="s">
        <v>5567</v>
      </c>
      <c r="AT1225" t="str">
        <f t="shared" si="1096"/>
        <v>생산완료(-1)</v>
      </c>
    </row>
    <row r="1226" spans="2:46" x14ac:dyDescent="0.3">
      <c r="B1226" s="2" t="s">
        <v>5409</v>
      </c>
      <c r="C1226" s="7">
        <v>0</v>
      </c>
      <c r="D1226" s="2" t="s">
        <v>5412</v>
      </c>
      <c r="E1226" s="2" t="s">
        <v>5516</v>
      </c>
      <c r="F1226" s="2" t="s">
        <v>5412</v>
      </c>
      <c r="G1226" s="2" t="s">
        <v>5409</v>
      </c>
      <c r="H1226" s="2" t="s">
        <v>145</v>
      </c>
      <c r="I1226" s="2" t="str">
        <f t="shared" si="1087"/>
        <v>20241030-1000162448-인쇄</v>
      </c>
      <c r="J1226" s="2" t="str">
        <f t="shared" si="1088"/>
        <v>20241030-1000162448-합지</v>
      </c>
      <c r="K1226" s="2" t="str">
        <f t="shared" si="1089"/>
        <v>20241030-1000162448-분단</v>
      </c>
      <c r="L1226" s="2" t="str">
        <f t="shared" si="1090"/>
        <v>20241030-1000162448-제대</v>
      </c>
      <c r="M1226" s="2" t="str">
        <f>VLOOKUP(H1226, '쿼리1'!$A:$R, 17, 0)</f>
        <v>1도-BEAR BETTER 베어베터쿠키(해썹O/160)</v>
      </c>
      <c r="N1226" s="2" t="str">
        <f>VLOOKUP(H1226, '쿼리1'!$A:$P, 15, 0)</f>
        <v>오씨피피(무광)60</v>
      </c>
      <c r="O1226" s="2">
        <v>1000162448</v>
      </c>
      <c r="P1226" s="2" t="str">
        <f>VLOOKUP(H1226, '쿼리1'!$A:$R, 17, 0)</f>
        <v>1도-BEAR BETTER 베어베터쿠키(해썹O/160)</v>
      </c>
      <c r="Q1226" s="4">
        <f>VLOOKUP(H1226, '쿼리1'!$A:$U, 20, 0)</f>
        <v>38095</v>
      </c>
      <c r="R1226" s="2" t="s">
        <v>31</v>
      </c>
      <c r="S1226" s="2" t="s">
        <v>5399</v>
      </c>
      <c r="T1226" s="2" t="s">
        <v>31</v>
      </c>
      <c r="U1226" s="2" t="s">
        <v>31</v>
      </c>
      <c r="V1226" s="3">
        <v>45601</v>
      </c>
      <c r="W1226" s="3">
        <v>45602</v>
      </c>
      <c r="X1226" s="6" t="str">
        <f t="shared" si="1097"/>
        <v>+1</v>
      </c>
      <c r="Y1226" s="3">
        <v>45604</v>
      </c>
      <c r="Z1226" s="5" t="s">
        <v>5396</v>
      </c>
      <c r="AA1226" s="6">
        <f ca="1">TODAY()-Y1226</f>
        <v>52</v>
      </c>
      <c r="AB1226" s="3">
        <v>45607</v>
      </c>
      <c r="AC1226" s="3">
        <v>45608</v>
      </c>
      <c r="AD1226" s="6" t="str">
        <f t="shared" si="1098"/>
        <v>+1</v>
      </c>
      <c r="AE1226" s="3">
        <v>45609</v>
      </c>
      <c r="AF1226" s="3">
        <v>45609</v>
      </c>
      <c r="AG1226" s="2">
        <f t="shared" si="1085"/>
        <v>0</v>
      </c>
      <c r="AH1226" s="3">
        <v>45609</v>
      </c>
      <c r="AI1226" s="3">
        <f t="shared" si="1086"/>
        <v>45609</v>
      </c>
      <c r="AJ1226" s="3"/>
      <c r="AK1226" s="2">
        <f t="shared" si="1091"/>
        <v>0</v>
      </c>
      <c r="AL1226" s="2" t="s">
        <v>5567</v>
      </c>
      <c r="AM1226" s="2" t="str">
        <f t="shared" si="1092"/>
        <v>생산완료(0)</v>
      </c>
      <c r="AN1226" s="9">
        <f t="shared" si="1093"/>
        <v>45609</v>
      </c>
      <c r="AO1226" s="9">
        <f t="shared" si="1094"/>
        <v>45609</v>
      </c>
      <c r="AP1226" s="9"/>
      <c r="AQ1226" s="2">
        <f t="shared" si="1080"/>
        <v>0</v>
      </c>
      <c r="AR1226" s="12">
        <f t="shared" si="1095"/>
        <v>0</v>
      </c>
      <c r="AS1226" t="s">
        <v>5567</v>
      </c>
      <c r="AT1226" t="str">
        <f t="shared" si="1096"/>
        <v>생산완료(0)</v>
      </c>
    </row>
    <row r="1227" spans="2:46" x14ac:dyDescent="0.3">
      <c r="B1227" s="2" t="s">
        <v>5451</v>
      </c>
      <c r="C1227" s="7">
        <v>4</v>
      </c>
      <c r="D1227" s="2"/>
      <c r="E1227" s="2" t="s">
        <v>5415</v>
      </c>
      <c r="F1227" s="2"/>
      <c r="G1227" s="2" t="s">
        <v>5418</v>
      </c>
      <c r="H1227" s="2" t="s">
        <v>3501</v>
      </c>
      <c r="I1227" s="2" t="str">
        <f t="shared" si="1087"/>
        <v>20241030-1000163203-인쇄</v>
      </c>
      <c r="J1227" s="2" t="str">
        <f t="shared" si="1088"/>
        <v>20241030-1000163203-합지</v>
      </c>
      <c r="K1227" s="2" t="str">
        <f t="shared" si="1089"/>
        <v>20241030-1000163203-분단</v>
      </c>
      <c r="L1227" s="2" t="str">
        <f t="shared" si="1090"/>
        <v>20241030-1000163203-제대</v>
      </c>
      <c r="M1227" s="2" t="str">
        <f>VLOOKUP(H1227, '쿼리1'!$A:$R, 17, 0)</f>
        <v>무지</v>
      </c>
      <c r="N1227" s="2" t="str">
        <f>VLOOKUP(H1227, '쿼리1'!$A:$P, 15, 0)</f>
        <v>나이론70</v>
      </c>
      <c r="O1227" s="2">
        <v>1000163203</v>
      </c>
      <c r="P1227" s="2" t="str">
        <f>VLOOKUP(H1227, '쿼리1'!$A:$R, 17, 0)</f>
        <v>무지</v>
      </c>
      <c r="Q1227" s="4">
        <f>VLOOKUP(H1227, '쿼리1'!$A:$U, 20, 0)</f>
        <v>66666</v>
      </c>
      <c r="R1227" s="2" t="s">
        <v>5397</v>
      </c>
      <c r="S1227" s="2" t="s">
        <v>31</v>
      </c>
      <c r="T1227" s="2" t="s">
        <v>5397</v>
      </c>
      <c r="U1227" s="2" t="s">
        <v>31</v>
      </c>
      <c r="V1227" s="2" t="s">
        <v>5388</v>
      </c>
      <c r="W1227" s="3" t="s">
        <v>5388</v>
      </c>
      <c r="X1227" s="6" t="str">
        <f>IFERROR(W1227-V1227, "X")</f>
        <v>X</v>
      </c>
      <c r="Y1227" s="3">
        <v>45604</v>
      </c>
      <c r="Z1227" s="3">
        <v>45601</v>
      </c>
      <c r="AA1227" s="6">
        <f t="shared" ref="AA1227:AA1237" si="1099">IFERROR(IF(Z1227-Y1227&gt;0, "+" &amp; (Z1227-Y1227), Z1227-Y1227), "X")</f>
        <v>-3</v>
      </c>
      <c r="AB1227" s="3" t="s">
        <v>5388</v>
      </c>
      <c r="AC1227" s="2" t="s">
        <v>5388</v>
      </c>
      <c r="AD1227" s="6" t="str">
        <f>IFERROR(AC1227-AB1227, "X")</f>
        <v>X</v>
      </c>
      <c r="AE1227" s="3">
        <v>45608</v>
      </c>
      <c r="AF1227" s="3">
        <v>45604</v>
      </c>
      <c r="AG1227" s="2">
        <f t="shared" si="1085"/>
        <v>-4</v>
      </c>
      <c r="AH1227" s="3">
        <v>45604</v>
      </c>
      <c r="AI1227" s="3">
        <f t="shared" si="1086"/>
        <v>45608</v>
      </c>
      <c r="AJ1227" s="3"/>
      <c r="AK1227" s="2" t="str">
        <f t="shared" si="1091"/>
        <v>+4</v>
      </c>
      <c r="AL1227" s="2" t="s">
        <v>5567</v>
      </c>
      <c r="AM1227" s="2" t="str">
        <f t="shared" si="1092"/>
        <v>생산완료(+4)</v>
      </c>
      <c r="AN1227" s="9">
        <f t="shared" si="1093"/>
        <v>45649</v>
      </c>
      <c r="AO1227" s="9">
        <f t="shared" si="1094"/>
        <v>45656</v>
      </c>
      <c r="AP1227" s="9"/>
      <c r="AQ1227" s="2">
        <f t="shared" si="1080"/>
        <v>7</v>
      </c>
      <c r="AR1227" s="12" t="str">
        <f t="shared" si="1095"/>
        <v>+7</v>
      </c>
      <c r="AS1227" t="s">
        <v>5567</v>
      </c>
      <c r="AT1227" t="str">
        <f t="shared" si="1096"/>
        <v>생산완료(+7)</v>
      </c>
    </row>
    <row r="1228" spans="2:46" x14ac:dyDescent="0.3">
      <c r="B1228" s="2" t="s">
        <v>5451</v>
      </c>
      <c r="C1228" s="7">
        <v>4</v>
      </c>
      <c r="D1228" s="2"/>
      <c r="E1228" s="2" t="s">
        <v>5415</v>
      </c>
      <c r="F1228" s="2"/>
      <c r="G1228" s="2" t="s">
        <v>5418</v>
      </c>
      <c r="H1228" s="2" t="s">
        <v>3502</v>
      </c>
      <c r="I1228" s="2" t="str">
        <f t="shared" si="1087"/>
        <v>20241030-1000163638-인쇄</v>
      </c>
      <c r="J1228" s="2" t="str">
        <f t="shared" si="1088"/>
        <v>20241030-1000163638-합지</v>
      </c>
      <c r="K1228" s="2" t="str">
        <f t="shared" si="1089"/>
        <v>20241030-1000163638-분단</v>
      </c>
      <c r="L1228" s="2" t="str">
        <f t="shared" si="1090"/>
        <v>20241030-1000163638-제대</v>
      </c>
      <c r="M1228" s="2" t="str">
        <f>VLOOKUP(H1228, '쿼리1'!$A:$R, 17, 0)</f>
        <v>무지</v>
      </c>
      <c r="N1228" s="2" t="str">
        <f>VLOOKUP(H1228, '쿼리1'!$A:$P, 15, 0)</f>
        <v>나이론70</v>
      </c>
      <c r="O1228" s="2">
        <v>1000163638</v>
      </c>
      <c r="P1228" s="2" t="str">
        <f>VLOOKUP(H1228, '쿼리1'!$A:$R, 17, 0)</f>
        <v>무지</v>
      </c>
      <c r="Q1228" s="4">
        <f>VLOOKUP(H1228, '쿼리1'!$A:$U, 20, 0)</f>
        <v>26086</v>
      </c>
      <c r="R1228" s="2" t="s">
        <v>5397</v>
      </c>
      <c r="S1228" s="2" t="s">
        <v>31</v>
      </c>
      <c r="T1228" s="2" t="s">
        <v>5397</v>
      </c>
      <c r="U1228" s="2" t="s">
        <v>31</v>
      </c>
      <c r="V1228" s="2" t="s">
        <v>5388</v>
      </c>
      <c r="W1228" s="3" t="s">
        <v>5388</v>
      </c>
      <c r="X1228" s="6" t="str">
        <f>IFERROR(W1228-V1228, "X")</f>
        <v>X</v>
      </c>
      <c r="Y1228" s="3">
        <v>45604</v>
      </c>
      <c r="Z1228" s="3">
        <v>45601</v>
      </c>
      <c r="AA1228" s="6">
        <f t="shared" si="1099"/>
        <v>-3</v>
      </c>
      <c r="AB1228" s="3" t="s">
        <v>5388</v>
      </c>
      <c r="AC1228" s="2" t="s">
        <v>5388</v>
      </c>
      <c r="AD1228" s="6" t="str">
        <f>IFERROR(AC1228-AB1228, "X")</f>
        <v>X</v>
      </c>
      <c r="AE1228" s="3">
        <v>45608</v>
      </c>
      <c r="AF1228" s="3">
        <v>45604</v>
      </c>
      <c r="AG1228" s="2">
        <f t="shared" si="1085"/>
        <v>-4</v>
      </c>
      <c r="AH1228" s="3">
        <v>45604</v>
      </c>
      <c r="AI1228" s="3">
        <f t="shared" si="1086"/>
        <v>45608</v>
      </c>
      <c r="AJ1228" s="3"/>
      <c r="AK1228" s="2" t="str">
        <f t="shared" si="1091"/>
        <v>+4</v>
      </c>
      <c r="AL1228" s="2" t="s">
        <v>5567</v>
      </c>
      <c r="AM1228" s="2" t="str">
        <f t="shared" si="1092"/>
        <v>생산완료(+4)</v>
      </c>
      <c r="AN1228" s="9">
        <f t="shared" si="1093"/>
        <v>45604</v>
      </c>
      <c r="AO1228" s="9">
        <f t="shared" si="1094"/>
        <v>45608</v>
      </c>
      <c r="AP1228" s="9"/>
      <c r="AQ1228" s="2">
        <f t="shared" si="1080"/>
        <v>4</v>
      </c>
      <c r="AR1228" s="12" t="str">
        <f t="shared" si="1095"/>
        <v>+4</v>
      </c>
      <c r="AS1228" t="s">
        <v>5567</v>
      </c>
      <c r="AT1228" t="str">
        <f t="shared" si="1096"/>
        <v>생산완료(+4)</v>
      </c>
    </row>
    <row r="1229" spans="2:46" x14ac:dyDescent="0.3">
      <c r="B1229" s="2" t="s">
        <v>5412</v>
      </c>
      <c r="C1229" s="7">
        <v>1</v>
      </c>
      <c r="D1229" s="2" t="s">
        <v>5409</v>
      </c>
      <c r="E1229" s="2" t="s">
        <v>5416</v>
      </c>
      <c r="F1229" s="2" t="s">
        <v>5416</v>
      </c>
      <c r="G1229" s="2" t="s">
        <v>5405</v>
      </c>
      <c r="H1229" s="2" t="s">
        <v>552</v>
      </c>
      <c r="I1229" s="2" t="str">
        <f t="shared" si="1087"/>
        <v>20241030-1000164246-인쇄</v>
      </c>
      <c r="J1229" s="2" t="str">
        <f t="shared" si="1088"/>
        <v>20241030-1000164246-합지</v>
      </c>
      <c r="K1229" s="2" t="str">
        <f t="shared" si="1089"/>
        <v>20241030-1000164246-분단</v>
      </c>
      <c r="L1229" s="2" t="str">
        <f t="shared" si="1090"/>
        <v>20241030-1000164246-제대</v>
      </c>
      <c r="M1229" s="2" t="str">
        <f>VLOOKUP(H1229, '쿼리1'!$A:$R, 17, 0)</f>
        <v>1도-베베 치즈후라이쿠키 40g</v>
      </c>
      <c r="N1229" s="2" t="str">
        <f>VLOOKUP(H1229, '쿼리1'!$A:$P, 15, 0)</f>
        <v>오씨피피(무광)60</v>
      </c>
      <c r="O1229" s="2">
        <v>1000164246</v>
      </c>
      <c r="P1229" s="2" t="str">
        <f>VLOOKUP(H1229, '쿼리1'!$A:$R, 17, 0)</f>
        <v>1도-베베 치즈후라이쿠키 40g</v>
      </c>
      <c r="Q1229" s="4">
        <f>VLOOKUP(H1229, '쿼리1'!$A:$U, 20, 0)</f>
        <v>53333</v>
      </c>
      <c r="R1229" s="2" t="s">
        <v>31</v>
      </c>
      <c r="S1229" s="2" t="s">
        <v>31</v>
      </c>
      <c r="T1229" s="2" t="s">
        <v>31</v>
      </c>
      <c r="U1229" s="2" t="s">
        <v>31</v>
      </c>
      <c r="V1229" s="3">
        <v>45601</v>
      </c>
      <c r="W1229" s="3">
        <v>45601</v>
      </c>
      <c r="X1229" s="6">
        <f t="shared" ref="X1229:X1237" si="1100">IFERROR(IF(W1229-V1229&gt;0, "+" &amp; (W1229-V1229), W1229-V1229), "X")</f>
        <v>0</v>
      </c>
      <c r="Y1229" s="3">
        <v>45604</v>
      </c>
      <c r="Z1229" s="3">
        <v>45602</v>
      </c>
      <c r="AA1229" s="6">
        <f t="shared" si="1099"/>
        <v>-2</v>
      </c>
      <c r="AB1229" s="3">
        <v>45607</v>
      </c>
      <c r="AC1229" s="3">
        <v>45605</v>
      </c>
      <c r="AD1229" s="6">
        <f>IFERROR(IF(AC1229-AB1229&gt;0, "+" &amp; (AC1229-AB1229), AC1229-AB1229), "X")</f>
        <v>-2</v>
      </c>
      <c r="AE1229" s="3">
        <v>45609</v>
      </c>
      <c r="AF1229" s="3">
        <v>45608</v>
      </c>
      <c r="AG1229" s="2">
        <f t="shared" si="1085"/>
        <v>-1</v>
      </c>
      <c r="AH1229" s="3">
        <v>45608</v>
      </c>
      <c r="AI1229" s="3">
        <f t="shared" si="1086"/>
        <v>45609</v>
      </c>
      <c r="AJ1229" s="3"/>
      <c r="AK1229" s="2" t="str">
        <f t="shared" si="1091"/>
        <v>+1</v>
      </c>
      <c r="AL1229" s="2" t="s">
        <v>5567</v>
      </c>
      <c r="AM1229" s="2" t="str">
        <f t="shared" si="1092"/>
        <v>생산완료(+1)</v>
      </c>
      <c r="AN1229" s="9">
        <f t="shared" si="1093"/>
        <v>45608</v>
      </c>
      <c r="AO1229" s="9">
        <f t="shared" si="1094"/>
        <v>45609</v>
      </c>
      <c r="AP1229" s="9"/>
      <c r="AQ1229" s="2">
        <f t="shared" si="1080"/>
        <v>1</v>
      </c>
      <c r="AR1229" s="12" t="str">
        <f t="shared" si="1095"/>
        <v>+1</v>
      </c>
      <c r="AS1229" t="s">
        <v>5567</v>
      </c>
      <c r="AT1229" t="str">
        <f t="shared" si="1096"/>
        <v>생산완료(+1)</v>
      </c>
    </row>
    <row r="1230" spans="2:46" x14ac:dyDescent="0.3">
      <c r="B1230" s="2" t="s">
        <v>5451</v>
      </c>
      <c r="C1230" s="7">
        <v>4</v>
      </c>
      <c r="D1230" s="2" t="s">
        <v>5405</v>
      </c>
      <c r="E1230" s="2" t="s">
        <v>5409</v>
      </c>
      <c r="F1230" s="2"/>
      <c r="G1230" s="2" t="s">
        <v>5418</v>
      </c>
      <c r="H1230" s="2" t="s">
        <v>2527</v>
      </c>
      <c r="I1230" s="2" t="str">
        <f t="shared" si="1087"/>
        <v>20241030-1000165483-인쇄</v>
      </c>
      <c r="J1230" s="2" t="str">
        <f t="shared" si="1088"/>
        <v>20241030-1000165483-합지</v>
      </c>
      <c r="K1230" s="2" t="str">
        <f t="shared" si="1089"/>
        <v>20241030-1000165483-분단</v>
      </c>
      <c r="L1230" s="2" t="str">
        <f t="shared" si="1090"/>
        <v>20241030-1000165483-제대</v>
      </c>
      <c r="M1230" s="2" t="str">
        <f>VLOOKUP(H1230, '쿼리1'!$A:$R, 17, 0)</f>
        <v>6도-에어블링 황사방역마스크 KF94(대형/흰색/10매입)</v>
      </c>
      <c r="N1230" s="2" t="str">
        <f>VLOOKUP(H1230, '쿼리1'!$A:$P, 15, 0)</f>
        <v>패증착75</v>
      </c>
      <c r="O1230" s="2">
        <v>1000165483</v>
      </c>
      <c r="P1230" s="2" t="str">
        <f>VLOOKUP(H1230, '쿼리1'!$A:$R, 17, 0)</f>
        <v>6도-에어블링 황사방역마스크 KF94(대형/흰색/10매입)</v>
      </c>
      <c r="Q1230" s="4">
        <f>VLOOKUP(H1230, '쿼리1'!$A:$U, 20, 0)</f>
        <v>54545</v>
      </c>
      <c r="R1230" s="2" t="s">
        <v>31</v>
      </c>
      <c r="S1230" s="2" t="s">
        <v>31</v>
      </c>
      <c r="T1230" s="2" t="s">
        <v>5397</v>
      </c>
      <c r="U1230" s="2" t="s">
        <v>31</v>
      </c>
      <c r="V1230" s="3">
        <v>45601</v>
      </c>
      <c r="W1230" s="3">
        <v>45600</v>
      </c>
      <c r="X1230" s="6">
        <f t="shared" si="1100"/>
        <v>-1</v>
      </c>
      <c r="Y1230" s="3">
        <v>45604</v>
      </c>
      <c r="Z1230" s="3">
        <v>45604</v>
      </c>
      <c r="AA1230" s="6">
        <f t="shared" si="1099"/>
        <v>0</v>
      </c>
      <c r="AB1230" s="3" t="s">
        <v>5388</v>
      </c>
      <c r="AC1230" s="2" t="s">
        <v>5388</v>
      </c>
      <c r="AD1230" s="6" t="str">
        <f>IFERROR(AC1230-AB1230, "X")</f>
        <v>X</v>
      </c>
      <c r="AE1230" s="3">
        <v>45608</v>
      </c>
      <c r="AF1230" s="3">
        <v>45604</v>
      </c>
      <c r="AG1230" s="2">
        <f t="shared" si="1085"/>
        <v>-4</v>
      </c>
      <c r="AH1230" s="3">
        <v>45604</v>
      </c>
      <c r="AI1230" s="3">
        <f t="shared" si="1086"/>
        <v>45608</v>
      </c>
      <c r="AJ1230" s="3"/>
      <c r="AK1230" s="2" t="str">
        <f t="shared" si="1091"/>
        <v>+4</v>
      </c>
      <c r="AL1230" s="2" t="s">
        <v>5567</v>
      </c>
      <c r="AM1230" s="2" t="str">
        <f t="shared" si="1092"/>
        <v>생산완료(+4)</v>
      </c>
      <c r="AN1230" s="9">
        <f t="shared" si="1093"/>
        <v>45638</v>
      </c>
      <c r="AO1230" s="9">
        <f t="shared" si="1094"/>
        <v>45631</v>
      </c>
      <c r="AP1230" s="9"/>
      <c r="AQ1230" s="2">
        <f t="shared" si="1080"/>
        <v>-7</v>
      </c>
      <c r="AR1230" s="12">
        <f t="shared" si="1095"/>
        <v>-7</v>
      </c>
      <c r="AS1230" t="s">
        <v>5567</v>
      </c>
      <c r="AT1230" t="str">
        <f t="shared" si="1096"/>
        <v>생산완료(-7)</v>
      </c>
    </row>
    <row r="1231" spans="2:46" x14ac:dyDescent="0.3">
      <c r="B1231" s="2" t="s">
        <v>5575</v>
      </c>
      <c r="C1231" s="7">
        <v>-14</v>
      </c>
      <c r="D1231" s="2" t="s">
        <v>5430</v>
      </c>
      <c r="E1231" s="2" t="s">
        <v>5425</v>
      </c>
      <c r="F1231" s="2" t="s">
        <v>5408</v>
      </c>
      <c r="G1231" s="2"/>
      <c r="H1231" s="2" t="s">
        <v>4766</v>
      </c>
      <c r="I1231" s="2" t="str">
        <f t="shared" si="1087"/>
        <v>20241030-1000165926-인쇄</v>
      </c>
      <c r="J1231" s="2" t="str">
        <f t="shared" si="1088"/>
        <v>20241030-1000165926-합지</v>
      </c>
      <c r="K1231" s="2" t="str">
        <f t="shared" si="1089"/>
        <v>20241030-1000165926-분단</v>
      </c>
      <c r="L1231" s="2" t="str">
        <f t="shared" si="1090"/>
        <v>20241030-1000165926-제대</v>
      </c>
      <c r="M1231" s="2" t="str">
        <f>VLOOKUP(H1231, '쿼리1'!$A:$R, 17, 0)</f>
        <v>7도-VN)바질치즈 치아바타 샌드위치780g(TR)-재질변경</v>
      </c>
      <c r="N1231" s="2" t="str">
        <f>VLOOKUP(H1231, '쿼리1'!$A:$P, 15, 0)</f>
        <v>나이론75</v>
      </c>
      <c r="O1231" s="2">
        <v>1000165926</v>
      </c>
      <c r="P1231" s="2" t="str">
        <f>VLOOKUP(H1231, '쿼리1'!$A:$R, 17, 0)</f>
        <v>7도-VN)바질치즈 치아바타 샌드위치780g(TR)-재질변경</v>
      </c>
      <c r="Q1231" s="4">
        <f>VLOOKUP(H1231, '쿼리1'!$A:$U, 20, 0)</f>
        <v>60</v>
      </c>
      <c r="R1231" s="2" t="s">
        <v>31</v>
      </c>
      <c r="S1231" s="2" t="s">
        <v>31</v>
      </c>
      <c r="T1231" s="2" t="s">
        <v>31</v>
      </c>
      <c r="U1231" s="2" t="s">
        <v>5397</v>
      </c>
      <c r="V1231" s="3">
        <v>45601</v>
      </c>
      <c r="W1231" s="3">
        <v>45608</v>
      </c>
      <c r="X1231" s="6" t="str">
        <f t="shared" si="1100"/>
        <v>+7</v>
      </c>
      <c r="Y1231" s="3">
        <v>45604</v>
      </c>
      <c r="Z1231" s="3">
        <v>45621</v>
      </c>
      <c r="AA1231" s="6" t="str">
        <f t="shared" si="1099"/>
        <v>+17</v>
      </c>
      <c r="AB1231" s="3">
        <v>45607</v>
      </c>
      <c r="AC1231" s="3">
        <v>45610</v>
      </c>
      <c r="AD1231" s="6" t="str">
        <f>IFERROR(IF(AC1231-AB1231&gt;0, "+" &amp; (AC1231-AB1231), AC1231-AB1231), "X")</f>
        <v>+3</v>
      </c>
      <c r="AE1231" s="2" t="s">
        <v>5388</v>
      </c>
      <c r="AF1231" s="2" t="s">
        <v>5388</v>
      </c>
      <c r="AG1231" s="2" t="str">
        <f>IFERROR(AF1231-AE1231, "X")</f>
        <v>X</v>
      </c>
      <c r="AH1231" s="3">
        <v>45621</v>
      </c>
      <c r="AI1231" s="3">
        <f>AB1231</f>
        <v>45607</v>
      </c>
      <c r="AJ1231" s="3"/>
      <c r="AK1231" s="2">
        <f t="shared" si="1091"/>
        <v>-14</v>
      </c>
      <c r="AL1231" s="2" t="s">
        <v>5567</v>
      </c>
      <c r="AM1231" s="2" t="str">
        <f t="shared" si="1092"/>
        <v>생산완료(-14)</v>
      </c>
      <c r="AN1231" s="9">
        <f t="shared" si="1093"/>
        <v>45650</v>
      </c>
      <c r="AO1231" s="9">
        <f t="shared" si="1094"/>
        <v>45649</v>
      </c>
      <c r="AP1231" s="9"/>
      <c r="AQ1231" s="2">
        <f t="shared" si="1080"/>
        <v>-1</v>
      </c>
      <c r="AR1231" s="12">
        <f t="shared" si="1095"/>
        <v>-1</v>
      </c>
      <c r="AS1231" t="s">
        <v>5567</v>
      </c>
      <c r="AT1231" t="str">
        <f t="shared" si="1096"/>
        <v>생산완료(-1)</v>
      </c>
    </row>
    <row r="1232" spans="2:46" x14ac:dyDescent="0.3">
      <c r="B1232" s="2" t="s">
        <v>5405</v>
      </c>
      <c r="C1232" s="7">
        <v>-1</v>
      </c>
      <c r="D1232" s="2" t="s">
        <v>5412</v>
      </c>
      <c r="E1232" s="2" t="s">
        <v>5405</v>
      </c>
      <c r="F1232" s="2"/>
      <c r="G1232" s="2" t="s">
        <v>5412</v>
      </c>
      <c r="H1232" s="2" t="s">
        <v>3166</v>
      </c>
      <c r="I1232" s="2" t="str">
        <f t="shared" si="1087"/>
        <v>20241030-1000167708-인쇄</v>
      </c>
      <c r="J1232" s="2" t="str">
        <f t="shared" si="1088"/>
        <v>20241030-1000167708-합지</v>
      </c>
      <c r="K1232" s="2" t="str">
        <f t="shared" si="1089"/>
        <v>20241030-1000167708-분단</v>
      </c>
      <c r="L1232" s="2" t="str">
        <f t="shared" si="1090"/>
        <v>20241030-1000167708-제대</v>
      </c>
      <c r="M1232" s="2" t="str">
        <f>VLOOKUP(H1232, '쿼리1'!$A:$R, 17, 0)</f>
        <v>1도-바로제면</v>
      </c>
      <c r="N1232" s="2" t="str">
        <f>VLOOKUP(H1232, '쿼리1'!$A:$P, 15, 0)</f>
        <v>나이론65</v>
      </c>
      <c r="O1232" s="2">
        <v>1000167708</v>
      </c>
      <c r="P1232" s="2" t="str">
        <f>VLOOKUP(H1232, '쿼리1'!$A:$R, 17, 0)</f>
        <v>1도-바로제면</v>
      </c>
      <c r="Q1232" s="4">
        <f>VLOOKUP(H1232, '쿼리1'!$A:$U, 20, 0)</f>
        <v>18750</v>
      </c>
      <c r="R1232" s="2" t="s">
        <v>31</v>
      </c>
      <c r="S1232" s="2" t="s">
        <v>31</v>
      </c>
      <c r="T1232" s="2" t="s">
        <v>5397</v>
      </c>
      <c r="U1232" s="2" t="s">
        <v>31</v>
      </c>
      <c r="V1232" s="3">
        <v>45601</v>
      </c>
      <c r="W1232" s="3">
        <v>45602</v>
      </c>
      <c r="X1232" s="6" t="str">
        <f t="shared" si="1100"/>
        <v>+1</v>
      </c>
      <c r="Y1232" s="3">
        <v>45604</v>
      </c>
      <c r="Z1232" s="3">
        <v>45603</v>
      </c>
      <c r="AA1232" s="6">
        <f t="shared" si="1099"/>
        <v>-1</v>
      </c>
      <c r="AB1232" s="3" t="s">
        <v>5388</v>
      </c>
      <c r="AC1232" s="2" t="s">
        <v>5388</v>
      </c>
      <c r="AD1232" s="6" t="str">
        <f>IFERROR(AC1232-AB1232, "X")</f>
        <v>X</v>
      </c>
      <c r="AE1232" s="3">
        <v>45608</v>
      </c>
      <c r="AF1232" s="3">
        <v>45609</v>
      </c>
      <c r="AG1232" s="2" t="str">
        <f>IFERROR(IF(AF1232-AE1232&gt;0, "+" &amp; (AF1232-AE1232), AF1232-AE1232), "X")</f>
        <v>+1</v>
      </c>
      <c r="AH1232" s="3">
        <v>45609</v>
      </c>
      <c r="AI1232" s="3">
        <f>AE1232</f>
        <v>45608</v>
      </c>
      <c r="AJ1232" s="3"/>
      <c r="AK1232" s="2">
        <f t="shared" si="1091"/>
        <v>-1</v>
      </c>
      <c r="AL1232" s="2" t="s">
        <v>5567</v>
      </c>
      <c r="AM1232" s="2" t="str">
        <f t="shared" si="1092"/>
        <v>생산완료(-1)</v>
      </c>
      <c r="AN1232" s="9">
        <f t="shared" si="1093"/>
        <v>45654</v>
      </c>
      <c r="AO1232" s="9">
        <f t="shared" si="1094"/>
        <v>45656</v>
      </c>
      <c r="AP1232" s="9"/>
      <c r="AQ1232" s="2">
        <f t="shared" si="1080"/>
        <v>2</v>
      </c>
      <c r="AR1232" s="12" t="str">
        <f t="shared" si="1095"/>
        <v>+2</v>
      </c>
      <c r="AS1232" t="s">
        <v>5567</v>
      </c>
      <c r="AT1232" t="str">
        <f t="shared" si="1096"/>
        <v>생산완료(+2)</v>
      </c>
    </row>
    <row r="1233" spans="2:46" x14ac:dyDescent="0.3">
      <c r="B1233" s="2" t="s">
        <v>5424</v>
      </c>
      <c r="C1233" s="7">
        <v>2</v>
      </c>
      <c r="D1233" s="2" t="s">
        <v>5412</v>
      </c>
      <c r="E1233" s="2" t="s">
        <v>5405</v>
      </c>
      <c r="F1233" s="2" t="s">
        <v>5416</v>
      </c>
      <c r="G1233" s="2"/>
      <c r="H1233" s="2" t="s">
        <v>4980</v>
      </c>
      <c r="I1233" s="2" t="str">
        <f t="shared" si="1087"/>
        <v>20241030-1000169398-인쇄</v>
      </c>
      <c r="J1233" s="2" t="str">
        <f t="shared" si="1088"/>
        <v>20241030-1000169398-합지</v>
      </c>
      <c r="K1233" s="2" t="str">
        <f t="shared" si="1089"/>
        <v>20241030-1000169398-분단</v>
      </c>
      <c r="L1233" s="2" t="str">
        <f t="shared" si="1090"/>
        <v>20241030-1000169398-제대</v>
      </c>
      <c r="M1233" s="2" t="str">
        <f>VLOOKUP(H1233, '쿼리1'!$A:$R, 17, 0)</f>
        <v>3도-SB)클래식 피낭시에36g</v>
      </c>
      <c r="N1233" s="2" t="str">
        <f>VLOOKUP(H1233, '쿼리1'!$A:$P, 15, 0)</f>
        <v>오씨피피(유무광)40</v>
      </c>
      <c r="O1233" s="2">
        <v>1000169398</v>
      </c>
      <c r="P1233" s="2" t="str">
        <f>VLOOKUP(H1233, '쿼리1'!$A:$R, 17, 0)</f>
        <v>3도-SB)클래식 피낭시에36g</v>
      </c>
      <c r="Q1233" s="4">
        <f>VLOOKUP(H1233, '쿼리1'!$A:$U, 20, 0)</f>
        <v>32</v>
      </c>
      <c r="R1233" s="2" t="s">
        <v>31</v>
      </c>
      <c r="S1233" s="2" t="s">
        <v>31</v>
      </c>
      <c r="T1233" s="2" t="s">
        <v>31</v>
      </c>
      <c r="U1233" s="2" t="s">
        <v>5397</v>
      </c>
      <c r="V1233" s="3">
        <v>45601</v>
      </c>
      <c r="W1233" s="3">
        <v>45602</v>
      </c>
      <c r="X1233" s="6" t="str">
        <f t="shared" si="1100"/>
        <v>+1</v>
      </c>
      <c r="Y1233" s="3">
        <v>45604</v>
      </c>
      <c r="Z1233" s="3">
        <v>45603</v>
      </c>
      <c r="AA1233" s="6">
        <f t="shared" si="1099"/>
        <v>-1</v>
      </c>
      <c r="AB1233" s="3">
        <v>45607</v>
      </c>
      <c r="AC1233" s="3">
        <v>45605</v>
      </c>
      <c r="AD1233" s="6">
        <f t="shared" ref="AD1233:AD1234" si="1101">IFERROR(IF(AC1233-AB1233&gt;0, "+" &amp; (AC1233-AB1233), AC1233-AB1233), "X")</f>
        <v>-2</v>
      </c>
      <c r="AE1233" s="2" t="s">
        <v>5388</v>
      </c>
      <c r="AF1233" s="2" t="s">
        <v>5388</v>
      </c>
      <c r="AG1233" s="2" t="str">
        <f>IFERROR(AF1233-AE1233, "X")</f>
        <v>X</v>
      </c>
      <c r="AH1233" s="3">
        <v>45605</v>
      </c>
      <c r="AI1233" s="3">
        <f t="shared" ref="AI1233:AI1234" si="1102">AB1233</f>
        <v>45607</v>
      </c>
      <c r="AJ1233" s="3"/>
      <c r="AK1233" s="2" t="str">
        <f t="shared" si="1091"/>
        <v>+2</v>
      </c>
      <c r="AL1233" s="2" t="s">
        <v>5567</v>
      </c>
      <c r="AM1233" s="2" t="str">
        <f t="shared" si="1092"/>
        <v>생산완료(+2)</v>
      </c>
      <c r="AN1233" s="9">
        <f t="shared" si="1093"/>
        <v>45644</v>
      </c>
      <c r="AO1233" s="9">
        <f t="shared" si="1094"/>
        <v>45644</v>
      </c>
      <c r="AP1233" s="9"/>
      <c r="AQ1233" s="2">
        <f t="shared" si="1080"/>
        <v>0</v>
      </c>
      <c r="AR1233" s="12">
        <f t="shared" si="1095"/>
        <v>0</v>
      </c>
      <c r="AS1233" t="s">
        <v>5567</v>
      </c>
      <c r="AT1233" t="str">
        <f t="shared" si="1096"/>
        <v>생산완료(0)</v>
      </c>
    </row>
    <row r="1234" spans="2:46" x14ac:dyDescent="0.3">
      <c r="B1234" s="2" t="s">
        <v>5424</v>
      </c>
      <c r="C1234" s="7">
        <v>2</v>
      </c>
      <c r="D1234" s="2" t="s">
        <v>5412</v>
      </c>
      <c r="E1234" s="2" t="s">
        <v>5405</v>
      </c>
      <c r="F1234" s="2" t="s">
        <v>5416</v>
      </c>
      <c r="G1234" s="2"/>
      <c r="H1234" s="2" t="s">
        <v>4306</v>
      </c>
      <c r="I1234" s="2" t="str">
        <f t="shared" si="1087"/>
        <v>20241030-1000169402-인쇄</v>
      </c>
      <c r="J1234" s="2" t="str">
        <f t="shared" si="1088"/>
        <v>20241030-1000169402-합지</v>
      </c>
      <c r="K1234" s="2" t="str">
        <f t="shared" si="1089"/>
        <v>20241030-1000169402-분단</v>
      </c>
      <c r="L1234" s="2" t="str">
        <f t="shared" si="1090"/>
        <v>20241030-1000169402-제대</v>
      </c>
      <c r="M1234" s="2" t="str">
        <f>VLOOKUP(H1234, '쿼리1'!$A:$R, 17, 0)</f>
        <v>3도-SB)초콜릿 피낭시에36g</v>
      </c>
      <c r="N1234" s="2" t="str">
        <f>VLOOKUP(H1234, '쿼리1'!$A:$P, 15, 0)</f>
        <v>오씨피피(유무광)40</v>
      </c>
      <c r="O1234" s="2">
        <v>1000169402</v>
      </c>
      <c r="P1234" s="2" t="str">
        <f>VLOOKUP(H1234, '쿼리1'!$A:$R, 17, 0)</f>
        <v>3도-SB)초콜릿 피낭시에36g</v>
      </c>
      <c r="Q1234" s="4">
        <f>VLOOKUP(H1234, '쿼리1'!$A:$U, 20, 0)</f>
        <v>32</v>
      </c>
      <c r="R1234" s="2" t="s">
        <v>31</v>
      </c>
      <c r="S1234" s="2" t="s">
        <v>31</v>
      </c>
      <c r="T1234" s="2" t="s">
        <v>31</v>
      </c>
      <c r="U1234" s="2" t="s">
        <v>5397</v>
      </c>
      <c r="V1234" s="3">
        <v>45601</v>
      </c>
      <c r="W1234" s="3">
        <v>45602</v>
      </c>
      <c r="X1234" s="6" t="str">
        <f t="shared" si="1100"/>
        <v>+1</v>
      </c>
      <c r="Y1234" s="3">
        <v>45604</v>
      </c>
      <c r="Z1234" s="3">
        <v>45603</v>
      </c>
      <c r="AA1234" s="6">
        <f t="shared" si="1099"/>
        <v>-1</v>
      </c>
      <c r="AB1234" s="3">
        <v>45607</v>
      </c>
      <c r="AC1234" s="3">
        <v>45605</v>
      </c>
      <c r="AD1234" s="6">
        <f t="shared" si="1101"/>
        <v>-2</v>
      </c>
      <c r="AE1234" s="2" t="s">
        <v>5388</v>
      </c>
      <c r="AF1234" s="2" t="s">
        <v>5388</v>
      </c>
      <c r="AG1234" s="2" t="str">
        <f>IFERROR(AF1234-AE1234, "X")</f>
        <v>X</v>
      </c>
      <c r="AH1234" s="3">
        <v>45605</v>
      </c>
      <c r="AI1234" s="3">
        <f t="shared" si="1102"/>
        <v>45607</v>
      </c>
      <c r="AJ1234" s="3"/>
      <c r="AK1234" s="2" t="str">
        <f t="shared" si="1091"/>
        <v>+2</v>
      </c>
      <c r="AL1234" s="2" t="s">
        <v>5567</v>
      </c>
      <c r="AM1234" s="2" t="str">
        <f t="shared" si="1092"/>
        <v>생산완료(+2)</v>
      </c>
      <c r="AN1234" s="9">
        <f t="shared" si="1093"/>
        <v>45644</v>
      </c>
      <c r="AO1234" s="9">
        <f t="shared" si="1094"/>
        <v>45644</v>
      </c>
      <c r="AP1234" s="9"/>
      <c r="AQ1234" s="2">
        <f t="shared" si="1080"/>
        <v>0</v>
      </c>
      <c r="AR1234" s="12">
        <f t="shared" si="1095"/>
        <v>0</v>
      </c>
      <c r="AS1234" t="s">
        <v>5567</v>
      </c>
      <c r="AT1234" t="str">
        <f t="shared" si="1096"/>
        <v>생산완료(0)</v>
      </c>
    </row>
    <row r="1235" spans="2:46" x14ac:dyDescent="0.3">
      <c r="B1235" s="2" t="s">
        <v>5530</v>
      </c>
      <c r="C1235" s="7">
        <v>-13</v>
      </c>
      <c r="D1235" s="2" t="s">
        <v>5412</v>
      </c>
      <c r="E1235" s="2" t="s">
        <v>5425</v>
      </c>
      <c r="F1235" s="2"/>
      <c r="G1235" s="2" t="s">
        <v>5412</v>
      </c>
      <c r="H1235" s="2" t="s">
        <v>3152</v>
      </c>
      <c r="I1235" s="2" t="str">
        <f t="shared" si="1087"/>
        <v>20241030-1000169491-인쇄</v>
      </c>
      <c r="J1235" s="2" t="str">
        <f t="shared" si="1088"/>
        <v>20241030-1000169491-합지</v>
      </c>
      <c r="K1235" s="2" t="str">
        <f t="shared" si="1089"/>
        <v>20241030-1000169491-분단</v>
      </c>
      <c r="L1235" s="2" t="str">
        <f t="shared" si="1090"/>
        <v>20241030-1000169491-제대</v>
      </c>
      <c r="M1235" s="2" t="str">
        <f>VLOOKUP(H1235, '쿼리1'!$A:$R, 17, 0)</f>
        <v>4도-곶감(영동중앙청과)</v>
      </c>
      <c r="N1235" s="2" t="str">
        <f>VLOOKUP(H1235, '쿼리1'!$A:$P, 15, 0)</f>
        <v>패트90</v>
      </c>
      <c r="O1235" s="2">
        <v>1000169491</v>
      </c>
      <c r="P1235" s="2" t="str">
        <f>VLOOKUP(H1235, '쿼리1'!$A:$R, 17, 0)</f>
        <v>4도-곶감(영동중앙청과)</v>
      </c>
      <c r="Q1235" s="4">
        <f>VLOOKUP(H1235, '쿼리1'!$A:$U, 20, 0)</f>
        <v>35294</v>
      </c>
      <c r="R1235" s="2" t="s">
        <v>31</v>
      </c>
      <c r="S1235" s="2" t="s">
        <v>31</v>
      </c>
      <c r="T1235" s="2" t="s">
        <v>5397</v>
      </c>
      <c r="U1235" s="2" t="s">
        <v>31</v>
      </c>
      <c r="V1235" s="3">
        <v>45601</v>
      </c>
      <c r="W1235" s="3">
        <v>45602</v>
      </c>
      <c r="X1235" s="6" t="str">
        <f t="shared" si="1100"/>
        <v>+1</v>
      </c>
      <c r="Y1235" s="3">
        <v>45604</v>
      </c>
      <c r="Z1235" s="3">
        <v>45621</v>
      </c>
      <c r="AA1235" s="6" t="str">
        <f t="shared" si="1099"/>
        <v>+17</v>
      </c>
      <c r="AB1235" s="3" t="s">
        <v>5388</v>
      </c>
      <c r="AC1235" s="2" t="s">
        <v>5388</v>
      </c>
      <c r="AD1235" s="6" t="str">
        <f>IFERROR(AC1235-AB1235, "X")</f>
        <v>X</v>
      </c>
      <c r="AE1235" s="3">
        <v>45608</v>
      </c>
      <c r="AF1235" s="3">
        <v>45609</v>
      </c>
      <c r="AG1235" s="2" t="str">
        <f t="shared" ref="AG1235:AG1237" si="1103">IFERROR(IF(AF1235-AE1235&gt;0, "+" &amp; (AF1235-AE1235), AF1235-AE1235), "X")</f>
        <v>+1</v>
      </c>
      <c r="AH1235" s="3">
        <v>45621</v>
      </c>
      <c r="AI1235" s="3">
        <f t="shared" ref="AI1235:AI1237" si="1104">AE1235</f>
        <v>45608</v>
      </c>
      <c r="AJ1235" s="3"/>
      <c r="AK1235" s="2">
        <f t="shared" si="1091"/>
        <v>-13</v>
      </c>
      <c r="AL1235" s="2" t="s">
        <v>5567</v>
      </c>
      <c r="AM1235" s="2" t="str">
        <f t="shared" si="1092"/>
        <v>생산완료(-13)</v>
      </c>
      <c r="AN1235" s="9">
        <f t="shared" si="1093"/>
        <v>45621</v>
      </c>
      <c r="AO1235" s="9">
        <f t="shared" si="1094"/>
        <v>45608</v>
      </c>
      <c r="AP1235" s="9"/>
      <c r="AQ1235" s="2">
        <f t="shared" si="1080"/>
        <v>-13</v>
      </c>
      <c r="AR1235" s="12">
        <f t="shared" si="1095"/>
        <v>-13</v>
      </c>
      <c r="AS1235" t="s">
        <v>5567</v>
      </c>
      <c r="AT1235" t="str">
        <f t="shared" si="1096"/>
        <v>생산완료(-13)</v>
      </c>
    </row>
    <row r="1236" spans="2:46" x14ac:dyDescent="0.3">
      <c r="B1236" s="2" t="s">
        <v>5409</v>
      </c>
      <c r="C1236" s="7">
        <v>0</v>
      </c>
      <c r="D1236" s="2" t="s">
        <v>5424</v>
      </c>
      <c r="E1236" s="2" t="s">
        <v>5408</v>
      </c>
      <c r="F1236" s="2"/>
      <c r="G1236" s="2" t="s">
        <v>5409</v>
      </c>
      <c r="H1236" s="2" t="s">
        <v>1657</v>
      </c>
      <c r="I1236" s="2" t="str">
        <f t="shared" si="1087"/>
        <v>20241030-1000169496-인쇄</v>
      </c>
      <c r="J1236" s="2" t="str">
        <f t="shared" si="1088"/>
        <v>20241030-1000169496-합지</v>
      </c>
      <c r="K1236" s="2" t="str">
        <f t="shared" si="1089"/>
        <v>20241030-1000169496-분단</v>
      </c>
      <c r="L1236" s="2" t="str">
        <f t="shared" si="1090"/>
        <v>20241030-1000169496-제대</v>
      </c>
      <c r="M1236" s="2" t="str">
        <f>VLOOKUP(H1236, '쿼리1'!$A:$R, 17, 0)</f>
        <v>7도-성수동분식 떡볶이용 모둠튀김 430g</v>
      </c>
      <c r="N1236" s="2" t="str">
        <f>VLOOKUP(H1236, '쿼리1'!$A:$P, 15, 0)</f>
        <v>패트(유백)100</v>
      </c>
      <c r="O1236" s="2">
        <v>1000169496</v>
      </c>
      <c r="P1236" s="2" t="str">
        <f>VLOOKUP(H1236, '쿼리1'!$A:$R, 17, 0)</f>
        <v>7도-성수동분식 떡볶이용 모둠튀김 430g</v>
      </c>
      <c r="Q1236" s="4">
        <f>VLOOKUP(H1236, '쿼리1'!$A:$U, 20, 0)</f>
        <v>21739</v>
      </c>
      <c r="R1236" s="2" t="s">
        <v>31</v>
      </c>
      <c r="S1236" s="2" t="s">
        <v>31</v>
      </c>
      <c r="T1236" s="2" t="s">
        <v>5397</v>
      </c>
      <c r="U1236" s="2" t="s">
        <v>31</v>
      </c>
      <c r="V1236" s="3">
        <v>45601</v>
      </c>
      <c r="W1236" s="3">
        <v>45603</v>
      </c>
      <c r="X1236" s="6" t="str">
        <f t="shared" si="1100"/>
        <v>+2</v>
      </c>
      <c r="Y1236" s="3">
        <v>45604</v>
      </c>
      <c r="Z1236" s="3">
        <v>45607</v>
      </c>
      <c r="AA1236" s="6" t="str">
        <f t="shared" si="1099"/>
        <v>+3</v>
      </c>
      <c r="AB1236" s="3" t="s">
        <v>5388</v>
      </c>
      <c r="AC1236" s="2" t="s">
        <v>5388</v>
      </c>
      <c r="AD1236" s="6" t="str">
        <f>IFERROR(AC1236-AB1236, "X")</f>
        <v>X</v>
      </c>
      <c r="AE1236" s="3">
        <v>45608</v>
      </c>
      <c r="AF1236" s="3">
        <v>45608</v>
      </c>
      <c r="AG1236" s="2">
        <f t="shared" si="1103"/>
        <v>0</v>
      </c>
      <c r="AH1236" s="3">
        <v>45608</v>
      </c>
      <c r="AI1236" s="3">
        <f t="shared" si="1104"/>
        <v>45608</v>
      </c>
      <c r="AJ1236" s="3"/>
      <c r="AK1236" s="2">
        <f t="shared" si="1091"/>
        <v>0</v>
      </c>
      <c r="AL1236" s="2" t="s">
        <v>5567</v>
      </c>
      <c r="AM1236" s="2" t="str">
        <f t="shared" si="1092"/>
        <v>생산완료(0)</v>
      </c>
      <c r="AN1236" s="9">
        <f t="shared" si="1093"/>
        <v>45608</v>
      </c>
      <c r="AO1236" s="9">
        <f t="shared" si="1094"/>
        <v>45608</v>
      </c>
      <c r="AP1236" s="9"/>
      <c r="AQ1236" s="2">
        <f t="shared" si="1080"/>
        <v>0</v>
      </c>
      <c r="AR1236" s="12">
        <f t="shared" si="1095"/>
        <v>0</v>
      </c>
      <c r="AS1236" t="s">
        <v>5567</v>
      </c>
      <c r="AT1236" t="str">
        <f t="shared" si="1096"/>
        <v>생산완료(0)</v>
      </c>
    </row>
    <row r="1237" spans="2:46" x14ac:dyDescent="0.3">
      <c r="B1237" s="2" t="s">
        <v>5409</v>
      </c>
      <c r="C1237" s="7">
        <v>0</v>
      </c>
      <c r="D1237" s="2" t="s">
        <v>5412</v>
      </c>
      <c r="E1237" s="2" t="s">
        <v>5405</v>
      </c>
      <c r="F1237" s="2"/>
      <c r="G1237" s="2" t="s">
        <v>5409</v>
      </c>
      <c r="H1237" s="2" t="s">
        <v>4955</v>
      </c>
      <c r="I1237" s="2" t="str">
        <f t="shared" si="1087"/>
        <v>20241030-1116P0200-인쇄</v>
      </c>
      <c r="J1237" s="2" t="str">
        <f t="shared" si="1088"/>
        <v>20241030-1116P0200-합지</v>
      </c>
      <c r="K1237" s="2" t="str">
        <f t="shared" si="1089"/>
        <v>20241030-1116P0200-분단</v>
      </c>
      <c r="L1237" s="2" t="str">
        <f t="shared" si="1090"/>
        <v>20241030-1116P0200-제대</v>
      </c>
      <c r="M1237" s="2" t="str">
        <f>VLOOKUP(H1237, '쿼리1'!$A:$R, 17, 0)</f>
        <v>1도(먹)-다진마늘 2kg(수입처삭제)</v>
      </c>
      <c r="N1237" s="2" t="str">
        <f>VLOOKUP(H1237, '쿼리1'!$A:$P, 15, 0)</f>
        <v>오피피75</v>
      </c>
      <c r="O1237" s="2" t="s">
        <v>5843</v>
      </c>
      <c r="P1237" s="2" t="str">
        <f>VLOOKUP(H1237, '쿼리1'!$A:$R, 17, 0)</f>
        <v>1도(먹)-다진마늘 2kg(수입처삭제)</v>
      </c>
      <c r="Q1237" s="4">
        <f>VLOOKUP(H1237, '쿼리1'!$A:$U, 20, 0)</f>
        <v>16000</v>
      </c>
      <c r="R1237" s="2" t="s">
        <v>31</v>
      </c>
      <c r="S1237" s="2" t="s">
        <v>31</v>
      </c>
      <c r="T1237" s="2" t="s">
        <v>5397</v>
      </c>
      <c r="U1237" s="2" t="s">
        <v>31</v>
      </c>
      <c r="V1237" s="3">
        <v>45601</v>
      </c>
      <c r="W1237" s="3">
        <v>45602</v>
      </c>
      <c r="X1237" s="6" t="str">
        <f t="shared" si="1100"/>
        <v>+1</v>
      </c>
      <c r="Y1237" s="3">
        <v>45604</v>
      </c>
      <c r="Z1237" s="3">
        <v>45603</v>
      </c>
      <c r="AA1237" s="6">
        <f t="shared" si="1099"/>
        <v>-1</v>
      </c>
      <c r="AB1237" s="3" t="s">
        <v>5388</v>
      </c>
      <c r="AC1237" s="2" t="s">
        <v>5388</v>
      </c>
      <c r="AD1237" s="6" t="str">
        <f>IFERROR(AC1237-AB1237, "X")</f>
        <v>X</v>
      </c>
      <c r="AE1237" s="3">
        <v>45608</v>
      </c>
      <c r="AF1237" s="3">
        <v>45608</v>
      </c>
      <c r="AG1237" s="2">
        <f t="shared" si="1103"/>
        <v>0</v>
      </c>
      <c r="AH1237" s="3">
        <v>45608</v>
      </c>
      <c r="AI1237" s="3">
        <f t="shared" si="1104"/>
        <v>45608</v>
      </c>
      <c r="AJ1237" s="3"/>
      <c r="AK1237" s="2">
        <f t="shared" si="1091"/>
        <v>0</v>
      </c>
      <c r="AL1237" s="2" t="s">
        <v>5567</v>
      </c>
      <c r="AM1237" s="2" t="str">
        <f t="shared" si="1092"/>
        <v>생산완료(0)</v>
      </c>
      <c r="AN1237" s="9">
        <f t="shared" si="1093"/>
        <v>45608</v>
      </c>
      <c r="AO1237" s="9">
        <f t="shared" si="1094"/>
        <v>45608</v>
      </c>
      <c r="AP1237" s="9"/>
      <c r="AQ1237" s="2">
        <f t="shared" si="1080"/>
        <v>0</v>
      </c>
      <c r="AR1237" s="12">
        <f t="shared" si="1095"/>
        <v>0</v>
      </c>
      <c r="AS1237" t="s">
        <v>5567</v>
      </c>
      <c r="AT1237" t="str">
        <f t="shared" si="1096"/>
        <v>생산완료(0)</v>
      </c>
    </row>
    <row r="1238" spans="2:46" x14ac:dyDescent="0.3">
      <c r="B1238" s="2" t="s">
        <v>5665</v>
      </c>
      <c r="C1238" s="8">
        <v>0</v>
      </c>
      <c r="D1238" s="2"/>
      <c r="E1238" s="2"/>
      <c r="F1238" s="2"/>
      <c r="G1238" s="2"/>
      <c r="H1238" s="2" t="s">
        <v>5267</v>
      </c>
      <c r="I1238" s="2" t="str">
        <f t="shared" si="1087"/>
        <v>20241030-120220-인쇄</v>
      </c>
      <c r="J1238" s="2" t="str">
        <f t="shared" si="1088"/>
        <v>20241030-120220-합지</v>
      </c>
      <c r="K1238" s="2" t="str">
        <f t="shared" si="1089"/>
        <v>20241030-120220-분단</v>
      </c>
      <c r="L1238" s="2" t="str">
        <f t="shared" si="1090"/>
        <v>20241030-120220-제대</v>
      </c>
      <c r="M1238" s="2" t="str">
        <f>VLOOKUP(H1238, '쿼리1'!$A:$R, 17, 0)</f>
        <v>무지</v>
      </c>
      <c r="N1238" s="2" t="str">
        <f>VLOOKUP(H1238, '쿼리1'!$A:$P, 15, 0)</f>
        <v>정전기70</v>
      </c>
      <c r="O1238" s="2">
        <v>120220</v>
      </c>
      <c r="P1238" s="2" t="str">
        <f>VLOOKUP(H1238, '쿼리1'!$A:$R, 17, 0)</f>
        <v>무지</v>
      </c>
      <c r="Q1238" s="4">
        <f>VLOOKUP(H1238, '쿼리1'!$A:$U, 20, 0)</f>
        <v>4000</v>
      </c>
      <c r="R1238" s="2" t="s">
        <v>5397</v>
      </c>
      <c r="S1238" s="2" t="s">
        <v>5397</v>
      </c>
      <c r="T1238" s="2" t="s">
        <v>5397</v>
      </c>
      <c r="U1238" s="2" t="s">
        <v>5397</v>
      </c>
      <c r="V1238" s="2" t="s">
        <v>5388</v>
      </c>
      <c r="W1238" s="2" t="s">
        <v>5388</v>
      </c>
      <c r="X1238" s="6" t="str">
        <f>IFERROR(W1238-V1238, "X")</f>
        <v>X</v>
      </c>
      <c r="Y1238" s="2" t="s">
        <v>5388</v>
      </c>
      <c r="Z1238" s="2" t="s">
        <v>5388</v>
      </c>
      <c r="AA1238" s="6" t="str">
        <f>IFERROR(Z1238-Y1238, "X")</f>
        <v>X</v>
      </c>
      <c r="AB1238" s="2" t="s">
        <v>5388</v>
      </c>
      <c r="AC1238" s="2" t="s">
        <v>5388</v>
      </c>
      <c r="AD1238" s="6" t="str">
        <f>IFERROR(AC1238-AB1238, "X")</f>
        <v>X</v>
      </c>
      <c r="AE1238" s="2" t="s">
        <v>5388</v>
      </c>
      <c r="AF1238" s="2" t="s">
        <v>5388</v>
      </c>
      <c r="AG1238" s="2" t="str">
        <f>IFERROR(AF1238-AE1238, "X")</f>
        <v>X</v>
      </c>
      <c r="AH1238" s="2" t="s">
        <v>5388</v>
      </c>
      <c r="AI1238" s="3">
        <v>45656</v>
      </c>
      <c r="AJ1238" s="3">
        <f ca="1">TODAY()</f>
        <v>45656</v>
      </c>
      <c r="AK1238" s="2">
        <f t="shared" si="1091"/>
        <v>0</v>
      </c>
      <c r="AL1238" s="2" t="str">
        <f>IF(C1238&lt;0, "진행중", "지연")</f>
        <v>지연</v>
      </c>
      <c r="AM1238" s="2" t="str">
        <f t="shared" si="1092"/>
        <v>지연(0)</v>
      </c>
      <c r="AN1238" s="9">
        <f t="shared" si="1093"/>
        <v>0</v>
      </c>
      <c r="AO1238" s="9">
        <f t="shared" si="1094"/>
        <v>45656</v>
      </c>
      <c r="AP1238" s="9">
        <f ca="1">TODAY()</f>
        <v>45656</v>
      </c>
      <c r="AQ1238" s="6">
        <f ca="1">AO1238-AP1238</f>
        <v>0</v>
      </c>
      <c r="AR1238" s="12">
        <f t="shared" ca="1" si="1095"/>
        <v>0</v>
      </c>
      <c r="AS1238" t="str">
        <f ca="1">IF(AQ1238&lt;0, "진행중", "지연")</f>
        <v>지연</v>
      </c>
      <c r="AT1238" t="str">
        <f t="shared" ca="1" si="1096"/>
        <v>지연(0)</v>
      </c>
    </row>
    <row r="1239" spans="2:46" x14ac:dyDescent="0.3">
      <c r="B1239" s="2" t="s">
        <v>5409</v>
      </c>
      <c r="C1239" s="7">
        <v>0</v>
      </c>
      <c r="D1239" s="2"/>
      <c r="E1239" s="2" t="s">
        <v>5405</v>
      </c>
      <c r="F1239" s="2"/>
      <c r="G1239" s="2" t="s">
        <v>5409</v>
      </c>
      <c r="H1239" s="2" t="s">
        <v>2489</v>
      </c>
      <c r="I1239" s="2" t="str">
        <f t="shared" si="1087"/>
        <v>20241030-12150269-인쇄</v>
      </c>
      <c r="J1239" s="2" t="str">
        <f t="shared" si="1088"/>
        <v>20241030-12150269-합지</v>
      </c>
      <c r="K1239" s="2" t="str">
        <f t="shared" si="1089"/>
        <v>20241030-12150269-분단</v>
      </c>
      <c r="L1239" s="2" t="str">
        <f t="shared" si="1090"/>
        <v>20241030-12150269-제대</v>
      </c>
      <c r="M1239" s="2" t="str">
        <f>VLOOKUP(H1239, '쿼리1'!$A:$R, 17, 0)</f>
        <v>무지</v>
      </c>
      <c r="N1239" s="2" t="str">
        <f>VLOOKUP(H1239, '쿼리1'!$A:$P, 15, 0)</f>
        <v>나이론80</v>
      </c>
      <c r="O1239" s="2">
        <v>12150269</v>
      </c>
      <c r="P1239" s="2" t="str">
        <f>VLOOKUP(H1239, '쿼리1'!$A:$R, 17, 0)</f>
        <v>무지</v>
      </c>
      <c r="Q1239" s="4">
        <f>VLOOKUP(H1239, '쿼리1'!$A:$U, 20, 0)</f>
        <v>8571</v>
      </c>
      <c r="R1239" s="2" t="s">
        <v>5397</v>
      </c>
      <c r="S1239" s="2" t="s">
        <v>31</v>
      </c>
      <c r="T1239" s="2" t="s">
        <v>5397</v>
      </c>
      <c r="U1239" s="2" t="s">
        <v>31</v>
      </c>
      <c r="V1239" s="2" t="s">
        <v>5388</v>
      </c>
      <c r="W1239" s="3" t="s">
        <v>5388</v>
      </c>
      <c r="X1239" s="6" t="str">
        <f>IFERROR(W1239-V1239, "X")</f>
        <v>X</v>
      </c>
      <c r="Y1239" s="3">
        <v>45603</v>
      </c>
      <c r="Z1239" s="3">
        <v>45602</v>
      </c>
      <c r="AA1239" s="6">
        <f t="shared" ref="AA1239:AA1241" si="1105">IFERROR(IF(Z1239-Y1239&gt;0, "+" &amp; (Z1239-Y1239), Z1239-Y1239), "X")</f>
        <v>-1</v>
      </c>
      <c r="AB1239" s="3" t="s">
        <v>5388</v>
      </c>
      <c r="AC1239" s="2" t="s">
        <v>5388</v>
      </c>
      <c r="AD1239" s="6" t="str">
        <f>IFERROR(AC1239-AB1239, "X")</f>
        <v>X</v>
      </c>
      <c r="AE1239" s="3">
        <v>45607</v>
      </c>
      <c r="AF1239" s="3">
        <v>45607</v>
      </c>
      <c r="AG1239" s="2">
        <f t="shared" ref="AG1239:AG1251" si="1106">IFERROR(IF(AF1239-AE1239&gt;0, "+" &amp; (AF1239-AE1239), AF1239-AE1239), "X")</f>
        <v>0</v>
      </c>
      <c r="AH1239" s="3">
        <v>45607</v>
      </c>
      <c r="AI1239" s="3">
        <f t="shared" ref="AI1239:AI1251" si="1107">AE1239</f>
        <v>45607</v>
      </c>
      <c r="AJ1239" s="3"/>
      <c r="AK1239" s="2">
        <f t="shared" si="1091"/>
        <v>0</v>
      </c>
      <c r="AL1239" s="2" t="s">
        <v>5567</v>
      </c>
      <c r="AM1239" s="2" t="str">
        <f t="shared" si="1092"/>
        <v>생산완료(0)</v>
      </c>
      <c r="AN1239" s="9">
        <f t="shared" si="1093"/>
        <v>45607</v>
      </c>
      <c r="AO1239" s="9">
        <f t="shared" si="1094"/>
        <v>45607</v>
      </c>
      <c r="AP1239" s="9"/>
      <c r="AQ1239" s="2">
        <f t="shared" ref="AQ1239:AQ1259" si="1108">AO1239-AN1239</f>
        <v>0</v>
      </c>
      <c r="AR1239" s="12">
        <f t="shared" si="1095"/>
        <v>0</v>
      </c>
      <c r="AS1239" t="s">
        <v>5567</v>
      </c>
      <c r="AT1239" t="str">
        <f t="shared" si="1096"/>
        <v>생산완료(0)</v>
      </c>
    </row>
    <row r="1240" spans="2:46" x14ac:dyDescent="0.3">
      <c r="B1240" s="2" t="s">
        <v>5416</v>
      </c>
      <c r="C1240" s="7">
        <v>-2</v>
      </c>
      <c r="D1240" s="2" t="s">
        <v>5424</v>
      </c>
      <c r="E1240" s="2" t="s">
        <v>5409</v>
      </c>
      <c r="F1240" s="2" t="s">
        <v>5412</v>
      </c>
      <c r="G1240" s="2" t="s">
        <v>5424</v>
      </c>
      <c r="H1240" s="2" t="s">
        <v>3556</v>
      </c>
      <c r="I1240" s="2" t="str">
        <f t="shared" si="1087"/>
        <v>20241030-12150353-인쇄</v>
      </c>
      <c r="J1240" s="2" t="str">
        <f t="shared" si="1088"/>
        <v>20241030-12150353-합지</v>
      </c>
      <c r="K1240" s="2" t="str">
        <f t="shared" si="1089"/>
        <v>20241030-12150353-분단</v>
      </c>
      <c r="L1240" s="2" t="str">
        <f t="shared" si="1090"/>
        <v>20241030-12150353-제대</v>
      </c>
      <c r="M1240" s="2" t="str">
        <f>VLOOKUP(H1240, '쿼리1'!$A:$R, 17, 0)</f>
        <v>5도-순무골 순무김치1kg</v>
      </c>
      <c r="N1240" s="2" t="str">
        <f>VLOOKUP(H1240, '쿼리1'!$A:$P, 15, 0)</f>
        <v>나이론170</v>
      </c>
      <c r="O1240" s="2">
        <v>12150353</v>
      </c>
      <c r="P1240" s="2" t="str">
        <f>VLOOKUP(H1240, '쿼리1'!$A:$R, 17, 0)</f>
        <v>5도-순무골 순무김치1kg</v>
      </c>
      <c r="Q1240" s="4">
        <f>VLOOKUP(H1240, '쿼리1'!$A:$U, 20, 0)</f>
        <v>30000</v>
      </c>
      <c r="R1240" s="2" t="s">
        <v>31</v>
      </c>
      <c r="S1240" s="2" t="s">
        <v>31</v>
      </c>
      <c r="T1240" s="2" t="s">
        <v>31</v>
      </c>
      <c r="U1240" s="2" t="s">
        <v>31</v>
      </c>
      <c r="V1240" s="3">
        <v>45601</v>
      </c>
      <c r="W1240" s="3">
        <v>45603</v>
      </c>
      <c r="X1240" s="6" t="str">
        <f>IFERROR(IF(W1240-V1240&gt;0, "+" &amp; (W1240-V1240), W1240-V1240), "X")</f>
        <v>+2</v>
      </c>
      <c r="Y1240" s="3">
        <v>45604</v>
      </c>
      <c r="Z1240" s="3">
        <v>45604</v>
      </c>
      <c r="AA1240" s="6">
        <f t="shared" si="1105"/>
        <v>0</v>
      </c>
      <c r="AB1240" s="3">
        <v>45607</v>
      </c>
      <c r="AC1240" s="3">
        <v>45608</v>
      </c>
      <c r="AD1240" s="6" t="str">
        <f>IFERROR(IF(AC1240-AB1240&gt;0, "+" &amp; (AC1240-AB1240), AC1240-AB1240), "X")</f>
        <v>+1</v>
      </c>
      <c r="AE1240" s="3">
        <v>45609</v>
      </c>
      <c r="AF1240" s="3">
        <v>45611</v>
      </c>
      <c r="AG1240" s="2" t="str">
        <f t="shared" si="1106"/>
        <v>+2</v>
      </c>
      <c r="AH1240" s="3">
        <v>45611</v>
      </c>
      <c r="AI1240" s="3">
        <f t="shared" si="1107"/>
        <v>45609</v>
      </c>
      <c r="AJ1240" s="3"/>
      <c r="AK1240" s="2">
        <f t="shared" si="1091"/>
        <v>-2</v>
      </c>
      <c r="AL1240" s="2" t="s">
        <v>5567</v>
      </c>
      <c r="AM1240" s="2" t="str">
        <f t="shared" si="1092"/>
        <v>생산완료(-2)</v>
      </c>
      <c r="AN1240" s="9">
        <f t="shared" si="1093"/>
        <v>45611</v>
      </c>
      <c r="AO1240" s="9">
        <f t="shared" si="1094"/>
        <v>45609</v>
      </c>
      <c r="AP1240" s="9"/>
      <c r="AQ1240" s="2">
        <f t="shared" si="1108"/>
        <v>-2</v>
      </c>
      <c r="AR1240" s="12">
        <f t="shared" si="1095"/>
        <v>-2</v>
      </c>
      <c r="AS1240" t="s">
        <v>5567</v>
      </c>
      <c r="AT1240" t="str">
        <f t="shared" si="1096"/>
        <v>생산완료(-2)</v>
      </c>
    </row>
    <row r="1241" spans="2:46" x14ac:dyDescent="0.3">
      <c r="B1241" s="2" t="s">
        <v>5405</v>
      </c>
      <c r="C1241" s="7">
        <v>-1</v>
      </c>
      <c r="D1241" s="2"/>
      <c r="E1241" s="2" t="s">
        <v>5415</v>
      </c>
      <c r="F1241" s="2"/>
      <c r="G1241" s="2" t="s">
        <v>5412</v>
      </c>
      <c r="H1241" s="2" t="s">
        <v>1809</v>
      </c>
      <c r="I1241" s="2" t="str">
        <f t="shared" si="1087"/>
        <v>20241030-1619N0023-인쇄</v>
      </c>
      <c r="J1241" s="2" t="str">
        <f t="shared" si="1088"/>
        <v>20241030-1619N0023-합지</v>
      </c>
      <c r="K1241" s="2" t="str">
        <f t="shared" si="1089"/>
        <v>20241030-1619N0023-분단</v>
      </c>
      <c r="L1241" s="2" t="str">
        <f t="shared" si="1090"/>
        <v>20241030-1619N0023-제대</v>
      </c>
      <c r="M1241" s="2" t="str">
        <f>VLOOKUP(H1241, '쿼리1'!$A:$R, 17, 0)</f>
        <v>무지</v>
      </c>
      <c r="N1241" s="2" t="str">
        <f>VLOOKUP(H1241, '쿼리1'!$A:$P, 15, 0)</f>
        <v>나이론60</v>
      </c>
      <c r="O1241" s="2" t="s">
        <v>5844</v>
      </c>
      <c r="P1241" s="2" t="str">
        <f>VLOOKUP(H1241, '쿼리1'!$A:$R, 17, 0)</f>
        <v>무지</v>
      </c>
      <c r="Q1241" s="4">
        <f>VLOOKUP(H1241, '쿼리1'!$A:$U, 20, 0)</f>
        <v>15000</v>
      </c>
      <c r="R1241" s="2" t="s">
        <v>5397</v>
      </c>
      <c r="S1241" s="2" t="s">
        <v>31</v>
      </c>
      <c r="T1241" s="2" t="s">
        <v>5397</v>
      </c>
      <c r="U1241" s="2" t="s">
        <v>31</v>
      </c>
      <c r="V1241" s="2" t="s">
        <v>5388</v>
      </c>
      <c r="W1241" s="3" t="s">
        <v>5388</v>
      </c>
      <c r="X1241" s="6" t="str">
        <f>IFERROR(W1241-V1241, "X")</f>
        <v>X</v>
      </c>
      <c r="Y1241" s="3">
        <v>45604</v>
      </c>
      <c r="Z1241" s="3">
        <v>45601</v>
      </c>
      <c r="AA1241" s="6">
        <f t="shared" si="1105"/>
        <v>-3</v>
      </c>
      <c r="AB1241" s="3" t="s">
        <v>5388</v>
      </c>
      <c r="AC1241" s="2" t="s">
        <v>5388</v>
      </c>
      <c r="AD1241" s="6" t="str">
        <f>IFERROR(AC1241-AB1241, "X")</f>
        <v>X</v>
      </c>
      <c r="AE1241" s="3">
        <v>45608</v>
      </c>
      <c r="AF1241" s="3">
        <v>45609</v>
      </c>
      <c r="AG1241" s="2" t="str">
        <f t="shared" si="1106"/>
        <v>+1</v>
      </c>
      <c r="AH1241" s="3">
        <v>45609</v>
      </c>
      <c r="AI1241" s="3">
        <f t="shared" si="1107"/>
        <v>45608</v>
      </c>
      <c r="AJ1241" s="3"/>
      <c r="AK1241" s="2">
        <f t="shared" si="1091"/>
        <v>-1</v>
      </c>
      <c r="AL1241" s="2" t="s">
        <v>5567</v>
      </c>
      <c r="AM1241" s="2" t="str">
        <f t="shared" si="1092"/>
        <v>생산완료(-1)</v>
      </c>
      <c r="AN1241" s="9">
        <f t="shared" si="1093"/>
        <v>45654</v>
      </c>
      <c r="AO1241" s="9">
        <f t="shared" si="1094"/>
        <v>45659</v>
      </c>
      <c r="AP1241" s="9"/>
      <c r="AQ1241" s="2">
        <f t="shared" si="1108"/>
        <v>5</v>
      </c>
      <c r="AR1241" s="12" t="str">
        <f t="shared" si="1095"/>
        <v>+5</v>
      </c>
      <c r="AS1241" t="s">
        <v>5567</v>
      </c>
      <c r="AT1241" t="str">
        <f t="shared" si="1096"/>
        <v>생산완료(+5)</v>
      </c>
    </row>
    <row r="1242" spans="2:46" x14ac:dyDescent="0.3">
      <c r="B1242" s="2" t="s">
        <v>5408</v>
      </c>
      <c r="C1242" s="7">
        <v>3</v>
      </c>
      <c r="D1242" s="2" t="s">
        <v>5416</v>
      </c>
      <c r="E1242" s="2"/>
      <c r="F1242" s="2"/>
      <c r="G1242" s="2" t="s">
        <v>5415</v>
      </c>
      <c r="H1242" s="2" t="s">
        <v>2835</v>
      </c>
      <c r="I1242" s="2" t="str">
        <f t="shared" si="1087"/>
        <v>20241030-2000140048-인쇄</v>
      </c>
      <c r="J1242" s="2" t="str">
        <f t="shared" si="1088"/>
        <v>20241030-2000140048-합지</v>
      </c>
      <c r="K1242" s="2" t="str">
        <f t="shared" si="1089"/>
        <v>20241030-2000140048-분단</v>
      </c>
      <c r="L1242" s="2" t="str">
        <f t="shared" si="1090"/>
        <v>20241030-2000140048-제대</v>
      </c>
      <c r="M1242" s="2" t="str">
        <f>VLOOKUP(H1242, '쿼리1'!$A:$R, 17, 0)</f>
        <v>단면1도(적색)-잡곡3kg봉투(24x45)</v>
      </c>
      <c r="N1242" s="2" t="str">
        <f>VLOOKUP(H1242, '쿼리1'!$A:$P, 15, 0)</f>
        <v>PE튜브(투명)48</v>
      </c>
      <c r="O1242" s="2">
        <v>2000140048</v>
      </c>
      <c r="P1242" s="2" t="str">
        <f>VLOOKUP(H1242, '쿼리1'!$A:$R, 17, 0)</f>
        <v>단면1도(적색)-잡곡3kg봉투(24x45)</v>
      </c>
      <c r="Q1242" s="4">
        <f>VLOOKUP(H1242, '쿼리1'!$A:$U, 20, 0)</f>
        <v>20000</v>
      </c>
      <c r="R1242" s="2" t="s">
        <v>31</v>
      </c>
      <c r="S1242" s="2" t="s">
        <v>5397</v>
      </c>
      <c r="T1242" s="2" t="s">
        <v>5397</v>
      </c>
      <c r="U1242" s="2" t="s">
        <v>31</v>
      </c>
      <c r="V1242" s="3">
        <v>45601</v>
      </c>
      <c r="W1242" s="3">
        <v>45599</v>
      </c>
      <c r="X1242" s="6">
        <f>IFERROR(IF(W1242-V1242&gt;0, "+" &amp; (W1242-V1242), W1242-V1242), "X")</f>
        <v>-2</v>
      </c>
      <c r="Y1242" s="2" t="s">
        <v>5388</v>
      </c>
      <c r="Z1242" s="3" t="s">
        <v>5388</v>
      </c>
      <c r="AA1242" s="6" t="str">
        <f>IFERROR(Z1242-Y1242, "X")</f>
        <v>X</v>
      </c>
      <c r="AB1242" s="3" t="s">
        <v>5388</v>
      </c>
      <c r="AC1242" s="2" t="s">
        <v>5388</v>
      </c>
      <c r="AD1242" s="6" t="str">
        <f>IFERROR(AC1242-AB1242, "X")</f>
        <v>X</v>
      </c>
      <c r="AE1242" s="3">
        <v>45603</v>
      </c>
      <c r="AF1242" s="3">
        <v>45600</v>
      </c>
      <c r="AG1242" s="2">
        <f t="shared" si="1106"/>
        <v>-3</v>
      </c>
      <c r="AH1242" s="3">
        <v>45600</v>
      </c>
      <c r="AI1242" s="3">
        <f t="shared" si="1107"/>
        <v>45603</v>
      </c>
      <c r="AJ1242" s="3"/>
      <c r="AK1242" s="2" t="str">
        <f t="shared" si="1091"/>
        <v>+3</v>
      </c>
      <c r="AL1242" s="2" t="s">
        <v>5567</v>
      </c>
      <c r="AM1242" s="2" t="str">
        <f t="shared" si="1092"/>
        <v>생산완료(+3)</v>
      </c>
      <c r="AN1242" s="9">
        <f t="shared" si="1093"/>
        <v>45653</v>
      </c>
      <c r="AO1242" s="9">
        <f t="shared" si="1094"/>
        <v>45653</v>
      </c>
      <c r="AP1242" s="9"/>
      <c r="AQ1242" s="2">
        <f t="shared" si="1108"/>
        <v>0</v>
      </c>
      <c r="AR1242" s="12">
        <f t="shared" si="1095"/>
        <v>0</v>
      </c>
      <c r="AS1242" t="s">
        <v>5567</v>
      </c>
      <c r="AT1242" t="str">
        <f t="shared" si="1096"/>
        <v>생산완료(0)</v>
      </c>
    </row>
    <row r="1243" spans="2:46" x14ac:dyDescent="0.3">
      <c r="B1243" s="2" t="s">
        <v>5409</v>
      </c>
      <c r="C1243" s="7">
        <v>0</v>
      </c>
      <c r="D1243" s="2"/>
      <c r="E1243" s="2"/>
      <c r="F1243" s="2"/>
      <c r="G1243" s="2" t="s">
        <v>5409</v>
      </c>
      <c r="H1243" s="2" t="s">
        <v>1764</v>
      </c>
      <c r="I1243" s="2" t="str">
        <f t="shared" si="1087"/>
        <v>20241030-200397-인쇄</v>
      </c>
      <c r="J1243" s="2" t="str">
        <f t="shared" si="1088"/>
        <v>20241030-200397-합지</v>
      </c>
      <c r="K1243" s="2" t="str">
        <f t="shared" si="1089"/>
        <v>20241030-200397-분단</v>
      </c>
      <c r="L1243" s="2" t="str">
        <f t="shared" si="1090"/>
        <v>20241030-200397-제대</v>
      </c>
      <c r="M1243" s="2" t="str">
        <f>VLOOKUP(H1243, '쿼리1'!$A:$R, 17, 0)</f>
        <v>무지</v>
      </c>
      <c r="N1243" s="2" t="str">
        <f>VLOOKUP(H1243, '쿼리1'!$A:$P, 15, 0)</f>
        <v>PE튜브(투명)50</v>
      </c>
      <c r="O1243" s="2">
        <v>200397</v>
      </c>
      <c r="P1243" s="2" t="str">
        <f>VLOOKUP(H1243, '쿼리1'!$A:$R, 17, 0)</f>
        <v>무지</v>
      </c>
      <c r="Q1243" s="4">
        <f>VLOOKUP(H1243, '쿼리1'!$A:$U, 20, 0)</f>
        <v>10</v>
      </c>
      <c r="R1243" s="2" t="s">
        <v>5397</v>
      </c>
      <c r="S1243" s="2" t="s">
        <v>5397</v>
      </c>
      <c r="T1243" s="2" t="s">
        <v>5397</v>
      </c>
      <c r="U1243" s="2" t="s">
        <v>31</v>
      </c>
      <c r="V1243" s="2" t="s">
        <v>5388</v>
      </c>
      <c r="W1243" s="2" t="s">
        <v>5388</v>
      </c>
      <c r="X1243" s="6" t="str">
        <f t="shared" ref="X1243:X1251" si="1109">IFERROR(W1243-V1243, "X")</f>
        <v>X</v>
      </c>
      <c r="Y1243" s="2" t="s">
        <v>5388</v>
      </c>
      <c r="Z1243" s="3" t="s">
        <v>5388</v>
      </c>
      <c r="AA1243" s="6" t="str">
        <f>IFERROR(Z1243-Y1243, "X")</f>
        <v>X</v>
      </c>
      <c r="AB1243" s="3" t="s">
        <v>5388</v>
      </c>
      <c r="AC1243" s="2" t="s">
        <v>5388</v>
      </c>
      <c r="AD1243" s="6" t="str">
        <f>IFERROR(AC1243-AB1243, "X")</f>
        <v>X</v>
      </c>
      <c r="AE1243" s="3">
        <v>45597</v>
      </c>
      <c r="AF1243" s="3">
        <v>45597</v>
      </c>
      <c r="AG1243" s="2">
        <f t="shared" si="1106"/>
        <v>0</v>
      </c>
      <c r="AH1243" s="3">
        <v>45597</v>
      </c>
      <c r="AI1243" s="3">
        <f t="shared" si="1107"/>
        <v>45597</v>
      </c>
      <c r="AJ1243" s="3"/>
      <c r="AK1243" s="2">
        <f t="shared" si="1091"/>
        <v>0</v>
      </c>
      <c r="AL1243" s="2" t="s">
        <v>5567</v>
      </c>
      <c r="AM1243" s="2" t="str">
        <f t="shared" si="1092"/>
        <v>생산완료(0)</v>
      </c>
      <c r="AN1243" s="9">
        <f t="shared" si="1093"/>
        <v>45597</v>
      </c>
      <c r="AO1243" s="9">
        <f t="shared" si="1094"/>
        <v>45597</v>
      </c>
      <c r="AP1243" s="9"/>
      <c r="AQ1243" s="2">
        <f t="shared" si="1108"/>
        <v>0</v>
      </c>
      <c r="AR1243" s="12">
        <f t="shared" si="1095"/>
        <v>0</v>
      </c>
      <c r="AS1243" t="s">
        <v>5567</v>
      </c>
      <c r="AT1243" t="str">
        <f t="shared" si="1096"/>
        <v>생산완료(0)</v>
      </c>
    </row>
    <row r="1244" spans="2:46" x14ac:dyDescent="0.3">
      <c r="B1244" s="2" t="s">
        <v>5409</v>
      </c>
      <c r="C1244" s="7">
        <v>0</v>
      </c>
      <c r="D1244" s="2"/>
      <c r="E1244" s="2"/>
      <c r="F1244" s="2"/>
      <c r="G1244" s="2" t="s">
        <v>5409</v>
      </c>
      <c r="H1244" s="2" t="s">
        <v>1767</v>
      </c>
      <c r="I1244" s="2" t="str">
        <f t="shared" si="1087"/>
        <v>20241030-210431-인쇄</v>
      </c>
      <c r="J1244" s="2" t="str">
        <f t="shared" si="1088"/>
        <v>20241030-210431-합지</v>
      </c>
      <c r="K1244" s="2" t="str">
        <f t="shared" si="1089"/>
        <v>20241030-210431-분단</v>
      </c>
      <c r="L1244" s="2" t="str">
        <f t="shared" si="1090"/>
        <v>20241030-210431-제대</v>
      </c>
      <c r="M1244" s="2" t="str">
        <f>VLOOKUP(H1244, '쿼리1'!$A:$R, 17, 0)</f>
        <v>무지</v>
      </c>
      <c r="N1244" s="2" t="str">
        <f>VLOOKUP(H1244, '쿼리1'!$A:$P, 15, 0)</f>
        <v>PE튜브(투명)50</v>
      </c>
      <c r="O1244" s="2">
        <v>210431</v>
      </c>
      <c r="P1244" s="2" t="str">
        <f>VLOOKUP(H1244, '쿼리1'!$A:$R, 17, 0)</f>
        <v>무지</v>
      </c>
      <c r="Q1244" s="4">
        <f>VLOOKUP(H1244, '쿼리1'!$A:$U, 20, 0)</f>
        <v>10</v>
      </c>
      <c r="R1244" s="2" t="s">
        <v>5397</v>
      </c>
      <c r="S1244" s="2" t="s">
        <v>5397</v>
      </c>
      <c r="T1244" s="2" t="s">
        <v>5397</v>
      </c>
      <c r="U1244" s="2" t="s">
        <v>31</v>
      </c>
      <c r="V1244" s="2" t="s">
        <v>5388</v>
      </c>
      <c r="W1244" s="2" t="s">
        <v>5388</v>
      </c>
      <c r="X1244" s="6" t="str">
        <f t="shared" si="1109"/>
        <v>X</v>
      </c>
      <c r="Y1244" s="2" t="s">
        <v>5388</v>
      </c>
      <c r="Z1244" s="3" t="s">
        <v>5388</v>
      </c>
      <c r="AA1244" s="6" t="str">
        <f>IFERROR(Z1244-Y1244, "X")</f>
        <v>X</v>
      </c>
      <c r="AB1244" s="3" t="s">
        <v>5388</v>
      </c>
      <c r="AC1244" s="2" t="s">
        <v>5388</v>
      </c>
      <c r="AD1244" s="6" t="str">
        <f>IFERROR(AC1244-AB1244, "X")</f>
        <v>X</v>
      </c>
      <c r="AE1244" s="3">
        <v>45597</v>
      </c>
      <c r="AF1244" s="3">
        <v>45597</v>
      </c>
      <c r="AG1244" s="2">
        <f t="shared" si="1106"/>
        <v>0</v>
      </c>
      <c r="AH1244" s="3">
        <v>45597</v>
      </c>
      <c r="AI1244" s="3">
        <f t="shared" si="1107"/>
        <v>45597</v>
      </c>
      <c r="AJ1244" s="3"/>
      <c r="AK1244" s="2">
        <f t="shared" si="1091"/>
        <v>0</v>
      </c>
      <c r="AL1244" s="2" t="s">
        <v>5567</v>
      </c>
      <c r="AM1244" s="2" t="str">
        <f t="shared" si="1092"/>
        <v>생산완료(0)</v>
      </c>
      <c r="AN1244" s="9">
        <f t="shared" si="1093"/>
        <v>45597</v>
      </c>
      <c r="AO1244" s="9">
        <f t="shared" si="1094"/>
        <v>45597</v>
      </c>
      <c r="AP1244" s="9"/>
      <c r="AQ1244" s="2">
        <f t="shared" si="1108"/>
        <v>0</v>
      </c>
      <c r="AR1244" s="12">
        <f t="shared" si="1095"/>
        <v>0</v>
      </c>
      <c r="AS1244" t="s">
        <v>5567</v>
      </c>
      <c r="AT1244" t="str">
        <f t="shared" si="1096"/>
        <v>생산완료(0)</v>
      </c>
    </row>
    <row r="1245" spans="2:46" x14ac:dyDescent="0.3">
      <c r="B1245" s="2" t="s">
        <v>5409</v>
      </c>
      <c r="C1245" s="7">
        <v>0</v>
      </c>
      <c r="D1245" s="2"/>
      <c r="E1245" s="2"/>
      <c r="F1245" s="2"/>
      <c r="G1245" s="2" t="s">
        <v>5409</v>
      </c>
      <c r="H1245" s="2" t="s">
        <v>1380</v>
      </c>
      <c r="I1245" s="2" t="str">
        <f t="shared" si="1087"/>
        <v>20241030-210784-인쇄</v>
      </c>
      <c r="J1245" s="2" t="str">
        <f t="shared" si="1088"/>
        <v>20241030-210784-합지</v>
      </c>
      <c r="K1245" s="2" t="str">
        <f t="shared" si="1089"/>
        <v>20241030-210784-분단</v>
      </c>
      <c r="L1245" s="2" t="str">
        <f t="shared" si="1090"/>
        <v>20241030-210784-제대</v>
      </c>
      <c r="M1245" s="2" t="str">
        <f>VLOOKUP(H1245, '쿼리1'!$A:$R, 17, 0)</f>
        <v>무지</v>
      </c>
      <c r="N1245" s="2" t="str">
        <f>VLOOKUP(H1245, '쿼리1'!$A:$P, 15, 0)</f>
        <v>PE튜브(투명)40</v>
      </c>
      <c r="O1245" s="2">
        <v>210784</v>
      </c>
      <c r="P1245" s="2" t="str">
        <f>VLOOKUP(H1245, '쿼리1'!$A:$R, 17, 0)</f>
        <v>무지</v>
      </c>
      <c r="Q1245" s="4">
        <f>VLOOKUP(H1245, '쿼리1'!$A:$U, 20, 0)</f>
        <v>2</v>
      </c>
      <c r="R1245" s="2" t="s">
        <v>5397</v>
      </c>
      <c r="S1245" s="2" t="s">
        <v>5397</v>
      </c>
      <c r="T1245" s="2" t="s">
        <v>5397</v>
      </c>
      <c r="U1245" s="2" t="s">
        <v>31</v>
      </c>
      <c r="V1245" s="2" t="s">
        <v>5388</v>
      </c>
      <c r="W1245" s="2" t="s">
        <v>5388</v>
      </c>
      <c r="X1245" s="6" t="str">
        <f t="shared" si="1109"/>
        <v>X</v>
      </c>
      <c r="Y1245" s="2" t="s">
        <v>5388</v>
      </c>
      <c r="Z1245" s="3" t="s">
        <v>5388</v>
      </c>
      <c r="AA1245" s="6" t="str">
        <f>IFERROR(Z1245-Y1245, "X")</f>
        <v>X</v>
      </c>
      <c r="AB1245" s="3" t="s">
        <v>5388</v>
      </c>
      <c r="AC1245" s="2" t="s">
        <v>5388</v>
      </c>
      <c r="AD1245" s="6" t="str">
        <f>IFERROR(AC1245-AB1245, "X")</f>
        <v>X</v>
      </c>
      <c r="AE1245" s="3">
        <v>45596</v>
      </c>
      <c r="AF1245" s="3">
        <v>45596</v>
      </c>
      <c r="AG1245" s="2">
        <f t="shared" si="1106"/>
        <v>0</v>
      </c>
      <c r="AH1245" s="3">
        <v>45596</v>
      </c>
      <c r="AI1245" s="3">
        <f t="shared" si="1107"/>
        <v>45596</v>
      </c>
      <c r="AJ1245" s="3"/>
      <c r="AK1245" s="2">
        <f t="shared" si="1091"/>
        <v>0</v>
      </c>
      <c r="AL1245" s="2" t="s">
        <v>5567</v>
      </c>
      <c r="AM1245" s="2" t="str">
        <f t="shared" si="1092"/>
        <v>생산완료(0)</v>
      </c>
      <c r="AN1245" s="9">
        <f t="shared" si="1093"/>
        <v>45596</v>
      </c>
      <c r="AO1245" s="9">
        <f t="shared" si="1094"/>
        <v>45596</v>
      </c>
      <c r="AP1245" s="9"/>
      <c r="AQ1245" s="2">
        <f t="shared" si="1108"/>
        <v>0</v>
      </c>
      <c r="AR1245" s="12">
        <f t="shared" si="1095"/>
        <v>0</v>
      </c>
      <c r="AS1245" t="s">
        <v>5567</v>
      </c>
      <c r="AT1245" t="str">
        <f t="shared" si="1096"/>
        <v>생산완료(0)</v>
      </c>
    </row>
    <row r="1246" spans="2:46" x14ac:dyDescent="0.3">
      <c r="B1246" s="2" t="s">
        <v>5575</v>
      </c>
      <c r="C1246" s="7">
        <v>-14</v>
      </c>
      <c r="D1246" s="2"/>
      <c r="E1246" s="2" t="s">
        <v>5425</v>
      </c>
      <c r="F1246" s="2" t="s">
        <v>5451</v>
      </c>
      <c r="G1246" s="2" t="s">
        <v>5429</v>
      </c>
      <c r="H1246" s="2" t="s">
        <v>1182</v>
      </c>
      <c r="I1246" s="2" t="str">
        <f t="shared" si="1087"/>
        <v>20241030-930106-인쇄</v>
      </c>
      <c r="J1246" s="2" t="str">
        <f t="shared" si="1088"/>
        <v>20241030-930106-합지</v>
      </c>
      <c r="K1246" s="2" t="str">
        <f t="shared" si="1089"/>
        <v>20241030-930106-분단</v>
      </c>
      <c r="L1246" s="2" t="str">
        <f t="shared" si="1090"/>
        <v>20241030-930106-제대</v>
      </c>
      <c r="M1246" s="2" t="str">
        <f>VLOOKUP(H1246, '쿼리1'!$A:$R, 17, 0)</f>
        <v>무지</v>
      </c>
      <c r="N1246" s="2" t="str">
        <f>VLOOKUP(H1246, '쿼리1'!$A:$P, 15, 0)</f>
        <v>전투후크스=무지</v>
      </c>
      <c r="O1246" s="2">
        <v>930106</v>
      </c>
      <c r="P1246" s="2" t="str">
        <f>VLOOKUP(H1246, '쿼리1'!$A:$R, 17, 0)</f>
        <v>무지</v>
      </c>
      <c r="Q1246" s="4">
        <f>VLOOKUP(H1246, '쿼리1'!$A:$U, 20, 0)</f>
        <v>160000</v>
      </c>
      <c r="R1246" s="2" t="s">
        <v>5397</v>
      </c>
      <c r="S1246" s="2" t="s">
        <v>31</v>
      </c>
      <c r="T1246" s="2" t="s">
        <v>31</v>
      </c>
      <c r="U1246" s="2" t="s">
        <v>31</v>
      </c>
      <c r="V1246" s="2" t="s">
        <v>5388</v>
      </c>
      <c r="W1246" s="3" t="s">
        <v>5388</v>
      </c>
      <c r="X1246" s="6" t="str">
        <f t="shared" si="1109"/>
        <v>X</v>
      </c>
      <c r="Y1246" s="3">
        <v>45604</v>
      </c>
      <c r="Z1246" s="3">
        <v>45621</v>
      </c>
      <c r="AA1246" s="6" t="str">
        <f t="shared" ref="AA1246:AA1257" si="1110">IFERROR(IF(Z1246-Y1246&gt;0, "+" &amp; (Z1246-Y1246), Z1246-Y1246), "X")</f>
        <v>+17</v>
      </c>
      <c r="AB1246" s="3">
        <v>45607</v>
      </c>
      <c r="AC1246" s="3">
        <v>45611</v>
      </c>
      <c r="AD1246" s="6" t="str">
        <f t="shared" ref="AD1246:AD1248" si="1111">IFERROR(IF(AC1246-AB1246&gt;0, "+" &amp; (AC1246-AB1246), AC1246-AB1246), "X")</f>
        <v>+4</v>
      </c>
      <c r="AE1246" s="3">
        <v>45609</v>
      </c>
      <c r="AF1246" s="3">
        <v>45623</v>
      </c>
      <c r="AG1246" s="2" t="str">
        <f t="shared" si="1106"/>
        <v>+14</v>
      </c>
      <c r="AH1246" s="3">
        <v>45623</v>
      </c>
      <c r="AI1246" s="3">
        <f t="shared" si="1107"/>
        <v>45609</v>
      </c>
      <c r="AJ1246" s="3"/>
      <c r="AK1246" s="2">
        <f t="shared" si="1091"/>
        <v>-14</v>
      </c>
      <c r="AL1246" s="2" t="s">
        <v>5567</v>
      </c>
      <c r="AM1246" s="2" t="str">
        <f t="shared" si="1092"/>
        <v>생산완료(-14)</v>
      </c>
      <c r="AN1246" s="9">
        <f t="shared" si="1093"/>
        <v>45623</v>
      </c>
      <c r="AO1246" s="9">
        <f t="shared" si="1094"/>
        <v>45609</v>
      </c>
      <c r="AP1246" s="9"/>
      <c r="AQ1246" s="2">
        <f t="shared" si="1108"/>
        <v>-14</v>
      </c>
      <c r="AR1246" s="12">
        <f t="shared" si="1095"/>
        <v>-14</v>
      </c>
      <c r="AS1246" t="s">
        <v>5567</v>
      </c>
      <c r="AT1246" t="str">
        <f t="shared" si="1096"/>
        <v>생산완료(-14)</v>
      </c>
    </row>
    <row r="1247" spans="2:46" x14ac:dyDescent="0.3">
      <c r="B1247" s="2" t="s">
        <v>5522</v>
      </c>
      <c r="C1247" s="7">
        <v>-12</v>
      </c>
      <c r="D1247" s="2"/>
      <c r="E1247" s="2" t="s">
        <v>5425</v>
      </c>
      <c r="F1247" s="2" t="s">
        <v>5408</v>
      </c>
      <c r="G1247" s="2" t="s">
        <v>5456</v>
      </c>
      <c r="H1247" s="2" t="s">
        <v>4517</v>
      </c>
      <c r="I1247" s="2" t="str">
        <f t="shared" si="1087"/>
        <v>20241030-930107-인쇄</v>
      </c>
      <c r="J1247" s="2" t="str">
        <f t="shared" si="1088"/>
        <v>20241030-930107-합지</v>
      </c>
      <c r="K1247" s="2" t="str">
        <f t="shared" si="1089"/>
        <v>20241030-930107-분단</v>
      </c>
      <c r="L1247" s="2" t="str">
        <f t="shared" si="1090"/>
        <v>20241030-930107-제대</v>
      </c>
      <c r="M1247" s="2" t="str">
        <f>VLOOKUP(H1247, '쿼리1'!$A:$R, 17, 0)</f>
        <v>무지</v>
      </c>
      <c r="N1247" s="2" t="str">
        <f>VLOOKUP(H1247, '쿼리1'!$A:$P, 15, 0)</f>
        <v>전투후크스=무지</v>
      </c>
      <c r="O1247" s="2">
        <v>930107</v>
      </c>
      <c r="P1247" s="2" t="str">
        <f>VLOOKUP(H1247, '쿼리1'!$A:$R, 17, 0)</f>
        <v>무지</v>
      </c>
      <c r="Q1247" s="4">
        <f>VLOOKUP(H1247, '쿼리1'!$A:$U, 20, 0)</f>
        <v>133333</v>
      </c>
      <c r="R1247" s="2" t="s">
        <v>5397</v>
      </c>
      <c r="S1247" s="2" t="s">
        <v>31</v>
      </c>
      <c r="T1247" s="2" t="s">
        <v>31</v>
      </c>
      <c r="U1247" s="2" t="s">
        <v>31</v>
      </c>
      <c r="V1247" s="2" t="s">
        <v>5388</v>
      </c>
      <c r="W1247" s="3" t="s">
        <v>5388</v>
      </c>
      <c r="X1247" s="6" t="str">
        <f t="shared" si="1109"/>
        <v>X</v>
      </c>
      <c r="Y1247" s="3">
        <v>45604</v>
      </c>
      <c r="Z1247" s="3">
        <v>45621</v>
      </c>
      <c r="AA1247" s="6" t="str">
        <f t="shared" si="1110"/>
        <v>+17</v>
      </c>
      <c r="AB1247" s="3">
        <v>45607</v>
      </c>
      <c r="AC1247" s="3">
        <v>45610</v>
      </c>
      <c r="AD1247" s="6" t="str">
        <f t="shared" si="1111"/>
        <v>+3</v>
      </c>
      <c r="AE1247" s="3">
        <v>45609</v>
      </c>
      <c r="AF1247" s="3">
        <v>45621</v>
      </c>
      <c r="AG1247" s="2" t="str">
        <f t="shared" si="1106"/>
        <v>+12</v>
      </c>
      <c r="AH1247" s="3">
        <v>45621</v>
      </c>
      <c r="AI1247" s="3">
        <f t="shared" si="1107"/>
        <v>45609</v>
      </c>
      <c r="AJ1247" s="3"/>
      <c r="AK1247" s="2">
        <f t="shared" si="1091"/>
        <v>-12</v>
      </c>
      <c r="AL1247" s="2" t="s">
        <v>5567</v>
      </c>
      <c r="AM1247" s="2" t="str">
        <f t="shared" si="1092"/>
        <v>생산완료(-12)</v>
      </c>
      <c r="AN1247" s="9">
        <f t="shared" si="1093"/>
        <v>45621</v>
      </c>
      <c r="AO1247" s="9">
        <f t="shared" si="1094"/>
        <v>45609</v>
      </c>
      <c r="AP1247" s="9"/>
      <c r="AQ1247" s="2">
        <f t="shared" si="1108"/>
        <v>-12</v>
      </c>
      <c r="AR1247" s="12">
        <f t="shared" si="1095"/>
        <v>-12</v>
      </c>
      <c r="AS1247" t="s">
        <v>5567</v>
      </c>
      <c r="AT1247" t="str">
        <f t="shared" si="1096"/>
        <v>생산완료(-12)</v>
      </c>
    </row>
    <row r="1248" spans="2:46" x14ac:dyDescent="0.3">
      <c r="B1248" s="2" t="s">
        <v>5621</v>
      </c>
      <c r="C1248" s="7">
        <v>-19</v>
      </c>
      <c r="D1248" s="2"/>
      <c r="E1248" s="2" t="s">
        <v>5425</v>
      </c>
      <c r="F1248" s="2" t="s">
        <v>5451</v>
      </c>
      <c r="G1248" s="2" t="s">
        <v>5492</v>
      </c>
      <c r="H1248" s="2" t="s">
        <v>4432</v>
      </c>
      <c r="I1248" s="2" t="str">
        <f t="shared" si="1087"/>
        <v>20241030-930108-인쇄</v>
      </c>
      <c r="J1248" s="2" t="str">
        <f t="shared" si="1088"/>
        <v>20241030-930108-합지</v>
      </c>
      <c r="K1248" s="2" t="str">
        <f t="shared" si="1089"/>
        <v>20241030-930108-분단</v>
      </c>
      <c r="L1248" s="2" t="str">
        <f t="shared" si="1090"/>
        <v>20241030-930108-제대</v>
      </c>
      <c r="M1248" s="2" t="str">
        <f>VLOOKUP(H1248, '쿼리1'!$A:$R, 17, 0)</f>
        <v>무지</v>
      </c>
      <c r="N1248" s="2" t="str">
        <f>VLOOKUP(H1248, '쿼리1'!$A:$P, 15, 0)</f>
        <v>전투후크스=무지</v>
      </c>
      <c r="O1248" s="2">
        <v>930108</v>
      </c>
      <c r="P1248" s="2" t="str">
        <f>VLOOKUP(H1248, '쿼리1'!$A:$R, 17, 0)</f>
        <v>무지</v>
      </c>
      <c r="Q1248" s="4">
        <f>VLOOKUP(H1248, '쿼리1'!$A:$U, 20, 0)</f>
        <v>184615</v>
      </c>
      <c r="R1248" s="2" t="s">
        <v>5397</v>
      </c>
      <c r="S1248" s="2" t="s">
        <v>31</v>
      </c>
      <c r="T1248" s="2" t="s">
        <v>31</v>
      </c>
      <c r="U1248" s="2" t="s">
        <v>31</v>
      </c>
      <c r="V1248" s="2" t="s">
        <v>5388</v>
      </c>
      <c r="W1248" s="3" t="s">
        <v>5388</v>
      </c>
      <c r="X1248" s="6" t="str">
        <f t="shared" si="1109"/>
        <v>X</v>
      </c>
      <c r="Y1248" s="3">
        <v>45604</v>
      </c>
      <c r="Z1248" s="3">
        <v>45621</v>
      </c>
      <c r="AA1248" s="6" t="str">
        <f t="shared" si="1110"/>
        <v>+17</v>
      </c>
      <c r="AB1248" s="3">
        <v>45607</v>
      </c>
      <c r="AC1248" s="3">
        <v>45611</v>
      </c>
      <c r="AD1248" s="6" t="str">
        <f t="shared" si="1111"/>
        <v>+4</v>
      </c>
      <c r="AE1248" s="3">
        <v>45609</v>
      </c>
      <c r="AF1248" s="3">
        <v>45628</v>
      </c>
      <c r="AG1248" s="2" t="str">
        <f t="shared" si="1106"/>
        <v>+19</v>
      </c>
      <c r="AH1248" s="3">
        <v>45628</v>
      </c>
      <c r="AI1248" s="3">
        <f t="shared" si="1107"/>
        <v>45609</v>
      </c>
      <c r="AJ1248" s="3"/>
      <c r="AK1248" s="2">
        <f t="shared" si="1091"/>
        <v>-19</v>
      </c>
      <c r="AL1248" s="2" t="s">
        <v>5567</v>
      </c>
      <c r="AM1248" s="2" t="str">
        <f t="shared" si="1092"/>
        <v>생산완료(-19)</v>
      </c>
      <c r="AN1248" s="9">
        <f t="shared" si="1093"/>
        <v>45628</v>
      </c>
      <c r="AO1248" s="9">
        <f t="shared" si="1094"/>
        <v>45609</v>
      </c>
      <c r="AP1248" s="9"/>
      <c r="AQ1248" s="2">
        <f t="shared" si="1108"/>
        <v>-19</v>
      </c>
      <c r="AR1248" s="12">
        <f t="shared" si="1095"/>
        <v>-19</v>
      </c>
      <c r="AS1248" t="s">
        <v>5567</v>
      </c>
      <c r="AT1248" t="str">
        <f t="shared" si="1096"/>
        <v>생산완료(-19)</v>
      </c>
    </row>
    <row r="1249" spans="2:46" x14ac:dyDescent="0.3">
      <c r="B1249" s="2" t="s">
        <v>5578</v>
      </c>
      <c r="C1249" s="7">
        <v>-18</v>
      </c>
      <c r="D1249" s="2"/>
      <c r="E1249" s="2" t="s">
        <v>5455</v>
      </c>
      <c r="F1249" s="2" t="s">
        <v>5521</v>
      </c>
      <c r="G1249" s="2" t="s">
        <v>5433</v>
      </c>
      <c r="H1249" s="2" t="s">
        <v>4444</v>
      </c>
      <c r="I1249" s="2" t="str">
        <f t="shared" si="1087"/>
        <v>20241030-930206-인쇄</v>
      </c>
      <c r="J1249" s="2" t="str">
        <f t="shared" si="1088"/>
        <v>20241030-930206-합지</v>
      </c>
      <c r="K1249" s="2" t="str">
        <f t="shared" si="1089"/>
        <v>20241030-930206-분단</v>
      </c>
      <c r="L1249" s="2" t="str">
        <f t="shared" si="1090"/>
        <v>20241030-930206-제대</v>
      </c>
      <c r="M1249" s="2" t="str">
        <f>VLOOKUP(H1249, '쿼리1'!$A:$R, 17, 0)</f>
        <v>무지</v>
      </c>
      <c r="N1249" s="2" t="str">
        <f>VLOOKUP(H1249, '쿼리1'!$A:$P, 15, 0)</f>
        <v>전투후한120</v>
      </c>
      <c r="O1249" s="2">
        <v>930206</v>
      </c>
      <c r="P1249" s="2" t="str">
        <f>VLOOKUP(H1249, '쿼리1'!$A:$R, 17, 0)</f>
        <v>무지</v>
      </c>
      <c r="Q1249" s="4">
        <f>VLOOKUP(H1249, '쿼리1'!$A:$U, 20, 0)</f>
        <v>160000</v>
      </c>
      <c r="R1249" s="2" t="s">
        <v>5397</v>
      </c>
      <c r="S1249" s="2" t="s">
        <v>31</v>
      </c>
      <c r="T1249" s="2" t="s">
        <v>5399</v>
      </c>
      <c r="U1249" s="2" t="s">
        <v>31</v>
      </c>
      <c r="V1249" s="2" t="s">
        <v>5388</v>
      </c>
      <c r="W1249" s="3" t="s">
        <v>5388</v>
      </c>
      <c r="X1249" s="6" t="str">
        <f t="shared" si="1109"/>
        <v>X</v>
      </c>
      <c r="Y1249" s="3">
        <v>45608</v>
      </c>
      <c r="Z1249" s="3">
        <v>45621</v>
      </c>
      <c r="AA1249" s="6" t="str">
        <f t="shared" si="1110"/>
        <v>+13</v>
      </c>
      <c r="AB1249" s="3">
        <v>45609</v>
      </c>
      <c r="AC1249" s="5" t="s">
        <v>5396</v>
      </c>
      <c r="AD1249" s="6">
        <f t="shared" ref="AD1249:AD1251" ca="1" si="1112">TODAY()-AB1249</f>
        <v>47</v>
      </c>
      <c r="AE1249" s="3">
        <v>45611</v>
      </c>
      <c r="AF1249" s="3">
        <v>45629</v>
      </c>
      <c r="AG1249" s="2" t="str">
        <f t="shared" si="1106"/>
        <v>+18</v>
      </c>
      <c r="AH1249" s="3">
        <v>45629</v>
      </c>
      <c r="AI1249" s="3">
        <f t="shared" si="1107"/>
        <v>45611</v>
      </c>
      <c r="AJ1249" s="3"/>
      <c r="AK1249" s="2">
        <f t="shared" si="1091"/>
        <v>-18</v>
      </c>
      <c r="AL1249" s="2" t="s">
        <v>5567</v>
      </c>
      <c r="AM1249" s="2" t="str">
        <f t="shared" si="1092"/>
        <v>생산완료(-18)</v>
      </c>
      <c r="AN1249" s="9">
        <f t="shared" si="1093"/>
        <v>45629</v>
      </c>
      <c r="AO1249" s="9">
        <f t="shared" si="1094"/>
        <v>45611</v>
      </c>
      <c r="AP1249" s="9"/>
      <c r="AQ1249" s="2">
        <f t="shared" si="1108"/>
        <v>-18</v>
      </c>
      <c r="AR1249" s="12">
        <f t="shared" si="1095"/>
        <v>-18</v>
      </c>
      <c r="AS1249" t="s">
        <v>5567</v>
      </c>
      <c r="AT1249" t="str">
        <f t="shared" si="1096"/>
        <v>생산완료(-18)</v>
      </c>
    </row>
    <row r="1250" spans="2:46" x14ac:dyDescent="0.3">
      <c r="B1250" s="2" t="s">
        <v>5645</v>
      </c>
      <c r="C1250" s="7">
        <v>-38</v>
      </c>
      <c r="D1250" s="2"/>
      <c r="E1250" s="2" t="s">
        <v>5455</v>
      </c>
      <c r="F1250" s="2" t="s">
        <v>5521</v>
      </c>
      <c r="G1250" s="2" t="s">
        <v>5490</v>
      </c>
      <c r="H1250" s="2" t="s">
        <v>1166</v>
      </c>
      <c r="I1250" s="2" t="str">
        <f t="shared" si="1087"/>
        <v>20241030-930207-인쇄</v>
      </c>
      <c r="J1250" s="2" t="str">
        <f t="shared" si="1088"/>
        <v>20241030-930207-합지</v>
      </c>
      <c r="K1250" s="2" t="str">
        <f t="shared" si="1089"/>
        <v>20241030-930207-분단</v>
      </c>
      <c r="L1250" s="2" t="str">
        <f t="shared" si="1090"/>
        <v>20241030-930207-제대</v>
      </c>
      <c r="M1250" s="2" t="str">
        <f>VLOOKUP(H1250, '쿼리1'!$A:$R, 17, 0)</f>
        <v>무지</v>
      </c>
      <c r="N1250" s="2" t="str">
        <f>VLOOKUP(H1250, '쿼리1'!$A:$P, 15, 0)</f>
        <v>전투후한120</v>
      </c>
      <c r="O1250" s="2">
        <v>930207</v>
      </c>
      <c r="P1250" s="2" t="str">
        <f>VLOOKUP(H1250, '쿼리1'!$A:$R, 17, 0)</f>
        <v>무지</v>
      </c>
      <c r="Q1250" s="4">
        <f>VLOOKUP(H1250, '쿼리1'!$A:$U, 20, 0)</f>
        <v>133333</v>
      </c>
      <c r="R1250" s="2" t="s">
        <v>5397</v>
      </c>
      <c r="S1250" s="2" t="s">
        <v>31</v>
      </c>
      <c r="T1250" s="2" t="s">
        <v>5399</v>
      </c>
      <c r="U1250" s="2" t="s">
        <v>31</v>
      </c>
      <c r="V1250" s="2" t="s">
        <v>5388</v>
      </c>
      <c r="W1250" s="3" t="s">
        <v>5388</v>
      </c>
      <c r="X1250" s="6" t="str">
        <f t="shared" si="1109"/>
        <v>X</v>
      </c>
      <c r="Y1250" s="3">
        <v>45608</v>
      </c>
      <c r="Z1250" s="3">
        <v>45621</v>
      </c>
      <c r="AA1250" s="6" t="str">
        <f t="shared" si="1110"/>
        <v>+13</v>
      </c>
      <c r="AB1250" s="3">
        <v>45609</v>
      </c>
      <c r="AC1250" s="5" t="s">
        <v>5396</v>
      </c>
      <c r="AD1250" s="6">
        <f t="shared" ca="1" si="1112"/>
        <v>47</v>
      </c>
      <c r="AE1250" s="3">
        <v>45611</v>
      </c>
      <c r="AF1250" s="3">
        <v>45649</v>
      </c>
      <c r="AG1250" s="2" t="str">
        <f t="shared" si="1106"/>
        <v>+38</v>
      </c>
      <c r="AH1250" s="3">
        <v>45649</v>
      </c>
      <c r="AI1250" s="3">
        <f t="shared" si="1107"/>
        <v>45611</v>
      </c>
      <c r="AJ1250" s="3"/>
      <c r="AK1250" s="2">
        <f t="shared" si="1091"/>
        <v>-38</v>
      </c>
      <c r="AL1250" s="2" t="s">
        <v>5567</v>
      </c>
      <c r="AM1250" s="2" t="str">
        <f t="shared" si="1092"/>
        <v>생산완료(-38)</v>
      </c>
      <c r="AN1250" s="9">
        <f t="shared" si="1093"/>
        <v>45649</v>
      </c>
      <c r="AO1250" s="9">
        <f t="shared" si="1094"/>
        <v>45611</v>
      </c>
      <c r="AP1250" s="9"/>
      <c r="AQ1250" s="2">
        <f t="shared" si="1108"/>
        <v>-38</v>
      </c>
      <c r="AR1250" s="12">
        <f t="shared" si="1095"/>
        <v>-38</v>
      </c>
      <c r="AS1250" t="s">
        <v>5567</v>
      </c>
      <c r="AT1250" t="str">
        <f t="shared" si="1096"/>
        <v>생산완료(-38)</v>
      </c>
    </row>
    <row r="1251" spans="2:46" x14ac:dyDescent="0.3">
      <c r="B1251" s="2" t="s">
        <v>5576</v>
      </c>
      <c r="C1251" s="7">
        <v>-20</v>
      </c>
      <c r="D1251" s="2"/>
      <c r="E1251" s="2" t="s">
        <v>5455</v>
      </c>
      <c r="F1251" s="2" t="s">
        <v>5521</v>
      </c>
      <c r="G1251" s="2" t="s">
        <v>5431</v>
      </c>
      <c r="H1251" s="2" t="s">
        <v>4436</v>
      </c>
      <c r="I1251" s="2" t="str">
        <f t="shared" si="1087"/>
        <v>20241030-930208-인쇄</v>
      </c>
      <c r="J1251" s="2" t="str">
        <f t="shared" si="1088"/>
        <v>20241030-930208-합지</v>
      </c>
      <c r="K1251" s="2" t="str">
        <f t="shared" si="1089"/>
        <v>20241030-930208-분단</v>
      </c>
      <c r="L1251" s="2" t="str">
        <f t="shared" si="1090"/>
        <v>20241030-930208-제대</v>
      </c>
      <c r="M1251" s="2" t="str">
        <f>VLOOKUP(H1251, '쿼리1'!$A:$R, 17, 0)</f>
        <v>무지</v>
      </c>
      <c r="N1251" s="2" t="str">
        <f>VLOOKUP(H1251, '쿼리1'!$A:$P, 15, 0)</f>
        <v>전투후한120</v>
      </c>
      <c r="O1251" s="2">
        <v>930208</v>
      </c>
      <c r="P1251" s="2" t="str">
        <f>VLOOKUP(H1251, '쿼리1'!$A:$R, 17, 0)</f>
        <v>무지</v>
      </c>
      <c r="Q1251" s="4">
        <f>VLOOKUP(H1251, '쿼리1'!$A:$U, 20, 0)</f>
        <v>184615</v>
      </c>
      <c r="R1251" s="2" t="s">
        <v>5397</v>
      </c>
      <c r="S1251" s="2" t="s">
        <v>31</v>
      </c>
      <c r="T1251" s="2" t="s">
        <v>5399</v>
      </c>
      <c r="U1251" s="2" t="s">
        <v>31</v>
      </c>
      <c r="V1251" s="2" t="s">
        <v>5388</v>
      </c>
      <c r="W1251" s="3" t="s">
        <v>5388</v>
      </c>
      <c r="X1251" s="6" t="str">
        <f t="shared" si="1109"/>
        <v>X</v>
      </c>
      <c r="Y1251" s="3">
        <v>45608</v>
      </c>
      <c r="Z1251" s="3">
        <v>45621</v>
      </c>
      <c r="AA1251" s="6" t="str">
        <f t="shared" si="1110"/>
        <v>+13</v>
      </c>
      <c r="AB1251" s="3">
        <v>45609</v>
      </c>
      <c r="AC1251" s="5" t="s">
        <v>5396</v>
      </c>
      <c r="AD1251" s="6">
        <f t="shared" ca="1" si="1112"/>
        <v>47</v>
      </c>
      <c r="AE1251" s="3">
        <v>45611</v>
      </c>
      <c r="AF1251" s="3">
        <v>45631</v>
      </c>
      <c r="AG1251" s="2" t="str">
        <f t="shared" si="1106"/>
        <v>+20</v>
      </c>
      <c r="AH1251" s="3">
        <v>45631</v>
      </c>
      <c r="AI1251" s="3">
        <f t="shared" si="1107"/>
        <v>45611</v>
      </c>
      <c r="AJ1251" s="3"/>
      <c r="AK1251" s="2">
        <f t="shared" si="1091"/>
        <v>-20</v>
      </c>
      <c r="AL1251" s="2" t="s">
        <v>5567</v>
      </c>
      <c r="AM1251" s="2" t="str">
        <f t="shared" si="1092"/>
        <v>생산완료(-20)</v>
      </c>
      <c r="AN1251" s="9">
        <f t="shared" si="1093"/>
        <v>45631</v>
      </c>
      <c r="AO1251" s="9">
        <f t="shared" si="1094"/>
        <v>45611</v>
      </c>
      <c r="AP1251" s="9"/>
      <c r="AQ1251" s="2">
        <f t="shared" si="1108"/>
        <v>-20</v>
      </c>
      <c r="AR1251" s="12">
        <f t="shared" si="1095"/>
        <v>-20</v>
      </c>
      <c r="AS1251" t="s">
        <v>5567</v>
      </c>
      <c r="AT1251" t="str">
        <f t="shared" si="1096"/>
        <v>생산완료(-20)</v>
      </c>
    </row>
    <row r="1252" spans="2:46" x14ac:dyDescent="0.3">
      <c r="B1252" s="2" t="s">
        <v>5424</v>
      </c>
      <c r="C1252" s="7">
        <v>2</v>
      </c>
      <c r="D1252" s="2" t="s">
        <v>5412</v>
      </c>
      <c r="E1252" s="2" t="s">
        <v>5406</v>
      </c>
      <c r="F1252" s="2" t="s">
        <v>5416</v>
      </c>
      <c r="G1252" s="2"/>
      <c r="H1252" s="2" t="s">
        <v>4981</v>
      </c>
      <c r="I1252" s="2" t="str">
        <f t="shared" si="1087"/>
        <v>20241031-1000144500-인쇄</v>
      </c>
      <c r="J1252" s="2" t="str">
        <f t="shared" si="1088"/>
        <v>20241031-1000144500-합지</v>
      </c>
      <c r="K1252" s="2" t="str">
        <f t="shared" si="1089"/>
        <v>20241031-1000144500-분단</v>
      </c>
      <c r="L1252" s="2" t="str">
        <f t="shared" si="1090"/>
        <v>20241031-1000144500-제대</v>
      </c>
      <c r="M1252" s="2" t="str">
        <f>VLOOKUP(H1252, '쿼리1'!$A:$R, 17, 0)</f>
        <v>4도-MH)올리브치아바타306g</v>
      </c>
      <c r="N1252" s="2" t="str">
        <f>VLOOKUP(H1252, '쿼리1'!$A:$P, 15, 0)</f>
        <v>오씨피피(유무광)40</v>
      </c>
      <c r="O1252" s="2">
        <v>1000144500</v>
      </c>
      <c r="P1252" s="2" t="str">
        <f>VLOOKUP(H1252, '쿼리1'!$A:$R, 17, 0)</f>
        <v>4도-MH)올리브치아바타306g</v>
      </c>
      <c r="Q1252" s="4">
        <f>VLOOKUP(H1252, '쿼리1'!$A:$U, 20, 0)</f>
        <v>64</v>
      </c>
      <c r="R1252" s="2" t="s">
        <v>31</v>
      </c>
      <c r="S1252" s="2" t="s">
        <v>31</v>
      </c>
      <c r="T1252" s="2" t="s">
        <v>31</v>
      </c>
      <c r="U1252" s="2" t="s">
        <v>5397</v>
      </c>
      <c r="V1252" s="3">
        <v>45602</v>
      </c>
      <c r="W1252" s="3">
        <v>45603</v>
      </c>
      <c r="X1252" s="6" t="str">
        <f t="shared" ref="X1252:X1253" si="1113">IFERROR(IF(W1252-V1252&gt;0, "+" &amp; (W1252-V1252), W1252-V1252), "X")</f>
        <v>+1</v>
      </c>
      <c r="Y1252" s="3">
        <v>45608</v>
      </c>
      <c r="Z1252" s="3">
        <v>45603</v>
      </c>
      <c r="AA1252" s="6">
        <f t="shared" si="1110"/>
        <v>-5</v>
      </c>
      <c r="AB1252" s="3">
        <v>45609</v>
      </c>
      <c r="AC1252" s="3">
        <v>45607</v>
      </c>
      <c r="AD1252" s="6">
        <f t="shared" ref="AD1252:AD1253" si="1114">IFERROR(IF(AC1252-AB1252&gt;0, "+" &amp; (AC1252-AB1252), AC1252-AB1252), "X")</f>
        <v>-2</v>
      </c>
      <c r="AE1252" s="2" t="s">
        <v>5388</v>
      </c>
      <c r="AF1252" s="2" t="s">
        <v>5388</v>
      </c>
      <c r="AG1252" s="2" t="str">
        <f>IFERROR(AF1252-AE1252, "X")</f>
        <v>X</v>
      </c>
      <c r="AH1252" s="3">
        <v>45607</v>
      </c>
      <c r="AI1252" s="3">
        <f t="shared" ref="AI1252:AI1253" si="1115">AB1252</f>
        <v>45609</v>
      </c>
      <c r="AJ1252" s="3"/>
      <c r="AK1252" s="2" t="str">
        <f t="shared" si="1091"/>
        <v>+2</v>
      </c>
      <c r="AL1252" s="2" t="s">
        <v>5567</v>
      </c>
      <c r="AM1252" s="2" t="str">
        <f t="shared" si="1092"/>
        <v>생산완료(+2)</v>
      </c>
      <c r="AN1252" s="9">
        <f t="shared" si="1093"/>
        <v>45621</v>
      </c>
      <c r="AO1252" s="9">
        <f t="shared" si="1094"/>
        <v>45659</v>
      </c>
      <c r="AP1252" s="9"/>
      <c r="AQ1252" s="2">
        <f t="shared" si="1108"/>
        <v>38</v>
      </c>
      <c r="AR1252" s="12" t="str">
        <f t="shared" si="1095"/>
        <v>+38</v>
      </c>
      <c r="AS1252" t="s">
        <v>5567</v>
      </c>
      <c r="AT1252" t="str">
        <f t="shared" si="1096"/>
        <v>생산완료(+38)</v>
      </c>
    </row>
    <row r="1253" spans="2:46" x14ac:dyDescent="0.3">
      <c r="B1253" s="2" t="s">
        <v>5413</v>
      </c>
      <c r="C1253" s="7">
        <v>-10</v>
      </c>
      <c r="D1253" s="2" t="s">
        <v>5442</v>
      </c>
      <c r="E1253" s="2" t="s">
        <v>5407</v>
      </c>
      <c r="F1253" s="2" t="s">
        <v>5436</v>
      </c>
      <c r="G1253" s="2"/>
      <c r="H1253" s="2" t="s">
        <v>4993</v>
      </c>
      <c r="I1253" s="2" t="str">
        <f t="shared" si="1087"/>
        <v>20241031-1000149729-인쇄</v>
      </c>
      <c r="J1253" s="2" t="str">
        <f t="shared" si="1088"/>
        <v>20241031-1000149729-합지</v>
      </c>
      <c r="K1253" s="2" t="str">
        <f t="shared" si="1089"/>
        <v>20241031-1000149729-분단</v>
      </c>
      <c r="L1253" s="2" t="str">
        <f t="shared" si="1090"/>
        <v>20241031-1000149729-제대</v>
      </c>
      <c r="M1253" s="2" t="str">
        <f>VLOOKUP(H1253, '쿼리1'!$A:$R, 17, 0)</f>
        <v>4도-(주)푸드코아-초코크림머핀 45g(130kcal)</v>
      </c>
      <c r="N1253" s="2" t="str">
        <f>VLOOKUP(H1253, '쿼리1'!$A:$P, 15, 0)</f>
        <v>오씨피피(투명)50</v>
      </c>
      <c r="O1253" s="2">
        <v>1000149729</v>
      </c>
      <c r="P1253" s="2" t="str">
        <f>VLOOKUP(H1253, '쿼리1'!$A:$R, 17, 0)</f>
        <v>4도-(주)푸드코아-초코크림머핀 45g(130kcal)</v>
      </c>
      <c r="Q1253" s="4">
        <f>VLOOKUP(H1253, '쿼리1'!$A:$U, 20, 0)</f>
        <v>12</v>
      </c>
      <c r="R1253" s="2" t="s">
        <v>31</v>
      </c>
      <c r="S1253" s="2" t="s">
        <v>31</v>
      </c>
      <c r="T1253" s="2" t="s">
        <v>31</v>
      </c>
      <c r="U1253" s="2" t="s">
        <v>5397</v>
      </c>
      <c r="V1253" s="3">
        <v>45602</v>
      </c>
      <c r="W1253" s="3">
        <v>45618</v>
      </c>
      <c r="X1253" s="6" t="str">
        <f t="shared" si="1113"/>
        <v>+16</v>
      </c>
      <c r="Y1253" s="3">
        <v>45607</v>
      </c>
      <c r="Z1253" s="3">
        <v>45601</v>
      </c>
      <c r="AA1253" s="6">
        <f t="shared" si="1110"/>
        <v>-6</v>
      </c>
      <c r="AB1253" s="3">
        <v>45608</v>
      </c>
      <c r="AC1253" s="3">
        <v>45601</v>
      </c>
      <c r="AD1253" s="6">
        <f t="shared" si="1114"/>
        <v>-7</v>
      </c>
      <c r="AE1253" s="2" t="s">
        <v>5388</v>
      </c>
      <c r="AF1253" s="2" t="s">
        <v>5388</v>
      </c>
      <c r="AG1253" s="2" t="str">
        <f>IFERROR(AF1253-AE1253, "X")</f>
        <v>X</v>
      </c>
      <c r="AH1253" s="3">
        <v>45618</v>
      </c>
      <c r="AI1253" s="3">
        <f t="shared" si="1115"/>
        <v>45608</v>
      </c>
      <c r="AJ1253" s="3"/>
      <c r="AK1253" s="2">
        <f t="shared" si="1091"/>
        <v>-10</v>
      </c>
      <c r="AL1253" s="2" t="s">
        <v>5567</v>
      </c>
      <c r="AM1253" s="2" t="str">
        <f t="shared" si="1092"/>
        <v>생산완료(-10)</v>
      </c>
      <c r="AN1253" s="9">
        <f t="shared" si="1093"/>
        <v>45618</v>
      </c>
      <c r="AO1253" s="9">
        <f t="shared" si="1094"/>
        <v>45608</v>
      </c>
      <c r="AP1253" s="9"/>
      <c r="AQ1253" s="2">
        <f t="shared" si="1108"/>
        <v>-10</v>
      </c>
      <c r="AR1253" s="12">
        <f t="shared" si="1095"/>
        <v>-10</v>
      </c>
      <c r="AS1253" t="s">
        <v>5567</v>
      </c>
      <c r="AT1253" t="str">
        <f t="shared" si="1096"/>
        <v>생산완료(-10)</v>
      </c>
    </row>
    <row r="1254" spans="2:46" x14ac:dyDescent="0.3">
      <c r="B1254" s="2" t="s">
        <v>5421</v>
      </c>
      <c r="C1254" s="7">
        <v>5</v>
      </c>
      <c r="D1254" s="2"/>
      <c r="E1254" s="2" t="s">
        <v>5407</v>
      </c>
      <c r="F1254" s="2"/>
      <c r="G1254" s="2" t="s">
        <v>5406</v>
      </c>
      <c r="H1254" s="2" t="s">
        <v>2618</v>
      </c>
      <c r="I1254" s="2" t="str">
        <f t="shared" si="1087"/>
        <v>20241031-1000152554-인쇄</v>
      </c>
      <c r="J1254" s="2" t="str">
        <f t="shared" si="1088"/>
        <v>20241031-1000152554-합지</v>
      </c>
      <c r="K1254" s="2" t="str">
        <f t="shared" si="1089"/>
        <v>20241031-1000152554-분단</v>
      </c>
      <c r="L1254" s="2" t="str">
        <f t="shared" si="1090"/>
        <v>20241031-1000152554-제대</v>
      </c>
      <c r="M1254" s="2" t="str">
        <f>VLOOKUP(H1254, '쿼리1'!$A:$R, 17, 0)</f>
        <v>무지</v>
      </c>
      <c r="N1254" s="2" t="str">
        <f>VLOOKUP(H1254, '쿼리1'!$A:$P, 15, 0)</f>
        <v>나이론100</v>
      </c>
      <c r="O1254" s="2">
        <v>1000152554</v>
      </c>
      <c r="P1254" s="2" t="str">
        <f>VLOOKUP(H1254, '쿼리1'!$A:$R, 17, 0)</f>
        <v>무지</v>
      </c>
      <c r="Q1254" s="4">
        <f>VLOOKUP(H1254, '쿼리1'!$A:$U, 20, 0)</f>
        <v>10000</v>
      </c>
      <c r="R1254" s="2" t="s">
        <v>5397</v>
      </c>
      <c r="S1254" s="2" t="s">
        <v>31</v>
      </c>
      <c r="T1254" s="2" t="s">
        <v>5397</v>
      </c>
      <c r="U1254" s="2" t="s">
        <v>31</v>
      </c>
      <c r="V1254" s="2" t="s">
        <v>5388</v>
      </c>
      <c r="W1254" s="3" t="s">
        <v>5388</v>
      </c>
      <c r="X1254" s="6" t="str">
        <f>IFERROR(W1254-V1254, "X")</f>
        <v>X</v>
      </c>
      <c r="Y1254" s="3">
        <v>45607</v>
      </c>
      <c r="Z1254" s="3">
        <v>45601</v>
      </c>
      <c r="AA1254" s="6">
        <f t="shared" si="1110"/>
        <v>-6</v>
      </c>
      <c r="AB1254" s="3" t="s">
        <v>5388</v>
      </c>
      <c r="AC1254" s="2" t="s">
        <v>5388</v>
      </c>
      <c r="AD1254" s="6" t="str">
        <f>IFERROR(AC1254-AB1254, "X")</f>
        <v>X</v>
      </c>
      <c r="AE1254" s="3">
        <v>45609</v>
      </c>
      <c r="AF1254" s="3">
        <v>45604</v>
      </c>
      <c r="AG1254" s="2">
        <f t="shared" ref="AG1254:AG1259" si="1116">IFERROR(IF(AF1254-AE1254&gt;0, "+" &amp; (AF1254-AE1254), AF1254-AE1254), "X")</f>
        <v>-5</v>
      </c>
      <c r="AH1254" s="3">
        <v>45604</v>
      </c>
      <c r="AI1254" s="3">
        <f t="shared" ref="AI1254:AI1259" si="1117">AE1254</f>
        <v>45609</v>
      </c>
      <c r="AJ1254" s="3"/>
      <c r="AK1254" s="2" t="str">
        <f t="shared" si="1091"/>
        <v>+5</v>
      </c>
      <c r="AL1254" s="2" t="s">
        <v>5567</v>
      </c>
      <c r="AM1254" s="2" t="str">
        <f t="shared" si="1092"/>
        <v>생산완료(+5)</v>
      </c>
      <c r="AN1254" s="9">
        <f t="shared" si="1093"/>
        <v>45604</v>
      </c>
      <c r="AO1254" s="9">
        <f t="shared" si="1094"/>
        <v>45609</v>
      </c>
      <c r="AP1254" s="9"/>
      <c r="AQ1254" s="2">
        <f t="shared" si="1108"/>
        <v>5</v>
      </c>
      <c r="AR1254" s="12" t="str">
        <f t="shared" si="1095"/>
        <v>+5</v>
      </c>
      <c r="AS1254" t="s">
        <v>5567</v>
      </c>
      <c r="AT1254" t="str">
        <f t="shared" si="1096"/>
        <v>생산완료(+5)</v>
      </c>
    </row>
    <row r="1255" spans="2:46" x14ac:dyDescent="0.3">
      <c r="B1255" s="2" t="s">
        <v>5405</v>
      </c>
      <c r="C1255" s="7">
        <v>-1</v>
      </c>
      <c r="D1255" s="2"/>
      <c r="E1255" s="2" t="s">
        <v>5409</v>
      </c>
      <c r="F1255" s="2"/>
      <c r="G1255" s="2" t="s">
        <v>5412</v>
      </c>
      <c r="H1255" s="2" t="s">
        <v>2417</v>
      </c>
      <c r="I1255" s="2" t="str">
        <f t="shared" si="1087"/>
        <v>20241031-1000158256-인쇄</v>
      </c>
      <c r="J1255" s="2" t="str">
        <f t="shared" si="1088"/>
        <v>20241031-1000158256-합지</v>
      </c>
      <c r="K1255" s="2" t="str">
        <f t="shared" si="1089"/>
        <v>20241031-1000158256-분단</v>
      </c>
      <c r="L1255" s="2" t="str">
        <f t="shared" si="1090"/>
        <v>20241031-1000158256-제대</v>
      </c>
      <c r="M1255" s="2" t="str">
        <f>VLOOKUP(H1255, '쿼리1'!$A:$R, 17, 0)</f>
        <v>무지</v>
      </c>
      <c r="N1255" s="2" t="str">
        <f>VLOOKUP(H1255, '쿼리1'!$A:$P, 15, 0)</f>
        <v>나이론60</v>
      </c>
      <c r="O1255" s="2">
        <v>1000158256</v>
      </c>
      <c r="P1255" s="2" t="str">
        <f>VLOOKUP(H1255, '쿼리1'!$A:$R, 17, 0)</f>
        <v>무지</v>
      </c>
      <c r="Q1255" s="4">
        <f>VLOOKUP(H1255, '쿼리1'!$A:$U, 20, 0)</f>
        <v>17142</v>
      </c>
      <c r="R1255" s="2" t="s">
        <v>5397</v>
      </c>
      <c r="S1255" s="2" t="s">
        <v>31</v>
      </c>
      <c r="T1255" s="2" t="s">
        <v>5397</v>
      </c>
      <c r="U1255" s="2" t="s">
        <v>31</v>
      </c>
      <c r="V1255" s="2" t="s">
        <v>5388</v>
      </c>
      <c r="W1255" s="3" t="s">
        <v>5388</v>
      </c>
      <c r="X1255" s="6" t="str">
        <f>IFERROR(W1255-V1255, "X")</f>
        <v>X</v>
      </c>
      <c r="Y1255" s="3">
        <v>45604</v>
      </c>
      <c r="Z1255" s="3">
        <v>45604</v>
      </c>
      <c r="AA1255" s="6">
        <f t="shared" si="1110"/>
        <v>0</v>
      </c>
      <c r="AB1255" s="3" t="s">
        <v>5388</v>
      </c>
      <c r="AC1255" s="2" t="s">
        <v>5388</v>
      </c>
      <c r="AD1255" s="6" t="str">
        <f>IFERROR(AC1255-AB1255, "X")</f>
        <v>X</v>
      </c>
      <c r="AE1255" s="3">
        <v>45608</v>
      </c>
      <c r="AF1255" s="3">
        <v>45609</v>
      </c>
      <c r="AG1255" s="2" t="str">
        <f t="shared" si="1116"/>
        <v>+1</v>
      </c>
      <c r="AH1255" s="3">
        <v>45609</v>
      </c>
      <c r="AI1255" s="3">
        <f t="shared" si="1117"/>
        <v>45608</v>
      </c>
      <c r="AJ1255" s="3"/>
      <c r="AK1255" s="2">
        <f t="shared" si="1091"/>
        <v>-1</v>
      </c>
      <c r="AL1255" s="2" t="s">
        <v>5567</v>
      </c>
      <c r="AM1255" s="2" t="str">
        <f t="shared" si="1092"/>
        <v>생산완료(-1)</v>
      </c>
      <c r="AN1255" s="9">
        <f t="shared" si="1093"/>
        <v>45609</v>
      </c>
      <c r="AO1255" s="9">
        <f t="shared" si="1094"/>
        <v>45608</v>
      </c>
      <c r="AP1255" s="9"/>
      <c r="AQ1255" s="2">
        <f t="shared" si="1108"/>
        <v>-1</v>
      </c>
      <c r="AR1255" s="12">
        <f t="shared" si="1095"/>
        <v>-1</v>
      </c>
      <c r="AS1255" t="s">
        <v>5567</v>
      </c>
      <c r="AT1255" t="str">
        <f t="shared" si="1096"/>
        <v>생산완료(-1)</v>
      </c>
    </row>
    <row r="1256" spans="2:46" x14ac:dyDescent="0.3">
      <c r="B1256" s="2" t="s">
        <v>5409</v>
      </c>
      <c r="C1256" s="7">
        <v>0</v>
      </c>
      <c r="D1256" s="2" t="s">
        <v>5409</v>
      </c>
      <c r="E1256" s="2" t="s">
        <v>5418</v>
      </c>
      <c r="F1256" s="2" t="s">
        <v>5409</v>
      </c>
      <c r="G1256" s="2" t="s">
        <v>5409</v>
      </c>
      <c r="H1256" s="2" t="s">
        <v>943</v>
      </c>
      <c r="I1256" s="2" t="str">
        <f t="shared" si="1087"/>
        <v>20241031-1000160191-인쇄</v>
      </c>
      <c r="J1256" s="2" t="str">
        <f t="shared" si="1088"/>
        <v>20241031-1000160191-합지</v>
      </c>
      <c r="K1256" s="2" t="str">
        <f t="shared" si="1089"/>
        <v>20241031-1000160191-분단</v>
      </c>
      <c r="L1256" s="2" t="str">
        <f t="shared" si="1090"/>
        <v>20241031-1000160191-제대</v>
      </c>
      <c r="M1256" s="2" t="str">
        <f>VLOOKUP(H1256, '쿼리1'!$A:$R, 17, 0)</f>
        <v>1도-백색PP분리배출</v>
      </c>
      <c r="N1256" s="2" t="str">
        <f>VLOOKUP(H1256, '쿼리1'!$A:$P, 15, 0)</f>
        <v>오씨피피(무광)60</v>
      </c>
      <c r="O1256" s="2">
        <v>1000160191</v>
      </c>
      <c r="P1256" s="2" t="str">
        <f>VLOOKUP(H1256, '쿼리1'!$A:$R, 17, 0)</f>
        <v>1도-백색PP분리배출</v>
      </c>
      <c r="Q1256" s="4">
        <f>VLOOKUP(H1256, '쿼리1'!$A:$U, 20, 0)</f>
        <v>53333</v>
      </c>
      <c r="R1256" s="2" t="s">
        <v>31</v>
      </c>
      <c r="S1256" s="2" t="s">
        <v>31</v>
      </c>
      <c r="T1256" s="2" t="s">
        <v>31</v>
      </c>
      <c r="U1256" s="2" t="s">
        <v>31</v>
      </c>
      <c r="V1256" s="3">
        <v>45602</v>
      </c>
      <c r="W1256" s="3">
        <v>45602</v>
      </c>
      <c r="X1256" s="6">
        <f>IFERROR(IF(W1256-V1256&gt;0, "+" &amp; (W1256-V1256), W1256-V1256), "X")</f>
        <v>0</v>
      </c>
      <c r="Y1256" s="3">
        <v>45607</v>
      </c>
      <c r="Z1256" s="3">
        <v>45603</v>
      </c>
      <c r="AA1256" s="6">
        <f t="shared" si="1110"/>
        <v>-4</v>
      </c>
      <c r="AB1256" s="3">
        <v>45608</v>
      </c>
      <c r="AC1256" s="3">
        <v>45608</v>
      </c>
      <c r="AD1256" s="6">
        <f>IFERROR(IF(AC1256-AB1256&gt;0, "+" &amp; (AC1256-AB1256), AC1256-AB1256), "X")</f>
        <v>0</v>
      </c>
      <c r="AE1256" s="3">
        <v>45610</v>
      </c>
      <c r="AF1256" s="3">
        <v>45610</v>
      </c>
      <c r="AG1256" s="2">
        <f t="shared" si="1116"/>
        <v>0</v>
      </c>
      <c r="AH1256" s="3">
        <v>45610</v>
      </c>
      <c r="AI1256" s="3">
        <f t="shared" si="1117"/>
        <v>45610</v>
      </c>
      <c r="AJ1256" s="3"/>
      <c r="AK1256" s="2">
        <f t="shared" si="1091"/>
        <v>0</v>
      </c>
      <c r="AL1256" s="2" t="s">
        <v>5567</v>
      </c>
      <c r="AM1256" s="2" t="str">
        <f t="shared" si="1092"/>
        <v>생산완료(0)</v>
      </c>
      <c r="AN1256" s="9">
        <f t="shared" si="1093"/>
        <v>45610</v>
      </c>
      <c r="AO1256" s="9">
        <f t="shared" si="1094"/>
        <v>45610</v>
      </c>
      <c r="AP1256" s="9"/>
      <c r="AQ1256" s="2">
        <f t="shared" si="1108"/>
        <v>0</v>
      </c>
      <c r="AR1256" s="12">
        <f t="shared" si="1095"/>
        <v>0</v>
      </c>
      <c r="AS1256" t="s">
        <v>5567</v>
      </c>
      <c r="AT1256" t="str">
        <f t="shared" si="1096"/>
        <v>생산완료(0)</v>
      </c>
    </row>
    <row r="1257" spans="2:46" x14ac:dyDescent="0.3">
      <c r="B1257" s="2" t="s">
        <v>5451</v>
      </c>
      <c r="C1257" s="7">
        <v>4</v>
      </c>
      <c r="D1257" s="2"/>
      <c r="E1257" s="2" t="s">
        <v>5405</v>
      </c>
      <c r="F1257" s="2"/>
      <c r="G1257" s="2" t="s">
        <v>5418</v>
      </c>
      <c r="H1257" s="2" t="s">
        <v>272</v>
      </c>
      <c r="I1257" s="2" t="str">
        <f t="shared" si="1087"/>
        <v>20241031-1317N0041-인쇄</v>
      </c>
      <c r="J1257" s="2" t="str">
        <f t="shared" si="1088"/>
        <v>20241031-1317N0041-합지</v>
      </c>
      <c r="K1257" s="2" t="str">
        <f t="shared" si="1089"/>
        <v>20241031-1317N0041-분단</v>
      </c>
      <c r="L1257" s="2" t="str">
        <f t="shared" si="1090"/>
        <v>20241031-1317N0041-제대</v>
      </c>
      <c r="M1257" s="2" t="str">
        <f>VLOOKUP(H1257, '쿼리1'!$A:$R, 17, 0)</f>
        <v>무지</v>
      </c>
      <c r="N1257" s="2" t="str">
        <f>VLOOKUP(H1257, '쿼리1'!$A:$P, 15, 0)</f>
        <v>나이론70</v>
      </c>
      <c r="O1257" s="2" t="s">
        <v>5845</v>
      </c>
      <c r="P1257" s="2" t="str">
        <f>VLOOKUP(H1257, '쿼리1'!$A:$R, 17, 0)</f>
        <v>무지</v>
      </c>
      <c r="Q1257" s="4">
        <f>VLOOKUP(H1257, '쿼리1'!$A:$U, 20, 0)</f>
        <v>75000</v>
      </c>
      <c r="R1257" s="2" t="s">
        <v>5397</v>
      </c>
      <c r="S1257" s="2" t="s">
        <v>31</v>
      </c>
      <c r="T1257" s="2" t="s">
        <v>5397</v>
      </c>
      <c r="U1257" s="2" t="s">
        <v>31</v>
      </c>
      <c r="V1257" s="2" t="s">
        <v>5388</v>
      </c>
      <c r="W1257" s="3" t="s">
        <v>5388</v>
      </c>
      <c r="X1257" s="6" t="str">
        <f>IFERROR(W1257-V1257, "X")</f>
        <v>X</v>
      </c>
      <c r="Y1257" s="3">
        <v>45604</v>
      </c>
      <c r="Z1257" s="3">
        <v>45603</v>
      </c>
      <c r="AA1257" s="6">
        <f t="shared" si="1110"/>
        <v>-1</v>
      </c>
      <c r="AB1257" s="3" t="s">
        <v>5388</v>
      </c>
      <c r="AC1257" s="2" t="s">
        <v>5388</v>
      </c>
      <c r="AD1257" s="6" t="str">
        <f t="shared" ref="AD1257:AD1263" si="1118">IFERROR(AC1257-AB1257, "X")</f>
        <v>X</v>
      </c>
      <c r="AE1257" s="3">
        <v>45608</v>
      </c>
      <c r="AF1257" s="3">
        <v>45604</v>
      </c>
      <c r="AG1257" s="2">
        <f t="shared" si="1116"/>
        <v>-4</v>
      </c>
      <c r="AH1257" s="3">
        <v>45604</v>
      </c>
      <c r="AI1257" s="3">
        <f t="shared" si="1117"/>
        <v>45608</v>
      </c>
      <c r="AJ1257" s="3"/>
      <c r="AK1257" s="2" t="str">
        <f t="shared" si="1091"/>
        <v>+4</v>
      </c>
      <c r="AL1257" s="2" t="s">
        <v>5567</v>
      </c>
      <c r="AM1257" s="2" t="str">
        <f t="shared" si="1092"/>
        <v>생산완료(+4)</v>
      </c>
      <c r="AN1257" s="9">
        <f t="shared" si="1093"/>
        <v>45604</v>
      </c>
      <c r="AO1257" s="9">
        <f t="shared" si="1094"/>
        <v>45608</v>
      </c>
      <c r="AP1257" s="9"/>
      <c r="AQ1257" s="2">
        <f t="shared" si="1108"/>
        <v>4</v>
      </c>
      <c r="AR1257" s="12" t="str">
        <f t="shared" si="1095"/>
        <v>+4</v>
      </c>
      <c r="AS1257" t="s">
        <v>5567</v>
      </c>
      <c r="AT1257" t="str">
        <f t="shared" si="1096"/>
        <v>생산완료(+4)</v>
      </c>
    </row>
    <row r="1258" spans="2:46" x14ac:dyDescent="0.3">
      <c r="B1258" s="2" t="s">
        <v>5407</v>
      </c>
      <c r="C1258" s="7">
        <v>-6</v>
      </c>
      <c r="D1258" s="2" t="s">
        <v>5451</v>
      </c>
      <c r="E1258" s="2"/>
      <c r="F1258" s="2"/>
      <c r="G1258" s="2" t="s">
        <v>5432</v>
      </c>
      <c r="H1258" s="2" t="s">
        <v>1543</v>
      </c>
      <c r="I1258" s="2" t="str">
        <f t="shared" si="1087"/>
        <v>20241031-2000137869-인쇄</v>
      </c>
      <c r="J1258" s="2" t="str">
        <f t="shared" si="1088"/>
        <v>20241031-2000137869-합지</v>
      </c>
      <c r="K1258" s="2" t="str">
        <f t="shared" si="1089"/>
        <v>20241031-2000137869-분단</v>
      </c>
      <c r="L1258" s="2" t="str">
        <f t="shared" si="1090"/>
        <v>20241031-2000137869-제대</v>
      </c>
      <c r="M1258" s="2" t="str">
        <f>VLOOKUP(H1258, '쿼리1'!$A:$R, 17, 0)</f>
        <v>양면2도-자연의 건강함을 담았습니다-B</v>
      </c>
      <c r="N1258" s="2" t="str">
        <f>VLOOKUP(H1258, '쿼리1'!$A:$P, 15, 0)</f>
        <v>PP튜브(투명)60</v>
      </c>
      <c r="O1258" s="2">
        <v>2000137869</v>
      </c>
      <c r="P1258" s="2" t="str">
        <f>VLOOKUP(H1258, '쿼리1'!$A:$R, 17, 0)</f>
        <v>양면2도-자연의 건강함을 담았습니다-B</v>
      </c>
      <c r="Q1258" s="4">
        <f>VLOOKUP(H1258, '쿼리1'!$A:$U, 20, 0)</f>
        <v>5263</v>
      </c>
      <c r="R1258" s="2" t="s">
        <v>31</v>
      </c>
      <c r="S1258" s="2" t="s">
        <v>5397</v>
      </c>
      <c r="T1258" s="2" t="s">
        <v>5397</v>
      </c>
      <c r="U1258" s="2" t="s">
        <v>31</v>
      </c>
      <c r="V1258" s="3">
        <v>45602</v>
      </c>
      <c r="W1258" s="3">
        <v>45606</v>
      </c>
      <c r="X1258" s="6" t="str">
        <f t="shared" ref="X1258:X1259" si="1119">IFERROR(IF(W1258-V1258&gt;0, "+" &amp; (W1258-V1258), W1258-V1258), "X")</f>
        <v>+4</v>
      </c>
      <c r="Y1258" s="2" t="s">
        <v>5388</v>
      </c>
      <c r="Z1258" s="3" t="s">
        <v>5388</v>
      </c>
      <c r="AA1258" s="6" t="str">
        <f>IFERROR(Z1258-Y1258, "X")</f>
        <v>X</v>
      </c>
      <c r="AB1258" s="3" t="s">
        <v>5388</v>
      </c>
      <c r="AC1258" s="2" t="s">
        <v>5388</v>
      </c>
      <c r="AD1258" s="6" t="str">
        <f t="shared" si="1118"/>
        <v>X</v>
      </c>
      <c r="AE1258" s="3">
        <v>45603</v>
      </c>
      <c r="AF1258" s="3">
        <v>45609</v>
      </c>
      <c r="AG1258" s="2" t="str">
        <f t="shared" si="1116"/>
        <v>+6</v>
      </c>
      <c r="AH1258" s="3">
        <v>45609</v>
      </c>
      <c r="AI1258" s="3">
        <f t="shared" si="1117"/>
        <v>45603</v>
      </c>
      <c r="AJ1258" s="3"/>
      <c r="AK1258" s="2">
        <f t="shared" si="1091"/>
        <v>-6</v>
      </c>
      <c r="AL1258" s="2" t="s">
        <v>5567</v>
      </c>
      <c r="AM1258" s="2" t="str">
        <f t="shared" si="1092"/>
        <v>생산완료(-6)</v>
      </c>
      <c r="AN1258" s="9">
        <f t="shared" si="1093"/>
        <v>45636</v>
      </c>
      <c r="AO1258" s="9">
        <f t="shared" si="1094"/>
        <v>45632</v>
      </c>
      <c r="AP1258" s="9"/>
      <c r="AQ1258" s="2">
        <f t="shared" si="1108"/>
        <v>-4</v>
      </c>
      <c r="AR1258" s="12">
        <f t="shared" si="1095"/>
        <v>-4</v>
      </c>
      <c r="AS1258" t="s">
        <v>5567</v>
      </c>
      <c r="AT1258" t="str">
        <f t="shared" si="1096"/>
        <v>생산완료(-4)</v>
      </c>
    </row>
    <row r="1259" spans="2:46" x14ac:dyDescent="0.3">
      <c r="B1259" s="2" t="s">
        <v>5409</v>
      </c>
      <c r="C1259" s="7">
        <v>0</v>
      </c>
      <c r="D1259" s="2" t="s">
        <v>5412</v>
      </c>
      <c r="E1259" s="2"/>
      <c r="F1259" s="2"/>
      <c r="G1259" s="2" t="s">
        <v>5409</v>
      </c>
      <c r="H1259" s="2" t="s">
        <v>1003</v>
      </c>
      <c r="I1259" s="2" t="str">
        <f t="shared" si="1087"/>
        <v>20241031-2000139116-인쇄</v>
      </c>
      <c r="J1259" s="2" t="str">
        <f t="shared" si="1088"/>
        <v>20241031-2000139116-합지</v>
      </c>
      <c r="K1259" s="2" t="str">
        <f t="shared" si="1089"/>
        <v>20241031-2000139116-분단</v>
      </c>
      <c r="L1259" s="2" t="str">
        <f t="shared" si="1090"/>
        <v>20241031-2000139116-제대</v>
      </c>
      <c r="M1259" s="2" t="str">
        <f>VLOOKUP(H1259, '쿼리1'!$A:$R, 17, 0)</f>
        <v>단면1도-meal 밀(공용봉투_175)</v>
      </c>
      <c r="N1259" s="2" t="str">
        <f>VLOOKUP(H1259, '쿼리1'!$A:$P, 15, 0)</f>
        <v>PP튜브(투명)45</v>
      </c>
      <c r="O1259" s="2">
        <v>2000139116</v>
      </c>
      <c r="P1259" s="2" t="str">
        <f>VLOOKUP(H1259, '쿼리1'!$A:$R, 17, 0)</f>
        <v>단면1도-meal 밀(공용봉투_175)</v>
      </c>
      <c r="Q1259" s="4">
        <f>VLOOKUP(H1259, '쿼리1'!$A:$U, 20, 0)</f>
        <v>50000</v>
      </c>
      <c r="R1259" s="2" t="s">
        <v>31</v>
      </c>
      <c r="S1259" s="2" t="s">
        <v>5397</v>
      </c>
      <c r="T1259" s="2" t="s">
        <v>5397</v>
      </c>
      <c r="U1259" s="2" t="s">
        <v>31</v>
      </c>
      <c r="V1259" s="3">
        <v>45602</v>
      </c>
      <c r="W1259" s="3">
        <v>45603</v>
      </c>
      <c r="X1259" s="6" t="str">
        <f t="shared" si="1119"/>
        <v>+1</v>
      </c>
      <c r="Y1259" s="2" t="s">
        <v>5388</v>
      </c>
      <c r="Z1259" s="3" t="s">
        <v>5388</v>
      </c>
      <c r="AA1259" s="6" t="str">
        <f>IFERROR(Z1259-Y1259, "X")</f>
        <v>X</v>
      </c>
      <c r="AB1259" s="3" t="s">
        <v>5388</v>
      </c>
      <c r="AC1259" s="2" t="s">
        <v>5388</v>
      </c>
      <c r="AD1259" s="6" t="str">
        <f t="shared" si="1118"/>
        <v>X</v>
      </c>
      <c r="AE1259" s="3">
        <v>45607</v>
      </c>
      <c r="AF1259" s="3">
        <v>45607</v>
      </c>
      <c r="AG1259" s="2">
        <f t="shared" si="1116"/>
        <v>0</v>
      </c>
      <c r="AH1259" s="3">
        <v>45607</v>
      </c>
      <c r="AI1259" s="3">
        <f t="shared" si="1117"/>
        <v>45607</v>
      </c>
      <c r="AJ1259" s="3"/>
      <c r="AK1259" s="2">
        <f t="shared" si="1091"/>
        <v>0</v>
      </c>
      <c r="AL1259" s="2" t="s">
        <v>5567</v>
      </c>
      <c r="AM1259" s="2" t="str">
        <f t="shared" si="1092"/>
        <v>생산완료(0)</v>
      </c>
      <c r="AN1259" s="9">
        <f t="shared" si="1093"/>
        <v>45643</v>
      </c>
      <c r="AO1259" s="9">
        <f t="shared" si="1094"/>
        <v>45642</v>
      </c>
      <c r="AP1259" s="9"/>
      <c r="AQ1259" s="2">
        <f t="shared" si="1108"/>
        <v>-1</v>
      </c>
      <c r="AR1259" s="12">
        <f t="shared" si="1095"/>
        <v>-1</v>
      </c>
      <c r="AS1259" t="s">
        <v>5567</v>
      </c>
      <c r="AT1259" t="str">
        <f t="shared" si="1096"/>
        <v>생산완료(-1)</v>
      </c>
    </row>
    <row r="1260" spans="2:46" x14ac:dyDescent="0.3">
      <c r="B1260" s="2" t="s">
        <v>5666</v>
      </c>
      <c r="C1260" s="8" t="s">
        <v>5670</v>
      </c>
      <c r="D1260" s="2"/>
      <c r="E1260" s="2"/>
      <c r="F1260" s="2"/>
      <c r="G1260" s="2"/>
      <c r="H1260" s="2" t="s">
        <v>5312</v>
      </c>
      <c r="I1260" s="2" t="str">
        <f t="shared" si="1087"/>
        <v>20241031-2000151803-인쇄</v>
      </c>
      <c r="J1260" s="2" t="str">
        <f t="shared" si="1088"/>
        <v>20241031-2000151803-합지</v>
      </c>
      <c r="K1260" s="2" t="str">
        <f t="shared" si="1089"/>
        <v>20241031-2000151803-분단</v>
      </c>
      <c r="L1260" s="2" t="str">
        <f t="shared" si="1090"/>
        <v>20241031-2000151803-제대</v>
      </c>
      <c r="M1260" s="2" t="str">
        <f>VLOOKUP(H1260, '쿼리1'!$A:$R, 17, 0)</f>
        <v>1도(실크)-MUARMUS(무아르무스)</v>
      </c>
      <c r="N1260" s="2" t="str">
        <f>VLOOKUP(H1260, '쿼리1'!$A:$P, 15, 0)</f>
        <v>크라프트120</v>
      </c>
      <c r="O1260" s="2">
        <v>2000151803</v>
      </c>
      <c r="P1260" s="2" t="str">
        <f>VLOOKUP(H1260, '쿼리1'!$A:$R, 17, 0)</f>
        <v>1도(실크)-MUARMUS(무아르무스)</v>
      </c>
      <c r="Q1260" s="4">
        <f>VLOOKUP(H1260, '쿼리1'!$A:$U, 20, 0)</f>
        <v>1000</v>
      </c>
      <c r="R1260" s="2" t="s">
        <v>5397</v>
      </c>
      <c r="S1260" s="2" t="s">
        <v>5397</v>
      </c>
      <c r="T1260" s="2" t="s">
        <v>5397</v>
      </c>
      <c r="U1260" s="2" t="s">
        <v>5397</v>
      </c>
      <c r="V1260" s="2" t="s">
        <v>5388</v>
      </c>
      <c r="W1260" s="2" t="s">
        <v>5388</v>
      </c>
      <c r="X1260" s="6" t="str">
        <f>IFERROR(W1260-V1260, "X")</f>
        <v>X</v>
      </c>
      <c r="Y1260" s="2" t="s">
        <v>5388</v>
      </c>
      <c r="Z1260" s="2" t="s">
        <v>5388</v>
      </c>
      <c r="AA1260" s="6" t="str">
        <f>IFERROR(Z1260-Y1260, "X")</f>
        <v>X</v>
      </c>
      <c r="AB1260" s="2" t="s">
        <v>5388</v>
      </c>
      <c r="AC1260" s="2" t="s">
        <v>5388</v>
      </c>
      <c r="AD1260" s="6" t="str">
        <f t="shared" si="1118"/>
        <v>X</v>
      </c>
      <c r="AE1260" s="2" t="s">
        <v>5388</v>
      </c>
      <c r="AF1260" s="2" t="s">
        <v>5388</v>
      </c>
      <c r="AG1260" s="2" t="str">
        <f>IFERROR(AF1260-AE1260, "X")</f>
        <v>X</v>
      </c>
      <c r="AH1260" s="2" t="s">
        <v>5388</v>
      </c>
      <c r="AI1260" s="3" t="s">
        <v>5388</v>
      </c>
      <c r="AJ1260" s="3">
        <f t="shared" ref="AJ1260:AJ1261" ca="1" si="1120">TODAY()</f>
        <v>45656</v>
      </c>
      <c r="AK1260" s="2" t="str">
        <f t="shared" si="1091"/>
        <v>+공정납기일없음</v>
      </c>
      <c r="AL1260" s="2"/>
      <c r="AM1260" s="2" t="str">
        <f t="shared" si="1092"/>
        <v>(+공정납기일없음)</v>
      </c>
      <c r="AN1260" s="9">
        <f t="shared" si="1093"/>
        <v>0</v>
      </c>
      <c r="AO1260" s="9">
        <f t="shared" si="1094"/>
        <v>0</v>
      </c>
      <c r="AP1260" s="9">
        <f t="shared" ref="AP1260:AP1261" ca="1" si="1121">TODAY()</f>
        <v>45656</v>
      </c>
      <c r="AQ1260" s="6" t="s">
        <v>5388</v>
      </c>
      <c r="AR1260" s="12" t="str">
        <f t="shared" si="1095"/>
        <v>+X</v>
      </c>
      <c r="AS1260" t="s">
        <v>5680</v>
      </c>
      <c r="AT1260" t="str">
        <f t="shared" si="1096"/>
        <v>공정납기일없음(+X)</v>
      </c>
    </row>
    <row r="1261" spans="2:46" x14ac:dyDescent="0.3">
      <c r="B1261" s="2" t="s">
        <v>5666</v>
      </c>
      <c r="C1261" s="8" t="s">
        <v>5670</v>
      </c>
      <c r="D1261" s="2"/>
      <c r="E1261" s="2"/>
      <c r="F1261" s="2"/>
      <c r="G1261" s="2"/>
      <c r="H1261" s="2" t="s">
        <v>744</v>
      </c>
      <c r="I1261" s="2" t="str">
        <f t="shared" si="1087"/>
        <v>20241031-3000169068-인쇄</v>
      </c>
      <c r="J1261" s="2" t="str">
        <f t="shared" si="1088"/>
        <v>20241031-3000169068-합지</v>
      </c>
      <c r="K1261" s="2" t="str">
        <f t="shared" si="1089"/>
        <v>20241031-3000169068-분단</v>
      </c>
      <c r="L1261" s="2" t="str">
        <f t="shared" si="1090"/>
        <v>20241031-3000169068-제대</v>
      </c>
      <c r="M1261" s="2" t="str">
        <f>VLOOKUP(H1261, '쿼리1'!$A:$R, 17, 0)</f>
        <v>무지</v>
      </c>
      <c r="N1261" s="2" t="str">
        <f>VLOOKUP(H1261, '쿼리1'!$A:$P, 15, 0)</f>
        <v>PE튜브(투명)50</v>
      </c>
      <c r="O1261" s="2">
        <v>3000169068</v>
      </c>
      <c r="P1261" s="2" t="str">
        <f>VLOOKUP(H1261, '쿼리1'!$A:$R, 17, 0)</f>
        <v>무지</v>
      </c>
      <c r="Q1261" s="4">
        <f>VLOOKUP(H1261, '쿼리1'!$A:$U, 20, 0)</f>
        <v>20000</v>
      </c>
      <c r="R1261" s="2" t="s">
        <v>5397</v>
      </c>
      <c r="S1261" s="2" t="s">
        <v>5397</v>
      </c>
      <c r="T1261" s="2" t="s">
        <v>5397</v>
      </c>
      <c r="U1261" s="2" t="s">
        <v>5397</v>
      </c>
      <c r="V1261" s="2" t="s">
        <v>5388</v>
      </c>
      <c r="W1261" s="2" t="s">
        <v>5388</v>
      </c>
      <c r="X1261" s="6" t="str">
        <f>IFERROR(W1261-V1261, "X")</f>
        <v>X</v>
      </c>
      <c r="Y1261" s="2" t="s">
        <v>5388</v>
      </c>
      <c r="Z1261" s="2" t="s">
        <v>5388</v>
      </c>
      <c r="AA1261" s="6" t="str">
        <f>IFERROR(Z1261-Y1261, "X")</f>
        <v>X</v>
      </c>
      <c r="AB1261" s="2" t="s">
        <v>5388</v>
      </c>
      <c r="AC1261" s="2" t="s">
        <v>5388</v>
      </c>
      <c r="AD1261" s="6" t="str">
        <f t="shared" si="1118"/>
        <v>X</v>
      </c>
      <c r="AE1261" s="2" t="s">
        <v>5388</v>
      </c>
      <c r="AF1261" s="2" t="s">
        <v>5388</v>
      </c>
      <c r="AG1261" s="2" t="str">
        <f>IFERROR(AF1261-AE1261, "X")</f>
        <v>X</v>
      </c>
      <c r="AH1261" s="2" t="s">
        <v>5388</v>
      </c>
      <c r="AI1261" s="3" t="s">
        <v>5388</v>
      </c>
      <c r="AJ1261" s="3">
        <f t="shared" ca="1" si="1120"/>
        <v>45656</v>
      </c>
      <c r="AK1261" s="2" t="str">
        <f t="shared" si="1091"/>
        <v>+공정납기일없음</v>
      </c>
      <c r="AL1261" s="2"/>
      <c r="AM1261" s="2" t="str">
        <f t="shared" si="1092"/>
        <v>(+공정납기일없음)</v>
      </c>
      <c r="AN1261" s="9">
        <f t="shared" si="1093"/>
        <v>0</v>
      </c>
      <c r="AO1261" s="9">
        <f t="shared" si="1094"/>
        <v>45572</v>
      </c>
      <c r="AP1261" s="9">
        <f t="shared" ca="1" si="1121"/>
        <v>45656</v>
      </c>
      <c r="AQ1261" s="6">
        <f ca="1">AO1261-AP1261</f>
        <v>-84</v>
      </c>
      <c r="AR1261" s="12">
        <f t="shared" ca="1" si="1095"/>
        <v>-84</v>
      </c>
      <c r="AS1261" t="str">
        <f ca="1">IF(AQ1261&lt;0, "진행중", "지연")</f>
        <v>진행중</v>
      </c>
      <c r="AT1261" t="str">
        <f t="shared" ca="1" si="1096"/>
        <v>진행중(-84)</v>
      </c>
    </row>
    <row r="1262" spans="2:46" x14ac:dyDescent="0.3">
      <c r="B1262" s="2" t="s">
        <v>5418</v>
      </c>
      <c r="C1262" s="7">
        <v>-4</v>
      </c>
      <c r="D1262" s="2" t="s">
        <v>5421</v>
      </c>
      <c r="E1262" s="2" t="s">
        <v>5412</v>
      </c>
      <c r="F1262" s="2"/>
      <c r="G1262" s="2" t="s">
        <v>5451</v>
      </c>
      <c r="H1262" s="2" t="s">
        <v>2630</v>
      </c>
      <c r="I1262" s="2" t="str">
        <f t="shared" si="1087"/>
        <v>20241101-1000143069-인쇄</v>
      </c>
      <c r="J1262" s="2" t="str">
        <f t="shared" si="1088"/>
        <v>20241101-1000143069-합지</v>
      </c>
      <c r="K1262" s="2" t="str">
        <f t="shared" si="1089"/>
        <v>20241101-1000143069-분단</v>
      </c>
      <c r="L1262" s="2" t="str">
        <f t="shared" si="1090"/>
        <v>20241101-1000143069-제대</v>
      </c>
      <c r="M1262" s="2" t="str">
        <f>VLOOKUP(H1262, '쿼리1'!$A:$R, 17, 0)</f>
        <v>1도-ANEDIT(언에디트 지퍼백)</v>
      </c>
      <c r="N1262" s="2" t="str">
        <f>VLOOKUP(H1262, '쿼리1'!$A:$P, 15, 0)</f>
        <v>오피피(무광)65</v>
      </c>
      <c r="O1262" s="2">
        <v>1000143069</v>
      </c>
      <c r="P1262" s="2" t="str">
        <f>VLOOKUP(H1262, '쿼리1'!$A:$R, 17, 0)</f>
        <v>1도-ANEDIT(언에디트 지퍼백)</v>
      </c>
      <c r="Q1262" s="4">
        <f>VLOOKUP(H1262, '쿼리1'!$A:$U, 20, 0)</f>
        <v>25000</v>
      </c>
      <c r="R1262" s="2" t="s">
        <v>31</v>
      </c>
      <c r="S1262" s="2" t="s">
        <v>31</v>
      </c>
      <c r="T1262" s="2" t="s">
        <v>5397</v>
      </c>
      <c r="U1262" s="2" t="s">
        <v>31</v>
      </c>
      <c r="V1262" s="3">
        <v>45603</v>
      </c>
      <c r="W1262" s="3">
        <v>45608</v>
      </c>
      <c r="X1262" s="6" t="str">
        <f>IFERROR(IF(W1262-V1262&gt;0, "+" &amp; (W1262-V1262), W1262-V1262), "X")</f>
        <v>+5</v>
      </c>
      <c r="Y1262" s="3">
        <v>45608</v>
      </c>
      <c r="Z1262" s="3">
        <v>45609</v>
      </c>
      <c r="AA1262" s="6" t="str">
        <f t="shared" ref="AA1262:AA1277" si="1122">IFERROR(IF(Z1262-Y1262&gt;0, "+" &amp; (Z1262-Y1262), Z1262-Y1262), "X")</f>
        <v>+1</v>
      </c>
      <c r="AB1262" s="3" t="s">
        <v>5388</v>
      </c>
      <c r="AC1262" s="2" t="s">
        <v>5388</v>
      </c>
      <c r="AD1262" s="6" t="str">
        <f t="shared" si="1118"/>
        <v>X</v>
      </c>
      <c r="AE1262" s="3">
        <v>45610</v>
      </c>
      <c r="AF1262" s="3">
        <v>45614</v>
      </c>
      <c r="AG1262" s="2" t="str">
        <f t="shared" ref="AG1262:AG1265" si="1123">IFERROR(IF(AF1262-AE1262&gt;0, "+" &amp; (AF1262-AE1262), AF1262-AE1262), "X")</f>
        <v>+4</v>
      </c>
      <c r="AH1262" s="3">
        <v>45614</v>
      </c>
      <c r="AI1262" s="3">
        <f t="shared" ref="AI1262:AI1265" si="1124">AE1262</f>
        <v>45610</v>
      </c>
      <c r="AJ1262" s="3"/>
      <c r="AK1262" s="2">
        <f t="shared" si="1091"/>
        <v>-4</v>
      </c>
      <c r="AL1262" s="2" t="s">
        <v>5567</v>
      </c>
      <c r="AM1262" s="2" t="str">
        <f t="shared" si="1092"/>
        <v>생산완료(-4)</v>
      </c>
      <c r="AN1262" s="9">
        <f t="shared" si="1093"/>
        <v>45614</v>
      </c>
      <c r="AO1262" s="9">
        <f t="shared" si="1094"/>
        <v>45610</v>
      </c>
      <c r="AP1262" s="9"/>
      <c r="AQ1262" s="2">
        <f t="shared" ref="AQ1262:AQ1280" si="1125">AO1262-AN1262</f>
        <v>-4</v>
      </c>
      <c r="AR1262" s="12">
        <f t="shared" si="1095"/>
        <v>-4</v>
      </c>
      <c r="AS1262" t="s">
        <v>5567</v>
      </c>
      <c r="AT1262" t="str">
        <f t="shared" si="1096"/>
        <v>생산완료(-4)</v>
      </c>
    </row>
    <row r="1263" spans="2:46" x14ac:dyDescent="0.3">
      <c r="B1263" s="2" t="s">
        <v>5408</v>
      </c>
      <c r="C1263" s="7">
        <v>3</v>
      </c>
      <c r="D1263" s="2"/>
      <c r="E1263" s="2" t="s">
        <v>5415</v>
      </c>
      <c r="F1263" s="2"/>
      <c r="G1263" s="2" t="s">
        <v>5415</v>
      </c>
      <c r="H1263" s="2" t="s">
        <v>3084</v>
      </c>
      <c r="I1263" s="2" t="str">
        <f t="shared" si="1087"/>
        <v>20241101-1000148565-인쇄</v>
      </c>
      <c r="J1263" s="2" t="str">
        <f t="shared" si="1088"/>
        <v>20241101-1000148565-합지</v>
      </c>
      <c r="K1263" s="2" t="str">
        <f t="shared" si="1089"/>
        <v>20241101-1000148565-분단</v>
      </c>
      <c r="L1263" s="2" t="str">
        <f t="shared" si="1090"/>
        <v>20241101-1000148565-제대</v>
      </c>
      <c r="M1263" s="2" t="str">
        <f>VLOOKUP(H1263, '쿼리1'!$A:$R, 17, 0)</f>
        <v>무지(어랑손만두전골용)</v>
      </c>
      <c r="N1263" s="2" t="str">
        <f>VLOOKUP(H1263, '쿼리1'!$A:$P, 15, 0)</f>
        <v>나이론95</v>
      </c>
      <c r="O1263" s="2">
        <v>1000148565</v>
      </c>
      <c r="P1263" s="2" t="str">
        <f>VLOOKUP(H1263, '쿼리1'!$A:$R, 17, 0)</f>
        <v>무지(어랑손만두전골용)</v>
      </c>
      <c r="Q1263" s="4">
        <f>VLOOKUP(H1263, '쿼리1'!$A:$U, 20, 0)</f>
        <v>14571</v>
      </c>
      <c r="R1263" s="2" t="s">
        <v>5397</v>
      </c>
      <c r="S1263" s="2" t="s">
        <v>31</v>
      </c>
      <c r="T1263" s="2" t="s">
        <v>5397</v>
      </c>
      <c r="U1263" s="2" t="s">
        <v>31</v>
      </c>
      <c r="V1263" s="2" t="s">
        <v>5388</v>
      </c>
      <c r="W1263" s="3" t="s">
        <v>5388</v>
      </c>
      <c r="X1263" s="6" t="str">
        <f>IFERROR(W1263-V1263, "X")</f>
        <v>X</v>
      </c>
      <c r="Y1263" s="3">
        <v>45608</v>
      </c>
      <c r="Z1263" s="3">
        <v>45605</v>
      </c>
      <c r="AA1263" s="6">
        <f t="shared" si="1122"/>
        <v>-3</v>
      </c>
      <c r="AB1263" s="3" t="s">
        <v>5388</v>
      </c>
      <c r="AC1263" s="2" t="s">
        <v>5388</v>
      </c>
      <c r="AD1263" s="6" t="str">
        <f t="shared" si="1118"/>
        <v>X</v>
      </c>
      <c r="AE1263" s="3">
        <v>45610</v>
      </c>
      <c r="AF1263" s="3">
        <v>45607</v>
      </c>
      <c r="AG1263" s="2">
        <f t="shared" si="1123"/>
        <v>-3</v>
      </c>
      <c r="AH1263" s="3">
        <v>45607</v>
      </c>
      <c r="AI1263" s="3">
        <f t="shared" si="1124"/>
        <v>45610</v>
      </c>
      <c r="AJ1263" s="3"/>
      <c r="AK1263" s="2" t="str">
        <f t="shared" si="1091"/>
        <v>+3</v>
      </c>
      <c r="AL1263" s="2" t="s">
        <v>5567</v>
      </c>
      <c r="AM1263" s="2" t="str">
        <f t="shared" si="1092"/>
        <v>생산완료(+3)</v>
      </c>
      <c r="AN1263" s="9">
        <f t="shared" si="1093"/>
        <v>45607</v>
      </c>
      <c r="AO1263" s="9">
        <f t="shared" si="1094"/>
        <v>45610</v>
      </c>
      <c r="AP1263" s="9"/>
      <c r="AQ1263" s="2">
        <f t="shared" si="1125"/>
        <v>3</v>
      </c>
      <c r="AR1263" s="12" t="str">
        <f t="shared" si="1095"/>
        <v>+3</v>
      </c>
      <c r="AS1263" t="s">
        <v>5567</v>
      </c>
      <c r="AT1263" t="str">
        <f t="shared" si="1096"/>
        <v>생산완료(+3)</v>
      </c>
    </row>
    <row r="1264" spans="2:46" x14ac:dyDescent="0.3">
      <c r="B1264" s="2" t="s">
        <v>5414</v>
      </c>
      <c r="C1264" s="7">
        <v>-9</v>
      </c>
      <c r="D1264" s="2" t="s">
        <v>5412</v>
      </c>
      <c r="E1264" s="2" t="s">
        <v>5432</v>
      </c>
      <c r="F1264" s="2" t="s">
        <v>5455</v>
      </c>
      <c r="G1264" s="2" t="s">
        <v>5424</v>
      </c>
      <c r="H1264" s="2" t="s">
        <v>3804</v>
      </c>
      <c r="I1264" s="2" t="str">
        <f t="shared" si="1087"/>
        <v>20241101-1000153710-인쇄</v>
      </c>
      <c r="J1264" s="2" t="str">
        <f t="shared" si="1088"/>
        <v>20241101-1000153710-합지</v>
      </c>
      <c r="K1264" s="2" t="str">
        <f t="shared" si="1089"/>
        <v>20241101-1000153710-분단</v>
      </c>
      <c r="L1264" s="2" t="str">
        <f t="shared" si="1090"/>
        <v>20241101-1000153710-제대</v>
      </c>
      <c r="M1264" s="2" t="str">
        <f>VLOOKUP(H1264, '쿼리1'!$A:$R, 17, 0)</f>
        <v>5도-본깁스(BONGIPS) 중(2단걸이)</v>
      </c>
      <c r="N1264" s="2" t="str">
        <f>VLOOKUP(H1264, '쿼리1'!$A:$P, 15, 0)</f>
        <v>전투후은80</v>
      </c>
      <c r="O1264" s="2">
        <v>1000153710</v>
      </c>
      <c r="P1264" s="2" t="str">
        <f>VLOOKUP(H1264, '쿼리1'!$A:$R, 17, 0)</f>
        <v>5도-본깁스(BONGIPS) 중(2단걸이)</v>
      </c>
      <c r="Q1264" s="4">
        <f>VLOOKUP(H1264, '쿼리1'!$A:$U, 20, 0)</f>
        <v>24000</v>
      </c>
      <c r="R1264" s="2" t="s">
        <v>31</v>
      </c>
      <c r="S1264" s="2" t="s">
        <v>31</v>
      </c>
      <c r="T1264" s="2" t="s">
        <v>31</v>
      </c>
      <c r="U1264" s="2" t="s">
        <v>31</v>
      </c>
      <c r="V1264" s="3">
        <v>45601</v>
      </c>
      <c r="W1264" s="3">
        <v>45602</v>
      </c>
      <c r="X1264" s="6" t="str">
        <f t="shared" ref="X1264:X1271" si="1126">IFERROR(IF(W1264-V1264&gt;0, "+" &amp; (W1264-V1264), W1264-V1264), "X")</f>
        <v>+1</v>
      </c>
      <c r="Y1264" s="3">
        <v>45603</v>
      </c>
      <c r="Z1264" s="3">
        <v>45609</v>
      </c>
      <c r="AA1264" s="6" t="str">
        <f t="shared" si="1122"/>
        <v>+6</v>
      </c>
      <c r="AB1264" s="3">
        <v>45604</v>
      </c>
      <c r="AC1264" s="3">
        <v>45617</v>
      </c>
      <c r="AD1264" s="6" t="str">
        <f>IFERROR(IF(AC1264-AB1264&gt;0, "+" &amp; (AC1264-AB1264), AC1264-AB1264), "X")</f>
        <v>+13</v>
      </c>
      <c r="AE1264" s="3">
        <v>45608</v>
      </c>
      <c r="AF1264" s="3">
        <v>45610</v>
      </c>
      <c r="AG1264" s="2" t="str">
        <f t="shared" si="1123"/>
        <v>+2</v>
      </c>
      <c r="AH1264" s="3">
        <v>45617</v>
      </c>
      <c r="AI1264" s="3">
        <f t="shared" si="1124"/>
        <v>45608</v>
      </c>
      <c r="AJ1264" s="3"/>
      <c r="AK1264" s="2">
        <f t="shared" si="1091"/>
        <v>-9</v>
      </c>
      <c r="AL1264" s="2" t="s">
        <v>5567</v>
      </c>
      <c r="AM1264" s="2" t="str">
        <f t="shared" si="1092"/>
        <v>생산완료(-9)</v>
      </c>
      <c r="AN1264" s="9">
        <f t="shared" si="1093"/>
        <v>45617</v>
      </c>
      <c r="AO1264" s="9">
        <f t="shared" si="1094"/>
        <v>45608</v>
      </c>
      <c r="AP1264" s="9"/>
      <c r="AQ1264" s="2">
        <f t="shared" si="1125"/>
        <v>-9</v>
      </c>
      <c r="AR1264" s="12">
        <f t="shared" si="1095"/>
        <v>-9</v>
      </c>
      <c r="AS1264" t="s">
        <v>5567</v>
      </c>
      <c r="AT1264" t="str">
        <f t="shared" si="1096"/>
        <v>생산완료(-9)</v>
      </c>
    </row>
    <row r="1265" spans="2:46" x14ac:dyDescent="0.3">
      <c r="B1265" s="2" t="s">
        <v>5409</v>
      </c>
      <c r="C1265" s="7">
        <v>0</v>
      </c>
      <c r="D1265" s="2" t="s">
        <v>5412</v>
      </c>
      <c r="E1265" s="2" t="s">
        <v>5415</v>
      </c>
      <c r="F1265" s="2"/>
      <c r="G1265" s="2" t="s">
        <v>5409</v>
      </c>
      <c r="H1265" s="2" t="s">
        <v>2444</v>
      </c>
      <c r="I1265" s="2" t="str">
        <f t="shared" si="1087"/>
        <v>20241101-1000159980-인쇄</v>
      </c>
      <c r="J1265" s="2" t="str">
        <f t="shared" si="1088"/>
        <v>20241101-1000159980-합지</v>
      </c>
      <c r="K1265" s="2" t="str">
        <f t="shared" si="1089"/>
        <v>20241101-1000159980-분단</v>
      </c>
      <c r="L1265" s="2" t="str">
        <f t="shared" si="1090"/>
        <v>20241101-1000159980-제대</v>
      </c>
      <c r="M1265" s="2" t="str">
        <f>VLOOKUP(H1265, '쿼리1'!$A:$R, 17, 0)</f>
        <v>3도-수산물(180x250)</v>
      </c>
      <c r="N1265" s="2" t="str">
        <f>VLOOKUP(H1265, '쿼리1'!$A:$P, 15, 0)</f>
        <v>나이론75</v>
      </c>
      <c r="O1265" s="2">
        <v>1000159980</v>
      </c>
      <c r="P1265" s="2" t="str">
        <f>VLOOKUP(H1265, '쿼리1'!$A:$R, 17, 0)</f>
        <v>3도-수산물(180x250)</v>
      </c>
      <c r="Q1265" s="4">
        <f>VLOOKUP(H1265, '쿼리1'!$A:$U, 20, 0)</f>
        <v>16666</v>
      </c>
      <c r="R1265" s="2" t="s">
        <v>31</v>
      </c>
      <c r="S1265" s="2" t="s">
        <v>31</v>
      </c>
      <c r="T1265" s="2" t="s">
        <v>5397</v>
      </c>
      <c r="U1265" s="2" t="s">
        <v>31</v>
      </c>
      <c r="V1265" s="3">
        <v>45602</v>
      </c>
      <c r="W1265" s="3">
        <v>45603</v>
      </c>
      <c r="X1265" s="6" t="str">
        <f t="shared" si="1126"/>
        <v>+1</v>
      </c>
      <c r="Y1265" s="3">
        <v>45607</v>
      </c>
      <c r="Z1265" s="3">
        <v>45604</v>
      </c>
      <c r="AA1265" s="6">
        <f t="shared" si="1122"/>
        <v>-3</v>
      </c>
      <c r="AB1265" s="3" t="s">
        <v>5388</v>
      </c>
      <c r="AC1265" s="2" t="s">
        <v>5388</v>
      </c>
      <c r="AD1265" s="6" t="str">
        <f>IFERROR(AC1265-AB1265, "X")</f>
        <v>X</v>
      </c>
      <c r="AE1265" s="3">
        <v>45609</v>
      </c>
      <c r="AF1265" s="3">
        <v>45609</v>
      </c>
      <c r="AG1265" s="2">
        <f t="shared" si="1123"/>
        <v>0</v>
      </c>
      <c r="AH1265" s="3">
        <v>45609</v>
      </c>
      <c r="AI1265" s="3">
        <f t="shared" si="1124"/>
        <v>45609</v>
      </c>
      <c r="AJ1265" s="3"/>
      <c r="AK1265" s="2">
        <f t="shared" si="1091"/>
        <v>0</v>
      </c>
      <c r="AL1265" s="2" t="s">
        <v>5567</v>
      </c>
      <c r="AM1265" s="2" t="str">
        <f t="shared" si="1092"/>
        <v>생산완료(0)</v>
      </c>
      <c r="AN1265" s="9">
        <f t="shared" si="1093"/>
        <v>45609</v>
      </c>
      <c r="AO1265" s="9">
        <f t="shared" si="1094"/>
        <v>45609</v>
      </c>
      <c r="AP1265" s="9"/>
      <c r="AQ1265" s="2">
        <f t="shared" si="1125"/>
        <v>0</v>
      </c>
      <c r="AR1265" s="12">
        <f t="shared" si="1095"/>
        <v>0</v>
      </c>
      <c r="AS1265" t="s">
        <v>5567</v>
      </c>
      <c r="AT1265" t="str">
        <f t="shared" si="1096"/>
        <v>생산완료(0)</v>
      </c>
    </row>
    <row r="1266" spans="2:46" x14ac:dyDescent="0.3">
      <c r="B1266" s="2" t="s">
        <v>5416</v>
      </c>
      <c r="C1266" s="7">
        <v>-2</v>
      </c>
      <c r="D1266" s="2" t="s">
        <v>5432</v>
      </c>
      <c r="E1266" s="2" t="s">
        <v>5412</v>
      </c>
      <c r="F1266" s="2" t="s">
        <v>5424</v>
      </c>
      <c r="G1266" s="2"/>
      <c r="H1266" s="2" t="s">
        <v>4579</v>
      </c>
      <c r="I1266" s="2" t="str">
        <f t="shared" si="1087"/>
        <v>20241101-1000160573-인쇄</v>
      </c>
      <c r="J1266" s="2" t="str">
        <f t="shared" si="1088"/>
        <v>20241101-1000160573-합지</v>
      </c>
      <c r="K1266" s="2" t="str">
        <f t="shared" si="1089"/>
        <v>20241101-1000160573-분단</v>
      </c>
      <c r="L1266" s="2" t="str">
        <f t="shared" si="1090"/>
        <v>20241101-1000160573-제대</v>
      </c>
      <c r="M1266" s="2" t="str">
        <f>VLOOKUP(H1266, '쿼리1'!$A:$R, 17, 0)</f>
        <v>1도-베트남 반미-빵류 90~95g 연속무늬</v>
      </c>
      <c r="N1266" s="2" t="str">
        <f>VLOOKUP(H1266, '쿼리1'!$A:$P, 15, 0)</f>
        <v>오씨피피(투명)60</v>
      </c>
      <c r="O1266" s="2">
        <v>1000160573</v>
      </c>
      <c r="P1266" s="2" t="str">
        <f>VLOOKUP(H1266, '쿼리1'!$A:$R, 17, 0)</f>
        <v>1도-베트남 반미-빵류 90~95g 연속무늬</v>
      </c>
      <c r="Q1266" s="4">
        <f>VLOOKUP(H1266, '쿼리1'!$A:$U, 20, 0)</f>
        <v>24</v>
      </c>
      <c r="R1266" s="2" t="s">
        <v>31</v>
      </c>
      <c r="S1266" s="2" t="s">
        <v>31</v>
      </c>
      <c r="T1266" s="2" t="s">
        <v>31</v>
      </c>
      <c r="U1266" s="2" t="s">
        <v>5397</v>
      </c>
      <c r="V1266" s="3">
        <v>45602</v>
      </c>
      <c r="W1266" s="3">
        <v>45608</v>
      </c>
      <c r="X1266" s="6" t="str">
        <f t="shared" si="1126"/>
        <v>+6</v>
      </c>
      <c r="Y1266" s="3">
        <v>45607</v>
      </c>
      <c r="Z1266" s="3">
        <v>45608</v>
      </c>
      <c r="AA1266" s="6" t="str">
        <f t="shared" si="1122"/>
        <v>+1</v>
      </c>
      <c r="AB1266" s="3">
        <v>45608</v>
      </c>
      <c r="AC1266" s="3">
        <v>45610</v>
      </c>
      <c r="AD1266" s="6" t="str">
        <f>IFERROR(IF(AC1266-AB1266&gt;0, "+" &amp; (AC1266-AB1266), AC1266-AB1266), "X")</f>
        <v>+2</v>
      </c>
      <c r="AE1266" s="2" t="s">
        <v>5388</v>
      </c>
      <c r="AF1266" s="2" t="s">
        <v>5388</v>
      </c>
      <c r="AG1266" s="2" t="str">
        <f>IFERROR(AF1266-AE1266, "X")</f>
        <v>X</v>
      </c>
      <c r="AH1266" s="3">
        <v>45610</v>
      </c>
      <c r="AI1266" s="3">
        <f t="shared" ref="AI1266" si="1127">AB1266</f>
        <v>45608</v>
      </c>
      <c r="AJ1266" s="3"/>
      <c r="AK1266" s="2">
        <f t="shared" si="1091"/>
        <v>-2</v>
      </c>
      <c r="AL1266" s="2" t="s">
        <v>5567</v>
      </c>
      <c r="AM1266" s="2" t="str">
        <f t="shared" si="1092"/>
        <v>생산완료(-2)</v>
      </c>
      <c r="AN1266" s="9">
        <f t="shared" si="1093"/>
        <v>45650</v>
      </c>
      <c r="AO1266" s="9">
        <f t="shared" si="1094"/>
        <v>45659</v>
      </c>
      <c r="AP1266" s="9"/>
      <c r="AQ1266" s="2">
        <f t="shared" si="1125"/>
        <v>9</v>
      </c>
      <c r="AR1266" s="12" t="str">
        <f t="shared" si="1095"/>
        <v>+9</v>
      </c>
      <c r="AS1266" t="s">
        <v>5567</v>
      </c>
      <c r="AT1266" t="str">
        <f t="shared" si="1096"/>
        <v>생산완료(+9)</v>
      </c>
    </row>
    <row r="1267" spans="2:46" x14ac:dyDescent="0.3">
      <c r="B1267" s="2" t="s">
        <v>5412</v>
      </c>
      <c r="C1267" s="7">
        <v>1</v>
      </c>
      <c r="D1267" s="2" t="s">
        <v>5405</v>
      </c>
      <c r="E1267" s="2" t="s">
        <v>5406</v>
      </c>
      <c r="F1267" s="2"/>
      <c r="G1267" s="2" t="s">
        <v>5405</v>
      </c>
      <c r="H1267" s="2" t="s">
        <v>2512</v>
      </c>
      <c r="I1267" s="2" t="str">
        <f t="shared" si="1087"/>
        <v>20241101-1000162295-인쇄</v>
      </c>
      <c r="J1267" s="2" t="str">
        <f t="shared" si="1088"/>
        <v>20241101-1000162295-합지</v>
      </c>
      <c r="K1267" s="2" t="str">
        <f t="shared" si="1089"/>
        <v>20241101-1000162295-분단</v>
      </c>
      <c r="L1267" s="2" t="str">
        <f t="shared" si="1090"/>
        <v>20241101-1000162295-제대</v>
      </c>
      <c r="M1267" s="2" t="str">
        <f>VLOOKUP(H1267, '쿼리1'!$A:$R, 17, 0)</f>
        <v>3도-신선도원(210)</v>
      </c>
      <c r="N1267" s="2" t="str">
        <f>VLOOKUP(H1267, '쿼리1'!$A:$P, 15, 0)</f>
        <v>오씨피피(유무광)80</v>
      </c>
      <c r="O1267" s="2">
        <v>1000162295</v>
      </c>
      <c r="P1267" s="2" t="str">
        <f>VLOOKUP(H1267, '쿼리1'!$A:$R, 17, 0)</f>
        <v>3도-신선도원(210)</v>
      </c>
      <c r="Q1267" s="4">
        <f>VLOOKUP(H1267, '쿼리1'!$A:$U, 20, 0)</f>
        <v>28571</v>
      </c>
      <c r="R1267" s="2" t="s">
        <v>31</v>
      </c>
      <c r="S1267" s="2" t="s">
        <v>31</v>
      </c>
      <c r="T1267" s="2" t="s">
        <v>5397</v>
      </c>
      <c r="U1267" s="2" t="s">
        <v>31</v>
      </c>
      <c r="V1267" s="3">
        <v>45603</v>
      </c>
      <c r="W1267" s="3">
        <v>45602</v>
      </c>
      <c r="X1267" s="6">
        <f t="shared" si="1126"/>
        <v>-1</v>
      </c>
      <c r="Y1267" s="3">
        <v>45608</v>
      </c>
      <c r="Z1267" s="3">
        <v>45603</v>
      </c>
      <c r="AA1267" s="6">
        <f t="shared" si="1122"/>
        <v>-5</v>
      </c>
      <c r="AB1267" s="3" t="s">
        <v>5388</v>
      </c>
      <c r="AC1267" s="2" t="s">
        <v>5388</v>
      </c>
      <c r="AD1267" s="6" t="str">
        <f>IFERROR(AC1267-AB1267, "X")</f>
        <v>X</v>
      </c>
      <c r="AE1267" s="3">
        <v>45610</v>
      </c>
      <c r="AF1267" s="3">
        <v>45609</v>
      </c>
      <c r="AG1267" s="2">
        <f>IFERROR(IF(AF1267-AE1267&gt;0, "+" &amp; (AF1267-AE1267), AF1267-AE1267), "X")</f>
        <v>-1</v>
      </c>
      <c r="AH1267" s="3">
        <v>45609</v>
      </c>
      <c r="AI1267" s="3">
        <f>AE1267</f>
        <v>45610</v>
      </c>
      <c r="AJ1267" s="3"/>
      <c r="AK1267" s="2" t="str">
        <f t="shared" si="1091"/>
        <v>+1</v>
      </c>
      <c r="AL1267" s="2" t="s">
        <v>5567</v>
      </c>
      <c r="AM1267" s="2" t="str">
        <f t="shared" si="1092"/>
        <v>생산완료(+1)</v>
      </c>
      <c r="AN1267" s="9">
        <f t="shared" si="1093"/>
        <v>45609</v>
      </c>
      <c r="AO1267" s="9">
        <f t="shared" si="1094"/>
        <v>45610</v>
      </c>
      <c r="AP1267" s="9"/>
      <c r="AQ1267" s="2">
        <f t="shared" si="1125"/>
        <v>1</v>
      </c>
      <c r="AR1267" s="12" t="str">
        <f t="shared" si="1095"/>
        <v>+1</v>
      </c>
      <c r="AS1267" t="s">
        <v>5567</v>
      </c>
      <c r="AT1267" t="str">
        <f t="shared" si="1096"/>
        <v>생산완료(+1)</v>
      </c>
    </row>
    <row r="1268" spans="2:46" x14ac:dyDescent="0.3">
      <c r="B1268" s="2" t="s">
        <v>5416</v>
      </c>
      <c r="C1268" s="7">
        <v>-2</v>
      </c>
      <c r="D1268" s="2" t="s">
        <v>5421</v>
      </c>
      <c r="E1268" s="2" t="s">
        <v>5412</v>
      </c>
      <c r="F1268" s="2" t="s">
        <v>5424</v>
      </c>
      <c r="G1268" s="2"/>
      <c r="H1268" s="2" t="s">
        <v>3736</v>
      </c>
      <c r="I1268" s="2" t="str">
        <f t="shared" si="1087"/>
        <v>20241101-1000165399-인쇄</v>
      </c>
      <c r="J1268" s="2" t="str">
        <f t="shared" si="1088"/>
        <v>20241101-1000165399-합지</v>
      </c>
      <c r="K1268" s="2" t="str">
        <f t="shared" si="1089"/>
        <v>20241101-1000165399-분단</v>
      </c>
      <c r="L1268" s="2" t="str">
        <f t="shared" si="1090"/>
        <v>20241101-1000165399-제대</v>
      </c>
      <c r="M1268" s="2" t="str">
        <f>VLOOKUP(H1268, '쿼리1'!$A:$R, 17, 0)</f>
        <v>7도-VN)체다치즈 치아바타6개입-재질변경</v>
      </c>
      <c r="N1268" s="2" t="str">
        <f>VLOOKUP(H1268, '쿼리1'!$A:$P, 15, 0)</f>
        <v>나이론75</v>
      </c>
      <c r="O1268" s="2">
        <v>1000165399</v>
      </c>
      <c r="P1268" s="2" t="str">
        <f>VLOOKUP(H1268, '쿼리1'!$A:$R, 17, 0)</f>
        <v>7도-VN)체다치즈 치아바타6개입-재질변경</v>
      </c>
      <c r="Q1268" s="4">
        <f>VLOOKUP(H1268, '쿼리1'!$A:$U, 20, 0)</f>
        <v>12</v>
      </c>
      <c r="R1268" s="2" t="s">
        <v>31</v>
      </c>
      <c r="S1268" s="2" t="s">
        <v>31</v>
      </c>
      <c r="T1268" s="2" t="s">
        <v>31</v>
      </c>
      <c r="U1268" s="2" t="s">
        <v>5397</v>
      </c>
      <c r="V1268" s="3">
        <v>45602</v>
      </c>
      <c r="W1268" s="3">
        <v>45607</v>
      </c>
      <c r="X1268" s="6" t="str">
        <f t="shared" si="1126"/>
        <v>+5</v>
      </c>
      <c r="Y1268" s="3">
        <v>45607</v>
      </c>
      <c r="Z1268" s="3">
        <v>45608</v>
      </c>
      <c r="AA1268" s="6" t="str">
        <f t="shared" si="1122"/>
        <v>+1</v>
      </c>
      <c r="AB1268" s="3">
        <v>45608</v>
      </c>
      <c r="AC1268" s="3">
        <v>45610</v>
      </c>
      <c r="AD1268" s="6" t="str">
        <f t="shared" ref="AD1268:AD1269" si="1128">IFERROR(IF(AC1268-AB1268&gt;0, "+" &amp; (AC1268-AB1268), AC1268-AB1268), "X")</f>
        <v>+2</v>
      </c>
      <c r="AE1268" s="2" t="s">
        <v>5388</v>
      </c>
      <c r="AF1268" s="2" t="s">
        <v>5388</v>
      </c>
      <c r="AG1268" s="2" t="str">
        <f>IFERROR(AF1268-AE1268, "X")</f>
        <v>X</v>
      </c>
      <c r="AH1268" s="3">
        <v>45610</v>
      </c>
      <c r="AI1268" s="3">
        <f t="shared" ref="AI1268" si="1129">AB1268</f>
        <v>45608</v>
      </c>
      <c r="AJ1268" s="3"/>
      <c r="AK1268" s="2">
        <f t="shared" si="1091"/>
        <v>-2</v>
      </c>
      <c r="AL1268" s="2" t="s">
        <v>5567</v>
      </c>
      <c r="AM1268" s="2" t="str">
        <f t="shared" si="1092"/>
        <v>생산완료(-2)</v>
      </c>
      <c r="AN1268" s="9">
        <f t="shared" si="1093"/>
        <v>45610</v>
      </c>
      <c r="AO1268" s="9">
        <f t="shared" si="1094"/>
        <v>45608</v>
      </c>
      <c r="AP1268" s="9"/>
      <c r="AQ1268" s="2">
        <f t="shared" si="1125"/>
        <v>-2</v>
      </c>
      <c r="AR1268" s="12">
        <f t="shared" si="1095"/>
        <v>-2</v>
      </c>
      <c r="AS1268" t="s">
        <v>5567</v>
      </c>
      <c r="AT1268" t="str">
        <f t="shared" si="1096"/>
        <v>생산완료(-2)</v>
      </c>
    </row>
    <row r="1269" spans="2:46" x14ac:dyDescent="0.3">
      <c r="B1269" s="2" t="s">
        <v>5415</v>
      </c>
      <c r="C1269" s="7">
        <v>-3</v>
      </c>
      <c r="D1269" s="2" t="s">
        <v>5412</v>
      </c>
      <c r="E1269" s="2" t="s">
        <v>5424</v>
      </c>
      <c r="F1269" s="2" t="s">
        <v>5412</v>
      </c>
      <c r="G1269" s="2" t="s">
        <v>5408</v>
      </c>
      <c r="H1269" s="2" t="s">
        <v>2073</v>
      </c>
      <c r="I1269" s="2" t="str">
        <f t="shared" si="1087"/>
        <v>20241101-1000169077-인쇄</v>
      </c>
      <c r="J1269" s="2" t="str">
        <f t="shared" si="1088"/>
        <v>20241101-1000169077-합지</v>
      </c>
      <c r="K1269" s="2" t="str">
        <f t="shared" si="1089"/>
        <v>20241101-1000169077-분단</v>
      </c>
      <c r="L1269" s="2" t="str">
        <f t="shared" si="1090"/>
        <v>20241101-1000169077-제대</v>
      </c>
      <c r="M1269" s="2" t="str">
        <f>VLOOKUP(H1269, '쿼리1'!$A:$R, 17, 0)</f>
        <v>7도-쿠팡-신라명과 브라우니 쿠키 95g</v>
      </c>
      <c r="N1269" s="2" t="str">
        <f>VLOOKUP(H1269, '쿼리1'!$A:$P, 15, 0)</f>
        <v>오씨피피(투명)60</v>
      </c>
      <c r="O1269" s="2">
        <v>1000169077</v>
      </c>
      <c r="P1269" s="2" t="str">
        <f>VLOOKUP(H1269, '쿼리1'!$A:$R, 17, 0)</f>
        <v>7도-쿠팡-신라명과 브라우니 쿠키 95g</v>
      </c>
      <c r="Q1269" s="4">
        <f>VLOOKUP(H1269, '쿼리1'!$A:$U, 20, 0)</f>
        <v>164102</v>
      </c>
      <c r="R1269" s="2" t="s">
        <v>31</v>
      </c>
      <c r="S1269" s="2" t="s">
        <v>31</v>
      </c>
      <c r="T1269" s="2" t="s">
        <v>31</v>
      </c>
      <c r="U1269" s="2" t="s">
        <v>31</v>
      </c>
      <c r="V1269" s="3">
        <v>45603</v>
      </c>
      <c r="W1269" s="3">
        <v>45604</v>
      </c>
      <c r="X1269" s="6" t="str">
        <f t="shared" si="1126"/>
        <v>+1</v>
      </c>
      <c r="Y1269" s="3">
        <v>45608</v>
      </c>
      <c r="Z1269" s="3">
        <v>45610</v>
      </c>
      <c r="AA1269" s="6" t="str">
        <f t="shared" si="1122"/>
        <v>+2</v>
      </c>
      <c r="AB1269" s="3">
        <v>45609</v>
      </c>
      <c r="AC1269" s="3">
        <v>45610</v>
      </c>
      <c r="AD1269" s="6" t="str">
        <f t="shared" si="1128"/>
        <v>+1</v>
      </c>
      <c r="AE1269" s="3">
        <v>45614</v>
      </c>
      <c r="AF1269" s="3">
        <v>45617</v>
      </c>
      <c r="AG1269" s="2" t="str">
        <f t="shared" ref="AG1269:AG1275" si="1130">IFERROR(IF(AF1269-AE1269&gt;0, "+" &amp; (AF1269-AE1269), AF1269-AE1269), "X")</f>
        <v>+3</v>
      </c>
      <c r="AH1269" s="3">
        <v>45617</v>
      </c>
      <c r="AI1269" s="3">
        <f t="shared" ref="AI1269:AI1275" si="1131">AE1269</f>
        <v>45614</v>
      </c>
      <c r="AJ1269" s="3"/>
      <c r="AK1269" s="2">
        <f t="shared" si="1091"/>
        <v>-3</v>
      </c>
      <c r="AL1269" s="2" t="s">
        <v>5567</v>
      </c>
      <c r="AM1269" s="2" t="str">
        <f t="shared" si="1092"/>
        <v>생산완료(-3)</v>
      </c>
      <c r="AN1269" s="9">
        <f t="shared" si="1093"/>
        <v>45617</v>
      </c>
      <c r="AO1269" s="9">
        <f t="shared" si="1094"/>
        <v>45614</v>
      </c>
      <c r="AP1269" s="9"/>
      <c r="AQ1269" s="2">
        <f t="shared" si="1125"/>
        <v>-3</v>
      </c>
      <c r="AR1269" s="12">
        <f t="shared" si="1095"/>
        <v>-3</v>
      </c>
      <c r="AS1269" t="s">
        <v>5567</v>
      </c>
      <c r="AT1269" t="str">
        <f t="shared" si="1096"/>
        <v>생산완료(-3)</v>
      </c>
    </row>
    <row r="1270" spans="2:46" x14ac:dyDescent="0.3">
      <c r="B1270" s="2" t="s">
        <v>5439</v>
      </c>
      <c r="C1270" s="7">
        <v>-8</v>
      </c>
      <c r="D1270" s="2" t="s">
        <v>5405</v>
      </c>
      <c r="E1270" s="2" t="s">
        <v>5409</v>
      </c>
      <c r="F1270" s="2"/>
      <c r="G1270" s="2" t="s">
        <v>5443</v>
      </c>
      <c r="H1270" s="2" t="s">
        <v>2326</v>
      </c>
      <c r="I1270" s="2" t="str">
        <f t="shared" si="1087"/>
        <v>20241101-1000169310-인쇄</v>
      </c>
      <c r="J1270" s="2" t="str">
        <f t="shared" si="1088"/>
        <v>20241101-1000169310-합지</v>
      </c>
      <c r="K1270" s="2" t="str">
        <f t="shared" si="1089"/>
        <v>20241101-1000169310-분단</v>
      </c>
      <c r="L1270" s="2" t="str">
        <f t="shared" si="1090"/>
        <v>20241101-1000169310-제대</v>
      </c>
      <c r="M1270" s="2" t="str">
        <f>VLOOKUP(H1270, '쿼리1'!$A:$R, 17, 0)</f>
        <v>8도-대한민국농수산 소고기치즈육포 20g</v>
      </c>
      <c r="N1270" s="2" t="str">
        <f>VLOOKUP(H1270, '쿼리1'!$A:$P, 15, 0)</f>
        <v>은박(유무광)120</v>
      </c>
      <c r="O1270" s="2">
        <v>1000169310</v>
      </c>
      <c r="P1270" s="2" t="str">
        <f>VLOOKUP(H1270, '쿼리1'!$A:$R, 17, 0)</f>
        <v>8도-대한민국농수산 소고기치즈육포 20g</v>
      </c>
      <c r="Q1270" s="4">
        <f>VLOOKUP(H1270, '쿼리1'!$A:$U, 20, 0)</f>
        <v>48000</v>
      </c>
      <c r="R1270" s="2" t="s">
        <v>31</v>
      </c>
      <c r="S1270" s="2" t="s">
        <v>31</v>
      </c>
      <c r="T1270" s="2" t="s">
        <v>5397</v>
      </c>
      <c r="U1270" s="2" t="s">
        <v>31</v>
      </c>
      <c r="V1270" s="3">
        <v>45603</v>
      </c>
      <c r="W1270" s="3">
        <v>45602</v>
      </c>
      <c r="X1270" s="6">
        <f t="shared" si="1126"/>
        <v>-1</v>
      </c>
      <c r="Y1270" s="3">
        <v>45608</v>
      </c>
      <c r="Z1270" s="3">
        <v>45608</v>
      </c>
      <c r="AA1270" s="6">
        <f t="shared" si="1122"/>
        <v>0</v>
      </c>
      <c r="AB1270" s="3" t="s">
        <v>5388</v>
      </c>
      <c r="AC1270" s="2" t="s">
        <v>5388</v>
      </c>
      <c r="AD1270" s="6" t="str">
        <f t="shared" ref="AD1270:AD1275" si="1132">IFERROR(AC1270-AB1270, "X")</f>
        <v>X</v>
      </c>
      <c r="AE1270" s="3">
        <v>45610</v>
      </c>
      <c r="AF1270" s="3">
        <v>45618</v>
      </c>
      <c r="AG1270" s="2" t="str">
        <f t="shared" si="1130"/>
        <v>+8</v>
      </c>
      <c r="AH1270" s="3">
        <v>45618</v>
      </c>
      <c r="AI1270" s="3">
        <f t="shared" si="1131"/>
        <v>45610</v>
      </c>
      <c r="AJ1270" s="3"/>
      <c r="AK1270" s="2">
        <f t="shared" si="1091"/>
        <v>-8</v>
      </c>
      <c r="AL1270" s="2" t="s">
        <v>5567</v>
      </c>
      <c r="AM1270" s="2" t="str">
        <f t="shared" si="1092"/>
        <v>생산완료(-8)</v>
      </c>
      <c r="AN1270" s="9">
        <f t="shared" si="1093"/>
        <v>45618</v>
      </c>
      <c r="AO1270" s="9">
        <f t="shared" si="1094"/>
        <v>45610</v>
      </c>
      <c r="AP1270" s="9"/>
      <c r="AQ1270" s="2">
        <f t="shared" si="1125"/>
        <v>-8</v>
      </c>
      <c r="AR1270" s="12">
        <f t="shared" si="1095"/>
        <v>-8</v>
      </c>
      <c r="AS1270" t="s">
        <v>5567</v>
      </c>
      <c r="AT1270" t="str">
        <f t="shared" si="1096"/>
        <v>생산완료(-8)</v>
      </c>
    </row>
    <row r="1271" spans="2:46" x14ac:dyDescent="0.3">
      <c r="B1271" s="2" t="s">
        <v>5436</v>
      </c>
      <c r="C1271" s="7">
        <v>-7</v>
      </c>
      <c r="D1271" s="2" t="s">
        <v>5405</v>
      </c>
      <c r="E1271" s="2" t="s">
        <v>5408</v>
      </c>
      <c r="F1271" s="2"/>
      <c r="G1271" s="2" t="s">
        <v>5430</v>
      </c>
      <c r="H1271" s="2" t="s">
        <v>3993</v>
      </c>
      <c r="I1271" s="2" t="str">
        <f t="shared" si="1087"/>
        <v>20241101-1000169319-인쇄</v>
      </c>
      <c r="J1271" s="2" t="str">
        <f t="shared" si="1088"/>
        <v>20241101-1000169319-합지</v>
      </c>
      <c r="K1271" s="2" t="str">
        <f t="shared" si="1089"/>
        <v>20241101-1000169319-분단</v>
      </c>
      <c r="L1271" s="2" t="str">
        <f t="shared" si="1090"/>
        <v>20241101-1000169319-제대</v>
      </c>
      <c r="M1271" s="2" t="str">
        <f>VLOOKUP(H1271, '쿼리1'!$A:$R, 17, 0)</f>
        <v>8도-대한민국농수산 소고기육포 20g</v>
      </c>
      <c r="N1271" s="2" t="str">
        <f>VLOOKUP(H1271, '쿼리1'!$A:$P, 15, 0)</f>
        <v>은박(유무광)120</v>
      </c>
      <c r="O1271" s="2">
        <v>1000169319</v>
      </c>
      <c r="P1271" s="2" t="str">
        <f>VLOOKUP(H1271, '쿼리1'!$A:$R, 17, 0)</f>
        <v>8도-대한민국농수산 소고기육포 20g</v>
      </c>
      <c r="Q1271" s="4">
        <f>VLOOKUP(H1271, '쿼리1'!$A:$U, 20, 0)</f>
        <v>96000</v>
      </c>
      <c r="R1271" s="2" t="s">
        <v>31</v>
      </c>
      <c r="S1271" s="2" t="s">
        <v>31</v>
      </c>
      <c r="T1271" s="2" t="s">
        <v>5397</v>
      </c>
      <c r="U1271" s="2" t="s">
        <v>31</v>
      </c>
      <c r="V1271" s="3">
        <v>45603</v>
      </c>
      <c r="W1271" s="3">
        <v>45602</v>
      </c>
      <c r="X1271" s="6">
        <f t="shared" si="1126"/>
        <v>-1</v>
      </c>
      <c r="Y1271" s="3">
        <v>45608</v>
      </c>
      <c r="Z1271" s="3">
        <v>45611</v>
      </c>
      <c r="AA1271" s="6" t="str">
        <f t="shared" si="1122"/>
        <v>+3</v>
      </c>
      <c r="AB1271" s="3" t="s">
        <v>5388</v>
      </c>
      <c r="AC1271" s="2" t="s">
        <v>5388</v>
      </c>
      <c r="AD1271" s="6" t="str">
        <f t="shared" si="1132"/>
        <v>X</v>
      </c>
      <c r="AE1271" s="3">
        <v>45610</v>
      </c>
      <c r="AF1271" s="3">
        <v>45617</v>
      </c>
      <c r="AG1271" s="2" t="str">
        <f t="shared" si="1130"/>
        <v>+7</v>
      </c>
      <c r="AH1271" s="3">
        <v>45617</v>
      </c>
      <c r="AI1271" s="3">
        <f t="shared" si="1131"/>
        <v>45610</v>
      </c>
      <c r="AJ1271" s="3"/>
      <c r="AK1271" s="2">
        <f t="shared" si="1091"/>
        <v>-7</v>
      </c>
      <c r="AL1271" s="2" t="s">
        <v>5567</v>
      </c>
      <c r="AM1271" s="2" t="str">
        <f t="shared" si="1092"/>
        <v>생산완료(-7)</v>
      </c>
      <c r="AN1271" s="9">
        <f t="shared" si="1093"/>
        <v>45617</v>
      </c>
      <c r="AO1271" s="9">
        <f t="shared" si="1094"/>
        <v>45616</v>
      </c>
      <c r="AP1271" s="9"/>
      <c r="AQ1271" s="2">
        <f t="shared" si="1125"/>
        <v>-1</v>
      </c>
      <c r="AR1271" s="12">
        <f t="shared" si="1095"/>
        <v>-1</v>
      </c>
      <c r="AS1271" t="s">
        <v>5567</v>
      </c>
      <c r="AT1271" t="str">
        <f t="shared" si="1096"/>
        <v>생산완료(-1)</v>
      </c>
    </row>
    <row r="1272" spans="2:46" x14ac:dyDescent="0.3">
      <c r="B1272" s="2" t="s">
        <v>5451</v>
      </c>
      <c r="C1272" s="7">
        <v>4</v>
      </c>
      <c r="D1272" s="2"/>
      <c r="E1272" s="2" t="s">
        <v>5407</v>
      </c>
      <c r="F1272" s="2"/>
      <c r="G1272" s="2" t="s">
        <v>5418</v>
      </c>
      <c r="H1272" s="2" t="s">
        <v>3459</v>
      </c>
      <c r="I1272" s="2" t="str">
        <f t="shared" si="1087"/>
        <v>20241101-1000169504-인쇄</v>
      </c>
      <c r="J1272" s="2" t="str">
        <f t="shared" si="1088"/>
        <v>20241101-1000169504-합지</v>
      </c>
      <c r="K1272" s="2" t="str">
        <f t="shared" si="1089"/>
        <v>20241101-1000169504-분단</v>
      </c>
      <c r="L1272" s="2" t="str">
        <f t="shared" si="1090"/>
        <v>20241101-1000169504-제대</v>
      </c>
      <c r="M1272" s="2" t="str">
        <f>VLOOKUP(H1272, '쿼리1'!$A:$R, 17, 0)</f>
        <v>무지</v>
      </c>
      <c r="N1272" s="2" t="str">
        <f>VLOOKUP(H1272, '쿼리1'!$A:$P, 15, 0)</f>
        <v>패트120</v>
      </c>
      <c r="O1272" s="2">
        <v>1000169504</v>
      </c>
      <c r="P1272" s="2" t="str">
        <f>VLOOKUP(H1272, '쿼리1'!$A:$R, 17, 0)</f>
        <v>무지</v>
      </c>
      <c r="Q1272" s="4">
        <f>VLOOKUP(H1272, '쿼리1'!$A:$U, 20, 0)</f>
        <v>97297</v>
      </c>
      <c r="R1272" s="2" t="s">
        <v>5397</v>
      </c>
      <c r="S1272" s="2" t="s">
        <v>31</v>
      </c>
      <c r="T1272" s="2" t="s">
        <v>5397</v>
      </c>
      <c r="U1272" s="2" t="s">
        <v>31</v>
      </c>
      <c r="V1272" s="2" t="s">
        <v>5388</v>
      </c>
      <c r="W1272" s="3" t="s">
        <v>5388</v>
      </c>
      <c r="X1272" s="6" t="str">
        <f>IFERROR(W1272-V1272, "X")</f>
        <v>X</v>
      </c>
      <c r="Y1272" s="3">
        <v>45608</v>
      </c>
      <c r="Z1272" s="3">
        <v>45602</v>
      </c>
      <c r="AA1272" s="6">
        <f t="shared" si="1122"/>
        <v>-6</v>
      </c>
      <c r="AB1272" s="3" t="s">
        <v>5388</v>
      </c>
      <c r="AC1272" s="2" t="s">
        <v>5388</v>
      </c>
      <c r="AD1272" s="6" t="str">
        <f t="shared" si="1132"/>
        <v>X</v>
      </c>
      <c r="AE1272" s="3">
        <v>45611</v>
      </c>
      <c r="AF1272" s="3">
        <v>45607</v>
      </c>
      <c r="AG1272" s="2">
        <f t="shared" si="1130"/>
        <v>-4</v>
      </c>
      <c r="AH1272" s="3">
        <v>45607</v>
      </c>
      <c r="AI1272" s="3">
        <f t="shared" si="1131"/>
        <v>45611</v>
      </c>
      <c r="AJ1272" s="3"/>
      <c r="AK1272" s="2" t="str">
        <f t="shared" si="1091"/>
        <v>+4</v>
      </c>
      <c r="AL1272" s="2" t="s">
        <v>5567</v>
      </c>
      <c r="AM1272" s="2" t="str">
        <f t="shared" si="1092"/>
        <v>생산완료(+4)</v>
      </c>
      <c r="AN1272" s="9">
        <f t="shared" si="1093"/>
        <v>45622</v>
      </c>
      <c r="AO1272" s="9">
        <f t="shared" si="1094"/>
        <v>45617</v>
      </c>
      <c r="AP1272" s="9"/>
      <c r="AQ1272" s="2">
        <f t="shared" si="1125"/>
        <v>-5</v>
      </c>
      <c r="AR1272" s="12">
        <f t="shared" si="1095"/>
        <v>-5</v>
      </c>
      <c r="AS1272" t="s">
        <v>5567</v>
      </c>
      <c r="AT1272" t="str">
        <f t="shared" si="1096"/>
        <v>생산완료(-5)</v>
      </c>
    </row>
    <row r="1273" spans="2:46" x14ac:dyDescent="0.3">
      <c r="B1273" s="2" t="s">
        <v>5405</v>
      </c>
      <c r="C1273" s="7">
        <v>-1</v>
      </c>
      <c r="D1273" s="2" t="s">
        <v>5405</v>
      </c>
      <c r="E1273" s="2" t="s">
        <v>5424</v>
      </c>
      <c r="F1273" s="2"/>
      <c r="G1273" s="2" t="s">
        <v>5412</v>
      </c>
      <c r="H1273" s="2" t="s">
        <v>3639</v>
      </c>
      <c r="I1273" s="2" t="str">
        <f t="shared" si="1087"/>
        <v>20241101-110922-인쇄</v>
      </c>
      <c r="J1273" s="2" t="str">
        <f t="shared" si="1088"/>
        <v>20241101-110922-합지</v>
      </c>
      <c r="K1273" s="2" t="str">
        <f t="shared" si="1089"/>
        <v>20241101-110922-분단</v>
      </c>
      <c r="L1273" s="2" t="str">
        <f t="shared" si="1090"/>
        <v>20241101-110922-제대</v>
      </c>
      <c r="M1273" s="2" t="str">
        <f>VLOOKUP(H1273, '쿼리1'!$A:$R, 17, 0)</f>
        <v>3도-동파방지주의사항 13(15)mm (로고삭제)</v>
      </c>
      <c r="N1273" s="2" t="str">
        <f>VLOOKUP(H1273, '쿼리1'!$A:$P, 15, 0)</f>
        <v>오피피(주황)80</v>
      </c>
      <c r="O1273" s="2">
        <v>110922</v>
      </c>
      <c r="P1273" s="2" t="str">
        <f>VLOOKUP(H1273, '쿼리1'!$A:$R, 17, 0)</f>
        <v>3도-동파방지주의사항 13(15)mm (로고삭제)</v>
      </c>
      <c r="Q1273" s="4">
        <f>VLOOKUP(H1273, '쿼리1'!$A:$U, 20, 0)</f>
        <v>5263</v>
      </c>
      <c r="R1273" s="2" t="s">
        <v>31</v>
      </c>
      <c r="S1273" s="2" t="s">
        <v>31</v>
      </c>
      <c r="T1273" s="2" t="s">
        <v>5397</v>
      </c>
      <c r="U1273" s="2" t="s">
        <v>31</v>
      </c>
      <c r="V1273" s="3">
        <v>45603</v>
      </c>
      <c r="W1273" s="3">
        <v>45602</v>
      </c>
      <c r="X1273" s="6">
        <f t="shared" ref="X1273:X1275" si="1133">IFERROR(IF(W1273-V1273&gt;0, "+" &amp; (W1273-V1273), W1273-V1273), "X")</f>
        <v>-1</v>
      </c>
      <c r="Y1273" s="3">
        <v>45607</v>
      </c>
      <c r="Z1273" s="3">
        <v>45609</v>
      </c>
      <c r="AA1273" s="6" t="str">
        <f t="shared" si="1122"/>
        <v>+2</v>
      </c>
      <c r="AB1273" s="3" t="s">
        <v>5388</v>
      </c>
      <c r="AC1273" s="2" t="s">
        <v>5388</v>
      </c>
      <c r="AD1273" s="6" t="str">
        <f t="shared" si="1132"/>
        <v>X</v>
      </c>
      <c r="AE1273" s="3">
        <v>45609</v>
      </c>
      <c r="AF1273" s="3">
        <v>45610</v>
      </c>
      <c r="AG1273" s="2" t="str">
        <f t="shared" si="1130"/>
        <v>+1</v>
      </c>
      <c r="AH1273" s="3">
        <v>45610</v>
      </c>
      <c r="AI1273" s="3">
        <f t="shared" si="1131"/>
        <v>45609</v>
      </c>
      <c r="AJ1273" s="3"/>
      <c r="AK1273" s="2">
        <f t="shared" si="1091"/>
        <v>-1</v>
      </c>
      <c r="AL1273" s="2" t="s">
        <v>5567</v>
      </c>
      <c r="AM1273" s="2" t="str">
        <f t="shared" si="1092"/>
        <v>생산완료(-1)</v>
      </c>
      <c r="AN1273" s="9">
        <f t="shared" si="1093"/>
        <v>45610</v>
      </c>
      <c r="AO1273" s="9">
        <f t="shared" si="1094"/>
        <v>45609</v>
      </c>
      <c r="AP1273" s="9"/>
      <c r="AQ1273" s="2">
        <f t="shared" si="1125"/>
        <v>-1</v>
      </c>
      <c r="AR1273" s="12">
        <f t="shared" si="1095"/>
        <v>-1</v>
      </c>
      <c r="AS1273" t="s">
        <v>5567</v>
      </c>
      <c r="AT1273" t="str">
        <f t="shared" si="1096"/>
        <v>생산완료(-1)</v>
      </c>
    </row>
    <row r="1274" spans="2:46" x14ac:dyDescent="0.3">
      <c r="B1274" s="2" t="s">
        <v>5414</v>
      </c>
      <c r="C1274" s="7">
        <v>-9</v>
      </c>
      <c r="D1274" s="2" t="s">
        <v>5426</v>
      </c>
      <c r="E1274" s="2" t="s">
        <v>5415</v>
      </c>
      <c r="F1274" s="2"/>
      <c r="G1274" s="2" t="s">
        <v>5522</v>
      </c>
      <c r="H1274" s="2" t="s">
        <v>279</v>
      </c>
      <c r="I1274" s="2" t="str">
        <f t="shared" si="1087"/>
        <v>20241101-1117P0157-인쇄</v>
      </c>
      <c r="J1274" s="2" t="str">
        <f t="shared" si="1088"/>
        <v>20241101-1117P0157-합지</v>
      </c>
      <c r="K1274" s="2" t="str">
        <f t="shared" si="1089"/>
        <v>20241101-1117P0157-분단</v>
      </c>
      <c r="L1274" s="2" t="str">
        <f t="shared" si="1090"/>
        <v>20241101-1117P0157-제대</v>
      </c>
      <c r="M1274" s="2" t="str">
        <f>VLOOKUP(H1274, '쿼리1'!$A:$R, 17, 0)</f>
        <v>3도-팔천순대)야채순대2kg (하늘)</v>
      </c>
      <c r="N1274" s="2" t="str">
        <f>VLOOKUP(H1274, '쿼리1'!$A:$P, 15, 0)</f>
        <v>나이론80</v>
      </c>
      <c r="O1274" s="2" t="s">
        <v>5846</v>
      </c>
      <c r="P1274" s="2" t="str">
        <f>VLOOKUP(H1274, '쿼리1'!$A:$R, 17, 0)</f>
        <v>3도-팔천순대)야채순대2kg (하늘)</v>
      </c>
      <c r="Q1274" s="4">
        <f>VLOOKUP(H1274, '쿼리1'!$A:$U, 20, 0)</f>
        <v>17142</v>
      </c>
      <c r="R1274" s="2" t="s">
        <v>31</v>
      </c>
      <c r="S1274" s="2" t="s">
        <v>31</v>
      </c>
      <c r="T1274" s="2" t="s">
        <v>5397</v>
      </c>
      <c r="U1274" s="2" t="s">
        <v>31</v>
      </c>
      <c r="V1274" s="3">
        <v>45603</v>
      </c>
      <c r="W1274" s="3">
        <v>45618</v>
      </c>
      <c r="X1274" s="6" t="str">
        <f t="shared" si="1133"/>
        <v>+15</v>
      </c>
      <c r="Y1274" s="3">
        <v>45607</v>
      </c>
      <c r="Z1274" s="3">
        <v>45604</v>
      </c>
      <c r="AA1274" s="6">
        <f t="shared" si="1122"/>
        <v>-3</v>
      </c>
      <c r="AB1274" s="3" t="s">
        <v>5388</v>
      </c>
      <c r="AC1274" s="2" t="s">
        <v>5388</v>
      </c>
      <c r="AD1274" s="6" t="str">
        <f t="shared" si="1132"/>
        <v>X</v>
      </c>
      <c r="AE1274" s="3">
        <v>45609</v>
      </c>
      <c r="AF1274" s="3">
        <v>45597</v>
      </c>
      <c r="AG1274" s="2">
        <f t="shared" si="1130"/>
        <v>-12</v>
      </c>
      <c r="AH1274" s="3">
        <v>45618</v>
      </c>
      <c r="AI1274" s="3">
        <f t="shared" si="1131"/>
        <v>45609</v>
      </c>
      <c r="AJ1274" s="3"/>
      <c r="AK1274" s="2">
        <f t="shared" si="1091"/>
        <v>-9</v>
      </c>
      <c r="AL1274" s="2" t="s">
        <v>5567</v>
      </c>
      <c r="AM1274" s="2" t="str">
        <f t="shared" si="1092"/>
        <v>생산완료(-9)</v>
      </c>
      <c r="AN1274" s="9">
        <f t="shared" si="1093"/>
        <v>45618</v>
      </c>
      <c r="AO1274" s="9">
        <f t="shared" si="1094"/>
        <v>45609</v>
      </c>
      <c r="AP1274" s="9"/>
      <c r="AQ1274" s="2">
        <f t="shared" si="1125"/>
        <v>-9</v>
      </c>
      <c r="AR1274" s="12">
        <f t="shared" si="1095"/>
        <v>-9</v>
      </c>
      <c r="AS1274" t="s">
        <v>5567</v>
      </c>
      <c r="AT1274" t="str">
        <f t="shared" si="1096"/>
        <v>생산완료(-9)</v>
      </c>
    </row>
    <row r="1275" spans="2:46" x14ac:dyDescent="0.3">
      <c r="B1275" s="2" t="s">
        <v>5414</v>
      </c>
      <c r="C1275" s="7">
        <v>-9</v>
      </c>
      <c r="D1275" s="2" t="s">
        <v>5426</v>
      </c>
      <c r="E1275" s="2" t="s">
        <v>5415</v>
      </c>
      <c r="F1275" s="2"/>
      <c r="G1275" s="2" t="s">
        <v>5409</v>
      </c>
      <c r="H1275" s="2" t="s">
        <v>274</v>
      </c>
      <c r="I1275" s="2" t="str">
        <f t="shared" si="1087"/>
        <v>20241101-1117P0159-인쇄</v>
      </c>
      <c r="J1275" s="2" t="str">
        <f t="shared" si="1088"/>
        <v>20241101-1117P0159-합지</v>
      </c>
      <c r="K1275" s="2" t="str">
        <f t="shared" si="1089"/>
        <v>20241101-1117P0159-분단</v>
      </c>
      <c r="L1275" s="2" t="str">
        <f t="shared" si="1090"/>
        <v>20241101-1117P0159-제대</v>
      </c>
      <c r="M1275" s="2" t="str">
        <f>VLOOKUP(H1275, '쿼리1'!$A:$R, 17, 0)</f>
        <v>3도-팔천순대)김치순대2kg (분홍)</v>
      </c>
      <c r="N1275" s="2" t="str">
        <f>VLOOKUP(H1275, '쿼리1'!$A:$P, 15, 0)</f>
        <v>나이론80</v>
      </c>
      <c r="O1275" s="2" t="s">
        <v>5847</v>
      </c>
      <c r="P1275" s="2" t="str">
        <f>VLOOKUP(H1275, '쿼리1'!$A:$R, 17, 0)</f>
        <v>3도-팔천순대)김치순대2kg (분홍)</v>
      </c>
      <c r="Q1275" s="4">
        <f>VLOOKUP(H1275, '쿼리1'!$A:$U, 20, 0)</f>
        <v>17142</v>
      </c>
      <c r="R1275" s="2" t="s">
        <v>31</v>
      </c>
      <c r="S1275" s="2" t="s">
        <v>31</v>
      </c>
      <c r="T1275" s="2" t="s">
        <v>5397</v>
      </c>
      <c r="U1275" s="2" t="s">
        <v>31</v>
      </c>
      <c r="V1275" s="3">
        <v>45603</v>
      </c>
      <c r="W1275" s="3">
        <v>45618</v>
      </c>
      <c r="X1275" s="6" t="str">
        <f t="shared" si="1133"/>
        <v>+15</v>
      </c>
      <c r="Y1275" s="3">
        <v>45607</v>
      </c>
      <c r="Z1275" s="3">
        <v>45604</v>
      </c>
      <c r="AA1275" s="6">
        <f t="shared" si="1122"/>
        <v>-3</v>
      </c>
      <c r="AB1275" s="3" t="s">
        <v>5388</v>
      </c>
      <c r="AC1275" s="2" t="s">
        <v>5388</v>
      </c>
      <c r="AD1275" s="6" t="str">
        <f t="shared" si="1132"/>
        <v>X</v>
      </c>
      <c r="AE1275" s="3">
        <v>45609</v>
      </c>
      <c r="AF1275" s="3">
        <v>45609</v>
      </c>
      <c r="AG1275" s="2">
        <f t="shared" si="1130"/>
        <v>0</v>
      </c>
      <c r="AH1275" s="3">
        <v>45618</v>
      </c>
      <c r="AI1275" s="3">
        <f t="shared" si="1131"/>
        <v>45609</v>
      </c>
      <c r="AJ1275" s="3"/>
      <c r="AK1275" s="2">
        <f t="shared" si="1091"/>
        <v>-9</v>
      </c>
      <c r="AL1275" s="2" t="s">
        <v>5567</v>
      </c>
      <c r="AM1275" s="2" t="str">
        <f t="shared" si="1092"/>
        <v>생산완료(-9)</v>
      </c>
      <c r="AN1275" s="9">
        <f t="shared" si="1093"/>
        <v>45618</v>
      </c>
      <c r="AO1275" s="9">
        <f t="shared" si="1094"/>
        <v>45609</v>
      </c>
      <c r="AP1275" s="9"/>
      <c r="AQ1275" s="2">
        <f t="shared" si="1125"/>
        <v>-9</v>
      </c>
      <c r="AR1275" s="12">
        <f t="shared" si="1095"/>
        <v>-9</v>
      </c>
      <c r="AS1275" t="s">
        <v>5567</v>
      </c>
      <c r="AT1275" t="str">
        <f t="shared" si="1096"/>
        <v>생산완료(-9)</v>
      </c>
    </row>
    <row r="1276" spans="2:46" x14ac:dyDescent="0.3">
      <c r="B1276" s="2" t="s">
        <v>5451</v>
      </c>
      <c r="C1276" s="7">
        <v>4</v>
      </c>
      <c r="D1276" s="2"/>
      <c r="E1276" s="2" t="s">
        <v>5407</v>
      </c>
      <c r="F1276" s="2" t="s">
        <v>5418</v>
      </c>
      <c r="G1276" s="2"/>
      <c r="H1276" s="2" t="s">
        <v>4572</v>
      </c>
      <c r="I1276" s="2" t="str">
        <f t="shared" si="1087"/>
        <v>20241101-1219N0097-인쇄</v>
      </c>
      <c r="J1276" s="2" t="str">
        <f t="shared" si="1088"/>
        <v>20241101-1219N0097-합지</v>
      </c>
      <c r="K1276" s="2" t="str">
        <f t="shared" si="1089"/>
        <v>20241101-1219N0097-분단</v>
      </c>
      <c r="L1276" s="2" t="str">
        <f t="shared" si="1090"/>
        <v>20241101-1219N0097-제대</v>
      </c>
      <c r="M1276" s="2" t="str">
        <f>VLOOKUP(H1276, '쿼리1'!$A:$R, 17, 0)</f>
        <v>무지</v>
      </c>
      <c r="N1276" s="2" t="str">
        <f>VLOOKUP(H1276, '쿼리1'!$A:$P, 15, 0)</f>
        <v>나이론75</v>
      </c>
      <c r="O1276" s="2" t="s">
        <v>5848</v>
      </c>
      <c r="P1276" s="2" t="str">
        <f>VLOOKUP(H1276, '쿼리1'!$A:$R, 17, 0)</f>
        <v>무지</v>
      </c>
      <c r="Q1276" s="4">
        <f>VLOOKUP(H1276, '쿼리1'!$A:$U, 20, 0)</f>
        <v>90</v>
      </c>
      <c r="R1276" s="2" t="s">
        <v>5397</v>
      </c>
      <c r="S1276" s="2" t="s">
        <v>31</v>
      </c>
      <c r="T1276" s="2" t="s">
        <v>31</v>
      </c>
      <c r="U1276" s="2" t="s">
        <v>5397</v>
      </c>
      <c r="V1276" s="2" t="s">
        <v>5388</v>
      </c>
      <c r="W1276" s="3" t="s">
        <v>5388</v>
      </c>
      <c r="X1276" s="6" t="str">
        <f>IFERROR(W1276-V1276, "X")</f>
        <v>X</v>
      </c>
      <c r="Y1276" s="3">
        <v>45608</v>
      </c>
      <c r="Z1276" s="3">
        <v>45602</v>
      </c>
      <c r="AA1276" s="6">
        <f t="shared" si="1122"/>
        <v>-6</v>
      </c>
      <c r="AB1276" s="3">
        <v>45609</v>
      </c>
      <c r="AC1276" s="3">
        <v>45605</v>
      </c>
      <c r="AD1276" s="6">
        <f>IFERROR(IF(AC1276-AB1276&gt;0, "+" &amp; (AC1276-AB1276), AC1276-AB1276), "X")</f>
        <v>-4</v>
      </c>
      <c r="AE1276" s="2" t="s">
        <v>5388</v>
      </c>
      <c r="AF1276" s="2" t="s">
        <v>5388</v>
      </c>
      <c r="AG1276" s="2" t="str">
        <f>IFERROR(AF1276-AE1276, "X")</f>
        <v>X</v>
      </c>
      <c r="AH1276" s="3">
        <v>45605</v>
      </c>
      <c r="AI1276" s="3">
        <f t="shared" ref="AI1276" si="1134">AB1276</f>
        <v>45609</v>
      </c>
      <c r="AJ1276" s="3"/>
      <c r="AK1276" s="2" t="str">
        <f t="shared" si="1091"/>
        <v>+4</v>
      </c>
      <c r="AL1276" s="2" t="s">
        <v>5567</v>
      </c>
      <c r="AM1276" s="2" t="str">
        <f t="shared" si="1092"/>
        <v>생산완료(+4)</v>
      </c>
      <c r="AN1276" s="9">
        <f t="shared" si="1093"/>
        <v>45605</v>
      </c>
      <c r="AO1276" s="9">
        <f t="shared" si="1094"/>
        <v>45609</v>
      </c>
      <c r="AP1276" s="9"/>
      <c r="AQ1276" s="2">
        <f t="shared" si="1125"/>
        <v>4</v>
      </c>
      <c r="AR1276" s="12" t="str">
        <f t="shared" si="1095"/>
        <v>+4</v>
      </c>
      <c r="AS1276" t="s">
        <v>5567</v>
      </c>
      <c r="AT1276" t="str">
        <f t="shared" si="1096"/>
        <v>생산완료(+4)</v>
      </c>
    </row>
    <row r="1277" spans="2:46" x14ac:dyDescent="0.3">
      <c r="B1277" s="2" t="s">
        <v>5421</v>
      </c>
      <c r="C1277" s="7">
        <v>5</v>
      </c>
      <c r="D1277" s="2"/>
      <c r="E1277" s="2" t="s">
        <v>5415</v>
      </c>
      <c r="F1277" s="2"/>
      <c r="G1277" s="2" t="s">
        <v>5406</v>
      </c>
      <c r="H1277" s="2" t="s">
        <v>3335</v>
      </c>
      <c r="I1277" s="2" t="str">
        <f t="shared" si="1087"/>
        <v>20241101-1220N0018-인쇄</v>
      </c>
      <c r="J1277" s="2" t="str">
        <f t="shared" si="1088"/>
        <v>20241101-1220N0018-합지</v>
      </c>
      <c r="K1277" s="2" t="str">
        <f t="shared" si="1089"/>
        <v>20241101-1220N0018-분단</v>
      </c>
      <c r="L1277" s="2" t="str">
        <f t="shared" si="1090"/>
        <v>20241101-1220N0018-제대</v>
      </c>
      <c r="M1277" s="2" t="str">
        <f>VLOOKUP(H1277, '쿼리1'!$A:$R, 17, 0)</f>
        <v>무지</v>
      </c>
      <c r="N1277" s="2" t="str">
        <f>VLOOKUP(H1277, '쿼리1'!$A:$P, 15, 0)</f>
        <v>은박150</v>
      </c>
      <c r="O1277" s="2" t="s">
        <v>5849</v>
      </c>
      <c r="P1277" s="2" t="str">
        <f>VLOOKUP(H1277, '쿼리1'!$A:$R, 17, 0)</f>
        <v>무지</v>
      </c>
      <c r="Q1277" s="4">
        <f>VLOOKUP(H1277, '쿼리1'!$A:$U, 20, 0)</f>
        <v>13333</v>
      </c>
      <c r="R1277" s="2" t="s">
        <v>5397</v>
      </c>
      <c r="S1277" s="2" t="s">
        <v>31</v>
      </c>
      <c r="T1277" s="2" t="s">
        <v>5397</v>
      </c>
      <c r="U1277" s="2" t="s">
        <v>31</v>
      </c>
      <c r="V1277" s="2" t="s">
        <v>5388</v>
      </c>
      <c r="W1277" s="3" t="s">
        <v>5388</v>
      </c>
      <c r="X1277" s="6" t="str">
        <f>IFERROR(W1277-V1277, "X")</f>
        <v>X</v>
      </c>
      <c r="Y1277" s="3">
        <v>45610</v>
      </c>
      <c r="Z1277" s="3">
        <v>45607</v>
      </c>
      <c r="AA1277" s="6">
        <f t="shared" si="1122"/>
        <v>-3</v>
      </c>
      <c r="AB1277" s="3" t="s">
        <v>5388</v>
      </c>
      <c r="AC1277" s="2" t="s">
        <v>5388</v>
      </c>
      <c r="AD1277" s="6" t="str">
        <f>IFERROR(AC1277-AB1277, "X")</f>
        <v>X</v>
      </c>
      <c r="AE1277" s="3">
        <v>45614</v>
      </c>
      <c r="AF1277" s="3">
        <v>45609</v>
      </c>
      <c r="AG1277" s="2">
        <f t="shared" ref="AG1277:AG1279" si="1135">IFERROR(IF(AF1277-AE1277&gt;0, "+" &amp; (AF1277-AE1277), AF1277-AE1277), "X")</f>
        <v>-5</v>
      </c>
      <c r="AH1277" s="3">
        <v>45609</v>
      </c>
      <c r="AI1277" s="3">
        <f t="shared" ref="AI1277:AI1279" si="1136">AE1277</f>
        <v>45614</v>
      </c>
      <c r="AJ1277" s="3"/>
      <c r="AK1277" s="2" t="str">
        <f t="shared" si="1091"/>
        <v>+5</v>
      </c>
      <c r="AL1277" s="2" t="s">
        <v>5567</v>
      </c>
      <c r="AM1277" s="2" t="str">
        <f t="shared" si="1092"/>
        <v>생산완료(+5)</v>
      </c>
      <c r="AN1277" s="9">
        <f t="shared" si="1093"/>
        <v>45609</v>
      </c>
      <c r="AO1277" s="9">
        <f t="shared" si="1094"/>
        <v>45614</v>
      </c>
      <c r="AP1277" s="9"/>
      <c r="AQ1277" s="2">
        <f t="shared" si="1125"/>
        <v>5</v>
      </c>
      <c r="AR1277" s="12" t="str">
        <f t="shared" si="1095"/>
        <v>+5</v>
      </c>
      <c r="AS1277" t="s">
        <v>5567</v>
      </c>
      <c r="AT1277" t="str">
        <f t="shared" si="1096"/>
        <v>생산완료(+5)</v>
      </c>
    </row>
    <row r="1278" spans="2:46" x14ac:dyDescent="0.3">
      <c r="B1278" s="2" t="s">
        <v>5436</v>
      </c>
      <c r="C1278" s="7">
        <v>-7</v>
      </c>
      <c r="D1278" s="2" t="s">
        <v>5430</v>
      </c>
      <c r="E1278" s="2"/>
      <c r="F1278" s="2"/>
      <c r="G1278" s="2" t="s">
        <v>5430</v>
      </c>
      <c r="H1278" s="2" t="s">
        <v>2061</v>
      </c>
      <c r="I1278" s="2" t="str">
        <f t="shared" si="1087"/>
        <v>20241101-2000135577-인쇄</v>
      </c>
      <c r="J1278" s="2" t="str">
        <f t="shared" si="1088"/>
        <v>20241101-2000135577-합지</v>
      </c>
      <c r="K1278" s="2" t="str">
        <f t="shared" si="1089"/>
        <v>20241101-2000135577-분단</v>
      </c>
      <c r="L1278" s="2" t="str">
        <f t="shared" si="1090"/>
        <v>20241101-2000135577-제대</v>
      </c>
      <c r="M1278" s="2" t="str">
        <f>VLOOKUP(H1278, '쿼리1'!$A:$R, 17, 0)</f>
        <v>1도-ANEDIT(언에디트-택배)</v>
      </c>
      <c r="N1278" s="2" t="str">
        <f>VLOOKUP(H1278, '쿼리1'!$A:$P, 15, 0)</f>
        <v>HD튜브(아이보리)90</v>
      </c>
      <c r="O1278" s="2">
        <v>2000135577</v>
      </c>
      <c r="P1278" s="2" t="str">
        <f>VLOOKUP(H1278, '쿼리1'!$A:$R, 17, 0)</f>
        <v>1도-ANEDIT(언에디트-택배)</v>
      </c>
      <c r="Q1278" s="4">
        <f>VLOOKUP(H1278, '쿼리1'!$A:$U, 20, 0)</f>
        <v>20000</v>
      </c>
      <c r="R1278" s="2" t="s">
        <v>31</v>
      </c>
      <c r="S1278" s="2" t="s">
        <v>5397</v>
      </c>
      <c r="T1278" s="2" t="s">
        <v>5397</v>
      </c>
      <c r="U1278" s="2" t="s">
        <v>31</v>
      </c>
      <c r="V1278" s="3">
        <v>45603</v>
      </c>
      <c r="W1278" s="3">
        <v>45610</v>
      </c>
      <c r="X1278" s="6" t="str">
        <f>IFERROR(IF(W1278-V1278&gt;0, "+" &amp; (W1278-V1278), W1278-V1278), "X")</f>
        <v>+7</v>
      </c>
      <c r="Y1278" s="2" t="s">
        <v>5388</v>
      </c>
      <c r="Z1278" s="3" t="s">
        <v>5388</v>
      </c>
      <c r="AA1278" s="6" t="str">
        <f t="shared" ref="AA1278:AA1283" si="1137">IFERROR(Z1278-Y1278, "X")</f>
        <v>X</v>
      </c>
      <c r="AB1278" s="3" t="s">
        <v>5388</v>
      </c>
      <c r="AC1278" s="2" t="s">
        <v>5388</v>
      </c>
      <c r="AD1278" s="6" t="str">
        <f>IFERROR(AC1278-AB1278, "X")</f>
        <v>X</v>
      </c>
      <c r="AE1278" s="3">
        <v>45607</v>
      </c>
      <c r="AF1278" s="3">
        <v>45614</v>
      </c>
      <c r="AG1278" s="2" t="str">
        <f t="shared" si="1135"/>
        <v>+7</v>
      </c>
      <c r="AH1278" s="3">
        <v>45614</v>
      </c>
      <c r="AI1278" s="3">
        <f t="shared" si="1136"/>
        <v>45607</v>
      </c>
      <c r="AJ1278" s="3"/>
      <c r="AK1278" s="2">
        <f t="shared" si="1091"/>
        <v>-7</v>
      </c>
      <c r="AL1278" s="2" t="s">
        <v>5567</v>
      </c>
      <c r="AM1278" s="2" t="str">
        <f t="shared" si="1092"/>
        <v>생산완료(-7)</v>
      </c>
      <c r="AN1278" s="9">
        <f t="shared" si="1093"/>
        <v>45614</v>
      </c>
      <c r="AO1278" s="9">
        <f t="shared" si="1094"/>
        <v>45607</v>
      </c>
      <c r="AP1278" s="9"/>
      <c r="AQ1278" s="2">
        <f t="shared" si="1125"/>
        <v>-7</v>
      </c>
      <c r="AR1278" s="12">
        <f t="shared" si="1095"/>
        <v>-7</v>
      </c>
      <c r="AS1278" t="s">
        <v>5567</v>
      </c>
      <c r="AT1278" t="str">
        <f t="shared" si="1096"/>
        <v>생산완료(-7)</v>
      </c>
    </row>
    <row r="1279" spans="2:46" x14ac:dyDescent="0.3">
      <c r="B1279" s="2" t="s">
        <v>5409</v>
      </c>
      <c r="C1279" s="7">
        <v>0</v>
      </c>
      <c r="D1279" s="2"/>
      <c r="E1279" s="2"/>
      <c r="F1279" s="2"/>
      <c r="G1279" s="2" t="s">
        <v>5409</v>
      </c>
      <c r="H1279" s="2" t="s">
        <v>662</v>
      </c>
      <c r="I1279" s="2" t="str">
        <f t="shared" si="1087"/>
        <v>20241101-2000158721-인쇄</v>
      </c>
      <c r="J1279" s="2" t="str">
        <f t="shared" si="1088"/>
        <v>20241101-2000158721-합지</v>
      </c>
      <c r="K1279" s="2" t="str">
        <f t="shared" si="1089"/>
        <v>20241101-2000158721-분단</v>
      </c>
      <c r="L1279" s="2" t="str">
        <f t="shared" si="1090"/>
        <v>20241101-2000158721-제대</v>
      </c>
      <c r="M1279" s="2" t="str">
        <f>VLOOKUP(H1279, '쿼리1'!$A:$R, 17, 0)</f>
        <v>무지</v>
      </c>
      <c r="N1279" s="2" t="str">
        <f>VLOOKUP(H1279, '쿼리1'!$A:$P, 15, 0)</f>
        <v>OPP40</v>
      </c>
      <c r="O1279" s="2">
        <v>2000158721</v>
      </c>
      <c r="P1279" s="2" t="str">
        <f>VLOOKUP(H1279, '쿼리1'!$A:$R, 17, 0)</f>
        <v>무지</v>
      </c>
      <c r="Q1279" s="4">
        <f>VLOOKUP(H1279, '쿼리1'!$A:$U, 20, 0)</f>
        <v>177777</v>
      </c>
      <c r="R1279" s="2" t="s">
        <v>5397</v>
      </c>
      <c r="S1279" s="2" t="s">
        <v>5397</v>
      </c>
      <c r="T1279" s="2" t="s">
        <v>5397</v>
      </c>
      <c r="U1279" s="2" t="s">
        <v>31</v>
      </c>
      <c r="V1279" s="2" t="s">
        <v>5388</v>
      </c>
      <c r="W1279" s="2" t="s">
        <v>5388</v>
      </c>
      <c r="X1279" s="6" t="str">
        <f t="shared" ref="X1279:X1285" si="1138">IFERROR(W1279-V1279, "X")</f>
        <v>X</v>
      </c>
      <c r="Y1279" s="2" t="s">
        <v>5388</v>
      </c>
      <c r="Z1279" s="3" t="s">
        <v>5388</v>
      </c>
      <c r="AA1279" s="6" t="str">
        <f t="shared" si="1137"/>
        <v>X</v>
      </c>
      <c r="AB1279" s="3" t="s">
        <v>5388</v>
      </c>
      <c r="AC1279" s="2" t="s">
        <v>5388</v>
      </c>
      <c r="AD1279" s="6" t="str">
        <f>IFERROR(AC1279-AB1279, "X")</f>
        <v>X</v>
      </c>
      <c r="AE1279" s="3">
        <v>45600</v>
      </c>
      <c r="AF1279" s="3">
        <v>45600</v>
      </c>
      <c r="AG1279" s="2">
        <f t="shared" si="1135"/>
        <v>0</v>
      </c>
      <c r="AH1279" s="3">
        <v>45600</v>
      </c>
      <c r="AI1279" s="3">
        <f t="shared" si="1136"/>
        <v>45600</v>
      </c>
      <c r="AJ1279" s="3"/>
      <c r="AK1279" s="2">
        <f t="shared" si="1091"/>
        <v>0</v>
      </c>
      <c r="AL1279" s="2" t="s">
        <v>5567</v>
      </c>
      <c r="AM1279" s="2" t="str">
        <f t="shared" si="1092"/>
        <v>생산완료(0)</v>
      </c>
      <c r="AN1279" s="9">
        <f t="shared" si="1093"/>
        <v>45600</v>
      </c>
      <c r="AO1279" s="9">
        <f t="shared" si="1094"/>
        <v>45600</v>
      </c>
      <c r="AP1279" s="9"/>
      <c r="AQ1279" s="2">
        <f t="shared" si="1125"/>
        <v>0</v>
      </c>
      <c r="AR1279" s="12">
        <f t="shared" si="1095"/>
        <v>0</v>
      </c>
      <c r="AS1279" t="s">
        <v>5567</v>
      </c>
      <c r="AT1279" t="str">
        <f t="shared" si="1096"/>
        <v>생산완료(0)</v>
      </c>
    </row>
    <row r="1280" spans="2:46" x14ac:dyDescent="0.3">
      <c r="B1280" s="2" t="s">
        <v>5439</v>
      </c>
      <c r="C1280" s="7">
        <v>-8</v>
      </c>
      <c r="D1280" s="2"/>
      <c r="E1280" s="2"/>
      <c r="F1280" s="2" t="s">
        <v>5443</v>
      </c>
      <c r="G1280" s="2"/>
      <c r="H1280" s="2" t="s">
        <v>4744</v>
      </c>
      <c r="I1280" s="2" t="str">
        <f t="shared" si="1087"/>
        <v>20241101-2000160622-인쇄</v>
      </c>
      <c r="J1280" s="2" t="str">
        <f t="shared" si="1088"/>
        <v>20241101-2000160622-합지</v>
      </c>
      <c r="K1280" s="2" t="str">
        <f t="shared" si="1089"/>
        <v>20241101-2000160622-분단</v>
      </c>
      <c r="L1280" s="2" t="str">
        <f t="shared" si="1090"/>
        <v>20241101-2000160622-제대</v>
      </c>
      <c r="M1280" s="2" t="str">
        <f>VLOOKUP(H1280, '쿼리1'!$A:$R, 17, 0)</f>
        <v>무지[SB)조각케익띠지(70)]</v>
      </c>
      <c r="N1280" s="2" t="str">
        <f>VLOOKUP(H1280, '쿼리1'!$A:$P, 15, 0)</f>
        <v>OPP(투명)30</v>
      </c>
      <c r="O1280" s="2">
        <v>2000160622</v>
      </c>
      <c r="P1280" s="2" t="str">
        <f>VLOOKUP(H1280, '쿼리1'!$A:$R, 17, 0)</f>
        <v>무지[SB)조각케익띠지(70)]</v>
      </c>
      <c r="Q1280" s="4">
        <f>VLOOKUP(H1280, '쿼리1'!$A:$U, 20, 0)</f>
        <v>480</v>
      </c>
      <c r="R1280" s="2" t="s">
        <v>5397</v>
      </c>
      <c r="S1280" s="2" t="s">
        <v>5397</v>
      </c>
      <c r="T1280" s="2" t="s">
        <v>31</v>
      </c>
      <c r="U1280" s="2" t="s">
        <v>5397</v>
      </c>
      <c r="V1280" s="2" t="s">
        <v>5388</v>
      </c>
      <c r="W1280" s="2" t="s">
        <v>5388</v>
      </c>
      <c r="X1280" s="6" t="str">
        <f t="shared" si="1138"/>
        <v>X</v>
      </c>
      <c r="Y1280" s="3" t="s">
        <v>5388</v>
      </c>
      <c r="Z1280" s="3" t="s">
        <v>5388</v>
      </c>
      <c r="AA1280" s="6" t="str">
        <f t="shared" si="1137"/>
        <v>X</v>
      </c>
      <c r="AB1280" s="3">
        <v>45597</v>
      </c>
      <c r="AC1280" s="3">
        <v>45605</v>
      </c>
      <c r="AD1280" s="6" t="str">
        <f>IFERROR(IF(AC1280-AB1280&gt;0, "+" &amp; (AC1280-AB1280), AC1280-AB1280), "X")</f>
        <v>+8</v>
      </c>
      <c r="AE1280" s="2" t="s">
        <v>5388</v>
      </c>
      <c r="AF1280" s="2" t="s">
        <v>5388</v>
      </c>
      <c r="AG1280" s="2" t="str">
        <f>IFERROR(AF1280-AE1280, "X")</f>
        <v>X</v>
      </c>
      <c r="AH1280" s="3">
        <v>45605</v>
      </c>
      <c r="AI1280" s="3">
        <f t="shared" ref="AI1280" si="1139">AB1280</f>
        <v>45597</v>
      </c>
      <c r="AJ1280" s="3"/>
      <c r="AK1280" s="2">
        <f t="shared" si="1091"/>
        <v>-8</v>
      </c>
      <c r="AL1280" s="2" t="s">
        <v>5567</v>
      </c>
      <c r="AM1280" s="2" t="str">
        <f t="shared" si="1092"/>
        <v>생산완료(-8)</v>
      </c>
      <c r="AN1280" s="9">
        <f t="shared" si="1093"/>
        <v>45632</v>
      </c>
      <c r="AO1280" s="9">
        <f t="shared" si="1094"/>
        <v>45625</v>
      </c>
      <c r="AP1280" s="9"/>
      <c r="AQ1280" s="2">
        <f t="shared" si="1125"/>
        <v>-7</v>
      </c>
      <c r="AR1280" s="12">
        <f t="shared" si="1095"/>
        <v>-7</v>
      </c>
      <c r="AS1280" t="s">
        <v>5567</v>
      </c>
      <c r="AT1280" t="str">
        <f t="shared" si="1096"/>
        <v>생산완료(-7)</v>
      </c>
    </row>
    <row r="1281" spans="2:46" x14ac:dyDescent="0.3">
      <c r="B1281" s="2" t="s">
        <v>5666</v>
      </c>
      <c r="C1281" s="8" t="s">
        <v>5670</v>
      </c>
      <c r="D1281" s="2"/>
      <c r="E1281" s="2"/>
      <c r="F1281" s="2"/>
      <c r="G1281" s="2"/>
      <c r="H1281" s="2" t="s">
        <v>5150</v>
      </c>
      <c r="I1281" s="2" t="str">
        <f t="shared" si="1087"/>
        <v>20241101-2519N0001-인쇄</v>
      </c>
      <c r="J1281" s="2" t="str">
        <f t="shared" si="1088"/>
        <v>20241101-2519N0001-합지</v>
      </c>
      <c r="K1281" s="2" t="str">
        <f t="shared" si="1089"/>
        <v>20241101-2519N0001-분단</v>
      </c>
      <c r="L1281" s="2" t="str">
        <f t="shared" si="1090"/>
        <v>20241101-2519N0001-제대</v>
      </c>
      <c r="M1281" s="2" t="str">
        <f>VLOOKUP(H1281, '쿼리1'!$A:$R, 17, 0)</f>
        <v>무지</v>
      </c>
      <c r="N1281" s="2" t="str">
        <f>VLOOKUP(H1281, '쿼리1'!$A:$P, 15, 0)</f>
        <v>PE(투명)40</v>
      </c>
      <c r="O1281" s="2" t="s">
        <v>5690</v>
      </c>
      <c r="P1281" s="2" t="str">
        <f>VLOOKUP(H1281, '쿼리1'!$A:$R, 17, 0)</f>
        <v>무지</v>
      </c>
      <c r="Q1281" s="4">
        <f>VLOOKUP(H1281, '쿼리1'!$A:$U, 20, 0)</f>
        <v>15000</v>
      </c>
      <c r="R1281" s="2" t="s">
        <v>5397</v>
      </c>
      <c r="S1281" s="2" t="s">
        <v>5397</v>
      </c>
      <c r="T1281" s="2" t="s">
        <v>5397</v>
      </c>
      <c r="U1281" s="2" t="s">
        <v>5397</v>
      </c>
      <c r="V1281" s="2" t="s">
        <v>5388</v>
      </c>
      <c r="W1281" s="2" t="s">
        <v>5388</v>
      </c>
      <c r="X1281" s="6" t="str">
        <f t="shared" si="1138"/>
        <v>X</v>
      </c>
      <c r="Y1281" s="2" t="s">
        <v>5388</v>
      </c>
      <c r="Z1281" s="2" t="s">
        <v>5388</v>
      </c>
      <c r="AA1281" s="6" t="str">
        <f t="shared" si="1137"/>
        <v>X</v>
      </c>
      <c r="AB1281" s="2" t="s">
        <v>5388</v>
      </c>
      <c r="AC1281" s="2" t="s">
        <v>5388</v>
      </c>
      <c r="AD1281" s="6" t="str">
        <f>IFERROR(AC1281-AB1281, "X")</f>
        <v>X</v>
      </c>
      <c r="AE1281" s="2" t="s">
        <v>5388</v>
      </c>
      <c r="AF1281" s="2" t="s">
        <v>5388</v>
      </c>
      <c r="AG1281" s="2" t="str">
        <f>IFERROR(AF1281-AE1281, "X")</f>
        <v>X</v>
      </c>
      <c r="AH1281" s="2" t="s">
        <v>5388</v>
      </c>
      <c r="AI1281" s="3" t="s">
        <v>5388</v>
      </c>
      <c r="AJ1281" s="3">
        <f t="shared" ref="AJ1281:AJ1283" ca="1" si="1140">TODAY()</f>
        <v>45656</v>
      </c>
      <c r="AK1281" s="2" t="str">
        <f t="shared" si="1091"/>
        <v>+공정납기일없음</v>
      </c>
      <c r="AL1281" s="2"/>
      <c r="AM1281" s="2" t="str">
        <f t="shared" si="1092"/>
        <v>(+공정납기일없음)</v>
      </c>
      <c r="AN1281" s="9">
        <f t="shared" si="1093"/>
        <v>0</v>
      </c>
      <c r="AO1281" s="9">
        <f t="shared" si="1094"/>
        <v>45555</v>
      </c>
      <c r="AP1281" s="9">
        <f t="shared" ref="AP1281:AP1283" ca="1" si="1141">TODAY()</f>
        <v>45656</v>
      </c>
      <c r="AQ1281" s="6">
        <f t="shared" ref="AQ1281:AQ1283" ca="1" si="1142">AO1281-AP1281</f>
        <v>-101</v>
      </c>
      <c r="AR1281" s="12">
        <f t="shared" ca="1" si="1095"/>
        <v>-101</v>
      </c>
      <c r="AS1281" t="str">
        <f t="shared" ref="AS1281:AS1283" ca="1" si="1143">IF(AQ1281&lt;0, "진행중", "지연")</f>
        <v>진행중</v>
      </c>
      <c r="AT1281" t="str">
        <f t="shared" ca="1" si="1096"/>
        <v>진행중(-101)</v>
      </c>
    </row>
    <row r="1282" spans="2:46" x14ac:dyDescent="0.3">
      <c r="B1282" s="2" t="s">
        <v>5666</v>
      </c>
      <c r="C1282" s="8" t="s">
        <v>5670</v>
      </c>
      <c r="D1282" s="2"/>
      <c r="E1282" s="2"/>
      <c r="F1282" s="2"/>
      <c r="G1282" s="2"/>
      <c r="H1282" s="2" t="s">
        <v>1556</v>
      </c>
      <c r="I1282" s="2" t="str">
        <f t="shared" si="1087"/>
        <v>20241101-3000167866-인쇄</v>
      </c>
      <c r="J1282" s="2" t="str">
        <f t="shared" si="1088"/>
        <v>20241101-3000167866-합지</v>
      </c>
      <c r="K1282" s="2" t="str">
        <f t="shared" si="1089"/>
        <v>20241101-3000167866-분단</v>
      </c>
      <c r="L1282" s="2" t="str">
        <f t="shared" si="1090"/>
        <v>20241101-3000167866-제대</v>
      </c>
      <c r="M1282" s="2" t="str">
        <f>VLOOKUP(H1282, '쿼리1'!$A:$R, 17, 0)</f>
        <v>무지</v>
      </c>
      <c r="N1282" s="2" t="str">
        <f>VLOOKUP(H1282, '쿼리1'!$A:$P, 15, 0)</f>
        <v>PE튜브(청색)40</v>
      </c>
      <c r="O1282" s="2">
        <v>3000167866</v>
      </c>
      <c r="P1282" s="2" t="str">
        <f>VLOOKUP(H1282, '쿼리1'!$A:$R, 17, 0)</f>
        <v>무지</v>
      </c>
      <c r="Q1282" s="4">
        <f>VLOOKUP(H1282, '쿼리1'!$A:$U, 20, 0)</f>
        <v>5000</v>
      </c>
      <c r="R1282" s="2" t="s">
        <v>5397</v>
      </c>
      <c r="S1282" s="2" t="s">
        <v>5397</v>
      </c>
      <c r="T1282" s="2" t="s">
        <v>5397</v>
      </c>
      <c r="U1282" s="2" t="s">
        <v>5397</v>
      </c>
      <c r="V1282" s="2" t="s">
        <v>5388</v>
      </c>
      <c r="W1282" s="2" t="s">
        <v>5388</v>
      </c>
      <c r="X1282" s="6" t="str">
        <f t="shared" si="1138"/>
        <v>X</v>
      </c>
      <c r="Y1282" s="2" t="s">
        <v>5388</v>
      </c>
      <c r="Z1282" s="2" t="s">
        <v>5388</v>
      </c>
      <c r="AA1282" s="6" t="str">
        <f t="shared" si="1137"/>
        <v>X</v>
      </c>
      <c r="AB1282" s="2" t="s">
        <v>5388</v>
      </c>
      <c r="AC1282" s="2" t="s">
        <v>5388</v>
      </c>
      <c r="AD1282" s="6" t="str">
        <f>IFERROR(AC1282-AB1282, "X")</f>
        <v>X</v>
      </c>
      <c r="AE1282" s="2" t="s">
        <v>5388</v>
      </c>
      <c r="AF1282" s="2" t="s">
        <v>5388</v>
      </c>
      <c r="AG1282" s="2" t="str">
        <f>IFERROR(AF1282-AE1282, "X")</f>
        <v>X</v>
      </c>
      <c r="AH1282" s="2" t="s">
        <v>5388</v>
      </c>
      <c r="AI1282" s="3" t="s">
        <v>5388</v>
      </c>
      <c r="AJ1282" s="3">
        <f t="shared" ca="1" si="1140"/>
        <v>45656</v>
      </c>
      <c r="AK1282" s="2" t="str">
        <f t="shared" si="1091"/>
        <v>+공정납기일없음</v>
      </c>
      <c r="AL1282" s="2"/>
      <c r="AM1282" s="2" t="str">
        <f t="shared" si="1092"/>
        <v>(+공정납기일없음)</v>
      </c>
      <c r="AN1282" s="9">
        <f t="shared" si="1093"/>
        <v>0</v>
      </c>
      <c r="AO1282" s="9">
        <f t="shared" si="1094"/>
        <v>45628</v>
      </c>
      <c r="AP1282" s="9">
        <f t="shared" ca="1" si="1141"/>
        <v>45656</v>
      </c>
      <c r="AQ1282" s="6">
        <f t="shared" ca="1" si="1142"/>
        <v>-28</v>
      </c>
      <c r="AR1282" s="12">
        <f t="shared" ca="1" si="1095"/>
        <v>-28</v>
      </c>
      <c r="AS1282" t="str">
        <f t="shared" ca="1" si="1143"/>
        <v>진행중</v>
      </c>
      <c r="AT1282" t="str">
        <f t="shared" ca="1" si="1096"/>
        <v>진행중(-28)</v>
      </c>
    </row>
    <row r="1283" spans="2:46" x14ac:dyDescent="0.3">
      <c r="B1283" s="2" t="s">
        <v>5666</v>
      </c>
      <c r="C1283" s="8" t="s">
        <v>5670</v>
      </c>
      <c r="D1283" s="2"/>
      <c r="E1283" s="2"/>
      <c r="F1283" s="2"/>
      <c r="G1283" s="2"/>
      <c r="H1283" s="2" t="s">
        <v>1557</v>
      </c>
      <c r="I1283" s="2" t="str">
        <f t="shared" si="1087"/>
        <v>20241101-3000168313-인쇄</v>
      </c>
      <c r="J1283" s="2" t="str">
        <f t="shared" si="1088"/>
        <v>20241101-3000168313-합지</v>
      </c>
      <c r="K1283" s="2" t="str">
        <f t="shared" si="1089"/>
        <v>20241101-3000168313-분단</v>
      </c>
      <c r="L1283" s="2" t="str">
        <f t="shared" si="1090"/>
        <v>20241101-3000168313-제대</v>
      </c>
      <c r="M1283" s="2" t="str">
        <f>VLOOKUP(H1283, '쿼리1'!$A:$R, 17, 0)</f>
        <v>양면2도-칵테일얼음 3kg(리뉴얼디자인)</v>
      </c>
      <c r="N1283" s="2" t="str">
        <f>VLOOKUP(H1283, '쿼리1'!$A:$P, 15, 0)</f>
        <v>PE튜브(투명/옥텐)90</v>
      </c>
      <c r="O1283" s="2">
        <v>3000168313</v>
      </c>
      <c r="P1283" s="2" t="str">
        <f>VLOOKUP(H1283, '쿼리1'!$A:$R, 17, 0)</f>
        <v>양면2도-칵테일얼음 3kg(리뉴얼디자인)</v>
      </c>
      <c r="Q1283" s="4">
        <f>VLOOKUP(H1283, '쿼리1'!$A:$U, 20, 0)</f>
        <v>50000</v>
      </c>
      <c r="R1283" s="2" t="s">
        <v>5397</v>
      </c>
      <c r="S1283" s="2" t="s">
        <v>5397</v>
      </c>
      <c r="T1283" s="2" t="s">
        <v>5397</v>
      </c>
      <c r="U1283" s="2" t="s">
        <v>5397</v>
      </c>
      <c r="V1283" s="2" t="s">
        <v>5388</v>
      </c>
      <c r="W1283" s="2" t="s">
        <v>5388</v>
      </c>
      <c r="X1283" s="6" t="str">
        <f t="shared" si="1138"/>
        <v>X</v>
      </c>
      <c r="Y1283" s="2" t="s">
        <v>5388</v>
      </c>
      <c r="Z1283" s="2" t="s">
        <v>5388</v>
      </c>
      <c r="AA1283" s="6" t="str">
        <f t="shared" si="1137"/>
        <v>X</v>
      </c>
      <c r="AB1283" s="2" t="s">
        <v>5388</v>
      </c>
      <c r="AC1283" s="2" t="s">
        <v>5388</v>
      </c>
      <c r="AD1283" s="6" t="str">
        <f>IFERROR(AC1283-AB1283, "X")</f>
        <v>X</v>
      </c>
      <c r="AE1283" s="2" t="s">
        <v>5388</v>
      </c>
      <c r="AF1283" s="2" t="s">
        <v>5388</v>
      </c>
      <c r="AG1283" s="2" t="str">
        <f>IFERROR(AF1283-AE1283, "X")</f>
        <v>X</v>
      </c>
      <c r="AH1283" s="2" t="s">
        <v>5388</v>
      </c>
      <c r="AI1283" s="3" t="s">
        <v>5388</v>
      </c>
      <c r="AJ1283" s="3">
        <f t="shared" ca="1" si="1140"/>
        <v>45656</v>
      </c>
      <c r="AK1283" s="2" t="str">
        <f t="shared" si="1091"/>
        <v>+공정납기일없음</v>
      </c>
      <c r="AL1283" s="2"/>
      <c r="AM1283" s="2" t="str">
        <f t="shared" si="1092"/>
        <v>(+공정납기일없음)</v>
      </c>
      <c r="AN1283" s="9">
        <f t="shared" si="1093"/>
        <v>0</v>
      </c>
      <c r="AO1283" s="9">
        <f t="shared" si="1094"/>
        <v>45622</v>
      </c>
      <c r="AP1283" s="9">
        <f t="shared" ca="1" si="1141"/>
        <v>45656</v>
      </c>
      <c r="AQ1283" s="6">
        <f t="shared" ca="1" si="1142"/>
        <v>-34</v>
      </c>
      <c r="AR1283" s="12">
        <f t="shared" ca="1" si="1095"/>
        <v>-34</v>
      </c>
      <c r="AS1283" t="str">
        <f t="shared" ca="1" si="1143"/>
        <v>진행중</v>
      </c>
      <c r="AT1283" t="str">
        <f t="shared" ca="1" si="1096"/>
        <v>진행중(-34)</v>
      </c>
    </row>
    <row r="1284" spans="2:46" x14ac:dyDescent="0.3">
      <c r="B1284" s="2" t="s">
        <v>5413</v>
      </c>
      <c r="C1284" s="7">
        <v>-10</v>
      </c>
      <c r="D1284" s="2"/>
      <c r="E1284" s="2" t="s">
        <v>5456</v>
      </c>
      <c r="F1284" s="2"/>
      <c r="G1284" s="2" t="s">
        <v>5416</v>
      </c>
      <c r="H1284" s="2" t="s">
        <v>1799</v>
      </c>
      <c r="I1284" s="2" t="str">
        <f t="shared" si="1087"/>
        <v>20241104-1000137856-인쇄</v>
      </c>
      <c r="J1284" s="2" t="str">
        <f t="shared" si="1088"/>
        <v>20241104-1000137856-합지</v>
      </c>
      <c r="K1284" s="2" t="str">
        <f t="shared" si="1089"/>
        <v>20241104-1000137856-분단</v>
      </c>
      <c r="L1284" s="2" t="str">
        <f t="shared" si="1090"/>
        <v>20241104-1000137856-제대</v>
      </c>
      <c r="M1284" s="2" t="str">
        <f>VLOOKUP(H1284, '쿼리1'!$A:$R, 17, 0)</f>
        <v>무지</v>
      </c>
      <c r="N1284" s="2" t="str">
        <f>VLOOKUP(H1284, '쿼리1'!$A:$P, 15, 0)</f>
        <v>나이론60</v>
      </c>
      <c r="O1284" s="2">
        <v>1000137856</v>
      </c>
      <c r="P1284" s="2" t="str">
        <f>VLOOKUP(H1284, '쿼리1'!$A:$R, 17, 0)</f>
        <v>무지</v>
      </c>
      <c r="Q1284" s="4">
        <f>VLOOKUP(H1284, '쿼리1'!$A:$U, 20, 0)</f>
        <v>17142</v>
      </c>
      <c r="R1284" s="2" t="s">
        <v>5397</v>
      </c>
      <c r="S1284" s="2" t="s">
        <v>31</v>
      </c>
      <c r="T1284" s="2" t="s">
        <v>5397</v>
      </c>
      <c r="U1284" s="2" t="s">
        <v>31</v>
      </c>
      <c r="V1284" s="2" t="s">
        <v>5388</v>
      </c>
      <c r="W1284" s="3" t="s">
        <v>5388</v>
      </c>
      <c r="X1284" s="6" t="str">
        <f t="shared" si="1138"/>
        <v>X</v>
      </c>
      <c r="Y1284" s="3">
        <v>45609</v>
      </c>
      <c r="Z1284" s="3">
        <v>45621</v>
      </c>
      <c r="AA1284" s="6" t="str">
        <f t="shared" ref="AA1284:AA1308" si="1144">IFERROR(IF(Z1284-Y1284&gt;0, "+" &amp; (Z1284-Y1284), Z1284-Y1284), "X")</f>
        <v>+12</v>
      </c>
      <c r="AB1284" s="3" t="s">
        <v>5388</v>
      </c>
      <c r="AC1284" s="2" t="s">
        <v>5388</v>
      </c>
      <c r="AD1284" s="6" t="str">
        <f>IFERROR(AC1284-AB1284, "X")</f>
        <v>X</v>
      </c>
      <c r="AE1284" s="3">
        <v>45611</v>
      </c>
      <c r="AF1284" s="3">
        <v>45609</v>
      </c>
      <c r="AG1284" s="2">
        <f t="shared" ref="AG1284:AG1285" si="1145">IFERROR(IF(AF1284-AE1284&gt;0, "+" &amp; (AF1284-AE1284), AF1284-AE1284), "X")</f>
        <v>-2</v>
      </c>
      <c r="AH1284" s="3">
        <v>45621</v>
      </c>
      <c r="AI1284" s="3">
        <f t="shared" ref="AI1284:AI1285" si="1146">AE1284</f>
        <v>45611</v>
      </c>
      <c r="AJ1284" s="3"/>
      <c r="AK1284" s="2">
        <f t="shared" si="1091"/>
        <v>-10</v>
      </c>
      <c r="AL1284" s="2" t="s">
        <v>5567</v>
      </c>
      <c r="AM1284" s="2" t="str">
        <f t="shared" si="1092"/>
        <v>생산완료(-10)</v>
      </c>
      <c r="AN1284" s="9">
        <f t="shared" si="1093"/>
        <v>45654</v>
      </c>
      <c r="AO1284" s="9">
        <f t="shared" si="1094"/>
        <v>45657</v>
      </c>
      <c r="AP1284" s="9"/>
      <c r="AQ1284" s="2">
        <f t="shared" ref="AQ1284:AQ1338" si="1147">AO1284-AN1284</f>
        <v>3</v>
      </c>
      <c r="AR1284" s="12" t="str">
        <f t="shared" si="1095"/>
        <v>+3</v>
      </c>
      <c r="AS1284" t="s">
        <v>5567</v>
      </c>
      <c r="AT1284" t="str">
        <f t="shared" si="1096"/>
        <v>생산완료(+3)</v>
      </c>
    </row>
    <row r="1285" spans="2:46" x14ac:dyDescent="0.3">
      <c r="B1285" s="2" t="s">
        <v>5406</v>
      </c>
      <c r="C1285" s="7">
        <v>-5</v>
      </c>
      <c r="D1285" s="2"/>
      <c r="E1285" s="2" t="s">
        <v>5416</v>
      </c>
      <c r="F1285" s="2"/>
      <c r="G1285" s="2" t="s">
        <v>5421</v>
      </c>
      <c r="H1285" s="2" t="s">
        <v>4900</v>
      </c>
      <c r="I1285" s="2" t="str">
        <f t="shared" si="1087"/>
        <v>20241104-1000139129-인쇄</v>
      </c>
      <c r="J1285" s="2" t="str">
        <f t="shared" si="1088"/>
        <v>20241104-1000139129-합지</v>
      </c>
      <c r="K1285" s="2" t="str">
        <f t="shared" si="1089"/>
        <v>20241104-1000139129-분단</v>
      </c>
      <c r="L1285" s="2" t="str">
        <f t="shared" si="1090"/>
        <v>20241104-1000139129-제대</v>
      </c>
      <c r="M1285" s="2" t="str">
        <f>VLOOKUP(H1285, '쿼리1'!$A:$R, 17, 0)</f>
        <v>무지</v>
      </c>
      <c r="N1285" s="2" t="str">
        <f>VLOOKUP(H1285, '쿼리1'!$A:$P, 15, 0)</f>
        <v>나이론60</v>
      </c>
      <c r="O1285" s="2">
        <v>1000139129</v>
      </c>
      <c r="P1285" s="2" t="str">
        <f>VLOOKUP(H1285, '쿼리1'!$A:$R, 17, 0)</f>
        <v>무지</v>
      </c>
      <c r="Q1285" s="4">
        <f>VLOOKUP(H1285, '쿼리1'!$A:$U, 20, 0)</f>
        <v>18461</v>
      </c>
      <c r="R1285" s="2" t="s">
        <v>5397</v>
      </c>
      <c r="S1285" s="2" t="s">
        <v>31</v>
      </c>
      <c r="T1285" s="2" t="s">
        <v>5397</v>
      </c>
      <c r="U1285" s="2" t="s">
        <v>31</v>
      </c>
      <c r="V1285" s="2" t="s">
        <v>5388</v>
      </c>
      <c r="W1285" s="3" t="s">
        <v>5388</v>
      </c>
      <c r="X1285" s="6" t="str">
        <f t="shared" si="1138"/>
        <v>X</v>
      </c>
      <c r="Y1285" s="3">
        <v>45609</v>
      </c>
      <c r="Z1285" s="3">
        <v>45607</v>
      </c>
      <c r="AA1285" s="6">
        <f t="shared" si="1144"/>
        <v>-2</v>
      </c>
      <c r="AB1285" s="3" t="s">
        <v>5388</v>
      </c>
      <c r="AC1285" s="2" t="s">
        <v>5388</v>
      </c>
      <c r="AD1285" s="6" t="str">
        <f>IFERROR(AC1285-AB1285, "X")</f>
        <v>X</v>
      </c>
      <c r="AE1285" s="3">
        <v>45611</v>
      </c>
      <c r="AF1285" s="3">
        <v>45616</v>
      </c>
      <c r="AG1285" s="2" t="str">
        <f t="shared" si="1145"/>
        <v>+5</v>
      </c>
      <c r="AH1285" s="3">
        <v>45616</v>
      </c>
      <c r="AI1285" s="3">
        <f t="shared" si="1146"/>
        <v>45611</v>
      </c>
      <c r="AJ1285" s="3"/>
      <c r="AK1285" s="2">
        <f t="shared" si="1091"/>
        <v>-5</v>
      </c>
      <c r="AL1285" s="2" t="s">
        <v>5567</v>
      </c>
      <c r="AM1285" s="2" t="str">
        <f t="shared" si="1092"/>
        <v>생산완료(-5)</v>
      </c>
      <c r="AN1285" s="9">
        <f t="shared" si="1093"/>
        <v>45654</v>
      </c>
      <c r="AO1285" s="9">
        <f t="shared" si="1094"/>
        <v>45644</v>
      </c>
      <c r="AP1285" s="9"/>
      <c r="AQ1285" s="2">
        <f t="shared" si="1147"/>
        <v>-10</v>
      </c>
      <c r="AR1285" s="12">
        <f t="shared" si="1095"/>
        <v>-10</v>
      </c>
      <c r="AS1285" t="s">
        <v>5567</v>
      </c>
      <c r="AT1285" t="str">
        <f t="shared" si="1096"/>
        <v>생산완료(-10)</v>
      </c>
    </row>
    <row r="1286" spans="2:46" x14ac:dyDescent="0.3">
      <c r="B1286" s="2" t="s">
        <v>5436</v>
      </c>
      <c r="C1286" s="7">
        <v>-7</v>
      </c>
      <c r="D1286" s="2" t="s">
        <v>5455</v>
      </c>
      <c r="E1286" s="2" t="s">
        <v>5424</v>
      </c>
      <c r="F1286" s="2" t="s">
        <v>5412</v>
      </c>
      <c r="G1286" s="2"/>
      <c r="H1286" s="2" t="s">
        <v>5022</v>
      </c>
      <c r="I1286" s="2" t="str">
        <f t="shared" ref="I1286:I1349" si="1148">_xlfn.CONCAT(H1286, "-", "인쇄")</f>
        <v>20241104-1000142163-인쇄</v>
      </c>
      <c r="J1286" s="2" t="str">
        <f t="shared" ref="J1286:J1349" si="1149">_xlfn.CONCAT(H1286, "-", "합지")</f>
        <v>20241104-1000142163-합지</v>
      </c>
      <c r="K1286" s="2" t="str">
        <f t="shared" ref="K1286:K1349" si="1150">_xlfn.CONCAT(H1286, "-", "분단")</f>
        <v>20241104-1000142163-분단</v>
      </c>
      <c r="L1286" s="2" t="str">
        <f t="shared" ref="L1286:L1349" si="1151">_xlfn.CONCAT(H1286, "-", "제대")</f>
        <v>20241104-1000142163-제대</v>
      </c>
      <c r="M1286" s="2" t="str">
        <f>VLOOKUP(H1286, '쿼리1'!$A:$R, 17, 0)</f>
        <v>7도-(주)조이푸드-초코청크로얄쿠키70g (347kcal)</v>
      </c>
      <c r="N1286" s="2" t="str">
        <f>VLOOKUP(H1286, '쿼리1'!$A:$P, 15, 0)</f>
        <v>오씨피피(유무광)50</v>
      </c>
      <c r="O1286" s="2">
        <v>1000142163</v>
      </c>
      <c r="P1286" s="2" t="str">
        <f>VLOOKUP(H1286, '쿼리1'!$A:$R, 17, 0)</f>
        <v>7도-(주)조이푸드-초코청크로얄쿠키70g (347kcal)</v>
      </c>
      <c r="Q1286" s="4">
        <f>VLOOKUP(H1286, '쿼리1'!$A:$U, 20, 0)</f>
        <v>12</v>
      </c>
      <c r="R1286" s="2" t="s">
        <v>31</v>
      </c>
      <c r="S1286" s="2" t="s">
        <v>31</v>
      </c>
      <c r="T1286" s="2" t="s">
        <v>31</v>
      </c>
      <c r="U1286" s="2" t="s">
        <v>5397</v>
      </c>
      <c r="V1286" s="3">
        <v>45604</v>
      </c>
      <c r="W1286" s="3">
        <v>45617</v>
      </c>
      <c r="X1286" s="6" t="str">
        <f t="shared" ref="X1286:X1294" si="1152">IFERROR(IF(W1286-V1286&gt;0, "+" &amp; (W1286-V1286), W1286-V1286), "X")</f>
        <v>+13</v>
      </c>
      <c r="Y1286" s="3">
        <v>45609</v>
      </c>
      <c r="Z1286" s="3">
        <v>45611</v>
      </c>
      <c r="AA1286" s="6" t="str">
        <f t="shared" si="1144"/>
        <v>+2</v>
      </c>
      <c r="AB1286" s="3">
        <v>45610</v>
      </c>
      <c r="AC1286" s="3">
        <v>45611</v>
      </c>
      <c r="AD1286" s="6" t="str">
        <f>IFERROR(IF(AC1286-AB1286&gt;0, "+" &amp; (AC1286-AB1286), AC1286-AB1286), "X")</f>
        <v>+1</v>
      </c>
      <c r="AE1286" s="2" t="s">
        <v>5388</v>
      </c>
      <c r="AF1286" s="2" t="s">
        <v>5388</v>
      </c>
      <c r="AG1286" s="2" t="str">
        <f>IFERROR(AF1286-AE1286, "X")</f>
        <v>X</v>
      </c>
      <c r="AH1286" s="3">
        <v>45617</v>
      </c>
      <c r="AI1286" s="3">
        <f t="shared" ref="AI1286" si="1153">AB1286</f>
        <v>45610</v>
      </c>
      <c r="AJ1286" s="3"/>
      <c r="AK1286" s="2">
        <f t="shared" ref="AK1286:AK1349" si="1154">IF(C1286&gt;0, "+"&amp;C1286, C1286)</f>
        <v>-7</v>
      </c>
      <c r="AL1286" s="2" t="s">
        <v>5567</v>
      </c>
      <c r="AM1286" s="2" t="str">
        <f t="shared" si="1092"/>
        <v>생산완료(-7)</v>
      </c>
      <c r="AN1286" s="9">
        <f t="shared" si="1093"/>
        <v>45654</v>
      </c>
      <c r="AO1286" s="9">
        <f t="shared" si="1094"/>
        <v>45657</v>
      </c>
      <c r="AP1286" s="9"/>
      <c r="AQ1286" s="2">
        <f t="shared" si="1147"/>
        <v>3</v>
      </c>
      <c r="AR1286" s="12" t="str">
        <f t="shared" si="1095"/>
        <v>+3</v>
      </c>
      <c r="AS1286" t="s">
        <v>5567</v>
      </c>
      <c r="AT1286" t="str">
        <f t="shared" si="1096"/>
        <v>생산완료(+3)</v>
      </c>
    </row>
    <row r="1287" spans="2:46" x14ac:dyDescent="0.3">
      <c r="B1287" s="2" t="s">
        <v>5439</v>
      </c>
      <c r="C1287" s="7">
        <v>-8</v>
      </c>
      <c r="D1287" s="2" t="s">
        <v>5426</v>
      </c>
      <c r="E1287" s="2" t="s">
        <v>5424</v>
      </c>
      <c r="F1287" s="2"/>
      <c r="G1287" s="2" t="s">
        <v>5432</v>
      </c>
      <c r="H1287" s="2" t="s">
        <v>1074</v>
      </c>
      <c r="I1287" s="2" t="str">
        <f t="shared" si="1148"/>
        <v>20241104-1000148427-인쇄</v>
      </c>
      <c r="J1287" s="2" t="str">
        <f t="shared" si="1149"/>
        <v>20241104-1000148427-합지</v>
      </c>
      <c r="K1287" s="2" t="str">
        <f t="shared" si="1150"/>
        <v>20241104-1000148427-분단</v>
      </c>
      <c r="L1287" s="2" t="str">
        <f t="shared" si="1151"/>
        <v>20241104-1000148427-제대</v>
      </c>
      <c r="M1287" s="2" t="str">
        <f>VLOOKUP(H1287, '쿼리1'!$A:$R, 17, 0)</f>
        <v>3도-대양크릴-진공특크릴(먹)</v>
      </c>
      <c r="N1287" s="2" t="str">
        <f>VLOOKUP(H1287, '쿼리1'!$A:$P, 15, 0)</f>
        <v>나이론80</v>
      </c>
      <c r="O1287" s="2">
        <v>1000148427</v>
      </c>
      <c r="P1287" s="2" t="str">
        <f>VLOOKUP(H1287, '쿼리1'!$A:$R, 17, 0)</f>
        <v>3도-대양크릴-진공특크릴(먹)</v>
      </c>
      <c r="Q1287" s="4">
        <f>VLOOKUP(H1287, '쿼리1'!$A:$U, 20, 0)</f>
        <v>28571</v>
      </c>
      <c r="R1287" s="2" t="s">
        <v>31</v>
      </c>
      <c r="S1287" s="2" t="s">
        <v>31</v>
      </c>
      <c r="T1287" s="2" t="s">
        <v>5397</v>
      </c>
      <c r="U1287" s="2" t="s">
        <v>31</v>
      </c>
      <c r="V1287" s="3">
        <v>45602</v>
      </c>
      <c r="W1287" s="3">
        <v>45617</v>
      </c>
      <c r="X1287" s="6" t="str">
        <f t="shared" si="1152"/>
        <v>+15</v>
      </c>
      <c r="Y1287" s="3">
        <v>45607</v>
      </c>
      <c r="Z1287" s="3">
        <v>45609</v>
      </c>
      <c r="AA1287" s="6" t="str">
        <f t="shared" si="1144"/>
        <v>+2</v>
      </c>
      <c r="AB1287" s="3" t="s">
        <v>5388</v>
      </c>
      <c r="AC1287" s="2" t="s">
        <v>5388</v>
      </c>
      <c r="AD1287" s="6" t="str">
        <f>IFERROR(AC1287-AB1287, "X")</f>
        <v>X</v>
      </c>
      <c r="AE1287" s="3">
        <v>45609</v>
      </c>
      <c r="AF1287" s="3">
        <v>45615</v>
      </c>
      <c r="AG1287" s="2" t="str">
        <f>IFERROR(IF(AF1287-AE1287&gt;0, "+" &amp; (AF1287-AE1287), AF1287-AE1287), "X")</f>
        <v>+6</v>
      </c>
      <c r="AH1287" s="3">
        <v>45617</v>
      </c>
      <c r="AI1287" s="3">
        <f>AE1287</f>
        <v>45609</v>
      </c>
      <c r="AJ1287" s="3"/>
      <c r="AK1287" s="2">
        <f t="shared" si="1154"/>
        <v>-8</v>
      </c>
      <c r="AL1287" s="2" t="s">
        <v>5567</v>
      </c>
      <c r="AM1287" s="2" t="str">
        <f t="shared" ref="AM1287:AM1350" si="1155">_xlfn.CONCAT(AL1287, "(", AK1287, ")")</f>
        <v>생산완료(-8)</v>
      </c>
      <c r="AN1287" s="9">
        <f t="shared" ref="AN1287:AN1350" si="1156">_xlfn.MAXIFS($AH$6:$AH$2358, $O$6:$O$2358, O1287)</f>
        <v>45617</v>
      </c>
      <c r="AO1287" s="9">
        <f t="shared" ref="AO1287:AO1350" si="1157">_xlfn.MAXIFS($AI$6:$AI$2358, $O$6:$O$2358, O1287)</f>
        <v>45609</v>
      </c>
      <c r="AP1287" s="9"/>
      <c r="AQ1287" s="2">
        <f t="shared" si="1147"/>
        <v>-8</v>
      </c>
      <c r="AR1287" s="12">
        <f t="shared" ref="AR1287:AR1350" si="1158">IF(AQ1287&gt;0, "+"&amp;AQ1287, AQ1287)</f>
        <v>-8</v>
      </c>
      <c r="AS1287" t="s">
        <v>5567</v>
      </c>
      <c r="AT1287" t="str">
        <f t="shared" ref="AT1287:AT1350" si="1159">_xlfn.CONCAT(AS1287, "(", AR1287, ")")</f>
        <v>생산완료(-8)</v>
      </c>
    </row>
    <row r="1288" spans="2:46" x14ac:dyDescent="0.3">
      <c r="B1288" s="2" t="s">
        <v>5409</v>
      </c>
      <c r="C1288" s="7">
        <v>0</v>
      </c>
      <c r="D1288" s="2" t="s">
        <v>5408</v>
      </c>
      <c r="E1288" s="2" t="s">
        <v>5405</v>
      </c>
      <c r="F1288" s="2" t="s">
        <v>5409</v>
      </c>
      <c r="G1288" s="2"/>
      <c r="H1288" s="2" t="s">
        <v>4303</v>
      </c>
      <c r="I1288" s="2" t="str">
        <f t="shared" si="1148"/>
        <v>20241104-1000152150-인쇄</v>
      </c>
      <c r="J1288" s="2" t="str">
        <f t="shared" si="1149"/>
        <v>20241104-1000152150-합지</v>
      </c>
      <c r="K1288" s="2" t="str">
        <f t="shared" si="1150"/>
        <v>20241104-1000152150-분단</v>
      </c>
      <c r="L1288" s="2" t="str">
        <f t="shared" si="1151"/>
        <v>20241104-1000152150-제대</v>
      </c>
      <c r="M1288" s="2" t="str">
        <f>VLOOKUP(H1288, '쿼리1'!$A:$R, 17, 0)</f>
        <v>5도-컴포즈커피)블루베리마카롱33g</v>
      </c>
      <c r="N1288" s="2" t="str">
        <f>VLOOKUP(H1288, '쿼리1'!$A:$P, 15, 0)</f>
        <v>오씨피피(유무광)50</v>
      </c>
      <c r="O1288" s="2">
        <v>1000152150</v>
      </c>
      <c r="P1288" s="2" t="str">
        <f>VLOOKUP(H1288, '쿼리1'!$A:$R, 17, 0)</f>
        <v>5도-컴포즈커피)블루베리마카롱33g</v>
      </c>
      <c r="Q1288" s="4">
        <f>VLOOKUP(H1288, '쿼리1'!$A:$U, 20, 0)</f>
        <v>16</v>
      </c>
      <c r="R1288" s="2" t="s">
        <v>31</v>
      </c>
      <c r="S1288" s="2" t="s">
        <v>31</v>
      </c>
      <c r="T1288" s="2" t="s">
        <v>31</v>
      </c>
      <c r="U1288" s="2" t="s">
        <v>5397</v>
      </c>
      <c r="V1288" s="3">
        <v>45604</v>
      </c>
      <c r="W1288" s="3">
        <v>45607</v>
      </c>
      <c r="X1288" s="6" t="str">
        <f t="shared" si="1152"/>
        <v>+3</v>
      </c>
      <c r="Y1288" s="3">
        <v>45609</v>
      </c>
      <c r="Z1288" s="3">
        <v>45608</v>
      </c>
      <c r="AA1288" s="6">
        <f t="shared" si="1144"/>
        <v>-1</v>
      </c>
      <c r="AB1288" s="3">
        <v>45610</v>
      </c>
      <c r="AC1288" s="3">
        <v>45610</v>
      </c>
      <c r="AD1288" s="6">
        <f t="shared" ref="AD1288:AD1293" si="1160">IFERROR(IF(AC1288-AB1288&gt;0, "+" &amp; (AC1288-AB1288), AC1288-AB1288), "X")</f>
        <v>0</v>
      </c>
      <c r="AE1288" s="2" t="s">
        <v>5388</v>
      </c>
      <c r="AF1288" s="2" t="s">
        <v>5388</v>
      </c>
      <c r="AG1288" s="2" t="str">
        <f t="shared" ref="AG1288:AG1293" si="1161">IFERROR(AF1288-AE1288, "X")</f>
        <v>X</v>
      </c>
      <c r="AH1288" s="3">
        <v>45610</v>
      </c>
      <c r="AI1288" s="3">
        <f t="shared" ref="AI1288:AI1293" si="1162">AB1288</f>
        <v>45610</v>
      </c>
      <c r="AJ1288" s="3"/>
      <c r="AK1288" s="2">
        <f t="shared" si="1154"/>
        <v>0</v>
      </c>
      <c r="AL1288" s="2" t="s">
        <v>5567</v>
      </c>
      <c r="AM1288" s="2" t="str">
        <f t="shared" si="1155"/>
        <v>생산완료(0)</v>
      </c>
      <c r="AN1288" s="9">
        <f t="shared" si="1156"/>
        <v>45610</v>
      </c>
      <c r="AO1288" s="9">
        <f t="shared" si="1157"/>
        <v>45610</v>
      </c>
      <c r="AP1288" s="9"/>
      <c r="AQ1288" s="2">
        <f t="shared" si="1147"/>
        <v>0</v>
      </c>
      <c r="AR1288" s="12">
        <f t="shared" si="1158"/>
        <v>0</v>
      </c>
      <c r="AS1288" t="s">
        <v>5567</v>
      </c>
      <c r="AT1288" t="str">
        <f t="shared" si="1159"/>
        <v>생산완료(0)</v>
      </c>
    </row>
    <row r="1289" spans="2:46" x14ac:dyDescent="0.3">
      <c r="B1289" s="2" t="s">
        <v>5409</v>
      </c>
      <c r="C1289" s="7">
        <v>0</v>
      </c>
      <c r="D1289" s="2" t="s">
        <v>5408</v>
      </c>
      <c r="E1289" s="2" t="s">
        <v>5405</v>
      </c>
      <c r="F1289" s="2" t="s">
        <v>5409</v>
      </c>
      <c r="G1289" s="2"/>
      <c r="H1289" s="2" t="s">
        <v>4305</v>
      </c>
      <c r="I1289" s="2" t="str">
        <f t="shared" si="1148"/>
        <v>20241104-1000152156-인쇄</v>
      </c>
      <c r="J1289" s="2" t="str">
        <f t="shared" si="1149"/>
        <v>20241104-1000152156-합지</v>
      </c>
      <c r="K1289" s="2" t="str">
        <f t="shared" si="1150"/>
        <v>20241104-1000152156-분단</v>
      </c>
      <c r="L1289" s="2" t="str">
        <f t="shared" si="1151"/>
        <v>20241104-1000152156-제대</v>
      </c>
      <c r="M1289" s="2" t="str">
        <f>VLOOKUP(H1289, '쿼리1'!$A:$R, 17, 0)</f>
        <v>5도-컴포즈커피)산딸기마카롱33g</v>
      </c>
      <c r="N1289" s="2" t="str">
        <f>VLOOKUP(H1289, '쿼리1'!$A:$P, 15, 0)</f>
        <v>오씨피피(유무광)50</v>
      </c>
      <c r="O1289" s="2">
        <v>1000152156</v>
      </c>
      <c r="P1289" s="2" t="str">
        <f>VLOOKUP(H1289, '쿼리1'!$A:$R, 17, 0)</f>
        <v>5도-컴포즈커피)산딸기마카롱33g</v>
      </c>
      <c r="Q1289" s="4">
        <f>VLOOKUP(H1289, '쿼리1'!$A:$U, 20, 0)</f>
        <v>16</v>
      </c>
      <c r="R1289" s="2" t="s">
        <v>31</v>
      </c>
      <c r="S1289" s="2" t="s">
        <v>31</v>
      </c>
      <c r="T1289" s="2" t="s">
        <v>31</v>
      </c>
      <c r="U1289" s="2" t="s">
        <v>5397</v>
      </c>
      <c r="V1289" s="3">
        <v>45604</v>
      </c>
      <c r="W1289" s="3">
        <v>45607</v>
      </c>
      <c r="X1289" s="6" t="str">
        <f t="shared" si="1152"/>
        <v>+3</v>
      </c>
      <c r="Y1289" s="3">
        <v>45609</v>
      </c>
      <c r="Z1289" s="3">
        <v>45608</v>
      </c>
      <c r="AA1289" s="6">
        <f t="shared" si="1144"/>
        <v>-1</v>
      </c>
      <c r="AB1289" s="3">
        <v>45610</v>
      </c>
      <c r="AC1289" s="3">
        <v>45610</v>
      </c>
      <c r="AD1289" s="6">
        <f t="shared" si="1160"/>
        <v>0</v>
      </c>
      <c r="AE1289" s="2" t="s">
        <v>5388</v>
      </c>
      <c r="AF1289" s="2" t="s">
        <v>5388</v>
      </c>
      <c r="AG1289" s="2" t="str">
        <f t="shared" si="1161"/>
        <v>X</v>
      </c>
      <c r="AH1289" s="3">
        <v>45610</v>
      </c>
      <c r="AI1289" s="3">
        <f t="shared" si="1162"/>
        <v>45610</v>
      </c>
      <c r="AJ1289" s="3"/>
      <c r="AK1289" s="2">
        <f t="shared" si="1154"/>
        <v>0</v>
      </c>
      <c r="AL1289" s="2" t="s">
        <v>5567</v>
      </c>
      <c r="AM1289" s="2" t="str">
        <f t="shared" si="1155"/>
        <v>생산완료(0)</v>
      </c>
      <c r="AN1289" s="9">
        <f t="shared" si="1156"/>
        <v>45644</v>
      </c>
      <c r="AO1289" s="9">
        <f t="shared" si="1157"/>
        <v>45642</v>
      </c>
      <c r="AP1289" s="9"/>
      <c r="AQ1289" s="2">
        <f t="shared" si="1147"/>
        <v>-2</v>
      </c>
      <c r="AR1289" s="12">
        <f t="shared" si="1158"/>
        <v>-2</v>
      </c>
      <c r="AS1289" t="s">
        <v>5567</v>
      </c>
      <c r="AT1289" t="str">
        <f t="shared" si="1159"/>
        <v>생산완료(-2)</v>
      </c>
    </row>
    <row r="1290" spans="2:46" x14ac:dyDescent="0.3">
      <c r="B1290" s="2" t="s">
        <v>5409</v>
      </c>
      <c r="C1290" s="7">
        <v>0</v>
      </c>
      <c r="D1290" s="2" t="s">
        <v>5409</v>
      </c>
      <c r="E1290" s="2" t="s">
        <v>5405</v>
      </c>
      <c r="F1290" s="2" t="s">
        <v>5409</v>
      </c>
      <c r="G1290" s="2"/>
      <c r="H1290" s="2" t="s">
        <v>4309</v>
      </c>
      <c r="I1290" s="2" t="str">
        <f t="shared" si="1148"/>
        <v>20241104-1000152168-인쇄</v>
      </c>
      <c r="J1290" s="2" t="str">
        <f t="shared" si="1149"/>
        <v>20241104-1000152168-합지</v>
      </c>
      <c r="K1290" s="2" t="str">
        <f t="shared" si="1150"/>
        <v>20241104-1000152168-분단</v>
      </c>
      <c r="L1290" s="2" t="str">
        <f t="shared" si="1151"/>
        <v>20241104-1000152168-제대</v>
      </c>
      <c r="M1290" s="2" t="str">
        <f>VLOOKUP(H1290, '쿼리1'!$A:$R, 17, 0)</f>
        <v>5도-컴포즈커피)카라멜마카롱34g</v>
      </c>
      <c r="N1290" s="2" t="str">
        <f>VLOOKUP(H1290, '쿼리1'!$A:$P, 15, 0)</f>
        <v>오씨피피(유무광)50</v>
      </c>
      <c r="O1290" s="2">
        <v>1000152168</v>
      </c>
      <c r="P1290" s="2" t="str">
        <f>VLOOKUP(H1290, '쿼리1'!$A:$R, 17, 0)</f>
        <v>5도-컴포즈커피)카라멜마카롱34g</v>
      </c>
      <c r="Q1290" s="4">
        <f>VLOOKUP(H1290, '쿼리1'!$A:$U, 20, 0)</f>
        <v>16</v>
      </c>
      <c r="R1290" s="2" t="s">
        <v>31</v>
      </c>
      <c r="S1290" s="2" t="s">
        <v>31</v>
      </c>
      <c r="T1290" s="2" t="s">
        <v>31</v>
      </c>
      <c r="U1290" s="2" t="s">
        <v>5397</v>
      </c>
      <c r="V1290" s="3">
        <v>45604</v>
      </c>
      <c r="W1290" s="3">
        <v>45604</v>
      </c>
      <c r="X1290" s="6">
        <f t="shared" si="1152"/>
        <v>0</v>
      </c>
      <c r="Y1290" s="3">
        <v>45609</v>
      </c>
      <c r="Z1290" s="3">
        <v>45608</v>
      </c>
      <c r="AA1290" s="6">
        <f t="shared" si="1144"/>
        <v>-1</v>
      </c>
      <c r="AB1290" s="3">
        <v>45610</v>
      </c>
      <c r="AC1290" s="3">
        <v>45610</v>
      </c>
      <c r="AD1290" s="6">
        <f t="shared" si="1160"/>
        <v>0</v>
      </c>
      <c r="AE1290" s="2" t="s">
        <v>5388</v>
      </c>
      <c r="AF1290" s="2" t="s">
        <v>5388</v>
      </c>
      <c r="AG1290" s="2" t="str">
        <f t="shared" si="1161"/>
        <v>X</v>
      </c>
      <c r="AH1290" s="3">
        <v>45610</v>
      </c>
      <c r="AI1290" s="3">
        <f t="shared" si="1162"/>
        <v>45610</v>
      </c>
      <c r="AJ1290" s="3"/>
      <c r="AK1290" s="2">
        <f t="shared" si="1154"/>
        <v>0</v>
      </c>
      <c r="AL1290" s="2" t="s">
        <v>5567</v>
      </c>
      <c r="AM1290" s="2" t="str">
        <f t="shared" si="1155"/>
        <v>생산완료(0)</v>
      </c>
      <c r="AN1290" s="9">
        <f t="shared" si="1156"/>
        <v>45610</v>
      </c>
      <c r="AO1290" s="9">
        <f t="shared" si="1157"/>
        <v>45610</v>
      </c>
      <c r="AP1290" s="9"/>
      <c r="AQ1290" s="2">
        <f t="shared" si="1147"/>
        <v>0</v>
      </c>
      <c r="AR1290" s="12">
        <f t="shared" si="1158"/>
        <v>0</v>
      </c>
      <c r="AS1290" t="s">
        <v>5567</v>
      </c>
      <c r="AT1290" t="str">
        <f t="shared" si="1159"/>
        <v>생산완료(0)</v>
      </c>
    </row>
    <row r="1291" spans="2:46" x14ac:dyDescent="0.3">
      <c r="B1291" s="2" t="s">
        <v>5405</v>
      </c>
      <c r="C1291" s="7">
        <v>-1</v>
      </c>
      <c r="D1291" s="2" t="s">
        <v>5451</v>
      </c>
      <c r="E1291" s="2" t="s">
        <v>5405</v>
      </c>
      <c r="F1291" s="2" t="s">
        <v>5412</v>
      </c>
      <c r="G1291" s="2"/>
      <c r="H1291" s="2" t="s">
        <v>3925</v>
      </c>
      <c r="I1291" s="2" t="str">
        <f t="shared" si="1148"/>
        <v>20241104-1000154686-인쇄</v>
      </c>
      <c r="J1291" s="2" t="str">
        <f t="shared" si="1149"/>
        <v>20241104-1000154686-합지</v>
      </c>
      <c r="K1291" s="2" t="str">
        <f t="shared" si="1150"/>
        <v>20241104-1000154686-분단</v>
      </c>
      <c r="L1291" s="2" t="str">
        <f t="shared" si="1151"/>
        <v>20241104-1000154686-제대</v>
      </c>
      <c r="M1291" s="2" t="str">
        <f>VLOOKUP(H1291, '쿼리1'!$A:$R, 17, 0)</f>
        <v>3도-MH)버터 몽블랑 데니쉬240g-사이즈변경</v>
      </c>
      <c r="N1291" s="2" t="str">
        <f>VLOOKUP(H1291, '쿼리1'!$A:$P, 15, 0)</f>
        <v>오씨피피(투명)40</v>
      </c>
      <c r="O1291" s="2">
        <v>1000154686</v>
      </c>
      <c r="P1291" s="2" t="str">
        <f>VLOOKUP(H1291, '쿼리1'!$A:$R, 17, 0)</f>
        <v>3도-MH)버터 몽블랑 데니쉬240g-사이즈변경</v>
      </c>
      <c r="Q1291" s="4">
        <f>VLOOKUP(H1291, '쿼리1'!$A:$U, 20, 0)</f>
        <v>32</v>
      </c>
      <c r="R1291" s="2" t="s">
        <v>31</v>
      </c>
      <c r="S1291" s="2" t="s">
        <v>31</v>
      </c>
      <c r="T1291" s="2" t="s">
        <v>31</v>
      </c>
      <c r="U1291" s="2" t="s">
        <v>5397</v>
      </c>
      <c r="V1291" s="3">
        <v>45604</v>
      </c>
      <c r="W1291" s="3">
        <v>45608</v>
      </c>
      <c r="X1291" s="6" t="str">
        <f t="shared" si="1152"/>
        <v>+4</v>
      </c>
      <c r="Y1291" s="3">
        <v>45609</v>
      </c>
      <c r="Z1291" s="3">
        <v>45608</v>
      </c>
      <c r="AA1291" s="6">
        <f t="shared" si="1144"/>
        <v>-1</v>
      </c>
      <c r="AB1291" s="3">
        <v>45610</v>
      </c>
      <c r="AC1291" s="3">
        <v>45611</v>
      </c>
      <c r="AD1291" s="6" t="str">
        <f t="shared" si="1160"/>
        <v>+1</v>
      </c>
      <c r="AE1291" s="2" t="s">
        <v>5388</v>
      </c>
      <c r="AF1291" s="2" t="s">
        <v>5388</v>
      </c>
      <c r="AG1291" s="2" t="str">
        <f t="shared" si="1161"/>
        <v>X</v>
      </c>
      <c r="AH1291" s="3">
        <v>45611</v>
      </c>
      <c r="AI1291" s="3">
        <f t="shared" si="1162"/>
        <v>45610</v>
      </c>
      <c r="AJ1291" s="3"/>
      <c r="AK1291" s="2">
        <f t="shared" si="1154"/>
        <v>-1</v>
      </c>
      <c r="AL1291" s="2" t="s">
        <v>5567</v>
      </c>
      <c r="AM1291" s="2" t="str">
        <f t="shared" si="1155"/>
        <v>생산완료(-1)</v>
      </c>
      <c r="AN1291" s="9">
        <f t="shared" si="1156"/>
        <v>45645</v>
      </c>
      <c r="AO1291" s="9">
        <f t="shared" si="1157"/>
        <v>45637</v>
      </c>
      <c r="AP1291" s="9"/>
      <c r="AQ1291" s="2">
        <f t="shared" si="1147"/>
        <v>-8</v>
      </c>
      <c r="AR1291" s="12">
        <f t="shared" si="1158"/>
        <v>-8</v>
      </c>
      <c r="AS1291" t="s">
        <v>5567</v>
      </c>
      <c r="AT1291" t="str">
        <f t="shared" si="1159"/>
        <v>생산완료(-8)</v>
      </c>
    </row>
    <row r="1292" spans="2:46" x14ac:dyDescent="0.3">
      <c r="B1292" s="2" t="s">
        <v>5405</v>
      </c>
      <c r="C1292" s="7">
        <v>-1</v>
      </c>
      <c r="D1292" s="2" t="s">
        <v>5409</v>
      </c>
      <c r="E1292" s="2" t="s">
        <v>5405</v>
      </c>
      <c r="F1292" s="2" t="s">
        <v>5412</v>
      </c>
      <c r="G1292" s="2"/>
      <c r="H1292" s="2" t="s">
        <v>4129</v>
      </c>
      <c r="I1292" s="2" t="str">
        <f t="shared" si="1148"/>
        <v>20241104-1000155316-인쇄</v>
      </c>
      <c r="J1292" s="2" t="str">
        <f t="shared" si="1149"/>
        <v>20241104-1000155316-합지</v>
      </c>
      <c r="K1292" s="2" t="str">
        <f t="shared" si="1150"/>
        <v>20241104-1000155316-분단</v>
      </c>
      <c r="L1292" s="2" t="str">
        <f t="shared" si="1151"/>
        <v>20241104-1000155316-제대</v>
      </c>
      <c r="M1292" s="2" t="str">
        <f>VLOOKUP(H1292, '쿼리1'!$A:$R, 17, 0)</f>
        <v>4도-SB)바닐라초콜릿 마카롱30g</v>
      </c>
      <c r="N1292" s="2" t="str">
        <f>VLOOKUP(H1292, '쿼리1'!$A:$P, 15, 0)</f>
        <v>오씨피피(유무광)40</v>
      </c>
      <c r="O1292" s="2">
        <v>1000155316</v>
      </c>
      <c r="P1292" s="2" t="str">
        <f>VLOOKUP(H1292, '쿼리1'!$A:$R, 17, 0)</f>
        <v>4도-SB)바닐라초콜릿 마카롱30g</v>
      </c>
      <c r="Q1292" s="4">
        <f>VLOOKUP(H1292, '쿼리1'!$A:$U, 20, 0)</f>
        <v>48</v>
      </c>
      <c r="R1292" s="2" t="s">
        <v>31</v>
      </c>
      <c r="S1292" s="2" t="s">
        <v>31</v>
      </c>
      <c r="T1292" s="2" t="s">
        <v>31</v>
      </c>
      <c r="U1292" s="2" t="s">
        <v>5397</v>
      </c>
      <c r="V1292" s="3">
        <v>45604</v>
      </c>
      <c r="W1292" s="3">
        <v>45604</v>
      </c>
      <c r="X1292" s="6">
        <f t="shared" si="1152"/>
        <v>0</v>
      </c>
      <c r="Y1292" s="3">
        <v>45609</v>
      </c>
      <c r="Z1292" s="3">
        <v>45608</v>
      </c>
      <c r="AA1292" s="6">
        <f t="shared" si="1144"/>
        <v>-1</v>
      </c>
      <c r="AB1292" s="3">
        <v>45610</v>
      </c>
      <c r="AC1292" s="3">
        <v>45611</v>
      </c>
      <c r="AD1292" s="6" t="str">
        <f t="shared" si="1160"/>
        <v>+1</v>
      </c>
      <c r="AE1292" s="2" t="s">
        <v>5388</v>
      </c>
      <c r="AF1292" s="2" t="s">
        <v>5388</v>
      </c>
      <c r="AG1292" s="2" t="str">
        <f t="shared" si="1161"/>
        <v>X</v>
      </c>
      <c r="AH1292" s="3">
        <v>45611</v>
      </c>
      <c r="AI1292" s="3">
        <f t="shared" si="1162"/>
        <v>45610</v>
      </c>
      <c r="AJ1292" s="3"/>
      <c r="AK1292" s="2">
        <f t="shared" si="1154"/>
        <v>-1</v>
      </c>
      <c r="AL1292" s="2" t="s">
        <v>5567</v>
      </c>
      <c r="AM1292" s="2" t="str">
        <f t="shared" si="1155"/>
        <v>생산완료(-1)</v>
      </c>
      <c r="AN1292" s="9">
        <f t="shared" si="1156"/>
        <v>45611</v>
      </c>
      <c r="AO1292" s="9">
        <f t="shared" si="1157"/>
        <v>45610</v>
      </c>
      <c r="AP1292" s="9"/>
      <c r="AQ1292" s="2">
        <f t="shared" si="1147"/>
        <v>-1</v>
      </c>
      <c r="AR1292" s="12">
        <f t="shared" si="1158"/>
        <v>-1</v>
      </c>
      <c r="AS1292" t="s">
        <v>5567</v>
      </c>
      <c r="AT1292" t="str">
        <f t="shared" si="1159"/>
        <v>생산완료(-1)</v>
      </c>
    </row>
    <row r="1293" spans="2:46" x14ac:dyDescent="0.3">
      <c r="B1293" s="2" t="s">
        <v>5424</v>
      </c>
      <c r="C1293" s="7">
        <v>2</v>
      </c>
      <c r="D1293" s="2" t="s">
        <v>5409</v>
      </c>
      <c r="E1293" s="2" t="s">
        <v>5406</v>
      </c>
      <c r="F1293" s="2" t="s">
        <v>5416</v>
      </c>
      <c r="G1293" s="2"/>
      <c r="H1293" s="2" t="s">
        <v>4311</v>
      </c>
      <c r="I1293" s="2" t="str">
        <f t="shared" si="1148"/>
        <v>20241104-1000156554-인쇄</v>
      </c>
      <c r="J1293" s="2" t="str">
        <f t="shared" si="1149"/>
        <v>20241104-1000156554-합지</v>
      </c>
      <c r="K1293" s="2" t="str">
        <f t="shared" si="1150"/>
        <v>20241104-1000156554-분단</v>
      </c>
      <c r="L1293" s="2" t="str">
        <f t="shared" si="1151"/>
        <v>20241104-1000156554-제대</v>
      </c>
      <c r="M1293" s="2" t="str">
        <f>VLOOKUP(H1293, '쿼리1'!$A:$R, 17, 0)</f>
        <v>3도-SB)화이트초콜릿 카우보이쿠키85g</v>
      </c>
      <c r="N1293" s="2" t="str">
        <f>VLOOKUP(H1293, '쿼리1'!$A:$P, 15, 0)</f>
        <v>오씨피피(유무광)40</v>
      </c>
      <c r="O1293" s="2">
        <v>1000156554</v>
      </c>
      <c r="P1293" s="2" t="str">
        <f>VLOOKUP(H1293, '쿼리1'!$A:$R, 17, 0)</f>
        <v>3도-SB)화이트초콜릿 카우보이쿠키85g</v>
      </c>
      <c r="Q1293" s="4">
        <f>VLOOKUP(H1293, '쿼리1'!$A:$U, 20, 0)</f>
        <v>32</v>
      </c>
      <c r="R1293" s="2" t="s">
        <v>31</v>
      </c>
      <c r="S1293" s="2" t="s">
        <v>31</v>
      </c>
      <c r="T1293" s="2" t="s">
        <v>31</v>
      </c>
      <c r="U1293" s="2" t="s">
        <v>5397</v>
      </c>
      <c r="V1293" s="3">
        <v>45604</v>
      </c>
      <c r="W1293" s="3">
        <v>45604</v>
      </c>
      <c r="X1293" s="6">
        <f t="shared" si="1152"/>
        <v>0</v>
      </c>
      <c r="Y1293" s="3">
        <v>45609</v>
      </c>
      <c r="Z1293" s="3">
        <v>45604</v>
      </c>
      <c r="AA1293" s="6">
        <f t="shared" si="1144"/>
        <v>-5</v>
      </c>
      <c r="AB1293" s="3">
        <v>45610</v>
      </c>
      <c r="AC1293" s="3">
        <v>45608</v>
      </c>
      <c r="AD1293" s="6">
        <f t="shared" si="1160"/>
        <v>-2</v>
      </c>
      <c r="AE1293" s="2" t="s">
        <v>5388</v>
      </c>
      <c r="AF1293" s="2" t="s">
        <v>5388</v>
      </c>
      <c r="AG1293" s="2" t="str">
        <f t="shared" si="1161"/>
        <v>X</v>
      </c>
      <c r="AH1293" s="3">
        <v>45608</v>
      </c>
      <c r="AI1293" s="3">
        <f t="shared" si="1162"/>
        <v>45610</v>
      </c>
      <c r="AJ1293" s="3"/>
      <c r="AK1293" s="2" t="str">
        <f t="shared" si="1154"/>
        <v>+2</v>
      </c>
      <c r="AL1293" s="2" t="s">
        <v>5567</v>
      </c>
      <c r="AM1293" s="2" t="str">
        <f t="shared" si="1155"/>
        <v>생산완료(+2)</v>
      </c>
      <c r="AN1293" s="9">
        <f t="shared" si="1156"/>
        <v>45608</v>
      </c>
      <c r="AO1293" s="9">
        <f t="shared" si="1157"/>
        <v>45610</v>
      </c>
      <c r="AP1293" s="9"/>
      <c r="AQ1293" s="2">
        <f t="shared" si="1147"/>
        <v>2</v>
      </c>
      <c r="AR1293" s="12" t="str">
        <f t="shared" si="1158"/>
        <v>+2</v>
      </c>
      <c r="AS1293" t="s">
        <v>5567</v>
      </c>
      <c r="AT1293" t="str">
        <f t="shared" si="1159"/>
        <v>생산완료(+2)</v>
      </c>
    </row>
    <row r="1294" spans="2:46" x14ac:dyDescent="0.3">
      <c r="B1294" s="2" t="s">
        <v>5451</v>
      </c>
      <c r="C1294" s="7">
        <v>4</v>
      </c>
      <c r="D1294" s="2" t="s">
        <v>5405</v>
      </c>
      <c r="E1294" s="2" t="s">
        <v>5406</v>
      </c>
      <c r="F1294" s="2"/>
      <c r="G1294" s="2" t="s">
        <v>5418</v>
      </c>
      <c r="H1294" s="2" t="s">
        <v>1670</v>
      </c>
      <c r="I1294" s="2" t="str">
        <f t="shared" si="1148"/>
        <v>20241104-1000156875-인쇄</v>
      </c>
      <c r="J1294" s="2" t="str">
        <f t="shared" si="1149"/>
        <v>20241104-1000156875-합지</v>
      </c>
      <c r="K1294" s="2" t="str">
        <f t="shared" si="1150"/>
        <v>20241104-1000156875-분단</v>
      </c>
      <c r="L1294" s="2" t="str">
        <f t="shared" si="1151"/>
        <v>20241104-1000156875-제대</v>
      </c>
      <c r="M1294" s="2" t="str">
        <f>VLOOKUP(H1294, '쿼리1'!$A:$R, 17, 0)</f>
        <v>7도-팩피)봉골레파스타</v>
      </c>
      <c r="N1294" s="2" t="str">
        <f>VLOOKUP(H1294, '쿼리1'!$A:$P, 15, 0)</f>
        <v>패트(유백/유무광)100</v>
      </c>
      <c r="O1294" s="2">
        <v>1000156875</v>
      </c>
      <c r="P1294" s="2" t="str">
        <f>VLOOKUP(H1294, '쿼리1'!$A:$R, 17, 0)</f>
        <v>7도-팩피)봉골레파스타</v>
      </c>
      <c r="Q1294" s="4">
        <f>VLOOKUP(H1294, '쿼리1'!$A:$U, 20, 0)</f>
        <v>26086</v>
      </c>
      <c r="R1294" s="2" t="s">
        <v>31</v>
      </c>
      <c r="S1294" s="2" t="s">
        <v>31</v>
      </c>
      <c r="T1294" s="2" t="s">
        <v>5397</v>
      </c>
      <c r="U1294" s="2" t="s">
        <v>31</v>
      </c>
      <c r="V1294" s="3">
        <v>45604</v>
      </c>
      <c r="W1294" s="3">
        <v>45603</v>
      </c>
      <c r="X1294" s="6">
        <f t="shared" si="1152"/>
        <v>-1</v>
      </c>
      <c r="Y1294" s="3">
        <v>45609</v>
      </c>
      <c r="Z1294" s="3">
        <v>45604</v>
      </c>
      <c r="AA1294" s="6">
        <f t="shared" si="1144"/>
        <v>-5</v>
      </c>
      <c r="AB1294" s="3" t="s">
        <v>5388</v>
      </c>
      <c r="AC1294" s="2" t="s">
        <v>5388</v>
      </c>
      <c r="AD1294" s="6" t="str">
        <f>IFERROR(AC1294-AB1294, "X")</f>
        <v>X</v>
      </c>
      <c r="AE1294" s="3">
        <v>45611</v>
      </c>
      <c r="AF1294" s="3">
        <v>45607</v>
      </c>
      <c r="AG1294" s="2">
        <f t="shared" ref="AG1294:AG1296" si="1163">IFERROR(IF(AF1294-AE1294&gt;0, "+" &amp; (AF1294-AE1294), AF1294-AE1294), "X")</f>
        <v>-4</v>
      </c>
      <c r="AH1294" s="3">
        <v>45607</v>
      </c>
      <c r="AI1294" s="3">
        <f t="shared" ref="AI1294:AI1296" si="1164">AE1294</f>
        <v>45611</v>
      </c>
      <c r="AJ1294" s="3"/>
      <c r="AK1294" s="2" t="str">
        <f t="shared" si="1154"/>
        <v>+4</v>
      </c>
      <c r="AL1294" s="2" t="s">
        <v>5567</v>
      </c>
      <c r="AM1294" s="2" t="str">
        <f t="shared" si="1155"/>
        <v>생산완료(+4)</v>
      </c>
      <c r="AN1294" s="9">
        <f t="shared" si="1156"/>
        <v>45607</v>
      </c>
      <c r="AO1294" s="9">
        <f t="shared" si="1157"/>
        <v>45611</v>
      </c>
      <c r="AP1294" s="9"/>
      <c r="AQ1294" s="2">
        <f t="shared" si="1147"/>
        <v>4</v>
      </c>
      <c r="AR1294" s="12" t="str">
        <f t="shared" si="1158"/>
        <v>+4</v>
      </c>
      <c r="AS1294" t="s">
        <v>5567</v>
      </c>
      <c r="AT1294" t="str">
        <f t="shared" si="1159"/>
        <v>생산완료(+4)</v>
      </c>
    </row>
    <row r="1295" spans="2:46" x14ac:dyDescent="0.3">
      <c r="B1295" s="2" t="s">
        <v>5412</v>
      </c>
      <c r="C1295" s="7">
        <v>1</v>
      </c>
      <c r="D1295" s="2"/>
      <c r="E1295" s="2" t="s">
        <v>5418</v>
      </c>
      <c r="F1295" s="2"/>
      <c r="G1295" s="2" t="s">
        <v>5405</v>
      </c>
      <c r="H1295" s="2" t="s">
        <v>2442</v>
      </c>
      <c r="I1295" s="2" t="str">
        <f t="shared" si="1148"/>
        <v>20241104-1000158450-인쇄</v>
      </c>
      <c r="J1295" s="2" t="str">
        <f t="shared" si="1149"/>
        <v>20241104-1000158450-합지</v>
      </c>
      <c r="K1295" s="2" t="str">
        <f t="shared" si="1150"/>
        <v>20241104-1000158450-분단</v>
      </c>
      <c r="L1295" s="2" t="str">
        <f t="shared" si="1151"/>
        <v>20241104-1000158450-제대</v>
      </c>
      <c r="M1295" s="2" t="str">
        <f>VLOOKUP(H1295, '쿼리1'!$A:$R, 17, 0)</f>
        <v>무지</v>
      </c>
      <c r="N1295" s="2" t="str">
        <f>VLOOKUP(H1295, '쿼리1'!$A:$P, 15, 0)</f>
        <v>나이론60</v>
      </c>
      <c r="O1295" s="2">
        <v>1000158450</v>
      </c>
      <c r="P1295" s="2" t="str">
        <f>VLOOKUP(H1295, '쿼리1'!$A:$R, 17, 0)</f>
        <v>무지</v>
      </c>
      <c r="Q1295" s="4">
        <f>VLOOKUP(H1295, '쿼리1'!$A:$U, 20, 0)</f>
        <v>9230</v>
      </c>
      <c r="R1295" s="2" t="s">
        <v>5397</v>
      </c>
      <c r="S1295" s="2" t="s">
        <v>31</v>
      </c>
      <c r="T1295" s="2" t="s">
        <v>5397</v>
      </c>
      <c r="U1295" s="2" t="s">
        <v>31</v>
      </c>
      <c r="V1295" s="2" t="s">
        <v>5388</v>
      </c>
      <c r="W1295" s="3" t="s">
        <v>5388</v>
      </c>
      <c r="X1295" s="6" t="str">
        <f>IFERROR(W1295-V1295, "X")</f>
        <v>X</v>
      </c>
      <c r="Y1295" s="3">
        <v>45609</v>
      </c>
      <c r="Z1295" s="3">
        <v>45605</v>
      </c>
      <c r="AA1295" s="6">
        <f t="shared" si="1144"/>
        <v>-4</v>
      </c>
      <c r="AB1295" s="3" t="s">
        <v>5388</v>
      </c>
      <c r="AC1295" s="2" t="s">
        <v>5388</v>
      </c>
      <c r="AD1295" s="6" t="str">
        <f>IFERROR(AC1295-AB1295, "X")</f>
        <v>X</v>
      </c>
      <c r="AE1295" s="3">
        <v>45611</v>
      </c>
      <c r="AF1295" s="3">
        <v>45610</v>
      </c>
      <c r="AG1295" s="2">
        <f t="shared" si="1163"/>
        <v>-1</v>
      </c>
      <c r="AH1295" s="3">
        <v>45610</v>
      </c>
      <c r="AI1295" s="3">
        <f t="shared" si="1164"/>
        <v>45611</v>
      </c>
      <c r="AJ1295" s="3"/>
      <c r="AK1295" s="2" t="str">
        <f t="shared" si="1154"/>
        <v>+1</v>
      </c>
      <c r="AL1295" s="2" t="s">
        <v>5567</v>
      </c>
      <c r="AM1295" s="2" t="str">
        <f t="shared" si="1155"/>
        <v>생산완료(+1)</v>
      </c>
      <c r="AN1295" s="9">
        <f t="shared" si="1156"/>
        <v>45635</v>
      </c>
      <c r="AO1295" s="9">
        <f t="shared" si="1157"/>
        <v>45639</v>
      </c>
      <c r="AP1295" s="9"/>
      <c r="AQ1295" s="2">
        <f t="shared" si="1147"/>
        <v>4</v>
      </c>
      <c r="AR1295" s="12" t="str">
        <f t="shared" si="1158"/>
        <v>+4</v>
      </c>
      <c r="AS1295" t="s">
        <v>5567</v>
      </c>
      <c r="AT1295" t="str">
        <f t="shared" si="1159"/>
        <v>생산완료(+4)</v>
      </c>
    </row>
    <row r="1296" spans="2:46" x14ac:dyDescent="0.3">
      <c r="B1296" s="2" t="s">
        <v>5415</v>
      </c>
      <c r="C1296" s="7">
        <v>-3</v>
      </c>
      <c r="D1296" s="2" t="s">
        <v>5451</v>
      </c>
      <c r="E1296" s="2" t="s">
        <v>5412</v>
      </c>
      <c r="F1296" s="2"/>
      <c r="G1296" s="2" t="s">
        <v>5408</v>
      </c>
      <c r="H1296" s="2" t="s">
        <v>3497</v>
      </c>
      <c r="I1296" s="2" t="str">
        <f t="shared" si="1148"/>
        <v>20241104-1000159391-인쇄</v>
      </c>
      <c r="J1296" s="2" t="str">
        <f t="shared" si="1149"/>
        <v>20241104-1000159391-합지</v>
      </c>
      <c r="K1296" s="2" t="str">
        <f t="shared" si="1150"/>
        <v>20241104-1000159391-분단</v>
      </c>
      <c r="L1296" s="2" t="str">
        <f t="shared" si="1151"/>
        <v>20241104-1000159391-제대</v>
      </c>
      <c r="M1296" s="2" t="str">
        <f>VLOOKUP(H1296, '쿼리1'!$A:$R, 17, 0)</f>
        <v>6도-부자영농-곶감 말랭이(쿠팡용)</v>
      </c>
      <c r="N1296" s="2" t="str">
        <f>VLOOKUP(H1296, '쿼리1'!$A:$P, 15, 0)</f>
        <v>패트90</v>
      </c>
      <c r="O1296" s="2">
        <v>1000159391</v>
      </c>
      <c r="P1296" s="2" t="str">
        <f>VLOOKUP(H1296, '쿼리1'!$A:$R, 17, 0)</f>
        <v>6도-부자영농-곶감 말랭이(쿠팡용)</v>
      </c>
      <c r="Q1296" s="4">
        <f>VLOOKUP(H1296, '쿼리1'!$A:$U, 20, 0)</f>
        <v>70588</v>
      </c>
      <c r="R1296" s="2" t="s">
        <v>31</v>
      </c>
      <c r="S1296" s="2" t="s">
        <v>31</v>
      </c>
      <c r="T1296" s="2" t="s">
        <v>5397</v>
      </c>
      <c r="U1296" s="2" t="s">
        <v>31</v>
      </c>
      <c r="V1296" s="3">
        <v>45604</v>
      </c>
      <c r="W1296" s="3">
        <v>45608</v>
      </c>
      <c r="X1296" s="6" t="str">
        <f t="shared" ref="X1296:X1308" si="1165">IFERROR(IF(W1296-V1296&gt;0, "+" &amp; (W1296-V1296), W1296-V1296), "X")</f>
        <v>+4</v>
      </c>
      <c r="Y1296" s="3">
        <v>45609</v>
      </c>
      <c r="Z1296" s="3">
        <v>45610</v>
      </c>
      <c r="AA1296" s="6" t="str">
        <f t="shared" si="1144"/>
        <v>+1</v>
      </c>
      <c r="AB1296" s="3" t="s">
        <v>5388</v>
      </c>
      <c r="AC1296" s="2" t="s">
        <v>5388</v>
      </c>
      <c r="AD1296" s="6" t="str">
        <f>IFERROR(AC1296-AB1296, "X")</f>
        <v>X</v>
      </c>
      <c r="AE1296" s="3">
        <v>45611</v>
      </c>
      <c r="AF1296" s="3">
        <v>45614</v>
      </c>
      <c r="AG1296" s="2" t="str">
        <f t="shared" si="1163"/>
        <v>+3</v>
      </c>
      <c r="AH1296" s="3">
        <v>45614</v>
      </c>
      <c r="AI1296" s="3">
        <f t="shared" si="1164"/>
        <v>45611</v>
      </c>
      <c r="AJ1296" s="3"/>
      <c r="AK1296" s="2">
        <f t="shared" si="1154"/>
        <v>-3</v>
      </c>
      <c r="AL1296" s="2" t="s">
        <v>5567</v>
      </c>
      <c r="AM1296" s="2" t="str">
        <f t="shared" si="1155"/>
        <v>생산완료(-3)</v>
      </c>
      <c r="AN1296" s="9">
        <f t="shared" si="1156"/>
        <v>45614</v>
      </c>
      <c r="AO1296" s="9">
        <f t="shared" si="1157"/>
        <v>45611</v>
      </c>
      <c r="AP1296" s="9"/>
      <c r="AQ1296" s="2">
        <f t="shared" si="1147"/>
        <v>-3</v>
      </c>
      <c r="AR1296" s="12">
        <f t="shared" si="1158"/>
        <v>-3</v>
      </c>
      <c r="AS1296" t="s">
        <v>5567</v>
      </c>
      <c r="AT1296" t="str">
        <f t="shared" si="1159"/>
        <v>생산완료(-3)</v>
      </c>
    </row>
    <row r="1297" spans="2:46" x14ac:dyDescent="0.3">
      <c r="B1297" s="2" t="s">
        <v>5418</v>
      </c>
      <c r="C1297" s="7">
        <v>-4</v>
      </c>
      <c r="D1297" s="2" t="s">
        <v>5451</v>
      </c>
      <c r="E1297" s="2" t="s">
        <v>5409</v>
      </c>
      <c r="F1297" s="2" t="s">
        <v>5451</v>
      </c>
      <c r="G1297" s="2"/>
      <c r="H1297" s="2" t="s">
        <v>4772</v>
      </c>
      <c r="I1297" s="2" t="str">
        <f t="shared" si="1148"/>
        <v>20241104-1000159472-인쇄</v>
      </c>
      <c r="J1297" s="2" t="str">
        <f t="shared" si="1149"/>
        <v>20241104-1000159472-합지</v>
      </c>
      <c r="K1297" s="2" t="str">
        <f t="shared" si="1150"/>
        <v>20241104-1000159472-분단</v>
      </c>
      <c r="L1297" s="2" t="str">
        <f t="shared" si="1151"/>
        <v>20241104-1000159472-제대</v>
      </c>
      <c r="M1297" s="2" t="str">
        <f>VLOOKUP(H1297, '쿼리1'!$A:$R, 17, 0)</f>
        <v>4도-MH)단팥 가득 빅 단팥빵480g</v>
      </c>
      <c r="N1297" s="2" t="str">
        <f>VLOOKUP(H1297, '쿼리1'!$A:$P, 15, 0)</f>
        <v>오씨피피(투명)40</v>
      </c>
      <c r="O1297" s="2">
        <v>1000159472</v>
      </c>
      <c r="P1297" s="2" t="str">
        <f>VLOOKUP(H1297, '쿼리1'!$A:$R, 17, 0)</f>
        <v>4도-MH)단팥 가득 빅 단팥빵480g</v>
      </c>
      <c r="Q1297" s="4">
        <f>VLOOKUP(H1297, '쿼리1'!$A:$U, 20, 0)</f>
        <v>32</v>
      </c>
      <c r="R1297" s="2" t="s">
        <v>31</v>
      </c>
      <c r="S1297" s="2" t="s">
        <v>31</v>
      </c>
      <c r="T1297" s="2" t="s">
        <v>31</v>
      </c>
      <c r="U1297" s="2" t="s">
        <v>5397</v>
      </c>
      <c r="V1297" s="3">
        <v>45604</v>
      </c>
      <c r="W1297" s="3">
        <v>45608</v>
      </c>
      <c r="X1297" s="6" t="str">
        <f t="shared" si="1165"/>
        <v>+4</v>
      </c>
      <c r="Y1297" s="3">
        <v>45609</v>
      </c>
      <c r="Z1297" s="3">
        <v>45609</v>
      </c>
      <c r="AA1297" s="6">
        <f t="shared" si="1144"/>
        <v>0</v>
      </c>
      <c r="AB1297" s="3">
        <v>45610</v>
      </c>
      <c r="AC1297" s="3">
        <v>45614</v>
      </c>
      <c r="AD1297" s="6" t="str">
        <f t="shared" ref="AD1297:AD1300" si="1166">IFERROR(IF(AC1297-AB1297&gt;0, "+" &amp; (AC1297-AB1297), AC1297-AB1297), "X")</f>
        <v>+4</v>
      </c>
      <c r="AE1297" s="2" t="s">
        <v>5388</v>
      </c>
      <c r="AF1297" s="2" t="s">
        <v>5388</v>
      </c>
      <c r="AG1297" s="2" t="str">
        <f>IFERROR(AF1297-AE1297, "X")</f>
        <v>X</v>
      </c>
      <c r="AH1297" s="3">
        <v>45614</v>
      </c>
      <c r="AI1297" s="3">
        <f t="shared" ref="AI1297:AI1298" si="1167">AB1297</f>
        <v>45610</v>
      </c>
      <c r="AJ1297" s="3"/>
      <c r="AK1297" s="2">
        <f t="shared" si="1154"/>
        <v>-4</v>
      </c>
      <c r="AL1297" s="2" t="s">
        <v>5567</v>
      </c>
      <c r="AM1297" s="2" t="str">
        <f t="shared" si="1155"/>
        <v>생산완료(-4)</v>
      </c>
      <c r="AN1297" s="9">
        <f t="shared" si="1156"/>
        <v>45621</v>
      </c>
      <c r="AO1297" s="9">
        <f t="shared" si="1157"/>
        <v>45610</v>
      </c>
      <c r="AP1297" s="9"/>
      <c r="AQ1297" s="2">
        <f t="shared" si="1147"/>
        <v>-11</v>
      </c>
      <c r="AR1297" s="12">
        <f t="shared" si="1158"/>
        <v>-11</v>
      </c>
      <c r="AS1297" t="s">
        <v>5567</v>
      </c>
      <c r="AT1297" t="str">
        <f t="shared" si="1159"/>
        <v>생산완료(-11)</v>
      </c>
    </row>
    <row r="1298" spans="2:46" x14ac:dyDescent="0.3">
      <c r="B1298" s="2" t="s">
        <v>5418</v>
      </c>
      <c r="C1298" s="7">
        <v>-4</v>
      </c>
      <c r="D1298" s="2" t="s">
        <v>5432</v>
      </c>
      <c r="E1298" s="2" t="s">
        <v>5424</v>
      </c>
      <c r="F1298" s="2" t="s">
        <v>5451</v>
      </c>
      <c r="G1298" s="2"/>
      <c r="H1298" s="2" t="s">
        <v>3824</v>
      </c>
      <c r="I1298" s="2" t="str">
        <f t="shared" si="1148"/>
        <v>20241104-1000160522-인쇄</v>
      </c>
      <c r="J1298" s="2" t="str">
        <f t="shared" si="1149"/>
        <v>20241104-1000160522-합지</v>
      </c>
      <c r="K1298" s="2" t="str">
        <f t="shared" si="1150"/>
        <v>20241104-1000160522-분단</v>
      </c>
      <c r="L1298" s="2" t="str">
        <f t="shared" si="1151"/>
        <v>20241104-1000160522-제대</v>
      </c>
      <c r="M1298" s="2" t="str">
        <f>VLOOKUP(H1298, '쿼리1'!$A:$R, 17, 0)</f>
        <v>3도-빽다방 크룽지 38g</v>
      </c>
      <c r="N1298" s="2" t="str">
        <f>VLOOKUP(H1298, '쿼리1'!$A:$P, 15, 0)</f>
        <v>오씨피피(투명)70</v>
      </c>
      <c r="O1298" s="2">
        <v>1000160522</v>
      </c>
      <c r="P1298" s="2" t="str">
        <f>VLOOKUP(H1298, '쿼리1'!$A:$R, 17, 0)</f>
        <v>3도-빽다방 크룽지 38g</v>
      </c>
      <c r="Q1298" s="4">
        <f>VLOOKUP(H1298, '쿼리1'!$A:$U, 20, 0)</f>
        <v>48</v>
      </c>
      <c r="R1298" s="2" t="s">
        <v>31</v>
      </c>
      <c r="S1298" s="2" t="s">
        <v>31</v>
      </c>
      <c r="T1298" s="2" t="s">
        <v>31</v>
      </c>
      <c r="U1298" s="2" t="s">
        <v>5397</v>
      </c>
      <c r="V1298" s="3">
        <v>45604</v>
      </c>
      <c r="W1298" s="3">
        <v>45610</v>
      </c>
      <c r="X1298" s="6" t="str">
        <f t="shared" si="1165"/>
        <v>+6</v>
      </c>
      <c r="Y1298" s="3">
        <v>45609</v>
      </c>
      <c r="Z1298" s="3">
        <v>45611</v>
      </c>
      <c r="AA1298" s="6" t="str">
        <f t="shared" si="1144"/>
        <v>+2</v>
      </c>
      <c r="AB1298" s="3">
        <v>45610</v>
      </c>
      <c r="AC1298" s="3">
        <v>45614</v>
      </c>
      <c r="AD1298" s="6" t="str">
        <f t="shared" si="1166"/>
        <v>+4</v>
      </c>
      <c r="AE1298" s="2" t="s">
        <v>5388</v>
      </c>
      <c r="AF1298" s="2" t="s">
        <v>5388</v>
      </c>
      <c r="AG1298" s="2" t="str">
        <f>IFERROR(AF1298-AE1298, "X")</f>
        <v>X</v>
      </c>
      <c r="AH1298" s="3">
        <v>45614</v>
      </c>
      <c r="AI1298" s="3">
        <f t="shared" si="1167"/>
        <v>45610</v>
      </c>
      <c r="AJ1298" s="3"/>
      <c r="AK1298" s="2">
        <f t="shared" si="1154"/>
        <v>-4</v>
      </c>
      <c r="AL1298" s="2" t="s">
        <v>5567</v>
      </c>
      <c r="AM1298" s="2" t="str">
        <f t="shared" si="1155"/>
        <v>생산완료(-4)</v>
      </c>
      <c r="AN1298" s="9">
        <f t="shared" si="1156"/>
        <v>45614</v>
      </c>
      <c r="AO1298" s="9">
        <f t="shared" si="1157"/>
        <v>45610</v>
      </c>
      <c r="AP1298" s="9"/>
      <c r="AQ1298" s="2">
        <f t="shared" si="1147"/>
        <v>-4</v>
      </c>
      <c r="AR1298" s="12">
        <f t="shared" si="1158"/>
        <v>-4</v>
      </c>
      <c r="AS1298" t="s">
        <v>5567</v>
      </c>
      <c r="AT1298" t="str">
        <f t="shared" si="1159"/>
        <v>생산완료(-4)</v>
      </c>
    </row>
    <row r="1299" spans="2:46" x14ac:dyDescent="0.3">
      <c r="B1299" s="2" t="s">
        <v>5451</v>
      </c>
      <c r="C1299" s="7">
        <v>4</v>
      </c>
      <c r="D1299" s="2" t="s">
        <v>5405</v>
      </c>
      <c r="E1299" s="2" t="s">
        <v>5416</v>
      </c>
      <c r="F1299" s="2" t="s">
        <v>5409</v>
      </c>
      <c r="G1299" s="2" t="s">
        <v>5418</v>
      </c>
      <c r="H1299" s="2" t="s">
        <v>1344</v>
      </c>
      <c r="I1299" s="2" t="str">
        <f t="shared" si="1148"/>
        <v>20241104-1000164958-인쇄</v>
      </c>
      <c r="J1299" s="2" t="str">
        <f t="shared" si="1149"/>
        <v>20241104-1000164958-합지</v>
      </c>
      <c r="K1299" s="2" t="str">
        <f t="shared" si="1150"/>
        <v>20241104-1000164958-분단</v>
      </c>
      <c r="L1299" s="2" t="str">
        <f t="shared" si="1151"/>
        <v>20241104-1000164958-제대</v>
      </c>
      <c r="M1299" s="2" t="str">
        <f>VLOOKUP(H1299, '쿼리1'!$A:$R, 17, 0)</f>
        <v>2도-NBB미트패티1940g-규격변경</v>
      </c>
      <c r="N1299" s="2" t="str">
        <f>VLOOKUP(H1299, '쿼리1'!$A:$P, 15, 0)</f>
        <v>나이론105</v>
      </c>
      <c r="O1299" s="2">
        <v>1000164958</v>
      </c>
      <c r="P1299" s="2" t="str">
        <f>VLOOKUP(H1299, '쿼리1'!$A:$R, 17, 0)</f>
        <v>2도-NBB미트패티1940g-규격변경</v>
      </c>
      <c r="Q1299" s="4">
        <f>VLOOKUP(H1299, '쿼리1'!$A:$U, 20, 0)</f>
        <v>40000</v>
      </c>
      <c r="R1299" s="2" t="s">
        <v>31</v>
      </c>
      <c r="S1299" s="2" t="s">
        <v>31</v>
      </c>
      <c r="T1299" s="2" t="s">
        <v>31</v>
      </c>
      <c r="U1299" s="2" t="s">
        <v>31</v>
      </c>
      <c r="V1299" s="3">
        <v>45604</v>
      </c>
      <c r="W1299" s="3">
        <v>45603</v>
      </c>
      <c r="X1299" s="6">
        <f t="shared" si="1165"/>
        <v>-1</v>
      </c>
      <c r="Y1299" s="3">
        <v>45609</v>
      </c>
      <c r="Z1299" s="3">
        <v>45607</v>
      </c>
      <c r="AA1299" s="6">
        <f t="shared" si="1144"/>
        <v>-2</v>
      </c>
      <c r="AB1299" s="3">
        <v>45610</v>
      </c>
      <c r="AC1299" s="3">
        <v>45610</v>
      </c>
      <c r="AD1299" s="6">
        <f t="shared" si="1166"/>
        <v>0</v>
      </c>
      <c r="AE1299" s="3">
        <v>45614</v>
      </c>
      <c r="AF1299" s="3">
        <v>45610</v>
      </c>
      <c r="AG1299" s="2">
        <f>IFERROR(IF(AF1299-AE1299&gt;0, "+" &amp; (AF1299-AE1299), AF1299-AE1299), "X")</f>
        <v>-4</v>
      </c>
      <c r="AH1299" s="3">
        <v>45610</v>
      </c>
      <c r="AI1299" s="3">
        <f>AE1299</f>
        <v>45614</v>
      </c>
      <c r="AJ1299" s="3"/>
      <c r="AK1299" s="2" t="str">
        <f t="shared" si="1154"/>
        <v>+4</v>
      </c>
      <c r="AL1299" s="2" t="s">
        <v>5567</v>
      </c>
      <c r="AM1299" s="2" t="str">
        <f t="shared" si="1155"/>
        <v>생산완료(+4)</v>
      </c>
      <c r="AN1299" s="9">
        <f t="shared" si="1156"/>
        <v>45654</v>
      </c>
      <c r="AO1299" s="9">
        <f t="shared" si="1157"/>
        <v>45653</v>
      </c>
      <c r="AP1299" s="9"/>
      <c r="AQ1299" s="2">
        <f t="shared" si="1147"/>
        <v>-1</v>
      </c>
      <c r="AR1299" s="12">
        <f t="shared" si="1158"/>
        <v>-1</v>
      </c>
      <c r="AS1299" t="s">
        <v>5567</v>
      </c>
      <c r="AT1299" t="str">
        <f t="shared" si="1159"/>
        <v>생산완료(-1)</v>
      </c>
    </row>
    <row r="1300" spans="2:46" x14ac:dyDescent="0.3">
      <c r="B1300" s="2" t="s">
        <v>5439</v>
      </c>
      <c r="C1300" s="7">
        <v>-8</v>
      </c>
      <c r="D1300" s="2" t="s">
        <v>5463</v>
      </c>
      <c r="E1300" s="2" t="s">
        <v>5430</v>
      </c>
      <c r="F1300" s="2" t="s">
        <v>5443</v>
      </c>
      <c r="G1300" s="2"/>
      <c r="H1300" s="2" t="s">
        <v>4982</v>
      </c>
      <c r="I1300" s="2" t="str">
        <f t="shared" si="1148"/>
        <v>20241104-1000165120-인쇄</v>
      </c>
      <c r="J1300" s="2" t="str">
        <f t="shared" si="1149"/>
        <v>20241104-1000165120-합지</v>
      </c>
      <c r="K1300" s="2" t="str">
        <f t="shared" si="1150"/>
        <v>20241104-1000165120-분단</v>
      </c>
      <c r="L1300" s="2" t="str">
        <f t="shared" si="1151"/>
        <v>20241104-1000165120-제대</v>
      </c>
      <c r="M1300" s="2" t="str">
        <f>VLOOKUP(H1300, '쿼리1'!$A:$R, 17, 0)</f>
        <v>3도-MH)부드러운 10결버터 데니쉬식빵(마켓컬리)</v>
      </c>
      <c r="N1300" s="2" t="str">
        <f>VLOOKUP(H1300, '쿼리1'!$A:$P, 15, 0)</f>
        <v>오씨피피(투명)40</v>
      </c>
      <c r="O1300" s="2">
        <v>1000165120</v>
      </c>
      <c r="P1300" s="2" t="str">
        <f>VLOOKUP(H1300, '쿼리1'!$A:$R, 17, 0)</f>
        <v>3도-MH)부드러운 10결버터 데니쉬식빵(마켓컬리)</v>
      </c>
      <c r="Q1300" s="4">
        <f>VLOOKUP(H1300, '쿼리1'!$A:$U, 20, 0)</f>
        <v>16</v>
      </c>
      <c r="R1300" s="2" t="s">
        <v>31</v>
      </c>
      <c r="S1300" s="2" t="s">
        <v>31</v>
      </c>
      <c r="T1300" s="2" t="s">
        <v>31</v>
      </c>
      <c r="U1300" s="2" t="s">
        <v>5397</v>
      </c>
      <c r="V1300" s="3">
        <v>45604</v>
      </c>
      <c r="W1300" s="3">
        <v>45615</v>
      </c>
      <c r="X1300" s="6" t="str">
        <f t="shared" si="1165"/>
        <v>+11</v>
      </c>
      <c r="Y1300" s="3">
        <v>45609</v>
      </c>
      <c r="Z1300" s="3">
        <v>45616</v>
      </c>
      <c r="AA1300" s="6" t="str">
        <f t="shared" si="1144"/>
        <v>+7</v>
      </c>
      <c r="AB1300" s="3">
        <v>45610</v>
      </c>
      <c r="AC1300" s="3">
        <v>45618</v>
      </c>
      <c r="AD1300" s="6" t="str">
        <f t="shared" si="1166"/>
        <v>+8</v>
      </c>
      <c r="AE1300" s="2" t="s">
        <v>5388</v>
      </c>
      <c r="AF1300" s="2" t="s">
        <v>5388</v>
      </c>
      <c r="AG1300" s="2" t="str">
        <f>IFERROR(AF1300-AE1300, "X")</f>
        <v>X</v>
      </c>
      <c r="AH1300" s="3">
        <v>45618</v>
      </c>
      <c r="AI1300" s="3">
        <f t="shared" ref="AI1300" si="1168">AB1300</f>
        <v>45610</v>
      </c>
      <c r="AJ1300" s="3"/>
      <c r="AK1300" s="2">
        <f t="shared" si="1154"/>
        <v>-8</v>
      </c>
      <c r="AL1300" s="2" t="s">
        <v>5567</v>
      </c>
      <c r="AM1300" s="2" t="str">
        <f t="shared" si="1155"/>
        <v>생산완료(-8)</v>
      </c>
      <c r="AN1300" s="9">
        <f t="shared" si="1156"/>
        <v>45618</v>
      </c>
      <c r="AO1300" s="9">
        <f t="shared" si="1157"/>
        <v>45610</v>
      </c>
      <c r="AP1300" s="9"/>
      <c r="AQ1300" s="2">
        <f t="shared" si="1147"/>
        <v>-8</v>
      </c>
      <c r="AR1300" s="12">
        <f t="shared" si="1158"/>
        <v>-8</v>
      </c>
      <c r="AS1300" t="s">
        <v>5567</v>
      </c>
      <c r="AT1300" t="str">
        <f t="shared" si="1159"/>
        <v>생산완료(-8)</v>
      </c>
    </row>
    <row r="1301" spans="2:46" x14ac:dyDescent="0.3">
      <c r="B1301" s="2" t="s">
        <v>5409</v>
      </c>
      <c r="C1301" s="7">
        <v>0</v>
      </c>
      <c r="D1301" s="2" t="s">
        <v>5405</v>
      </c>
      <c r="E1301" s="2" t="s">
        <v>5416</v>
      </c>
      <c r="F1301" s="2"/>
      <c r="G1301" s="2" t="s">
        <v>5409</v>
      </c>
      <c r="H1301" s="2" t="s">
        <v>4829</v>
      </c>
      <c r="I1301" s="2" t="str">
        <f t="shared" si="1148"/>
        <v>20241104-1000168434-인쇄</v>
      </c>
      <c r="J1301" s="2" t="str">
        <f t="shared" si="1149"/>
        <v>20241104-1000168434-합지</v>
      </c>
      <c r="K1301" s="2" t="str">
        <f t="shared" si="1150"/>
        <v>20241104-1000168434-분단</v>
      </c>
      <c r="L1301" s="2" t="str">
        <f t="shared" si="1151"/>
        <v>20241104-1000168434-제대</v>
      </c>
      <c r="M1301" s="2" t="str">
        <f>VLOOKUP(H1301, '쿼리1'!$A:$R, 17, 0)</f>
        <v>1도-초간편 만능 대패삼겹살 1kg(사이즈변경320x400)</v>
      </c>
      <c r="N1301" s="2" t="str">
        <f>VLOOKUP(H1301, '쿼리1'!$A:$P, 15, 0)</f>
        <v>나이론100</v>
      </c>
      <c r="O1301" s="2">
        <v>1000168434</v>
      </c>
      <c r="P1301" s="2" t="str">
        <f>VLOOKUP(H1301, '쿼리1'!$A:$R, 17, 0)</f>
        <v>1도-초간편 만능 대패삼겹살 1kg(사이즈변경320x400)</v>
      </c>
      <c r="Q1301" s="4">
        <f>VLOOKUP(H1301, '쿼리1'!$A:$U, 20, 0)</f>
        <v>37500</v>
      </c>
      <c r="R1301" s="2" t="s">
        <v>31</v>
      </c>
      <c r="S1301" s="2" t="s">
        <v>31</v>
      </c>
      <c r="T1301" s="2" t="s">
        <v>5397</v>
      </c>
      <c r="U1301" s="2" t="s">
        <v>31</v>
      </c>
      <c r="V1301" s="3">
        <v>45604</v>
      </c>
      <c r="W1301" s="3">
        <v>45603</v>
      </c>
      <c r="X1301" s="6">
        <f t="shared" si="1165"/>
        <v>-1</v>
      </c>
      <c r="Y1301" s="3">
        <v>45609</v>
      </c>
      <c r="Z1301" s="3">
        <v>45607</v>
      </c>
      <c r="AA1301" s="6">
        <f t="shared" si="1144"/>
        <v>-2</v>
      </c>
      <c r="AB1301" s="3" t="s">
        <v>5388</v>
      </c>
      <c r="AC1301" s="2" t="s">
        <v>5388</v>
      </c>
      <c r="AD1301" s="6" t="str">
        <f>IFERROR(AC1301-AB1301, "X")</f>
        <v>X</v>
      </c>
      <c r="AE1301" s="3">
        <v>45611</v>
      </c>
      <c r="AF1301" s="3">
        <v>45611</v>
      </c>
      <c r="AG1301" s="2">
        <f>IFERROR(IF(AF1301-AE1301&gt;0, "+" &amp; (AF1301-AE1301), AF1301-AE1301), "X")</f>
        <v>0</v>
      </c>
      <c r="AH1301" s="3">
        <v>45611</v>
      </c>
      <c r="AI1301" s="3">
        <f>AE1301</f>
        <v>45611</v>
      </c>
      <c r="AJ1301" s="3"/>
      <c r="AK1301" s="2">
        <f t="shared" si="1154"/>
        <v>0</v>
      </c>
      <c r="AL1301" s="2" t="s">
        <v>5567</v>
      </c>
      <c r="AM1301" s="2" t="str">
        <f t="shared" si="1155"/>
        <v>생산완료(0)</v>
      </c>
      <c r="AN1301" s="9">
        <f t="shared" si="1156"/>
        <v>45611</v>
      </c>
      <c r="AO1301" s="9">
        <f t="shared" si="1157"/>
        <v>45611</v>
      </c>
      <c r="AP1301" s="9"/>
      <c r="AQ1301" s="2">
        <f t="shared" si="1147"/>
        <v>0</v>
      </c>
      <c r="AR1301" s="12">
        <f t="shared" si="1158"/>
        <v>0</v>
      </c>
      <c r="AS1301" t="s">
        <v>5567</v>
      </c>
      <c r="AT1301" t="str">
        <f t="shared" si="1159"/>
        <v>생산완료(0)</v>
      </c>
    </row>
    <row r="1302" spans="2:46" x14ac:dyDescent="0.3">
      <c r="B1302" s="2" t="s">
        <v>5432</v>
      </c>
      <c r="C1302" s="7">
        <v>6</v>
      </c>
      <c r="D1302" s="2" t="s">
        <v>5416</v>
      </c>
      <c r="E1302" s="2" t="s">
        <v>5406</v>
      </c>
      <c r="F1302" s="2" t="s">
        <v>5407</v>
      </c>
      <c r="G1302" s="2"/>
      <c r="H1302" s="2" t="s">
        <v>4317</v>
      </c>
      <c r="I1302" s="2" t="str">
        <f t="shared" si="1148"/>
        <v>20241104-1000168551-인쇄</v>
      </c>
      <c r="J1302" s="2" t="str">
        <f t="shared" si="1149"/>
        <v>20241104-1000168551-합지</v>
      </c>
      <c r="K1302" s="2" t="str">
        <f t="shared" si="1150"/>
        <v>20241104-1000168551-분단</v>
      </c>
      <c r="L1302" s="2" t="str">
        <f t="shared" si="1151"/>
        <v>20241104-1000168551-제대</v>
      </c>
      <c r="M1302" s="2" t="str">
        <f>VLOOKUP(H1302, '쿼리1'!$A:$R, 17, 0)</f>
        <v>7도-이번주만 버터소금쿠키10g</v>
      </c>
      <c r="N1302" s="2" t="str">
        <f>VLOOKUP(H1302, '쿼리1'!$A:$P, 15, 0)</f>
        <v>오씨피피(투명)50</v>
      </c>
      <c r="O1302" s="2">
        <v>1000168551</v>
      </c>
      <c r="P1302" s="2" t="str">
        <f>VLOOKUP(H1302, '쿼리1'!$A:$R, 17, 0)</f>
        <v>7도-이번주만 버터소금쿠키10g</v>
      </c>
      <c r="Q1302" s="4">
        <f>VLOOKUP(H1302, '쿼리1'!$A:$U, 20, 0)</f>
        <v>18</v>
      </c>
      <c r="R1302" s="2" t="s">
        <v>31</v>
      </c>
      <c r="S1302" s="2" t="s">
        <v>31</v>
      </c>
      <c r="T1302" s="2" t="s">
        <v>31</v>
      </c>
      <c r="U1302" s="2" t="s">
        <v>5397</v>
      </c>
      <c r="V1302" s="3">
        <v>45604</v>
      </c>
      <c r="W1302" s="3">
        <v>45602</v>
      </c>
      <c r="X1302" s="6">
        <f t="shared" si="1165"/>
        <v>-2</v>
      </c>
      <c r="Y1302" s="3">
        <v>45609</v>
      </c>
      <c r="Z1302" s="3">
        <v>45604</v>
      </c>
      <c r="AA1302" s="6">
        <f t="shared" si="1144"/>
        <v>-5</v>
      </c>
      <c r="AB1302" s="3">
        <v>45610</v>
      </c>
      <c r="AC1302" s="3">
        <v>45604</v>
      </c>
      <c r="AD1302" s="6">
        <f>IFERROR(IF(AC1302-AB1302&gt;0, "+" &amp; (AC1302-AB1302), AC1302-AB1302), "X")</f>
        <v>-6</v>
      </c>
      <c r="AE1302" s="2" t="s">
        <v>5388</v>
      </c>
      <c r="AF1302" s="2" t="s">
        <v>5388</v>
      </c>
      <c r="AG1302" s="2" t="str">
        <f>IFERROR(AF1302-AE1302, "X")</f>
        <v>X</v>
      </c>
      <c r="AH1302" s="3">
        <v>45604</v>
      </c>
      <c r="AI1302" s="3">
        <f t="shared" ref="AI1302" si="1169">AB1302</f>
        <v>45610</v>
      </c>
      <c r="AJ1302" s="3"/>
      <c r="AK1302" s="2" t="str">
        <f t="shared" si="1154"/>
        <v>+6</v>
      </c>
      <c r="AL1302" s="2" t="s">
        <v>5567</v>
      </c>
      <c r="AM1302" s="2" t="str">
        <f t="shared" si="1155"/>
        <v>생산완료(+6)</v>
      </c>
      <c r="AN1302" s="9">
        <f t="shared" si="1156"/>
        <v>45611</v>
      </c>
      <c r="AO1302" s="9">
        <f t="shared" si="1157"/>
        <v>45615</v>
      </c>
      <c r="AP1302" s="9"/>
      <c r="AQ1302" s="2">
        <f t="shared" si="1147"/>
        <v>4</v>
      </c>
      <c r="AR1302" s="12" t="str">
        <f t="shared" si="1158"/>
        <v>+4</v>
      </c>
      <c r="AS1302" t="s">
        <v>5567</v>
      </c>
      <c r="AT1302" t="str">
        <f t="shared" si="1159"/>
        <v>생산완료(+4)</v>
      </c>
    </row>
    <row r="1303" spans="2:46" x14ac:dyDescent="0.3">
      <c r="B1303" s="2" t="s">
        <v>5413</v>
      </c>
      <c r="C1303" s="7">
        <v>-10</v>
      </c>
      <c r="D1303" s="2" t="s">
        <v>5451</v>
      </c>
      <c r="E1303" s="2" t="s">
        <v>5456</v>
      </c>
      <c r="F1303" s="2"/>
      <c r="G1303" s="2" t="s">
        <v>5412</v>
      </c>
      <c r="H1303" s="2" t="s">
        <v>610</v>
      </c>
      <c r="I1303" s="2" t="str">
        <f t="shared" si="1148"/>
        <v>20241104-1000169505-인쇄</v>
      </c>
      <c r="J1303" s="2" t="str">
        <f t="shared" si="1149"/>
        <v>20241104-1000169505-합지</v>
      </c>
      <c r="K1303" s="2" t="str">
        <f t="shared" si="1150"/>
        <v>20241104-1000169505-분단</v>
      </c>
      <c r="L1303" s="2" t="str">
        <f t="shared" si="1151"/>
        <v>20241104-1000169505-제대</v>
      </c>
      <c r="M1303" s="2" t="str">
        <f>VLOOKUP(H1303, '쿼리1'!$A:$R, 17, 0)</f>
        <v>6도-군용-수협 녹차고등어순살 2.5kg(국산)-감천항</v>
      </c>
      <c r="N1303" s="2" t="str">
        <f>VLOOKUP(H1303, '쿼리1'!$A:$P, 15, 0)</f>
        <v>나이론105</v>
      </c>
      <c r="O1303" s="2">
        <v>1000169505</v>
      </c>
      <c r="P1303" s="2" t="str">
        <f>VLOOKUP(H1303, '쿼리1'!$A:$R, 17, 0)</f>
        <v>6도-군용-수협 녹차고등어순살 2.5kg(국산)-감천항</v>
      </c>
      <c r="Q1303" s="4">
        <f>VLOOKUP(H1303, '쿼리1'!$A:$U, 20, 0)</f>
        <v>17647</v>
      </c>
      <c r="R1303" s="2" t="s">
        <v>31</v>
      </c>
      <c r="S1303" s="2" t="s">
        <v>31</v>
      </c>
      <c r="T1303" s="2" t="s">
        <v>5397</v>
      </c>
      <c r="U1303" s="2" t="s">
        <v>31</v>
      </c>
      <c r="V1303" s="3">
        <v>45604</v>
      </c>
      <c r="W1303" s="3">
        <v>45608</v>
      </c>
      <c r="X1303" s="6" t="str">
        <f t="shared" si="1165"/>
        <v>+4</v>
      </c>
      <c r="Y1303" s="3">
        <v>45609</v>
      </c>
      <c r="Z1303" s="3">
        <v>45621</v>
      </c>
      <c r="AA1303" s="6" t="str">
        <f t="shared" si="1144"/>
        <v>+12</v>
      </c>
      <c r="AB1303" s="3" t="s">
        <v>5388</v>
      </c>
      <c r="AC1303" s="2" t="s">
        <v>5388</v>
      </c>
      <c r="AD1303" s="6" t="str">
        <f>IFERROR(AC1303-AB1303, "X")</f>
        <v>X</v>
      </c>
      <c r="AE1303" s="3">
        <v>45611</v>
      </c>
      <c r="AF1303" s="3">
        <v>45612</v>
      </c>
      <c r="AG1303" s="2" t="str">
        <f t="shared" ref="AG1303:AG1304" si="1170">IFERROR(IF(AF1303-AE1303&gt;0, "+" &amp; (AF1303-AE1303), AF1303-AE1303), "X")</f>
        <v>+1</v>
      </c>
      <c r="AH1303" s="3">
        <v>45621</v>
      </c>
      <c r="AI1303" s="3">
        <f t="shared" ref="AI1303:AI1304" si="1171">AE1303</f>
        <v>45611</v>
      </c>
      <c r="AJ1303" s="3"/>
      <c r="AK1303" s="2">
        <f t="shared" si="1154"/>
        <v>-10</v>
      </c>
      <c r="AL1303" s="2" t="s">
        <v>5567</v>
      </c>
      <c r="AM1303" s="2" t="str">
        <f t="shared" si="1155"/>
        <v>생산완료(-10)</v>
      </c>
      <c r="AN1303" s="9">
        <f t="shared" si="1156"/>
        <v>45621</v>
      </c>
      <c r="AO1303" s="9">
        <f t="shared" si="1157"/>
        <v>45611</v>
      </c>
      <c r="AP1303" s="9"/>
      <c r="AQ1303" s="2">
        <f t="shared" si="1147"/>
        <v>-10</v>
      </c>
      <c r="AR1303" s="12">
        <f t="shared" si="1158"/>
        <v>-10</v>
      </c>
      <c r="AS1303" t="s">
        <v>5567</v>
      </c>
      <c r="AT1303" t="str">
        <f t="shared" si="1159"/>
        <v>생산완료(-10)</v>
      </c>
    </row>
    <row r="1304" spans="2:46" x14ac:dyDescent="0.3">
      <c r="B1304" s="2" t="s">
        <v>5405</v>
      </c>
      <c r="C1304" s="7">
        <v>-1</v>
      </c>
      <c r="D1304" s="2" t="s">
        <v>5451</v>
      </c>
      <c r="E1304" s="2" t="s">
        <v>5409</v>
      </c>
      <c r="F1304" s="2"/>
      <c r="G1304" s="2" t="s">
        <v>5412</v>
      </c>
      <c r="H1304" s="2" t="s">
        <v>2933</v>
      </c>
      <c r="I1304" s="2" t="str">
        <f t="shared" si="1148"/>
        <v>20241104-1116P0191-인쇄</v>
      </c>
      <c r="J1304" s="2" t="str">
        <f t="shared" si="1149"/>
        <v>20241104-1116P0191-합지</v>
      </c>
      <c r="K1304" s="2" t="str">
        <f t="shared" si="1150"/>
        <v>20241104-1116P0191-분단</v>
      </c>
      <c r="L1304" s="2" t="str">
        <f t="shared" si="1151"/>
        <v>20241104-1116P0191-제대</v>
      </c>
      <c r="M1304" s="2" t="str">
        <f>VLOOKUP(H1304, '쿼리1'!$A:$R, 17, 0)</f>
        <v>1도(백)-수원원예농협 산지유통센터</v>
      </c>
      <c r="N1304" s="2" t="str">
        <f>VLOOKUP(H1304, '쿼리1'!$A:$P, 15, 0)</f>
        <v>나이론(옥텐)140</v>
      </c>
      <c r="O1304" s="2" t="s">
        <v>5826</v>
      </c>
      <c r="P1304" s="2" t="str">
        <f>VLOOKUP(H1304, '쿼리1'!$A:$R, 17, 0)</f>
        <v>1도(백)-수원원예농협 산지유통센터</v>
      </c>
      <c r="Q1304" s="4">
        <f>VLOOKUP(H1304, '쿼리1'!$A:$U, 20, 0)</f>
        <v>10909</v>
      </c>
      <c r="R1304" s="2" t="s">
        <v>31</v>
      </c>
      <c r="S1304" s="2" t="s">
        <v>31</v>
      </c>
      <c r="T1304" s="2" t="s">
        <v>5397</v>
      </c>
      <c r="U1304" s="2" t="s">
        <v>31</v>
      </c>
      <c r="V1304" s="3">
        <v>45604</v>
      </c>
      <c r="W1304" s="3">
        <v>45608</v>
      </c>
      <c r="X1304" s="6" t="str">
        <f t="shared" si="1165"/>
        <v>+4</v>
      </c>
      <c r="Y1304" s="3">
        <v>45609</v>
      </c>
      <c r="Z1304" s="3">
        <v>45609</v>
      </c>
      <c r="AA1304" s="6">
        <f t="shared" si="1144"/>
        <v>0</v>
      </c>
      <c r="AB1304" s="3" t="s">
        <v>5388</v>
      </c>
      <c r="AC1304" s="2" t="s">
        <v>5388</v>
      </c>
      <c r="AD1304" s="6" t="str">
        <f>IFERROR(AC1304-AB1304, "X")</f>
        <v>X</v>
      </c>
      <c r="AE1304" s="3">
        <v>45611</v>
      </c>
      <c r="AF1304" s="3">
        <v>45612</v>
      </c>
      <c r="AG1304" s="2" t="str">
        <f t="shared" si="1170"/>
        <v>+1</v>
      </c>
      <c r="AH1304" s="3">
        <v>45612</v>
      </c>
      <c r="AI1304" s="3">
        <f t="shared" si="1171"/>
        <v>45611</v>
      </c>
      <c r="AJ1304" s="3"/>
      <c r="AK1304" s="2">
        <f t="shared" si="1154"/>
        <v>-1</v>
      </c>
      <c r="AL1304" s="2" t="s">
        <v>5567</v>
      </c>
      <c r="AM1304" s="2" t="str">
        <f t="shared" si="1155"/>
        <v>생산완료(-1)</v>
      </c>
      <c r="AN1304" s="9">
        <f t="shared" si="1156"/>
        <v>45652</v>
      </c>
      <c r="AO1304" s="9">
        <f t="shared" si="1157"/>
        <v>45652</v>
      </c>
      <c r="AP1304" s="9"/>
      <c r="AQ1304" s="2">
        <f t="shared" si="1147"/>
        <v>0</v>
      </c>
      <c r="AR1304" s="12">
        <f t="shared" si="1158"/>
        <v>0</v>
      </c>
      <c r="AS1304" t="s">
        <v>5567</v>
      </c>
      <c r="AT1304" t="str">
        <f t="shared" si="1159"/>
        <v>생산완료(0)</v>
      </c>
    </row>
    <row r="1305" spans="2:46" x14ac:dyDescent="0.3">
      <c r="B1305" s="2" t="s">
        <v>5405</v>
      </c>
      <c r="C1305" s="7">
        <v>-1</v>
      </c>
      <c r="D1305" s="2" t="s">
        <v>5408</v>
      </c>
      <c r="E1305" s="2" t="s">
        <v>5405</v>
      </c>
      <c r="F1305" s="2" t="s">
        <v>5412</v>
      </c>
      <c r="G1305" s="2"/>
      <c r="H1305" s="2" t="s">
        <v>4266</v>
      </c>
      <c r="I1305" s="2" t="str">
        <f t="shared" si="1148"/>
        <v>20241104-1118P0274-인쇄</v>
      </c>
      <c r="J1305" s="2" t="str">
        <f t="shared" si="1149"/>
        <v>20241104-1118P0274-합지</v>
      </c>
      <c r="K1305" s="2" t="str">
        <f t="shared" si="1150"/>
        <v>20241104-1118P0274-분단</v>
      </c>
      <c r="L1305" s="2" t="str">
        <f t="shared" si="1151"/>
        <v>20241104-1118P0274-제대</v>
      </c>
      <c r="M1305" s="2" t="str">
        <f>VLOOKUP(H1305, '쿼리1'!$A:$R, 17, 0)</f>
        <v>3도-밀크앤허니)고소한소보루빵 67g(240kacl)-두께변경</v>
      </c>
      <c r="N1305" s="2" t="str">
        <f>VLOOKUP(H1305, '쿼리1'!$A:$P, 15, 0)</f>
        <v>오씨피피(투명)40=3도-밀크앤허니)고소한소보루빵 67g(240kacl)-두께변경</v>
      </c>
      <c r="O1305" s="2" t="s">
        <v>5702</v>
      </c>
      <c r="P1305" s="2" t="str">
        <f>VLOOKUP(H1305, '쿼리1'!$A:$R, 17, 0)</f>
        <v>3도-밀크앤허니)고소한소보루빵 67g(240kacl)-두께변경</v>
      </c>
      <c r="Q1305" s="4">
        <f>VLOOKUP(H1305, '쿼리1'!$A:$U, 20, 0)</f>
        <v>16</v>
      </c>
      <c r="R1305" s="2" t="s">
        <v>31</v>
      </c>
      <c r="S1305" s="2" t="s">
        <v>31</v>
      </c>
      <c r="T1305" s="2" t="s">
        <v>31</v>
      </c>
      <c r="U1305" s="2" t="s">
        <v>5397</v>
      </c>
      <c r="V1305" s="3">
        <v>45604</v>
      </c>
      <c r="W1305" s="3">
        <v>45607</v>
      </c>
      <c r="X1305" s="6" t="str">
        <f t="shared" si="1165"/>
        <v>+3</v>
      </c>
      <c r="Y1305" s="3">
        <v>45609</v>
      </c>
      <c r="Z1305" s="3">
        <v>45608</v>
      </c>
      <c r="AA1305" s="6">
        <f t="shared" si="1144"/>
        <v>-1</v>
      </c>
      <c r="AB1305" s="3">
        <v>45610</v>
      </c>
      <c r="AC1305" s="3">
        <v>45611</v>
      </c>
      <c r="AD1305" s="6" t="str">
        <f t="shared" ref="AD1305:AD1307" si="1172">IFERROR(IF(AC1305-AB1305&gt;0, "+" &amp; (AC1305-AB1305), AC1305-AB1305), "X")</f>
        <v>+1</v>
      </c>
      <c r="AE1305" s="2" t="s">
        <v>5388</v>
      </c>
      <c r="AF1305" s="2" t="s">
        <v>5388</v>
      </c>
      <c r="AG1305" s="2" t="str">
        <f>IFERROR(AF1305-AE1305, "X")</f>
        <v>X</v>
      </c>
      <c r="AH1305" s="3">
        <v>45611</v>
      </c>
      <c r="AI1305" s="3">
        <f t="shared" ref="AI1305:AI1307" si="1173">AB1305</f>
        <v>45610</v>
      </c>
      <c r="AJ1305" s="3"/>
      <c r="AK1305" s="2">
        <f t="shared" si="1154"/>
        <v>-1</v>
      </c>
      <c r="AL1305" s="2" t="s">
        <v>5567</v>
      </c>
      <c r="AM1305" s="2" t="str">
        <f t="shared" si="1155"/>
        <v>생산완료(-1)</v>
      </c>
      <c r="AN1305" s="9">
        <f t="shared" si="1156"/>
        <v>45653</v>
      </c>
      <c r="AO1305" s="9">
        <f t="shared" si="1157"/>
        <v>45651</v>
      </c>
      <c r="AP1305" s="9"/>
      <c r="AQ1305" s="2">
        <f t="shared" si="1147"/>
        <v>-2</v>
      </c>
      <c r="AR1305" s="12">
        <f t="shared" si="1158"/>
        <v>-2</v>
      </c>
      <c r="AS1305" t="s">
        <v>5567</v>
      </c>
      <c r="AT1305" t="str">
        <f t="shared" si="1159"/>
        <v>생산완료(-2)</v>
      </c>
    </row>
    <row r="1306" spans="2:46" x14ac:dyDescent="0.3">
      <c r="B1306" s="2" t="s">
        <v>5418</v>
      </c>
      <c r="C1306" s="7">
        <v>-4</v>
      </c>
      <c r="D1306" s="2" t="s">
        <v>5421</v>
      </c>
      <c r="E1306" s="2" t="s">
        <v>5412</v>
      </c>
      <c r="F1306" s="2" t="s">
        <v>5451</v>
      </c>
      <c r="G1306" s="2"/>
      <c r="H1306" s="2" t="s">
        <v>4152</v>
      </c>
      <c r="I1306" s="2" t="str">
        <f t="shared" si="1148"/>
        <v>20241104-1120P0015-인쇄</v>
      </c>
      <c r="J1306" s="2" t="str">
        <f t="shared" si="1149"/>
        <v>20241104-1120P0015-합지</v>
      </c>
      <c r="K1306" s="2" t="str">
        <f t="shared" si="1150"/>
        <v>20241104-1120P0015-분단</v>
      </c>
      <c r="L1306" s="2" t="str">
        <f t="shared" si="1151"/>
        <v>20241104-1120P0015-제대</v>
      </c>
      <c r="M1306" s="2" t="str">
        <f>VLOOKUP(H1306, '쿼리1'!$A:$R, 17, 0)</f>
        <v>2도-SB 다크초콜릿청크쿠키20g(110kcal)</v>
      </c>
      <c r="N1306" s="2" t="str">
        <f>VLOOKUP(H1306, '쿼리1'!$A:$P, 15, 0)</f>
        <v>오씨피피(무광)60</v>
      </c>
      <c r="O1306" s="2" t="s">
        <v>5804</v>
      </c>
      <c r="P1306" s="2" t="str">
        <f>VLOOKUP(H1306, '쿼리1'!$A:$R, 17, 0)</f>
        <v>2도-SB 다크초콜릿청크쿠키20g(110kcal)</v>
      </c>
      <c r="Q1306" s="4">
        <f>VLOOKUP(H1306, '쿼리1'!$A:$U, 20, 0)</f>
        <v>32</v>
      </c>
      <c r="R1306" s="2" t="s">
        <v>31</v>
      </c>
      <c r="S1306" s="2" t="s">
        <v>31</v>
      </c>
      <c r="T1306" s="2" t="s">
        <v>31</v>
      </c>
      <c r="U1306" s="2" t="s">
        <v>5397</v>
      </c>
      <c r="V1306" s="3">
        <v>45604</v>
      </c>
      <c r="W1306" s="3">
        <v>45609</v>
      </c>
      <c r="X1306" s="6" t="str">
        <f t="shared" si="1165"/>
        <v>+5</v>
      </c>
      <c r="Y1306" s="3">
        <v>45609</v>
      </c>
      <c r="Z1306" s="3">
        <v>45610</v>
      </c>
      <c r="AA1306" s="6" t="str">
        <f t="shared" si="1144"/>
        <v>+1</v>
      </c>
      <c r="AB1306" s="3">
        <v>45610</v>
      </c>
      <c r="AC1306" s="3">
        <v>45614</v>
      </c>
      <c r="AD1306" s="6" t="str">
        <f t="shared" si="1172"/>
        <v>+4</v>
      </c>
      <c r="AE1306" s="2" t="s">
        <v>5388</v>
      </c>
      <c r="AF1306" s="2" t="s">
        <v>5388</v>
      </c>
      <c r="AG1306" s="2" t="str">
        <f>IFERROR(AF1306-AE1306, "X")</f>
        <v>X</v>
      </c>
      <c r="AH1306" s="3">
        <v>45614</v>
      </c>
      <c r="AI1306" s="3">
        <f t="shared" si="1173"/>
        <v>45610</v>
      </c>
      <c r="AJ1306" s="3"/>
      <c r="AK1306" s="2">
        <f t="shared" si="1154"/>
        <v>-4</v>
      </c>
      <c r="AL1306" s="2" t="s">
        <v>5567</v>
      </c>
      <c r="AM1306" s="2" t="str">
        <f t="shared" si="1155"/>
        <v>생산완료(-4)</v>
      </c>
      <c r="AN1306" s="9">
        <f t="shared" si="1156"/>
        <v>45614</v>
      </c>
      <c r="AO1306" s="9">
        <f t="shared" si="1157"/>
        <v>45658</v>
      </c>
      <c r="AP1306" s="9"/>
      <c r="AQ1306" s="2">
        <f t="shared" si="1147"/>
        <v>44</v>
      </c>
      <c r="AR1306" s="12" t="str">
        <f t="shared" si="1158"/>
        <v>+44</v>
      </c>
      <c r="AS1306" t="s">
        <v>5567</v>
      </c>
      <c r="AT1306" t="str">
        <f t="shared" si="1159"/>
        <v>생산완료(+44)</v>
      </c>
    </row>
    <row r="1307" spans="2:46" x14ac:dyDescent="0.3">
      <c r="B1307" s="2" t="s">
        <v>5418</v>
      </c>
      <c r="C1307" s="7">
        <v>-4</v>
      </c>
      <c r="D1307" s="2" t="s">
        <v>5421</v>
      </c>
      <c r="E1307" s="2" t="s">
        <v>5412</v>
      </c>
      <c r="F1307" s="2" t="s">
        <v>5451</v>
      </c>
      <c r="G1307" s="2"/>
      <c r="H1307" s="2" t="s">
        <v>4313</v>
      </c>
      <c r="I1307" s="2" t="str">
        <f t="shared" si="1148"/>
        <v>20241104-1120P0016-인쇄</v>
      </c>
      <c r="J1307" s="2" t="str">
        <f t="shared" si="1149"/>
        <v>20241104-1120P0016-합지</v>
      </c>
      <c r="K1307" s="2" t="str">
        <f t="shared" si="1150"/>
        <v>20241104-1120P0016-분단</v>
      </c>
      <c r="L1307" s="2" t="str">
        <f t="shared" si="1151"/>
        <v>20241104-1120P0016-제대</v>
      </c>
      <c r="M1307" s="2" t="str">
        <f>VLOOKUP(H1307, '쿼리1'!$A:$R, 17, 0)</f>
        <v>2도-SB 화이트초콜릿청크쿠키20g(102kcal)</v>
      </c>
      <c r="N1307" s="2" t="str">
        <f>VLOOKUP(H1307, '쿼리1'!$A:$P, 15, 0)</f>
        <v>오씨피피(무광)60</v>
      </c>
      <c r="O1307" s="2" t="s">
        <v>5805</v>
      </c>
      <c r="P1307" s="2" t="str">
        <f>VLOOKUP(H1307, '쿼리1'!$A:$R, 17, 0)</f>
        <v>2도-SB 화이트초콜릿청크쿠키20g(102kcal)</v>
      </c>
      <c r="Q1307" s="4">
        <f>VLOOKUP(H1307, '쿼리1'!$A:$U, 20, 0)</f>
        <v>16</v>
      </c>
      <c r="R1307" s="2" t="s">
        <v>31</v>
      </c>
      <c r="S1307" s="2" t="s">
        <v>31</v>
      </c>
      <c r="T1307" s="2" t="s">
        <v>31</v>
      </c>
      <c r="U1307" s="2" t="s">
        <v>5397</v>
      </c>
      <c r="V1307" s="3">
        <v>45604</v>
      </c>
      <c r="W1307" s="3">
        <v>45609</v>
      </c>
      <c r="X1307" s="6" t="str">
        <f t="shared" si="1165"/>
        <v>+5</v>
      </c>
      <c r="Y1307" s="3">
        <v>45609</v>
      </c>
      <c r="Z1307" s="3">
        <v>45610</v>
      </c>
      <c r="AA1307" s="6" t="str">
        <f t="shared" si="1144"/>
        <v>+1</v>
      </c>
      <c r="AB1307" s="3">
        <v>45610</v>
      </c>
      <c r="AC1307" s="3">
        <v>45614</v>
      </c>
      <c r="AD1307" s="6" t="str">
        <f t="shared" si="1172"/>
        <v>+4</v>
      </c>
      <c r="AE1307" s="2" t="s">
        <v>5388</v>
      </c>
      <c r="AF1307" s="2" t="s">
        <v>5388</v>
      </c>
      <c r="AG1307" s="2" t="str">
        <f>IFERROR(AF1307-AE1307, "X")</f>
        <v>X</v>
      </c>
      <c r="AH1307" s="3">
        <v>45614</v>
      </c>
      <c r="AI1307" s="3">
        <f t="shared" si="1173"/>
        <v>45610</v>
      </c>
      <c r="AJ1307" s="3"/>
      <c r="AK1307" s="2">
        <f t="shared" si="1154"/>
        <v>-4</v>
      </c>
      <c r="AL1307" s="2" t="s">
        <v>5567</v>
      </c>
      <c r="AM1307" s="2" t="str">
        <f t="shared" si="1155"/>
        <v>생산완료(-4)</v>
      </c>
      <c r="AN1307" s="9">
        <f t="shared" si="1156"/>
        <v>45614</v>
      </c>
      <c r="AO1307" s="9">
        <f t="shared" si="1157"/>
        <v>45658</v>
      </c>
      <c r="AP1307" s="9"/>
      <c r="AQ1307" s="2">
        <f t="shared" si="1147"/>
        <v>44</v>
      </c>
      <c r="AR1307" s="12" t="str">
        <f t="shared" si="1158"/>
        <v>+44</v>
      </c>
      <c r="AS1307" t="s">
        <v>5567</v>
      </c>
      <c r="AT1307" t="str">
        <f t="shared" si="1159"/>
        <v>생산완료(+44)</v>
      </c>
    </row>
    <row r="1308" spans="2:46" x14ac:dyDescent="0.3">
      <c r="B1308" s="2" t="s">
        <v>5415</v>
      </c>
      <c r="C1308" s="7">
        <v>-3</v>
      </c>
      <c r="D1308" s="2" t="s">
        <v>5451</v>
      </c>
      <c r="E1308" s="2" t="s">
        <v>5409</v>
      </c>
      <c r="F1308" s="2"/>
      <c r="G1308" s="2" t="s">
        <v>5408</v>
      </c>
      <c r="H1308" s="2" t="s">
        <v>3149</v>
      </c>
      <c r="I1308" s="2" t="str">
        <f t="shared" si="1148"/>
        <v>20241104-1218P0303-인쇄</v>
      </c>
      <c r="J1308" s="2" t="str">
        <f t="shared" si="1149"/>
        <v>20241104-1218P0303-합지</v>
      </c>
      <c r="K1308" s="2" t="str">
        <f t="shared" si="1150"/>
        <v>20241104-1218P0303-분단</v>
      </c>
      <c r="L1308" s="2" t="str">
        <f t="shared" si="1151"/>
        <v>20241104-1218P0303-제대</v>
      </c>
      <c r="M1308" s="2" t="str">
        <f>VLOOKUP(H1308, '쿼리1'!$A:$R, 17, 0)</f>
        <v>1도-동대문땡초불닭발-국물닭발1kg(국내산,냉동)210(주소변경)</v>
      </c>
      <c r="N1308" s="2" t="str">
        <f>VLOOKUP(H1308, '쿼리1'!$A:$P, 15, 0)</f>
        <v>나이론110</v>
      </c>
      <c r="O1308" s="2" t="s">
        <v>5695</v>
      </c>
      <c r="P1308" s="2" t="str">
        <f>VLOOKUP(H1308, '쿼리1'!$A:$R, 17, 0)</f>
        <v>1도-동대문땡초불닭발-국물닭발1kg(국내산,냉동)210(주소변경)</v>
      </c>
      <c r="Q1308" s="4">
        <f>VLOOKUP(H1308, '쿼리1'!$A:$U, 20, 0)</f>
        <v>57142</v>
      </c>
      <c r="R1308" s="2" t="s">
        <v>31</v>
      </c>
      <c r="S1308" s="2" t="s">
        <v>31</v>
      </c>
      <c r="T1308" s="2" t="s">
        <v>5397</v>
      </c>
      <c r="U1308" s="2" t="s">
        <v>31</v>
      </c>
      <c r="V1308" s="3">
        <v>45604</v>
      </c>
      <c r="W1308" s="3">
        <v>45608</v>
      </c>
      <c r="X1308" s="6" t="str">
        <f t="shared" si="1165"/>
        <v>+4</v>
      </c>
      <c r="Y1308" s="3">
        <v>45609</v>
      </c>
      <c r="Z1308" s="3">
        <v>45609</v>
      </c>
      <c r="AA1308" s="6">
        <f t="shared" si="1144"/>
        <v>0</v>
      </c>
      <c r="AB1308" s="3" t="s">
        <v>5388</v>
      </c>
      <c r="AC1308" s="2" t="s">
        <v>5388</v>
      </c>
      <c r="AD1308" s="6" t="str">
        <f>IFERROR(AC1308-AB1308, "X")</f>
        <v>X</v>
      </c>
      <c r="AE1308" s="3">
        <v>45611</v>
      </c>
      <c r="AF1308" s="3">
        <v>45614</v>
      </c>
      <c r="AG1308" s="2" t="str">
        <f t="shared" ref="AG1308:AG1312" si="1174">IFERROR(IF(AF1308-AE1308&gt;0, "+" &amp; (AF1308-AE1308), AF1308-AE1308), "X")</f>
        <v>+3</v>
      </c>
      <c r="AH1308" s="3">
        <v>45614</v>
      </c>
      <c r="AI1308" s="3">
        <f t="shared" ref="AI1308:AI1312" si="1175">AE1308</f>
        <v>45611</v>
      </c>
      <c r="AJ1308" s="3"/>
      <c r="AK1308" s="2">
        <f t="shared" si="1154"/>
        <v>-3</v>
      </c>
      <c r="AL1308" s="2" t="s">
        <v>5567</v>
      </c>
      <c r="AM1308" s="2" t="str">
        <f t="shared" si="1155"/>
        <v>생산완료(-3)</v>
      </c>
      <c r="AN1308" s="9">
        <f t="shared" si="1156"/>
        <v>45614</v>
      </c>
      <c r="AO1308" s="9">
        <f t="shared" si="1157"/>
        <v>45611</v>
      </c>
      <c r="AP1308" s="9"/>
      <c r="AQ1308" s="2">
        <f t="shared" si="1147"/>
        <v>-3</v>
      </c>
      <c r="AR1308" s="12">
        <f t="shared" si="1158"/>
        <v>-3</v>
      </c>
      <c r="AS1308" t="s">
        <v>5567</v>
      </c>
      <c r="AT1308" t="str">
        <f t="shared" si="1159"/>
        <v>생산완료(-3)</v>
      </c>
    </row>
    <row r="1309" spans="2:46" x14ac:dyDescent="0.3">
      <c r="B1309" s="2" t="s">
        <v>5412</v>
      </c>
      <c r="C1309" s="7">
        <v>1</v>
      </c>
      <c r="D1309" s="2"/>
      <c r="E1309" s="2"/>
      <c r="F1309" s="2"/>
      <c r="G1309" s="2" t="s">
        <v>5405</v>
      </c>
      <c r="H1309" s="2" t="s">
        <v>1798</v>
      </c>
      <c r="I1309" s="2" t="str">
        <f t="shared" si="1148"/>
        <v>20241104-2000152174-인쇄</v>
      </c>
      <c r="J1309" s="2" t="str">
        <f t="shared" si="1149"/>
        <v>20241104-2000152174-합지</v>
      </c>
      <c r="K1309" s="2" t="str">
        <f t="shared" si="1150"/>
        <v>20241104-2000152174-분단</v>
      </c>
      <c r="L1309" s="2" t="str">
        <f t="shared" si="1151"/>
        <v>20241104-2000152174-제대</v>
      </c>
      <c r="M1309" s="2" t="str">
        <f>VLOOKUP(H1309, '쿼리1'!$A:$R, 17, 0)</f>
        <v>무지(NBB 딜리버리)-두께변경</v>
      </c>
      <c r="N1309" s="2" t="str">
        <f>VLOOKUP(H1309, '쿼리1'!$A:$P, 15, 0)</f>
        <v>PE튜브(투명)25</v>
      </c>
      <c r="O1309" s="2">
        <v>2000152174</v>
      </c>
      <c r="P1309" s="2" t="str">
        <f>VLOOKUP(H1309, '쿼리1'!$A:$R, 17, 0)</f>
        <v>무지(NBB 딜리버리)-두께변경</v>
      </c>
      <c r="Q1309" s="4">
        <f>VLOOKUP(H1309, '쿼리1'!$A:$U, 20, 0)</f>
        <v>100000</v>
      </c>
      <c r="R1309" s="2" t="s">
        <v>5397</v>
      </c>
      <c r="S1309" s="2" t="s">
        <v>5397</v>
      </c>
      <c r="T1309" s="2" t="s">
        <v>5397</v>
      </c>
      <c r="U1309" s="2" t="s">
        <v>31</v>
      </c>
      <c r="V1309" s="2" t="s">
        <v>5388</v>
      </c>
      <c r="W1309" s="2" t="s">
        <v>5388</v>
      </c>
      <c r="X1309" s="6" t="str">
        <f>IFERROR(W1309-V1309, "X")</f>
        <v>X</v>
      </c>
      <c r="Y1309" s="2" t="s">
        <v>5388</v>
      </c>
      <c r="Z1309" s="3" t="s">
        <v>5388</v>
      </c>
      <c r="AA1309" s="6" t="str">
        <f>IFERROR(Z1309-Y1309, "X")</f>
        <v>X</v>
      </c>
      <c r="AB1309" s="3" t="s">
        <v>5388</v>
      </c>
      <c r="AC1309" s="2" t="s">
        <v>5388</v>
      </c>
      <c r="AD1309" s="6" t="str">
        <f>IFERROR(AC1309-AB1309, "X")</f>
        <v>X</v>
      </c>
      <c r="AE1309" s="3">
        <v>45609</v>
      </c>
      <c r="AF1309" s="3">
        <v>45608</v>
      </c>
      <c r="AG1309" s="2">
        <f t="shared" si="1174"/>
        <v>-1</v>
      </c>
      <c r="AH1309" s="3">
        <v>45608</v>
      </c>
      <c r="AI1309" s="3">
        <f t="shared" si="1175"/>
        <v>45609</v>
      </c>
      <c r="AJ1309" s="3"/>
      <c r="AK1309" s="2" t="str">
        <f t="shared" si="1154"/>
        <v>+1</v>
      </c>
      <c r="AL1309" s="2" t="s">
        <v>5567</v>
      </c>
      <c r="AM1309" s="2" t="str">
        <f t="shared" si="1155"/>
        <v>생산완료(+1)</v>
      </c>
      <c r="AN1309" s="9">
        <f t="shared" si="1156"/>
        <v>45608</v>
      </c>
      <c r="AO1309" s="9">
        <f t="shared" si="1157"/>
        <v>45609</v>
      </c>
      <c r="AP1309" s="9"/>
      <c r="AQ1309" s="2">
        <f t="shared" si="1147"/>
        <v>1</v>
      </c>
      <c r="AR1309" s="12" t="str">
        <f t="shared" si="1158"/>
        <v>+1</v>
      </c>
      <c r="AS1309" t="s">
        <v>5567</v>
      </c>
      <c r="AT1309" t="str">
        <f t="shared" si="1159"/>
        <v>생산완료(+1)</v>
      </c>
    </row>
    <row r="1310" spans="2:46" x14ac:dyDescent="0.3">
      <c r="B1310" s="2" t="s">
        <v>5409</v>
      </c>
      <c r="C1310" s="7">
        <v>0</v>
      </c>
      <c r="D1310" s="2"/>
      <c r="E1310" s="2"/>
      <c r="F1310" s="2"/>
      <c r="G1310" s="2" t="s">
        <v>5409</v>
      </c>
      <c r="H1310" s="2" t="s">
        <v>1015</v>
      </c>
      <c r="I1310" s="2" t="str">
        <f t="shared" si="1148"/>
        <v>20241104-2000162866-인쇄</v>
      </c>
      <c r="J1310" s="2" t="str">
        <f t="shared" si="1149"/>
        <v>20241104-2000162866-합지</v>
      </c>
      <c r="K1310" s="2" t="str">
        <f t="shared" si="1150"/>
        <v>20241104-2000162866-분단</v>
      </c>
      <c r="L1310" s="2" t="str">
        <f t="shared" si="1151"/>
        <v>20241104-2000162866-제대</v>
      </c>
      <c r="M1310" s="2" t="str">
        <f>VLOOKUP(H1310, '쿼리1'!$A:$R, 17, 0)</f>
        <v>무지(NBB 쇼핑백-소)</v>
      </c>
      <c r="N1310" s="2" t="str">
        <f>VLOOKUP(H1310, '쿼리1'!$A:$P, 15, 0)</f>
        <v>PE튜브(투명)25</v>
      </c>
      <c r="O1310" s="2">
        <v>2000162866</v>
      </c>
      <c r="P1310" s="2" t="str">
        <f>VLOOKUP(H1310, '쿼리1'!$A:$R, 17, 0)</f>
        <v>무지(NBB 쇼핑백-소)</v>
      </c>
      <c r="Q1310" s="4">
        <f>VLOOKUP(H1310, '쿼리1'!$A:$U, 20, 0)</f>
        <v>200000</v>
      </c>
      <c r="R1310" s="2" t="s">
        <v>5397</v>
      </c>
      <c r="S1310" s="2" t="s">
        <v>5397</v>
      </c>
      <c r="T1310" s="2" t="s">
        <v>5397</v>
      </c>
      <c r="U1310" s="2" t="s">
        <v>31</v>
      </c>
      <c r="V1310" s="2" t="s">
        <v>5388</v>
      </c>
      <c r="W1310" s="2" t="s">
        <v>5388</v>
      </c>
      <c r="X1310" s="6" t="str">
        <f>IFERROR(W1310-V1310, "X")</f>
        <v>X</v>
      </c>
      <c r="Y1310" s="2" t="s">
        <v>5388</v>
      </c>
      <c r="Z1310" s="3" t="s">
        <v>5388</v>
      </c>
      <c r="AA1310" s="6" t="str">
        <f>IFERROR(Z1310-Y1310, "X")</f>
        <v>X</v>
      </c>
      <c r="AB1310" s="3" t="s">
        <v>5388</v>
      </c>
      <c r="AC1310" s="2" t="s">
        <v>5388</v>
      </c>
      <c r="AD1310" s="6" t="str">
        <f>IFERROR(AC1310-AB1310, "X")</f>
        <v>X</v>
      </c>
      <c r="AE1310" s="3">
        <v>45616</v>
      </c>
      <c r="AF1310" s="3">
        <v>45616</v>
      </c>
      <c r="AG1310" s="2">
        <f t="shared" si="1174"/>
        <v>0</v>
      </c>
      <c r="AH1310" s="3">
        <v>45616</v>
      </c>
      <c r="AI1310" s="3">
        <f t="shared" si="1175"/>
        <v>45616</v>
      </c>
      <c r="AJ1310" s="3"/>
      <c r="AK1310" s="2">
        <f t="shared" si="1154"/>
        <v>0</v>
      </c>
      <c r="AL1310" s="2" t="s">
        <v>5567</v>
      </c>
      <c r="AM1310" s="2" t="str">
        <f t="shared" si="1155"/>
        <v>생산완료(0)</v>
      </c>
      <c r="AN1310" s="9">
        <f t="shared" si="1156"/>
        <v>45616</v>
      </c>
      <c r="AO1310" s="9">
        <f t="shared" si="1157"/>
        <v>45616</v>
      </c>
      <c r="AP1310" s="9"/>
      <c r="AQ1310" s="2">
        <f t="shared" si="1147"/>
        <v>0</v>
      </c>
      <c r="AR1310" s="12">
        <f t="shared" si="1158"/>
        <v>0</v>
      </c>
      <c r="AS1310" t="s">
        <v>5567</v>
      </c>
      <c r="AT1310" t="str">
        <f t="shared" si="1159"/>
        <v>생산완료(0)</v>
      </c>
    </row>
    <row r="1311" spans="2:46" x14ac:dyDescent="0.3">
      <c r="B1311" s="2" t="s">
        <v>5409</v>
      </c>
      <c r="C1311" s="7">
        <v>0</v>
      </c>
      <c r="D1311" s="2"/>
      <c r="E1311" s="2"/>
      <c r="F1311" s="2"/>
      <c r="G1311" s="2" t="s">
        <v>5409</v>
      </c>
      <c r="H1311" s="2" t="s">
        <v>797</v>
      </c>
      <c r="I1311" s="2" t="str">
        <f t="shared" si="1148"/>
        <v>20241104-2000163368-인쇄</v>
      </c>
      <c r="J1311" s="2" t="str">
        <f t="shared" si="1149"/>
        <v>20241104-2000163368-합지</v>
      </c>
      <c r="K1311" s="2" t="str">
        <f t="shared" si="1150"/>
        <v>20241104-2000163368-분단</v>
      </c>
      <c r="L1311" s="2" t="str">
        <f t="shared" si="1151"/>
        <v>20241104-2000163368-제대</v>
      </c>
      <c r="M1311" s="2" t="str">
        <f>VLOOKUP(H1311, '쿼리1'!$A:$R, 17, 0)</f>
        <v>무지(브리오쉬덮지)</v>
      </c>
      <c r="N1311" s="2" t="str">
        <f>VLOOKUP(H1311, '쿼리1'!$A:$P, 15, 0)</f>
        <v>OPP40</v>
      </c>
      <c r="O1311" s="2">
        <v>2000163368</v>
      </c>
      <c r="P1311" s="2" t="str">
        <f>VLOOKUP(H1311, '쿼리1'!$A:$R, 17, 0)</f>
        <v>무지(브리오쉬덮지)</v>
      </c>
      <c r="Q1311" s="4">
        <f>VLOOKUP(H1311, '쿼리1'!$A:$U, 20, 0)</f>
        <v>311111</v>
      </c>
      <c r="R1311" s="2" t="s">
        <v>5397</v>
      </c>
      <c r="S1311" s="2" t="s">
        <v>5397</v>
      </c>
      <c r="T1311" s="2" t="s">
        <v>5397</v>
      </c>
      <c r="U1311" s="2" t="s">
        <v>31</v>
      </c>
      <c r="V1311" s="2" t="s">
        <v>5388</v>
      </c>
      <c r="W1311" s="2" t="s">
        <v>5388</v>
      </c>
      <c r="X1311" s="6" t="str">
        <f>IFERROR(W1311-V1311, "X")</f>
        <v>X</v>
      </c>
      <c r="Y1311" s="2" t="s">
        <v>5388</v>
      </c>
      <c r="Z1311" s="3" t="s">
        <v>5388</v>
      </c>
      <c r="AA1311" s="6" t="str">
        <f>IFERROR(Z1311-Y1311, "X")</f>
        <v>X</v>
      </c>
      <c r="AB1311" s="3" t="s">
        <v>5388</v>
      </c>
      <c r="AC1311" s="2" t="s">
        <v>5388</v>
      </c>
      <c r="AD1311" s="6" t="str">
        <f>IFERROR(AC1311-AB1311, "X")</f>
        <v>X</v>
      </c>
      <c r="AE1311" s="3">
        <v>45602</v>
      </c>
      <c r="AF1311" s="3">
        <v>45602</v>
      </c>
      <c r="AG1311" s="2">
        <f t="shared" si="1174"/>
        <v>0</v>
      </c>
      <c r="AH1311" s="3">
        <v>45602</v>
      </c>
      <c r="AI1311" s="3">
        <f t="shared" si="1175"/>
        <v>45602</v>
      </c>
      <c r="AJ1311" s="3"/>
      <c r="AK1311" s="2">
        <f t="shared" si="1154"/>
        <v>0</v>
      </c>
      <c r="AL1311" s="2" t="s">
        <v>5567</v>
      </c>
      <c r="AM1311" s="2" t="str">
        <f t="shared" si="1155"/>
        <v>생산완료(0)</v>
      </c>
      <c r="AN1311" s="9">
        <f t="shared" si="1156"/>
        <v>45602</v>
      </c>
      <c r="AO1311" s="9">
        <f t="shared" si="1157"/>
        <v>45602</v>
      </c>
      <c r="AP1311" s="9"/>
      <c r="AQ1311" s="2">
        <f t="shared" si="1147"/>
        <v>0</v>
      </c>
      <c r="AR1311" s="12">
        <f t="shared" si="1158"/>
        <v>0</v>
      </c>
      <c r="AS1311" t="s">
        <v>5567</v>
      </c>
      <c r="AT1311" t="str">
        <f t="shared" si="1159"/>
        <v>생산완료(0)</v>
      </c>
    </row>
    <row r="1312" spans="2:46" x14ac:dyDescent="0.3">
      <c r="B1312" s="2" t="s">
        <v>5412</v>
      </c>
      <c r="C1312" s="7">
        <v>1</v>
      </c>
      <c r="D1312" s="2"/>
      <c r="E1312" s="2"/>
      <c r="F1312" s="2"/>
      <c r="G1312" s="2" t="s">
        <v>5405</v>
      </c>
      <c r="H1312" s="2" t="s">
        <v>2802</v>
      </c>
      <c r="I1312" s="2" t="str">
        <f t="shared" si="1148"/>
        <v>20241104-2000169512-인쇄</v>
      </c>
      <c r="J1312" s="2" t="str">
        <f t="shared" si="1149"/>
        <v>20241104-2000169512-합지</v>
      </c>
      <c r="K1312" s="2" t="str">
        <f t="shared" si="1150"/>
        <v>20241104-2000169512-분단</v>
      </c>
      <c r="L1312" s="2" t="str">
        <f t="shared" si="1151"/>
        <v>20241104-2000169512-제대</v>
      </c>
      <c r="M1312" s="2" t="str">
        <f>VLOOKUP(H1312, '쿼리1'!$A:$R, 17, 0)</f>
        <v>무지(미니젤리롤)</v>
      </c>
      <c r="N1312" s="2" t="str">
        <f>VLOOKUP(H1312, '쿼리1'!$A:$P, 15, 0)</f>
        <v>OPP40</v>
      </c>
      <c r="O1312" s="2">
        <v>2000169512</v>
      </c>
      <c r="P1312" s="2" t="str">
        <f>VLOOKUP(H1312, '쿼리1'!$A:$R, 17, 0)</f>
        <v>무지(미니젤리롤)</v>
      </c>
      <c r="Q1312" s="4">
        <f>VLOOKUP(H1312, '쿼리1'!$A:$U, 20, 0)</f>
        <v>28070</v>
      </c>
      <c r="R1312" s="2" t="s">
        <v>5397</v>
      </c>
      <c r="S1312" s="2" t="s">
        <v>5397</v>
      </c>
      <c r="T1312" s="2" t="s">
        <v>5397</v>
      </c>
      <c r="U1312" s="2" t="s">
        <v>31</v>
      </c>
      <c r="V1312" s="2" t="s">
        <v>5388</v>
      </c>
      <c r="W1312" s="2" t="s">
        <v>5388</v>
      </c>
      <c r="X1312" s="6" t="str">
        <f>IFERROR(W1312-V1312, "X")</f>
        <v>X</v>
      </c>
      <c r="Y1312" s="2" t="s">
        <v>5388</v>
      </c>
      <c r="Z1312" s="3" t="s">
        <v>5388</v>
      </c>
      <c r="AA1312" s="6" t="str">
        <f>IFERROR(Z1312-Y1312, "X")</f>
        <v>X</v>
      </c>
      <c r="AB1312" s="3" t="s">
        <v>5388</v>
      </c>
      <c r="AC1312" s="2" t="s">
        <v>5388</v>
      </c>
      <c r="AD1312" s="6" t="str">
        <f>IFERROR(AC1312-AB1312, "X")</f>
        <v>X</v>
      </c>
      <c r="AE1312" s="3">
        <v>45602</v>
      </c>
      <c r="AF1312" s="3">
        <v>45601</v>
      </c>
      <c r="AG1312" s="2">
        <f t="shared" si="1174"/>
        <v>-1</v>
      </c>
      <c r="AH1312" s="3">
        <v>45601</v>
      </c>
      <c r="AI1312" s="3">
        <f t="shared" si="1175"/>
        <v>45602</v>
      </c>
      <c r="AJ1312" s="3"/>
      <c r="AK1312" s="2" t="str">
        <f t="shared" si="1154"/>
        <v>+1</v>
      </c>
      <c r="AL1312" s="2" t="s">
        <v>5567</v>
      </c>
      <c r="AM1312" s="2" t="str">
        <f t="shared" si="1155"/>
        <v>생산완료(+1)</v>
      </c>
      <c r="AN1312" s="9">
        <f t="shared" si="1156"/>
        <v>45601</v>
      </c>
      <c r="AO1312" s="9">
        <f t="shared" si="1157"/>
        <v>45602</v>
      </c>
      <c r="AP1312" s="9"/>
      <c r="AQ1312" s="2">
        <f t="shared" si="1147"/>
        <v>1</v>
      </c>
      <c r="AR1312" s="12" t="str">
        <f t="shared" si="1158"/>
        <v>+1</v>
      </c>
      <c r="AS1312" t="s">
        <v>5567</v>
      </c>
      <c r="AT1312" t="str">
        <f t="shared" si="1159"/>
        <v>생산완료(+1)</v>
      </c>
    </row>
    <row r="1313" spans="2:46" x14ac:dyDescent="0.3">
      <c r="B1313" s="2" t="s">
        <v>5407</v>
      </c>
      <c r="C1313" s="7">
        <v>-6</v>
      </c>
      <c r="D1313" s="2" t="s">
        <v>5451</v>
      </c>
      <c r="E1313" s="2" t="s">
        <v>5451</v>
      </c>
      <c r="F1313" s="2" t="s">
        <v>5432</v>
      </c>
      <c r="G1313" s="2"/>
      <c r="H1313" s="2" t="s">
        <v>3928</v>
      </c>
      <c r="I1313" s="2" t="str">
        <f t="shared" si="1148"/>
        <v>20241105-1000138622-인쇄</v>
      </c>
      <c r="J1313" s="2" t="str">
        <f t="shared" si="1149"/>
        <v>20241105-1000138622-합지</v>
      </c>
      <c r="K1313" s="2" t="str">
        <f t="shared" si="1150"/>
        <v>20241105-1000138622-분단</v>
      </c>
      <c r="L1313" s="2" t="str">
        <f t="shared" si="1151"/>
        <v>20241105-1000138622-제대</v>
      </c>
      <c r="M1313" s="2" t="str">
        <f>VLOOKUP(H1313, '쿼리1'!$A:$R, 17, 0)</f>
        <v>1도-MH 냉동 바질치즈치아바타 샌드위치 내포장지-사이즈변경</v>
      </c>
      <c r="N1313" s="2" t="str">
        <f>VLOOKUP(H1313, '쿼리1'!$A:$P, 15, 0)</f>
        <v>오씨피피(투명)50</v>
      </c>
      <c r="O1313" s="2">
        <v>1000138622</v>
      </c>
      <c r="P1313" s="2" t="str">
        <f>VLOOKUP(H1313, '쿼리1'!$A:$R, 17, 0)</f>
        <v>1도-MH 냉동 바질치즈치아바타 샌드위치 내포장지-사이즈변경</v>
      </c>
      <c r="Q1313" s="4">
        <f>VLOOKUP(H1313, '쿼리1'!$A:$U, 20, 0)</f>
        <v>192</v>
      </c>
      <c r="R1313" s="2" t="s">
        <v>31</v>
      </c>
      <c r="S1313" s="2" t="s">
        <v>31</v>
      </c>
      <c r="T1313" s="2" t="s">
        <v>31</v>
      </c>
      <c r="U1313" s="2" t="s">
        <v>5397</v>
      </c>
      <c r="V1313" s="3">
        <v>45607</v>
      </c>
      <c r="W1313" s="3">
        <v>45611</v>
      </c>
      <c r="X1313" s="6" t="str">
        <f t="shared" ref="X1313:X1325" si="1176">IFERROR(IF(W1313-V1313&gt;0, "+" &amp; (W1313-V1313), W1313-V1313), "X")</f>
        <v>+4</v>
      </c>
      <c r="Y1313" s="3">
        <v>45610</v>
      </c>
      <c r="Z1313" s="3">
        <v>45614</v>
      </c>
      <c r="AA1313" s="6" t="str">
        <f t="shared" ref="AA1313:AA1331" si="1177">IFERROR(IF(Z1313-Y1313&gt;0, "+" &amp; (Z1313-Y1313), Z1313-Y1313), "X")</f>
        <v>+4</v>
      </c>
      <c r="AB1313" s="3">
        <v>45611</v>
      </c>
      <c r="AC1313" s="3">
        <v>45617</v>
      </c>
      <c r="AD1313" s="6" t="str">
        <f t="shared" ref="AD1313:AD1314" si="1178">IFERROR(IF(AC1313-AB1313&gt;0, "+" &amp; (AC1313-AB1313), AC1313-AB1313), "X")</f>
        <v>+6</v>
      </c>
      <c r="AE1313" s="2" t="s">
        <v>5388</v>
      </c>
      <c r="AF1313" s="2" t="s">
        <v>5388</v>
      </c>
      <c r="AG1313" s="2" t="str">
        <f>IFERROR(AF1313-AE1313, "X")</f>
        <v>X</v>
      </c>
      <c r="AH1313" s="3">
        <v>45617</v>
      </c>
      <c r="AI1313" s="3">
        <f t="shared" ref="AI1313:AI1314" si="1179">AB1313</f>
        <v>45611</v>
      </c>
      <c r="AJ1313" s="3"/>
      <c r="AK1313" s="2">
        <f t="shared" si="1154"/>
        <v>-6</v>
      </c>
      <c r="AL1313" s="2" t="s">
        <v>5567</v>
      </c>
      <c r="AM1313" s="2" t="str">
        <f t="shared" si="1155"/>
        <v>생산완료(-6)</v>
      </c>
      <c r="AN1313" s="9">
        <f t="shared" si="1156"/>
        <v>45650</v>
      </c>
      <c r="AO1313" s="9">
        <f t="shared" si="1157"/>
        <v>45649</v>
      </c>
      <c r="AP1313" s="9"/>
      <c r="AQ1313" s="2">
        <f t="shared" si="1147"/>
        <v>-1</v>
      </c>
      <c r="AR1313" s="12">
        <f t="shared" si="1158"/>
        <v>-1</v>
      </c>
      <c r="AS1313" t="s">
        <v>5567</v>
      </c>
      <c r="AT1313" t="str">
        <f t="shared" si="1159"/>
        <v>생산완료(-1)</v>
      </c>
    </row>
    <row r="1314" spans="2:46" x14ac:dyDescent="0.3">
      <c r="B1314" s="2" t="s">
        <v>5413</v>
      </c>
      <c r="C1314" s="7">
        <v>-10</v>
      </c>
      <c r="D1314" s="2" t="s">
        <v>5424</v>
      </c>
      <c r="E1314" s="2" t="s">
        <v>5412</v>
      </c>
      <c r="F1314" s="2" t="s">
        <v>5444</v>
      </c>
      <c r="G1314" s="2"/>
      <c r="H1314" s="2" t="s">
        <v>4790</v>
      </c>
      <c r="I1314" s="2" t="str">
        <f t="shared" si="1148"/>
        <v>20241105-1000149278-인쇄</v>
      </c>
      <c r="J1314" s="2" t="str">
        <f t="shared" si="1149"/>
        <v>20241105-1000149278-합지</v>
      </c>
      <c r="K1314" s="2" t="str">
        <f t="shared" si="1150"/>
        <v>20241105-1000149278-분단</v>
      </c>
      <c r="L1314" s="2" t="str">
        <f t="shared" si="1151"/>
        <v>20241105-1000149278-제대</v>
      </c>
      <c r="M1314" s="2" t="str">
        <f>VLOOKUP(H1314, '쿼리1'!$A:$R, 17, 0)</f>
        <v>1도(연속무늬)-우리할매떡볶이(150)</v>
      </c>
      <c r="N1314" s="2" t="str">
        <f>VLOOKUP(H1314, '쿼리1'!$A:$P, 15, 0)</f>
        <v>패씨피피60</v>
      </c>
      <c r="O1314" s="2">
        <v>1000149278</v>
      </c>
      <c r="P1314" s="2" t="str">
        <f>VLOOKUP(H1314, '쿼리1'!$A:$R, 17, 0)</f>
        <v>1도(연속무늬)-우리할매떡볶이(150)</v>
      </c>
      <c r="Q1314" s="4">
        <f>VLOOKUP(H1314, '쿼리1'!$A:$U, 20, 0)</f>
        <v>1620</v>
      </c>
      <c r="R1314" s="2" t="s">
        <v>31</v>
      </c>
      <c r="S1314" s="2" t="s">
        <v>31</v>
      </c>
      <c r="T1314" s="2" t="s">
        <v>31</v>
      </c>
      <c r="U1314" s="2" t="s">
        <v>5397</v>
      </c>
      <c r="V1314" s="3">
        <v>45607</v>
      </c>
      <c r="W1314" s="3">
        <v>45609</v>
      </c>
      <c r="X1314" s="6" t="str">
        <f t="shared" si="1176"/>
        <v>+2</v>
      </c>
      <c r="Y1314" s="3">
        <v>45610</v>
      </c>
      <c r="Z1314" s="3">
        <v>45611</v>
      </c>
      <c r="AA1314" s="6" t="str">
        <f t="shared" si="1177"/>
        <v>+1</v>
      </c>
      <c r="AB1314" s="3">
        <v>45611</v>
      </c>
      <c r="AC1314" s="3">
        <v>45621</v>
      </c>
      <c r="AD1314" s="6" t="str">
        <f t="shared" si="1178"/>
        <v>+10</v>
      </c>
      <c r="AE1314" s="2" t="s">
        <v>5388</v>
      </c>
      <c r="AF1314" s="2" t="s">
        <v>5388</v>
      </c>
      <c r="AG1314" s="2" t="str">
        <f>IFERROR(AF1314-AE1314, "X")</f>
        <v>X</v>
      </c>
      <c r="AH1314" s="3">
        <v>45621</v>
      </c>
      <c r="AI1314" s="3">
        <f t="shared" si="1179"/>
        <v>45611</v>
      </c>
      <c r="AJ1314" s="3"/>
      <c r="AK1314" s="2">
        <f t="shared" si="1154"/>
        <v>-10</v>
      </c>
      <c r="AL1314" s="2" t="s">
        <v>5567</v>
      </c>
      <c r="AM1314" s="2" t="str">
        <f t="shared" si="1155"/>
        <v>생산완료(-10)</v>
      </c>
      <c r="AN1314" s="9">
        <f t="shared" si="1156"/>
        <v>45653</v>
      </c>
      <c r="AO1314" s="9">
        <f t="shared" si="1157"/>
        <v>45653</v>
      </c>
      <c r="AP1314" s="9"/>
      <c r="AQ1314" s="2">
        <f t="shared" si="1147"/>
        <v>0</v>
      </c>
      <c r="AR1314" s="12">
        <f t="shared" si="1158"/>
        <v>0</v>
      </c>
      <c r="AS1314" t="s">
        <v>5567</v>
      </c>
      <c r="AT1314" t="str">
        <f t="shared" si="1159"/>
        <v>생산완료(0)</v>
      </c>
    </row>
    <row r="1315" spans="2:46" x14ac:dyDescent="0.3">
      <c r="B1315" s="2" t="s">
        <v>5416</v>
      </c>
      <c r="C1315" s="7">
        <v>-2</v>
      </c>
      <c r="D1315" s="2" t="s">
        <v>5424</v>
      </c>
      <c r="E1315" s="2" t="s">
        <v>5409</v>
      </c>
      <c r="F1315" s="2"/>
      <c r="G1315" s="2" t="s">
        <v>5424</v>
      </c>
      <c r="H1315" s="2" t="s">
        <v>864</v>
      </c>
      <c r="I1315" s="2" t="str">
        <f t="shared" si="1148"/>
        <v>20241105-1000152365-인쇄</v>
      </c>
      <c r="J1315" s="2" t="str">
        <f t="shared" si="1149"/>
        <v>20241105-1000152365-합지</v>
      </c>
      <c r="K1315" s="2" t="str">
        <f t="shared" si="1150"/>
        <v>20241105-1000152365-분단</v>
      </c>
      <c r="L1315" s="2" t="str">
        <f t="shared" si="1151"/>
        <v>20241105-1000152365-제대</v>
      </c>
      <c r="M1315" s="2" t="str">
        <f>VLOOKUP(H1315, '쿼리1'!$A:$R, 17, 0)</f>
        <v>2도-고미네(22x32)</v>
      </c>
      <c r="N1315" s="2" t="str">
        <f>VLOOKUP(H1315, '쿼리1'!$A:$P, 15, 0)</f>
        <v>패트90</v>
      </c>
      <c r="O1315" s="2">
        <v>1000152365</v>
      </c>
      <c r="P1315" s="2" t="str">
        <f>VLOOKUP(H1315, '쿼리1'!$A:$R, 17, 0)</f>
        <v>2도-고미네(22x32)</v>
      </c>
      <c r="Q1315" s="4">
        <f>VLOOKUP(H1315, '쿼리1'!$A:$U, 20, 0)</f>
        <v>27272</v>
      </c>
      <c r="R1315" s="2" t="s">
        <v>31</v>
      </c>
      <c r="S1315" s="2" t="s">
        <v>31</v>
      </c>
      <c r="T1315" s="2" t="s">
        <v>5397</v>
      </c>
      <c r="U1315" s="2" t="s">
        <v>31</v>
      </c>
      <c r="V1315" s="3">
        <v>45607</v>
      </c>
      <c r="W1315" s="3">
        <v>45609</v>
      </c>
      <c r="X1315" s="6" t="str">
        <f t="shared" si="1176"/>
        <v>+2</v>
      </c>
      <c r="Y1315" s="3">
        <v>45610</v>
      </c>
      <c r="Z1315" s="3">
        <v>45610</v>
      </c>
      <c r="AA1315" s="6">
        <f t="shared" si="1177"/>
        <v>0</v>
      </c>
      <c r="AB1315" s="3" t="s">
        <v>5388</v>
      </c>
      <c r="AC1315" s="2" t="s">
        <v>5388</v>
      </c>
      <c r="AD1315" s="6" t="str">
        <f>IFERROR(AC1315-AB1315, "X")</f>
        <v>X</v>
      </c>
      <c r="AE1315" s="3">
        <v>45614</v>
      </c>
      <c r="AF1315" s="3">
        <v>45616</v>
      </c>
      <c r="AG1315" s="2" t="str">
        <f t="shared" ref="AG1315:AG1316" si="1180">IFERROR(IF(AF1315-AE1315&gt;0, "+" &amp; (AF1315-AE1315), AF1315-AE1315), "X")</f>
        <v>+2</v>
      </c>
      <c r="AH1315" s="3">
        <v>45616</v>
      </c>
      <c r="AI1315" s="3">
        <f t="shared" ref="AI1315:AI1316" si="1181">AE1315</f>
        <v>45614</v>
      </c>
      <c r="AJ1315" s="3"/>
      <c r="AK1315" s="2">
        <f t="shared" si="1154"/>
        <v>-2</v>
      </c>
      <c r="AL1315" s="2" t="s">
        <v>5567</v>
      </c>
      <c r="AM1315" s="2" t="str">
        <f t="shared" si="1155"/>
        <v>생산완료(-2)</v>
      </c>
      <c r="AN1315" s="9">
        <f t="shared" si="1156"/>
        <v>45616</v>
      </c>
      <c r="AO1315" s="9">
        <f t="shared" si="1157"/>
        <v>45614</v>
      </c>
      <c r="AP1315" s="9"/>
      <c r="AQ1315" s="2">
        <f t="shared" si="1147"/>
        <v>-2</v>
      </c>
      <c r="AR1315" s="12">
        <f t="shared" si="1158"/>
        <v>-2</v>
      </c>
      <c r="AS1315" t="s">
        <v>5567</v>
      </c>
      <c r="AT1315" t="str">
        <f t="shared" si="1159"/>
        <v>생산완료(-2)</v>
      </c>
    </row>
    <row r="1316" spans="2:46" x14ac:dyDescent="0.3">
      <c r="B1316" s="2" t="s">
        <v>5416</v>
      </c>
      <c r="C1316" s="7">
        <v>-2</v>
      </c>
      <c r="D1316" s="2" t="s">
        <v>5424</v>
      </c>
      <c r="E1316" s="2" t="s">
        <v>5409</v>
      </c>
      <c r="F1316" s="2"/>
      <c r="G1316" s="2" t="s">
        <v>5424</v>
      </c>
      <c r="H1316" s="2" t="s">
        <v>868</v>
      </c>
      <c r="I1316" s="2" t="str">
        <f t="shared" si="1148"/>
        <v>20241105-1000152880-인쇄</v>
      </c>
      <c r="J1316" s="2" t="str">
        <f t="shared" si="1149"/>
        <v>20241105-1000152880-합지</v>
      </c>
      <c r="K1316" s="2" t="str">
        <f t="shared" si="1150"/>
        <v>20241105-1000152880-분단</v>
      </c>
      <c r="L1316" s="2" t="str">
        <f t="shared" si="1151"/>
        <v>20241105-1000152880-제대</v>
      </c>
      <c r="M1316" s="2" t="str">
        <f>VLOOKUP(H1316, '쿼리1'!$A:$R, 17, 0)</f>
        <v>2도-고미네(19x26)</v>
      </c>
      <c r="N1316" s="2" t="str">
        <f>VLOOKUP(H1316, '쿼리1'!$A:$P, 15, 0)</f>
        <v>패트90</v>
      </c>
      <c r="O1316" s="2">
        <v>1000152880</v>
      </c>
      <c r="P1316" s="2" t="str">
        <f>VLOOKUP(H1316, '쿼리1'!$A:$R, 17, 0)</f>
        <v>2도-고미네(19x26)</v>
      </c>
      <c r="Q1316" s="4">
        <f>VLOOKUP(H1316, '쿼리1'!$A:$U, 20, 0)</f>
        <v>31578</v>
      </c>
      <c r="R1316" s="2" t="s">
        <v>31</v>
      </c>
      <c r="S1316" s="2" t="s">
        <v>31</v>
      </c>
      <c r="T1316" s="2" t="s">
        <v>5397</v>
      </c>
      <c r="U1316" s="2" t="s">
        <v>31</v>
      </c>
      <c r="V1316" s="3">
        <v>45607</v>
      </c>
      <c r="W1316" s="3">
        <v>45609</v>
      </c>
      <c r="X1316" s="6" t="str">
        <f t="shared" si="1176"/>
        <v>+2</v>
      </c>
      <c r="Y1316" s="3">
        <v>45610</v>
      </c>
      <c r="Z1316" s="3">
        <v>45610</v>
      </c>
      <c r="AA1316" s="6">
        <f t="shared" si="1177"/>
        <v>0</v>
      </c>
      <c r="AB1316" s="3" t="s">
        <v>5388</v>
      </c>
      <c r="AC1316" s="2" t="s">
        <v>5388</v>
      </c>
      <c r="AD1316" s="6" t="str">
        <f>IFERROR(AC1316-AB1316, "X")</f>
        <v>X</v>
      </c>
      <c r="AE1316" s="3">
        <v>45614</v>
      </c>
      <c r="AF1316" s="3">
        <v>45616</v>
      </c>
      <c r="AG1316" s="2" t="str">
        <f t="shared" si="1180"/>
        <v>+2</v>
      </c>
      <c r="AH1316" s="3">
        <v>45616</v>
      </c>
      <c r="AI1316" s="3">
        <f t="shared" si="1181"/>
        <v>45614</v>
      </c>
      <c r="AJ1316" s="3"/>
      <c r="AK1316" s="2">
        <f t="shared" si="1154"/>
        <v>-2</v>
      </c>
      <c r="AL1316" s="2" t="s">
        <v>5567</v>
      </c>
      <c r="AM1316" s="2" t="str">
        <f t="shared" si="1155"/>
        <v>생산완료(-2)</v>
      </c>
      <c r="AN1316" s="9">
        <f t="shared" si="1156"/>
        <v>45616</v>
      </c>
      <c r="AO1316" s="9">
        <f t="shared" si="1157"/>
        <v>45614</v>
      </c>
      <c r="AP1316" s="9"/>
      <c r="AQ1316" s="2">
        <f t="shared" si="1147"/>
        <v>-2</v>
      </c>
      <c r="AR1316" s="12">
        <f t="shared" si="1158"/>
        <v>-2</v>
      </c>
      <c r="AS1316" t="s">
        <v>5567</v>
      </c>
      <c r="AT1316" t="str">
        <f t="shared" si="1159"/>
        <v>생산완료(-2)</v>
      </c>
    </row>
    <row r="1317" spans="2:46" x14ac:dyDescent="0.3">
      <c r="B1317" s="2" t="s">
        <v>5415</v>
      </c>
      <c r="C1317" s="7">
        <v>-3</v>
      </c>
      <c r="D1317" s="2" t="s">
        <v>5409</v>
      </c>
      <c r="E1317" s="2" t="s">
        <v>5416</v>
      </c>
      <c r="F1317" s="2" t="s">
        <v>5408</v>
      </c>
      <c r="G1317" s="2"/>
      <c r="H1317" s="2" t="s">
        <v>3841</v>
      </c>
      <c r="I1317" s="2" t="str">
        <f t="shared" si="1148"/>
        <v>20241105-1000156480-인쇄</v>
      </c>
      <c r="J1317" s="2" t="str">
        <f t="shared" si="1149"/>
        <v>20241105-1000156480-합지</v>
      </c>
      <c r="K1317" s="2" t="str">
        <f t="shared" si="1150"/>
        <v>20241105-1000156480-분단</v>
      </c>
      <c r="L1317" s="2" t="str">
        <f t="shared" si="1151"/>
        <v>20241105-1000156480-제대</v>
      </c>
      <c r="M1317" s="2" t="str">
        <f>VLOOKUP(H1317, '쿼리1'!$A:$R, 17, 0)</f>
        <v>3도-SB)프리미엄 바나나 1입(에콰도르산)</v>
      </c>
      <c r="N1317" s="2" t="str">
        <f>VLOOKUP(H1317, '쿼리1'!$A:$P, 15, 0)</f>
        <v>오씨피피(투명)40</v>
      </c>
      <c r="O1317" s="2">
        <v>1000156480</v>
      </c>
      <c r="P1317" s="2" t="str">
        <f>VLOOKUP(H1317, '쿼리1'!$A:$R, 17, 0)</f>
        <v>3도-SB)프리미엄 바나나 1입(에콰도르산)</v>
      </c>
      <c r="Q1317" s="4">
        <f>VLOOKUP(H1317, '쿼리1'!$A:$U, 20, 0)</f>
        <v>96</v>
      </c>
      <c r="R1317" s="2" t="s">
        <v>31</v>
      </c>
      <c r="S1317" s="2" t="s">
        <v>31</v>
      </c>
      <c r="T1317" s="2" t="s">
        <v>31</v>
      </c>
      <c r="U1317" s="2" t="s">
        <v>5397</v>
      </c>
      <c r="V1317" s="3">
        <v>45607</v>
      </c>
      <c r="W1317" s="3">
        <v>45607</v>
      </c>
      <c r="X1317" s="6">
        <f t="shared" si="1176"/>
        <v>0</v>
      </c>
      <c r="Y1317" s="3">
        <v>45610</v>
      </c>
      <c r="Z1317" s="3">
        <v>45608</v>
      </c>
      <c r="AA1317" s="6">
        <f t="shared" si="1177"/>
        <v>-2</v>
      </c>
      <c r="AB1317" s="3">
        <v>45611</v>
      </c>
      <c r="AC1317" s="3">
        <v>45614</v>
      </c>
      <c r="AD1317" s="6" t="str">
        <f t="shared" ref="AD1317:AD1318" si="1182">IFERROR(IF(AC1317-AB1317&gt;0, "+" &amp; (AC1317-AB1317), AC1317-AB1317), "X")</f>
        <v>+3</v>
      </c>
      <c r="AE1317" s="2" t="s">
        <v>5388</v>
      </c>
      <c r="AF1317" s="2" t="s">
        <v>5388</v>
      </c>
      <c r="AG1317" s="2" t="str">
        <f>IFERROR(AF1317-AE1317, "X")</f>
        <v>X</v>
      </c>
      <c r="AH1317" s="3">
        <v>45614</v>
      </c>
      <c r="AI1317" s="3">
        <f t="shared" ref="AI1317:AI1318" si="1183">AB1317</f>
        <v>45611</v>
      </c>
      <c r="AJ1317" s="3"/>
      <c r="AK1317" s="2">
        <f t="shared" si="1154"/>
        <v>-3</v>
      </c>
      <c r="AL1317" s="2" t="s">
        <v>5567</v>
      </c>
      <c r="AM1317" s="2" t="str">
        <f t="shared" si="1155"/>
        <v>생산완료(-3)</v>
      </c>
      <c r="AN1317" s="9">
        <f t="shared" si="1156"/>
        <v>45614</v>
      </c>
      <c r="AO1317" s="9">
        <f t="shared" si="1157"/>
        <v>45656</v>
      </c>
      <c r="AP1317" s="9"/>
      <c r="AQ1317" s="2">
        <f t="shared" si="1147"/>
        <v>42</v>
      </c>
      <c r="AR1317" s="12" t="str">
        <f t="shared" si="1158"/>
        <v>+42</v>
      </c>
      <c r="AS1317" t="s">
        <v>5567</v>
      </c>
      <c r="AT1317" t="str">
        <f t="shared" si="1159"/>
        <v>생산완료(+42)</v>
      </c>
    </row>
    <row r="1318" spans="2:46" x14ac:dyDescent="0.3">
      <c r="B1318" s="2" t="s">
        <v>5415</v>
      </c>
      <c r="C1318" s="7">
        <v>-3</v>
      </c>
      <c r="D1318" s="2" t="s">
        <v>5412</v>
      </c>
      <c r="E1318" s="2" t="s">
        <v>5405</v>
      </c>
      <c r="F1318" s="2" t="s">
        <v>5408</v>
      </c>
      <c r="G1318" s="2"/>
      <c r="H1318" s="2" t="s">
        <v>4697</v>
      </c>
      <c r="I1318" s="2" t="str">
        <f t="shared" si="1148"/>
        <v>20241105-1000161004-인쇄</v>
      </c>
      <c r="J1318" s="2" t="str">
        <f t="shared" si="1149"/>
        <v>20241105-1000161004-합지</v>
      </c>
      <c r="K1318" s="2" t="str">
        <f t="shared" si="1150"/>
        <v>20241105-1000161004-분단</v>
      </c>
      <c r="L1318" s="2" t="str">
        <f t="shared" si="1151"/>
        <v>20241105-1000161004-제대</v>
      </c>
      <c r="M1318" s="2" t="str">
        <f>VLOOKUP(H1318, '쿼리1'!$A:$R, 17, 0)</f>
        <v>4도-널담 뚱낭시에 황치즈 50g</v>
      </c>
      <c r="N1318" s="2" t="str">
        <f>VLOOKUP(H1318, '쿼리1'!$A:$P, 15, 0)</f>
        <v>패트60</v>
      </c>
      <c r="O1318" s="2">
        <v>1000161004</v>
      </c>
      <c r="P1318" s="2" t="str">
        <f>VLOOKUP(H1318, '쿼리1'!$A:$R, 17, 0)</f>
        <v>4도-널담 뚱낭시에 황치즈 50g</v>
      </c>
      <c r="Q1318" s="4">
        <f>VLOOKUP(H1318, '쿼리1'!$A:$U, 20, 0)</f>
        <v>30</v>
      </c>
      <c r="R1318" s="2" t="s">
        <v>31</v>
      </c>
      <c r="S1318" s="2" t="s">
        <v>31</v>
      </c>
      <c r="T1318" s="2" t="s">
        <v>31</v>
      </c>
      <c r="U1318" s="2" t="s">
        <v>5397</v>
      </c>
      <c r="V1318" s="3">
        <v>45607</v>
      </c>
      <c r="W1318" s="3">
        <v>45608</v>
      </c>
      <c r="X1318" s="6" t="str">
        <f t="shared" si="1176"/>
        <v>+1</v>
      </c>
      <c r="Y1318" s="3">
        <v>45610</v>
      </c>
      <c r="Z1318" s="3">
        <v>45609</v>
      </c>
      <c r="AA1318" s="6">
        <f t="shared" si="1177"/>
        <v>-1</v>
      </c>
      <c r="AB1318" s="3">
        <v>45611</v>
      </c>
      <c r="AC1318" s="3">
        <v>45614</v>
      </c>
      <c r="AD1318" s="6" t="str">
        <f t="shared" si="1182"/>
        <v>+3</v>
      </c>
      <c r="AE1318" s="2" t="s">
        <v>5388</v>
      </c>
      <c r="AF1318" s="2" t="s">
        <v>5388</v>
      </c>
      <c r="AG1318" s="2" t="str">
        <f>IFERROR(AF1318-AE1318, "X")</f>
        <v>X</v>
      </c>
      <c r="AH1318" s="3">
        <v>45614</v>
      </c>
      <c r="AI1318" s="3">
        <f t="shared" si="1183"/>
        <v>45611</v>
      </c>
      <c r="AJ1318" s="3"/>
      <c r="AK1318" s="2">
        <f t="shared" si="1154"/>
        <v>-3</v>
      </c>
      <c r="AL1318" s="2" t="s">
        <v>5567</v>
      </c>
      <c r="AM1318" s="2" t="str">
        <f t="shared" si="1155"/>
        <v>생산완료(-3)</v>
      </c>
      <c r="AN1318" s="9">
        <f t="shared" si="1156"/>
        <v>45640</v>
      </c>
      <c r="AO1318" s="9">
        <f t="shared" si="1157"/>
        <v>45636</v>
      </c>
      <c r="AP1318" s="9"/>
      <c r="AQ1318" s="2">
        <f t="shared" si="1147"/>
        <v>-4</v>
      </c>
      <c r="AR1318" s="12">
        <f t="shared" si="1158"/>
        <v>-4</v>
      </c>
      <c r="AS1318" t="s">
        <v>5567</v>
      </c>
      <c r="AT1318" t="str">
        <f t="shared" si="1159"/>
        <v>생산완료(-4)</v>
      </c>
    </row>
    <row r="1319" spans="2:46" x14ac:dyDescent="0.3">
      <c r="B1319" s="2" t="s">
        <v>5436</v>
      </c>
      <c r="C1319" s="7">
        <v>-7</v>
      </c>
      <c r="D1319" s="2" t="s">
        <v>5463</v>
      </c>
      <c r="E1319" s="2" t="s">
        <v>5463</v>
      </c>
      <c r="F1319" s="2"/>
      <c r="G1319" s="2" t="s">
        <v>5412</v>
      </c>
      <c r="H1319" s="2" t="s">
        <v>3022</v>
      </c>
      <c r="I1319" s="2" t="str">
        <f t="shared" si="1148"/>
        <v>20241105-1000161675-인쇄</v>
      </c>
      <c r="J1319" s="2" t="str">
        <f t="shared" si="1149"/>
        <v>20241105-1000161675-합지</v>
      </c>
      <c r="K1319" s="2" t="str">
        <f t="shared" si="1150"/>
        <v>20241105-1000161675-분단</v>
      </c>
      <c r="L1319" s="2" t="str">
        <f t="shared" si="1151"/>
        <v>20241105-1000161675-제대</v>
      </c>
      <c r="M1319" s="2" t="str">
        <f>VLOOKUP(H1319, '쿼리1'!$A:$R, 17, 0)</f>
        <v>1도-Chiquita(치키타)</v>
      </c>
      <c r="N1319" s="2" t="str">
        <f>VLOOKUP(H1319, '쿼리1'!$A:$P, 15, 0)</f>
        <v>오피피(무광)100</v>
      </c>
      <c r="O1319" s="2">
        <v>1000161675</v>
      </c>
      <c r="P1319" s="2" t="str">
        <f>VLOOKUP(H1319, '쿼리1'!$A:$R, 17, 0)</f>
        <v>1도-Chiquita(치키타)</v>
      </c>
      <c r="Q1319" s="4">
        <f>VLOOKUP(H1319, '쿼리1'!$A:$U, 20, 0)</f>
        <v>12903</v>
      </c>
      <c r="R1319" s="2" t="s">
        <v>31</v>
      </c>
      <c r="S1319" s="2" t="s">
        <v>31</v>
      </c>
      <c r="T1319" s="2" t="s">
        <v>5397</v>
      </c>
      <c r="U1319" s="2" t="s">
        <v>31</v>
      </c>
      <c r="V1319" s="3">
        <v>45607</v>
      </c>
      <c r="W1319" s="3">
        <v>45618</v>
      </c>
      <c r="X1319" s="6" t="str">
        <f t="shared" si="1176"/>
        <v>+11</v>
      </c>
      <c r="Y1319" s="3">
        <v>45610</v>
      </c>
      <c r="Z1319" s="3">
        <v>45621</v>
      </c>
      <c r="AA1319" s="6" t="str">
        <f t="shared" si="1177"/>
        <v>+11</v>
      </c>
      <c r="AB1319" s="3" t="s">
        <v>5388</v>
      </c>
      <c r="AC1319" s="2" t="s">
        <v>5388</v>
      </c>
      <c r="AD1319" s="6" t="str">
        <f>IFERROR(AC1319-AB1319, "X")</f>
        <v>X</v>
      </c>
      <c r="AE1319" s="3">
        <v>45614</v>
      </c>
      <c r="AF1319" s="3">
        <v>45615</v>
      </c>
      <c r="AG1319" s="2" t="str">
        <f t="shared" ref="AG1319:AG1320" si="1184">IFERROR(IF(AF1319-AE1319&gt;0, "+" &amp; (AF1319-AE1319), AF1319-AE1319), "X")</f>
        <v>+1</v>
      </c>
      <c r="AH1319" s="3">
        <v>45621</v>
      </c>
      <c r="AI1319" s="3">
        <f t="shared" ref="AI1319:AI1320" si="1185">AE1319</f>
        <v>45614</v>
      </c>
      <c r="AJ1319" s="3"/>
      <c r="AK1319" s="2">
        <f t="shared" si="1154"/>
        <v>-7</v>
      </c>
      <c r="AL1319" s="2" t="s">
        <v>5567</v>
      </c>
      <c r="AM1319" s="2" t="str">
        <f t="shared" si="1155"/>
        <v>생산완료(-7)</v>
      </c>
      <c r="AN1319" s="9">
        <f t="shared" si="1156"/>
        <v>45621</v>
      </c>
      <c r="AO1319" s="9">
        <f t="shared" si="1157"/>
        <v>45614</v>
      </c>
      <c r="AP1319" s="9"/>
      <c r="AQ1319" s="2">
        <f t="shared" si="1147"/>
        <v>-7</v>
      </c>
      <c r="AR1319" s="12">
        <f t="shared" si="1158"/>
        <v>-7</v>
      </c>
      <c r="AS1319" t="s">
        <v>5567</v>
      </c>
      <c r="AT1319" t="str">
        <f t="shared" si="1159"/>
        <v>생산완료(-7)</v>
      </c>
    </row>
    <row r="1320" spans="2:46" x14ac:dyDescent="0.3">
      <c r="B1320" s="2" t="s">
        <v>5416</v>
      </c>
      <c r="C1320" s="7">
        <v>-2</v>
      </c>
      <c r="D1320" s="2" t="s">
        <v>5424</v>
      </c>
      <c r="E1320" s="2" t="s">
        <v>5409</v>
      </c>
      <c r="F1320" s="2" t="s">
        <v>5432</v>
      </c>
      <c r="G1320" s="2" t="s">
        <v>5412</v>
      </c>
      <c r="H1320" s="2" t="s">
        <v>558</v>
      </c>
      <c r="I1320" s="2" t="str">
        <f t="shared" si="1148"/>
        <v>20241105-1000161811-인쇄</v>
      </c>
      <c r="J1320" s="2" t="str">
        <f t="shared" si="1149"/>
        <v>20241105-1000161811-합지</v>
      </c>
      <c r="K1320" s="2" t="str">
        <f t="shared" si="1150"/>
        <v>20241105-1000161811-분단</v>
      </c>
      <c r="L1320" s="2" t="str">
        <f t="shared" si="1151"/>
        <v>20241105-1000161811-제대</v>
      </c>
      <c r="M1320" s="2" t="str">
        <f>VLOOKUP(H1320, '쿼리1'!$A:$R, 17, 0)</f>
        <v>2도-리치몬드-쿠키봉투(120)</v>
      </c>
      <c r="N1320" s="2" t="str">
        <f>VLOOKUP(H1320, '쿼리1'!$A:$P, 15, 0)</f>
        <v>오씨피피(투명)60</v>
      </c>
      <c r="O1320" s="2">
        <v>1000161811</v>
      </c>
      <c r="P1320" s="2" t="str">
        <f>VLOOKUP(H1320, '쿼리1'!$A:$R, 17, 0)</f>
        <v>2도-리치몬드-쿠키봉투(120)</v>
      </c>
      <c r="Q1320" s="4">
        <f>VLOOKUP(H1320, '쿼리1'!$A:$U, 20, 0)</f>
        <v>50000</v>
      </c>
      <c r="R1320" s="2" t="s">
        <v>31</v>
      </c>
      <c r="S1320" s="2" t="s">
        <v>31</v>
      </c>
      <c r="T1320" s="2" t="s">
        <v>31</v>
      </c>
      <c r="U1320" s="2" t="s">
        <v>31</v>
      </c>
      <c r="V1320" s="3">
        <v>45607</v>
      </c>
      <c r="W1320" s="3">
        <v>45609</v>
      </c>
      <c r="X1320" s="6" t="str">
        <f t="shared" si="1176"/>
        <v>+2</v>
      </c>
      <c r="Y1320" s="3">
        <v>45610</v>
      </c>
      <c r="Z1320" s="3">
        <v>45610</v>
      </c>
      <c r="AA1320" s="6">
        <f t="shared" si="1177"/>
        <v>0</v>
      </c>
      <c r="AB1320" s="3">
        <v>45611</v>
      </c>
      <c r="AC1320" s="3">
        <v>45617</v>
      </c>
      <c r="AD1320" s="6" t="str">
        <f t="shared" ref="AD1320:AD1321" si="1186">IFERROR(IF(AC1320-AB1320&gt;0, "+" &amp; (AC1320-AB1320), AC1320-AB1320), "X")</f>
        <v>+6</v>
      </c>
      <c r="AE1320" s="3">
        <v>45615</v>
      </c>
      <c r="AF1320" s="3">
        <v>45616</v>
      </c>
      <c r="AG1320" s="2" t="str">
        <f t="shared" si="1184"/>
        <v>+1</v>
      </c>
      <c r="AH1320" s="3">
        <v>45617</v>
      </c>
      <c r="AI1320" s="3">
        <f t="shared" si="1185"/>
        <v>45615</v>
      </c>
      <c r="AJ1320" s="3"/>
      <c r="AK1320" s="2">
        <f t="shared" si="1154"/>
        <v>-2</v>
      </c>
      <c r="AL1320" s="2" t="s">
        <v>5567</v>
      </c>
      <c r="AM1320" s="2" t="str">
        <f t="shared" si="1155"/>
        <v>생산완료(-2)</v>
      </c>
      <c r="AN1320" s="9">
        <f t="shared" si="1156"/>
        <v>45617</v>
      </c>
      <c r="AO1320" s="9">
        <f t="shared" si="1157"/>
        <v>45615</v>
      </c>
      <c r="AP1320" s="9"/>
      <c r="AQ1320" s="2">
        <f t="shared" si="1147"/>
        <v>-2</v>
      </c>
      <c r="AR1320" s="12">
        <f t="shared" si="1158"/>
        <v>-2</v>
      </c>
      <c r="AS1320" t="s">
        <v>5567</v>
      </c>
      <c r="AT1320" t="str">
        <f t="shared" si="1159"/>
        <v>생산완료(-2)</v>
      </c>
    </row>
    <row r="1321" spans="2:46" x14ac:dyDescent="0.3">
      <c r="B1321" s="2" t="s">
        <v>5415</v>
      </c>
      <c r="C1321" s="7">
        <v>-3</v>
      </c>
      <c r="D1321" s="2" t="s">
        <v>5415</v>
      </c>
      <c r="E1321" s="2" t="s">
        <v>5416</v>
      </c>
      <c r="F1321" s="2" t="s">
        <v>5408</v>
      </c>
      <c r="G1321" s="2"/>
      <c r="H1321" s="2" t="s">
        <v>4086</v>
      </c>
      <c r="I1321" s="2" t="str">
        <f t="shared" si="1148"/>
        <v>20241105-1000164852-인쇄</v>
      </c>
      <c r="J1321" s="2" t="str">
        <f t="shared" si="1149"/>
        <v>20241105-1000164852-합지</v>
      </c>
      <c r="K1321" s="2" t="str">
        <f t="shared" si="1150"/>
        <v>20241105-1000164852-분단</v>
      </c>
      <c r="L1321" s="2" t="str">
        <f t="shared" si="1151"/>
        <v>20241105-1000164852-제대</v>
      </c>
      <c r="M1321" s="2" t="str">
        <f>VLOOKUP(H1321, '쿼리1'!$A:$R, 17, 0)</f>
        <v>6도-널담 뚱카롱-황치즈 50g</v>
      </c>
      <c r="N1321" s="2" t="str">
        <f>VLOOKUP(H1321, '쿼리1'!$A:$P, 15, 0)</f>
        <v>패트60</v>
      </c>
      <c r="O1321" s="2">
        <v>1000164852</v>
      </c>
      <c r="P1321" s="2" t="str">
        <f>VLOOKUP(H1321, '쿼리1'!$A:$R, 17, 0)</f>
        <v>6도-널담 뚱카롱-황치즈 50g</v>
      </c>
      <c r="Q1321" s="4">
        <f>VLOOKUP(H1321, '쿼리1'!$A:$U, 20, 0)</f>
        <v>30</v>
      </c>
      <c r="R1321" s="2" t="s">
        <v>31</v>
      </c>
      <c r="S1321" s="2" t="s">
        <v>31</v>
      </c>
      <c r="T1321" s="2" t="s">
        <v>31</v>
      </c>
      <c r="U1321" s="2" t="s">
        <v>5397</v>
      </c>
      <c r="V1321" s="3">
        <v>45607</v>
      </c>
      <c r="W1321" s="3">
        <v>45604</v>
      </c>
      <c r="X1321" s="6">
        <f t="shared" si="1176"/>
        <v>-3</v>
      </c>
      <c r="Y1321" s="3">
        <v>45610</v>
      </c>
      <c r="Z1321" s="3">
        <v>45608</v>
      </c>
      <c r="AA1321" s="6">
        <f t="shared" si="1177"/>
        <v>-2</v>
      </c>
      <c r="AB1321" s="3">
        <v>45611</v>
      </c>
      <c r="AC1321" s="3">
        <v>45614</v>
      </c>
      <c r="AD1321" s="6" t="str">
        <f t="shared" si="1186"/>
        <v>+3</v>
      </c>
      <c r="AE1321" s="2" t="s">
        <v>5388</v>
      </c>
      <c r="AF1321" s="2" t="s">
        <v>5388</v>
      </c>
      <c r="AG1321" s="2" t="str">
        <f>IFERROR(AF1321-AE1321, "X")</f>
        <v>X</v>
      </c>
      <c r="AH1321" s="3">
        <v>45614</v>
      </c>
      <c r="AI1321" s="3">
        <f t="shared" ref="AI1321" si="1187">AB1321</f>
        <v>45611</v>
      </c>
      <c r="AJ1321" s="3"/>
      <c r="AK1321" s="2">
        <f t="shared" si="1154"/>
        <v>-3</v>
      </c>
      <c r="AL1321" s="2" t="s">
        <v>5567</v>
      </c>
      <c r="AM1321" s="2" t="str">
        <f t="shared" si="1155"/>
        <v>생산완료(-3)</v>
      </c>
      <c r="AN1321" s="9">
        <f t="shared" si="1156"/>
        <v>45614</v>
      </c>
      <c r="AO1321" s="9">
        <f t="shared" si="1157"/>
        <v>45611</v>
      </c>
      <c r="AP1321" s="9"/>
      <c r="AQ1321" s="2">
        <f t="shared" si="1147"/>
        <v>-3</v>
      </c>
      <c r="AR1321" s="12">
        <f t="shared" si="1158"/>
        <v>-3</v>
      </c>
      <c r="AS1321" t="s">
        <v>5567</v>
      </c>
      <c r="AT1321" t="str">
        <f t="shared" si="1159"/>
        <v>생산완료(-3)</v>
      </c>
    </row>
    <row r="1322" spans="2:46" x14ac:dyDescent="0.3">
      <c r="B1322" s="2" t="s">
        <v>5409</v>
      </c>
      <c r="C1322" s="7">
        <v>0</v>
      </c>
      <c r="D1322" s="2" t="s">
        <v>5412</v>
      </c>
      <c r="E1322" s="2" t="s">
        <v>5405</v>
      </c>
      <c r="F1322" s="2"/>
      <c r="G1322" s="2" t="s">
        <v>5409</v>
      </c>
      <c r="H1322" s="2" t="s">
        <v>2649</v>
      </c>
      <c r="I1322" s="2" t="str">
        <f t="shared" si="1148"/>
        <v>20241105-1000165116-인쇄</v>
      </c>
      <c r="J1322" s="2" t="str">
        <f t="shared" si="1149"/>
        <v>20241105-1000165116-합지</v>
      </c>
      <c r="K1322" s="2" t="str">
        <f t="shared" si="1150"/>
        <v>20241105-1000165116-분단</v>
      </c>
      <c r="L1322" s="2" t="str">
        <f t="shared" si="1151"/>
        <v>20241105-1000165116-제대</v>
      </c>
      <c r="M1322" s="2" t="str">
        <f>VLOOKUP(H1322, '쿼리1'!$A:$R, 17, 0)</f>
        <v>3도-장인반죽</v>
      </c>
      <c r="N1322" s="2" t="str">
        <f>VLOOKUP(H1322, '쿼리1'!$A:$P, 15, 0)</f>
        <v>나이론70</v>
      </c>
      <c r="O1322" s="2">
        <v>1000165116</v>
      </c>
      <c r="P1322" s="2" t="str">
        <f>VLOOKUP(H1322, '쿼리1'!$A:$R, 17, 0)</f>
        <v>3도-장인반죽</v>
      </c>
      <c r="Q1322" s="4">
        <f>VLOOKUP(H1322, '쿼리1'!$A:$U, 20, 0)</f>
        <v>18750</v>
      </c>
      <c r="R1322" s="2" t="s">
        <v>31</v>
      </c>
      <c r="S1322" s="2" t="s">
        <v>31</v>
      </c>
      <c r="T1322" s="2" t="s">
        <v>5397</v>
      </c>
      <c r="U1322" s="2" t="s">
        <v>31</v>
      </c>
      <c r="V1322" s="3">
        <v>45607</v>
      </c>
      <c r="W1322" s="3">
        <v>45608</v>
      </c>
      <c r="X1322" s="6" t="str">
        <f t="shared" si="1176"/>
        <v>+1</v>
      </c>
      <c r="Y1322" s="3">
        <v>45610</v>
      </c>
      <c r="Z1322" s="3">
        <v>45609</v>
      </c>
      <c r="AA1322" s="6">
        <f t="shared" si="1177"/>
        <v>-1</v>
      </c>
      <c r="AB1322" s="3" t="s">
        <v>5388</v>
      </c>
      <c r="AC1322" s="2" t="s">
        <v>5388</v>
      </c>
      <c r="AD1322" s="6" t="str">
        <f>IFERROR(AC1322-AB1322, "X")</f>
        <v>X</v>
      </c>
      <c r="AE1322" s="3">
        <v>45614</v>
      </c>
      <c r="AF1322" s="3">
        <v>45614</v>
      </c>
      <c r="AG1322" s="2">
        <f t="shared" ref="AG1322:AG1323" si="1188">IFERROR(IF(AF1322-AE1322&gt;0, "+" &amp; (AF1322-AE1322), AF1322-AE1322), "X")</f>
        <v>0</v>
      </c>
      <c r="AH1322" s="3">
        <v>45614</v>
      </c>
      <c r="AI1322" s="3">
        <f t="shared" ref="AI1322:AI1323" si="1189">AE1322</f>
        <v>45614</v>
      </c>
      <c r="AJ1322" s="3"/>
      <c r="AK1322" s="2">
        <f t="shared" si="1154"/>
        <v>0</v>
      </c>
      <c r="AL1322" s="2" t="s">
        <v>5567</v>
      </c>
      <c r="AM1322" s="2" t="str">
        <f t="shared" si="1155"/>
        <v>생산완료(0)</v>
      </c>
      <c r="AN1322" s="9">
        <f t="shared" si="1156"/>
        <v>45614</v>
      </c>
      <c r="AO1322" s="9">
        <f t="shared" si="1157"/>
        <v>45614</v>
      </c>
      <c r="AP1322" s="9"/>
      <c r="AQ1322" s="2">
        <f t="shared" si="1147"/>
        <v>0</v>
      </c>
      <c r="AR1322" s="12">
        <f t="shared" si="1158"/>
        <v>0</v>
      </c>
      <c r="AS1322" t="s">
        <v>5567</v>
      </c>
      <c r="AT1322" t="str">
        <f t="shared" si="1159"/>
        <v>생산완료(0)</v>
      </c>
    </row>
    <row r="1323" spans="2:46" x14ac:dyDescent="0.3">
      <c r="B1323" s="2" t="s">
        <v>5415</v>
      </c>
      <c r="C1323" s="7">
        <v>-3</v>
      </c>
      <c r="D1323" s="2" t="s">
        <v>5444</v>
      </c>
      <c r="E1323" s="2" t="s">
        <v>5405</v>
      </c>
      <c r="F1323" s="2"/>
      <c r="G1323" s="2" t="s">
        <v>5418</v>
      </c>
      <c r="H1323" s="2" t="s">
        <v>3817</v>
      </c>
      <c r="I1323" s="2" t="str">
        <f t="shared" si="1148"/>
        <v>20241105-1000167850-인쇄</v>
      </c>
      <c r="J1323" s="2" t="str">
        <f t="shared" si="1149"/>
        <v>20241105-1000167850-합지</v>
      </c>
      <c r="K1323" s="2" t="str">
        <f t="shared" si="1150"/>
        <v>20241105-1000167850-분단</v>
      </c>
      <c r="L1323" s="2" t="str">
        <f t="shared" si="1151"/>
        <v>20241105-1000167850-제대</v>
      </c>
      <c r="M1323" s="2" t="str">
        <f>VLOOKUP(H1323, '쿼리1'!$A:$R, 17, 0)</f>
        <v>3도-현대푸드-황태채 400g(이마트)</v>
      </c>
      <c r="N1323" s="2" t="str">
        <f>VLOOKUP(H1323, '쿼리1'!$A:$P, 15, 0)</f>
        <v>패씨피피(투명)80</v>
      </c>
      <c r="O1323" s="2">
        <v>1000167850</v>
      </c>
      <c r="P1323" s="2" t="str">
        <f>VLOOKUP(H1323, '쿼리1'!$A:$R, 17, 0)</f>
        <v>3도-현대푸드-황태채 400g(이마트)</v>
      </c>
      <c r="Q1323" s="4">
        <f>VLOOKUP(H1323, '쿼리1'!$A:$U, 20, 0)</f>
        <v>20689</v>
      </c>
      <c r="R1323" s="2" t="s">
        <v>31</v>
      </c>
      <c r="S1323" s="2" t="s">
        <v>31</v>
      </c>
      <c r="T1323" s="2" t="s">
        <v>5397</v>
      </c>
      <c r="U1323" s="2" t="s">
        <v>31</v>
      </c>
      <c r="V1323" s="3">
        <v>45607</v>
      </c>
      <c r="W1323" s="3">
        <v>45617</v>
      </c>
      <c r="X1323" s="6" t="str">
        <f t="shared" si="1176"/>
        <v>+10</v>
      </c>
      <c r="Y1323" s="3">
        <v>45610</v>
      </c>
      <c r="Z1323" s="3">
        <v>45609</v>
      </c>
      <c r="AA1323" s="6">
        <f t="shared" si="1177"/>
        <v>-1</v>
      </c>
      <c r="AB1323" s="3" t="s">
        <v>5388</v>
      </c>
      <c r="AC1323" s="2" t="s">
        <v>5388</v>
      </c>
      <c r="AD1323" s="6" t="str">
        <f>IFERROR(AC1323-AB1323, "X")</f>
        <v>X</v>
      </c>
      <c r="AE1323" s="3">
        <v>45614</v>
      </c>
      <c r="AF1323" s="3">
        <v>45610</v>
      </c>
      <c r="AG1323" s="2">
        <f t="shared" si="1188"/>
        <v>-4</v>
      </c>
      <c r="AH1323" s="3">
        <v>45617</v>
      </c>
      <c r="AI1323" s="3">
        <f t="shared" si="1189"/>
        <v>45614</v>
      </c>
      <c r="AJ1323" s="3"/>
      <c r="AK1323" s="2">
        <f t="shared" si="1154"/>
        <v>-3</v>
      </c>
      <c r="AL1323" s="2" t="s">
        <v>5567</v>
      </c>
      <c r="AM1323" s="2" t="str">
        <f t="shared" si="1155"/>
        <v>생산완료(-3)</v>
      </c>
      <c r="AN1323" s="9">
        <f t="shared" si="1156"/>
        <v>45635</v>
      </c>
      <c r="AO1323" s="9">
        <f t="shared" si="1157"/>
        <v>45637</v>
      </c>
      <c r="AP1323" s="9"/>
      <c r="AQ1323" s="2">
        <f t="shared" si="1147"/>
        <v>2</v>
      </c>
      <c r="AR1323" s="12" t="str">
        <f t="shared" si="1158"/>
        <v>+2</v>
      </c>
      <c r="AS1323" t="s">
        <v>5567</v>
      </c>
      <c r="AT1323" t="str">
        <f t="shared" si="1159"/>
        <v>생산완료(+2)</v>
      </c>
    </row>
    <row r="1324" spans="2:46" x14ac:dyDescent="0.3">
      <c r="B1324" s="2" t="s">
        <v>5408</v>
      </c>
      <c r="C1324" s="7">
        <v>3</v>
      </c>
      <c r="D1324" s="2" t="s">
        <v>5415</v>
      </c>
      <c r="E1324" s="2" t="s">
        <v>5416</v>
      </c>
      <c r="F1324" s="2" t="s">
        <v>5415</v>
      </c>
      <c r="G1324" s="2"/>
      <c r="H1324" s="2" t="s">
        <v>3258</v>
      </c>
      <c r="I1324" s="2" t="str">
        <f t="shared" si="1148"/>
        <v>20241105-1000168339-인쇄</v>
      </c>
      <c r="J1324" s="2" t="str">
        <f t="shared" si="1149"/>
        <v>20241105-1000168339-합지</v>
      </c>
      <c r="K1324" s="2" t="str">
        <f t="shared" si="1150"/>
        <v>20241105-1000168339-분단</v>
      </c>
      <c r="L1324" s="2" t="str">
        <f t="shared" si="1151"/>
        <v>20241105-1000168339-제대</v>
      </c>
      <c r="M1324" s="2" t="str">
        <f>VLOOKUP(H1324, '쿼리1'!$A:$R, 17, 0)</f>
        <v>9도-(주)푸드코아-연세우유 메론생크림빵(사이즈변경)</v>
      </c>
      <c r="N1324" s="2" t="str">
        <f>VLOOKUP(H1324, '쿼리1'!$A:$P, 15, 0)</f>
        <v>오씨피피(유무광)60</v>
      </c>
      <c r="O1324" s="2">
        <v>1000168339</v>
      </c>
      <c r="P1324" s="2" t="str">
        <f>VLOOKUP(H1324, '쿼리1'!$A:$R, 17, 0)</f>
        <v>9도-(주)푸드코아-연세우유 메론생크림빵(사이즈변경)</v>
      </c>
      <c r="Q1324" s="4">
        <f>VLOOKUP(H1324, '쿼리1'!$A:$U, 20, 0)</f>
        <v>12</v>
      </c>
      <c r="R1324" s="2" t="s">
        <v>31</v>
      </c>
      <c r="S1324" s="2" t="s">
        <v>31</v>
      </c>
      <c r="T1324" s="2" t="s">
        <v>31</v>
      </c>
      <c r="U1324" s="2" t="s">
        <v>5397</v>
      </c>
      <c r="V1324" s="3">
        <v>45607</v>
      </c>
      <c r="W1324" s="3">
        <v>45604</v>
      </c>
      <c r="X1324" s="6">
        <f t="shared" si="1176"/>
        <v>-3</v>
      </c>
      <c r="Y1324" s="3">
        <v>45610</v>
      </c>
      <c r="Z1324" s="3">
        <v>45608</v>
      </c>
      <c r="AA1324" s="6">
        <f t="shared" si="1177"/>
        <v>-2</v>
      </c>
      <c r="AB1324" s="3">
        <v>45611</v>
      </c>
      <c r="AC1324" s="3">
        <v>45608</v>
      </c>
      <c r="AD1324" s="6">
        <f>IFERROR(IF(AC1324-AB1324&gt;0, "+" &amp; (AC1324-AB1324), AC1324-AB1324), "X")</f>
        <v>-3</v>
      </c>
      <c r="AE1324" s="2" t="s">
        <v>5388</v>
      </c>
      <c r="AF1324" s="2" t="s">
        <v>5388</v>
      </c>
      <c r="AG1324" s="2" t="str">
        <f>IFERROR(AF1324-AE1324, "X")</f>
        <v>X</v>
      </c>
      <c r="AH1324" s="3">
        <v>45608</v>
      </c>
      <c r="AI1324" s="3">
        <f t="shared" ref="AI1324" si="1190">AB1324</f>
        <v>45611</v>
      </c>
      <c r="AJ1324" s="3"/>
      <c r="AK1324" s="2" t="str">
        <f t="shared" si="1154"/>
        <v>+3</v>
      </c>
      <c r="AL1324" s="2" t="s">
        <v>5567</v>
      </c>
      <c r="AM1324" s="2" t="str">
        <f t="shared" si="1155"/>
        <v>생산완료(+3)</v>
      </c>
      <c r="AN1324" s="9">
        <f t="shared" si="1156"/>
        <v>45653</v>
      </c>
      <c r="AO1324" s="9">
        <f t="shared" si="1157"/>
        <v>45658</v>
      </c>
      <c r="AP1324" s="9"/>
      <c r="AQ1324" s="2">
        <f t="shared" si="1147"/>
        <v>5</v>
      </c>
      <c r="AR1324" s="12" t="str">
        <f t="shared" si="1158"/>
        <v>+5</v>
      </c>
      <c r="AS1324" t="s">
        <v>5567</v>
      </c>
      <c r="AT1324" t="str">
        <f t="shared" si="1159"/>
        <v>생산완료(+5)</v>
      </c>
    </row>
    <row r="1325" spans="2:46" x14ac:dyDescent="0.3">
      <c r="B1325" s="2" t="s">
        <v>5432</v>
      </c>
      <c r="C1325" s="7">
        <v>6</v>
      </c>
      <c r="D1325" s="2" t="s">
        <v>5406</v>
      </c>
      <c r="E1325" s="2" t="s">
        <v>5407</v>
      </c>
      <c r="F1325" s="2"/>
      <c r="G1325" s="2" t="s">
        <v>5407</v>
      </c>
      <c r="H1325" s="2" t="s">
        <v>4157</v>
      </c>
      <c r="I1325" s="2" t="str">
        <f t="shared" si="1148"/>
        <v>20241105-1000169370-인쇄</v>
      </c>
      <c r="J1325" s="2" t="str">
        <f t="shared" si="1149"/>
        <v>20241105-1000169370-합지</v>
      </c>
      <c r="K1325" s="2" t="str">
        <f t="shared" si="1150"/>
        <v>20241105-1000169370-분단</v>
      </c>
      <c r="L1325" s="2" t="str">
        <f t="shared" si="1151"/>
        <v>20241105-1000169370-제대</v>
      </c>
      <c r="M1325" s="2" t="str">
        <f>VLOOKUP(H1325, '쿼리1'!$A:$R, 17, 0)</f>
        <v>1도-무궁화꽃이피었습니다-무궁화김</v>
      </c>
      <c r="N1325" s="2" t="str">
        <f>VLOOKUP(H1325, '쿼리1'!$A:$P, 15, 0)</f>
        <v>오씨피피(투명)70</v>
      </c>
      <c r="O1325" s="2">
        <v>1000169370</v>
      </c>
      <c r="P1325" s="2" t="str">
        <f>VLOOKUP(H1325, '쿼리1'!$A:$R, 17, 0)</f>
        <v>1도-무궁화꽃이피었습니다-무궁화김</v>
      </c>
      <c r="Q1325" s="4">
        <f>VLOOKUP(H1325, '쿼리1'!$A:$U, 20, 0)</f>
        <v>18750</v>
      </c>
      <c r="R1325" s="2" t="s">
        <v>31</v>
      </c>
      <c r="S1325" s="2" t="s">
        <v>31</v>
      </c>
      <c r="T1325" s="2" t="s">
        <v>5397</v>
      </c>
      <c r="U1325" s="2" t="s">
        <v>31</v>
      </c>
      <c r="V1325" s="3">
        <v>45607</v>
      </c>
      <c r="W1325" s="3">
        <v>45602</v>
      </c>
      <c r="X1325" s="6">
        <f t="shared" si="1176"/>
        <v>-5</v>
      </c>
      <c r="Y1325" s="3">
        <v>45610</v>
      </c>
      <c r="Z1325" s="3">
        <v>45604</v>
      </c>
      <c r="AA1325" s="6">
        <f t="shared" si="1177"/>
        <v>-6</v>
      </c>
      <c r="AB1325" s="3" t="s">
        <v>5388</v>
      </c>
      <c r="AC1325" s="2" t="s">
        <v>5388</v>
      </c>
      <c r="AD1325" s="6" t="str">
        <f>IFERROR(AC1325-AB1325, "X")</f>
        <v>X</v>
      </c>
      <c r="AE1325" s="3">
        <v>45614</v>
      </c>
      <c r="AF1325" s="3">
        <v>45608</v>
      </c>
      <c r="AG1325" s="2">
        <f t="shared" ref="AG1325:AG1333" si="1191">IFERROR(IF(AF1325-AE1325&gt;0, "+" &amp; (AF1325-AE1325), AF1325-AE1325), "X")</f>
        <v>-6</v>
      </c>
      <c r="AH1325" s="3">
        <v>45608</v>
      </c>
      <c r="AI1325" s="3">
        <f t="shared" ref="AI1325:AI1333" si="1192">AE1325</f>
        <v>45614</v>
      </c>
      <c r="AJ1325" s="3"/>
      <c r="AK1325" s="2" t="str">
        <f t="shared" si="1154"/>
        <v>+6</v>
      </c>
      <c r="AL1325" s="2" t="s">
        <v>5567</v>
      </c>
      <c r="AM1325" s="2" t="str">
        <f t="shared" si="1155"/>
        <v>생산완료(+6)</v>
      </c>
      <c r="AN1325" s="9">
        <f t="shared" si="1156"/>
        <v>45646</v>
      </c>
      <c r="AO1325" s="9">
        <f t="shared" si="1157"/>
        <v>45652</v>
      </c>
      <c r="AP1325" s="9"/>
      <c r="AQ1325" s="2">
        <f t="shared" si="1147"/>
        <v>6</v>
      </c>
      <c r="AR1325" s="12" t="str">
        <f t="shared" si="1158"/>
        <v>+6</v>
      </c>
      <c r="AS1325" t="s">
        <v>5567</v>
      </c>
      <c r="AT1325" t="str">
        <f t="shared" si="1159"/>
        <v>생산완료(+6)</v>
      </c>
    </row>
    <row r="1326" spans="2:46" x14ac:dyDescent="0.3">
      <c r="B1326" s="2" t="s">
        <v>5424</v>
      </c>
      <c r="C1326" s="7">
        <v>2</v>
      </c>
      <c r="D1326" s="2"/>
      <c r="E1326" s="2" t="s">
        <v>5416</v>
      </c>
      <c r="F1326" s="2"/>
      <c r="G1326" s="2" t="s">
        <v>5416</v>
      </c>
      <c r="H1326" s="2" t="s">
        <v>595</v>
      </c>
      <c r="I1326" s="2" t="str">
        <f t="shared" si="1148"/>
        <v>20241105-1000169536-인쇄</v>
      </c>
      <c r="J1326" s="2" t="str">
        <f t="shared" si="1149"/>
        <v>20241105-1000169536-합지</v>
      </c>
      <c r="K1326" s="2" t="str">
        <f t="shared" si="1150"/>
        <v>20241105-1000169536-분단</v>
      </c>
      <c r="L1326" s="2" t="str">
        <f t="shared" si="1151"/>
        <v>20241105-1000169536-제대</v>
      </c>
      <c r="M1326" s="2" t="str">
        <f>VLOOKUP(H1326, '쿼리1'!$A:$R, 17, 0)</f>
        <v>무지</v>
      </c>
      <c r="N1326" s="2" t="str">
        <f>VLOOKUP(H1326, '쿼리1'!$A:$P, 15, 0)</f>
        <v>나이론70</v>
      </c>
      <c r="O1326" s="2">
        <v>1000169536</v>
      </c>
      <c r="P1326" s="2" t="str">
        <f>VLOOKUP(H1326, '쿼리1'!$A:$R, 17, 0)</f>
        <v>무지</v>
      </c>
      <c r="Q1326" s="4">
        <f>VLOOKUP(H1326, '쿼리1'!$A:$U, 20, 0)</f>
        <v>15000</v>
      </c>
      <c r="R1326" s="2" t="s">
        <v>5397</v>
      </c>
      <c r="S1326" s="2" t="s">
        <v>31</v>
      </c>
      <c r="T1326" s="2" t="s">
        <v>5397</v>
      </c>
      <c r="U1326" s="2" t="s">
        <v>31</v>
      </c>
      <c r="V1326" s="2" t="s">
        <v>5388</v>
      </c>
      <c r="W1326" s="3" t="s">
        <v>5388</v>
      </c>
      <c r="X1326" s="6" t="str">
        <f>IFERROR(W1326-V1326, "X")</f>
        <v>X</v>
      </c>
      <c r="Y1326" s="3">
        <v>45610</v>
      </c>
      <c r="Z1326" s="3">
        <v>45608</v>
      </c>
      <c r="AA1326" s="6">
        <f t="shared" si="1177"/>
        <v>-2</v>
      </c>
      <c r="AB1326" s="3" t="s">
        <v>5388</v>
      </c>
      <c r="AC1326" s="2" t="s">
        <v>5388</v>
      </c>
      <c r="AD1326" s="6" t="str">
        <f>IFERROR(AC1326-AB1326, "X")</f>
        <v>X</v>
      </c>
      <c r="AE1326" s="3">
        <v>45614</v>
      </c>
      <c r="AF1326" s="3">
        <v>45612</v>
      </c>
      <c r="AG1326" s="2">
        <f t="shared" si="1191"/>
        <v>-2</v>
      </c>
      <c r="AH1326" s="3">
        <v>45612</v>
      </c>
      <c r="AI1326" s="3">
        <f t="shared" si="1192"/>
        <v>45614</v>
      </c>
      <c r="AJ1326" s="3"/>
      <c r="AK1326" s="2" t="str">
        <f t="shared" si="1154"/>
        <v>+2</v>
      </c>
      <c r="AL1326" s="2" t="s">
        <v>5567</v>
      </c>
      <c r="AM1326" s="2" t="str">
        <f t="shared" si="1155"/>
        <v>생산완료(+2)</v>
      </c>
      <c r="AN1326" s="9">
        <f t="shared" si="1156"/>
        <v>45612</v>
      </c>
      <c r="AO1326" s="9">
        <f t="shared" si="1157"/>
        <v>45614</v>
      </c>
      <c r="AP1326" s="9"/>
      <c r="AQ1326" s="2">
        <f t="shared" si="1147"/>
        <v>2</v>
      </c>
      <c r="AR1326" s="12" t="str">
        <f t="shared" si="1158"/>
        <v>+2</v>
      </c>
      <c r="AS1326" t="s">
        <v>5567</v>
      </c>
      <c r="AT1326" t="str">
        <f t="shared" si="1159"/>
        <v>생산완료(+2)</v>
      </c>
    </row>
    <row r="1327" spans="2:46" x14ac:dyDescent="0.3">
      <c r="B1327" s="2" t="s">
        <v>5405</v>
      </c>
      <c r="C1327" s="7">
        <v>-1</v>
      </c>
      <c r="D1327" s="2" t="s">
        <v>5412</v>
      </c>
      <c r="E1327" s="2" t="s">
        <v>5412</v>
      </c>
      <c r="F1327" s="2" t="s">
        <v>5409</v>
      </c>
      <c r="G1327" s="2" t="s">
        <v>5412</v>
      </c>
      <c r="H1327" s="2" t="s">
        <v>1389</v>
      </c>
      <c r="I1327" s="2" t="str">
        <f t="shared" si="1148"/>
        <v>20241105-1000169537-인쇄</v>
      </c>
      <c r="J1327" s="2" t="str">
        <f t="shared" si="1149"/>
        <v>20241105-1000169537-합지</v>
      </c>
      <c r="K1327" s="2" t="str">
        <f t="shared" si="1150"/>
        <v>20241105-1000169537-분단</v>
      </c>
      <c r="L1327" s="2" t="str">
        <f t="shared" si="1151"/>
        <v>20241105-1000169537-제대</v>
      </c>
      <c r="M1327" s="2" t="str">
        <f>VLOOKUP(H1327, '쿼리1'!$A:$R, 17, 0)</f>
        <v>9도-앙팡-다이노 유기농 롱떡뻥 25g</v>
      </c>
      <c r="N1327" s="2" t="str">
        <f>VLOOKUP(H1327, '쿼리1'!$A:$P, 15, 0)</f>
        <v>패증착(유무광)110</v>
      </c>
      <c r="O1327" s="2">
        <v>1000169537</v>
      </c>
      <c r="P1327" s="2" t="str">
        <f>VLOOKUP(H1327, '쿼리1'!$A:$R, 17, 0)</f>
        <v>9도-앙팡-다이노 유기농 롱떡뻥 25g</v>
      </c>
      <c r="Q1327" s="4">
        <f>VLOOKUP(H1327, '쿼리1'!$A:$U, 20, 0)</f>
        <v>35294</v>
      </c>
      <c r="R1327" s="2" t="s">
        <v>31</v>
      </c>
      <c r="S1327" s="2" t="s">
        <v>31</v>
      </c>
      <c r="T1327" s="2" t="s">
        <v>31</v>
      </c>
      <c r="U1327" s="2" t="s">
        <v>31</v>
      </c>
      <c r="V1327" s="3">
        <v>45607</v>
      </c>
      <c r="W1327" s="3">
        <v>45608</v>
      </c>
      <c r="X1327" s="6" t="str">
        <f>IFERROR(IF(W1327-V1327&gt;0, "+" &amp; (W1327-V1327), W1327-V1327), "X")</f>
        <v>+1</v>
      </c>
      <c r="Y1327" s="3">
        <v>45610</v>
      </c>
      <c r="Z1327" s="3">
        <v>45611</v>
      </c>
      <c r="AA1327" s="6" t="str">
        <f t="shared" si="1177"/>
        <v>+1</v>
      </c>
      <c r="AB1327" s="3">
        <v>45611</v>
      </c>
      <c r="AC1327" s="3">
        <v>45611</v>
      </c>
      <c r="AD1327" s="6">
        <f>IFERROR(IF(AC1327-AB1327&gt;0, "+" &amp; (AC1327-AB1327), AC1327-AB1327), "X")</f>
        <v>0</v>
      </c>
      <c r="AE1327" s="3">
        <v>45615</v>
      </c>
      <c r="AF1327" s="3">
        <v>45616</v>
      </c>
      <c r="AG1327" s="2" t="str">
        <f t="shared" si="1191"/>
        <v>+1</v>
      </c>
      <c r="AH1327" s="3">
        <v>45616</v>
      </c>
      <c r="AI1327" s="3">
        <f t="shared" si="1192"/>
        <v>45615</v>
      </c>
      <c r="AJ1327" s="3"/>
      <c r="AK1327" s="2">
        <f t="shared" si="1154"/>
        <v>-1</v>
      </c>
      <c r="AL1327" s="2" t="s">
        <v>5567</v>
      </c>
      <c r="AM1327" s="2" t="str">
        <f t="shared" si="1155"/>
        <v>생산완료(-1)</v>
      </c>
      <c r="AN1327" s="9">
        <f t="shared" si="1156"/>
        <v>45616</v>
      </c>
      <c r="AO1327" s="9">
        <f t="shared" si="1157"/>
        <v>45615</v>
      </c>
      <c r="AP1327" s="9"/>
      <c r="AQ1327" s="2">
        <f t="shared" si="1147"/>
        <v>-1</v>
      </c>
      <c r="AR1327" s="12">
        <f t="shared" si="1158"/>
        <v>-1</v>
      </c>
      <c r="AS1327" t="s">
        <v>5567</v>
      </c>
      <c r="AT1327" t="str">
        <f t="shared" si="1159"/>
        <v>생산완료(-1)</v>
      </c>
    </row>
    <row r="1328" spans="2:46" x14ac:dyDescent="0.3">
      <c r="B1328" s="2" t="s">
        <v>5483</v>
      </c>
      <c r="C1328" s="7">
        <v>-11</v>
      </c>
      <c r="D1328" s="2" t="s">
        <v>5523</v>
      </c>
      <c r="E1328" s="2" t="s">
        <v>5443</v>
      </c>
      <c r="F1328" s="2"/>
      <c r="G1328" s="2" t="s">
        <v>5463</v>
      </c>
      <c r="H1328" s="2" t="s">
        <v>1918</v>
      </c>
      <c r="I1328" s="2" t="str">
        <f t="shared" si="1148"/>
        <v>20241105-11150036-인쇄</v>
      </c>
      <c r="J1328" s="2" t="str">
        <f t="shared" si="1149"/>
        <v>20241105-11150036-합지</v>
      </c>
      <c r="K1328" s="2" t="str">
        <f t="shared" si="1150"/>
        <v>20241105-11150036-분단</v>
      </c>
      <c r="L1328" s="2" t="str">
        <f t="shared" si="1151"/>
        <v>20241105-11150036-제대</v>
      </c>
      <c r="M1328" s="2" t="str">
        <f>VLOOKUP(H1328, '쿼리1'!$A:$R, 17, 0)</f>
        <v>1도(먹)-포토몬(230)-주소변경</v>
      </c>
      <c r="N1328" s="2" t="str">
        <f>VLOOKUP(H1328, '쿼리1'!$A:$P, 15, 0)</f>
        <v>은박120</v>
      </c>
      <c r="O1328" s="2">
        <v>11150036</v>
      </c>
      <c r="P1328" s="2" t="str">
        <f>VLOOKUP(H1328, '쿼리1'!$A:$R, 17, 0)</f>
        <v>1도(먹)-포토몬(230)-주소변경</v>
      </c>
      <c r="Q1328" s="4">
        <f>VLOOKUP(H1328, '쿼리1'!$A:$U, 20, 0)</f>
        <v>26086</v>
      </c>
      <c r="R1328" s="2" t="s">
        <v>5399</v>
      </c>
      <c r="S1328" s="2" t="s">
        <v>31</v>
      </c>
      <c r="T1328" s="2" t="s">
        <v>5397</v>
      </c>
      <c r="U1328" s="2" t="s">
        <v>31</v>
      </c>
      <c r="V1328" s="3">
        <v>45607</v>
      </c>
      <c r="W1328" s="5" t="s">
        <v>5396</v>
      </c>
      <c r="X1328" s="6">
        <f ca="1">TODAY()-V1328</f>
        <v>49</v>
      </c>
      <c r="Y1328" s="3">
        <v>45609</v>
      </c>
      <c r="Z1328" s="3">
        <v>45617</v>
      </c>
      <c r="AA1328" s="6" t="str">
        <f t="shared" si="1177"/>
        <v>+8</v>
      </c>
      <c r="AB1328" s="3" t="s">
        <v>5388</v>
      </c>
      <c r="AC1328" s="2" t="s">
        <v>5388</v>
      </c>
      <c r="AD1328" s="6" t="str">
        <f>IFERROR(AC1328-AB1328, "X")</f>
        <v>X</v>
      </c>
      <c r="AE1328" s="3">
        <v>45611</v>
      </c>
      <c r="AF1328" s="3">
        <v>45622</v>
      </c>
      <c r="AG1328" s="2" t="str">
        <f t="shared" si="1191"/>
        <v>+11</v>
      </c>
      <c r="AH1328" s="3">
        <v>45622</v>
      </c>
      <c r="AI1328" s="3">
        <f t="shared" si="1192"/>
        <v>45611</v>
      </c>
      <c r="AJ1328" s="3"/>
      <c r="AK1328" s="2">
        <f t="shared" si="1154"/>
        <v>-11</v>
      </c>
      <c r="AL1328" s="2" t="s">
        <v>5567</v>
      </c>
      <c r="AM1328" s="2" t="str">
        <f t="shared" si="1155"/>
        <v>생산완료(-11)</v>
      </c>
      <c r="AN1328" s="9">
        <f t="shared" si="1156"/>
        <v>45622</v>
      </c>
      <c r="AO1328" s="9">
        <f t="shared" si="1157"/>
        <v>45611</v>
      </c>
      <c r="AP1328" s="9"/>
      <c r="AQ1328" s="2">
        <f t="shared" si="1147"/>
        <v>-11</v>
      </c>
      <c r="AR1328" s="12">
        <f t="shared" si="1158"/>
        <v>-11</v>
      </c>
      <c r="AS1328" t="s">
        <v>5567</v>
      </c>
      <c r="AT1328" t="str">
        <f t="shared" si="1159"/>
        <v>생산완료(-11)</v>
      </c>
    </row>
    <row r="1329" spans="2:46" x14ac:dyDescent="0.3">
      <c r="B1329" s="2" t="s">
        <v>5413</v>
      </c>
      <c r="C1329" s="7">
        <v>-10</v>
      </c>
      <c r="D1329" s="2" t="s">
        <v>5443</v>
      </c>
      <c r="E1329" s="2" t="s">
        <v>5443</v>
      </c>
      <c r="F1329" s="2"/>
      <c r="G1329" s="2" t="s">
        <v>5444</v>
      </c>
      <c r="H1329" s="2" t="s">
        <v>3651</v>
      </c>
      <c r="I1329" s="2" t="str">
        <f t="shared" si="1148"/>
        <v>20241105-1118P0111-인쇄</v>
      </c>
      <c r="J1329" s="2" t="str">
        <f t="shared" si="1149"/>
        <v>20241105-1118P0111-합지</v>
      </c>
      <c r="K1329" s="2" t="str">
        <f t="shared" si="1150"/>
        <v>20241105-1118P0111-분단</v>
      </c>
      <c r="L1329" s="2" t="str">
        <f t="shared" si="1151"/>
        <v>20241105-1118P0111-제대</v>
      </c>
      <c r="M1329" s="2" t="str">
        <f>VLOOKUP(H1329, '쿼리1'!$A:$R, 17, 0)</f>
        <v>6도-꼬미다-코코넛분말 400g(건조코코넛 100%)</v>
      </c>
      <c r="N1329" s="2" t="str">
        <f>VLOOKUP(H1329, '쿼리1'!$A:$P, 15, 0)</f>
        <v>패트(유무광)80</v>
      </c>
      <c r="O1329" s="2" t="s">
        <v>5850</v>
      </c>
      <c r="P1329" s="2" t="str">
        <f>VLOOKUP(H1329, '쿼리1'!$A:$R, 17, 0)</f>
        <v>6도-꼬미다-코코넛분말 400g(건조코코넛 100%)</v>
      </c>
      <c r="Q1329" s="4">
        <f>VLOOKUP(H1329, '쿼리1'!$A:$U, 20, 0)</f>
        <v>27272</v>
      </c>
      <c r="R1329" s="2" t="s">
        <v>31</v>
      </c>
      <c r="S1329" s="2" t="s">
        <v>31</v>
      </c>
      <c r="T1329" s="2" t="s">
        <v>5397</v>
      </c>
      <c r="U1329" s="2" t="s">
        <v>31</v>
      </c>
      <c r="V1329" s="3">
        <v>45607</v>
      </c>
      <c r="W1329" s="3">
        <v>45615</v>
      </c>
      <c r="X1329" s="6" t="str">
        <f t="shared" ref="X1329:X1337" si="1193">IFERROR(IF(W1329-V1329&gt;0, "+" &amp; (W1329-V1329), W1329-V1329), "X")</f>
        <v>+8</v>
      </c>
      <c r="Y1329" s="3">
        <v>45609</v>
      </c>
      <c r="Z1329" s="3">
        <v>45617</v>
      </c>
      <c r="AA1329" s="6" t="str">
        <f t="shared" si="1177"/>
        <v>+8</v>
      </c>
      <c r="AB1329" s="3" t="s">
        <v>5388</v>
      </c>
      <c r="AC1329" s="2" t="s">
        <v>5388</v>
      </c>
      <c r="AD1329" s="6" t="str">
        <f>IFERROR(AC1329-AB1329, "X")</f>
        <v>X</v>
      </c>
      <c r="AE1329" s="3">
        <v>45611</v>
      </c>
      <c r="AF1329" s="3">
        <v>45621</v>
      </c>
      <c r="AG1329" s="2" t="str">
        <f t="shared" si="1191"/>
        <v>+10</v>
      </c>
      <c r="AH1329" s="3">
        <v>45621</v>
      </c>
      <c r="AI1329" s="3">
        <f t="shared" si="1192"/>
        <v>45611</v>
      </c>
      <c r="AJ1329" s="3"/>
      <c r="AK1329" s="2">
        <f t="shared" si="1154"/>
        <v>-10</v>
      </c>
      <c r="AL1329" s="2" t="s">
        <v>5567</v>
      </c>
      <c r="AM1329" s="2" t="str">
        <f t="shared" si="1155"/>
        <v>생산완료(-10)</v>
      </c>
      <c r="AN1329" s="9">
        <f t="shared" si="1156"/>
        <v>45621</v>
      </c>
      <c r="AO1329" s="9">
        <f t="shared" si="1157"/>
        <v>45611</v>
      </c>
      <c r="AP1329" s="9"/>
      <c r="AQ1329" s="2">
        <f t="shared" si="1147"/>
        <v>-10</v>
      </c>
      <c r="AR1329" s="12">
        <f t="shared" si="1158"/>
        <v>-10</v>
      </c>
      <c r="AS1329" t="s">
        <v>5567</v>
      </c>
      <c r="AT1329" t="str">
        <f t="shared" si="1159"/>
        <v>생산완료(-10)</v>
      </c>
    </row>
    <row r="1330" spans="2:46" x14ac:dyDescent="0.3">
      <c r="B1330" s="2" t="s">
        <v>5413</v>
      </c>
      <c r="C1330" s="7">
        <v>-10</v>
      </c>
      <c r="D1330" s="2" t="s">
        <v>5443</v>
      </c>
      <c r="E1330" s="2" t="s">
        <v>5443</v>
      </c>
      <c r="F1330" s="2"/>
      <c r="G1330" s="2" t="s">
        <v>5444</v>
      </c>
      <c r="H1330" s="2" t="s">
        <v>3653</v>
      </c>
      <c r="I1330" s="2" t="str">
        <f t="shared" si="1148"/>
        <v>20241105-1119P0080-인쇄</v>
      </c>
      <c r="J1330" s="2" t="str">
        <f t="shared" si="1149"/>
        <v>20241105-1119P0080-합지</v>
      </c>
      <c r="K1330" s="2" t="str">
        <f t="shared" si="1150"/>
        <v>20241105-1119P0080-분단</v>
      </c>
      <c r="L1330" s="2" t="str">
        <f t="shared" si="1151"/>
        <v>20241105-1119P0080-제대</v>
      </c>
      <c r="M1330" s="2" t="str">
        <f>VLOOKUP(H1330, '쿼리1'!$A:$R, 17, 0)</f>
        <v>6도-꼬미다)오트밀 500g</v>
      </c>
      <c r="N1330" s="2" t="str">
        <f>VLOOKUP(H1330, '쿼리1'!$A:$P, 15, 0)</f>
        <v>패트(유무광)80</v>
      </c>
      <c r="O1330" s="2" t="s">
        <v>5851</v>
      </c>
      <c r="P1330" s="2" t="str">
        <f>VLOOKUP(H1330, '쿼리1'!$A:$R, 17, 0)</f>
        <v>6도-꼬미다)오트밀 500g</v>
      </c>
      <c r="Q1330" s="4">
        <f>VLOOKUP(H1330, '쿼리1'!$A:$U, 20, 0)</f>
        <v>27272</v>
      </c>
      <c r="R1330" s="2" t="s">
        <v>31</v>
      </c>
      <c r="S1330" s="2" t="s">
        <v>31</v>
      </c>
      <c r="T1330" s="2" t="s">
        <v>5397</v>
      </c>
      <c r="U1330" s="2" t="s">
        <v>31</v>
      </c>
      <c r="V1330" s="3">
        <v>45607</v>
      </c>
      <c r="W1330" s="3">
        <v>45615</v>
      </c>
      <c r="X1330" s="6" t="str">
        <f t="shared" si="1193"/>
        <v>+8</v>
      </c>
      <c r="Y1330" s="3">
        <v>45609</v>
      </c>
      <c r="Z1330" s="3">
        <v>45617</v>
      </c>
      <c r="AA1330" s="6" t="str">
        <f t="shared" si="1177"/>
        <v>+8</v>
      </c>
      <c r="AB1330" s="3" t="s">
        <v>5388</v>
      </c>
      <c r="AC1330" s="2" t="s">
        <v>5388</v>
      </c>
      <c r="AD1330" s="6" t="str">
        <f>IFERROR(AC1330-AB1330, "X")</f>
        <v>X</v>
      </c>
      <c r="AE1330" s="3">
        <v>45611</v>
      </c>
      <c r="AF1330" s="3">
        <v>45621</v>
      </c>
      <c r="AG1330" s="2" t="str">
        <f t="shared" si="1191"/>
        <v>+10</v>
      </c>
      <c r="AH1330" s="3">
        <v>45621</v>
      </c>
      <c r="AI1330" s="3">
        <f t="shared" si="1192"/>
        <v>45611</v>
      </c>
      <c r="AJ1330" s="3"/>
      <c r="AK1330" s="2">
        <f t="shared" si="1154"/>
        <v>-10</v>
      </c>
      <c r="AL1330" s="2" t="s">
        <v>5567</v>
      </c>
      <c r="AM1330" s="2" t="str">
        <f t="shared" si="1155"/>
        <v>생산완료(-10)</v>
      </c>
      <c r="AN1330" s="9">
        <f t="shared" si="1156"/>
        <v>45621</v>
      </c>
      <c r="AO1330" s="9">
        <f t="shared" si="1157"/>
        <v>45611</v>
      </c>
      <c r="AP1330" s="9"/>
      <c r="AQ1330" s="2">
        <f t="shared" si="1147"/>
        <v>-10</v>
      </c>
      <c r="AR1330" s="12">
        <f t="shared" si="1158"/>
        <v>-10</v>
      </c>
      <c r="AS1330" t="s">
        <v>5567</v>
      </c>
      <c r="AT1330" t="str">
        <f t="shared" si="1159"/>
        <v>생산완료(-10)</v>
      </c>
    </row>
    <row r="1331" spans="2:46" x14ac:dyDescent="0.3">
      <c r="B1331" s="2" t="s">
        <v>5413</v>
      </c>
      <c r="C1331" s="7">
        <v>-10</v>
      </c>
      <c r="D1331" s="2" t="s">
        <v>5412</v>
      </c>
      <c r="E1331" s="2" t="s">
        <v>5430</v>
      </c>
      <c r="F1331" s="2" t="s">
        <v>5518</v>
      </c>
      <c r="G1331" s="2" t="s">
        <v>5444</v>
      </c>
      <c r="H1331" s="2" t="s">
        <v>2965</v>
      </c>
      <c r="I1331" s="2" t="str">
        <f t="shared" si="1148"/>
        <v>20241105-130954-인쇄</v>
      </c>
      <c r="J1331" s="2" t="str">
        <f t="shared" si="1149"/>
        <v>20241105-130954-합지</v>
      </c>
      <c r="K1331" s="2" t="str">
        <f t="shared" si="1150"/>
        <v>20241105-130954-분단</v>
      </c>
      <c r="L1331" s="2" t="str">
        <f t="shared" si="1151"/>
        <v>20241105-130954-제대</v>
      </c>
      <c r="M1331" s="2" t="str">
        <f>VLOOKUP(H1331, '쿼리1'!$A:$R, 17, 0)</f>
        <v>1도-백빼다</v>
      </c>
      <c r="N1331" s="2" t="str">
        <f>VLOOKUP(H1331, '쿼리1'!$A:$P, 15, 0)</f>
        <v>은박140=1도-백빼다</v>
      </c>
      <c r="O1331" s="2">
        <v>130954</v>
      </c>
      <c r="P1331" s="2" t="str">
        <f>VLOOKUP(H1331, '쿼리1'!$A:$R, 17, 0)</f>
        <v>1도-백빼다</v>
      </c>
      <c r="Q1331" s="4">
        <f>VLOOKUP(H1331, '쿼리1'!$A:$U, 20, 0)</f>
        <v>33333</v>
      </c>
      <c r="R1331" s="2" t="s">
        <v>31</v>
      </c>
      <c r="S1331" s="2" t="s">
        <v>31</v>
      </c>
      <c r="T1331" s="2" t="s">
        <v>5399</v>
      </c>
      <c r="U1331" s="2" t="s">
        <v>31</v>
      </c>
      <c r="V1331" s="3">
        <v>45607</v>
      </c>
      <c r="W1331" s="3">
        <v>45608</v>
      </c>
      <c r="X1331" s="6" t="str">
        <f t="shared" si="1193"/>
        <v>+1</v>
      </c>
      <c r="Y1331" s="3">
        <v>45610</v>
      </c>
      <c r="Z1331" s="3">
        <v>45617</v>
      </c>
      <c r="AA1331" s="6" t="str">
        <f t="shared" si="1177"/>
        <v>+7</v>
      </c>
      <c r="AB1331" s="3">
        <v>45611</v>
      </c>
      <c r="AC1331" s="5" t="s">
        <v>5396</v>
      </c>
      <c r="AD1331" s="6">
        <f ca="1">TODAY()-AB1331</f>
        <v>45</v>
      </c>
      <c r="AE1331" s="3">
        <v>45615</v>
      </c>
      <c r="AF1331" s="3">
        <v>45625</v>
      </c>
      <c r="AG1331" s="2" t="str">
        <f t="shared" si="1191"/>
        <v>+10</v>
      </c>
      <c r="AH1331" s="3">
        <v>45625</v>
      </c>
      <c r="AI1331" s="3">
        <f t="shared" si="1192"/>
        <v>45615</v>
      </c>
      <c r="AJ1331" s="3"/>
      <c r="AK1331" s="2">
        <f t="shared" si="1154"/>
        <v>-10</v>
      </c>
      <c r="AL1331" s="2" t="s">
        <v>5567</v>
      </c>
      <c r="AM1331" s="2" t="str">
        <f t="shared" si="1155"/>
        <v>생산완료(-10)</v>
      </c>
      <c r="AN1331" s="9">
        <f t="shared" si="1156"/>
        <v>45625</v>
      </c>
      <c r="AO1331" s="9">
        <f t="shared" si="1157"/>
        <v>45615</v>
      </c>
      <c r="AP1331" s="9"/>
      <c r="AQ1331" s="2">
        <f t="shared" si="1147"/>
        <v>-10</v>
      </c>
      <c r="AR1331" s="12">
        <f t="shared" si="1158"/>
        <v>-10</v>
      </c>
      <c r="AS1331" t="s">
        <v>5567</v>
      </c>
      <c r="AT1331" t="str">
        <f t="shared" si="1159"/>
        <v>생산완료(-10)</v>
      </c>
    </row>
    <row r="1332" spans="2:46" x14ac:dyDescent="0.3">
      <c r="B1332" s="2" t="s">
        <v>5409</v>
      </c>
      <c r="C1332" s="7">
        <v>0</v>
      </c>
      <c r="D1332" s="2" t="s">
        <v>5405</v>
      </c>
      <c r="E1332" s="2"/>
      <c r="F1332" s="2"/>
      <c r="G1332" s="2" t="s">
        <v>5409</v>
      </c>
      <c r="H1332" s="2" t="s">
        <v>3867</v>
      </c>
      <c r="I1332" s="2" t="str">
        <f t="shared" si="1148"/>
        <v>20241105-2000138443-인쇄</v>
      </c>
      <c r="J1332" s="2" t="str">
        <f t="shared" si="1149"/>
        <v>20241105-2000138443-합지</v>
      </c>
      <c r="K1332" s="2" t="str">
        <f t="shared" si="1150"/>
        <v>20241105-2000138443-분단</v>
      </c>
      <c r="L1332" s="2" t="str">
        <f t="shared" si="1151"/>
        <v>20241105-2000138443-제대</v>
      </c>
      <c r="M1332" s="2" t="str">
        <f>VLOOKUP(H1332, '쿼리1'!$A:$R, 17, 0)</f>
        <v>1도(먹색)-디저트39)황치즈마카롱(냉동)</v>
      </c>
      <c r="N1332" s="2" t="str">
        <f>VLOOKUP(H1332, '쿼리1'!$A:$P, 15, 0)</f>
        <v>OPP(투명)30</v>
      </c>
      <c r="O1332" s="2">
        <v>2000138443</v>
      </c>
      <c r="P1332" s="2" t="str">
        <f>VLOOKUP(H1332, '쿼리1'!$A:$R, 17, 0)</f>
        <v>1도(먹색)-디저트39)황치즈마카롱(냉동)</v>
      </c>
      <c r="Q1332" s="4">
        <f>VLOOKUP(H1332, '쿼리1'!$A:$U, 20, 0)</f>
        <v>33333</v>
      </c>
      <c r="R1332" s="2" t="s">
        <v>31</v>
      </c>
      <c r="S1332" s="2" t="s">
        <v>5397</v>
      </c>
      <c r="T1332" s="2" t="s">
        <v>5397</v>
      </c>
      <c r="U1332" s="2" t="s">
        <v>31</v>
      </c>
      <c r="V1332" s="3">
        <v>45607</v>
      </c>
      <c r="W1332" s="3">
        <v>45606</v>
      </c>
      <c r="X1332" s="6">
        <f t="shared" si="1193"/>
        <v>-1</v>
      </c>
      <c r="Y1332" s="2" t="s">
        <v>5388</v>
      </c>
      <c r="Z1332" s="3" t="s">
        <v>5388</v>
      </c>
      <c r="AA1332" s="6" t="str">
        <f t="shared" ref="AA1332:AA1341" si="1194">IFERROR(Z1332-Y1332, "X")</f>
        <v>X</v>
      </c>
      <c r="AB1332" s="3" t="s">
        <v>5388</v>
      </c>
      <c r="AC1332" s="2" t="s">
        <v>5388</v>
      </c>
      <c r="AD1332" s="6" t="str">
        <f>IFERROR(AC1332-AB1332, "X")</f>
        <v>X</v>
      </c>
      <c r="AE1332" s="3">
        <v>45609</v>
      </c>
      <c r="AF1332" s="3">
        <v>45609</v>
      </c>
      <c r="AG1332" s="2">
        <f t="shared" si="1191"/>
        <v>0</v>
      </c>
      <c r="AH1332" s="3">
        <v>45609</v>
      </c>
      <c r="AI1332" s="3">
        <f t="shared" si="1192"/>
        <v>45609</v>
      </c>
      <c r="AJ1332" s="3"/>
      <c r="AK1332" s="2">
        <f t="shared" si="1154"/>
        <v>0</v>
      </c>
      <c r="AL1332" s="2" t="s">
        <v>5567</v>
      </c>
      <c r="AM1332" s="2" t="str">
        <f t="shared" si="1155"/>
        <v>생산완료(0)</v>
      </c>
      <c r="AN1332" s="9">
        <f t="shared" si="1156"/>
        <v>45609</v>
      </c>
      <c r="AO1332" s="9">
        <f t="shared" si="1157"/>
        <v>45609</v>
      </c>
      <c r="AP1332" s="9"/>
      <c r="AQ1332" s="2">
        <f t="shared" si="1147"/>
        <v>0</v>
      </c>
      <c r="AR1332" s="12">
        <f t="shared" si="1158"/>
        <v>0</v>
      </c>
      <c r="AS1332" t="s">
        <v>5567</v>
      </c>
      <c r="AT1332" t="str">
        <f t="shared" si="1159"/>
        <v>생산완료(0)</v>
      </c>
    </row>
    <row r="1333" spans="2:46" x14ac:dyDescent="0.3">
      <c r="B1333" s="2" t="s">
        <v>5405</v>
      </c>
      <c r="C1333" s="7">
        <v>-1</v>
      </c>
      <c r="D1333" s="2" t="s">
        <v>5421</v>
      </c>
      <c r="E1333" s="2"/>
      <c r="F1333" s="2"/>
      <c r="G1333" s="2" t="s">
        <v>5409</v>
      </c>
      <c r="H1333" s="2" t="s">
        <v>2373</v>
      </c>
      <c r="I1333" s="2" t="str">
        <f t="shared" si="1148"/>
        <v>20241105-2000153464-인쇄</v>
      </c>
      <c r="J1333" s="2" t="str">
        <f t="shared" si="1149"/>
        <v>20241105-2000153464-합지</v>
      </c>
      <c r="K1333" s="2" t="str">
        <f t="shared" si="1150"/>
        <v>20241105-2000153464-분단</v>
      </c>
      <c r="L1333" s="2" t="str">
        <f t="shared" si="1151"/>
        <v>20241105-2000153464-제대</v>
      </c>
      <c r="M1333" s="2" t="str">
        <f>VLOOKUP(H1333, '쿼리1'!$A:$R, 17, 0)</f>
        <v>2도-(양면1도)평강삼계탕</v>
      </c>
      <c r="N1333" s="2" t="str">
        <f>VLOOKUP(H1333, '쿼리1'!$A:$P, 15, 0)</f>
        <v>HD튜브(노랑)80</v>
      </c>
      <c r="O1333" s="2">
        <v>2000153464</v>
      </c>
      <c r="P1333" s="2" t="str">
        <f>VLOOKUP(H1333, '쿼리1'!$A:$R, 17, 0)</f>
        <v>2도-(양면1도)평강삼계탕</v>
      </c>
      <c r="Q1333" s="4">
        <f>VLOOKUP(H1333, '쿼리1'!$A:$U, 20, 0)</f>
        <v>10000</v>
      </c>
      <c r="R1333" s="2" t="s">
        <v>31</v>
      </c>
      <c r="S1333" s="2" t="s">
        <v>5397</v>
      </c>
      <c r="T1333" s="2" t="s">
        <v>5397</v>
      </c>
      <c r="U1333" s="2" t="s">
        <v>31</v>
      </c>
      <c r="V1333" s="3">
        <v>45604</v>
      </c>
      <c r="W1333" s="3">
        <v>45609</v>
      </c>
      <c r="X1333" s="6" t="str">
        <f t="shared" si="1193"/>
        <v>+5</v>
      </c>
      <c r="Y1333" s="2" t="s">
        <v>5388</v>
      </c>
      <c r="Z1333" s="3" t="s">
        <v>5388</v>
      </c>
      <c r="AA1333" s="6" t="str">
        <f t="shared" si="1194"/>
        <v>X</v>
      </c>
      <c r="AB1333" s="3" t="s">
        <v>5388</v>
      </c>
      <c r="AC1333" s="2" t="s">
        <v>5388</v>
      </c>
      <c r="AD1333" s="6" t="str">
        <f>IFERROR(AC1333-AB1333, "X")</f>
        <v>X</v>
      </c>
      <c r="AE1333" s="3">
        <v>45608</v>
      </c>
      <c r="AF1333" s="3">
        <v>45608</v>
      </c>
      <c r="AG1333" s="2">
        <f t="shared" si="1191"/>
        <v>0</v>
      </c>
      <c r="AH1333" s="3">
        <v>45609</v>
      </c>
      <c r="AI1333" s="3">
        <f t="shared" si="1192"/>
        <v>45608</v>
      </c>
      <c r="AJ1333" s="3"/>
      <c r="AK1333" s="2">
        <f t="shared" si="1154"/>
        <v>-1</v>
      </c>
      <c r="AL1333" s="2" t="s">
        <v>5567</v>
      </c>
      <c r="AM1333" s="2" t="str">
        <f t="shared" si="1155"/>
        <v>생산완료(-1)</v>
      </c>
      <c r="AN1333" s="9">
        <f t="shared" si="1156"/>
        <v>45609</v>
      </c>
      <c r="AO1333" s="9">
        <f t="shared" si="1157"/>
        <v>45608</v>
      </c>
      <c r="AP1333" s="9"/>
      <c r="AQ1333" s="2">
        <f t="shared" si="1147"/>
        <v>-1</v>
      </c>
      <c r="AR1333" s="12">
        <f t="shared" si="1158"/>
        <v>-1</v>
      </c>
      <c r="AS1333" t="s">
        <v>5567</v>
      </c>
      <c r="AT1333" t="str">
        <f t="shared" si="1159"/>
        <v>생산완료(-1)</v>
      </c>
    </row>
    <row r="1334" spans="2:46" x14ac:dyDescent="0.3">
      <c r="B1334" s="2" t="s">
        <v>5506</v>
      </c>
      <c r="C1334" s="7">
        <v>-17</v>
      </c>
      <c r="D1334" s="2" t="s">
        <v>5455</v>
      </c>
      <c r="E1334" s="2"/>
      <c r="F1334" s="2" t="s">
        <v>5425</v>
      </c>
      <c r="G1334" s="2"/>
      <c r="H1334" s="2" t="s">
        <v>4746</v>
      </c>
      <c r="I1334" s="2" t="str">
        <f t="shared" si="1148"/>
        <v>20241105-2000159648-인쇄</v>
      </c>
      <c r="J1334" s="2" t="str">
        <f t="shared" si="1149"/>
        <v>20241105-2000159648-합지</v>
      </c>
      <c r="K1334" s="2" t="str">
        <f t="shared" si="1150"/>
        <v>20241105-2000159648-분단</v>
      </c>
      <c r="L1334" s="2" t="str">
        <f t="shared" si="1151"/>
        <v>20241105-2000159648-제대</v>
      </c>
      <c r="M1334" s="2" t="str">
        <f>VLOOKUP(H1334, '쿼리1'!$A:$R, 17, 0)</f>
        <v>1도-SB)샌드위치(소)-오산</v>
      </c>
      <c r="N1334" s="2" t="str">
        <f>VLOOKUP(H1334, '쿼리1'!$A:$P, 15, 0)</f>
        <v>OPP(보폭스)25</v>
      </c>
      <c r="O1334" s="2">
        <v>2000159648</v>
      </c>
      <c r="P1334" s="2" t="str">
        <f>VLOOKUP(H1334, '쿼리1'!$A:$R, 17, 0)</f>
        <v>1도-SB)샌드위치(소)-오산</v>
      </c>
      <c r="Q1334" s="4">
        <f>VLOOKUP(H1334, '쿼리1'!$A:$U, 20, 0)</f>
        <v>240</v>
      </c>
      <c r="R1334" s="2" t="s">
        <v>31</v>
      </c>
      <c r="S1334" s="2" t="s">
        <v>5397</v>
      </c>
      <c r="T1334" s="2" t="s">
        <v>31</v>
      </c>
      <c r="U1334" s="2" t="s">
        <v>5397</v>
      </c>
      <c r="V1334" s="3">
        <v>45603</v>
      </c>
      <c r="W1334" s="3">
        <v>45616</v>
      </c>
      <c r="X1334" s="6" t="str">
        <f t="shared" si="1193"/>
        <v>+13</v>
      </c>
      <c r="Y1334" s="3" t="s">
        <v>5388</v>
      </c>
      <c r="Z1334" s="3" t="s">
        <v>5388</v>
      </c>
      <c r="AA1334" s="6" t="str">
        <f t="shared" si="1194"/>
        <v>X</v>
      </c>
      <c r="AB1334" s="3">
        <v>45604</v>
      </c>
      <c r="AC1334" s="3">
        <v>45621</v>
      </c>
      <c r="AD1334" s="6" t="str">
        <f t="shared" ref="AD1334:AD1337" si="1195">IFERROR(IF(AC1334-AB1334&gt;0, "+" &amp; (AC1334-AB1334), AC1334-AB1334), "X")</f>
        <v>+17</v>
      </c>
      <c r="AE1334" s="2" t="s">
        <v>5388</v>
      </c>
      <c r="AF1334" s="2" t="s">
        <v>5388</v>
      </c>
      <c r="AG1334" s="2" t="str">
        <f>IFERROR(AF1334-AE1334, "X")</f>
        <v>X</v>
      </c>
      <c r="AH1334" s="3">
        <v>45621</v>
      </c>
      <c r="AI1334" s="3">
        <f t="shared" ref="AI1334:AI1335" si="1196">AB1334</f>
        <v>45604</v>
      </c>
      <c r="AJ1334" s="3"/>
      <c r="AK1334" s="2">
        <f t="shared" si="1154"/>
        <v>-17</v>
      </c>
      <c r="AL1334" s="2" t="s">
        <v>5567</v>
      </c>
      <c r="AM1334" s="2" t="str">
        <f t="shared" si="1155"/>
        <v>생산완료(-17)</v>
      </c>
      <c r="AN1334" s="9">
        <f t="shared" si="1156"/>
        <v>45654</v>
      </c>
      <c r="AO1334" s="9">
        <f t="shared" si="1157"/>
        <v>45642</v>
      </c>
      <c r="AP1334" s="9"/>
      <c r="AQ1334" s="2">
        <f t="shared" si="1147"/>
        <v>-12</v>
      </c>
      <c r="AR1334" s="12">
        <f t="shared" si="1158"/>
        <v>-12</v>
      </c>
      <c r="AS1334" t="s">
        <v>5567</v>
      </c>
      <c r="AT1334" t="str">
        <f t="shared" si="1159"/>
        <v>생산완료(-12)</v>
      </c>
    </row>
    <row r="1335" spans="2:46" x14ac:dyDescent="0.3">
      <c r="B1335" s="2" t="s">
        <v>5517</v>
      </c>
      <c r="C1335" s="7">
        <v>-21</v>
      </c>
      <c r="D1335" s="2" t="s">
        <v>5447</v>
      </c>
      <c r="E1335" s="2"/>
      <c r="F1335" s="2" t="s">
        <v>5425</v>
      </c>
      <c r="G1335" s="2"/>
      <c r="H1335" s="2" t="s">
        <v>4891</v>
      </c>
      <c r="I1335" s="2" t="str">
        <f t="shared" si="1148"/>
        <v>20241105-2000159650-인쇄</v>
      </c>
      <c r="J1335" s="2" t="str">
        <f t="shared" si="1149"/>
        <v>20241105-2000159650-합지</v>
      </c>
      <c r="K1335" s="2" t="str">
        <f t="shared" si="1150"/>
        <v>20241105-2000159650-분단</v>
      </c>
      <c r="L1335" s="2" t="str">
        <f t="shared" si="1151"/>
        <v>20241105-2000159650-제대</v>
      </c>
      <c r="M1335" s="2" t="str">
        <f>VLOOKUP(H1335, '쿼리1'!$A:$R, 17, 0)</f>
        <v>1도-SB)샌드위치(대)-오산</v>
      </c>
      <c r="N1335" s="2" t="str">
        <f>VLOOKUP(H1335, '쿼리1'!$A:$P, 15, 0)</f>
        <v>OPP(보폭스)25</v>
      </c>
      <c r="O1335" s="2">
        <v>2000159650</v>
      </c>
      <c r="P1335" s="2" t="str">
        <f>VLOOKUP(H1335, '쿼리1'!$A:$R, 17, 0)</f>
        <v>1도-SB)샌드위치(대)-오산</v>
      </c>
      <c r="Q1335" s="4">
        <f>VLOOKUP(H1335, '쿼리1'!$A:$U, 20, 0)</f>
        <v>240</v>
      </c>
      <c r="R1335" s="2" t="s">
        <v>31</v>
      </c>
      <c r="S1335" s="2" t="s">
        <v>5397</v>
      </c>
      <c r="T1335" s="2" t="s">
        <v>31</v>
      </c>
      <c r="U1335" s="2" t="s">
        <v>5397</v>
      </c>
      <c r="V1335" s="3">
        <v>45603</v>
      </c>
      <c r="W1335" s="3">
        <v>45625</v>
      </c>
      <c r="X1335" s="6" t="str">
        <f t="shared" si="1193"/>
        <v>+22</v>
      </c>
      <c r="Y1335" s="3" t="s">
        <v>5388</v>
      </c>
      <c r="Z1335" s="3" t="s">
        <v>5388</v>
      </c>
      <c r="AA1335" s="6" t="str">
        <f t="shared" si="1194"/>
        <v>X</v>
      </c>
      <c r="AB1335" s="3">
        <v>45604</v>
      </c>
      <c r="AC1335" s="3">
        <v>45621</v>
      </c>
      <c r="AD1335" s="6" t="str">
        <f t="shared" si="1195"/>
        <v>+17</v>
      </c>
      <c r="AE1335" s="2" t="s">
        <v>5388</v>
      </c>
      <c r="AF1335" s="2" t="s">
        <v>5388</v>
      </c>
      <c r="AG1335" s="2" t="str">
        <f>IFERROR(AF1335-AE1335, "X")</f>
        <v>X</v>
      </c>
      <c r="AH1335" s="3">
        <v>45625</v>
      </c>
      <c r="AI1335" s="3">
        <f t="shared" si="1196"/>
        <v>45604</v>
      </c>
      <c r="AJ1335" s="3"/>
      <c r="AK1335" s="2">
        <f t="shared" si="1154"/>
        <v>-21</v>
      </c>
      <c r="AL1335" s="2" t="s">
        <v>5567</v>
      </c>
      <c r="AM1335" s="2" t="str">
        <f t="shared" si="1155"/>
        <v>생산완료(-21)</v>
      </c>
      <c r="AN1335" s="9">
        <f t="shared" si="1156"/>
        <v>45625</v>
      </c>
      <c r="AO1335" s="9">
        <f t="shared" si="1157"/>
        <v>45604</v>
      </c>
      <c r="AP1335" s="9"/>
      <c r="AQ1335" s="2">
        <f t="shared" si="1147"/>
        <v>-21</v>
      </c>
      <c r="AR1335" s="12">
        <f t="shared" si="1158"/>
        <v>-21</v>
      </c>
      <c r="AS1335" t="s">
        <v>5567</v>
      </c>
      <c r="AT1335" t="str">
        <f t="shared" si="1159"/>
        <v>생산완료(-21)</v>
      </c>
    </row>
    <row r="1336" spans="2:46" x14ac:dyDescent="0.3">
      <c r="B1336" s="2" t="s">
        <v>5409</v>
      </c>
      <c r="C1336" s="7">
        <v>0</v>
      </c>
      <c r="D1336" s="2" t="s">
        <v>5412</v>
      </c>
      <c r="E1336" s="2"/>
      <c r="F1336" s="2" t="s">
        <v>5412</v>
      </c>
      <c r="G1336" s="2" t="s">
        <v>5409</v>
      </c>
      <c r="H1336" s="2" t="s">
        <v>1973</v>
      </c>
      <c r="I1336" s="2" t="str">
        <f t="shared" si="1148"/>
        <v>20241105-2000169513-인쇄</v>
      </c>
      <c r="J1336" s="2" t="str">
        <f t="shared" si="1149"/>
        <v>20241105-2000169513-합지</v>
      </c>
      <c r="K1336" s="2" t="str">
        <f t="shared" si="1150"/>
        <v>20241105-2000169513-분단</v>
      </c>
      <c r="L1336" s="2" t="str">
        <f t="shared" si="1151"/>
        <v>20241105-2000169513-제대</v>
      </c>
      <c r="M1336" s="2" t="str">
        <f>VLOOKUP(H1336, '쿼리1'!$A:$R, 17, 0)</f>
        <v>6도-EB)2024크리스마스 케이크</v>
      </c>
      <c r="N1336" s="2" t="str">
        <f>VLOOKUP(H1336, '쿼리1'!$A:$P, 15, 0)</f>
        <v>PET(투명)80</v>
      </c>
      <c r="O1336" s="2">
        <v>2000169513</v>
      </c>
      <c r="P1336" s="2" t="str">
        <f>VLOOKUP(H1336, '쿼리1'!$A:$R, 17, 0)</f>
        <v>6도-EB)2024크리스마스 케이크</v>
      </c>
      <c r="Q1336" s="4">
        <f>VLOOKUP(H1336, '쿼리1'!$A:$U, 20, 0)</f>
        <v>50000</v>
      </c>
      <c r="R1336" s="2" t="s">
        <v>31</v>
      </c>
      <c r="S1336" s="2" t="s">
        <v>5397</v>
      </c>
      <c r="T1336" s="2" t="s">
        <v>31</v>
      </c>
      <c r="U1336" s="2" t="s">
        <v>31</v>
      </c>
      <c r="V1336" s="3">
        <v>45604</v>
      </c>
      <c r="W1336" s="3">
        <v>45605</v>
      </c>
      <c r="X1336" s="6" t="str">
        <f t="shared" si="1193"/>
        <v>+1</v>
      </c>
      <c r="Y1336" s="3" t="s">
        <v>5388</v>
      </c>
      <c r="Z1336" s="3" t="s">
        <v>5388</v>
      </c>
      <c r="AA1336" s="6" t="str">
        <f t="shared" si="1194"/>
        <v>X</v>
      </c>
      <c r="AB1336" s="3">
        <v>45607</v>
      </c>
      <c r="AC1336" s="3">
        <v>45608</v>
      </c>
      <c r="AD1336" s="6" t="str">
        <f t="shared" si="1195"/>
        <v>+1</v>
      </c>
      <c r="AE1336" s="3">
        <v>45609</v>
      </c>
      <c r="AF1336" s="3">
        <v>45609</v>
      </c>
      <c r="AG1336" s="2">
        <f t="shared" ref="AG1336:AG1338" si="1197">IFERROR(IF(AF1336-AE1336&gt;0, "+" &amp; (AF1336-AE1336), AF1336-AE1336), "X")</f>
        <v>0</v>
      </c>
      <c r="AH1336" s="3">
        <v>45609</v>
      </c>
      <c r="AI1336" s="3">
        <f t="shared" ref="AI1336:AI1338" si="1198">AE1336</f>
        <v>45609</v>
      </c>
      <c r="AJ1336" s="3"/>
      <c r="AK1336" s="2">
        <f t="shared" si="1154"/>
        <v>0</v>
      </c>
      <c r="AL1336" s="2" t="s">
        <v>5567</v>
      </c>
      <c r="AM1336" s="2" t="str">
        <f t="shared" si="1155"/>
        <v>생산완료(0)</v>
      </c>
      <c r="AN1336" s="9">
        <f t="shared" si="1156"/>
        <v>45609</v>
      </c>
      <c r="AO1336" s="9">
        <f t="shared" si="1157"/>
        <v>45609</v>
      </c>
      <c r="AP1336" s="9"/>
      <c r="AQ1336" s="2">
        <f t="shared" si="1147"/>
        <v>0</v>
      </c>
      <c r="AR1336" s="12">
        <f t="shared" si="1158"/>
        <v>0</v>
      </c>
      <c r="AS1336" t="s">
        <v>5567</v>
      </c>
      <c r="AT1336" t="str">
        <f t="shared" si="1159"/>
        <v>생산완료(0)</v>
      </c>
    </row>
    <row r="1337" spans="2:46" x14ac:dyDescent="0.3">
      <c r="B1337" s="2" t="s">
        <v>5409</v>
      </c>
      <c r="C1337" s="7">
        <v>0</v>
      </c>
      <c r="D1337" s="2" t="s">
        <v>5412</v>
      </c>
      <c r="E1337" s="2"/>
      <c r="F1337" s="2" t="s">
        <v>5412</v>
      </c>
      <c r="G1337" s="2" t="s">
        <v>5409</v>
      </c>
      <c r="H1337" s="2" t="s">
        <v>2741</v>
      </c>
      <c r="I1337" s="2" t="str">
        <f t="shared" si="1148"/>
        <v>20241105-2000169529-인쇄</v>
      </c>
      <c r="J1337" s="2" t="str">
        <f t="shared" si="1149"/>
        <v>20241105-2000169529-합지</v>
      </c>
      <c r="K1337" s="2" t="str">
        <f t="shared" si="1150"/>
        <v>20241105-2000169529-분단</v>
      </c>
      <c r="L1337" s="2" t="str">
        <f t="shared" si="1151"/>
        <v>20241105-2000169529-제대</v>
      </c>
      <c r="M1337" s="2" t="str">
        <f>VLOOKUP(H1337, '쿼리1'!$A:$R, 17, 0)</f>
        <v>6도-EB)2024몰티즈 크리스마스 띠지</v>
      </c>
      <c r="N1337" s="2" t="str">
        <f>VLOOKUP(H1337, '쿼리1'!$A:$P, 15, 0)</f>
        <v>PET(투명)80</v>
      </c>
      <c r="O1337" s="2">
        <v>2000169529</v>
      </c>
      <c r="P1337" s="2" t="str">
        <f>VLOOKUP(H1337, '쿼리1'!$A:$R, 17, 0)</f>
        <v>6도-EB)2024몰티즈 크리스마스 띠지</v>
      </c>
      <c r="Q1337" s="4">
        <f>VLOOKUP(H1337, '쿼리1'!$A:$U, 20, 0)</f>
        <v>47058</v>
      </c>
      <c r="R1337" s="2" t="s">
        <v>31</v>
      </c>
      <c r="S1337" s="2" t="s">
        <v>5397</v>
      </c>
      <c r="T1337" s="2" t="s">
        <v>31</v>
      </c>
      <c r="U1337" s="2" t="s">
        <v>31</v>
      </c>
      <c r="V1337" s="3">
        <v>45604</v>
      </c>
      <c r="W1337" s="3">
        <v>45605</v>
      </c>
      <c r="X1337" s="6" t="str">
        <f t="shared" si="1193"/>
        <v>+1</v>
      </c>
      <c r="Y1337" s="3" t="s">
        <v>5388</v>
      </c>
      <c r="Z1337" s="3" t="s">
        <v>5388</v>
      </c>
      <c r="AA1337" s="6" t="str">
        <f t="shared" si="1194"/>
        <v>X</v>
      </c>
      <c r="AB1337" s="3">
        <v>45607</v>
      </c>
      <c r="AC1337" s="3">
        <v>45608</v>
      </c>
      <c r="AD1337" s="6" t="str">
        <f t="shared" si="1195"/>
        <v>+1</v>
      </c>
      <c r="AE1337" s="3">
        <v>45609</v>
      </c>
      <c r="AF1337" s="3">
        <v>45609</v>
      </c>
      <c r="AG1337" s="2">
        <f t="shared" si="1197"/>
        <v>0</v>
      </c>
      <c r="AH1337" s="3">
        <v>45609</v>
      </c>
      <c r="AI1337" s="3">
        <f t="shared" si="1198"/>
        <v>45609</v>
      </c>
      <c r="AJ1337" s="3"/>
      <c r="AK1337" s="2">
        <f t="shared" si="1154"/>
        <v>0</v>
      </c>
      <c r="AL1337" s="2" t="s">
        <v>5567</v>
      </c>
      <c r="AM1337" s="2" t="str">
        <f t="shared" si="1155"/>
        <v>생산완료(0)</v>
      </c>
      <c r="AN1337" s="9">
        <f t="shared" si="1156"/>
        <v>45609</v>
      </c>
      <c r="AO1337" s="9">
        <f t="shared" si="1157"/>
        <v>45609</v>
      </c>
      <c r="AP1337" s="9"/>
      <c r="AQ1337" s="2">
        <f t="shared" si="1147"/>
        <v>0</v>
      </c>
      <c r="AR1337" s="12">
        <f t="shared" si="1158"/>
        <v>0</v>
      </c>
      <c r="AS1337" t="s">
        <v>5567</v>
      </c>
      <c r="AT1337" t="str">
        <f t="shared" si="1159"/>
        <v>생산완료(0)</v>
      </c>
    </row>
    <row r="1338" spans="2:46" x14ac:dyDescent="0.3">
      <c r="B1338" s="2" t="s">
        <v>5409</v>
      </c>
      <c r="C1338" s="7">
        <v>0</v>
      </c>
      <c r="D1338" s="2"/>
      <c r="E1338" s="2"/>
      <c r="F1338" s="2"/>
      <c r="G1338" s="2" t="s">
        <v>5409</v>
      </c>
      <c r="H1338" s="2" t="s">
        <v>1529</v>
      </c>
      <c r="I1338" s="2" t="str">
        <f t="shared" si="1148"/>
        <v>20241105-210348-인쇄</v>
      </c>
      <c r="J1338" s="2" t="str">
        <f t="shared" si="1149"/>
        <v>20241105-210348-합지</v>
      </c>
      <c r="K1338" s="2" t="str">
        <f t="shared" si="1150"/>
        <v>20241105-210348-분단</v>
      </c>
      <c r="L1338" s="2" t="str">
        <f t="shared" si="1151"/>
        <v>20241105-210348-제대</v>
      </c>
      <c r="M1338" s="2" t="str">
        <f>VLOOKUP(H1338, '쿼리1'!$A:$R, 17, 0)</f>
        <v>무지</v>
      </c>
      <c r="N1338" s="2" t="str">
        <f>VLOOKUP(H1338, '쿼리1'!$A:$P, 15, 0)</f>
        <v>OPP(투명)40</v>
      </c>
      <c r="O1338" s="2">
        <v>210348</v>
      </c>
      <c r="P1338" s="2" t="str">
        <f>VLOOKUP(H1338, '쿼리1'!$A:$R, 17, 0)</f>
        <v>무지</v>
      </c>
      <c r="Q1338" s="4">
        <f>VLOOKUP(H1338, '쿼리1'!$A:$U, 20, 0)</f>
        <v>10810</v>
      </c>
      <c r="R1338" s="2" t="s">
        <v>5397</v>
      </c>
      <c r="S1338" s="2" t="s">
        <v>5397</v>
      </c>
      <c r="T1338" s="2" t="s">
        <v>5397</v>
      </c>
      <c r="U1338" s="2" t="s">
        <v>31</v>
      </c>
      <c r="V1338" s="2" t="s">
        <v>5388</v>
      </c>
      <c r="W1338" s="2" t="s">
        <v>5388</v>
      </c>
      <c r="X1338" s="6" t="str">
        <f>IFERROR(W1338-V1338, "X")</f>
        <v>X</v>
      </c>
      <c r="Y1338" s="2" t="s">
        <v>5388</v>
      </c>
      <c r="Z1338" s="3" t="s">
        <v>5388</v>
      </c>
      <c r="AA1338" s="6" t="str">
        <f t="shared" si="1194"/>
        <v>X</v>
      </c>
      <c r="AB1338" s="3" t="s">
        <v>5388</v>
      </c>
      <c r="AC1338" s="2" t="s">
        <v>5388</v>
      </c>
      <c r="AD1338" s="6" t="str">
        <f t="shared" ref="AD1338:AD1343" si="1199">IFERROR(AC1338-AB1338, "X")</f>
        <v>X</v>
      </c>
      <c r="AE1338" s="3">
        <v>45603</v>
      </c>
      <c r="AF1338" s="3">
        <v>45603</v>
      </c>
      <c r="AG1338" s="2">
        <f t="shared" si="1197"/>
        <v>0</v>
      </c>
      <c r="AH1338" s="3">
        <v>45603</v>
      </c>
      <c r="AI1338" s="3">
        <f t="shared" si="1198"/>
        <v>45603</v>
      </c>
      <c r="AJ1338" s="3"/>
      <c r="AK1338" s="2">
        <f t="shared" si="1154"/>
        <v>0</v>
      </c>
      <c r="AL1338" s="2" t="s">
        <v>5567</v>
      </c>
      <c r="AM1338" s="2" t="str">
        <f t="shared" si="1155"/>
        <v>생산완료(0)</v>
      </c>
      <c r="AN1338" s="9">
        <f t="shared" si="1156"/>
        <v>45630</v>
      </c>
      <c r="AO1338" s="9">
        <f t="shared" si="1157"/>
        <v>45629</v>
      </c>
      <c r="AP1338" s="9"/>
      <c r="AQ1338" s="2">
        <f t="shared" si="1147"/>
        <v>-1</v>
      </c>
      <c r="AR1338" s="12">
        <f t="shared" si="1158"/>
        <v>-1</v>
      </c>
      <c r="AS1338" t="s">
        <v>5567</v>
      </c>
      <c r="AT1338" t="str">
        <f t="shared" si="1159"/>
        <v>생산완료(-1)</v>
      </c>
    </row>
    <row r="1339" spans="2:46" x14ac:dyDescent="0.3">
      <c r="B1339" s="2" t="s">
        <v>5666</v>
      </c>
      <c r="C1339" s="8" t="s">
        <v>5670</v>
      </c>
      <c r="D1339" s="2"/>
      <c r="E1339" s="2"/>
      <c r="F1339" s="2"/>
      <c r="G1339" s="2"/>
      <c r="H1339" s="2" t="s">
        <v>173</v>
      </c>
      <c r="I1339" s="2" t="str">
        <f t="shared" si="1148"/>
        <v>20241105-2117N0002-인쇄</v>
      </c>
      <c r="J1339" s="2" t="str">
        <f t="shared" si="1149"/>
        <v>20241105-2117N0002-합지</v>
      </c>
      <c r="K1339" s="2" t="str">
        <f t="shared" si="1150"/>
        <v>20241105-2117N0002-분단</v>
      </c>
      <c r="L1339" s="2" t="str">
        <f t="shared" si="1151"/>
        <v>20241105-2117N0002-제대</v>
      </c>
      <c r="M1339" s="2" t="str">
        <f>VLOOKUP(H1339, '쿼리1'!$A:$R, 17, 0)</f>
        <v>무지</v>
      </c>
      <c r="N1339" s="2" t="str">
        <f>VLOOKUP(H1339, '쿼리1'!$A:$P, 15, 0)</f>
        <v>PE튜브(투명)80</v>
      </c>
      <c r="O1339" s="2" t="s">
        <v>5852</v>
      </c>
      <c r="P1339" s="2" t="str">
        <f>VLOOKUP(H1339, '쿼리1'!$A:$R, 17, 0)</f>
        <v>무지</v>
      </c>
      <c r="Q1339" s="4">
        <f>VLOOKUP(H1339, '쿼리1'!$A:$U, 20, 0)</f>
        <v>50000</v>
      </c>
      <c r="R1339" s="2" t="s">
        <v>5397</v>
      </c>
      <c r="S1339" s="2" t="s">
        <v>5397</v>
      </c>
      <c r="T1339" s="2" t="s">
        <v>5397</v>
      </c>
      <c r="U1339" s="2" t="s">
        <v>5397</v>
      </c>
      <c r="V1339" s="2" t="s">
        <v>5388</v>
      </c>
      <c r="W1339" s="2" t="s">
        <v>5388</v>
      </c>
      <c r="X1339" s="6" t="str">
        <f>IFERROR(W1339-V1339, "X")</f>
        <v>X</v>
      </c>
      <c r="Y1339" s="2" t="s">
        <v>5388</v>
      </c>
      <c r="Z1339" s="2" t="s">
        <v>5388</v>
      </c>
      <c r="AA1339" s="6" t="str">
        <f t="shared" si="1194"/>
        <v>X</v>
      </c>
      <c r="AB1339" s="2" t="s">
        <v>5388</v>
      </c>
      <c r="AC1339" s="2" t="s">
        <v>5388</v>
      </c>
      <c r="AD1339" s="6" t="str">
        <f t="shared" si="1199"/>
        <v>X</v>
      </c>
      <c r="AE1339" s="2" t="s">
        <v>5388</v>
      </c>
      <c r="AF1339" s="2" t="s">
        <v>5388</v>
      </c>
      <c r="AG1339" s="2" t="str">
        <f>IFERROR(AF1339-AE1339, "X")</f>
        <v>X</v>
      </c>
      <c r="AH1339" s="2" t="s">
        <v>5388</v>
      </c>
      <c r="AI1339" s="3" t="s">
        <v>5388</v>
      </c>
      <c r="AJ1339" s="3">
        <f t="shared" ref="AJ1339:AJ1341" ca="1" si="1200">TODAY()</f>
        <v>45656</v>
      </c>
      <c r="AK1339" s="2" t="str">
        <f t="shared" si="1154"/>
        <v>+공정납기일없음</v>
      </c>
      <c r="AL1339" s="2"/>
      <c r="AM1339" s="2" t="str">
        <f t="shared" si="1155"/>
        <v>(+공정납기일없음)</v>
      </c>
      <c r="AN1339" s="9">
        <f t="shared" si="1156"/>
        <v>0</v>
      </c>
      <c r="AO1339" s="9">
        <f t="shared" si="1157"/>
        <v>0</v>
      </c>
      <c r="AP1339" s="9">
        <f t="shared" ref="AP1339:AP1341" ca="1" si="1201">TODAY()</f>
        <v>45656</v>
      </c>
      <c r="AQ1339" s="6" t="s">
        <v>5388</v>
      </c>
      <c r="AR1339" s="12" t="str">
        <f t="shared" si="1158"/>
        <v>+X</v>
      </c>
      <c r="AS1339" t="s">
        <v>5680</v>
      </c>
      <c r="AT1339" t="str">
        <f t="shared" si="1159"/>
        <v>공정납기일없음(+X)</v>
      </c>
    </row>
    <row r="1340" spans="2:46" x14ac:dyDescent="0.3">
      <c r="B1340" s="2" t="s">
        <v>5666</v>
      </c>
      <c r="C1340" s="8" t="s">
        <v>5670</v>
      </c>
      <c r="D1340" s="2"/>
      <c r="E1340" s="2"/>
      <c r="F1340" s="2"/>
      <c r="G1340" s="2"/>
      <c r="H1340" s="2" t="s">
        <v>5208</v>
      </c>
      <c r="I1340" s="2" t="str">
        <f t="shared" si="1148"/>
        <v>20241105-2418P0078-인쇄</v>
      </c>
      <c r="J1340" s="2" t="str">
        <f t="shared" si="1149"/>
        <v>20241105-2418P0078-합지</v>
      </c>
      <c r="K1340" s="2" t="str">
        <f t="shared" si="1150"/>
        <v>20241105-2418P0078-분단</v>
      </c>
      <c r="L1340" s="2" t="str">
        <f t="shared" si="1151"/>
        <v>20241105-2418P0078-제대</v>
      </c>
      <c r="M1340" s="2" t="str">
        <f>VLOOKUP(H1340, '쿼리1'!$A:$R, 17, 0)</f>
        <v>단면1도(먹색)-(주)푸드코아-촉촉한초코칩쿠키생지 600g(60g*10개)</v>
      </c>
      <c r="N1340" s="2" t="str">
        <f>VLOOKUP(H1340, '쿼리1'!$A:$P, 15, 0)</f>
        <v>PE튜브(투명)60</v>
      </c>
      <c r="O1340" s="2" t="s">
        <v>5853</v>
      </c>
      <c r="P1340" s="2" t="str">
        <f>VLOOKUP(H1340, '쿼리1'!$A:$R, 17, 0)</f>
        <v>단면1도(먹색)-(주)푸드코아-촉촉한초코칩쿠키생지 600g(60g*10개)</v>
      </c>
      <c r="Q1340" s="4">
        <f>VLOOKUP(H1340, '쿼리1'!$A:$U, 20, 0)</f>
        <v>10000</v>
      </c>
      <c r="R1340" s="2" t="s">
        <v>5397</v>
      </c>
      <c r="S1340" s="2" t="s">
        <v>5397</v>
      </c>
      <c r="T1340" s="2" t="s">
        <v>5397</v>
      </c>
      <c r="U1340" s="2" t="s">
        <v>5397</v>
      </c>
      <c r="V1340" s="2" t="s">
        <v>5388</v>
      </c>
      <c r="W1340" s="2" t="s">
        <v>5388</v>
      </c>
      <c r="X1340" s="6" t="str">
        <f>IFERROR(W1340-V1340, "X")</f>
        <v>X</v>
      </c>
      <c r="Y1340" s="2" t="s">
        <v>5388</v>
      </c>
      <c r="Z1340" s="2" t="s">
        <v>5388</v>
      </c>
      <c r="AA1340" s="6" t="str">
        <f t="shared" si="1194"/>
        <v>X</v>
      </c>
      <c r="AB1340" s="2" t="s">
        <v>5388</v>
      </c>
      <c r="AC1340" s="2" t="s">
        <v>5388</v>
      </c>
      <c r="AD1340" s="6" t="str">
        <f t="shared" si="1199"/>
        <v>X</v>
      </c>
      <c r="AE1340" s="2" t="s">
        <v>5388</v>
      </c>
      <c r="AF1340" s="2" t="s">
        <v>5388</v>
      </c>
      <c r="AG1340" s="2" t="str">
        <f>IFERROR(AF1340-AE1340, "X")</f>
        <v>X</v>
      </c>
      <c r="AH1340" s="2" t="s">
        <v>5388</v>
      </c>
      <c r="AI1340" s="3" t="s">
        <v>5388</v>
      </c>
      <c r="AJ1340" s="3">
        <f t="shared" ca="1" si="1200"/>
        <v>45656</v>
      </c>
      <c r="AK1340" s="2" t="str">
        <f t="shared" si="1154"/>
        <v>+공정납기일없음</v>
      </c>
      <c r="AL1340" s="2"/>
      <c r="AM1340" s="2" t="str">
        <f t="shared" si="1155"/>
        <v>(+공정납기일없음)</v>
      </c>
      <c r="AN1340" s="9">
        <f t="shared" si="1156"/>
        <v>0</v>
      </c>
      <c r="AO1340" s="9">
        <f t="shared" si="1157"/>
        <v>0</v>
      </c>
      <c r="AP1340" s="9">
        <f t="shared" ca="1" si="1201"/>
        <v>45656</v>
      </c>
      <c r="AQ1340" s="6" t="s">
        <v>5388</v>
      </c>
      <c r="AR1340" s="12" t="str">
        <f t="shared" si="1158"/>
        <v>+X</v>
      </c>
      <c r="AS1340" t="s">
        <v>5680</v>
      </c>
      <c r="AT1340" t="str">
        <f t="shared" si="1159"/>
        <v>공정납기일없음(+X)</v>
      </c>
    </row>
    <row r="1341" spans="2:46" x14ac:dyDescent="0.3">
      <c r="B1341" s="2" t="s">
        <v>5666</v>
      </c>
      <c r="C1341" s="8" t="s">
        <v>5670</v>
      </c>
      <c r="D1341" s="2"/>
      <c r="E1341" s="2"/>
      <c r="F1341" s="2"/>
      <c r="G1341" s="2"/>
      <c r="H1341" s="2" t="s">
        <v>5275</v>
      </c>
      <c r="I1341" s="2" t="str">
        <f t="shared" si="1148"/>
        <v>20241105-3620N0001-인쇄</v>
      </c>
      <c r="J1341" s="2" t="str">
        <f t="shared" si="1149"/>
        <v>20241105-3620N0001-합지</v>
      </c>
      <c r="K1341" s="2" t="str">
        <f t="shared" si="1150"/>
        <v>20241105-3620N0001-분단</v>
      </c>
      <c r="L1341" s="2" t="str">
        <f t="shared" si="1151"/>
        <v>20241105-3620N0001-제대</v>
      </c>
      <c r="M1341" s="2" t="str">
        <f>VLOOKUP(H1341, '쿼리1'!$A:$R, 17, 0)</f>
        <v>무지</v>
      </c>
      <c r="N1341" s="2" t="str">
        <f>VLOOKUP(H1341, '쿼리1'!$A:$P, 15, 0)</f>
        <v>정전기70=무지</v>
      </c>
      <c r="O1341" s="2" t="s">
        <v>5691</v>
      </c>
      <c r="P1341" s="2" t="str">
        <f>VLOOKUP(H1341, '쿼리1'!$A:$R, 17, 0)</f>
        <v>무지</v>
      </c>
      <c r="Q1341" s="4">
        <f>VLOOKUP(H1341, '쿼리1'!$A:$U, 20, 0)</f>
        <v>66000</v>
      </c>
      <c r="R1341" s="2" t="s">
        <v>5397</v>
      </c>
      <c r="S1341" s="2" t="s">
        <v>5397</v>
      </c>
      <c r="T1341" s="2" t="s">
        <v>5397</v>
      </c>
      <c r="U1341" s="2" t="s">
        <v>5397</v>
      </c>
      <c r="V1341" s="2" t="s">
        <v>5388</v>
      </c>
      <c r="W1341" s="2" t="s">
        <v>5388</v>
      </c>
      <c r="X1341" s="6" t="str">
        <f>IFERROR(W1341-V1341, "X")</f>
        <v>X</v>
      </c>
      <c r="Y1341" s="2" t="s">
        <v>5388</v>
      </c>
      <c r="Z1341" s="2" t="s">
        <v>5388</v>
      </c>
      <c r="AA1341" s="6" t="str">
        <f t="shared" si="1194"/>
        <v>X</v>
      </c>
      <c r="AB1341" s="2" t="s">
        <v>5388</v>
      </c>
      <c r="AC1341" s="2" t="s">
        <v>5388</v>
      </c>
      <c r="AD1341" s="6" t="str">
        <f t="shared" si="1199"/>
        <v>X</v>
      </c>
      <c r="AE1341" s="2" t="s">
        <v>5388</v>
      </c>
      <c r="AF1341" s="2" t="s">
        <v>5388</v>
      </c>
      <c r="AG1341" s="2" t="str">
        <f>IFERROR(AF1341-AE1341, "X")</f>
        <v>X</v>
      </c>
      <c r="AH1341" s="2" t="s">
        <v>5388</v>
      </c>
      <c r="AI1341" s="3" t="s">
        <v>5388</v>
      </c>
      <c r="AJ1341" s="3">
        <f t="shared" ca="1" si="1200"/>
        <v>45656</v>
      </c>
      <c r="AK1341" s="2" t="str">
        <f t="shared" si="1154"/>
        <v>+공정납기일없음</v>
      </c>
      <c r="AL1341" s="2"/>
      <c r="AM1341" s="2" t="str">
        <f t="shared" si="1155"/>
        <v>(+공정납기일없음)</v>
      </c>
      <c r="AN1341" s="9">
        <f t="shared" si="1156"/>
        <v>0</v>
      </c>
      <c r="AO1341" s="9">
        <f t="shared" si="1157"/>
        <v>45554</v>
      </c>
      <c r="AP1341" s="9">
        <f t="shared" ca="1" si="1201"/>
        <v>45656</v>
      </c>
      <c r="AQ1341" s="6">
        <f ca="1">AO1341-AP1341</f>
        <v>-102</v>
      </c>
      <c r="AR1341" s="12">
        <f t="shared" ca="1" si="1158"/>
        <v>-102</v>
      </c>
      <c r="AS1341" t="str">
        <f ca="1">IF(AQ1341&lt;0, "진행중", "지연")</f>
        <v>진행중</v>
      </c>
      <c r="AT1341" t="str">
        <f t="shared" ca="1" si="1159"/>
        <v>진행중(-102)</v>
      </c>
    </row>
    <row r="1342" spans="2:46" x14ac:dyDescent="0.3">
      <c r="B1342" s="2" t="s">
        <v>5530</v>
      </c>
      <c r="C1342" s="7">
        <v>-13</v>
      </c>
      <c r="D1342" s="2"/>
      <c r="E1342" s="2" t="s">
        <v>5444</v>
      </c>
      <c r="F1342" s="2"/>
      <c r="G1342" s="2" t="s">
        <v>5455</v>
      </c>
      <c r="H1342" s="2" t="s">
        <v>4907</v>
      </c>
      <c r="I1342" s="2" t="str">
        <f t="shared" si="1148"/>
        <v>20241106-1000151457-인쇄</v>
      </c>
      <c r="J1342" s="2" t="str">
        <f t="shared" si="1149"/>
        <v>20241106-1000151457-합지</v>
      </c>
      <c r="K1342" s="2" t="str">
        <f t="shared" si="1150"/>
        <v>20241106-1000151457-분단</v>
      </c>
      <c r="L1342" s="2" t="str">
        <f t="shared" si="1151"/>
        <v>20241106-1000151457-제대</v>
      </c>
      <c r="M1342" s="2" t="str">
        <f>VLOOKUP(H1342, '쿼리1'!$A:$R, 17, 0)</f>
        <v>무지</v>
      </c>
      <c r="N1342" s="2" t="str">
        <f>VLOOKUP(H1342, '쿼리1'!$A:$P, 15, 0)</f>
        <v>나이론70</v>
      </c>
      <c r="O1342" s="2">
        <v>1000151457</v>
      </c>
      <c r="P1342" s="2" t="str">
        <f>VLOOKUP(H1342, '쿼리1'!$A:$R, 17, 0)</f>
        <v>무지</v>
      </c>
      <c r="Q1342" s="4">
        <f>VLOOKUP(H1342, '쿼리1'!$A:$U, 20, 0)</f>
        <v>24000</v>
      </c>
      <c r="R1342" s="2" t="s">
        <v>5397</v>
      </c>
      <c r="S1342" s="2" t="s">
        <v>31</v>
      </c>
      <c r="T1342" s="2" t="s">
        <v>5397</v>
      </c>
      <c r="U1342" s="2" t="s">
        <v>31</v>
      </c>
      <c r="V1342" s="2" t="s">
        <v>5388</v>
      </c>
      <c r="W1342" s="3" t="s">
        <v>5388</v>
      </c>
      <c r="X1342" s="6" t="str">
        <f>IFERROR(W1342-V1342, "X")</f>
        <v>X</v>
      </c>
      <c r="Y1342" s="3">
        <v>45611</v>
      </c>
      <c r="Z1342" s="3">
        <v>45621</v>
      </c>
      <c r="AA1342" s="6" t="str">
        <f t="shared" ref="AA1342:AA1358" si="1202">IFERROR(IF(Z1342-Y1342&gt;0, "+" &amp; (Z1342-Y1342), Z1342-Y1342), "X")</f>
        <v>+10</v>
      </c>
      <c r="AB1342" s="3" t="s">
        <v>5388</v>
      </c>
      <c r="AC1342" s="2" t="s">
        <v>5388</v>
      </c>
      <c r="AD1342" s="6" t="str">
        <f t="shared" si="1199"/>
        <v>X</v>
      </c>
      <c r="AE1342" s="3">
        <v>45615</v>
      </c>
      <c r="AF1342" s="3">
        <v>45628</v>
      </c>
      <c r="AG1342" s="2" t="str">
        <f t="shared" ref="AG1342:AG1343" si="1203">IFERROR(IF(AF1342-AE1342&gt;0, "+" &amp; (AF1342-AE1342), AF1342-AE1342), "X")</f>
        <v>+13</v>
      </c>
      <c r="AH1342" s="3">
        <v>45628</v>
      </c>
      <c r="AI1342" s="3">
        <f t="shared" ref="AI1342:AI1343" si="1204">AE1342</f>
        <v>45615</v>
      </c>
      <c r="AJ1342" s="3"/>
      <c r="AK1342" s="2">
        <f t="shared" si="1154"/>
        <v>-13</v>
      </c>
      <c r="AL1342" s="2" t="s">
        <v>5567</v>
      </c>
      <c r="AM1342" s="2" t="str">
        <f t="shared" si="1155"/>
        <v>생산완료(-13)</v>
      </c>
      <c r="AN1342" s="9">
        <f t="shared" si="1156"/>
        <v>45628</v>
      </c>
      <c r="AO1342" s="9">
        <f t="shared" si="1157"/>
        <v>45615</v>
      </c>
      <c r="AP1342" s="9"/>
      <c r="AQ1342" s="2">
        <f t="shared" ref="AQ1342:AQ1358" si="1205">AO1342-AN1342</f>
        <v>-13</v>
      </c>
      <c r="AR1342" s="12">
        <f t="shared" si="1158"/>
        <v>-13</v>
      </c>
      <c r="AS1342" t="s">
        <v>5567</v>
      </c>
      <c r="AT1342" t="str">
        <f t="shared" si="1159"/>
        <v>생산완료(-13)</v>
      </c>
    </row>
    <row r="1343" spans="2:46" x14ac:dyDescent="0.3">
      <c r="B1343" s="2" t="s">
        <v>5407</v>
      </c>
      <c r="C1343" s="7">
        <v>-6</v>
      </c>
      <c r="D1343" s="2" t="s">
        <v>5412</v>
      </c>
      <c r="E1343" s="2" t="s">
        <v>5444</v>
      </c>
      <c r="F1343" s="2"/>
      <c r="G1343" s="2" t="s">
        <v>5408</v>
      </c>
      <c r="H1343" s="2" t="s">
        <v>3950</v>
      </c>
      <c r="I1343" s="2" t="str">
        <f t="shared" si="1148"/>
        <v>20241106-1000153739-인쇄</v>
      </c>
      <c r="J1343" s="2" t="str">
        <f t="shared" si="1149"/>
        <v>20241106-1000153739-합지</v>
      </c>
      <c r="K1343" s="2" t="str">
        <f t="shared" si="1150"/>
        <v>20241106-1000153739-분단</v>
      </c>
      <c r="L1343" s="2" t="str">
        <f t="shared" si="1151"/>
        <v>20241106-1000153739-제대</v>
      </c>
      <c r="M1343" s="2" t="str">
        <f>VLOOKUP(H1343, '쿼리1'!$A:$R, 17, 0)</f>
        <v>5도-예다미-다시마 중</v>
      </c>
      <c r="N1343" s="2" t="str">
        <f>VLOOKUP(H1343, '쿼리1'!$A:$P, 15, 0)</f>
        <v>패트110</v>
      </c>
      <c r="O1343" s="2">
        <v>1000153739</v>
      </c>
      <c r="P1343" s="2" t="str">
        <f>VLOOKUP(H1343, '쿼리1'!$A:$R, 17, 0)</f>
        <v>5도-예다미-다시마 중</v>
      </c>
      <c r="Q1343" s="4">
        <f>VLOOKUP(H1343, '쿼리1'!$A:$U, 20, 0)</f>
        <v>10909</v>
      </c>
      <c r="R1343" s="2" t="s">
        <v>31</v>
      </c>
      <c r="S1343" s="2" t="s">
        <v>31</v>
      </c>
      <c r="T1343" s="2" t="s">
        <v>5397</v>
      </c>
      <c r="U1343" s="2" t="s">
        <v>31</v>
      </c>
      <c r="V1343" s="3">
        <v>45608</v>
      </c>
      <c r="W1343" s="3">
        <v>45609</v>
      </c>
      <c r="X1343" s="6" t="str">
        <f t="shared" ref="X1343:X1351" si="1206">IFERROR(IF(W1343-V1343&gt;0, "+" &amp; (W1343-V1343), W1343-V1343), "X")</f>
        <v>+1</v>
      </c>
      <c r="Y1343" s="3">
        <v>45611</v>
      </c>
      <c r="Z1343" s="3">
        <v>45621</v>
      </c>
      <c r="AA1343" s="6" t="str">
        <f t="shared" si="1202"/>
        <v>+10</v>
      </c>
      <c r="AB1343" s="3" t="s">
        <v>5388</v>
      </c>
      <c r="AC1343" s="2" t="s">
        <v>5388</v>
      </c>
      <c r="AD1343" s="6" t="str">
        <f t="shared" si="1199"/>
        <v>X</v>
      </c>
      <c r="AE1343" s="3">
        <v>45615</v>
      </c>
      <c r="AF1343" s="3">
        <v>45618</v>
      </c>
      <c r="AG1343" s="2" t="str">
        <f t="shared" si="1203"/>
        <v>+3</v>
      </c>
      <c r="AH1343" s="3">
        <v>45621</v>
      </c>
      <c r="AI1343" s="3">
        <f t="shared" si="1204"/>
        <v>45615</v>
      </c>
      <c r="AJ1343" s="3"/>
      <c r="AK1343" s="2">
        <f t="shared" si="1154"/>
        <v>-6</v>
      </c>
      <c r="AL1343" s="2" t="s">
        <v>5567</v>
      </c>
      <c r="AM1343" s="2" t="str">
        <f t="shared" si="1155"/>
        <v>생산완료(-6)</v>
      </c>
      <c r="AN1343" s="9">
        <f t="shared" si="1156"/>
        <v>45652</v>
      </c>
      <c r="AO1343" s="9">
        <f t="shared" si="1157"/>
        <v>45656</v>
      </c>
      <c r="AP1343" s="9"/>
      <c r="AQ1343" s="2">
        <f t="shared" si="1205"/>
        <v>4</v>
      </c>
      <c r="AR1343" s="12" t="str">
        <f t="shared" si="1158"/>
        <v>+4</v>
      </c>
      <c r="AS1343" t="s">
        <v>5567</v>
      </c>
      <c r="AT1343" t="str">
        <f t="shared" si="1159"/>
        <v>생산완료(+4)</v>
      </c>
    </row>
    <row r="1344" spans="2:46" x14ac:dyDescent="0.3">
      <c r="B1344" s="2" t="s">
        <v>5415</v>
      </c>
      <c r="C1344" s="7">
        <v>-3</v>
      </c>
      <c r="D1344" s="2" t="s">
        <v>5424</v>
      </c>
      <c r="E1344" s="2" t="s">
        <v>5408</v>
      </c>
      <c r="F1344" s="2" t="s">
        <v>5408</v>
      </c>
      <c r="G1344" s="2"/>
      <c r="H1344" s="2" t="s">
        <v>4142</v>
      </c>
      <c r="I1344" s="2" t="str">
        <f t="shared" si="1148"/>
        <v>20241106-1000158166-인쇄</v>
      </c>
      <c r="J1344" s="2" t="str">
        <f t="shared" si="1149"/>
        <v>20241106-1000158166-합지</v>
      </c>
      <c r="K1344" s="2" t="str">
        <f t="shared" si="1150"/>
        <v>20241106-1000158166-분단</v>
      </c>
      <c r="L1344" s="2" t="str">
        <f t="shared" si="1151"/>
        <v>20241106-1000158166-제대</v>
      </c>
      <c r="M1344" s="2" t="str">
        <f>VLOOKUP(H1344, '쿼리1'!$A:$R, 17, 0)</f>
        <v>2도-동대문엽기떡볶이-로제분말60g</v>
      </c>
      <c r="N1344" s="2" t="str">
        <f>VLOOKUP(H1344, '쿼리1'!$A:$P, 15, 0)</f>
        <v>패증착74</v>
      </c>
      <c r="O1344" s="2">
        <v>1000158166</v>
      </c>
      <c r="P1344" s="2" t="str">
        <f>VLOOKUP(H1344, '쿼리1'!$A:$R, 17, 0)</f>
        <v>2도-동대문엽기떡볶이-로제분말60g</v>
      </c>
      <c r="Q1344" s="4">
        <f>VLOOKUP(H1344, '쿼리1'!$A:$U, 20, 0)</f>
        <v>108</v>
      </c>
      <c r="R1344" s="2" t="s">
        <v>31</v>
      </c>
      <c r="S1344" s="2" t="s">
        <v>31</v>
      </c>
      <c r="T1344" s="2" t="s">
        <v>31</v>
      </c>
      <c r="U1344" s="2" t="s">
        <v>5397</v>
      </c>
      <c r="V1344" s="3">
        <v>45608</v>
      </c>
      <c r="W1344" s="3">
        <v>45610</v>
      </c>
      <c r="X1344" s="6" t="str">
        <f t="shared" si="1206"/>
        <v>+2</v>
      </c>
      <c r="Y1344" s="3">
        <v>45611</v>
      </c>
      <c r="Z1344" s="3">
        <v>45614</v>
      </c>
      <c r="AA1344" s="6" t="str">
        <f t="shared" si="1202"/>
        <v>+3</v>
      </c>
      <c r="AB1344" s="3">
        <v>45614</v>
      </c>
      <c r="AC1344" s="3">
        <v>45617</v>
      </c>
      <c r="AD1344" s="6" t="str">
        <f t="shared" ref="AD1344:AD1345" si="1207">IFERROR(IF(AC1344-AB1344&gt;0, "+" &amp; (AC1344-AB1344), AC1344-AB1344), "X")</f>
        <v>+3</v>
      </c>
      <c r="AE1344" s="2" t="s">
        <v>5388</v>
      </c>
      <c r="AF1344" s="2" t="s">
        <v>5388</v>
      </c>
      <c r="AG1344" s="2" t="str">
        <f>IFERROR(AF1344-AE1344, "X")</f>
        <v>X</v>
      </c>
      <c r="AH1344" s="3">
        <v>45617</v>
      </c>
      <c r="AI1344" s="3">
        <f t="shared" ref="AI1344:AI1345" si="1208">AB1344</f>
        <v>45614</v>
      </c>
      <c r="AJ1344" s="3"/>
      <c r="AK1344" s="2">
        <f t="shared" si="1154"/>
        <v>-3</v>
      </c>
      <c r="AL1344" s="2" t="s">
        <v>5567</v>
      </c>
      <c r="AM1344" s="2" t="str">
        <f t="shared" si="1155"/>
        <v>생산완료(-3)</v>
      </c>
      <c r="AN1344" s="9">
        <f t="shared" si="1156"/>
        <v>45648</v>
      </c>
      <c r="AO1344" s="9">
        <f t="shared" si="1157"/>
        <v>45644</v>
      </c>
      <c r="AP1344" s="9"/>
      <c r="AQ1344" s="2">
        <f t="shared" si="1205"/>
        <v>-4</v>
      </c>
      <c r="AR1344" s="12">
        <f t="shared" si="1158"/>
        <v>-4</v>
      </c>
      <c r="AS1344" t="s">
        <v>5567</v>
      </c>
      <c r="AT1344" t="str">
        <f t="shared" si="1159"/>
        <v>생산완료(-4)</v>
      </c>
    </row>
    <row r="1345" spans="2:46" x14ac:dyDescent="0.3">
      <c r="B1345" s="2" t="s">
        <v>5436</v>
      </c>
      <c r="C1345" s="7">
        <v>-7</v>
      </c>
      <c r="D1345" s="2" t="s">
        <v>5424</v>
      </c>
      <c r="E1345" s="2" t="s">
        <v>5408</v>
      </c>
      <c r="F1345" s="2" t="s">
        <v>5430</v>
      </c>
      <c r="G1345" s="2"/>
      <c r="H1345" s="2" t="s">
        <v>4664</v>
      </c>
      <c r="I1345" s="2" t="str">
        <f t="shared" si="1148"/>
        <v>20241106-1000158227-인쇄</v>
      </c>
      <c r="J1345" s="2" t="str">
        <f t="shared" si="1149"/>
        <v>20241106-1000158227-합지</v>
      </c>
      <c r="K1345" s="2" t="str">
        <f t="shared" si="1150"/>
        <v>20241106-1000158227-분단</v>
      </c>
      <c r="L1345" s="2" t="str">
        <f t="shared" si="1151"/>
        <v>20241106-1000158227-제대</v>
      </c>
      <c r="M1345" s="2" t="str">
        <f>VLOOKUP(H1345, '쿼리1'!$A:$R, 17, 0)</f>
        <v>2도-동대문엽기떡볶이-덜매운맛(93g)-260폭</v>
      </c>
      <c r="N1345" s="2" t="str">
        <f>VLOOKUP(H1345, '쿼리1'!$A:$P, 15, 0)</f>
        <v>패증착74</v>
      </c>
      <c r="O1345" s="2">
        <v>1000158227</v>
      </c>
      <c r="P1345" s="2" t="str">
        <f>VLOOKUP(H1345, '쿼리1'!$A:$R, 17, 0)</f>
        <v>2도-동대문엽기떡볶이-덜매운맛(93g)-260폭</v>
      </c>
      <c r="Q1345" s="4">
        <f>VLOOKUP(H1345, '쿼리1'!$A:$U, 20, 0)</f>
        <v>72</v>
      </c>
      <c r="R1345" s="2" t="s">
        <v>31</v>
      </c>
      <c r="S1345" s="2" t="s">
        <v>31</v>
      </c>
      <c r="T1345" s="2" t="s">
        <v>31</v>
      </c>
      <c r="U1345" s="2" t="s">
        <v>5397</v>
      </c>
      <c r="V1345" s="3">
        <v>45608</v>
      </c>
      <c r="W1345" s="3">
        <v>45610</v>
      </c>
      <c r="X1345" s="6" t="str">
        <f t="shared" si="1206"/>
        <v>+2</v>
      </c>
      <c r="Y1345" s="3">
        <v>45611</v>
      </c>
      <c r="Z1345" s="3">
        <v>45614</v>
      </c>
      <c r="AA1345" s="6" t="str">
        <f t="shared" si="1202"/>
        <v>+3</v>
      </c>
      <c r="AB1345" s="3">
        <v>45614</v>
      </c>
      <c r="AC1345" s="3">
        <v>45621</v>
      </c>
      <c r="AD1345" s="6" t="str">
        <f t="shared" si="1207"/>
        <v>+7</v>
      </c>
      <c r="AE1345" s="2" t="s">
        <v>5388</v>
      </c>
      <c r="AF1345" s="2" t="s">
        <v>5388</v>
      </c>
      <c r="AG1345" s="2" t="str">
        <f>IFERROR(AF1345-AE1345, "X")</f>
        <v>X</v>
      </c>
      <c r="AH1345" s="3">
        <v>45621</v>
      </c>
      <c r="AI1345" s="3">
        <f t="shared" si="1208"/>
        <v>45614</v>
      </c>
      <c r="AJ1345" s="3"/>
      <c r="AK1345" s="2">
        <f t="shared" si="1154"/>
        <v>-7</v>
      </c>
      <c r="AL1345" s="2" t="s">
        <v>5567</v>
      </c>
      <c r="AM1345" s="2" t="str">
        <f t="shared" si="1155"/>
        <v>생산완료(-7)</v>
      </c>
      <c r="AN1345" s="9">
        <f t="shared" si="1156"/>
        <v>45621</v>
      </c>
      <c r="AO1345" s="9">
        <f t="shared" si="1157"/>
        <v>45651</v>
      </c>
      <c r="AP1345" s="9"/>
      <c r="AQ1345" s="2">
        <f t="shared" si="1205"/>
        <v>30</v>
      </c>
      <c r="AR1345" s="12" t="str">
        <f t="shared" si="1158"/>
        <v>+30</v>
      </c>
      <c r="AS1345" t="s">
        <v>5567</v>
      </c>
      <c r="AT1345" t="str">
        <f t="shared" si="1159"/>
        <v>생산완료(+30)</v>
      </c>
    </row>
    <row r="1346" spans="2:46" x14ac:dyDescent="0.3">
      <c r="B1346" s="2" t="s">
        <v>5416</v>
      </c>
      <c r="C1346" s="7">
        <v>-2</v>
      </c>
      <c r="D1346" s="2" t="s">
        <v>5409</v>
      </c>
      <c r="E1346" s="2" t="s">
        <v>5408</v>
      </c>
      <c r="F1346" s="2"/>
      <c r="G1346" s="2" t="s">
        <v>5424</v>
      </c>
      <c r="H1346" s="2" t="s">
        <v>2882</v>
      </c>
      <c r="I1346" s="2" t="str">
        <f t="shared" si="1148"/>
        <v>20241106-1000158988-인쇄</v>
      </c>
      <c r="J1346" s="2" t="str">
        <f t="shared" si="1149"/>
        <v>20241106-1000158988-합지</v>
      </c>
      <c r="K1346" s="2" t="str">
        <f t="shared" si="1150"/>
        <v>20241106-1000158988-분단</v>
      </c>
      <c r="L1346" s="2" t="str">
        <f t="shared" si="1151"/>
        <v>20241106-1000158988-제대</v>
      </c>
      <c r="M1346" s="2" t="str">
        <f>VLOOKUP(H1346, '쿼리1'!$A:$R, 17, 0)</f>
        <v>6도-곱닥해-제주은갈치 700g</v>
      </c>
      <c r="N1346" s="2" t="str">
        <f>VLOOKUP(H1346, '쿼리1'!$A:$P, 15, 0)</f>
        <v>나이론100</v>
      </c>
      <c r="O1346" s="2">
        <v>1000158988</v>
      </c>
      <c r="P1346" s="2" t="str">
        <f>VLOOKUP(H1346, '쿼리1'!$A:$R, 17, 0)</f>
        <v>6도-곱닥해-제주은갈치 700g</v>
      </c>
      <c r="Q1346" s="4">
        <f>VLOOKUP(H1346, '쿼리1'!$A:$U, 20, 0)</f>
        <v>20000</v>
      </c>
      <c r="R1346" s="2" t="s">
        <v>31</v>
      </c>
      <c r="S1346" s="2" t="s">
        <v>31</v>
      </c>
      <c r="T1346" s="2" t="s">
        <v>5397</v>
      </c>
      <c r="U1346" s="2" t="s">
        <v>31</v>
      </c>
      <c r="V1346" s="3">
        <v>45608</v>
      </c>
      <c r="W1346" s="3">
        <v>45608</v>
      </c>
      <c r="X1346" s="6">
        <f t="shared" si="1206"/>
        <v>0</v>
      </c>
      <c r="Y1346" s="3">
        <v>45611</v>
      </c>
      <c r="Z1346" s="3">
        <v>45614</v>
      </c>
      <c r="AA1346" s="6" t="str">
        <f t="shared" si="1202"/>
        <v>+3</v>
      </c>
      <c r="AB1346" s="3" t="s">
        <v>5388</v>
      </c>
      <c r="AC1346" s="2" t="s">
        <v>5388</v>
      </c>
      <c r="AD1346" s="6" t="str">
        <f>IFERROR(AC1346-AB1346, "X")</f>
        <v>X</v>
      </c>
      <c r="AE1346" s="3">
        <v>45615</v>
      </c>
      <c r="AF1346" s="3">
        <v>45617</v>
      </c>
      <c r="AG1346" s="2" t="str">
        <f t="shared" ref="AG1346:AG1350" si="1209">IFERROR(IF(AF1346-AE1346&gt;0, "+" &amp; (AF1346-AE1346), AF1346-AE1346), "X")</f>
        <v>+2</v>
      </c>
      <c r="AH1346" s="3">
        <v>45617</v>
      </c>
      <c r="AI1346" s="3">
        <f t="shared" ref="AI1346:AI1350" si="1210">AE1346</f>
        <v>45615</v>
      </c>
      <c r="AJ1346" s="3"/>
      <c r="AK1346" s="2">
        <f t="shared" si="1154"/>
        <v>-2</v>
      </c>
      <c r="AL1346" s="2" t="s">
        <v>5567</v>
      </c>
      <c r="AM1346" s="2" t="str">
        <f t="shared" si="1155"/>
        <v>생산완료(-2)</v>
      </c>
      <c r="AN1346" s="9">
        <f t="shared" si="1156"/>
        <v>45617</v>
      </c>
      <c r="AO1346" s="9">
        <f t="shared" si="1157"/>
        <v>45615</v>
      </c>
      <c r="AP1346" s="9"/>
      <c r="AQ1346" s="2">
        <f t="shared" si="1205"/>
        <v>-2</v>
      </c>
      <c r="AR1346" s="12">
        <f t="shared" si="1158"/>
        <v>-2</v>
      </c>
      <c r="AS1346" t="s">
        <v>5567</v>
      </c>
      <c r="AT1346" t="str">
        <f t="shared" si="1159"/>
        <v>생산완료(-2)</v>
      </c>
    </row>
    <row r="1347" spans="2:46" x14ac:dyDescent="0.3">
      <c r="B1347" s="2" t="s">
        <v>5409</v>
      </c>
      <c r="C1347" s="7">
        <v>0</v>
      </c>
      <c r="D1347" s="2" t="s">
        <v>5408</v>
      </c>
      <c r="E1347" s="2" t="s">
        <v>5412</v>
      </c>
      <c r="F1347" s="2"/>
      <c r="G1347" s="2" t="s">
        <v>5409</v>
      </c>
      <c r="H1347" s="2" t="s">
        <v>2426</v>
      </c>
      <c r="I1347" s="2" t="str">
        <f t="shared" si="1148"/>
        <v>20241106-1000165711-인쇄</v>
      </c>
      <c r="J1347" s="2" t="str">
        <f t="shared" si="1149"/>
        <v>20241106-1000165711-합지</v>
      </c>
      <c r="K1347" s="2" t="str">
        <f t="shared" si="1150"/>
        <v>20241106-1000165711-분단</v>
      </c>
      <c r="L1347" s="2" t="str">
        <f t="shared" si="1151"/>
        <v>20241106-1000165711-제대</v>
      </c>
      <c r="M1347" s="2" t="str">
        <f>VLOOKUP(H1347, '쿼리1'!$A:$R, 17, 0)</f>
        <v>1도-국내산 무청시래기1kg (250)</v>
      </c>
      <c r="N1347" s="2" t="str">
        <f>VLOOKUP(H1347, '쿼리1'!$A:$P, 15, 0)</f>
        <v>나이론70</v>
      </c>
      <c r="O1347" s="2">
        <v>1000165711</v>
      </c>
      <c r="P1347" s="2" t="str">
        <f>VLOOKUP(H1347, '쿼리1'!$A:$R, 17, 0)</f>
        <v>1도-국내산 무청시래기1kg (250)</v>
      </c>
      <c r="Q1347" s="4">
        <f>VLOOKUP(H1347, '쿼리1'!$A:$U, 20, 0)</f>
        <v>48000</v>
      </c>
      <c r="R1347" s="2" t="s">
        <v>31</v>
      </c>
      <c r="S1347" s="2" t="s">
        <v>31</v>
      </c>
      <c r="T1347" s="2" t="s">
        <v>5397</v>
      </c>
      <c r="U1347" s="2" t="s">
        <v>31</v>
      </c>
      <c r="V1347" s="3">
        <v>45608</v>
      </c>
      <c r="W1347" s="3">
        <v>45611</v>
      </c>
      <c r="X1347" s="6" t="str">
        <f t="shared" si="1206"/>
        <v>+3</v>
      </c>
      <c r="Y1347" s="3">
        <v>45611</v>
      </c>
      <c r="Z1347" s="3">
        <v>45612</v>
      </c>
      <c r="AA1347" s="6" t="str">
        <f t="shared" si="1202"/>
        <v>+1</v>
      </c>
      <c r="AB1347" s="3" t="s">
        <v>5388</v>
      </c>
      <c r="AC1347" s="2" t="s">
        <v>5388</v>
      </c>
      <c r="AD1347" s="6" t="str">
        <f>IFERROR(AC1347-AB1347, "X")</f>
        <v>X</v>
      </c>
      <c r="AE1347" s="3">
        <v>45615</v>
      </c>
      <c r="AF1347" s="3">
        <v>45615</v>
      </c>
      <c r="AG1347" s="2">
        <f t="shared" si="1209"/>
        <v>0</v>
      </c>
      <c r="AH1347" s="3">
        <v>45615</v>
      </c>
      <c r="AI1347" s="3">
        <f t="shared" si="1210"/>
        <v>45615</v>
      </c>
      <c r="AJ1347" s="3"/>
      <c r="AK1347" s="2">
        <f t="shared" si="1154"/>
        <v>0</v>
      </c>
      <c r="AL1347" s="2" t="s">
        <v>5567</v>
      </c>
      <c r="AM1347" s="2" t="str">
        <f t="shared" si="1155"/>
        <v>생산완료(0)</v>
      </c>
      <c r="AN1347" s="9">
        <f t="shared" si="1156"/>
        <v>45652</v>
      </c>
      <c r="AO1347" s="9">
        <f t="shared" si="1157"/>
        <v>45653</v>
      </c>
      <c r="AP1347" s="9"/>
      <c r="AQ1347" s="2">
        <f t="shared" si="1205"/>
        <v>1</v>
      </c>
      <c r="AR1347" s="12" t="str">
        <f t="shared" si="1158"/>
        <v>+1</v>
      </c>
      <c r="AS1347" t="s">
        <v>5567</v>
      </c>
      <c r="AT1347" t="str">
        <f t="shared" si="1159"/>
        <v>생산완료(+1)</v>
      </c>
    </row>
    <row r="1348" spans="2:46" x14ac:dyDescent="0.3">
      <c r="B1348" s="2" t="s">
        <v>5409</v>
      </c>
      <c r="C1348" s="7">
        <v>0</v>
      </c>
      <c r="D1348" s="2" t="s">
        <v>5424</v>
      </c>
      <c r="E1348" s="2" t="s">
        <v>5409</v>
      </c>
      <c r="F1348" s="2" t="s">
        <v>5409</v>
      </c>
      <c r="G1348" s="2" t="s">
        <v>5409</v>
      </c>
      <c r="H1348" s="2" t="s">
        <v>951</v>
      </c>
      <c r="I1348" s="2" t="str">
        <f t="shared" si="1148"/>
        <v>20241106-1000166501-인쇄</v>
      </c>
      <c r="J1348" s="2" t="str">
        <f t="shared" si="1149"/>
        <v>20241106-1000166501-합지</v>
      </c>
      <c r="K1348" s="2" t="str">
        <f t="shared" si="1150"/>
        <v>20241106-1000166501-분단</v>
      </c>
      <c r="L1348" s="2" t="str">
        <f t="shared" si="1151"/>
        <v>20241106-1000166501-제대</v>
      </c>
      <c r="M1348" s="2" t="str">
        <f>VLOOKUP(H1348, '쿼리1'!$A:$R, 17, 0)</f>
        <v>6도-COOLBON(쿨본) 180x150(지퍼형)</v>
      </c>
      <c r="N1348" s="2" t="str">
        <f>VLOOKUP(H1348, '쿼리1'!$A:$P, 15, 0)</f>
        <v>나이론60</v>
      </c>
      <c r="O1348" s="2">
        <v>1000166501</v>
      </c>
      <c r="P1348" s="2" t="str">
        <f>VLOOKUP(H1348, '쿼리1'!$A:$R, 17, 0)</f>
        <v>6도-COOLBON(쿨본) 180x150(지퍼형)</v>
      </c>
      <c r="Q1348" s="4">
        <f>VLOOKUP(H1348, '쿼리1'!$A:$U, 20, 0)</f>
        <v>33333</v>
      </c>
      <c r="R1348" s="2" t="s">
        <v>31</v>
      </c>
      <c r="S1348" s="2" t="s">
        <v>31</v>
      </c>
      <c r="T1348" s="2" t="s">
        <v>31</v>
      </c>
      <c r="U1348" s="2" t="s">
        <v>31</v>
      </c>
      <c r="V1348" s="3">
        <v>45608</v>
      </c>
      <c r="W1348" s="3">
        <v>45610</v>
      </c>
      <c r="X1348" s="6" t="str">
        <f t="shared" si="1206"/>
        <v>+2</v>
      </c>
      <c r="Y1348" s="3">
        <v>45611</v>
      </c>
      <c r="Z1348" s="3">
        <v>45611</v>
      </c>
      <c r="AA1348" s="6">
        <f t="shared" si="1202"/>
        <v>0</v>
      </c>
      <c r="AB1348" s="3">
        <v>45614</v>
      </c>
      <c r="AC1348" s="3">
        <v>45614</v>
      </c>
      <c r="AD1348" s="6">
        <f>IFERROR(IF(AC1348-AB1348&gt;0, "+" &amp; (AC1348-AB1348), AC1348-AB1348), "X")</f>
        <v>0</v>
      </c>
      <c r="AE1348" s="3">
        <v>45616</v>
      </c>
      <c r="AF1348" s="3">
        <v>45616</v>
      </c>
      <c r="AG1348" s="2">
        <f t="shared" si="1209"/>
        <v>0</v>
      </c>
      <c r="AH1348" s="3">
        <v>45616</v>
      </c>
      <c r="AI1348" s="3">
        <f t="shared" si="1210"/>
        <v>45616</v>
      </c>
      <c r="AJ1348" s="3"/>
      <c r="AK1348" s="2">
        <f t="shared" si="1154"/>
        <v>0</v>
      </c>
      <c r="AL1348" s="2" t="s">
        <v>5567</v>
      </c>
      <c r="AM1348" s="2" t="str">
        <f t="shared" si="1155"/>
        <v>생산완료(0)</v>
      </c>
      <c r="AN1348" s="9">
        <f t="shared" si="1156"/>
        <v>45616</v>
      </c>
      <c r="AO1348" s="9">
        <f t="shared" si="1157"/>
        <v>45616</v>
      </c>
      <c r="AP1348" s="9"/>
      <c r="AQ1348" s="2">
        <f t="shared" si="1205"/>
        <v>0</v>
      </c>
      <c r="AR1348" s="12">
        <f t="shared" si="1158"/>
        <v>0</v>
      </c>
      <c r="AS1348" t="s">
        <v>5567</v>
      </c>
      <c r="AT1348" t="str">
        <f t="shared" si="1159"/>
        <v>생산완료(0)</v>
      </c>
    </row>
    <row r="1349" spans="2:46" x14ac:dyDescent="0.3">
      <c r="B1349" s="2" t="s">
        <v>5415</v>
      </c>
      <c r="C1349" s="7">
        <v>-3</v>
      </c>
      <c r="D1349" s="2" t="s">
        <v>5424</v>
      </c>
      <c r="E1349" s="2" t="s">
        <v>5421</v>
      </c>
      <c r="F1349" s="2"/>
      <c r="G1349" s="2" t="s">
        <v>5408</v>
      </c>
      <c r="H1349" s="2" t="s">
        <v>2764</v>
      </c>
      <c r="I1349" s="2" t="str">
        <f t="shared" si="1148"/>
        <v>20241106-1000169547-인쇄</v>
      </c>
      <c r="J1349" s="2" t="str">
        <f t="shared" si="1149"/>
        <v>20241106-1000169547-합지</v>
      </c>
      <c r="K1349" s="2" t="str">
        <f t="shared" si="1150"/>
        <v>20241106-1000169547-분단</v>
      </c>
      <c r="L1349" s="2" t="str">
        <f t="shared" si="1151"/>
        <v>20241106-1000169547-제대</v>
      </c>
      <c r="M1349" s="2" t="str">
        <f>VLOOKUP(H1349, '쿼리1'!$A:$R, 17, 0)</f>
        <v>6도-FCS 돌격탄골드 1200립</v>
      </c>
      <c r="N1349" s="2" t="str">
        <f>VLOOKUP(H1349, '쿼리1'!$A:$P, 15, 0)</f>
        <v>패노루지은박150</v>
      </c>
      <c r="O1349" s="2">
        <v>1000169547</v>
      </c>
      <c r="P1349" s="2" t="str">
        <f>VLOOKUP(H1349, '쿼리1'!$A:$R, 17, 0)</f>
        <v>6도-FCS 돌격탄골드 1200립</v>
      </c>
      <c r="Q1349" s="4">
        <f>VLOOKUP(H1349, '쿼리1'!$A:$U, 20, 0)</f>
        <v>50000</v>
      </c>
      <c r="R1349" s="2" t="s">
        <v>31</v>
      </c>
      <c r="S1349" s="2" t="s">
        <v>31</v>
      </c>
      <c r="T1349" s="2" t="s">
        <v>5397</v>
      </c>
      <c r="U1349" s="2" t="s">
        <v>31</v>
      </c>
      <c r="V1349" s="3">
        <v>45608</v>
      </c>
      <c r="W1349" s="3">
        <v>45610</v>
      </c>
      <c r="X1349" s="6" t="str">
        <f t="shared" si="1206"/>
        <v>+2</v>
      </c>
      <c r="Y1349" s="3">
        <v>45611</v>
      </c>
      <c r="Z1349" s="3">
        <v>45616</v>
      </c>
      <c r="AA1349" s="6" t="str">
        <f t="shared" si="1202"/>
        <v>+5</v>
      </c>
      <c r="AB1349" s="3" t="s">
        <v>5388</v>
      </c>
      <c r="AC1349" s="2" t="s">
        <v>5388</v>
      </c>
      <c r="AD1349" s="6" t="str">
        <f>IFERROR(AC1349-AB1349, "X")</f>
        <v>X</v>
      </c>
      <c r="AE1349" s="3">
        <v>45615</v>
      </c>
      <c r="AF1349" s="3">
        <v>45618</v>
      </c>
      <c r="AG1349" s="2" t="str">
        <f t="shared" si="1209"/>
        <v>+3</v>
      </c>
      <c r="AH1349" s="3">
        <v>45618</v>
      </c>
      <c r="AI1349" s="3">
        <f t="shared" si="1210"/>
        <v>45615</v>
      </c>
      <c r="AJ1349" s="3"/>
      <c r="AK1349" s="2">
        <f t="shared" si="1154"/>
        <v>-3</v>
      </c>
      <c r="AL1349" s="2" t="s">
        <v>5567</v>
      </c>
      <c r="AM1349" s="2" t="str">
        <f t="shared" si="1155"/>
        <v>생산완료(-3)</v>
      </c>
      <c r="AN1349" s="9">
        <f t="shared" si="1156"/>
        <v>45618</v>
      </c>
      <c r="AO1349" s="9">
        <f t="shared" si="1157"/>
        <v>45615</v>
      </c>
      <c r="AP1349" s="9"/>
      <c r="AQ1349" s="2">
        <f t="shared" si="1205"/>
        <v>-3</v>
      </c>
      <c r="AR1349" s="12">
        <f t="shared" si="1158"/>
        <v>-3</v>
      </c>
      <c r="AS1349" t="s">
        <v>5567</v>
      </c>
      <c r="AT1349" t="str">
        <f t="shared" si="1159"/>
        <v>생산완료(-3)</v>
      </c>
    </row>
    <row r="1350" spans="2:46" x14ac:dyDescent="0.3">
      <c r="B1350" s="2" t="s">
        <v>5415</v>
      </c>
      <c r="C1350" s="7">
        <v>-3</v>
      </c>
      <c r="D1350" s="2" t="s">
        <v>5424</v>
      </c>
      <c r="E1350" s="2" t="s">
        <v>5421</v>
      </c>
      <c r="F1350" s="2"/>
      <c r="G1350" s="2" t="s">
        <v>5408</v>
      </c>
      <c r="H1350" s="2" t="s">
        <v>3518</v>
      </c>
      <c r="I1350" s="2" t="str">
        <f t="shared" ref="I1350:I1413" si="1211">_xlfn.CONCAT(H1350, "-", "인쇄")</f>
        <v>20241106-1000169554-인쇄</v>
      </c>
      <c r="J1350" s="2" t="str">
        <f t="shared" ref="J1350:J1413" si="1212">_xlfn.CONCAT(H1350, "-", "합지")</f>
        <v>20241106-1000169554-합지</v>
      </c>
      <c r="K1350" s="2" t="str">
        <f t="shared" ref="K1350:K1413" si="1213">_xlfn.CONCAT(H1350, "-", "분단")</f>
        <v>20241106-1000169554-분단</v>
      </c>
      <c r="L1350" s="2" t="str">
        <f t="shared" ref="L1350:L1413" si="1214">_xlfn.CONCAT(H1350, "-", "제대")</f>
        <v>20241106-1000169554-제대</v>
      </c>
      <c r="M1350" s="2" t="str">
        <f>VLOOKUP(H1350, '쿼리1'!$A:$R, 17, 0)</f>
        <v>6도-FCS 칼라탄골드 1200립</v>
      </c>
      <c r="N1350" s="2" t="str">
        <f>VLOOKUP(H1350, '쿼리1'!$A:$P, 15, 0)</f>
        <v>패노루지은박150</v>
      </c>
      <c r="O1350" s="2">
        <v>1000169554</v>
      </c>
      <c r="P1350" s="2" t="str">
        <f>VLOOKUP(H1350, '쿼리1'!$A:$R, 17, 0)</f>
        <v>6도-FCS 칼라탄골드 1200립</v>
      </c>
      <c r="Q1350" s="4">
        <f>VLOOKUP(H1350, '쿼리1'!$A:$U, 20, 0)</f>
        <v>50000</v>
      </c>
      <c r="R1350" s="2" t="s">
        <v>31</v>
      </c>
      <c r="S1350" s="2" t="s">
        <v>31</v>
      </c>
      <c r="T1350" s="2" t="s">
        <v>5397</v>
      </c>
      <c r="U1350" s="2" t="s">
        <v>31</v>
      </c>
      <c r="V1350" s="3">
        <v>45608</v>
      </c>
      <c r="W1350" s="3">
        <v>45610</v>
      </c>
      <c r="X1350" s="6" t="str">
        <f t="shared" si="1206"/>
        <v>+2</v>
      </c>
      <c r="Y1350" s="3">
        <v>45611</v>
      </c>
      <c r="Z1350" s="3">
        <v>45616</v>
      </c>
      <c r="AA1350" s="6" t="str">
        <f t="shared" si="1202"/>
        <v>+5</v>
      </c>
      <c r="AB1350" s="3" t="s">
        <v>5388</v>
      </c>
      <c r="AC1350" s="2" t="s">
        <v>5388</v>
      </c>
      <c r="AD1350" s="6" t="str">
        <f>IFERROR(AC1350-AB1350, "X")</f>
        <v>X</v>
      </c>
      <c r="AE1350" s="3">
        <v>45615</v>
      </c>
      <c r="AF1350" s="3">
        <v>45618</v>
      </c>
      <c r="AG1350" s="2" t="str">
        <f t="shared" si="1209"/>
        <v>+3</v>
      </c>
      <c r="AH1350" s="3">
        <v>45618</v>
      </c>
      <c r="AI1350" s="3">
        <f t="shared" si="1210"/>
        <v>45615</v>
      </c>
      <c r="AJ1350" s="3"/>
      <c r="AK1350" s="2">
        <f t="shared" ref="AK1350:AK1413" si="1215">IF(C1350&gt;0, "+"&amp;C1350, C1350)</f>
        <v>-3</v>
      </c>
      <c r="AL1350" s="2" t="s">
        <v>5567</v>
      </c>
      <c r="AM1350" s="2" t="str">
        <f t="shared" si="1155"/>
        <v>생산완료(-3)</v>
      </c>
      <c r="AN1350" s="9">
        <f t="shared" si="1156"/>
        <v>45618</v>
      </c>
      <c r="AO1350" s="9">
        <f t="shared" si="1157"/>
        <v>45615</v>
      </c>
      <c r="AP1350" s="9"/>
      <c r="AQ1350" s="2">
        <f t="shared" si="1205"/>
        <v>-3</v>
      </c>
      <c r="AR1350" s="12">
        <f t="shared" si="1158"/>
        <v>-3</v>
      </c>
      <c r="AS1350" t="s">
        <v>5567</v>
      </c>
      <c r="AT1350" t="str">
        <f t="shared" si="1159"/>
        <v>생산완료(-3)</v>
      </c>
    </row>
    <row r="1351" spans="2:46" x14ac:dyDescent="0.3">
      <c r="B1351" s="2" t="s">
        <v>5436</v>
      </c>
      <c r="C1351" s="7">
        <v>-7</v>
      </c>
      <c r="D1351" s="2" t="s">
        <v>5409</v>
      </c>
      <c r="E1351" s="2" t="s">
        <v>5444</v>
      </c>
      <c r="F1351" s="2" t="s">
        <v>5412</v>
      </c>
      <c r="G1351" s="2"/>
      <c r="H1351" s="2" t="s">
        <v>5025</v>
      </c>
      <c r="I1351" s="2" t="str">
        <f t="shared" si="1211"/>
        <v>20241106-1216P0101-인쇄</v>
      </c>
      <c r="J1351" s="2" t="str">
        <f t="shared" si="1212"/>
        <v>20241106-1216P0101-합지</v>
      </c>
      <c r="K1351" s="2" t="str">
        <f t="shared" si="1213"/>
        <v>20241106-1216P0101-분단</v>
      </c>
      <c r="L1351" s="2" t="str">
        <f t="shared" si="1214"/>
        <v>20241106-1216P0101-제대</v>
      </c>
      <c r="M1351" s="2" t="str">
        <f>VLOOKUP(H1351, '쿼리1'!$A:$R, 17, 0)</f>
        <v>1도-분리배출</v>
      </c>
      <c r="N1351" s="2" t="str">
        <f>VLOOKUP(H1351, '쿼리1'!$A:$P, 15, 0)</f>
        <v>패트66</v>
      </c>
      <c r="O1351" s="2" t="s">
        <v>5717</v>
      </c>
      <c r="P1351" s="2" t="str">
        <f>VLOOKUP(H1351, '쿼리1'!$A:$R, 17, 0)</f>
        <v>1도-분리배출</v>
      </c>
      <c r="Q1351" s="4">
        <f>VLOOKUP(H1351, '쿼리1'!$A:$U, 20, 0)</f>
        <v>24</v>
      </c>
      <c r="R1351" s="2" t="s">
        <v>31</v>
      </c>
      <c r="S1351" s="2" t="s">
        <v>31</v>
      </c>
      <c r="T1351" s="2" t="s">
        <v>31</v>
      </c>
      <c r="U1351" s="2" t="s">
        <v>5397</v>
      </c>
      <c r="V1351" s="3">
        <v>45608</v>
      </c>
      <c r="W1351" s="3">
        <v>45608</v>
      </c>
      <c r="X1351" s="6">
        <f t="shared" si="1206"/>
        <v>0</v>
      </c>
      <c r="Y1351" s="3">
        <v>45611</v>
      </c>
      <c r="Z1351" s="3">
        <v>45621</v>
      </c>
      <c r="AA1351" s="6" t="str">
        <f t="shared" si="1202"/>
        <v>+10</v>
      </c>
      <c r="AB1351" s="3">
        <v>45614</v>
      </c>
      <c r="AC1351" s="3">
        <v>45615</v>
      </c>
      <c r="AD1351" s="6" t="str">
        <f t="shared" ref="AD1351:AD1352" si="1216">IFERROR(IF(AC1351-AB1351&gt;0, "+" &amp; (AC1351-AB1351), AC1351-AB1351), "X")</f>
        <v>+1</v>
      </c>
      <c r="AE1351" s="2" t="s">
        <v>5388</v>
      </c>
      <c r="AF1351" s="2" t="s">
        <v>5388</v>
      </c>
      <c r="AG1351" s="2" t="str">
        <f>IFERROR(AF1351-AE1351, "X")</f>
        <v>X</v>
      </c>
      <c r="AH1351" s="3">
        <v>45621</v>
      </c>
      <c r="AI1351" s="3">
        <f t="shared" ref="AI1351" si="1217">AB1351</f>
        <v>45614</v>
      </c>
      <c r="AJ1351" s="3"/>
      <c r="AK1351" s="2">
        <f t="shared" si="1215"/>
        <v>-7</v>
      </c>
      <c r="AL1351" s="2" t="s">
        <v>5567</v>
      </c>
      <c r="AM1351" s="2" t="str">
        <f t="shared" ref="AM1351:AM1414" si="1218">_xlfn.CONCAT(AL1351, "(", AK1351, ")")</f>
        <v>생산완료(-7)</v>
      </c>
      <c r="AN1351" s="9">
        <f t="shared" ref="AN1351:AN1414" si="1219">_xlfn.MAXIFS($AH$6:$AH$2358, $O$6:$O$2358, O1351)</f>
        <v>45621</v>
      </c>
      <c r="AO1351" s="9">
        <f t="shared" ref="AO1351:AO1414" si="1220">_xlfn.MAXIFS($AI$6:$AI$2358, $O$6:$O$2358, O1351)</f>
        <v>45614</v>
      </c>
      <c r="AP1351" s="9"/>
      <c r="AQ1351" s="2">
        <f t="shared" si="1205"/>
        <v>-7</v>
      </c>
      <c r="AR1351" s="12">
        <f t="shared" ref="AR1351:AR1414" si="1221">IF(AQ1351&gt;0, "+"&amp;AQ1351, AQ1351)</f>
        <v>-7</v>
      </c>
      <c r="AS1351" t="s">
        <v>5567</v>
      </c>
      <c r="AT1351" t="str">
        <f t="shared" ref="AT1351:AT1414" si="1222">_xlfn.CONCAT(AS1351, "(", AR1351, ")")</f>
        <v>생산완료(-7)</v>
      </c>
    </row>
    <row r="1352" spans="2:46" x14ac:dyDescent="0.3">
      <c r="B1352" s="2" t="s">
        <v>5451</v>
      </c>
      <c r="C1352" s="7">
        <v>4</v>
      </c>
      <c r="D1352" s="2"/>
      <c r="E1352" s="2" t="s">
        <v>5405</v>
      </c>
      <c r="F1352" s="2" t="s">
        <v>5416</v>
      </c>
      <c r="G1352" s="2" t="s">
        <v>5418</v>
      </c>
      <c r="H1352" s="2" t="s">
        <v>923</v>
      </c>
      <c r="I1352" s="2" t="str">
        <f t="shared" si="1211"/>
        <v>20241106-1219N0037-인쇄</v>
      </c>
      <c r="J1352" s="2" t="str">
        <f t="shared" si="1212"/>
        <v>20241106-1219N0037-합지</v>
      </c>
      <c r="K1352" s="2" t="str">
        <f t="shared" si="1213"/>
        <v>20241106-1219N0037-분단</v>
      </c>
      <c r="L1352" s="2" t="str">
        <f t="shared" si="1214"/>
        <v>20241106-1219N0037-제대</v>
      </c>
      <c r="M1352" s="2" t="str">
        <f>VLOOKUP(H1352, '쿼리1'!$A:$R, 17, 0)</f>
        <v>무지</v>
      </c>
      <c r="N1352" s="2" t="str">
        <f>VLOOKUP(H1352, '쿼리1'!$A:$P, 15, 0)</f>
        <v>오씨피피(투명)60</v>
      </c>
      <c r="O1352" s="2" t="s">
        <v>5854</v>
      </c>
      <c r="P1352" s="2" t="str">
        <f>VLOOKUP(H1352, '쿼리1'!$A:$R, 17, 0)</f>
        <v>무지</v>
      </c>
      <c r="Q1352" s="4">
        <f>VLOOKUP(H1352, '쿼리1'!$A:$U, 20, 0)</f>
        <v>109090</v>
      </c>
      <c r="R1352" s="2" t="s">
        <v>5397</v>
      </c>
      <c r="S1352" s="2" t="s">
        <v>31</v>
      </c>
      <c r="T1352" s="2" t="s">
        <v>31</v>
      </c>
      <c r="U1352" s="2" t="s">
        <v>31</v>
      </c>
      <c r="V1352" s="2" t="s">
        <v>5388</v>
      </c>
      <c r="W1352" s="3" t="s">
        <v>5388</v>
      </c>
      <c r="X1352" s="6" t="str">
        <f>IFERROR(W1352-V1352, "X")</f>
        <v>X</v>
      </c>
      <c r="Y1352" s="3">
        <v>45610</v>
      </c>
      <c r="Z1352" s="3">
        <v>45609</v>
      </c>
      <c r="AA1352" s="6">
        <f t="shared" si="1202"/>
        <v>-1</v>
      </c>
      <c r="AB1352" s="3">
        <v>45611</v>
      </c>
      <c r="AC1352" s="3">
        <v>45609</v>
      </c>
      <c r="AD1352" s="6">
        <f t="shared" si="1216"/>
        <v>-2</v>
      </c>
      <c r="AE1352" s="3">
        <v>45615</v>
      </c>
      <c r="AF1352" s="3">
        <v>45611</v>
      </c>
      <c r="AG1352" s="2">
        <f t="shared" ref="AG1352:AG1358" si="1223">IFERROR(IF(AF1352-AE1352&gt;0, "+" &amp; (AF1352-AE1352), AF1352-AE1352), "X")</f>
        <v>-4</v>
      </c>
      <c r="AH1352" s="3">
        <v>45611</v>
      </c>
      <c r="AI1352" s="3">
        <f t="shared" ref="AI1352:AI1358" si="1224">AE1352</f>
        <v>45615</v>
      </c>
      <c r="AJ1352" s="3"/>
      <c r="AK1352" s="2" t="str">
        <f t="shared" si="1215"/>
        <v>+4</v>
      </c>
      <c r="AL1352" s="2" t="s">
        <v>5567</v>
      </c>
      <c r="AM1352" s="2" t="str">
        <f t="shared" si="1218"/>
        <v>생산완료(+4)</v>
      </c>
      <c r="AN1352" s="9">
        <f t="shared" si="1219"/>
        <v>45611</v>
      </c>
      <c r="AO1352" s="9">
        <f t="shared" si="1220"/>
        <v>45615</v>
      </c>
      <c r="AP1352" s="9"/>
      <c r="AQ1352" s="2">
        <f t="shared" si="1205"/>
        <v>4</v>
      </c>
      <c r="AR1352" s="12" t="str">
        <f t="shared" si="1221"/>
        <v>+4</v>
      </c>
      <c r="AS1352" t="s">
        <v>5567</v>
      </c>
      <c r="AT1352" t="str">
        <f t="shared" si="1222"/>
        <v>생산완료(+4)</v>
      </c>
    </row>
    <row r="1353" spans="2:46" x14ac:dyDescent="0.3">
      <c r="B1353" s="2" t="s">
        <v>5418</v>
      </c>
      <c r="C1353" s="7">
        <v>-4</v>
      </c>
      <c r="D1353" s="2"/>
      <c r="E1353" s="2" t="s">
        <v>5451</v>
      </c>
      <c r="F1353" s="2"/>
      <c r="G1353" s="2" t="s">
        <v>5451</v>
      </c>
      <c r="H1353" s="2" t="s">
        <v>2298</v>
      </c>
      <c r="I1353" s="2" t="str">
        <f t="shared" si="1211"/>
        <v>20241106-131020-인쇄</v>
      </c>
      <c r="J1353" s="2" t="str">
        <f t="shared" si="1212"/>
        <v>20241106-131020-합지</v>
      </c>
      <c r="K1353" s="2" t="str">
        <f t="shared" si="1213"/>
        <v>20241106-131020-분단</v>
      </c>
      <c r="L1353" s="2" t="str">
        <f t="shared" si="1214"/>
        <v>20241106-131020-제대</v>
      </c>
      <c r="M1353" s="2" t="str">
        <f>VLOOKUP(H1353, '쿼리1'!$A:$R, 17, 0)</f>
        <v>무지</v>
      </c>
      <c r="N1353" s="2" t="str">
        <f>VLOOKUP(H1353, '쿼리1'!$A:$P, 15, 0)</f>
        <v>나이론60</v>
      </c>
      <c r="O1353" s="2">
        <v>131020</v>
      </c>
      <c r="P1353" s="2" t="str">
        <f>VLOOKUP(H1353, '쿼리1'!$A:$R, 17, 0)</f>
        <v>무지</v>
      </c>
      <c r="Q1353" s="4">
        <f>VLOOKUP(H1353, '쿼리1'!$A:$U, 20, 0)</f>
        <v>18461</v>
      </c>
      <c r="R1353" s="2" t="s">
        <v>5397</v>
      </c>
      <c r="S1353" s="2" t="s">
        <v>31</v>
      </c>
      <c r="T1353" s="2" t="s">
        <v>5397</v>
      </c>
      <c r="U1353" s="2" t="s">
        <v>31</v>
      </c>
      <c r="V1353" s="2" t="s">
        <v>5388</v>
      </c>
      <c r="W1353" s="3" t="s">
        <v>5388</v>
      </c>
      <c r="X1353" s="6" t="str">
        <f>IFERROR(W1353-V1353, "X")</f>
        <v>X</v>
      </c>
      <c r="Y1353" s="3">
        <v>45611</v>
      </c>
      <c r="Z1353" s="3">
        <v>45615</v>
      </c>
      <c r="AA1353" s="6" t="str">
        <f t="shared" si="1202"/>
        <v>+4</v>
      </c>
      <c r="AB1353" s="3" t="s">
        <v>5388</v>
      </c>
      <c r="AC1353" s="2" t="s">
        <v>5388</v>
      </c>
      <c r="AD1353" s="6" t="str">
        <f t="shared" ref="AD1353:AD1361" si="1225">IFERROR(AC1353-AB1353, "X")</f>
        <v>X</v>
      </c>
      <c r="AE1353" s="3">
        <v>45615</v>
      </c>
      <c r="AF1353" s="3">
        <v>45619</v>
      </c>
      <c r="AG1353" s="2" t="str">
        <f t="shared" si="1223"/>
        <v>+4</v>
      </c>
      <c r="AH1353" s="3">
        <v>45619</v>
      </c>
      <c r="AI1353" s="3">
        <f t="shared" si="1224"/>
        <v>45615</v>
      </c>
      <c r="AJ1353" s="3"/>
      <c r="AK1353" s="2">
        <f t="shared" si="1215"/>
        <v>-4</v>
      </c>
      <c r="AL1353" s="2" t="s">
        <v>5567</v>
      </c>
      <c r="AM1353" s="2" t="str">
        <f t="shared" si="1218"/>
        <v>생산완료(-4)</v>
      </c>
      <c r="AN1353" s="9">
        <f t="shared" si="1219"/>
        <v>45653</v>
      </c>
      <c r="AO1353" s="9">
        <f t="shared" si="1220"/>
        <v>45658</v>
      </c>
      <c r="AP1353" s="9"/>
      <c r="AQ1353" s="2">
        <f t="shared" si="1205"/>
        <v>5</v>
      </c>
      <c r="AR1353" s="12" t="str">
        <f t="shared" si="1221"/>
        <v>+5</v>
      </c>
      <c r="AS1353" t="s">
        <v>5567</v>
      </c>
      <c r="AT1353" t="str">
        <f t="shared" si="1222"/>
        <v>생산완료(+5)</v>
      </c>
    </row>
    <row r="1354" spans="2:46" x14ac:dyDescent="0.3">
      <c r="B1354" s="2" t="s">
        <v>5424</v>
      </c>
      <c r="C1354" s="7">
        <v>2</v>
      </c>
      <c r="D1354" s="2"/>
      <c r="E1354" s="2" t="s">
        <v>5415</v>
      </c>
      <c r="F1354" s="2"/>
      <c r="G1354" s="2" t="s">
        <v>5416</v>
      </c>
      <c r="H1354" s="2" t="s">
        <v>2018</v>
      </c>
      <c r="I1354" s="2" t="str">
        <f t="shared" si="1211"/>
        <v>20241106-131021-인쇄</v>
      </c>
      <c r="J1354" s="2" t="str">
        <f t="shared" si="1212"/>
        <v>20241106-131021-합지</v>
      </c>
      <c r="K1354" s="2" t="str">
        <f t="shared" si="1213"/>
        <v>20241106-131021-분단</v>
      </c>
      <c r="L1354" s="2" t="str">
        <f t="shared" si="1214"/>
        <v>20241106-131021-제대</v>
      </c>
      <c r="M1354" s="2" t="str">
        <f>VLOOKUP(H1354, '쿼리1'!$A:$R, 17, 0)</f>
        <v>무지</v>
      </c>
      <c r="N1354" s="2" t="str">
        <f>VLOOKUP(H1354, '쿼리1'!$A:$P, 15, 0)</f>
        <v>나이론60</v>
      </c>
      <c r="O1354" s="2">
        <v>131021</v>
      </c>
      <c r="P1354" s="2" t="str">
        <f>VLOOKUP(H1354, '쿼리1'!$A:$R, 17, 0)</f>
        <v>무지</v>
      </c>
      <c r="Q1354" s="4">
        <f>VLOOKUP(H1354, '쿼리1'!$A:$U, 20, 0)</f>
        <v>51428</v>
      </c>
      <c r="R1354" s="2" t="s">
        <v>5397</v>
      </c>
      <c r="S1354" s="2" t="s">
        <v>31</v>
      </c>
      <c r="T1354" s="2" t="s">
        <v>5397</v>
      </c>
      <c r="U1354" s="2" t="s">
        <v>31</v>
      </c>
      <c r="V1354" s="2" t="s">
        <v>5388</v>
      </c>
      <c r="W1354" s="3" t="s">
        <v>5388</v>
      </c>
      <c r="X1354" s="6" t="str">
        <f>IFERROR(W1354-V1354, "X")</f>
        <v>X</v>
      </c>
      <c r="Y1354" s="3">
        <v>45611</v>
      </c>
      <c r="Z1354" s="3">
        <v>45608</v>
      </c>
      <c r="AA1354" s="6">
        <f t="shared" si="1202"/>
        <v>-3</v>
      </c>
      <c r="AB1354" s="3" t="s">
        <v>5388</v>
      </c>
      <c r="AC1354" s="2" t="s">
        <v>5388</v>
      </c>
      <c r="AD1354" s="6" t="str">
        <f t="shared" si="1225"/>
        <v>X</v>
      </c>
      <c r="AE1354" s="3">
        <v>45616</v>
      </c>
      <c r="AF1354" s="3">
        <v>45614</v>
      </c>
      <c r="AG1354" s="2">
        <f t="shared" si="1223"/>
        <v>-2</v>
      </c>
      <c r="AH1354" s="3">
        <v>45614</v>
      </c>
      <c r="AI1354" s="3">
        <f t="shared" si="1224"/>
        <v>45616</v>
      </c>
      <c r="AJ1354" s="3"/>
      <c r="AK1354" s="2" t="str">
        <f t="shared" si="1215"/>
        <v>+2</v>
      </c>
      <c r="AL1354" s="2" t="s">
        <v>5567</v>
      </c>
      <c r="AM1354" s="2" t="str">
        <f t="shared" si="1218"/>
        <v>생산완료(+2)</v>
      </c>
      <c r="AN1354" s="9">
        <f t="shared" si="1219"/>
        <v>45654</v>
      </c>
      <c r="AO1354" s="9">
        <f t="shared" si="1220"/>
        <v>45658</v>
      </c>
      <c r="AP1354" s="9"/>
      <c r="AQ1354" s="2">
        <f t="shared" si="1205"/>
        <v>4</v>
      </c>
      <c r="AR1354" s="12" t="str">
        <f t="shared" si="1221"/>
        <v>+4</v>
      </c>
      <c r="AS1354" t="s">
        <v>5567</v>
      </c>
      <c r="AT1354" t="str">
        <f t="shared" si="1222"/>
        <v>생산완료(+4)</v>
      </c>
    </row>
    <row r="1355" spans="2:46" x14ac:dyDescent="0.3">
      <c r="B1355" s="2" t="s">
        <v>5405</v>
      </c>
      <c r="C1355" s="7">
        <v>-1</v>
      </c>
      <c r="D1355" s="2"/>
      <c r="E1355" s="2" t="s">
        <v>5415</v>
      </c>
      <c r="F1355" s="2"/>
      <c r="G1355" s="2" t="s">
        <v>5412</v>
      </c>
      <c r="H1355" s="2" t="s">
        <v>4911</v>
      </c>
      <c r="I1355" s="2" t="str">
        <f t="shared" si="1211"/>
        <v>20241106-131022-인쇄</v>
      </c>
      <c r="J1355" s="2" t="str">
        <f t="shared" si="1212"/>
        <v>20241106-131022-합지</v>
      </c>
      <c r="K1355" s="2" t="str">
        <f t="shared" si="1213"/>
        <v>20241106-131022-분단</v>
      </c>
      <c r="L1355" s="2" t="str">
        <f t="shared" si="1214"/>
        <v>20241106-131022-제대</v>
      </c>
      <c r="M1355" s="2" t="str">
        <f>VLOOKUP(H1355, '쿼리1'!$A:$R, 17, 0)</f>
        <v>무지</v>
      </c>
      <c r="N1355" s="2" t="str">
        <f>VLOOKUP(H1355, '쿼리1'!$A:$P, 15, 0)</f>
        <v>나이론60</v>
      </c>
      <c r="O1355" s="2">
        <v>131022</v>
      </c>
      <c r="P1355" s="2" t="str">
        <f>VLOOKUP(H1355, '쿼리1'!$A:$R, 17, 0)</f>
        <v>무지</v>
      </c>
      <c r="Q1355" s="4">
        <f>VLOOKUP(H1355, '쿼리1'!$A:$U, 20, 0)</f>
        <v>48000</v>
      </c>
      <c r="R1355" s="2" t="s">
        <v>5397</v>
      </c>
      <c r="S1355" s="2" t="s">
        <v>31</v>
      </c>
      <c r="T1355" s="2" t="s">
        <v>5397</v>
      </c>
      <c r="U1355" s="2" t="s">
        <v>31</v>
      </c>
      <c r="V1355" s="2" t="s">
        <v>5388</v>
      </c>
      <c r="W1355" s="3" t="s">
        <v>5388</v>
      </c>
      <c r="X1355" s="6" t="str">
        <f>IFERROR(W1355-V1355, "X")</f>
        <v>X</v>
      </c>
      <c r="Y1355" s="3">
        <v>45611</v>
      </c>
      <c r="Z1355" s="3">
        <v>45608</v>
      </c>
      <c r="AA1355" s="6">
        <f t="shared" si="1202"/>
        <v>-3</v>
      </c>
      <c r="AB1355" s="3" t="s">
        <v>5388</v>
      </c>
      <c r="AC1355" s="2" t="s">
        <v>5388</v>
      </c>
      <c r="AD1355" s="6" t="str">
        <f t="shared" si="1225"/>
        <v>X</v>
      </c>
      <c r="AE1355" s="3">
        <v>45615</v>
      </c>
      <c r="AF1355" s="3">
        <v>45616</v>
      </c>
      <c r="AG1355" s="2" t="str">
        <f t="shared" si="1223"/>
        <v>+1</v>
      </c>
      <c r="AH1355" s="3">
        <v>45616</v>
      </c>
      <c r="AI1355" s="3">
        <f t="shared" si="1224"/>
        <v>45615</v>
      </c>
      <c r="AJ1355" s="3"/>
      <c r="AK1355" s="2">
        <f t="shared" si="1215"/>
        <v>-1</v>
      </c>
      <c r="AL1355" s="2" t="s">
        <v>5567</v>
      </c>
      <c r="AM1355" s="2" t="str">
        <f t="shared" si="1218"/>
        <v>생산완료(-1)</v>
      </c>
      <c r="AN1355" s="9">
        <f t="shared" si="1219"/>
        <v>45654</v>
      </c>
      <c r="AO1355" s="9">
        <f t="shared" si="1220"/>
        <v>45658</v>
      </c>
      <c r="AP1355" s="9"/>
      <c r="AQ1355" s="2">
        <f t="shared" si="1205"/>
        <v>4</v>
      </c>
      <c r="AR1355" s="12" t="str">
        <f t="shared" si="1221"/>
        <v>+4</v>
      </c>
      <c r="AS1355" t="s">
        <v>5567</v>
      </c>
      <c r="AT1355" t="str">
        <f t="shared" si="1222"/>
        <v>생산완료(+4)</v>
      </c>
    </row>
    <row r="1356" spans="2:46" x14ac:dyDescent="0.3">
      <c r="B1356" s="2" t="s">
        <v>5407</v>
      </c>
      <c r="C1356" s="7">
        <v>-6</v>
      </c>
      <c r="D1356" s="2" t="s">
        <v>5412</v>
      </c>
      <c r="E1356" s="2" t="s">
        <v>5444</v>
      </c>
      <c r="F1356" s="2"/>
      <c r="G1356" s="2" t="s">
        <v>5424</v>
      </c>
      <c r="H1356" s="2" t="s">
        <v>2872</v>
      </c>
      <c r="I1356" s="2" t="str">
        <f t="shared" si="1211"/>
        <v>20241106-1420P0174-인쇄</v>
      </c>
      <c r="J1356" s="2" t="str">
        <f t="shared" si="1212"/>
        <v>20241106-1420P0174-합지</v>
      </c>
      <c r="K1356" s="2" t="str">
        <f t="shared" si="1213"/>
        <v>20241106-1420P0174-분단</v>
      </c>
      <c r="L1356" s="2" t="str">
        <f t="shared" si="1214"/>
        <v>20241106-1420P0174-제대</v>
      </c>
      <c r="M1356" s="2" t="str">
        <f>VLOOKUP(H1356, '쿼리1'!$A:$R, 17, 0)</f>
        <v>5도-예다미 소(250x340)</v>
      </c>
      <c r="N1356" s="2" t="str">
        <f>VLOOKUP(H1356, '쿼리1'!$A:$P, 15, 0)</f>
        <v>패트(유무광)90</v>
      </c>
      <c r="O1356" s="2" t="s">
        <v>5855</v>
      </c>
      <c r="P1356" s="2" t="str">
        <f>VLOOKUP(H1356, '쿼리1'!$A:$R, 17, 0)</f>
        <v>5도-예다미 소(250x340)</v>
      </c>
      <c r="Q1356" s="4">
        <f>VLOOKUP(H1356, '쿼리1'!$A:$U, 20, 0)</f>
        <v>24000</v>
      </c>
      <c r="R1356" s="2" t="s">
        <v>31</v>
      </c>
      <c r="S1356" s="2" t="s">
        <v>31</v>
      </c>
      <c r="T1356" s="2" t="s">
        <v>5397</v>
      </c>
      <c r="U1356" s="2" t="s">
        <v>31</v>
      </c>
      <c r="V1356" s="3">
        <v>45608</v>
      </c>
      <c r="W1356" s="3">
        <v>45609</v>
      </c>
      <c r="X1356" s="6" t="str">
        <f>IFERROR(IF(W1356-V1356&gt;0, "+" &amp; (W1356-V1356), W1356-V1356), "X")</f>
        <v>+1</v>
      </c>
      <c r="Y1356" s="3">
        <v>45611</v>
      </c>
      <c r="Z1356" s="3">
        <v>45621</v>
      </c>
      <c r="AA1356" s="6" t="str">
        <f t="shared" si="1202"/>
        <v>+10</v>
      </c>
      <c r="AB1356" s="3" t="s">
        <v>5388</v>
      </c>
      <c r="AC1356" s="2" t="s">
        <v>5388</v>
      </c>
      <c r="AD1356" s="6" t="str">
        <f t="shared" si="1225"/>
        <v>X</v>
      </c>
      <c r="AE1356" s="3">
        <v>45615</v>
      </c>
      <c r="AF1356" s="3">
        <v>45617</v>
      </c>
      <c r="AG1356" s="2" t="str">
        <f t="shared" si="1223"/>
        <v>+2</v>
      </c>
      <c r="AH1356" s="3">
        <v>45621</v>
      </c>
      <c r="AI1356" s="3">
        <f t="shared" si="1224"/>
        <v>45615</v>
      </c>
      <c r="AJ1356" s="3"/>
      <c r="AK1356" s="2">
        <f t="shared" si="1215"/>
        <v>-6</v>
      </c>
      <c r="AL1356" s="2" t="s">
        <v>5567</v>
      </c>
      <c r="AM1356" s="2" t="str">
        <f t="shared" si="1218"/>
        <v>생산완료(-6)</v>
      </c>
      <c r="AN1356" s="9">
        <f t="shared" si="1219"/>
        <v>45621</v>
      </c>
      <c r="AO1356" s="9">
        <f t="shared" si="1220"/>
        <v>45615</v>
      </c>
      <c r="AP1356" s="9"/>
      <c r="AQ1356" s="2">
        <f t="shared" si="1205"/>
        <v>-6</v>
      </c>
      <c r="AR1356" s="12">
        <f t="shared" si="1221"/>
        <v>-6</v>
      </c>
      <c r="AS1356" t="s">
        <v>5567</v>
      </c>
      <c r="AT1356" t="str">
        <f t="shared" si="1222"/>
        <v>생산완료(-6)</v>
      </c>
    </row>
    <row r="1357" spans="2:46" x14ac:dyDescent="0.3">
      <c r="B1357" s="2" t="s">
        <v>5530</v>
      </c>
      <c r="C1357" s="7">
        <v>-13</v>
      </c>
      <c r="D1357" s="2"/>
      <c r="E1357" s="2" t="s">
        <v>5456</v>
      </c>
      <c r="F1357" s="2"/>
      <c r="G1357" s="2" t="s">
        <v>5455</v>
      </c>
      <c r="H1357" s="2" t="s">
        <v>4914</v>
      </c>
      <c r="I1357" s="2" t="str">
        <f t="shared" si="1211"/>
        <v>20241106-1619N0015-인쇄</v>
      </c>
      <c r="J1357" s="2" t="str">
        <f t="shared" si="1212"/>
        <v>20241106-1619N0015-합지</v>
      </c>
      <c r="K1357" s="2" t="str">
        <f t="shared" si="1213"/>
        <v>20241106-1619N0015-분단</v>
      </c>
      <c r="L1357" s="2" t="str">
        <f t="shared" si="1214"/>
        <v>20241106-1619N0015-제대</v>
      </c>
      <c r="M1357" s="2" t="str">
        <f>VLOOKUP(H1357, '쿼리1'!$A:$R, 17, 0)</f>
        <v>무지</v>
      </c>
      <c r="N1357" s="2" t="str">
        <f>VLOOKUP(H1357, '쿼리1'!$A:$P, 15, 0)</f>
        <v>나이론70</v>
      </c>
      <c r="O1357" s="2" t="s">
        <v>5786</v>
      </c>
      <c r="P1357" s="2" t="str">
        <f>VLOOKUP(H1357, '쿼리1'!$A:$R, 17, 0)</f>
        <v>무지</v>
      </c>
      <c r="Q1357" s="4">
        <f>VLOOKUP(H1357, '쿼리1'!$A:$U, 20, 0)</f>
        <v>20000</v>
      </c>
      <c r="R1357" s="2" t="s">
        <v>5397</v>
      </c>
      <c r="S1357" s="2" t="s">
        <v>31</v>
      </c>
      <c r="T1357" s="2" t="s">
        <v>5397</v>
      </c>
      <c r="U1357" s="2" t="s">
        <v>31</v>
      </c>
      <c r="V1357" s="2" t="s">
        <v>5388</v>
      </c>
      <c r="W1357" s="3" t="s">
        <v>5388</v>
      </c>
      <c r="X1357" s="6" t="str">
        <f>IFERROR(W1357-V1357, "X")</f>
        <v>X</v>
      </c>
      <c r="Y1357" s="3">
        <v>45611</v>
      </c>
      <c r="Z1357" s="3">
        <v>45623</v>
      </c>
      <c r="AA1357" s="6" t="str">
        <f t="shared" si="1202"/>
        <v>+12</v>
      </c>
      <c r="AB1357" s="3" t="s">
        <v>5388</v>
      </c>
      <c r="AC1357" s="2" t="s">
        <v>5388</v>
      </c>
      <c r="AD1357" s="6" t="str">
        <f t="shared" si="1225"/>
        <v>X</v>
      </c>
      <c r="AE1357" s="3">
        <v>45615</v>
      </c>
      <c r="AF1357" s="3">
        <v>45628</v>
      </c>
      <c r="AG1357" s="2" t="str">
        <f t="shared" si="1223"/>
        <v>+13</v>
      </c>
      <c r="AH1357" s="3">
        <v>45628</v>
      </c>
      <c r="AI1357" s="3">
        <f t="shared" si="1224"/>
        <v>45615</v>
      </c>
      <c r="AJ1357" s="3"/>
      <c r="AK1357" s="2">
        <f t="shared" si="1215"/>
        <v>-13</v>
      </c>
      <c r="AL1357" s="2" t="s">
        <v>5567</v>
      </c>
      <c r="AM1357" s="2" t="str">
        <f t="shared" si="1218"/>
        <v>생산완료(-13)</v>
      </c>
      <c r="AN1357" s="9">
        <f t="shared" si="1219"/>
        <v>45628</v>
      </c>
      <c r="AO1357" s="9">
        <f t="shared" si="1220"/>
        <v>45615</v>
      </c>
      <c r="AP1357" s="9"/>
      <c r="AQ1357" s="2">
        <f t="shared" si="1205"/>
        <v>-13</v>
      </c>
      <c r="AR1357" s="12">
        <f t="shared" si="1221"/>
        <v>-13</v>
      </c>
      <c r="AS1357" t="s">
        <v>5567</v>
      </c>
      <c r="AT1357" t="str">
        <f t="shared" si="1222"/>
        <v>생산완료(-13)</v>
      </c>
    </row>
    <row r="1358" spans="2:46" x14ac:dyDescent="0.3">
      <c r="B1358" s="2" t="s">
        <v>5530</v>
      </c>
      <c r="C1358" s="7">
        <v>-13</v>
      </c>
      <c r="D1358" s="2"/>
      <c r="E1358" s="2" t="s">
        <v>5456</v>
      </c>
      <c r="F1358" s="2"/>
      <c r="G1358" s="2" t="s">
        <v>5455</v>
      </c>
      <c r="H1358" s="2" t="s">
        <v>2299</v>
      </c>
      <c r="I1358" s="2" t="str">
        <f t="shared" si="1211"/>
        <v>20241106-1619N0040-인쇄</v>
      </c>
      <c r="J1358" s="2" t="str">
        <f t="shared" si="1212"/>
        <v>20241106-1619N0040-합지</v>
      </c>
      <c r="K1358" s="2" t="str">
        <f t="shared" si="1213"/>
        <v>20241106-1619N0040-분단</v>
      </c>
      <c r="L1358" s="2" t="str">
        <f t="shared" si="1214"/>
        <v>20241106-1619N0040-제대</v>
      </c>
      <c r="M1358" s="2" t="str">
        <f>VLOOKUP(H1358, '쿼리1'!$A:$R, 17, 0)</f>
        <v>무지</v>
      </c>
      <c r="N1358" s="2" t="str">
        <f>VLOOKUP(H1358, '쿼리1'!$A:$P, 15, 0)</f>
        <v>나이론60</v>
      </c>
      <c r="O1358" s="2" t="s">
        <v>5713</v>
      </c>
      <c r="P1358" s="2" t="str">
        <f>VLOOKUP(H1358, '쿼리1'!$A:$R, 17, 0)</f>
        <v>무지</v>
      </c>
      <c r="Q1358" s="4">
        <f>VLOOKUP(H1358, '쿼리1'!$A:$U, 20, 0)</f>
        <v>9230</v>
      </c>
      <c r="R1358" s="2" t="s">
        <v>5397</v>
      </c>
      <c r="S1358" s="2" t="s">
        <v>31</v>
      </c>
      <c r="T1358" s="2" t="s">
        <v>5397</v>
      </c>
      <c r="U1358" s="2" t="s">
        <v>31</v>
      </c>
      <c r="V1358" s="2" t="s">
        <v>5388</v>
      </c>
      <c r="W1358" s="3" t="s">
        <v>5388</v>
      </c>
      <c r="X1358" s="6" t="str">
        <f>IFERROR(W1358-V1358, "X")</f>
        <v>X</v>
      </c>
      <c r="Y1358" s="3">
        <v>45611</v>
      </c>
      <c r="Z1358" s="3">
        <v>45623</v>
      </c>
      <c r="AA1358" s="6" t="str">
        <f t="shared" si="1202"/>
        <v>+12</v>
      </c>
      <c r="AB1358" s="3" t="s">
        <v>5388</v>
      </c>
      <c r="AC1358" s="2" t="s">
        <v>5388</v>
      </c>
      <c r="AD1358" s="6" t="str">
        <f t="shared" si="1225"/>
        <v>X</v>
      </c>
      <c r="AE1358" s="3">
        <v>45615</v>
      </c>
      <c r="AF1358" s="3">
        <v>45628</v>
      </c>
      <c r="AG1358" s="2" t="str">
        <f t="shared" si="1223"/>
        <v>+13</v>
      </c>
      <c r="AH1358" s="3">
        <v>45628</v>
      </c>
      <c r="AI1358" s="3">
        <f t="shared" si="1224"/>
        <v>45615</v>
      </c>
      <c r="AJ1358" s="3"/>
      <c r="AK1358" s="2">
        <f t="shared" si="1215"/>
        <v>-13</v>
      </c>
      <c r="AL1358" s="2" t="s">
        <v>5567</v>
      </c>
      <c r="AM1358" s="2" t="str">
        <f t="shared" si="1218"/>
        <v>생산완료(-13)</v>
      </c>
      <c r="AN1358" s="9">
        <f t="shared" si="1219"/>
        <v>45652</v>
      </c>
      <c r="AO1358" s="9">
        <f t="shared" si="1220"/>
        <v>45658</v>
      </c>
      <c r="AP1358" s="9"/>
      <c r="AQ1358" s="2">
        <f t="shared" si="1205"/>
        <v>6</v>
      </c>
      <c r="AR1358" s="12" t="str">
        <f t="shared" si="1221"/>
        <v>+6</v>
      </c>
      <c r="AS1358" t="s">
        <v>5567</v>
      </c>
      <c r="AT1358" t="str">
        <f t="shared" si="1222"/>
        <v>생산완료(+6)</v>
      </c>
    </row>
    <row r="1359" spans="2:46" x14ac:dyDescent="0.3">
      <c r="B1359" s="2" t="s">
        <v>5666</v>
      </c>
      <c r="C1359" s="8" t="s">
        <v>5670</v>
      </c>
      <c r="D1359" s="2"/>
      <c r="E1359" s="2"/>
      <c r="F1359" s="2"/>
      <c r="G1359" s="2"/>
      <c r="H1359" s="2" t="s">
        <v>5189</v>
      </c>
      <c r="I1359" s="2" t="str">
        <f t="shared" si="1211"/>
        <v>20241106-2000150116-인쇄</v>
      </c>
      <c r="J1359" s="2" t="str">
        <f t="shared" si="1212"/>
        <v>20241106-2000150116-합지</v>
      </c>
      <c r="K1359" s="2" t="str">
        <f t="shared" si="1213"/>
        <v>20241106-2000150116-분단</v>
      </c>
      <c r="L1359" s="2" t="str">
        <f t="shared" si="1214"/>
        <v>20241106-2000150116-제대</v>
      </c>
      <c r="M1359" s="2" t="str">
        <f>VLOOKUP(H1359, '쿼리1'!$A:$R, 17, 0)</f>
        <v>무지(농산무지)</v>
      </c>
      <c r="N1359" s="2" t="str">
        <f>VLOOKUP(H1359, '쿼리1'!$A:$P, 15, 0)</f>
        <v>PE튜브(투명)35</v>
      </c>
      <c r="O1359" s="2">
        <v>2000150116</v>
      </c>
      <c r="P1359" s="2" t="str">
        <f>VLOOKUP(H1359, '쿼리1'!$A:$R, 17, 0)</f>
        <v>무지(농산무지)</v>
      </c>
      <c r="Q1359" s="4">
        <f>VLOOKUP(H1359, '쿼리1'!$A:$U, 20, 0)</f>
        <v>30000</v>
      </c>
      <c r="R1359" s="2" t="s">
        <v>5397</v>
      </c>
      <c r="S1359" s="2" t="s">
        <v>5397</v>
      </c>
      <c r="T1359" s="2" t="s">
        <v>5397</v>
      </c>
      <c r="U1359" s="2" t="s">
        <v>5397</v>
      </c>
      <c r="V1359" s="2" t="s">
        <v>5388</v>
      </c>
      <c r="W1359" s="2" t="s">
        <v>5388</v>
      </c>
      <c r="X1359" s="6" t="str">
        <f>IFERROR(W1359-V1359, "X")</f>
        <v>X</v>
      </c>
      <c r="Y1359" s="2" t="s">
        <v>5388</v>
      </c>
      <c r="Z1359" s="2" t="s">
        <v>5388</v>
      </c>
      <c r="AA1359" s="6" t="str">
        <f>IFERROR(Z1359-Y1359, "X")</f>
        <v>X</v>
      </c>
      <c r="AB1359" s="2" t="s">
        <v>5388</v>
      </c>
      <c r="AC1359" s="2" t="s">
        <v>5388</v>
      </c>
      <c r="AD1359" s="6" t="str">
        <f t="shared" si="1225"/>
        <v>X</v>
      </c>
      <c r="AE1359" s="2" t="s">
        <v>5388</v>
      </c>
      <c r="AF1359" s="2" t="s">
        <v>5388</v>
      </c>
      <c r="AG1359" s="2" t="str">
        <f>IFERROR(AF1359-AE1359, "X")</f>
        <v>X</v>
      </c>
      <c r="AH1359" s="2" t="s">
        <v>5388</v>
      </c>
      <c r="AI1359" s="3" t="s">
        <v>5388</v>
      </c>
      <c r="AJ1359" s="3">
        <f ca="1">TODAY()</f>
        <v>45656</v>
      </c>
      <c r="AK1359" s="2" t="str">
        <f t="shared" si="1215"/>
        <v>+공정납기일없음</v>
      </c>
      <c r="AL1359" s="2"/>
      <c r="AM1359" s="2" t="str">
        <f t="shared" si="1218"/>
        <v>(+공정납기일없음)</v>
      </c>
      <c r="AN1359" s="9">
        <f t="shared" si="1219"/>
        <v>0</v>
      </c>
      <c r="AO1359" s="9">
        <f t="shared" si="1220"/>
        <v>0</v>
      </c>
      <c r="AP1359" s="9">
        <f ca="1">TODAY()</f>
        <v>45656</v>
      </c>
      <c r="AQ1359" s="6" t="s">
        <v>5388</v>
      </c>
      <c r="AR1359" s="12" t="str">
        <f t="shared" si="1221"/>
        <v>+X</v>
      </c>
      <c r="AS1359" t="s">
        <v>5680</v>
      </c>
      <c r="AT1359" t="str">
        <f t="shared" si="1222"/>
        <v>공정납기일없음(+X)</v>
      </c>
    </row>
    <row r="1360" spans="2:46" x14ac:dyDescent="0.3">
      <c r="B1360" s="2" t="s">
        <v>5412</v>
      </c>
      <c r="C1360" s="7">
        <v>1</v>
      </c>
      <c r="D1360" s="2"/>
      <c r="E1360" s="2"/>
      <c r="F1360" s="2"/>
      <c r="G1360" s="2" t="s">
        <v>5405</v>
      </c>
      <c r="H1360" s="2" t="s">
        <v>1724</v>
      </c>
      <c r="I1360" s="2" t="str">
        <f t="shared" si="1211"/>
        <v>20241106-210121-인쇄</v>
      </c>
      <c r="J1360" s="2" t="str">
        <f t="shared" si="1212"/>
        <v>20241106-210121-합지</v>
      </c>
      <c r="K1360" s="2" t="str">
        <f t="shared" si="1213"/>
        <v>20241106-210121-분단</v>
      </c>
      <c r="L1360" s="2" t="str">
        <f t="shared" si="1214"/>
        <v>20241106-210121-제대</v>
      </c>
      <c r="M1360" s="2" t="str">
        <f>VLOOKUP(H1360, '쿼리1'!$A:$R, 17, 0)</f>
        <v>무지</v>
      </c>
      <c r="N1360" s="2" t="str">
        <f>VLOOKUP(H1360, '쿼리1'!$A:$P, 15, 0)</f>
        <v>PE튜브(투명)50</v>
      </c>
      <c r="O1360" s="2">
        <v>210121</v>
      </c>
      <c r="P1360" s="2" t="str">
        <f>VLOOKUP(H1360, '쿼리1'!$A:$R, 17, 0)</f>
        <v>무지</v>
      </c>
      <c r="Q1360" s="4">
        <f>VLOOKUP(H1360, '쿼리1'!$A:$U, 20, 0)</f>
        <v>6</v>
      </c>
      <c r="R1360" s="2" t="s">
        <v>5397</v>
      </c>
      <c r="S1360" s="2" t="s">
        <v>5397</v>
      </c>
      <c r="T1360" s="2" t="s">
        <v>5397</v>
      </c>
      <c r="U1360" s="2" t="s">
        <v>31</v>
      </c>
      <c r="V1360" s="2" t="s">
        <v>5388</v>
      </c>
      <c r="W1360" s="2" t="s">
        <v>5388</v>
      </c>
      <c r="X1360" s="6" t="str">
        <f>IFERROR(W1360-V1360, "X")</f>
        <v>X</v>
      </c>
      <c r="Y1360" s="2" t="s">
        <v>5388</v>
      </c>
      <c r="Z1360" s="3" t="s">
        <v>5388</v>
      </c>
      <c r="AA1360" s="6" t="str">
        <f>IFERROR(Z1360-Y1360, "X")</f>
        <v>X</v>
      </c>
      <c r="AB1360" s="3" t="s">
        <v>5388</v>
      </c>
      <c r="AC1360" s="2" t="s">
        <v>5388</v>
      </c>
      <c r="AD1360" s="6" t="str">
        <f t="shared" si="1225"/>
        <v>X</v>
      </c>
      <c r="AE1360" s="3">
        <v>45604</v>
      </c>
      <c r="AF1360" s="3">
        <v>45603</v>
      </c>
      <c r="AG1360" s="2">
        <f>IFERROR(IF(AF1360-AE1360&gt;0, "+" &amp; (AF1360-AE1360), AF1360-AE1360), "X")</f>
        <v>-1</v>
      </c>
      <c r="AH1360" s="3">
        <v>45603</v>
      </c>
      <c r="AI1360" s="3">
        <f>AE1360</f>
        <v>45604</v>
      </c>
      <c r="AJ1360" s="3"/>
      <c r="AK1360" s="2" t="str">
        <f t="shared" si="1215"/>
        <v>+1</v>
      </c>
      <c r="AL1360" s="2" t="s">
        <v>5567</v>
      </c>
      <c r="AM1360" s="2" t="str">
        <f t="shared" si="1218"/>
        <v>생산완료(+1)</v>
      </c>
      <c r="AN1360" s="9">
        <f t="shared" si="1219"/>
        <v>45603</v>
      </c>
      <c r="AO1360" s="9">
        <f t="shared" si="1220"/>
        <v>45604</v>
      </c>
      <c r="AP1360" s="9"/>
      <c r="AQ1360" s="2">
        <f>AO1360-AN1360</f>
        <v>1</v>
      </c>
      <c r="AR1360" s="12" t="str">
        <f t="shared" si="1221"/>
        <v>+1</v>
      </c>
      <c r="AS1360" t="s">
        <v>5567</v>
      </c>
      <c r="AT1360" t="str">
        <f t="shared" si="1222"/>
        <v>생산완료(+1)</v>
      </c>
    </row>
    <row r="1361" spans="2:46" x14ac:dyDescent="0.3">
      <c r="B1361" s="2" t="s">
        <v>5666</v>
      </c>
      <c r="C1361" s="8" t="s">
        <v>5670</v>
      </c>
      <c r="D1361" s="2"/>
      <c r="E1361" s="2"/>
      <c r="F1361" s="2"/>
      <c r="G1361" s="2"/>
      <c r="H1361" s="2" t="s">
        <v>785</v>
      </c>
      <c r="I1361" s="2" t="str">
        <f t="shared" si="1211"/>
        <v>20241106-3000159083-인쇄</v>
      </c>
      <c r="J1361" s="2" t="str">
        <f t="shared" si="1212"/>
        <v>20241106-3000159083-합지</v>
      </c>
      <c r="K1361" s="2" t="str">
        <f t="shared" si="1213"/>
        <v>20241106-3000159083-분단</v>
      </c>
      <c r="L1361" s="2" t="str">
        <f t="shared" si="1214"/>
        <v>20241106-3000159083-제대</v>
      </c>
      <c r="M1361" s="2" t="str">
        <f>VLOOKUP(H1361, '쿼리1'!$A:$R, 17, 0)</f>
        <v>무지</v>
      </c>
      <c r="N1361" s="2" t="str">
        <f>VLOOKUP(H1361, '쿼리1'!$A:$P, 15, 0)</f>
        <v>의류고정용 종이(SC400,210*297)-M363(10098)</v>
      </c>
      <c r="O1361" s="2">
        <v>3000159083</v>
      </c>
      <c r="P1361" s="2" t="str">
        <f>VLOOKUP(H1361, '쿼리1'!$A:$R, 17, 0)</f>
        <v>무지</v>
      </c>
      <c r="Q1361" s="4">
        <f>VLOOKUP(H1361, '쿼리1'!$A:$U, 20, 0)</f>
        <v>67500</v>
      </c>
      <c r="R1361" s="2" t="s">
        <v>5397</v>
      </c>
      <c r="S1361" s="2" t="s">
        <v>5397</v>
      </c>
      <c r="T1361" s="2" t="s">
        <v>5397</v>
      </c>
      <c r="U1361" s="2" t="s">
        <v>5397</v>
      </c>
      <c r="V1361" s="2" t="s">
        <v>5388</v>
      </c>
      <c r="W1361" s="2" t="s">
        <v>5388</v>
      </c>
      <c r="X1361" s="6" t="str">
        <f>IFERROR(W1361-V1361, "X")</f>
        <v>X</v>
      </c>
      <c r="Y1361" s="2" t="s">
        <v>5388</v>
      </c>
      <c r="Z1361" s="2" t="s">
        <v>5388</v>
      </c>
      <c r="AA1361" s="6" t="str">
        <f>IFERROR(Z1361-Y1361, "X")</f>
        <v>X</v>
      </c>
      <c r="AB1361" s="2" t="s">
        <v>5388</v>
      </c>
      <c r="AC1361" s="2" t="s">
        <v>5388</v>
      </c>
      <c r="AD1361" s="6" t="str">
        <f t="shared" si="1225"/>
        <v>X</v>
      </c>
      <c r="AE1361" s="2" t="s">
        <v>5388</v>
      </c>
      <c r="AF1361" s="2" t="s">
        <v>5388</v>
      </c>
      <c r="AG1361" s="2" t="str">
        <f>IFERROR(AF1361-AE1361, "X")</f>
        <v>X</v>
      </c>
      <c r="AH1361" s="2" t="s">
        <v>5388</v>
      </c>
      <c r="AI1361" s="3" t="s">
        <v>5388</v>
      </c>
      <c r="AJ1361" s="3">
        <f ca="1">TODAY()</f>
        <v>45656</v>
      </c>
      <c r="AK1361" s="2" t="str">
        <f t="shared" si="1215"/>
        <v>+공정납기일없음</v>
      </c>
      <c r="AL1361" s="2"/>
      <c r="AM1361" s="2" t="str">
        <f t="shared" si="1218"/>
        <v>(+공정납기일없음)</v>
      </c>
      <c r="AN1361" s="9">
        <f t="shared" si="1219"/>
        <v>0</v>
      </c>
      <c r="AO1361" s="9">
        <f t="shared" si="1220"/>
        <v>45595</v>
      </c>
      <c r="AP1361" s="9">
        <f ca="1">TODAY()</f>
        <v>45656</v>
      </c>
      <c r="AQ1361" s="6">
        <f ca="1">AO1361-AP1361</f>
        <v>-61</v>
      </c>
      <c r="AR1361" s="12">
        <f t="shared" ca="1" si="1221"/>
        <v>-61</v>
      </c>
      <c r="AS1361" t="str">
        <f ca="1">IF(AQ1361&lt;0, "진행중", "지연")</f>
        <v>진행중</v>
      </c>
      <c r="AT1361" t="str">
        <f t="shared" ca="1" si="1222"/>
        <v>진행중(-61)</v>
      </c>
    </row>
    <row r="1362" spans="2:46" x14ac:dyDescent="0.3">
      <c r="B1362" s="2" t="s">
        <v>5407</v>
      </c>
      <c r="C1362" s="7">
        <v>-6</v>
      </c>
      <c r="D1362" s="2" t="s">
        <v>5432</v>
      </c>
      <c r="E1362" s="2" t="s">
        <v>5421</v>
      </c>
      <c r="F1362" s="2" t="s">
        <v>5430</v>
      </c>
      <c r="G1362" s="2" t="s">
        <v>5432</v>
      </c>
      <c r="H1362" s="2" t="s">
        <v>157</v>
      </c>
      <c r="I1362" s="2" t="str">
        <f t="shared" si="1211"/>
        <v>20241107-1000138589-인쇄</v>
      </c>
      <c r="J1362" s="2" t="str">
        <f t="shared" si="1212"/>
        <v>20241107-1000138589-합지</v>
      </c>
      <c r="K1362" s="2" t="str">
        <f t="shared" si="1213"/>
        <v>20241107-1000138589-분단</v>
      </c>
      <c r="L1362" s="2" t="str">
        <f t="shared" si="1214"/>
        <v>20241107-1000138589-제대</v>
      </c>
      <c r="M1362" s="2" t="str">
        <f>VLOOKUP(H1362, '쿼리1'!$A:$R, 17, 0)</f>
        <v>4도-BETTER COOKIE 쵸코칩쿠키 70g (소비기한)</v>
      </c>
      <c r="N1362" s="2" t="str">
        <f>VLOOKUP(H1362, '쿼리1'!$A:$P, 15, 0)</f>
        <v>오씨피피(무광)60</v>
      </c>
      <c r="O1362" s="2">
        <v>1000138589</v>
      </c>
      <c r="P1362" s="2" t="str">
        <f>VLOOKUP(H1362, '쿼리1'!$A:$R, 17, 0)</f>
        <v>4도-BETTER COOKIE 쵸코칩쿠키 70g (소비기한)</v>
      </c>
      <c r="Q1362" s="4">
        <f>VLOOKUP(H1362, '쿼리1'!$A:$U, 20, 0)</f>
        <v>50000</v>
      </c>
      <c r="R1362" s="2" t="s">
        <v>31</v>
      </c>
      <c r="S1362" s="2" t="s">
        <v>31</v>
      </c>
      <c r="T1362" s="2" t="s">
        <v>31</v>
      </c>
      <c r="U1362" s="2" t="s">
        <v>31</v>
      </c>
      <c r="V1362" s="3">
        <v>45609</v>
      </c>
      <c r="W1362" s="3">
        <v>45615</v>
      </c>
      <c r="X1362" s="6" t="str">
        <f t="shared" ref="X1362:X1363" si="1226">IFERROR(IF(W1362-V1362&gt;0, "+" &amp; (W1362-V1362), W1362-V1362), "X")</f>
        <v>+6</v>
      </c>
      <c r="Y1362" s="3">
        <v>45611</v>
      </c>
      <c r="Z1362" s="3">
        <v>45616</v>
      </c>
      <c r="AA1362" s="6" t="str">
        <f t="shared" ref="AA1362:AA1364" si="1227">IFERROR(IF(Z1362-Y1362&gt;0, "+" &amp; (Z1362-Y1362), Z1362-Y1362), "X")</f>
        <v>+5</v>
      </c>
      <c r="AB1362" s="3">
        <v>45614</v>
      </c>
      <c r="AC1362" s="3">
        <v>45621</v>
      </c>
      <c r="AD1362" s="6" t="str">
        <f t="shared" ref="AD1362:AD1364" si="1228">IFERROR(IF(AC1362-AB1362&gt;0, "+" &amp; (AC1362-AB1362), AC1362-AB1362), "X")</f>
        <v>+7</v>
      </c>
      <c r="AE1362" s="3">
        <v>45616</v>
      </c>
      <c r="AF1362" s="3">
        <v>45622</v>
      </c>
      <c r="AG1362" s="2" t="str">
        <f>IFERROR(IF(AF1362-AE1362&gt;0, "+" &amp; (AF1362-AE1362), AF1362-AE1362), "X")</f>
        <v>+6</v>
      </c>
      <c r="AH1362" s="3">
        <v>45622</v>
      </c>
      <c r="AI1362" s="3">
        <f>AE1362</f>
        <v>45616</v>
      </c>
      <c r="AJ1362" s="3"/>
      <c r="AK1362" s="2">
        <f t="shared" si="1215"/>
        <v>-6</v>
      </c>
      <c r="AL1362" s="2" t="s">
        <v>5567</v>
      </c>
      <c r="AM1362" s="2" t="str">
        <f t="shared" si="1218"/>
        <v>생산완료(-6)</v>
      </c>
      <c r="AN1362" s="9">
        <f t="shared" si="1219"/>
        <v>45622</v>
      </c>
      <c r="AO1362" s="9">
        <f t="shared" si="1220"/>
        <v>45616</v>
      </c>
      <c r="AP1362" s="9"/>
      <c r="AQ1362" s="2">
        <f t="shared" ref="AQ1362:AQ1364" si="1229">AO1362-AN1362</f>
        <v>-6</v>
      </c>
      <c r="AR1362" s="12">
        <f t="shared" si="1221"/>
        <v>-6</v>
      </c>
      <c r="AS1362" t="s">
        <v>5567</v>
      </c>
      <c r="AT1362" t="str">
        <f t="shared" si="1222"/>
        <v>생산완료(-6)</v>
      </c>
    </row>
    <row r="1363" spans="2:46" x14ac:dyDescent="0.3">
      <c r="B1363" s="2" t="s">
        <v>5413</v>
      </c>
      <c r="C1363" s="7">
        <v>-10</v>
      </c>
      <c r="D1363" s="2" t="s">
        <v>5419</v>
      </c>
      <c r="E1363" s="2" t="s">
        <v>5430</v>
      </c>
      <c r="F1363" s="2" t="s">
        <v>5444</v>
      </c>
      <c r="G1363" s="2"/>
      <c r="H1363" s="2" t="s">
        <v>4745</v>
      </c>
      <c r="I1363" s="2" t="str">
        <f t="shared" si="1211"/>
        <v>20241107-1000138622-인쇄</v>
      </c>
      <c r="J1363" s="2" t="str">
        <f t="shared" si="1212"/>
        <v>20241107-1000138622-합지</v>
      </c>
      <c r="K1363" s="2" t="str">
        <f t="shared" si="1213"/>
        <v>20241107-1000138622-분단</v>
      </c>
      <c r="L1363" s="2" t="str">
        <f t="shared" si="1214"/>
        <v>20241107-1000138622-제대</v>
      </c>
      <c r="M1363" s="2" t="str">
        <f>VLOOKUP(H1363, '쿼리1'!$A:$R, 17, 0)</f>
        <v>1도-MH 냉동 바질치즈치아바타 샌드위치 내포장지-사이즈변경</v>
      </c>
      <c r="N1363" s="2" t="str">
        <f>VLOOKUP(H1363, '쿼리1'!$A:$P, 15, 0)</f>
        <v>오씨피피(투명)50</v>
      </c>
      <c r="O1363" s="2">
        <v>1000138622</v>
      </c>
      <c r="P1363" s="2" t="str">
        <f>VLOOKUP(H1363, '쿼리1'!$A:$R, 17, 0)</f>
        <v>1도-MH 냉동 바질치즈치아바타 샌드위치 내포장지-사이즈변경</v>
      </c>
      <c r="Q1363" s="4">
        <f>VLOOKUP(H1363, '쿼리1'!$A:$U, 20, 0)</f>
        <v>320</v>
      </c>
      <c r="R1363" s="2" t="s">
        <v>31</v>
      </c>
      <c r="S1363" s="2" t="s">
        <v>31</v>
      </c>
      <c r="T1363" s="2" t="s">
        <v>31</v>
      </c>
      <c r="U1363" s="2" t="s">
        <v>5397</v>
      </c>
      <c r="V1363" s="3">
        <v>45609</v>
      </c>
      <c r="W1363" s="3">
        <v>45618</v>
      </c>
      <c r="X1363" s="6" t="str">
        <f t="shared" si="1226"/>
        <v>+9</v>
      </c>
      <c r="Y1363" s="3">
        <v>45614</v>
      </c>
      <c r="Z1363" s="3">
        <v>45621</v>
      </c>
      <c r="AA1363" s="6" t="str">
        <f t="shared" si="1227"/>
        <v>+7</v>
      </c>
      <c r="AB1363" s="3">
        <v>45615</v>
      </c>
      <c r="AC1363" s="3">
        <v>45625</v>
      </c>
      <c r="AD1363" s="6" t="str">
        <f t="shared" si="1228"/>
        <v>+10</v>
      </c>
      <c r="AE1363" s="2" t="s">
        <v>5388</v>
      </c>
      <c r="AF1363" s="2" t="s">
        <v>5388</v>
      </c>
      <c r="AG1363" s="2" t="str">
        <f>IFERROR(AF1363-AE1363, "X")</f>
        <v>X</v>
      </c>
      <c r="AH1363" s="3">
        <v>45625</v>
      </c>
      <c r="AI1363" s="3">
        <f t="shared" ref="AI1363:AI1364" si="1230">AB1363</f>
        <v>45615</v>
      </c>
      <c r="AJ1363" s="3"/>
      <c r="AK1363" s="2">
        <f t="shared" si="1215"/>
        <v>-10</v>
      </c>
      <c r="AL1363" s="2" t="s">
        <v>5567</v>
      </c>
      <c r="AM1363" s="2" t="str">
        <f t="shared" si="1218"/>
        <v>생산완료(-10)</v>
      </c>
      <c r="AN1363" s="9">
        <f t="shared" si="1219"/>
        <v>45650</v>
      </c>
      <c r="AO1363" s="9">
        <f t="shared" si="1220"/>
        <v>45649</v>
      </c>
      <c r="AP1363" s="9"/>
      <c r="AQ1363" s="2">
        <f t="shared" si="1229"/>
        <v>-1</v>
      </c>
      <c r="AR1363" s="12">
        <f t="shared" si="1221"/>
        <v>-1</v>
      </c>
      <c r="AS1363" t="s">
        <v>5567</v>
      </c>
      <c r="AT1363" t="str">
        <f t="shared" si="1222"/>
        <v>생산완료(-1)</v>
      </c>
    </row>
    <row r="1364" spans="2:46" x14ac:dyDescent="0.3">
      <c r="B1364" s="2" t="s">
        <v>5585</v>
      </c>
      <c r="C1364" s="7">
        <v>-16</v>
      </c>
      <c r="D1364" s="2"/>
      <c r="E1364" s="2" t="s">
        <v>5444</v>
      </c>
      <c r="F1364" s="2" t="s">
        <v>5442</v>
      </c>
      <c r="G1364" s="2"/>
      <c r="H1364" s="2" t="s">
        <v>4119</v>
      </c>
      <c r="I1364" s="2" t="str">
        <f t="shared" si="1211"/>
        <v>20241107-1000144917-인쇄</v>
      </c>
      <c r="J1364" s="2" t="str">
        <f t="shared" si="1212"/>
        <v>20241107-1000144917-합지</v>
      </c>
      <c r="K1364" s="2" t="str">
        <f t="shared" si="1213"/>
        <v>20241107-1000144917-분단</v>
      </c>
      <c r="L1364" s="2" t="str">
        <f t="shared" si="1214"/>
        <v>20241107-1000144917-제대</v>
      </c>
      <c r="M1364" s="2" t="str">
        <f>VLOOKUP(H1364, '쿼리1'!$A:$R, 17, 0)</f>
        <v>무지</v>
      </c>
      <c r="N1364" s="2" t="str">
        <f>VLOOKUP(H1364, '쿼리1'!$A:$P, 15, 0)</f>
        <v>패트(pet이지필)50</v>
      </c>
      <c r="O1364" s="2">
        <v>1000144917</v>
      </c>
      <c r="P1364" s="2" t="str">
        <f>VLOOKUP(H1364, '쿼리1'!$A:$R, 17, 0)</f>
        <v>무지</v>
      </c>
      <c r="Q1364" s="4">
        <f>VLOOKUP(H1364, '쿼리1'!$A:$U, 20, 0)</f>
        <v>240</v>
      </c>
      <c r="R1364" s="2" t="s">
        <v>5397</v>
      </c>
      <c r="S1364" s="2" t="s">
        <v>31</v>
      </c>
      <c r="T1364" s="2" t="s">
        <v>31</v>
      </c>
      <c r="U1364" s="2" t="s">
        <v>5397</v>
      </c>
      <c r="V1364" s="2" t="s">
        <v>5388</v>
      </c>
      <c r="W1364" s="3" t="s">
        <v>5388</v>
      </c>
      <c r="X1364" s="6" t="str">
        <f>IFERROR(W1364-V1364, "X")</f>
        <v>X</v>
      </c>
      <c r="Y1364" s="3">
        <v>45615</v>
      </c>
      <c r="Z1364" s="3">
        <v>45625</v>
      </c>
      <c r="AA1364" s="6" t="str">
        <f t="shared" si="1227"/>
        <v>+10</v>
      </c>
      <c r="AB1364" s="3">
        <v>45616</v>
      </c>
      <c r="AC1364" s="3">
        <v>45632</v>
      </c>
      <c r="AD1364" s="6" t="str">
        <f t="shared" si="1228"/>
        <v>+16</v>
      </c>
      <c r="AE1364" s="2" t="s">
        <v>5388</v>
      </c>
      <c r="AF1364" s="2" t="s">
        <v>5388</v>
      </c>
      <c r="AG1364" s="2" t="str">
        <f>IFERROR(AF1364-AE1364, "X")</f>
        <v>X</v>
      </c>
      <c r="AH1364" s="3">
        <v>45632</v>
      </c>
      <c r="AI1364" s="3">
        <f t="shared" si="1230"/>
        <v>45616</v>
      </c>
      <c r="AJ1364" s="3"/>
      <c r="AK1364" s="2">
        <f t="shared" si="1215"/>
        <v>-16</v>
      </c>
      <c r="AL1364" s="2" t="s">
        <v>5567</v>
      </c>
      <c r="AM1364" s="2" t="str">
        <f t="shared" si="1218"/>
        <v>생산완료(-16)</v>
      </c>
      <c r="AN1364" s="9">
        <f t="shared" si="1219"/>
        <v>45652</v>
      </c>
      <c r="AO1364" s="9">
        <f t="shared" si="1220"/>
        <v>45646</v>
      </c>
      <c r="AP1364" s="9"/>
      <c r="AQ1364" s="2">
        <f t="shared" si="1229"/>
        <v>-6</v>
      </c>
      <c r="AR1364" s="12">
        <f t="shared" si="1221"/>
        <v>-6</v>
      </c>
      <c r="AS1364" t="s">
        <v>5567</v>
      </c>
      <c r="AT1364" t="str">
        <f t="shared" si="1222"/>
        <v>생산완료(-6)</v>
      </c>
    </row>
    <row r="1365" spans="2:46" x14ac:dyDescent="0.3">
      <c r="B1365" s="2" t="s">
        <v>5666</v>
      </c>
      <c r="C1365" s="8" t="s">
        <v>5670</v>
      </c>
      <c r="D1365" s="2"/>
      <c r="E1365" s="2" t="s">
        <v>5524</v>
      </c>
      <c r="F1365" s="2" t="s">
        <v>5525</v>
      </c>
      <c r="G1365" s="2"/>
      <c r="H1365" s="2" t="s">
        <v>4255</v>
      </c>
      <c r="I1365" s="2" t="str">
        <f t="shared" si="1211"/>
        <v>20241107-1000146424-인쇄</v>
      </c>
      <c r="J1365" s="2" t="str">
        <f t="shared" si="1212"/>
        <v>20241107-1000146424-합지</v>
      </c>
      <c r="K1365" s="2" t="str">
        <f t="shared" si="1213"/>
        <v>20241107-1000146424-분단</v>
      </c>
      <c r="L1365" s="2" t="str">
        <f t="shared" si="1214"/>
        <v>20241107-1000146424-제대</v>
      </c>
      <c r="M1365" s="2" t="str">
        <f>VLOOKUP(H1365, '쿼리1'!$A:$R, 17, 0)</f>
        <v>무지</v>
      </c>
      <c r="N1365" s="2" t="str">
        <f>VLOOKUP(H1365, '쿼리1'!$A:$P, 15, 0)</f>
        <v>나이론70</v>
      </c>
      <c r="O1365" s="2">
        <v>1000146424</v>
      </c>
      <c r="P1365" s="2" t="str">
        <f>VLOOKUP(H1365, '쿼리1'!$A:$R, 17, 0)</f>
        <v>무지</v>
      </c>
      <c r="Q1365" s="4">
        <f>VLOOKUP(H1365, '쿼리1'!$A:$U, 20, 0)</f>
        <v>24</v>
      </c>
      <c r="R1365" s="2" t="s">
        <v>5397</v>
      </c>
      <c r="S1365" s="2" t="s">
        <v>5399</v>
      </c>
      <c r="T1365" s="2" t="s">
        <v>5399</v>
      </c>
      <c r="U1365" s="2" t="s">
        <v>5397</v>
      </c>
      <c r="V1365" s="2" t="s">
        <v>5388</v>
      </c>
      <c r="W1365" s="3" t="s">
        <v>5388</v>
      </c>
      <c r="X1365" s="6" t="str">
        <f>IFERROR(W1365-V1365, "X")</f>
        <v>X</v>
      </c>
      <c r="Y1365" s="3">
        <v>45614</v>
      </c>
      <c r="Z1365" s="5" t="s">
        <v>5396</v>
      </c>
      <c r="AA1365" s="6">
        <f ca="1">TODAY()-Y1365</f>
        <v>42</v>
      </c>
      <c r="AB1365" s="3">
        <v>45615</v>
      </c>
      <c r="AC1365" s="5" t="s">
        <v>5396</v>
      </c>
      <c r="AD1365" s="6">
        <f ca="1">TODAY()-AB1365</f>
        <v>41</v>
      </c>
      <c r="AE1365" s="2" t="s">
        <v>5388</v>
      </c>
      <c r="AF1365" s="2" t="s">
        <v>5388</v>
      </c>
      <c r="AG1365" s="2" t="str">
        <f>IFERROR(AF1365-AE1365, "X")</f>
        <v>X</v>
      </c>
      <c r="AH1365" s="2" t="s">
        <v>5388</v>
      </c>
      <c r="AI1365" s="3" t="s">
        <v>5388</v>
      </c>
      <c r="AJ1365" s="3">
        <f ca="1">TODAY()</f>
        <v>45656</v>
      </c>
      <c r="AK1365" s="2" t="str">
        <f t="shared" si="1215"/>
        <v>+공정납기일없음</v>
      </c>
      <c r="AL1365" s="2"/>
      <c r="AM1365" s="2" t="str">
        <f t="shared" si="1218"/>
        <v>(+공정납기일없음)</v>
      </c>
      <c r="AN1365" s="9">
        <f t="shared" si="1219"/>
        <v>0</v>
      </c>
      <c r="AO1365" s="9">
        <f t="shared" si="1220"/>
        <v>0</v>
      </c>
      <c r="AP1365" s="9">
        <f ca="1">TODAY()</f>
        <v>45656</v>
      </c>
      <c r="AQ1365" s="6" t="s">
        <v>5388</v>
      </c>
      <c r="AR1365" s="12" t="str">
        <f t="shared" si="1221"/>
        <v>+X</v>
      </c>
      <c r="AS1365" t="s">
        <v>5680</v>
      </c>
      <c r="AT1365" t="str">
        <f t="shared" si="1222"/>
        <v>공정납기일없음(+X)</v>
      </c>
    </row>
    <row r="1366" spans="2:46" x14ac:dyDescent="0.3">
      <c r="B1366" s="2" t="s">
        <v>5439</v>
      </c>
      <c r="C1366" s="7">
        <v>-8</v>
      </c>
      <c r="D1366" s="2" t="s">
        <v>5432</v>
      </c>
      <c r="E1366" s="2" t="s">
        <v>5430</v>
      </c>
      <c r="F1366" s="2" t="s">
        <v>5432</v>
      </c>
      <c r="G1366" s="2" t="s">
        <v>5443</v>
      </c>
      <c r="H1366" s="2" t="s">
        <v>3752</v>
      </c>
      <c r="I1366" s="2" t="str">
        <f t="shared" si="1211"/>
        <v>20241107-1000150018-인쇄</v>
      </c>
      <c r="J1366" s="2" t="str">
        <f t="shared" si="1212"/>
        <v>20241107-1000150018-합지</v>
      </c>
      <c r="K1366" s="2" t="str">
        <f t="shared" si="1213"/>
        <v>20241107-1000150018-분단</v>
      </c>
      <c r="L1366" s="2" t="str">
        <f t="shared" si="1214"/>
        <v>20241107-1000150018-제대</v>
      </c>
      <c r="M1366" s="2" t="str">
        <f>VLOOKUP(H1366, '쿼리1'!$A:$R, 17, 0)</f>
        <v>1도-먹무광빼다</v>
      </c>
      <c r="N1366" s="2" t="str">
        <f>VLOOKUP(H1366, '쿼리1'!$A:$P, 15, 0)</f>
        <v>오증착(무광)150</v>
      </c>
      <c r="O1366" s="2">
        <v>1000150018</v>
      </c>
      <c r="P1366" s="2" t="str">
        <f>VLOOKUP(H1366, '쿼리1'!$A:$R, 17, 0)</f>
        <v>1도-먹무광빼다</v>
      </c>
      <c r="Q1366" s="4">
        <f>VLOOKUP(H1366, '쿼리1'!$A:$U, 20, 0)</f>
        <v>33333</v>
      </c>
      <c r="R1366" s="2" t="s">
        <v>31</v>
      </c>
      <c r="S1366" s="2" t="s">
        <v>31</v>
      </c>
      <c r="T1366" s="2" t="s">
        <v>31</v>
      </c>
      <c r="U1366" s="2" t="s">
        <v>31</v>
      </c>
      <c r="V1366" s="3">
        <v>45609</v>
      </c>
      <c r="W1366" s="3">
        <v>45615</v>
      </c>
      <c r="X1366" s="6" t="str">
        <f t="shared" ref="X1366:X1370" si="1231">IFERROR(IF(W1366-V1366&gt;0, "+" &amp; (W1366-V1366), W1366-V1366), "X")</f>
        <v>+6</v>
      </c>
      <c r="Y1366" s="3">
        <v>45614</v>
      </c>
      <c r="Z1366" s="3">
        <v>45621</v>
      </c>
      <c r="AA1366" s="6" t="str">
        <f t="shared" ref="AA1366:AA1382" si="1232">IFERROR(IF(Z1366-Y1366&gt;0, "+" &amp; (Z1366-Y1366), Z1366-Y1366), "X")</f>
        <v>+7</v>
      </c>
      <c r="AB1366" s="3">
        <v>45615</v>
      </c>
      <c r="AC1366" s="3">
        <v>45621</v>
      </c>
      <c r="AD1366" s="6" t="str">
        <f t="shared" ref="AD1366:AD1367" si="1233">IFERROR(IF(AC1366-AB1366&gt;0, "+" &amp; (AC1366-AB1366), AC1366-AB1366), "X")</f>
        <v>+6</v>
      </c>
      <c r="AE1366" s="3">
        <v>45617</v>
      </c>
      <c r="AF1366" s="3">
        <v>45625</v>
      </c>
      <c r="AG1366" s="2" t="str">
        <f>IFERROR(IF(AF1366-AE1366&gt;0, "+" &amp; (AF1366-AE1366), AF1366-AE1366), "X")</f>
        <v>+8</v>
      </c>
      <c r="AH1366" s="3">
        <v>45625</v>
      </c>
      <c r="AI1366" s="3">
        <f>AE1366</f>
        <v>45617</v>
      </c>
      <c r="AJ1366" s="3"/>
      <c r="AK1366" s="2">
        <f t="shared" si="1215"/>
        <v>-8</v>
      </c>
      <c r="AL1366" s="2" t="s">
        <v>5567</v>
      </c>
      <c r="AM1366" s="2" t="str">
        <f t="shared" si="1218"/>
        <v>생산완료(-8)</v>
      </c>
      <c r="AN1366" s="9">
        <f t="shared" si="1219"/>
        <v>45625</v>
      </c>
      <c r="AO1366" s="9">
        <f t="shared" si="1220"/>
        <v>45623</v>
      </c>
      <c r="AP1366" s="9"/>
      <c r="AQ1366" s="2">
        <f t="shared" ref="AQ1366:AQ1387" si="1234">AO1366-AN1366</f>
        <v>-2</v>
      </c>
      <c r="AR1366" s="12">
        <f t="shared" si="1221"/>
        <v>-2</v>
      </c>
      <c r="AS1366" t="s">
        <v>5567</v>
      </c>
      <c r="AT1366" t="str">
        <f t="shared" si="1222"/>
        <v>생산완료(-2)</v>
      </c>
    </row>
    <row r="1367" spans="2:46" x14ac:dyDescent="0.3">
      <c r="B1367" s="2" t="s">
        <v>5451</v>
      </c>
      <c r="C1367" s="7">
        <v>4</v>
      </c>
      <c r="D1367" s="2" t="s">
        <v>5409</v>
      </c>
      <c r="E1367" s="2" t="s">
        <v>5415</v>
      </c>
      <c r="F1367" s="2" t="s">
        <v>5418</v>
      </c>
      <c r="G1367" s="2"/>
      <c r="H1367" s="2" t="s">
        <v>4280</v>
      </c>
      <c r="I1367" s="2" t="str">
        <f t="shared" si="1211"/>
        <v>20241107-1000151508-인쇄</v>
      </c>
      <c r="J1367" s="2" t="str">
        <f t="shared" si="1212"/>
        <v>20241107-1000151508-합지</v>
      </c>
      <c r="K1367" s="2" t="str">
        <f t="shared" si="1213"/>
        <v>20241107-1000151508-분단</v>
      </c>
      <c r="L1367" s="2" t="str">
        <f t="shared" si="1214"/>
        <v>20241107-1000151508-제대</v>
      </c>
      <c r="M1367" s="2" t="str">
        <f>VLOOKUP(H1367, '쿼리1'!$A:$R, 17, 0)</f>
        <v>9도-(주)푸드코아-연세우유 우유생크림빵</v>
      </c>
      <c r="N1367" s="2" t="str">
        <f>VLOOKUP(H1367, '쿼리1'!$A:$P, 15, 0)</f>
        <v>오씨피피(유무광)60</v>
      </c>
      <c r="O1367" s="2">
        <v>1000151508</v>
      </c>
      <c r="P1367" s="2" t="str">
        <f>VLOOKUP(H1367, '쿼리1'!$A:$R, 17, 0)</f>
        <v>9도-(주)푸드코아-연세우유 우유생크림빵</v>
      </c>
      <c r="Q1367" s="4">
        <f>VLOOKUP(H1367, '쿼리1'!$A:$U, 20, 0)</f>
        <v>36</v>
      </c>
      <c r="R1367" s="2" t="s">
        <v>31</v>
      </c>
      <c r="S1367" s="2" t="s">
        <v>31</v>
      </c>
      <c r="T1367" s="2" t="s">
        <v>31</v>
      </c>
      <c r="U1367" s="2" t="s">
        <v>5397</v>
      </c>
      <c r="V1367" s="3">
        <v>45609</v>
      </c>
      <c r="W1367" s="3">
        <v>45609</v>
      </c>
      <c r="X1367" s="6">
        <f t="shared" si="1231"/>
        <v>0</v>
      </c>
      <c r="Y1367" s="3">
        <v>45614</v>
      </c>
      <c r="Z1367" s="3">
        <v>45611</v>
      </c>
      <c r="AA1367" s="6">
        <f t="shared" si="1232"/>
        <v>-3</v>
      </c>
      <c r="AB1367" s="3">
        <v>45615</v>
      </c>
      <c r="AC1367" s="3">
        <v>45611</v>
      </c>
      <c r="AD1367" s="6">
        <f t="shared" si="1233"/>
        <v>-4</v>
      </c>
      <c r="AE1367" s="2" t="s">
        <v>5388</v>
      </c>
      <c r="AF1367" s="2" t="s">
        <v>5388</v>
      </c>
      <c r="AG1367" s="2" t="str">
        <f>IFERROR(AF1367-AE1367, "X")</f>
        <v>X</v>
      </c>
      <c r="AH1367" s="3">
        <v>45611</v>
      </c>
      <c r="AI1367" s="3">
        <f t="shared" ref="AI1367" si="1235">AB1367</f>
        <v>45615</v>
      </c>
      <c r="AJ1367" s="3"/>
      <c r="AK1367" s="2" t="str">
        <f t="shared" si="1215"/>
        <v>+4</v>
      </c>
      <c r="AL1367" s="2" t="s">
        <v>5567</v>
      </c>
      <c r="AM1367" s="2" t="str">
        <f t="shared" si="1218"/>
        <v>생산완료(+4)</v>
      </c>
      <c r="AN1367" s="9">
        <f t="shared" si="1219"/>
        <v>45635</v>
      </c>
      <c r="AO1367" s="9">
        <f t="shared" si="1220"/>
        <v>45636</v>
      </c>
      <c r="AP1367" s="9"/>
      <c r="AQ1367" s="2">
        <f t="shared" si="1234"/>
        <v>1</v>
      </c>
      <c r="AR1367" s="12" t="str">
        <f t="shared" si="1221"/>
        <v>+1</v>
      </c>
      <c r="AS1367" t="s">
        <v>5567</v>
      </c>
      <c r="AT1367" t="str">
        <f t="shared" si="1222"/>
        <v>생산완료(+1)</v>
      </c>
    </row>
    <row r="1368" spans="2:46" x14ac:dyDescent="0.3">
      <c r="B1368" s="2" t="s">
        <v>5405</v>
      </c>
      <c r="C1368" s="7">
        <v>-1</v>
      </c>
      <c r="D1368" s="2" t="s">
        <v>5412</v>
      </c>
      <c r="E1368" s="2" t="s">
        <v>5409</v>
      </c>
      <c r="F1368" s="2"/>
      <c r="G1368" s="2" t="s">
        <v>5412</v>
      </c>
      <c r="H1368" s="2" t="s">
        <v>3422</v>
      </c>
      <c r="I1368" s="2" t="str">
        <f t="shared" si="1211"/>
        <v>20241107-1000152737-인쇄</v>
      </c>
      <c r="J1368" s="2" t="str">
        <f t="shared" si="1212"/>
        <v>20241107-1000152737-합지</v>
      </c>
      <c r="K1368" s="2" t="str">
        <f t="shared" si="1213"/>
        <v>20241107-1000152737-분단</v>
      </c>
      <c r="L1368" s="2" t="str">
        <f t="shared" si="1214"/>
        <v>20241107-1000152737-제대</v>
      </c>
      <c r="M1368" s="2" t="str">
        <f>VLOOKUP(H1368, '쿼리1'!$A:$R, 17, 0)</f>
        <v>3도-물랑루즈)파스텔 여트렁크</v>
      </c>
      <c r="N1368" s="2" t="str">
        <f>VLOOKUP(H1368, '쿼리1'!$A:$P, 15, 0)</f>
        <v>오씨피피(투명)70</v>
      </c>
      <c r="O1368" s="2">
        <v>1000152737</v>
      </c>
      <c r="P1368" s="2" t="str">
        <f>VLOOKUP(H1368, '쿼리1'!$A:$R, 17, 0)</f>
        <v>3도-물랑루즈)파스텔 여트렁크</v>
      </c>
      <c r="Q1368" s="4">
        <f>VLOOKUP(H1368, '쿼리1'!$A:$U, 20, 0)</f>
        <v>48648</v>
      </c>
      <c r="R1368" s="2" t="s">
        <v>31</v>
      </c>
      <c r="S1368" s="2" t="s">
        <v>31</v>
      </c>
      <c r="T1368" s="2" t="s">
        <v>5397</v>
      </c>
      <c r="U1368" s="2" t="s">
        <v>31</v>
      </c>
      <c r="V1368" s="3">
        <v>45609</v>
      </c>
      <c r="W1368" s="3">
        <v>45610</v>
      </c>
      <c r="X1368" s="6" t="str">
        <f t="shared" si="1231"/>
        <v>+1</v>
      </c>
      <c r="Y1368" s="3">
        <v>45614</v>
      </c>
      <c r="Z1368" s="3">
        <v>45614</v>
      </c>
      <c r="AA1368" s="6">
        <f t="shared" si="1232"/>
        <v>0</v>
      </c>
      <c r="AB1368" s="3" t="s">
        <v>5388</v>
      </c>
      <c r="AC1368" s="2" t="s">
        <v>5388</v>
      </c>
      <c r="AD1368" s="6" t="str">
        <f>IFERROR(AC1368-AB1368, "X")</f>
        <v>X</v>
      </c>
      <c r="AE1368" s="3">
        <v>45616</v>
      </c>
      <c r="AF1368" s="3">
        <v>45617</v>
      </c>
      <c r="AG1368" s="2" t="str">
        <f>IFERROR(IF(AF1368-AE1368&gt;0, "+" &amp; (AF1368-AE1368), AF1368-AE1368), "X")</f>
        <v>+1</v>
      </c>
      <c r="AH1368" s="3">
        <v>45617</v>
      </c>
      <c r="AI1368" s="3">
        <f>AE1368</f>
        <v>45616</v>
      </c>
      <c r="AJ1368" s="3"/>
      <c r="AK1368" s="2">
        <f t="shared" si="1215"/>
        <v>-1</v>
      </c>
      <c r="AL1368" s="2" t="s">
        <v>5567</v>
      </c>
      <c r="AM1368" s="2" t="str">
        <f t="shared" si="1218"/>
        <v>생산완료(-1)</v>
      </c>
      <c r="AN1368" s="9">
        <f t="shared" si="1219"/>
        <v>45617</v>
      </c>
      <c r="AO1368" s="9">
        <f t="shared" si="1220"/>
        <v>45616</v>
      </c>
      <c r="AP1368" s="9"/>
      <c r="AQ1368" s="2">
        <f t="shared" si="1234"/>
        <v>-1</v>
      </c>
      <c r="AR1368" s="12">
        <f t="shared" si="1221"/>
        <v>-1</v>
      </c>
      <c r="AS1368" t="s">
        <v>5567</v>
      </c>
      <c r="AT1368" t="str">
        <f t="shared" si="1222"/>
        <v>생산완료(-1)</v>
      </c>
    </row>
    <row r="1369" spans="2:46" x14ac:dyDescent="0.3">
      <c r="B1369" s="2" t="s">
        <v>5407</v>
      </c>
      <c r="C1369" s="7">
        <v>-6</v>
      </c>
      <c r="D1369" s="2" t="s">
        <v>5421</v>
      </c>
      <c r="E1369" s="2" t="s">
        <v>5430</v>
      </c>
      <c r="F1369" s="2" t="s">
        <v>5408</v>
      </c>
      <c r="G1369" s="2"/>
      <c r="H1369" s="2" t="s">
        <v>4112</v>
      </c>
      <c r="I1369" s="2" t="str">
        <f t="shared" si="1211"/>
        <v>20241107-1000153021-인쇄</v>
      </c>
      <c r="J1369" s="2" t="str">
        <f t="shared" si="1212"/>
        <v>20241107-1000153021-합지</v>
      </c>
      <c r="K1369" s="2" t="str">
        <f t="shared" si="1213"/>
        <v>20241107-1000153021-분단</v>
      </c>
      <c r="L1369" s="2" t="str">
        <f t="shared" si="1214"/>
        <v>20241107-1000153021-제대</v>
      </c>
      <c r="M1369" s="2" t="str">
        <f>VLOOKUP(H1369, '쿼리1'!$A:$R, 17, 0)</f>
        <v>7도-널담 단백질 브라우니-초코 100g(비건)</v>
      </c>
      <c r="N1369" s="2" t="str">
        <f>VLOOKUP(H1369, '쿼리1'!$A:$P, 15, 0)</f>
        <v>패트(무광/메탈로젠)70</v>
      </c>
      <c r="O1369" s="2">
        <v>1000153021</v>
      </c>
      <c r="P1369" s="2" t="str">
        <f>VLOOKUP(H1369, '쿼리1'!$A:$R, 17, 0)</f>
        <v>7도-널담 단백질 브라우니-초코 100g(비건)</v>
      </c>
      <c r="Q1369" s="4">
        <f>VLOOKUP(H1369, '쿼리1'!$A:$U, 20, 0)</f>
        <v>30</v>
      </c>
      <c r="R1369" s="2" t="s">
        <v>31</v>
      </c>
      <c r="S1369" s="2" t="s">
        <v>31</v>
      </c>
      <c r="T1369" s="2" t="s">
        <v>31</v>
      </c>
      <c r="U1369" s="2" t="s">
        <v>5397</v>
      </c>
      <c r="V1369" s="3">
        <v>45609</v>
      </c>
      <c r="W1369" s="3">
        <v>45614</v>
      </c>
      <c r="X1369" s="6" t="str">
        <f t="shared" si="1231"/>
        <v>+5</v>
      </c>
      <c r="Y1369" s="3">
        <v>45614</v>
      </c>
      <c r="Z1369" s="3">
        <v>45621</v>
      </c>
      <c r="AA1369" s="6" t="str">
        <f t="shared" si="1232"/>
        <v>+7</v>
      </c>
      <c r="AB1369" s="3">
        <v>45615</v>
      </c>
      <c r="AC1369" s="3">
        <v>45618</v>
      </c>
      <c r="AD1369" s="6" t="str">
        <f t="shared" ref="AD1369:AD1370" si="1236">IFERROR(IF(AC1369-AB1369&gt;0, "+" &amp; (AC1369-AB1369), AC1369-AB1369), "X")</f>
        <v>+3</v>
      </c>
      <c r="AE1369" s="2" t="s">
        <v>5388</v>
      </c>
      <c r="AF1369" s="2" t="s">
        <v>5388</v>
      </c>
      <c r="AG1369" s="2" t="str">
        <f>IFERROR(AF1369-AE1369, "X")</f>
        <v>X</v>
      </c>
      <c r="AH1369" s="3">
        <v>45621</v>
      </c>
      <c r="AI1369" s="3">
        <f t="shared" ref="AI1369:AI1370" si="1237">AB1369</f>
        <v>45615</v>
      </c>
      <c r="AJ1369" s="3"/>
      <c r="AK1369" s="2">
        <f t="shared" si="1215"/>
        <v>-6</v>
      </c>
      <c r="AL1369" s="2" t="s">
        <v>5567</v>
      </c>
      <c r="AM1369" s="2" t="str">
        <f t="shared" si="1218"/>
        <v>생산완료(-6)</v>
      </c>
      <c r="AN1369" s="9">
        <f t="shared" si="1219"/>
        <v>45621</v>
      </c>
      <c r="AO1369" s="9">
        <f t="shared" si="1220"/>
        <v>45615</v>
      </c>
      <c r="AP1369" s="9"/>
      <c r="AQ1369" s="2">
        <f t="shared" si="1234"/>
        <v>-6</v>
      </c>
      <c r="AR1369" s="12">
        <f t="shared" si="1221"/>
        <v>-6</v>
      </c>
      <c r="AS1369" t="s">
        <v>5567</v>
      </c>
      <c r="AT1369" t="str">
        <f t="shared" si="1222"/>
        <v>생산완료(-6)</v>
      </c>
    </row>
    <row r="1370" spans="2:46" x14ac:dyDescent="0.3">
      <c r="B1370" s="2" t="s">
        <v>5451</v>
      </c>
      <c r="C1370" s="7">
        <v>4</v>
      </c>
      <c r="D1370" s="2" t="s">
        <v>5405</v>
      </c>
      <c r="E1370" s="2" t="s">
        <v>5415</v>
      </c>
      <c r="F1370" s="2" t="s">
        <v>5418</v>
      </c>
      <c r="G1370" s="2"/>
      <c r="H1370" s="2" t="s">
        <v>4315</v>
      </c>
      <c r="I1370" s="2" t="str">
        <f t="shared" si="1211"/>
        <v>20241107-1000153049-인쇄</v>
      </c>
      <c r="J1370" s="2" t="str">
        <f t="shared" si="1212"/>
        <v>20241107-1000153049-합지</v>
      </c>
      <c r="K1370" s="2" t="str">
        <f t="shared" si="1213"/>
        <v>20241107-1000153049-분단</v>
      </c>
      <c r="L1370" s="2" t="str">
        <f t="shared" si="1214"/>
        <v>20241107-1000153049-제대</v>
      </c>
      <c r="M1370" s="2" t="str">
        <f>VLOOKUP(H1370, '쿼리1'!$A:$R, 17, 0)</f>
        <v>9도-(주)푸드코아-연세우유 초코생크림빵</v>
      </c>
      <c r="N1370" s="2" t="str">
        <f>VLOOKUP(H1370, '쿼리1'!$A:$P, 15, 0)</f>
        <v>오씨피피(유무광)60</v>
      </c>
      <c r="O1370" s="2">
        <v>1000153049</v>
      </c>
      <c r="P1370" s="2" t="str">
        <f>VLOOKUP(H1370, '쿼리1'!$A:$R, 17, 0)</f>
        <v>9도-(주)푸드코아-연세우유 초코생크림빵</v>
      </c>
      <c r="Q1370" s="4">
        <f>VLOOKUP(H1370, '쿼리1'!$A:$U, 20, 0)</f>
        <v>24</v>
      </c>
      <c r="R1370" s="2" t="s">
        <v>31</v>
      </c>
      <c r="S1370" s="2" t="s">
        <v>31</v>
      </c>
      <c r="T1370" s="2" t="s">
        <v>31</v>
      </c>
      <c r="U1370" s="2" t="s">
        <v>5397</v>
      </c>
      <c r="V1370" s="3">
        <v>45609</v>
      </c>
      <c r="W1370" s="3">
        <v>45608</v>
      </c>
      <c r="X1370" s="6">
        <f t="shared" si="1231"/>
        <v>-1</v>
      </c>
      <c r="Y1370" s="3">
        <v>45614</v>
      </c>
      <c r="Z1370" s="3">
        <v>45611</v>
      </c>
      <c r="AA1370" s="6">
        <f t="shared" si="1232"/>
        <v>-3</v>
      </c>
      <c r="AB1370" s="3">
        <v>45615</v>
      </c>
      <c r="AC1370" s="3">
        <v>45611</v>
      </c>
      <c r="AD1370" s="6">
        <f t="shared" si="1236"/>
        <v>-4</v>
      </c>
      <c r="AE1370" s="2" t="s">
        <v>5388</v>
      </c>
      <c r="AF1370" s="2" t="s">
        <v>5388</v>
      </c>
      <c r="AG1370" s="2" t="str">
        <f>IFERROR(AF1370-AE1370, "X")</f>
        <v>X</v>
      </c>
      <c r="AH1370" s="3">
        <v>45611</v>
      </c>
      <c r="AI1370" s="3">
        <f t="shared" si="1237"/>
        <v>45615</v>
      </c>
      <c r="AJ1370" s="3"/>
      <c r="AK1370" s="2" t="str">
        <f t="shared" si="1215"/>
        <v>+4</v>
      </c>
      <c r="AL1370" s="2" t="s">
        <v>5567</v>
      </c>
      <c r="AM1370" s="2" t="str">
        <f t="shared" si="1218"/>
        <v>생산완료(+4)</v>
      </c>
      <c r="AN1370" s="9">
        <f t="shared" si="1219"/>
        <v>45635</v>
      </c>
      <c r="AO1370" s="9">
        <f t="shared" si="1220"/>
        <v>45638</v>
      </c>
      <c r="AP1370" s="9"/>
      <c r="AQ1370" s="2">
        <f t="shared" si="1234"/>
        <v>3</v>
      </c>
      <c r="AR1370" s="12" t="str">
        <f t="shared" si="1221"/>
        <v>+3</v>
      </c>
      <c r="AS1370" t="s">
        <v>5567</v>
      </c>
      <c r="AT1370" t="str">
        <f t="shared" si="1222"/>
        <v>생산완료(+3)</v>
      </c>
    </row>
    <row r="1371" spans="2:46" x14ac:dyDescent="0.3">
      <c r="B1371" s="2" t="s">
        <v>5416</v>
      </c>
      <c r="C1371" s="7">
        <v>-2</v>
      </c>
      <c r="D1371" s="2"/>
      <c r="E1371" s="2" t="s">
        <v>5409</v>
      </c>
      <c r="F1371" s="2"/>
      <c r="G1371" s="2" t="s">
        <v>5424</v>
      </c>
      <c r="H1371" s="2" t="s">
        <v>3472</v>
      </c>
      <c r="I1371" s="2" t="str">
        <f t="shared" si="1211"/>
        <v>20241107-1000154847-인쇄</v>
      </c>
      <c r="J1371" s="2" t="str">
        <f t="shared" si="1212"/>
        <v>20241107-1000154847-합지</v>
      </c>
      <c r="K1371" s="2" t="str">
        <f t="shared" si="1213"/>
        <v>20241107-1000154847-분단</v>
      </c>
      <c r="L1371" s="2" t="str">
        <f t="shared" si="1214"/>
        <v>20241107-1000154847-제대</v>
      </c>
      <c r="M1371" s="2" t="str">
        <f>VLOOKUP(H1371, '쿼리1'!$A:$R, 17, 0)</f>
        <v>무지</v>
      </c>
      <c r="N1371" s="2" t="str">
        <f>VLOOKUP(H1371, '쿼리1'!$A:$P, 15, 0)</f>
        <v>패트70</v>
      </c>
      <c r="O1371" s="2">
        <v>1000154847</v>
      </c>
      <c r="P1371" s="2" t="str">
        <f>VLOOKUP(H1371, '쿼리1'!$A:$R, 17, 0)</f>
        <v>무지</v>
      </c>
      <c r="Q1371" s="4">
        <f>VLOOKUP(H1371, '쿼리1'!$A:$U, 20, 0)</f>
        <v>33333</v>
      </c>
      <c r="R1371" s="2" t="s">
        <v>5397</v>
      </c>
      <c r="S1371" s="2" t="s">
        <v>31</v>
      </c>
      <c r="T1371" s="2" t="s">
        <v>5397</v>
      </c>
      <c r="U1371" s="2" t="s">
        <v>31</v>
      </c>
      <c r="V1371" s="2" t="s">
        <v>5388</v>
      </c>
      <c r="W1371" s="3" t="s">
        <v>5388</v>
      </c>
      <c r="X1371" s="6" t="str">
        <f>IFERROR(W1371-V1371, "X")</f>
        <v>X</v>
      </c>
      <c r="Y1371" s="3">
        <v>45611</v>
      </c>
      <c r="Z1371" s="3">
        <v>45611</v>
      </c>
      <c r="AA1371" s="6">
        <f t="shared" si="1232"/>
        <v>0</v>
      </c>
      <c r="AB1371" s="3" t="s">
        <v>5388</v>
      </c>
      <c r="AC1371" s="2" t="s">
        <v>5388</v>
      </c>
      <c r="AD1371" s="6" t="str">
        <f>IFERROR(AC1371-AB1371, "X")</f>
        <v>X</v>
      </c>
      <c r="AE1371" s="3">
        <v>45615</v>
      </c>
      <c r="AF1371" s="3">
        <v>45617</v>
      </c>
      <c r="AG1371" s="2" t="str">
        <f t="shared" ref="AG1371:AG1372" si="1238">IFERROR(IF(AF1371-AE1371&gt;0, "+" &amp; (AF1371-AE1371), AF1371-AE1371), "X")</f>
        <v>+2</v>
      </c>
      <c r="AH1371" s="3">
        <v>45617</v>
      </c>
      <c r="AI1371" s="3">
        <f t="shared" ref="AI1371:AI1372" si="1239">AE1371</f>
        <v>45615</v>
      </c>
      <c r="AJ1371" s="3"/>
      <c r="AK1371" s="2">
        <f t="shared" si="1215"/>
        <v>-2</v>
      </c>
      <c r="AL1371" s="2" t="s">
        <v>5567</v>
      </c>
      <c r="AM1371" s="2" t="str">
        <f t="shared" si="1218"/>
        <v>생산완료(-2)</v>
      </c>
      <c r="AN1371" s="9">
        <f t="shared" si="1219"/>
        <v>45617</v>
      </c>
      <c r="AO1371" s="9">
        <f t="shared" si="1220"/>
        <v>45615</v>
      </c>
      <c r="AP1371" s="9"/>
      <c r="AQ1371" s="2">
        <f t="shared" si="1234"/>
        <v>-2</v>
      </c>
      <c r="AR1371" s="12">
        <f t="shared" si="1221"/>
        <v>-2</v>
      </c>
      <c r="AS1371" t="s">
        <v>5567</v>
      </c>
      <c r="AT1371" t="str">
        <f t="shared" si="1222"/>
        <v>생산완료(-2)</v>
      </c>
    </row>
    <row r="1372" spans="2:46" x14ac:dyDescent="0.3">
      <c r="B1372" s="2" t="s">
        <v>5418</v>
      </c>
      <c r="C1372" s="7">
        <v>-4</v>
      </c>
      <c r="D1372" s="2"/>
      <c r="E1372" s="2" t="s">
        <v>5432</v>
      </c>
      <c r="F1372" s="2"/>
      <c r="G1372" s="2" t="s">
        <v>5451</v>
      </c>
      <c r="H1372" s="2" t="s">
        <v>2626</v>
      </c>
      <c r="I1372" s="2" t="str">
        <f t="shared" si="1211"/>
        <v>20241107-1000157811-인쇄</v>
      </c>
      <c r="J1372" s="2" t="str">
        <f t="shared" si="1212"/>
        <v>20241107-1000157811-합지</v>
      </c>
      <c r="K1372" s="2" t="str">
        <f t="shared" si="1213"/>
        <v>20241107-1000157811-분단</v>
      </c>
      <c r="L1372" s="2" t="str">
        <f t="shared" si="1214"/>
        <v>20241107-1000157811-제대</v>
      </c>
      <c r="M1372" s="2" t="str">
        <f>VLOOKUP(H1372, '쿼리1'!$A:$R, 17, 0)</f>
        <v>무지</v>
      </c>
      <c r="N1372" s="2" t="str">
        <f>VLOOKUP(H1372, '쿼리1'!$A:$P, 15, 0)</f>
        <v>나이론70</v>
      </c>
      <c r="O1372" s="2">
        <v>1000157811</v>
      </c>
      <c r="P1372" s="2" t="str">
        <f>VLOOKUP(H1372, '쿼리1'!$A:$R, 17, 0)</f>
        <v>무지</v>
      </c>
      <c r="Q1372" s="4">
        <f>VLOOKUP(H1372, '쿼리1'!$A:$U, 20, 0)</f>
        <v>8571</v>
      </c>
      <c r="R1372" s="2" t="s">
        <v>5397</v>
      </c>
      <c r="S1372" s="2" t="s">
        <v>31</v>
      </c>
      <c r="T1372" s="2" t="s">
        <v>5397</v>
      </c>
      <c r="U1372" s="2" t="s">
        <v>31</v>
      </c>
      <c r="V1372" s="2" t="s">
        <v>5388</v>
      </c>
      <c r="W1372" s="3" t="s">
        <v>5388</v>
      </c>
      <c r="X1372" s="6" t="str">
        <f>IFERROR(W1372-V1372, "X")</f>
        <v>X</v>
      </c>
      <c r="Y1372" s="3">
        <v>45611</v>
      </c>
      <c r="Z1372" s="3">
        <v>45617</v>
      </c>
      <c r="AA1372" s="6" t="str">
        <f t="shared" si="1232"/>
        <v>+6</v>
      </c>
      <c r="AB1372" s="3" t="s">
        <v>5388</v>
      </c>
      <c r="AC1372" s="2" t="s">
        <v>5388</v>
      </c>
      <c r="AD1372" s="6" t="str">
        <f>IFERROR(AC1372-AB1372, "X")</f>
        <v>X</v>
      </c>
      <c r="AE1372" s="3">
        <v>45615</v>
      </c>
      <c r="AF1372" s="3">
        <v>45619</v>
      </c>
      <c r="AG1372" s="2" t="str">
        <f t="shared" si="1238"/>
        <v>+4</v>
      </c>
      <c r="AH1372" s="3">
        <v>45619</v>
      </c>
      <c r="AI1372" s="3">
        <f t="shared" si="1239"/>
        <v>45615</v>
      </c>
      <c r="AJ1372" s="3"/>
      <c r="AK1372" s="2">
        <f t="shared" si="1215"/>
        <v>-4</v>
      </c>
      <c r="AL1372" s="2" t="s">
        <v>5567</v>
      </c>
      <c r="AM1372" s="2" t="str">
        <f t="shared" si="1218"/>
        <v>생산완료(-4)</v>
      </c>
      <c r="AN1372" s="9">
        <f t="shared" si="1219"/>
        <v>45619</v>
      </c>
      <c r="AO1372" s="9">
        <f t="shared" si="1220"/>
        <v>45615</v>
      </c>
      <c r="AP1372" s="9"/>
      <c r="AQ1372" s="2">
        <f t="shared" si="1234"/>
        <v>-4</v>
      </c>
      <c r="AR1372" s="12">
        <f t="shared" si="1221"/>
        <v>-4</v>
      </c>
      <c r="AS1372" t="s">
        <v>5567</v>
      </c>
      <c r="AT1372" t="str">
        <f t="shared" si="1222"/>
        <v>생산완료(-4)</v>
      </c>
    </row>
    <row r="1373" spans="2:46" x14ac:dyDescent="0.3">
      <c r="B1373" s="2" t="s">
        <v>5412</v>
      </c>
      <c r="C1373" s="7">
        <v>1</v>
      </c>
      <c r="D1373" s="2" t="s">
        <v>5424</v>
      </c>
      <c r="E1373" s="2" t="s">
        <v>5415</v>
      </c>
      <c r="F1373" s="2" t="s">
        <v>5405</v>
      </c>
      <c r="G1373" s="2"/>
      <c r="H1373" s="2" t="s">
        <v>4747</v>
      </c>
      <c r="I1373" s="2" t="str">
        <f t="shared" si="1211"/>
        <v>20241107-1000161948-인쇄</v>
      </c>
      <c r="J1373" s="2" t="str">
        <f t="shared" si="1212"/>
        <v>20241107-1000161948-합지</v>
      </c>
      <c r="K1373" s="2" t="str">
        <f t="shared" si="1213"/>
        <v>20241107-1000161948-분단</v>
      </c>
      <c r="L1373" s="2" t="str">
        <f t="shared" si="1214"/>
        <v>20241107-1000161948-제대</v>
      </c>
      <c r="M1373" s="2" t="str">
        <f>VLOOKUP(H1373, '쿼리1'!$A:$R, 17, 0)</f>
        <v>1도-VN)에그베이컨 블랙퍼스트 샌드위치</v>
      </c>
      <c r="N1373" s="2" t="str">
        <f>VLOOKUP(H1373, '쿼리1'!$A:$P, 15, 0)</f>
        <v>오씨피피(투명)40</v>
      </c>
      <c r="O1373" s="2">
        <v>1000161948</v>
      </c>
      <c r="P1373" s="2" t="str">
        <f>VLOOKUP(H1373, '쿼리1'!$A:$R, 17, 0)</f>
        <v>1도-VN)에그베이컨 블랙퍼스트 샌드위치</v>
      </c>
      <c r="Q1373" s="4">
        <f>VLOOKUP(H1373, '쿼리1'!$A:$U, 20, 0)</f>
        <v>32</v>
      </c>
      <c r="R1373" s="2" t="s">
        <v>31</v>
      </c>
      <c r="S1373" s="2" t="s">
        <v>31</v>
      </c>
      <c r="T1373" s="2" t="s">
        <v>31</v>
      </c>
      <c r="U1373" s="2" t="s">
        <v>5397</v>
      </c>
      <c r="V1373" s="3">
        <v>45609</v>
      </c>
      <c r="W1373" s="3">
        <v>45611</v>
      </c>
      <c r="X1373" s="6" t="str">
        <f t="shared" ref="X1373:X1375" si="1240">IFERROR(IF(W1373-V1373&gt;0, "+" &amp; (W1373-V1373), W1373-V1373), "X")</f>
        <v>+2</v>
      </c>
      <c r="Y1373" s="3">
        <v>45614</v>
      </c>
      <c r="Z1373" s="3">
        <v>45611</v>
      </c>
      <c r="AA1373" s="6">
        <f t="shared" si="1232"/>
        <v>-3</v>
      </c>
      <c r="AB1373" s="3">
        <v>45615</v>
      </c>
      <c r="AC1373" s="3">
        <v>45614</v>
      </c>
      <c r="AD1373" s="6">
        <f t="shared" ref="AD1373:AD1375" si="1241">IFERROR(IF(AC1373-AB1373&gt;0, "+" &amp; (AC1373-AB1373), AC1373-AB1373), "X")</f>
        <v>-1</v>
      </c>
      <c r="AE1373" s="2" t="s">
        <v>5388</v>
      </c>
      <c r="AF1373" s="2" t="s">
        <v>5388</v>
      </c>
      <c r="AG1373" s="2" t="str">
        <f>IFERROR(AF1373-AE1373, "X")</f>
        <v>X</v>
      </c>
      <c r="AH1373" s="3">
        <v>45614</v>
      </c>
      <c r="AI1373" s="3">
        <f t="shared" ref="AI1373:AI1375" si="1242">AB1373</f>
        <v>45615</v>
      </c>
      <c r="AJ1373" s="3"/>
      <c r="AK1373" s="2" t="str">
        <f t="shared" si="1215"/>
        <v>+1</v>
      </c>
      <c r="AL1373" s="2" t="s">
        <v>5567</v>
      </c>
      <c r="AM1373" s="2" t="str">
        <f t="shared" si="1218"/>
        <v>생산완료(+1)</v>
      </c>
      <c r="AN1373" s="9">
        <f t="shared" si="1219"/>
        <v>45645</v>
      </c>
      <c r="AO1373" s="9">
        <f t="shared" si="1220"/>
        <v>45649</v>
      </c>
      <c r="AP1373" s="9"/>
      <c r="AQ1373" s="2">
        <f t="shared" si="1234"/>
        <v>4</v>
      </c>
      <c r="AR1373" s="12" t="str">
        <f t="shared" si="1221"/>
        <v>+4</v>
      </c>
      <c r="AS1373" t="s">
        <v>5567</v>
      </c>
      <c r="AT1373" t="str">
        <f t="shared" si="1222"/>
        <v>생산완료(+4)</v>
      </c>
    </row>
    <row r="1374" spans="2:46" x14ac:dyDescent="0.3">
      <c r="B1374" s="2" t="s">
        <v>5415</v>
      </c>
      <c r="C1374" s="7">
        <v>-3</v>
      </c>
      <c r="D1374" s="2" t="s">
        <v>5424</v>
      </c>
      <c r="E1374" s="2" t="s">
        <v>5409</v>
      </c>
      <c r="F1374" s="2" t="s">
        <v>5408</v>
      </c>
      <c r="G1374" s="2"/>
      <c r="H1374" s="2" t="s">
        <v>4056</v>
      </c>
      <c r="I1374" s="2" t="str">
        <f t="shared" si="1211"/>
        <v>20241107-1000163782-인쇄</v>
      </c>
      <c r="J1374" s="2" t="str">
        <f t="shared" si="1212"/>
        <v>20241107-1000163782-합지</v>
      </c>
      <c r="K1374" s="2" t="str">
        <f t="shared" si="1213"/>
        <v>20241107-1000163782-분단</v>
      </c>
      <c r="L1374" s="2" t="str">
        <f t="shared" si="1214"/>
        <v>20241107-1000163782-제대</v>
      </c>
      <c r="M1374" s="2" t="str">
        <f>VLOOKUP(H1374, '쿼리1'!$A:$R, 17, 0)</f>
        <v>1도-밀라노다방 수제쿠키(180x110)</v>
      </c>
      <c r="N1374" s="2" t="str">
        <f>VLOOKUP(H1374, '쿼리1'!$A:$P, 15, 0)</f>
        <v>오씨피피(투명)50</v>
      </c>
      <c r="O1374" s="2">
        <v>1000163782</v>
      </c>
      <c r="P1374" s="2" t="str">
        <f>VLOOKUP(H1374, '쿼리1'!$A:$R, 17, 0)</f>
        <v>1도-밀라노다방 수제쿠키(180x110)</v>
      </c>
      <c r="Q1374" s="4">
        <f>VLOOKUP(H1374, '쿼리1'!$A:$U, 20, 0)</f>
        <v>24</v>
      </c>
      <c r="R1374" s="2" t="s">
        <v>31</v>
      </c>
      <c r="S1374" s="2" t="s">
        <v>31</v>
      </c>
      <c r="T1374" s="2" t="s">
        <v>31</v>
      </c>
      <c r="U1374" s="2" t="s">
        <v>5397</v>
      </c>
      <c r="V1374" s="3">
        <v>45609</v>
      </c>
      <c r="W1374" s="3">
        <v>45611</v>
      </c>
      <c r="X1374" s="6" t="str">
        <f t="shared" si="1240"/>
        <v>+2</v>
      </c>
      <c r="Y1374" s="3">
        <v>45614</v>
      </c>
      <c r="Z1374" s="3">
        <v>45614</v>
      </c>
      <c r="AA1374" s="6">
        <f t="shared" si="1232"/>
        <v>0</v>
      </c>
      <c r="AB1374" s="3">
        <v>45615</v>
      </c>
      <c r="AC1374" s="3">
        <v>45618</v>
      </c>
      <c r="AD1374" s="6" t="str">
        <f t="shared" si="1241"/>
        <v>+3</v>
      </c>
      <c r="AE1374" s="2" t="s">
        <v>5388</v>
      </c>
      <c r="AF1374" s="2" t="s">
        <v>5388</v>
      </c>
      <c r="AG1374" s="2" t="str">
        <f>IFERROR(AF1374-AE1374, "X")</f>
        <v>X</v>
      </c>
      <c r="AH1374" s="3">
        <v>45618</v>
      </c>
      <c r="AI1374" s="3">
        <f t="shared" si="1242"/>
        <v>45615</v>
      </c>
      <c r="AJ1374" s="3"/>
      <c r="AK1374" s="2">
        <f t="shared" si="1215"/>
        <v>-3</v>
      </c>
      <c r="AL1374" s="2" t="s">
        <v>5567</v>
      </c>
      <c r="AM1374" s="2" t="str">
        <f t="shared" si="1218"/>
        <v>생산완료(-3)</v>
      </c>
      <c r="AN1374" s="9">
        <f t="shared" si="1219"/>
        <v>45618</v>
      </c>
      <c r="AO1374" s="9">
        <f t="shared" si="1220"/>
        <v>45651</v>
      </c>
      <c r="AP1374" s="9"/>
      <c r="AQ1374" s="2">
        <f t="shared" si="1234"/>
        <v>33</v>
      </c>
      <c r="AR1374" s="12" t="str">
        <f t="shared" si="1221"/>
        <v>+33</v>
      </c>
      <c r="AS1374" t="s">
        <v>5567</v>
      </c>
      <c r="AT1374" t="str">
        <f t="shared" si="1222"/>
        <v>생산완료(+33)</v>
      </c>
    </row>
    <row r="1375" spans="2:46" x14ac:dyDescent="0.3">
      <c r="B1375" s="2" t="s">
        <v>5412</v>
      </c>
      <c r="C1375" s="7">
        <v>1</v>
      </c>
      <c r="D1375" s="2" t="s">
        <v>5412</v>
      </c>
      <c r="E1375" s="2" t="s">
        <v>5415</v>
      </c>
      <c r="F1375" s="2" t="s">
        <v>5405</v>
      </c>
      <c r="G1375" s="2"/>
      <c r="H1375" s="2" t="s">
        <v>4252</v>
      </c>
      <c r="I1375" s="2" t="str">
        <f t="shared" si="1211"/>
        <v>20241107-1000163785-인쇄</v>
      </c>
      <c r="J1375" s="2" t="str">
        <f t="shared" si="1212"/>
        <v>20241107-1000163785-합지</v>
      </c>
      <c r="K1375" s="2" t="str">
        <f t="shared" si="1213"/>
        <v>20241107-1000163785-분단</v>
      </c>
      <c r="L1375" s="2" t="str">
        <f t="shared" si="1214"/>
        <v>20241107-1000163785-제대</v>
      </c>
      <c r="M1375" s="2" t="str">
        <f>VLOOKUP(H1375, '쿼리1'!$A:$R, 17, 0)</f>
        <v>1도-분리배출(280x170)</v>
      </c>
      <c r="N1375" s="2" t="str">
        <f>VLOOKUP(H1375, '쿼리1'!$A:$P, 15, 0)</f>
        <v>나이론70</v>
      </c>
      <c r="O1375" s="2">
        <v>1000163785</v>
      </c>
      <c r="P1375" s="2" t="str">
        <f>VLOOKUP(H1375, '쿼리1'!$A:$R, 17, 0)</f>
        <v>1도-분리배출(280x170)</v>
      </c>
      <c r="Q1375" s="4">
        <f>VLOOKUP(H1375, '쿼리1'!$A:$U, 20, 0)</f>
        <v>96</v>
      </c>
      <c r="R1375" s="2" t="s">
        <v>31</v>
      </c>
      <c r="S1375" s="2" t="s">
        <v>31</v>
      </c>
      <c r="T1375" s="2" t="s">
        <v>31</v>
      </c>
      <c r="U1375" s="2" t="s">
        <v>5397</v>
      </c>
      <c r="V1375" s="3">
        <v>45609</v>
      </c>
      <c r="W1375" s="3">
        <v>45610</v>
      </c>
      <c r="X1375" s="6" t="str">
        <f t="shared" si="1240"/>
        <v>+1</v>
      </c>
      <c r="Y1375" s="3">
        <v>45614</v>
      </c>
      <c r="Z1375" s="3">
        <v>45611</v>
      </c>
      <c r="AA1375" s="6">
        <f t="shared" si="1232"/>
        <v>-3</v>
      </c>
      <c r="AB1375" s="3">
        <v>45615</v>
      </c>
      <c r="AC1375" s="3">
        <v>45614</v>
      </c>
      <c r="AD1375" s="6">
        <f t="shared" si="1241"/>
        <v>-1</v>
      </c>
      <c r="AE1375" s="2" t="s">
        <v>5388</v>
      </c>
      <c r="AF1375" s="2" t="s">
        <v>5388</v>
      </c>
      <c r="AG1375" s="2" t="str">
        <f>IFERROR(AF1375-AE1375, "X")</f>
        <v>X</v>
      </c>
      <c r="AH1375" s="3">
        <v>45614</v>
      </c>
      <c r="AI1375" s="3">
        <f t="shared" si="1242"/>
        <v>45615</v>
      </c>
      <c r="AJ1375" s="3"/>
      <c r="AK1375" s="2" t="str">
        <f t="shared" si="1215"/>
        <v>+1</v>
      </c>
      <c r="AL1375" s="2" t="s">
        <v>5567</v>
      </c>
      <c r="AM1375" s="2" t="str">
        <f t="shared" si="1218"/>
        <v>생산완료(+1)</v>
      </c>
      <c r="AN1375" s="9">
        <f t="shared" si="1219"/>
        <v>45645</v>
      </c>
      <c r="AO1375" s="9">
        <f t="shared" si="1220"/>
        <v>45636</v>
      </c>
      <c r="AP1375" s="9"/>
      <c r="AQ1375" s="2">
        <f t="shared" si="1234"/>
        <v>-9</v>
      </c>
      <c r="AR1375" s="12">
        <f t="shared" si="1221"/>
        <v>-9</v>
      </c>
      <c r="AS1375" t="s">
        <v>5567</v>
      </c>
      <c r="AT1375" t="str">
        <f t="shared" si="1222"/>
        <v>생산완료(-9)</v>
      </c>
    </row>
    <row r="1376" spans="2:46" x14ac:dyDescent="0.3">
      <c r="B1376" s="2" t="s">
        <v>5415</v>
      </c>
      <c r="C1376" s="7">
        <v>-3</v>
      </c>
      <c r="D1376" s="2"/>
      <c r="E1376" s="2" t="s">
        <v>5412</v>
      </c>
      <c r="F1376" s="2"/>
      <c r="G1376" s="2" t="s">
        <v>5408</v>
      </c>
      <c r="H1376" s="2" t="s">
        <v>4970</v>
      </c>
      <c r="I1376" s="2" t="str">
        <f t="shared" si="1211"/>
        <v>20241107-1000165383-인쇄</v>
      </c>
      <c r="J1376" s="2" t="str">
        <f t="shared" si="1212"/>
        <v>20241107-1000165383-합지</v>
      </c>
      <c r="K1376" s="2" t="str">
        <f t="shared" si="1213"/>
        <v>20241107-1000165383-분단</v>
      </c>
      <c r="L1376" s="2" t="str">
        <f t="shared" si="1214"/>
        <v>20241107-1000165383-제대</v>
      </c>
      <c r="M1376" s="2" t="str">
        <f>VLOOKUP(H1376, '쿼리1'!$A:$R, 17, 0)</f>
        <v>무지</v>
      </c>
      <c r="N1376" s="2" t="str">
        <f>VLOOKUP(H1376, '쿼리1'!$A:$P, 15, 0)</f>
        <v>증착70</v>
      </c>
      <c r="O1376" s="2">
        <v>1000165383</v>
      </c>
      <c r="P1376" s="2" t="str">
        <f>VLOOKUP(H1376, '쿼리1'!$A:$R, 17, 0)</f>
        <v>무지</v>
      </c>
      <c r="Q1376" s="4">
        <f>VLOOKUP(H1376, '쿼리1'!$A:$U, 20, 0)</f>
        <v>35294</v>
      </c>
      <c r="R1376" s="2" t="s">
        <v>5397</v>
      </c>
      <c r="S1376" s="2" t="s">
        <v>31</v>
      </c>
      <c r="T1376" s="2" t="s">
        <v>5397</v>
      </c>
      <c r="U1376" s="2" t="s">
        <v>31</v>
      </c>
      <c r="V1376" s="2" t="s">
        <v>5388</v>
      </c>
      <c r="W1376" s="3" t="s">
        <v>5388</v>
      </c>
      <c r="X1376" s="6" t="str">
        <f>IFERROR(W1376-V1376, "X")</f>
        <v>X</v>
      </c>
      <c r="Y1376" s="3">
        <v>45610</v>
      </c>
      <c r="Z1376" s="3">
        <v>45611</v>
      </c>
      <c r="AA1376" s="6" t="str">
        <f t="shared" si="1232"/>
        <v>+1</v>
      </c>
      <c r="AB1376" s="3" t="s">
        <v>5388</v>
      </c>
      <c r="AC1376" s="2" t="s">
        <v>5388</v>
      </c>
      <c r="AD1376" s="6" t="str">
        <f>IFERROR(AC1376-AB1376, "X")</f>
        <v>X</v>
      </c>
      <c r="AE1376" s="3">
        <v>45614</v>
      </c>
      <c r="AF1376" s="3">
        <v>45617</v>
      </c>
      <c r="AG1376" s="2" t="str">
        <f>IFERROR(IF(AF1376-AE1376&gt;0, "+" &amp; (AF1376-AE1376), AF1376-AE1376), "X")</f>
        <v>+3</v>
      </c>
      <c r="AH1376" s="3">
        <v>45617</v>
      </c>
      <c r="AI1376" s="3">
        <f>AE1376</f>
        <v>45614</v>
      </c>
      <c r="AJ1376" s="3"/>
      <c r="AK1376" s="2">
        <f t="shared" si="1215"/>
        <v>-3</v>
      </c>
      <c r="AL1376" s="2" t="s">
        <v>5567</v>
      </c>
      <c r="AM1376" s="2" t="str">
        <f t="shared" si="1218"/>
        <v>생산완료(-3)</v>
      </c>
      <c r="AN1376" s="9">
        <f t="shared" si="1219"/>
        <v>45617</v>
      </c>
      <c r="AO1376" s="9">
        <f t="shared" si="1220"/>
        <v>45614</v>
      </c>
      <c r="AP1376" s="9"/>
      <c r="AQ1376" s="2">
        <f t="shared" si="1234"/>
        <v>-3</v>
      </c>
      <c r="AR1376" s="12">
        <f t="shared" si="1221"/>
        <v>-3</v>
      </c>
      <c r="AS1376" t="s">
        <v>5567</v>
      </c>
      <c r="AT1376" t="str">
        <f t="shared" si="1222"/>
        <v>생산완료(-3)</v>
      </c>
    </row>
    <row r="1377" spans="2:46" x14ac:dyDescent="0.3">
      <c r="B1377" s="2" t="s">
        <v>5416</v>
      </c>
      <c r="C1377" s="7">
        <v>-2</v>
      </c>
      <c r="D1377" s="2" t="s">
        <v>5424</v>
      </c>
      <c r="E1377" s="2" t="s">
        <v>5409</v>
      </c>
      <c r="F1377" s="2" t="s">
        <v>5424</v>
      </c>
      <c r="G1377" s="2"/>
      <c r="H1377" s="2" t="s">
        <v>3830</v>
      </c>
      <c r="I1377" s="2" t="str">
        <f t="shared" si="1211"/>
        <v>20241107-1000165668-인쇄</v>
      </c>
      <c r="J1377" s="2" t="str">
        <f t="shared" si="1212"/>
        <v>20241107-1000165668-합지</v>
      </c>
      <c r="K1377" s="2" t="str">
        <f t="shared" si="1213"/>
        <v>20241107-1000165668-분단</v>
      </c>
      <c r="L1377" s="2" t="str">
        <f t="shared" si="1214"/>
        <v>20241107-1000165668-제대</v>
      </c>
      <c r="M1377" s="2" t="str">
        <f>VLOOKUP(H1377, '쿼리1'!$A:$R, 17, 0)</f>
        <v>1도-롯데MVG-프리미엄쿠키</v>
      </c>
      <c r="N1377" s="2" t="str">
        <f>VLOOKUP(H1377, '쿼리1'!$A:$P, 15, 0)</f>
        <v>오씨피피(무광)50</v>
      </c>
      <c r="O1377" s="2">
        <v>1000165668</v>
      </c>
      <c r="P1377" s="2" t="str">
        <f>VLOOKUP(H1377, '쿼리1'!$A:$R, 17, 0)</f>
        <v>1도-롯데MVG-프리미엄쿠키</v>
      </c>
      <c r="Q1377" s="4">
        <f>VLOOKUP(H1377, '쿼리1'!$A:$U, 20, 0)</f>
        <v>24</v>
      </c>
      <c r="R1377" s="2" t="s">
        <v>31</v>
      </c>
      <c r="S1377" s="2" t="s">
        <v>31</v>
      </c>
      <c r="T1377" s="2" t="s">
        <v>31</v>
      </c>
      <c r="U1377" s="2" t="s">
        <v>5397</v>
      </c>
      <c r="V1377" s="3">
        <v>45608</v>
      </c>
      <c r="W1377" s="3">
        <v>45610</v>
      </c>
      <c r="X1377" s="6" t="str">
        <f t="shared" ref="X1377:X1378" si="1243">IFERROR(IF(W1377-V1377&gt;0, "+" &amp; (W1377-V1377), W1377-V1377), "X")</f>
        <v>+2</v>
      </c>
      <c r="Y1377" s="3">
        <v>45611</v>
      </c>
      <c r="Z1377" s="3">
        <v>45611</v>
      </c>
      <c r="AA1377" s="6">
        <f t="shared" si="1232"/>
        <v>0</v>
      </c>
      <c r="AB1377" s="3">
        <v>45614</v>
      </c>
      <c r="AC1377" s="3">
        <v>45616</v>
      </c>
      <c r="AD1377" s="6" t="str">
        <f t="shared" ref="AD1377:AD1384" si="1244">IFERROR(IF(AC1377-AB1377&gt;0, "+" &amp; (AC1377-AB1377), AC1377-AB1377), "X")</f>
        <v>+2</v>
      </c>
      <c r="AE1377" s="2" t="s">
        <v>5388</v>
      </c>
      <c r="AF1377" s="2" t="s">
        <v>5388</v>
      </c>
      <c r="AG1377" s="2" t="str">
        <f>IFERROR(AF1377-AE1377, "X")</f>
        <v>X</v>
      </c>
      <c r="AH1377" s="3">
        <v>45616</v>
      </c>
      <c r="AI1377" s="3">
        <f t="shared" ref="AI1377:AI1378" si="1245">AB1377</f>
        <v>45614</v>
      </c>
      <c r="AJ1377" s="3"/>
      <c r="AK1377" s="2">
        <f t="shared" si="1215"/>
        <v>-2</v>
      </c>
      <c r="AL1377" s="2" t="s">
        <v>5567</v>
      </c>
      <c r="AM1377" s="2" t="str">
        <f t="shared" si="1218"/>
        <v>생산완료(-2)</v>
      </c>
      <c r="AN1377" s="9">
        <f t="shared" si="1219"/>
        <v>45636</v>
      </c>
      <c r="AO1377" s="9">
        <f t="shared" si="1220"/>
        <v>45632</v>
      </c>
      <c r="AP1377" s="9"/>
      <c r="AQ1377" s="2">
        <f t="shared" si="1234"/>
        <v>-4</v>
      </c>
      <c r="AR1377" s="12">
        <f t="shared" si="1221"/>
        <v>-4</v>
      </c>
      <c r="AS1377" t="s">
        <v>5567</v>
      </c>
      <c r="AT1377" t="str">
        <f t="shared" si="1222"/>
        <v>생산완료(-4)</v>
      </c>
    </row>
    <row r="1378" spans="2:46" x14ac:dyDescent="0.3">
      <c r="B1378" s="2" t="s">
        <v>5407</v>
      </c>
      <c r="C1378" s="7">
        <v>-6</v>
      </c>
      <c r="D1378" s="2" t="s">
        <v>5405</v>
      </c>
      <c r="E1378" s="2" t="s">
        <v>5430</v>
      </c>
      <c r="F1378" s="2" t="s">
        <v>5405</v>
      </c>
      <c r="G1378" s="2"/>
      <c r="H1378" s="2" t="s">
        <v>4892</v>
      </c>
      <c r="I1378" s="2" t="str">
        <f t="shared" si="1211"/>
        <v>20241107-1000165926-인쇄</v>
      </c>
      <c r="J1378" s="2" t="str">
        <f t="shared" si="1212"/>
        <v>20241107-1000165926-합지</v>
      </c>
      <c r="K1378" s="2" t="str">
        <f t="shared" si="1213"/>
        <v>20241107-1000165926-분단</v>
      </c>
      <c r="L1378" s="2" t="str">
        <f t="shared" si="1214"/>
        <v>20241107-1000165926-제대</v>
      </c>
      <c r="M1378" s="2" t="str">
        <f>VLOOKUP(H1378, '쿼리1'!$A:$R, 17, 0)</f>
        <v>7도-VN)바질치즈 치아바타 샌드위치780g(TR)-재질변경</v>
      </c>
      <c r="N1378" s="2" t="str">
        <f>VLOOKUP(H1378, '쿼리1'!$A:$P, 15, 0)</f>
        <v>나이론75</v>
      </c>
      <c r="O1378" s="2">
        <v>1000165926</v>
      </c>
      <c r="P1378" s="2" t="str">
        <f>VLOOKUP(H1378, '쿼리1'!$A:$R, 17, 0)</f>
        <v>7도-VN)바질치즈 치아바타 샌드위치780g(TR)-재질변경</v>
      </c>
      <c r="Q1378" s="4">
        <f>VLOOKUP(H1378, '쿼리1'!$A:$U, 20, 0)</f>
        <v>60</v>
      </c>
      <c r="R1378" s="2" t="s">
        <v>31</v>
      </c>
      <c r="S1378" s="2" t="s">
        <v>31</v>
      </c>
      <c r="T1378" s="2" t="s">
        <v>31</v>
      </c>
      <c r="U1378" s="2" t="s">
        <v>5397</v>
      </c>
      <c r="V1378" s="3">
        <v>45609</v>
      </c>
      <c r="W1378" s="3">
        <v>45608</v>
      </c>
      <c r="X1378" s="6">
        <f t="shared" si="1243"/>
        <v>-1</v>
      </c>
      <c r="Y1378" s="3">
        <v>45614</v>
      </c>
      <c r="Z1378" s="3">
        <v>45621</v>
      </c>
      <c r="AA1378" s="6" t="str">
        <f t="shared" si="1232"/>
        <v>+7</v>
      </c>
      <c r="AB1378" s="3">
        <v>45615</v>
      </c>
      <c r="AC1378" s="3">
        <v>45614</v>
      </c>
      <c r="AD1378" s="6">
        <f t="shared" si="1244"/>
        <v>-1</v>
      </c>
      <c r="AE1378" s="2" t="s">
        <v>5388</v>
      </c>
      <c r="AF1378" s="2" t="s">
        <v>5388</v>
      </c>
      <c r="AG1378" s="2" t="str">
        <f>IFERROR(AF1378-AE1378, "X")</f>
        <v>X</v>
      </c>
      <c r="AH1378" s="3">
        <v>45621</v>
      </c>
      <c r="AI1378" s="3">
        <f t="shared" si="1245"/>
        <v>45615</v>
      </c>
      <c r="AJ1378" s="3"/>
      <c r="AK1378" s="2">
        <f t="shared" si="1215"/>
        <v>-6</v>
      </c>
      <c r="AL1378" s="2" t="s">
        <v>5567</v>
      </c>
      <c r="AM1378" s="2" t="str">
        <f t="shared" si="1218"/>
        <v>생산완료(-6)</v>
      </c>
      <c r="AN1378" s="9">
        <f t="shared" si="1219"/>
        <v>45650</v>
      </c>
      <c r="AO1378" s="9">
        <f t="shared" si="1220"/>
        <v>45649</v>
      </c>
      <c r="AP1378" s="9"/>
      <c r="AQ1378" s="2">
        <f t="shared" si="1234"/>
        <v>-1</v>
      </c>
      <c r="AR1378" s="12">
        <f t="shared" si="1221"/>
        <v>-1</v>
      </c>
      <c r="AS1378" t="s">
        <v>5567</v>
      </c>
      <c r="AT1378" t="str">
        <f t="shared" si="1222"/>
        <v>생산완료(-1)</v>
      </c>
    </row>
    <row r="1379" spans="2:46" x14ac:dyDescent="0.3">
      <c r="B1379" s="2" t="s">
        <v>5432</v>
      </c>
      <c r="C1379" s="7">
        <v>6</v>
      </c>
      <c r="D1379" s="2"/>
      <c r="E1379" s="2" t="s">
        <v>5414</v>
      </c>
      <c r="F1379" s="2" t="s">
        <v>5436</v>
      </c>
      <c r="G1379" s="2" t="s">
        <v>5407</v>
      </c>
      <c r="H1379" s="2" t="s">
        <v>2672</v>
      </c>
      <c r="I1379" s="2" t="str">
        <f t="shared" si="1211"/>
        <v>20241107-1000168256-인쇄</v>
      </c>
      <c r="J1379" s="2" t="str">
        <f t="shared" si="1212"/>
        <v>20241107-1000168256-합지</v>
      </c>
      <c r="K1379" s="2" t="str">
        <f t="shared" si="1213"/>
        <v>20241107-1000168256-분단</v>
      </c>
      <c r="L1379" s="2" t="str">
        <f t="shared" si="1214"/>
        <v>20241107-1000168256-제대</v>
      </c>
      <c r="M1379" s="2" t="str">
        <f>VLOOKUP(H1379, '쿼리1'!$A:$R, 17, 0)</f>
        <v>무지(EB-마늘치아바타)</v>
      </c>
      <c r="N1379" s="2" t="str">
        <f>VLOOKUP(H1379, '쿼리1'!$A:$P, 15, 0)</f>
        <v>오씨피피60</v>
      </c>
      <c r="O1379" s="2">
        <v>1000168256</v>
      </c>
      <c r="P1379" s="2" t="str">
        <f>VLOOKUP(H1379, '쿼리1'!$A:$R, 17, 0)</f>
        <v>무지(EB-마늘치아바타)</v>
      </c>
      <c r="Q1379" s="4">
        <f>VLOOKUP(H1379, '쿼리1'!$A:$U, 20, 0)</f>
        <v>53333</v>
      </c>
      <c r="R1379" s="2" t="s">
        <v>5397</v>
      </c>
      <c r="S1379" s="2" t="s">
        <v>31</v>
      </c>
      <c r="T1379" s="2" t="s">
        <v>31</v>
      </c>
      <c r="U1379" s="2" t="s">
        <v>31</v>
      </c>
      <c r="V1379" s="2" t="s">
        <v>5388</v>
      </c>
      <c r="W1379" s="3" t="s">
        <v>5388</v>
      </c>
      <c r="X1379" s="6" t="str">
        <f>IFERROR(W1379-V1379, "X")</f>
        <v>X</v>
      </c>
      <c r="Y1379" s="3">
        <v>45614</v>
      </c>
      <c r="Z1379" s="3">
        <v>45605</v>
      </c>
      <c r="AA1379" s="6">
        <f t="shared" si="1232"/>
        <v>-9</v>
      </c>
      <c r="AB1379" s="3">
        <v>45615</v>
      </c>
      <c r="AC1379" s="3">
        <v>45608</v>
      </c>
      <c r="AD1379" s="6">
        <f t="shared" si="1244"/>
        <v>-7</v>
      </c>
      <c r="AE1379" s="3">
        <v>45617</v>
      </c>
      <c r="AF1379" s="3">
        <v>45611</v>
      </c>
      <c r="AG1379" s="2">
        <f>IFERROR(IF(AF1379-AE1379&gt;0, "+" &amp; (AF1379-AE1379), AF1379-AE1379), "X")</f>
        <v>-6</v>
      </c>
      <c r="AH1379" s="3">
        <v>45611</v>
      </c>
      <c r="AI1379" s="3">
        <f>AE1379</f>
        <v>45617</v>
      </c>
      <c r="AJ1379" s="3"/>
      <c r="AK1379" s="2" t="str">
        <f t="shared" si="1215"/>
        <v>+6</v>
      </c>
      <c r="AL1379" s="2" t="s">
        <v>5567</v>
      </c>
      <c r="AM1379" s="2" t="str">
        <f t="shared" si="1218"/>
        <v>생산완료(+6)</v>
      </c>
      <c r="AN1379" s="9">
        <f t="shared" si="1219"/>
        <v>45654</v>
      </c>
      <c r="AO1379" s="9">
        <f t="shared" si="1220"/>
        <v>45659</v>
      </c>
      <c r="AP1379" s="9"/>
      <c r="AQ1379" s="2">
        <f t="shared" si="1234"/>
        <v>5</v>
      </c>
      <c r="AR1379" s="12" t="str">
        <f t="shared" si="1221"/>
        <v>+5</v>
      </c>
      <c r="AS1379" t="s">
        <v>5567</v>
      </c>
      <c r="AT1379" t="str">
        <f t="shared" si="1222"/>
        <v>생산완료(+5)</v>
      </c>
    </row>
    <row r="1380" spans="2:46" x14ac:dyDescent="0.3">
      <c r="B1380" s="2" t="s">
        <v>5451</v>
      </c>
      <c r="C1380" s="7">
        <v>4</v>
      </c>
      <c r="D1380" s="2" t="s">
        <v>5405</v>
      </c>
      <c r="E1380" s="2" t="s">
        <v>5415</v>
      </c>
      <c r="F1380" s="2" t="s">
        <v>5418</v>
      </c>
      <c r="G1380" s="2"/>
      <c r="H1380" s="2" t="s">
        <v>4320</v>
      </c>
      <c r="I1380" s="2" t="str">
        <f t="shared" si="1211"/>
        <v>20241107-1000168551-인쇄</v>
      </c>
      <c r="J1380" s="2" t="str">
        <f t="shared" si="1212"/>
        <v>20241107-1000168551-합지</v>
      </c>
      <c r="K1380" s="2" t="str">
        <f t="shared" si="1213"/>
        <v>20241107-1000168551-분단</v>
      </c>
      <c r="L1380" s="2" t="str">
        <f t="shared" si="1214"/>
        <v>20241107-1000168551-제대</v>
      </c>
      <c r="M1380" s="2" t="str">
        <f>VLOOKUP(H1380, '쿼리1'!$A:$R, 17, 0)</f>
        <v>7도-이번주만 버터소금쿠키10g</v>
      </c>
      <c r="N1380" s="2" t="str">
        <f>VLOOKUP(H1380, '쿼리1'!$A:$P, 15, 0)</f>
        <v>오씨피피(투명)50</v>
      </c>
      <c r="O1380" s="2">
        <v>1000168551</v>
      </c>
      <c r="P1380" s="2" t="str">
        <f>VLOOKUP(H1380, '쿼리1'!$A:$R, 17, 0)</f>
        <v>7도-이번주만 버터소금쿠키10g</v>
      </c>
      <c r="Q1380" s="4">
        <f>VLOOKUP(H1380, '쿼리1'!$A:$U, 20, 0)</f>
        <v>18</v>
      </c>
      <c r="R1380" s="2" t="s">
        <v>31</v>
      </c>
      <c r="S1380" s="2" t="s">
        <v>31</v>
      </c>
      <c r="T1380" s="2" t="s">
        <v>31</v>
      </c>
      <c r="U1380" s="2" t="s">
        <v>5397</v>
      </c>
      <c r="V1380" s="3">
        <v>45609</v>
      </c>
      <c r="W1380" s="3">
        <v>45608</v>
      </c>
      <c r="X1380" s="6">
        <f t="shared" ref="X1380:X1387" si="1246">IFERROR(IF(W1380-V1380&gt;0, "+" &amp; (W1380-V1380), W1380-V1380), "X")</f>
        <v>-1</v>
      </c>
      <c r="Y1380" s="3">
        <v>45614</v>
      </c>
      <c r="Z1380" s="3">
        <v>45611</v>
      </c>
      <c r="AA1380" s="6">
        <f t="shared" si="1232"/>
        <v>-3</v>
      </c>
      <c r="AB1380" s="3">
        <v>45615</v>
      </c>
      <c r="AC1380" s="3">
        <v>45611</v>
      </c>
      <c r="AD1380" s="6">
        <f t="shared" si="1244"/>
        <v>-4</v>
      </c>
      <c r="AE1380" s="2" t="s">
        <v>5388</v>
      </c>
      <c r="AF1380" s="2" t="s">
        <v>5388</v>
      </c>
      <c r="AG1380" s="2" t="str">
        <f>IFERROR(AF1380-AE1380, "X")</f>
        <v>X</v>
      </c>
      <c r="AH1380" s="3">
        <v>45611</v>
      </c>
      <c r="AI1380" s="3">
        <f t="shared" ref="AI1380:AI1384" si="1247">AB1380</f>
        <v>45615</v>
      </c>
      <c r="AJ1380" s="3"/>
      <c r="AK1380" s="2" t="str">
        <f t="shared" si="1215"/>
        <v>+4</v>
      </c>
      <c r="AL1380" s="2" t="s">
        <v>5567</v>
      </c>
      <c r="AM1380" s="2" t="str">
        <f t="shared" si="1218"/>
        <v>생산완료(+4)</v>
      </c>
      <c r="AN1380" s="9">
        <f t="shared" si="1219"/>
        <v>45611</v>
      </c>
      <c r="AO1380" s="9">
        <f t="shared" si="1220"/>
        <v>45615</v>
      </c>
      <c r="AP1380" s="9"/>
      <c r="AQ1380" s="2">
        <f t="shared" si="1234"/>
        <v>4</v>
      </c>
      <c r="AR1380" s="12" t="str">
        <f t="shared" si="1221"/>
        <v>+4</v>
      </c>
      <c r="AS1380" t="s">
        <v>5567</v>
      </c>
      <c r="AT1380" t="str">
        <f t="shared" si="1222"/>
        <v>생산완료(+4)</v>
      </c>
    </row>
    <row r="1381" spans="2:46" x14ac:dyDescent="0.3">
      <c r="B1381" s="2" t="s">
        <v>5412</v>
      </c>
      <c r="C1381" s="7">
        <v>1</v>
      </c>
      <c r="D1381" s="2" t="s">
        <v>5409</v>
      </c>
      <c r="E1381" s="2" t="s">
        <v>5406</v>
      </c>
      <c r="F1381" s="2" t="s">
        <v>5405</v>
      </c>
      <c r="G1381" s="2"/>
      <c r="H1381" s="2" t="s">
        <v>4155</v>
      </c>
      <c r="I1381" s="2" t="str">
        <f t="shared" si="1211"/>
        <v>20241107-1000169398-인쇄</v>
      </c>
      <c r="J1381" s="2" t="str">
        <f t="shared" si="1212"/>
        <v>20241107-1000169398-합지</v>
      </c>
      <c r="K1381" s="2" t="str">
        <f t="shared" si="1213"/>
        <v>20241107-1000169398-분단</v>
      </c>
      <c r="L1381" s="2" t="str">
        <f t="shared" si="1214"/>
        <v>20241107-1000169398-제대</v>
      </c>
      <c r="M1381" s="2" t="str">
        <f>VLOOKUP(H1381, '쿼리1'!$A:$R, 17, 0)</f>
        <v>3도-SB)클래식 피낭시에36g</v>
      </c>
      <c r="N1381" s="2" t="str">
        <f>VLOOKUP(H1381, '쿼리1'!$A:$P, 15, 0)</f>
        <v>오씨피피(유무광)40</v>
      </c>
      <c r="O1381" s="2">
        <v>1000169398</v>
      </c>
      <c r="P1381" s="2" t="str">
        <f>VLOOKUP(H1381, '쿼리1'!$A:$R, 17, 0)</f>
        <v>3도-SB)클래식 피낭시에36g</v>
      </c>
      <c r="Q1381" s="4">
        <f>VLOOKUP(H1381, '쿼리1'!$A:$U, 20, 0)</f>
        <v>32</v>
      </c>
      <c r="R1381" s="2" t="s">
        <v>31</v>
      </c>
      <c r="S1381" s="2" t="s">
        <v>31</v>
      </c>
      <c r="T1381" s="2" t="s">
        <v>31</v>
      </c>
      <c r="U1381" s="2" t="s">
        <v>5397</v>
      </c>
      <c r="V1381" s="3">
        <v>45609</v>
      </c>
      <c r="W1381" s="3">
        <v>45609</v>
      </c>
      <c r="X1381" s="6">
        <f t="shared" si="1246"/>
        <v>0</v>
      </c>
      <c r="Y1381" s="3">
        <v>45614</v>
      </c>
      <c r="Z1381" s="3">
        <v>45609</v>
      </c>
      <c r="AA1381" s="6">
        <f t="shared" si="1232"/>
        <v>-5</v>
      </c>
      <c r="AB1381" s="3">
        <v>45615</v>
      </c>
      <c r="AC1381" s="3">
        <v>45614</v>
      </c>
      <c r="AD1381" s="6">
        <f t="shared" si="1244"/>
        <v>-1</v>
      </c>
      <c r="AE1381" s="2" t="s">
        <v>5388</v>
      </c>
      <c r="AF1381" s="2" t="s">
        <v>5388</v>
      </c>
      <c r="AG1381" s="2" t="str">
        <f>IFERROR(AF1381-AE1381, "X")</f>
        <v>X</v>
      </c>
      <c r="AH1381" s="3">
        <v>45614</v>
      </c>
      <c r="AI1381" s="3">
        <f t="shared" si="1247"/>
        <v>45615</v>
      </c>
      <c r="AJ1381" s="3"/>
      <c r="AK1381" s="2" t="str">
        <f t="shared" si="1215"/>
        <v>+1</v>
      </c>
      <c r="AL1381" s="2" t="s">
        <v>5567</v>
      </c>
      <c r="AM1381" s="2" t="str">
        <f t="shared" si="1218"/>
        <v>생산완료(+1)</v>
      </c>
      <c r="AN1381" s="9">
        <f t="shared" si="1219"/>
        <v>45644</v>
      </c>
      <c r="AO1381" s="9">
        <f t="shared" si="1220"/>
        <v>45644</v>
      </c>
      <c r="AP1381" s="9"/>
      <c r="AQ1381" s="2">
        <f t="shared" si="1234"/>
        <v>0</v>
      </c>
      <c r="AR1381" s="12">
        <f t="shared" si="1221"/>
        <v>0</v>
      </c>
      <c r="AS1381" t="s">
        <v>5567</v>
      </c>
      <c r="AT1381" t="str">
        <f t="shared" si="1222"/>
        <v>생산완료(0)</v>
      </c>
    </row>
    <row r="1382" spans="2:46" x14ac:dyDescent="0.3">
      <c r="B1382" s="2" t="s">
        <v>5412</v>
      </c>
      <c r="C1382" s="7">
        <v>1</v>
      </c>
      <c r="D1382" s="2" t="s">
        <v>5409</v>
      </c>
      <c r="E1382" s="2" t="s">
        <v>5406</v>
      </c>
      <c r="F1382" s="2" t="s">
        <v>5405</v>
      </c>
      <c r="G1382" s="2"/>
      <c r="H1382" s="2" t="s">
        <v>4783</v>
      </c>
      <c r="I1382" s="2" t="str">
        <f t="shared" si="1211"/>
        <v>20241107-1000169402-인쇄</v>
      </c>
      <c r="J1382" s="2" t="str">
        <f t="shared" si="1212"/>
        <v>20241107-1000169402-합지</v>
      </c>
      <c r="K1382" s="2" t="str">
        <f t="shared" si="1213"/>
        <v>20241107-1000169402-분단</v>
      </c>
      <c r="L1382" s="2" t="str">
        <f t="shared" si="1214"/>
        <v>20241107-1000169402-제대</v>
      </c>
      <c r="M1382" s="2" t="str">
        <f>VLOOKUP(H1382, '쿼리1'!$A:$R, 17, 0)</f>
        <v>3도-SB)초콜릿 피낭시에36g</v>
      </c>
      <c r="N1382" s="2" t="str">
        <f>VLOOKUP(H1382, '쿼리1'!$A:$P, 15, 0)</f>
        <v>오씨피피(유무광)40</v>
      </c>
      <c r="O1382" s="2">
        <v>1000169402</v>
      </c>
      <c r="P1382" s="2" t="str">
        <f>VLOOKUP(H1382, '쿼리1'!$A:$R, 17, 0)</f>
        <v>3도-SB)초콜릿 피낭시에36g</v>
      </c>
      <c r="Q1382" s="4">
        <f>VLOOKUP(H1382, '쿼리1'!$A:$U, 20, 0)</f>
        <v>32</v>
      </c>
      <c r="R1382" s="2" t="s">
        <v>31</v>
      </c>
      <c r="S1382" s="2" t="s">
        <v>31</v>
      </c>
      <c r="T1382" s="2" t="s">
        <v>31</v>
      </c>
      <c r="U1382" s="2" t="s">
        <v>5397</v>
      </c>
      <c r="V1382" s="3">
        <v>45609</v>
      </c>
      <c r="W1382" s="3">
        <v>45609</v>
      </c>
      <c r="X1382" s="6">
        <f t="shared" si="1246"/>
        <v>0</v>
      </c>
      <c r="Y1382" s="3">
        <v>45614</v>
      </c>
      <c r="Z1382" s="3">
        <v>45609</v>
      </c>
      <c r="AA1382" s="6">
        <f t="shared" si="1232"/>
        <v>-5</v>
      </c>
      <c r="AB1382" s="3">
        <v>45615</v>
      </c>
      <c r="AC1382" s="3">
        <v>45614</v>
      </c>
      <c r="AD1382" s="6">
        <f t="shared" si="1244"/>
        <v>-1</v>
      </c>
      <c r="AE1382" s="2" t="s">
        <v>5388</v>
      </c>
      <c r="AF1382" s="2" t="s">
        <v>5388</v>
      </c>
      <c r="AG1382" s="2" t="str">
        <f>IFERROR(AF1382-AE1382, "X")</f>
        <v>X</v>
      </c>
      <c r="AH1382" s="3">
        <v>45614</v>
      </c>
      <c r="AI1382" s="3">
        <f t="shared" si="1247"/>
        <v>45615</v>
      </c>
      <c r="AJ1382" s="3"/>
      <c r="AK1382" s="2" t="str">
        <f t="shared" si="1215"/>
        <v>+1</v>
      </c>
      <c r="AL1382" s="2" t="s">
        <v>5567</v>
      </c>
      <c r="AM1382" s="2" t="str">
        <f t="shared" si="1218"/>
        <v>생산완료(+1)</v>
      </c>
      <c r="AN1382" s="9">
        <f t="shared" si="1219"/>
        <v>45644</v>
      </c>
      <c r="AO1382" s="9">
        <f t="shared" si="1220"/>
        <v>45644</v>
      </c>
      <c r="AP1382" s="9"/>
      <c r="AQ1382" s="2">
        <f t="shared" si="1234"/>
        <v>0</v>
      </c>
      <c r="AR1382" s="12">
        <f t="shared" si="1221"/>
        <v>0</v>
      </c>
      <c r="AS1382" t="s">
        <v>5567</v>
      </c>
      <c r="AT1382" t="str">
        <f t="shared" si="1222"/>
        <v>생산완료(0)</v>
      </c>
    </row>
    <row r="1383" spans="2:46" x14ac:dyDescent="0.3">
      <c r="B1383" s="2" t="s">
        <v>5415</v>
      </c>
      <c r="C1383" s="7">
        <v>-3</v>
      </c>
      <c r="D1383" s="2" t="s">
        <v>5424</v>
      </c>
      <c r="E1383" s="2" t="s">
        <v>5524</v>
      </c>
      <c r="F1383" s="2" t="s">
        <v>5408</v>
      </c>
      <c r="G1383" s="2"/>
      <c r="H1383" s="2" t="s">
        <v>4070</v>
      </c>
      <c r="I1383" s="2" t="str">
        <f t="shared" si="1211"/>
        <v>20241107-1000169561-인쇄</v>
      </c>
      <c r="J1383" s="2" t="str">
        <f t="shared" si="1212"/>
        <v>20241107-1000169561-합지</v>
      </c>
      <c r="K1383" s="2" t="str">
        <f t="shared" si="1213"/>
        <v>20241107-1000169561-분단</v>
      </c>
      <c r="L1383" s="2" t="str">
        <f t="shared" si="1214"/>
        <v>20241107-1000169561-제대</v>
      </c>
      <c r="M1383" s="2" t="str">
        <f>VLOOKUP(H1383, '쿼리1'!$A:$R, 17, 0)</f>
        <v>7도-매머드커피)초코덮인 크로슈70g</v>
      </c>
      <c r="N1383" s="2" t="str">
        <f>VLOOKUP(H1383, '쿼리1'!$A:$P, 15, 0)</f>
        <v>오씨피피(유무광)40</v>
      </c>
      <c r="O1383" s="2">
        <v>1000169561</v>
      </c>
      <c r="P1383" s="2" t="str">
        <f>VLOOKUP(H1383, '쿼리1'!$A:$R, 17, 0)</f>
        <v>7도-매머드커피)초코덮인 크로슈70g</v>
      </c>
      <c r="Q1383" s="4">
        <f>VLOOKUP(H1383, '쿼리1'!$A:$U, 20, 0)</f>
        <v>32</v>
      </c>
      <c r="R1383" s="2" t="s">
        <v>31</v>
      </c>
      <c r="S1383" s="2" t="s">
        <v>5399</v>
      </c>
      <c r="T1383" s="2" t="s">
        <v>31</v>
      </c>
      <c r="U1383" s="2" t="s">
        <v>5397</v>
      </c>
      <c r="V1383" s="3">
        <v>45609</v>
      </c>
      <c r="W1383" s="3">
        <v>45611</v>
      </c>
      <c r="X1383" s="6" t="str">
        <f t="shared" si="1246"/>
        <v>+2</v>
      </c>
      <c r="Y1383" s="3">
        <v>45614</v>
      </c>
      <c r="Z1383" s="5" t="s">
        <v>5396</v>
      </c>
      <c r="AA1383" s="6">
        <f t="shared" ref="AA1383:AA1384" ca="1" si="1248">TODAY()-Y1383</f>
        <v>42</v>
      </c>
      <c r="AB1383" s="3">
        <v>45615</v>
      </c>
      <c r="AC1383" s="3">
        <v>45618</v>
      </c>
      <c r="AD1383" s="6" t="str">
        <f t="shared" si="1244"/>
        <v>+3</v>
      </c>
      <c r="AE1383" s="2" t="s">
        <v>5388</v>
      </c>
      <c r="AF1383" s="2" t="s">
        <v>5388</v>
      </c>
      <c r="AG1383" s="2" t="str">
        <f>IFERROR(AF1383-AE1383, "X")</f>
        <v>X</v>
      </c>
      <c r="AH1383" s="3">
        <v>45618</v>
      </c>
      <c r="AI1383" s="3">
        <f t="shared" si="1247"/>
        <v>45615</v>
      </c>
      <c r="AJ1383" s="3"/>
      <c r="AK1383" s="2">
        <f t="shared" si="1215"/>
        <v>-3</v>
      </c>
      <c r="AL1383" s="2" t="s">
        <v>5567</v>
      </c>
      <c r="AM1383" s="2" t="str">
        <f t="shared" si="1218"/>
        <v>생산완료(-3)</v>
      </c>
      <c r="AN1383" s="9">
        <f t="shared" si="1219"/>
        <v>45618</v>
      </c>
      <c r="AO1383" s="9">
        <f t="shared" si="1220"/>
        <v>45618</v>
      </c>
      <c r="AP1383" s="9"/>
      <c r="AQ1383" s="2">
        <f t="shared" si="1234"/>
        <v>0</v>
      </c>
      <c r="AR1383" s="12">
        <f t="shared" si="1221"/>
        <v>0</v>
      </c>
      <c r="AS1383" t="s">
        <v>5567</v>
      </c>
      <c r="AT1383" t="str">
        <f t="shared" si="1222"/>
        <v>생산완료(0)</v>
      </c>
    </row>
    <row r="1384" spans="2:46" x14ac:dyDescent="0.3">
      <c r="B1384" s="2" t="s">
        <v>5415</v>
      </c>
      <c r="C1384" s="7">
        <v>-3</v>
      </c>
      <c r="D1384" s="2" t="s">
        <v>5424</v>
      </c>
      <c r="E1384" s="2" t="s">
        <v>5524</v>
      </c>
      <c r="F1384" s="2" t="s">
        <v>5408</v>
      </c>
      <c r="G1384" s="2"/>
      <c r="H1384" s="2" t="s">
        <v>4042</v>
      </c>
      <c r="I1384" s="2" t="str">
        <f t="shared" si="1211"/>
        <v>20241107-1000169568-인쇄</v>
      </c>
      <c r="J1384" s="2" t="str">
        <f t="shared" si="1212"/>
        <v>20241107-1000169568-합지</v>
      </c>
      <c r="K1384" s="2" t="str">
        <f t="shared" si="1213"/>
        <v>20241107-1000169568-분단</v>
      </c>
      <c r="L1384" s="2" t="str">
        <f t="shared" si="1214"/>
        <v>20241107-1000169568-제대</v>
      </c>
      <c r="M1384" s="2" t="str">
        <f>VLOOKUP(H1384, '쿼리1'!$A:$R, 17, 0)</f>
        <v>7도-매머드커피)우유크림 크로슈60g</v>
      </c>
      <c r="N1384" s="2" t="str">
        <f>VLOOKUP(H1384, '쿼리1'!$A:$P, 15, 0)</f>
        <v>오씨피피(유무광)40</v>
      </c>
      <c r="O1384" s="2">
        <v>1000169568</v>
      </c>
      <c r="P1384" s="2" t="str">
        <f>VLOOKUP(H1384, '쿼리1'!$A:$R, 17, 0)</f>
        <v>7도-매머드커피)우유크림 크로슈60g</v>
      </c>
      <c r="Q1384" s="4">
        <f>VLOOKUP(H1384, '쿼리1'!$A:$U, 20, 0)</f>
        <v>32</v>
      </c>
      <c r="R1384" s="2" t="s">
        <v>31</v>
      </c>
      <c r="S1384" s="2" t="s">
        <v>5399</v>
      </c>
      <c r="T1384" s="2" t="s">
        <v>31</v>
      </c>
      <c r="U1384" s="2" t="s">
        <v>5397</v>
      </c>
      <c r="V1384" s="3">
        <v>45609</v>
      </c>
      <c r="W1384" s="3">
        <v>45611</v>
      </c>
      <c r="X1384" s="6" t="str">
        <f t="shared" si="1246"/>
        <v>+2</v>
      </c>
      <c r="Y1384" s="3">
        <v>45614</v>
      </c>
      <c r="Z1384" s="5" t="s">
        <v>5396</v>
      </c>
      <c r="AA1384" s="6">
        <f t="shared" ca="1" si="1248"/>
        <v>42</v>
      </c>
      <c r="AB1384" s="3">
        <v>45615</v>
      </c>
      <c r="AC1384" s="3">
        <v>45618</v>
      </c>
      <c r="AD1384" s="6" t="str">
        <f t="shared" si="1244"/>
        <v>+3</v>
      </c>
      <c r="AE1384" s="2" t="s">
        <v>5388</v>
      </c>
      <c r="AF1384" s="2" t="s">
        <v>5388</v>
      </c>
      <c r="AG1384" s="2" t="str">
        <f>IFERROR(AF1384-AE1384, "X")</f>
        <v>X</v>
      </c>
      <c r="AH1384" s="3">
        <v>45618</v>
      </c>
      <c r="AI1384" s="3">
        <f t="shared" si="1247"/>
        <v>45615</v>
      </c>
      <c r="AJ1384" s="3"/>
      <c r="AK1384" s="2">
        <f t="shared" si="1215"/>
        <v>-3</v>
      </c>
      <c r="AL1384" s="2" t="s">
        <v>5567</v>
      </c>
      <c r="AM1384" s="2" t="str">
        <f t="shared" si="1218"/>
        <v>생산완료(-3)</v>
      </c>
      <c r="AN1384" s="9">
        <f t="shared" si="1219"/>
        <v>45618</v>
      </c>
      <c r="AO1384" s="9">
        <f t="shared" si="1220"/>
        <v>45618</v>
      </c>
      <c r="AP1384" s="9"/>
      <c r="AQ1384" s="2">
        <f t="shared" si="1234"/>
        <v>0</v>
      </c>
      <c r="AR1384" s="12">
        <f t="shared" si="1221"/>
        <v>0</v>
      </c>
      <c r="AS1384" t="s">
        <v>5567</v>
      </c>
      <c r="AT1384" t="str">
        <f t="shared" si="1222"/>
        <v>생산완료(0)</v>
      </c>
    </row>
    <row r="1385" spans="2:46" x14ac:dyDescent="0.3">
      <c r="B1385" s="2" t="s">
        <v>5436</v>
      </c>
      <c r="C1385" s="7">
        <v>-7</v>
      </c>
      <c r="D1385" s="2" t="s">
        <v>5409</v>
      </c>
      <c r="E1385" s="2" t="s">
        <v>5430</v>
      </c>
      <c r="F1385" s="2"/>
      <c r="G1385" s="2" t="s">
        <v>5430</v>
      </c>
      <c r="H1385" s="2" t="s">
        <v>3390</v>
      </c>
      <c r="I1385" s="2" t="str">
        <f t="shared" si="1211"/>
        <v>20241107-1000169579-인쇄</v>
      </c>
      <c r="J1385" s="2" t="str">
        <f t="shared" si="1212"/>
        <v>20241107-1000169579-합지</v>
      </c>
      <c r="K1385" s="2" t="str">
        <f t="shared" si="1213"/>
        <v>20241107-1000169579-분단</v>
      </c>
      <c r="L1385" s="2" t="str">
        <f t="shared" si="1214"/>
        <v>20241107-1000169579-제대</v>
      </c>
      <c r="M1385" s="2" t="str">
        <f>VLOOKUP(H1385, '쿼리1'!$A:$R, 17, 0)</f>
        <v>1도-깔리바우트</v>
      </c>
      <c r="N1385" s="2" t="str">
        <f>VLOOKUP(H1385, '쿼리1'!$A:$P, 15, 0)</f>
        <v>은박93</v>
      </c>
      <c r="O1385" s="2">
        <v>1000169579</v>
      </c>
      <c r="P1385" s="2" t="str">
        <f>VLOOKUP(H1385, '쿼리1'!$A:$R, 17, 0)</f>
        <v>1도-깔리바우트</v>
      </c>
      <c r="Q1385" s="4">
        <f>VLOOKUP(H1385, '쿼리1'!$A:$U, 20, 0)</f>
        <v>33333</v>
      </c>
      <c r="R1385" s="2" t="s">
        <v>31</v>
      </c>
      <c r="S1385" s="2" t="s">
        <v>31</v>
      </c>
      <c r="T1385" s="2" t="s">
        <v>5397</v>
      </c>
      <c r="U1385" s="2" t="s">
        <v>31</v>
      </c>
      <c r="V1385" s="3">
        <v>45609</v>
      </c>
      <c r="W1385" s="3">
        <v>45609</v>
      </c>
      <c r="X1385" s="6">
        <f t="shared" si="1246"/>
        <v>0</v>
      </c>
      <c r="Y1385" s="3">
        <v>45611</v>
      </c>
      <c r="Z1385" s="3">
        <v>45618</v>
      </c>
      <c r="AA1385" s="6" t="str">
        <f t="shared" ref="AA1385:AA1386" si="1249">IFERROR(IF(Z1385-Y1385&gt;0, "+" &amp; (Z1385-Y1385), Z1385-Y1385), "X")</f>
        <v>+7</v>
      </c>
      <c r="AB1385" s="3" t="s">
        <v>5388</v>
      </c>
      <c r="AC1385" s="2" t="s">
        <v>5388</v>
      </c>
      <c r="AD1385" s="6" t="str">
        <f>IFERROR(AC1385-AB1385, "X")</f>
        <v>X</v>
      </c>
      <c r="AE1385" s="3">
        <v>45615</v>
      </c>
      <c r="AF1385" s="3">
        <v>45622</v>
      </c>
      <c r="AG1385" s="2" t="str">
        <f>IFERROR(IF(AF1385-AE1385&gt;0, "+" &amp; (AF1385-AE1385), AF1385-AE1385), "X")</f>
        <v>+7</v>
      </c>
      <c r="AH1385" s="3">
        <v>45622</v>
      </c>
      <c r="AI1385" s="3">
        <f>AE1385</f>
        <v>45615</v>
      </c>
      <c r="AJ1385" s="3"/>
      <c r="AK1385" s="2">
        <f t="shared" si="1215"/>
        <v>-7</v>
      </c>
      <c r="AL1385" s="2" t="s">
        <v>5567</v>
      </c>
      <c r="AM1385" s="2" t="str">
        <f t="shared" si="1218"/>
        <v>생산완료(-7)</v>
      </c>
      <c r="AN1385" s="9">
        <f t="shared" si="1219"/>
        <v>45622</v>
      </c>
      <c r="AO1385" s="9">
        <f t="shared" si="1220"/>
        <v>45615</v>
      </c>
      <c r="AP1385" s="9"/>
      <c r="AQ1385" s="2">
        <f t="shared" si="1234"/>
        <v>-7</v>
      </c>
      <c r="AR1385" s="12">
        <f t="shared" si="1221"/>
        <v>-7</v>
      </c>
      <c r="AS1385" t="s">
        <v>5567</v>
      </c>
      <c r="AT1385" t="str">
        <f t="shared" si="1222"/>
        <v>생산완료(-7)</v>
      </c>
    </row>
    <row r="1386" spans="2:46" x14ac:dyDescent="0.3">
      <c r="B1386" s="2" t="s">
        <v>5415</v>
      </c>
      <c r="C1386" s="7">
        <v>-3</v>
      </c>
      <c r="D1386" s="2" t="s">
        <v>5408</v>
      </c>
      <c r="E1386" s="2" t="s">
        <v>5408</v>
      </c>
      <c r="F1386" s="2" t="s">
        <v>5408</v>
      </c>
      <c r="G1386" s="2"/>
      <c r="H1386" s="2" t="s">
        <v>4578</v>
      </c>
      <c r="I1386" s="2" t="str">
        <f t="shared" si="1211"/>
        <v>20241107-1418P0016-인쇄</v>
      </c>
      <c r="J1386" s="2" t="str">
        <f t="shared" si="1212"/>
        <v>20241107-1418P0016-합지</v>
      </c>
      <c r="K1386" s="2" t="str">
        <f t="shared" si="1213"/>
        <v>20241107-1418P0016-분단</v>
      </c>
      <c r="L1386" s="2" t="str">
        <f t="shared" si="1214"/>
        <v>20241107-1418P0016-제대</v>
      </c>
      <c r="M1386" s="2" t="str">
        <f>VLOOKUP(H1386, '쿼리1'!$A:$R, 17, 0)</f>
        <v>1도-SEOUL COOKIE CO.</v>
      </c>
      <c r="N1386" s="2" t="str">
        <f>VLOOKUP(H1386, '쿼리1'!$A:$P, 15, 0)</f>
        <v>오씨피피(투명)70</v>
      </c>
      <c r="O1386" s="2" t="s">
        <v>5750</v>
      </c>
      <c r="P1386" s="2" t="str">
        <f>VLOOKUP(H1386, '쿼리1'!$A:$R, 17, 0)</f>
        <v>1도-SEOUL COOKIE CO.</v>
      </c>
      <c r="Q1386" s="4">
        <f>VLOOKUP(H1386, '쿼리1'!$A:$U, 20, 0)</f>
        <v>18</v>
      </c>
      <c r="R1386" s="2" t="s">
        <v>31</v>
      </c>
      <c r="S1386" s="2" t="s">
        <v>31</v>
      </c>
      <c r="T1386" s="2" t="s">
        <v>31</v>
      </c>
      <c r="U1386" s="2" t="s">
        <v>5397</v>
      </c>
      <c r="V1386" s="3">
        <v>45608</v>
      </c>
      <c r="W1386" s="3">
        <v>45611</v>
      </c>
      <c r="X1386" s="6" t="str">
        <f t="shared" si="1246"/>
        <v>+3</v>
      </c>
      <c r="Y1386" s="3">
        <v>45611</v>
      </c>
      <c r="Z1386" s="3">
        <v>45614</v>
      </c>
      <c r="AA1386" s="6" t="str">
        <f t="shared" si="1249"/>
        <v>+3</v>
      </c>
      <c r="AB1386" s="3">
        <v>45614</v>
      </c>
      <c r="AC1386" s="3">
        <v>45617</v>
      </c>
      <c r="AD1386" s="6" t="str">
        <f>IFERROR(IF(AC1386-AB1386&gt;0, "+" &amp; (AC1386-AB1386), AC1386-AB1386), "X")</f>
        <v>+3</v>
      </c>
      <c r="AE1386" s="2" t="s">
        <v>5388</v>
      </c>
      <c r="AF1386" s="2" t="s">
        <v>5388</v>
      </c>
      <c r="AG1386" s="2" t="str">
        <f>IFERROR(AF1386-AE1386, "X")</f>
        <v>X</v>
      </c>
      <c r="AH1386" s="3">
        <v>45617</v>
      </c>
      <c r="AI1386" s="3">
        <f t="shared" ref="AI1386" si="1250">AB1386</f>
        <v>45614</v>
      </c>
      <c r="AJ1386" s="3"/>
      <c r="AK1386" s="2">
        <f t="shared" si="1215"/>
        <v>-3</v>
      </c>
      <c r="AL1386" s="2" t="s">
        <v>5567</v>
      </c>
      <c r="AM1386" s="2" t="str">
        <f t="shared" si="1218"/>
        <v>생산완료(-3)</v>
      </c>
      <c r="AN1386" s="9">
        <f t="shared" si="1219"/>
        <v>45642</v>
      </c>
      <c r="AO1386" s="9">
        <f t="shared" si="1220"/>
        <v>45644</v>
      </c>
      <c r="AP1386" s="9"/>
      <c r="AQ1386" s="2">
        <f t="shared" si="1234"/>
        <v>2</v>
      </c>
      <c r="AR1386" s="12" t="str">
        <f t="shared" si="1221"/>
        <v>+2</v>
      </c>
      <c r="AS1386" t="s">
        <v>5567</v>
      </c>
      <c r="AT1386" t="str">
        <f t="shared" si="1222"/>
        <v>생산완료(+2)</v>
      </c>
    </row>
    <row r="1387" spans="2:46" x14ac:dyDescent="0.3">
      <c r="B1387" s="2" t="s">
        <v>5409</v>
      </c>
      <c r="C1387" s="7">
        <v>0</v>
      </c>
      <c r="D1387" s="2" t="s">
        <v>5409</v>
      </c>
      <c r="E1387" s="2"/>
      <c r="F1387" s="2"/>
      <c r="G1387" s="2" t="s">
        <v>5409</v>
      </c>
      <c r="H1387" s="2" t="s">
        <v>1007</v>
      </c>
      <c r="I1387" s="2" t="str">
        <f t="shared" si="1211"/>
        <v>20241107-2000139878-인쇄</v>
      </c>
      <c r="J1387" s="2" t="str">
        <f t="shared" si="1212"/>
        <v>20241107-2000139878-합지</v>
      </c>
      <c r="K1387" s="2" t="str">
        <f t="shared" si="1213"/>
        <v>20241107-2000139878-분단</v>
      </c>
      <c r="L1387" s="2" t="str">
        <f t="shared" si="1214"/>
        <v>20241107-2000139878-제대</v>
      </c>
      <c r="M1387" s="2" t="str">
        <f>VLOOKUP(H1387, '쿼리1'!$A:$R, 17, 0)</f>
        <v>단면1도-meal밀(공용봉투_265)</v>
      </c>
      <c r="N1387" s="2" t="str">
        <f>VLOOKUP(H1387, '쿼리1'!$A:$P, 15, 0)</f>
        <v>PP튜브(투명)45</v>
      </c>
      <c r="O1387" s="2">
        <v>2000139878</v>
      </c>
      <c r="P1387" s="2" t="str">
        <f>VLOOKUP(H1387, '쿼리1'!$A:$R, 17, 0)</f>
        <v>단면1도-meal밀(공용봉투_265)</v>
      </c>
      <c r="Q1387" s="4">
        <f>VLOOKUP(H1387, '쿼리1'!$A:$U, 20, 0)</f>
        <v>50188</v>
      </c>
      <c r="R1387" s="2" t="s">
        <v>31</v>
      </c>
      <c r="S1387" s="2" t="s">
        <v>5397</v>
      </c>
      <c r="T1387" s="2" t="s">
        <v>5397</v>
      </c>
      <c r="U1387" s="2" t="s">
        <v>31</v>
      </c>
      <c r="V1387" s="3">
        <v>45609</v>
      </c>
      <c r="W1387" s="3">
        <v>45609</v>
      </c>
      <c r="X1387" s="6">
        <f t="shared" si="1246"/>
        <v>0</v>
      </c>
      <c r="Y1387" s="2" t="s">
        <v>5388</v>
      </c>
      <c r="Z1387" s="3" t="s">
        <v>5388</v>
      </c>
      <c r="AA1387" s="6" t="str">
        <f t="shared" ref="AA1387:AA1394" si="1251">IFERROR(Z1387-Y1387, "X")</f>
        <v>X</v>
      </c>
      <c r="AB1387" s="3" t="s">
        <v>5388</v>
      </c>
      <c r="AC1387" s="2" t="s">
        <v>5388</v>
      </c>
      <c r="AD1387" s="6" t="str">
        <f>IFERROR(AC1387-AB1387, "X")</f>
        <v>X</v>
      </c>
      <c r="AE1387" s="3">
        <v>45614</v>
      </c>
      <c r="AF1387" s="3">
        <v>45614</v>
      </c>
      <c r="AG1387" s="2">
        <f>IFERROR(IF(AF1387-AE1387&gt;0, "+" &amp; (AF1387-AE1387), AF1387-AE1387), "X")</f>
        <v>0</v>
      </c>
      <c r="AH1387" s="3">
        <v>45614</v>
      </c>
      <c r="AI1387" s="3">
        <f>AE1387</f>
        <v>45614</v>
      </c>
      <c r="AJ1387" s="3"/>
      <c r="AK1387" s="2">
        <f t="shared" si="1215"/>
        <v>0</v>
      </c>
      <c r="AL1387" s="2" t="s">
        <v>5567</v>
      </c>
      <c r="AM1387" s="2" t="str">
        <f t="shared" si="1218"/>
        <v>생산완료(0)</v>
      </c>
      <c r="AN1387" s="9">
        <f t="shared" si="1219"/>
        <v>45641</v>
      </c>
      <c r="AO1387" s="9">
        <f t="shared" si="1220"/>
        <v>45642</v>
      </c>
      <c r="AP1387" s="9"/>
      <c r="AQ1387" s="2">
        <f t="shared" si="1234"/>
        <v>1</v>
      </c>
      <c r="AR1387" s="12" t="str">
        <f t="shared" si="1221"/>
        <v>+1</v>
      </c>
      <c r="AS1387" t="s">
        <v>5567</v>
      </c>
      <c r="AT1387" t="str">
        <f t="shared" si="1222"/>
        <v>생산완료(+1)</v>
      </c>
    </row>
    <row r="1388" spans="2:46" x14ac:dyDescent="0.3">
      <c r="B1388" s="2" t="s">
        <v>5666</v>
      </c>
      <c r="C1388" s="8" t="s">
        <v>5670</v>
      </c>
      <c r="D1388" s="2"/>
      <c r="E1388" s="2"/>
      <c r="F1388" s="2"/>
      <c r="G1388" s="2"/>
      <c r="H1388" s="2" t="s">
        <v>347</v>
      </c>
      <c r="I1388" s="2" t="str">
        <f t="shared" si="1211"/>
        <v>20241107-2000148004-인쇄</v>
      </c>
      <c r="J1388" s="2" t="str">
        <f t="shared" si="1212"/>
        <v>20241107-2000148004-합지</v>
      </c>
      <c r="K1388" s="2" t="str">
        <f t="shared" si="1213"/>
        <v>20241107-2000148004-분단</v>
      </c>
      <c r="L1388" s="2" t="str">
        <f t="shared" si="1214"/>
        <v>20241107-2000148004-제대</v>
      </c>
      <c r="M1388" s="2" t="str">
        <f>VLOOKUP(H1388, '쿼리1'!$A:$R, 17, 0)</f>
        <v>무지</v>
      </c>
      <c r="N1388" s="2" t="str">
        <f>VLOOKUP(H1388, '쿼리1'!$A:$P, 15, 0)</f>
        <v>PE튜브(투명)50</v>
      </c>
      <c r="O1388" s="2">
        <v>2000148004</v>
      </c>
      <c r="P1388" s="2" t="str">
        <f>VLOOKUP(H1388, '쿼리1'!$A:$R, 17, 0)</f>
        <v>무지</v>
      </c>
      <c r="Q1388" s="4">
        <f>VLOOKUP(H1388, '쿼리1'!$A:$U, 20, 0)</f>
        <v>10000</v>
      </c>
      <c r="R1388" s="2" t="s">
        <v>5397</v>
      </c>
      <c r="S1388" s="2" t="s">
        <v>5397</v>
      </c>
      <c r="T1388" s="2" t="s">
        <v>5397</v>
      </c>
      <c r="U1388" s="2" t="s">
        <v>5397</v>
      </c>
      <c r="V1388" s="2" t="s">
        <v>5388</v>
      </c>
      <c r="W1388" s="2" t="s">
        <v>5388</v>
      </c>
      <c r="X1388" s="6" t="str">
        <f>IFERROR(W1388-V1388, "X")</f>
        <v>X</v>
      </c>
      <c r="Y1388" s="2" t="s">
        <v>5388</v>
      </c>
      <c r="Z1388" s="2" t="s">
        <v>5388</v>
      </c>
      <c r="AA1388" s="6" t="str">
        <f t="shared" si="1251"/>
        <v>X</v>
      </c>
      <c r="AB1388" s="2" t="s">
        <v>5388</v>
      </c>
      <c r="AC1388" s="2" t="s">
        <v>5388</v>
      </c>
      <c r="AD1388" s="6" t="str">
        <f>IFERROR(AC1388-AB1388, "X")</f>
        <v>X</v>
      </c>
      <c r="AE1388" s="2" t="s">
        <v>5388</v>
      </c>
      <c r="AF1388" s="2" t="s">
        <v>5388</v>
      </c>
      <c r="AG1388" s="2" t="str">
        <f>IFERROR(AF1388-AE1388, "X")</f>
        <v>X</v>
      </c>
      <c r="AH1388" s="2" t="s">
        <v>5388</v>
      </c>
      <c r="AI1388" s="3" t="s">
        <v>5388</v>
      </c>
      <c r="AJ1388" s="3">
        <f t="shared" ref="AJ1388:AJ1390" ca="1" si="1252">TODAY()</f>
        <v>45656</v>
      </c>
      <c r="AK1388" s="2" t="str">
        <f t="shared" si="1215"/>
        <v>+공정납기일없음</v>
      </c>
      <c r="AL1388" s="2"/>
      <c r="AM1388" s="2" t="str">
        <f t="shared" si="1218"/>
        <v>(+공정납기일없음)</v>
      </c>
      <c r="AN1388" s="9">
        <f t="shared" si="1219"/>
        <v>0</v>
      </c>
      <c r="AO1388" s="9">
        <f t="shared" si="1220"/>
        <v>45574</v>
      </c>
      <c r="AP1388" s="9">
        <f t="shared" ref="AP1388:AP1390" ca="1" si="1253">TODAY()</f>
        <v>45656</v>
      </c>
      <c r="AQ1388" s="6">
        <f t="shared" ref="AQ1388:AQ1389" ca="1" si="1254">AO1388-AP1388</f>
        <v>-82</v>
      </c>
      <c r="AR1388" s="12">
        <f t="shared" ca="1" si="1221"/>
        <v>-82</v>
      </c>
      <c r="AS1388" t="str">
        <f t="shared" ref="AS1388:AS1389" ca="1" si="1255">IF(AQ1388&lt;0, "진행중", "지연")</f>
        <v>진행중</v>
      </c>
      <c r="AT1388" t="str">
        <f t="shared" ca="1" si="1222"/>
        <v>진행중(-82)</v>
      </c>
    </row>
    <row r="1389" spans="2:46" x14ac:dyDescent="0.3">
      <c r="B1389" s="2" t="s">
        <v>5666</v>
      </c>
      <c r="C1389" s="8" t="s">
        <v>5670</v>
      </c>
      <c r="D1389" s="2"/>
      <c r="E1389" s="2"/>
      <c r="F1389" s="2"/>
      <c r="G1389" s="2"/>
      <c r="H1389" s="2" t="s">
        <v>5125</v>
      </c>
      <c r="I1389" s="2" t="str">
        <f t="shared" si="1211"/>
        <v>20241107-2000156845-인쇄</v>
      </c>
      <c r="J1389" s="2" t="str">
        <f t="shared" si="1212"/>
        <v>20241107-2000156845-합지</v>
      </c>
      <c r="K1389" s="2" t="str">
        <f t="shared" si="1213"/>
        <v>20241107-2000156845-분단</v>
      </c>
      <c r="L1389" s="2" t="str">
        <f t="shared" si="1214"/>
        <v>20241107-2000156845-제대</v>
      </c>
      <c r="M1389" s="2" t="str">
        <f>VLOOKUP(H1389, '쿼리1'!$A:$R, 17, 0)</f>
        <v>단면1도(먹)-파르나스 제주</v>
      </c>
      <c r="N1389" s="2" t="str">
        <f>VLOOKUP(H1389, '쿼리1'!$A:$P, 15, 0)</f>
        <v>PE튜브(유백)50</v>
      </c>
      <c r="O1389" s="2">
        <v>2000156845</v>
      </c>
      <c r="P1389" s="2" t="str">
        <f>VLOOKUP(H1389, '쿼리1'!$A:$R, 17, 0)</f>
        <v>단면1도(먹)-파르나스 제주</v>
      </c>
      <c r="Q1389" s="4">
        <f>VLOOKUP(H1389, '쿼리1'!$A:$U, 20, 0)</f>
        <v>20000</v>
      </c>
      <c r="R1389" s="2" t="s">
        <v>5397</v>
      </c>
      <c r="S1389" s="2" t="s">
        <v>5397</v>
      </c>
      <c r="T1389" s="2" t="s">
        <v>5397</v>
      </c>
      <c r="U1389" s="2" t="s">
        <v>5397</v>
      </c>
      <c r="V1389" s="2" t="s">
        <v>5388</v>
      </c>
      <c r="W1389" s="2" t="s">
        <v>5388</v>
      </c>
      <c r="X1389" s="6" t="str">
        <f>IFERROR(W1389-V1389, "X")</f>
        <v>X</v>
      </c>
      <c r="Y1389" s="2" t="s">
        <v>5388</v>
      </c>
      <c r="Z1389" s="2" t="s">
        <v>5388</v>
      </c>
      <c r="AA1389" s="6" t="str">
        <f t="shared" si="1251"/>
        <v>X</v>
      </c>
      <c r="AB1389" s="2" t="s">
        <v>5388</v>
      </c>
      <c r="AC1389" s="2" t="s">
        <v>5388</v>
      </c>
      <c r="AD1389" s="6" t="str">
        <f>IFERROR(AC1389-AB1389, "X")</f>
        <v>X</v>
      </c>
      <c r="AE1389" s="2" t="s">
        <v>5388</v>
      </c>
      <c r="AF1389" s="2" t="s">
        <v>5388</v>
      </c>
      <c r="AG1389" s="2" t="str">
        <f>IFERROR(AF1389-AE1389, "X")</f>
        <v>X</v>
      </c>
      <c r="AH1389" s="2" t="s">
        <v>5388</v>
      </c>
      <c r="AI1389" s="3" t="s">
        <v>5388</v>
      </c>
      <c r="AJ1389" s="3">
        <f t="shared" ca="1" si="1252"/>
        <v>45656</v>
      </c>
      <c r="AK1389" s="2" t="str">
        <f t="shared" si="1215"/>
        <v>+공정납기일없음</v>
      </c>
      <c r="AL1389" s="2"/>
      <c r="AM1389" s="2" t="str">
        <f t="shared" si="1218"/>
        <v>(+공정납기일없음)</v>
      </c>
      <c r="AN1389" s="9">
        <f t="shared" si="1219"/>
        <v>0</v>
      </c>
      <c r="AO1389" s="9">
        <f t="shared" si="1220"/>
        <v>45548</v>
      </c>
      <c r="AP1389" s="9">
        <f t="shared" ca="1" si="1253"/>
        <v>45656</v>
      </c>
      <c r="AQ1389" s="6">
        <f t="shared" ca="1" si="1254"/>
        <v>-108</v>
      </c>
      <c r="AR1389" s="12">
        <f t="shared" ca="1" si="1221"/>
        <v>-108</v>
      </c>
      <c r="AS1389" t="str">
        <f t="shared" ca="1" si="1255"/>
        <v>진행중</v>
      </c>
      <c r="AT1389" t="str">
        <f t="shared" ca="1" si="1222"/>
        <v>진행중(-108)</v>
      </c>
    </row>
    <row r="1390" spans="2:46" x14ac:dyDescent="0.3">
      <c r="B1390" s="2" t="s">
        <v>5666</v>
      </c>
      <c r="C1390" s="8" t="s">
        <v>5670</v>
      </c>
      <c r="D1390" s="2"/>
      <c r="E1390" s="2"/>
      <c r="F1390" s="2"/>
      <c r="G1390" s="2"/>
      <c r="H1390" s="2" t="s">
        <v>5130</v>
      </c>
      <c r="I1390" s="2" t="str">
        <f t="shared" si="1211"/>
        <v>20241107-2000157607-인쇄</v>
      </c>
      <c r="J1390" s="2" t="str">
        <f t="shared" si="1212"/>
        <v>20241107-2000157607-합지</v>
      </c>
      <c r="K1390" s="2" t="str">
        <f t="shared" si="1213"/>
        <v>20241107-2000157607-분단</v>
      </c>
      <c r="L1390" s="2" t="str">
        <f t="shared" si="1214"/>
        <v>20241107-2000157607-제대</v>
      </c>
      <c r="M1390" s="2" t="str">
        <f>VLOOKUP(H1390, '쿼리1'!$A:$R, 17, 0)</f>
        <v>무지</v>
      </c>
      <c r="N1390" s="2" t="str">
        <f>VLOOKUP(H1390, '쿼리1'!$A:$P, 15, 0)</f>
        <v>HD튜브(반투명)25</v>
      </c>
      <c r="O1390" s="2">
        <v>2000157607</v>
      </c>
      <c r="P1390" s="2" t="str">
        <f>VLOOKUP(H1390, '쿼리1'!$A:$R, 17, 0)</f>
        <v>무지</v>
      </c>
      <c r="Q1390" s="4">
        <f>VLOOKUP(H1390, '쿼리1'!$A:$U, 20, 0)</f>
        <v>10000</v>
      </c>
      <c r="R1390" s="2" t="s">
        <v>5397</v>
      </c>
      <c r="S1390" s="2" t="s">
        <v>5397</v>
      </c>
      <c r="T1390" s="2" t="s">
        <v>5397</v>
      </c>
      <c r="U1390" s="2" t="s">
        <v>5397</v>
      </c>
      <c r="V1390" s="2" t="s">
        <v>5388</v>
      </c>
      <c r="W1390" s="2" t="s">
        <v>5388</v>
      </c>
      <c r="X1390" s="6" t="str">
        <f>IFERROR(W1390-V1390, "X")</f>
        <v>X</v>
      </c>
      <c r="Y1390" s="2" t="s">
        <v>5388</v>
      </c>
      <c r="Z1390" s="2" t="s">
        <v>5388</v>
      </c>
      <c r="AA1390" s="6" t="str">
        <f t="shared" si="1251"/>
        <v>X</v>
      </c>
      <c r="AB1390" s="2" t="s">
        <v>5388</v>
      </c>
      <c r="AC1390" s="2" t="s">
        <v>5388</v>
      </c>
      <c r="AD1390" s="6" t="str">
        <f>IFERROR(AC1390-AB1390, "X")</f>
        <v>X</v>
      </c>
      <c r="AE1390" s="2" t="s">
        <v>5388</v>
      </c>
      <c r="AF1390" s="2" t="s">
        <v>5388</v>
      </c>
      <c r="AG1390" s="2" t="str">
        <f>IFERROR(AF1390-AE1390, "X")</f>
        <v>X</v>
      </c>
      <c r="AH1390" s="2" t="s">
        <v>5388</v>
      </c>
      <c r="AI1390" s="3" t="s">
        <v>5388</v>
      </c>
      <c r="AJ1390" s="3">
        <f t="shared" ca="1" si="1252"/>
        <v>45656</v>
      </c>
      <c r="AK1390" s="2" t="str">
        <f t="shared" si="1215"/>
        <v>+공정납기일없음</v>
      </c>
      <c r="AL1390" s="2"/>
      <c r="AM1390" s="2" t="str">
        <f t="shared" si="1218"/>
        <v>(+공정납기일없음)</v>
      </c>
      <c r="AN1390" s="9">
        <f t="shared" si="1219"/>
        <v>0</v>
      </c>
      <c r="AO1390" s="9">
        <f t="shared" si="1220"/>
        <v>0</v>
      </c>
      <c r="AP1390" s="9">
        <f t="shared" ca="1" si="1253"/>
        <v>45656</v>
      </c>
      <c r="AQ1390" s="6" t="s">
        <v>5388</v>
      </c>
      <c r="AR1390" s="12" t="str">
        <f t="shared" si="1221"/>
        <v>+X</v>
      </c>
      <c r="AS1390" t="s">
        <v>5680</v>
      </c>
      <c r="AT1390" t="str">
        <f t="shared" si="1222"/>
        <v>공정납기일없음(+X)</v>
      </c>
    </row>
    <row r="1391" spans="2:46" x14ac:dyDescent="0.3">
      <c r="B1391" s="2" t="s">
        <v>5407</v>
      </c>
      <c r="C1391" s="7">
        <v>-6</v>
      </c>
      <c r="D1391" s="2" t="s">
        <v>5408</v>
      </c>
      <c r="E1391" s="2"/>
      <c r="F1391" s="2" t="s">
        <v>5432</v>
      </c>
      <c r="G1391" s="2"/>
      <c r="H1391" s="2" t="s">
        <v>4740</v>
      </c>
      <c r="I1391" s="2" t="str">
        <f t="shared" si="1211"/>
        <v>20241107-2000168902-인쇄</v>
      </c>
      <c r="J1391" s="2" t="str">
        <f t="shared" si="1212"/>
        <v>20241107-2000168902-합지</v>
      </c>
      <c r="K1391" s="2" t="str">
        <f t="shared" si="1213"/>
        <v>20241107-2000168902-분단</v>
      </c>
      <c r="L1391" s="2" t="str">
        <f t="shared" si="1214"/>
        <v>20241107-2000168902-제대</v>
      </c>
      <c r="M1391" s="2" t="str">
        <f>VLOOKUP(H1391, '쿼리1'!$A:$R, 17, 0)</f>
        <v>1도-SB)포테이토 어니언(400)</v>
      </c>
      <c r="N1391" s="2" t="str">
        <f>VLOOKUP(H1391, '쿼리1'!$A:$P, 15, 0)</f>
        <v>OPP(보폭스)25</v>
      </c>
      <c r="O1391" s="2">
        <v>2000168902</v>
      </c>
      <c r="P1391" s="2" t="str">
        <f>VLOOKUP(H1391, '쿼리1'!$A:$R, 17, 0)</f>
        <v>1도-SB)포테이토 어니언(400)</v>
      </c>
      <c r="Q1391" s="4">
        <f>VLOOKUP(H1391, '쿼리1'!$A:$U, 20, 0)</f>
        <v>96</v>
      </c>
      <c r="R1391" s="2" t="s">
        <v>31</v>
      </c>
      <c r="S1391" s="2" t="s">
        <v>5397</v>
      </c>
      <c r="T1391" s="2" t="s">
        <v>31</v>
      </c>
      <c r="U1391" s="2" t="s">
        <v>5397</v>
      </c>
      <c r="V1391" s="3">
        <v>45607</v>
      </c>
      <c r="W1391" s="3">
        <v>45610</v>
      </c>
      <c r="X1391" s="6" t="str">
        <f>IFERROR(IF(W1391-V1391&gt;0, "+" &amp; (W1391-V1391), W1391-V1391), "X")</f>
        <v>+3</v>
      </c>
      <c r="Y1391" s="3" t="s">
        <v>5388</v>
      </c>
      <c r="Z1391" s="3" t="s">
        <v>5388</v>
      </c>
      <c r="AA1391" s="6" t="str">
        <f t="shared" si="1251"/>
        <v>X</v>
      </c>
      <c r="AB1391" s="3">
        <v>45608</v>
      </c>
      <c r="AC1391" s="3">
        <v>45614</v>
      </c>
      <c r="AD1391" s="6" t="str">
        <f>IFERROR(IF(AC1391-AB1391&gt;0, "+" &amp; (AC1391-AB1391), AC1391-AB1391), "X")</f>
        <v>+6</v>
      </c>
      <c r="AE1391" s="2" t="s">
        <v>5388</v>
      </c>
      <c r="AF1391" s="2" t="s">
        <v>5388</v>
      </c>
      <c r="AG1391" s="2" t="str">
        <f>IFERROR(AF1391-AE1391, "X")</f>
        <v>X</v>
      </c>
      <c r="AH1391" s="3">
        <v>45614</v>
      </c>
      <c r="AI1391" s="3">
        <f t="shared" ref="AI1391" si="1256">AB1391</f>
        <v>45608</v>
      </c>
      <c r="AJ1391" s="3"/>
      <c r="AK1391" s="2">
        <f t="shared" si="1215"/>
        <v>-6</v>
      </c>
      <c r="AL1391" s="2" t="s">
        <v>5567</v>
      </c>
      <c r="AM1391" s="2" t="str">
        <f t="shared" si="1218"/>
        <v>생산완료(-6)</v>
      </c>
      <c r="AN1391" s="9">
        <f t="shared" si="1219"/>
        <v>45645</v>
      </c>
      <c r="AO1391" s="9">
        <f t="shared" si="1220"/>
        <v>45642</v>
      </c>
      <c r="AP1391" s="9"/>
      <c r="AQ1391" s="2">
        <f t="shared" ref="AQ1391:AQ1392" si="1257">AO1391-AN1391</f>
        <v>-3</v>
      </c>
      <c r="AR1391" s="12">
        <f t="shared" si="1221"/>
        <v>-3</v>
      </c>
      <c r="AS1391" t="s">
        <v>5567</v>
      </c>
      <c r="AT1391" t="str">
        <f t="shared" si="1222"/>
        <v>생산완료(-3)</v>
      </c>
    </row>
    <row r="1392" spans="2:46" x14ac:dyDescent="0.3">
      <c r="B1392" s="2" t="s">
        <v>5409</v>
      </c>
      <c r="C1392" s="7">
        <v>0</v>
      </c>
      <c r="D1392" s="2"/>
      <c r="E1392" s="2"/>
      <c r="F1392" s="2"/>
      <c r="G1392" s="2" t="s">
        <v>5409</v>
      </c>
      <c r="H1392" s="2" t="s">
        <v>1752</v>
      </c>
      <c r="I1392" s="2" t="str">
        <f t="shared" si="1211"/>
        <v>20241107-220052-인쇄</v>
      </c>
      <c r="J1392" s="2" t="str">
        <f t="shared" si="1212"/>
        <v>20241107-220052-합지</v>
      </c>
      <c r="K1392" s="2" t="str">
        <f t="shared" si="1213"/>
        <v>20241107-220052-분단</v>
      </c>
      <c r="L1392" s="2" t="str">
        <f t="shared" si="1214"/>
        <v>20241107-220052-제대</v>
      </c>
      <c r="M1392" s="2" t="str">
        <f>VLOOKUP(H1392, '쿼리1'!$A:$R, 17, 0)</f>
        <v>무지</v>
      </c>
      <c r="N1392" s="2" t="str">
        <f>VLOOKUP(H1392, '쿼리1'!$A:$P, 15, 0)</f>
        <v>PP튜브(투명)40</v>
      </c>
      <c r="O1392" s="2">
        <v>220052</v>
      </c>
      <c r="P1392" s="2" t="str">
        <f>VLOOKUP(H1392, '쿼리1'!$A:$R, 17, 0)</f>
        <v>무지</v>
      </c>
      <c r="Q1392" s="4">
        <f>VLOOKUP(H1392, '쿼리1'!$A:$U, 20, 0)</f>
        <v>10000</v>
      </c>
      <c r="R1392" s="2" t="s">
        <v>5397</v>
      </c>
      <c r="S1392" s="2" t="s">
        <v>5397</v>
      </c>
      <c r="T1392" s="2" t="s">
        <v>5397</v>
      </c>
      <c r="U1392" s="2" t="s">
        <v>31</v>
      </c>
      <c r="V1392" s="2" t="s">
        <v>5388</v>
      </c>
      <c r="W1392" s="2" t="s">
        <v>5388</v>
      </c>
      <c r="X1392" s="6" t="str">
        <f t="shared" ref="X1392:X1397" si="1258">IFERROR(W1392-V1392, "X")</f>
        <v>X</v>
      </c>
      <c r="Y1392" s="2" t="s">
        <v>5388</v>
      </c>
      <c r="Z1392" s="3" t="s">
        <v>5388</v>
      </c>
      <c r="AA1392" s="6" t="str">
        <f t="shared" si="1251"/>
        <v>X</v>
      </c>
      <c r="AB1392" s="3" t="s">
        <v>5388</v>
      </c>
      <c r="AC1392" s="2" t="s">
        <v>5388</v>
      </c>
      <c r="AD1392" s="6" t="str">
        <f>IFERROR(AC1392-AB1392, "X")</f>
        <v>X</v>
      </c>
      <c r="AE1392" s="3">
        <v>45607</v>
      </c>
      <c r="AF1392" s="3">
        <v>45607</v>
      </c>
      <c r="AG1392" s="2">
        <f>IFERROR(IF(AF1392-AE1392&gt;0, "+" &amp; (AF1392-AE1392), AF1392-AE1392), "X")</f>
        <v>0</v>
      </c>
      <c r="AH1392" s="3">
        <v>45607</v>
      </c>
      <c r="AI1392" s="3">
        <f>AE1392</f>
        <v>45607</v>
      </c>
      <c r="AJ1392" s="3"/>
      <c r="AK1392" s="2">
        <f t="shared" si="1215"/>
        <v>0</v>
      </c>
      <c r="AL1392" s="2" t="s">
        <v>5567</v>
      </c>
      <c r="AM1392" s="2" t="str">
        <f t="shared" si="1218"/>
        <v>생산완료(0)</v>
      </c>
      <c r="AN1392" s="9">
        <f t="shared" si="1219"/>
        <v>45607</v>
      </c>
      <c r="AO1392" s="9">
        <f t="shared" si="1220"/>
        <v>45607</v>
      </c>
      <c r="AP1392" s="9"/>
      <c r="AQ1392" s="2">
        <f t="shared" si="1257"/>
        <v>0</v>
      </c>
      <c r="AR1392" s="12">
        <f t="shared" si="1221"/>
        <v>0</v>
      </c>
      <c r="AS1392" t="s">
        <v>5567</v>
      </c>
      <c r="AT1392" t="str">
        <f t="shared" si="1222"/>
        <v>생산완료(0)</v>
      </c>
    </row>
    <row r="1393" spans="2:46" x14ac:dyDescent="0.3">
      <c r="B1393" s="2" t="s">
        <v>5666</v>
      </c>
      <c r="C1393" s="8" t="s">
        <v>5670</v>
      </c>
      <c r="D1393" s="2"/>
      <c r="E1393" s="2"/>
      <c r="F1393" s="2"/>
      <c r="G1393" s="2"/>
      <c r="H1393" s="2" t="s">
        <v>786</v>
      </c>
      <c r="I1393" s="2" t="str">
        <f t="shared" si="1211"/>
        <v>20241107-3000159083-인쇄</v>
      </c>
      <c r="J1393" s="2" t="str">
        <f t="shared" si="1212"/>
        <v>20241107-3000159083-합지</v>
      </c>
      <c r="K1393" s="2" t="str">
        <f t="shared" si="1213"/>
        <v>20241107-3000159083-분단</v>
      </c>
      <c r="L1393" s="2" t="str">
        <f t="shared" si="1214"/>
        <v>20241107-3000159083-제대</v>
      </c>
      <c r="M1393" s="2" t="str">
        <f>VLOOKUP(H1393, '쿼리1'!$A:$R, 17, 0)</f>
        <v>무지</v>
      </c>
      <c r="N1393" s="2" t="str">
        <f>VLOOKUP(H1393, '쿼리1'!$A:$P, 15, 0)</f>
        <v>의류고정용 종이(SC400,210*297)-M363(10098)</v>
      </c>
      <c r="O1393" s="2">
        <v>3000159083</v>
      </c>
      <c r="P1393" s="2" t="str">
        <f>VLOOKUP(H1393, '쿼리1'!$A:$R, 17, 0)</f>
        <v>무지</v>
      </c>
      <c r="Q1393" s="4">
        <f>VLOOKUP(H1393, '쿼리1'!$A:$U, 20, 0)</f>
        <v>22500</v>
      </c>
      <c r="R1393" s="2" t="s">
        <v>5397</v>
      </c>
      <c r="S1393" s="2" t="s">
        <v>5397</v>
      </c>
      <c r="T1393" s="2" t="s">
        <v>5397</v>
      </c>
      <c r="U1393" s="2" t="s">
        <v>5397</v>
      </c>
      <c r="V1393" s="2" t="s">
        <v>5388</v>
      </c>
      <c r="W1393" s="2" t="s">
        <v>5388</v>
      </c>
      <c r="X1393" s="6" t="str">
        <f t="shared" si="1258"/>
        <v>X</v>
      </c>
      <c r="Y1393" s="2" t="s">
        <v>5388</v>
      </c>
      <c r="Z1393" s="2" t="s">
        <v>5388</v>
      </c>
      <c r="AA1393" s="6" t="str">
        <f t="shared" si="1251"/>
        <v>X</v>
      </c>
      <c r="AB1393" s="2" t="s">
        <v>5388</v>
      </c>
      <c r="AC1393" s="2" t="s">
        <v>5388</v>
      </c>
      <c r="AD1393" s="6" t="str">
        <f>IFERROR(AC1393-AB1393, "X")</f>
        <v>X</v>
      </c>
      <c r="AE1393" s="2" t="s">
        <v>5388</v>
      </c>
      <c r="AF1393" s="2" t="s">
        <v>5388</v>
      </c>
      <c r="AG1393" s="2" t="str">
        <f>IFERROR(AF1393-AE1393, "X")</f>
        <v>X</v>
      </c>
      <c r="AH1393" s="2" t="s">
        <v>5388</v>
      </c>
      <c r="AI1393" s="3" t="s">
        <v>5388</v>
      </c>
      <c r="AJ1393" s="3">
        <f t="shared" ref="AJ1393:AJ1394" ca="1" si="1259">TODAY()</f>
        <v>45656</v>
      </c>
      <c r="AK1393" s="2" t="str">
        <f t="shared" si="1215"/>
        <v>+공정납기일없음</v>
      </c>
      <c r="AL1393" s="2"/>
      <c r="AM1393" s="2" t="str">
        <f t="shared" si="1218"/>
        <v>(+공정납기일없음)</v>
      </c>
      <c r="AN1393" s="9">
        <f t="shared" si="1219"/>
        <v>0</v>
      </c>
      <c r="AO1393" s="9">
        <f t="shared" si="1220"/>
        <v>45595</v>
      </c>
      <c r="AP1393" s="9">
        <f t="shared" ref="AP1393:AP1394" ca="1" si="1260">TODAY()</f>
        <v>45656</v>
      </c>
      <c r="AQ1393" s="6">
        <f t="shared" ref="AQ1393:AQ1394" ca="1" si="1261">AO1393-AP1393</f>
        <v>-61</v>
      </c>
      <c r="AR1393" s="12">
        <f t="shared" ca="1" si="1221"/>
        <v>-61</v>
      </c>
      <c r="AS1393" t="str">
        <f t="shared" ref="AS1393:AS1394" ca="1" si="1262">IF(AQ1393&lt;0, "진행중", "지연")</f>
        <v>진행중</v>
      </c>
      <c r="AT1393" t="str">
        <f t="shared" ca="1" si="1222"/>
        <v>진행중(-61)</v>
      </c>
    </row>
    <row r="1394" spans="2:46" x14ac:dyDescent="0.3">
      <c r="B1394" s="2" t="s">
        <v>5666</v>
      </c>
      <c r="C1394" s="8" t="s">
        <v>5670</v>
      </c>
      <c r="D1394" s="2"/>
      <c r="E1394" s="2"/>
      <c r="F1394" s="2"/>
      <c r="G1394" s="2"/>
      <c r="H1394" s="2" t="s">
        <v>389</v>
      </c>
      <c r="I1394" s="2" t="str">
        <f t="shared" si="1211"/>
        <v>20241107-3000159084-인쇄</v>
      </c>
      <c r="J1394" s="2" t="str">
        <f t="shared" si="1212"/>
        <v>20241107-3000159084-합지</v>
      </c>
      <c r="K1394" s="2" t="str">
        <f t="shared" si="1213"/>
        <v>20241107-3000159084-분단</v>
      </c>
      <c r="L1394" s="2" t="str">
        <f t="shared" si="1214"/>
        <v>20241107-3000159084-제대</v>
      </c>
      <c r="M1394" s="2" t="str">
        <f>VLOOKUP(H1394, '쿼리1'!$A:$R, 17, 0)</f>
        <v>무지</v>
      </c>
      <c r="N1394" s="2" t="str">
        <f>VLOOKUP(H1394, '쿼리1'!$A:$P, 15, 0)</f>
        <v>의류재포장 종이(노루지,245*340)-M362(10168)</v>
      </c>
      <c r="O1394" s="2">
        <v>3000159084</v>
      </c>
      <c r="P1394" s="2" t="str">
        <f>VLOOKUP(H1394, '쿼리1'!$A:$R, 17, 0)</f>
        <v>무지</v>
      </c>
      <c r="Q1394" s="4">
        <f>VLOOKUP(H1394, '쿼리1'!$A:$U, 20, 0)</f>
        <v>270000</v>
      </c>
      <c r="R1394" s="2" t="s">
        <v>5397</v>
      </c>
      <c r="S1394" s="2" t="s">
        <v>5397</v>
      </c>
      <c r="T1394" s="2" t="s">
        <v>5397</v>
      </c>
      <c r="U1394" s="2" t="s">
        <v>5397</v>
      </c>
      <c r="V1394" s="2" t="s">
        <v>5388</v>
      </c>
      <c r="W1394" s="2" t="s">
        <v>5388</v>
      </c>
      <c r="X1394" s="6" t="str">
        <f t="shared" si="1258"/>
        <v>X</v>
      </c>
      <c r="Y1394" s="2" t="s">
        <v>5388</v>
      </c>
      <c r="Z1394" s="2" t="s">
        <v>5388</v>
      </c>
      <c r="AA1394" s="6" t="str">
        <f t="shared" si="1251"/>
        <v>X</v>
      </c>
      <c r="AB1394" s="2" t="s">
        <v>5388</v>
      </c>
      <c r="AC1394" s="2" t="s">
        <v>5388</v>
      </c>
      <c r="AD1394" s="6" t="str">
        <f>IFERROR(AC1394-AB1394, "X")</f>
        <v>X</v>
      </c>
      <c r="AE1394" s="2" t="s">
        <v>5388</v>
      </c>
      <c r="AF1394" s="2" t="s">
        <v>5388</v>
      </c>
      <c r="AG1394" s="2" t="str">
        <f>IFERROR(AF1394-AE1394, "X")</f>
        <v>X</v>
      </c>
      <c r="AH1394" s="2" t="s">
        <v>5388</v>
      </c>
      <c r="AI1394" s="3" t="s">
        <v>5388</v>
      </c>
      <c r="AJ1394" s="3">
        <f t="shared" ca="1" si="1259"/>
        <v>45656</v>
      </c>
      <c r="AK1394" s="2" t="str">
        <f t="shared" si="1215"/>
        <v>+공정납기일없음</v>
      </c>
      <c r="AL1394" s="2"/>
      <c r="AM1394" s="2" t="str">
        <f t="shared" si="1218"/>
        <v>(+공정납기일없음)</v>
      </c>
      <c r="AN1394" s="9">
        <f t="shared" si="1219"/>
        <v>0</v>
      </c>
      <c r="AO1394" s="9">
        <f t="shared" si="1220"/>
        <v>45642</v>
      </c>
      <c r="AP1394" s="9">
        <f t="shared" ca="1" si="1260"/>
        <v>45656</v>
      </c>
      <c r="AQ1394" s="6">
        <f t="shared" ca="1" si="1261"/>
        <v>-14</v>
      </c>
      <c r="AR1394" s="12">
        <f t="shared" ca="1" si="1221"/>
        <v>-14</v>
      </c>
      <c r="AS1394" t="str">
        <f t="shared" ca="1" si="1262"/>
        <v>진행중</v>
      </c>
      <c r="AT1394" t="str">
        <f t="shared" ca="1" si="1222"/>
        <v>진행중(-14)</v>
      </c>
    </row>
    <row r="1395" spans="2:46" x14ac:dyDescent="0.3">
      <c r="B1395" s="2" t="s">
        <v>5409</v>
      </c>
      <c r="C1395" s="7">
        <v>0</v>
      </c>
      <c r="D1395" s="2"/>
      <c r="E1395" s="2" t="s">
        <v>5409</v>
      </c>
      <c r="F1395" s="2"/>
      <c r="G1395" s="2" t="s">
        <v>5526</v>
      </c>
      <c r="H1395" s="2" t="s">
        <v>2989</v>
      </c>
      <c r="I1395" s="2" t="str">
        <f t="shared" si="1211"/>
        <v>20241108-1000139913-인쇄</v>
      </c>
      <c r="J1395" s="2" t="str">
        <f t="shared" si="1212"/>
        <v>20241108-1000139913-합지</v>
      </c>
      <c r="K1395" s="2" t="str">
        <f t="shared" si="1213"/>
        <v>20241108-1000139913-분단</v>
      </c>
      <c r="L1395" s="2" t="str">
        <f t="shared" si="1214"/>
        <v>20241108-1000139913-제대</v>
      </c>
      <c r="M1395" s="2" t="str">
        <f>VLOOKUP(H1395, '쿼리1'!$A:$R, 17, 0)</f>
        <v>무지</v>
      </c>
      <c r="N1395" s="2" t="str">
        <f>VLOOKUP(H1395, '쿼리1'!$A:$P, 15, 0)</f>
        <v>나이론80</v>
      </c>
      <c r="O1395" s="2">
        <v>1000139913</v>
      </c>
      <c r="P1395" s="2" t="str">
        <f>VLOOKUP(H1395, '쿼리1'!$A:$R, 17, 0)</f>
        <v>무지</v>
      </c>
      <c r="Q1395" s="4">
        <f>VLOOKUP(H1395, '쿼리1'!$A:$U, 20, 0)</f>
        <v>54545</v>
      </c>
      <c r="R1395" s="2" t="s">
        <v>5397</v>
      </c>
      <c r="S1395" s="2" t="s">
        <v>31</v>
      </c>
      <c r="T1395" s="2" t="s">
        <v>5397</v>
      </c>
      <c r="U1395" s="2" t="s">
        <v>5399</v>
      </c>
      <c r="V1395" s="2" t="s">
        <v>5388</v>
      </c>
      <c r="W1395" s="3" t="s">
        <v>5388</v>
      </c>
      <c r="X1395" s="6" t="str">
        <f t="shared" si="1258"/>
        <v>X</v>
      </c>
      <c r="Y1395" s="3">
        <v>45614</v>
      </c>
      <c r="Z1395" s="3">
        <v>45614</v>
      </c>
      <c r="AA1395" s="6">
        <f t="shared" ref="AA1395:AA1405" si="1263">IFERROR(IF(Z1395-Y1395&gt;0, "+" &amp; (Z1395-Y1395), Z1395-Y1395), "X")</f>
        <v>0</v>
      </c>
      <c r="AB1395" s="5" t="s">
        <v>5388</v>
      </c>
      <c r="AC1395" s="2" t="s">
        <v>5388</v>
      </c>
      <c r="AD1395" s="6" t="str">
        <f>IFERROR(AC1395-AB1395, "X")</f>
        <v>X</v>
      </c>
      <c r="AE1395" s="3">
        <v>45618</v>
      </c>
      <c r="AF1395" s="5" t="s">
        <v>5396</v>
      </c>
      <c r="AG1395" s="6">
        <f ca="1">TODAY()-AE1395</f>
        <v>38</v>
      </c>
      <c r="AH1395" s="3">
        <v>45614</v>
      </c>
      <c r="AI1395" s="3">
        <f>Y1395</f>
        <v>45614</v>
      </c>
      <c r="AJ1395" s="3"/>
      <c r="AK1395" s="2">
        <f t="shared" si="1215"/>
        <v>0</v>
      </c>
      <c r="AL1395" s="2" t="s">
        <v>5567</v>
      </c>
      <c r="AM1395" s="2" t="str">
        <f t="shared" si="1218"/>
        <v>생산완료(0)</v>
      </c>
      <c r="AN1395" s="9">
        <f t="shared" si="1219"/>
        <v>45650</v>
      </c>
      <c r="AO1395" s="9">
        <f t="shared" si="1220"/>
        <v>45649</v>
      </c>
      <c r="AP1395" s="9"/>
      <c r="AQ1395" s="2">
        <f t="shared" ref="AQ1395:AQ1415" si="1264">AO1395-AN1395</f>
        <v>-1</v>
      </c>
      <c r="AR1395" s="12">
        <f t="shared" si="1221"/>
        <v>-1</v>
      </c>
      <c r="AS1395" t="s">
        <v>5567</v>
      </c>
      <c r="AT1395" t="str">
        <f t="shared" si="1222"/>
        <v>생산완료(-1)</v>
      </c>
    </row>
    <row r="1396" spans="2:46" x14ac:dyDescent="0.3">
      <c r="B1396" s="2" t="s">
        <v>5470</v>
      </c>
      <c r="C1396" s="7">
        <v>-15</v>
      </c>
      <c r="D1396" s="2"/>
      <c r="E1396" s="2" t="s">
        <v>5419</v>
      </c>
      <c r="F1396" s="2" t="s">
        <v>5426</v>
      </c>
      <c r="G1396" s="2"/>
      <c r="H1396" s="2" t="s">
        <v>4120</v>
      </c>
      <c r="I1396" s="2" t="str">
        <f t="shared" si="1211"/>
        <v>20241108-1000144917-인쇄</v>
      </c>
      <c r="J1396" s="2" t="str">
        <f t="shared" si="1212"/>
        <v>20241108-1000144917-합지</v>
      </c>
      <c r="K1396" s="2" t="str">
        <f t="shared" si="1213"/>
        <v>20241108-1000144917-분단</v>
      </c>
      <c r="L1396" s="2" t="str">
        <f t="shared" si="1214"/>
        <v>20241108-1000144917-제대</v>
      </c>
      <c r="M1396" s="2" t="str">
        <f>VLOOKUP(H1396, '쿼리1'!$A:$R, 17, 0)</f>
        <v>무지</v>
      </c>
      <c r="N1396" s="2" t="str">
        <f>VLOOKUP(H1396, '쿼리1'!$A:$P, 15, 0)</f>
        <v>패트(pet이지필)50</v>
      </c>
      <c r="O1396" s="2">
        <v>1000144917</v>
      </c>
      <c r="P1396" s="2" t="str">
        <f>VLOOKUP(H1396, '쿼리1'!$A:$R, 17, 0)</f>
        <v>무지</v>
      </c>
      <c r="Q1396" s="4">
        <f>VLOOKUP(H1396, '쿼리1'!$A:$U, 20, 0)</f>
        <v>48</v>
      </c>
      <c r="R1396" s="2" t="s">
        <v>5397</v>
      </c>
      <c r="S1396" s="2" t="s">
        <v>31</v>
      </c>
      <c r="T1396" s="2" t="s">
        <v>31</v>
      </c>
      <c r="U1396" s="2" t="s">
        <v>5397</v>
      </c>
      <c r="V1396" s="2" t="s">
        <v>5388</v>
      </c>
      <c r="W1396" s="3" t="s">
        <v>5388</v>
      </c>
      <c r="X1396" s="6" t="str">
        <f t="shared" si="1258"/>
        <v>X</v>
      </c>
      <c r="Y1396" s="3">
        <v>45616</v>
      </c>
      <c r="Z1396" s="3">
        <v>45625</v>
      </c>
      <c r="AA1396" s="6" t="str">
        <f t="shared" si="1263"/>
        <v>+9</v>
      </c>
      <c r="AB1396" s="3">
        <v>45617</v>
      </c>
      <c r="AC1396" s="3">
        <v>45632</v>
      </c>
      <c r="AD1396" s="6" t="str">
        <f>IFERROR(IF(AC1396-AB1396&gt;0, "+" &amp; (AC1396-AB1396), AC1396-AB1396), "X")</f>
        <v>+15</v>
      </c>
      <c r="AE1396" s="2" t="s">
        <v>5388</v>
      </c>
      <c r="AF1396" s="2" t="s">
        <v>5388</v>
      </c>
      <c r="AG1396" s="2" t="str">
        <f>IFERROR(AF1396-AE1396, "X")</f>
        <v>X</v>
      </c>
      <c r="AH1396" s="3">
        <v>45632</v>
      </c>
      <c r="AI1396" s="3">
        <f t="shared" ref="AI1396" si="1265">AB1396</f>
        <v>45617</v>
      </c>
      <c r="AJ1396" s="3"/>
      <c r="AK1396" s="2">
        <f t="shared" si="1215"/>
        <v>-15</v>
      </c>
      <c r="AL1396" s="2" t="s">
        <v>5567</v>
      </c>
      <c r="AM1396" s="2" t="str">
        <f t="shared" si="1218"/>
        <v>생산완료(-15)</v>
      </c>
      <c r="AN1396" s="9">
        <f t="shared" si="1219"/>
        <v>45652</v>
      </c>
      <c r="AO1396" s="9">
        <f t="shared" si="1220"/>
        <v>45646</v>
      </c>
      <c r="AP1396" s="9"/>
      <c r="AQ1396" s="2">
        <f t="shared" si="1264"/>
        <v>-6</v>
      </c>
      <c r="AR1396" s="12">
        <f t="shared" si="1221"/>
        <v>-6</v>
      </c>
      <c r="AS1396" t="s">
        <v>5567</v>
      </c>
      <c r="AT1396" t="str">
        <f t="shared" si="1222"/>
        <v>생산완료(-6)</v>
      </c>
    </row>
    <row r="1397" spans="2:46" x14ac:dyDescent="0.3">
      <c r="B1397" s="2" t="s">
        <v>5418</v>
      </c>
      <c r="C1397" s="7">
        <v>-4</v>
      </c>
      <c r="D1397" s="2"/>
      <c r="E1397" s="2" t="s">
        <v>5432</v>
      </c>
      <c r="F1397" s="2"/>
      <c r="G1397" s="2" t="s">
        <v>5415</v>
      </c>
      <c r="H1397" s="2" t="s">
        <v>2443</v>
      </c>
      <c r="I1397" s="2" t="str">
        <f t="shared" si="1211"/>
        <v>20241108-1000150745-인쇄</v>
      </c>
      <c r="J1397" s="2" t="str">
        <f t="shared" si="1212"/>
        <v>20241108-1000150745-합지</v>
      </c>
      <c r="K1397" s="2" t="str">
        <f t="shared" si="1213"/>
        <v>20241108-1000150745-분단</v>
      </c>
      <c r="L1397" s="2" t="str">
        <f t="shared" si="1214"/>
        <v>20241108-1000150745-제대</v>
      </c>
      <c r="M1397" s="2" t="str">
        <f>VLOOKUP(H1397, '쿼리1'!$A:$R, 17, 0)</f>
        <v>무지</v>
      </c>
      <c r="N1397" s="2" t="str">
        <f>VLOOKUP(H1397, '쿼리1'!$A:$P, 15, 0)</f>
        <v>나이론60</v>
      </c>
      <c r="O1397" s="2">
        <v>1000150745</v>
      </c>
      <c r="P1397" s="2" t="str">
        <f>VLOOKUP(H1397, '쿼리1'!$A:$R, 17, 0)</f>
        <v>무지</v>
      </c>
      <c r="Q1397" s="4">
        <f>VLOOKUP(H1397, '쿼리1'!$A:$U, 20, 0)</f>
        <v>17142</v>
      </c>
      <c r="R1397" s="2" t="s">
        <v>5397</v>
      </c>
      <c r="S1397" s="2" t="s">
        <v>31</v>
      </c>
      <c r="T1397" s="2" t="s">
        <v>5397</v>
      </c>
      <c r="U1397" s="2" t="s">
        <v>31</v>
      </c>
      <c r="V1397" s="2" t="s">
        <v>5388</v>
      </c>
      <c r="W1397" s="3" t="s">
        <v>5388</v>
      </c>
      <c r="X1397" s="6" t="str">
        <f t="shared" si="1258"/>
        <v>X</v>
      </c>
      <c r="Y1397" s="3">
        <v>45615</v>
      </c>
      <c r="Z1397" s="3">
        <v>45621</v>
      </c>
      <c r="AA1397" s="6" t="str">
        <f t="shared" si="1263"/>
        <v>+6</v>
      </c>
      <c r="AB1397" s="3" t="s">
        <v>5388</v>
      </c>
      <c r="AC1397" s="2" t="s">
        <v>5388</v>
      </c>
      <c r="AD1397" s="6" t="str">
        <f>IFERROR(AC1397-AB1397, "X")</f>
        <v>X</v>
      </c>
      <c r="AE1397" s="3">
        <v>45617</v>
      </c>
      <c r="AF1397" s="3">
        <v>45614</v>
      </c>
      <c r="AG1397" s="2">
        <f t="shared" ref="AG1397:AG1398" si="1266">IFERROR(IF(AF1397-AE1397&gt;0, "+" &amp; (AF1397-AE1397), AF1397-AE1397), "X")</f>
        <v>-3</v>
      </c>
      <c r="AH1397" s="3">
        <v>45621</v>
      </c>
      <c r="AI1397" s="3">
        <f t="shared" ref="AI1397:AI1398" si="1267">AE1397</f>
        <v>45617</v>
      </c>
      <c r="AJ1397" s="3"/>
      <c r="AK1397" s="2">
        <f t="shared" si="1215"/>
        <v>-4</v>
      </c>
      <c r="AL1397" s="2" t="s">
        <v>5567</v>
      </c>
      <c r="AM1397" s="2" t="str">
        <f t="shared" si="1218"/>
        <v>생산완료(-4)</v>
      </c>
      <c r="AN1397" s="9">
        <f t="shared" si="1219"/>
        <v>45650</v>
      </c>
      <c r="AO1397" s="9">
        <f t="shared" si="1220"/>
        <v>45651</v>
      </c>
      <c r="AP1397" s="9"/>
      <c r="AQ1397" s="2">
        <f t="shared" si="1264"/>
        <v>1</v>
      </c>
      <c r="AR1397" s="12" t="str">
        <f t="shared" si="1221"/>
        <v>+1</v>
      </c>
      <c r="AS1397" t="s">
        <v>5567</v>
      </c>
      <c r="AT1397" t="str">
        <f t="shared" si="1222"/>
        <v>생산완료(+1)</v>
      </c>
    </row>
    <row r="1398" spans="2:46" x14ac:dyDescent="0.3">
      <c r="B1398" s="2" t="s">
        <v>5436</v>
      </c>
      <c r="C1398" s="7">
        <v>-7</v>
      </c>
      <c r="D1398" s="2" t="s">
        <v>5421</v>
      </c>
      <c r="E1398" s="2" t="s">
        <v>5432</v>
      </c>
      <c r="F1398" s="2" t="s">
        <v>5421</v>
      </c>
      <c r="G1398" s="2" t="s">
        <v>5430</v>
      </c>
      <c r="H1398" s="2" t="s">
        <v>2292</v>
      </c>
      <c r="I1398" s="2" t="str">
        <f t="shared" si="1211"/>
        <v>20241108-1000152567-인쇄</v>
      </c>
      <c r="J1398" s="2" t="str">
        <f t="shared" si="1212"/>
        <v>20241108-1000152567-합지</v>
      </c>
      <c r="K1398" s="2" t="str">
        <f t="shared" si="1213"/>
        <v>20241108-1000152567-분단</v>
      </c>
      <c r="L1398" s="2" t="str">
        <f t="shared" si="1214"/>
        <v>20241108-1000152567-제대</v>
      </c>
      <c r="M1398" s="2" t="str">
        <f>VLOOKUP(H1398, '쿼리1'!$A:$R, 17, 0)</f>
        <v>1도-파란수염커피1kg</v>
      </c>
      <c r="N1398" s="2" t="str">
        <f>VLOOKUP(H1398, '쿼리1'!$A:$P, 15, 0)</f>
        <v>오크증착(무광)165</v>
      </c>
      <c r="O1398" s="2">
        <v>1000152567</v>
      </c>
      <c r="P1398" s="2" t="str">
        <f>VLOOKUP(H1398, '쿼리1'!$A:$R, 17, 0)</f>
        <v>1도-파란수염커피1kg</v>
      </c>
      <c r="Q1398" s="4">
        <f>VLOOKUP(H1398, '쿼리1'!$A:$U, 20, 0)</f>
        <v>14285</v>
      </c>
      <c r="R1398" s="2" t="s">
        <v>31</v>
      </c>
      <c r="S1398" s="2" t="s">
        <v>31</v>
      </c>
      <c r="T1398" s="2" t="s">
        <v>31</v>
      </c>
      <c r="U1398" s="2" t="s">
        <v>31</v>
      </c>
      <c r="V1398" s="3">
        <v>45610</v>
      </c>
      <c r="W1398" s="3">
        <v>45615</v>
      </c>
      <c r="X1398" s="6" t="str">
        <f t="shared" ref="X1398:X1402" si="1268">IFERROR(IF(W1398-V1398&gt;0, "+" &amp; (W1398-V1398), W1398-V1398), "X")</f>
        <v>+5</v>
      </c>
      <c r="Y1398" s="3">
        <v>45615</v>
      </c>
      <c r="Z1398" s="3">
        <v>45621</v>
      </c>
      <c r="AA1398" s="6" t="str">
        <f t="shared" si="1263"/>
        <v>+6</v>
      </c>
      <c r="AB1398" s="3">
        <v>45616</v>
      </c>
      <c r="AC1398" s="3">
        <v>45621</v>
      </c>
      <c r="AD1398" s="6" t="str">
        <f t="shared" ref="AD1398:AD1399" si="1269">IFERROR(IF(AC1398-AB1398&gt;0, "+" &amp; (AC1398-AB1398), AC1398-AB1398), "X")</f>
        <v>+5</v>
      </c>
      <c r="AE1398" s="3">
        <v>45618</v>
      </c>
      <c r="AF1398" s="3">
        <v>45625</v>
      </c>
      <c r="AG1398" s="2" t="str">
        <f t="shared" si="1266"/>
        <v>+7</v>
      </c>
      <c r="AH1398" s="3">
        <v>45625</v>
      </c>
      <c r="AI1398" s="3">
        <f t="shared" si="1267"/>
        <v>45618</v>
      </c>
      <c r="AJ1398" s="3"/>
      <c r="AK1398" s="2">
        <f t="shared" si="1215"/>
        <v>-7</v>
      </c>
      <c r="AL1398" s="2" t="s">
        <v>5567</v>
      </c>
      <c r="AM1398" s="2" t="str">
        <f t="shared" si="1218"/>
        <v>생산완료(-7)</v>
      </c>
      <c r="AN1398" s="9">
        <f t="shared" si="1219"/>
        <v>45625</v>
      </c>
      <c r="AO1398" s="9">
        <f t="shared" si="1220"/>
        <v>45618</v>
      </c>
      <c r="AP1398" s="9"/>
      <c r="AQ1398" s="2">
        <f t="shared" si="1264"/>
        <v>-7</v>
      </c>
      <c r="AR1398" s="12">
        <f t="shared" si="1221"/>
        <v>-7</v>
      </c>
      <c r="AS1398" t="s">
        <v>5567</v>
      </c>
      <c r="AT1398" t="str">
        <f t="shared" si="1222"/>
        <v>생산완료(-7)</v>
      </c>
    </row>
    <row r="1399" spans="2:46" x14ac:dyDescent="0.3">
      <c r="B1399" s="2" t="s">
        <v>5416</v>
      </c>
      <c r="C1399" s="7">
        <v>-2</v>
      </c>
      <c r="D1399" s="2" t="s">
        <v>5451</v>
      </c>
      <c r="E1399" s="2" t="s">
        <v>5409</v>
      </c>
      <c r="F1399" s="2" t="s">
        <v>5424</v>
      </c>
      <c r="G1399" s="2"/>
      <c r="H1399" s="2" t="s">
        <v>4332</v>
      </c>
      <c r="I1399" s="2" t="str">
        <f t="shared" si="1211"/>
        <v>20241108-1000156571-인쇄</v>
      </c>
      <c r="J1399" s="2" t="str">
        <f t="shared" si="1212"/>
        <v>20241108-1000156571-합지</v>
      </c>
      <c r="K1399" s="2" t="str">
        <f t="shared" si="1213"/>
        <v>20241108-1000156571-분단</v>
      </c>
      <c r="L1399" s="2" t="str">
        <f t="shared" si="1214"/>
        <v>20241108-1000156571-제대</v>
      </c>
      <c r="M1399" s="2" t="str">
        <f>VLOOKUP(H1399, '쿼리1'!$A:$R, 17, 0)</f>
        <v>1도-분리배출280</v>
      </c>
      <c r="N1399" s="2" t="str">
        <f>VLOOKUP(H1399, '쿼리1'!$A:$P, 15, 0)</f>
        <v>나이론70</v>
      </c>
      <c r="O1399" s="2">
        <v>1000156571</v>
      </c>
      <c r="P1399" s="2" t="str">
        <f>VLOOKUP(H1399, '쿼리1'!$A:$R, 17, 0)</f>
        <v>1도-분리배출280</v>
      </c>
      <c r="Q1399" s="4">
        <f>VLOOKUP(H1399, '쿼리1'!$A:$U, 20, 0)</f>
        <v>24</v>
      </c>
      <c r="R1399" s="2" t="s">
        <v>31</v>
      </c>
      <c r="S1399" s="2" t="s">
        <v>31</v>
      </c>
      <c r="T1399" s="2" t="s">
        <v>31</v>
      </c>
      <c r="U1399" s="2" t="s">
        <v>5397</v>
      </c>
      <c r="V1399" s="3">
        <v>45610</v>
      </c>
      <c r="W1399" s="3">
        <v>45614</v>
      </c>
      <c r="X1399" s="6" t="str">
        <f t="shared" si="1268"/>
        <v>+4</v>
      </c>
      <c r="Y1399" s="3">
        <v>45615</v>
      </c>
      <c r="Z1399" s="3">
        <v>45615</v>
      </c>
      <c r="AA1399" s="6">
        <f t="shared" si="1263"/>
        <v>0</v>
      </c>
      <c r="AB1399" s="3">
        <v>45616</v>
      </c>
      <c r="AC1399" s="3">
        <v>45618</v>
      </c>
      <c r="AD1399" s="6" t="str">
        <f t="shared" si="1269"/>
        <v>+2</v>
      </c>
      <c r="AE1399" s="2" t="s">
        <v>5388</v>
      </c>
      <c r="AF1399" s="2" t="s">
        <v>5388</v>
      </c>
      <c r="AG1399" s="2" t="str">
        <f>IFERROR(AF1399-AE1399, "X")</f>
        <v>X</v>
      </c>
      <c r="AH1399" s="3">
        <v>45618</v>
      </c>
      <c r="AI1399" s="3">
        <f t="shared" ref="AI1399" si="1270">AB1399</f>
        <v>45616</v>
      </c>
      <c r="AJ1399" s="3"/>
      <c r="AK1399" s="2">
        <f t="shared" si="1215"/>
        <v>-2</v>
      </c>
      <c r="AL1399" s="2" t="s">
        <v>5567</v>
      </c>
      <c r="AM1399" s="2" t="str">
        <f t="shared" si="1218"/>
        <v>생산완료(-2)</v>
      </c>
      <c r="AN1399" s="9">
        <f t="shared" si="1219"/>
        <v>45618</v>
      </c>
      <c r="AO1399" s="9">
        <f t="shared" si="1220"/>
        <v>45616</v>
      </c>
      <c r="AP1399" s="9"/>
      <c r="AQ1399" s="2">
        <f t="shared" si="1264"/>
        <v>-2</v>
      </c>
      <c r="AR1399" s="12">
        <f t="shared" si="1221"/>
        <v>-2</v>
      </c>
      <c r="AS1399" t="s">
        <v>5567</v>
      </c>
      <c r="AT1399" t="str">
        <f t="shared" si="1222"/>
        <v>생산완료(-2)</v>
      </c>
    </row>
    <row r="1400" spans="2:46" x14ac:dyDescent="0.3">
      <c r="B1400" s="2" t="s">
        <v>5406</v>
      </c>
      <c r="C1400" s="7">
        <v>-5</v>
      </c>
      <c r="D1400" s="2" t="s">
        <v>5421</v>
      </c>
      <c r="E1400" s="2" t="s">
        <v>5432</v>
      </c>
      <c r="F1400" s="2"/>
      <c r="G1400" s="2" t="s">
        <v>5421</v>
      </c>
      <c r="H1400" s="2" t="s">
        <v>962</v>
      </c>
      <c r="I1400" s="2" t="str">
        <f t="shared" si="1211"/>
        <v>20241108-1000161292-인쇄</v>
      </c>
      <c r="J1400" s="2" t="str">
        <f t="shared" si="1212"/>
        <v>20241108-1000161292-합지</v>
      </c>
      <c r="K1400" s="2" t="str">
        <f t="shared" si="1213"/>
        <v>20241108-1000161292-분단</v>
      </c>
      <c r="L1400" s="2" t="str">
        <f t="shared" si="1214"/>
        <v>20241108-1000161292-제대</v>
      </c>
      <c r="M1400" s="2" t="str">
        <f>VLOOKUP(H1400, '쿼리1'!$A:$R, 17, 0)</f>
        <v>2도-일동인터내셔날-둘둘치킨파우더 5kg</v>
      </c>
      <c r="N1400" s="2" t="str">
        <f>VLOOKUP(H1400, '쿼리1'!$A:$P, 15, 0)</f>
        <v>은박120</v>
      </c>
      <c r="O1400" s="2">
        <v>1000161292</v>
      </c>
      <c r="P1400" s="2" t="str">
        <f>VLOOKUP(H1400, '쿼리1'!$A:$R, 17, 0)</f>
        <v>2도-일동인터내셔날-둘둘치킨파우더 5kg</v>
      </c>
      <c r="Q1400" s="4">
        <f>VLOOKUP(H1400, '쿼리1'!$A:$U, 20, 0)</f>
        <v>9375</v>
      </c>
      <c r="R1400" s="2" t="s">
        <v>31</v>
      </c>
      <c r="S1400" s="2" t="s">
        <v>31</v>
      </c>
      <c r="T1400" s="2" t="s">
        <v>5397</v>
      </c>
      <c r="U1400" s="2" t="s">
        <v>31</v>
      </c>
      <c r="V1400" s="3">
        <v>45610</v>
      </c>
      <c r="W1400" s="3">
        <v>45615</v>
      </c>
      <c r="X1400" s="6" t="str">
        <f t="shared" si="1268"/>
        <v>+5</v>
      </c>
      <c r="Y1400" s="3">
        <v>45615</v>
      </c>
      <c r="Z1400" s="3">
        <v>45621</v>
      </c>
      <c r="AA1400" s="6" t="str">
        <f t="shared" si="1263"/>
        <v>+6</v>
      </c>
      <c r="AB1400" s="3" t="s">
        <v>5388</v>
      </c>
      <c r="AC1400" s="2" t="s">
        <v>5388</v>
      </c>
      <c r="AD1400" s="6" t="str">
        <f>IFERROR(AC1400-AB1400, "X")</f>
        <v>X</v>
      </c>
      <c r="AE1400" s="3">
        <v>45617</v>
      </c>
      <c r="AF1400" s="3">
        <v>45622</v>
      </c>
      <c r="AG1400" s="2" t="str">
        <f t="shared" ref="AG1400:AG1402" si="1271">IFERROR(IF(AF1400-AE1400&gt;0, "+" &amp; (AF1400-AE1400), AF1400-AE1400), "X")</f>
        <v>+5</v>
      </c>
      <c r="AH1400" s="3">
        <v>45622</v>
      </c>
      <c r="AI1400" s="3">
        <f t="shared" ref="AI1400:AI1402" si="1272">AE1400</f>
        <v>45617</v>
      </c>
      <c r="AJ1400" s="3"/>
      <c r="AK1400" s="2">
        <f t="shared" si="1215"/>
        <v>-5</v>
      </c>
      <c r="AL1400" s="2" t="s">
        <v>5567</v>
      </c>
      <c r="AM1400" s="2" t="str">
        <f t="shared" si="1218"/>
        <v>생산완료(-5)</v>
      </c>
      <c r="AN1400" s="9">
        <f t="shared" si="1219"/>
        <v>45622</v>
      </c>
      <c r="AO1400" s="9">
        <f t="shared" si="1220"/>
        <v>45617</v>
      </c>
      <c r="AP1400" s="9"/>
      <c r="AQ1400" s="2">
        <f t="shared" si="1264"/>
        <v>-5</v>
      </c>
      <c r="AR1400" s="12">
        <f t="shared" si="1221"/>
        <v>-5</v>
      </c>
      <c r="AS1400" t="s">
        <v>5567</v>
      </c>
      <c r="AT1400" t="str">
        <f t="shared" si="1222"/>
        <v>생산완료(-5)</v>
      </c>
    </row>
    <row r="1401" spans="2:46" x14ac:dyDescent="0.3">
      <c r="B1401" s="2" t="s">
        <v>5406</v>
      </c>
      <c r="C1401" s="7">
        <v>-5</v>
      </c>
      <c r="D1401" s="2" t="s">
        <v>5451</v>
      </c>
      <c r="E1401" s="2" t="s">
        <v>5409</v>
      </c>
      <c r="F1401" s="2"/>
      <c r="G1401" s="2" t="s">
        <v>5421</v>
      </c>
      <c r="H1401" s="2" t="s">
        <v>1446</v>
      </c>
      <c r="I1401" s="2" t="str">
        <f t="shared" si="1211"/>
        <v>20241108-1000162144-인쇄</v>
      </c>
      <c r="J1401" s="2" t="str">
        <f t="shared" si="1212"/>
        <v>20241108-1000162144-합지</v>
      </c>
      <c r="K1401" s="2" t="str">
        <f t="shared" si="1213"/>
        <v>20241108-1000162144-분단</v>
      </c>
      <c r="L1401" s="2" t="str">
        <f t="shared" si="1214"/>
        <v>20241108-1000162144-제대</v>
      </c>
      <c r="M1401" s="2" t="str">
        <f>VLOOKUP(H1401, '쿼리1'!$A:$R, 17, 0)</f>
        <v>4도-극세사퍼프 2개입</v>
      </c>
      <c r="N1401" s="2" t="str">
        <f>VLOOKUP(H1401, '쿼리1'!$A:$P, 15, 0)</f>
        <v>패트90</v>
      </c>
      <c r="O1401" s="2">
        <v>1000162144</v>
      </c>
      <c r="P1401" s="2" t="str">
        <f>VLOOKUP(H1401, '쿼리1'!$A:$R, 17, 0)</f>
        <v>4도-극세사퍼프 2개입</v>
      </c>
      <c r="Q1401" s="4">
        <f>VLOOKUP(H1401, '쿼리1'!$A:$U, 20, 0)</f>
        <v>70588</v>
      </c>
      <c r="R1401" s="2" t="s">
        <v>31</v>
      </c>
      <c r="S1401" s="2" t="s">
        <v>31</v>
      </c>
      <c r="T1401" s="2" t="s">
        <v>5397</v>
      </c>
      <c r="U1401" s="2" t="s">
        <v>31</v>
      </c>
      <c r="V1401" s="3">
        <v>45610</v>
      </c>
      <c r="W1401" s="3">
        <v>45614</v>
      </c>
      <c r="X1401" s="6" t="str">
        <f t="shared" si="1268"/>
        <v>+4</v>
      </c>
      <c r="Y1401" s="3">
        <v>45615</v>
      </c>
      <c r="Z1401" s="3">
        <v>45615</v>
      </c>
      <c r="AA1401" s="6">
        <f t="shared" si="1263"/>
        <v>0</v>
      </c>
      <c r="AB1401" s="3" t="s">
        <v>5388</v>
      </c>
      <c r="AC1401" s="2" t="s">
        <v>5388</v>
      </c>
      <c r="AD1401" s="6" t="str">
        <f>IFERROR(AC1401-AB1401, "X")</f>
        <v>X</v>
      </c>
      <c r="AE1401" s="3">
        <v>45617</v>
      </c>
      <c r="AF1401" s="3">
        <v>45622</v>
      </c>
      <c r="AG1401" s="2" t="str">
        <f t="shared" si="1271"/>
        <v>+5</v>
      </c>
      <c r="AH1401" s="3">
        <v>45622</v>
      </c>
      <c r="AI1401" s="3">
        <f t="shared" si="1272"/>
        <v>45617</v>
      </c>
      <c r="AJ1401" s="3"/>
      <c r="AK1401" s="2">
        <f t="shared" si="1215"/>
        <v>-5</v>
      </c>
      <c r="AL1401" s="2" t="s">
        <v>5567</v>
      </c>
      <c r="AM1401" s="2" t="str">
        <f t="shared" si="1218"/>
        <v>생산완료(-5)</v>
      </c>
      <c r="AN1401" s="9">
        <f t="shared" si="1219"/>
        <v>45622</v>
      </c>
      <c r="AO1401" s="9">
        <f t="shared" si="1220"/>
        <v>45617</v>
      </c>
      <c r="AP1401" s="9"/>
      <c r="AQ1401" s="2">
        <f t="shared" si="1264"/>
        <v>-5</v>
      </c>
      <c r="AR1401" s="12">
        <f t="shared" si="1221"/>
        <v>-5</v>
      </c>
      <c r="AS1401" t="s">
        <v>5567</v>
      </c>
      <c r="AT1401" t="str">
        <f t="shared" si="1222"/>
        <v>생산완료(-5)</v>
      </c>
    </row>
    <row r="1402" spans="2:46" x14ac:dyDescent="0.3">
      <c r="B1402" s="2" t="s">
        <v>5418</v>
      </c>
      <c r="C1402" s="7">
        <v>-4</v>
      </c>
      <c r="D1402" s="2" t="s">
        <v>5451</v>
      </c>
      <c r="E1402" s="2" t="s">
        <v>5409</v>
      </c>
      <c r="F1402" s="2"/>
      <c r="G1402" s="2" t="s">
        <v>5451</v>
      </c>
      <c r="H1402" s="2" t="s">
        <v>1453</v>
      </c>
      <c r="I1402" s="2" t="str">
        <f t="shared" si="1211"/>
        <v>20241108-1000162149-인쇄</v>
      </c>
      <c r="J1402" s="2" t="str">
        <f t="shared" si="1212"/>
        <v>20241108-1000162149-합지</v>
      </c>
      <c r="K1402" s="2" t="str">
        <f t="shared" si="1213"/>
        <v>20241108-1000162149-분단</v>
      </c>
      <c r="L1402" s="2" t="str">
        <f t="shared" si="1214"/>
        <v>20241108-1000162149-제대</v>
      </c>
      <c r="M1402" s="2" t="str">
        <f>VLOOKUP(H1402, '쿼리1'!$A:$R, 17, 0)</f>
        <v>4도-후로킹퍼프 2개입</v>
      </c>
      <c r="N1402" s="2" t="str">
        <f>VLOOKUP(H1402, '쿼리1'!$A:$P, 15, 0)</f>
        <v>패트90</v>
      </c>
      <c r="O1402" s="2">
        <v>1000162149</v>
      </c>
      <c r="P1402" s="2" t="str">
        <f>VLOOKUP(H1402, '쿼리1'!$A:$R, 17, 0)</f>
        <v>4도-후로킹퍼프 2개입</v>
      </c>
      <c r="Q1402" s="4">
        <f>VLOOKUP(H1402, '쿼리1'!$A:$U, 20, 0)</f>
        <v>141176</v>
      </c>
      <c r="R1402" s="2" t="s">
        <v>31</v>
      </c>
      <c r="S1402" s="2" t="s">
        <v>31</v>
      </c>
      <c r="T1402" s="2" t="s">
        <v>5397</v>
      </c>
      <c r="U1402" s="2" t="s">
        <v>31</v>
      </c>
      <c r="V1402" s="3">
        <v>45610</v>
      </c>
      <c r="W1402" s="3">
        <v>45614</v>
      </c>
      <c r="X1402" s="6" t="str">
        <f t="shared" si="1268"/>
        <v>+4</v>
      </c>
      <c r="Y1402" s="3">
        <v>45615</v>
      </c>
      <c r="Z1402" s="3">
        <v>45615</v>
      </c>
      <c r="AA1402" s="6">
        <f t="shared" si="1263"/>
        <v>0</v>
      </c>
      <c r="AB1402" s="3" t="s">
        <v>5388</v>
      </c>
      <c r="AC1402" s="2" t="s">
        <v>5388</v>
      </c>
      <c r="AD1402" s="6" t="str">
        <f>IFERROR(AC1402-AB1402, "X")</f>
        <v>X</v>
      </c>
      <c r="AE1402" s="3">
        <v>45617</v>
      </c>
      <c r="AF1402" s="3">
        <v>45621</v>
      </c>
      <c r="AG1402" s="2" t="str">
        <f t="shared" si="1271"/>
        <v>+4</v>
      </c>
      <c r="AH1402" s="3">
        <v>45621</v>
      </c>
      <c r="AI1402" s="3">
        <f t="shared" si="1272"/>
        <v>45617</v>
      </c>
      <c r="AJ1402" s="3"/>
      <c r="AK1402" s="2">
        <f t="shared" si="1215"/>
        <v>-4</v>
      </c>
      <c r="AL1402" s="2" t="s">
        <v>5567</v>
      </c>
      <c r="AM1402" s="2" t="str">
        <f t="shared" si="1218"/>
        <v>생산완료(-4)</v>
      </c>
      <c r="AN1402" s="9">
        <f t="shared" si="1219"/>
        <v>45621</v>
      </c>
      <c r="AO1402" s="9">
        <f t="shared" si="1220"/>
        <v>45617</v>
      </c>
      <c r="AP1402" s="9"/>
      <c r="AQ1402" s="2">
        <f t="shared" si="1264"/>
        <v>-4</v>
      </c>
      <c r="AR1402" s="12">
        <f t="shared" si="1221"/>
        <v>-4</v>
      </c>
      <c r="AS1402" t="s">
        <v>5567</v>
      </c>
      <c r="AT1402" t="str">
        <f t="shared" si="1222"/>
        <v>생산완료(-4)</v>
      </c>
    </row>
    <row r="1403" spans="2:46" x14ac:dyDescent="0.3">
      <c r="B1403" s="2" t="s">
        <v>5409</v>
      </c>
      <c r="C1403" s="7">
        <v>0</v>
      </c>
      <c r="D1403" s="2"/>
      <c r="E1403" s="2" t="s">
        <v>5409</v>
      </c>
      <c r="F1403" s="2"/>
      <c r="G1403" s="2" t="s">
        <v>5526</v>
      </c>
      <c r="H1403" s="2" t="s">
        <v>2988</v>
      </c>
      <c r="I1403" s="2" t="str">
        <f t="shared" si="1211"/>
        <v>20241108-1000162370-인쇄</v>
      </c>
      <c r="J1403" s="2" t="str">
        <f t="shared" si="1212"/>
        <v>20241108-1000162370-합지</v>
      </c>
      <c r="K1403" s="2" t="str">
        <f t="shared" si="1213"/>
        <v>20241108-1000162370-분단</v>
      </c>
      <c r="L1403" s="2" t="str">
        <f t="shared" si="1214"/>
        <v>20241108-1000162370-제대</v>
      </c>
      <c r="M1403" s="2" t="str">
        <f>VLOOKUP(H1403, '쿼리1'!$A:$R, 17, 0)</f>
        <v>무지</v>
      </c>
      <c r="N1403" s="2" t="str">
        <f>VLOOKUP(H1403, '쿼리1'!$A:$P, 15, 0)</f>
        <v>나이론80</v>
      </c>
      <c r="O1403" s="2">
        <v>1000162370</v>
      </c>
      <c r="P1403" s="2" t="str">
        <f>VLOOKUP(H1403, '쿼리1'!$A:$R, 17, 0)</f>
        <v>무지</v>
      </c>
      <c r="Q1403" s="4">
        <f>VLOOKUP(H1403, '쿼리1'!$A:$U, 20, 0)</f>
        <v>54545</v>
      </c>
      <c r="R1403" s="2" t="s">
        <v>5397</v>
      </c>
      <c r="S1403" s="2" t="s">
        <v>31</v>
      </c>
      <c r="T1403" s="2" t="s">
        <v>5397</v>
      </c>
      <c r="U1403" s="2" t="s">
        <v>5399</v>
      </c>
      <c r="V1403" s="2" t="s">
        <v>5388</v>
      </c>
      <c r="W1403" s="3" t="s">
        <v>5388</v>
      </c>
      <c r="X1403" s="6" t="str">
        <f>IFERROR(W1403-V1403, "X")</f>
        <v>X</v>
      </c>
      <c r="Y1403" s="3">
        <v>45614</v>
      </c>
      <c r="Z1403" s="3">
        <v>45614</v>
      </c>
      <c r="AA1403" s="6">
        <f t="shared" si="1263"/>
        <v>0</v>
      </c>
      <c r="AB1403" s="5" t="s">
        <v>5388</v>
      </c>
      <c r="AC1403" s="2" t="s">
        <v>5388</v>
      </c>
      <c r="AD1403" s="6" t="str">
        <f>IFERROR(AC1403-AB1403, "X")</f>
        <v>X</v>
      </c>
      <c r="AE1403" s="3">
        <v>45618</v>
      </c>
      <c r="AF1403" s="5" t="s">
        <v>5396</v>
      </c>
      <c r="AG1403" s="6">
        <f ca="1">TODAY()-AE1403</f>
        <v>38</v>
      </c>
      <c r="AH1403" s="3">
        <v>45614</v>
      </c>
      <c r="AI1403" s="3">
        <f>Y1403</f>
        <v>45614</v>
      </c>
      <c r="AJ1403" s="3"/>
      <c r="AK1403" s="2">
        <f t="shared" si="1215"/>
        <v>0</v>
      </c>
      <c r="AL1403" s="2" t="s">
        <v>5567</v>
      </c>
      <c r="AM1403" s="2" t="str">
        <f t="shared" si="1218"/>
        <v>생산완료(0)</v>
      </c>
      <c r="AN1403" s="9">
        <f t="shared" si="1219"/>
        <v>45614</v>
      </c>
      <c r="AO1403" s="9">
        <f t="shared" si="1220"/>
        <v>45614</v>
      </c>
      <c r="AP1403" s="9"/>
      <c r="AQ1403" s="2">
        <f t="shared" si="1264"/>
        <v>0</v>
      </c>
      <c r="AR1403" s="12">
        <f t="shared" si="1221"/>
        <v>0</v>
      </c>
      <c r="AS1403" t="s">
        <v>5567</v>
      </c>
      <c r="AT1403" t="str">
        <f t="shared" si="1222"/>
        <v>생산완료(0)</v>
      </c>
    </row>
    <row r="1404" spans="2:46" x14ac:dyDescent="0.3">
      <c r="B1404" s="2" t="s">
        <v>5424</v>
      </c>
      <c r="C1404" s="7">
        <v>2</v>
      </c>
      <c r="D1404" s="2" t="s">
        <v>5409</v>
      </c>
      <c r="E1404" s="2" t="s">
        <v>5405</v>
      </c>
      <c r="F1404" s="2" t="s">
        <v>5416</v>
      </c>
      <c r="G1404" s="2"/>
      <c r="H1404" s="2" t="s">
        <v>3721</v>
      </c>
      <c r="I1404" s="2" t="str">
        <f t="shared" si="1211"/>
        <v>20241108-1000162722-인쇄</v>
      </c>
      <c r="J1404" s="2" t="str">
        <f t="shared" si="1212"/>
        <v>20241108-1000162722-합지</v>
      </c>
      <c r="K1404" s="2" t="str">
        <f t="shared" si="1213"/>
        <v>20241108-1000162722-분단</v>
      </c>
      <c r="L1404" s="2" t="str">
        <f t="shared" si="1214"/>
        <v>20241108-1000162722-제대</v>
      </c>
      <c r="M1404" s="2" t="str">
        <f>VLOOKUP(H1404, '쿼리1'!$A:$R, 17, 0)</f>
        <v>9도-삼진후레쉬-쉐프원 영양만점 반숙 계란프라이 900g(45g*20개)</v>
      </c>
      <c r="N1404" s="2" t="str">
        <f>VLOOKUP(H1404, '쿼리1'!$A:$P, 15, 0)</f>
        <v>나이론70</v>
      </c>
      <c r="O1404" s="2">
        <v>1000162722</v>
      </c>
      <c r="P1404" s="2" t="str">
        <f>VLOOKUP(H1404, '쿼리1'!$A:$R, 17, 0)</f>
        <v>9도-삼진후레쉬-쉐프원 영양만점 반숙 계란프라이 900g(45g*20개)</v>
      </c>
      <c r="Q1404" s="4">
        <f>VLOOKUP(H1404, '쿼리1'!$A:$U, 20, 0)</f>
        <v>72</v>
      </c>
      <c r="R1404" s="2" t="s">
        <v>31</v>
      </c>
      <c r="S1404" s="2" t="s">
        <v>31</v>
      </c>
      <c r="T1404" s="2" t="s">
        <v>31</v>
      </c>
      <c r="U1404" s="2" t="s">
        <v>5397</v>
      </c>
      <c r="V1404" s="3">
        <v>45610</v>
      </c>
      <c r="W1404" s="3">
        <v>45610</v>
      </c>
      <c r="X1404" s="6">
        <f t="shared" ref="X1404:X1405" si="1273">IFERROR(IF(W1404-V1404&gt;0, "+" &amp; (W1404-V1404), W1404-V1404), "X")</f>
        <v>0</v>
      </c>
      <c r="Y1404" s="3">
        <v>45615</v>
      </c>
      <c r="Z1404" s="3">
        <v>45614</v>
      </c>
      <c r="AA1404" s="6">
        <f t="shared" si="1263"/>
        <v>-1</v>
      </c>
      <c r="AB1404" s="3">
        <v>45616</v>
      </c>
      <c r="AC1404" s="3">
        <v>45614</v>
      </c>
      <c r="AD1404" s="6">
        <f t="shared" ref="AD1404:AD1405" si="1274">IFERROR(IF(AC1404-AB1404&gt;0, "+" &amp; (AC1404-AB1404), AC1404-AB1404), "X")</f>
        <v>-2</v>
      </c>
      <c r="AE1404" s="2" t="s">
        <v>5388</v>
      </c>
      <c r="AF1404" s="2" t="s">
        <v>5388</v>
      </c>
      <c r="AG1404" s="2" t="str">
        <f>IFERROR(AF1404-AE1404, "X")</f>
        <v>X</v>
      </c>
      <c r="AH1404" s="3">
        <v>45614</v>
      </c>
      <c r="AI1404" s="3">
        <f t="shared" ref="AI1404:AI1405" si="1275">AB1404</f>
        <v>45616</v>
      </c>
      <c r="AJ1404" s="3"/>
      <c r="AK1404" s="2" t="str">
        <f t="shared" si="1215"/>
        <v>+2</v>
      </c>
      <c r="AL1404" s="2" t="s">
        <v>5567</v>
      </c>
      <c r="AM1404" s="2" t="str">
        <f t="shared" si="1218"/>
        <v>생산완료(+2)</v>
      </c>
      <c r="AN1404" s="9">
        <f t="shared" si="1219"/>
        <v>45649</v>
      </c>
      <c r="AO1404" s="9">
        <f t="shared" si="1220"/>
        <v>45644</v>
      </c>
      <c r="AP1404" s="9"/>
      <c r="AQ1404" s="2">
        <f t="shared" si="1264"/>
        <v>-5</v>
      </c>
      <c r="AR1404" s="12">
        <f t="shared" si="1221"/>
        <v>-5</v>
      </c>
      <c r="AS1404" t="s">
        <v>5567</v>
      </c>
      <c r="AT1404" t="str">
        <f t="shared" si="1222"/>
        <v>생산완료(-5)</v>
      </c>
    </row>
    <row r="1405" spans="2:46" x14ac:dyDescent="0.3">
      <c r="B1405" s="2" t="s">
        <v>5406</v>
      </c>
      <c r="C1405" s="7">
        <v>-5</v>
      </c>
      <c r="D1405" s="2" t="s">
        <v>5451</v>
      </c>
      <c r="E1405" s="2" t="s">
        <v>5432</v>
      </c>
      <c r="F1405" s="2" t="s">
        <v>5424</v>
      </c>
      <c r="G1405" s="2"/>
      <c r="H1405" s="2" t="s">
        <v>4072</v>
      </c>
      <c r="I1405" s="2" t="str">
        <f t="shared" si="1211"/>
        <v>20241108-1000162938-인쇄</v>
      </c>
      <c r="J1405" s="2" t="str">
        <f t="shared" si="1212"/>
        <v>20241108-1000162938-합지</v>
      </c>
      <c r="K1405" s="2" t="str">
        <f t="shared" si="1213"/>
        <v>20241108-1000162938-분단</v>
      </c>
      <c r="L1405" s="2" t="str">
        <f t="shared" si="1214"/>
        <v>20241108-1000162938-제대</v>
      </c>
      <c r="M1405" s="2" t="str">
        <f>VLOOKUP(H1405, '쿼리1'!$A:$R, 17, 0)</f>
        <v>7도-널담 고단백 배꼽 베이글-크랜베리&amp;호두 140g</v>
      </c>
      <c r="N1405" s="2" t="str">
        <f>VLOOKUP(H1405, '쿼리1'!$A:$P, 15, 0)</f>
        <v>패트(무광)60</v>
      </c>
      <c r="O1405" s="2">
        <v>1000162938</v>
      </c>
      <c r="P1405" s="2" t="str">
        <f>VLOOKUP(H1405, '쿼리1'!$A:$R, 17, 0)</f>
        <v>7도-널담 고단백 배꼽 베이글-크랜베리&amp;호두 140g</v>
      </c>
      <c r="Q1405" s="4">
        <f>VLOOKUP(H1405, '쿼리1'!$A:$U, 20, 0)</f>
        <v>30</v>
      </c>
      <c r="R1405" s="2" t="s">
        <v>31</v>
      </c>
      <c r="S1405" s="2" t="s">
        <v>31</v>
      </c>
      <c r="T1405" s="2" t="s">
        <v>31</v>
      </c>
      <c r="U1405" s="2" t="s">
        <v>5397</v>
      </c>
      <c r="V1405" s="3">
        <v>45610</v>
      </c>
      <c r="W1405" s="3">
        <v>45614</v>
      </c>
      <c r="X1405" s="6" t="str">
        <f t="shared" si="1273"/>
        <v>+4</v>
      </c>
      <c r="Y1405" s="3">
        <v>45615</v>
      </c>
      <c r="Z1405" s="3">
        <v>45621</v>
      </c>
      <c r="AA1405" s="6" t="str">
        <f t="shared" si="1263"/>
        <v>+6</v>
      </c>
      <c r="AB1405" s="3">
        <v>45616</v>
      </c>
      <c r="AC1405" s="3">
        <v>45618</v>
      </c>
      <c r="AD1405" s="6" t="str">
        <f t="shared" si="1274"/>
        <v>+2</v>
      </c>
      <c r="AE1405" s="2" t="s">
        <v>5388</v>
      </c>
      <c r="AF1405" s="2" t="s">
        <v>5388</v>
      </c>
      <c r="AG1405" s="2" t="str">
        <f>IFERROR(AF1405-AE1405, "X")</f>
        <v>X</v>
      </c>
      <c r="AH1405" s="3">
        <v>45621</v>
      </c>
      <c r="AI1405" s="3">
        <f t="shared" si="1275"/>
        <v>45616</v>
      </c>
      <c r="AJ1405" s="3"/>
      <c r="AK1405" s="2">
        <f t="shared" si="1215"/>
        <v>-5</v>
      </c>
      <c r="AL1405" s="2" t="s">
        <v>5567</v>
      </c>
      <c r="AM1405" s="2" t="str">
        <f t="shared" si="1218"/>
        <v>생산완료(-5)</v>
      </c>
      <c r="AN1405" s="9">
        <f t="shared" si="1219"/>
        <v>45654</v>
      </c>
      <c r="AO1405" s="9">
        <f t="shared" si="1220"/>
        <v>45650</v>
      </c>
      <c r="AP1405" s="9"/>
      <c r="AQ1405" s="2">
        <f t="shared" si="1264"/>
        <v>-4</v>
      </c>
      <c r="AR1405" s="12">
        <f t="shared" si="1221"/>
        <v>-4</v>
      </c>
      <c r="AS1405" t="s">
        <v>5567</v>
      </c>
      <c r="AT1405" t="str">
        <f t="shared" si="1222"/>
        <v>생산완료(-4)</v>
      </c>
    </row>
    <row r="1406" spans="2:46" x14ac:dyDescent="0.3">
      <c r="B1406" s="2" t="s">
        <v>5666</v>
      </c>
      <c r="C1406" s="8" t="s">
        <v>5670</v>
      </c>
      <c r="D1406" s="2"/>
      <c r="E1406" s="2" t="s">
        <v>5518</v>
      </c>
      <c r="F1406" s="2"/>
      <c r="G1406" s="2"/>
      <c r="H1406" s="2" t="s">
        <v>4560</v>
      </c>
      <c r="I1406" s="2" t="str">
        <f t="shared" si="1211"/>
        <v>20241108-1000169077-인쇄</v>
      </c>
      <c r="J1406" s="2" t="str">
        <f t="shared" si="1212"/>
        <v>20241108-1000169077-합지</v>
      </c>
      <c r="K1406" s="2" t="str">
        <f t="shared" si="1213"/>
        <v>20241108-1000169077-분단</v>
      </c>
      <c r="L1406" s="2" t="str">
        <f t="shared" si="1214"/>
        <v>20241108-1000169077-제대</v>
      </c>
      <c r="M1406" s="2" t="str">
        <f>VLOOKUP(H1406, '쿼리1'!$A:$R, 17, 0)</f>
        <v>7도-쿠팡-신라명과 브라우니 쿠키 95g</v>
      </c>
      <c r="N1406" s="2" t="str">
        <f>VLOOKUP(H1406, '쿼리1'!$A:$P, 15, 0)</f>
        <v>오씨피피(투명)60</v>
      </c>
      <c r="O1406" s="2">
        <v>1000169077</v>
      </c>
      <c r="P1406" s="2" t="str">
        <f>VLOOKUP(H1406, '쿼리1'!$A:$R, 17, 0)</f>
        <v>7도-쿠팡-신라명과 브라우니 쿠키 95g</v>
      </c>
      <c r="Q1406" s="4">
        <f>VLOOKUP(H1406, '쿼리1'!$A:$U, 20, 0)</f>
        <v>1</v>
      </c>
      <c r="R1406" s="2" t="s">
        <v>5397</v>
      </c>
      <c r="S1406" s="2" t="s">
        <v>5399</v>
      </c>
      <c r="T1406" s="2" t="s">
        <v>5397</v>
      </c>
      <c r="U1406" s="2" t="s">
        <v>5397</v>
      </c>
      <c r="V1406" s="2" t="s">
        <v>5388</v>
      </c>
      <c r="W1406" s="3" t="s">
        <v>5388</v>
      </c>
      <c r="X1406" s="6" t="str">
        <f>IFERROR(W1406-V1406, "X")</f>
        <v>X</v>
      </c>
      <c r="Y1406" s="3">
        <v>45611</v>
      </c>
      <c r="Z1406" s="5" t="s">
        <v>5396</v>
      </c>
      <c r="AA1406" s="6">
        <f ca="1">TODAY()-Y1406</f>
        <v>45</v>
      </c>
      <c r="AB1406" s="2" t="s">
        <v>5388</v>
      </c>
      <c r="AC1406" s="2" t="s">
        <v>5388</v>
      </c>
      <c r="AD1406" s="6" t="str">
        <f>IFERROR(AC1406-AB1406, "X")</f>
        <v>X</v>
      </c>
      <c r="AE1406" s="2" t="s">
        <v>5388</v>
      </c>
      <c r="AF1406" s="2" t="s">
        <v>5388</v>
      </c>
      <c r="AG1406" s="2" t="str">
        <f>IFERROR(AF1406-AE1406, "X")</f>
        <v>X</v>
      </c>
      <c r="AH1406" s="2" t="s">
        <v>5388</v>
      </c>
      <c r="AI1406" s="3" t="s">
        <v>5388</v>
      </c>
      <c r="AJ1406" s="3">
        <f ca="1">TODAY()</f>
        <v>45656</v>
      </c>
      <c r="AK1406" s="2" t="str">
        <f t="shared" si="1215"/>
        <v>+공정납기일없음</v>
      </c>
      <c r="AL1406" s="2"/>
      <c r="AM1406" s="2" t="str">
        <f t="shared" si="1218"/>
        <v>(+공정납기일없음)</v>
      </c>
      <c r="AN1406" s="9">
        <f t="shared" si="1219"/>
        <v>45617</v>
      </c>
      <c r="AO1406" s="9">
        <f t="shared" si="1220"/>
        <v>45614</v>
      </c>
      <c r="AP1406" s="9"/>
      <c r="AQ1406" s="6">
        <f t="shared" si="1264"/>
        <v>-3</v>
      </c>
      <c r="AR1406" s="12">
        <f t="shared" si="1221"/>
        <v>-3</v>
      </c>
      <c r="AS1406" t="s">
        <v>5567</v>
      </c>
      <c r="AT1406" t="str">
        <f t="shared" si="1222"/>
        <v>생산완료(-3)</v>
      </c>
    </row>
    <row r="1407" spans="2:46" x14ac:dyDescent="0.3">
      <c r="B1407" s="2" t="s">
        <v>5406</v>
      </c>
      <c r="C1407" s="7">
        <v>-5</v>
      </c>
      <c r="D1407" s="2"/>
      <c r="E1407" s="2" t="s">
        <v>5405</v>
      </c>
      <c r="F1407" s="2"/>
      <c r="G1407" s="2" t="s">
        <v>5421</v>
      </c>
      <c r="H1407" s="2" t="s">
        <v>3457</v>
      </c>
      <c r="I1407" s="2" t="str">
        <f t="shared" si="1211"/>
        <v>20241108-1000169504-인쇄</v>
      </c>
      <c r="J1407" s="2" t="str">
        <f t="shared" si="1212"/>
        <v>20241108-1000169504-합지</v>
      </c>
      <c r="K1407" s="2" t="str">
        <f t="shared" si="1213"/>
        <v>20241108-1000169504-분단</v>
      </c>
      <c r="L1407" s="2" t="str">
        <f t="shared" si="1214"/>
        <v>20241108-1000169504-제대</v>
      </c>
      <c r="M1407" s="2" t="str">
        <f>VLOOKUP(H1407, '쿼리1'!$A:$R, 17, 0)</f>
        <v>무지</v>
      </c>
      <c r="N1407" s="2" t="str">
        <f>VLOOKUP(H1407, '쿼리1'!$A:$P, 15, 0)</f>
        <v>패트120</v>
      </c>
      <c r="O1407" s="2">
        <v>1000169504</v>
      </c>
      <c r="P1407" s="2" t="str">
        <f>VLOOKUP(H1407, '쿼리1'!$A:$R, 17, 0)</f>
        <v>무지</v>
      </c>
      <c r="Q1407" s="4">
        <f>VLOOKUP(H1407, '쿼리1'!$A:$U, 20, 0)</f>
        <v>32432</v>
      </c>
      <c r="R1407" s="2" t="s">
        <v>5397</v>
      </c>
      <c r="S1407" s="2" t="s">
        <v>31</v>
      </c>
      <c r="T1407" s="2" t="s">
        <v>5397</v>
      </c>
      <c r="U1407" s="2" t="s">
        <v>31</v>
      </c>
      <c r="V1407" s="2" t="s">
        <v>5388</v>
      </c>
      <c r="W1407" s="3" t="s">
        <v>5388</v>
      </c>
      <c r="X1407" s="6" t="str">
        <f>IFERROR(W1407-V1407, "X")</f>
        <v>X</v>
      </c>
      <c r="Y1407" s="3">
        <v>45615</v>
      </c>
      <c r="Z1407" s="3">
        <v>45614</v>
      </c>
      <c r="AA1407" s="6">
        <f t="shared" ref="AA1407:AA1410" si="1276">IFERROR(IF(Z1407-Y1407&gt;0, "+" &amp; (Z1407-Y1407), Z1407-Y1407), "X")</f>
        <v>-1</v>
      </c>
      <c r="AB1407" s="3" t="s">
        <v>5388</v>
      </c>
      <c r="AC1407" s="2" t="s">
        <v>5388</v>
      </c>
      <c r="AD1407" s="6" t="str">
        <f>IFERROR(AC1407-AB1407, "X")</f>
        <v>X</v>
      </c>
      <c r="AE1407" s="3">
        <v>45617</v>
      </c>
      <c r="AF1407" s="3">
        <v>45622</v>
      </c>
      <c r="AG1407" s="2" t="str">
        <f t="shared" ref="AG1407:AG1415" si="1277">IFERROR(IF(AF1407-AE1407&gt;0, "+" &amp; (AF1407-AE1407), AF1407-AE1407), "X")</f>
        <v>+5</v>
      </c>
      <c r="AH1407" s="3">
        <v>45622</v>
      </c>
      <c r="AI1407" s="3">
        <f t="shared" ref="AI1407:AI1415" si="1278">AE1407</f>
        <v>45617</v>
      </c>
      <c r="AJ1407" s="3"/>
      <c r="AK1407" s="2">
        <f t="shared" si="1215"/>
        <v>-5</v>
      </c>
      <c r="AL1407" s="2" t="s">
        <v>5567</v>
      </c>
      <c r="AM1407" s="2" t="str">
        <f t="shared" si="1218"/>
        <v>생산완료(-5)</v>
      </c>
      <c r="AN1407" s="9">
        <f t="shared" si="1219"/>
        <v>45622</v>
      </c>
      <c r="AO1407" s="9">
        <f t="shared" si="1220"/>
        <v>45617</v>
      </c>
      <c r="AP1407" s="9"/>
      <c r="AQ1407" s="2">
        <f t="shared" si="1264"/>
        <v>-5</v>
      </c>
      <c r="AR1407" s="12">
        <f t="shared" si="1221"/>
        <v>-5</v>
      </c>
      <c r="AS1407" t="s">
        <v>5567</v>
      </c>
      <c r="AT1407" t="str">
        <f t="shared" si="1222"/>
        <v>생산완료(-5)</v>
      </c>
    </row>
    <row r="1408" spans="2:46" x14ac:dyDescent="0.3">
      <c r="B1408" s="2" t="s">
        <v>5415</v>
      </c>
      <c r="C1408" s="7">
        <v>-3</v>
      </c>
      <c r="D1408" s="2"/>
      <c r="E1408" s="2" t="s">
        <v>5432</v>
      </c>
      <c r="F1408" s="2" t="s">
        <v>5483</v>
      </c>
      <c r="G1408" s="2" t="s">
        <v>5416</v>
      </c>
      <c r="H1408" s="2" t="s">
        <v>925</v>
      </c>
      <c r="I1408" s="2" t="str">
        <f t="shared" si="1211"/>
        <v>20241108-1000169581-인쇄</v>
      </c>
      <c r="J1408" s="2" t="str">
        <f t="shared" si="1212"/>
        <v>20241108-1000169581-합지</v>
      </c>
      <c r="K1408" s="2" t="str">
        <f t="shared" si="1213"/>
        <v>20241108-1000169581-분단</v>
      </c>
      <c r="L1408" s="2" t="str">
        <f t="shared" si="1214"/>
        <v>20241108-1000169581-제대</v>
      </c>
      <c r="M1408" s="2" t="str">
        <f>VLOOKUP(H1408, '쿼리1'!$A:$R, 17, 0)</f>
        <v>무지</v>
      </c>
      <c r="N1408" s="2" t="str">
        <f>VLOOKUP(H1408, '쿼리1'!$A:$P, 15, 0)</f>
        <v>오씨피피(투명)60</v>
      </c>
      <c r="O1408" s="2">
        <v>1000169581</v>
      </c>
      <c r="P1408" s="2" t="str">
        <f>VLOOKUP(H1408, '쿼리1'!$A:$R, 17, 0)</f>
        <v>무지</v>
      </c>
      <c r="Q1408" s="4">
        <f>VLOOKUP(H1408, '쿼리1'!$A:$U, 20, 0)</f>
        <v>52173</v>
      </c>
      <c r="R1408" s="2" t="s">
        <v>5397</v>
      </c>
      <c r="S1408" s="2" t="s">
        <v>31</v>
      </c>
      <c r="T1408" s="2" t="s">
        <v>31</v>
      </c>
      <c r="U1408" s="2" t="s">
        <v>31</v>
      </c>
      <c r="V1408" s="2" t="s">
        <v>5388</v>
      </c>
      <c r="W1408" s="3" t="s">
        <v>5388</v>
      </c>
      <c r="X1408" s="6" t="str">
        <f>IFERROR(W1408-V1408, "X")</f>
        <v>X</v>
      </c>
      <c r="Y1408" s="3">
        <v>45615</v>
      </c>
      <c r="Z1408" s="3">
        <v>45621</v>
      </c>
      <c r="AA1408" s="6" t="str">
        <f t="shared" si="1276"/>
        <v>+6</v>
      </c>
      <c r="AB1408" s="3">
        <v>45616</v>
      </c>
      <c r="AC1408" s="3">
        <v>45605</v>
      </c>
      <c r="AD1408" s="6">
        <f t="shared" ref="AD1408:AD1409" si="1279">IFERROR(IF(AC1408-AB1408&gt;0, "+" &amp; (AC1408-AB1408), AC1408-AB1408), "X")</f>
        <v>-11</v>
      </c>
      <c r="AE1408" s="3">
        <v>45618</v>
      </c>
      <c r="AF1408" s="3">
        <v>45616</v>
      </c>
      <c r="AG1408" s="2">
        <f t="shared" si="1277"/>
        <v>-2</v>
      </c>
      <c r="AH1408" s="3">
        <v>45621</v>
      </c>
      <c r="AI1408" s="3">
        <f t="shared" si="1278"/>
        <v>45618</v>
      </c>
      <c r="AJ1408" s="3"/>
      <c r="AK1408" s="2">
        <f t="shared" si="1215"/>
        <v>-3</v>
      </c>
      <c r="AL1408" s="2" t="s">
        <v>5567</v>
      </c>
      <c r="AM1408" s="2" t="str">
        <f t="shared" si="1218"/>
        <v>생산완료(-3)</v>
      </c>
      <c r="AN1408" s="9">
        <f t="shared" si="1219"/>
        <v>45621</v>
      </c>
      <c r="AO1408" s="9">
        <f t="shared" si="1220"/>
        <v>45618</v>
      </c>
      <c r="AP1408" s="9"/>
      <c r="AQ1408" s="2">
        <f t="shared" si="1264"/>
        <v>-3</v>
      </c>
      <c r="AR1408" s="12">
        <f t="shared" si="1221"/>
        <v>-3</v>
      </c>
      <c r="AS1408" t="s">
        <v>5567</v>
      </c>
      <c r="AT1408" t="str">
        <f t="shared" si="1222"/>
        <v>생산완료(-3)</v>
      </c>
    </row>
    <row r="1409" spans="2:46" x14ac:dyDescent="0.3">
      <c r="B1409" s="2" t="s">
        <v>5409</v>
      </c>
      <c r="C1409" s="7">
        <v>0</v>
      </c>
      <c r="D1409" s="2"/>
      <c r="E1409" s="2" t="s">
        <v>5409</v>
      </c>
      <c r="F1409" s="2" t="s">
        <v>5405</v>
      </c>
      <c r="G1409" s="2" t="s">
        <v>5409</v>
      </c>
      <c r="H1409" s="2" t="s">
        <v>3429</v>
      </c>
      <c r="I1409" s="2" t="str">
        <f t="shared" si="1211"/>
        <v>20241108-1000169583-인쇄</v>
      </c>
      <c r="J1409" s="2" t="str">
        <f t="shared" si="1212"/>
        <v>20241108-1000169583-합지</v>
      </c>
      <c r="K1409" s="2" t="str">
        <f t="shared" si="1213"/>
        <v>20241108-1000169583-분단</v>
      </c>
      <c r="L1409" s="2" t="str">
        <f t="shared" si="1214"/>
        <v>20241108-1000169583-제대</v>
      </c>
      <c r="M1409" s="2" t="str">
        <f>VLOOKUP(H1409, '쿼리1'!$A:$R, 17, 0)</f>
        <v>무지</v>
      </c>
      <c r="N1409" s="2" t="str">
        <f>VLOOKUP(H1409, '쿼리1'!$A:$P, 15, 0)</f>
        <v>전투후은120</v>
      </c>
      <c r="O1409" s="2">
        <v>1000169583</v>
      </c>
      <c r="P1409" s="2" t="str">
        <f>VLOOKUP(H1409, '쿼리1'!$A:$R, 17, 0)</f>
        <v>무지</v>
      </c>
      <c r="Q1409" s="4">
        <f>VLOOKUP(H1409, '쿼리1'!$A:$U, 20, 0)</f>
        <v>37500</v>
      </c>
      <c r="R1409" s="2" t="s">
        <v>5397</v>
      </c>
      <c r="S1409" s="2" t="s">
        <v>31</v>
      </c>
      <c r="T1409" s="2" t="s">
        <v>31</v>
      </c>
      <c r="U1409" s="2" t="s">
        <v>31</v>
      </c>
      <c r="V1409" s="2" t="s">
        <v>5388</v>
      </c>
      <c r="W1409" s="3" t="s">
        <v>5388</v>
      </c>
      <c r="X1409" s="6" t="str">
        <f>IFERROR(W1409-V1409, "X")</f>
        <v>X</v>
      </c>
      <c r="Y1409" s="3">
        <v>45614</v>
      </c>
      <c r="Z1409" s="3">
        <v>45614</v>
      </c>
      <c r="AA1409" s="6">
        <f t="shared" si="1276"/>
        <v>0</v>
      </c>
      <c r="AB1409" s="3">
        <v>45615</v>
      </c>
      <c r="AC1409" s="3">
        <v>45614</v>
      </c>
      <c r="AD1409" s="6">
        <f t="shared" si="1279"/>
        <v>-1</v>
      </c>
      <c r="AE1409" s="3">
        <v>45617</v>
      </c>
      <c r="AF1409" s="3">
        <v>45617</v>
      </c>
      <c r="AG1409" s="2">
        <f t="shared" si="1277"/>
        <v>0</v>
      </c>
      <c r="AH1409" s="3">
        <v>45617</v>
      </c>
      <c r="AI1409" s="3">
        <f t="shared" si="1278"/>
        <v>45617</v>
      </c>
      <c r="AJ1409" s="3"/>
      <c r="AK1409" s="2">
        <f t="shared" si="1215"/>
        <v>0</v>
      </c>
      <c r="AL1409" s="2" t="s">
        <v>5567</v>
      </c>
      <c r="AM1409" s="2" t="str">
        <f t="shared" si="1218"/>
        <v>생산완료(0)</v>
      </c>
      <c r="AN1409" s="9">
        <f t="shared" si="1219"/>
        <v>45617</v>
      </c>
      <c r="AO1409" s="9">
        <f t="shared" si="1220"/>
        <v>45617</v>
      </c>
      <c r="AP1409" s="9"/>
      <c r="AQ1409" s="2">
        <f t="shared" si="1264"/>
        <v>0</v>
      </c>
      <c r="AR1409" s="12">
        <f t="shared" si="1221"/>
        <v>0</v>
      </c>
      <c r="AS1409" t="s">
        <v>5567</v>
      </c>
      <c r="AT1409" t="str">
        <f t="shared" si="1222"/>
        <v>생산완료(0)</v>
      </c>
    </row>
    <row r="1410" spans="2:46" x14ac:dyDescent="0.3">
      <c r="B1410" s="2" t="s">
        <v>5418</v>
      </c>
      <c r="C1410" s="7">
        <v>-4</v>
      </c>
      <c r="D1410" s="2"/>
      <c r="E1410" s="2" t="s">
        <v>5432</v>
      </c>
      <c r="F1410" s="2"/>
      <c r="G1410" s="2" t="s">
        <v>5416</v>
      </c>
      <c r="H1410" s="2" t="s">
        <v>711</v>
      </c>
      <c r="I1410" s="2" t="str">
        <f t="shared" si="1211"/>
        <v>20241108-1117N0054-인쇄</v>
      </c>
      <c r="J1410" s="2" t="str">
        <f t="shared" si="1212"/>
        <v>20241108-1117N0054-합지</v>
      </c>
      <c r="K1410" s="2" t="str">
        <f t="shared" si="1213"/>
        <v>20241108-1117N0054-분단</v>
      </c>
      <c r="L1410" s="2" t="str">
        <f t="shared" si="1214"/>
        <v>20241108-1117N0054-제대</v>
      </c>
      <c r="M1410" s="2" t="str">
        <f>VLOOKUP(H1410, '쿼리1'!$A:$R, 17, 0)</f>
        <v>무지</v>
      </c>
      <c r="N1410" s="2" t="str">
        <f>VLOOKUP(H1410, '쿼리1'!$A:$P, 15, 0)</f>
        <v>나이론(옥텐)90</v>
      </c>
      <c r="O1410" s="2" t="s">
        <v>5693</v>
      </c>
      <c r="P1410" s="2" t="str">
        <f>VLOOKUP(H1410, '쿼리1'!$A:$R, 17, 0)</f>
        <v>무지</v>
      </c>
      <c r="Q1410" s="4">
        <f>VLOOKUP(H1410, '쿼리1'!$A:$U, 20, 0)</f>
        <v>24000</v>
      </c>
      <c r="R1410" s="2" t="s">
        <v>5397</v>
      </c>
      <c r="S1410" s="2" t="s">
        <v>31</v>
      </c>
      <c r="T1410" s="2" t="s">
        <v>5397</v>
      </c>
      <c r="U1410" s="2" t="s">
        <v>31</v>
      </c>
      <c r="V1410" s="2" t="s">
        <v>5388</v>
      </c>
      <c r="W1410" s="3" t="s">
        <v>5388</v>
      </c>
      <c r="X1410" s="6" t="str">
        <f>IFERROR(W1410-V1410, "X")</f>
        <v>X</v>
      </c>
      <c r="Y1410" s="3">
        <v>45615</v>
      </c>
      <c r="Z1410" s="3">
        <v>45621</v>
      </c>
      <c r="AA1410" s="6" t="str">
        <f t="shared" si="1276"/>
        <v>+6</v>
      </c>
      <c r="AB1410" s="3" t="s">
        <v>5388</v>
      </c>
      <c r="AC1410" s="2" t="s">
        <v>5388</v>
      </c>
      <c r="AD1410" s="6" t="str">
        <f t="shared" ref="AD1410:AD1421" si="1280">IFERROR(AC1410-AB1410, "X")</f>
        <v>X</v>
      </c>
      <c r="AE1410" s="3">
        <v>45617</v>
      </c>
      <c r="AF1410" s="3">
        <v>45615</v>
      </c>
      <c r="AG1410" s="2">
        <f t="shared" si="1277"/>
        <v>-2</v>
      </c>
      <c r="AH1410" s="3">
        <v>45621</v>
      </c>
      <c r="AI1410" s="3">
        <f t="shared" si="1278"/>
        <v>45617</v>
      </c>
      <c r="AJ1410" s="3"/>
      <c r="AK1410" s="2">
        <f t="shared" si="1215"/>
        <v>-4</v>
      </c>
      <c r="AL1410" s="2" t="s">
        <v>5567</v>
      </c>
      <c r="AM1410" s="2" t="str">
        <f t="shared" si="1218"/>
        <v>생산완료(-4)</v>
      </c>
      <c r="AN1410" s="9">
        <f t="shared" si="1219"/>
        <v>45623</v>
      </c>
      <c r="AO1410" s="9">
        <f t="shared" si="1220"/>
        <v>45625</v>
      </c>
      <c r="AP1410" s="9"/>
      <c r="AQ1410" s="2">
        <f t="shared" si="1264"/>
        <v>2</v>
      </c>
      <c r="AR1410" s="12" t="str">
        <f t="shared" si="1221"/>
        <v>+2</v>
      </c>
      <c r="AS1410" t="s">
        <v>5567</v>
      </c>
      <c r="AT1410" t="str">
        <f t="shared" si="1222"/>
        <v>생산완료(+2)</v>
      </c>
    </row>
    <row r="1411" spans="2:46" x14ac:dyDescent="0.3">
      <c r="B1411" s="2" t="s">
        <v>5451</v>
      </c>
      <c r="C1411" s="7">
        <v>4</v>
      </c>
      <c r="D1411" s="2" t="s">
        <v>5416</v>
      </c>
      <c r="E1411" s="2"/>
      <c r="F1411" s="2"/>
      <c r="G1411" s="2" t="s">
        <v>5418</v>
      </c>
      <c r="H1411" s="2" t="s">
        <v>506</v>
      </c>
      <c r="I1411" s="2" t="str">
        <f t="shared" si="1211"/>
        <v>20241108-2000159921-인쇄</v>
      </c>
      <c r="J1411" s="2" t="str">
        <f t="shared" si="1212"/>
        <v>20241108-2000159921-합지</v>
      </c>
      <c r="K1411" s="2" t="str">
        <f t="shared" si="1213"/>
        <v>20241108-2000159921-분단</v>
      </c>
      <c r="L1411" s="2" t="str">
        <f t="shared" si="1214"/>
        <v>20241108-2000159921-제대</v>
      </c>
      <c r="M1411" s="2" t="str">
        <f>VLOOKUP(H1411, '쿼리1'!$A:$R, 17, 0)</f>
        <v>1도-THE BAKE</v>
      </c>
      <c r="N1411" s="2" t="str">
        <f>VLOOKUP(H1411, '쿼리1'!$A:$P, 15, 0)</f>
        <v>OPP30</v>
      </c>
      <c r="O1411" s="2">
        <v>2000159921</v>
      </c>
      <c r="P1411" s="2" t="str">
        <f>VLOOKUP(H1411, '쿼리1'!$A:$R, 17, 0)</f>
        <v>1도-THE BAKE</v>
      </c>
      <c r="Q1411" s="4">
        <f>VLOOKUP(H1411, '쿼리1'!$A:$U, 20, 0)</f>
        <v>46153</v>
      </c>
      <c r="R1411" s="2" t="s">
        <v>31</v>
      </c>
      <c r="S1411" s="2" t="s">
        <v>5397</v>
      </c>
      <c r="T1411" s="2" t="s">
        <v>5397</v>
      </c>
      <c r="U1411" s="2" t="s">
        <v>31</v>
      </c>
      <c r="V1411" s="3">
        <v>45610</v>
      </c>
      <c r="W1411" s="3">
        <v>45608</v>
      </c>
      <c r="X1411" s="6">
        <f t="shared" ref="X1411:X1413" si="1281">IFERROR(IF(W1411-V1411&gt;0, "+" &amp; (W1411-V1411), W1411-V1411), "X")</f>
        <v>-2</v>
      </c>
      <c r="Y1411" s="2" t="s">
        <v>5388</v>
      </c>
      <c r="Z1411" s="3" t="s">
        <v>5388</v>
      </c>
      <c r="AA1411" s="6" t="str">
        <f t="shared" ref="AA1411:AA1419" si="1282">IFERROR(Z1411-Y1411, "X")</f>
        <v>X</v>
      </c>
      <c r="AB1411" s="3" t="s">
        <v>5388</v>
      </c>
      <c r="AC1411" s="2" t="s">
        <v>5388</v>
      </c>
      <c r="AD1411" s="6" t="str">
        <f t="shared" si="1280"/>
        <v>X</v>
      </c>
      <c r="AE1411" s="3">
        <v>45614</v>
      </c>
      <c r="AF1411" s="3">
        <v>45610</v>
      </c>
      <c r="AG1411" s="2">
        <f t="shared" si="1277"/>
        <v>-4</v>
      </c>
      <c r="AH1411" s="3">
        <v>45610</v>
      </c>
      <c r="AI1411" s="3">
        <f t="shared" si="1278"/>
        <v>45614</v>
      </c>
      <c r="AJ1411" s="3"/>
      <c r="AK1411" s="2" t="str">
        <f t="shared" si="1215"/>
        <v>+4</v>
      </c>
      <c r="AL1411" s="2" t="s">
        <v>5567</v>
      </c>
      <c r="AM1411" s="2" t="str">
        <f t="shared" si="1218"/>
        <v>생산완료(+4)</v>
      </c>
      <c r="AN1411" s="9">
        <f t="shared" si="1219"/>
        <v>45610</v>
      </c>
      <c r="AO1411" s="9">
        <f t="shared" si="1220"/>
        <v>45614</v>
      </c>
      <c r="AP1411" s="9"/>
      <c r="AQ1411" s="2">
        <f t="shared" si="1264"/>
        <v>4</v>
      </c>
      <c r="AR1411" s="12" t="str">
        <f t="shared" si="1221"/>
        <v>+4</v>
      </c>
      <c r="AS1411" t="s">
        <v>5567</v>
      </c>
      <c r="AT1411" t="str">
        <f t="shared" si="1222"/>
        <v>생산완료(+4)</v>
      </c>
    </row>
    <row r="1412" spans="2:46" x14ac:dyDescent="0.3">
      <c r="B1412" s="2" t="s">
        <v>5409</v>
      </c>
      <c r="C1412" s="7">
        <v>0</v>
      </c>
      <c r="D1412" s="2" t="s">
        <v>5424</v>
      </c>
      <c r="E1412" s="2"/>
      <c r="F1412" s="2"/>
      <c r="G1412" s="2" t="s">
        <v>5409</v>
      </c>
      <c r="H1412" s="2" t="s">
        <v>1985</v>
      </c>
      <c r="I1412" s="2" t="str">
        <f t="shared" si="1211"/>
        <v>20241108-2000163130-인쇄</v>
      </c>
      <c r="J1412" s="2" t="str">
        <f t="shared" si="1212"/>
        <v>20241108-2000163130-합지</v>
      </c>
      <c r="K1412" s="2" t="str">
        <f t="shared" si="1213"/>
        <v>20241108-2000163130-분단</v>
      </c>
      <c r="L1412" s="2" t="str">
        <f t="shared" si="1214"/>
        <v>20241108-2000163130-제대</v>
      </c>
      <c r="M1412" s="2" t="str">
        <f>VLOOKUP(H1412, '쿼리1'!$A:$R, 17, 0)</f>
        <v>1도-카페에이유(AU)-250</v>
      </c>
      <c r="N1412" s="2" t="str">
        <f>VLOOKUP(H1412, '쿼리1'!$A:$P, 15, 0)</f>
        <v>PE튜브(투명)50</v>
      </c>
      <c r="O1412" s="2">
        <v>2000163130</v>
      </c>
      <c r="P1412" s="2" t="str">
        <f>VLOOKUP(H1412, '쿼리1'!$A:$R, 17, 0)</f>
        <v>1도-카페에이유(AU)-250</v>
      </c>
      <c r="Q1412" s="4">
        <f>VLOOKUP(H1412, '쿼리1'!$A:$U, 20, 0)</f>
        <v>20000</v>
      </c>
      <c r="R1412" s="2" t="s">
        <v>31</v>
      </c>
      <c r="S1412" s="2" t="s">
        <v>5397</v>
      </c>
      <c r="T1412" s="2" t="s">
        <v>5397</v>
      </c>
      <c r="U1412" s="2" t="s">
        <v>31</v>
      </c>
      <c r="V1412" s="3">
        <v>45610</v>
      </c>
      <c r="W1412" s="3">
        <v>45612</v>
      </c>
      <c r="X1412" s="6" t="str">
        <f t="shared" si="1281"/>
        <v>+2</v>
      </c>
      <c r="Y1412" s="2" t="s">
        <v>5388</v>
      </c>
      <c r="Z1412" s="3" t="s">
        <v>5388</v>
      </c>
      <c r="AA1412" s="6" t="str">
        <f t="shared" si="1282"/>
        <v>X</v>
      </c>
      <c r="AB1412" s="3" t="s">
        <v>5388</v>
      </c>
      <c r="AC1412" s="2" t="s">
        <v>5388</v>
      </c>
      <c r="AD1412" s="6" t="str">
        <f t="shared" si="1280"/>
        <v>X</v>
      </c>
      <c r="AE1412" s="3">
        <v>45614</v>
      </c>
      <c r="AF1412" s="3">
        <v>45614</v>
      </c>
      <c r="AG1412" s="2">
        <f t="shared" si="1277"/>
        <v>0</v>
      </c>
      <c r="AH1412" s="3">
        <v>45614</v>
      </c>
      <c r="AI1412" s="3">
        <f t="shared" si="1278"/>
        <v>45614</v>
      </c>
      <c r="AJ1412" s="3"/>
      <c r="AK1412" s="2">
        <f t="shared" si="1215"/>
        <v>0</v>
      </c>
      <c r="AL1412" s="2" t="s">
        <v>5567</v>
      </c>
      <c r="AM1412" s="2" t="str">
        <f t="shared" si="1218"/>
        <v>생산완료(0)</v>
      </c>
      <c r="AN1412" s="9">
        <f t="shared" si="1219"/>
        <v>45614</v>
      </c>
      <c r="AO1412" s="9">
        <f t="shared" si="1220"/>
        <v>45614</v>
      </c>
      <c r="AP1412" s="9"/>
      <c r="AQ1412" s="2">
        <f t="shared" si="1264"/>
        <v>0</v>
      </c>
      <c r="AR1412" s="12">
        <f t="shared" si="1221"/>
        <v>0</v>
      </c>
      <c r="AS1412" t="s">
        <v>5567</v>
      </c>
      <c r="AT1412" t="str">
        <f t="shared" si="1222"/>
        <v>생산완료(0)</v>
      </c>
    </row>
    <row r="1413" spans="2:46" x14ac:dyDescent="0.3">
      <c r="B1413" s="2" t="s">
        <v>5418</v>
      </c>
      <c r="C1413" s="7">
        <v>-4</v>
      </c>
      <c r="D1413" s="2" t="s">
        <v>5451</v>
      </c>
      <c r="E1413" s="2"/>
      <c r="F1413" s="2"/>
      <c r="G1413" s="2" t="s">
        <v>5451</v>
      </c>
      <c r="H1413" s="2" t="s">
        <v>548</v>
      </c>
      <c r="I1413" s="2" t="str">
        <f t="shared" si="1211"/>
        <v>20241108-2000165641-인쇄</v>
      </c>
      <c r="J1413" s="2" t="str">
        <f t="shared" si="1212"/>
        <v>20241108-2000165641-합지</v>
      </c>
      <c r="K1413" s="2" t="str">
        <f t="shared" si="1213"/>
        <v>20241108-2000165641-분단</v>
      </c>
      <c r="L1413" s="2" t="str">
        <f t="shared" si="1214"/>
        <v>20241108-2000165641-제대</v>
      </c>
      <c r="M1413" s="2" t="str">
        <f>VLOOKUP(H1413, '쿼리1'!$A:$R, 17, 0)</f>
        <v>1도-카페에이유(AU)-70</v>
      </c>
      <c r="N1413" s="2" t="str">
        <f>VLOOKUP(H1413, '쿼리1'!$A:$P, 15, 0)</f>
        <v>OPP(투명)40</v>
      </c>
      <c r="O1413" s="2">
        <v>2000165641</v>
      </c>
      <c r="P1413" s="2" t="str">
        <f>VLOOKUP(H1413, '쿼리1'!$A:$R, 17, 0)</f>
        <v>1도-카페에이유(AU)-70</v>
      </c>
      <c r="Q1413" s="4">
        <f>VLOOKUP(H1413, '쿼리1'!$A:$U, 20, 0)</f>
        <v>28571</v>
      </c>
      <c r="R1413" s="2" t="s">
        <v>31</v>
      </c>
      <c r="S1413" s="2" t="s">
        <v>5397</v>
      </c>
      <c r="T1413" s="2" t="s">
        <v>5397</v>
      </c>
      <c r="U1413" s="2" t="s">
        <v>31</v>
      </c>
      <c r="V1413" s="3">
        <v>45610</v>
      </c>
      <c r="W1413" s="3">
        <v>45614</v>
      </c>
      <c r="X1413" s="6" t="str">
        <f t="shared" si="1281"/>
        <v>+4</v>
      </c>
      <c r="Y1413" s="2" t="s">
        <v>5388</v>
      </c>
      <c r="Z1413" s="3" t="s">
        <v>5388</v>
      </c>
      <c r="AA1413" s="6" t="str">
        <f t="shared" si="1282"/>
        <v>X</v>
      </c>
      <c r="AB1413" s="3" t="s">
        <v>5388</v>
      </c>
      <c r="AC1413" s="2" t="s">
        <v>5388</v>
      </c>
      <c r="AD1413" s="6" t="str">
        <f t="shared" si="1280"/>
        <v>X</v>
      </c>
      <c r="AE1413" s="3">
        <v>45611</v>
      </c>
      <c r="AF1413" s="3">
        <v>45615</v>
      </c>
      <c r="AG1413" s="2" t="str">
        <f t="shared" si="1277"/>
        <v>+4</v>
      </c>
      <c r="AH1413" s="3">
        <v>45615</v>
      </c>
      <c r="AI1413" s="3">
        <f t="shared" si="1278"/>
        <v>45611</v>
      </c>
      <c r="AJ1413" s="3"/>
      <c r="AK1413" s="2">
        <f t="shared" si="1215"/>
        <v>-4</v>
      </c>
      <c r="AL1413" s="2" t="s">
        <v>5567</v>
      </c>
      <c r="AM1413" s="2" t="str">
        <f t="shared" si="1218"/>
        <v>생산완료(-4)</v>
      </c>
      <c r="AN1413" s="9">
        <f t="shared" si="1219"/>
        <v>45615</v>
      </c>
      <c r="AO1413" s="9">
        <f t="shared" si="1220"/>
        <v>45611</v>
      </c>
      <c r="AP1413" s="9"/>
      <c r="AQ1413" s="2">
        <f t="shared" si="1264"/>
        <v>-4</v>
      </c>
      <c r="AR1413" s="12">
        <f t="shared" si="1221"/>
        <v>-4</v>
      </c>
      <c r="AS1413" t="s">
        <v>5567</v>
      </c>
      <c r="AT1413" t="str">
        <f t="shared" si="1222"/>
        <v>생산완료(-4)</v>
      </c>
    </row>
    <row r="1414" spans="2:46" x14ac:dyDescent="0.3">
      <c r="B1414" s="2" t="s">
        <v>5409</v>
      </c>
      <c r="C1414" s="7">
        <v>0</v>
      </c>
      <c r="D1414" s="2"/>
      <c r="E1414" s="2"/>
      <c r="F1414" s="2"/>
      <c r="G1414" s="2" t="s">
        <v>5409</v>
      </c>
      <c r="H1414" s="2" t="s">
        <v>794</v>
      </c>
      <c r="I1414" s="2" t="str">
        <f t="shared" ref="I1414:I1477" si="1283">_xlfn.CONCAT(H1414, "-", "인쇄")</f>
        <v>20241108-2000167662-인쇄</v>
      </c>
      <c r="J1414" s="2" t="str">
        <f t="shared" ref="J1414:J1477" si="1284">_xlfn.CONCAT(H1414, "-", "합지")</f>
        <v>20241108-2000167662-합지</v>
      </c>
      <c r="K1414" s="2" t="str">
        <f t="shared" ref="K1414:K1477" si="1285">_xlfn.CONCAT(H1414, "-", "분단")</f>
        <v>20241108-2000167662-분단</v>
      </c>
      <c r="L1414" s="2" t="str">
        <f t="shared" ref="L1414:L1477" si="1286">_xlfn.CONCAT(H1414, "-", "제대")</f>
        <v>20241108-2000167662-제대</v>
      </c>
      <c r="M1414" s="2" t="str">
        <f>VLOOKUP(H1414, '쿼리1'!$A:$R, 17, 0)</f>
        <v>무지(EM유부초밥필름)</v>
      </c>
      <c r="N1414" s="2" t="str">
        <f>VLOOKUP(H1414, '쿼리1'!$A:$P, 15, 0)</f>
        <v>OPP(투명)40</v>
      </c>
      <c r="O1414" s="2">
        <v>2000167662</v>
      </c>
      <c r="P1414" s="2" t="str">
        <f>VLOOKUP(H1414, '쿼리1'!$A:$R, 17, 0)</f>
        <v>무지(EM유부초밥필름)</v>
      </c>
      <c r="Q1414" s="4">
        <f>VLOOKUP(H1414, '쿼리1'!$A:$U, 20, 0)</f>
        <v>57142</v>
      </c>
      <c r="R1414" s="2" t="s">
        <v>5397</v>
      </c>
      <c r="S1414" s="2" t="s">
        <v>5397</v>
      </c>
      <c r="T1414" s="2" t="s">
        <v>5397</v>
      </c>
      <c r="U1414" s="2" t="s">
        <v>31</v>
      </c>
      <c r="V1414" s="2" t="s">
        <v>5388</v>
      </c>
      <c r="W1414" s="2" t="s">
        <v>5388</v>
      </c>
      <c r="X1414" s="6" t="str">
        <f t="shared" ref="X1414:X1419" si="1287">IFERROR(W1414-V1414, "X")</f>
        <v>X</v>
      </c>
      <c r="Y1414" s="2" t="s">
        <v>5388</v>
      </c>
      <c r="Z1414" s="3" t="s">
        <v>5388</v>
      </c>
      <c r="AA1414" s="6" t="str">
        <f t="shared" si="1282"/>
        <v>X</v>
      </c>
      <c r="AB1414" s="3" t="s">
        <v>5388</v>
      </c>
      <c r="AC1414" s="2" t="s">
        <v>5388</v>
      </c>
      <c r="AD1414" s="6" t="str">
        <f t="shared" si="1280"/>
        <v>X</v>
      </c>
      <c r="AE1414" s="3">
        <v>45608</v>
      </c>
      <c r="AF1414" s="3">
        <v>45608</v>
      </c>
      <c r="AG1414" s="2">
        <f t="shared" si="1277"/>
        <v>0</v>
      </c>
      <c r="AH1414" s="3">
        <v>45608</v>
      </c>
      <c r="AI1414" s="3">
        <f t="shared" si="1278"/>
        <v>45608</v>
      </c>
      <c r="AJ1414" s="3"/>
      <c r="AK1414" s="2">
        <f t="shared" ref="AK1414:AK1477" si="1288">IF(C1414&gt;0, "+"&amp;C1414, C1414)</f>
        <v>0</v>
      </c>
      <c r="AL1414" s="2" t="s">
        <v>5567</v>
      </c>
      <c r="AM1414" s="2" t="str">
        <f t="shared" si="1218"/>
        <v>생산완료(0)</v>
      </c>
      <c r="AN1414" s="9">
        <f t="shared" si="1219"/>
        <v>45608</v>
      </c>
      <c r="AO1414" s="9">
        <f t="shared" si="1220"/>
        <v>45608</v>
      </c>
      <c r="AP1414" s="9"/>
      <c r="AQ1414" s="2">
        <f t="shared" si="1264"/>
        <v>0</v>
      </c>
      <c r="AR1414" s="12">
        <f t="shared" si="1221"/>
        <v>0</v>
      </c>
      <c r="AS1414" t="s">
        <v>5567</v>
      </c>
      <c r="AT1414" t="str">
        <f t="shared" si="1222"/>
        <v>생산완료(0)</v>
      </c>
    </row>
    <row r="1415" spans="2:46" x14ac:dyDescent="0.3">
      <c r="B1415" s="2" t="s">
        <v>5409</v>
      </c>
      <c r="C1415" s="7">
        <v>0</v>
      </c>
      <c r="D1415" s="2"/>
      <c r="E1415" s="2"/>
      <c r="F1415" s="2"/>
      <c r="G1415" s="2" t="s">
        <v>5409</v>
      </c>
      <c r="H1415" s="2" t="s">
        <v>1736</v>
      </c>
      <c r="I1415" s="2" t="str">
        <f t="shared" si="1283"/>
        <v>20241108-2116N0026-인쇄</v>
      </c>
      <c r="J1415" s="2" t="str">
        <f t="shared" si="1284"/>
        <v>20241108-2116N0026-합지</v>
      </c>
      <c r="K1415" s="2" t="str">
        <f t="shared" si="1285"/>
        <v>20241108-2116N0026-분단</v>
      </c>
      <c r="L1415" s="2" t="str">
        <f t="shared" si="1286"/>
        <v>20241108-2116N0026-제대</v>
      </c>
      <c r="M1415" s="2" t="str">
        <f>VLOOKUP(H1415, '쿼리1'!$A:$R, 17, 0)</f>
        <v>무지</v>
      </c>
      <c r="N1415" s="2" t="str">
        <f>VLOOKUP(H1415, '쿼리1'!$A:$P, 15, 0)</f>
        <v>HD튜브(유백)30</v>
      </c>
      <c r="O1415" s="2" t="s">
        <v>5856</v>
      </c>
      <c r="P1415" s="2" t="str">
        <f>VLOOKUP(H1415, '쿼리1'!$A:$R, 17, 0)</f>
        <v>무지</v>
      </c>
      <c r="Q1415" s="4">
        <f>VLOOKUP(H1415, '쿼리1'!$A:$U, 20, 0)</f>
        <v>5000</v>
      </c>
      <c r="R1415" s="2" t="s">
        <v>5397</v>
      </c>
      <c r="S1415" s="2" t="s">
        <v>5397</v>
      </c>
      <c r="T1415" s="2" t="s">
        <v>5397</v>
      </c>
      <c r="U1415" s="2" t="s">
        <v>31</v>
      </c>
      <c r="V1415" s="2" t="s">
        <v>5388</v>
      </c>
      <c r="W1415" s="2" t="s">
        <v>5388</v>
      </c>
      <c r="X1415" s="6" t="str">
        <f t="shared" si="1287"/>
        <v>X</v>
      </c>
      <c r="Y1415" s="2" t="s">
        <v>5388</v>
      </c>
      <c r="Z1415" s="3" t="s">
        <v>5388</v>
      </c>
      <c r="AA1415" s="6" t="str">
        <f t="shared" si="1282"/>
        <v>X</v>
      </c>
      <c r="AB1415" s="3" t="s">
        <v>5388</v>
      </c>
      <c r="AC1415" s="2" t="s">
        <v>5388</v>
      </c>
      <c r="AD1415" s="6" t="str">
        <f t="shared" si="1280"/>
        <v>X</v>
      </c>
      <c r="AE1415" s="3">
        <v>45608</v>
      </c>
      <c r="AF1415" s="3">
        <v>45608</v>
      </c>
      <c r="AG1415" s="2">
        <f t="shared" si="1277"/>
        <v>0</v>
      </c>
      <c r="AH1415" s="3">
        <v>45608</v>
      </c>
      <c r="AI1415" s="3">
        <f t="shared" si="1278"/>
        <v>45608</v>
      </c>
      <c r="AJ1415" s="3"/>
      <c r="AK1415" s="2">
        <f t="shared" si="1288"/>
        <v>0</v>
      </c>
      <c r="AL1415" s="2" t="s">
        <v>5567</v>
      </c>
      <c r="AM1415" s="2" t="str">
        <f t="shared" ref="AM1415:AM1478" si="1289">_xlfn.CONCAT(AL1415, "(", AK1415, ")")</f>
        <v>생산완료(0)</v>
      </c>
      <c r="AN1415" s="9">
        <f t="shared" ref="AN1415:AN1478" si="1290">_xlfn.MAXIFS($AH$6:$AH$2358, $O$6:$O$2358, O1415)</f>
        <v>45608</v>
      </c>
      <c r="AO1415" s="9">
        <f t="shared" ref="AO1415:AO1478" si="1291">_xlfn.MAXIFS($AI$6:$AI$2358, $O$6:$O$2358, O1415)</f>
        <v>45608</v>
      </c>
      <c r="AP1415" s="9"/>
      <c r="AQ1415" s="2">
        <f t="shared" si="1264"/>
        <v>0</v>
      </c>
      <c r="AR1415" s="12">
        <f t="shared" ref="AR1415:AR1478" si="1292">IF(AQ1415&gt;0, "+"&amp;AQ1415, AQ1415)</f>
        <v>0</v>
      </c>
      <c r="AS1415" t="s">
        <v>5567</v>
      </c>
      <c r="AT1415" t="str">
        <f t="shared" ref="AT1415:AT1478" si="1293">_xlfn.CONCAT(AS1415, "(", AR1415, ")")</f>
        <v>생산완료(0)</v>
      </c>
    </row>
    <row r="1416" spans="2:46" x14ac:dyDescent="0.3">
      <c r="B1416" s="2" t="s">
        <v>5666</v>
      </c>
      <c r="C1416" s="8" t="s">
        <v>5670</v>
      </c>
      <c r="D1416" s="2"/>
      <c r="E1416" s="2"/>
      <c r="F1416" s="2"/>
      <c r="G1416" s="2"/>
      <c r="H1416" s="2" t="s">
        <v>1265</v>
      </c>
      <c r="I1416" s="2" t="str">
        <f t="shared" si="1283"/>
        <v>20241108-2319N0012-인쇄</v>
      </c>
      <c r="J1416" s="2" t="str">
        <f t="shared" si="1284"/>
        <v>20241108-2319N0012-합지</v>
      </c>
      <c r="K1416" s="2" t="str">
        <f t="shared" si="1285"/>
        <v>20241108-2319N0012-분단</v>
      </c>
      <c r="L1416" s="2" t="str">
        <f t="shared" si="1286"/>
        <v>20241108-2319N0012-제대</v>
      </c>
      <c r="M1416" s="2" t="str">
        <f>VLOOKUP(H1416, '쿼리1'!$A:$R, 17, 0)</f>
        <v>무지(소)</v>
      </c>
      <c r="N1416" s="2" t="str">
        <f>VLOOKUP(H1416, '쿼리1'!$A:$P, 15, 0)</f>
        <v>PE튜브(청색)65</v>
      </c>
      <c r="O1416" s="2" t="s">
        <v>5857</v>
      </c>
      <c r="P1416" s="2" t="str">
        <f>VLOOKUP(H1416, '쿼리1'!$A:$R, 17, 0)</f>
        <v>무지(소)</v>
      </c>
      <c r="Q1416" s="4">
        <f>VLOOKUP(H1416, '쿼리1'!$A:$U, 20, 0)</f>
        <v>12000</v>
      </c>
      <c r="R1416" s="2" t="s">
        <v>5397</v>
      </c>
      <c r="S1416" s="2" t="s">
        <v>5397</v>
      </c>
      <c r="T1416" s="2" t="s">
        <v>5397</v>
      </c>
      <c r="U1416" s="2" t="s">
        <v>5397</v>
      </c>
      <c r="V1416" s="2" t="s">
        <v>5388</v>
      </c>
      <c r="W1416" s="2" t="s">
        <v>5388</v>
      </c>
      <c r="X1416" s="6" t="str">
        <f t="shared" si="1287"/>
        <v>X</v>
      </c>
      <c r="Y1416" s="2" t="s">
        <v>5388</v>
      </c>
      <c r="Z1416" s="2" t="s">
        <v>5388</v>
      </c>
      <c r="AA1416" s="6" t="str">
        <f t="shared" si="1282"/>
        <v>X</v>
      </c>
      <c r="AB1416" s="2" t="s">
        <v>5388</v>
      </c>
      <c r="AC1416" s="2" t="s">
        <v>5388</v>
      </c>
      <c r="AD1416" s="6" t="str">
        <f t="shared" si="1280"/>
        <v>X</v>
      </c>
      <c r="AE1416" s="2" t="s">
        <v>5388</v>
      </c>
      <c r="AF1416" s="2" t="s">
        <v>5388</v>
      </c>
      <c r="AG1416" s="2" t="str">
        <f>IFERROR(AF1416-AE1416, "X")</f>
        <v>X</v>
      </c>
      <c r="AH1416" s="2" t="s">
        <v>5388</v>
      </c>
      <c r="AI1416" s="3" t="s">
        <v>5388</v>
      </c>
      <c r="AJ1416" s="3">
        <f ca="1">TODAY()</f>
        <v>45656</v>
      </c>
      <c r="AK1416" s="2" t="str">
        <f t="shared" si="1288"/>
        <v>+공정납기일없음</v>
      </c>
      <c r="AL1416" s="2"/>
      <c r="AM1416" s="2" t="str">
        <f t="shared" si="1289"/>
        <v>(+공정납기일없음)</v>
      </c>
      <c r="AN1416" s="9">
        <f t="shared" si="1290"/>
        <v>0</v>
      </c>
      <c r="AO1416" s="9">
        <f t="shared" si="1291"/>
        <v>0</v>
      </c>
      <c r="AP1416" s="9">
        <f ca="1">TODAY()</f>
        <v>45656</v>
      </c>
      <c r="AQ1416" s="6" t="s">
        <v>5388</v>
      </c>
      <c r="AR1416" s="12" t="str">
        <f t="shared" si="1292"/>
        <v>+X</v>
      </c>
      <c r="AS1416" t="s">
        <v>5680</v>
      </c>
      <c r="AT1416" t="str">
        <f t="shared" si="1293"/>
        <v>공정납기일없음(+X)</v>
      </c>
    </row>
    <row r="1417" spans="2:46" x14ac:dyDescent="0.3">
      <c r="B1417" s="2" t="s">
        <v>5414</v>
      </c>
      <c r="C1417" s="7">
        <v>-9</v>
      </c>
      <c r="D1417" s="2"/>
      <c r="E1417" s="2"/>
      <c r="F1417" s="2"/>
      <c r="G1417" s="2" t="s">
        <v>5419</v>
      </c>
      <c r="H1417" s="2" t="s">
        <v>1823</v>
      </c>
      <c r="I1417" s="2" t="str">
        <f t="shared" si="1283"/>
        <v>20241108-2619N0013-인쇄</v>
      </c>
      <c r="J1417" s="2" t="str">
        <f t="shared" si="1284"/>
        <v>20241108-2619N0013-합지</v>
      </c>
      <c r="K1417" s="2" t="str">
        <f t="shared" si="1285"/>
        <v>20241108-2619N0013-분단</v>
      </c>
      <c r="L1417" s="2" t="str">
        <f t="shared" si="1286"/>
        <v>20241108-2619N0013-제대</v>
      </c>
      <c r="M1417" s="2" t="str">
        <f>VLOOKUP(H1417, '쿼리1'!$A:$R, 17, 0)</f>
        <v>무지</v>
      </c>
      <c r="N1417" s="2" t="str">
        <f>VLOOKUP(H1417, '쿼리1'!$A:$P, 15, 0)</f>
        <v>PE튜브(투명)45</v>
      </c>
      <c r="O1417" s="2" t="s">
        <v>5858</v>
      </c>
      <c r="P1417" s="2" t="str">
        <f>VLOOKUP(H1417, '쿼리1'!$A:$R, 17, 0)</f>
        <v>무지</v>
      </c>
      <c r="Q1417" s="4">
        <f>VLOOKUP(H1417, '쿼리1'!$A:$U, 20, 0)</f>
        <v>50000</v>
      </c>
      <c r="R1417" s="2" t="s">
        <v>5397</v>
      </c>
      <c r="S1417" s="2" t="s">
        <v>5397</v>
      </c>
      <c r="T1417" s="2" t="s">
        <v>5397</v>
      </c>
      <c r="U1417" s="2" t="s">
        <v>31</v>
      </c>
      <c r="V1417" s="2" t="s">
        <v>5388</v>
      </c>
      <c r="W1417" s="2" t="s">
        <v>5388</v>
      </c>
      <c r="X1417" s="6" t="str">
        <f t="shared" si="1287"/>
        <v>X</v>
      </c>
      <c r="Y1417" s="2" t="s">
        <v>5388</v>
      </c>
      <c r="Z1417" s="3" t="s">
        <v>5388</v>
      </c>
      <c r="AA1417" s="6" t="str">
        <f t="shared" si="1282"/>
        <v>X</v>
      </c>
      <c r="AB1417" s="3" t="s">
        <v>5388</v>
      </c>
      <c r="AC1417" s="2" t="s">
        <v>5388</v>
      </c>
      <c r="AD1417" s="6" t="str">
        <f t="shared" si="1280"/>
        <v>X</v>
      </c>
      <c r="AE1417" s="3">
        <v>45609</v>
      </c>
      <c r="AF1417" s="3">
        <v>45618</v>
      </c>
      <c r="AG1417" s="2" t="str">
        <f>IFERROR(IF(AF1417-AE1417&gt;0, "+" &amp; (AF1417-AE1417), AF1417-AE1417), "X")</f>
        <v>+9</v>
      </c>
      <c r="AH1417" s="3">
        <v>45618</v>
      </c>
      <c r="AI1417" s="3">
        <f>AE1417</f>
        <v>45609</v>
      </c>
      <c r="AJ1417" s="3"/>
      <c r="AK1417" s="2">
        <f t="shared" si="1288"/>
        <v>-9</v>
      </c>
      <c r="AL1417" s="2" t="s">
        <v>5567</v>
      </c>
      <c r="AM1417" s="2" t="str">
        <f t="shared" si="1289"/>
        <v>생산완료(-9)</v>
      </c>
      <c r="AN1417" s="9">
        <f t="shared" si="1290"/>
        <v>45618</v>
      </c>
      <c r="AO1417" s="9">
        <f t="shared" si="1291"/>
        <v>45609</v>
      </c>
      <c r="AP1417" s="9"/>
      <c r="AQ1417" s="2">
        <f>AO1417-AN1417</f>
        <v>-9</v>
      </c>
      <c r="AR1417" s="12">
        <f t="shared" si="1292"/>
        <v>-9</v>
      </c>
      <c r="AS1417" t="s">
        <v>5567</v>
      </c>
      <c r="AT1417" t="str">
        <f t="shared" si="1293"/>
        <v>생산완료(-9)</v>
      </c>
    </row>
    <row r="1418" spans="2:46" x14ac:dyDescent="0.3">
      <c r="B1418" s="2" t="s">
        <v>5666</v>
      </c>
      <c r="C1418" s="8" t="s">
        <v>5670</v>
      </c>
      <c r="D1418" s="2"/>
      <c r="E1418" s="2"/>
      <c r="F1418" s="2"/>
      <c r="G1418" s="2"/>
      <c r="H1418" s="2" t="s">
        <v>654</v>
      </c>
      <c r="I1418" s="2" t="str">
        <f t="shared" si="1283"/>
        <v>20241108-3000146225-인쇄</v>
      </c>
      <c r="J1418" s="2" t="str">
        <f t="shared" si="1284"/>
        <v>20241108-3000146225-합지</v>
      </c>
      <c r="K1418" s="2" t="str">
        <f t="shared" si="1285"/>
        <v>20241108-3000146225-분단</v>
      </c>
      <c r="L1418" s="2" t="str">
        <f t="shared" si="1286"/>
        <v>20241108-3000146225-제대</v>
      </c>
      <c r="M1418" s="2" t="str">
        <f>VLOOKUP(H1418, '쿼리1'!$A:$R, 17, 0)</f>
        <v>무지</v>
      </c>
      <c r="N1418" s="2" t="str">
        <f>VLOOKUP(H1418, '쿼리1'!$A:$P, 15, 0)</f>
        <v>SPP(투명)80</v>
      </c>
      <c r="O1418" s="2">
        <v>3000146225</v>
      </c>
      <c r="P1418" s="2" t="str">
        <f>VLOOKUP(H1418, '쿼리1'!$A:$R, 17, 0)</f>
        <v>무지</v>
      </c>
      <c r="Q1418" s="4">
        <f>VLOOKUP(H1418, '쿼리1'!$A:$U, 20, 0)</f>
        <v>50000</v>
      </c>
      <c r="R1418" s="2" t="s">
        <v>5397</v>
      </c>
      <c r="S1418" s="2" t="s">
        <v>5397</v>
      </c>
      <c r="T1418" s="2" t="s">
        <v>5397</v>
      </c>
      <c r="U1418" s="2" t="s">
        <v>5397</v>
      </c>
      <c r="V1418" s="2" t="s">
        <v>5388</v>
      </c>
      <c r="W1418" s="2" t="s">
        <v>5388</v>
      </c>
      <c r="X1418" s="6" t="str">
        <f t="shared" si="1287"/>
        <v>X</v>
      </c>
      <c r="Y1418" s="2" t="s">
        <v>5388</v>
      </c>
      <c r="Z1418" s="2" t="s">
        <v>5388</v>
      </c>
      <c r="AA1418" s="6" t="str">
        <f t="shared" si="1282"/>
        <v>X</v>
      </c>
      <c r="AB1418" s="2" t="s">
        <v>5388</v>
      </c>
      <c r="AC1418" s="2" t="s">
        <v>5388</v>
      </c>
      <c r="AD1418" s="6" t="str">
        <f t="shared" si="1280"/>
        <v>X</v>
      </c>
      <c r="AE1418" s="2" t="s">
        <v>5388</v>
      </c>
      <c r="AF1418" s="2" t="s">
        <v>5388</v>
      </c>
      <c r="AG1418" s="2" t="str">
        <f>IFERROR(AF1418-AE1418, "X")</f>
        <v>X</v>
      </c>
      <c r="AH1418" s="2" t="s">
        <v>5388</v>
      </c>
      <c r="AI1418" s="3" t="s">
        <v>5388</v>
      </c>
      <c r="AJ1418" s="3">
        <f t="shared" ref="AJ1418:AJ1419" ca="1" si="1294">TODAY()</f>
        <v>45656</v>
      </c>
      <c r="AK1418" s="2" t="str">
        <f t="shared" si="1288"/>
        <v>+공정납기일없음</v>
      </c>
      <c r="AL1418" s="2"/>
      <c r="AM1418" s="2" t="str">
        <f t="shared" si="1289"/>
        <v>(+공정납기일없음)</v>
      </c>
      <c r="AN1418" s="9">
        <f t="shared" si="1290"/>
        <v>0</v>
      </c>
      <c r="AO1418" s="9">
        <f t="shared" si="1291"/>
        <v>0</v>
      </c>
      <c r="AP1418" s="9">
        <f t="shared" ref="AP1418:AP1419" ca="1" si="1295">TODAY()</f>
        <v>45656</v>
      </c>
      <c r="AQ1418" s="6" t="s">
        <v>5388</v>
      </c>
      <c r="AR1418" s="12" t="str">
        <f t="shared" si="1292"/>
        <v>+X</v>
      </c>
      <c r="AS1418" t="s">
        <v>5680</v>
      </c>
      <c r="AT1418" t="str">
        <f t="shared" si="1293"/>
        <v>공정납기일없음(+X)</v>
      </c>
    </row>
    <row r="1419" spans="2:46" x14ac:dyDescent="0.3">
      <c r="B1419" s="2" t="s">
        <v>5666</v>
      </c>
      <c r="C1419" s="8" t="s">
        <v>5670</v>
      </c>
      <c r="D1419" s="2"/>
      <c r="E1419" s="2"/>
      <c r="F1419" s="2"/>
      <c r="G1419" s="2"/>
      <c r="H1419" s="2" t="s">
        <v>338</v>
      </c>
      <c r="I1419" s="2" t="str">
        <f t="shared" si="1283"/>
        <v>20241108-3000169582-인쇄</v>
      </c>
      <c r="J1419" s="2" t="str">
        <f t="shared" si="1284"/>
        <v>20241108-3000169582-합지</v>
      </c>
      <c r="K1419" s="2" t="str">
        <f t="shared" si="1285"/>
        <v>20241108-3000169582-분단</v>
      </c>
      <c r="L1419" s="2" t="str">
        <f t="shared" si="1286"/>
        <v>20241108-3000169582-제대</v>
      </c>
      <c r="M1419" s="2" t="str">
        <f>VLOOKUP(H1419, '쿼리1'!$A:$R, 17, 0)</f>
        <v>무지</v>
      </c>
      <c r="N1419" s="2" t="str">
        <f>VLOOKUP(H1419, '쿼리1'!$A:$P, 15, 0)</f>
        <v>PE튜브(투명)50</v>
      </c>
      <c r="O1419" s="2">
        <v>3000169582</v>
      </c>
      <c r="P1419" s="2" t="str">
        <f>VLOOKUP(H1419, '쿼리1'!$A:$R, 17, 0)</f>
        <v>무지</v>
      </c>
      <c r="Q1419" s="4">
        <f>VLOOKUP(H1419, '쿼리1'!$A:$U, 20, 0)</f>
        <v>20000</v>
      </c>
      <c r="R1419" s="2" t="s">
        <v>5397</v>
      </c>
      <c r="S1419" s="2" t="s">
        <v>5397</v>
      </c>
      <c r="T1419" s="2" t="s">
        <v>5397</v>
      </c>
      <c r="U1419" s="2" t="s">
        <v>5397</v>
      </c>
      <c r="V1419" s="2" t="s">
        <v>5388</v>
      </c>
      <c r="W1419" s="2" t="s">
        <v>5388</v>
      </c>
      <c r="X1419" s="6" t="str">
        <f t="shared" si="1287"/>
        <v>X</v>
      </c>
      <c r="Y1419" s="2" t="s">
        <v>5388</v>
      </c>
      <c r="Z1419" s="2" t="s">
        <v>5388</v>
      </c>
      <c r="AA1419" s="6" t="str">
        <f t="shared" si="1282"/>
        <v>X</v>
      </c>
      <c r="AB1419" s="2" t="s">
        <v>5388</v>
      </c>
      <c r="AC1419" s="2" t="s">
        <v>5388</v>
      </c>
      <c r="AD1419" s="6" t="str">
        <f t="shared" si="1280"/>
        <v>X</v>
      </c>
      <c r="AE1419" s="2" t="s">
        <v>5388</v>
      </c>
      <c r="AF1419" s="2" t="s">
        <v>5388</v>
      </c>
      <c r="AG1419" s="2" t="str">
        <f>IFERROR(AF1419-AE1419, "X")</f>
        <v>X</v>
      </c>
      <c r="AH1419" s="2" t="s">
        <v>5388</v>
      </c>
      <c r="AI1419" s="3" t="s">
        <v>5388</v>
      </c>
      <c r="AJ1419" s="3">
        <f t="shared" ca="1" si="1294"/>
        <v>45656</v>
      </c>
      <c r="AK1419" s="2" t="str">
        <f t="shared" si="1288"/>
        <v>+공정납기일없음</v>
      </c>
      <c r="AL1419" s="2"/>
      <c r="AM1419" s="2" t="str">
        <f t="shared" si="1289"/>
        <v>(+공정납기일없음)</v>
      </c>
      <c r="AN1419" s="9">
        <f t="shared" si="1290"/>
        <v>0</v>
      </c>
      <c r="AO1419" s="9">
        <f t="shared" si="1291"/>
        <v>0</v>
      </c>
      <c r="AP1419" s="9">
        <f t="shared" ca="1" si="1295"/>
        <v>45656</v>
      </c>
      <c r="AQ1419" s="6" t="s">
        <v>5388</v>
      </c>
      <c r="AR1419" s="12" t="str">
        <f t="shared" si="1292"/>
        <v>+X</v>
      </c>
      <c r="AS1419" t="s">
        <v>5680</v>
      </c>
      <c r="AT1419" t="str">
        <f t="shared" si="1293"/>
        <v>공정납기일없음(+X)</v>
      </c>
    </row>
    <row r="1420" spans="2:46" x14ac:dyDescent="0.3">
      <c r="B1420" s="2" t="s">
        <v>5412</v>
      </c>
      <c r="C1420" s="7">
        <v>1</v>
      </c>
      <c r="D1420" s="2" t="s">
        <v>5409</v>
      </c>
      <c r="E1420" s="2" t="s">
        <v>5408</v>
      </c>
      <c r="F1420" s="2"/>
      <c r="G1420" s="2" t="s">
        <v>5406</v>
      </c>
      <c r="H1420" s="2" t="s">
        <v>1327</v>
      </c>
      <c r="I1420" s="2" t="str">
        <f t="shared" si="1283"/>
        <v>20241111-1000136128-인쇄</v>
      </c>
      <c r="J1420" s="2" t="str">
        <f t="shared" si="1284"/>
        <v>20241111-1000136128-합지</v>
      </c>
      <c r="K1420" s="2" t="str">
        <f t="shared" si="1285"/>
        <v>20241111-1000136128-분단</v>
      </c>
      <c r="L1420" s="2" t="str">
        <f t="shared" si="1286"/>
        <v>20241111-1000136128-제대</v>
      </c>
      <c r="M1420" s="2" t="str">
        <f>VLOOKUP(H1420, '쿼리1'!$A:$R, 17, 0)</f>
        <v>8도-올반)찹쌀 꿔바로우500g</v>
      </c>
      <c r="N1420" s="2" t="str">
        <f>VLOOKUP(H1420, '쿼리1'!$A:$P, 15, 0)</f>
        <v>나이론(유백/유무광)105</v>
      </c>
      <c r="O1420" s="2">
        <v>1000136128</v>
      </c>
      <c r="P1420" s="2" t="str">
        <f>VLOOKUP(H1420, '쿼리1'!$A:$R, 17, 0)</f>
        <v>8도-올반)찹쌀 꿔바로우500g</v>
      </c>
      <c r="Q1420" s="4">
        <f>VLOOKUP(H1420, '쿼리1'!$A:$U, 20, 0)</f>
        <v>26086</v>
      </c>
      <c r="R1420" s="2" t="s">
        <v>31</v>
      </c>
      <c r="S1420" s="2" t="s">
        <v>31</v>
      </c>
      <c r="T1420" s="2" t="s">
        <v>5397</v>
      </c>
      <c r="U1420" s="2" t="s">
        <v>31</v>
      </c>
      <c r="V1420" s="3">
        <v>45615</v>
      </c>
      <c r="W1420" s="3">
        <v>45615</v>
      </c>
      <c r="X1420" s="6">
        <f t="shared" ref="X1420:X1424" si="1296">IFERROR(IF(W1420-V1420&gt;0, "+" &amp; (W1420-V1420), W1420-V1420), "X")</f>
        <v>0</v>
      </c>
      <c r="Y1420" s="3">
        <v>45618</v>
      </c>
      <c r="Z1420" s="3">
        <v>45621</v>
      </c>
      <c r="AA1420" s="6" t="str">
        <f t="shared" ref="AA1420:AA1436" si="1297">IFERROR(IF(Z1420-Y1420&gt;0, "+" &amp; (Z1420-Y1420), Z1420-Y1420), "X")</f>
        <v>+3</v>
      </c>
      <c r="AB1420" s="3" t="s">
        <v>5388</v>
      </c>
      <c r="AC1420" s="2" t="s">
        <v>5388</v>
      </c>
      <c r="AD1420" s="6" t="str">
        <f t="shared" si="1280"/>
        <v>X</v>
      </c>
      <c r="AE1420" s="3">
        <v>45622</v>
      </c>
      <c r="AF1420" s="3">
        <v>45617</v>
      </c>
      <c r="AG1420" s="2">
        <f t="shared" ref="AG1420:AG1421" si="1298">IFERROR(IF(AF1420-AE1420&gt;0, "+" &amp; (AF1420-AE1420), AF1420-AE1420), "X")</f>
        <v>-5</v>
      </c>
      <c r="AH1420" s="3">
        <v>45621</v>
      </c>
      <c r="AI1420" s="3">
        <f t="shared" ref="AI1420:AI1421" si="1299">AE1420</f>
        <v>45622</v>
      </c>
      <c r="AJ1420" s="3"/>
      <c r="AK1420" s="2" t="str">
        <f t="shared" si="1288"/>
        <v>+1</v>
      </c>
      <c r="AL1420" s="2" t="s">
        <v>5567</v>
      </c>
      <c r="AM1420" s="2" t="str">
        <f t="shared" si="1289"/>
        <v>생산완료(+1)</v>
      </c>
      <c r="AN1420" s="9">
        <f t="shared" si="1290"/>
        <v>45621</v>
      </c>
      <c r="AO1420" s="9">
        <f t="shared" si="1291"/>
        <v>45622</v>
      </c>
      <c r="AP1420" s="9"/>
      <c r="AQ1420" s="2">
        <f t="shared" ref="AQ1420:AQ1436" si="1300">AO1420-AN1420</f>
        <v>1</v>
      </c>
      <c r="AR1420" s="12" t="str">
        <f t="shared" si="1292"/>
        <v>+1</v>
      </c>
      <c r="AS1420" t="s">
        <v>5567</v>
      </c>
      <c r="AT1420" t="str">
        <f t="shared" si="1293"/>
        <v>생산완료(+1)</v>
      </c>
    </row>
    <row r="1421" spans="2:46" x14ac:dyDescent="0.3">
      <c r="B1421" s="2" t="s">
        <v>5415</v>
      </c>
      <c r="C1421" s="7">
        <v>-3</v>
      </c>
      <c r="D1421" s="2" t="s">
        <v>5408</v>
      </c>
      <c r="E1421" s="2" t="s">
        <v>5421</v>
      </c>
      <c r="F1421" s="2"/>
      <c r="G1421" s="2" t="s">
        <v>5405</v>
      </c>
      <c r="H1421" s="2" t="s">
        <v>1634</v>
      </c>
      <c r="I1421" s="2" t="str">
        <f t="shared" si="1283"/>
        <v>20241111-1000138905-인쇄</v>
      </c>
      <c r="J1421" s="2" t="str">
        <f t="shared" si="1284"/>
        <v>20241111-1000138905-합지</v>
      </c>
      <c r="K1421" s="2" t="str">
        <f t="shared" si="1285"/>
        <v>20241111-1000138905-분단</v>
      </c>
      <c r="L1421" s="2" t="str">
        <f t="shared" si="1286"/>
        <v>20241111-1000138905-제대</v>
      </c>
      <c r="M1421" s="2" t="str">
        <f>VLOOKUP(H1421, '쿼리1'!$A:$R, 17, 0)</f>
        <v>4도-헤아림(공용봉투 대)</v>
      </c>
      <c r="N1421" s="2" t="str">
        <f>VLOOKUP(H1421, '쿼리1'!$A:$P, 15, 0)</f>
        <v>패트(유무광)100</v>
      </c>
      <c r="O1421" s="2">
        <v>1000138905</v>
      </c>
      <c r="P1421" s="2" t="str">
        <f>VLOOKUP(H1421, '쿼리1'!$A:$R, 17, 0)</f>
        <v>4도-헤아림(공용봉투 대)</v>
      </c>
      <c r="Q1421" s="4">
        <f>VLOOKUP(H1421, '쿼리1'!$A:$U, 20, 0)</f>
        <v>20000</v>
      </c>
      <c r="R1421" s="2" t="s">
        <v>31</v>
      </c>
      <c r="S1421" s="2" t="s">
        <v>31</v>
      </c>
      <c r="T1421" s="2" t="s">
        <v>5397</v>
      </c>
      <c r="U1421" s="2" t="s">
        <v>31</v>
      </c>
      <c r="V1421" s="3">
        <v>45611</v>
      </c>
      <c r="W1421" s="3">
        <v>45614</v>
      </c>
      <c r="X1421" s="6" t="str">
        <f t="shared" si="1296"/>
        <v>+3</v>
      </c>
      <c r="Y1421" s="3">
        <v>45616</v>
      </c>
      <c r="Z1421" s="3">
        <v>45621</v>
      </c>
      <c r="AA1421" s="6" t="str">
        <f t="shared" si="1297"/>
        <v>+5</v>
      </c>
      <c r="AB1421" s="3" t="s">
        <v>5388</v>
      </c>
      <c r="AC1421" s="2" t="s">
        <v>5388</v>
      </c>
      <c r="AD1421" s="6" t="str">
        <f t="shared" si="1280"/>
        <v>X</v>
      </c>
      <c r="AE1421" s="3">
        <v>45618</v>
      </c>
      <c r="AF1421" s="3">
        <v>45617</v>
      </c>
      <c r="AG1421" s="2">
        <f t="shared" si="1298"/>
        <v>-1</v>
      </c>
      <c r="AH1421" s="3">
        <v>45621</v>
      </c>
      <c r="AI1421" s="3">
        <f t="shared" si="1299"/>
        <v>45618</v>
      </c>
      <c r="AJ1421" s="3"/>
      <c r="AK1421" s="2">
        <f t="shared" si="1288"/>
        <v>-3</v>
      </c>
      <c r="AL1421" s="2" t="s">
        <v>5567</v>
      </c>
      <c r="AM1421" s="2" t="str">
        <f t="shared" si="1289"/>
        <v>생산완료(-3)</v>
      </c>
      <c r="AN1421" s="9">
        <f t="shared" si="1290"/>
        <v>45649</v>
      </c>
      <c r="AO1421" s="9">
        <f t="shared" si="1291"/>
        <v>45649</v>
      </c>
      <c r="AP1421" s="9"/>
      <c r="AQ1421" s="2">
        <f t="shared" si="1300"/>
        <v>0</v>
      </c>
      <c r="AR1421" s="12">
        <f t="shared" si="1292"/>
        <v>0</v>
      </c>
      <c r="AS1421" t="s">
        <v>5567</v>
      </c>
      <c r="AT1421" t="str">
        <f t="shared" si="1293"/>
        <v>생산완료(0)</v>
      </c>
    </row>
    <row r="1422" spans="2:46" x14ac:dyDescent="0.3">
      <c r="B1422" s="2" t="s">
        <v>5405</v>
      </c>
      <c r="C1422" s="7">
        <v>-1</v>
      </c>
      <c r="D1422" s="2" t="s">
        <v>5408</v>
      </c>
      <c r="E1422" s="2" t="s">
        <v>5405</v>
      </c>
      <c r="F1422" s="2" t="s">
        <v>5412</v>
      </c>
      <c r="G1422" s="2"/>
      <c r="H1422" s="2" t="s">
        <v>4934</v>
      </c>
      <c r="I1422" s="2" t="str">
        <f t="shared" si="1283"/>
        <v>20241111-1000150136-인쇄</v>
      </c>
      <c r="J1422" s="2" t="str">
        <f t="shared" si="1284"/>
        <v>20241111-1000150136-합지</v>
      </c>
      <c r="K1422" s="2" t="str">
        <f t="shared" si="1285"/>
        <v>20241111-1000150136-분단</v>
      </c>
      <c r="L1422" s="2" t="str">
        <f t="shared" si="1286"/>
        <v>20241111-1000150136-제대</v>
      </c>
      <c r="M1422" s="2" t="str">
        <f>VLOOKUP(H1422, '쿼리1'!$A:$R, 17, 0)</f>
        <v>1도-매홍엘앤에프-바삭누룽지 공용봉투</v>
      </c>
      <c r="N1422" s="2" t="str">
        <f>VLOOKUP(H1422, '쿼리1'!$A:$P, 15, 0)</f>
        <v>오씨피피(투명)50</v>
      </c>
      <c r="O1422" s="2">
        <v>1000150136</v>
      </c>
      <c r="P1422" s="2" t="str">
        <f>VLOOKUP(H1422, '쿼리1'!$A:$R, 17, 0)</f>
        <v>1도-매홍엘앤에프-바삭누룽지 공용봉투</v>
      </c>
      <c r="Q1422" s="4">
        <f>VLOOKUP(H1422, '쿼리1'!$A:$U, 20, 0)</f>
        <v>24</v>
      </c>
      <c r="R1422" s="2" t="s">
        <v>31</v>
      </c>
      <c r="S1422" s="2" t="s">
        <v>31</v>
      </c>
      <c r="T1422" s="2" t="s">
        <v>31</v>
      </c>
      <c r="U1422" s="2" t="s">
        <v>5397</v>
      </c>
      <c r="V1422" s="3">
        <v>45611</v>
      </c>
      <c r="W1422" s="3">
        <v>45614</v>
      </c>
      <c r="X1422" s="6" t="str">
        <f t="shared" si="1296"/>
        <v>+3</v>
      </c>
      <c r="Y1422" s="3">
        <v>45616</v>
      </c>
      <c r="Z1422" s="3">
        <v>45615</v>
      </c>
      <c r="AA1422" s="6">
        <f t="shared" si="1297"/>
        <v>-1</v>
      </c>
      <c r="AB1422" s="3">
        <v>45617</v>
      </c>
      <c r="AC1422" s="3">
        <v>45618</v>
      </c>
      <c r="AD1422" s="6" t="str">
        <f>IFERROR(IF(AC1422-AB1422&gt;0, "+" &amp; (AC1422-AB1422), AC1422-AB1422), "X")</f>
        <v>+1</v>
      </c>
      <c r="AE1422" s="2" t="s">
        <v>5388</v>
      </c>
      <c r="AF1422" s="2" t="s">
        <v>5388</v>
      </c>
      <c r="AG1422" s="2" t="str">
        <f>IFERROR(AF1422-AE1422, "X")</f>
        <v>X</v>
      </c>
      <c r="AH1422" s="3">
        <v>45618</v>
      </c>
      <c r="AI1422" s="3">
        <f t="shared" ref="AI1422" si="1301">AB1422</f>
        <v>45617</v>
      </c>
      <c r="AJ1422" s="3"/>
      <c r="AK1422" s="2">
        <f t="shared" si="1288"/>
        <v>-1</v>
      </c>
      <c r="AL1422" s="2" t="s">
        <v>5567</v>
      </c>
      <c r="AM1422" s="2" t="str">
        <f t="shared" si="1289"/>
        <v>생산완료(-1)</v>
      </c>
      <c r="AN1422" s="9">
        <f t="shared" si="1290"/>
        <v>45618</v>
      </c>
      <c r="AO1422" s="9">
        <f t="shared" si="1291"/>
        <v>45617</v>
      </c>
      <c r="AP1422" s="9"/>
      <c r="AQ1422" s="2">
        <f t="shared" si="1300"/>
        <v>-1</v>
      </c>
      <c r="AR1422" s="12">
        <f t="shared" si="1292"/>
        <v>-1</v>
      </c>
      <c r="AS1422" t="s">
        <v>5567</v>
      </c>
      <c r="AT1422" t="str">
        <f t="shared" si="1293"/>
        <v>생산완료(-1)</v>
      </c>
    </row>
    <row r="1423" spans="2:46" x14ac:dyDescent="0.3">
      <c r="B1423" s="2" t="s">
        <v>5424</v>
      </c>
      <c r="C1423" s="7">
        <v>2</v>
      </c>
      <c r="D1423" s="2" t="s">
        <v>5408</v>
      </c>
      <c r="E1423" s="2" t="s">
        <v>5416</v>
      </c>
      <c r="F1423" s="2"/>
      <c r="G1423" s="2" t="s">
        <v>5416</v>
      </c>
      <c r="H1423" s="2" t="s">
        <v>3019</v>
      </c>
      <c r="I1423" s="2" t="str">
        <f t="shared" si="1283"/>
        <v>20241111-1000150951-인쇄</v>
      </c>
      <c r="J1423" s="2" t="str">
        <f t="shared" si="1284"/>
        <v>20241111-1000150951-합지</v>
      </c>
      <c r="K1423" s="2" t="str">
        <f t="shared" si="1285"/>
        <v>20241111-1000150951-분단</v>
      </c>
      <c r="L1423" s="2" t="str">
        <f t="shared" si="1286"/>
        <v>20241111-1000150951-제대</v>
      </c>
      <c r="M1423" s="2" t="str">
        <f>VLOOKUP(H1423, '쿼리1'!$A:$R, 17, 0)</f>
        <v>1도-ULTIMO 울티모</v>
      </c>
      <c r="N1423" s="2" t="str">
        <f>VLOOKUP(H1423, '쿼리1'!$A:$P, 15, 0)</f>
        <v>오피피(무광)80</v>
      </c>
      <c r="O1423" s="2">
        <v>1000150951</v>
      </c>
      <c r="P1423" s="2" t="str">
        <f>VLOOKUP(H1423, '쿼리1'!$A:$R, 17, 0)</f>
        <v>1도-ULTIMO 울티모</v>
      </c>
      <c r="Q1423" s="4">
        <f>VLOOKUP(H1423, '쿼리1'!$A:$U, 20, 0)</f>
        <v>26666</v>
      </c>
      <c r="R1423" s="2" t="s">
        <v>31</v>
      </c>
      <c r="S1423" s="2" t="s">
        <v>31</v>
      </c>
      <c r="T1423" s="2" t="s">
        <v>5397</v>
      </c>
      <c r="U1423" s="2" t="s">
        <v>31</v>
      </c>
      <c r="V1423" s="3">
        <v>45611</v>
      </c>
      <c r="W1423" s="3">
        <v>45614</v>
      </c>
      <c r="X1423" s="6" t="str">
        <f t="shared" si="1296"/>
        <v>+3</v>
      </c>
      <c r="Y1423" s="3">
        <v>45616</v>
      </c>
      <c r="Z1423" s="3">
        <v>45614</v>
      </c>
      <c r="AA1423" s="6">
        <f t="shared" si="1297"/>
        <v>-2</v>
      </c>
      <c r="AB1423" s="3" t="s">
        <v>5388</v>
      </c>
      <c r="AC1423" s="2" t="s">
        <v>5388</v>
      </c>
      <c r="AD1423" s="6" t="str">
        <f>IFERROR(AC1423-AB1423, "X")</f>
        <v>X</v>
      </c>
      <c r="AE1423" s="3">
        <v>45618</v>
      </c>
      <c r="AF1423" s="3">
        <v>45616</v>
      </c>
      <c r="AG1423" s="2">
        <f t="shared" ref="AG1423:AG1428" si="1302">IFERROR(IF(AF1423-AE1423&gt;0, "+" &amp; (AF1423-AE1423), AF1423-AE1423), "X")</f>
        <v>-2</v>
      </c>
      <c r="AH1423" s="3">
        <v>45616</v>
      </c>
      <c r="AI1423" s="3">
        <f t="shared" ref="AI1423:AI1428" si="1303">AE1423</f>
        <v>45618</v>
      </c>
      <c r="AJ1423" s="3"/>
      <c r="AK1423" s="2" t="str">
        <f t="shared" si="1288"/>
        <v>+2</v>
      </c>
      <c r="AL1423" s="2" t="s">
        <v>5567</v>
      </c>
      <c r="AM1423" s="2" t="str">
        <f t="shared" si="1289"/>
        <v>생산완료(+2)</v>
      </c>
      <c r="AN1423" s="9">
        <f t="shared" si="1290"/>
        <v>45616</v>
      </c>
      <c r="AO1423" s="9">
        <f t="shared" si="1291"/>
        <v>45618</v>
      </c>
      <c r="AP1423" s="9"/>
      <c r="AQ1423" s="2">
        <f t="shared" si="1300"/>
        <v>2</v>
      </c>
      <c r="AR1423" s="12" t="str">
        <f t="shared" si="1292"/>
        <v>+2</v>
      </c>
      <c r="AS1423" t="s">
        <v>5567</v>
      </c>
      <c r="AT1423" t="str">
        <f t="shared" si="1293"/>
        <v>생산완료(+2)</v>
      </c>
    </row>
    <row r="1424" spans="2:46" x14ac:dyDescent="0.3">
      <c r="B1424" s="2" t="s">
        <v>5409</v>
      </c>
      <c r="C1424" s="7">
        <v>0</v>
      </c>
      <c r="D1424" s="2" t="s">
        <v>5408</v>
      </c>
      <c r="E1424" s="2" t="s">
        <v>5405</v>
      </c>
      <c r="F1424" s="2"/>
      <c r="G1424" s="2" t="s">
        <v>5409</v>
      </c>
      <c r="H1424" s="2" t="s">
        <v>2231</v>
      </c>
      <c r="I1424" s="2" t="str">
        <f t="shared" si="1283"/>
        <v>20241111-1000154020-인쇄</v>
      </c>
      <c r="J1424" s="2" t="str">
        <f t="shared" si="1284"/>
        <v>20241111-1000154020-합지</v>
      </c>
      <c r="K1424" s="2" t="str">
        <f t="shared" si="1285"/>
        <v>20241111-1000154020-분단</v>
      </c>
      <c r="L1424" s="2" t="str">
        <f t="shared" si="1286"/>
        <v>20241111-1000154020-제대</v>
      </c>
      <c r="M1424" s="2" t="str">
        <f>VLOOKUP(H1424, '쿼리1'!$A:$R, 17, 0)</f>
        <v>3도-신)스컬피그(대-260)</v>
      </c>
      <c r="N1424" s="2" t="str">
        <f>VLOOKUP(H1424, '쿼리1'!$A:$P, 15, 0)</f>
        <v>오피피(무광)80</v>
      </c>
      <c r="O1424" s="2">
        <v>1000154020</v>
      </c>
      <c r="P1424" s="2" t="str">
        <f>VLOOKUP(H1424, '쿼리1'!$A:$R, 17, 0)</f>
        <v>3도-신)스컬피그(대-260)</v>
      </c>
      <c r="Q1424" s="4">
        <f>VLOOKUP(H1424, '쿼리1'!$A:$U, 20, 0)</f>
        <v>30769</v>
      </c>
      <c r="R1424" s="2" t="s">
        <v>31</v>
      </c>
      <c r="S1424" s="2" t="s">
        <v>31</v>
      </c>
      <c r="T1424" s="2" t="s">
        <v>5397</v>
      </c>
      <c r="U1424" s="2" t="s">
        <v>31</v>
      </c>
      <c r="V1424" s="3">
        <v>45611</v>
      </c>
      <c r="W1424" s="3">
        <v>45614</v>
      </c>
      <c r="X1424" s="6" t="str">
        <f t="shared" si="1296"/>
        <v>+3</v>
      </c>
      <c r="Y1424" s="3">
        <v>45616</v>
      </c>
      <c r="Z1424" s="3">
        <v>45615</v>
      </c>
      <c r="AA1424" s="6">
        <f t="shared" si="1297"/>
        <v>-1</v>
      </c>
      <c r="AB1424" s="3" t="s">
        <v>5388</v>
      </c>
      <c r="AC1424" s="2" t="s">
        <v>5388</v>
      </c>
      <c r="AD1424" s="6" t="str">
        <f>IFERROR(AC1424-AB1424, "X")</f>
        <v>X</v>
      </c>
      <c r="AE1424" s="3">
        <v>45618</v>
      </c>
      <c r="AF1424" s="3">
        <v>45618</v>
      </c>
      <c r="AG1424" s="2">
        <f t="shared" si="1302"/>
        <v>0</v>
      </c>
      <c r="AH1424" s="3">
        <v>45618</v>
      </c>
      <c r="AI1424" s="3">
        <f t="shared" si="1303"/>
        <v>45618</v>
      </c>
      <c r="AJ1424" s="3"/>
      <c r="AK1424" s="2">
        <f t="shared" si="1288"/>
        <v>0</v>
      </c>
      <c r="AL1424" s="2" t="s">
        <v>5567</v>
      </c>
      <c r="AM1424" s="2" t="str">
        <f t="shared" si="1289"/>
        <v>생산완료(0)</v>
      </c>
      <c r="AN1424" s="9">
        <f t="shared" si="1290"/>
        <v>45618</v>
      </c>
      <c r="AO1424" s="9">
        <f t="shared" si="1291"/>
        <v>45653</v>
      </c>
      <c r="AP1424" s="9"/>
      <c r="AQ1424" s="2">
        <f t="shared" si="1300"/>
        <v>35</v>
      </c>
      <c r="AR1424" s="12" t="str">
        <f t="shared" si="1292"/>
        <v>+35</v>
      </c>
      <c r="AS1424" t="s">
        <v>5567</v>
      </c>
      <c r="AT1424" t="str">
        <f t="shared" si="1293"/>
        <v>생산완료(+35)</v>
      </c>
    </row>
    <row r="1425" spans="2:46" x14ac:dyDescent="0.3">
      <c r="B1425" s="2" t="s">
        <v>5418</v>
      </c>
      <c r="C1425" s="7">
        <v>-4</v>
      </c>
      <c r="D1425" s="2"/>
      <c r="E1425" s="2" t="s">
        <v>5409</v>
      </c>
      <c r="F1425" s="2"/>
      <c r="G1425" s="2" t="s">
        <v>5451</v>
      </c>
      <c r="H1425" s="2" t="s">
        <v>4428</v>
      </c>
      <c r="I1425" s="2" t="str">
        <f t="shared" si="1283"/>
        <v>20241111-1000154318-인쇄</v>
      </c>
      <c r="J1425" s="2" t="str">
        <f t="shared" si="1284"/>
        <v>20241111-1000154318-합지</v>
      </c>
      <c r="K1425" s="2" t="str">
        <f t="shared" si="1285"/>
        <v>20241111-1000154318-분단</v>
      </c>
      <c r="L1425" s="2" t="str">
        <f t="shared" si="1286"/>
        <v>20241111-1000154318-제대</v>
      </c>
      <c r="M1425" s="2" t="str">
        <f>VLOOKUP(H1425, '쿼리1'!$A:$R, 17, 0)</f>
        <v>무지</v>
      </c>
      <c r="N1425" s="2" t="str">
        <f>VLOOKUP(H1425, '쿼리1'!$A:$P, 15, 0)</f>
        <v>나이론90</v>
      </c>
      <c r="O1425" s="2">
        <v>1000154318</v>
      </c>
      <c r="P1425" s="2" t="str">
        <f>VLOOKUP(H1425, '쿼리1'!$A:$R, 17, 0)</f>
        <v>무지</v>
      </c>
      <c r="Q1425" s="4">
        <f>VLOOKUP(H1425, '쿼리1'!$A:$U, 20, 0)</f>
        <v>15000</v>
      </c>
      <c r="R1425" s="2" t="s">
        <v>5397</v>
      </c>
      <c r="S1425" s="2" t="s">
        <v>31</v>
      </c>
      <c r="T1425" s="2" t="s">
        <v>5397</v>
      </c>
      <c r="U1425" s="2" t="s">
        <v>31</v>
      </c>
      <c r="V1425" s="2" t="s">
        <v>5388</v>
      </c>
      <c r="W1425" s="3" t="s">
        <v>5388</v>
      </c>
      <c r="X1425" s="6" t="str">
        <f>IFERROR(W1425-V1425, "X")</f>
        <v>X</v>
      </c>
      <c r="Y1425" s="3">
        <v>45616</v>
      </c>
      <c r="Z1425" s="3">
        <v>45616</v>
      </c>
      <c r="AA1425" s="6">
        <f t="shared" si="1297"/>
        <v>0</v>
      </c>
      <c r="AB1425" s="3" t="s">
        <v>5388</v>
      </c>
      <c r="AC1425" s="2" t="s">
        <v>5388</v>
      </c>
      <c r="AD1425" s="6" t="str">
        <f>IFERROR(AC1425-AB1425, "X")</f>
        <v>X</v>
      </c>
      <c r="AE1425" s="3">
        <v>45618</v>
      </c>
      <c r="AF1425" s="3">
        <v>45622</v>
      </c>
      <c r="AG1425" s="2" t="str">
        <f t="shared" si="1302"/>
        <v>+4</v>
      </c>
      <c r="AH1425" s="3">
        <v>45622</v>
      </c>
      <c r="AI1425" s="3">
        <f t="shared" si="1303"/>
        <v>45618</v>
      </c>
      <c r="AJ1425" s="3"/>
      <c r="AK1425" s="2">
        <f t="shared" si="1288"/>
        <v>-4</v>
      </c>
      <c r="AL1425" s="2" t="s">
        <v>5567</v>
      </c>
      <c r="AM1425" s="2" t="str">
        <f t="shared" si="1289"/>
        <v>생산완료(-4)</v>
      </c>
      <c r="AN1425" s="9">
        <f t="shared" si="1290"/>
        <v>45622</v>
      </c>
      <c r="AO1425" s="9">
        <f t="shared" si="1291"/>
        <v>45618</v>
      </c>
      <c r="AP1425" s="9"/>
      <c r="AQ1425" s="2">
        <f t="shared" si="1300"/>
        <v>-4</v>
      </c>
      <c r="AR1425" s="12">
        <f t="shared" si="1292"/>
        <v>-4</v>
      </c>
      <c r="AS1425" t="s">
        <v>5567</v>
      </c>
      <c r="AT1425" t="str">
        <f t="shared" si="1293"/>
        <v>생산완료(-4)</v>
      </c>
    </row>
    <row r="1426" spans="2:46" x14ac:dyDescent="0.3">
      <c r="B1426" s="2" t="s">
        <v>5424</v>
      </c>
      <c r="C1426" s="7">
        <v>2</v>
      </c>
      <c r="D1426" s="2"/>
      <c r="E1426" s="2" t="s">
        <v>5407</v>
      </c>
      <c r="F1426" s="2"/>
      <c r="G1426" s="2" t="s">
        <v>5416</v>
      </c>
      <c r="H1426" s="2" t="s">
        <v>4431</v>
      </c>
      <c r="I1426" s="2" t="str">
        <f t="shared" si="1283"/>
        <v>20241111-1000154859-인쇄</v>
      </c>
      <c r="J1426" s="2" t="str">
        <f t="shared" si="1284"/>
        <v>20241111-1000154859-합지</v>
      </c>
      <c r="K1426" s="2" t="str">
        <f t="shared" si="1285"/>
        <v>20241111-1000154859-분단</v>
      </c>
      <c r="L1426" s="2" t="str">
        <f t="shared" si="1286"/>
        <v>20241111-1000154859-제대</v>
      </c>
      <c r="M1426" s="2" t="str">
        <f>VLOOKUP(H1426, '쿼리1'!$A:$R, 17, 0)</f>
        <v>무지(농산무지파우치)</v>
      </c>
      <c r="N1426" s="2" t="str">
        <f>VLOOKUP(H1426, '쿼리1'!$A:$P, 15, 0)</f>
        <v>나씨피피55</v>
      </c>
      <c r="O1426" s="2">
        <v>1000154859</v>
      </c>
      <c r="P1426" s="2" t="str">
        <f>VLOOKUP(H1426, '쿼리1'!$A:$R, 17, 0)</f>
        <v>무지(농산무지파우치)</v>
      </c>
      <c r="Q1426" s="4">
        <f>VLOOKUP(H1426, '쿼리1'!$A:$U, 20, 0)</f>
        <v>26086</v>
      </c>
      <c r="R1426" s="2" t="s">
        <v>5397</v>
      </c>
      <c r="S1426" s="2" t="s">
        <v>31</v>
      </c>
      <c r="T1426" s="2" t="s">
        <v>5397</v>
      </c>
      <c r="U1426" s="2" t="s">
        <v>31</v>
      </c>
      <c r="V1426" s="2" t="s">
        <v>5388</v>
      </c>
      <c r="W1426" s="3" t="s">
        <v>5388</v>
      </c>
      <c r="X1426" s="6" t="str">
        <f>IFERROR(W1426-V1426, "X")</f>
        <v>X</v>
      </c>
      <c r="Y1426" s="3">
        <v>45616</v>
      </c>
      <c r="Z1426" s="3">
        <v>45610</v>
      </c>
      <c r="AA1426" s="6">
        <f t="shared" si="1297"/>
        <v>-6</v>
      </c>
      <c r="AB1426" s="3" t="s">
        <v>5388</v>
      </c>
      <c r="AC1426" s="2" t="s">
        <v>5388</v>
      </c>
      <c r="AD1426" s="6" t="str">
        <f>IFERROR(AC1426-AB1426, "X")</f>
        <v>X</v>
      </c>
      <c r="AE1426" s="3">
        <v>45618</v>
      </c>
      <c r="AF1426" s="3">
        <v>45616</v>
      </c>
      <c r="AG1426" s="2">
        <f t="shared" si="1302"/>
        <v>-2</v>
      </c>
      <c r="AH1426" s="3">
        <v>45616</v>
      </c>
      <c r="AI1426" s="3">
        <f t="shared" si="1303"/>
        <v>45618</v>
      </c>
      <c r="AJ1426" s="3"/>
      <c r="AK1426" s="2" t="str">
        <f t="shared" si="1288"/>
        <v>+2</v>
      </c>
      <c r="AL1426" s="2" t="s">
        <v>5567</v>
      </c>
      <c r="AM1426" s="2" t="str">
        <f t="shared" si="1289"/>
        <v>생산완료(+2)</v>
      </c>
      <c r="AN1426" s="9">
        <f t="shared" si="1290"/>
        <v>45616</v>
      </c>
      <c r="AO1426" s="9">
        <f t="shared" si="1291"/>
        <v>45618</v>
      </c>
      <c r="AP1426" s="9"/>
      <c r="AQ1426" s="2">
        <f t="shared" si="1300"/>
        <v>2</v>
      </c>
      <c r="AR1426" s="12" t="str">
        <f t="shared" si="1292"/>
        <v>+2</v>
      </c>
      <c r="AS1426" t="s">
        <v>5567</v>
      </c>
      <c r="AT1426" t="str">
        <f t="shared" si="1293"/>
        <v>생산완료(+2)</v>
      </c>
    </row>
    <row r="1427" spans="2:46" x14ac:dyDescent="0.3">
      <c r="B1427" s="2" t="s">
        <v>5412</v>
      </c>
      <c r="C1427" s="7">
        <v>1</v>
      </c>
      <c r="D1427" s="2"/>
      <c r="E1427" s="2" t="s">
        <v>5424</v>
      </c>
      <c r="F1427" s="2" t="s">
        <v>5527</v>
      </c>
      <c r="G1427" s="2" t="s">
        <v>5405</v>
      </c>
      <c r="H1427" s="2" t="s">
        <v>3374</v>
      </c>
      <c r="I1427" s="2" t="str">
        <f t="shared" si="1283"/>
        <v>20241111-1000159437-인쇄</v>
      </c>
      <c r="J1427" s="2" t="str">
        <f t="shared" si="1284"/>
        <v>20241111-1000159437-합지</v>
      </c>
      <c r="K1427" s="2" t="str">
        <f t="shared" si="1285"/>
        <v>20241111-1000159437-분단</v>
      </c>
      <c r="L1427" s="2" t="str">
        <f t="shared" si="1286"/>
        <v>20241111-1000159437-제대</v>
      </c>
      <c r="M1427" s="2" t="str">
        <f>VLOOKUP(H1427, '쿼리1'!$A:$R, 17, 0)</f>
        <v>무지</v>
      </c>
      <c r="N1427" s="2" t="str">
        <f>VLOOKUP(H1427, '쿼리1'!$A:$P, 15, 0)</f>
        <v>패트120</v>
      </c>
      <c r="O1427" s="2">
        <v>1000159437</v>
      </c>
      <c r="P1427" s="2" t="str">
        <f>VLOOKUP(H1427, '쿼리1'!$A:$R, 17, 0)</f>
        <v>무지</v>
      </c>
      <c r="Q1427" s="4">
        <f>VLOOKUP(H1427, '쿼리1'!$A:$U, 20, 0)</f>
        <v>33333</v>
      </c>
      <c r="R1427" s="2" t="s">
        <v>5397</v>
      </c>
      <c r="S1427" s="2" t="s">
        <v>31</v>
      </c>
      <c r="T1427" s="2" t="s">
        <v>5399</v>
      </c>
      <c r="U1427" s="2" t="s">
        <v>31</v>
      </c>
      <c r="V1427" s="2" t="s">
        <v>5388</v>
      </c>
      <c r="W1427" s="3" t="s">
        <v>5388</v>
      </c>
      <c r="X1427" s="6" t="str">
        <f>IFERROR(W1427-V1427, "X")</f>
        <v>X</v>
      </c>
      <c r="Y1427" s="3">
        <v>45615</v>
      </c>
      <c r="Z1427" s="3">
        <v>45617</v>
      </c>
      <c r="AA1427" s="6" t="str">
        <f t="shared" si="1297"/>
        <v>+2</v>
      </c>
      <c r="AB1427" s="3">
        <v>45616</v>
      </c>
      <c r="AC1427" s="5" t="s">
        <v>5396</v>
      </c>
      <c r="AD1427" s="6">
        <f ca="1">TODAY()-AB1427</f>
        <v>40</v>
      </c>
      <c r="AE1427" s="3">
        <v>45618</v>
      </c>
      <c r="AF1427" s="3">
        <v>45617</v>
      </c>
      <c r="AG1427" s="2">
        <f t="shared" si="1302"/>
        <v>-1</v>
      </c>
      <c r="AH1427" s="3">
        <v>45617</v>
      </c>
      <c r="AI1427" s="3">
        <f t="shared" si="1303"/>
        <v>45618</v>
      </c>
      <c r="AJ1427" s="3"/>
      <c r="AK1427" s="2" t="str">
        <f t="shared" si="1288"/>
        <v>+1</v>
      </c>
      <c r="AL1427" s="2" t="s">
        <v>5567</v>
      </c>
      <c r="AM1427" s="2" t="str">
        <f t="shared" si="1289"/>
        <v>생산완료(+1)</v>
      </c>
      <c r="AN1427" s="9">
        <f t="shared" si="1290"/>
        <v>45617</v>
      </c>
      <c r="AO1427" s="9">
        <f t="shared" si="1291"/>
        <v>45618</v>
      </c>
      <c r="AP1427" s="9"/>
      <c r="AQ1427" s="2">
        <f t="shared" si="1300"/>
        <v>1</v>
      </c>
      <c r="AR1427" s="12" t="str">
        <f t="shared" si="1292"/>
        <v>+1</v>
      </c>
      <c r="AS1427" t="s">
        <v>5567</v>
      </c>
      <c r="AT1427" t="str">
        <f t="shared" si="1293"/>
        <v>생산완료(+1)</v>
      </c>
    </row>
    <row r="1428" spans="2:46" x14ac:dyDescent="0.3">
      <c r="B1428" s="2" t="s">
        <v>5506</v>
      </c>
      <c r="C1428" s="7">
        <v>-17</v>
      </c>
      <c r="D1428" s="2" t="s">
        <v>5408</v>
      </c>
      <c r="E1428" s="2" t="s">
        <v>5432</v>
      </c>
      <c r="F1428" s="2"/>
      <c r="G1428" s="2" t="s">
        <v>5425</v>
      </c>
      <c r="H1428" s="2" t="s">
        <v>3388</v>
      </c>
      <c r="I1428" s="2" t="str">
        <f t="shared" si="1283"/>
        <v>20241111-1000159459-인쇄</v>
      </c>
      <c r="J1428" s="2" t="str">
        <f t="shared" si="1284"/>
        <v>20241111-1000159459-합지</v>
      </c>
      <c r="K1428" s="2" t="str">
        <f t="shared" si="1285"/>
        <v>20241111-1000159459-분단</v>
      </c>
      <c r="L1428" s="2" t="str">
        <f t="shared" si="1286"/>
        <v>20241111-1000159459-제대</v>
      </c>
      <c r="M1428" s="2" t="str">
        <f>VLOOKUP(H1428, '쿼리1'!$A:$R, 17, 0)</f>
        <v>3도-여름용)클린앤영 화이트소프트황사방역 마스크(KF94/대형)</v>
      </c>
      <c r="N1428" s="2" t="str">
        <f>VLOOKUP(H1428, '쿼리1'!$A:$P, 15, 0)</f>
        <v>패증착90</v>
      </c>
      <c r="O1428" s="2">
        <v>1000159459</v>
      </c>
      <c r="P1428" s="2" t="str">
        <f>VLOOKUP(H1428, '쿼리1'!$A:$R, 17, 0)</f>
        <v>3도-여름용)클린앤영 화이트소프트황사방역 마스크(KF94/대형)</v>
      </c>
      <c r="Q1428" s="4">
        <f>VLOOKUP(H1428, '쿼리1'!$A:$U, 20, 0)</f>
        <v>218181</v>
      </c>
      <c r="R1428" s="2" t="s">
        <v>31</v>
      </c>
      <c r="S1428" s="2" t="s">
        <v>31</v>
      </c>
      <c r="T1428" s="2" t="s">
        <v>5397</v>
      </c>
      <c r="U1428" s="2" t="s">
        <v>31</v>
      </c>
      <c r="V1428" s="3">
        <v>45611</v>
      </c>
      <c r="W1428" s="3">
        <v>45614</v>
      </c>
      <c r="X1428" s="6" t="str">
        <f t="shared" ref="X1428:X1432" si="1304">IFERROR(IF(W1428-V1428&gt;0, "+" &amp; (W1428-V1428), W1428-V1428), "X")</f>
        <v>+3</v>
      </c>
      <c r="Y1428" s="3">
        <v>45616</v>
      </c>
      <c r="Z1428" s="3">
        <v>45622</v>
      </c>
      <c r="AA1428" s="6" t="str">
        <f t="shared" si="1297"/>
        <v>+6</v>
      </c>
      <c r="AB1428" s="3" t="s">
        <v>5388</v>
      </c>
      <c r="AC1428" s="2" t="s">
        <v>5388</v>
      </c>
      <c r="AD1428" s="6" t="str">
        <f>IFERROR(AC1428-AB1428, "X")</f>
        <v>X</v>
      </c>
      <c r="AE1428" s="3">
        <v>45618</v>
      </c>
      <c r="AF1428" s="3">
        <v>45635</v>
      </c>
      <c r="AG1428" s="2" t="str">
        <f t="shared" si="1302"/>
        <v>+17</v>
      </c>
      <c r="AH1428" s="3">
        <v>45635</v>
      </c>
      <c r="AI1428" s="3">
        <f t="shared" si="1303"/>
        <v>45618</v>
      </c>
      <c r="AJ1428" s="3"/>
      <c r="AK1428" s="2">
        <f t="shared" si="1288"/>
        <v>-17</v>
      </c>
      <c r="AL1428" s="2" t="s">
        <v>5567</v>
      </c>
      <c r="AM1428" s="2" t="str">
        <f t="shared" si="1289"/>
        <v>생산완료(-17)</v>
      </c>
      <c r="AN1428" s="9">
        <f t="shared" si="1290"/>
        <v>45635</v>
      </c>
      <c r="AO1428" s="9">
        <f t="shared" si="1291"/>
        <v>45644</v>
      </c>
      <c r="AP1428" s="9"/>
      <c r="AQ1428" s="2">
        <f t="shared" si="1300"/>
        <v>9</v>
      </c>
      <c r="AR1428" s="12" t="str">
        <f t="shared" si="1292"/>
        <v>+9</v>
      </c>
      <c r="AS1428" t="s">
        <v>5567</v>
      </c>
      <c r="AT1428" t="str">
        <f t="shared" si="1293"/>
        <v>생산완료(+9)</v>
      </c>
    </row>
    <row r="1429" spans="2:46" x14ac:dyDescent="0.3">
      <c r="B1429" s="2" t="s">
        <v>5432</v>
      </c>
      <c r="C1429" s="7">
        <v>6</v>
      </c>
      <c r="D1429" s="2" t="s">
        <v>5416</v>
      </c>
      <c r="E1429" s="2" t="s">
        <v>5406</v>
      </c>
      <c r="F1429" s="2" t="s">
        <v>5407</v>
      </c>
      <c r="G1429" s="2"/>
      <c r="H1429" s="2" t="s">
        <v>4372</v>
      </c>
      <c r="I1429" s="2" t="str">
        <f t="shared" si="1283"/>
        <v>20241111-1000163056-인쇄</v>
      </c>
      <c r="J1429" s="2" t="str">
        <f t="shared" si="1284"/>
        <v>20241111-1000163056-합지</v>
      </c>
      <c r="K1429" s="2" t="str">
        <f t="shared" si="1285"/>
        <v>20241111-1000163056-분단</v>
      </c>
      <c r="L1429" s="2" t="str">
        <f t="shared" si="1286"/>
        <v>20241111-1000163056-제대</v>
      </c>
      <c r="M1429" s="2" t="str">
        <f>VLOOKUP(H1429, '쿼리1'!$A:$R, 17, 0)</f>
        <v>8도-(주)푸드코아-시그니처 페스트리 스위트108g(434kcal)</v>
      </c>
      <c r="N1429" s="2" t="str">
        <f>VLOOKUP(H1429, '쿼리1'!$A:$P, 15, 0)</f>
        <v>오씨피피(유무광)60</v>
      </c>
      <c r="O1429" s="2">
        <v>1000163056</v>
      </c>
      <c r="P1429" s="2" t="str">
        <f>VLOOKUP(H1429, '쿼리1'!$A:$R, 17, 0)</f>
        <v>8도-(주)푸드코아-시그니처 페스트리 스위트108g(434kcal)</v>
      </c>
      <c r="Q1429" s="4">
        <f>VLOOKUP(H1429, '쿼리1'!$A:$U, 20, 0)</f>
        <v>36</v>
      </c>
      <c r="R1429" s="2" t="s">
        <v>31</v>
      </c>
      <c r="S1429" s="2" t="s">
        <v>31</v>
      </c>
      <c r="T1429" s="2" t="s">
        <v>31</v>
      </c>
      <c r="U1429" s="2" t="s">
        <v>5397</v>
      </c>
      <c r="V1429" s="3">
        <v>45611</v>
      </c>
      <c r="W1429" s="3">
        <v>45609</v>
      </c>
      <c r="X1429" s="6">
        <f t="shared" si="1304"/>
        <v>-2</v>
      </c>
      <c r="Y1429" s="3">
        <v>45616</v>
      </c>
      <c r="Z1429" s="3">
        <v>45611</v>
      </c>
      <c r="AA1429" s="6">
        <f t="shared" si="1297"/>
        <v>-5</v>
      </c>
      <c r="AB1429" s="3">
        <v>45617</v>
      </c>
      <c r="AC1429" s="3">
        <v>45611</v>
      </c>
      <c r="AD1429" s="6">
        <f t="shared" ref="AD1429:AD1430" si="1305">IFERROR(IF(AC1429-AB1429&gt;0, "+" &amp; (AC1429-AB1429), AC1429-AB1429), "X")</f>
        <v>-6</v>
      </c>
      <c r="AE1429" s="2" t="s">
        <v>5388</v>
      </c>
      <c r="AF1429" s="2" t="s">
        <v>5388</v>
      </c>
      <c r="AG1429" s="2" t="str">
        <f>IFERROR(AF1429-AE1429, "X")</f>
        <v>X</v>
      </c>
      <c r="AH1429" s="3">
        <v>45611</v>
      </c>
      <c r="AI1429" s="3">
        <f t="shared" ref="AI1429:AI1430" si="1306">AB1429</f>
        <v>45617</v>
      </c>
      <c r="AJ1429" s="3"/>
      <c r="AK1429" s="2" t="str">
        <f t="shared" si="1288"/>
        <v>+6</v>
      </c>
      <c r="AL1429" s="2" t="s">
        <v>5567</v>
      </c>
      <c r="AM1429" s="2" t="str">
        <f t="shared" si="1289"/>
        <v>생산완료(+6)</v>
      </c>
      <c r="AN1429" s="9">
        <f t="shared" si="1290"/>
        <v>45650</v>
      </c>
      <c r="AO1429" s="9">
        <f t="shared" si="1291"/>
        <v>45656</v>
      </c>
      <c r="AP1429" s="9"/>
      <c r="AQ1429" s="2">
        <f t="shared" si="1300"/>
        <v>6</v>
      </c>
      <c r="AR1429" s="12" t="str">
        <f t="shared" si="1292"/>
        <v>+6</v>
      </c>
      <c r="AS1429" t="s">
        <v>5567</v>
      </c>
      <c r="AT1429" t="str">
        <f t="shared" si="1293"/>
        <v>생산완료(+6)</v>
      </c>
    </row>
    <row r="1430" spans="2:46" x14ac:dyDescent="0.3">
      <c r="B1430" s="2" t="s">
        <v>5432</v>
      </c>
      <c r="C1430" s="7">
        <v>6</v>
      </c>
      <c r="D1430" s="2" t="s">
        <v>5416</v>
      </c>
      <c r="E1430" s="2" t="s">
        <v>5406</v>
      </c>
      <c r="F1430" s="2" t="s">
        <v>5407</v>
      </c>
      <c r="G1430" s="2"/>
      <c r="H1430" s="2" t="s">
        <v>4337</v>
      </c>
      <c r="I1430" s="2" t="str">
        <f t="shared" si="1283"/>
        <v>20241111-1000169381-인쇄</v>
      </c>
      <c r="J1430" s="2" t="str">
        <f t="shared" si="1284"/>
        <v>20241111-1000169381-합지</v>
      </c>
      <c r="K1430" s="2" t="str">
        <f t="shared" si="1285"/>
        <v>20241111-1000169381-분단</v>
      </c>
      <c r="L1430" s="2" t="str">
        <f t="shared" si="1286"/>
        <v>20241111-1000169381-제대</v>
      </c>
      <c r="M1430" s="2" t="str">
        <f>VLOOKUP(H1430, '쿼리1'!$A:$R, 17, 0)</f>
        <v>8도-(주)푸드코아-신씨네 피넛크림 소보로빵 155g(702kcal)</v>
      </c>
      <c r="N1430" s="2" t="str">
        <f>VLOOKUP(H1430, '쿼리1'!$A:$P, 15, 0)</f>
        <v>오씨피피(유무광)60</v>
      </c>
      <c r="O1430" s="2">
        <v>1000169381</v>
      </c>
      <c r="P1430" s="2" t="str">
        <f>VLOOKUP(H1430, '쿼리1'!$A:$R, 17, 0)</f>
        <v>8도-(주)푸드코아-신씨네 피넛크림 소보로빵 155g(702kcal)</v>
      </c>
      <c r="Q1430" s="4">
        <f>VLOOKUP(H1430, '쿼리1'!$A:$U, 20, 0)</f>
        <v>18</v>
      </c>
      <c r="R1430" s="2" t="s">
        <v>31</v>
      </c>
      <c r="S1430" s="2" t="s">
        <v>31</v>
      </c>
      <c r="T1430" s="2" t="s">
        <v>31</v>
      </c>
      <c r="U1430" s="2" t="s">
        <v>5397</v>
      </c>
      <c r="V1430" s="3">
        <v>45611</v>
      </c>
      <c r="W1430" s="3">
        <v>45609</v>
      </c>
      <c r="X1430" s="6">
        <f t="shared" si="1304"/>
        <v>-2</v>
      </c>
      <c r="Y1430" s="3">
        <v>45616</v>
      </c>
      <c r="Z1430" s="3">
        <v>45611</v>
      </c>
      <c r="AA1430" s="6">
        <f t="shared" si="1297"/>
        <v>-5</v>
      </c>
      <c r="AB1430" s="3">
        <v>45617</v>
      </c>
      <c r="AC1430" s="3">
        <v>45611</v>
      </c>
      <c r="AD1430" s="6">
        <f t="shared" si="1305"/>
        <v>-6</v>
      </c>
      <c r="AE1430" s="2" t="s">
        <v>5388</v>
      </c>
      <c r="AF1430" s="2" t="s">
        <v>5388</v>
      </c>
      <c r="AG1430" s="2" t="str">
        <f>IFERROR(AF1430-AE1430, "X")</f>
        <v>X</v>
      </c>
      <c r="AH1430" s="3">
        <v>45611</v>
      </c>
      <c r="AI1430" s="3">
        <f t="shared" si="1306"/>
        <v>45617</v>
      </c>
      <c r="AJ1430" s="3"/>
      <c r="AK1430" s="2" t="str">
        <f t="shared" si="1288"/>
        <v>+6</v>
      </c>
      <c r="AL1430" s="2" t="s">
        <v>5567</v>
      </c>
      <c r="AM1430" s="2" t="str">
        <f t="shared" si="1289"/>
        <v>생산완료(+6)</v>
      </c>
      <c r="AN1430" s="9">
        <f t="shared" si="1290"/>
        <v>45650</v>
      </c>
      <c r="AO1430" s="9">
        <f t="shared" si="1291"/>
        <v>45657</v>
      </c>
      <c r="AP1430" s="9"/>
      <c r="AQ1430" s="2">
        <f t="shared" si="1300"/>
        <v>7</v>
      </c>
      <c r="AR1430" s="12" t="str">
        <f t="shared" si="1292"/>
        <v>+7</v>
      </c>
      <c r="AS1430" t="s">
        <v>5567</v>
      </c>
      <c r="AT1430" t="str">
        <f t="shared" si="1293"/>
        <v>생산완료(+7)</v>
      </c>
    </row>
    <row r="1431" spans="2:46" x14ac:dyDescent="0.3">
      <c r="B1431" s="2" t="s">
        <v>5415</v>
      </c>
      <c r="C1431" s="7">
        <v>-3</v>
      </c>
      <c r="D1431" s="2" t="s">
        <v>5408</v>
      </c>
      <c r="E1431" s="2" t="s">
        <v>5405</v>
      </c>
      <c r="F1431" s="2"/>
      <c r="G1431" s="2" t="s">
        <v>5408</v>
      </c>
      <c r="H1431" s="2" t="s">
        <v>4221</v>
      </c>
      <c r="I1431" s="2" t="str">
        <f t="shared" si="1283"/>
        <v>20241111-1000169584-인쇄</v>
      </c>
      <c r="J1431" s="2" t="str">
        <f t="shared" si="1284"/>
        <v>20241111-1000169584-합지</v>
      </c>
      <c r="K1431" s="2" t="str">
        <f t="shared" si="1285"/>
        <v>20241111-1000169584-분단</v>
      </c>
      <c r="L1431" s="2" t="str">
        <f t="shared" si="1286"/>
        <v>20241111-1000169584-제대</v>
      </c>
      <c r="M1431" s="2" t="str">
        <f>VLOOKUP(H1431, '쿼리1'!$A:$R, 17, 0)</f>
        <v>1도-초간편 만능 대패삼겹살 1.2kg(사이즈변경320x430)</v>
      </c>
      <c r="N1431" s="2" t="str">
        <f>VLOOKUP(H1431, '쿼리1'!$A:$P, 15, 0)</f>
        <v>나이론100</v>
      </c>
      <c r="O1431" s="2">
        <v>1000169584</v>
      </c>
      <c r="P1431" s="2" t="str">
        <f>VLOOKUP(H1431, '쿼리1'!$A:$R, 17, 0)</f>
        <v>1도-초간편 만능 대패삼겹살 1.2kg(사이즈변경320x430)</v>
      </c>
      <c r="Q1431" s="4">
        <f>VLOOKUP(H1431, '쿼리1'!$A:$U, 20, 0)</f>
        <v>18750</v>
      </c>
      <c r="R1431" s="2" t="s">
        <v>31</v>
      </c>
      <c r="S1431" s="2" t="s">
        <v>31</v>
      </c>
      <c r="T1431" s="2" t="s">
        <v>5397</v>
      </c>
      <c r="U1431" s="2" t="s">
        <v>31</v>
      </c>
      <c r="V1431" s="3">
        <v>45611</v>
      </c>
      <c r="W1431" s="3">
        <v>45614</v>
      </c>
      <c r="X1431" s="6" t="str">
        <f t="shared" si="1304"/>
        <v>+3</v>
      </c>
      <c r="Y1431" s="3">
        <v>45616</v>
      </c>
      <c r="Z1431" s="3">
        <v>45615</v>
      </c>
      <c r="AA1431" s="6">
        <f t="shared" si="1297"/>
        <v>-1</v>
      </c>
      <c r="AB1431" s="3" t="s">
        <v>5388</v>
      </c>
      <c r="AC1431" s="2" t="s">
        <v>5388</v>
      </c>
      <c r="AD1431" s="6" t="str">
        <f>IFERROR(AC1431-AB1431, "X")</f>
        <v>X</v>
      </c>
      <c r="AE1431" s="3">
        <v>45618</v>
      </c>
      <c r="AF1431" s="3">
        <v>45621</v>
      </c>
      <c r="AG1431" s="2" t="str">
        <f>IFERROR(IF(AF1431-AE1431&gt;0, "+" &amp; (AF1431-AE1431), AF1431-AE1431), "X")</f>
        <v>+3</v>
      </c>
      <c r="AH1431" s="3">
        <v>45621</v>
      </c>
      <c r="AI1431" s="3">
        <f>AE1431</f>
        <v>45618</v>
      </c>
      <c r="AJ1431" s="3"/>
      <c r="AK1431" s="2">
        <f t="shared" si="1288"/>
        <v>-3</v>
      </c>
      <c r="AL1431" s="2" t="s">
        <v>5567</v>
      </c>
      <c r="AM1431" s="2" t="str">
        <f t="shared" si="1289"/>
        <v>생산완료(-3)</v>
      </c>
      <c r="AN1431" s="9">
        <f t="shared" si="1290"/>
        <v>45625</v>
      </c>
      <c r="AO1431" s="9">
        <f t="shared" si="1291"/>
        <v>45624</v>
      </c>
      <c r="AP1431" s="9"/>
      <c r="AQ1431" s="2">
        <f t="shared" si="1300"/>
        <v>-1</v>
      </c>
      <c r="AR1431" s="12">
        <f t="shared" si="1292"/>
        <v>-1</v>
      </c>
      <c r="AS1431" t="s">
        <v>5567</v>
      </c>
      <c r="AT1431" t="str">
        <f t="shared" si="1293"/>
        <v>생산완료(-1)</v>
      </c>
    </row>
    <row r="1432" spans="2:46" x14ac:dyDescent="0.3">
      <c r="B1432" s="2" t="s">
        <v>5407</v>
      </c>
      <c r="C1432" s="7">
        <v>-6</v>
      </c>
      <c r="D1432" s="2" t="s">
        <v>5451</v>
      </c>
      <c r="E1432" s="2" t="s">
        <v>5430</v>
      </c>
      <c r="F1432" s="2" t="s">
        <v>5412</v>
      </c>
      <c r="G1432" s="2"/>
      <c r="H1432" s="2" t="s">
        <v>4782</v>
      </c>
      <c r="I1432" s="2" t="str">
        <f t="shared" si="1283"/>
        <v>20241111-1000169587-인쇄</v>
      </c>
      <c r="J1432" s="2" t="str">
        <f t="shared" si="1284"/>
        <v>20241111-1000169587-합지</v>
      </c>
      <c r="K1432" s="2" t="str">
        <f t="shared" si="1285"/>
        <v>20241111-1000169587-분단</v>
      </c>
      <c r="L1432" s="2" t="str">
        <f t="shared" si="1286"/>
        <v>20241111-1000169587-제대</v>
      </c>
      <c r="M1432" s="2" t="str">
        <f>VLOOKUP(H1432, '쿼리1'!$A:$R, 17, 0)</f>
        <v>4도-SB)잉글리쉬 스콘90g</v>
      </c>
      <c r="N1432" s="2" t="str">
        <f>VLOOKUP(H1432, '쿼리1'!$A:$P, 15, 0)</f>
        <v>오씨피피(유무광)40</v>
      </c>
      <c r="O1432" s="2">
        <v>1000169587</v>
      </c>
      <c r="P1432" s="2" t="str">
        <f>VLOOKUP(H1432, '쿼리1'!$A:$R, 17, 0)</f>
        <v>4도-SB)잉글리쉬 스콘90g</v>
      </c>
      <c r="Q1432" s="4">
        <f>VLOOKUP(H1432, '쿼리1'!$A:$U, 20, 0)</f>
        <v>80</v>
      </c>
      <c r="R1432" s="2" t="s">
        <v>31</v>
      </c>
      <c r="S1432" s="2" t="s">
        <v>31</v>
      </c>
      <c r="T1432" s="2" t="s">
        <v>31</v>
      </c>
      <c r="U1432" s="2" t="s">
        <v>5397</v>
      </c>
      <c r="V1432" s="3">
        <v>45611</v>
      </c>
      <c r="W1432" s="3">
        <v>45615</v>
      </c>
      <c r="X1432" s="6" t="str">
        <f t="shared" si="1304"/>
        <v>+4</v>
      </c>
      <c r="Y1432" s="3">
        <v>45616</v>
      </c>
      <c r="Z1432" s="3">
        <v>45623</v>
      </c>
      <c r="AA1432" s="6" t="str">
        <f t="shared" si="1297"/>
        <v>+7</v>
      </c>
      <c r="AB1432" s="3">
        <v>45617</v>
      </c>
      <c r="AC1432" s="3">
        <v>45618</v>
      </c>
      <c r="AD1432" s="6" t="str">
        <f>IFERROR(IF(AC1432-AB1432&gt;0, "+" &amp; (AC1432-AB1432), AC1432-AB1432), "X")</f>
        <v>+1</v>
      </c>
      <c r="AE1432" s="2" t="s">
        <v>5388</v>
      </c>
      <c r="AF1432" s="2" t="s">
        <v>5388</v>
      </c>
      <c r="AG1432" s="2" t="str">
        <f>IFERROR(AF1432-AE1432, "X")</f>
        <v>X</v>
      </c>
      <c r="AH1432" s="3">
        <v>45623</v>
      </c>
      <c r="AI1432" s="3">
        <f t="shared" ref="AI1432" si="1307">AB1432</f>
        <v>45617</v>
      </c>
      <c r="AJ1432" s="3"/>
      <c r="AK1432" s="2">
        <f t="shared" si="1288"/>
        <v>-6</v>
      </c>
      <c r="AL1432" s="2" t="s">
        <v>5567</v>
      </c>
      <c r="AM1432" s="2" t="str">
        <f t="shared" si="1289"/>
        <v>생산완료(-6)</v>
      </c>
      <c r="AN1432" s="9">
        <f t="shared" si="1290"/>
        <v>45632</v>
      </c>
      <c r="AO1432" s="9">
        <f t="shared" si="1291"/>
        <v>45630</v>
      </c>
      <c r="AP1432" s="9"/>
      <c r="AQ1432" s="2">
        <f t="shared" si="1300"/>
        <v>-2</v>
      </c>
      <c r="AR1432" s="12">
        <f t="shared" si="1292"/>
        <v>-2</v>
      </c>
      <c r="AS1432" t="s">
        <v>5567</v>
      </c>
      <c r="AT1432" t="str">
        <f t="shared" si="1293"/>
        <v>생산완료(-2)</v>
      </c>
    </row>
    <row r="1433" spans="2:46" x14ac:dyDescent="0.3">
      <c r="B1433" s="2" t="s">
        <v>5412</v>
      </c>
      <c r="C1433" s="7">
        <v>1</v>
      </c>
      <c r="D1433" s="2"/>
      <c r="E1433" s="2" t="s">
        <v>5405</v>
      </c>
      <c r="F1433" s="2"/>
      <c r="G1433" s="2" t="s">
        <v>5528</v>
      </c>
      <c r="H1433" s="2" t="s">
        <v>2842</v>
      </c>
      <c r="I1433" s="2" t="str">
        <f t="shared" si="1283"/>
        <v>20241111-1000169592-인쇄</v>
      </c>
      <c r="J1433" s="2" t="str">
        <f t="shared" si="1284"/>
        <v>20241111-1000169592-합지</v>
      </c>
      <c r="K1433" s="2" t="str">
        <f t="shared" si="1285"/>
        <v>20241111-1000169592-분단</v>
      </c>
      <c r="L1433" s="2" t="str">
        <f t="shared" si="1286"/>
        <v>20241111-1000169592-제대</v>
      </c>
      <c r="M1433" s="2" t="str">
        <f>VLOOKUP(H1433, '쿼리1'!$A:$R, 17, 0)</f>
        <v>무지</v>
      </c>
      <c r="N1433" s="2" t="str">
        <f>VLOOKUP(H1433, '쿼리1'!$A:$P, 15, 0)</f>
        <v>나이론140</v>
      </c>
      <c r="O1433" s="2">
        <v>1000169592</v>
      </c>
      <c r="P1433" s="2" t="str">
        <f>VLOOKUP(H1433, '쿼리1'!$A:$R, 17, 0)</f>
        <v>무지</v>
      </c>
      <c r="Q1433" s="4">
        <f>VLOOKUP(H1433, '쿼리1'!$A:$U, 20, 0)</f>
        <v>5454</v>
      </c>
      <c r="R1433" s="2" t="s">
        <v>5397</v>
      </c>
      <c r="S1433" s="2" t="s">
        <v>31</v>
      </c>
      <c r="T1433" s="2" t="s">
        <v>5397</v>
      </c>
      <c r="U1433" s="2" t="s">
        <v>5399</v>
      </c>
      <c r="V1433" s="2" t="s">
        <v>5388</v>
      </c>
      <c r="W1433" s="3" t="s">
        <v>5388</v>
      </c>
      <c r="X1433" s="6" t="str">
        <f>IFERROR(W1433-V1433, "X")</f>
        <v>X</v>
      </c>
      <c r="Y1433" s="3">
        <v>45615</v>
      </c>
      <c r="Z1433" s="3">
        <v>45614</v>
      </c>
      <c r="AA1433" s="6">
        <f t="shared" si="1297"/>
        <v>-1</v>
      </c>
      <c r="AB1433" s="5" t="s">
        <v>5388</v>
      </c>
      <c r="AC1433" s="2" t="s">
        <v>5388</v>
      </c>
      <c r="AD1433" s="6" t="str">
        <f t="shared" ref="AD1433:AD1441" si="1308">IFERROR(AC1433-AB1433, "X")</f>
        <v>X</v>
      </c>
      <c r="AE1433" s="3">
        <v>45617</v>
      </c>
      <c r="AF1433" s="5" t="s">
        <v>5396</v>
      </c>
      <c r="AG1433" s="6">
        <f ca="1">TODAY()-AE1433</f>
        <v>39</v>
      </c>
      <c r="AH1433" s="3">
        <v>45614</v>
      </c>
      <c r="AI1433" s="3">
        <f>Y1433</f>
        <v>45615</v>
      </c>
      <c r="AJ1433" s="3"/>
      <c r="AK1433" s="2" t="str">
        <f t="shared" si="1288"/>
        <v>+1</v>
      </c>
      <c r="AL1433" s="2" t="s">
        <v>5567</v>
      </c>
      <c r="AM1433" s="2" t="str">
        <f t="shared" si="1289"/>
        <v>생산완료(+1)</v>
      </c>
      <c r="AN1433" s="9">
        <f t="shared" si="1290"/>
        <v>45614</v>
      </c>
      <c r="AO1433" s="9">
        <f t="shared" si="1291"/>
        <v>45615</v>
      </c>
      <c r="AP1433" s="9"/>
      <c r="AQ1433" s="2">
        <f t="shared" si="1300"/>
        <v>1</v>
      </c>
      <c r="AR1433" s="12" t="str">
        <f t="shared" si="1292"/>
        <v>+1</v>
      </c>
      <c r="AS1433" t="s">
        <v>5567</v>
      </c>
      <c r="AT1433" t="str">
        <f t="shared" si="1293"/>
        <v>생산완료(+1)</v>
      </c>
    </row>
    <row r="1434" spans="2:46" x14ac:dyDescent="0.3">
      <c r="B1434" s="2" t="s">
        <v>5406</v>
      </c>
      <c r="C1434" s="7">
        <v>-5</v>
      </c>
      <c r="D1434" s="2"/>
      <c r="E1434" s="2" t="s">
        <v>5405</v>
      </c>
      <c r="F1434" s="2"/>
      <c r="G1434" s="2" t="s">
        <v>5421</v>
      </c>
      <c r="H1434" s="2" t="s">
        <v>4352</v>
      </c>
      <c r="I1434" s="2" t="str">
        <f t="shared" si="1283"/>
        <v>20241111-1000169593-인쇄</v>
      </c>
      <c r="J1434" s="2" t="str">
        <f t="shared" si="1284"/>
        <v>20241111-1000169593-합지</v>
      </c>
      <c r="K1434" s="2" t="str">
        <f t="shared" si="1285"/>
        <v>20241111-1000169593-분단</v>
      </c>
      <c r="L1434" s="2" t="str">
        <f t="shared" si="1286"/>
        <v>20241111-1000169593-제대</v>
      </c>
      <c r="M1434" s="2" t="str">
        <f>VLOOKUP(H1434, '쿼리1'!$A:$R, 17, 0)</f>
        <v>무지</v>
      </c>
      <c r="N1434" s="2" t="str">
        <f>VLOOKUP(H1434, '쿼리1'!$A:$P, 15, 0)</f>
        <v>패트130</v>
      </c>
      <c r="O1434" s="2">
        <v>1000169593</v>
      </c>
      <c r="P1434" s="2" t="str">
        <f>VLOOKUP(H1434, '쿼리1'!$A:$R, 17, 0)</f>
        <v>무지</v>
      </c>
      <c r="Q1434" s="4">
        <f>VLOOKUP(H1434, '쿼리1'!$A:$U, 20, 0)</f>
        <v>21428</v>
      </c>
      <c r="R1434" s="2" t="s">
        <v>5397</v>
      </c>
      <c r="S1434" s="2" t="s">
        <v>31</v>
      </c>
      <c r="T1434" s="2" t="s">
        <v>5397</v>
      </c>
      <c r="U1434" s="2" t="s">
        <v>31</v>
      </c>
      <c r="V1434" s="2" t="s">
        <v>5388</v>
      </c>
      <c r="W1434" s="3" t="s">
        <v>5388</v>
      </c>
      <c r="X1434" s="6" t="str">
        <f>IFERROR(W1434-V1434, "X")</f>
        <v>X</v>
      </c>
      <c r="Y1434" s="3">
        <v>45615</v>
      </c>
      <c r="Z1434" s="3">
        <v>45614</v>
      </c>
      <c r="AA1434" s="6">
        <f t="shared" si="1297"/>
        <v>-1</v>
      </c>
      <c r="AB1434" s="3" t="s">
        <v>5388</v>
      </c>
      <c r="AC1434" s="2" t="s">
        <v>5388</v>
      </c>
      <c r="AD1434" s="6" t="str">
        <f t="shared" si="1308"/>
        <v>X</v>
      </c>
      <c r="AE1434" s="3">
        <v>45617</v>
      </c>
      <c r="AF1434" s="3">
        <v>45622</v>
      </c>
      <c r="AG1434" s="2" t="str">
        <f t="shared" ref="AG1434:AG1436" si="1309">IFERROR(IF(AF1434-AE1434&gt;0, "+" &amp; (AF1434-AE1434), AF1434-AE1434), "X")</f>
        <v>+5</v>
      </c>
      <c r="AH1434" s="3">
        <v>45622</v>
      </c>
      <c r="AI1434" s="3">
        <f t="shared" ref="AI1434:AI1436" si="1310">AE1434</f>
        <v>45617</v>
      </c>
      <c r="AJ1434" s="3"/>
      <c r="AK1434" s="2">
        <f t="shared" si="1288"/>
        <v>-5</v>
      </c>
      <c r="AL1434" s="2" t="s">
        <v>5567</v>
      </c>
      <c r="AM1434" s="2" t="str">
        <f t="shared" si="1289"/>
        <v>생산완료(-5)</v>
      </c>
      <c r="AN1434" s="9">
        <f t="shared" si="1290"/>
        <v>45622</v>
      </c>
      <c r="AO1434" s="9">
        <f t="shared" si="1291"/>
        <v>45617</v>
      </c>
      <c r="AP1434" s="9"/>
      <c r="AQ1434" s="2">
        <f t="shared" si="1300"/>
        <v>-5</v>
      </c>
      <c r="AR1434" s="12">
        <f t="shared" si="1292"/>
        <v>-5</v>
      </c>
      <c r="AS1434" t="s">
        <v>5567</v>
      </c>
      <c r="AT1434" t="str">
        <f t="shared" si="1293"/>
        <v>생산완료(-5)</v>
      </c>
    </row>
    <row r="1435" spans="2:46" x14ac:dyDescent="0.3">
      <c r="B1435" s="2" t="s">
        <v>5415</v>
      </c>
      <c r="C1435" s="7">
        <v>-3</v>
      </c>
      <c r="D1435" s="2" t="s">
        <v>5451</v>
      </c>
      <c r="E1435" s="2" t="s">
        <v>5409</v>
      </c>
      <c r="F1435" s="2"/>
      <c r="G1435" s="2" t="s">
        <v>5408</v>
      </c>
      <c r="H1435" s="2" t="s">
        <v>3447</v>
      </c>
      <c r="I1435" s="2" t="str">
        <f t="shared" si="1283"/>
        <v>20241111-11150361-인쇄</v>
      </c>
      <c r="J1435" s="2" t="str">
        <f t="shared" si="1284"/>
        <v>20241111-11150361-합지</v>
      </c>
      <c r="K1435" s="2" t="str">
        <f t="shared" si="1285"/>
        <v>20241111-11150361-분단</v>
      </c>
      <c r="L1435" s="2" t="str">
        <f t="shared" si="1286"/>
        <v>20241111-11150361-제대</v>
      </c>
      <c r="M1435" s="2" t="str">
        <f>VLOOKUP(H1435, '쿼리1'!$A:$R, 17, 0)</f>
        <v>2도-모미존 유황먹은돼지(35*45)</v>
      </c>
      <c r="N1435" s="2" t="str">
        <f>VLOOKUP(H1435, '쿼리1'!$A:$P, 15, 0)</f>
        <v>나이론55</v>
      </c>
      <c r="O1435" s="2">
        <v>11150361</v>
      </c>
      <c r="P1435" s="2" t="str">
        <f>VLOOKUP(H1435, '쿼리1'!$A:$R, 17, 0)</f>
        <v>2도-모미존 유황먹은돼지(35*45)</v>
      </c>
      <c r="Q1435" s="4">
        <f>VLOOKUP(H1435, '쿼리1'!$A:$U, 20, 0)</f>
        <v>13333</v>
      </c>
      <c r="R1435" s="2" t="s">
        <v>31</v>
      </c>
      <c r="S1435" s="2" t="s">
        <v>31</v>
      </c>
      <c r="T1435" s="2" t="s">
        <v>5397</v>
      </c>
      <c r="U1435" s="2" t="s">
        <v>31</v>
      </c>
      <c r="V1435" s="3">
        <v>45611</v>
      </c>
      <c r="W1435" s="3">
        <v>45615</v>
      </c>
      <c r="X1435" s="6" t="str">
        <f t="shared" ref="X1435:X1436" si="1311">IFERROR(IF(W1435-V1435&gt;0, "+" &amp; (W1435-V1435), W1435-V1435), "X")</f>
        <v>+4</v>
      </c>
      <c r="Y1435" s="3">
        <v>45616</v>
      </c>
      <c r="Z1435" s="3">
        <v>45616</v>
      </c>
      <c r="AA1435" s="6">
        <f t="shared" si="1297"/>
        <v>0</v>
      </c>
      <c r="AB1435" s="3" t="s">
        <v>5388</v>
      </c>
      <c r="AC1435" s="2" t="s">
        <v>5388</v>
      </c>
      <c r="AD1435" s="6" t="str">
        <f t="shared" si="1308"/>
        <v>X</v>
      </c>
      <c r="AE1435" s="3">
        <v>45618</v>
      </c>
      <c r="AF1435" s="3">
        <v>45621</v>
      </c>
      <c r="AG1435" s="2" t="str">
        <f t="shared" si="1309"/>
        <v>+3</v>
      </c>
      <c r="AH1435" s="3">
        <v>45621</v>
      </c>
      <c r="AI1435" s="3">
        <f t="shared" si="1310"/>
        <v>45618</v>
      </c>
      <c r="AJ1435" s="3"/>
      <c r="AK1435" s="2">
        <f t="shared" si="1288"/>
        <v>-3</v>
      </c>
      <c r="AL1435" s="2" t="s">
        <v>5567</v>
      </c>
      <c r="AM1435" s="2" t="str">
        <f t="shared" si="1289"/>
        <v>생산완료(-3)</v>
      </c>
      <c r="AN1435" s="9">
        <f t="shared" si="1290"/>
        <v>45650</v>
      </c>
      <c r="AO1435" s="9">
        <f t="shared" si="1291"/>
        <v>45652</v>
      </c>
      <c r="AP1435" s="9"/>
      <c r="AQ1435" s="2">
        <f t="shared" si="1300"/>
        <v>2</v>
      </c>
      <c r="AR1435" s="12" t="str">
        <f t="shared" si="1292"/>
        <v>+2</v>
      </c>
      <c r="AS1435" t="s">
        <v>5567</v>
      </c>
      <c r="AT1435" t="str">
        <f t="shared" si="1293"/>
        <v>생산완료(+2)</v>
      </c>
    </row>
    <row r="1436" spans="2:46" x14ac:dyDescent="0.3">
      <c r="B1436" s="2" t="s">
        <v>5415</v>
      </c>
      <c r="C1436" s="7">
        <v>-3</v>
      </c>
      <c r="D1436" s="2" t="s">
        <v>5451</v>
      </c>
      <c r="E1436" s="2" t="s">
        <v>5409</v>
      </c>
      <c r="F1436" s="2"/>
      <c r="G1436" s="2" t="s">
        <v>5408</v>
      </c>
      <c r="H1436" s="2" t="s">
        <v>3449</v>
      </c>
      <c r="I1436" s="2" t="str">
        <f t="shared" si="1283"/>
        <v>20241111-11150362-인쇄</v>
      </c>
      <c r="J1436" s="2" t="str">
        <f t="shared" si="1284"/>
        <v>20241111-11150362-합지</v>
      </c>
      <c r="K1436" s="2" t="str">
        <f t="shared" si="1285"/>
        <v>20241111-11150362-분단</v>
      </c>
      <c r="L1436" s="2" t="str">
        <f t="shared" si="1286"/>
        <v>20241111-11150362-제대</v>
      </c>
      <c r="M1436" s="2" t="str">
        <f>VLOOKUP(H1436, '쿼리1'!$A:$R, 17, 0)</f>
        <v>2도-모미존 유황먹은돼지(38*65)</v>
      </c>
      <c r="N1436" s="2" t="str">
        <f>VLOOKUP(H1436, '쿼리1'!$A:$P, 15, 0)</f>
        <v>나이론55</v>
      </c>
      <c r="O1436" s="2">
        <v>11150362</v>
      </c>
      <c r="P1436" s="2" t="str">
        <f>VLOOKUP(H1436, '쿼리1'!$A:$R, 17, 0)</f>
        <v>2도-모미존 유황먹은돼지(38*65)</v>
      </c>
      <c r="Q1436" s="4">
        <f>VLOOKUP(H1436, '쿼리1'!$A:$U, 20, 0)</f>
        <v>9230</v>
      </c>
      <c r="R1436" s="2" t="s">
        <v>31</v>
      </c>
      <c r="S1436" s="2" t="s">
        <v>31</v>
      </c>
      <c r="T1436" s="2" t="s">
        <v>5397</v>
      </c>
      <c r="U1436" s="2" t="s">
        <v>31</v>
      </c>
      <c r="V1436" s="3">
        <v>45611</v>
      </c>
      <c r="W1436" s="3">
        <v>45615</v>
      </c>
      <c r="X1436" s="6" t="str">
        <f t="shared" si="1311"/>
        <v>+4</v>
      </c>
      <c r="Y1436" s="3">
        <v>45616</v>
      </c>
      <c r="Z1436" s="3">
        <v>45616</v>
      </c>
      <c r="AA1436" s="6">
        <f t="shared" si="1297"/>
        <v>0</v>
      </c>
      <c r="AB1436" s="3" t="s">
        <v>5388</v>
      </c>
      <c r="AC1436" s="2" t="s">
        <v>5388</v>
      </c>
      <c r="AD1436" s="6" t="str">
        <f t="shared" si="1308"/>
        <v>X</v>
      </c>
      <c r="AE1436" s="3">
        <v>45618</v>
      </c>
      <c r="AF1436" s="3">
        <v>45621</v>
      </c>
      <c r="AG1436" s="2" t="str">
        <f t="shared" si="1309"/>
        <v>+3</v>
      </c>
      <c r="AH1436" s="3">
        <v>45621</v>
      </c>
      <c r="AI1436" s="3">
        <f t="shared" si="1310"/>
        <v>45618</v>
      </c>
      <c r="AJ1436" s="3"/>
      <c r="AK1436" s="2">
        <f t="shared" si="1288"/>
        <v>-3</v>
      </c>
      <c r="AL1436" s="2" t="s">
        <v>5567</v>
      </c>
      <c r="AM1436" s="2" t="str">
        <f t="shared" si="1289"/>
        <v>생산완료(-3)</v>
      </c>
      <c r="AN1436" s="9">
        <f t="shared" si="1290"/>
        <v>45621</v>
      </c>
      <c r="AO1436" s="9">
        <f t="shared" si="1291"/>
        <v>45618</v>
      </c>
      <c r="AP1436" s="9"/>
      <c r="AQ1436" s="2">
        <f t="shared" si="1300"/>
        <v>-3</v>
      </c>
      <c r="AR1436" s="12">
        <f t="shared" si="1292"/>
        <v>-3</v>
      </c>
      <c r="AS1436" t="s">
        <v>5567</v>
      </c>
      <c r="AT1436" t="str">
        <f t="shared" si="1293"/>
        <v>생산완료(-3)</v>
      </c>
    </row>
    <row r="1437" spans="2:46" x14ac:dyDescent="0.3">
      <c r="B1437" s="2" t="s">
        <v>5666</v>
      </c>
      <c r="C1437" s="8" t="s">
        <v>5670</v>
      </c>
      <c r="D1437" s="2"/>
      <c r="E1437" s="2"/>
      <c r="F1437" s="2"/>
      <c r="G1437" s="2"/>
      <c r="H1437" s="2" t="s">
        <v>1263</v>
      </c>
      <c r="I1437" s="2" t="str">
        <f t="shared" si="1283"/>
        <v>20241111-2000138987-인쇄</v>
      </c>
      <c r="J1437" s="2" t="str">
        <f t="shared" si="1284"/>
        <v>20241111-2000138987-합지</v>
      </c>
      <c r="K1437" s="2" t="str">
        <f t="shared" si="1285"/>
        <v>20241111-2000138987-분단</v>
      </c>
      <c r="L1437" s="2" t="str">
        <f t="shared" si="1286"/>
        <v>20241111-2000138987-제대</v>
      </c>
      <c r="M1437" s="2" t="str">
        <f>VLOOKUP(H1437, '쿼리1'!$A:$R, 17, 0)</f>
        <v>무지</v>
      </c>
      <c r="N1437" s="2" t="str">
        <f>VLOOKUP(H1437, '쿼리1'!$A:$P, 15, 0)</f>
        <v>HD튜브(반투명)25</v>
      </c>
      <c r="O1437" s="2">
        <v>2000138987</v>
      </c>
      <c r="P1437" s="2" t="str">
        <f>VLOOKUP(H1437, '쿼리1'!$A:$R, 17, 0)</f>
        <v>무지</v>
      </c>
      <c r="Q1437" s="4">
        <f>VLOOKUP(H1437, '쿼리1'!$A:$U, 20, 0)</f>
        <v>120000</v>
      </c>
      <c r="R1437" s="2" t="s">
        <v>5397</v>
      </c>
      <c r="S1437" s="2" t="s">
        <v>5397</v>
      </c>
      <c r="T1437" s="2" t="s">
        <v>5397</v>
      </c>
      <c r="U1437" s="2" t="s">
        <v>5397</v>
      </c>
      <c r="V1437" s="2" t="s">
        <v>5388</v>
      </c>
      <c r="W1437" s="2" t="s">
        <v>5388</v>
      </c>
      <c r="X1437" s="6" t="str">
        <f>IFERROR(W1437-V1437, "X")</f>
        <v>X</v>
      </c>
      <c r="Y1437" s="2" t="s">
        <v>5388</v>
      </c>
      <c r="Z1437" s="2" t="s">
        <v>5388</v>
      </c>
      <c r="AA1437" s="6" t="str">
        <f t="shared" ref="AA1437:AA1448" si="1312">IFERROR(Z1437-Y1437, "X")</f>
        <v>X</v>
      </c>
      <c r="AB1437" s="2" t="s">
        <v>5388</v>
      </c>
      <c r="AC1437" s="2" t="s">
        <v>5388</v>
      </c>
      <c r="AD1437" s="6" t="str">
        <f t="shared" si="1308"/>
        <v>X</v>
      </c>
      <c r="AE1437" s="2" t="s">
        <v>5388</v>
      </c>
      <c r="AF1437" s="2" t="s">
        <v>5388</v>
      </c>
      <c r="AG1437" s="2" t="str">
        <f>IFERROR(AF1437-AE1437, "X")</f>
        <v>X</v>
      </c>
      <c r="AH1437" s="2" t="s">
        <v>5388</v>
      </c>
      <c r="AI1437" s="3" t="s">
        <v>5388</v>
      </c>
      <c r="AJ1437" s="3">
        <f ca="1">TODAY()</f>
        <v>45656</v>
      </c>
      <c r="AK1437" s="2" t="str">
        <f t="shared" si="1288"/>
        <v>+공정납기일없음</v>
      </c>
      <c r="AL1437" s="2"/>
      <c r="AM1437" s="2" t="str">
        <f t="shared" si="1289"/>
        <v>(+공정납기일없음)</v>
      </c>
      <c r="AN1437" s="9">
        <f t="shared" si="1290"/>
        <v>0</v>
      </c>
      <c r="AO1437" s="9">
        <f t="shared" si="1291"/>
        <v>0</v>
      </c>
      <c r="AP1437" s="9">
        <f ca="1">TODAY()</f>
        <v>45656</v>
      </c>
      <c r="AQ1437" s="6" t="s">
        <v>5388</v>
      </c>
      <c r="AR1437" s="12" t="str">
        <f t="shared" si="1292"/>
        <v>+X</v>
      </c>
      <c r="AS1437" t="s">
        <v>5680</v>
      </c>
      <c r="AT1437" t="str">
        <f t="shared" si="1293"/>
        <v>공정납기일없음(+X)</v>
      </c>
    </row>
    <row r="1438" spans="2:46" x14ac:dyDescent="0.3">
      <c r="B1438" s="2" t="s">
        <v>5409</v>
      </c>
      <c r="C1438" s="7">
        <v>0</v>
      </c>
      <c r="D1438" s="2"/>
      <c r="E1438" s="2"/>
      <c r="F1438" s="2"/>
      <c r="G1438" s="2" t="s">
        <v>5409</v>
      </c>
      <c r="H1438" s="2" t="s">
        <v>1233</v>
      </c>
      <c r="I1438" s="2" t="str">
        <f t="shared" si="1283"/>
        <v>20241111-2000143122-인쇄</v>
      </c>
      <c r="J1438" s="2" t="str">
        <f t="shared" si="1284"/>
        <v>20241111-2000143122-합지</v>
      </c>
      <c r="K1438" s="2" t="str">
        <f t="shared" si="1285"/>
        <v>20241111-2000143122-분단</v>
      </c>
      <c r="L1438" s="2" t="str">
        <f t="shared" si="1286"/>
        <v>20241111-2000143122-제대</v>
      </c>
      <c r="M1438" s="2" t="str">
        <f>VLOOKUP(H1438, '쿼리1'!$A:$R, 17, 0)</f>
        <v>무지(얇은도화지)</v>
      </c>
      <c r="N1438" s="2" t="str">
        <f>VLOOKUP(H1438, '쿼리1'!$A:$P, 15, 0)</f>
        <v>PE튜브(투명)50</v>
      </c>
      <c r="O1438" s="2">
        <v>2000143122</v>
      </c>
      <c r="P1438" s="2" t="str">
        <f>VLOOKUP(H1438, '쿼리1'!$A:$R, 17, 0)</f>
        <v>무지(얇은도화지)</v>
      </c>
      <c r="Q1438" s="4">
        <f>VLOOKUP(H1438, '쿼리1'!$A:$U, 20, 0)</f>
        <v>10000</v>
      </c>
      <c r="R1438" s="2" t="s">
        <v>5397</v>
      </c>
      <c r="S1438" s="2" t="s">
        <v>5397</v>
      </c>
      <c r="T1438" s="2" t="s">
        <v>5397</v>
      </c>
      <c r="U1438" s="2" t="s">
        <v>31</v>
      </c>
      <c r="V1438" s="2" t="s">
        <v>5388</v>
      </c>
      <c r="W1438" s="2" t="s">
        <v>5388</v>
      </c>
      <c r="X1438" s="6" t="str">
        <f>IFERROR(W1438-V1438, "X")</f>
        <v>X</v>
      </c>
      <c r="Y1438" s="2" t="s">
        <v>5388</v>
      </c>
      <c r="Z1438" s="3" t="s">
        <v>5388</v>
      </c>
      <c r="AA1438" s="6" t="str">
        <f t="shared" si="1312"/>
        <v>X</v>
      </c>
      <c r="AB1438" s="3" t="s">
        <v>5388</v>
      </c>
      <c r="AC1438" s="2" t="s">
        <v>5388</v>
      </c>
      <c r="AD1438" s="6" t="str">
        <f t="shared" si="1308"/>
        <v>X</v>
      </c>
      <c r="AE1438" s="3">
        <v>45609</v>
      </c>
      <c r="AF1438" s="3">
        <v>45609</v>
      </c>
      <c r="AG1438" s="2">
        <f>IFERROR(IF(AF1438-AE1438&gt;0, "+" &amp; (AF1438-AE1438), AF1438-AE1438), "X")</f>
        <v>0</v>
      </c>
      <c r="AH1438" s="3">
        <v>45609</v>
      </c>
      <c r="AI1438" s="3">
        <f>AE1438</f>
        <v>45609</v>
      </c>
      <c r="AJ1438" s="3"/>
      <c r="AK1438" s="2">
        <f t="shared" si="1288"/>
        <v>0</v>
      </c>
      <c r="AL1438" s="2" t="s">
        <v>5567</v>
      </c>
      <c r="AM1438" s="2" t="str">
        <f t="shared" si="1289"/>
        <v>생산완료(0)</v>
      </c>
      <c r="AN1438" s="9">
        <f t="shared" si="1290"/>
        <v>45609</v>
      </c>
      <c r="AO1438" s="9">
        <f t="shared" si="1291"/>
        <v>45609</v>
      </c>
      <c r="AP1438" s="9"/>
      <c r="AQ1438" s="2">
        <f>AO1438-AN1438</f>
        <v>0</v>
      </c>
      <c r="AR1438" s="12">
        <f t="shared" si="1292"/>
        <v>0</v>
      </c>
      <c r="AS1438" t="s">
        <v>5567</v>
      </c>
      <c r="AT1438" t="str">
        <f t="shared" si="1293"/>
        <v>생산완료(0)</v>
      </c>
    </row>
    <row r="1439" spans="2:46" x14ac:dyDescent="0.3">
      <c r="B1439" s="2" t="s">
        <v>5666</v>
      </c>
      <c r="C1439" s="8" t="s">
        <v>5670</v>
      </c>
      <c r="D1439" s="2"/>
      <c r="E1439" s="2"/>
      <c r="F1439" s="2"/>
      <c r="G1439" s="2"/>
      <c r="H1439" s="2" t="s">
        <v>425</v>
      </c>
      <c r="I1439" s="2" t="str">
        <f t="shared" si="1283"/>
        <v>20241111-2000151391-인쇄</v>
      </c>
      <c r="J1439" s="2" t="str">
        <f t="shared" si="1284"/>
        <v>20241111-2000151391-합지</v>
      </c>
      <c r="K1439" s="2" t="str">
        <f t="shared" si="1285"/>
        <v>20241111-2000151391-분단</v>
      </c>
      <c r="L1439" s="2" t="str">
        <f t="shared" si="1286"/>
        <v>20241111-2000151391-제대</v>
      </c>
      <c r="M1439" s="2" t="str">
        <f>VLOOKUP(H1439, '쿼리1'!$A:$R, 17, 0)</f>
        <v>단면1도(백)-분리배출(연속무늬)-중</v>
      </c>
      <c r="N1439" s="2" t="str">
        <f>VLOOKUP(H1439, '쿼리1'!$A:$P, 15, 0)</f>
        <v>PE튜브(투명)40</v>
      </c>
      <c r="O1439" s="2">
        <v>2000151391</v>
      </c>
      <c r="P1439" s="2" t="str">
        <f>VLOOKUP(H1439, '쿼리1'!$A:$R, 17, 0)</f>
        <v>단면1도(백)-분리배출(연속무늬)-중</v>
      </c>
      <c r="Q1439" s="4">
        <f>VLOOKUP(H1439, '쿼리1'!$A:$U, 20, 0)</f>
        <v>40000</v>
      </c>
      <c r="R1439" s="2" t="s">
        <v>5397</v>
      </c>
      <c r="S1439" s="2" t="s">
        <v>5397</v>
      </c>
      <c r="T1439" s="2" t="s">
        <v>5397</v>
      </c>
      <c r="U1439" s="2" t="s">
        <v>5397</v>
      </c>
      <c r="V1439" s="2" t="s">
        <v>5388</v>
      </c>
      <c r="W1439" s="2" t="s">
        <v>5388</v>
      </c>
      <c r="X1439" s="6" t="str">
        <f>IFERROR(W1439-V1439, "X")</f>
        <v>X</v>
      </c>
      <c r="Y1439" s="2" t="s">
        <v>5388</v>
      </c>
      <c r="Z1439" s="2" t="s">
        <v>5388</v>
      </c>
      <c r="AA1439" s="6" t="str">
        <f t="shared" si="1312"/>
        <v>X</v>
      </c>
      <c r="AB1439" s="2" t="s">
        <v>5388</v>
      </c>
      <c r="AC1439" s="2" t="s">
        <v>5388</v>
      </c>
      <c r="AD1439" s="6" t="str">
        <f t="shared" si="1308"/>
        <v>X</v>
      </c>
      <c r="AE1439" s="2" t="s">
        <v>5388</v>
      </c>
      <c r="AF1439" s="2" t="s">
        <v>5388</v>
      </c>
      <c r="AG1439" s="2" t="str">
        <f>IFERROR(AF1439-AE1439, "X")</f>
        <v>X</v>
      </c>
      <c r="AH1439" s="2" t="s">
        <v>5388</v>
      </c>
      <c r="AI1439" s="3" t="s">
        <v>5388</v>
      </c>
      <c r="AJ1439" s="3">
        <f t="shared" ref="AJ1439:AJ1440" ca="1" si="1313">TODAY()</f>
        <v>45656</v>
      </c>
      <c r="AK1439" s="2" t="str">
        <f t="shared" si="1288"/>
        <v>+공정납기일없음</v>
      </c>
      <c r="AL1439" s="2"/>
      <c r="AM1439" s="2" t="str">
        <f t="shared" si="1289"/>
        <v>(+공정납기일없음)</v>
      </c>
      <c r="AN1439" s="9">
        <f t="shared" si="1290"/>
        <v>0</v>
      </c>
      <c r="AO1439" s="9">
        <f t="shared" si="1291"/>
        <v>45608</v>
      </c>
      <c r="AP1439" s="9">
        <f t="shared" ref="AP1439:AP1440" ca="1" si="1314">TODAY()</f>
        <v>45656</v>
      </c>
      <c r="AQ1439" s="6">
        <f ca="1">AO1439-AP1439</f>
        <v>-48</v>
      </c>
      <c r="AR1439" s="12">
        <f t="shared" ca="1" si="1292"/>
        <v>-48</v>
      </c>
      <c r="AS1439" t="str">
        <f ca="1">IF(AQ1439&lt;0, "진행중", "지연")</f>
        <v>진행중</v>
      </c>
      <c r="AT1439" t="str">
        <f t="shared" ca="1" si="1293"/>
        <v>진행중(-48)</v>
      </c>
    </row>
    <row r="1440" spans="2:46" x14ac:dyDescent="0.3">
      <c r="B1440" s="2" t="s">
        <v>5666</v>
      </c>
      <c r="C1440" s="8" t="s">
        <v>5670</v>
      </c>
      <c r="D1440" s="2"/>
      <c r="E1440" s="2"/>
      <c r="F1440" s="2"/>
      <c r="G1440" s="2"/>
      <c r="H1440" s="2" t="s">
        <v>19</v>
      </c>
      <c r="I1440" s="2" t="str">
        <f t="shared" si="1283"/>
        <v>20241111-2000155821-인쇄</v>
      </c>
      <c r="J1440" s="2" t="str">
        <f t="shared" si="1284"/>
        <v>20241111-2000155821-합지</v>
      </c>
      <c r="K1440" s="2" t="str">
        <f t="shared" si="1285"/>
        <v>20241111-2000155821-분단</v>
      </c>
      <c r="L1440" s="2" t="str">
        <f t="shared" si="1286"/>
        <v>20241111-2000155821-제대</v>
      </c>
      <c r="M1440" s="2" t="str">
        <f>VLOOKUP(H1440, '쿼리1'!$A:$R, 17, 0)</f>
        <v>무지(몽블랑 치즈케이크)</v>
      </c>
      <c r="N1440" s="2" t="str">
        <f>VLOOKUP(H1440, '쿼리1'!$A:$P, 15, 0)</f>
        <v>PET100</v>
      </c>
      <c r="O1440" s="2">
        <v>2000155821</v>
      </c>
      <c r="P1440" s="2" t="str">
        <f>VLOOKUP(H1440, '쿼리1'!$A:$R, 17, 0)</f>
        <v>무지(몽블랑 치즈케이크)</v>
      </c>
      <c r="Q1440" s="4">
        <f>VLOOKUP(H1440, '쿼리1'!$A:$U, 20, 0)</f>
        <v>20000</v>
      </c>
      <c r="R1440" s="2" t="s">
        <v>5397</v>
      </c>
      <c r="S1440" s="2" t="s">
        <v>5397</v>
      </c>
      <c r="T1440" s="2" t="s">
        <v>5397</v>
      </c>
      <c r="U1440" s="2" t="s">
        <v>5397</v>
      </c>
      <c r="V1440" s="2" t="s">
        <v>5388</v>
      </c>
      <c r="W1440" s="2" t="s">
        <v>5388</v>
      </c>
      <c r="X1440" s="6" t="str">
        <f>IFERROR(W1440-V1440, "X")</f>
        <v>X</v>
      </c>
      <c r="Y1440" s="2" t="s">
        <v>5388</v>
      </c>
      <c r="Z1440" s="2" t="s">
        <v>5388</v>
      </c>
      <c r="AA1440" s="6" t="str">
        <f t="shared" si="1312"/>
        <v>X</v>
      </c>
      <c r="AB1440" s="2" t="s">
        <v>5388</v>
      </c>
      <c r="AC1440" s="2" t="s">
        <v>5388</v>
      </c>
      <c r="AD1440" s="6" t="str">
        <f t="shared" si="1308"/>
        <v>X</v>
      </c>
      <c r="AE1440" s="2" t="s">
        <v>5388</v>
      </c>
      <c r="AF1440" s="2" t="s">
        <v>5388</v>
      </c>
      <c r="AG1440" s="2" t="str">
        <f>IFERROR(AF1440-AE1440, "X")</f>
        <v>X</v>
      </c>
      <c r="AH1440" s="2" t="s">
        <v>5388</v>
      </c>
      <c r="AI1440" s="3" t="s">
        <v>5388</v>
      </c>
      <c r="AJ1440" s="3">
        <f t="shared" ca="1" si="1313"/>
        <v>45656</v>
      </c>
      <c r="AK1440" s="2" t="str">
        <f t="shared" si="1288"/>
        <v>+공정납기일없음</v>
      </c>
      <c r="AL1440" s="2"/>
      <c r="AM1440" s="2" t="str">
        <f t="shared" si="1289"/>
        <v>(+공정납기일없음)</v>
      </c>
      <c r="AN1440" s="9">
        <f t="shared" si="1290"/>
        <v>0</v>
      </c>
      <c r="AO1440" s="9">
        <f t="shared" si="1291"/>
        <v>0</v>
      </c>
      <c r="AP1440" s="9">
        <f t="shared" ca="1" si="1314"/>
        <v>45656</v>
      </c>
      <c r="AQ1440" s="6" t="s">
        <v>5388</v>
      </c>
      <c r="AR1440" s="12" t="str">
        <f t="shared" si="1292"/>
        <v>+X</v>
      </c>
      <c r="AS1440" t="s">
        <v>5680</v>
      </c>
      <c r="AT1440" t="str">
        <f t="shared" si="1293"/>
        <v>공정납기일없음(+X)</v>
      </c>
    </row>
    <row r="1441" spans="2:46" x14ac:dyDescent="0.3">
      <c r="B1441" s="2" t="s">
        <v>5409</v>
      </c>
      <c r="C1441" s="7">
        <v>0</v>
      </c>
      <c r="D1441" s="2" t="s">
        <v>5405</v>
      </c>
      <c r="E1441" s="2"/>
      <c r="F1441" s="2"/>
      <c r="G1441" s="2" t="s">
        <v>5409</v>
      </c>
      <c r="H1441" s="2" t="s">
        <v>2255</v>
      </c>
      <c r="I1441" s="2" t="str">
        <f t="shared" si="1283"/>
        <v>20241111-2000158426-인쇄</v>
      </c>
      <c r="J1441" s="2" t="str">
        <f t="shared" si="1284"/>
        <v>20241111-2000158426-합지</v>
      </c>
      <c r="K1441" s="2" t="str">
        <f t="shared" si="1285"/>
        <v>20241111-2000158426-분단</v>
      </c>
      <c r="L1441" s="2" t="str">
        <f t="shared" si="1286"/>
        <v>20241111-2000158426-제대</v>
      </c>
      <c r="M1441" s="2" t="str">
        <f>VLOOKUP(H1441, '쿼리1'!$A:$R, 17, 0)</f>
        <v>1도-듀레베이커리)OPP250</v>
      </c>
      <c r="N1441" s="2" t="str">
        <f>VLOOKUP(H1441, '쿼리1'!$A:$P, 15, 0)</f>
        <v>OPP(투명)40</v>
      </c>
      <c r="O1441" s="2">
        <v>2000158426</v>
      </c>
      <c r="P1441" s="2" t="str">
        <f>VLOOKUP(H1441, '쿼리1'!$A:$R, 17, 0)</f>
        <v>1도-듀레베이커리)OPP250</v>
      </c>
      <c r="Q1441" s="4">
        <f>VLOOKUP(H1441, '쿼리1'!$A:$U, 20, 0)</f>
        <v>8000</v>
      </c>
      <c r="R1441" s="2" t="s">
        <v>31</v>
      </c>
      <c r="S1441" s="2" t="s">
        <v>5397</v>
      </c>
      <c r="T1441" s="2" t="s">
        <v>5397</v>
      </c>
      <c r="U1441" s="2" t="s">
        <v>31</v>
      </c>
      <c r="V1441" s="3">
        <v>45611</v>
      </c>
      <c r="W1441" s="3">
        <v>45610</v>
      </c>
      <c r="X1441" s="6">
        <f>IFERROR(IF(W1441-V1441&gt;0, "+" &amp; (W1441-V1441), W1441-V1441), "X")</f>
        <v>-1</v>
      </c>
      <c r="Y1441" s="2" t="s">
        <v>5388</v>
      </c>
      <c r="Z1441" s="3" t="s">
        <v>5388</v>
      </c>
      <c r="AA1441" s="6" t="str">
        <f t="shared" si="1312"/>
        <v>X</v>
      </c>
      <c r="AB1441" s="3" t="s">
        <v>5388</v>
      </c>
      <c r="AC1441" s="2" t="s">
        <v>5388</v>
      </c>
      <c r="AD1441" s="6" t="str">
        <f t="shared" si="1308"/>
        <v>X</v>
      </c>
      <c r="AE1441" s="3">
        <v>45614</v>
      </c>
      <c r="AF1441" s="3">
        <v>45614</v>
      </c>
      <c r="AG1441" s="2">
        <f>IFERROR(IF(AF1441-AE1441&gt;0, "+" &amp; (AF1441-AE1441), AF1441-AE1441), "X")</f>
        <v>0</v>
      </c>
      <c r="AH1441" s="3">
        <v>45614</v>
      </c>
      <c r="AI1441" s="3">
        <f>AE1441</f>
        <v>45614</v>
      </c>
      <c r="AJ1441" s="3"/>
      <c r="AK1441" s="2">
        <f t="shared" si="1288"/>
        <v>0</v>
      </c>
      <c r="AL1441" s="2" t="s">
        <v>5567</v>
      </c>
      <c r="AM1441" s="2" t="str">
        <f t="shared" si="1289"/>
        <v>생산완료(0)</v>
      </c>
      <c r="AN1441" s="9">
        <f t="shared" si="1290"/>
        <v>45614</v>
      </c>
      <c r="AO1441" s="9">
        <f t="shared" si="1291"/>
        <v>45614</v>
      </c>
      <c r="AP1441" s="9"/>
      <c r="AQ1441" s="2">
        <f t="shared" ref="AQ1441:AQ1447" si="1315">AO1441-AN1441</f>
        <v>0</v>
      </c>
      <c r="AR1441" s="12">
        <f t="shared" si="1292"/>
        <v>0</v>
      </c>
      <c r="AS1441" t="s">
        <v>5567</v>
      </c>
      <c r="AT1441" t="str">
        <f t="shared" si="1293"/>
        <v>생산완료(0)</v>
      </c>
    </row>
    <row r="1442" spans="2:46" x14ac:dyDescent="0.3">
      <c r="B1442" s="2" t="s">
        <v>5415</v>
      </c>
      <c r="C1442" s="7">
        <v>-3</v>
      </c>
      <c r="D1442" s="2"/>
      <c r="E1442" s="2"/>
      <c r="F1442" s="2" t="s">
        <v>5408</v>
      </c>
      <c r="G1442" s="2"/>
      <c r="H1442" s="2" t="s">
        <v>4533</v>
      </c>
      <c r="I1442" s="2" t="str">
        <f t="shared" si="1283"/>
        <v>20241111-2000159754-인쇄</v>
      </c>
      <c r="J1442" s="2" t="str">
        <f t="shared" si="1284"/>
        <v>20241111-2000159754-합지</v>
      </c>
      <c r="K1442" s="2" t="str">
        <f t="shared" si="1285"/>
        <v>20241111-2000159754-분단</v>
      </c>
      <c r="L1442" s="2" t="str">
        <f t="shared" si="1286"/>
        <v>20241111-2000159754-제대</v>
      </c>
      <c r="M1442" s="2" t="str">
        <f>VLOOKUP(H1442, '쿼리1'!$A:$R, 17, 0)</f>
        <v>무지(부생카덮지필름)</v>
      </c>
      <c r="N1442" s="2" t="str">
        <f>VLOOKUP(H1442, '쿼리1'!$A:$P, 15, 0)</f>
        <v>OPP30</v>
      </c>
      <c r="O1442" s="2">
        <v>2000159754</v>
      </c>
      <c r="P1442" s="2" t="str">
        <f>VLOOKUP(H1442, '쿼리1'!$A:$R, 17, 0)</f>
        <v>무지(부생카덮지필름)</v>
      </c>
      <c r="Q1442" s="4">
        <f>VLOOKUP(H1442, '쿼리1'!$A:$U, 20, 0)</f>
        <v>32</v>
      </c>
      <c r="R1442" s="2" t="s">
        <v>5397</v>
      </c>
      <c r="S1442" s="2" t="s">
        <v>5397</v>
      </c>
      <c r="T1442" s="2" t="s">
        <v>31</v>
      </c>
      <c r="U1442" s="2" t="s">
        <v>5397</v>
      </c>
      <c r="V1442" s="2" t="s">
        <v>5388</v>
      </c>
      <c r="W1442" s="2" t="s">
        <v>5388</v>
      </c>
      <c r="X1442" s="6" t="str">
        <f>IFERROR(W1442-V1442, "X")</f>
        <v>X</v>
      </c>
      <c r="Y1442" s="3" t="s">
        <v>5388</v>
      </c>
      <c r="Z1442" s="3" t="s">
        <v>5388</v>
      </c>
      <c r="AA1442" s="6" t="str">
        <f t="shared" si="1312"/>
        <v>X</v>
      </c>
      <c r="AB1442" s="3">
        <v>45608</v>
      </c>
      <c r="AC1442" s="3">
        <v>45611</v>
      </c>
      <c r="AD1442" s="6" t="str">
        <f>IFERROR(IF(AC1442-AB1442&gt;0, "+" &amp; (AC1442-AB1442), AC1442-AB1442), "X")</f>
        <v>+3</v>
      </c>
      <c r="AE1442" s="2" t="s">
        <v>5388</v>
      </c>
      <c r="AF1442" s="2" t="s">
        <v>5388</v>
      </c>
      <c r="AG1442" s="2" t="str">
        <f>IFERROR(AF1442-AE1442, "X")</f>
        <v>X</v>
      </c>
      <c r="AH1442" s="3">
        <v>45611</v>
      </c>
      <c r="AI1442" s="3">
        <f t="shared" ref="AI1442" si="1316">AB1442</f>
        <v>45608</v>
      </c>
      <c r="AJ1442" s="3"/>
      <c r="AK1442" s="2">
        <f t="shared" si="1288"/>
        <v>-3</v>
      </c>
      <c r="AL1442" s="2" t="s">
        <v>5567</v>
      </c>
      <c r="AM1442" s="2" t="str">
        <f t="shared" si="1289"/>
        <v>생산완료(-3)</v>
      </c>
      <c r="AN1442" s="9">
        <f t="shared" si="1290"/>
        <v>45611</v>
      </c>
      <c r="AO1442" s="9">
        <f t="shared" si="1291"/>
        <v>45608</v>
      </c>
      <c r="AP1442" s="9"/>
      <c r="AQ1442" s="2">
        <f t="shared" si="1315"/>
        <v>-3</v>
      </c>
      <c r="AR1442" s="12">
        <f t="shared" si="1292"/>
        <v>-3</v>
      </c>
      <c r="AS1442" t="s">
        <v>5567</v>
      </c>
      <c r="AT1442" t="str">
        <f t="shared" si="1293"/>
        <v>생산완료(-3)</v>
      </c>
    </row>
    <row r="1443" spans="2:46" x14ac:dyDescent="0.3">
      <c r="B1443" s="2" t="s">
        <v>5439</v>
      </c>
      <c r="C1443" s="7">
        <v>-8</v>
      </c>
      <c r="D1443" s="2" t="s">
        <v>5408</v>
      </c>
      <c r="E1443" s="2"/>
      <c r="F1443" s="2"/>
      <c r="G1443" s="2" t="s">
        <v>5443</v>
      </c>
      <c r="H1443" s="2" t="s">
        <v>2260</v>
      </c>
      <c r="I1443" s="2" t="str">
        <f t="shared" si="1283"/>
        <v>20241111-2000161203-인쇄</v>
      </c>
      <c r="J1443" s="2" t="str">
        <f t="shared" si="1284"/>
        <v>20241111-2000161203-합지</v>
      </c>
      <c r="K1443" s="2" t="str">
        <f t="shared" si="1285"/>
        <v>20241111-2000161203-분단</v>
      </c>
      <c r="L1443" s="2" t="str">
        <f t="shared" si="1286"/>
        <v>20241111-2000161203-제대</v>
      </c>
      <c r="M1443" s="2" t="str">
        <f>VLOOKUP(H1443, '쿼리1'!$A:$R, 17, 0)</f>
        <v>1도-듀레베이커리)빵봉투맞춤(240)</v>
      </c>
      <c r="N1443" s="2" t="str">
        <f>VLOOKUP(H1443, '쿼리1'!$A:$P, 15, 0)</f>
        <v>PP튜브(투명)40</v>
      </c>
      <c r="O1443" s="2">
        <v>2000161203</v>
      </c>
      <c r="P1443" s="2" t="str">
        <f>VLOOKUP(H1443, '쿼리1'!$A:$R, 17, 0)</f>
        <v>1도-듀레베이커리)빵봉투맞춤(240)</v>
      </c>
      <c r="Q1443" s="4">
        <f>VLOOKUP(H1443, '쿼리1'!$A:$U, 20, 0)</f>
        <v>33333</v>
      </c>
      <c r="R1443" s="2" t="s">
        <v>31</v>
      </c>
      <c r="S1443" s="2" t="s">
        <v>5397</v>
      </c>
      <c r="T1443" s="2" t="s">
        <v>5397</v>
      </c>
      <c r="U1443" s="2" t="s">
        <v>31</v>
      </c>
      <c r="V1443" s="3">
        <v>45611</v>
      </c>
      <c r="W1443" s="3">
        <v>45614</v>
      </c>
      <c r="X1443" s="6" t="str">
        <f>IFERROR(IF(W1443-V1443&gt;0, "+" &amp; (W1443-V1443), W1443-V1443), "X")</f>
        <v>+3</v>
      </c>
      <c r="Y1443" s="2" t="s">
        <v>5388</v>
      </c>
      <c r="Z1443" s="3" t="s">
        <v>5388</v>
      </c>
      <c r="AA1443" s="6" t="str">
        <f t="shared" si="1312"/>
        <v>X</v>
      </c>
      <c r="AB1443" s="3" t="s">
        <v>5388</v>
      </c>
      <c r="AC1443" s="2" t="s">
        <v>5388</v>
      </c>
      <c r="AD1443" s="6" t="str">
        <f t="shared" ref="AD1443:AD1448" si="1317">IFERROR(AC1443-AB1443, "X")</f>
        <v>X</v>
      </c>
      <c r="AE1443" s="3">
        <v>45615</v>
      </c>
      <c r="AF1443" s="3">
        <v>45623</v>
      </c>
      <c r="AG1443" s="2" t="str">
        <f t="shared" ref="AG1443:AG1447" si="1318">IFERROR(IF(AF1443-AE1443&gt;0, "+" &amp; (AF1443-AE1443), AF1443-AE1443), "X")</f>
        <v>+8</v>
      </c>
      <c r="AH1443" s="3">
        <v>45623</v>
      </c>
      <c r="AI1443" s="3">
        <f t="shared" ref="AI1443:AI1447" si="1319">AE1443</f>
        <v>45615</v>
      </c>
      <c r="AJ1443" s="3"/>
      <c r="AK1443" s="2">
        <f t="shared" si="1288"/>
        <v>-8</v>
      </c>
      <c r="AL1443" s="2" t="s">
        <v>5567</v>
      </c>
      <c r="AM1443" s="2" t="str">
        <f t="shared" si="1289"/>
        <v>생산완료(-8)</v>
      </c>
      <c r="AN1443" s="9">
        <f t="shared" si="1290"/>
        <v>45623</v>
      </c>
      <c r="AO1443" s="9">
        <f t="shared" si="1291"/>
        <v>45615</v>
      </c>
      <c r="AP1443" s="9"/>
      <c r="AQ1443" s="2">
        <f t="shared" si="1315"/>
        <v>-8</v>
      </c>
      <c r="AR1443" s="12">
        <f t="shared" si="1292"/>
        <v>-8</v>
      </c>
      <c r="AS1443" t="s">
        <v>5567</v>
      </c>
      <c r="AT1443" t="str">
        <f t="shared" si="1293"/>
        <v>생산완료(-8)</v>
      </c>
    </row>
    <row r="1444" spans="2:46" x14ac:dyDescent="0.3">
      <c r="B1444" s="2" t="s">
        <v>5409</v>
      </c>
      <c r="C1444" s="7">
        <v>0</v>
      </c>
      <c r="D1444" s="2"/>
      <c r="E1444" s="2"/>
      <c r="F1444" s="2"/>
      <c r="G1444" s="2" t="s">
        <v>5409</v>
      </c>
      <c r="H1444" s="2" t="s">
        <v>2383</v>
      </c>
      <c r="I1444" s="2" t="str">
        <f t="shared" si="1283"/>
        <v>20241111-2000169586-인쇄</v>
      </c>
      <c r="J1444" s="2" t="str">
        <f t="shared" si="1284"/>
        <v>20241111-2000169586-합지</v>
      </c>
      <c r="K1444" s="2" t="str">
        <f t="shared" si="1285"/>
        <v>20241111-2000169586-분단</v>
      </c>
      <c r="L1444" s="2" t="str">
        <f t="shared" si="1286"/>
        <v>20241111-2000169586-제대</v>
      </c>
      <c r="M1444" s="2" t="str">
        <f>VLOOKUP(H1444, '쿼리1'!$A:$R, 17, 0)</f>
        <v>무지(SB부쉬드노엘초코크레이프롤)</v>
      </c>
      <c r="N1444" s="2" t="str">
        <f>VLOOKUP(H1444, '쿼리1'!$A:$P, 15, 0)</f>
        <v>OPP(투명)40</v>
      </c>
      <c r="O1444" s="2">
        <v>2000169586</v>
      </c>
      <c r="P1444" s="2" t="str">
        <f>VLOOKUP(H1444, '쿼리1'!$A:$R, 17, 0)</f>
        <v>무지(SB부쉬드노엘초코크레이프롤)</v>
      </c>
      <c r="Q1444" s="4">
        <f>VLOOKUP(H1444, '쿼리1'!$A:$U, 20, 0)</f>
        <v>228571</v>
      </c>
      <c r="R1444" s="2" t="s">
        <v>5397</v>
      </c>
      <c r="S1444" s="2" t="s">
        <v>5397</v>
      </c>
      <c r="T1444" s="2" t="s">
        <v>5397</v>
      </c>
      <c r="U1444" s="2" t="s">
        <v>31</v>
      </c>
      <c r="V1444" s="2" t="s">
        <v>5388</v>
      </c>
      <c r="W1444" s="2" t="s">
        <v>5388</v>
      </c>
      <c r="X1444" s="6" t="str">
        <f>IFERROR(W1444-V1444, "X")</f>
        <v>X</v>
      </c>
      <c r="Y1444" s="2" t="s">
        <v>5388</v>
      </c>
      <c r="Z1444" s="3" t="s">
        <v>5388</v>
      </c>
      <c r="AA1444" s="6" t="str">
        <f t="shared" si="1312"/>
        <v>X</v>
      </c>
      <c r="AB1444" s="3" t="s">
        <v>5388</v>
      </c>
      <c r="AC1444" s="2" t="s">
        <v>5388</v>
      </c>
      <c r="AD1444" s="6" t="str">
        <f t="shared" si="1317"/>
        <v>X</v>
      </c>
      <c r="AE1444" s="3">
        <v>45609</v>
      </c>
      <c r="AF1444" s="3">
        <v>45609</v>
      </c>
      <c r="AG1444" s="2">
        <f t="shared" si="1318"/>
        <v>0</v>
      </c>
      <c r="AH1444" s="3">
        <v>45609</v>
      </c>
      <c r="AI1444" s="3">
        <f t="shared" si="1319"/>
        <v>45609</v>
      </c>
      <c r="AJ1444" s="3"/>
      <c r="AK1444" s="2">
        <f t="shared" si="1288"/>
        <v>0</v>
      </c>
      <c r="AL1444" s="2" t="s">
        <v>5567</v>
      </c>
      <c r="AM1444" s="2" t="str">
        <f t="shared" si="1289"/>
        <v>생산완료(0)</v>
      </c>
      <c r="AN1444" s="9">
        <f t="shared" si="1290"/>
        <v>45609</v>
      </c>
      <c r="AO1444" s="9">
        <f t="shared" si="1291"/>
        <v>45609</v>
      </c>
      <c r="AP1444" s="9"/>
      <c r="AQ1444" s="2">
        <f t="shared" si="1315"/>
        <v>0</v>
      </c>
      <c r="AR1444" s="12">
        <f t="shared" si="1292"/>
        <v>0</v>
      </c>
      <c r="AS1444" t="s">
        <v>5567</v>
      </c>
      <c r="AT1444" t="str">
        <f t="shared" si="1293"/>
        <v>생산완료(0)</v>
      </c>
    </row>
    <row r="1445" spans="2:46" x14ac:dyDescent="0.3">
      <c r="B1445" s="2" t="s">
        <v>5409</v>
      </c>
      <c r="C1445" s="7">
        <v>0</v>
      </c>
      <c r="D1445" s="2" t="s">
        <v>5405</v>
      </c>
      <c r="E1445" s="2"/>
      <c r="F1445" s="2"/>
      <c r="G1445" s="2" t="s">
        <v>5409</v>
      </c>
      <c r="H1445" s="2" t="s">
        <v>1211</v>
      </c>
      <c r="I1445" s="2" t="str">
        <f t="shared" si="1283"/>
        <v>20241111-2219P0044-인쇄</v>
      </c>
      <c r="J1445" s="2" t="str">
        <f t="shared" si="1284"/>
        <v>20241111-2219P0044-합지</v>
      </c>
      <c r="K1445" s="2" t="str">
        <f t="shared" si="1285"/>
        <v>20241111-2219P0044-분단</v>
      </c>
      <c r="L1445" s="2" t="str">
        <f t="shared" si="1286"/>
        <v>20241111-2219P0044-제대</v>
      </c>
      <c r="M1445" s="2" t="str">
        <f>VLOOKUP(H1445, '쿼리1'!$A:$R, 17, 0)</f>
        <v>2도(전1/후1)-스컬피그 풀발이</v>
      </c>
      <c r="N1445" s="2" t="str">
        <f>VLOOKUP(H1445, '쿼리1'!$A:$P, 15, 0)</f>
        <v>PE튜브(투명)50</v>
      </c>
      <c r="O1445" s="2" t="s">
        <v>5797</v>
      </c>
      <c r="P1445" s="2" t="str">
        <f>VLOOKUP(H1445, '쿼리1'!$A:$R, 17, 0)</f>
        <v>2도(전1/후1)-스컬피그 풀발이</v>
      </c>
      <c r="Q1445" s="4">
        <f>VLOOKUP(H1445, '쿼리1'!$A:$U, 20, 0)</f>
        <v>20000</v>
      </c>
      <c r="R1445" s="2" t="s">
        <v>31</v>
      </c>
      <c r="S1445" s="2" t="s">
        <v>5397</v>
      </c>
      <c r="T1445" s="2" t="s">
        <v>5397</v>
      </c>
      <c r="U1445" s="2" t="s">
        <v>31</v>
      </c>
      <c r="V1445" s="3">
        <v>45611</v>
      </c>
      <c r="W1445" s="3">
        <v>45610</v>
      </c>
      <c r="X1445" s="6">
        <f t="shared" ref="X1445:X1447" si="1320">IFERROR(IF(W1445-V1445&gt;0, "+" &amp; (W1445-V1445), W1445-V1445), "X")</f>
        <v>-1</v>
      </c>
      <c r="Y1445" s="2" t="s">
        <v>5388</v>
      </c>
      <c r="Z1445" s="3" t="s">
        <v>5388</v>
      </c>
      <c r="AA1445" s="6" t="str">
        <f t="shared" si="1312"/>
        <v>X</v>
      </c>
      <c r="AB1445" s="3" t="s">
        <v>5388</v>
      </c>
      <c r="AC1445" s="2" t="s">
        <v>5388</v>
      </c>
      <c r="AD1445" s="6" t="str">
        <f t="shared" si="1317"/>
        <v>X</v>
      </c>
      <c r="AE1445" s="3">
        <v>45615</v>
      </c>
      <c r="AF1445" s="3">
        <v>45615</v>
      </c>
      <c r="AG1445" s="2">
        <f t="shared" si="1318"/>
        <v>0</v>
      </c>
      <c r="AH1445" s="3">
        <v>45615</v>
      </c>
      <c r="AI1445" s="3">
        <f t="shared" si="1319"/>
        <v>45615</v>
      </c>
      <c r="AJ1445" s="3"/>
      <c r="AK1445" s="2">
        <f t="shared" si="1288"/>
        <v>0</v>
      </c>
      <c r="AL1445" s="2" t="s">
        <v>5567</v>
      </c>
      <c r="AM1445" s="2" t="str">
        <f t="shared" si="1289"/>
        <v>생산완료(0)</v>
      </c>
      <c r="AN1445" s="9">
        <f t="shared" si="1290"/>
        <v>45629</v>
      </c>
      <c r="AO1445" s="9">
        <f t="shared" si="1291"/>
        <v>45628</v>
      </c>
      <c r="AP1445" s="9"/>
      <c r="AQ1445" s="2">
        <f t="shared" si="1315"/>
        <v>-1</v>
      </c>
      <c r="AR1445" s="12">
        <f t="shared" si="1292"/>
        <v>-1</v>
      </c>
      <c r="AS1445" t="s">
        <v>5567</v>
      </c>
      <c r="AT1445" t="str">
        <f t="shared" si="1293"/>
        <v>생산완료(-1)</v>
      </c>
    </row>
    <row r="1446" spans="2:46" x14ac:dyDescent="0.3">
      <c r="B1446" s="2" t="s">
        <v>5451</v>
      </c>
      <c r="C1446" s="7">
        <v>4</v>
      </c>
      <c r="D1446" s="2" t="s">
        <v>5405</v>
      </c>
      <c r="E1446" s="2"/>
      <c r="F1446" s="2"/>
      <c r="G1446" s="2" t="s">
        <v>5418</v>
      </c>
      <c r="H1446" s="2" t="s">
        <v>2263</v>
      </c>
      <c r="I1446" s="2" t="str">
        <f t="shared" si="1283"/>
        <v>20241111-2719P0006-인쇄</v>
      </c>
      <c r="J1446" s="2" t="str">
        <f t="shared" si="1284"/>
        <v>20241111-2719P0006-합지</v>
      </c>
      <c r="K1446" s="2" t="str">
        <f t="shared" si="1285"/>
        <v>20241111-2719P0006-분단</v>
      </c>
      <c r="L1446" s="2" t="str">
        <f t="shared" si="1286"/>
        <v>20241111-2719P0006-제대</v>
      </c>
      <c r="M1446" s="2" t="str">
        <f>VLOOKUP(H1446, '쿼리1'!$A:$R, 17, 0)</f>
        <v>1도(먹)-BETTERFLAT 베터플랫(18x25)</v>
      </c>
      <c r="N1446" s="2" t="str">
        <f>VLOOKUP(H1446, '쿼리1'!$A:$P, 15, 0)</f>
        <v>OPP(투명)30</v>
      </c>
      <c r="O1446" s="2" t="s">
        <v>5859</v>
      </c>
      <c r="P1446" s="2" t="str">
        <f>VLOOKUP(H1446, '쿼리1'!$A:$R, 17, 0)</f>
        <v>1도(먹)-BETTERFLAT 베터플랫(18x25)</v>
      </c>
      <c r="Q1446" s="4">
        <f>VLOOKUP(H1446, '쿼리1'!$A:$U, 20, 0)</f>
        <v>16666</v>
      </c>
      <c r="R1446" s="2" t="s">
        <v>31</v>
      </c>
      <c r="S1446" s="2" t="s">
        <v>5397</v>
      </c>
      <c r="T1446" s="2" t="s">
        <v>5397</v>
      </c>
      <c r="U1446" s="2" t="s">
        <v>31</v>
      </c>
      <c r="V1446" s="3">
        <v>45611</v>
      </c>
      <c r="W1446" s="3">
        <v>45610</v>
      </c>
      <c r="X1446" s="6">
        <f t="shared" si="1320"/>
        <v>-1</v>
      </c>
      <c r="Y1446" s="2" t="s">
        <v>5388</v>
      </c>
      <c r="Z1446" s="3" t="s">
        <v>5388</v>
      </c>
      <c r="AA1446" s="6" t="str">
        <f t="shared" si="1312"/>
        <v>X</v>
      </c>
      <c r="AB1446" s="3" t="s">
        <v>5388</v>
      </c>
      <c r="AC1446" s="2" t="s">
        <v>5388</v>
      </c>
      <c r="AD1446" s="6" t="str">
        <f t="shared" si="1317"/>
        <v>X</v>
      </c>
      <c r="AE1446" s="3">
        <v>45615</v>
      </c>
      <c r="AF1446" s="3">
        <v>45611</v>
      </c>
      <c r="AG1446" s="2">
        <f t="shared" si="1318"/>
        <v>-4</v>
      </c>
      <c r="AH1446" s="3">
        <v>45611</v>
      </c>
      <c r="AI1446" s="3">
        <f t="shared" si="1319"/>
        <v>45615</v>
      </c>
      <c r="AJ1446" s="3"/>
      <c r="AK1446" s="2" t="str">
        <f t="shared" si="1288"/>
        <v>+4</v>
      </c>
      <c r="AL1446" s="2" t="s">
        <v>5567</v>
      </c>
      <c r="AM1446" s="2" t="str">
        <f t="shared" si="1289"/>
        <v>생산완료(+4)</v>
      </c>
      <c r="AN1446" s="9">
        <f t="shared" si="1290"/>
        <v>45611</v>
      </c>
      <c r="AO1446" s="9">
        <f t="shared" si="1291"/>
        <v>45615</v>
      </c>
      <c r="AP1446" s="9"/>
      <c r="AQ1446" s="2">
        <f t="shared" si="1315"/>
        <v>4</v>
      </c>
      <c r="AR1446" s="12" t="str">
        <f t="shared" si="1292"/>
        <v>+4</v>
      </c>
      <c r="AS1446" t="s">
        <v>5567</v>
      </c>
      <c r="AT1446" t="str">
        <f t="shared" si="1293"/>
        <v>생산완료(+4)</v>
      </c>
    </row>
    <row r="1447" spans="2:46" x14ac:dyDescent="0.3">
      <c r="B1447" s="2" t="s">
        <v>5416</v>
      </c>
      <c r="C1447" s="7">
        <v>-2</v>
      </c>
      <c r="D1447" s="2" t="s">
        <v>5408</v>
      </c>
      <c r="E1447" s="2"/>
      <c r="F1447" s="2"/>
      <c r="G1447" s="2" t="s">
        <v>5424</v>
      </c>
      <c r="H1447" s="2" t="s">
        <v>2270</v>
      </c>
      <c r="I1447" s="2" t="str">
        <f t="shared" si="1283"/>
        <v>20241111-2719P0008-인쇄</v>
      </c>
      <c r="J1447" s="2" t="str">
        <f t="shared" si="1284"/>
        <v>20241111-2719P0008-합지</v>
      </c>
      <c r="K1447" s="2" t="str">
        <f t="shared" si="1285"/>
        <v>20241111-2719P0008-분단</v>
      </c>
      <c r="L1447" s="2" t="str">
        <f t="shared" si="1286"/>
        <v>20241111-2719P0008-제대</v>
      </c>
      <c r="M1447" s="2" t="str">
        <f>VLOOKUP(H1447, '쿼리1'!$A:$R, 17, 0)</f>
        <v>1도(먹)-BETTERFLAT 베터플랫(12.5x13+4)</v>
      </c>
      <c r="N1447" s="2" t="str">
        <f>VLOOKUP(H1447, '쿼리1'!$A:$P, 15, 0)</f>
        <v>OPP(투명)30</v>
      </c>
      <c r="O1447" s="2" t="s">
        <v>5860</v>
      </c>
      <c r="P1447" s="2" t="str">
        <f>VLOOKUP(H1447, '쿼리1'!$A:$R, 17, 0)</f>
        <v>1도(먹)-BETTERFLAT 베터플랫(12.5x13+4)</v>
      </c>
      <c r="Q1447" s="4">
        <f>VLOOKUP(H1447, '쿼리1'!$A:$U, 20, 0)</f>
        <v>24000</v>
      </c>
      <c r="R1447" s="2" t="s">
        <v>31</v>
      </c>
      <c r="S1447" s="2" t="s">
        <v>5397</v>
      </c>
      <c r="T1447" s="2" t="s">
        <v>5397</v>
      </c>
      <c r="U1447" s="2" t="s">
        <v>31</v>
      </c>
      <c r="V1447" s="3">
        <v>45611</v>
      </c>
      <c r="W1447" s="3">
        <v>45614</v>
      </c>
      <c r="X1447" s="6" t="str">
        <f t="shared" si="1320"/>
        <v>+3</v>
      </c>
      <c r="Y1447" s="2" t="s">
        <v>5388</v>
      </c>
      <c r="Z1447" s="3" t="s">
        <v>5388</v>
      </c>
      <c r="AA1447" s="6" t="str">
        <f t="shared" si="1312"/>
        <v>X</v>
      </c>
      <c r="AB1447" s="3" t="s">
        <v>5388</v>
      </c>
      <c r="AC1447" s="2" t="s">
        <v>5388</v>
      </c>
      <c r="AD1447" s="6" t="str">
        <f t="shared" si="1317"/>
        <v>X</v>
      </c>
      <c r="AE1447" s="3">
        <v>45615</v>
      </c>
      <c r="AF1447" s="3">
        <v>45617</v>
      </c>
      <c r="AG1447" s="2" t="str">
        <f t="shared" si="1318"/>
        <v>+2</v>
      </c>
      <c r="AH1447" s="3">
        <v>45617</v>
      </c>
      <c r="AI1447" s="3">
        <f t="shared" si="1319"/>
        <v>45615</v>
      </c>
      <c r="AJ1447" s="3"/>
      <c r="AK1447" s="2">
        <f t="shared" si="1288"/>
        <v>-2</v>
      </c>
      <c r="AL1447" s="2" t="s">
        <v>5567</v>
      </c>
      <c r="AM1447" s="2" t="str">
        <f t="shared" si="1289"/>
        <v>생산완료(-2)</v>
      </c>
      <c r="AN1447" s="9">
        <f t="shared" si="1290"/>
        <v>45617</v>
      </c>
      <c r="AO1447" s="9">
        <f t="shared" si="1291"/>
        <v>45615</v>
      </c>
      <c r="AP1447" s="9"/>
      <c r="AQ1447" s="2">
        <f t="shared" si="1315"/>
        <v>-2</v>
      </c>
      <c r="AR1447" s="12">
        <f t="shared" si="1292"/>
        <v>-2</v>
      </c>
      <c r="AS1447" t="s">
        <v>5567</v>
      </c>
      <c r="AT1447" t="str">
        <f t="shared" si="1293"/>
        <v>생산완료(-2)</v>
      </c>
    </row>
    <row r="1448" spans="2:46" x14ac:dyDescent="0.3">
      <c r="B1448" s="2" t="s">
        <v>5666</v>
      </c>
      <c r="C1448" s="8" t="s">
        <v>5670</v>
      </c>
      <c r="D1448" s="2"/>
      <c r="E1448" s="2"/>
      <c r="F1448" s="2"/>
      <c r="G1448" s="2"/>
      <c r="H1448" s="2" t="s">
        <v>853</v>
      </c>
      <c r="I1448" s="2" t="str">
        <f t="shared" si="1283"/>
        <v>20241111-3000169595-인쇄</v>
      </c>
      <c r="J1448" s="2" t="str">
        <f t="shared" si="1284"/>
        <v>20241111-3000169595-합지</v>
      </c>
      <c r="K1448" s="2" t="str">
        <f t="shared" si="1285"/>
        <v>20241111-3000169595-분단</v>
      </c>
      <c r="L1448" s="2" t="str">
        <f t="shared" si="1286"/>
        <v>20241111-3000169595-제대</v>
      </c>
      <c r="M1448" s="2" t="str">
        <f>VLOOKUP(H1448, '쿼리1'!$A:$R, 17, 0)</f>
        <v>5도-(주)비지에프푸드-돼지불고기 유부초밥</v>
      </c>
      <c r="N1448" s="2" t="str">
        <f>VLOOKUP(H1448, '쿼리1'!$A:$P, 15, 0)</f>
        <v>PP(투명)40</v>
      </c>
      <c r="O1448" s="2">
        <v>3000169595</v>
      </c>
      <c r="P1448" s="2" t="str">
        <f>VLOOKUP(H1448, '쿼리1'!$A:$R, 17, 0)</f>
        <v>5도-(주)비지에프푸드-돼지불고기 유부초밥</v>
      </c>
      <c r="Q1448" s="4">
        <f>VLOOKUP(H1448, '쿼리1'!$A:$U, 20, 0)</f>
        <v>150000</v>
      </c>
      <c r="R1448" s="2" t="s">
        <v>5397</v>
      </c>
      <c r="S1448" s="2" t="s">
        <v>5397</v>
      </c>
      <c r="T1448" s="2" t="s">
        <v>5397</v>
      </c>
      <c r="U1448" s="2" t="s">
        <v>5397</v>
      </c>
      <c r="V1448" s="2" t="s">
        <v>5388</v>
      </c>
      <c r="W1448" s="2" t="s">
        <v>5388</v>
      </c>
      <c r="X1448" s="6" t="str">
        <f>IFERROR(W1448-V1448, "X")</f>
        <v>X</v>
      </c>
      <c r="Y1448" s="2" t="s">
        <v>5388</v>
      </c>
      <c r="Z1448" s="2" t="s">
        <v>5388</v>
      </c>
      <c r="AA1448" s="6" t="str">
        <f t="shared" si="1312"/>
        <v>X</v>
      </c>
      <c r="AB1448" s="2" t="s">
        <v>5388</v>
      </c>
      <c r="AC1448" s="2" t="s">
        <v>5388</v>
      </c>
      <c r="AD1448" s="6" t="str">
        <f t="shared" si="1317"/>
        <v>X</v>
      </c>
      <c r="AE1448" s="2" t="s">
        <v>5388</v>
      </c>
      <c r="AF1448" s="2" t="s">
        <v>5388</v>
      </c>
      <c r="AG1448" s="2" t="str">
        <f>IFERROR(AF1448-AE1448, "X")</f>
        <v>X</v>
      </c>
      <c r="AH1448" s="2" t="s">
        <v>5388</v>
      </c>
      <c r="AI1448" s="3" t="s">
        <v>5388</v>
      </c>
      <c r="AJ1448" s="3">
        <f ca="1">TODAY()</f>
        <v>45656</v>
      </c>
      <c r="AK1448" s="2" t="str">
        <f t="shared" si="1288"/>
        <v>+공정납기일없음</v>
      </c>
      <c r="AL1448" s="2"/>
      <c r="AM1448" s="2" t="str">
        <f t="shared" si="1289"/>
        <v>(+공정납기일없음)</v>
      </c>
      <c r="AN1448" s="9">
        <f t="shared" si="1290"/>
        <v>0</v>
      </c>
      <c r="AO1448" s="9">
        <f t="shared" si="1291"/>
        <v>0</v>
      </c>
      <c r="AP1448" s="9">
        <f ca="1">TODAY()</f>
        <v>45656</v>
      </c>
      <c r="AQ1448" s="6" t="s">
        <v>5388</v>
      </c>
      <c r="AR1448" s="12" t="str">
        <f t="shared" si="1292"/>
        <v>+X</v>
      </c>
      <c r="AS1448" t="s">
        <v>5680</v>
      </c>
      <c r="AT1448" t="str">
        <f t="shared" si="1293"/>
        <v>공정납기일없음(+X)</v>
      </c>
    </row>
    <row r="1449" spans="2:46" x14ac:dyDescent="0.3">
      <c r="B1449" s="2" t="s">
        <v>5415</v>
      </c>
      <c r="C1449" s="7">
        <v>-3</v>
      </c>
      <c r="D1449" s="2" t="s">
        <v>5451</v>
      </c>
      <c r="E1449" s="2" t="s">
        <v>5451</v>
      </c>
      <c r="F1449" s="2" t="s">
        <v>5451</v>
      </c>
      <c r="G1449" s="2" t="s">
        <v>5408</v>
      </c>
      <c r="H1449" s="2" t="s">
        <v>2078</v>
      </c>
      <c r="I1449" s="2" t="str">
        <f t="shared" si="1283"/>
        <v>20241112-1000139689-인쇄</v>
      </c>
      <c r="J1449" s="2" t="str">
        <f t="shared" si="1284"/>
        <v>20241112-1000139689-합지</v>
      </c>
      <c r="K1449" s="2" t="str">
        <f t="shared" si="1285"/>
        <v>20241112-1000139689-분단</v>
      </c>
      <c r="L1449" s="2" t="str">
        <f t="shared" si="1286"/>
        <v>20241112-1000139689-제대</v>
      </c>
      <c r="M1449" s="2" t="str">
        <f>VLOOKUP(H1449, '쿼리1'!$A:$R, 17, 0)</f>
        <v>1도(백색)-분리배출</v>
      </c>
      <c r="N1449" s="2" t="str">
        <f>VLOOKUP(H1449, '쿼리1'!$A:$P, 15, 0)</f>
        <v>오씨피피(투명)60</v>
      </c>
      <c r="O1449" s="2">
        <v>1000139689</v>
      </c>
      <c r="P1449" s="2" t="str">
        <f>VLOOKUP(H1449, '쿼리1'!$A:$R, 17, 0)</f>
        <v>1도(백색)-분리배출</v>
      </c>
      <c r="Q1449" s="4">
        <f>VLOOKUP(H1449, '쿼리1'!$A:$U, 20, 0)</f>
        <v>61538</v>
      </c>
      <c r="R1449" s="2" t="s">
        <v>31</v>
      </c>
      <c r="S1449" s="2" t="s">
        <v>31</v>
      </c>
      <c r="T1449" s="2" t="s">
        <v>31</v>
      </c>
      <c r="U1449" s="2" t="s">
        <v>31</v>
      </c>
      <c r="V1449" s="3">
        <v>45614</v>
      </c>
      <c r="W1449" s="3">
        <v>45618</v>
      </c>
      <c r="X1449" s="6" t="str">
        <f t="shared" ref="X1449:X1450" si="1321">IFERROR(IF(W1449-V1449&gt;0, "+" &amp; (W1449-V1449), W1449-V1449), "X")</f>
        <v>+4</v>
      </c>
      <c r="Y1449" s="3">
        <v>45617</v>
      </c>
      <c r="Z1449" s="3">
        <v>45621</v>
      </c>
      <c r="AA1449" s="6" t="str">
        <f t="shared" ref="AA1449:AA1450" si="1322">IFERROR(IF(Z1449-Y1449&gt;0, "+" &amp; (Z1449-Y1449), Z1449-Y1449), "X")</f>
        <v>+4</v>
      </c>
      <c r="AB1449" s="3">
        <v>45618</v>
      </c>
      <c r="AC1449" s="3">
        <v>45622</v>
      </c>
      <c r="AD1449" s="6" t="str">
        <f t="shared" ref="AD1449:AD1450" si="1323">IFERROR(IF(AC1449-AB1449&gt;0, "+" &amp; (AC1449-AB1449), AC1449-AB1449), "X")</f>
        <v>+4</v>
      </c>
      <c r="AE1449" s="3">
        <v>45622</v>
      </c>
      <c r="AF1449" s="3">
        <v>45625</v>
      </c>
      <c r="AG1449" s="2" t="str">
        <f t="shared" ref="AG1449:AG1450" si="1324">IFERROR(IF(AF1449-AE1449&gt;0, "+" &amp; (AF1449-AE1449), AF1449-AE1449), "X")</f>
        <v>+3</v>
      </c>
      <c r="AH1449" s="3">
        <v>45625</v>
      </c>
      <c r="AI1449" s="3">
        <f t="shared" ref="AI1449:AI1450" si="1325">AE1449</f>
        <v>45622</v>
      </c>
      <c r="AJ1449" s="3"/>
      <c r="AK1449" s="2">
        <f t="shared" si="1288"/>
        <v>-3</v>
      </c>
      <c r="AL1449" s="2" t="s">
        <v>5567</v>
      </c>
      <c r="AM1449" s="2" t="str">
        <f t="shared" si="1289"/>
        <v>생산완료(-3)</v>
      </c>
      <c r="AN1449" s="9">
        <f t="shared" si="1290"/>
        <v>45625</v>
      </c>
      <c r="AO1449" s="9">
        <f t="shared" si="1291"/>
        <v>45622</v>
      </c>
      <c r="AP1449" s="9"/>
      <c r="AQ1449" s="2">
        <f t="shared" ref="AQ1449:AQ1450" si="1326">AO1449-AN1449</f>
        <v>-3</v>
      </c>
      <c r="AR1449" s="12">
        <f t="shared" si="1292"/>
        <v>-3</v>
      </c>
      <c r="AS1449" t="s">
        <v>5567</v>
      </c>
      <c r="AT1449" t="str">
        <f t="shared" si="1293"/>
        <v>생산완료(-3)</v>
      </c>
    </row>
    <row r="1450" spans="2:46" x14ac:dyDescent="0.3">
      <c r="B1450" s="2" t="s">
        <v>5418</v>
      </c>
      <c r="C1450" s="7">
        <v>-4</v>
      </c>
      <c r="D1450" s="2" t="s">
        <v>5430</v>
      </c>
      <c r="E1450" s="2" t="s">
        <v>5421</v>
      </c>
      <c r="F1450" s="2" t="s">
        <v>5421</v>
      </c>
      <c r="G1450" s="2" t="s">
        <v>5451</v>
      </c>
      <c r="H1450" s="2" t="s">
        <v>2980</v>
      </c>
      <c r="I1450" s="2" t="str">
        <f t="shared" si="1283"/>
        <v>20241112-1000148935-인쇄</v>
      </c>
      <c r="J1450" s="2" t="str">
        <f t="shared" si="1284"/>
        <v>20241112-1000148935-합지</v>
      </c>
      <c r="K1450" s="2" t="str">
        <f t="shared" si="1285"/>
        <v>20241112-1000148935-분단</v>
      </c>
      <c r="L1450" s="2" t="str">
        <f t="shared" si="1286"/>
        <v>20241112-1000148935-제대</v>
      </c>
      <c r="M1450" s="2" t="str">
        <f>VLOOKUP(H1450, '쿼리1'!$A:$R, 17, 0)</f>
        <v>7도-경성미가-옛고을 가마솥누룽지 1.8kg</v>
      </c>
      <c r="N1450" s="2" t="str">
        <f>VLOOKUP(H1450, '쿼리1'!$A:$P, 15, 0)</f>
        <v>패트(유무광)130</v>
      </c>
      <c r="O1450" s="2">
        <v>1000148935</v>
      </c>
      <c r="P1450" s="2" t="str">
        <f>VLOOKUP(H1450, '쿼리1'!$A:$R, 17, 0)</f>
        <v>7도-경성미가-옛고을 가마솥누룽지 1.8kg</v>
      </c>
      <c r="Q1450" s="4">
        <f>VLOOKUP(H1450, '쿼리1'!$A:$U, 20, 0)</f>
        <v>18750</v>
      </c>
      <c r="R1450" s="2" t="s">
        <v>31</v>
      </c>
      <c r="S1450" s="2" t="s">
        <v>31</v>
      </c>
      <c r="T1450" s="2" t="s">
        <v>31</v>
      </c>
      <c r="U1450" s="2" t="s">
        <v>31</v>
      </c>
      <c r="V1450" s="3">
        <v>45611</v>
      </c>
      <c r="W1450" s="3">
        <v>45618</v>
      </c>
      <c r="X1450" s="6" t="str">
        <f t="shared" si="1321"/>
        <v>+7</v>
      </c>
      <c r="Y1450" s="3">
        <v>45616</v>
      </c>
      <c r="Z1450" s="3">
        <v>45621</v>
      </c>
      <c r="AA1450" s="6" t="str">
        <f t="shared" si="1322"/>
        <v>+5</v>
      </c>
      <c r="AB1450" s="3">
        <v>45617</v>
      </c>
      <c r="AC1450" s="3">
        <v>45622</v>
      </c>
      <c r="AD1450" s="6" t="str">
        <f t="shared" si="1323"/>
        <v>+5</v>
      </c>
      <c r="AE1450" s="3">
        <v>45621</v>
      </c>
      <c r="AF1450" s="3">
        <v>45625</v>
      </c>
      <c r="AG1450" s="2" t="str">
        <f t="shared" si="1324"/>
        <v>+4</v>
      </c>
      <c r="AH1450" s="3">
        <v>45625</v>
      </c>
      <c r="AI1450" s="3">
        <f t="shared" si="1325"/>
        <v>45621</v>
      </c>
      <c r="AJ1450" s="3"/>
      <c r="AK1450" s="2">
        <f t="shared" si="1288"/>
        <v>-4</v>
      </c>
      <c r="AL1450" s="2" t="s">
        <v>5567</v>
      </c>
      <c r="AM1450" s="2" t="str">
        <f t="shared" si="1289"/>
        <v>생산완료(-4)</v>
      </c>
      <c r="AN1450" s="9">
        <f t="shared" si="1290"/>
        <v>45625</v>
      </c>
      <c r="AO1450" s="9">
        <f t="shared" si="1291"/>
        <v>45623</v>
      </c>
      <c r="AP1450" s="9"/>
      <c r="AQ1450" s="2">
        <f t="shared" si="1326"/>
        <v>-2</v>
      </c>
      <c r="AR1450" s="12">
        <f t="shared" si="1292"/>
        <v>-2</v>
      </c>
      <c r="AS1450" t="s">
        <v>5567</v>
      </c>
      <c r="AT1450" t="str">
        <f t="shared" si="1293"/>
        <v>생산완료(-2)</v>
      </c>
    </row>
    <row r="1451" spans="2:46" x14ac:dyDescent="0.3">
      <c r="B1451" s="2" t="s">
        <v>5646</v>
      </c>
      <c r="C1451" s="8">
        <v>-42</v>
      </c>
      <c r="D1451" s="2" t="s">
        <v>5524</v>
      </c>
      <c r="E1451" s="2" t="s">
        <v>5527</v>
      </c>
      <c r="F1451" s="2" t="s">
        <v>5529</v>
      </c>
      <c r="G1451" s="2"/>
      <c r="H1451" s="2" t="s">
        <v>4095</v>
      </c>
      <c r="I1451" s="2" t="str">
        <f t="shared" si="1283"/>
        <v>20241112-1000154126-인쇄</v>
      </c>
      <c r="J1451" s="2" t="str">
        <f t="shared" si="1284"/>
        <v>20241112-1000154126-합지</v>
      </c>
      <c r="K1451" s="2" t="str">
        <f t="shared" si="1285"/>
        <v>20241112-1000154126-분단</v>
      </c>
      <c r="L1451" s="2" t="str">
        <f t="shared" si="1286"/>
        <v>20241112-1000154126-제대</v>
      </c>
      <c r="M1451" s="2" t="str">
        <f>VLOOKUP(H1451, '쿼리1'!$A:$R, 17, 0)</f>
        <v>5도-힐링티플러스 10g(10열)</v>
      </c>
      <c r="N1451" s="2" t="str">
        <f>VLOOKUP(H1451, '쿼리1'!$A:$P, 15, 0)</f>
        <v>은박90</v>
      </c>
      <c r="O1451" s="2">
        <v>1000154126</v>
      </c>
      <c r="P1451" s="2" t="str">
        <f>VLOOKUP(H1451, '쿼리1'!$A:$R, 17, 0)</f>
        <v>5도-힐링티플러스 10g(10열)</v>
      </c>
      <c r="Q1451" s="4">
        <f>VLOOKUP(H1451, '쿼리1'!$A:$U, 20, 0)</f>
        <v>1</v>
      </c>
      <c r="R1451" s="2" t="s">
        <v>5399</v>
      </c>
      <c r="S1451" s="2" t="s">
        <v>5399</v>
      </c>
      <c r="T1451" s="2" t="s">
        <v>5399</v>
      </c>
      <c r="U1451" s="2" t="s">
        <v>5397</v>
      </c>
      <c r="V1451" s="3">
        <v>45614</v>
      </c>
      <c r="W1451" s="5" t="s">
        <v>5396</v>
      </c>
      <c r="X1451" s="6">
        <f ca="1">TODAY()-V1451</f>
        <v>42</v>
      </c>
      <c r="Y1451" s="3">
        <v>45616</v>
      </c>
      <c r="Z1451" s="5" t="s">
        <v>5396</v>
      </c>
      <c r="AA1451" s="6">
        <f ca="1">TODAY()-Y1451</f>
        <v>40</v>
      </c>
      <c r="AB1451" s="3">
        <v>45621</v>
      </c>
      <c r="AC1451" s="5" t="s">
        <v>5396</v>
      </c>
      <c r="AD1451" s="6">
        <f ca="1">TODAY()-AB1451</f>
        <v>35</v>
      </c>
      <c r="AE1451" s="2" t="s">
        <v>5388</v>
      </c>
      <c r="AF1451" s="2" t="s">
        <v>5388</v>
      </c>
      <c r="AG1451" s="2" t="str">
        <f>IFERROR(AF1451-AE1451, "X")</f>
        <v>X</v>
      </c>
      <c r="AH1451" s="2" t="s">
        <v>5388</v>
      </c>
      <c r="AI1451" s="3">
        <f>V1451</f>
        <v>45614</v>
      </c>
      <c r="AJ1451" s="3">
        <f ca="1">TODAY()</f>
        <v>45656</v>
      </c>
      <c r="AK1451" s="2">
        <f t="shared" si="1288"/>
        <v>-42</v>
      </c>
      <c r="AL1451" s="2" t="str">
        <f>IF(C1451&lt;0, "진행중", "지연")</f>
        <v>진행중</v>
      </c>
      <c r="AM1451" s="2" t="str">
        <f t="shared" si="1289"/>
        <v>진행중(-42)</v>
      </c>
      <c r="AN1451" s="9">
        <f t="shared" si="1290"/>
        <v>0</v>
      </c>
      <c r="AO1451" s="9">
        <f t="shared" si="1291"/>
        <v>45614</v>
      </c>
      <c r="AP1451" s="9">
        <f ca="1">TODAY()</f>
        <v>45656</v>
      </c>
      <c r="AQ1451" s="6">
        <f ca="1">AO1451-AP1451</f>
        <v>-42</v>
      </c>
      <c r="AR1451" s="12">
        <f t="shared" ca="1" si="1292"/>
        <v>-42</v>
      </c>
      <c r="AS1451" t="str">
        <f ca="1">IF(AQ1451&lt;0, "진행중", "지연")</f>
        <v>진행중</v>
      </c>
      <c r="AT1451" t="str">
        <f t="shared" ca="1" si="1293"/>
        <v>진행중(-42)</v>
      </c>
    </row>
    <row r="1452" spans="2:46" x14ac:dyDescent="0.3">
      <c r="B1452" s="2" t="s">
        <v>5413</v>
      </c>
      <c r="C1452" s="7">
        <v>-10</v>
      </c>
      <c r="D1452" s="2" t="s">
        <v>5451</v>
      </c>
      <c r="E1452" s="2" t="s">
        <v>5463</v>
      </c>
      <c r="F1452" s="2" t="s">
        <v>5444</v>
      </c>
      <c r="G1452" s="2"/>
      <c r="H1452" s="2" t="s">
        <v>4462</v>
      </c>
      <c r="I1452" s="2" t="str">
        <f t="shared" si="1283"/>
        <v>20241112-1000154862-인쇄</v>
      </c>
      <c r="J1452" s="2" t="str">
        <f t="shared" si="1284"/>
        <v>20241112-1000154862-합지</v>
      </c>
      <c r="K1452" s="2" t="str">
        <f t="shared" si="1285"/>
        <v>20241112-1000154862-분단</v>
      </c>
      <c r="L1452" s="2" t="str">
        <f t="shared" si="1286"/>
        <v>20241112-1000154862-제대</v>
      </c>
      <c r="M1452" s="2" t="str">
        <f>VLOOKUP(H1452, '쿼리1'!$A:$R, 17, 0)</f>
        <v>8도-바다숲-한입에 쏙 생감태6매(도시락버전)</v>
      </c>
      <c r="N1452" s="2" t="str">
        <f>VLOOKUP(H1452, '쿼리1'!$A:$P, 15, 0)</f>
        <v>은박(무광)55</v>
      </c>
      <c r="O1452" s="2">
        <v>1000154862</v>
      </c>
      <c r="P1452" s="2" t="str">
        <f>VLOOKUP(H1452, '쿼리1'!$A:$R, 17, 0)</f>
        <v>8도-바다숲-한입에 쏙 생감태6매(도시락버전)</v>
      </c>
      <c r="Q1452" s="4">
        <f>VLOOKUP(H1452, '쿼리1'!$A:$U, 20, 0)</f>
        <v>12</v>
      </c>
      <c r="R1452" s="2" t="s">
        <v>31</v>
      </c>
      <c r="S1452" s="2" t="s">
        <v>31</v>
      </c>
      <c r="T1452" s="2" t="s">
        <v>31</v>
      </c>
      <c r="U1452" s="2" t="s">
        <v>5397</v>
      </c>
      <c r="V1452" s="3">
        <v>45614</v>
      </c>
      <c r="W1452" s="3">
        <v>45618</v>
      </c>
      <c r="X1452" s="6" t="str">
        <f t="shared" ref="X1452:X1453" si="1327">IFERROR(IF(W1452-V1452&gt;0, "+" &amp; (W1452-V1452), W1452-V1452), "X")</f>
        <v>+4</v>
      </c>
      <c r="Y1452" s="3">
        <v>45617</v>
      </c>
      <c r="Z1452" s="3">
        <v>45628</v>
      </c>
      <c r="AA1452" s="6" t="str">
        <f t="shared" ref="AA1452:AA1470" si="1328">IFERROR(IF(Z1452-Y1452&gt;0, "+" &amp; (Z1452-Y1452), Z1452-Y1452), "X")</f>
        <v>+11</v>
      </c>
      <c r="AB1452" s="3">
        <v>45618</v>
      </c>
      <c r="AC1452" s="3">
        <v>45628</v>
      </c>
      <c r="AD1452" s="6" t="str">
        <f t="shared" ref="AD1452:AD1453" si="1329">IFERROR(IF(AC1452-AB1452&gt;0, "+" &amp; (AC1452-AB1452), AC1452-AB1452), "X")</f>
        <v>+10</v>
      </c>
      <c r="AE1452" s="2" t="s">
        <v>5388</v>
      </c>
      <c r="AF1452" s="2" t="s">
        <v>5388</v>
      </c>
      <c r="AG1452" s="2" t="str">
        <f>IFERROR(AF1452-AE1452, "X")</f>
        <v>X</v>
      </c>
      <c r="AH1452" s="3">
        <v>45628</v>
      </c>
      <c r="AI1452" s="3">
        <f t="shared" ref="AI1452:AI1453" si="1330">AB1452</f>
        <v>45618</v>
      </c>
      <c r="AJ1452" s="3"/>
      <c r="AK1452" s="2">
        <f t="shared" si="1288"/>
        <v>-10</v>
      </c>
      <c r="AL1452" s="2" t="s">
        <v>5567</v>
      </c>
      <c r="AM1452" s="2" t="str">
        <f t="shared" si="1289"/>
        <v>생산완료(-10)</v>
      </c>
      <c r="AN1452" s="9">
        <f t="shared" si="1290"/>
        <v>45628</v>
      </c>
      <c r="AO1452" s="9">
        <f t="shared" si="1291"/>
        <v>45618</v>
      </c>
      <c r="AP1452" s="9"/>
      <c r="AQ1452" s="2">
        <f t="shared" ref="AQ1452:AQ1475" si="1331">AO1452-AN1452</f>
        <v>-10</v>
      </c>
      <c r="AR1452" s="12">
        <f t="shared" si="1292"/>
        <v>-10</v>
      </c>
      <c r="AS1452" t="s">
        <v>5567</v>
      </c>
      <c r="AT1452" t="str">
        <f t="shared" si="1293"/>
        <v>생산완료(-10)</v>
      </c>
    </row>
    <row r="1453" spans="2:46" x14ac:dyDescent="0.3">
      <c r="B1453" s="2" t="s">
        <v>5407</v>
      </c>
      <c r="C1453" s="7">
        <v>-6</v>
      </c>
      <c r="D1453" s="2" t="s">
        <v>5451</v>
      </c>
      <c r="E1453" s="2" t="s">
        <v>5421</v>
      </c>
      <c r="F1453" s="2" t="s">
        <v>5432</v>
      </c>
      <c r="G1453" s="2"/>
      <c r="H1453" s="2" t="s">
        <v>4468</v>
      </c>
      <c r="I1453" s="2" t="str">
        <f t="shared" si="1283"/>
        <v>20241112-1000155213-인쇄</v>
      </c>
      <c r="J1453" s="2" t="str">
        <f t="shared" si="1284"/>
        <v>20241112-1000155213-합지</v>
      </c>
      <c r="K1453" s="2" t="str">
        <f t="shared" si="1285"/>
        <v>20241112-1000155213-분단</v>
      </c>
      <c r="L1453" s="2" t="str">
        <f t="shared" si="1286"/>
        <v>20241112-1000155213-제대</v>
      </c>
      <c r="M1453" s="2" t="str">
        <f>VLOOKUP(H1453, '쿼리1'!$A:$R, 17, 0)</f>
        <v>8도-바다숲-한입에 쏙 구운감태 6매 2.5g(도시락버전)</v>
      </c>
      <c r="N1453" s="2" t="str">
        <f>VLOOKUP(H1453, '쿼리1'!$A:$P, 15, 0)</f>
        <v>은박(무광)55</v>
      </c>
      <c r="O1453" s="2">
        <v>1000155213</v>
      </c>
      <c r="P1453" s="2" t="str">
        <f>VLOOKUP(H1453, '쿼리1'!$A:$R, 17, 0)</f>
        <v>8도-바다숲-한입에 쏙 구운감태 6매 2.5g(도시락버전)</v>
      </c>
      <c r="Q1453" s="4">
        <f>VLOOKUP(H1453, '쿼리1'!$A:$U, 20, 0)</f>
        <v>18</v>
      </c>
      <c r="R1453" s="2" t="s">
        <v>31</v>
      </c>
      <c r="S1453" s="2" t="s">
        <v>31</v>
      </c>
      <c r="T1453" s="2" t="s">
        <v>31</v>
      </c>
      <c r="U1453" s="2" t="s">
        <v>5397</v>
      </c>
      <c r="V1453" s="3">
        <v>45614</v>
      </c>
      <c r="W1453" s="3">
        <v>45618</v>
      </c>
      <c r="X1453" s="6" t="str">
        <f t="shared" si="1327"/>
        <v>+4</v>
      </c>
      <c r="Y1453" s="3">
        <v>45617</v>
      </c>
      <c r="Z1453" s="3">
        <v>45622</v>
      </c>
      <c r="AA1453" s="6" t="str">
        <f t="shared" si="1328"/>
        <v>+5</v>
      </c>
      <c r="AB1453" s="3">
        <v>45618</v>
      </c>
      <c r="AC1453" s="3">
        <v>45624</v>
      </c>
      <c r="AD1453" s="6" t="str">
        <f t="shared" si="1329"/>
        <v>+6</v>
      </c>
      <c r="AE1453" s="2" t="s">
        <v>5388</v>
      </c>
      <c r="AF1453" s="2" t="s">
        <v>5388</v>
      </c>
      <c r="AG1453" s="2" t="str">
        <f>IFERROR(AF1453-AE1453, "X")</f>
        <v>X</v>
      </c>
      <c r="AH1453" s="3">
        <v>45624</v>
      </c>
      <c r="AI1453" s="3">
        <f t="shared" si="1330"/>
        <v>45618</v>
      </c>
      <c r="AJ1453" s="3"/>
      <c r="AK1453" s="2">
        <f t="shared" si="1288"/>
        <v>-6</v>
      </c>
      <c r="AL1453" s="2" t="s">
        <v>5567</v>
      </c>
      <c r="AM1453" s="2" t="str">
        <f t="shared" si="1289"/>
        <v>생산완료(-6)</v>
      </c>
      <c r="AN1453" s="9">
        <f t="shared" si="1290"/>
        <v>45652</v>
      </c>
      <c r="AO1453" s="9">
        <f t="shared" si="1291"/>
        <v>45651</v>
      </c>
      <c r="AP1453" s="9"/>
      <c r="AQ1453" s="2">
        <f t="shared" si="1331"/>
        <v>-1</v>
      </c>
      <c r="AR1453" s="12">
        <f t="shared" si="1292"/>
        <v>-1</v>
      </c>
      <c r="AS1453" t="s">
        <v>5567</v>
      </c>
      <c r="AT1453" t="str">
        <f t="shared" si="1293"/>
        <v>생산완료(-1)</v>
      </c>
    </row>
    <row r="1454" spans="2:46" x14ac:dyDescent="0.3">
      <c r="B1454" s="2" t="s">
        <v>5409</v>
      </c>
      <c r="C1454" s="7">
        <v>0</v>
      </c>
      <c r="D1454" s="2"/>
      <c r="E1454" s="2" t="s">
        <v>5412</v>
      </c>
      <c r="F1454" s="2"/>
      <c r="G1454" s="2" t="s">
        <v>5409</v>
      </c>
      <c r="H1454" s="2" t="s">
        <v>3330</v>
      </c>
      <c r="I1454" s="2" t="str">
        <f t="shared" si="1283"/>
        <v>20241112-1000157411-인쇄</v>
      </c>
      <c r="J1454" s="2" t="str">
        <f t="shared" si="1284"/>
        <v>20241112-1000157411-합지</v>
      </c>
      <c r="K1454" s="2" t="str">
        <f t="shared" si="1285"/>
        <v>20241112-1000157411-분단</v>
      </c>
      <c r="L1454" s="2" t="str">
        <f t="shared" si="1286"/>
        <v>20241112-1000157411-제대</v>
      </c>
      <c r="M1454" s="2" t="str">
        <f>VLOOKUP(H1454, '쿼리1'!$A:$R, 17, 0)</f>
        <v>무지</v>
      </c>
      <c r="N1454" s="2" t="str">
        <f>VLOOKUP(H1454, '쿼리1'!$A:$P, 15, 0)</f>
        <v>나이론70</v>
      </c>
      <c r="O1454" s="2">
        <v>1000157411</v>
      </c>
      <c r="P1454" s="2" t="str">
        <f>VLOOKUP(H1454, '쿼리1'!$A:$R, 17, 0)</f>
        <v>무지</v>
      </c>
      <c r="Q1454" s="4">
        <f>VLOOKUP(H1454, '쿼리1'!$A:$U, 20, 0)</f>
        <v>15000</v>
      </c>
      <c r="R1454" s="2" t="s">
        <v>5397</v>
      </c>
      <c r="S1454" s="2" t="s">
        <v>31</v>
      </c>
      <c r="T1454" s="2" t="s">
        <v>5397</v>
      </c>
      <c r="U1454" s="2" t="s">
        <v>31</v>
      </c>
      <c r="V1454" s="2" t="s">
        <v>5388</v>
      </c>
      <c r="W1454" s="3" t="s">
        <v>5388</v>
      </c>
      <c r="X1454" s="6" t="str">
        <f>IFERROR(W1454-V1454, "X")</f>
        <v>X</v>
      </c>
      <c r="Y1454" s="3">
        <v>45616</v>
      </c>
      <c r="Z1454" s="3">
        <v>45617</v>
      </c>
      <c r="AA1454" s="6" t="str">
        <f t="shared" si="1328"/>
        <v>+1</v>
      </c>
      <c r="AB1454" s="3" t="s">
        <v>5388</v>
      </c>
      <c r="AC1454" s="2" t="s">
        <v>5388</v>
      </c>
      <c r="AD1454" s="6" t="str">
        <f>IFERROR(AC1454-AB1454, "X")</f>
        <v>X</v>
      </c>
      <c r="AE1454" s="3">
        <v>45618</v>
      </c>
      <c r="AF1454" s="3">
        <v>45618</v>
      </c>
      <c r="AG1454" s="2">
        <f>IFERROR(IF(AF1454-AE1454&gt;0, "+" &amp; (AF1454-AE1454), AF1454-AE1454), "X")</f>
        <v>0</v>
      </c>
      <c r="AH1454" s="3">
        <v>45618</v>
      </c>
      <c r="AI1454" s="3">
        <f>AE1454</f>
        <v>45618</v>
      </c>
      <c r="AJ1454" s="3"/>
      <c r="AK1454" s="2">
        <f t="shared" si="1288"/>
        <v>0</v>
      </c>
      <c r="AL1454" s="2" t="s">
        <v>5567</v>
      </c>
      <c r="AM1454" s="2" t="str">
        <f t="shared" si="1289"/>
        <v>생산완료(0)</v>
      </c>
      <c r="AN1454" s="9">
        <f t="shared" si="1290"/>
        <v>45618</v>
      </c>
      <c r="AO1454" s="9">
        <f t="shared" si="1291"/>
        <v>45618</v>
      </c>
      <c r="AP1454" s="9"/>
      <c r="AQ1454" s="2">
        <f t="shared" si="1331"/>
        <v>0</v>
      </c>
      <c r="AR1454" s="12">
        <f t="shared" si="1292"/>
        <v>0</v>
      </c>
      <c r="AS1454" t="s">
        <v>5567</v>
      </c>
      <c r="AT1454" t="str">
        <f t="shared" si="1293"/>
        <v>생산완료(0)</v>
      </c>
    </row>
    <row r="1455" spans="2:46" x14ac:dyDescent="0.3">
      <c r="B1455" s="2" t="s">
        <v>5418</v>
      </c>
      <c r="C1455" s="7">
        <v>-4</v>
      </c>
      <c r="D1455" s="2" t="s">
        <v>5408</v>
      </c>
      <c r="E1455" s="2" t="s">
        <v>5412</v>
      </c>
      <c r="F1455" s="2" t="s">
        <v>5451</v>
      </c>
      <c r="G1455" s="2"/>
      <c r="H1455" s="2" t="s">
        <v>4580</v>
      </c>
      <c r="I1455" s="2" t="str">
        <f t="shared" si="1283"/>
        <v>20241112-1000160573-인쇄</v>
      </c>
      <c r="J1455" s="2" t="str">
        <f t="shared" si="1284"/>
        <v>20241112-1000160573-합지</v>
      </c>
      <c r="K1455" s="2" t="str">
        <f t="shared" si="1285"/>
        <v>20241112-1000160573-분단</v>
      </c>
      <c r="L1455" s="2" t="str">
        <f t="shared" si="1286"/>
        <v>20241112-1000160573-제대</v>
      </c>
      <c r="M1455" s="2" t="str">
        <f>VLOOKUP(H1455, '쿼리1'!$A:$R, 17, 0)</f>
        <v>1도-베트남 반미-빵류 90~95g 연속무늬</v>
      </c>
      <c r="N1455" s="2" t="str">
        <f>VLOOKUP(H1455, '쿼리1'!$A:$P, 15, 0)</f>
        <v>오씨피피(투명)60</v>
      </c>
      <c r="O1455" s="2">
        <v>1000160573</v>
      </c>
      <c r="P1455" s="2" t="str">
        <f>VLOOKUP(H1455, '쿼리1'!$A:$R, 17, 0)</f>
        <v>1도-베트남 반미-빵류 90~95g 연속무늬</v>
      </c>
      <c r="Q1455" s="4">
        <f>VLOOKUP(H1455, '쿼리1'!$A:$U, 20, 0)</f>
        <v>24</v>
      </c>
      <c r="R1455" s="2" t="s">
        <v>31</v>
      </c>
      <c r="S1455" s="2" t="s">
        <v>31</v>
      </c>
      <c r="T1455" s="2" t="s">
        <v>31</v>
      </c>
      <c r="U1455" s="2" t="s">
        <v>5397</v>
      </c>
      <c r="V1455" s="3">
        <v>45614</v>
      </c>
      <c r="W1455" s="3">
        <v>45617</v>
      </c>
      <c r="X1455" s="6" t="str">
        <f>IFERROR(IF(W1455-V1455&gt;0, "+" &amp; (W1455-V1455), W1455-V1455), "X")</f>
        <v>+3</v>
      </c>
      <c r="Y1455" s="3">
        <v>45617</v>
      </c>
      <c r="Z1455" s="3">
        <v>45618</v>
      </c>
      <c r="AA1455" s="6" t="str">
        <f t="shared" si="1328"/>
        <v>+1</v>
      </c>
      <c r="AB1455" s="3">
        <v>45618</v>
      </c>
      <c r="AC1455" s="3">
        <v>45622</v>
      </c>
      <c r="AD1455" s="6" t="str">
        <f>IFERROR(IF(AC1455-AB1455&gt;0, "+" &amp; (AC1455-AB1455), AC1455-AB1455), "X")</f>
        <v>+4</v>
      </c>
      <c r="AE1455" s="2" t="s">
        <v>5388</v>
      </c>
      <c r="AF1455" s="2" t="s">
        <v>5388</v>
      </c>
      <c r="AG1455" s="2" t="str">
        <f>IFERROR(AF1455-AE1455, "X")</f>
        <v>X</v>
      </c>
      <c r="AH1455" s="3">
        <v>45622</v>
      </c>
      <c r="AI1455" s="3">
        <f t="shared" ref="AI1455" si="1332">AB1455</f>
        <v>45618</v>
      </c>
      <c r="AJ1455" s="3"/>
      <c r="AK1455" s="2">
        <f t="shared" si="1288"/>
        <v>-4</v>
      </c>
      <c r="AL1455" s="2" t="s">
        <v>5567</v>
      </c>
      <c r="AM1455" s="2" t="str">
        <f t="shared" si="1289"/>
        <v>생산완료(-4)</v>
      </c>
      <c r="AN1455" s="9">
        <f t="shared" si="1290"/>
        <v>45650</v>
      </c>
      <c r="AO1455" s="9">
        <f t="shared" si="1291"/>
        <v>45659</v>
      </c>
      <c r="AP1455" s="9"/>
      <c r="AQ1455" s="2">
        <f t="shared" si="1331"/>
        <v>9</v>
      </c>
      <c r="AR1455" s="12" t="str">
        <f t="shared" si="1292"/>
        <v>+9</v>
      </c>
      <c r="AS1455" t="s">
        <v>5567</v>
      </c>
      <c r="AT1455" t="str">
        <f t="shared" si="1293"/>
        <v>생산완료(+9)</v>
      </c>
    </row>
    <row r="1456" spans="2:46" x14ac:dyDescent="0.3">
      <c r="B1456" s="2" t="s">
        <v>5424</v>
      </c>
      <c r="C1456" s="7">
        <v>2</v>
      </c>
      <c r="D1456" s="2"/>
      <c r="E1456" s="2" t="s">
        <v>5409</v>
      </c>
      <c r="F1456" s="2"/>
      <c r="G1456" s="2" t="s">
        <v>5416</v>
      </c>
      <c r="H1456" s="2" t="s">
        <v>2646</v>
      </c>
      <c r="I1456" s="2" t="str">
        <f t="shared" si="1283"/>
        <v>20241112-1000160909-인쇄</v>
      </c>
      <c r="J1456" s="2" t="str">
        <f t="shared" si="1284"/>
        <v>20241112-1000160909-합지</v>
      </c>
      <c r="K1456" s="2" t="str">
        <f t="shared" si="1285"/>
        <v>20241112-1000160909-분단</v>
      </c>
      <c r="L1456" s="2" t="str">
        <f t="shared" si="1286"/>
        <v>20241112-1000160909-제대</v>
      </c>
      <c r="M1456" s="2" t="str">
        <f>VLOOKUP(H1456, '쿼리1'!$A:$R, 17, 0)</f>
        <v>무지</v>
      </c>
      <c r="N1456" s="2" t="str">
        <f>VLOOKUP(H1456, '쿼리1'!$A:$P, 15, 0)</f>
        <v>나이론130</v>
      </c>
      <c r="O1456" s="2">
        <v>1000160909</v>
      </c>
      <c r="P1456" s="2" t="str">
        <f>VLOOKUP(H1456, '쿼리1'!$A:$R, 17, 0)</f>
        <v>무지</v>
      </c>
      <c r="Q1456" s="4">
        <f>VLOOKUP(H1456, '쿼리1'!$A:$U, 20, 0)</f>
        <v>26086</v>
      </c>
      <c r="R1456" s="2" t="s">
        <v>5397</v>
      </c>
      <c r="S1456" s="2" t="s">
        <v>31</v>
      </c>
      <c r="T1456" s="2" t="s">
        <v>5397</v>
      </c>
      <c r="U1456" s="2" t="s">
        <v>31</v>
      </c>
      <c r="V1456" s="2" t="s">
        <v>5388</v>
      </c>
      <c r="W1456" s="3" t="s">
        <v>5388</v>
      </c>
      <c r="X1456" s="6" t="str">
        <f>IFERROR(W1456-V1456, "X")</f>
        <v>X</v>
      </c>
      <c r="Y1456" s="3">
        <v>45616</v>
      </c>
      <c r="Z1456" s="3">
        <v>45616</v>
      </c>
      <c r="AA1456" s="6">
        <f t="shared" si="1328"/>
        <v>0</v>
      </c>
      <c r="AB1456" s="3" t="s">
        <v>5388</v>
      </c>
      <c r="AC1456" s="2" t="s">
        <v>5388</v>
      </c>
      <c r="AD1456" s="6" t="str">
        <f>IFERROR(AC1456-AB1456, "X")</f>
        <v>X</v>
      </c>
      <c r="AE1456" s="3">
        <v>45618</v>
      </c>
      <c r="AF1456" s="3">
        <v>45616</v>
      </c>
      <c r="AG1456" s="2">
        <f>IFERROR(IF(AF1456-AE1456&gt;0, "+" &amp; (AF1456-AE1456), AF1456-AE1456), "X")</f>
        <v>-2</v>
      </c>
      <c r="AH1456" s="3">
        <v>45616</v>
      </c>
      <c r="AI1456" s="3">
        <f>AE1456</f>
        <v>45618</v>
      </c>
      <c r="AJ1456" s="3"/>
      <c r="AK1456" s="2" t="str">
        <f t="shared" si="1288"/>
        <v>+2</v>
      </c>
      <c r="AL1456" s="2" t="s">
        <v>5567</v>
      </c>
      <c r="AM1456" s="2" t="str">
        <f t="shared" si="1289"/>
        <v>생산완료(+2)</v>
      </c>
      <c r="AN1456" s="9">
        <f t="shared" si="1290"/>
        <v>45616</v>
      </c>
      <c r="AO1456" s="9">
        <f t="shared" si="1291"/>
        <v>45618</v>
      </c>
      <c r="AP1456" s="9"/>
      <c r="AQ1456" s="2">
        <f t="shared" si="1331"/>
        <v>2</v>
      </c>
      <c r="AR1456" s="12" t="str">
        <f t="shared" si="1292"/>
        <v>+2</v>
      </c>
      <c r="AS1456" t="s">
        <v>5567</v>
      </c>
      <c r="AT1456" t="str">
        <f t="shared" si="1293"/>
        <v>생산완료(+2)</v>
      </c>
    </row>
    <row r="1457" spans="2:46" x14ac:dyDescent="0.3">
      <c r="B1457" s="2" t="s">
        <v>5409</v>
      </c>
      <c r="C1457" s="7">
        <v>0</v>
      </c>
      <c r="D1457" s="2" t="s">
        <v>5409</v>
      </c>
      <c r="E1457" s="2" t="s">
        <v>5416</v>
      </c>
      <c r="F1457" s="2" t="s">
        <v>5409</v>
      </c>
      <c r="G1457" s="2"/>
      <c r="H1457" s="2" t="s">
        <v>4866</v>
      </c>
      <c r="I1457" s="2" t="str">
        <f t="shared" si="1283"/>
        <v>20241112-1000161054-인쇄</v>
      </c>
      <c r="J1457" s="2" t="str">
        <f t="shared" si="1284"/>
        <v>20241112-1000161054-합지</v>
      </c>
      <c r="K1457" s="2" t="str">
        <f t="shared" si="1285"/>
        <v>20241112-1000161054-분단</v>
      </c>
      <c r="L1457" s="2" t="str">
        <f t="shared" si="1286"/>
        <v>20241112-1000161054-제대</v>
      </c>
      <c r="M1457" s="2" t="str">
        <f>VLOOKUP(H1457, '쿼리1'!$A:$R, 17, 0)</f>
        <v>1도-우리들 떡(250)</v>
      </c>
      <c r="N1457" s="2" t="str">
        <f>VLOOKUP(H1457, '쿼리1'!$A:$P, 15, 0)</f>
        <v>오씨피피(무광)60</v>
      </c>
      <c r="O1457" s="2">
        <v>1000161054</v>
      </c>
      <c r="P1457" s="2" t="str">
        <f>VLOOKUP(H1457, '쿼리1'!$A:$R, 17, 0)</f>
        <v>1도-우리들 떡(250)</v>
      </c>
      <c r="Q1457" s="4">
        <f>VLOOKUP(H1457, '쿼리1'!$A:$U, 20, 0)</f>
        <v>8</v>
      </c>
      <c r="R1457" s="2" t="s">
        <v>31</v>
      </c>
      <c r="S1457" s="2" t="s">
        <v>31</v>
      </c>
      <c r="T1457" s="2" t="s">
        <v>31</v>
      </c>
      <c r="U1457" s="2" t="s">
        <v>5397</v>
      </c>
      <c r="V1457" s="3">
        <v>45614</v>
      </c>
      <c r="W1457" s="3">
        <v>45614</v>
      </c>
      <c r="X1457" s="6">
        <f>IFERROR(IF(W1457-V1457&gt;0, "+" &amp; (W1457-V1457), W1457-V1457), "X")</f>
        <v>0</v>
      </c>
      <c r="Y1457" s="3">
        <v>45617</v>
      </c>
      <c r="Z1457" s="3">
        <v>45615</v>
      </c>
      <c r="AA1457" s="6">
        <f t="shared" si="1328"/>
        <v>-2</v>
      </c>
      <c r="AB1457" s="3">
        <v>45618</v>
      </c>
      <c r="AC1457" s="3">
        <v>45618</v>
      </c>
      <c r="AD1457" s="6">
        <f>IFERROR(IF(AC1457-AB1457&gt;0, "+" &amp; (AC1457-AB1457), AC1457-AB1457), "X")</f>
        <v>0</v>
      </c>
      <c r="AE1457" s="2" t="s">
        <v>5388</v>
      </c>
      <c r="AF1457" s="2" t="s">
        <v>5388</v>
      </c>
      <c r="AG1457" s="2" t="str">
        <f>IFERROR(AF1457-AE1457, "X")</f>
        <v>X</v>
      </c>
      <c r="AH1457" s="3">
        <v>45618</v>
      </c>
      <c r="AI1457" s="3">
        <f t="shared" ref="AI1457" si="1333">AB1457</f>
        <v>45618</v>
      </c>
      <c r="AJ1457" s="3"/>
      <c r="AK1457" s="2">
        <f t="shared" si="1288"/>
        <v>0</v>
      </c>
      <c r="AL1457" s="2" t="s">
        <v>5567</v>
      </c>
      <c r="AM1457" s="2" t="str">
        <f t="shared" si="1289"/>
        <v>생산완료(0)</v>
      </c>
      <c r="AN1457" s="9">
        <f t="shared" si="1290"/>
        <v>45618</v>
      </c>
      <c r="AO1457" s="9">
        <f t="shared" si="1291"/>
        <v>45618</v>
      </c>
      <c r="AP1457" s="9"/>
      <c r="AQ1457" s="2">
        <f t="shared" si="1331"/>
        <v>0</v>
      </c>
      <c r="AR1457" s="12">
        <f t="shared" si="1292"/>
        <v>0</v>
      </c>
      <c r="AS1457" t="s">
        <v>5567</v>
      </c>
      <c r="AT1457" t="str">
        <f t="shared" si="1293"/>
        <v>생산완료(0)</v>
      </c>
    </row>
    <row r="1458" spans="2:46" x14ac:dyDescent="0.3">
      <c r="B1458" s="2" t="s">
        <v>5406</v>
      </c>
      <c r="C1458" s="7">
        <v>-5</v>
      </c>
      <c r="D1458" s="2"/>
      <c r="E1458" s="2" t="s">
        <v>5412</v>
      </c>
      <c r="F1458" s="2"/>
      <c r="G1458" s="2" t="s">
        <v>5421</v>
      </c>
      <c r="H1458" s="2" t="s">
        <v>167</v>
      </c>
      <c r="I1458" s="2" t="str">
        <f t="shared" si="1283"/>
        <v>20241112-1000162823-인쇄</v>
      </c>
      <c r="J1458" s="2" t="str">
        <f t="shared" si="1284"/>
        <v>20241112-1000162823-합지</v>
      </c>
      <c r="K1458" s="2" t="str">
        <f t="shared" si="1285"/>
        <v>20241112-1000162823-분단</v>
      </c>
      <c r="L1458" s="2" t="str">
        <f t="shared" si="1286"/>
        <v>20241112-1000162823-제대</v>
      </c>
      <c r="M1458" s="2" t="str">
        <f>VLOOKUP(H1458, '쿼리1'!$A:$R, 17, 0)</f>
        <v>무지</v>
      </c>
      <c r="N1458" s="2" t="str">
        <f>VLOOKUP(H1458, '쿼리1'!$A:$P, 15, 0)</f>
        <v>나이론135</v>
      </c>
      <c r="O1458" s="2">
        <v>1000162823</v>
      </c>
      <c r="P1458" s="2" t="str">
        <f>VLOOKUP(H1458, '쿼리1'!$A:$R, 17, 0)</f>
        <v>무지</v>
      </c>
      <c r="Q1458" s="4">
        <f>VLOOKUP(H1458, '쿼리1'!$A:$U, 20, 0)</f>
        <v>13483</v>
      </c>
      <c r="R1458" s="2" t="s">
        <v>5397</v>
      </c>
      <c r="S1458" s="2" t="s">
        <v>31</v>
      </c>
      <c r="T1458" s="2" t="s">
        <v>5397</v>
      </c>
      <c r="U1458" s="2" t="s">
        <v>31</v>
      </c>
      <c r="V1458" s="2" t="s">
        <v>5388</v>
      </c>
      <c r="W1458" s="3" t="s">
        <v>5388</v>
      </c>
      <c r="X1458" s="6" t="str">
        <f>IFERROR(W1458-V1458, "X")</f>
        <v>X</v>
      </c>
      <c r="Y1458" s="3">
        <v>45614</v>
      </c>
      <c r="Z1458" s="3">
        <v>45615</v>
      </c>
      <c r="AA1458" s="6" t="str">
        <f t="shared" si="1328"/>
        <v>+1</v>
      </c>
      <c r="AB1458" s="3" t="s">
        <v>5388</v>
      </c>
      <c r="AC1458" s="2" t="s">
        <v>5388</v>
      </c>
      <c r="AD1458" s="6" t="str">
        <f>IFERROR(AC1458-AB1458, "X")</f>
        <v>X</v>
      </c>
      <c r="AE1458" s="3">
        <v>45616</v>
      </c>
      <c r="AF1458" s="3">
        <v>45621</v>
      </c>
      <c r="AG1458" s="2" t="str">
        <f>IFERROR(IF(AF1458-AE1458&gt;0, "+" &amp; (AF1458-AE1458), AF1458-AE1458), "X")</f>
        <v>+5</v>
      </c>
      <c r="AH1458" s="3">
        <v>45621</v>
      </c>
      <c r="AI1458" s="3">
        <f>AE1458</f>
        <v>45616</v>
      </c>
      <c r="AJ1458" s="3"/>
      <c r="AK1458" s="2">
        <f t="shared" si="1288"/>
        <v>-5</v>
      </c>
      <c r="AL1458" s="2" t="s">
        <v>5567</v>
      </c>
      <c r="AM1458" s="2" t="str">
        <f t="shared" si="1289"/>
        <v>생산완료(-5)</v>
      </c>
      <c r="AN1458" s="9">
        <f t="shared" si="1290"/>
        <v>45621</v>
      </c>
      <c r="AO1458" s="9">
        <f t="shared" si="1291"/>
        <v>45616</v>
      </c>
      <c r="AP1458" s="9"/>
      <c r="AQ1458" s="2">
        <f t="shared" si="1331"/>
        <v>-5</v>
      </c>
      <c r="AR1458" s="12">
        <f t="shared" si="1292"/>
        <v>-5</v>
      </c>
      <c r="AS1458" t="s">
        <v>5567</v>
      </c>
      <c r="AT1458" t="str">
        <f t="shared" si="1293"/>
        <v>생산완료(-5)</v>
      </c>
    </row>
    <row r="1459" spans="2:46" x14ac:dyDescent="0.3">
      <c r="B1459" s="2" t="s">
        <v>5415</v>
      </c>
      <c r="C1459" s="7">
        <v>-3</v>
      </c>
      <c r="D1459" s="2" t="s">
        <v>5418</v>
      </c>
      <c r="E1459" s="2" t="s">
        <v>5415</v>
      </c>
      <c r="F1459" s="2" t="s">
        <v>5408</v>
      </c>
      <c r="G1459" s="2"/>
      <c r="H1459" s="2" t="s">
        <v>4140</v>
      </c>
      <c r="I1459" s="2" t="str">
        <f t="shared" si="1283"/>
        <v>20241112-1000163400-인쇄</v>
      </c>
      <c r="J1459" s="2" t="str">
        <f t="shared" si="1284"/>
        <v>20241112-1000163400-합지</v>
      </c>
      <c r="K1459" s="2" t="str">
        <f t="shared" si="1285"/>
        <v>20241112-1000163400-분단</v>
      </c>
      <c r="L1459" s="2" t="str">
        <f t="shared" si="1286"/>
        <v>20241112-1000163400-제대</v>
      </c>
      <c r="M1459" s="2" t="str">
        <f>VLOOKUP(H1459, '쿼리1'!$A:$R, 17, 0)</f>
        <v>2도-동대문엽기떡볶이-매운맛(109g)</v>
      </c>
      <c r="N1459" s="2" t="str">
        <f>VLOOKUP(H1459, '쿼리1'!$A:$P, 15, 0)</f>
        <v>패증착74</v>
      </c>
      <c r="O1459" s="2">
        <v>1000163400</v>
      </c>
      <c r="P1459" s="2" t="str">
        <f>VLOOKUP(H1459, '쿼리1'!$A:$R, 17, 0)</f>
        <v>2도-동대문엽기떡볶이-매운맛(109g)</v>
      </c>
      <c r="Q1459" s="4">
        <f>VLOOKUP(H1459, '쿼리1'!$A:$U, 20, 0)</f>
        <v>36</v>
      </c>
      <c r="R1459" s="2" t="s">
        <v>31</v>
      </c>
      <c r="S1459" s="2" t="s">
        <v>31</v>
      </c>
      <c r="T1459" s="2" t="s">
        <v>31</v>
      </c>
      <c r="U1459" s="2" t="s">
        <v>5397</v>
      </c>
      <c r="V1459" s="3">
        <v>45614</v>
      </c>
      <c r="W1459" s="3">
        <v>45610</v>
      </c>
      <c r="X1459" s="6">
        <f>IFERROR(IF(W1459-V1459&gt;0, "+" &amp; (W1459-V1459), W1459-V1459), "X")</f>
        <v>-4</v>
      </c>
      <c r="Y1459" s="3">
        <v>45617</v>
      </c>
      <c r="Z1459" s="3">
        <v>45614</v>
      </c>
      <c r="AA1459" s="6">
        <f t="shared" si="1328"/>
        <v>-3</v>
      </c>
      <c r="AB1459" s="3">
        <v>45618</v>
      </c>
      <c r="AC1459" s="3">
        <v>45621</v>
      </c>
      <c r="AD1459" s="6" t="str">
        <f>IFERROR(IF(AC1459-AB1459&gt;0, "+" &amp; (AC1459-AB1459), AC1459-AB1459), "X")</f>
        <v>+3</v>
      </c>
      <c r="AE1459" s="2" t="s">
        <v>5388</v>
      </c>
      <c r="AF1459" s="2" t="s">
        <v>5388</v>
      </c>
      <c r="AG1459" s="2" t="str">
        <f>IFERROR(AF1459-AE1459, "X")</f>
        <v>X</v>
      </c>
      <c r="AH1459" s="3">
        <v>45621</v>
      </c>
      <c r="AI1459" s="3">
        <f t="shared" ref="AI1459" si="1334">AB1459</f>
        <v>45618</v>
      </c>
      <c r="AJ1459" s="3"/>
      <c r="AK1459" s="2">
        <f t="shared" si="1288"/>
        <v>-3</v>
      </c>
      <c r="AL1459" s="2" t="s">
        <v>5567</v>
      </c>
      <c r="AM1459" s="2" t="str">
        <f t="shared" si="1289"/>
        <v>생산완료(-3)</v>
      </c>
      <c r="AN1459" s="9">
        <f t="shared" si="1290"/>
        <v>45621</v>
      </c>
      <c r="AO1459" s="9">
        <f t="shared" si="1291"/>
        <v>45618</v>
      </c>
      <c r="AP1459" s="9"/>
      <c r="AQ1459" s="2">
        <f t="shared" si="1331"/>
        <v>-3</v>
      </c>
      <c r="AR1459" s="12">
        <f t="shared" si="1292"/>
        <v>-3</v>
      </c>
      <c r="AS1459" t="s">
        <v>5567</v>
      </c>
      <c r="AT1459" t="str">
        <f t="shared" si="1293"/>
        <v>생산완료(-3)</v>
      </c>
    </row>
    <row r="1460" spans="2:46" x14ac:dyDescent="0.3">
      <c r="B1460" s="2" t="s">
        <v>5421</v>
      </c>
      <c r="C1460" s="7">
        <v>5</v>
      </c>
      <c r="D1460" s="2"/>
      <c r="E1460" s="2" t="s">
        <v>5415</v>
      </c>
      <c r="F1460" s="2"/>
      <c r="G1460" s="2" t="s">
        <v>5406</v>
      </c>
      <c r="H1460" s="2" t="s">
        <v>3196</v>
      </c>
      <c r="I1460" s="2" t="str">
        <f t="shared" si="1283"/>
        <v>20241112-1000164985-인쇄</v>
      </c>
      <c r="J1460" s="2" t="str">
        <f t="shared" si="1284"/>
        <v>20241112-1000164985-합지</v>
      </c>
      <c r="K1460" s="2" t="str">
        <f t="shared" si="1285"/>
        <v>20241112-1000164985-분단</v>
      </c>
      <c r="L1460" s="2" t="str">
        <f t="shared" si="1286"/>
        <v>20241112-1000164985-제대</v>
      </c>
      <c r="M1460" s="2" t="str">
        <f>VLOOKUP(H1460, '쿼리1'!$A:$R, 17, 0)</f>
        <v>무지</v>
      </c>
      <c r="N1460" s="2" t="str">
        <f>VLOOKUP(H1460, '쿼리1'!$A:$P, 15, 0)</f>
        <v>나이론70</v>
      </c>
      <c r="O1460" s="2">
        <v>1000164985</v>
      </c>
      <c r="P1460" s="2" t="str">
        <f>VLOOKUP(H1460, '쿼리1'!$A:$R, 17, 0)</f>
        <v>무지</v>
      </c>
      <c r="Q1460" s="4">
        <f>VLOOKUP(H1460, '쿼리1'!$A:$U, 20, 0)</f>
        <v>15000</v>
      </c>
      <c r="R1460" s="2" t="s">
        <v>5397</v>
      </c>
      <c r="S1460" s="2" t="s">
        <v>31</v>
      </c>
      <c r="T1460" s="2" t="s">
        <v>5397</v>
      </c>
      <c r="U1460" s="2" t="s">
        <v>31</v>
      </c>
      <c r="V1460" s="2" t="s">
        <v>5388</v>
      </c>
      <c r="W1460" s="3" t="s">
        <v>5388</v>
      </c>
      <c r="X1460" s="6" t="str">
        <f t="shared" ref="X1460:X1465" si="1335">IFERROR(W1460-V1460, "X")</f>
        <v>X</v>
      </c>
      <c r="Y1460" s="3">
        <v>45617</v>
      </c>
      <c r="Z1460" s="3">
        <v>45614</v>
      </c>
      <c r="AA1460" s="6">
        <f t="shared" si="1328"/>
        <v>-3</v>
      </c>
      <c r="AB1460" s="3" t="s">
        <v>5388</v>
      </c>
      <c r="AC1460" s="2" t="s">
        <v>5388</v>
      </c>
      <c r="AD1460" s="6" t="str">
        <f>IFERROR(AC1460-AB1460, "X")</f>
        <v>X</v>
      </c>
      <c r="AE1460" s="3">
        <v>45621</v>
      </c>
      <c r="AF1460" s="3">
        <v>45616</v>
      </c>
      <c r="AG1460" s="2">
        <f t="shared" ref="AG1460:AG1463" si="1336">IFERROR(IF(AF1460-AE1460&gt;0, "+" &amp; (AF1460-AE1460), AF1460-AE1460), "X")</f>
        <v>-5</v>
      </c>
      <c r="AH1460" s="3">
        <v>45616</v>
      </c>
      <c r="AI1460" s="3">
        <f t="shared" ref="AI1460:AI1463" si="1337">AE1460</f>
        <v>45621</v>
      </c>
      <c r="AJ1460" s="3"/>
      <c r="AK1460" s="2" t="str">
        <f t="shared" si="1288"/>
        <v>+5</v>
      </c>
      <c r="AL1460" s="2" t="s">
        <v>5567</v>
      </c>
      <c r="AM1460" s="2" t="str">
        <f t="shared" si="1289"/>
        <v>생산완료(+5)</v>
      </c>
      <c r="AN1460" s="9">
        <f t="shared" si="1290"/>
        <v>45616</v>
      </c>
      <c r="AO1460" s="9">
        <f t="shared" si="1291"/>
        <v>45621</v>
      </c>
      <c r="AP1460" s="9"/>
      <c r="AQ1460" s="2">
        <f t="shared" si="1331"/>
        <v>5</v>
      </c>
      <c r="AR1460" s="12" t="str">
        <f t="shared" si="1292"/>
        <v>+5</v>
      </c>
      <c r="AS1460" t="s">
        <v>5567</v>
      </c>
      <c r="AT1460" t="str">
        <f t="shared" si="1293"/>
        <v>생산완료(+5)</v>
      </c>
    </row>
    <row r="1461" spans="2:46" x14ac:dyDescent="0.3">
      <c r="B1461" s="2" t="s">
        <v>5406</v>
      </c>
      <c r="C1461" s="7">
        <v>-5</v>
      </c>
      <c r="D1461" s="2"/>
      <c r="E1461" s="2" t="s">
        <v>5412</v>
      </c>
      <c r="F1461" s="2"/>
      <c r="G1461" s="2" t="s">
        <v>5421</v>
      </c>
      <c r="H1461" s="2" t="s">
        <v>172</v>
      </c>
      <c r="I1461" s="2" t="str">
        <f t="shared" si="1283"/>
        <v>20241112-1000165751-인쇄</v>
      </c>
      <c r="J1461" s="2" t="str">
        <f t="shared" si="1284"/>
        <v>20241112-1000165751-합지</v>
      </c>
      <c r="K1461" s="2" t="str">
        <f t="shared" si="1285"/>
        <v>20241112-1000165751-분단</v>
      </c>
      <c r="L1461" s="2" t="str">
        <f t="shared" si="1286"/>
        <v>20241112-1000165751-제대</v>
      </c>
      <c r="M1461" s="2" t="str">
        <f>VLOOKUP(H1461, '쿼리1'!$A:$R, 17, 0)</f>
        <v>무지</v>
      </c>
      <c r="N1461" s="2" t="str">
        <f>VLOOKUP(H1461, '쿼리1'!$A:$P, 15, 0)</f>
        <v>나이론135</v>
      </c>
      <c r="O1461" s="2">
        <v>1000165751</v>
      </c>
      <c r="P1461" s="2" t="str">
        <f>VLOOKUP(H1461, '쿼리1'!$A:$R, 17, 0)</f>
        <v>무지</v>
      </c>
      <c r="Q1461" s="4">
        <f>VLOOKUP(H1461, '쿼리1'!$A:$U, 20, 0)</f>
        <v>15789</v>
      </c>
      <c r="R1461" s="2" t="s">
        <v>5397</v>
      </c>
      <c r="S1461" s="2" t="s">
        <v>31</v>
      </c>
      <c r="T1461" s="2" t="s">
        <v>5397</v>
      </c>
      <c r="U1461" s="2" t="s">
        <v>31</v>
      </c>
      <c r="V1461" s="2" t="s">
        <v>5388</v>
      </c>
      <c r="W1461" s="3" t="s">
        <v>5388</v>
      </c>
      <c r="X1461" s="6" t="str">
        <f t="shared" si="1335"/>
        <v>X</v>
      </c>
      <c r="Y1461" s="3">
        <v>45614</v>
      </c>
      <c r="Z1461" s="3">
        <v>45615</v>
      </c>
      <c r="AA1461" s="6" t="str">
        <f t="shared" si="1328"/>
        <v>+1</v>
      </c>
      <c r="AB1461" s="3" t="s">
        <v>5388</v>
      </c>
      <c r="AC1461" s="2" t="s">
        <v>5388</v>
      </c>
      <c r="AD1461" s="6" t="str">
        <f>IFERROR(AC1461-AB1461, "X")</f>
        <v>X</v>
      </c>
      <c r="AE1461" s="3">
        <v>45616</v>
      </c>
      <c r="AF1461" s="3">
        <v>45621</v>
      </c>
      <c r="AG1461" s="2" t="str">
        <f t="shared" si="1336"/>
        <v>+5</v>
      </c>
      <c r="AH1461" s="3">
        <v>45621</v>
      </c>
      <c r="AI1461" s="3">
        <f t="shared" si="1337"/>
        <v>45616</v>
      </c>
      <c r="AJ1461" s="3"/>
      <c r="AK1461" s="2">
        <f t="shared" si="1288"/>
        <v>-5</v>
      </c>
      <c r="AL1461" s="2" t="s">
        <v>5567</v>
      </c>
      <c r="AM1461" s="2" t="str">
        <f t="shared" si="1289"/>
        <v>생산완료(-5)</v>
      </c>
      <c r="AN1461" s="9">
        <f t="shared" si="1290"/>
        <v>45621</v>
      </c>
      <c r="AO1461" s="9">
        <f t="shared" si="1291"/>
        <v>45616</v>
      </c>
      <c r="AP1461" s="9"/>
      <c r="AQ1461" s="2">
        <f t="shared" si="1331"/>
        <v>-5</v>
      </c>
      <c r="AR1461" s="12">
        <f t="shared" si="1292"/>
        <v>-5</v>
      </c>
      <c r="AS1461" t="s">
        <v>5567</v>
      </c>
      <c r="AT1461" t="str">
        <f t="shared" si="1293"/>
        <v>생산완료(-5)</v>
      </c>
    </row>
    <row r="1462" spans="2:46" x14ac:dyDescent="0.3">
      <c r="B1462" s="2" t="s">
        <v>5415</v>
      </c>
      <c r="C1462" s="7">
        <v>-3</v>
      </c>
      <c r="D1462" s="2"/>
      <c r="E1462" s="2" t="s">
        <v>5405</v>
      </c>
      <c r="F1462" s="2"/>
      <c r="G1462" s="2" t="s">
        <v>5408</v>
      </c>
      <c r="H1462" s="2" t="s">
        <v>169</v>
      </c>
      <c r="I1462" s="2" t="str">
        <f t="shared" si="1283"/>
        <v>20241112-1000165752-인쇄</v>
      </c>
      <c r="J1462" s="2" t="str">
        <f t="shared" si="1284"/>
        <v>20241112-1000165752-합지</v>
      </c>
      <c r="K1462" s="2" t="str">
        <f t="shared" si="1285"/>
        <v>20241112-1000165752-분단</v>
      </c>
      <c r="L1462" s="2" t="str">
        <f t="shared" si="1286"/>
        <v>20241112-1000165752-제대</v>
      </c>
      <c r="M1462" s="2" t="str">
        <f>VLOOKUP(H1462, '쿼리1'!$A:$R, 17, 0)</f>
        <v>무지</v>
      </c>
      <c r="N1462" s="2" t="str">
        <f>VLOOKUP(H1462, '쿼리1'!$A:$P, 15, 0)</f>
        <v>증착135</v>
      </c>
      <c r="O1462" s="2">
        <v>1000165752</v>
      </c>
      <c r="P1462" s="2" t="str">
        <f>VLOOKUP(H1462, '쿼리1'!$A:$R, 17, 0)</f>
        <v>무지</v>
      </c>
      <c r="Q1462" s="4">
        <f>VLOOKUP(H1462, '쿼리1'!$A:$U, 20, 0)</f>
        <v>13483</v>
      </c>
      <c r="R1462" s="2" t="s">
        <v>5397</v>
      </c>
      <c r="S1462" s="2" t="s">
        <v>31</v>
      </c>
      <c r="T1462" s="2" t="s">
        <v>5397</v>
      </c>
      <c r="U1462" s="2" t="s">
        <v>31</v>
      </c>
      <c r="V1462" s="2" t="s">
        <v>5388</v>
      </c>
      <c r="W1462" s="3" t="s">
        <v>5388</v>
      </c>
      <c r="X1462" s="6" t="str">
        <f t="shared" si="1335"/>
        <v>X</v>
      </c>
      <c r="Y1462" s="3">
        <v>45616</v>
      </c>
      <c r="Z1462" s="3">
        <v>45615</v>
      </c>
      <c r="AA1462" s="6">
        <f t="shared" si="1328"/>
        <v>-1</v>
      </c>
      <c r="AB1462" s="3" t="s">
        <v>5388</v>
      </c>
      <c r="AC1462" s="2" t="s">
        <v>5388</v>
      </c>
      <c r="AD1462" s="6" t="str">
        <f>IFERROR(AC1462-AB1462, "X")</f>
        <v>X</v>
      </c>
      <c r="AE1462" s="3">
        <v>45618</v>
      </c>
      <c r="AF1462" s="3">
        <v>45621</v>
      </c>
      <c r="AG1462" s="2" t="str">
        <f t="shared" si="1336"/>
        <v>+3</v>
      </c>
      <c r="AH1462" s="3">
        <v>45621</v>
      </c>
      <c r="AI1462" s="3">
        <f t="shared" si="1337"/>
        <v>45618</v>
      </c>
      <c r="AJ1462" s="3"/>
      <c r="AK1462" s="2">
        <f t="shared" si="1288"/>
        <v>-3</v>
      </c>
      <c r="AL1462" s="2" t="s">
        <v>5567</v>
      </c>
      <c r="AM1462" s="2" t="str">
        <f t="shared" si="1289"/>
        <v>생산완료(-3)</v>
      </c>
      <c r="AN1462" s="9">
        <f t="shared" si="1290"/>
        <v>45621</v>
      </c>
      <c r="AO1462" s="9">
        <f t="shared" si="1291"/>
        <v>45618</v>
      </c>
      <c r="AP1462" s="9"/>
      <c r="AQ1462" s="2">
        <f t="shared" si="1331"/>
        <v>-3</v>
      </c>
      <c r="AR1462" s="12">
        <f t="shared" si="1292"/>
        <v>-3</v>
      </c>
      <c r="AS1462" t="s">
        <v>5567</v>
      </c>
      <c r="AT1462" t="str">
        <f t="shared" si="1293"/>
        <v>생산완료(-3)</v>
      </c>
    </row>
    <row r="1463" spans="2:46" x14ac:dyDescent="0.3">
      <c r="B1463" s="2" t="s">
        <v>5421</v>
      </c>
      <c r="C1463" s="7">
        <v>5</v>
      </c>
      <c r="D1463" s="2"/>
      <c r="E1463" s="2" t="s">
        <v>5415</v>
      </c>
      <c r="F1463" s="2"/>
      <c r="G1463" s="2" t="s">
        <v>5406</v>
      </c>
      <c r="H1463" s="2" t="s">
        <v>3161</v>
      </c>
      <c r="I1463" s="2" t="str">
        <f t="shared" si="1283"/>
        <v>20241112-1000166093-인쇄</v>
      </c>
      <c r="J1463" s="2" t="str">
        <f t="shared" si="1284"/>
        <v>20241112-1000166093-합지</v>
      </c>
      <c r="K1463" s="2" t="str">
        <f t="shared" si="1285"/>
        <v>20241112-1000166093-분단</v>
      </c>
      <c r="L1463" s="2" t="str">
        <f t="shared" si="1286"/>
        <v>20241112-1000166093-제대</v>
      </c>
      <c r="M1463" s="2" t="str">
        <f>VLOOKUP(H1463, '쿼리1'!$A:$R, 17, 0)</f>
        <v>무지</v>
      </c>
      <c r="N1463" s="2" t="str">
        <f>VLOOKUP(H1463, '쿼리1'!$A:$P, 15, 0)</f>
        <v>나이론70</v>
      </c>
      <c r="O1463" s="2">
        <v>1000166093</v>
      </c>
      <c r="P1463" s="2" t="str">
        <f>VLOOKUP(H1463, '쿼리1'!$A:$R, 17, 0)</f>
        <v>무지</v>
      </c>
      <c r="Q1463" s="4">
        <f>VLOOKUP(H1463, '쿼리1'!$A:$U, 20, 0)</f>
        <v>60000</v>
      </c>
      <c r="R1463" s="2" t="s">
        <v>5397</v>
      </c>
      <c r="S1463" s="2" t="s">
        <v>31</v>
      </c>
      <c r="T1463" s="2" t="s">
        <v>5397</v>
      </c>
      <c r="U1463" s="2" t="s">
        <v>31</v>
      </c>
      <c r="V1463" s="2" t="s">
        <v>5388</v>
      </c>
      <c r="W1463" s="3" t="s">
        <v>5388</v>
      </c>
      <c r="X1463" s="6" t="str">
        <f t="shared" si="1335"/>
        <v>X</v>
      </c>
      <c r="Y1463" s="3">
        <v>45617</v>
      </c>
      <c r="Z1463" s="3">
        <v>45614</v>
      </c>
      <c r="AA1463" s="6">
        <f t="shared" si="1328"/>
        <v>-3</v>
      </c>
      <c r="AB1463" s="3" t="s">
        <v>5388</v>
      </c>
      <c r="AC1463" s="2" t="s">
        <v>5388</v>
      </c>
      <c r="AD1463" s="6" t="str">
        <f>IFERROR(AC1463-AB1463, "X")</f>
        <v>X</v>
      </c>
      <c r="AE1463" s="3">
        <v>45621</v>
      </c>
      <c r="AF1463" s="3">
        <v>45616</v>
      </c>
      <c r="AG1463" s="2">
        <f t="shared" si="1336"/>
        <v>-5</v>
      </c>
      <c r="AH1463" s="3">
        <v>45616</v>
      </c>
      <c r="AI1463" s="3">
        <f t="shared" si="1337"/>
        <v>45621</v>
      </c>
      <c r="AJ1463" s="3"/>
      <c r="AK1463" s="2" t="str">
        <f t="shared" si="1288"/>
        <v>+5</v>
      </c>
      <c r="AL1463" s="2" t="s">
        <v>5567</v>
      </c>
      <c r="AM1463" s="2" t="str">
        <f t="shared" si="1289"/>
        <v>생산완료(+5)</v>
      </c>
      <c r="AN1463" s="9">
        <f t="shared" si="1290"/>
        <v>45652</v>
      </c>
      <c r="AO1463" s="9">
        <f t="shared" si="1291"/>
        <v>45658</v>
      </c>
      <c r="AP1463" s="9"/>
      <c r="AQ1463" s="2">
        <f t="shared" si="1331"/>
        <v>6</v>
      </c>
      <c r="AR1463" s="12" t="str">
        <f t="shared" si="1292"/>
        <v>+6</v>
      </c>
      <c r="AS1463" t="s">
        <v>5567</v>
      </c>
      <c r="AT1463" t="str">
        <f t="shared" si="1293"/>
        <v>생산완료(+6)</v>
      </c>
    </row>
    <row r="1464" spans="2:46" x14ac:dyDescent="0.3">
      <c r="B1464" s="2" t="s">
        <v>5418</v>
      </c>
      <c r="C1464" s="7">
        <v>-4</v>
      </c>
      <c r="D1464" s="2"/>
      <c r="E1464" s="2" t="s">
        <v>5412</v>
      </c>
      <c r="F1464" s="2" t="s">
        <v>5451</v>
      </c>
      <c r="G1464" s="2"/>
      <c r="H1464" s="2" t="s">
        <v>4844</v>
      </c>
      <c r="I1464" s="2" t="str">
        <f t="shared" si="1283"/>
        <v>20241112-1000168533-인쇄</v>
      </c>
      <c r="J1464" s="2" t="str">
        <f t="shared" si="1284"/>
        <v>20241112-1000168533-합지</v>
      </c>
      <c r="K1464" s="2" t="str">
        <f t="shared" si="1285"/>
        <v>20241112-1000168533-분단</v>
      </c>
      <c r="L1464" s="2" t="str">
        <f t="shared" si="1286"/>
        <v>20241112-1000168533-제대</v>
      </c>
      <c r="M1464" s="2" t="str">
        <f>VLOOKUP(H1464, '쿼리1'!$A:$R, 17, 0)</f>
        <v>무지</v>
      </c>
      <c r="N1464" s="2" t="str">
        <f>VLOOKUP(H1464, '쿼리1'!$A:$P, 15, 0)</f>
        <v>패트70</v>
      </c>
      <c r="O1464" s="2">
        <v>1000168533</v>
      </c>
      <c r="P1464" s="2" t="str">
        <f>VLOOKUP(H1464, '쿼리1'!$A:$R, 17, 0)</f>
        <v>무지</v>
      </c>
      <c r="Q1464" s="4">
        <f>VLOOKUP(H1464, '쿼리1'!$A:$U, 20, 0)</f>
        <v>30</v>
      </c>
      <c r="R1464" s="2" t="s">
        <v>5397</v>
      </c>
      <c r="S1464" s="2" t="s">
        <v>31</v>
      </c>
      <c r="T1464" s="2" t="s">
        <v>31</v>
      </c>
      <c r="U1464" s="2" t="s">
        <v>5397</v>
      </c>
      <c r="V1464" s="2" t="s">
        <v>5388</v>
      </c>
      <c r="W1464" s="3" t="s">
        <v>5388</v>
      </c>
      <c r="X1464" s="6" t="str">
        <f t="shared" si="1335"/>
        <v>X</v>
      </c>
      <c r="Y1464" s="3">
        <v>45617</v>
      </c>
      <c r="Z1464" s="3">
        <v>45618</v>
      </c>
      <c r="AA1464" s="6" t="str">
        <f t="shared" si="1328"/>
        <v>+1</v>
      </c>
      <c r="AB1464" s="3">
        <v>45618</v>
      </c>
      <c r="AC1464" s="3">
        <v>45622</v>
      </c>
      <c r="AD1464" s="6" t="str">
        <f>IFERROR(IF(AC1464-AB1464&gt;0, "+" &amp; (AC1464-AB1464), AC1464-AB1464), "X")</f>
        <v>+4</v>
      </c>
      <c r="AE1464" s="2" t="s">
        <v>5388</v>
      </c>
      <c r="AF1464" s="2" t="s">
        <v>5388</v>
      </c>
      <c r="AG1464" s="2" t="str">
        <f>IFERROR(AF1464-AE1464, "X")</f>
        <v>X</v>
      </c>
      <c r="AH1464" s="3">
        <v>45622</v>
      </c>
      <c r="AI1464" s="3">
        <f t="shared" ref="AI1464" si="1338">AB1464</f>
        <v>45618</v>
      </c>
      <c r="AJ1464" s="3"/>
      <c r="AK1464" s="2">
        <f t="shared" si="1288"/>
        <v>-4</v>
      </c>
      <c r="AL1464" s="2" t="s">
        <v>5567</v>
      </c>
      <c r="AM1464" s="2" t="str">
        <f t="shared" si="1289"/>
        <v>생산완료(-4)</v>
      </c>
      <c r="AN1464" s="9">
        <f t="shared" si="1290"/>
        <v>45650</v>
      </c>
      <c r="AO1464" s="9">
        <f t="shared" si="1291"/>
        <v>45645</v>
      </c>
      <c r="AP1464" s="9"/>
      <c r="AQ1464" s="2">
        <f t="shared" si="1331"/>
        <v>-5</v>
      </c>
      <c r="AR1464" s="12">
        <f t="shared" si="1292"/>
        <v>-5</v>
      </c>
      <c r="AS1464" t="s">
        <v>5567</v>
      </c>
      <c r="AT1464" t="str">
        <f t="shared" si="1293"/>
        <v>생산완료(-5)</v>
      </c>
    </row>
    <row r="1465" spans="2:46" x14ac:dyDescent="0.3">
      <c r="B1465" s="2" t="s">
        <v>5443</v>
      </c>
      <c r="C1465" s="7">
        <v>8</v>
      </c>
      <c r="D1465" s="2"/>
      <c r="E1465" s="2" t="s">
        <v>5439</v>
      </c>
      <c r="F1465" s="2"/>
      <c r="G1465" s="2"/>
      <c r="H1465" s="2" t="s">
        <v>3992</v>
      </c>
      <c r="I1465" s="2" t="str">
        <f t="shared" si="1283"/>
        <v>20241112-1000169319-인쇄</v>
      </c>
      <c r="J1465" s="2" t="str">
        <f t="shared" si="1284"/>
        <v>20241112-1000169319-합지</v>
      </c>
      <c r="K1465" s="2" t="str">
        <f t="shared" si="1285"/>
        <v>20241112-1000169319-분단</v>
      </c>
      <c r="L1465" s="2" t="str">
        <f t="shared" si="1286"/>
        <v>20241112-1000169319-제대</v>
      </c>
      <c r="M1465" s="2" t="str">
        <f>VLOOKUP(H1465, '쿼리1'!$A:$R, 17, 0)</f>
        <v>8도-대한민국농수산 소고기육포 20g</v>
      </c>
      <c r="N1465" s="2" t="str">
        <f>VLOOKUP(H1465, '쿼리1'!$A:$P, 15, 0)</f>
        <v>은박(유무광)120</v>
      </c>
      <c r="O1465" s="2">
        <v>1000169319</v>
      </c>
      <c r="P1465" s="2" t="str">
        <f>VLOOKUP(H1465, '쿼리1'!$A:$R, 17, 0)</f>
        <v>8도-대한민국농수산 소고기육포 20g</v>
      </c>
      <c r="Q1465" s="4">
        <f>VLOOKUP(H1465, '쿼리1'!$A:$U, 20, 0)</f>
        <v>1</v>
      </c>
      <c r="R1465" s="2" t="s">
        <v>5397</v>
      </c>
      <c r="S1465" s="2" t="s">
        <v>31</v>
      </c>
      <c r="T1465" s="2" t="s">
        <v>5397</v>
      </c>
      <c r="U1465" s="2" t="s">
        <v>5397</v>
      </c>
      <c r="V1465" s="2" t="s">
        <v>5388</v>
      </c>
      <c r="W1465" s="3" t="s">
        <v>5388</v>
      </c>
      <c r="X1465" s="6" t="str">
        <f t="shared" si="1335"/>
        <v>X</v>
      </c>
      <c r="Y1465" s="3">
        <v>45616</v>
      </c>
      <c r="Z1465" s="3">
        <v>45608</v>
      </c>
      <c r="AA1465" s="6">
        <f t="shared" si="1328"/>
        <v>-8</v>
      </c>
      <c r="AB1465" s="2" t="s">
        <v>5388</v>
      </c>
      <c r="AC1465" s="2" t="s">
        <v>5388</v>
      </c>
      <c r="AD1465" s="6" t="str">
        <f t="shared" ref="AD1465:AD1477" si="1339">IFERROR(AC1465-AB1465, "X")</f>
        <v>X</v>
      </c>
      <c r="AE1465" s="2" t="s">
        <v>5388</v>
      </c>
      <c r="AF1465" s="2" t="s">
        <v>5388</v>
      </c>
      <c r="AG1465" s="2" t="str">
        <f>IFERROR(AF1465-AE1465, "X")</f>
        <v>X</v>
      </c>
      <c r="AH1465" s="3">
        <v>45608</v>
      </c>
      <c r="AI1465" s="3">
        <f>Y1465</f>
        <v>45616</v>
      </c>
      <c r="AJ1465" s="3"/>
      <c r="AK1465" s="2" t="str">
        <f t="shared" si="1288"/>
        <v>+8</v>
      </c>
      <c r="AL1465" s="2" t="s">
        <v>5567</v>
      </c>
      <c r="AM1465" s="2" t="str">
        <f t="shared" si="1289"/>
        <v>생산완료(+8)</v>
      </c>
      <c r="AN1465" s="9">
        <f t="shared" si="1290"/>
        <v>45617</v>
      </c>
      <c r="AO1465" s="9">
        <f t="shared" si="1291"/>
        <v>45616</v>
      </c>
      <c r="AP1465" s="9"/>
      <c r="AQ1465" s="2">
        <f t="shared" si="1331"/>
        <v>-1</v>
      </c>
      <c r="AR1465" s="12">
        <f t="shared" si="1292"/>
        <v>-1</v>
      </c>
      <c r="AS1465" t="s">
        <v>5567</v>
      </c>
      <c r="AT1465" t="str">
        <f t="shared" si="1293"/>
        <v>생산완료(-1)</v>
      </c>
    </row>
    <row r="1466" spans="2:46" x14ac:dyDescent="0.3">
      <c r="B1466" s="2" t="s">
        <v>5409</v>
      </c>
      <c r="C1466" s="7">
        <v>0</v>
      </c>
      <c r="D1466" s="2" t="s">
        <v>5451</v>
      </c>
      <c r="E1466" s="2" t="s">
        <v>5409</v>
      </c>
      <c r="F1466" s="2"/>
      <c r="G1466" s="2" t="s">
        <v>5409</v>
      </c>
      <c r="H1466" s="2" t="s">
        <v>2914</v>
      </c>
      <c r="I1466" s="2" t="str">
        <f t="shared" si="1283"/>
        <v>20241112-1000169596-인쇄</v>
      </c>
      <c r="J1466" s="2" t="str">
        <f t="shared" si="1284"/>
        <v>20241112-1000169596-합지</v>
      </c>
      <c r="K1466" s="2" t="str">
        <f t="shared" si="1285"/>
        <v>20241112-1000169596-분단</v>
      </c>
      <c r="L1466" s="2" t="str">
        <f t="shared" si="1286"/>
        <v>20241112-1000169596-제대</v>
      </c>
      <c r="M1466" s="2" t="str">
        <f>VLOOKUP(H1466, '쿼리1'!$A:$R, 17, 0)</f>
        <v>1도-써지베라</v>
      </c>
      <c r="N1466" s="2" t="str">
        <f>VLOOKUP(H1466, '쿼리1'!$A:$P, 15, 0)</f>
        <v>나이론70</v>
      </c>
      <c r="O1466" s="2">
        <v>1000169596</v>
      </c>
      <c r="P1466" s="2" t="str">
        <f>VLOOKUP(H1466, '쿼리1'!$A:$R, 17, 0)</f>
        <v>1도-써지베라</v>
      </c>
      <c r="Q1466" s="4">
        <f>VLOOKUP(H1466, '쿼리1'!$A:$U, 20, 0)</f>
        <v>13333</v>
      </c>
      <c r="R1466" s="2" t="s">
        <v>31</v>
      </c>
      <c r="S1466" s="2" t="s">
        <v>31</v>
      </c>
      <c r="T1466" s="2" t="s">
        <v>5397</v>
      </c>
      <c r="U1466" s="2" t="s">
        <v>31</v>
      </c>
      <c r="V1466" s="3">
        <v>45611</v>
      </c>
      <c r="W1466" s="3">
        <v>45615</v>
      </c>
      <c r="X1466" s="6" t="str">
        <f>IFERROR(IF(W1466-V1466&gt;0, "+" &amp; (W1466-V1466), W1466-V1466), "X")</f>
        <v>+4</v>
      </c>
      <c r="Y1466" s="3">
        <v>45616</v>
      </c>
      <c r="Z1466" s="3">
        <v>45616</v>
      </c>
      <c r="AA1466" s="6">
        <f t="shared" si="1328"/>
        <v>0</v>
      </c>
      <c r="AB1466" s="3" t="s">
        <v>5388</v>
      </c>
      <c r="AC1466" s="2" t="s">
        <v>5388</v>
      </c>
      <c r="AD1466" s="6" t="str">
        <f t="shared" si="1339"/>
        <v>X</v>
      </c>
      <c r="AE1466" s="3">
        <v>45618</v>
      </c>
      <c r="AF1466" s="3">
        <v>45618</v>
      </c>
      <c r="AG1466" s="2">
        <f t="shared" ref="AG1466:AG1470" si="1340">IFERROR(IF(AF1466-AE1466&gt;0, "+" &amp; (AF1466-AE1466), AF1466-AE1466), "X")</f>
        <v>0</v>
      </c>
      <c r="AH1466" s="3">
        <v>45618</v>
      </c>
      <c r="AI1466" s="3">
        <f t="shared" ref="AI1466:AI1470" si="1341">AE1466</f>
        <v>45618</v>
      </c>
      <c r="AJ1466" s="3"/>
      <c r="AK1466" s="2">
        <f t="shared" si="1288"/>
        <v>0</v>
      </c>
      <c r="AL1466" s="2" t="s">
        <v>5567</v>
      </c>
      <c r="AM1466" s="2" t="str">
        <f t="shared" si="1289"/>
        <v>생산완료(0)</v>
      </c>
      <c r="AN1466" s="9">
        <f t="shared" si="1290"/>
        <v>45618</v>
      </c>
      <c r="AO1466" s="9">
        <f t="shared" si="1291"/>
        <v>45618</v>
      </c>
      <c r="AP1466" s="9"/>
      <c r="AQ1466" s="2">
        <f t="shared" si="1331"/>
        <v>0</v>
      </c>
      <c r="AR1466" s="12">
        <f t="shared" si="1292"/>
        <v>0</v>
      </c>
      <c r="AS1466" t="s">
        <v>5567</v>
      </c>
      <c r="AT1466" t="str">
        <f t="shared" si="1293"/>
        <v>생산완료(0)</v>
      </c>
    </row>
    <row r="1467" spans="2:46" x14ac:dyDescent="0.3">
      <c r="B1467" s="2" t="s">
        <v>5412</v>
      </c>
      <c r="C1467" s="7">
        <v>1</v>
      </c>
      <c r="D1467" s="2"/>
      <c r="E1467" s="2" t="s">
        <v>5409</v>
      </c>
      <c r="F1467" s="2"/>
      <c r="G1467" s="2" t="s">
        <v>5405</v>
      </c>
      <c r="H1467" s="2" t="s">
        <v>732</v>
      </c>
      <c r="I1467" s="2" t="str">
        <f t="shared" si="1283"/>
        <v>20241112-1000169598-인쇄</v>
      </c>
      <c r="J1467" s="2" t="str">
        <f t="shared" si="1284"/>
        <v>20241112-1000169598-합지</v>
      </c>
      <c r="K1467" s="2" t="str">
        <f t="shared" si="1285"/>
        <v>20241112-1000169598-분단</v>
      </c>
      <c r="L1467" s="2" t="str">
        <f t="shared" si="1286"/>
        <v>20241112-1000169598-제대</v>
      </c>
      <c r="M1467" s="2" t="str">
        <f>VLOOKUP(H1467, '쿼리1'!$A:$R, 17, 0)</f>
        <v>무지</v>
      </c>
      <c r="N1467" s="2" t="str">
        <f>VLOOKUP(H1467, '쿼리1'!$A:$P, 15, 0)</f>
        <v>나이론70</v>
      </c>
      <c r="O1467" s="2">
        <v>1000169598</v>
      </c>
      <c r="P1467" s="2" t="str">
        <f>VLOOKUP(H1467, '쿼리1'!$A:$R, 17, 0)</f>
        <v>무지</v>
      </c>
      <c r="Q1467" s="4">
        <f>VLOOKUP(H1467, '쿼리1'!$A:$U, 20, 0)</f>
        <v>9230</v>
      </c>
      <c r="R1467" s="2" t="s">
        <v>5397</v>
      </c>
      <c r="S1467" s="2" t="s">
        <v>31</v>
      </c>
      <c r="T1467" s="2" t="s">
        <v>5397</v>
      </c>
      <c r="U1467" s="2" t="s">
        <v>31</v>
      </c>
      <c r="V1467" s="2" t="s">
        <v>5388</v>
      </c>
      <c r="W1467" s="3" t="s">
        <v>5388</v>
      </c>
      <c r="X1467" s="6" t="str">
        <f>IFERROR(W1467-V1467, "X")</f>
        <v>X</v>
      </c>
      <c r="Y1467" s="3">
        <v>45616</v>
      </c>
      <c r="Z1467" s="3">
        <v>45616</v>
      </c>
      <c r="AA1467" s="6">
        <f t="shared" si="1328"/>
        <v>0</v>
      </c>
      <c r="AB1467" s="3" t="s">
        <v>5388</v>
      </c>
      <c r="AC1467" s="2" t="s">
        <v>5388</v>
      </c>
      <c r="AD1467" s="6" t="str">
        <f t="shared" si="1339"/>
        <v>X</v>
      </c>
      <c r="AE1467" s="3">
        <v>45618</v>
      </c>
      <c r="AF1467" s="3">
        <v>45617</v>
      </c>
      <c r="AG1467" s="2">
        <f t="shared" si="1340"/>
        <v>-1</v>
      </c>
      <c r="AH1467" s="3">
        <v>45617</v>
      </c>
      <c r="AI1467" s="3">
        <f t="shared" si="1341"/>
        <v>45618</v>
      </c>
      <c r="AJ1467" s="3"/>
      <c r="AK1467" s="2" t="str">
        <f t="shared" si="1288"/>
        <v>+1</v>
      </c>
      <c r="AL1467" s="2" t="s">
        <v>5567</v>
      </c>
      <c r="AM1467" s="2" t="str">
        <f t="shared" si="1289"/>
        <v>생산완료(+1)</v>
      </c>
      <c r="AN1467" s="9">
        <f t="shared" si="1290"/>
        <v>45617</v>
      </c>
      <c r="AO1467" s="9">
        <f t="shared" si="1291"/>
        <v>45618</v>
      </c>
      <c r="AP1467" s="9"/>
      <c r="AQ1467" s="2">
        <f t="shared" si="1331"/>
        <v>1</v>
      </c>
      <c r="AR1467" s="12" t="str">
        <f t="shared" si="1292"/>
        <v>+1</v>
      </c>
      <c r="AS1467" t="s">
        <v>5567</v>
      </c>
      <c r="AT1467" t="str">
        <f t="shared" si="1293"/>
        <v>생산완료(+1)</v>
      </c>
    </row>
    <row r="1468" spans="2:46" x14ac:dyDescent="0.3">
      <c r="B1468" s="2" t="s">
        <v>5570</v>
      </c>
      <c r="C1468" s="7">
        <v>-24</v>
      </c>
      <c r="D1468" s="2"/>
      <c r="E1468" s="2" t="s">
        <v>5456</v>
      </c>
      <c r="F1468" s="2"/>
      <c r="G1468" s="2" t="s">
        <v>5411</v>
      </c>
      <c r="H1468" s="2" t="s">
        <v>734</v>
      </c>
      <c r="I1468" s="2" t="str">
        <f t="shared" si="1283"/>
        <v>20241112-1000169599-인쇄</v>
      </c>
      <c r="J1468" s="2" t="str">
        <f t="shared" si="1284"/>
        <v>20241112-1000169599-합지</v>
      </c>
      <c r="K1468" s="2" t="str">
        <f t="shared" si="1285"/>
        <v>20241112-1000169599-분단</v>
      </c>
      <c r="L1468" s="2" t="str">
        <f t="shared" si="1286"/>
        <v>20241112-1000169599-제대</v>
      </c>
      <c r="M1468" s="2" t="str">
        <f>VLOOKUP(H1468, '쿼리1'!$A:$R, 17, 0)</f>
        <v>무지</v>
      </c>
      <c r="N1468" s="2" t="str">
        <f>VLOOKUP(H1468, '쿼리1'!$A:$P, 15, 0)</f>
        <v>나이론70</v>
      </c>
      <c r="O1468" s="2">
        <v>1000169599</v>
      </c>
      <c r="P1468" s="2" t="str">
        <f>VLOOKUP(H1468, '쿼리1'!$A:$R, 17, 0)</f>
        <v>무지</v>
      </c>
      <c r="Q1468" s="4">
        <f>VLOOKUP(H1468, '쿼리1'!$A:$U, 20, 0)</f>
        <v>35294</v>
      </c>
      <c r="R1468" s="2" t="s">
        <v>5397</v>
      </c>
      <c r="S1468" s="2" t="s">
        <v>31</v>
      </c>
      <c r="T1468" s="2" t="s">
        <v>5397</v>
      </c>
      <c r="U1468" s="2" t="s">
        <v>31</v>
      </c>
      <c r="V1468" s="2" t="s">
        <v>5388</v>
      </c>
      <c r="W1468" s="3" t="s">
        <v>5388</v>
      </c>
      <c r="X1468" s="6" t="str">
        <f>IFERROR(W1468-V1468, "X")</f>
        <v>X</v>
      </c>
      <c r="Y1468" s="3">
        <v>45616</v>
      </c>
      <c r="Z1468" s="3">
        <v>45628</v>
      </c>
      <c r="AA1468" s="6" t="str">
        <f t="shared" si="1328"/>
        <v>+12</v>
      </c>
      <c r="AB1468" s="3" t="s">
        <v>5388</v>
      </c>
      <c r="AC1468" s="2" t="s">
        <v>5388</v>
      </c>
      <c r="AD1468" s="6" t="str">
        <f t="shared" si="1339"/>
        <v>X</v>
      </c>
      <c r="AE1468" s="3">
        <v>45618</v>
      </c>
      <c r="AF1468" s="3">
        <v>45642</v>
      </c>
      <c r="AG1468" s="2" t="str">
        <f t="shared" si="1340"/>
        <v>+24</v>
      </c>
      <c r="AH1468" s="3">
        <v>45642</v>
      </c>
      <c r="AI1468" s="3">
        <f t="shared" si="1341"/>
        <v>45618</v>
      </c>
      <c r="AJ1468" s="3"/>
      <c r="AK1468" s="2">
        <f t="shared" si="1288"/>
        <v>-24</v>
      </c>
      <c r="AL1468" s="2" t="s">
        <v>5567</v>
      </c>
      <c r="AM1468" s="2" t="str">
        <f t="shared" si="1289"/>
        <v>생산완료(-24)</v>
      </c>
      <c r="AN1468" s="9">
        <f t="shared" si="1290"/>
        <v>45642</v>
      </c>
      <c r="AO1468" s="9">
        <f t="shared" si="1291"/>
        <v>45618</v>
      </c>
      <c r="AP1468" s="9"/>
      <c r="AQ1468" s="2">
        <f t="shared" si="1331"/>
        <v>-24</v>
      </c>
      <c r="AR1468" s="12">
        <f t="shared" si="1292"/>
        <v>-24</v>
      </c>
      <c r="AS1468" t="s">
        <v>5567</v>
      </c>
      <c r="AT1468" t="str">
        <f t="shared" si="1293"/>
        <v>생산완료(-24)</v>
      </c>
    </row>
    <row r="1469" spans="2:46" x14ac:dyDescent="0.3">
      <c r="B1469" s="2" t="s">
        <v>5418</v>
      </c>
      <c r="C1469" s="7">
        <v>-4</v>
      </c>
      <c r="D1469" s="2" t="s">
        <v>5408</v>
      </c>
      <c r="E1469" s="2" t="s">
        <v>5421</v>
      </c>
      <c r="F1469" s="2"/>
      <c r="G1469" s="2" t="s">
        <v>5451</v>
      </c>
      <c r="H1469" s="2" t="s">
        <v>2249</v>
      </c>
      <c r="I1469" s="2" t="str">
        <f t="shared" si="1283"/>
        <v>20241112-11160076-인쇄</v>
      </c>
      <c r="J1469" s="2" t="str">
        <f t="shared" si="1284"/>
        <v>20241112-11160076-합지</v>
      </c>
      <c r="K1469" s="2" t="str">
        <f t="shared" si="1285"/>
        <v>20241112-11160076-분단</v>
      </c>
      <c r="L1469" s="2" t="str">
        <f t="shared" si="1286"/>
        <v>20241112-11160076-제대</v>
      </c>
      <c r="M1469" s="2" t="str">
        <f>VLOOKUP(H1469, '쿼리1'!$A:$R, 17, 0)</f>
        <v>5도-꼬미다-공용(중량표기X)</v>
      </c>
      <c r="N1469" s="2" t="str">
        <f>VLOOKUP(H1469, '쿼리1'!$A:$P, 15, 0)</f>
        <v>패트80</v>
      </c>
      <c r="O1469" s="2">
        <v>11160076</v>
      </c>
      <c r="P1469" s="2" t="str">
        <f>VLOOKUP(H1469, '쿼리1'!$A:$R, 17, 0)</f>
        <v>5도-꼬미다-공용(중량표기X)</v>
      </c>
      <c r="Q1469" s="4">
        <f>VLOOKUP(H1469, '쿼리1'!$A:$U, 20, 0)</f>
        <v>24000</v>
      </c>
      <c r="R1469" s="2" t="s">
        <v>31</v>
      </c>
      <c r="S1469" s="2" t="s">
        <v>31</v>
      </c>
      <c r="T1469" s="2" t="s">
        <v>5397</v>
      </c>
      <c r="U1469" s="2" t="s">
        <v>31</v>
      </c>
      <c r="V1469" s="3">
        <v>45614</v>
      </c>
      <c r="W1469" s="3">
        <v>45617</v>
      </c>
      <c r="X1469" s="6" t="str">
        <f>IFERROR(IF(W1469-V1469&gt;0, "+" &amp; (W1469-V1469), W1469-V1469), "X")</f>
        <v>+3</v>
      </c>
      <c r="Y1469" s="3">
        <v>45616</v>
      </c>
      <c r="Z1469" s="3">
        <v>45621</v>
      </c>
      <c r="AA1469" s="6" t="str">
        <f t="shared" si="1328"/>
        <v>+5</v>
      </c>
      <c r="AB1469" s="3" t="s">
        <v>5388</v>
      </c>
      <c r="AC1469" s="2" t="s">
        <v>5388</v>
      </c>
      <c r="AD1469" s="6" t="str">
        <f t="shared" si="1339"/>
        <v>X</v>
      </c>
      <c r="AE1469" s="3">
        <v>45618</v>
      </c>
      <c r="AF1469" s="3">
        <v>45622</v>
      </c>
      <c r="AG1469" s="2" t="str">
        <f t="shared" si="1340"/>
        <v>+4</v>
      </c>
      <c r="AH1469" s="3">
        <v>45622</v>
      </c>
      <c r="AI1469" s="3">
        <f t="shared" si="1341"/>
        <v>45618</v>
      </c>
      <c r="AJ1469" s="3"/>
      <c r="AK1469" s="2">
        <f t="shared" si="1288"/>
        <v>-4</v>
      </c>
      <c r="AL1469" s="2" t="s">
        <v>5567</v>
      </c>
      <c r="AM1469" s="2" t="str">
        <f t="shared" si="1289"/>
        <v>생산완료(-4)</v>
      </c>
      <c r="AN1469" s="9">
        <f t="shared" si="1290"/>
        <v>45622</v>
      </c>
      <c r="AO1469" s="9">
        <f t="shared" si="1291"/>
        <v>45618</v>
      </c>
      <c r="AP1469" s="9"/>
      <c r="AQ1469" s="2">
        <f t="shared" si="1331"/>
        <v>-4</v>
      </c>
      <c r="AR1469" s="12">
        <f t="shared" si="1292"/>
        <v>-4</v>
      </c>
      <c r="AS1469" t="s">
        <v>5567</v>
      </c>
      <c r="AT1469" t="str">
        <f t="shared" si="1293"/>
        <v>생산완료(-4)</v>
      </c>
    </row>
    <row r="1470" spans="2:46" x14ac:dyDescent="0.3">
      <c r="B1470" s="2" t="s">
        <v>5412</v>
      </c>
      <c r="C1470" s="7">
        <v>1</v>
      </c>
      <c r="D1470" s="2"/>
      <c r="E1470" s="2" t="s">
        <v>5412</v>
      </c>
      <c r="F1470" s="2"/>
      <c r="G1470" s="2" t="s">
        <v>5405</v>
      </c>
      <c r="H1470" s="2" t="s">
        <v>2448</v>
      </c>
      <c r="I1470" s="2" t="str">
        <f t="shared" si="1283"/>
        <v>20241112-1219N0114-인쇄</v>
      </c>
      <c r="J1470" s="2" t="str">
        <f t="shared" si="1284"/>
        <v>20241112-1219N0114-합지</v>
      </c>
      <c r="K1470" s="2" t="str">
        <f t="shared" si="1285"/>
        <v>20241112-1219N0114-분단</v>
      </c>
      <c r="L1470" s="2" t="str">
        <f t="shared" si="1286"/>
        <v>20241112-1219N0114-제대</v>
      </c>
      <c r="M1470" s="2" t="str">
        <f>VLOOKUP(H1470, '쿼리1'!$A:$R, 17, 0)</f>
        <v>무지</v>
      </c>
      <c r="N1470" s="2" t="str">
        <f>VLOOKUP(H1470, '쿼리1'!$A:$P, 15, 0)</f>
        <v>나이론80</v>
      </c>
      <c r="O1470" s="2" t="s">
        <v>5861</v>
      </c>
      <c r="P1470" s="2" t="str">
        <f>VLOOKUP(H1470, '쿼리1'!$A:$R, 17, 0)</f>
        <v>무지</v>
      </c>
      <c r="Q1470" s="4">
        <f>VLOOKUP(H1470, '쿼리1'!$A:$U, 20, 0)</f>
        <v>17142</v>
      </c>
      <c r="R1470" s="2" t="s">
        <v>5397</v>
      </c>
      <c r="S1470" s="2" t="s">
        <v>31</v>
      </c>
      <c r="T1470" s="2" t="s">
        <v>5397</v>
      </c>
      <c r="U1470" s="2" t="s">
        <v>31</v>
      </c>
      <c r="V1470" s="2" t="s">
        <v>5388</v>
      </c>
      <c r="W1470" s="3" t="s">
        <v>5388</v>
      </c>
      <c r="X1470" s="6" t="str">
        <f>IFERROR(W1470-V1470, "X")</f>
        <v>X</v>
      </c>
      <c r="Y1470" s="3">
        <v>45616</v>
      </c>
      <c r="Z1470" s="3">
        <v>45617</v>
      </c>
      <c r="AA1470" s="6" t="str">
        <f t="shared" si="1328"/>
        <v>+1</v>
      </c>
      <c r="AB1470" s="3" t="s">
        <v>5388</v>
      </c>
      <c r="AC1470" s="2" t="s">
        <v>5388</v>
      </c>
      <c r="AD1470" s="6" t="str">
        <f t="shared" si="1339"/>
        <v>X</v>
      </c>
      <c r="AE1470" s="3">
        <v>45618</v>
      </c>
      <c r="AF1470" s="3">
        <v>45617</v>
      </c>
      <c r="AG1470" s="2">
        <f t="shared" si="1340"/>
        <v>-1</v>
      </c>
      <c r="AH1470" s="3">
        <v>45617</v>
      </c>
      <c r="AI1470" s="3">
        <f t="shared" si="1341"/>
        <v>45618</v>
      </c>
      <c r="AJ1470" s="3"/>
      <c r="AK1470" s="2" t="str">
        <f t="shared" si="1288"/>
        <v>+1</v>
      </c>
      <c r="AL1470" s="2" t="s">
        <v>5567</v>
      </c>
      <c r="AM1470" s="2" t="str">
        <f t="shared" si="1289"/>
        <v>생산완료(+1)</v>
      </c>
      <c r="AN1470" s="9">
        <f t="shared" si="1290"/>
        <v>45617</v>
      </c>
      <c r="AO1470" s="9">
        <f t="shared" si="1291"/>
        <v>45618</v>
      </c>
      <c r="AP1470" s="9"/>
      <c r="AQ1470" s="2">
        <f t="shared" si="1331"/>
        <v>1</v>
      </c>
      <c r="AR1470" s="12" t="str">
        <f t="shared" si="1292"/>
        <v>+1</v>
      </c>
      <c r="AS1470" t="s">
        <v>5567</v>
      </c>
      <c r="AT1470" t="str">
        <f t="shared" si="1293"/>
        <v>생산완료(+1)</v>
      </c>
    </row>
    <row r="1471" spans="2:46" x14ac:dyDescent="0.3">
      <c r="B1471" s="2" t="s">
        <v>5406</v>
      </c>
      <c r="C1471" s="7">
        <v>-5</v>
      </c>
      <c r="D1471" s="2" t="s">
        <v>5421</v>
      </c>
      <c r="E1471" s="2" t="s">
        <v>5525</v>
      </c>
      <c r="F1471" s="2"/>
      <c r="G1471" s="2" t="s">
        <v>5528</v>
      </c>
      <c r="H1471" s="2" t="s">
        <v>1914</v>
      </c>
      <c r="I1471" s="2" t="str">
        <f t="shared" si="1283"/>
        <v>20241112-13150163-인쇄</v>
      </c>
      <c r="J1471" s="2" t="str">
        <f t="shared" si="1284"/>
        <v>20241112-13150163-합지</v>
      </c>
      <c r="K1471" s="2" t="str">
        <f t="shared" si="1285"/>
        <v>20241112-13150163-분단</v>
      </c>
      <c r="L1471" s="2" t="str">
        <f t="shared" si="1286"/>
        <v>20241112-13150163-제대</v>
      </c>
      <c r="M1471" s="2" t="str">
        <f>VLOOKUP(H1471, '쿼리1'!$A:$R, 17, 0)</f>
        <v>4도-유진식품상사-땅콩버터구이오징어</v>
      </c>
      <c r="N1471" s="2" t="str">
        <f>VLOOKUP(H1471, '쿼리1'!$A:$P, 15, 0)</f>
        <v>나이론80</v>
      </c>
      <c r="O1471" s="2">
        <v>13150163</v>
      </c>
      <c r="P1471" s="2" t="str">
        <f>VLOOKUP(H1471, '쿼리1'!$A:$R, 17, 0)</f>
        <v>4도-유진식품상사-땅콩버터구이오징어</v>
      </c>
      <c r="Q1471" s="4">
        <f>VLOOKUP(H1471, '쿼리1'!$A:$U, 20, 0)</f>
        <v>82758</v>
      </c>
      <c r="R1471" s="2" t="s">
        <v>31</v>
      </c>
      <c r="S1471" s="2" t="s">
        <v>5399</v>
      </c>
      <c r="T1471" s="2" t="s">
        <v>5397</v>
      </c>
      <c r="U1471" s="2" t="s">
        <v>5399</v>
      </c>
      <c r="V1471" s="3">
        <v>45611</v>
      </c>
      <c r="W1471" s="3">
        <v>45616</v>
      </c>
      <c r="X1471" s="6" t="str">
        <f t="shared" ref="X1471:X1474" si="1342">IFERROR(IF(W1471-V1471&gt;0, "+" &amp; (W1471-V1471), W1471-V1471), "X")</f>
        <v>+5</v>
      </c>
      <c r="Y1471" s="3">
        <v>45615</v>
      </c>
      <c r="Z1471" s="5" t="s">
        <v>5396</v>
      </c>
      <c r="AA1471" s="6">
        <f ca="1">TODAY()-Y1471</f>
        <v>41</v>
      </c>
      <c r="AB1471" s="5" t="s">
        <v>5388</v>
      </c>
      <c r="AC1471" s="2" t="s">
        <v>5388</v>
      </c>
      <c r="AD1471" s="6" t="str">
        <f t="shared" si="1339"/>
        <v>X</v>
      </c>
      <c r="AE1471" s="3">
        <v>45617</v>
      </c>
      <c r="AF1471" s="5" t="s">
        <v>5396</v>
      </c>
      <c r="AG1471" s="6">
        <f ca="1">TODAY()-AE1471</f>
        <v>39</v>
      </c>
      <c r="AH1471" s="3">
        <v>45616</v>
      </c>
      <c r="AI1471" s="3">
        <f>V1471</f>
        <v>45611</v>
      </c>
      <c r="AJ1471" s="3"/>
      <c r="AK1471" s="2">
        <f t="shared" si="1288"/>
        <v>-5</v>
      </c>
      <c r="AL1471" s="2" t="s">
        <v>5567</v>
      </c>
      <c r="AM1471" s="2" t="str">
        <f t="shared" si="1289"/>
        <v>생산완료(-5)</v>
      </c>
      <c r="AN1471" s="9">
        <f t="shared" si="1290"/>
        <v>45616</v>
      </c>
      <c r="AO1471" s="9">
        <f t="shared" si="1291"/>
        <v>45611</v>
      </c>
      <c r="AP1471" s="9"/>
      <c r="AQ1471" s="2">
        <f t="shared" si="1331"/>
        <v>-5</v>
      </c>
      <c r="AR1471" s="12">
        <f t="shared" si="1292"/>
        <v>-5</v>
      </c>
      <c r="AS1471" t="s">
        <v>5567</v>
      </c>
      <c r="AT1471" t="str">
        <f t="shared" si="1293"/>
        <v>생산완료(-5)</v>
      </c>
    </row>
    <row r="1472" spans="2:46" x14ac:dyDescent="0.3">
      <c r="B1472" s="2" t="s">
        <v>5412</v>
      </c>
      <c r="C1472" s="7">
        <v>1</v>
      </c>
      <c r="D1472" s="2" t="s">
        <v>5418</v>
      </c>
      <c r="E1472" s="2"/>
      <c r="F1472" s="2"/>
      <c r="G1472" s="2" t="s">
        <v>5405</v>
      </c>
      <c r="H1472" s="2" t="s">
        <v>840</v>
      </c>
      <c r="I1472" s="2" t="str">
        <f t="shared" si="1283"/>
        <v>20241112-2000152346-인쇄</v>
      </c>
      <c r="J1472" s="2" t="str">
        <f t="shared" si="1284"/>
        <v>20241112-2000152346-합지</v>
      </c>
      <c r="K1472" s="2" t="str">
        <f t="shared" si="1285"/>
        <v>20241112-2000152346-분단</v>
      </c>
      <c r="L1472" s="2" t="str">
        <f t="shared" si="1286"/>
        <v>20241112-2000152346-제대</v>
      </c>
      <c r="M1472" s="2" t="str">
        <f>VLOOKUP(H1472, '쿼리1'!$A:$R, 17, 0)</f>
        <v>1도-블랑제리)빵비닐봉투-M</v>
      </c>
      <c r="N1472" s="2" t="str">
        <f>VLOOKUP(H1472, '쿼리1'!$A:$P, 15, 0)</f>
        <v>OPP(투명)40</v>
      </c>
      <c r="O1472" s="2">
        <v>2000152346</v>
      </c>
      <c r="P1472" s="2" t="str">
        <f>VLOOKUP(H1472, '쿼리1'!$A:$R, 17, 0)</f>
        <v>1도-블랑제리)빵비닐봉투-M</v>
      </c>
      <c r="Q1472" s="4">
        <f>VLOOKUP(H1472, '쿼리1'!$A:$U, 20, 0)</f>
        <v>56000</v>
      </c>
      <c r="R1472" s="2" t="s">
        <v>31</v>
      </c>
      <c r="S1472" s="2" t="s">
        <v>5397</v>
      </c>
      <c r="T1472" s="2" t="s">
        <v>5397</v>
      </c>
      <c r="U1472" s="2" t="s">
        <v>31</v>
      </c>
      <c r="V1472" s="3">
        <v>45614</v>
      </c>
      <c r="W1472" s="3">
        <v>45610</v>
      </c>
      <c r="X1472" s="6">
        <f t="shared" si="1342"/>
        <v>-4</v>
      </c>
      <c r="Y1472" s="2" t="s">
        <v>5388</v>
      </c>
      <c r="Z1472" s="3" t="s">
        <v>5388</v>
      </c>
      <c r="AA1472" s="6" t="str">
        <f>IFERROR(Z1472-Y1472, "X")</f>
        <v>X</v>
      </c>
      <c r="AB1472" s="3" t="s">
        <v>5388</v>
      </c>
      <c r="AC1472" s="2" t="s">
        <v>5388</v>
      </c>
      <c r="AD1472" s="6" t="str">
        <f t="shared" si="1339"/>
        <v>X</v>
      </c>
      <c r="AE1472" s="3">
        <v>45617</v>
      </c>
      <c r="AF1472" s="3">
        <v>45616</v>
      </c>
      <c r="AG1472" s="2">
        <f t="shared" ref="AG1472:AG1475" si="1343">IFERROR(IF(AF1472-AE1472&gt;0, "+" &amp; (AF1472-AE1472), AF1472-AE1472), "X")</f>
        <v>-1</v>
      </c>
      <c r="AH1472" s="3">
        <v>45616</v>
      </c>
      <c r="AI1472" s="3">
        <f t="shared" ref="AI1472:AI1475" si="1344">AE1472</f>
        <v>45617</v>
      </c>
      <c r="AJ1472" s="3"/>
      <c r="AK1472" s="2" t="str">
        <f t="shared" si="1288"/>
        <v>+1</v>
      </c>
      <c r="AL1472" s="2" t="s">
        <v>5567</v>
      </c>
      <c r="AM1472" s="2" t="str">
        <f t="shared" si="1289"/>
        <v>생산완료(+1)</v>
      </c>
      <c r="AN1472" s="9">
        <f t="shared" si="1290"/>
        <v>45651</v>
      </c>
      <c r="AO1472" s="9">
        <f t="shared" si="1291"/>
        <v>45657</v>
      </c>
      <c r="AP1472" s="9"/>
      <c r="AQ1472" s="2">
        <f t="shared" si="1331"/>
        <v>6</v>
      </c>
      <c r="AR1472" s="12" t="str">
        <f t="shared" si="1292"/>
        <v>+6</v>
      </c>
      <c r="AS1472" t="s">
        <v>5567</v>
      </c>
      <c r="AT1472" t="str">
        <f t="shared" si="1293"/>
        <v>생산완료(+6)</v>
      </c>
    </row>
    <row r="1473" spans="2:46" x14ac:dyDescent="0.3">
      <c r="B1473" s="2" t="s">
        <v>5409</v>
      </c>
      <c r="C1473" s="7">
        <v>0</v>
      </c>
      <c r="D1473" s="2" t="s">
        <v>5424</v>
      </c>
      <c r="E1473" s="2"/>
      <c r="F1473" s="2"/>
      <c r="G1473" s="2" t="s">
        <v>5409</v>
      </c>
      <c r="H1473" s="2" t="s">
        <v>222</v>
      </c>
      <c r="I1473" s="2" t="str">
        <f t="shared" si="1283"/>
        <v>20241112-2000158694-인쇄</v>
      </c>
      <c r="J1473" s="2" t="str">
        <f t="shared" si="1284"/>
        <v>20241112-2000158694-합지</v>
      </c>
      <c r="K1473" s="2" t="str">
        <f t="shared" si="1285"/>
        <v>20241112-2000158694-분단</v>
      </c>
      <c r="L1473" s="2" t="str">
        <f t="shared" si="1286"/>
        <v>20241112-2000158694-제대</v>
      </c>
      <c r="M1473" s="2" t="str">
        <f>VLOOKUP(H1473, '쿼리1'!$A:$R, 17, 0)</f>
        <v>2도-우리들떡(쇼핑백)</v>
      </c>
      <c r="N1473" s="2" t="str">
        <f>VLOOKUP(H1473, '쿼리1'!$A:$P, 15, 0)</f>
        <v>HD튜브(유백)50</v>
      </c>
      <c r="O1473" s="2">
        <v>2000158694</v>
      </c>
      <c r="P1473" s="2" t="str">
        <f>VLOOKUP(H1473, '쿼리1'!$A:$R, 17, 0)</f>
        <v>2도-우리들떡(쇼핑백)</v>
      </c>
      <c r="Q1473" s="4">
        <f>VLOOKUP(H1473, '쿼리1'!$A:$U, 20, 0)</f>
        <v>10000</v>
      </c>
      <c r="R1473" s="2" t="s">
        <v>31</v>
      </c>
      <c r="S1473" s="2" t="s">
        <v>5397</v>
      </c>
      <c r="T1473" s="2" t="s">
        <v>5397</v>
      </c>
      <c r="U1473" s="2" t="s">
        <v>31</v>
      </c>
      <c r="V1473" s="3">
        <v>45614</v>
      </c>
      <c r="W1473" s="3">
        <v>45616</v>
      </c>
      <c r="X1473" s="6" t="str">
        <f t="shared" si="1342"/>
        <v>+2</v>
      </c>
      <c r="Y1473" s="2" t="s">
        <v>5388</v>
      </c>
      <c r="Z1473" s="3" t="s">
        <v>5388</v>
      </c>
      <c r="AA1473" s="6" t="str">
        <f>IFERROR(Z1473-Y1473, "X")</f>
        <v>X</v>
      </c>
      <c r="AB1473" s="3" t="s">
        <v>5388</v>
      </c>
      <c r="AC1473" s="2" t="s">
        <v>5388</v>
      </c>
      <c r="AD1473" s="6" t="str">
        <f t="shared" si="1339"/>
        <v>X</v>
      </c>
      <c r="AE1473" s="3">
        <v>45616</v>
      </c>
      <c r="AF1473" s="3">
        <v>45616</v>
      </c>
      <c r="AG1473" s="2">
        <f t="shared" si="1343"/>
        <v>0</v>
      </c>
      <c r="AH1473" s="3">
        <v>45616</v>
      </c>
      <c r="AI1473" s="3">
        <f t="shared" si="1344"/>
        <v>45616</v>
      </c>
      <c r="AJ1473" s="3"/>
      <c r="AK1473" s="2">
        <f t="shared" si="1288"/>
        <v>0</v>
      </c>
      <c r="AL1473" s="2" t="s">
        <v>5567</v>
      </c>
      <c r="AM1473" s="2" t="str">
        <f t="shared" si="1289"/>
        <v>생산완료(0)</v>
      </c>
      <c r="AN1473" s="9">
        <f t="shared" si="1290"/>
        <v>45616</v>
      </c>
      <c r="AO1473" s="9">
        <f t="shared" si="1291"/>
        <v>45616</v>
      </c>
      <c r="AP1473" s="9"/>
      <c r="AQ1473" s="2">
        <f t="shared" si="1331"/>
        <v>0</v>
      </c>
      <c r="AR1473" s="12">
        <f t="shared" si="1292"/>
        <v>0</v>
      </c>
      <c r="AS1473" t="s">
        <v>5567</v>
      </c>
      <c r="AT1473" t="str">
        <f t="shared" si="1293"/>
        <v>생산완료(0)</v>
      </c>
    </row>
    <row r="1474" spans="2:46" x14ac:dyDescent="0.3">
      <c r="B1474" s="2" t="s">
        <v>5409</v>
      </c>
      <c r="C1474" s="7">
        <v>0</v>
      </c>
      <c r="D1474" s="2" t="s">
        <v>5424</v>
      </c>
      <c r="E1474" s="2"/>
      <c r="F1474" s="2"/>
      <c r="G1474" s="2" t="s">
        <v>5409</v>
      </c>
      <c r="H1474" s="2" t="s">
        <v>1978</v>
      </c>
      <c r="I1474" s="2" t="str">
        <f t="shared" si="1283"/>
        <v>20241112-2000161884-인쇄</v>
      </c>
      <c r="J1474" s="2" t="str">
        <f t="shared" si="1284"/>
        <v>20241112-2000161884-합지</v>
      </c>
      <c r="K1474" s="2" t="str">
        <f t="shared" si="1285"/>
        <v>20241112-2000161884-분단</v>
      </c>
      <c r="L1474" s="2" t="str">
        <f t="shared" si="1286"/>
        <v>20241112-2000161884-제대</v>
      </c>
      <c r="M1474" s="2" t="str">
        <f>VLOOKUP(H1474, '쿼리1'!$A:$R, 17, 0)</f>
        <v>1도-베이커리)밤식빵 봉투(190)</v>
      </c>
      <c r="N1474" s="2" t="str">
        <f>VLOOKUP(H1474, '쿼리1'!$A:$P, 15, 0)</f>
        <v>PP(투명)50</v>
      </c>
      <c r="O1474" s="2">
        <v>2000161884</v>
      </c>
      <c r="P1474" s="2" t="str">
        <f>VLOOKUP(H1474, '쿼리1'!$A:$R, 17, 0)</f>
        <v>1도-베이커리)밤식빵 봉투(190)</v>
      </c>
      <c r="Q1474" s="4">
        <f>VLOOKUP(H1474, '쿼리1'!$A:$U, 20, 0)</f>
        <v>100000</v>
      </c>
      <c r="R1474" s="2" t="s">
        <v>31</v>
      </c>
      <c r="S1474" s="2" t="s">
        <v>5397</v>
      </c>
      <c r="T1474" s="2" t="s">
        <v>5397</v>
      </c>
      <c r="U1474" s="2" t="s">
        <v>31</v>
      </c>
      <c r="V1474" s="3">
        <v>45614</v>
      </c>
      <c r="W1474" s="3">
        <v>45616</v>
      </c>
      <c r="X1474" s="6" t="str">
        <f t="shared" si="1342"/>
        <v>+2</v>
      </c>
      <c r="Y1474" s="2" t="s">
        <v>5388</v>
      </c>
      <c r="Z1474" s="3" t="s">
        <v>5388</v>
      </c>
      <c r="AA1474" s="6" t="str">
        <f>IFERROR(Z1474-Y1474, "X")</f>
        <v>X</v>
      </c>
      <c r="AB1474" s="3" t="s">
        <v>5388</v>
      </c>
      <c r="AC1474" s="2" t="s">
        <v>5388</v>
      </c>
      <c r="AD1474" s="6" t="str">
        <f t="shared" si="1339"/>
        <v>X</v>
      </c>
      <c r="AE1474" s="3">
        <v>45621</v>
      </c>
      <c r="AF1474" s="3">
        <v>45621</v>
      </c>
      <c r="AG1474" s="2">
        <f t="shared" si="1343"/>
        <v>0</v>
      </c>
      <c r="AH1474" s="3">
        <v>45621</v>
      </c>
      <c r="AI1474" s="3">
        <f t="shared" si="1344"/>
        <v>45621</v>
      </c>
      <c r="AJ1474" s="3"/>
      <c r="AK1474" s="2">
        <f t="shared" si="1288"/>
        <v>0</v>
      </c>
      <c r="AL1474" s="2" t="s">
        <v>5567</v>
      </c>
      <c r="AM1474" s="2" t="str">
        <f t="shared" si="1289"/>
        <v>생산완료(0)</v>
      </c>
      <c r="AN1474" s="9">
        <f t="shared" si="1290"/>
        <v>45621</v>
      </c>
      <c r="AO1474" s="9">
        <f t="shared" si="1291"/>
        <v>45621</v>
      </c>
      <c r="AP1474" s="9"/>
      <c r="AQ1474" s="2">
        <f t="shared" si="1331"/>
        <v>0</v>
      </c>
      <c r="AR1474" s="12">
        <f t="shared" si="1292"/>
        <v>0</v>
      </c>
      <c r="AS1474" t="s">
        <v>5567</v>
      </c>
      <c r="AT1474" t="str">
        <f t="shared" si="1293"/>
        <v>생산완료(0)</v>
      </c>
    </row>
    <row r="1475" spans="2:46" x14ac:dyDescent="0.3">
      <c r="B1475" s="2" t="s">
        <v>5409</v>
      </c>
      <c r="C1475" s="7">
        <v>0</v>
      </c>
      <c r="D1475" s="2"/>
      <c r="E1475" s="2"/>
      <c r="F1475" s="2"/>
      <c r="G1475" s="2" t="s">
        <v>5409</v>
      </c>
      <c r="H1475" s="2" t="s">
        <v>2748</v>
      </c>
      <c r="I1475" s="2" t="str">
        <f t="shared" si="1283"/>
        <v>20241112-21160037-인쇄</v>
      </c>
      <c r="J1475" s="2" t="str">
        <f t="shared" si="1284"/>
        <v>20241112-21160037-합지</v>
      </c>
      <c r="K1475" s="2" t="str">
        <f t="shared" si="1285"/>
        <v>20241112-21160037-분단</v>
      </c>
      <c r="L1475" s="2" t="str">
        <f t="shared" si="1286"/>
        <v>20241112-21160037-제대</v>
      </c>
      <c r="M1475" s="2" t="str">
        <f>VLOOKUP(H1475, '쿼리1'!$A:$R, 17, 0)</f>
        <v>무지</v>
      </c>
      <c r="N1475" s="2" t="str">
        <f>VLOOKUP(H1475, '쿼리1'!$A:$P, 15, 0)</f>
        <v>PE튜브(투명)60</v>
      </c>
      <c r="O1475" s="2">
        <v>21160037</v>
      </c>
      <c r="P1475" s="2" t="str">
        <f>VLOOKUP(H1475, '쿼리1'!$A:$R, 17, 0)</f>
        <v>무지</v>
      </c>
      <c r="Q1475" s="4">
        <f>VLOOKUP(H1475, '쿼리1'!$A:$U, 20, 0)</f>
        <v>40000</v>
      </c>
      <c r="R1475" s="2" t="s">
        <v>5397</v>
      </c>
      <c r="S1475" s="2" t="s">
        <v>5397</v>
      </c>
      <c r="T1475" s="2" t="s">
        <v>5397</v>
      </c>
      <c r="U1475" s="2" t="s">
        <v>31</v>
      </c>
      <c r="V1475" s="2" t="s">
        <v>5388</v>
      </c>
      <c r="W1475" s="2" t="s">
        <v>5388</v>
      </c>
      <c r="X1475" s="6" t="str">
        <f>IFERROR(W1475-V1475, "X")</f>
        <v>X</v>
      </c>
      <c r="Y1475" s="2" t="s">
        <v>5388</v>
      </c>
      <c r="Z1475" s="3" t="s">
        <v>5388</v>
      </c>
      <c r="AA1475" s="6" t="str">
        <f>IFERROR(Z1475-Y1475, "X")</f>
        <v>X</v>
      </c>
      <c r="AB1475" s="3" t="s">
        <v>5388</v>
      </c>
      <c r="AC1475" s="2" t="s">
        <v>5388</v>
      </c>
      <c r="AD1475" s="6" t="str">
        <f t="shared" si="1339"/>
        <v>X</v>
      </c>
      <c r="AE1475" s="3">
        <v>45611</v>
      </c>
      <c r="AF1475" s="3">
        <v>45611</v>
      </c>
      <c r="AG1475" s="2">
        <f t="shared" si="1343"/>
        <v>0</v>
      </c>
      <c r="AH1475" s="3">
        <v>45611</v>
      </c>
      <c r="AI1475" s="3">
        <f t="shared" si="1344"/>
        <v>45611</v>
      </c>
      <c r="AJ1475" s="3"/>
      <c r="AK1475" s="2">
        <f t="shared" si="1288"/>
        <v>0</v>
      </c>
      <c r="AL1475" s="2" t="s">
        <v>5567</v>
      </c>
      <c r="AM1475" s="2" t="str">
        <f t="shared" si="1289"/>
        <v>생산완료(0)</v>
      </c>
      <c r="AN1475" s="9">
        <f t="shared" si="1290"/>
        <v>45611</v>
      </c>
      <c r="AO1475" s="9">
        <f t="shared" si="1291"/>
        <v>45611</v>
      </c>
      <c r="AP1475" s="9"/>
      <c r="AQ1475" s="2">
        <f t="shared" si="1331"/>
        <v>0</v>
      </c>
      <c r="AR1475" s="12">
        <f t="shared" si="1292"/>
        <v>0</v>
      </c>
      <c r="AS1475" t="s">
        <v>5567</v>
      </c>
      <c r="AT1475" t="str">
        <f t="shared" si="1293"/>
        <v>생산완료(0)</v>
      </c>
    </row>
    <row r="1476" spans="2:46" x14ac:dyDescent="0.3">
      <c r="B1476" s="2" t="s">
        <v>5666</v>
      </c>
      <c r="C1476" s="8" t="s">
        <v>5670</v>
      </c>
      <c r="D1476" s="2"/>
      <c r="E1476" s="2"/>
      <c r="F1476" s="2"/>
      <c r="G1476" s="2"/>
      <c r="H1476" s="2" t="s">
        <v>855</v>
      </c>
      <c r="I1476" s="2" t="str">
        <f t="shared" si="1283"/>
        <v>20241112-3000168997-인쇄</v>
      </c>
      <c r="J1476" s="2" t="str">
        <f t="shared" si="1284"/>
        <v>20241112-3000168997-합지</v>
      </c>
      <c r="K1476" s="2" t="str">
        <f t="shared" si="1285"/>
        <v>20241112-3000168997-분단</v>
      </c>
      <c r="L1476" s="2" t="str">
        <f t="shared" si="1286"/>
        <v>20241112-3000168997-제대</v>
      </c>
      <c r="M1476" s="2" t="str">
        <f>VLOOKUP(H1476, '쿼리1'!$A:$R, 17, 0)</f>
        <v>5도-(주)비지에프푸드-명작 크랩맛살 유부초밥</v>
      </c>
      <c r="N1476" s="2" t="str">
        <f>VLOOKUP(H1476, '쿼리1'!$A:$P, 15, 0)</f>
        <v>PP(투명)40</v>
      </c>
      <c r="O1476" s="2">
        <v>3000168997</v>
      </c>
      <c r="P1476" s="2" t="str">
        <f>VLOOKUP(H1476, '쿼리1'!$A:$R, 17, 0)</f>
        <v>5도-(주)비지에프푸드-명작 크랩맛살 유부초밥</v>
      </c>
      <c r="Q1476" s="4">
        <f>VLOOKUP(H1476, '쿼리1'!$A:$U, 20, 0)</f>
        <v>150000</v>
      </c>
      <c r="R1476" s="2" t="s">
        <v>5397</v>
      </c>
      <c r="S1476" s="2" t="s">
        <v>5397</v>
      </c>
      <c r="T1476" s="2" t="s">
        <v>5397</v>
      </c>
      <c r="U1476" s="2" t="s">
        <v>5397</v>
      </c>
      <c r="V1476" s="2" t="s">
        <v>5388</v>
      </c>
      <c r="W1476" s="2" t="s">
        <v>5388</v>
      </c>
      <c r="X1476" s="6" t="str">
        <f>IFERROR(W1476-V1476, "X")</f>
        <v>X</v>
      </c>
      <c r="Y1476" s="2" t="s">
        <v>5388</v>
      </c>
      <c r="Z1476" s="2" t="s">
        <v>5388</v>
      </c>
      <c r="AA1476" s="6" t="str">
        <f>IFERROR(Z1476-Y1476, "X")</f>
        <v>X</v>
      </c>
      <c r="AB1476" s="2" t="s">
        <v>5388</v>
      </c>
      <c r="AC1476" s="2" t="s">
        <v>5388</v>
      </c>
      <c r="AD1476" s="6" t="str">
        <f t="shared" si="1339"/>
        <v>X</v>
      </c>
      <c r="AE1476" s="2" t="s">
        <v>5388</v>
      </c>
      <c r="AF1476" s="2" t="s">
        <v>5388</v>
      </c>
      <c r="AG1476" s="2" t="str">
        <f>IFERROR(AF1476-AE1476, "X")</f>
        <v>X</v>
      </c>
      <c r="AH1476" s="2" t="s">
        <v>5388</v>
      </c>
      <c r="AI1476" s="3" t="s">
        <v>5388</v>
      </c>
      <c r="AJ1476" s="3">
        <f ca="1">TODAY()</f>
        <v>45656</v>
      </c>
      <c r="AK1476" s="2" t="str">
        <f t="shared" si="1288"/>
        <v>+공정납기일없음</v>
      </c>
      <c r="AL1476" s="2"/>
      <c r="AM1476" s="2" t="str">
        <f t="shared" si="1289"/>
        <v>(+공정납기일없음)</v>
      </c>
      <c r="AN1476" s="9">
        <f t="shared" si="1290"/>
        <v>0</v>
      </c>
      <c r="AO1476" s="9">
        <f t="shared" si="1291"/>
        <v>45632</v>
      </c>
      <c r="AP1476" s="9">
        <f ca="1">TODAY()</f>
        <v>45656</v>
      </c>
      <c r="AQ1476" s="6">
        <f ca="1">AO1476-AP1476</f>
        <v>-24</v>
      </c>
      <c r="AR1476" s="12">
        <f t="shared" ca="1" si="1292"/>
        <v>-24</v>
      </c>
      <c r="AS1476" t="str">
        <f ca="1">IF(AQ1476&lt;0, "진행중", "지연")</f>
        <v>진행중</v>
      </c>
      <c r="AT1476" t="str">
        <f t="shared" ca="1" si="1293"/>
        <v>진행중(-24)</v>
      </c>
    </row>
    <row r="1477" spans="2:46" x14ac:dyDescent="0.3">
      <c r="B1477" s="2" t="s">
        <v>5405</v>
      </c>
      <c r="C1477" s="7">
        <v>-1</v>
      </c>
      <c r="D1477" s="2"/>
      <c r="E1477" s="2" t="s">
        <v>5424</v>
      </c>
      <c r="F1477" s="2"/>
      <c r="G1477" s="2" t="s">
        <v>5412</v>
      </c>
      <c r="H1477" s="2" t="s">
        <v>4482</v>
      </c>
      <c r="I1477" s="2" t="str">
        <f t="shared" si="1283"/>
        <v>20241112-900007-인쇄</v>
      </c>
      <c r="J1477" s="2" t="str">
        <f t="shared" si="1284"/>
        <v>20241112-900007-합지</v>
      </c>
      <c r="K1477" s="2" t="str">
        <f t="shared" si="1285"/>
        <v>20241112-900007-분단</v>
      </c>
      <c r="L1477" s="2" t="str">
        <f t="shared" si="1286"/>
        <v>20241112-900007-제대</v>
      </c>
      <c r="M1477" s="2" t="str">
        <f>VLOOKUP(H1477, '쿼리1'!$A:$R, 17, 0)</f>
        <v>무지</v>
      </c>
      <c r="N1477" s="2" t="str">
        <f>VLOOKUP(H1477, '쿼리1'!$A:$P, 15, 0)</f>
        <v>나이론70</v>
      </c>
      <c r="O1477" s="2">
        <v>900007</v>
      </c>
      <c r="P1477" s="2" t="str">
        <f>VLOOKUP(H1477, '쿼리1'!$A:$R, 17, 0)</f>
        <v>무지</v>
      </c>
      <c r="Q1477" s="4">
        <f>VLOOKUP(H1477, '쿼리1'!$A:$U, 20, 0)</f>
        <v>391304</v>
      </c>
      <c r="R1477" s="2" t="s">
        <v>5397</v>
      </c>
      <c r="S1477" s="2" t="s">
        <v>31</v>
      </c>
      <c r="T1477" s="2" t="s">
        <v>5397</v>
      </c>
      <c r="U1477" s="2" t="s">
        <v>31</v>
      </c>
      <c r="V1477" s="2" t="s">
        <v>5388</v>
      </c>
      <c r="W1477" s="3" t="s">
        <v>5388</v>
      </c>
      <c r="X1477" s="6" t="str">
        <f>IFERROR(W1477-V1477, "X")</f>
        <v>X</v>
      </c>
      <c r="Y1477" s="3">
        <v>45617</v>
      </c>
      <c r="Z1477" s="3">
        <v>45619</v>
      </c>
      <c r="AA1477" s="6" t="str">
        <f t="shared" ref="AA1477:AA1490" si="1345">IFERROR(IF(Z1477-Y1477&gt;0, "+" &amp; (Z1477-Y1477), Z1477-Y1477), "X")</f>
        <v>+2</v>
      </c>
      <c r="AB1477" s="3" t="s">
        <v>5388</v>
      </c>
      <c r="AC1477" s="2" t="s">
        <v>5388</v>
      </c>
      <c r="AD1477" s="6" t="str">
        <f t="shared" si="1339"/>
        <v>X</v>
      </c>
      <c r="AE1477" s="3">
        <v>45631</v>
      </c>
      <c r="AF1477" s="3">
        <v>45632</v>
      </c>
      <c r="AG1477" s="2" t="str">
        <f t="shared" ref="AG1477:AG1479" si="1346">IFERROR(IF(AF1477-AE1477&gt;0, "+" &amp; (AF1477-AE1477), AF1477-AE1477), "X")</f>
        <v>+1</v>
      </c>
      <c r="AH1477" s="3">
        <v>45632</v>
      </c>
      <c r="AI1477" s="3">
        <f t="shared" ref="AI1477:AI1479" si="1347">AE1477</f>
        <v>45631</v>
      </c>
      <c r="AJ1477" s="3"/>
      <c r="AK1477" s="2">
        <f t="shared" si="1288"/>
        <v>-1</v>
      </c>
      <c r="AL1477" s="2" t="s">
        <v>5567</v>
      </c>
      <c r="AM1477" s="2" t="str">
        <f t="shared" si="1289"/>
        <v>생산완료(-1)</v>
      </c>
      <c r="AN1477" s="9">
        <f t="shared" si="1290"/>
        <v>45643</v>
      </c>
      <c r="AO1477" s="9">
        <f t="shared" si="1291"/>
        <v>45631</v>
      </c>
      <c r="AP1477" s="9"/>
      <c r="AQ1477" s="2">
        <f t="shared" ref="AQ1477:AQ1504" si="1348">AO1477-AN1477</f>
        <v>-12</v>
      </c>
      <c r="AR1477" s="12">
        <f t="shared" si="1292"/>
        <v>-12</v>
      </c>
      <c r="AS1477" t="s">
        <v>5567</v>
      </c>
      <c r="AT1477" t="str">
        <f t="shared" si="1293"/>
        <v>생산완료(-12)</v>
      </c>
    </row>
    <row r="1478" spans="2:46" x14ac:dyDescent="0.3">
      <c r="B1478" s="2" t="s">
        <v>5405</v>
      </c>
      <c r="C1478" s="7">
        <v>-1</v>
      </c>
      <c r="D1478" s="2"/>
      <c r="E1478" s="2" t="s">
        <v>5421</v>
      </c>
      <c r="F1478" s="2" t="s">
        <v>5451</v>
      </c>
      <c r="G1478" s="2" t="s">
        <v>5412</v>
      </c>
      <c r="H1478" s="2" t="s">
        <v>4523</v>
      </c>
      <c r="I1478" s="2" t="str">
        <f t="shared" ref="I1478:I1541" si="1349">_xlfn.CONCAT(H1478, "-", "인쇄")</f>
        <v>20241112-903002-인쇄</v>
      </c>
      <c r="J1478" s="2" t="str">
        <f t="shared" ref="J1478:J1541" si="1350">_xlfn.CONCAT(H1478, "-", "합지")</f>
        <v>20241112-903002-합지</v>
      </c>
      <c r="K1478" s="2" t="str">
        <f t="shared" ref="K1478:K1541" si="1351">_xlfn.CONCAT(H1478, "-", "분단")</f>
        <v>20241112-903002-분단</v>
      </c>
      <c r="L1478" s="2" t="str">
        <f t="shared" ref="L1478:L1541" si="1352">_xlfn.CONCAT(H1478, "-", "제대")</f>
        <v>20241112-903002-제대</v>
      </c>
      <c r="M1478" s="2" t="str">
        <f>VLOOKUP(H1478, '쿼리1'!$A:$R, 17, 0)</f>
        <v>무지</v>
      </c>
      <c r="N1478" s="2" t="str">
        <f>VLOOKUP(H1478, '쿼리1'!$A:$P, 15, 0)</f>
        <v>진지스120</v>
      </c>
      <c r="O1478" s="2">
        <v>903002</v>
      </c>
      <c r="P1478" s="2" t="str">
        <f>VLOOKUP(H1478, '쿼리1'!$A:$R, 17, 0)</f>
        <v>무지</v>
      </c>
      <c r="Q1478" s="4">
        <f>VLOOKUP(H1478, '쿼리1'!$A:$U, 20, 0)</f>
        <v>240000</v>
      </c>
      <c r="R1478" s="2" t="s">
        <v>5397</v>
      </c>
      <c r="S1478" s="2" t="s">
        <v>31</v>
      </c>
      <c r="T1478" s="2" t="s">
        <v>31</v>
      </c>
      <c r="U1478" s="2" t="s">
        <v>31</v>
      </c>
      <c r="V1478" s="2" t="s">
        <v>5388</v>
      </c>
      <c r="W1478" s="3" t="s">
        <v>5388</v>
      </c>
      <c r="X1478" s="6" t="str">
        <f>IFERROR(W1478-V1478, "X")</f>
        <v>X</v>
      </c>
      <c r="Y1478" s="3">
        <v>45616</v>
      </c>
      <c r="Z1478" s="3">
        <v>45621</v>
      </c>
      <c r="AA1478" s="6" t="str">
        <f t="shared" si="1345"/>
        <v>+5</v>
      </c>
      <c r="AB1478" s="3">
        <v>45617</v>
      </c>
      <c r="AC1478" s="3">
        <v>45621</v>
      </c>
      <c r="AD1478" s="6" t="str">
        <f>IFERROR(IF(AC1478-AB1478&gt;0, "+" &amp; (AC1478-AB1478), AC1478-AB1478), "X")</f>
        <v>+4</v>
      </c>
      <c r="AE1478" s="3">
        <v>45624</v>
      </c>
      <c r="AF1478" s="3">
        <v>45625</v>
      </c>
      <c r="AG1478" s="2" t="str">
        <f t="shared" si="1346"/>
        <v>+1</v>
      </c>
      <c r="AH1478" s="3">
        <v>45625</v>
      </c>
      <c r="AI1478" s="3">
        <f t="shared" si="1347"/>
        <v>45624</v>
      </c>
      <c r="AJ1478" s="3"/>
      <c r="AK1478" s="2">
        <f t="shared" ref="AK1478:AK1541" si="1353">IF(C1478&gt;0, "+"&amp;C1478, C1478)</f>
        <v>-1</v>
      </c>
      <c r="AL1478" s="2" t="s">
        <v>5567</v>
      </c>
      <c r="AM1478" s="2" t="str">
        <f t="shared" si="1289"/>
        <v>생산완료(-1)</v>
      </c>
      <c r="AN1478" s="9">
        <f t="shared" si="1290"/>
        <v>45653</v>
      </c>
      <c r="AO1478" s="9">
        <f t="shared" si="1291"/>
        <v>45651</v>
      </c>
      <c r="AP1478" s="9"/>
      <c r="AQ1478" s="2">
        <f t="shared" si="1348"/>
        <v>-2</v>
      </c>
      <c r="AR1478" s="12">
        <f t="shared" si="1292"/>
        <v>-2</v>
      </c>
      <c r="AS1478" t="s">
        <v>5567</v>
      </c>
      <c r="AT1478" t="str">
        <f t="shared" si="1293"/>
        <v>생산완료(-2)</v>
      </c>
    </row>
    <row r="1479" spans="2:46" x14ac:dyDescent="0.3">
      <c r="B1479" s="2" t="s">
        <v>5421</v>
      </c>
      <c r="C1479" s="7">
        <v>5</v>
      </c>
      <c r="D1479" s="2"/>
      <c r="E1479" s="2" t="s">
        <v>5405</v>
      </c>
      <c r="F1479" s="2"/>
      <c r="G1479" s="2" t="s">
        <v>5530</v>
      </c>
      <c r="H1479" s="2" t="s">
        <v>1816</v>
      </c>
      <c r="I1479" s="2" t="str">
        <f t="shared" si="1349"/>
        <v>20241113-1000151526-인쇄</v>
      </c>
      <c r="J1479" s="2" t="str">
        <f t="shared" si="1350"/>
        <v>20241113-1000151526-합지</v>
      </c>
      <c r="K1479" s="2" t="str">
        <f t="shared" si="1351"/>
        <v>20241113-1000151526-분단</v>
      </c>
      <c r="L1479" s="2" t="str">
        <f t="shared" si="1352"/>
        <v>20241113-1000151526-제대</v>
      </c>
      <c r="M1479" s="2" t="str">
        <f>VLOOKUP(H1479, '쿼리1'!$A:$R, 17, 0)</f>
        <v>무지</v>
      </c>
      <c r="N1479" s="2" t="str">
        <f>VLOOKUP(H1479, '쿼리1'!$A:$P, 15, 0)</f>
        <v>오씨피피(무광)40</v>
      </c>
      <c r="O1479" s="2">
        <v>1000151526</v>
      </c>
      <c r="P1479" s="2" t="str">
        <f>VLOOKUP(H1479, '쿼리1'!$A:$R, 17, 0)</f>
        <v>무지</v>
      </c>
      <c r="Q1479" s="4">
        <f>VLOOKUP(H1479, '쿼리1'!$A:$U, 20, 0)</f>
        <v>33333</v>
      </c>
      <c r="R1479" s="2" t="s">
        <v>5397</v>
      </c>
      <c r="S1479" s="2" t="s">
        <v>31</v>
      </c>
      <c r="T1479" s="2" t="s">
        <v>5397</v>
      </c>
      <c r="U1479" s="2" t="s">
        <v>31</v>
      </c>
      <c r="V1479" s="2" t="s">
        <v>5388</v>
      </c>
      <c r="W1479" s="3" t="s">
        <v>5388</v>
      </c>
      <c r="X1479" s="6" t="str">
        <f>IFERROR(W1479-V1479, "X")</f>
        <v>X</v>
      </c>
      <c r="Y1479" s="3">
        <v>45618</v>
      </c>
      <c r="Z1479" s="3">
        <v>45617</v>
      </c>
      <c r="AA1479" s="6">
        <f t="shared" si="1345"/>
        <v>-1</v>
      </c>
      <c r="AB1479" s="3" t="s">
        <v>5388</v>
      </c>
      <c r="AC1479" s="2" t="s">
        <v>5388</v>
      </c>
      <c r="AD1479" s="6" t="str">
        <f>IFERROR(AC1479-AB1479, "X")</f>
        <v>X</v>
      </c>
      <c r="AE1479" s="3">
        <v>45622</v>
      </c>
      <c r="AF1479" s="3">
        <v>45609</v>
      </c>
      <c r="AG1479" s="2">
        <f t="shared" si="1346"/>
        <v>-13</v>
      </c>
      <c r="AH1479" s="3">
        <v>45617</v>
      </c>
      <c r="AI1479" s="3">
        <f t="shared" si="1347"/>
        <v>45622</v>
      </c>
      <c r="AJ1479" s="3"/>
      <c r="AK1479" s="2" t="str">
        <f t="shared" si="1353"/>
        <v>+5</v>
      </c>
      <c r="AL1479" s="2" t="s">
        <v>5567</v>
      </c>
      <c r="AM1479" s="2" t="str">
        <f t="shared" ref="AM1479:AM1542" si="1354">_xlfn.CONCAT(AL1479, "(", AK1479, ")")</f>
        <v>생산완료(+5)</v>
      </c>
      <c r="AN1479" s="9">
        <f t="shared" ref="AN1479:AN1542" si="1355">_xlfn.MAXIFS($AH$6:$AH$2358, $O$6:$O$2358, O1479)</f>
        <v>45617</v>
      </c>
      <c r="AO1479" s="9">
        <f t="shared" ref="AO1479:AO1542" si="1356">_xlfn.MAXIFS($AI$6:$AI$2358, $O$6:$O$2358, O1479)</f>
        <v>45622</v>
      </c>
      <c r="AP1479" s="9"/>
      <c r="AQ1479" s="2">
        <f t="shared" si="1348"/>
        <v>5</v>
      </c>
      <c r="AR1479" s="12" t="str">
        <f t="shared" ref="AR1479:AR1542" si="1357">IF(AQ1479&gt;0, "+"&amp;AQ1479, AQ1479)</f>
        <v>+5</v>
      </c>
      <c r="AS1479" t="s">
        <v>5567</v>
      </c>
      <c r="AT1479" t="str">
        <f t="shared" ref="AT1479:AT1542" si="1358">_xlfn.CONCAT(AS1479, "(", AR1479, ")")</f>
        <v>생산완료(+5)</v>
      </c>
    </row>
    <row r="1480" spans="2:46" x14ac:dyDescent="0.3">
      <c r="B1480" s="2" t="s">
        <v>5451</v>
      </c>
      <c r="C1480" s="7">
        <v>4</v>
      </c>
      <c r="D1480" s="2" t="s">
        <v>5412</v>
      </c>
      <c r="E1480" s="2" t="s">
        <v>5405</v>
      </c>
      <c r="F1480" s="2" t="s">
        <v>5418</v>
      </c>
      <c r="G1480" s="2"/>
      <c r="H1480" s="2" t="s">
        <v>4328</v>
      </c>
      <c r="I1480" s="2" t="str">
        <f t="shared" si="1349"/>
        <v>20241113-1000169275-인쇄</v>
      </c>
      <c r="J1480" s="2" t="str">
        <f t="shared" si="1350"/>
        <v>20241113-1000169275-합지</v>
      </c>
      <c r="K1480" s="2" t="str">
        <f t="shared" si="1351"/>
        <v>20241113-1000169275-분단</v>
      </c>
      <c r="L1480" s="2" t="str">
        <f t="shared" si="1352"/>
        <v>20241113-1000169275-제대</v>
      </c>
      <c r="M1480" s="2" t="str">
        <f>VLOOKUP(H1480, '쿼리1'!$A:$R, 17, 0)</f>
        <v>8도-(주)푸드코아-초코 소보로 페스트리 145g(666kcal)</v>
      </c>
      <c r="N1480" s="2" t="str">
        <f>VLOOKUP(H1480, '쿼리1'!$A:$P, 15, 0)</f>
        <v>오씨피피(유무광)60</v>
      </c>
      <c r="O1480" s="2">
        <v>1000169275</v>
      </c>
      <c r="P1480" s="2" t="str">
        <f>VLOOKUP(H1480, '쿼리1'!$A:$R, 17, 0)</f>
        <v>8도-(주)푸드코아-초코 소보로 페스트리 145g(666kcal)</v>
      </c>
      <c r="Q1480" s="4">
        <f>VLOOKUP(H1480, '쿼리1'!$A:$U, 20, 0)</f>
        <v>12</v>
      </c>
      <c r="R1480" s="2" t="s">
        <v>31</v>
      </c>
      <c r="S1480" s="2" t="s">
        <v>31</v>
      </c>
      <c r="T1480" s="2" t="s">
        <v>31</v>
      </c>
      <c r="U1480" s="2" t="s">
        <v>5397</v>
      </c>
      <c r="V1480" s="3">
        <v>45615</v>
      </c>
      <c r="W1480" s="3">
        <v>45616</v>
      </c>
      <c r="X1480" s="6" t="str">
        <f>IFERROR(IF(W1480-V1480&gt;0, "+" &amp; (W1480-V1480), W1480-V1480), "X")</f>
        <v>+1</v>
      </c>
      <c r="Y1480" s="3">
        <v>45618</v>
      </c>
      <c r="Z1480" s="3">
        <v>45617</v>
      </c>
      <c r="AA1480" s="6">
        <f t="shared" si="1345"/>
        <v>-1</v>
      </c>
      <c r="AB1480" s="3">
        <v>45621</v>
      </c>
      <c r="AC1480" s="3">
        <v>45617</v>
      </c>
      <c r="AD1480" s="6">
        <f t="shared" ref="AD1480:AD1481" si="1359">IFERROR(IF(AC1480-AB1480&gt;0, "+" &amp; (AC1480-AB1480), AC1480-AB1480), "X")</f>
        <v>-4</v>
      </c>
      <c r="AE1480" s="2" t="s">
        <v>5388</v>
      </c>
      <c r="AF1480" s="2" t="s">
        <v>5388</v>
      </c>
      <c r="AG1480" s="2" t="str">
        <f>IFERROR(AF1480-AE1480, "X")</f>
        <v>X</v>
      </c>
      <c r="AH1480" s="3">
        <v>45617</v>
      </c>
      <c r="AI1480" s="3">
        <f t="shared" ref="AI1480" si="1360">AB1480</f>
        <v>45621</v>
      </c>
      <c r="AJ1480" s="3"/>
      <c r="AK1480" s="2" t="str">
        <f t="shared" si="1353"/>
        <v>+4</v>
      </c>
      <c r="AL1480" s="2" t="s">
        <v>5567</v>
      </c>
      <c r="AM1480" s="2" t="str">
        <f t="shared" si="1354"/>
        <v>생산완료(+4)</v>
      </c>
      <c r="AN1480" s="9">
        <f t="shared" si="1355"/>
        <v>45650</v>
      </c>
      <c r="AO1480" s="9">
        <f t="shared" si="1356"/>
        <v>45657</v>
      </c>
      <c r="AP1480" s="9"/>
      <c r="AQ1480" s="2">
        <f t="shared" si="1348"/>
        <v>7</v>
      </c>
      <c r="AR1480" s="12" t="str">
        <f t="shared" si="1357"/>
        <v>+7</v>
      </c>
      <c r="AS1480" t="s">
        <v>5567</v>
      </c>
      <c r="AT1480" t="str">
        <f t="shared" si="1358"/>
        <v>생산완료(+7)</v>
      </c>
    </row>
    <row r="1481" spans="2:46" x14ac:dyDescent="0.3">
      <c r="B1481" s="2" t="s">
        <v>5416</v>
      </c>
      <c r="C1481" s="7">
        <v>-2</v>
      </c>
      <c r="D1481" s="2"/>
      <c r="E1481" s="2" t="s">
        <v>5409</v>
      </c>
      <c r="F1481" s="2" t="s">
        <v>5412</v>
      </c>
      <c r="G1481" s="2" t="s">
        <v>5424</v>
      </c>
      <c r="H1481" s="2" t="s">
        <v>4251</v>
      </c>
      <c r="I1481" s="2" t="str">
        <f t="shared" si="1349"/>
        <v>20241113-1000169600-인쇄</v>
      </c>
      <c r="J1481" s="2" t="str">
        <f t="shared" si="1350"/>
        <v>20241113-1000169600-합지</v>
      </c>
      <c r="K1481" s="2" t="str">
        <f t="shared" si="1351"/>
        <v>20241113-1000169600-분단</v>
      </c>
      <c r="L1481" s="2" t="str">
        <f t="shared" si="1352"/>
        <v>20241113-1000169600-제대</v>
      </c>
      <c r="M1481" s="2" t="str">
        <f>VLOOKUP(H1481, '쿼리1'!$A:$R, 17, 0)</f>
        <v>무지(영양소고기죽300g*4입)</v>
      </c>
      <c r="N1481" s="2" t="str">
        <f>VLOOKUP(H1481, '쿼리1'!$A:$P, 15, 0)</f>
        <v>패트(유백/유무광)82</v>
      </c>
      <c r="O1481" s="2">
        <v>1000169600</v>
      </c>
      <c r="P1481" s="2" t="str">
        <f>VLOOKUP(H1481, '쿼리1'!$A:$R, 17, 0)</f>
        <v>무지(영양소고기죽300g*4입)</v>
      </c>
      <c r="Q1481" s="4">
        <f>VLOOKUP(H1481, '쿼리1'!$A:$U, 20, 0)</f>
        <v>15000</v>
      </c>
      <c r="R1481" s="2" t="s">
        <v>5397</v>
      </c>
      <c r="S1481" s="2" t="s">
        <v>31</v>
      </c>
      <c r="T1481" s="2" t="s">
        <v>31</v>
      </c>
      <c r="U1481" s="2" t="s">
        <v>31</v>
      </c>
      <c r="V1481" s="2" t="s">
        <v>5388</v>
      </c>
      <c r="W1481" s="3" t="s">
        <v>5388</v>
      </c>
      <c r="X1481" s="6" t="str">
        <f>IFERROR(W1481-V1481, "X")</f>
        <v>X</v>
      </c>
      <c r="Y1481" s="3">
        <v>45618</v>
      </c>
      <c r="Z1481" s="3">
        <v>45618</v>
      </c>
      <c r="AA1481" s="6">
        <f t="shared" si="1345"/>
        <v>0</v>
      </c>
      <c r="AB1481" s="3">
        <v>45621</v>
      </c>
      <c r="AC1481" s="3">
        <v>45622</v>
      </c>
      <c r="AD1481" s="6" t="str">
        <f t="shared" si="1359"/>
        <v>+1</v>
      </c>
      <c r="AE1481" s="3">
        <v>45623</v>
      </c>
      <c r="AF1481" s="3">
        <v>45625</v>
      </c>
      <c r="AG1481" s="2" t="str">
        <f t="shared" ref="AG1481:AG1484" si="1361">IFERROR(IF(AF1481-AE1481&gt;0, "+" &amp; (AF1481-AE1481), AF1481-AE1481), "X")</f>
        <v>+2</v>
      </c>
      <c r="AH1481" s="3">
        <v>45625</v>
      </c>
      <c r="AI1481" s="3">
        <f t="shared" ref="AI1481:AI1484" si="1362">AE1481</f>
        <v>45623</v>
      </c>
      <c r="AJ1481" s="3"/>
      <c r="AK1481" s="2">
        <f t="shared" si="1353"/>
        <v>-2</v>
      </c>
      <c r="AL1481" s="2" t="s">
        <v>5567</v>
      </c>
      <c r="AM1481" s="2" t="str">
        <f t="shared" si="1354"/>
        <v>생산완료(-2)</v>
      </c>
      <c r="AN1481" s="9">
        <f t="shared" si="1355"/>
        <v>45625</v>
      </c>
      <c r="AO1481" s="9">
        <f t="shared" si="1356"/>
        <v>45623</v>
      </c>
      <c r="AP1481" s="9"/>
      <c r="AQ1481" s="2">
        <f t="shared" si="1348"/>
        <v>-2</v>
      </c>
      <c r="AR1481" s="12">
        <f t="shared" si="1357"/>
        <v>-2</v>
      </c>
      <c r="AS1481" t="s">
        <v>5567</v>
      </c>
      <c r="AT1481" t="str">
        <f t="shared" si="1358"/>
        <v>생산완료(-2)</v>
      </c>
    </row>
    <row r="1482" spans="2:46" x14ac:dyDescent="0.3">
      <c r="B1482" s="2" t="s">
        <v>5409</v>
      </c>
      <c r="C1482" s="7">
        <v>0</v>
      </c>
      <c r="D1482" s="2" t="s">
        <v>5412</v>
      </c>
      <c r="E1482" s="2" t="s">
        <v>5408</v>
      </c>
      <c r="F1482" s="2"/>
      <c r="G1482" s="2" t="s">
        <v>5409</v>
      </c>
      <c r="H1482" s="2" t="s">
        <v>2104</v>
      </c>
      <c r="I1482" s="2" t="str">
        <f t="shared" si="1349"/>
        <v>20241113-1000169601-인쇄</v>
      </c>
      <c r="J1482" s="2" t="str">
        <f t="shared" si="1350"/>
        <v>20241113-1000169601-합지</v>
      </c>
      <c r="K1482" s="2" t="str">
        <f t="shared" si="1351"/>
        <v>20241113-1000169601-분단</v>
      </c>
      <c r="L1482" s="2" t="str">
        <f t="shared" si="1352"/>
        <v>20241113-1000169601-제대</v>
      </c>
      <c r="M1482" s="2" t="str">
        <f>VLOOKUP(H1482, '쿼리1'!$A:$R, 17, 0)</f>
        <v>8도-해도지-마른먹거리(적색240x365)</v>
      </c>
      <c r="N1482" s="2" t="str">
        <f>VLOOKUP(H1482, '쿼리1'!$A:$P, 15, 0)</f>
        <v>오씨피피(유무광)80</v>
      </c>
      <c r="O1482" s="2">
        <v>1000169601</v>
      </c>
      <c r="P1482" s="2" t="str">
        <f>VLOOKUP(H1482, '쿼리1'!$A:$R, 17, 0)</f>
        <v>8도-해도지-마른먹거리(적색240x365)</v>
      </c>
      <c r="Q1482" s="4">
        <f>VLOOKUP(H1482, '쿼리1'!$A:$U, 20, 0)</f>
        <v>25000</v>
      </c>
      <c r="R1482" s="2" t="s">
        <v>31</v>
      </c>
      <c r="S1482" s="2" t="s">
        <v>31</v>
      </c>
      <c r="T1482" s="2" t="s">
        <v>5397</v>
      </c>
      <c r="U1482" s="2" t="s">
        <v>31</v>
      </c>
      <c r="V1482" s="3">
        <v>45615</v>
      </c>
      <c r="W1482" s="3">
        <v>45616</v>
      </c>
      <c r="X1482" s="6" t="str">
        <f t="shared" ref="X1482:X1483" si="1363">IFERROR(IF(W1482-V1482&gt;0, "+" &amp; (W1482-V1482), W1482-V1482), "X")</f>
        <v>+1</v>
      </c>
      <c r="Y1482" s="3">
        <v>45618</v>
      </c>
      <c r="Z1482" s="3">
        <v>45621</v>
      </c>
      <c r="AA1482" s="6" t="str">
        <f t="shared" si="1345"/>
        <v>+3</v>
      </c>
      <c r="AB1482" s="3" t="s">
        <v>5388</v>
      </c>
      <c r="AC1482" s="2" t="s">
        <v>5388</v>
      </c>
      <c r="AD1482" s="6" t="str">
        <f>IFERROR(AC1482-AB1482, "X")</f>
        <v>X</v>
      </c>
      <c r="AE1482" s="3">
        <v>45622</v>
      </c>
      <c r="AF1482" s="3">
        <v>45622</v>
      </c>
      <c r="AG1482" s="2">
        <f t="shared" si="1361"/>
        <v>0</v>
      </c>
      <c r="AH1482" s="3">
        <v>45622</v>
      </c>
      <c r="AI1482" s="3">
        <f t="shared" si="1362"/>
        <v>45622</v>
      </c>
      <c r="AJ1482" s="3"/>
      <c r="AK1482" s="2">
        <f t="shared" si="1353"/>
        <v>0</v>
      </c>
      <c r="AL1482" s="2" t="s">
        <v>5567</v>
      </c>
      <c r="AM1482" s="2" t="str">
        <f t="shared" si="1354"/>
        <v>생산완료(0)</v>
      </c>
      <c r="AN1482" s="9">
        <f t="shared" si="1355"/>
        <v>45622</v>
      </c>
      <c r="AO1482" s="9">
        <f t="shared" si="1356"/>
        <v>45622</v>
      </c>
      <c r="AP1482" s="9"/>
      <c r="AQ1482" s="2">
        <f t="shared" si="1348"/>
        <v>0</v>
      </c>
      <c r="AR1482" s="12">
        <f t="shared" si="1357"/>
        <v>0</v>
      </c>
      <c r="AS1482" t="s">
        <v>5567</v>
      </c>
      <c r="AT1482" t="str">
        <f t="shared" si="1358"/>
        <v>생산완료(0)</v>
      </c>
    </row>
    <row r="1483" spans="2:46" x14ac:dyDescent="0.3">
      <c r="B1483" s="2" t="s">
        <v>5415</v>
      </c>
      <c r="C1483" s="7">
        <v>-3</v>
      </c>
      <c r="D1483" s="2" t="s">
        <v>5412</v>
      </c>
      <c r="E1483" s="2" t="s">
        <v>5408</v>
      </c>
      <c r="F1483" s="2"/>
      <c r="G1483" s="2" t="s">
        <v>5408</v>
      </c>
      <c r="H1483" s="2" t="s">
        <v>729</v>
      </c>
      <c r="I1483" s="2" t="str">
        <f t="shared" si="1349"/>
        <v>20241113-1219P0390-인쇄</v>
      </c>
      <c r="J1483" s="2" t="str">
        <f t="shared" si="1350"/>
        <v>20241113-1219P0390-합지</v>
      </c>
      <c r="K1483" s="2" t="str">
        <f t="shared" si="1351"/>
        <v>20241113-1219P0390-분단</v>
      </c>
      <c r="L1483" s="2" t="str">
        <f t="shared" si="1352"/>
        <v>20241113-1219P0390-제대</v>
      </c>
      <c r="M1483" s="2" t="str">
        <f>VLOOKUP(H1483, '쿼리1'!$A:$R, 17, 0)</f>
        <v>4도-한석길의 삭힌홍어회 200g원산지:외국산(아르헨티나,노르웨이,미국등)</v>
      </c>
      <c r="N1483" s="2" t="str">
        <f>VLOOKUP(H1483, '쿼리1'!$A:$P, 15, 0)</f>
        <v>나이론80</v>
      </c>
      <c r="O1483" s="2" t="s">
        <v>5720</v>
      </c>
      <c r="P1483" s="2" t="str">
        <f>VLOOKUP(H1483, '쿼리1'!$A:$R, 17, 0)</f>
        <v>4도-한석길의 삭힌홍어회 200g원산지:외국산(아르헨티나,노르웨이,미국등)</v>
      </c>
      <c r="Q1483" s="4">
        <f>VLOOKUP(H1483, '쿼리1'!$A:$U, 20, 0)</f>
        <v>24000</v>
      </c>
      <c r="R1483" s="2" t="s">
        <v>31</v>
      </c>
      <c r="S1483" s="2" t="s">
        <v>31</v>
      </c>
      <c r="T1483" s="2" t="s">
        <v>5397</v>
      </c>
      <c r="U1483" s="2" t="s">
        <v>31</v>
      </c>
      <c r="V1483" s="3">
        <v>45615</v>
      </c>
      <c r="W1483" s="3">
        <v>45616</v>
      </c>
      <c r="X1483" s="6" t="str">
        <f t="shared" si="1363"/>
        <v>+1</v>
      </c>
      <c r="Y1483" s="3">
        <v>45618</v>
      </c>
      <c r="Z1483" s="3">
        <v>45621</v>
      </c>
      <c r="AA1483" s="6" t="str">
        <f t="shared" si="1345"/>
        <v>+3</v>
      </c>
      <c r="AB1483" s="3" t="s">
        <v>5388</v>
      </c>
      <c r="AC1483" s="2" t="s">
        <v>5388</v>
      </c>
      <c r="AD1483" s="6" t="str">
        <f>IFERROR(AC1483-AB1483, "X")</f>
        <v>X</v>
      </c>
      <c r="AE1483" s="3">
        <v>45622</v>
      </c>
      <c r="AF1483" s="3">
        <v>45625</v>
      </c>
      <c r="AG1483" s="2" t="str">
        <f t="shared" si="1361"/>
        <v>+3</v>
      </c>
      <c r="AH1483" s="3">
        <v>45625</v>
      </c>
      <c r="AI1483" s="3">
        <f t="shared" si="1362"/>
        <v>45622</v>
      </c>
      <c r="AJ1483" s="3"/>
      <c r="AK1483" s="2">
        <f t="shared" si="1353"/>
        <v>-3</v>
      </c>
      <c r="AL1483" s="2" t="s">
        <v>5567</v>
      </c>
      <c r="AM1483" s="2" t="str">
        <f t="shared" si="1354"/>
        <v>생산완료(-3)</v>
      </c>
      <c r="AN1483" s="9">
        <f t="shared" si="1355"/>
        <v>45652</v>
      </c>
      <c r="AO1483" s="9">
        <f t="shared" si="1356"/>
        <v>45645</v>
      </c>
      <c r="AP1483" s="9"/>
      <c r="AQ1483" s="2">
        <f t="shared" si="1348"/>
        <v>-7</v>
      </c>
      <c r="AR1483" s="12">
        <f t="shared" si="1357"/>
        <v>-7</v>
      </c>
      <c r="AS1483" t="s">
        <v>5567</v>
      </c>
      <c r="AT1483" t="str">
        <f t="shared" si="1358"/>
        <v>생산완료(-7)</v>
      </c>
    </row>
    <row r="1484" spans="2:46" x14ac:dyDescent="0.3">
      <c r="B1484" s="2" t="s">
        <v>5408</v>
      </c>
      <c r="C1484" s="7">
        <v>3</v>
      </c>
      <c r="D1484" s="2"/>
      <c r="E1484" s="2" t="s">
        <v>5415</v>
      </c>
      <c r="F1484" s="2"/>
      <c r="G1484" s="2" t="s">
        <v>5415</v>
      </c>
      <c r="H1484" s="2" t="s">
        <v>3530</v>
      </c>
      <c r="I1484" s="2" t="str">
        <f t="shared" si="1349"/>
        <v>20241113-130441-인쇄</v>
      </c>
      <c r="J1484" s="2" t="str">
        <f t="shared" si="1350"/>
        <v>20241113-130441-합지</v>
      </c>
      <c r="K1484" s="2" t="str">
        <f t="shared" si="1351"/>
        <v>20241113-130441-분단</v>
      </c>
      <c r="L1484" s="2" t="str">
        <f t="shared" si="1352"/>
        <v>20241113-130441-제대</v>
      </c>
      <c r="M1484" s="2" t="str">
        <f>VLOOKUP(H1484, '쿼리1'!$A:$R, 17, 0)</f>
        <v>무지</v>
      </c>
      <c r="N1484" s="2" t="str">
        <f>VLOOKUP(H1484, '쿼리1'!$A:$P, 15, 0)</f>
        <v>나이론70</v>
      </c>
      <c r="O1484" s="2">
        <v>130441</v>
      </c>
      <c r="P1484" s="2" t="str">
        <f>VLOOKUP(H1484, '쿼리1'!$A:$R, 17, 0)</f>
        <v>무지</v>
      </c>
      <c r="Q1484" s="4">
        <f>VLOOKUP(H1484, '쿼리1'!$A:$U, 20, 0)</f>
        <v>8571</v>
      </c>
      <c r="R1484" s="2" t="s">
        <v>5397</v>
      </c>
      <c r="S1484" s="2" t="s">
        <v>31</v>
      </c>
      <c r="T1484" s="2" t="s">
        <v>5397</v>
      </c>
      <c r="U1484" s="2" t="s">
        <v>31</v>
      </c>
      <c r="V1484" s="2" t="s">
        <v>5388</v>
      </c>
      <c r="W1484" s="3" t="s">
        <v>5388</v>
      </c>
      <c r="X1484" s="6" t="str">
        <f>IFERROR(W1484-V1484, "X")</f>
        <v>X</v>
      </c>
      <c r="Y1484" s="3">
        <v>45618</v>
      </c>
      <c r="Z1484" s="3">
        <v>45615</v>
      </c>
      <c r="AA1484" s="6">
        <f t="shared" si="1345"/>
        <v>-3</v>
      </c>
      <c r="AB1484" s="3" t="s">
        <v>5388</v>
      </c>
      <c r="AC1484" s="2" t="s">
        <v>5388</v>
      </c>
      <c r="AD1484" s="6" t="str">
        <f>IFERROR(AC1484-AB1484, "X")</f>
        <v>X</v>
      </c>
      <c r="AE1484" s="3">
        <v>45622</v>
      </c>
      <c r="AF1484" s="3">
        <v>45619</v>
      </c>
      <c r="AG1484" s="2">
        <f t="shared" si="1361"/>
        <v>-3</v>
      </c>
      <c r="AH1484" s="3">
        <v>45619</v>
      </c>
      <c r="AI1484" s="3">
        <f t="shared" si="1362"/>
        <v>45622</v>
      </c>
      <c r="AJ1484" s="3"/>
      <c r="AK1484" s="2" t="str">
        <f t="shared" si="1353"/>
        <v>+3</v>
      </c>
      <c r="AL1484" s="2" t="s">
        <v>5567</v>
      </c>
      <c r="AM1484" s="2" t="str">
        <f t="shared" si="1354"/>
        <v>생산완료(+3)</v>
      </c>
      <c r="AN1484" s="9">
        <f t="shared" si="1355"/>
        <v>45643</v>
      </c>
      <c r="AO1484" s="9">
        <f t="shared" si="1356"/>
        <v>45649</v>
      </c>
      <c r="AP1484" s="9"/>
      <c r="AQ1484" s="2">
        <f t="shared" si="1348"/>
        <v>6</v>
      </c>
      <c r="AR1484" s="12" t="str">
        <f t="shared" si="1357"/>
        <v>+6</v>
      </c>
      <c r="AS1484" t="s">
        <v>5567</v>
      </c>
      <c r="AT1484" t="str">
        <f t="shared" si="1358"/>
        <v>생산완료(+6)</v>
      </c>
    </row>
    <row r="1485" spans="2:46" x14ac:dyDescent="0.3">
      <c r="B1485" s="2" t="s">
        <v>5406</v>
      </c>
      <c r="C1485" s="7">
        <v>-5</v>
      </c>
      <c r="D1485" s="2" t="s">
        <v>5432</v>
      </c>
      <c r="E1485" s="2" t="s">
        <v>5421</v>
      </c>
      <c r="F1485" s="2"/>
      <c r="G1485" s="2" t="s">
        <v>5526</v>
      </c>
      <c r="H1485" s="2" t="s">
        <v>1051</v>
      </c>
      <c r="I1485" s="2" t="str">
        <f t="shared" si="1349"/>
        <v>20241113-13160151-인쇄</v>
      </c>
      <c r="J1485" s="2" t="str">
        <f t="shared" si="1350"/>
        <v>20241113-13160151-합지</v>
      </c>
      <c r="K1485" s="2" t="str">
        <f t="shared" si="1351"/>
        <v>20241113-13160151-분단</v>
      </c>
      <c r="L1485" s="2" t="str">
        <f t="shared" si="1352"/>
        <v>20241113-13160151-제대</v>
      </c>
      <c r="M1485" s="2" t="str">
        <f>VLOOKUP(H1485, '쿼리1'!$A:$R, 17, 0)</f>
        <v>3도-냉동옛날고명지단(적색냉동마크)700g</v>
      </c>
      <c r="N1485" s="2" t="str">
        <f>VLOOKUP(H1485, '쿼리1'!$A:$P, 15, 0)</f>
        <v>[구이 2-10]나이론(자동포장용)100</v>
      </c>
      <c r="O1485" s="2">
        <v>13160151</v>
      </c>
      <c r="P1485" s="2" t="str">
        <f>VLOOKUP(H1485, '쿼리1'!$A:$R, 17, 0)</f>
        <v>3도-냉동옛날고명지단(적색냉동마크)700g</v>
      </c>
      <c r="Q1485" s="4">
        <f>VLOOKUP(H1485, '쿼리1'!$A:$U, 20, 0)</f>
        <v>50000</v>
      </c>
      <c r="R1485" s="2" t="s">
        <v>31</v>
      </c>
      <c r="S1485" s="2" t="s">
        <v>31</v>
      </c>
      <c r="T1485" s="2" t="s">
        <v>5397</v>
      </c>
      <c r="U1485" s="2" t="s">
        <v>5399</v>
      </c>
      <c r="V1485" s="3">
        <v>45611</v>
      </c>
      <c r="W1485" s="3">
        <v>45617</v>
      </c>
      <c r="X1485" s="6" t="str">
        <f>IFERROR(IF(W1485-V1485&gt;0, "+" &amp; (W1485-V1485), W1485-V1485), "X")</f>
        <v>+6</v>
      </c>
      <c r="Y1485" s="3">
        <v>45616</v>
      </c>
      <c r="Z1485" s="3">
        <v>45621</v>
      </c>
      <c r="AA1485" s="6" t="str">
        <f t="shared" si="1345"/>
        <v>+5</v>
      </c>
      <c r="AB1485" s="5" t="s">
        <v>5388</v>
      </c>
      <c r="AC1485" s="2" t="s">
        <v>5388</v>
      </c>
      <c r="AD1485" s="6" t="str">
        <f>IFERROR(AC1485-AB1485, "X")</f>
        <v>X</v>
      </c>
      <c r="AE1485" s="3">
        <v>45618</v>
      </c>
      <c r="AF1485" s="5" t="s">
        <v>5396</v>
      </c>
      <c r="AG1485" s="6">
        <f ca="1">TODAY()-AE1485</f>
        <v>38</v>
      </c>
      <c r="AH1485" s="3">
        <v>45621</v>
      </c>
      <c r="AI1485" s="3">
        <f>Y1485</f>
        <v>45616</v>
      </c>
      <c r="AJ1485" s="3"/>
      <c r="AK1485" s="2">
        <f t="shared" si="1353"/>
        <v>-5</v>
      </c>
      <c r="AL1485" s="2" t="s">
        <v>5567</v>
      </c>
      <c r="AM1485" s="2" t="str">
        <f t="shared" si="1354"/>
        <v>생산완료(-5)</v>
      </c>
      <c r="AN1485" s="9">
        <f t="shared" si="1355"/>
        <v>45643</v>
      </c>
      <c r="AO1485" s="9">
        <f t="shared" si="1356"/>
        <v>45652</v>
      </c>
      <c r="AP1485" s="9"/>
      <c r="AQ1485" s="2">
        <f t="shared" si="1348"/>
        <v>9</v>
      </c>
      <c r="AR1485" s="12" t="str">
        <f t="shared" si="1357"/>
        <v>+9</v>
      </c>
      <c r="AS1485" t="s">
        <v>5567</v>
      </c>
      <c r="AT1485" t="str">
        <f t="shared" si="1358"/>
        <v>생산완료(+9)</v>
      </c>
    </row>
    <row r="1486" spans="2:46" x14ac:dyDescent="0.3">
      <c r="B1486" s="2" t="s">
        <v>5412</v>
      </c>
      <c r="C1486" s="7">
        <v>1</v>
      </c>
      <c r="D1486" s="2"/>
      <c r="E1486" s="2" t="s">
        <v>5415</v>
      </c>
      <c r="F1486" s="2"/>
      <c r="G1486" s="2" t="s">
        <v>5405</v>
      </c>
      <c r="H1486" s="2" t="s">
        <v>2318</v>
      </c>
      <c r="I1486" s="2" t="str">
        <f t="shared" si="1349"/>
        <v>20241114-1000149558-인쇄</v>
      </c>
      <c r="J1486" s="2" t="str">
        <f t="shared" si="1350"/>
        <v>20241114-1000149558-합지</v>
      </c>
      <c r="K1486" s="2" t="str">
        <f t="shared" si="1351"/>
        <v>20241114-1000149558-분단</v>
      </c>
      <c r="L1486" s="2" t="str">
        <f t="shared" si="1352"/>
        <v>20241114-1000149558-제대</v>
      </c>
      <c r="M1486" s="2" t="str">
        <f>VLOOKUP(H1486, '쿼리1'!$A:$R, 17, 0)</f>
        <v>무지</v>
      </c>
      <c r="N1486" s="2" t="str">
        <f>VLOOKUP(H1486, '쿼리1'!$A:$P, 15, 0)</f>
        <v>나이론130</v>
      </c>
      <c r="O1486" s="2">
        <v>1000149558</v>
      </c>
      <c r="P1486" s="2" t="str">
        <f>VLOOKUP(H1486, '쿼리1'!$A:$R, 17, 0)</f>
        <v>무지</v>
      </c>
      <c r="Q1486" s="4">
        <f>VLOOKUP(H1486, '쿼리1'!$A:$U, 20, 0)</f>
        <v>33333</v>
      </c>
      <c r="R1486" s="2" t="s">
        <v>5397</v>
      </c>
      <c r="S1486" s="2" t="s">
        <v>31</v>
      </c>
      <c r="T1486" s="2" t="s">
        <v>5397</v>
      </c>
      <c r="U1486" s="2" t="s">
        <v>31</v>
      </c>
      <c r="V1486" s="2" t="s">
        <v>5388</v>
      </c>
      <c r="W1486" s="3" t="s">
        <v>5388</v>
      </c>
      <c r="X1486" s="6" t="str">
        <f>IFERROR(W1486-V1486, "X")</f>
        <v>X</v>
      </c>
      <c r="Y1486" s="3">
        <v>45621</v>
      </c>
      <c r="Z1486" s="3">
        <v>45618</v>
      </c>
      <c r="AA1486" s="6">
        <f t="shared" si="1345"/>
        <v>-3</v>
      </c>
      <c r="AB1486" s="3" t="s">
        <v>5388</v>
      </c>
      <c r="AC1486" s="2" t="s">
        <v>5388</v>
      </c>
      <c r="AD1486" s="6" t="str">
        <f>IFERROR(AC1486-AB1486, "X")</f>
        <v>X</v>
      </c>
      <c r="AE1486" s="3">
        <v>45623</v>
      </c>
      <c r="AF1486" s="3">
        <v>45622</v>
      </c>
      <c r="AG1486" s="2">
        <f>IFERROR(IF(AF1486-AE1486&gt;0, "+" &amp; (AF1486-AE1486), AF1486-AE1486), "X")</f>
        <v>-1</v>
      </c>
      <c r="AH1486" s="3">
        <v>45622</v>
      </c>
      <c r="AI1486" s="3">
        <f>AE1486</f>
        <v>45623</v>
      </c>
      <c r="AJ1486" s="3"/>
      <c r="AK1486" s="2" t="str">
        <f t="shared" si="1353"/>
        <v>+1</v>
      </c>
      <c r="AL1486" s="2" t="s">
        <v>5567</v>
      </c>
      <c r="AM1486" s="2" t="str">
        <f t="shared" si="1354"/>
        <v>생산완료(+1)</v>
      </c>
      <c r="AN1486" s="9">
        <f t="shared" si="1355"/>
        <v>45622</v>
      </c>
      <c r="AO1486" s="9">
        <f t="shared" si="1356"/>
        <v>45623</v>
      </c>
      <c r="AP1486" s="9"/>
      <c r="AQ1486" s="2">
        <f t="shared" si="1348"/>
        <v>1</v>
      </c>
      <c r="AR1486" s="12" t="str">
        <f t="shared" si="1357"/>
        <v>+1</v>
      </c>
      <c r="AS1486" t="s">
        <v>5567</v>
      </c>
      <c r="AT1486" t="str">
        <f t="shared" si="1358"/>
        <v>생산완료(+1)</v>
      </c>
    </row>
    <row r="1487" spans="2:46" x14ac:dyDescent="0.3">
      <c r="B1487" s="2" t="s">
        <v>5451</v>
      </c>
      <c r="C1487" s="7">
        <v>4</v>
      </c>
      <c r="D1487" s="2" t="s">
        <v>5412</v>
      </c>
      <c r="E1487" s="2" t="s">
        <v>5415</v>
      </c>
      <c r="F1487" s="2" t="s">
        <v>5418</v>
      </c>
      <c r="G1487" s="2"/>
      <c r="H1487" s="2" t="s">
        <v>4231</v>
      </c>
      <c r="I1487" s="2" t="str">
        <f t="shared" si="1349"/>
        <v>20241114-1000151508-인쇄</v>
      </c>
      <c r="J1487" s="2" t="str">
        <f t="shared" si="1350"/>
        <v>20241114-1000151508-합지</v>
      </c>
      <c r="K1487" s="2" t="str">
        <f t="shared" si="1351"/>
        <v>20241114-1000151508-분단</v>
      </c>
      <c r="L1487" s="2" t="str">
        <f t="shared" si="1352"/>
        <v>20241114-1000151508-제대</v>
      </c>
      <c r="M1487" s="2" t="str">
        <f>VLOOKUP(H1487, '쿼리1'!$A:$R, 17, 0)</f>
        <v>9도-(주)푸드코아-연세우유 우유생크림빵</v>
      </c>
      <c r="N1487" s="2" t="str">
        <f>VLOOKUP(H1487, '쿼리1'!$A:$P, 15, 0)</f>
        <v>오씨피피(유무광)60</v>
      </c>
      <c r="O1487" s="2">
        <v>1000151508</v>
      </c>
      <c r="P1487" s="2" t="str">
        <f>VLOOKUP(H1487, '쿼리1'!$A:$R, 17, 0)</f>
        <v>9도-(주)푸드코아-연세우유 우유생크림빵</v>
      </c>
      <c r="Q1487" s="4">
        <f>VLOOKUP(H1487, '쿼리1'!$A:$U, 20, 0)</f>
        <v>36</v>
      </c>
      <c r="R1487" s="2" t="s">
        <v>31</v>
      </c>
      <c r="S1487" s="2" t="s">
        <v>31</v>
      </c>
      <c r="T1487" s="2" t="s">
        <v>31</v>
      </c>
      <c r="U1487" s="2" t="s">
        <v>5397</v>
      </c>
      <c r="V1487" s="3">
        <v>45616</v>
      </c>
      <c r="W1487" s="3">
        <v>45617</v>
      </c>
      <c r="X1487" s="6" t="str">
        <f t="shared" ref="X1487:X1488" si="1364">IFERROR(IF(W1487-V1487&gt;0, "+" &amp; (W1487-V1487), W1487-V1487), "X")</f>
        <v>+1</v>
      </c>
      <c r="Y1487" s="3">
        <v>45621</v>
      </c>
      <c r="Z1487" s="3">
        <v>45618</v>
      </c>
      <c r="AA1487" s="6">
        <f t="shared" si="1345"/>
        <v>-3</v>
      </c>
      <c r="AB1487" s="3">
        <v>45622</v>
      </c>
      <c r="AC1487" s="3">
        <v>45618</v>
      </c>
      <c r="AD1487" s="6">
        <f t="shared" ref="AD1487:AD1488" si="1365">IFERROR(IF(AC1487-AB1487&gt;0, "+" &amp; (AC1487-AB1487), AC1487-AB1487), "X")</f>
        <v>-4</v>
      </c>
      <c r="AE1487" s="2" t="s">
        <v>5388</v>
      </c>
      <c r="AF1487" s="2" t="s">
        <v>5388</v>
      </c>
      <c r="AG1487" s="2" t="str">
        <f>IFERROR(AF1487-AE1487, "X")</f>
        <v>X</v>
      </c>
      <c r="AH1487" s="3">
        <v>45618</v>
      </c>
      <c r="AI1487" s="3">
        <f t="shared" ref="AI1487:AI1488" si="1366">AB1487</f>
        <v>45622</v>
      </c>
      <c r="AJ1487" s="3"/>
      <c r="AK1487" s="2" t="str">
        <f t="shared" si="1353"/>
        <v>+4</v>
      </c>
      <c r="AL1487" s="2" t="s">
        <v>5567</v>
      </c>
      <c r="AM1487" s="2" t="str">
        <f t="shared" si="1354"/>
        <v>생산완료(+4)</v>
      </c>
      <c r="AN1487" s="9">
        <f t="shared" si="1355"/>
        <v>45635</v>
      </c>
      <c r="AO1487" s="9">
        <f t="shared" si="1356"/>
        <v>45636</v>
      </c>
      <c r="AP1487" s="9"/>
      <c r="AQ1487" s="2">
        <f t="shared" si="1348"/>
        <v>1</v>
      </c>
      <c r="AR1487" s="12" t="str">
        <f t="shared" si="1357"/>
        <v>+1</v>
      </c>
      <c r="AS1487" t="s">
        <v>5567</v>
      </c>
      <c r="AT1487" t="str">
        <f t="shared" si="1358"/>
        <v>생산완료(+1)</v>
      </c>
    </row>
    <row r="1488" spans="2:46" x14ac:dyDescent="0.3">
      <c r="B1488" s="2" t="s">
        <v>5451</v>
      </c>
      <c r="C1488" s="7">
        <v>4</v>
      </c>
      <c r="D1488" s="2" t="s">
        <v>5412</v>
      </c>
      <c r="E1488" s="2" t="s">
        <v>5415</v>
      </c>
      <c r="F1488" s="2" t="s">
        <v>5418</v>
      </c>
      <c r="G1488" s="2"/>
      <c r="H1488" s="2" t="s">
        <v>4373</v>
      </c>
      <c r="I1488" s="2" t="str">
        <f t="shared" si="1349"/>
        <v>20241114-1000153049-인쇄</v>
      </c>
      <c r="J1488" s="2" t="str">
        <f t="shared" si="1350"/>
        <v>20241114-1000153049-합지</v>
      </c>
      <c r="K1488" s="2" t="str">
        <f t="shared" si="1351"/>
        <v>20241114-1000153049-분단</v>
      </c>
      <c r="L1488" s="2" t="str">
        <f t="shared" si="1352"/>
        <v>20241114-1000153049-제대</v>
      </c>
      <c r="M1488" s="2" t="str">
        <f>VLOOKUP(H1488, '쿼리1'!$A:$R, 17, 0)</f>
        <v>9도-(주)푸드코아-연세우유 초코생크림빵</v>
      </c>
      <c r="N1488" s="2" t="str">
        <f>VLOOKUP(H1488, '쿼리1'!$A:$P, 15, 0)</f>
        <v>오씨피피(유무광)60</v>
      </c>
      <c r="O1488" s="2">
        <v>1000153049</v>
      </c>
      <c r="P1488" s="2" t="str">
        <f>VLOOKUP(H1488, '쿼리1'!$A:$R, 17, 0)</f>
        <v>9도-(주)푸드코아-연세우유 초코생크림빵</v>
      </c>
      <c r="Q1488" s="4">
        <f>VLOOKUP(H1488, '쿼리1'!$A:$U, 20, 0)</f>
        <v>12</v>
      </c>
      <c r="R1488" s="2" t="s">
        <v>31</v>
      </c>
      <c r="S1488" s="2" t="s">
        <v>31</v>
      </c>
      <c r="T1488" s="2" t="s">
        <v>31</v>
      </c>
      <c r="U1488" s="2" t="s">
        <v>5397</v>
      </c>
      <c r="V1488" s="3">
        <v>45616</v>
      </c>
      <c r="W1488" s="3">
        <v>45617</v>
      </c>
      <c r="X1488" s="6" t="str">
        <f t="shared" si="1364"/>
        <v>+1</v>
      </c>
      <c r="Y1488" s="3">
        <v>45621</v>
      </c>
      <c r="Z1488" s="3">
        <v>45618</v>
      </c>
      <c r="AA1488" s="6">
        <f t="shared" si="1345"/>
        <v>-3</v>
      </c>
      <c r="AB1488" s="3">
        <v>45622</v>
      </c>
      <c r="AC1488" s="3">
        <v>45618</v>
      </c>
      <c r="AD1488" s="6">
        <f t="shared" si="1365"/>
        <v>-4</v>
      </c>
      <c r="AE1488" s="2" t="s">
        <v>5388</v>
      </c>
      <c r="AF1488" s="2" t="s">
        <v>5388</v>
      </c>
      <c r="AG1488" s="2" t="str">
        <f>IFERROR(AF1488-AE1488, "X")</f>
        <v>X</v>
      </c>
      <c r="AH1488" s="3">
        <v>45618</v>
      </c>
      <c r="AI1488" s="3">
        <f t="shared" si="1366"/>
        <v>45622</v>
      </c>
      <c r="AJ1488" s="3"/>
      <c r="AK1488" s="2" t="str">
        <f t="shared" si="1353"/>
        <v>+4</v>
      </c>
      <c r="AL1488" s="2" t="s">
        <v>5567</v>
      </c>
      <c r="AM1488" s="2" t="str">
        <f t="shared" si="1354"/>
        <v>생산완료(+4)</v>
      </c>
      <c r="AN1488" s="9">
        <f t="shared" si="1355"/>
        <v>45635</v>
      </c>
      <c r="AO1488" s="9">
        <f t="shared" si="1356"/>
        <v>45638</v>
      </c>
      <c r="AP1488" s="9"/>
      <c r="AQ1488" s="2">
        <f t="shared" si="1348"/>
        <v>3</v>
      </c>
      <c r="AR1488" s="12" t="str">
        <f t="shared" si="1357"/>
        <v>+3</v>
      </c>
      <c r="AS1488" t="s">
        <v>5567</v>
      </c>
      <c r="AT1488" t="str">
        <f t="shared" si="1358"/>
        <v>생산완료(+3)</v>
      </c>
    </row>
    <row r="1489" spans="2:46" x14ac:dyDescent="0.3">
      <c r="B1489" s="2" t="s">
        <v>5421</v>
      </c>
      <c r="C1489" s="7">
        <v>5</v>
      </c>
      <c r="D1489" s="2"/>
      <c r="E1489" s="2" t="s">
        <v>5406</v>
      </c>
      <c r="F1489" s="2"/>
      <c r="G1489" s="2" t="s">
        <v>5406</v>
      </c>
      <c r="H1489" s="2" t="s">
        <v>2849</v>
      </c>
      <c r="I1489" s="2" t="str">
        <f t="shared" si="1349"/>
        <v>20241114-1000156840-인쇄</v>
      </c>
      <c r="J1489" s="2" t="str">
        <f t="shared" si="1350"/>
        <v>20241114-1000156840-합지</v>
      </c>
      <c r="K1489" s="2" t="str">
        <f t="shared" si="1351"/>
        <v>20241114-1000156840-분단</v>
      </c>
      <c r="L1489" s="2" t="str">
        <f t="shared" si="1352"/>
        <v>20241114-1000156840-제대</v>
      </c>
      <c r="M1489" s="2" t="str">
        <f>VLOOKUP(H1489, '쿼리1'!$A:$R, 17, 0)</f>
        <v>무지</v>
      </c>
      <c r="N1489" s="2" t="str">
        <f>VLOOKUP(H1489, '쿼리1'!$A:$P, 15, 0)</f>
        <v>나이론70</v>
      </c>
      <c r="O1489" s="2">
        <v>1000156840</v>
      </c>
      <c r="P1489" s="2" t="str">
        <f>VLOOKUP(H1489, '쿼리1'!$A:$R, 17, 0)</f>
        <v>무지</v>
      </c>
      <c r="Q1489" s="4">
        <f>VLOOKUP(H1489, '쿼리1'!$A:$U, 20, 0)</f>
        <v>38709</v>
      </c>
      <c r="R1489" s="2" t="s">
        <v>5397</v>
      </c>
      <c r="S1489" s="2" t="s">
        <v>31</v>
      </c>
      <c r="T1489" s="2" t="s">
        <v>5397</v>
      </c>
      <c r="U1489" s="2" t="s">
        <v>31</v>
      </c>
      <c r="V1489" s="2" t="s">
        <v>5388</v>
      </c>
      <c r="W1489" s="3" t="s">
        <v>5388</v>
      </c>
      <c r="X1489" s="6" t="str">
        <f>IFERROR(W1489-V1489, "X")</f>
        <v>X</v>
      </c>
      <c r="Y1489" s="3">
        <v>45621</v>
      </c>
      <c r="Z1489" s="3">
        <v>45616</v>
      </c>
      <c r="AA1489" s="6">
        <f t="shared" si="1345"/>
        <v>-5</v>
      </c>
      <c r="AB1489" s="3" t="s">
        <v>5388</v>
      </c>
      <c r="AC1489" s="2" t="s">
        <v>5388</v>
      </c>
      <c r="AD1489" s="6" t="str">
        <f>IFERROR(AC1489-AB1489, "X")</f>
        <v>X</v>
      </c>
      <c r="AE1489" s="3">
        <v>45623</v>
      </c>
      <c r="AF1489" s="3">
        <v>45618</v>
      </c>
      <c r="AG1489" s="2">
        <f t="shared" ref="AG1489:AG1490" si="1367">IFERROR(IF(AF1489-AE1489&gt;0, "+" &amp; (AF1489-AE1489), AF1489-AE1489), "X")</f>
        <v>-5</v>
      </c>
      <c r="AH1489" s="3">
        <v>45618</v>
      </c>
      <c r="AI1489" s="3">
        <f t="shared" ref="AI1489:AI1490" si="1368">AE1489</f>
        <v>45623</v>
      </c>
      <c r="AJ1489" s="3"/>
      <c r="AK1489" s="2" t="str">
        <f t="shared" si="1353"/>
        <v>+5</v>
      </c>
      <c r="AL1489" s="2" t="s">
        <v>5567</v>
      </c>
      <c r="AM1489" s="2" t="str">
        <f t="shared" si="1354"/>
        <v>생산완료(+5)</v>
      </c>
      <c r="AN1489" s="9">
        <f t="shared" si="1355"/>
        <v>45618</v>
      </c>
      <c r="AO1489" s="9">
        <f t="shared" si="1356"/>
        <v>45623</v>
      </c>
      <c r="AP1489" s="9"/>
      <c r="AQ1489" s="2">
        <f t="shared" si="1348"/>
        <v>5</v>
      </c>
      <c r="AR1489" s="12" t="str">
        <f t="shared" si="1357"/>
        <v>+5</v>
      </c>
      <c r="AS1489" t="s">
        <v>5567</v>
      </c>
      <c r="AT1489" t="str">
        <f t="shared" si="1358"/>
        <v>생산완료(+5)</v>
      </c>
    </row>
    <row r="1490" spans="2:46" x14ac:dyDescent="0.3">
      <c r="B1490" s="2" t="s">
        <v>5409</v>
      </c>
      <c r="C1490" s="7">
        <v>0</v>
      </c>
      <c r="D1490" s="2" t="s">
        <v>5424</v>
      </c>
      <c r="E1490" s="2" t="s">
        <v>5409</v>
      </c>
      <c r="F1490" s="2" t="s">
        <v>5409</v>
      </c>
      <c r="G1490" s="2" t="s">
        <v>5409</v>
      </c>
      <c r="H1490" s="2" t="s">
        <v>2667</v>
      </c>
      <c r="I1490" s="2" t="str">
        <f t="shared" si="1349"/>
        <v>20241114-1000156851-인쇄</v>
      </c>
      <c r="J1490" s="2" t="str">
        <f t="shared" si="1350"/>
        <v>20241114-1000156851-합지</v>
      </c>
      <c r="K1490" s="2" t="str">
        <f t="shared" si="1351"/>
        <v>20241114-1000156851-분단</v>
      </c>
      <c r="L1490" s="2" t="str">
        <f t="shared" si="1352"/>
        <v>20241114-1000156851-제대</v>
      </c>
      <c r="M1490" s="2" t="str">
        <f>VLOOKUP(H1490, '쿼리1'!$A:$R, 17, 0)</f>
        <v>3도-SB)하트파이96g(455kacl)-QR면백색</v>
      </c>
      <c r="N1490" s="2" t="str">
        <f>VLOOKUP(H1490, '쿼리1'!$A:$P, 15, 0)</f>
        <v>오씨피피60</v>
      </c>
      <c r="O1490" s="2">
        <v>1000156851</v>
      </c>
      <c r="P1490" s="2" t="str">
        <f>VLOOKUP(H1490, '쿼리1'!$A:$R, 17, 0)</f>
        <v>3도-SB)하트파이96g(455kacl)-QR면백색</v>
      </c>
      <c r="Q1490" s="4">
        <f>VLOOKUP(H1490, '쿼리1'!$A:$U, 20, 0)</f>
        <v>153846</v>
      </c>
      <c r="R1490" s="2" t="s">
        <v>31</v>
      </c>
      <c r="S1490" s="2" t="s">
        <v>31</v>
      </c>
      <c r="T1490" s="2" t="s">
        <v>31</v>
      </c>
      <c r="U1490" s="2" t="s">
        <v>31</v>
      </c>
      <c r="V1490" s="3">
        <v>45616</v>
      </c>
      <c r="W1490" s="3">
        <v>45618</v>
      </c>
      <c r="X1490" s="6" t="str">
        <f t="shared" ref="X1490:X1498" si="1369">IFERROR(IF(W1490-V1490&gt;0, "+" &amp; (W1490-V1490), W1490-V1490), "X")</f>
        <v>+2</v>
      </c>
      <c r="Y1490" s="3">
        <v>45621</v>
      </c>
      <c r="Z1490" s="3">
        <v>45621</v>
      </c>
      <c r="AA1490" s="6">
        <f t="shared" si="1345"/>
        <v>0</v>
      </c>
      <c r="AB1490" s="3">
        <v>45622</v>
      </c>
      <c r="AC1490" s="3">
        <v>45622</v>
      </c>
      <c r="AD1490" s="6">
        <f>IFERROR(IF(AC1490-AB1490&gt;0, "+" &amp; (AC1490-AB1490), AC1490-AB1490), "X")</f>
        <v>0</v>
      </c>
      <c r="AE1490" s="3">
        <v>45625</v>
      </c>
      <c r="AF1490" s="3">
        <v>45625</v>
      </c>
      <c r="AG1490" s="2">
        <f t="shared" si="1367"/>
        <v>0</v>
      </c>
      <c r="AH1490" s="3">
        <v>45625</v>
      </c>
      <c r="AI1490" s="3">
        <f t="shared" si="1368"/>
        <v>45625</v>
      </c>
      <c r="AJ1490" s="3"/>
      <c r="AK1490" s="2">
        <f t="shared" si="1353"/>
        <v>0</v>
      </c>
      <c r="AL1490" s="2" t="s">
        <v>5567</v>
      </c>
      <c r="AM1490" s="2" t="str">
        <f t="shared" si="1354"/>
        <v>생산완료(0)</v>
      </c>
      <c r="AN1490" s="9">
        <f t="shared" si="1355"/>
        <v>45645</v>
      </c>
      <c r="AO1490" s="9">
        <f t="shared" si="1356"/>
        <v>45646</v>
      </c>
      <c r="AP1490" s="9"/>
      <c r="AQ1490" s="2">
        <f t="shared" si="1348"/>
        <v>1</v>
      </c>
      <c r="AR1490" s="12" t="str">
        <f t="shared" si="1357"/>
        <v>+1</v>
      </c>
      <c r="AS1490" t="s">
        <v>5567</v>
      </c>
      <c r="AT1490" t="str">
        <f t="shared" si="1358"/>
        <v>생산완료(+1)</v>
      </c>
    </row>
    <row r="1491" spans="2:46" x14ac:dyDescent="0.3">
      <c r="B1491" s="2" t="s">
        <v>5405</v>
      </c>
      <c r="C1491" s="7">
        <v>-1</v>
      </c>
      <c r="D1491" s="2" t="s">
        <v>5412</v>
      </c>
      <c r="E1491" s="2"/>
      <c r="F1491" s="2"/>
      <c r="G1491" s="2"/>
      <c r="H1491" s="2" t="s">
        <v>5353</v>
      </c>
      <c r="I1491" s="2" t="str">
        <f t="shared" si="1349"/>
        <v>20241114-1000159652-인쇄</v>
      </c>
      <c r="J1491" s="2" t="str">
        <f t="shared" si="1350"/>
        <v>20241114-1000159652-합지</v>
      </c>
      <c r="K1491" s="2" t="str">
        <f t="shared" si="1351"/>
        <v>20241114-1000159652-분단</v>
      </c>
      <c r="L1491" s="2" t="str">
        <f t="shared" si="1352"/>
        <v>20241114-1000159652-제대</v>
      </c>
      <c r="M1491" s="2" t="str">
        <f>VLOOKUP(H1491, '쿼리1'!$A:$R, 17, 0)</f>
        <v>1도(백색)-베어베터 초코칩쿠키 35g</v>
      </c>
      <c r="N1491" s="2" t="str">
        <f>VLOOKUP(H1491, '쿼리1'!$A:$P, 15, 0)</f>
        <v>오씨피피(무광)60</v>
      </c>
      <c r="O1491" s="2">
        <v>1000159652</v>
      </c>
      <c r="P1491" s="2" t="str">
        <f>VLOOKUP(H1491, '쿼리1'!$A:$R, 17, 0)</f>
        <v>1도(백색)-베어베터 초코칩쿠키 35g</v>
      </c>
      <c r="Q1491" s="4">
        <f>VLOOKUP(H1491, '쿼리1'!$A:$U, 20, 0)</f>
        <v>1</v>
      </c>
      <c r="R1491" s="2" t="s">
        <v>31</v>
      </c>
      <c r="S1491" s="2" t="s">
        <v>5397</v>
      </c>
      <c r="T1491" s="2" t="s">
        <v>5397</v>
      </c>
      <c r="U1491" s="2" t="s">
        <v>5397</v>
      </c>
      <c r="V1491" s="3">
        <v>45616</v>
      </c>
      <c r="W1491" s="3">
        <v>45617</v>
      </c>
      <c r="X1491" s="6" t="str">
        <f t="shared" si="1369"/>
        <v>+1</v>
      </c>
      <c r="Y1491" s="2" t="s">
        <v>5388</v>
      </c>
      <c r="Z1491" s="2" t="s">
        <v>5388</v>
      </c>
      <c r="AA1491" s="6" t="str">
        <f>IFERROR(Z1491-Y1491, "X")</f>
        <v>X</v>
      </c>
      <c r="AB1491" s="2" t="s">
        <v>5388</v>
      </c>
      <c r="AC1491" s="2" t="s">
        <v>5388</v>
      </c>
      <c r="AD1491" s="6" t="str">
        <f>IFERROR(AC1491-AB1491, "X")</f>
        <v>X</v>
      </c>
      <c r="AE1491" s="2" t="s">
        <v>5388</v>
      </c>
      <c r="AF1491" s="2" t="s">
        <v>5388</v>
      </c>
      <c r="AG1491" s="2" t="str">
        <f>IFERROR(AF1491-AE1491, "X")</f>
        <v>X</v>
      </c>
      <c r="AH1491" s="3">
        <v>45617</v>
      </c>
      <c r="AI1491" s="3">
        <f>V1491</f>
        <v>45616</v>
      </c>
      <c r="AJ1491" s="3"/>
      <c r="AK1491" s="2">
        <f t="shared" si="1353"/>
        <v>-1</v>
      </c>
      <c r="AL1491" s="2" t="s">
        <v>5567</v>
      </c>
      <c r="AM1491" s="2" t="str">
        <f t="shared" si="1354"/>
        <v>생산완료(-1)</v>
      </c>
      <c r="AN1491" s="9">
        <f t="shared" si="1355"/>
        <v>45653</v>
      </c>
      <c r="AO1491" s="9">
        <f t="shared" si="1356"/>
        <v>45652</v>
      </c>
      <c r="AP1491" s="9"/>
      <c r="AQ1491" s="2">
        <f t="shared" si="1348"/>
        <v>-1</v>
      </c>
      <c r="AR1491" s="12">
        <f t="shared" si="1357"/>
        <v>-1</v>
      </c>
      <c r="AS1491" t="s">
        <v>5567</v>
      </c>
      <c r="AT1491" t="str">
        <f t="shared" si="1358"/>
        <v>생산완료(-1)</v>
      </c>
    </row>
    <row r="1492" spans="2:46" x14ac:dyDescent="0.3">
      <c r="B1492" s="2" t="s">
        <v>5416</v>
      </c>
      <c r="C1492" s="7">
        <v>-2</v>
      </c>
      <c r="D1492" s="2" t="s">
        <v>5412</v>
      </c>
      <c r="E1492" s="2" t="s">
        <v>5415</v>
      </c>
      <c r="F1492" s="2"/>
      <c r="G1492" s="2" t="s">
        <v>5424</v>
      </c>
      <c r="H1492" s="2" t="s">
        <v>2552</v>
      </c>
      <c r="I1492" s="2" t="str">
        <f t="shared" si="1349"/>
        <v>20241114-1000163860-인쇄</v>
      </c>
      <c r="J1492" s="2" t="str">
        <f t="shared" si="1350"/>
        <v>20241114-1000163860-합지</v>
      </c>
      <c r="K1492" s="2" t="str">
        <f t="shared" si="1351"/>
        <v>20241114-1000163860-분단</v>
      </c>
      <c r="L1492" s="2" t="str">
        <f t="shared" si="1352"/>
        <v>20241114-1000163860-제대</v>
      </c>
      <c r="M1492" s="2" t="str">
        <f>VLOOKUP(H1492, '쿼리1'!$A:$R, 17, 0)</f>
        <v>5도-안심이력제-남해안어린이멸치 150g</v>
      </c>
      <c r="N1492" s="2" t="str">
        <f>VLOOKUP(H1492, '쿼리1'!$A:$P, 15, 0)</f>
        <v>오씨피피(투명)80</v>
      </c>
      <c r="O1492" s="2">
        <v>1000163860</v>
      </c>
      <c r="P1492" s="2" t="str">
        <f>VLOOKUP(H1492, '쿼리1'!$A:$R, 17, 0)</f>
        <v>5도-안심이력제-남해안어린이멸치 150g</v>
      </c>
      <c r="Q1492" s="4">
        <f>VLOOKUP(H1492, '쿼리1'!$A:$U, 20, 0)</f>
        <v>30769</v>
      </c>
      <c r="R1492" s="2" t="s">
        <v>31</v>
      </c>
      <c r="S1492" s="2" t="s">
        <v>31</v>
      </c>
      <c r="T1492" s="2" t="s">
        <v>5397</v>
      </c>
      <c r="U1492" s="2" t="s">
        <v>31</v>
      </c>
      <c r="V1492" s="3">
        <v>45616</v>
      </c>
      <c r="W1492" s="3">
        <v>45617</v>
      </c>
      <c r="X1492" s="6" t="str">
        <f t="shared" si="1369"/>
        <v>+1</v>
      </c>
      <c r="Y1492" s="3">
        <v>45621</v>
      </c>
      <c r="Z1492" s="3">
        <v>45618</v>
      </c>
      <c r="AA1492" s="6">
        <f t="shared" ref="AA1492:AA1501" si="1370">IFERROR(IF(Z1492-Y1492&gt;0, "+" &amp; (Z1492-Y1492), Z1492-Y1492), "X")</f>
        <v>-3</v>
      </c>
      <c r="AB1492" s="3" t="s">
        <v>5388</v>
      </c>
      <c r="AC1492" s="2" t="s">
        <v>5388</v>
      </c>
      <c r="AD1492" s="6" t="str">
        <f>IFERROR(AC1492-AB1492, "X")</f>
        <v>X</v>
      </c>
      <c r="AE1492" s="3">
        <v>45623</v>
      </c>
      <c r="AF1492" s="3">
        <v>45625</v>
      </c>
      <c r="AG1492" s="2" t="str">
        <f t="shared" ref="AG1492:AG1493" si="1371">IFERROR(IF(AF1492-AE1492&gt;0, "+" &amp; (AF1492-AE1492), AF1492-AE1492), "X")</f>
        <v>+2</v>
      </c>
      <c r="AH1492" s="3">
        <v>45625</v>
      </c>
      <c r="AI1492" s="3">
        <f t="shared" ref="AI1492:AI1493" si="1372">AE1492</f>
        <v>45623</v>
      </c>
      <c r="AJ1492" s="3"/>
      <c r="AK1492" s="2">
        <f t="shared" si="1353"/>
        <v>-2</v>
      </c>
      <c r="AL1492" s="2" t="s">
        <v>5567</v>
      </c>
      <c r="AM1492" s="2" t="str">
        <f t="shared" si="1354"/>
        <v>생산완료(-2)</v>
      </c>
      <c r="AN1492" s="9">
        <f t="shared" si="1355"/>
        <v>45652</v>
      </c>
      <c r="AO1492" s="9">
        <f t="shared" si="1356"/>
        <v>45656</v>
      </c>
      <c r="AP1492" s="9"/>
      <c r="AQ1492" s="2">
        <f t="shared" si="1348"/>
        <v>4</v>
      </c>
      <c r="AR1492" s="12" t="str">
        <f t="shared" si="1357"/>
        <v>+4</v>
      </c>
      <c r="AS1492" t="s">
        <v>5567</v>
      </c>
      <c r="AT1492" t="str">
        <f t="shared" si="1358"/>
        <v>생산완료(+4)</v>
      </c>
    </row>
    <row r="1493" spans="2:46" x14ac:dyDescent="0.3">
      <c r="B1493" s="2" t="s">
        <v>5405</v>
      </c>
      <c r="C1493" s="7">
        <v>-1</v>
      </c>
      <c r="D1493" s="2" t="s">
        <v>5409</v>
      </c>
      <c r="E1493" s="2" t="s">
        <v>5418</v>
      </c>
      <c r="F1493" s="2" t="s">
        <v>5405</v>
      </c>
      <c r="G1493" s="2" t="s">
        <v>5412</v>
      </c>
      <c r="H1493" s="2" t="s">
        <v>2468</v>
      </c>
      <c r="I1493" s="2" t="str">
        <f t="shared" si="1349"/>
        <v>20241114-1000165013-인쇄</v>
      </c>
      <c r="J1493" s="2" t="str">
        <f t="shared" si="1350"/>
        <v>20241114-1000165013-합지</v>
      </c>
      <c r="K1493" s="2" t="str">
        <f t="shared" si="1351"/>
        <v>20241114-1000165013-분단</v>
      </c>
      <c r="L1493" s="2" t="str">
        <f t="shared" si="1352"/>
        <v>20241114-1000165013-제대</v>
      </c>
      <c r="M1493" s="2" t="str">
        <f>VLOOKUP(H1493, '쿼리1'!$A:$R, 17, 0)</f>
        <v>1도-반미30(Banh mi30-B4U)</v>
      </c>
      <c r="N1493" s="2" t="str">
        <f>VLOOKUP(H1493, '쿼리1'!$A:$P, 15, 0)</f>
        <v>오씨피피(투명)60</v>
      </c>
      <c r="O1493" s="2">
        <v>1000165013</v>
      </c>
      <c r="P1493" s="2" t="str">
        <f>VLOOKUP(H1493, '쿼리1'!$A:$R, 17, 0)</f>
        <v>1도-반미30(Banh mi30-B4U)</v>
      </c>
      <c r="Q1493" s="4">
        <f>VLOOKUP(H1493, '쿼리1'!$A:$U, 20, 0)</f>
        <v>36363</v>
      </c>
      <c r="R1493" s="2" t="s">
        <v>31</v>
      </c>
      <c r="S1493" s="2" t="s">
        <v>31</v>
      </c>
      <c r="T1493" s="2" t="s">
        <v>31</v>
      </c>
      <c r="U1493" s="2" t="s">
        <v>31</v>
      </c>
      <c r="V1493" s="3">
        <v>45616</v>
      </c>
      <c r="W1493" s="3">
        <v>45616</v>
      </c>
      <c r="X1493" s="6">
        <f t="shared" si="1369"/>
        <v>0</v>
      </c>
      <c r="Y1493" s="3">
        <v>45621</v>
      </c>
      <c r="Z1493" s="3">
        <v>45617</v>
      </c>
      <c r="AA1493" s="6">
        <f t="shared" si="1370"/>
        <v>-4</v>
      </c>
      <c r="AB1493" s="3">
        <v>45622</v>
      </c>
      <c r="AC1493" s="3">
        <v>45621</v>
      </c>
      <c r="AD1493" s="6">
        <f t="shared" ref="AD1493:AD1497" si="1373">IFERROR(IF(AC1493-AB1493&gt;0, "+" &amp; (AC1493-AB1493), AC1493-AB1493), "X")</f>
        <v>-1</v>
      </c>
      <c r="AE1493" s="3">
        <v>45624</v>
      </c>
      <c r="AF1493" s="3">
        <v>45625</v>
      </c>
      <c r="AG1493" s="2" t="str">
        <f t="shared" si="1371"/>
        <v>+1</v>
      </c>
      <c r="AH1493" s="3">
        <v>45625</v>
      </c>
      <c r="AI1493" s="3">
        <f t="shared" si="1372"/>
        <v>45624</v>
      </c>
      <c r="AJ1493" s="3"/>
      <c r="AK1493" s="2">
        <f t="shared" si="1353"/>
        <v>-1</v>
      </c>
      <c r="AL1493" s="2" t="s">
        <v>5567</v>
      </c>
      <c r="AM1493" s="2" t="str">
        <f t="shared" si="1354"/>
        <v>생산완료(-1)</v>
      </c>
      <c r="AN1493" s="9">
        <f t="shared" si="1355"/>
        <v>45625</v>
      </c>
      <c r="AO1493" s="9">
        <f t="shared" si="1356"/>
        <v>45624</v>
      </c>
      <c r="AP1493" s="9"/>
      <c r="AQ1493" s="2">
        <f t="shared" si="1348"/>
        <v>-1</v>
      </c>
      <c r="AR1493" s="12">
        <f t="shared" si="1357"/>
        <v>-1</v>
      </c>
      <c r="AS1493" t="s">
        <v>5567</v>
      </c>
      <c r="AT1493" t="str">
        <f t="shared" si="1358"/>
        <v>생산완료(-1)</v>
      </c>
    </row>
    <row r="1494" spans="2:46" x14ac:dyDescent="0.3">
      <c r="B1494" s="2" t="s">
        <v>5421</v>
      </c>
      <c r="C1494" s="7">
        <v>5</v>
      </c>
      <c r="D1494" s="2" t="s">
        <v>5416</v>
      </c>
      <c r="E1494" s="2" t="s">
        <v>5418</v>
      </c>
      <c r="F1494" s="2" t="s">
        <v>5406</v>
      </c>
      <c r="G1494" s="2"/>
      <c r="H1494" s="2" t="s">
        <v>4189</v>
      </c>
      <c r="I1494" s="2" t="str">
        <f t="shared" si="1349"/>
        <v>20241114-1000165124-인쇄</v>
      </c>
      <c r="J1494" s="2" t="str">
        <f t="shared" si="1350"/>
        <v>20241114-1000165124-합지</v>
      </c>
      <c r="K1494" s="2" t="str">
        <f t="shared" si="1351"/>
        <v>20241114-1000165124-분단</v>
      </c>
      <c r="L1494" s="2" t="str">
        <f t="shared" si="1352"/>
        <v>20241114-1000165124-제대</v>
      </c>
      <c r="M1494" s="2" t="str">
        <f>VLOOKUP(H1494, '쿼리1'!$A:$R, 17, 0)</f>
        <v>1도-AgmaSplint MPR-5110(5인치) 상지</v>
      </c>
      <c r="N1494" s="2" t="str">
        <f>VLOOKUP(H1494, '쿼리1'!$A:$P, 15, 0)</f>
        <v>나은박144</v>
      </c>
      <c r="O1494" s="2">
        <v>1000165124</v>
      </c>
      <c r="P1494" s="2" t="str">
        <f>VLOOKUP(H1494, '쿼리1'!$A:$R, 17, 0)</f>
        <v>1도-AgmaSplint MPR-5110(5인치) 상지</v>
      </c>
      <c r="Q1494" s="4">
        <f>VLOOKUP(H1494, '쿼리1'!$A:$U, 20, 0)</f>
        <v>18</v>
      </c>
      <c r="R1494" s="2" t="s">
        <v>31</v>
      </c>
      <c r="S1494" s="2" t="s">
        <v>31</v>
      </c>
      <c r="T1494" s="2" t="s">
        <v>31</v>
      </c>
      <c r="U1494" s="2" t="s">
        <v>5397</v>
      </c>
      <c r="V1494" s="3">
        <v>45616</v>
      </c>
      <c r="W1494" s="3">
        <v>45614</v>
      </c>
      <c r="X1494" s="6">
        <f t="shared" si="1369"/>
        <v>-2</v>
      </c>
      <c r="Y1494" s="3">
        <v>45621</v>
      </c>
      <c r="Z1494" s="3">
        <v>45617</v>
      </c>
      <c r="AA1494" s="6">
        <f t="shared" si="1370"/>
        <v>-4</v>
      </c>
      <c r="AB1494" s="3">
        <v>45622</v>
      </c>
      <c r="AC1494" s="3">
        <v>45617</v>
      </c>
      <c r="AD1494" s="6">
        <f t="shared" si="1373"/>
        <v>-5</v>
      </c>
      <c r="AE1494" s="2" t="s">
        <v>5388</v>
      </c>
      <c r="AF1494" s="2" t="s">
        <v>5388</v>
      </c>
      <c r="AG1494" s="2" t="str">
        <f>IFERROR(AF1494-AE1494, "X")</f>
        <v>X</v>
      </c>
      <c r="AH1494" s="3">
        <v>45617</v>
      </c>
      <c r="AI1494" s="3">
        <f t="shared" ref="AI1494:AI1497" si="1374">AB1494</f>
        <v>45622</v>
      </c>
      <c r="AJ1494" s="3"/>
      <c r="AK1494" s="2" t="str">
        <f t="shared" si="1353"/>
        <v>+5</v>
      </c>
      <c r="AL1494" s="2" t="s">
        <v>5567</v>
      </c>
      <c r="AM1494" s="2" t="str">
        <f t="shared" si="1354"/>
        <v>생산완료(+5)</v>
      </c>
      <c r="AN1494" s="9">
        <f t="shared" si="1355"/>
        <v>45617</v>
      </c>
      <c r="AO1494" s="9">
        <f t="shared" si="1356"/>
        <v>45622</v>
      </c>
      <c r="AP1494" s="9"/>
      <c r="AQ1494" s="2">
        <f t="shared" si="1348"/>
        <v>5</v>
      </c>
      <c r="AR1494" s="12" t="str">
        <f t="shared" si="1357"/>
        <v>+5</v>
      </c>
      <c r="AS1494" t="s">
        <v>5567</v>
      </c>
      <c r="AT1494" t="str">
        <f t="shared" si="1358"/>
        <v>생산완료(+5)</v>
      </c>
    </row>
    <row r="1495" spans="2:46" x14ac:dyDescent="0.3">
      <c r="B1495" s="2" t="s">
        <v>5421</v>
      </c>
      <c r="C1495" s="7">
        <v>5</v>
      </c>
      <c r="D1495" s="2" t="s">
        <v>5416</v>
      </c>
      <c r="E1495" s="2" t="s">
        <v>5418</v>
      </c>
      <c r="F1495" s="2" t="s">
        <v>5406</v>
      </c>
      <c r="G1495" s="2"/>
      <c r="H1495" s="2" t="s">
        <v>4555</v>
      </c>
      <c r="I1495" s="2" t="str">
        <f t="shared" si="1349"/>
        <v>20241114-1000165126-인쇄</v>
      </c>
      <c r="J1495" s="2" t="str">
        <f t="shared" si="1350"/>
        <v>20241114-1000165126-합지</v>
      </c>
      <c r="K1495" s="2" t="str">
        <f t="shared" si="1351"/>
        <v>20241114-1000165126-분단</v>
      </c>
      <c r="L1495" s="2" t="str">
        <f t="shared" si="1352"/>
        <v>20241114-1000165126-제대</v>
      </c>
      <c r="M1495" s="2" t="str">
        <f>VLOOKUP(H1495, '쿼리1'!$A:$R, 17, 0)</f>
        <v>1도-AgmaSplint MPR-5110(5인치) 하지</v>
      </c>
      <c r="N1495" s="2" t="str">
        <f>VLOOKUP(H1495, '쿼리1'!$A:$P, 15, 0)</f>
        <v>나은박144</v>
      </c>
      <c r="O1495" s="2">
        <v>1000165126</v>
      </c>
      <c r="P1495" s="2" t="str">
        <f>VLOOKUP(H1495, '쿼리1'!$A:$R, 17, 0)</f>
        <v>1도-AgmaSplint MPR-5110(5인치) 하지</v>
      </c>
      <c r="Q1495" s="4">
        <f>VLOOKUP(H1495, '쿼리1'!$A:$U, 20, 0)</f>
        <v>18</v>
      </c>
      <c r="R1495" s="2" t="s">
        <v>31</v>
      </c>
      <c r="S1495" s="2" t="s">
        <v>31</v>
      </c>
      <c r="T1495" s="2" t="s">
        <v>31</v>
      </c>
      <c r="U1495" s="2" t="s">
        <v>5397</v>
      </c>
      <c r="V1495" s="3">
        <v>45616</v>
      </c>
      <c r="W1495" s="3">
        <v>45614</v>
      </c>
      <c r="X1495" s="6">
        <f t="shared" si="1369"/>
        <v>-2</v>
      </c>
      <c r="Y1495" s="3">
        <v>45621</v>
      </c>
      <c r="Z1495" s="3">
        <v>45617</v>
      </c>
      <c r="AA1495" s="6">
        <f t="shared" si="1370"/>
        <v>-4</v>
      </c>
      <c r="AB1495" s="3">
        <v>45622</v>
      </c>
      <c r="AC1495" s="3">
        <v>45617</v>
      </c>
      <c r="AD1495" s="6">
        <f t="shared" si="1373"/>
        <v>-5</v>
      </c>
      <c r="AE1495" s="2" t="s">
        <v>5388</v>
      </c>
      <c r="AF1495" s="2" t="s">
        <v>5388</v>
      </c>
      <c r="AG1495" s="2" t="str">
        <f>IFERROR(AF1495-AE1495, "X")</f>
        <v>X</v>
      </c>
      <c r="AH1495" s="3">
        <v>45617</v>
      </c>
      <c r="AI1495" s="3">
        <f t="shared" si="1374"/>
        <v>45622</v>
      </c>
      <c r="AJ1495" s="3"/>
      <c r="AK1495" s="2" t="str">
        <f t="shared" si="1353"/>
        <v>+5</v>
      </c>
      <c r="AL1495" s="2" t="s">
        <v>5567</v>
      </c>
      <c r="AM1495" s="2" t="str">
        <f t="shared" si="1354"/>
        <v>생산완료(+5)</v>
      </c>
      <c r="AN1495" s="9">
        <f t="shared" si="1355"/>
        <v>45617</v>
      </c>
      <c r="AO1495" s="9">
        <f t="shared" si="1356"/>
        <v>45622</v>
      </c>
      <c r="AP1495" s="9"/>
      <c r="AQ1495" s="2">
        <f t="shared" si="1348"/>
        <v>5</v>
      </c>
      <c r="AR1495" s="12" t="str">
        <f t="shared" si="1357"/>
        <v>+5</v>
      </c>
      <c r="AS1495" t="s">
        <v>5567</v>
      </c>
      <c r="AT1495" t="str">
        <f t="shared" si="1358"/>
        <v>생산완료(+5)</v>
      </c>
    </row>
    <row r="1496" spans="2:46" x14ac:dyDescent="0.3">
      <c r="B1496" s="2" t="s">
        <v>5432</v>
      </c>
      <c r="C1496" s="7">
        <v>6</v>
      </c>
      <c r="D1496" s="2" t="s">
        <v>5416</v>
      </c>
      <c r="E1496" s="2" t="s">
        <v>5406</v>
      </c>
      <c r="F1496" s="2" t="s">
        <v>5407</v>
      </c>
      <c r="G1496" s="2"/>
      <c r="H1496" s="2" t="s">
        <v>4752</v>
      </c>
      <c r="I1496" s="2" t="str">
        <f t="shared" si="1349"/>
        <v>20241114-1000165128-인쇄</v>
      </c>
      <c r="J1496" s="2" t="str">
        <f t="shared" si="1350"/>
        <v>20241114-1000165128-합지</v>
      </c>
      <c r="K1496" s="2" t="str">
        <f t="shared" si="1351"/>
        <v>20241114-1000165128-분단</v>
      </c>
      <c r="L1496" s="2" t="str">
        <f t="shared" si="1352"/>
        <v>20241114-1000165128-제대</v>
      </c>
      <c r="M1496" s="2" t="str">
        <f>VLOOKUP(H1496, '쿼리1'!$A:$R, 17, 0)</f>
        <v>1도-AgmaSplint MPR-6080(6인치) 하지</v>
      </c>
      <c r="N1496" s="2" t="str">
        <f>VLOOKUP(H1496, '쿼리1'!$A:$P, 15, 0)</f>
        <v>나은박144</v>
      </c>
      <c r="O1496" s="2">
        <v>1000165128</v>
      </c>
      <c r="P1496" s="2" t="str">
        <f>VLOOKUP(H1496, '쿼리1'!$A:$R, 17, 0)</f>
        <v>1도-AgmaSplint MPR-6080(6인치) 하지</v>
      </c>
      <c r="Q1496" s="4">
        <f>VLOOKUP(H1496, '쿼리1'!$A:$U, 20, 0)</f>
        <v>18</v>
      </c>
      <c r="R1496" s="2" t="s">
        <v>31</v>
      </c>
      <c r="S1496" s="2" t="s">
        <v>31</v>
      </c>
      <c r="T1496" s="2" t="s">
        <v>31</v>
      </c>
      <c r="U1496" s="2" t="s">
        <v>5397</v>
      </c>
      <c r="V1496" s="3">
        <v>45616</v>
      </c>
      <c r="W1496" s="3">
        <v>45614</v>
      </c>
      <c r="X1496" s="6">
        <f t="shared" si="1369"/>
        <v>-2</v>
      </c>
      <c r="Y1496" s="3">
        <v>45621</v>
      </c>
      <c r="Z1496" s="3">
        <v>45616</v>
      </c>
      <c r="AA1496" s="6">
        <f t="shared" si="1370"/>
        <v>-5</v>
      </c>
      <c r="AB1496" s="3">
        <v>45622</v>
      </c>
      <c r="AC1496" s="3">
        <v>45616</v>
      </c>
      <c r="AD1496" s="6">
        <f t="shared" si="1373"/>
        <v>-6</v>
      </c>
      <c r="AE1496" s="2" t="s">
        <v>5388</v>
      </c>
      <c r="AF1496" s="2" t="s">
        <v>5388</v>
      </c>
      <c r="AG1496" s="2" t="str">
        <f>IFERROR(AF1496-AE1496, "X")</f>
        <v>X</v>
      </c>
      <c r="AH1496" s="3">
        <v>45616</v>
      </c>
      <c r="AI1496" s="3">
        <f t="shared" si="1374"/>
        <v>45622</v>
      </c>
      <c r="AJ1496" s="3"/>
      <c r="AK1496" s="2" t="str">
        <f t="shared" si="1353"/>
        <v>+6</v>
      </c>
      <c r="AL1496" s="2" t="s">
        <v>5567</v>
      </c>
      <c r="AM1496" s="2" t="str">
        <f t="shared" si="1354"/>
        <v>생산완료(+6)</v>
      </c>
      <c r="AN1496" s="9">
        <f t="shared" si="1355"/>
        <v>45616</v>
      </c>
      <c r="AO1496" s="9">
        <f t="shared" si="1356"/>
        <v>45622</v>
      </c>
      <c r="AP1496" s="9"/>
      <c r="AQ1496" s="2">
        <f t="shared" si="1348"/>
        <v>6</v>
      </c>
      <c r="AR1496" s="12" t="str">
        <f t="shared" si="1357"/>
        <v>+6</v>
      </c>
      <c r="AS1496" t="s">
        <v>5567</v>
      </c>
      <c r="AT1496" t="str">
        <f t="shared" si="1358"/>
        <v>생산완료(+6)</v>
      </c>
    </row>
    <row r="1497" spans="2:46" x14ac:dyDescent="0.3">
      <c r="B1497" s="2" t="s">
        <v>5432</v>
      </c>
      <c r="C1497" s="7">
        <v>6</v>
      </c>
      <c r="D1497" s="2" t="s">
        <v>5416</v>
      </c>
      <c r="E1497" s="2" t="s">
        <v>5406</v>
      </c>
      <c r="F1497" s="2" t="s">
        <v>5407</v>
      </c>
      <c r="G1497" s="2"/>
      <c r="H1497" s="2" t="s">
        <v>4749</v>
      </c>
      <c r="I1497" s="2" t="str">
        <f t="shared" si="1349"/>
        <v>20241114-1000165130-인쇄</v>
      </c>
      <c r="J1497" s="2" t="str">
        <f t="shared" si="1350"/>
        <v>20241114-1000165130-합지</v>
      </c>
      <c r="K1497" s="2" t="str">
        <f t="shared" si="1351"/>
        <v>20241114-1000165130-분단</v>
      </c>
      <c r="L1497" s="2" t="str">
        <f t="shared" si="1352"/>
        <v>20241114-1000165130-제대</v>
      </c>
      <c r="M1497" s="2" t="str">
        <f>VLOOKUP(H1497, '쿼리1'!$A:$R, 17, 0)</f>
        <v>1도-AgmaSplint MPR-6080(6인치) 상지</v>
      </c>
      <c r="N1497" s="2" t="str">
        <f>VLOOKUP(H1497, '쿼리1'!$A:$P, 15, 0)</f>
        <v>나은박144</v>
      </c>
      <c r="O1497" s="2">
        <v>1000165130</v>
      </c>
      <c r="P1497" s="2" t="str">
        <f>VLOOKUP(H1497, '쿼리1'!$A:$R, 17, 0)</f>
        <v>1도-AgmaSplint MPR-6080(6인치) 상지</v>
      </c>
      <c r="Q1497" s="4">
        <f>VLOOKUP(H1497, '쿼리1'!$A:$U, 20, 0)</f>
        <v>18</v>
      </c>
      <c r="R1497" s="2" t="s">
        <v>31</v>
      </c>
      <c r="S1497" s="2" t="s">
        <v>31</v>
      </c>
      <c r="T1497" s="2" t="s">
        <v>31</v>
      </c>
      <c r="U1497" s="2" t="s">
        <v>5397</v>
      </c>
      <c r="V1497" s="3">
        <v>45616</v>
      </c>
      <c r="W1497" s="3">
        <v>45614</v>
      </c>
      <c r="X1497" s="6">
        <f t="shared" si="1369"/>
        <v>-2</v>
      </c>
      <c r="Y1497" s="3">
        <v>45621</v>
      </c>
      <c r="Z1497" s="3">
        <v>45616</v>
      </c>
      <c r="AA1497" s="6">
        <f t="shared" si="1370"/>
        <v>-5</v>
      </c>
      <c r="AB1497" s="3">
        <v>45622</v>
      </c>
      <c r="AC1497" s="3">
        <v>45616</v>
      </c>
      <c r="AD1497" s="6">
        <f t="shared" si="1373"/>
        <v>-6</v>
      </c>
      <c r="AE1497" s="2" t="s">
        <v>5388</v>
      </c>
      <c r="AF1497" s="2" t="s">
        <v>5388</v>
      </c>
      <c r="AG1497" s="2" t="str">
        <f>IFERROR(AF1497-AE1497, "X")</f>
        <v>X</v>
      </c>
      <c r="AH1497" s="3">
        <v>45616</v>
      </c>
      <c r="AI1497" s="3">
        <f t="shared" si="1374"/>
        <v>45622</v>
      </c>
      <c r="AJ1497" s="3"/>
      <c r="AK1497" s="2" t="str">
        <f t="shared" si="1353"/>
        <v>+6</v>
      </c>
      <c r="AL1497" s="2" t="s">
        <v>5567</v>
      </c>
      <c r="AM1497" s="2" t="str">
        <f t="shared" si="1354"/>
        <v>생산완료(+6)</v>
      </c>
      <c r="AN1497" s="9">
        <f t="shared" si="1355"/>
        <v>45616</v>
      </c>
      <c r="AO1497" s="9">
        <f t="shared" si="1356"/>
        <v>45622</v>
      </c>
      <c r="AP1497" s="9"/>
      <c r="AQ1497" s="2">
        <f t="shared" si="1348"/>
        <v>6</v>
      </c>
      <c r="AR1497" s="12" t="str">
        <f t="shared" si="1357"/>
        <v>+6</v>
      </c>
      <c r="AS1497" t="s">
        <v>5567</v>
      </c>
      <c r="AT1497" t="str">
        <f t="shared" si="1358"/>
        <v>생산완료(+6)</v>
      </c>
    </row>
    <row r="1498" spans="2:46" x14ac:dyDescent="0.3">
      <c r="B1498" s="2" t="s">
        <v>5412</v>
      </c>
      <c r="C1498" s="7">
        <v>1</v>
      </c>
      <c r="D1498" s="2" t="s">
        <v>5409</v>
      </c>
      <c r="E1498" s="2" t="s">
        <v>5409</v>
      </c>
      <c r="F1498" s="2"/>
      <c r="G1498" s="2" t="s">
        <v>5405</v>
      </c>
      <c r="H1498" s="2" t="s">
        <v>3671</v>
      </c>
      <c r="I1498" s="2" t="str">
        <f t="shared" si="1349"/>
        <v>20241114-1000165171-인쇄</v>
      </c>
      <c r="J1498" s="2" t="str">
        <f t="shared" si="1350"/>
        <v>20241114-1000165171-합지</v>
      </c>
      <c r="K1498" s="2" t="str">
        <f t="shared" si="1351"/>
        <v>20241114-1000165171-분단</v>
      </c>
      <c r="L1498" s="2" t="str">
        <f t="shared" si="1352"/>
        <v>20241114-1000165171-제대</v>
      </c>
      <c r="M1498" s="2" t="str">
        <f>VLOOKUP(H1498, '쿼리1'!$A:$R, 17, 0)</f>
        <v>4도-현대푸드-연유 진미 오징어채 400g</v>
      </c>
      <c r="N1498" s="2" t="str">
        <f>VLOOKUP(H1498, '쿼리1'!$A:$P, 15, 0)</f>
        <v>나이론(투명)105</v>
      </c>
      <c r="O1498" s="2">
        <v>1000165171</v>
      </c>
      <c r="P1498" s="2" t="str">
        <f>VLOOKUP(H1498, '쿼리1'!$A:$R, 17, 0)</f>
        <v>4도-현대푸드-연유 진미 오징어채 400g</v>
      </c>
      <c r="Q1498" s="4">
        <f>VLOOKUP(H1498, '쿼리1'!$A:$U, 20, 0)</f>
        <v>23076</v>
      </c>
      <c r="R1498" s="2" t="s">
        <v>31</v>
      </c>
      <c r="S1498" s="2" t="s">
        <v>31</v>
      </c>
      <c r="T1498" s="2" t="s">
        <v>5397</v>
      </c>
      <c r="U1498" s="2" t="s">
        <v>31</v>
      </c>
      <c r="V1498" s="3">
        <v>45616</v>
      </c>
      <c r="W1498" s="3">
        <v>45616</v>
      </c>
      <c r="X1498" s="6">
        <f t="shared" si="1369"/>
        <v>0</v>
      </c>
      <c r="Y1498" s="3">
        <v>45621</v>
      </c>
      <c r="Z1498" s="3">
        <v>45621</v>
      </c>
      <c r="AA1498" s="6">
        <f t="shared" si="1370"/>
        <v>0</v>
      </c>
      <c r="AB1498" s="3" t="s">
        <v>5388</v>
      </c>
      <c r="AC1498" s="2" t="s">
        <v>5388</v>
      </c>
      <c r="AD1498" s="6" t="str">
        <f>IFERROR(AC1498-AB1498, "X")</f>
        <v>X</v>
      </c>
      <c r="AE1498" s="3">
        <v>45623</v>
      </c>
      <c r="AF1498" s="3">
        <v>45622</v>
      </c>
      <c r="AG1498" s="2">
        <f>IFERROR(IF(AF1498-AE1498&gt;0, "+" &amp; (AF1498-AE1498), AF1498-AE1498), "X")</f>
        <v>-1</v>
      </c>
      <c r="AH1498" s="3">
        <v>45622</v>
      </c>
      <c r="AI1498" s="3">
        <f>AE1498</f>
        <v>45623</v>
      </c>
      <c r="AJ1498" s="3"/>
      <c r="AK1498" s="2" t="str">
        <f t="shared" si="1353"/>
        <v>+1</v>
      </c>
      <c r="AL1498" s="2" t="s">
        <v>5567</v>
      </c>
      <c r="AM1498" s="2" t="str">
        <f t="shared" si="1354"/>
        <v>생산완료(+1)</v>
      </c>
      <c r="AN1498" s="9">
        <f t="shared" si="1355"/>
        <v>45635</v>
      </c>
      <c r="AO1498" s="9">
        <f t="shared" si="1356"/>
        <v>45637</v>
      </c>
      <c r="AP1498" s="9"/>
      <c r="AQ1498" s="2">
        <f t="shared" si="1348"/>
        <v>2</v>
      </c>
      <c r="AR1498" s="12" t="str">
        <f t="shared" si="1357"/>
        <v>+2</v>
      </c>
      <c r="AS1498" t="s">
        <v>5567</v>
      </c>
      <c r="AT1498" t="str">
        <f t="shared" si="1358"/>
        <v>생산완료(+2)</v>
      </c>
    </row>
    <row r="1499" spans="2:46" x14ac:dyDescent="0.3">
      <c r="B1499" s="2" t="s">
        <v>5432</v>
      </c>
      <c r="C1499" s="7">
        <v>6</v>
      </c>
      <c r="D1499" s="2"/>
      <c r="E1499" s="2" t="s">
        <v>5407</v>
      </c>
      <c r="F1499" s="2" t="s">
        <v>5531</v>
      </c>
      <c r="G1499" s="2"/>
      <c r="H1499" s="2" t="s">
        <v>4162</v>
      </c>
      <c r="I1499" s="2" t="str">
        <f t="shared" si="1349"/>
        <v>20241114-1000169619-인쇄</v>
      </c>
      <c r="J1499" s="2" t="str">
        <f t="shared" si="1350"/>
        <v>20241114-1000169619-합지</v>
      </c>
      <c r="K1499" s="2" t="str">
        <f t="shared" si="1351"/>
        <v>20241114-1000169619-분단</v>
      </c>
      <c r="L1499" s="2" t="str">
        <f t="shared" si="1352"/>
        <v>20241114-1000169619-제대</v>
      </c>
      <c r="M1499" s="2" t="str">
        <f>VLOOKUP(H1499, '쿼리1'!$A:$R, 17, 0)</f>
        <v>무지</v>
      </c>
      <c r="N1499" s="2" t="str">
        <f>VLOOKUP(H1499, '쿼리1'!$A:$P, 15, 0)</f>
        <v>나이론60</v>
      </c>
      <c r="O1499" s="2">
        <v>1000169619</v>
      </c>
      <c r="P1499" s="2" t="str">
        <f>VLOOKUP(H1499, '쿼리1'!$A:$R, 17, 0)</f>
        <v>무지</v>
      </c>
      <c r="Q1499" s="4">
        <f>VLOOKUP(H1499, '쿼리1'!$A:$U, 20, 0)</f>
        <v>24</v>
      </c>
      <c r="R1499" s="2" t="s">
        <v>5397</v>
      </c>
      <c r="S1499" s="2" t="s">
        <v>31</v>
      </c>
      <c r="T1499" s="2" t="s">
        <v>5399</v>
      </c>
      <c r="U1499" s="2" t="s">
        <v>5397</v>
      </c>
      <c r="V1499" s="2" t="s">
        <v>5388</v>
      </c>
      <c r="W1499" s="3" t="s">
        <v>5388</v>
      </c>
      <c r="X1499" s="6" t="str">
        <f>IFERROR(W1499-V1499, "X")</f>
        <v>X</v>
      </c>
      <c r="Y1499" s="3">
        <v>45621</v>
      </c>
      <c r="Z1499" s="3">
        <v>45615</v>
      </c>
      <c r="AA1499" s="6">
        <f t="shared" si="1370"/>
        <v>-6</v>
      </c>
      <c r="AB1499" s="3">
        <v>45622</v>
      </c>
      <c r="AC1499" s="5" t="s">
        <v>5396</v>
      </c>
      <c r="AD1499" s="6">
        <f ca="1">TODAY()-AB1499</f>
        <v>34</v>
      </c>
      <c r="AE1499" s="2" t="s">
        <v>5388</v>
      </c>
      <c r="AF1499" s="2" t="s">
        <v>5388</v>
      </c>
      <c r="AG1499" s="2" t="str">
        <f>IFERROR(AF1499-AE1499, "X")</f>
        <v>X</v>
      </c>
      <c r="AH1499" s="3">
        <v>45615</v>
      </c>
      <c r="AI1499" s="3">
        <f>Y1499</f>
        <v>45621</v>
      </c>
      <c r="AJ1499" s="3"/>
      <c r="AK1499" s="2" t="str">
        <f t="shared" si="1353"/>
        <v>+6</v>
      </c>
      <c r="AL1499" s="2" t="s">
        <v>5567</v>
      </c>
      <c r="AM1499" s="2" t="str">
        <f t="shared" si="1354"/>
        <v>생산완료(+6)</v>
      </c>
      <c r="AN1499" s="9">
        <f t="shared" si="1355"/>
        <v>45615</v>
      </c>
      <c r="AO1499" s="9">
        <f t="shared" si="1356"/>
        <v>45621</v>
      </c>
      <c r="AP1499" s="9"/>
      <c r="AQ1499" s="2">
        <f t="shared" si="1348"/>
        <v>6</v>
      </c>
      <c r="AR1499" s="12" t="str">
        <f t="shared" si="1357"/>
        <v>+6</v>
      </c>
      <c r="AS1499" t="s">
        <v>5567</v>
      </c>
      <c r="AT1499" t="str">
        <f t="shared" si="1358"/>
        <v>생산완료(+6)</v>
      </c>
    </row>
    <row r="1500" spans="2:46" x14ac:dyDescent="0.3">
      <c r="B1500" s="2" t="s">
        <v>5409</v>
      </c>
      <c r="C1500" s="7">
        <v>0</v>
      </c>
      <c r="D1500" s="2" t="s">
        <v>5412</v>
      </c>
      <c r="E1500" s="2" t="s">
        <v>5415</v>
      </c>
      <c r="F1500" s="2" t="s">
        <v>5409</v>
      </c>
      <c r="G1500" s="2"/>
      <c r="H1500" s="2" t="s">
        <v>4512</v>
      </c>
      <c r="I1500" s="2" t="str">
        <f t="shared" si="1349"/>
        <v>20241114-1217P0092-인쇄</v>
      </c>
      <c r="J1500" s="2" t="str">
        <f t="shared" si="1350"/>
        <v>20241114-1217P0092-합지</v>
      </c>
      <c r="K1500" s="2" t="str">
        <f t="shared" si="1351"/>
        <v>20241114-1217P0092-분단</v>
      </c>
      <c r="L1500" s="2" t="str">
        <f t="shared" si="1352"/>
        <v>20241114-1217P0092-제대</v>
      </c>
      <c r="M1500" s="2" t="str">
        <f>VLOOKUP(H1500, '쿼리1'!$A:$R, 17, 0)</f>
        <v>5도-콤비단무지 2.8kg (품목보고번호)</v>
      </c>
      <c r="N1500" s="2" t="str">
        <f>VLOOKUP(H1500, '쿼리1'!$A:$P, 15, 0)</f>
        <v>패씨피피80</v>
      </c>
      <c r="O1500" s="2" t="s">
        <v>5862</v>
      </c>
      <c r="P1500" s="2" t="str">
        <f>VLOOKUP(H1500, '쿼리1'!$A:$R, 17, 0)</f>
        <v>5도-콤비단무지 2.8kg (품목보고번호)</v>
      </c>
      <c r="Q1500" s="4">
        <f>VLOOKUP(H1500, '쿼리1'!$A:$U, 20, 0)</f>
        <v>48</v>
      </c>
      <c r="R1500" s="2" t="s">
        <v>31</v>
      </c>
      <c r="S1500" s="2" t="s">
        <v>31</v>
      </c>
      <c r="T1500" s="2" t="s">
        <v>31</v>
      </c>
      <c r="U1500" s="2" t="s">
        <v>5397</v>
      </c>
      <c r="V1500" s="3">
        <v>45616</v>
      </c>
      <c r="W1500" s="3">
        <v>45617</v>
      </c>
      <c r="X1500" s="6" t="str">
        <f>IFERROR(IF(W1500-V1500&gt;0, "+" &amp; (W1500-V1500), W1500-V1500), "X")</f>
        <v>+1</v>
      </c>
      <c r="Y1500" s="3">
        <v>45621</v>
      </c>
      <c r="Z1500" s="3">
        <v>45618</v>
      </c>
      <c r="AA1500" s="6">
        <f t="shared" si="1370"/>
        <v>-3</v>
      </c>
      <c r="AB1500" s="3">
        <v>45622</v>
      </c>
      <c r="AC1500" s="3">
        <v>45622</v>
      </c>
      <c r="AD1500" s="6">
        <f>IFERROR(IF(AC1500-AB1500&gt;0, "+" &amp; (AC1500-AB1500), AC1500-AB1500), "X")</f>
        <v>0</v>
      </c>
      <c r="AE1500" s="2" t="s">
        <v>5388</v>
      </c>
      <c r="AF1500" s="2" t="s">
        <v>5388</v>
      </c>
      <c r="AG1500" s="2" t="str">
        <f>IFERROR(AF1500-AE1500, "X")</f>
        <v>X</v>
      </c>
      <c r="AH1500" s="3">
        <v>45622</v>
      </c>
      <c r="AI1500" s="3">
        <f t="shared" ref="AI1500" si="1375">AB1500</f>
        <v>45622</v>
      </c>
      <c r="AJ1500" s="3"/>
      <c r="AK1500" s="2">
        <f t="shared" si="1353"/>
        <v>0</v>
      </c>
      <c r="AL1500" s="2" t="s">
        <v>5567</v>
      </c>
      <c r="AM1500" s="2" t="str">
        <f t="shared" si="1354"/>
        <v>생산완료(0)</v>
      </c>
      <c r="AN1500" s="9">
        <f t="shared" si="1355"/>
        <v>45622</v>
      </c>
      <c r="AO1500" s="9">
        <f t="shared" si="1356"/>
        <v>45622</v>
      </c>
      <c r="AP1500" s="9"/>
      <c r="AQ1500" s="2">
        <f t="shared" si="1348"/>
        <v>0</v>
      </c>
      <c r="AR1500" s="12">
        <f t="shared" si="1357"/>
        <v>0</v>
      </c>
      <c r="AS1500" t="s">
        <v>5567</v>
      </c>
      <c r="AT1500" t="str">
        <f t="shared" si="1358"/>
        <v>생산완료(0)</v>
      </c>
    </row>
    <row r="1501" spans="2:46" x14ac:dyDescent="0.3">
      <c r="B1501" s="2" t="s">
        <v>5409</v>
      </c>
      <c r="C1501" s="7">
        <v>0</v>
      </c>
      <c r="D1501" s="2"/>
      <c r="E1501" s="2" t="s">
        <v>5409</v>
      </c>
      <c r="F1501" s="2"/>
      <c r="G1501" s="2" t="s">
        <v>5409</v>
      </c>
      <c r="H1501" s="2" t="s">
        <v>606</v>
      </c>
      <c r="I1501" s="2" t="str">
        <f t="shared" si="1349"/>
        <v>20241114-1420N0015-인쇄</v>
      </c>
      <c r="J1501" s="2" t="str">
        <f t="shared" si="1350"/>
        <v>20241114-1420N0015-합지</v>
      </c>
      <c r="K1501" s="2" t="str">
        <f t="shared" si="1351"/>
        <v>20241114-1420N0015-분단</v>
      </c>
      <c r="L1501" s="2" t="str">
        <f t="shared" si="1352"/>
        <v>20241114-1420N0015-제대</v>
      </c>
      <c r="M1501" s="2" t="str">
        <f>VLOOKUP(H1501, '쿼리1'!$A:$R, 17, 0)</f>
        <v>무지</v>
      </c>
      <c r="N1501" s="2" t="str">
        <f>VLOOKUP(H1501, '쿼리1'!$A:$P, 15, 0)</f>
        <v>나이론100 (120g)</v>
      </c>
      <c r="O1501" s="2" t="s">
        <v>5863</v>
      </c>
      <c r="P1501" s="2" t="str">
        <f>VLOOKUP(H1501, '쿼리1'!$A:$R, 17, 0)</f>
        <v>무지</v>
      </c>
      <c r="Q1501" s="4">
        <f>VLOOKUP(H1501, '쿼리1'!$A:$U, 20, 0)</f>
        <v>30000</v>
      </c>
      <c r="R1501" s="2" t="s">
        <v>5397</v>
      </c>
      <c r="S1501" s="2" t="s">
        <v>31</v>
      </c>
      <c r="T1501" s="2" t="s">
        <v>5397</v>
      </c>
      <c r="U1501" s="2" t="s">
        <v>31</v>
      </c>
      <c r="V1501" s="2" t="s">
        <v>5388</v>
      </c>
      <c r="W1501" s="3" t="s">
        <v>5388</v>
      </c>
      <c r="X1501" s="6" t="str">
        <f>IFERROR(W1501-V1501, "X")</f>
        <v>X</v>
      </c>
      <c r="Y1501" s="3">
        <v>45618</v>
      </c>
      <c r="Z1501" s="3">
        <v>45618</v>
      </c>
      <c r="AA1501" s="6">
        <f t="shared" si="1370"/>
        <v>0</v>
      </c>
      <c r="AB1501" s="3" t="s">
        <v>5388</v>
      </c>
      <c r="AC1501" s="2" t="s">
        <v>5388</v>
      </c>
      <c r="AD1501" s="6" t="str">
        <f t="shared" ref="AD1501:AD1508" si="1376">IFERROR(AC1501-AB1501, "X")</f>
        <v>X</v>
      </c>
      <c r="AE1501" s="3">
        <v>45622</v>
      </c>
      <c r="AF1501" s="3">
        <v>45622</v>
      </c>
      <c r="AG1501" s="2">
        <f t="shared" ref="AG1501:AG1504" si="1377">IFERROR(IF(AF1501-AE1501&gt;0, "+" &amp; (AF1501-AE1501), AF1501-AE1501), "X")</f>
        <v>0</v>
      </c>
      <c r="AH1501" s="3">
        <v>45622</v>
      </c>
      <c r="AI1501" s="3">
        <f t="shared" ref="AI1501:AI1504" si="1378">AE1501</f>
        <v>45622</v>
      </c>
      <c r="AJ1501" s="3"/>
      <c r="AK1501" s="2">
        <f t="shared" si="1353"/>
        <v>0</v>
      </c>
      <c r="AL1501" s="2" t="s">
        <v>5567</v>
      </c>
      <c r="AM1501" s="2" t="str">
        <f t="shared" si="1354"/>
        <v>생산완료(0)</v>
      </c>
      <c r="AN1501" s="9">
        <f t="shared" si="1355"/>
        <v>45622</v>
      </c>
      <c r="AO1501" s="9">
        <f t="shared" si="1356"/>
        <v>45622</v>
      </c>
      <c r="AP1501" s="9"/>
      <c r="AQ1501" s="2">
        <f t="shared" si="1348"/>
        <v>0</v>
      </c>
      <c r="AR1501" s="12">
        <f t="shared" si="1357"/>
        <v>0</v>
      </c>
      <c r="AS1501" t="s">
        <v>5567</v>
      </c>
      <c r="AT1501" t="str">
        <f t="shared" si="1358"/>
        <v>생산완료(0)</v>
      </c>
    </row>
    <row r="1502" spans="2:46" x14ac:dyDescent="0.3">
      <c r="B1502" s="2" t="s">
        <v>5409</v>
      </c>
      <c r="C1502" s="7">
        <v>0</v>
      </c>
      <c r="D1502" s="2"/>
      <c r="E1502" s="2"/>
      <c r="F1502" s="2"/>
      <c r="G1502" s="2" t="s">
        <v>5409</v>
      </c>
      <c r="H1502" s="2" t="s">
        <v>1727</v>
      </c>
      <c r="I1502" s="2" t="str">
        <f t="shared" si="1349"/>
        <v>20241114-200388-인쇄</v>
      </c>
      <c r="J1502" s="2" t="str">
        <f t="shared" si="1350"/>
        <v>20241114-200388-합지</v>
      </c>
      <c r="K1502" s="2" t="str">
        <f t="shared" si="1351"/>
        <v>20241114-200388-분단</v>
      </c>
      <c r="L1502" s="2" t="str">
        <f t="shared" si="1352"/>
        <v>20241114-200388-제대</v>
      </c>
      <c r="M1502" s="2" t="str">
        <f>VLOOKUP(H1502, '쿼리1'!$A:$R, 17, 0)</f>
        <v>무지</v>
      </c>
      <c r="N1502" s="2" t="str">
        <f>VLOOKUP(H1502, '쿼리1'!$A:$P, 15, 0)</f>
        <v>PE튜브(투명)100</v>
      </c>
      <c r="O1502" s="2">
        <v>200388</v>
      </c>
      <c r="P1502" s="2" t="str">
        <f>VLOOKUP(H1502, '쿼리1'!$A:$R, 17, 0)</f>
        <v>무지</v>
      </c>
      <c r="Q1502" s="4">
        <f>VLOOKUP(H1502, '쿼리1'!$A:$U, 20, 0)</f>
        <v>4</v>
      </c>
      <c r="R1502" s="2" t="s">
        <v>5397</v>
      </c>
      <c r="S1502" s="2" t="s">
        <v>5397</v>
      </c>
      <c r="T1502" s="2" t="s">
        <v>5397</v>
      </c>
      <c r="U1502" s="2" t="s">
        <v>31</v>
      </c>
      <c r="V1502" s="2" t="s">
        <v>5388</v>
      </c>
      <c r="W1502" s="2" t="s">
        <v>5388</v>
      </c>
      <c r="X1502" s="6" t="str">
        <f>IFERROR(W1502-V1502, "X")</f>
        <v>X</v>
      </c>
      <c r="Y1502" s="2" t="s">
        <v>5388</v>
      </c>
      <c r="Z1502" s="3" t="s">
        <v>5388</v>
      </c>
      <c r="AA1502" s="6" t="str">
        <f>IFERROR(Z1502-Y1502, "X")</f>
        <v>X</v>
      </c>
      <c r="AB1502" s="3" t="s">
        <v>5388</v>
      </c>
      <c r="AC1502" s="2" t="s">
        <v>5388</v>
      </c>
      <c r="AD1502" s="6" t="str">
        <f t="shared" si="1376"/>
        <v>X</v>
      </c>
      <c r="AE1502" s="3">
        <v>45611</v>
      </c>
      <c r="AF1502" s="3">
        <v>45611</v>
      </c>
      <c r="AG1502" s="2">
        <f t="shared" si="1377"/>
        <v>0</v>
      </c>
      <c r="AH1502" s="3">
        <v>45611</v>
      </c>
      <c r="AI1502" s="3">
        <f t="shared" si="1378"/>
        <v>45611</v>
      </c>
      <c r="AJ1502" s="3"/>
      <c r="AK1502" s="2">
        <f t="shared" si="1353"/>
        <v>0</v>
      </c>
      <c r="AL1502" s="2" t="s">
        <v>5567</v>
      </c>
      <c r="AM1502" s="2" t="str">
        <f t="shared" si="1354"/>
        <v>생산완료(0)</v>
      </c>
      <c r="AN1502" s="9">
        <f t="shared" si="1355"/>
        <v>45611</v>
      </c>
      <c r="AO1502" s="9">
        <f t="shared" si="1356"/>
        <v>45611</v>
      </c>
      <c r="AP1502" s="9"/>
      <c r="AQ1502" s="2">
        <f t="shared" si="1348"/>
        <v>0</v>
      </c>
      <c r="AR1502" s="12">
        <f t="shared" si="1357"/>
        <v>0</v>
      </c>
      <c r="AS1502" t="s">
        <v>5567</v>
      </c>
      <c r="AT1502" t="str">
        <f t="shared" si="1358"/>
        <v>생산완료(0)</v>
      </c>
    </row>
    <row r="1503" spans="2:46" x14ac:dyDescent="0.3">
      <c r="B1503" s="2" t="s">
        <v>5409</v>
      </c>
      <c r="C1503" s="7">
        <v>0</v>
      </c>
      <c r="D1503" s="2" t="s">
        <v>5409</v>
      </c>
      <c r="E1503" s="2"/>
      <c r="F1503" s="2"/>
      <c r="G1503" s="2" t="s">
        <v>5409</v>
      </c>
      <c r="H1503" s="2" t="s">
        <v>1753</v>
      </c>
      <c r="I1503" s="2" t="str">
        <f t="shared" si="1349"/>
        <v>20241114-2216P0028-인쇄</v>
      </c>
      <c r="J1503" s="2" t="str">
        <f t="shared" si="1350"/>
        <v>20241114-2216P0028-합지</v>
      </c>
      <c r="K1503" s="2" t="str">
        <f t="shared" si="1351"/>
        <v>20241114-2216P0028-분단</v>
      </c>
      <c r="L1503" s="2" t="str">
        <f t="shared" si="1352"/>
        <v>20241114-2216P0028-제대</v>
      </c>
      <c r="M1503" s="2" t="str">
        <f>VLOOKUP(H1503, '쿼리1'!$A:$R, 17, 0)</f>
        <v>1도-건강한 빵-소-회색(HD)</v>
      </c>
      <c r="N1503" s="2" t="str">
        <f>VLOOKUP(H1503, '쿼리1'!$A:$P, 15, 0)</f>
        <v>HD튜브(유백)35</v>
      </c>
      <c r="O1503" s="2" t="s">
        <v>5864</v>
      </c>
      <c r="P1503" s="2" t="str">
        <f>VLOOKUP(H1503, '쿼리1'!$A:$R, 17, 0)</f>
        <v>1도-건강한 빵-소-회색(HD)</v>
      </c>
      <c r="Q1503" s="4">
        <f>VLOOKUP(H1503, '쿼리1'!$A:$U, 20, 0)</f>
        <v>10000</v>
      </c>
      <c r="R1503" s="2" t="s">
        <v>31</v>
      </c>
      <c r="S1503" s="2" t="s">
        <v>5397</v>
      </c>
      <c r="T1503" s="2" t="s">
        <v>5397</v>
      </c>
      <c r="U1503" s="2" t="s">
        <v>31</v>
      </c>
      <c r="V1503" s="3">
        <v>45616</v>
      </c>
      <c r="W1503" s="3">
        <v>45616</v>
      </c>
      <c r="X1503" s="6">
        <f>IFERROR(IF(W1503-V1503&gt;0, "+" &amp; (W1503-V1503), W1503-V1503), "X")</f>
        <v>0</v>
      </c>
      <c r="Y1503" s="2" t="s">
        <v>5388</v>
      </c>
      <c r="Z1503" s="3" t="s">
        <v>5388</v>
      </c>
      <c r="AA1503" s="6" t="str">
        <f>IFERROR(Z1503-Y1503, "X")</f>
        <v>X</v>
      </c>
      <c r="AB1503" s="3" t="s">
        <v>5388</v>
      </c>
      <c r="AC1503" s="2" t="s">
        <v>5388</v>
      </c>
      <c r="AD1503" s="6" t="str">
        <f t="shared" si="1376"/>
        <v>X</v>
      </c>
      <c r="AE1503" s="3">
        <v>45618</v>
      </c>
      <c r="AF1503" s="3">
        <v>45618</v>
      </c>
      <c r="AG1503" s="2">
        <f t="shared" si="1377"/>
        <v>0</v>
      </c>
      <c r="AH1503" s="3">
        <v>45618</v>
      </c>
      <c r="AI1503" s="3">
        <f t="shared" si="1378"/>
        <v>45618</v>
      </c>
      <c r="AJ1503" s="3"/>
      <c r="AK1503" s="2">
        <f t="shared" si="1353"/>
        <v>0</v>
      </c>
      <c r="AL1503" s="2" t="s">
        <v>5567</v>
      </c>
      <c r="AM1503" s="2" t="str">
        <f t="shared" si="1354"/>
        <v>생산완료(0)</v>
      </c>
      <c r="AN1503" s="9">
        <f t="shared" si="1355"/>
        <v>45618</v>
      </c>
      <c r="AO1503" s="9">
        <f t="shared" si="1356"/>
        <v>45618</v>
      </c>
      <c r="AP1503" s="9"/>
      <c r="AQ1503" s="2">
        <f t="shared" si="1348"/>
        <v>0</v>
      </c>
      <c r="AR1503" s="12">
        <f t="shared" si="1357"/>
        <v>0</v>
      </c>
      <c r="AS1503" t="s">
        <v>5567</v>
      </c>
      <c r="AT1503" t="str">
        <f t="shared" si="1358"/>
        <v>생산완료(0)</v>
      </c>
    </row>
    <row r="1504" spans="2:46" x14ac:dyDescent="0.3">
      <c r="B1504" s="2" t="s">
        <v>5409</v>
      </c>
      <c r="C1504" s="7">
        <v>0</v>
      </c>
      <c r="D1504" s="2"/>
      <c r="E1504" s="2"/>
      <c r="F1504" s="2"/>
      <c r="G1504" s="2" t="s">
        <v>5409</v>
      </c>
      <c r="H1504" s="2" t="s">
        <v>1375</v>
      </c>
      <c r="I1504" s="2" t="str">
        <f t="shared" si="1349"/>
        <v>20241114-230262-인쇄</v>
      </c>
      <c r="J1504" s="2" t="str">
        <f t="shared" si="1350"/>
        <v>20241114-230262-합지</v>
      </c>
      <c r="K1504" s="2" t="str">
        <f t="shared" si="1351"/>
        <v>20241114-230262-분단</v>
      </c>
      <c r="L1504" s="2" t="str">
        <f t="shared" si="1352"/>
        <v>20241114-230262-제대</v>
      </c>
      <c r="M1504" s="2" t="str">
        <f>VLOOKUP(H1504, '쿼리1'!$A:$R, 17, 0)</f>
        <v>무지</v>
      </c>
      <c r="N1504" s="2" t="str">
        <f>VLOOKUP(H1504, '쿼리1'!$A:$P, 15, 0)</f>
        <v>PE튜브(회색)30</v>
      </c>
      <c r="O1504" s="2">
        <v>230262</v>
      </c>
      <c r="P1504" s="2" t="str">
        <f>VLOOKUP(H1504, '쿼리1'!$A:$R, 17, 0)</f>
        <v>무지</v>
      </c>
      <c r="Q1504" s="4">
        <f>VLOOKUP(H1504, '쿼리1'!$A:$U, 20, 0)</f>
        <v>5400</v>
      </c>
      <c r="R1504" s="2" t="s">
        <v>5397</v>
      </c>
      <c r="S1504" s="2" t="s">
        <v>5397</v>
      </c>
      <c r="T1504" s="2" t="s">
        <v>5397</v>
      </c>
      <c r="U1504" s="2" t="s">
        <v>31</v>
      </c>
      <c r="V1504" s="2" t="s">
        <v>5388</v>
      </c>
      <c r="W1504" s="2" t="s">
        <v>5388</v>
      </c>
      <c r="X1504" s="6" t="str">
        <f t="shared" ref="X1504:X1510" si="1379">IFERROR(W1504-V1504, "X")</f>
        <v>X</v>
      </c>
      <c r="Y1504" s="2" t="s">
        <v>5388</v>
      </c>
      <c r="Z1504" s="3" t="s">
        <v>5388</v>
      </c>
      <c r="AA1504" s="6" t="str">
        <f>IFERROR(Z1504-Y1504, "X")</f>
        <v>X</v>
      </c>
      <c r="AB1504" s="3" t="s">
        <v>5388</v>
      </c>
      <c r="AC1504" s="2" t="s">
        <v>5388</v>
      </c>
      <c r="AD1504" s="6" t="str">
        <f t="shared" si="1376"/>
        <v>X</v>
      </c>
      <c r="AE1504" s="3">
        <v>45614</v>
      </c>
      <c r="AF1504" s="3">
        <v>45614</v>
      </c>
      <c r="AG1504" s="2">
        <f t="shared" si="1377"/>
        <v>0</v>
      </c>
      <c r="AH1504" s="3">
        <v>45614</v>
      </c>
      <c r="AI1504" s="3">
        <f t="shared" si="1378"/>
        <v>45614</v>
      </c>
      <c r="AJ1504" s="3"/>
      <c r="AK1504" s="2">
        <f t="shared" si="1353"/>
        <v>0</v>
      </c>
      <c r="AL1504" s="2" t="s">
        <v>5567</v>
      </c>
      <c r="AM1504" s="2" t="str">
        <f t="shared" si="1354"/>
        <v>생산완료(0)</v>
      </c>
      <c r="AN1504" s="9">
        <f t="shared" si="1355"/>
        <v>45614</v>
      </c>
      <c r="AO1504" s="9">
        <f t="shared" si="1356"/>
        <v>45614</v>
      </c>
      <c r="AP1504" s="9"/>
      <c r="AQ1504" s="2">
        <f t="shared" si="1348"/>
        <v>0</v>
      </c>
      <c r="AR1504" s="12">
        <f t="shared" si="1357"/>
        <v>0</v>
      </c>
      <c r="AS1504" t="s">
        <v>5567</v>
      </c>
      <c r="AT1504" t="str">
        <f t="shared" si="1358"/>
        <v>생산완료(0)</v>
      </c>
    </row>
    <row r="1505" spans="2:46" x14ac:dyDescent="0.3">
      <c r="B1505" s="2" t="s">
        <v>5666</v>
      </c>
      <c r="C1505" s="8" t="s">
        <v>5670</v>
      </c>
      <c r="D1505" s="2"/>
      <c r="E1505" s="2"/>
      <c r="F1505" s="2"/>
      <c r="G1505" s="2"/>
      <c r="H1505" s="2" t="s">
        <v>1576</v>
      </c>
      <c r="I1505" s="2" t="str">
        <f t="shared" si="1349"/>
        <v>20241114-2420N0007-인쇄</v>
      </c>
      <c r="J1505" s="2" t="str">
        <f t="shared" si="1350"/>
        <v>20241114-2420N0007-합지</v>
      </c>
      <c r="K1505" s="2" t="str">
        <f t="shared" si="1351"/>
        <v>20241114-2420N0007-분단</v>
      </c>
      <c r="L1505" s="2" t="str">
        <f t="shared" si="1352"/>
        <v>20241114-2420N0007-제대</v>
      </c>
      <c r="M1505" s="2" t="str">
        <f>VLOOKUP(H1505, '쿼리1'!$A:$R, 17, 0)</f>
        <v>무지</v>
      </c>
      <c r="N1505" s="2" t="str">
        <f>VLOOKUP(H1505, '쿼리1'!$A:$P, 15, 0)</f>
        <v>HD튜브(반투명)20=무지</v>
      </c>
      <c r="O1505" s="2" t="s">
        <v>5834</v>
      </c>
      <c r="P1505" s="2" t="str">
        <f>VLOOKUP(H1505, '쿼리1'!$A:$R, 17, 0)</f>
        <v>무지</v>
      </c>
      <c r="Q1505" s="4">
        <f>VLOOKUP(H1505, '쿼리1'!$A:$U, 20, 0)</f>
        <v>6000</v>
      </c>
      <c r="R1505" s="2" t="s">
        <v>5397</v>
      </c>
      <c r="S1505" s="2" t="s">
        <v>5397</v>
      </c>
      <c r="T1505" s="2" t="s">
        <v>5397</v>
      </c>
      <c r="U1505" s="2" t="s">
        <v>5397</v>
      </c>
      <c r="V1505" s="2" t="s">
        <v>5388</v>
      </c>
      <c r="W1505" s="2" t="s">
        <v>5388</v>
      </c>
      <c r="X1505" s="6" t="str">
        <f t="shared" si="1379"/>
        <v>X</v>
      </c>
      <c r="Y1505" s="2" t="s">
        <v>5388</v>
      </c>
      <c r="Z1505" s="2" t="s">
        <v>5388</v>
      </c>
      <c r="AA1505" s="6" t="str">
        <f>IFERROR(Z1505-Y1505, "X")</f>
        <v>X</v>
      </c>
      <c r="AB1505" s="2" t="s">
        <v>5388</v>
      </c>
      <c r="AC1505" s="2" t="s">
        <v>5388</v>
      </c>
      <c r="AD1505" s="6" t="str">
        <f t="shared" si="1376"/>
        <v>X</v>
      </c>
      <c r="AE1505" s="2" t="s">
        <v>5388</v>
      </c>
      <c r="AF1505" s="2" t="s">
        <v>5388</v>
      </c>
      <c r="AG1505" s="2" t="str">
        <f>IFERROR(AF1505-AE1505, "X")</f>
        <v>X</v>
      </c>
      <c r="AH1505" s="2" t="s">
        <v>5388</v>
      </c>
      <c r="AI1505" s="3" t="s">
        <v>5388</v>
      </c>
      <c r="AJ1505" s="3">
        <f t="shared" ref="AJ1505:AJ1506" ca="1" si="1380">TODAY()</f>
        <v>45656</v>
      </c>
      <c r="AK1505" s="2" t="str">
        <f t="shared" si="1353"/>
        <v>+공정납기일없음</v>
      </c>
      <c r="AL1505" s="2"/>
      <c r="AM1505" s="2" t="str">
        <f t="shared" si="1354"/>
        <v>(+공정납기일없음)</v>
      </c>
      <c r="AN1505" s="9">
        <f t="shared" si="1355"/>
        <v>0</v>
      </c>
      <c r="AO1505" s="9">
        <f t="shared" si="1356"/>
        <v>45642</v>
      </c>
      <c r="AP1505" s="9">
        <f t="shared" ref="AP1505:AP1506" ca="1" si="1381">TODAY()</f>
        <v>45656</v>
      </c>
      <c r="AQ1505" s="6">
        <f t="shared" ref="AQ1505:AQ1506" ca="1" si="1382">AO1505-AP1505</f>
        <v>-14</v>
      </c>
      <c r="AR1505" s="12">
        <f t="shared" ca="1" si="1357"/>
        <v>-14</v>
      </c>
      <c r="AS1505" t="str">
        <f t="shared" ref="AS1505:AS1506" ca="1" si="1383">IF(AQ1505&lt;0, "진행중", "지연")</f>
        <v>진행중</v>
      </c>
      <c r="AT1505" t="str">
        <f t="shared" ca="1" si="1358"/>
        <v>진행중(-14)</v>
      </c>
    </row>
    <row r="1506" spans="2:46" x14ac:dyDescent="0.3">
      <c r="B1506" s="2" t="s">
        <v>5666</v>
      </c>
      <c r="C1506" s="8" t="s">
        <v>5670</v>
      </c>
      <c r="D1506" s="2"/>
      <c r="E1506" s="2"/>
      <c r="F1506" s="2"/>
      <c r="G1506" s="2"/>
      <c r="H1506" s="2" t="s">
        <v>1257</v>
      </c>
      <c r="I1506" s="2" t="str">
        <f t="shared" si="1349"/>
        <v>20241114-3118N0012-인쇄</v>
      </c>
      <c r="J1506" s="2" t="str">
        <f t="shared" si="1350"/>
        <v>20241114-3118N0012-합지</v>
      </c>
      <c r="K1506" s="2" t="str">
        <f t="shared" si="1351"/>
        <v>20241114-3118N0012-분단</v>
      </c>
      <c r="L1506" s="2" t="str">
        <f t="shared" si="1352"/>
        <v>20241114-3118N0012-제대</v>
      </c>
      <c r="M1506" s="2" t="str">
        <f>VLOOKUP(H1506, '쿼리1'!$A:$R, 17, 0)</f>
        <v>무지</v>
      </c>
      <c r="N1506" s="2" t="str">
        <f>VLOOKUP(H1506, '쿼리1'!$A:$P, 15, 0)</f>
        <v>PE튜브(투명/대방)80</v>
      </c>
      <c r="O1506" s="2" t="s">
        <v>5778</v>
      </c>
      <c r="P1506" s="2" t="str">
        <f>VLOOKUP(H1506, '쿼리1'!$A:$R, 17, 0)</f>
        <v>무지</v>
      </c>
      <c r="Q1506" s="4">
        <f>VLOOKUP(H1506, '쿼리1'!$A:$U, 20, 0)</f>
        <v>5000</v>
      </c>
      <c r="R1506" s="2" t="s">
        <v>5397</v>
      </c>
      <c r="S1506" s="2" t="s">
        <v>5397</v>
      </c>
      <c r="T1506" s="2" t="s">
        <v>5397</v>
      </c>
      <c r="U1506" s="2" t="s">
        <v>5397</v>
      </c>
      <c r="V1506" s="2" t="s">
        <v>5388</v>
      </c>
      <c r="W1506" s="2" t="s">
        <v>5388</v>
      </c>
      <c r="X1506" s="6" t="str">
        <f t="shared" si="1379"/>
        <v>X</v>
      </c>
      <c r="Y1506" s="2" t="s">
        <v>5388</v>
      </c>
      <c r="Z1506" s="2" t="s">
        <v>5388</v>
      </c>
      <c r="AA1506" s="6" t="str">
        <f>IFERROR(Z1506-Y1506, "X")</f>
        <v>X</v>
      </c>
      <c r="AB1506" s="2" t="s">
        <v>5388</v>
      </c>
      <c r="AC1506" s="2" t="s">
        <v>5388</v>
      </c>
      <c r="AD1506" s="6" t="str">
        <f t="shared" si="1376"/>
        <v>X</v>
      </c>
      <c r="AE1506" s="2" t="s">
        <v>5388</v>
      </c>
      <c r="AF1506" s="2" t="s">
        <v>5388</v>
      </c>
      <c r="AG1506" s="2" t="str">
        <f>IFERROR(AF1506-AE1506, "X")</f>
        <v>X</v>
      </c>
      <c r="AH1506" s="2" t="s">
        <v>5388</v>
      </c>
      <c r="AI1506" s="3" t="s">
        <v>5388</v>
      </c>
      <c r="AJ1506" s="3">
        <f t="shared" ca="1" si="1380"/>
        <v>45656</v>
      </c>
      <c r="AK1506" s="2" t="str">
        <f t="shared" si="1353"/>
        <v>+공정납기일없음</v>
      </c>
      <c r="AL1506" s="2"/>
      <c r="AM1506" s="2" t="str">
        <f t="shared" si="1354"/>
        <v>(+공정납기일없음)</v>
      </c>
      <c r="AN1506" s="9">
        <f t="shared" si="1355"/>
        <v>0</v>
      </c>
      <c r="AO1506" s="9">
        <f t="shared" si="1356"/>
        <v>45608</v>
      </c>
      <c r="AP1506" s="9">
        <f t="shared" ca="1" si="1381"/>
        <v>45656</v>
      </c>
      <c r="AQ1506" s="6">
        <f t="shared" ca="1" si="1382"/>
        <v>-48</v>
      </c>
      <c r="AR1506" s="12">
        <f t="shared" ca="1" si="1357"/>
        <v>-48</v>
      </c>
      <c r="AS1506" t="str">
        <f t="shared" ca="1" si="1383"/>
        <v>진행중</v>
      </c>
      <c r="AT1506" t="str">
        <f t="shared" ca="1" si="1358"/>
        <v>진행중(-48)</v>
      </c>
    </row>
    <row r="1507" spans="2:46" x14ac:dyDescent="0.3">
      <c r="B1507" s="2" t="s">
        <v>5409</v>
      </c>
      <c r="C1507" s="7">
        <v>0</v>
      </c>
      <c r="D1507" s="2"/>
      <c r="E1507" s="2" t="s">
        <v>5451</v>
      </c>
      <c r="F1507" s="2"/>
      <c r="G1507" s="2" t="s">
        <v>5409</v>
      </c>
      <c r="H1507" s="2" t="s">
        <v>4442</v>
      </c>
      <c r="I1507" s="2" t="str">
        <f t="shared" si="1349"/>
        <v>20241114-900002-인쇄</v>
      </c>
      <c r="J1507" s="2" t="str">
        <f t="shared" si="1350"/>
        <v>20241114-900002-합지</v>
      </c>
      <c r="K1507" s="2" t="str">
        <f t="shared" si="1351"/>
        <v>20241114-900002-분단</v>
      </c>
      <c r="L1507" s="2" t="str">
        <f t="shared" si="1352"/>
        <v>20241114-900002-제대</v>
      </c>
      <c r="M1507" s="2" t="str">
        <f>VLOOKUP(H1507, '쿼리1'!$A:$R, 17, 0)</f>
        <v>무지</v>
      </c>
      <c r="N1507" s="2" t="str">
        <f>VLOOKUP(H1507, '쿼리1'!$A:$P, 15, 0)</f>
        <v>나이론70</v>
      </c>
      <c r="O1507" s="2">
        <v>900002</v>
      </c>
      <c r="P1507" s="2" t="str">
        <f>VLOOKUP(H1507, '쿼리1'!$A:$R, 17, 0)</f>
        <v>무지</v>
      </c>
      <c r="Q1507" s="4">
        <f>VLOOKUP(H1507, '쿼리1'!$A:$U, 20, 0)</f>
        <v>320000</v>
      </c>
      <c r="R1507" s="2" t="s">
        <v>5397</v>
      </c>
      <c r="S1507" s="2" t="s">
        <v>31</v>
      </c>
      <c r="T1507" s="2" t="s">
        <v>5397</v>
      </c>
      <c r="U1507" s="2" t="s">
        <v>31</v>
      </c>
      <c r="V1507" s="2" t="s">
        <v>5388</v>
      </c>
      <c r="W1507" s="3" t="s">
        <v>5388</v>
      </c>
      <c r="X1507" s="6" t="str">
        <f t="shared" si="1379"/>
        <v>X</v>
      </c>
      <c r="Y1507" s="3">
        <v>45621</v>
      </c>
      <c r="Z1507" s="3">
        <v>45625</v>
      </c>
      <c r="AA1507" s="6" t="str">
        <f t="shared" ref="AA1507:AA1525" si="1384">IFERROR(IF(Z1507-Y1507&gt;0, "+" &amp; (Z1507-Y1507), Z1507-Y1507), "X")</f>
        <v>+4</v>
      </c>
      <c r="AB1507" s="3" t="s">
        <v>5388</v>
      </c>
      <c r="AC1507" s="2" t="s">
        <v>5388</v>
      </c>
      <c r="AD1507" s="6" t="str">
        <f t="shared" si="1376"/>
        <v>X</v>
      </c>
      <c r="AE1507" s="3">
        <v>45625</v>
      </c>
      <c r="AF1507" s="3">
        <v>45625</v>
      </c>
      <c r="AG1507" s="2">
        <f t="shared" ref="AG1507:AG1510" si="1385">IFERROR(IF(AF1507-AE1507&gt;0, "+" &amp; (AF1507-AE1507), AF1507-AE1507), "X")</f>
        <v>0</v>
      </c>
      <c r="AH1507" s="3">
        <v>45625</v>
      </c>
      <c r="AI1507" s="3">
        <f t="shared" ref="AI1507:AI1510" si="1386">AE1507</f>
        <v>45625</v>
      </c>
      <c r="AJ1507" s="3"/>
      <c r="AK1507" s="2">
        <f t="shared" si="1353"/>
        <v>0</v>
      </c>
      <c r="AL1507" s="2" t="s">
        <v>5567</v>
      </c>
      <c r="AM1507" s="2" t="str">
        <f t="shared" si="1354"/>
        <v>생산완료(0)</v>
      </c>
      <c r="AN1507" s="9">
        <f t="shared" si="1355"/>
        <v>45625</v>
      </c>
      <c r="AO1507" s="9">
        <f t="shared" si="1356"/>
        <v>45625</v>
      </c>
      <c r="AP1507" s="9"/>
      <c r="AQ1507" s="2">
        <f t="shared" ref="AQ1507:AQ1570" si="1387">AO1507-AN1507</f>
        <v>0</v>
      </c>
      <c r="AR1507" s="12">
        <f t="shared" si="1357"/>
        <v>0</v>
      </c>
      <c r="AS1507" t="s">
        <v>5567</v>
      </c>
      <c r="AT1507" t="str">
        <f t="shared" si="1358"/>
        <v>생산완료(0)</v>
      </c>
    </row>
    <row r="1508" spans="2:46" x14ac:dyDescent="0.3">
      <c r="B1508" s="2" t="s">
        <v>5436</v>
      </c>
      <c r="C1508" s="7">
        <v>-7</v>
      </c>
      <c r="D1508" s="2"/>
      <c r="E1508" s="2" t="s">
        <v>5456</v>
      </c>
      <c r="F1508" s="2"/>
      <c r="G1508" s="2" t="s">
        <v>5430</v>
      </c>
      <c r="H1508" s="2" t="s">
        <v>4654</v>
      </c>
      <c r="I1508" s="2" t="str">
        <f t="shared" si="1349"/>
        <v>20241114-900005-인쇄</v>
      </c>
      <c r="J1508" s="2" t="str">
        <f t="shared" si="1350"/>
        <v>20241114-900005-합지</v>
      </c>
      <c r="K1508" s="2" t="str">
        <f t="shared" si="1351"/>
        <v>20241114-900005-분단</v>
      </c>
      <c r="L1508" s="2" t="str">
        <f t="shared" si="1352"/>
        <v>20241114-900005-제대</v>
      </c>
      <c r="M1508" s="2" t="str">
        <f>VLOOKUP(H1508, '쿼리1'!$A:$R, 17, 0)</f>
        <v>무지</v>
      </c>
      <c r="N1508" s="2" t="str">
        <f>VLOOKUP(H1508, '쿼리1'!$A:$P, 15, 0)</f>
        <v>나이론70=무지</v>
      </c>
      <c r="O1508" s="2">
        <v>900005</v>
      </c>
      <c r="P1508" s="2" t="str">
        <f>VLOOKUP(H1508, '쿼리1'!$A:$R, 17, 0)</f>
        <v>무지</v>
      </c>
      <c r="Q1508" s="4">
        <f>VLOOKUP(H1508, '쿼리1'!$A:$U, 20, 0)</f>
        <v>600000</v>
      </c>
      <c r="R1508" s="2" t="s">
        <v>5397</v>
      </c>
      <c r="S1508" s="2" t="s">
        <v>31</v>
      </c>
      <c r="T1508" s="2" t="s">
        <v>5397</v>
      </c>
      <c r="U1508" s="2" t="s">
        <v>31</v>
      </c>
      <c r="V1508" s="2" t="s">
        <v>5388</v>
      </c>
      <c r="W1508" s="3" t="s">
        <v>5388</v>
      </c>
      <c r="X1508" s="6" t="str">
        <f t="shared" si="1379"/>
        <v>X</v>
      </c>
      <c r="Y1508" s="3">
        <v>45621</v>
      </c>
      <c r="Z1508" s="3">
        <v>45633</v>
      </c>
      <c r="AA1508" s="6" t="str">
        <f t="shared" si="1384"/>
        <v>+12</v>
      </c>
      <c r="AB1508" s="3" t="s">
        <v>5388</v>
      </c>
      <c r="AC1508" s="2" t="s">
        <v>5388</v>
      </c>
      <c r="AD1508" s="6" t="str">
        <f t="shared" si="1376"/>
        <v>X</v>
      </c>
      <c r="AE1508" s="3">
        <v>45638</v>
      </c>
      <c r="AF1508" s="3">
        <v>45645</v>
      </c>
      <c r="AG1508" s="2" t="str">
        <f t="shared" si="1385"/>
        <v>+7</v>
      </c>
      <c r="AH1508" s="3">
        <v>45645</v>
      </c>
      <c r="AI1508" s="3">
        <f t="shared" si="1386"/>
        <v>45638</v>
      </c>
      <c r="AJ1508" s="3"/>
      <c r="AK1508" s="2">
        <f t="shared" si="1353"/>
        <v>-7</v>
      </c>
      <c r="AL1508" s="2" t="s">
        <v>5567</v>
      </c>
      <c r="AM1508" s="2" t="str">
        <f t="shared" si="1354"/>
        <v>생산완료(-7)</v>
      </c>
      <c r="AN1508" s="9">
        <f t="shared" si="1355"/>
        <v>45645</v>
      </c>
      <c r="AO1508" s="9">
        <f t="shared" si="1356"/>
        <v>45638</v>
      </c>
      <c r="AP1508" s="9"/>
      <c r="AQ1508" s="2">
        <f t="shared" si="1387"/>
        <v>-7</v>
      </c>
      <c r="AR1508" s="12">
        <f t="shared" si="1357"/>
        <v>-7</v>
      </c>
      <c r="AS1508" t="s">
        <v>5567</v>
      </c>
      <c r="AT1508" t="str">
        <f t="shared" si="1358"/>
        <v>생산완료(-7)</v>
      </c>
    </row>
    <row r="1509" spans="2:46" x14ac:dyDescent="0.3">
      <c r="B1509" s="2" t="s">
        <v>5530</v>
      </c>
      <c r="C1509" s="7">
        <v>-13</v>
      </c>
      <c r="D1509" s="2"/>
      <c r="E1509" s="2" t="s">
        <v>5421</v>
      </c>
      <c r="F1509" s="2" t="s">
        <v>5424</v>
      </c>
      <c r="G1509" s="2" t="s">
        <v>5455</v>
      </c>
      <c r="H1509" s="2" t="s">
        <v>4617</v>
      </c>
      <c r="I1509" s="2" t="str">
        <f t="shared" si="1349"/>
        <v>20241114-903004-인쇄</v>
      </c>
      <c r="J1509" s="2" t="str">
        <f t="shared" si="1350"/>
        <v>20241114-903004-합지</v>
      </c>
      <c r="K1509" s="2" t="str">
        <f t="shared" si="1351"/>
        <v>20241114-903004-분단</v>
      </c>
      <c r="L1509" s="2" t="str">
        <f t="shared" si="1352"/>
        <v>20241114-903004-제대</v>
      </c>
      <c r="M1509" s="2" t="str">
        <f>VLOOKUP(H1509, '쿼리1'!$A:$R, 17, 0)</f>
        <v>무지</v>
      </c>
      <c r="N1509" s="2" t="str">
        <f>VLOOKUP(H1509, '쿼리1'!$A:$P, 15, 0)</f>
        <v>진지스120</v>
      </c>
      <c r="O1509" s="2">
        <v>903004</v>
      </c>
      <c r="P1509" s="2" t="str">
        <f>VLOOKUP(H1509, '쿼리1'!$A:$R, 17, 0)</f>
        <v>무지</v>
      </c>
      <c r="Q1509" s="4">
        <f>VLOOKUP(H1509, '쿼리1'!$A:$U, 20, 0)</f>
        <v>369230</v>
      </c>
      <c r="R1509" s="2" t="s">
        <v>5397</v>
      </c>
      <c r="S1509" s="2" t="s">
        <v>31</v>
      </c>
      <c r="T1509" s="2" t="s">
        <v>31</v>
      </c>
      <c r="U1509" s="2" t="s">
        <v>31</v>
      </c>
      <c r="V1509" s="2" t="s">
        <v>5388</v>
      </c>
      <c r="W1509" s="3" t="s">
        <v>5388</v>
      </c>
      <c r="X1509" s="6" t="str">
        <f t="shared" si="1379"/>
        <v>X</v>
      </c>
      <c r="Y1509" s="3">
        <v>45618</v>
      </c>
      <c r="Z1509" s="3">
        <v>45623</v>
      </c>
      <c r="AA1509" s="6" t="str">
        <f t="shared" si="1384"/>
        <v>+5</v>
      </c>
      <c r="AB1509" s="3">
        <v>45621</v>
      </c>
      <c r="AC1509" s="3">
        <v>45623</v>
      </c>
      <c r="AD1509" s="6" t="str">
        <f t="shared" ref="AD1509:AD1511" si="1388">IFERROR(IF(AC1509-AB1509&gt;0, "+" &amp; (AC1509-AB1509), AC1509-AB1509), "X")</f>
        <v>+2</v>
      </c>
      <c r="AE1509" s="3">
        <v>45625</v>
      </c>
      <c r="AF1509" s="3">
        <v>45638</v>
      </c>
      <c r="AG1509" s="2" t="str">
        <f t="shared" si="1385"/>
        <v>+13</v>
      </c>
      <c r="AH1509" s="3">
        <v>45638</v>
      </c>
      <c r="AI1509" s="3">
        <f t="shared" si="1386"/>
        <v>45625</v>
      </c>
      <c r="AJ1509" s="3"/>
      <c r="AK1509" s="2">
        <f t="shared" si="1353"/>
        <v>-13</v>
      </c>
      <c r="AL1509" s="2" t="s">
        <v>5567</v>
      </c>
      <c r="AM1509" s="2" t="str">
        <f t="shared" si="1354"/>
        <v>생산완료(-13)</v>
      </c>
      <c r="AN1509" s="9">
        <f t="shared" si="1355"/>
        <v>45638</v>
      </c>
      <c r="AO1509" s="9">
        <f t="shared" si="1356"/>
        <v>45625</v>
      </c>
      <c r="AP1509" s="9"/>
      <c r="AQ1509" s="2">
        <f t="shared" si="1387"/>
        <v>-13</v>
      </c>
      <c r="AR1509" s="12">
        <f t="shared" si="1357"/>
        <v>-13</v>
      </c>
      <c r="AS1509" t="s">
        <v>5567</v>
      </c>
      <c r="AT1509" t="str">
        <f t="shared" si="1358"/>
        <v>생산완료(-13)</v>
      </c>
    </row>
    <row r="1510" spans="2:46" x14ac:dyDescent="0.3">
      <c r="B1510" s="2" t="s">
        <v>5506</v>
      </c>
      <c r="C1510" s="7">
        <v>-17</v>
      </c>
      <c r="D1510" s="2"/>
      <c r="E1510" s="2" t="s">
        <v>5451</v>
      </c>
      <c r="F1510" s="2" t="s">
        <v>5412</v>
      </c>
      <c r="G1510" s="2" t="s">
        <v>5425</v>
      </c>
      <c r="H1510" s="2" t="s">
        <v>1158</v>
      </c>
      <c r="I1510" s="2" t="str">
        <f t="shared" si="1349"/>
        <v>20241114-903005-인쇄</v>
      </c>
      <c r="J1510" s="2" t="str">
        <f t="shared" si="1350"/>
        <v>20241114-903005-합지</v>
      </c>
      <c r="K1510" s="2" t="str">
        <f t="shared" si="1351"/>
        <v>20241114-903005-분단</v>
      </c>
      <c r="L1510" s="2" t="str">
        <f t="shared" si="1352"/>
        <v>20241114-903005-제대</v>
      </c>
      <c r="M1510" s="2" t="str">
        <f>VLOOKUP(H1510, '쿼리1'!$A:$R, 17, 0)</f>
        <v>무지</v>
      </c>
      <c r="N1510" s="2" t="str">
        <f>VLOOKUP(H1510, '쿼리1'!$A:$P, 15, 0)</f>
        <v>진지스120</v>
      </c>
      <c r="O1510" s="2">
        <v>903005</v>
      </c>
      <c r="P1510" s="2" t="str">
        <f>VLOOKUP(H1510, '쿼리1'!$A:$R, 17, 0)</f>
        <v>무지</v>
      </c>
      <c r="Q1510" s="4">
        <f>VLOOKUP(H1510, '쿼리1'!$A:$U, 20, 0)</f>
        <v>120000</v>
      </c>
      <c r="R1510" s="2" t="s">
        <v>5397</v>
      </c>
      <c r="S1510" s="2" t="s">
        <v>31</v>
      </c>
      <c r="T1510" s="2" t="s">
        <v>31</v>
      </c>
      <c r="U1510" s="2" t="s">
        <v>31</v>
      </c>
      <c r="V1510" s="2" t="s">
        <v>5388</v>
      </c>
      <c r="W1510" s="3" t="s">
        <v>5388</v>
      </c>
      <c r="X1510" s="6" t="str">
        <f t="shared" si="1379"/>
        <v>X</v>
      </c>
      <c r="Y1510" s="3">
        <v>45618</v>
      </c>
      <c r="Z1510" s="3">
        <v>45622</v>
      </c>
      <c r="AA1510" s="6" t="str">
        <f t="shared" si="1384"/>
        <v>+4</v>
      </c>
      <c r="AB1510" s="3">
        <v>45621</v>
      </c>
      <c r="AC1510" s="3">
        <v>45622</v>
      </c>
      <c r="AD1510" s="6" t="str">
        <f t="shared" si="1388"/>
        <v>+1</v>
      </c>
      <c r="AE1510" s="3">
        <v>45625</v>
      </c>
      <c r="AF1510" s="3">
        <v>45642</v>
      </c>
      <c r="AG1510" s="2" t="str">
        <f t="shared" si="1385"/>
        <v>+17</v>
      </c>
      <c r="AH1510" s="3">
        <v>45642</v>
      </c>
      <c r="AI1510" s="3">
        <f t="shared" si="1386"/>
        <v>45625</v>
      </c>
      <c r="AJ1510" s="3"/>
      <c r="AK1510" s="2">
        <f t="shared" si="1353"/>
        <v>-17</v>
      </c>
      <c r="AL1510" s="2" t="s">
        <v>5567</v>
      </c>
      <c r="AM1510" s="2" t="str">
        <f t="shared" si="1354"/>
        <v>생산완료(-17)</v>
      </c>
      <c r="AN1510" s="9">
        <f t="shared" si="1355"/>
        <v>45642</v>
      </c>
      <c r="AO1510" s="9">
        <f t="shared" si="1356"/>
        <v>45625</v>
      </c>
      <c r="AP1510" s="9"/>
      <c r="AQ1510" s="2">
        <f t="shared" si="1387"/>
        <v>-17</v>
      </c>
      <c r="AR1510" s="12">
        <f t="shared" si="1357"/>
        <v>-17</v>
      </c>
      <c r="AS1510" t="s">
        <v>5567</v>
      </c>
      <c r="AT1510" t="str">
        <f t="shared" si="1358"/>
        <v>생산완료(-17)</v>
      </c>
    </row>
    <row r="1511" spans="2:46" x14ac:dyDescent="0.3">
      <c r="B1511" s="2" t="s">
        <v>5432</v>
      </c>
      <c r="C1511" s="7">
        <v>6</v>
      </c>
      <c r="D1511" s="2" t="s">
        <v>5409</v>
      </c>
      <c r="E1511" s="2" t="s">
        <v>5406</v>
      </c>
      <c r="F1511" s="2" t="s">
        <v>5407</v>
      </c>
      <c r="G1511" s="2"/>
      <c r="H1511" s="2" t="s">
        <v>4877</v>
      </c>
      <c r="I1511" s="2" t="str">
        <f t="shared" si="1349"/>
        <v>20241115-1000134600-인쇄</v>
      </c>
      <c r="J1511" s="2" t="str">
        <f t="shared" si="1350"/>
        <v>20241115-1000134600-합지</v>
      </c>
      <c r="K1511" s="2" t="str">
        <f t="shared" si="1351"/>
        <v>20241115-1000134600-분단</v>
      </c>
      <c r="L1511" s="2" t="str">
        <f t="shared" si="1352"/>
        <v>20241115-1000134600-제대</v>
      </c>
      <c r="M1511" s="2" t="str">
        <f>VLOOKUP(H1511, '쿼리1'!$A:$R, 17, 0)</f>
        <v>3도-(주)푸드코아-디보트코리아 더블에그치즈샌드위치</v>
      </c>
      <c r="N1511" s="2" t="str">
        <f>VLOOKUP(H1511, '쿼리1'!$A:$P, 15, 0)</f>
        <v>오씨피피(무광)50</v>
      </c>
      <c r="O1511" s="2">
        <v>1000134600</v>
      </c>
      <c r="P1511" s="2" t="str">
        <f>VLOOKUP(H1511, '쿼리1'!$A:$R, 17, 0)</f>
        <v>3도-(주)푸드코아-디보트코리아 더블에그치즈샌드위치</v>
      </c>
      <c r="Q1511" s="4">
        <f>VLOOKUP(H1511, '쿼리1'!$A:$U, 20, 0)</f>
        <v>12</v>
      </c>
      <c r="R1511" s="2" t="s">
        <v>31</v>
      </c>
      <c r="S1511" s="2" t="s">
        <v>31</v>
      </c>
      <c r="T1511" s="2" t="s">
        <v>31</v>
      </c>
      <c r="U1511" s="2" t="s">
        <v>5397</v>
      </c>
      <c r="V1511" s="3">
        <v>45617</v>
      </c>
      <c r="W1511" s="3">
        <v>45617</v>
      </c>
      <c r="X1511" s="6">
        <f t="shared" ref="X1511:X1515" si="1389">IFERROR(IF(W1511-V1511&gt;0, "+" &amp; (W1511-V1511), W1511-V1511), "X")</f>
        <v>0</v>
      </c>
      <c r="Y1511" s="3">
        <v>45622</v>
      </c>
      <c r="Z1511" s="3">
        <v>45617</v>
      </c>
      <c r="AA1511" s="6">
        <f t="shared" si="1384"/>
        <v>-5</v>
      </c>
      <c r="AB1511" s="3">
        <v>45623</v>
      </c>
      <c r="AC1511" s="3">
        <v>45617</v>
      </c>
      <c r="AD1511" s="6">
        <f t="shared" si="1388"/>
        <v>-6</v>
      </c>
      <c r="AE1511" s="2" t="s">
        <v>5388</v>
      </c>
      <c r="AF1511" s="2" t="s">
        <v>5388</v>
      </c>
      <c r="AG1511" s="2" t="str">
        <f>IFERROR(AF1511-AE1511, "X")</f>
        <v>X</v>
      </c>
      <c r="AH1511" s="3">
        <v>45617</v>
      </c>
      <c r="AI1511" s="3">
        <f t="shared" ref="AI1511" si="1390">AB1511</f>
        <v>45623</v>
      </c>
      <c r="AJ1511" s="3"/>
      <c r="AK1511" s="2" t="str">
        <f t="shared" si="1353"/>
        <v>+6</v>
      </c>
      <c r="AL1511" s="2" t="s">
        <v>5567</v>
      </c>
      <c r="AM1511" s="2" t="str">
        <f t="shared" si="1354"/>
        <v>생산완료(+6)</v>
      </c>
      <c r="AN1511" s="9">
        <f t="shared" si="1355"/>
        <v>45617</v>
      </c>
      <c r="AO1511" s="9">
        <f t="shared" si="1356"/>
        <v>45623</v>
      </c>
      <c r="AP1511" s="9"/>
      <c r="AQ1511" s="2">
        <f t="shared" si="1387"/>
        <v>6</v>
      </c>
      <c r="AR1511" s="12" t="str">
        <f t="shared" si="1357"/>
        <v>+6</v>
      </c>
      <c r="AS1511" t="s">
        <v>5567</v>
      </c>
      <c r="AT1511" t="str">
        <f t="shared" si="1358"/>
        <v>생산완료(+6)</v>
      </c>
    </row>
    <row r="1512" spans="2:46" x14ac:dyDescent="0.3">
      <c r="B1512" s="2" t="s">
        <v>5424</v>
      </c>
      <c r="C1512" s="7">
        <v>2</v>
      </c>
      <c r="D1512" s="2" t="s">
        <v>5405</v>
      </c>
      <c r="E1512" s="2" t="s">
        <v>5405</v>
      </c>
      <c r="F1512" s="2"/>
      <c r="G1512" s="2" t="s">
        <v>5416</v>
      </c>
      <c r="H1512" s="2" t="s">
        <v>3097</v>
      </c>
      <c r="I1512" s="2" t="str">
        <f t="shared" si="1349"/>
        <v>20241115-1000151408-인쇄</v>
      </c>
      <c r="J1512" s="2" t="str">
        <f t="shared" si="1350"/>
        <v>20241115-1000151408-합지</v>
      </c>
      <c r="K1512" s="2" t="str">
        <f t="shared" si="1351"/>
        <v>20241115-1000151408-분단</v>
      </c>
      <c r="L1512" s="2" t="str">
        <f t="shared" si="1352"/>
        <v>20241115-1000151408-제대</v>
      </c>
      <c r="M1512" s="2" t="str">
        <f>VLOOKUP(H1512, '쿼리1'!$A:$R, 17, 0)</f>
        <v>5도-현대푸드-우물우물 건어물가게</v>
      </c>
      <c r="N1512" s="2" t="str">
        <f>VLOOKUP(H1512, '쿼리1'!$A:$P, 15, 0)</f>
        <v>나이론(투명)95</v>
      </c>
      <c r="O1512" s="2">
        <v>1000151408</v>
      </c>
      <c r="P1512" s="2" t="str">
        <f>VLOOKUP(H1512, '쿼리1'!$A:$R, 17, 0)</f>
        <v>5도-현대푸드-우물우물 건어물가게</v>
      </c>
      <c r="Q1512" s="4">
        <f>VLOOKUP(H1512, '쿼리1'!$A:$U, 20, 0)</f>
        <v>12000</v>
      </c>
      <c r="R1512" s="2" t="s">
        <v>31</v>
      </c>
      <c r="S1512" s="2" t="s">
        <v>31</v>
      </c>
      <c r="T1512" s="2" t="s">
        <v>5397</v>
      </c>
      <c r="U1512" s="2" t="s">
        <v>31</v>
      </c>
      <c r="V1512" s="3">
        <v>45617</v>
      </c>
      <c r="W1512" s="3">
        <v>45616</v>
      </c>
      <c r="X1512" s="6">
        <f t="shared" si="1389"/>
        <v>-1</v>
      </c>
      <c r="Y1512" s="3">
        <v>45622</v>
      </c>
      <c r="Z1512" s="3">
        <v>45621</v>
      </c>
      <c r="AA1512" s="6">
        <f t="shared" si="1384"/>
        <v>-1</v>
      </c>
      <c r="AB1512" s="3" t="s">
        <v>5388</v>
      </c>
      <c r="AC1512" s="2" t="s">
        <v>5388</v>
      </c>
      <c r="AD1512" s="6" t="str">
        <f>IFERROR(AC1512-AB1512, "X")</f>
        <v>X</v>
      </c>
      <c r="AE1512" s="3">
        <v>45624</v>
      </c>
      <c r="AF1512" s="3">
        <v>45622</v>
      </c>
      <c r="AG1512" s="2">
        <f>IFERROR(IF(AF1512-AE1512&gt;0, "+" &amp; (AF1512-AE1512), AF1512-AE1512), "X")</f>
        <v>-2</v>
      </c>
      <c r="AH1512" s="3">
        <v>45622</v>
      </c>
      <c r="AI1512" s="3">
        <f>AE1512</f>
        <v>45624</v>
      </c>
      <c r="AJ1512" s="3"/>
      <c r="AK1512" s="2" t="str">
        <f t="shared" si="1353"/>
        <v>+2</v>
      </c>
      <c r="AL1512" s="2" t="s">
        <v>5567</v>
      </c>
      <c r="AM1512" s="2" t="str">
        <f t="shared" si="1354"/>
        <v>생산완료(+2)</v>
      </c>
      <c r="AN1512" s="9">
        <f t="shared" si="1355"/>
        <v>45622</v>
      </c>
      <c r="AO1512" s="9">
        <f t="shared" si="1356"/>
        <v>45624</v>
      </c>
      <c r="AP1512" s="9"/>
      <c r="AQ1512" s="2">
        <f t="shared" si="1387"/>
        <v>2</v>
      </c>
      <c r="AR1512" s="12" t="str">
        <f t="shared" si="1357"/>
        <v>+2</v>
      </c>
      <c r="AS1512" t="s">
        <v>5567</v>
      </c>
      <c r="AT1512" t="str">
        <f t="shared" si="1358"/>
        <v>생산완료(+2)</v>
      </c>
    </row>
    <row r="1513" spans="2:46" x14ac:dyDescent="0.3">
      <c r="B1513" s="2" t="s">
        <v>5406</v>
      </c>
      <c r="C1513" s="7">
        <v>-5</v>
      </c>
      <c r="D1513" s="2" t="s">
        <v>5412</v>
      </c>
      <c r="E1513" s="2" t="s">
        <v>5412</v>
      </c>
      <c r="F1513" s="2" t="s">
        <v>5421</v>
      </c>
      <c r="G1513" s="2"/>
      <c r="H1513" s="2" t="s">
        <v>4701</v>
      </c>
      <c r="I1513" s="2" t="str">
        <f t="shared" si="1349"/>
        <v>20241115-1000154686-인쇄</v>
      </c>
      <c r="J1513" s="2" t="str">
        <f t="shared" si="1350"/>
        <v>20241115-1000154686-합지</v>
      </c>
      <c r="K1513" s="2" t="str">
        <f t="shared" si="1351"/>
        <v>20241115-1000154686-분단</v>
      </c>
      <c r="L1513" s="2" t="str">
        <f t="shared" si="1352"/>
        <v>20241115-1000154686-제대</v>
      </c>
      <c r="M1513" s="2" t="str">
        <f>VLOOKUP(H1513, '쿼리1'!$A:$R, 17, 0)</f>
        <v>3도-MH)버터 몽블랑 데니쉬240g-사이즈변경</v>
      </c>
      <c r="N1513" s="2" t="str">
        <f>VLOOKUP(H1513, '쿼리1'!$A:$P, 15, 0)</f>
        <v>오씨피피(투명)40</v>
      </c>
      <c r="O1513" s="2">
        <v>1000154686</v>
      </c>
      <c r="P1513" s="2" t="str">
        <f>VLOOKUP(H1513, '쿼리1'!$A:$R, 17, 0)</f>
        <v>3도-MH)버터 몽블랑 데니쉬240g-사이즈변경</v>
      </c>
      <c r="Q1513" s="4">
        <f>VLOOKUP(H1513, '쿼리1'!$A:$U, 20, 0)</f>
        <v>32</v>
      </c>
      <c r="R1513" s="2" t="s">
        <v>31</v>
      </c>
      <c r="S1513" s="2" t="s">
        <v>31</v>
      </c>
      <c r="T1513" s="2" t="s">
        <v>31</v>
      </c>
      <c r="U1513" s="2" t="s">
        <v>5397</v>
      </c>
      <c r="V1513" s="3">
        <v>45617</v>
      </c>
      <c r="W1513" s="3">
        <v>45618</v>
      </c>
      <c r="X1513" s="6" t="str">
        <f t="shared" si="1389"/>
        <v>+1</v>
      </c>
      <c r="Y1513" s="3">
        <v>45622</v>
      </c>
      <c r="Z1513" s="3">
        <v>45623</v>
      </c>
      <c r="AA1513" s="6" t="str">
        <f t="shared" si="1384"/>
        <v>+1</v>
      </c>
      <c r="AB1513" s="3">
        <v>45623</v>
      </c>
      <c r="AC1513" s="3">
        <v>45628</v>
      </c>
      <c r="AD1513" s="6" t="str">
        <f t="shared" ref="AD1513:AD1514" si="1391">IFERROR(IF(AC1513-AB1513&gt;0, "+" &amp; (AC1513-AB1513), AC1513-AB1513), "X")</f>
        <v>+5</v>
      </c>
      <c r="AE1513" s="2" t="s">
        <v>5388</v>
      </c>
      <c r="AF1513" s="2" t="s">
        <v>5388</v>
      </c>
      <c r="AG1513" s="2" t="str">
        <f>IFERROR(AF1513-AE1513, "X")</f>
        <v>X</v>
      </c>
      <c r="AH1513" s="3">
        <v>45628</v>
      </c>
      <c r="AI1513" s="3">
        <f t="shared" ref="AI1513:AI1514" si="1392">AB1513</f>
        <v>45623</v>
      </c>
      <c r="AJ1513" s="3"/>
      <c r="AK1513" s="2">
        <f t="shared" si="1353"/>
        <v>-5</v>
      </c>
      <c r="AL1513" s="2" t="s">
        <v>5567</v>
      </c>
      <c r="AM1513" s="2" t="str">
        <f t="shared" si="1354"/>
        <v>생산완료(-5)</v>
      </c>
      <c r="AN1513" s="9">
        <f t="shared" si="1355"/>
        <v>45645</v>
      </c>
      <c r="AO1513" s="9">
        <f t="shared" si="1356"/>
        <v>45637</v>
      </c>
      <c r="AP1513" s="9"/>
      <c r="AQ1513" s="2">
        <f t="shared" si="1387"/>
        <v>-8</v>
      </c>
      <c r="AR1513" s="12">
        <f t="shared" si="1357"/>
        <v>-8</v>
      </c>
      <c r="AS1513" t="s">
        <v>5567</v>
      </c>
      <c r="AT1513" t="str">
        <f t="shared" si="1358"/>
        <v>생산완료(-8)</v>
      </c>
    </row>
    <row r="1514" spans="2:46" x14ac:dyDescent="0.3">
      <c r="B1514" s="2" t="s">
        <v>5416</v>
      </c>
      <c r="C1514" s="7">
        <v>-2</v>
      </c>
      <c r="D1514" s="2" t="s">
        <v>5409</v>
      </c>
      <c r="E1514" s="2" t="s">
        <v>5405</v>
      </c>
      <c r="F1514" s="2" t="s">
        <v>5424</v>
      </c>
      <c r="G1514" s="2"/>
      <c r="H1514" s="2" t="s">
        <v>4396</v>
      </c>
      <c r="I1514" s="2" t="str">
        <f t="shared" si="1349"/>
        <v>20241115-1000162180-인쇄</v>
      </c>
      <c r="J1514" s="2" t="str">
        <f t="shared" si="1350"/>
        <v>20241115-1000162180-합지</v>
      </c>
      <c r="K1514" s="2" t="str">
        <f t="shared" si="1351"/>
        <v>20241115-1000162180-분단</v>
      </c>
      <c r="L1514" s="2" t="str">
        <f t="shared" si="1352"/>
        <v>20241115-1000162180-제대</v>
      </c>
      <c r="M1514" s="2" t="str">
        <f>VLOOKUP(H1514, '쿼리1'!$A:$R, 17, 0)</f>
        <v>2도-링크인(180x110)</v>
      </c>
      <c r="N1514" s="2" t="str">
        <f>VLOOKUP(H1514, '쿼리1'!$A:$P, 15, 0)</f>
        <v>오씨피피(투명)60</v>
      </c>
      <c r="O1514" s="2">
        <v>1000162180</v>
      </c>
      <c r="P1514" s="2" t="str">
        <f>VLOOKUP(H1514, '쿼리1'!$A:$R, 17, 0)</f>
        <v>2도-링크인(180x110)</v>
      </c>
      <c r="Q1514" s="4">
        <f>VLOOKUP(H1514, '쿼리1'!$A:$U, 20, 0)</f>
        <v>72</v>
      </c>
      <c r="R1514" s="2" t="s">
        <v>31</v>
      </c>
      <c r="S1514" s="2" t="s">
        <v>31</v>
      </c>
      <c r="T1514" s="2" t="s">
        <v>31</v>
      </c>
      <c r="U1514" s="2" t="s">
        <v>5397</v>
      </c>
      <c r="V1514" s="3">
        <v>45617</v>
      </c>
      <c r="W1514" s="3">
        <v>45617</v>
      </c>
      <c r="X1514" s="6">
        <f t="shared" si="1389"/>
        <v>0</v>
      </c>
      <c r="Y1514" s="3">
        <v>45622</v>
      </c>
      <c r="Z1514" s="3">
        <v>45621</v>
      </c>
      <c r="AA1514" s="6">
        <f t="shared" si="1384"/>
        <v>-1</v>
      </c>
      <c r="AB1514" s="3">
        <v>45623</v>
      </c>
      <c r="AC1514" s="3">
        <v>45625</v>
      </c>
      <c r="AD1514" s="6" t="str">
        <f t="shared" si="1391"/>
        <v>+2</v>
      </c>
      <c r="AE1514" s="2" t="s">
        <v>5388</v>
      </c>
      <c r="AF1514" s="2" t="s">
        <v>5388</v>
      </c>
      <c r="AG1514" s="2" t="str">
        <f>IFERROR(AF1514-AE1514, "X")</f>
        <v>X</v>
      </c>
      <c r="AH1514" s="3">
        <v>45625</v>
      </c>
      <c r="AI1514" s="3">
        <f t="shared" si="1392"/>
        <v>45623</v>
      </c>
      <c r="AJ1514" s="3"/>
      <c r="AK1514" s="2">
        <f t="shared" si="1353"/>
        <v>-2</v>
      </c>
      <c r="AL1514" s="2" t="s">
        <v>5567</v>
      </c>
      <c r="AM1514" s="2" t="str">
        <f t="shared" si="1354"/>
        <v>생산완료(-2)</v>
      </c>
      <c r="AN1514" s="9">
        <f t="shared" si="1355"/>
        <v>45625</v>
      </c>
      <c r="AO1514" s="9">
        <f t="shared" si="1356"/>
        <v>45623</v>
      </c>
      <c r="AP1514" s="9"/>
      <c r="AQ1514" s="2">
        <f t="shared" si="1387"/>
        <v>-2</v>
      </c>
      <c r="AR1514" s="12">
        <f t="shared" si="1357"/>
        <v>-2</v>
      </c>
      <c r="AS1514" t="s">
        <v>5567</v>
      </c>
      <c r="AT1514" t="str">
        <f t="shared" si="1358"/>
        <v>생산완료(-2)</v>
      </c>
    </row>
    <row r="1515" spans="2:46" x14ac:dyDescent="0.3">
      <c r="B1515" s="2" t="s">
        <v>5575</v>
      </c>
      <c r="C1515" s="7">
        <v>-14</v>
      </c>
      <c r="D1515" s="2" t="s">
        <v>5419</v>
      </c>
      <c r="E1515" s="2" t="s">
        <v>5408</v>
      </c>
      <c r="F1515" s="2"/>
      <c r="G1515" s="2" t="s">
        <v>5429</v>
      </c>
      <c r="H1515" s="2" t="s">
        <v>3058</v>
      </c>
      <c r="I1515" s="2" t="str">
        <f t="shared" si="1349"/>
        <v>20241115-1000167225-인쇄</v>
      </c>
      <c r="J1515" s="2" t="str">
        <f t="shared" si="1350"/>
        <v>20241115-1000167225-합지</v>
      </c>
      <c r="K1515" s="2" t="str">
        <f t="shared" si="1351"/>
        <v>20241115-1000167225-분단</v>
      </c>
      <c r="L1515" s="2" t="str">
        <f t="shared" si="1352"/>
        <v>20241115-1000167225-제대</v>
      </c>
      <c r="M1515" s="2" t="str">
        <f>VLOOKUP(H1515, '쿼리1'!$A:$R, 17, 0)</f>
        <v>7도-군용-수협 반가공오징어 2.5kg(원양)-인천</v>
      </c>
      <c r="N1515" s="2" t="str">
        <f>VLOOKUP(H1515, '쿼리1'!$A:$P, 15, 0)</f>
        <v>나이론105</v>
      </c>
      <c r="O1515" s="2">
        <v>1000167225</v>
      </c>
      <c r="P1515" s="2" t="str">
        <f>VLOOKUP(H1515, '쿼리1'!$A:$R, 17, 0)</f>
        <v>7도-군용-수협 반가공오징어 2.5kg(원양)-인천</v>
      </c>
      <c r="Q1515" s="4">
        <f>VLOOKUP(H1515, '쿼리1'!$A:$U, 20, 0)</f>
        <v>40000</v>
      </c>
      <c r="R1515" s="2" t="s">
        <v>31</v>
      </c>
      <c r="S1515" s="2" t="s">
        <v>31</v>
      </c>
      <c r="T1515" s="2" t="s">
        <v>5397</v>
      </c>
      <c r="U1515" s="2" t="s">
        <v>31</v>
      </c>
      <c r="V1515" s="3">
        <v>45617</v>
      </c>
      <c r="W1515" s="3">
        <v>45626</v>
      </c>
      <c r="X1515" s="6" t="str">
        <f t="shared" si="1389"/>
        <v>+9</v>
      </c>
      <c r="Y1515" s="3">
        <v>45622</v>
      </c>
      <c r="Z1515" s="3">
        <v>45625</v>
      </c>
      <c r="AA1515" s="6" t="str">
        <f t="shared" si="1384"/>
        <v>+3</v>
      </c>
      <c r="AB1515" s="3" t="s">
        <v>5388</v>
      </c>
      <c r="AC1515" s="2" t="s">
        <v>5388</v>
      </c>
      <c r="AD1515" s="6" t="str">
        <f>IFERROR(AC1515-AB1515, "X")</f>
        <v>X</v>
      </c>
      <c r="AE1515" s="3">
        <v>45624</v>
      </c>
      <c r="AF1515" s="3">
        <v>45638</v>
      </c>
      <c r="AG1515" s="2" t="str">
        <f>IFERROR(IF(AF1515-AE1515&gt;0, "+" &amp; (AF1515-AE1515), AF1515-AE1515), "X")</f>
        <v>+14</v>
      </c>
      <c r="AH1515" s="3">
        <v>45638</v>
      </c>
      <c r="AI1515" s="3">
        <f>AE1515</f>
        <v>45624</v>
      </c>
      <c r="AJ1515" s="3"/>
      <c r="AK1515" s="2">
        <f t="shared" si="1353"/>
        <v>-14</v>
      </c>
      <c r="AL1515" s="2" t="s">
        <v>5567</v>
      </c>
      <c r="AM1515" s="2" t="str">
        <f t="shared" si="1354"/>
        <v>생산완료(-14)</v>
      </c>
      <c r="AN1515" s="9">
        <f t="shared" si="1355"/>
        <v>45652</v>
      </c>
      <c r="AO1515" s="9">
        <f t="shared" si="1356"/>
        <v>45651</v>
      </c>
      <c r="AP1515" s="9"/>
      <c r="AQ1515" s="2">
        <f t="shared" si="1387"/>
        <v>-1</v>
      </c>
      <c r="AR1515" s="12">
        <f t="shared" si="1357"/>
        <v>-1</v>
      </c>
      <c r="AS1515" t="s">
        <v>5567</v>
      </c>
      <c r="AT1515" t="str">
        <f t="shared" si="1358"/>
        <v>생산완료(-1)</v>
      </c>
    </row>
    <row r="1516" spans="2:46" x14ac:dyDescent="0.3">
      <c r="B1516" s="2" t="s">
        <v>5424</v>
      </c>
      <c r="C1516" s="7">
        <v>2</v>
      </c>
      <c r="D1516" s="2"/>
      <c r="E1516" s="2" t="s">
        <v>5416</v>
      </c>
      <c r="F1516" s="2" t="s">
        <v>5529</v>
      </c>
      <c r="G1516" s="2"/>
      <c r="H1516" s="2" t="s">
        <v>4774</v>
      </c>
      <c r="I1516" s="2" t="str">
        <f t="shared" si="1349"/>
        <v>20241115-1000169561-인쇄</v>
      </c>
      <c r="J1516" s="2" t="str">
        <f t="shared" si="1350"/>
        <v>20241115-1000169561-합지</v>
      </c>
      <c r="K1516" s="2" t="str">
        <f t="shared" si="1351"/>
        <v>20241115-1000169561-분단</v>
      </c>
      <c r="L1516" s="2" t="str">
        <f t="shared" si="1352"/>
        <v>20241115-1000169561-제대</v>
      </c>
      <c r="M1516" s="2" t="str">
        <f>VLOOKUP(H1516, '쿼리1'!$A:$R, 17, 0)</f>
        <v>7도-매머드커피)초코덮인 크로슈70g</v>
      </c>
      <c r="N1516" s="2" t="str">
        <f>VLOOKUP(H1516, '쿼리1'!$A:$P, 15, 0)</f>
        <v>오씨피피(유무광)60</v>
      </c>
      <c r="O1516" s="2">
        <v>1000169561</v>
      </c>
      <c r="P1516" s="2" t="str">
        <f>VLOOKUP(H1516, '쿼리1'!$A:$R, 17, 0)</f>
        <v>7도-매머드커피)초코덮인 크로슈70g</v>
      </c>
      <c r="Q1516" s="4">
        <f>VLOOKUP(H1516, '쿼리1'!$A:$U, 20, 0)</f>
        <v>32</v>
      </c>
      <c r="R1516" s="2" t="s">
        <v>5397</v>
      </c>
      <c r="S1516" s="2" t="s">
        <v>31</v>
      </c>
      <c r="T1516" s="2" t="s">
        <v>5399</v>
      </c>
      <c r="U1516" s="2" t="s">
        <v>5397</v>
      </c>
      <c r="V1516" s="2" t="s">
        <v>5388</v>
      </c>
      <c r="W1516" s="3" t="s">
        <v>5388</v>
      </c>
      <c r="X1516" s="6" t="str">
        <f>IFERROR(W1516-V1516, "X")</f>
        <v>X</v>
      </c>
      <c r="Y1516" s="3">
        <v>45618</v>
      </c>
      <c r="Z1516" s="3">
        <v>45616</v>
      </c>
      <c r="AA1516" s="6">
        <f t="shared" si="1384"/>
        <v>-2</v>
      </c>
      <c r="AB1516" s="3">
        <v>45621</v>
      </c>
      <c r="AC1516" s="5" t="s">
        <v>5396</v>
      </c>
      <c r="AD1516" s="6">
        <f t="shared" ref="AD1516:AD1517" ca="1" si="1393">TODAY()-AB1516</f>
        <v>35</v>
      </c>
      <c r="AE1516" s="2" t="s">
        <v>5388</v>
      </c>
      <c r="AF1516" s="2" t="s">
        <v>5388</v>
      </c>
      <c r="AG1516" s="2" t="str">
        <f>IFERROR(AF1516-AE1516, "X")</f>
        <v>X</v>
      </c>
      <c r="AH1516" s="3">
        <v>45616</v>
      </c>
      <c r="AI1516" s="3">
        <f t="shared" ref="AI1516:AI1517" si="1394">Y1516</f>
        <v>45618</v>
      </c>
      <c r="AJ1516" s="3"/>
      <c r="AK1516" s="2" t="str">
        <f t="shared" si="1353"/>
        <v>+2</v>
      </c>
      <c r="AL1516" s="2" t="s">
        <v>5567</v>
      </c>
      <c r="AM1516" s="2" t="str">
        <f t="shared" si="1354"/>
        <v>생산완료(+2)</v>
      </c>
      <c r="AN1516" s="9">
        <f t="shared" si="1355"/>
        <v>45618</v>
      </c>
      <c r="AO1516" s="9">
        <f t="shared" si="1356"/>
        <v>45618</v>
      </c>
      <c r="AP1516" s="9"/>
      <c r="AQ1516" s="2">
        <f t="shared" si="1387"/>
        <v>0</v>
      </c>
      <c r="AR1516" s="12">
        <f t="shared" si="1357"/>
        <v>0</v>
      </c>
      <c r="AS1516" t="s">
        <v>5567</v>
      </c>
      <c r="AT1516" t="str">
        <f t="shared" si="1358"/>
        <v>생산완료(0)</v>
      </c>
    </row>
    <row r="1517" spans="2:46" x14ac:dyDescent="0.3">
      <c r="B1517" s="2" t="s">
        <v>5424</v>
      </c>
      <c r="C1517" s="7">
        <v>2</v>
      </c>
      <c r="D1517" s="2"/>
      <c r="E1517" s="2" t="s">
        <v>5416</v>
      </c>
      <c r="F1517" s="2" t="s">
        <v>5529</v>
      </c>
      <c r="G1517" s="2"/>
      <c r="H1517" s="2" t="s">
        <v>4767</v>
      </c>
      <c r="I1517" s="2" t="str">
        <f t="shared" si="1349"/>
        <v>20241115-1000169568-인쇄</v>
      </c>
      <c r="J1517" s="2" t="str">
        <f t="shared" si="1350"/>
        <v>20241115-1000169568-합지</v>
      </c>
      <c r="K1517" s="2" t="str">
        <f t="shared" si="1351"/>
        <v>20241115-1000169568-분단</v>
      </c>
      <c r="L1517" s="2" t="str">
        <f t="shared" si="1352"/>
        <v>20241115-1000169568-제대</v>
      </c>
      <c r="M1517" s="2" t="str">
        <f>VLOOKUP(H1517, '쿼리1'!$A:$R, 17, 0)</f>
        <v>7도-매머드커피)우유크림 크로슈60g</v>
      </c>
      <c r="N1517" s="2" t="str">
        <f>VLOOKUP(H1517, '쿼리1'!$A:$P, 15, 0)</f>
        <v>오씨피피(유무광)60</v>
      </c>
      <c r="O1517" s="2">
        <v>1000169568</v>
      </c>
      <c r="P1517" s="2" t="str">
        <f>VLOOKUP(H1517, '쿼리1'!$A:$R, 17, 0)</f>
        <v>7도-매머드커피)우유크림 크로슈60g</v>
      </c>
      <c r="Q1517" s="4">
        <f>VLOOKUP(H1517, '쿼리1'!$A:$U, 20, 0)</f>
        <v>32</v>
      </c>
      <c r="R1517" s="2" t="s">
        <v>5397</v>
      </c>
      <c r="S1517" s="2" t="s">
        <v>31</v>
      </c>
      <c r="T1517" s="2" t="s">
        <v>5399</v>
      </c>
      <c r="U1517" s="2" t="s">
        <v>5397</v>
      </c>
      <c r="V1517" s="2" t="s">
        <v>5388</v>
      </c>
      <c r="W1517" s="3" t="s">
        <v>5388</v>
      </c>
      <c r="X1517" s="6" t="str">
        <f>IFERROR(W1517-V1517, "X")</f>
        <v>X</v>
      </c>
      <c r="Y1517" s="3">
        <v>45618</v>
      </c>
      <c r="Z1517" s="3">
        <v>45616</v>
      </c>
      <c r="AA1517" s="6">
        <f t="shared" si="1384"/>
        <v>-2</v>
      </c>
      <c r="AB1517" s="3">
        <v>45621</v>
      </c>
      <c r="AC1517" s="5" t="s">
        <v>5396</v>
      </c>
      <c r="AD1517" s="6">
        <f t="shared" ca="1" si="1393"/>
        <v>35</v>
      </c>
      <c r="AE1517" s="2" t="s">
        <v>5388</v>
      </c>
      <c r="AF1517" s="2" t="s">
        <v>5388</v>
      </c>
      <c r="AG1517" s="2" t="str">
        <f>IFERROR(AF1517-AE1517, "X")</f>
        <v>X</v>
      </c>
      <c r="AH1517" s="3">
        <v>45616</v>
      </c>
      <c r="AI1517" s="3">
        <f t="shared" si="1394"/>
        <v>45618</v>
      </c>
      <c r="AJ1517" s="3"/>
      <c r="AK1517" s="2" t="str">
        <f t="shared" si="1353"/>
        <v>+2</v>
      </c>
      <c r="AL1517" s="2" t="s">
        <v>5567</v>
      </c>
      <c r="AM1517" s="2" t="str">
        <f t="shared" si="1354"/>
        <v>생산완료(+2)</v>
      </c>
      <c r="AN1517" s="9">
        <f t="shared" si="1355"/>
        <v>45618</v>
      </c>
      <c r="AO1517" s="9">
        <f t="shared" si="1356"/>
        <v>45618</v>
      </c>
      <c r="AP1517" s="9"/>
      <c r="AQ1517" s="2">
        <f t="shared" si="1387"/>
        <v>0</v>
      </c>
      <c r="AR1517" s="12">
        <f t="shared" si="1357"/>
        <v>0</v>
      </c>
      <c r="AS1517" t="s">
        <v>5567</v>
      </c>
      <c r="AT1517" t="str">
        <f t="shared" si="1358"/>
        <v>생산완료(0)</v>
      </c>
    </row>
    <row r="1518" spans="2:46" x14ac:dyDescent="0.3">
      <c r="B1518" s="2" t="s">
        <v>5405</v>
      </c>
      <c r="C1518" s="7">
        <v>-1</v>
      </c>
      <c r="D1518" s="2" t="s">
        <v>5409</v>
      </c>
      <c r="E1518" s="2" t="s">
        <v>5418</v>
      </c>
      <c r="F1518" s="2"/>
      <c r="G1518" s="2" t="s">
        <v>5412</v>
      </c>
      <c r="H1518" s="2" t="s">
        <v>4224</v>
      </c>
      <c r="I1518" s="2" t="str">
        <f t="shared" si="1349"/>
        <v>20241115-1000169584-인쇄</v>
      </c>
      <c r="J1518" s="2" t="str">
        <f t="shared" si="1350"/>
        <v>20241115-1000169584-합지</v>
      </c>
      <c r="K1518" s="2" t="str">
        <f t="shared" si="1351"/>
        <v>20241115-1000169584-분단</v>
      </c>
      <c r="L1518" s="2" t="str">
        <f t="shared" si="1352"/>
        <v>20241115-1000169584-제대</v>
      </c>
      <c r="M1518" s="2" t="str">
        <f>VLOOKUP(H1518, '쿼리1'!$A:$R, 17, 0)</f>
        <v>1도-초간편 만능 대패삼겹살 1.2kg(사이즈변경320x430)</v>
      </c>
      <c r="N1518" s="2" t="str">
        <f>VLOOKUP(H1518, '쿼리1'!$A:$P, 15, 0)</f>
        <v>나이론100</v>
      </c>
      <c r="O1518" s="2">
        <v>1000169584</v>
      </c>
      <c r="P1518" s="2" t="str">
        <f>VLOOKUP(H1518, '쿼리1'!$A:$R, 17, 0)</f>
        <v>1도-초간편 만능 대패삼겹살 1.2kg(사이즈변경320x430)</v>
      </c>
      <c r="Q1518" s="4">
        <f>VLOOKUP(H1518, '쿼리1'!$A:$U, 20, 0)</f>
        <v>37500</v>
      </c>
      <c r="R1518" s="2" t="s">
        <v>31</v>
      </c>
      <c r="S1518" s="2" t="s">
        <v>31</v>
      </c>
      <c r="T1518" s="2" t="s">
        <v>5397</v>
      </c>
      <c r="U1518" s="2" t="s">
        <v>31</v>
      </c>
      <c r="V1518" s="3">
        <v>45617</v>
      </c>
      <c r="W1518" s="3">
        <v>45617</v>
      </c>
      <c r="X1518" s="6">
        <f t="shared" ref="X1518:X1519" si="1395">IFERROR(IF(W1518-V1518&gt;0, "+" &amp; (W1518-V1518), W1518-V1518), "X")</f>
        <v>0</v>
      </c>
      <c r="Y1518" s="3">
        <v>45622</v>
      </c>
      <c r="Z1518" s="3">
        <v>45618</v>
      </c>
      <c r="AA1518" s="6">
        <f t="shared" si="1384"/>
        <v>-4</v>
      </c>
      <c r="AB1518" s="3" t="s">
        <v>5388</v>
      </c>
      <c r="AC1518" s="2" t="s">
        <v>5388</v>
      </c>
      <c r="AD1518" s="6" t="str">
        <f>IFERROR(AC1518-AB1518, "X")</f>
        <v>X</v>
      </c>
      <c r="AE1518" s="3">
        <v>45624</v>
      </c>
      <c r="AF1518" s="3">
        <v>45625</v>
      </c>
      <c r="AG1518" s="2" t="str">
        <f>IFERROR(IF(AF1518-AE1518&gt;0, "+" &amp; (AF1518-AE1518), AF1518-AE1518), "X")</f>
        <v>+1</v>
      </c>
      <c r="AH1518" s="3">
        <v>45625</v>
      </c>
      <c r="AI1518" s="3">
        <f>AE1518</f>
        <v>45624</v>
      </c>
      <c r="AJ1518" s="3"/>
      <c r="AK1518" s="2">
        <f t="shared" si="1353"/>
        <v>-1</v>
      </c>
      <c r="AL1518" s="2" t="s">
        <v>5567</v>
      </c>
      <c r="AM1518" s="2" t="str">
        <f t="shared" si="1354"/>
        <v>생산완료(-1)</v>
      </c>
      <c r="AN1518" s="9">
        <f t="shared" si="1355"/>
        <v>45625</v>
      </c>
      <c r="AO1518" s="9">
        <f t="shared" si="1356"/>
        <v>45624</v>
      </c>
      <c r="AP1518" s="9"/>
      <c r="AQ1518" s="2">
        <f t="shared" si="1387"/>
        <v>-1</v>
      </c>
      <c r="AR1518" s="12">
        <f t="shared" si="1357"/>
        <v>-1</v>
      </c>
      <c r="AS1518" t="s">
        <v>5567</v>
      </c>
      <c r="AT1518" t="str">
        <f t="shared" si="1358"/>
        <v>생산완료(-1)</v>
      </c>
    </row>
    <row r="1519" spans="2:46" x14ac:dyDescent="0.3">
      <c r="B1519" s="2" t="s">
        <v>5409</v>
      </c>
      <c r="C1519" s="7">
        <v>0</v>
      </c>
      <c r="D1519" s="2" t="s">
        <v>5409</v>
      </c>
      <c r="E1519" s="2" t="s">
        <v>5418</v>
      </c>
      <c r="F1519" s="2" t="s">
        <v>5409</v>
      </c>
      <c r="G1519" s="2"/>
      <c r="H1519" s="2" t="s">
        <v>4399</v>
      </c>
      <c r="I1519" s="2" t="str">
        <f t="shared" si="1349"/>
        <v>20241115-1000169626-인쇄</v>
      </c>
      <c r="J1519" s="2" t="str">
        <f t="shared" si="1350"/>
        <v>20241115-1000169626-합지</v>
      </c>
      <c r="K1519" s="2" t="str">
        <f t="shared" si="1351"/>
        <v>20241115-1000169626-분단</v>
      </c>
      <c r="L1519" s="2" t="str">
        <f t="shared" si="1352"/>
        <v>20241115-1000169626-제대</v>
      </c>
      <c r="M1519" s="2" t="str">
        <f>VLOOKUP(H1519, '쿼리1'!$A:$R, 17, 0)</f>
        <v>1도-본빵</v>
      </c>
      <c r="N1519" s="2" t="str">
        <f>VLOOKUP(H1519, '쿼리1'!$A:$P, 15, 0)</f>
        <v>오씨피피(투명)40</v>
      </c>
      <c r="O1519" s="2">
        <v>1000169626</v>
      </c>
      <c r="P1519" s="2" t="str">
        <f>VLOOKUP(H1519, '쿼리1'!$A:$R, 17, 0)</f>
        <v>1도-본빵</v>
      </c>
      <c r="Q1519" s="4">
        <f>VLOOKUP(H1519, '쿼리1'!$A:$U, 20, 0)</f>
        <v>24</v>
      </c>
      <c r="R1519" s="2" t="s">
        <v>31</v>
      </c>
      <c r="S1519" s="2" t="s">
        <v>31</v>
      </c>
      <c r="T1519" s="2" t="s">
        <v>31</v>
      </c>
      <c r="U1519" s="2" t="s">
        <v>5397</v>
      </c>
      <c r="V1519" s="3">
        <v>45616</v>
      </c>
      <c r="W1519" s="3">
        <v>45616</v>
      </c>
      <c r="X1519" s="6">
        <f t="shared" si="1395"/>
        <v>0</v>
      </c>
      <c r="Y1519" s="3">
        <v>45621</v>
      </c>
      <c r="Z1519" s="3">
        <v>45617</v>
      </c>
      <c r="AA1519" s="6">
        <f t="shared" si="1384"/>
        <v>-4</v>
      </c>
      <c r="AB1519" s="3">
        <v>45622</v>
      </c>
      <c r="AC1519" s="3">
        <v>45622</v>
      </c>
      <c r="AD1519" s="6">
        <f>IFERROR(IF(AC1519-AB1519&gt;0, "+" &amp; (AC1519-AB1519), AC1519-AB1519), "X")</f>
        <v>0</v>
      </c>
      <c r="AE1519" s="2" t="s">
        <v>5388</v>
      </c>
      <c r="AF1519" s="2" t="s">
        <v>5388</v>
      </c>
      <c r="AG1519" s="2" t="str">
        <f>IFERROR(AF1519-AE1519, "X")</f>
        <v>X</v>
      </c>
      <c r="AH1519" s="3">
        <v>45622</v>
      </c>
      <c r="AI1519" s="3">
        <f t="shared" ref="AI1519" si="1396">AB1519</f>
        <v>45622</v>
      </c>
      <c r="AJ1519" s="3"/>
      <c r="AK1519" s="2">
        <f t="shared" si="1353"/>
        <v>0</v>
      </c>
      <c r="AL1519" s="2" t="s">
        <v>5567</v>
      </c>
      <c r="AM1519" s="2" t="str">
        <f t="shared" si="1354"/>
        <v>생산완료(0)</v>
      </c>
      <c r="AN1519" s="9">
        <f t="shared" si="1355"/>
        <v>45622</v>
      </c>
      <c r="AO1519" s="9">
        <f t="shared" si="1356"/>
        <v>45622</v>
      </c>
      <c r="AP1519" s="9"/>
      <c r="AQ1519" s="2">
        <f t="shared" si="1387"/>
        <v>0</v>
      </c>
      <c r="AR1519" s="12">
        <f t="shared" si="1357"/>
        <v>0</v>
      </c>
      <c r="AS1519" t="s">
        <v>5567</v>
      </c>
      <c r="AT1519" t="str">
        <f t="shared" si="1358"/>
        <v>생산완료(0)</v>
      </c>
    </row>
    <row r="1520" spans="2:46" x14ac:dyDescent="0.3">
      <c r="B1520" s="2" t="s">
        <v>5416</v>
      </c>
      <c r="C1520" s="7">
        <v>-2</v>
      </c>
      <c r="D1520" s="2"/>
      <c r="E1520" s="2" t="s">
        <v>5409</v>
      </c>
      <c r="F1520" s="2"/>
      <c r="G1520" s="2" t="s">
        <v>5424</v>
      </c>
      <c r="H1520" s="2" t="s">
        <v>3716</v>
      </c>
      <c r="I1520" s="2" t="str">
        <f t="shared" si="1349"/>
        <v>20241115-1000169630-인쇄</v>
      </c>
      <c r="J1520" s="2" t="str">
        <f t="shared" si="1350"/>
        <v>20241115-1000169630-합지</v>
      </c>
      <c r="K1520" s="2" t="str">
        <f t="shared" si="1351"/>
        <v>20241115-1000169630-분단</v>
      </c>
      <c r="L1520" s="2" t="str">
        <f t="shared" si="1352"/>
        <v>20241115-1000169630-제대</v>
      </c>
      <c r="M1520" s="2" t="str">
        <f>VLOOKUP(H1520, '쿼리1'!$A:$R, 17, 0)</f>
        <v>무지</v>
      </c>
      <c r="N1520" s="2" t="str">
        <f>VLOOKUP(H1520, '쿼리1'!$A:$P, 15, 0)</f>
        <v>나이론60</v>
      </c>
      <c r="O1520" s="2">
        <v>1000169630</v>
      </c>
      <c r="P1520" s="2" t="str">
        <f>VLOOKUP(H1520, '쿼리1'!$A:$R, 17, 0)</f>
        <v>무지</v>
      </c>
      <c r="Q1520" s="4">
        <f>VLOOKUP(H1520, '쿼리1'!$A:$U, 20, 0)</f>
        <v>17142</v>
      </c>
      <c r="R1520" s="2" t="s">
        <v>5397</v>
      </c>
      <c r="S1520" s="2" t="s">
        <v>31</v>
      </c>
      <c r="T1520" s="2" t="s">
        <v>5397</v>
      </c>
      <c r="U1520" s="2" t="s">
        <v>31</v>
      </c>
      <c r="V1520" s="2" t="s">
        <v>5388</v>
      </c>
      <c r="W1520" s="3" t="s">
        <v>5388</v>
      </c>
      <c r="X1520" s="6" t="str">
        <f>IFERROR(W1520-V1520, "X")</f>
        <v>X</v>
      </c>
      <c r="Y1520" s="3">
        <v>45621</v>
      </c>
      <c r="Z1520" s="3">
        <v>45621</v>
      </c>
      <c r="AA1520" s="6">
        <f t="shared" si="1384"/>
        <v>0</v>
      </c>
      <c r="AB1520" s="3" t="s">
        <v>5388</v>
      </c>
      <c r="AC1520" s="2" t="s">
        <v>5388</v>
      </c>
      <c r="AD1520" s="6" t="str">
        <f>IFERROR(AC1520-AB1520, "X")</f>
        <v>X</v>
      </c>
      <c r="AE1520" s="3">
        <v>45623</v>
      </c>
      <c r="AF1520" s="3">
        <v>45625</v>
      </c>
      <c r="AG1520" s="2" t="str">
        <f t="shared" ref="AG1520:AG1523" si="1397">IFERROR(IF(AF1520-AE1520&gt;0, "+" &amp; (AF1520-AE1520), AF1520-AE1520), "X")</f>
        <v>+2</v>
      </c>
      <c r="AH1520" s="3">
        <v>45625</v>
      </c>
      <c r="AI1520" s="3">
        <f t="shared" ref="AI1520:AI1523" si="1398">AE1520</f>
        <v>45623</v>
      </c>
      <c r="AJ1520" s="3"/>
      <c r="AK1520" s="2">
        <f t="shared" si="1353"/>
        <v>-2</v>
      </c>
      <c r="AL1520" s="2" t="s">
        <v>5567</v>
      </c>
      <c r="AM1520" s="2" t="str">
        <f t="shared" si="1354"/>
        <v>생산완료(-2)</v>
      </c>
      <c r="AN1520" s="9">
        <f t="shared" si="1355"/>
        <v>45625</v>
      </c>
      <c r="AO1520" s="9">
        <f t="shared" si="1356"/>
        <v>45623</v>
      </c>
      <c r="AP1520" s="9"/>
      <c r="AQ1520" s="2">
        <f t="shared" si="1387"/>
        <v>-2</v>
      </c>
      <c r="AR1520" s="12">
        <f t="shared" si="1357"/>
        <v>-2</v>
      </c>
      <c r="AS1520" t="s">
        <v>5567</v>
      </c>
      <c r="AT1520" t="str">
        <f t="shared" si="1358"/>
        <v>생산완료(-2)</v>
      </c>
    </row>
    <row r="1521" spans="2:46" x14ac:dyDescent="0.3">
      <c r="B1521" s="2" t="s">
        <v>5405</v>
      </c>
      <c r="C1521" s="7">
        <v>-1</v>
      </c>
      <c r="D1521" s="2" t="s">
        <v>5412</v>
      </c>
      <c r="E1521" s="2" t="s">
        <v>5405</v>
      </c>
      <c r="F1521" s="2"/>
      <c r="G1521" s="2" t="s">
        <v>5412</v>
      </c>
      <c r="H1521" s="2" t="s">
        <v>4945</v>
      </c>
      <c r="I1521" s="2" t="str">
        <f t="shared" si="1349"/>
        <v>20241115-1117P0099-인쇄</v>
      </c>
      <c r="J1521" s="2" t="str">
        <f t="shared" si="1350"/>
        <v>20241115-1117P0099-합지</v>
      </c>
      <c r="K1521" s="2" t="str">
        <f t="shared" si="1351"/>
        <v>20241115-1117P0099-분단</v>
      </c>
      <c r="L1521" s="2" t="str">
        <f t="shared" si="1352"/>
        <v>20241115-1117P0099-제대</v>
      </c>
      <c r="M1521" s="2" t="str">
        <f>VLOOKUP(H1521, '쿼리1'!$A:$R, 17, 0)</f>
        <v>8도-자연드림)백숙용닭 850g</v>
      </c>
      <c r="N1521" s="2" t="str">
        <f>VLOOKUP(H1521, '쿼리1'!$A:$P, 15, 0)</f>
        <v>나이론100</v>
      </c>
      <c r="O1521" s="2" t="s">
        <v>5865</v>
      </c>
      <c r="P1521" s="2" t="str">
        <f>VLOOKUP(H1521, '쿼리1'!$A:$R, 17, 0)</f>
        <v>8도-자연드림)백숙용닭 850g</v>
      </c>
      <c r="Q1521" s="4">
        <f>VLOOKUP(H1521, '쿼리1'!$A:$U, 20, 0)</f>
        <v>27272</v>
      </c>
      <c r="R1521" s="2" t="s">
        <v>31</v>
      </c>
      <c r="S1521" s="2" t="s">
        <v>31</v>
      </c>
      <c r="T1521" s="2" t="s">
        <v>5397</v>
      </c>
      <c r="U1521" s="2" t="s">
        <v>31</v>
      </c>
      <c r="V1521" s="3">
        <v>45617</v>
      </c>
      <c r="W1521" s="3">
        <v>45618</v>
      </c>
      <c r="X1521" s="6" t="str">
        <f t="shared" ref="X1521:X1528" si="1399">IFERROR(IF(W1521-V1521&gt;0, "+" &amp; (W1521-V1521), W1521-V1521), "X")</f>
        <v>+1</v>
      </c>
      <c r="Y1521" s="3">
        <v>45622</v>
      </c>
      <c r="Z1521" s="3">
        <v>45621</v>
      </c>
      <c r="AA1521" s="6">
        <f t="shared" si="1384"/>
        <v>-1</v>
      </c>
      <c r="AB1521" s="3" t="s">
        <v>5388</v>
      </c>
      <c r="AC1521" s="2" t="s">
        <v>5388</v>
      </c>
      <c r="AD1521" s="6" t="str">
        <f>IFERROR(AC1521-AB1521, "X")</f>
        <v>X</v>
      </c>
      <c r="AE1521" s="3">
        <v>45624</v>
      </c>
      <c r="AF1521" s="3">
        <v>45625</v>
      </c>
      <c r="AG1521" s="2" t="str">
        <f t="shared" si="1397"/>
        <v>+1</v>
      </c>
      <c r="AH1521" s="3">
        <v>45625</v>
      </c>
      <c r="AI1521" s="3">
        <f t="shared" si="1398"/>
        <v>45624</v>
      </c>
      <c r="AJ1521" s="3"/>
      <c r="AK1521" s="2">
        <f t="shared" si="1353"/>
        <v>-1</v>
      </c>
      <c r="AL1521" s="2" t="s">
        <v>5567</v>
      </c>
      <c r="AM1521" s="2" t="str">
        <f t="shared" si="1354"/>
        <v>생산완료(-1)</v>
      </c>
      <c r="AN1521" s="9">
        <f t="shared" si="1355"/>
        <v>45625</v>
      </c>
      <c r="AO1521" s="9">
        <f t="shared" si="1356"/>
        <v>45624</v>
      </c>
      <c r="AP1521" s="9"/>
      <c r="AQ1521" s="2">
        <f t="shared" si="1387"/>
        <v>-1</v>
      </c>
      <c r="AR1521" s="12">
        <f t="shared" si="1357"/>
        <v>-1</v>
      </c>
      <c r="AS1521" t="s">
        <v>5567</v>
      </c>
      <c r="AT1521" t="str">
        <f t="shared" si="1358"/>
        <v>생산완료(-1)</v>
      </c>
    </row>
    <row r="1522" spans="2:46" x14ac:dyDescent="0.3">
      <c r="B1522" s="2" t="s">
        <v>5414</v>
      </c>
      <c r="C1522" s="7">
        <v>-9</v>
      </c>
      <c r="D1522" s="2" t="s">
        <v>5412</v>
      </c>
      <c r="E1522" s="2" t="s">
        <v>5421</v>
      </c>
      <c r="F1522" s="2"/>
      <c r="G1522" s="2" t="s">
        <v>5419</v>
      </c>
      <c r="H1522" s="2" t="s">
        <v>1903</v>
      </c>
      <c r="I1522" s="2" t="str">
        <f t="shared" si="1349"/>
        <v>20241115-12150501-인쇄</v>
      </c>
      <c r="J1522" s="2" t="str">
        <f t="shared" si="1350"/>
        <v>20241115-12150501-합지</v>
      </c>
      <c r="K1522" s="2" t="str">
        <f t="shared" si="1351"/>
        <v>20241115-12150501-분단</v>
      </c>
      <c r="L1522" s="2" t="str">
        <f t="shared" si="1352"/>
        <v>20241115-12150501-제대</v>
      </c>
      <c r="M1522" s="2" t="str">
        <f>VLOOKUP(H1522, '쿼리1'!$A:$R, 17, 0)</f>
        <v>3도-해물후레이크2kg</v>
      </c>
      <c r="N1522" s="2" t="str">
        <f>VLOOKUP(H1522, '쿼리1'!$A:$P, 15, 0)</f>
        <v>나이론70</v>
      </c>
      <c r="O1522" s="2">
        <v>12150501</v>
      </c>
      <c r="P1522" s="2" t="str">
        <f>VLOOKUP(H1522, '쿼리1'!$A:$R, 17, 0)</f>
        <v>3도-해물후레이크2kg</v>
      </c>
      <c r="Q1522" s="4">
        <f>VLOOKUP(H1522, '쿼리1'!$A:$U, 20, 0)</f>
        <v>21428</v>
      </c>
      <c r="R1522" s="2" t="s">
        <v>31</v>
      </c>
      <c r="S1522" s="2" t="s">
        <v>31</v>
      </c>
      <c r="T1522" s="2" t="s">
        <v>5397</v>
      </c>
      <c r="U1522" s="2" t="s">
        <v>31</v>
      </c>
      <c r="V1522" s="3">
        <v>45616</v>
      </c>
      <c r="W1522" s="3">
        <v>45617</v>
      </c>
      <c r="X1522" s="6" t="str">
        <f t="shared" si="1399"/>
        <v>+1</v>
      </c>
      <c r="Y1522" s="3">
        <v>45618</v>
      </c>
      <c r="Z1522" s="3">
        <v>45623</v>
      </c>
      <c r="AA1522" s="6" t="str">
        <f t="shared" si="1384"/>
        <v>+5</v>
      </c>
      <c r="AB1522" s="3" t="s">
        <v>5388</v>
      </c>
      <c r="AC1522" s="2" t="s">
        <v>5388</v>
      </c>
      <c r="AD1522" s="6" t="str">
        <f>IFERROR(AC1522-AB1522, "X")</f>
        <v>X</v>
      </c>
      <c r="AE1522" s="3">
        <v>45622</v>
      </c>
      <c r="AF1522" s="3">
        <v>45631</v>
      </c>
      <c r="AG1522" s="2" t="str">
        <f t="shared" si="1397"/>
        <v>+9</v>
      </c>
      <c r="AH1522" s="3">
        <v>45631</v>
      </c>
      <c r="AI1522" s="3">
        <f t="shared" si="1398"/>
        <v>45622</v>
      </c>
      <c r="AJ1522" s="3"/>
      <c r="AK1522" s="2">
        <f t="shared" si="1353"/>
        <v>-9</v>
      </c>
      <c r="AL1522" s="2" t="s">
        <v>5567</v>
      </c>
      <c r="AM1522" s="2" t="str">
        <f t="shared" si="1354"/>
        <v>생산완료(-9)</v>
      </c>
      <c r="AN1522" s="9">
        <f t="shared" si="1355"/>
        <v>45631</v>
      </c>
      <c r="AO1522" s="9">
        <f t="shared" si="1356"/>
        <v>45622</v>
      </c>
      <c r="AP1522" s="9"/>
      <c r="AQ1522" s="2">
        <f t="shared" si="1387"/>
        <v>-9</v>
      </c>
      <c r="AR1522" s="12">
        <f t="shared" si="1357"/>
        <v>-9</v>
      </c>
      <c r="AS1522" t="s">
        <v>5567</v>
      </c>
      <c r="AT1522" t="str">
        <f t="shared" si="1358"/>
        <v>생산완료(-9)</v>
      </c>
    </row>
    <row r="1523" spans="2:46" x14ac:dyDescent="0.3">
      <c r="B1523" s="2" t="s">
        <v>5405</v>
      </c>
      <c r="C1523" s="7">
        <v>-1</v>
      </c>
      <c r="D1523" s="2" t="s">
        <v>5412</v>
      </c>
      <c r="E1523" s="2" t="s">
        <v>5405</v>
      </c>
      <c r="F1523" s="2"/>
      <c r="G1523" s="2" t="s">
        <v>5412</v>
      </c>
      <c r="H1523" s="2" t="s">
        <v>3616</v>
      </c>
      <c r="I1523" s="2" t="str">
        <f t="shared" si="1349"/>
        <v>20241115-1219P0139-인쇄</v>
      </c>
      <c r="J1523" s="2" t="str">
        <f t="shared" si="1350"/>
        <v>20241115-1219P0139-합지</v>
      </c>
      <c r="K1523" s="2" t="str">
        <f t="shared" si="1351"/>
        <v>20241115-1219P0139-분단</v>
      </c>
      <c r="L1523" s="2" t="str">
        <f t="shared" si="1352"/>
        <v>20241115-1219P0139-제대</v>
      </c>
      <c r="M1523" s="2" t="str">
        <f>VLOOKUP(H1523, '쿼리1'!$A:$R, 17, 0)</f>
        <v>4도-건무1kg(삼방꼬리)</v>
      </c>
      <c r="N1523" s="2" t="str">
        <f>VLOOKUP(H1523, '쿼리1'!$A:$P, 15, 0)</f>
        <v>나이론(유무광)70</v>
      </c>
      <c r="O1523" s="2" t="s">
        <v>5866</v>
      </c>
      <c r="P1523" s="2" t="str">
        <f>VLOOKUP(H1523, '쿼리1'!$A:$R, 17, 0)</f>
        <v>4도-건무1kg(삼방꼬리)</v>
      </c>
      <c r="Q1523" s="4">
        <f>VLOOKUP(H1523, '쿼리1'!$A:$U, 20, 0)</f>
        <v>13333</v>
      </c>
      <c r="R1523" s="2" t="s">
        <v>31</v>
      </c>
      <c r="S1523" s="2" t="s">
        <v>31</v>
      </c>
      <c r="T1523" s="2" t="s">
        <v>5397</v>
      </c>
      <c r="U1523" s="2" t="s">
        <v>31</v>
      </c>
      <c r="V1523" s="3">
        <v>45617</v>
      </c>
      <c r="W1523" s="3">
        <v>45618</v>
      </c>
      <c r="X1523" s="6" t="str">
        <f t="shared" si="1399"/>
        <v>+1</v>
      </c>
      <c r="Y1523" s="3">
        <v>45622</v>
      </c>
      <c r="Z1523" s="3">
        <v>45621</v>
      </c>
      <c r="AA1523" s="6">
        <f t="shared" si="1384"/>
        <v>-1</v>
      </c>
      <c r="AB1523" s="3" t="s">
        <v>5388</v>
      </c>
      <c r="AC1523" s="2" t="s">
        <v>5388</v>
      </c>
      <c r="AD1523" s="6" t="str">
        <f>IFERROR(AC1523-AB1523, "X")</f>
        <v>X</v>
      </c>
      <c r="AE1523" s="3">
        <v>45624</v>
      </c>
      <c r="AF1523" s="3">
        <v>45625</v>
      </c>
      <c r="AG1523" s="2" t="str">
        <f t="shared" si="1397"/>
        <v>+1</v>
      </c>
      <c r="AH1523" s="3">
        <v>45625</v>
      </c>
      <c r="AI1523" s="3">
        <f t="shared" si="1398"/>
        <v>45624</v>
      </c>
      <c r="AJ1523" s="3"/>
      <c r="AK1523" s="2">
        <f t="shared" si="1353"/>
        <v>-1</v>
      </c>
      <c r="AL1523" s="2" t="s">
        <v>5567</v>
      </c>
      <c r="AM1523" s="2" t="str">
        <f t="shared" si="1354"/>
        <v>생산완료(-1)</v>
      </c>
      <c r="AN1523" s="9">
        <f t="shared" si="1355"/>
        <v>45625</v>
      </c>
      <c r="AO1523" s="9">
        <f t="shared" si="1356"/>
        <v>45624</v>
      </c>
      <c r="AP1523" s="9"/>
      <c r="AQ1523" s="2">
        <f t="shared" si="1387"/>
        <v>-1</v>
      </c>
      <c r="AR1523" s="12">
        <f t="shared" si="1357"/>
        <v>-1</v>
      </c>
      <c r="AS1523" t="s">
        <v>5567</v>
      </c>
      <c r="AT1523" t="str">
        <f t="shared" si="1358"/>
        <v>생산완료(-1)</v>
      </c>
    </row>
    <row r="1524" spans="2:46" x14ac:dyDescent="0.3">
      <c r="B1524" s="2" t="s">
        <v>5406</v>
      </c>
      <c r="C1524" s="7">
        <v>-5</v>
      </c>
      <c r="D1524" s="2" t="s">
        <v>5409</v>
      </c>
      <c r="E1524" s="2" t="s">
        <v>5408</v>
      </c>
      <c r="F1524" s="2" t="s">
        <v>5421</v>
      </c>
      <c r="G1524" s="2"/>
      <c r="H1524" s="2" t="s">
        <v>5037</v>
      </c>
      <c r="I1524" s="2" t="str">
        <f t="shared" si="1349"/>
        <v>20241115-1317P0028-인쇄</v>
      </c>
      <c r="J1524" s="2" t="str">
        <f t="shared" si="1350"/>
        <v>20241115-1317P0028-합지</v>
      </c>
      <c r="K1524" s="2" t="str">
        <f t="shared" si="1351"/>
        <v>20241115-1317P0028-분단</v>
      </c>
      <c r="L1524" s="2" t="str">
        <f t="shared" si="1352"/>
        <v>20241115-1317P0028-제대</v>
      </c>
      <c r="M1524" s="2" t="str">
        <f>VLOOKUP(H1524, '쿼리1'!$A:$R, 17, 0)</f>
        <v>1도-웅이네오돌뼈(대각선연속무늬)</v>
      </c>
      <c r="N1524" s="2" t="str">
        <f>VLOOKUP(H1524, '쿼리1'!$A:$P, 15, 0)</f>
        <v>패씨피피60</v>
      </c>
      <c r="O1524" s="2" t="s">
        <v>5721</v>
      </c>
      <c r="P1524" s="2" t="str">
        <f>VLOOKUP(H1524, '쿼리1'!$A:$R, 17, 0)</f>
        <v>1도-웅이네오돌뼈(대각선연속무늬)</v>
      </c>
      <c r="Q1524" s="4">
        <f>VLOOKUP(H1524, '쿼리1'!$A:$U, 20, 0)</f>
        <v>240</v>
      </c>
      <c r="R1524" s="2" t="s">
        <v>31</v>
      </c>
      <c r="S1524" s="2" t="s">
        <v>31</v>
      </c>
      <c r="T1524" s="2" t="s">
        <v>31</v>
      </c>
      <c r="U1524" s="2" t="s">
        <v>5397</v>
      </c>
      <c r="V1524" s="3">
        <v>45617</v>
      </c>
      <c r="W1524" s="3">
        <v>45617</v>
      </c>
      <c r="X1524" s="6">
        <f t="shared" si="1399"/>
        <v>0</v>
      </c>
      <c r="Y1524" s="3">
        <v>45622</v>
      </c>
      <c r="Z1524" s="3">
        <v>45625</v>
      </c>
      <c r="AA1524" s="6" t="str">
        <f t="shared" si="1384"/>
        <v>+3</v>
      </c>
      <c r="AB1524" s="3">
        <v>45623</v>
      </c>
      <c r="AC1524" s="3">
        <v>45628</v>
      </c>
      <c r="AD1524" s="6" t="str">
        <f>IFERROR(IF(AC1524-AB1524&gt;0, "+" &amp; (AC1524-AB1524), AC1524-AB1524), "X")</f>
        <v>+5</v>
      </c>
      <c r="AE1524" s="2" t="s">
        <v>5388</v>
      </c>
      <c r="AF1524" s="2" t="s">
        <v>5388</v>
      </c>
      <c r="AG1524" s="2" t="str">
        <f>IFERROR(AF1524-AE1524, "X")</f>
        <v>X</v>
      </c>
      <c r="AH1524" s="3">
        <v>45628</v>
      </c>
      <c r="AI1524" s="3">
        <f t="shared" ref="AI1524" si="1400">AB1524</f>
        <v>45623</v>
      </c>
      <c r="AJ1524" s="3"/>
      <c r="AK1524" s="2">
        <f t="shared" si="1353"/>
        <v>-5</v>
      </c>
      <c r="AL1524" s="2" t="s">
        <v>5567</v>
      </c>
      <c r="AM1524" s="2" t="str">
        <f t="shared" si="1354"/>
        <v>생산완료(-5)</v>
      </c>
      <c r="AN1524" s="9">
        <f t="shared" si="1355"/>
        <v>45628</v>
      </c>
      <c r="AO1524" s="9">
        <f t="shared" si="1356"/>
        <v>45623</v>
      </c>
      <c r="AP1524" s="9"/>
      <c r="AQ1524" s="2">
        <f t="shared" si="1387"/>
        <v>-5</v>
      </c>
      <c r="AR1524" s="12">
        <f t="shared" si="1357"/>
        <v>-5</v>
      </c>
      <c r="AS1524" t="s">
        <v>5567</v>
      </c>
      <c r="AT1524" t="str">
        <f t="shared" si="1358"/>
        <v>생산완료(-5)</v>
      </c>
    </row>
    <row r="1525" spans="2:46" x14ac:dyDescent="0.3">
      <c r="B1525" s="2" t="s">
        <v>5414</v>
      </c>
      <c r="C1525" s="7">
        <v>-9</v>
      </c>
      <c r="D1525" s="2" t="s">
        <v>5412</v>
      </c>
      <c r="E1525" s="2" t="s">
        <v>5421</v>
      </c>
      <c r="F1525" s="2"/>
      <c r="G1525" s="2" t="s">
        <v>5419</v>
      </c>
      <c r="H1525" s="2" t="s">
        <v>1907</v>
      </c>
      <c r="I1525" s="2" t="str">
        <f t="shared" si="1349"/>
        <v>20241115-140525-인쇄</v>
      </c>
      <c r="J1525" s="2" t="str">
        <f t="shared" si="1350"/>
        <v>20241115-140525-합지</v>
      </c>
      <c r="K1525" s="2" t="str">
        <f t="shared" si="1351"/>
        <v>20241115-140525-분단</v>
      </c>
      <c r="L1525" s="2" t="str">
        <f t="shared" si="1352"/>
        <v>20241115-140525-제대</v>
      </c>
      <c r="M1525" s="2" t="str">
        <f>VLOOKUP(H1525, '쿼리1'!$A:$R, 17, 0)</f>
        <v>3도-볶음자반후레이크1kg</v>
      </c>
      <c r="N1525" s="2" t="str">
        <f>VLOOKUP(H1525, '쿼리1'!$A:$P, 15, 0)</f>
        <v>나이론70</v>
      </c>
      <c r="O1525" s="2">
        <v>140525</v>
      </c>
      <c r="P1525" s="2" t="str">
        <f>VLOOKUP(H1525, '쿼리1'!$A:$R, 17, 0)</f>
        <v>3도-볶음자반후레이크1kg</v>
      </c>
      <c r="Q1525" s="4">
        <f>VLOOKUP(H1525, '쿼리1'!$A:$U, 20, 0)</f>
        <v>21428</v>
      </c>
      <c r="R1525" s="2" t="s">
        <v>31</v>
      </c>
      <c r="S1525" s="2" t="s">
        <v>31</v>
      </c>
      <c r="T1525" s="2" t="s">
        <v>5397</v>
      </c>
      <c r="U1525" s="2" t="s">
        <v>31</v>
      </c>
      <c r="V1525" s="3">
        <v>45616</v>
      </c>
      <c r="W1525" s="3">
        <v>45617</v>
      </c>
      <c r="X1525" s="6" t="str">
        <f t="shared" si="1399"/>
        <v>+1</v>
      </c>
      <c r="Y1525" s="3">
        <v>45618</v>
      </c>
      <c r="Z1525" s="3">
        <v>45623</v>
      </c>
      <c r="AA1525" s="6" t="str">
        <f t="shared" si="1384"/>
        <v>+5</v>
      </c>
      <c r="AB1525" s="3" t="s">
        <v>5388</v>
      </c>
      <c r="AC1525" s="2" t="s">
        <v>5388</v>
      </c>
      <c r="AD1525" s="6" t="str">
        <f>IFERROR(AC1525-AB1525, "X")</f>
        <v>X</v>
      </c>
      <c r="AE1525" s="3">
        <v>45622</v>
      </c>
      <c r="AF1525" s="3">
        <v>45631</v>
      </c>
      <c r="AG1525" s="2" t="str">
        <f t="shared" ref="AG1525:AG1526" si="1401">IFERROR(IF(AF1525-AE1525&gt;0, "+" &amp; (AF1525-AE1525), AF1525-AE1525), "X")</f>
        <v>+9</v>
      </c>
      <c r="AH1525" s="3">
        <v>45631</v>
      </c>
      <c r="AI1525" s="3">
        <f t="shared" ref="AI1525:AI1526" si="1402">AE1525</f>
        <v>45622</v>
      </c>
      <c r="AJ1525" s="3"/>
      <c r="AK1525" s="2">
        <f t="shared" si="1353"/>
        <v>-9</v>
      </c>
      <c r="AL1525" s="2" t="s">
        <v>5567</v>
      </c>
      <c r="AM1525" s="2" t="str">
        <f t="shared" si="1354"/>
        <v>생산완료(-9)</v>
      </c>
      <c r="AN1525" s="9">
        <f t="shared" si="1355"/>
        <v>45631</v>
      </c>
      <c r="AO1525" s="9">
        <f t="shared" si="1356"/>
        <v>45622</v>
      </c>
      <c r="AP1525" s="9"/>
      <c r="AQ1525" s="2">
        <f t="shared" si="1387"/>
        <v>-9</v>
      </c>
      <c r="AR1525" s="12">
        <f t="shared" si="1357"/>
        <v>-9</v>
      </c>
      <c r="AS1525" t="s">
        <v>5567</v>
      </c>
      <c r="AT1525" t="str">
        <f t="shared" si="1358"/>
        <v>생산완료(-9)</v>
      </c>
    </row>
    <row r="1526" spans="2:46" x14ac:dyDescent="0.3">
      <c r="B1526" s="2" t="s">
        <v>5416</v>
      </c>
      <c r="C1526" s="7">
        <v>-2</v>
      </c>
      <c r="D1526" s="2" t="s">
        <v>5424</v>
      </c>
      <c r="E1526" s="2"/>
      <c r="F1526" s="2"/>
      <c r="G1526" s="2" t="s">
        <v>5424</v>
      </c>
      <c r="H1526" s="2" t="s">
        <v>543</v>
      </c>
      <c r="I1526" s="2" t="str">
        <f t="shared" si="1349"/>
        <v>20241115-2000150841-인쇄</v>
      </c>
      <c r="J1526" s="2" t="str">
        <f t="shared" si="1350"/>
        <v>20241115-2000150841-합지</v>
      </c>
      <c r="K1526" s="2" t="str">
        <f t="shared" si="1351"/>
        <v>20241115-2000150841-분단</v>
      </c>
      <c r="L1526" s="2" t="str">
        <f t="shared" si="1352"/>
        <v>20241115-2000150841-제대</v>
      </c>
      <c r="M1526" s="2" t="str">
        <f>VLOOKUP(H1526, '쿼리1'!$A:$R, 17, 0)</f>
        <v>1도-레인세인</v>
      </c>
      <c r="N1526" s="2" t="str">
        <f>VLOOKUP(H1526, '쿼리1'!$A:$P, 15, 0)</f>
        <v>PE튜브(회색/검정)85</v>
      </c>
      <c r="O1526" s="2">
        <v>2000150841</v>
      </c>
      <c r="P1526" s="2" t="str">
        <f>VLOOKUP(H1526, '쿼리1'!$A:$R, 17, 0)</f>
        <v>1도-레인세인</v>
      </c>
      <c r="Q1526" s="4">
        <f>VLOOKUP(H1526, '쿼리1'!$A:$U, 20, 0)</f>
        <v>10000</v>
      </c>
      <c r="R1526" s="2" t="s">
        <v>31</v>
      </c>
      <c r="S1526" s="2" t="s">
        <v>5397</v>
      </c>
      <c r="T1526" s="2" t="s">
        <v>5397</v>
      </c>
      <c r="U1526" s="2" t="s">
        <v>31</v>
      </c>
      <c r="V1526" s="3">
        <v>45614</v>
      </c>
      <c r="W1526" s="3">
        <v>45616</v>
      </c>
      <c r="X1526" s="6" t="str">
        <f t="shared" si="1399"/>
        <v>+2</v>
      </c>
      <c r="Y1526" s="2" t="s">
        <v>5388</v>
      </c>
      <c r="Z1526" s="3" t="s">
        <v>5388</v>
      </c>
      <c r="AA1526" s="6" t="str">
        <f>IFERROR(Z1526-Y1526, "X")</f>
        <v>X</v>
      </c>
      <c r="AB1526" s="3" t="s">
        <v>5388</v>
      </c>
      <c r="AC1526" s="2" t="s">
        <v>5388</v>
      </c>
      <c r="AD1526" s="6" t="str">
        <f>IFERROR(AC1526-AB1526, "X")</f>
        <v>X</v>
      </c>
      <c r="AE1526" s="3">
        <v>45616</v>
      </c>
      <c r="AF1526" s="3">
        <v>45618</v>
      </c>
      <c r="AG1526" s="2" t="str">
        <f t="shared" si="1401"/>
        <v>+2</v>
      </c>
      <c r="AH1526" s="3">
        <v>45618</v>
      </c>
      <c r="AI1526" s="3">
        <f t="shared" si="1402"/>
        <v>45616</v>
      </c>
      <c r="AJ1526" s="3"/>
      <c r="AK1526" s="2">
        <f t="shared" si="1353"/>
        <v>-2</v>
      </c>
      <c r="AL1526" s="2" t="s">
        <v>5567</v>
      </c>
      <c r="AM1526" s="2" t="str">
        <f t="shared" si="1354"/>
        <v>생산완료(-2)</v>
      </c>
      <c r="AN1526" s="9">
        <f t="shared" si="1355"/>
        <v>45618</v>
      </c>
      <c r="AO1526" s="9">
        <f t="shared" si="1356"/>
        <v>45616</v>
      </c>
      <c r="AP1526" s="9"/>
      <c r="AQ1526" s="2">
        <f t="shared" si="1387"/>
        <v>-2</v>
      </c>
      <c r="AR1526" s="12">
        <f t="shared" si="1357"/>
        <v>-2</v>
      </c>
      <c r="AS1526" t="s">
        <v>5567</v>
      </c>
      <c r="AT1526" t="str">
        <f t="shared" si="1358"/>
        <v>생산완료(-2)</v>
      </c>
    </row>
    <row r="1527" spans="2:46" x14ac:dyDescent="0.3">
      <c r="B1527" s="2" t="s">
        <v>5623</v>
      </c>
      <c r="C1527" s="7">
        <v>-28</v>
      </c>
      <c r="D1527" s="2" t="s">
        <v>5422</v>
      </c>
      <c r="E1527" s="2"/>
      <c r="F1527" s="2" t="s">
        <v>5479</v>
      </c>
      <c r="G1527" s="2"/>
      <c r="H1527" s="2" t="s">
        <v>4718</v>
      </c>
      <c r="I1527" s="2" t="str">
        <f t="shared" si="1349"/>
        <v>20241115-2000159648-인쇄</v>
      </c>
      <c r="J1527" s="2" t="str">
        <f t="shared" si="1350"/>
        <v>20241115-2000159648-합지</v>
      </c>
      <c r="K1527" s="2" t="str">
        <f t="shared" si="1351"/>
        <v>20241115-2000159648-분단</v>
      </c>
      <c r="L1527" s="2" t="str">
        <f t="shared" si="1352"/>
        <v>20241115-2000159648-제대</v>
      </c>
      <c r="M1527" s="2" t="str">
        <f>VLOOKUP(H1527, '쿼리1'!$A:$R, 17, 0)</f>
        <v>1도-SB)샌드위치(소)-오산</v>
      </c>
      <c r="N1527" s="2" t="str">
        <f>VLOOKUP(H1527, '쿼리1'!$A:$P, 15, 0)</f>
        <v>OPP(보폭스)25</v>
      </c>
      <c r="O1527" s="2">
        <v>2000159648</v>
      </c>
      <c r="P1527" s="2" t="str">
        <f>VLOOKUP(H1527, '쿼리1'!$A:$R, 17, 0)</f>
        <v>1도-SB)샌드위치(소)-오산</v>
      </c>
      <c r="Q1527" s="4">
        <f>VLOOKUP(H1527, '쿼리1'!$A:$U, 20, 0)</f>
        <v>240</v>
      </c>
      <c r="R1527" s="2" t="s">
        <v>31</v>
      </c>
      <c r="S1527" s="2" t="s">
        <v>5397</v>
      </c>
      <c r="T1527" s="2" t="s">
        <v>31</v>
      </c>
      <c r="U1527" s="2" t="s">
        <v>5397</v>
      </c>
      <c r="V1527" s="3">
        <v>45615</v>
      </c>
      <c r="W1527" s="3">
        <v>45642</v>
      </c>
      <c r="X1527" s="6" t="str">
        <f t="shared" si="1399"/>
        <v>+27</v>
      </c>
      <c r="Y1527" s="3" t="s">
        <v>5388</v>
      </c>
      <c r="Z1527" s="3" t="s">
        <v>5388</v>
      </c>
      <c r="AA1527" s="6" t="str">
        <f>IFERROR(Z1527-Y1527, "X")</f>
        <v>X</v>
      </c>
      <c r="AB1527" s="3">
        <v>45616</v>
      </c>
      <c r="AC1527" s="3">
        <v>45644</v>
      </c>
      <c r="AD1527" s="6" t="str">
        <f>IFERROR(IF(AC1527-AB1527&gt;0, "+" &amp; (AC1527-AB1527), AC1527-AB1527), "X")</f>
        <v>+28</v>
      </c>
      <c r="AE1527" s="2" t="s">
        <v>5388</v>
      </c>
      <c r="AF1527" s="2" t="s">
        <v>5388</v>
      </c>
      <c r="AG1527" s="2" t="str">
        <f>IFERROR(AF1527-AE1527, "X")</f>
        <v>X</v>
      </c>
      <c r="AH1527" s="3">
        <v>45644</v>
      </c>
      <c r="AI1527" s="3">
        <f t="shared" ref="AI1527" si="1403">AB1527</f>
        <v>45616</v>
      </c>
      <c r="AJ1527" s="3"/>
      <c r="AK1527" s="2">
        <f t="shared" si="1353"/>
        <v>-28</v>
      </c>
      <c r="AL1527" s="2" t="s">
        <v>5567</v>
      </c>
      <c r="AM1527" s="2" t="str">
        <f t="shared" si="1354"/>
        <v>생산완료(-28)</v>
      </c>
      <c r="AN1527" s="9">
        <f t="shared" si="1355"/>
        <v>45654</v>
      </c>
      <c r="AO1527" s="9">
        <f t="shared" si="1356"/>
        <v>45642</v>
      </c>
      <c r="AP1527" s="9"/>
      <c r="AQ1527" s="2">
        <f t="shared" si="1387"/>
        <v>-12</v>
      </c>
      <c r="AR1527" s="12">
        <f t="shared" si="1357"/>
        <v>-12</v>
      </c>
      <c r="AS1527" t="s">
        <v>5567</v>
      </c>
      <c r="AT1527" t="str">
        <f t="shared" si="1358"/>
        <v>생산완료(-12)</v>
      </c>
    </row>
    <row r="1528" spans="2:46" x14ac:dyDescent="0.3">
      <c r="B1528" s="2" t="s">
        <v>5407</v>
      </c>
      <c r="C1528" s="7">
        <v>-6</v>
      </c>
      <c r="D1528" s="2" t="s">
        <v>5432</v>
      </c>
      <c r="E1528" s="2"/>
      <c r="F1528" s="2"/>
      <c r="G1528" s="2" t="s">
        <v>5531</v>
      </c>
      <c r="H1528" s="2" t="s">
        <v>218</v>
      </c>
      <c r="I1528" s="2" t="str">
        <f t="shared" si="1349"/>
        <v>20241115-2000165796-인쇄</v>
      </c>
      <c r="J1528" s="2" t="str">
        <f t="shared" si="1350"/>
        <v>20241115-2000165796-합지</v>
      </c>
      <c r="K1528" s="2" t="str">
        <f t="shared" si="1351"/>
        <v>20241115-2000165796-분단</v>
      </c>
      <c r="L1528" s="2" t="str">
        <f t="shared" si="1352"/>
        <v>20241115-2000165796-제대</v>
      </c>
      <c r="M1528" s="2" t="str">
        <f>VLOOKUP(H1528, '쿼리1'!$A:$R, 17, 0)</f>
        <v>양면1도-백술상회 3병입</v>
      </c>
      <c r="N1528" s="2" t="str">
        <f>VLOOKUP(H1528, '쿼리1'!$A:$P, 15, 0)</f>
        <v>HD튜브(반투명)30</v>
      </c>
      <c r="O1528" s="2">
        <v>2000165796</v>
      </c>
      <c r="P1528" s="2" t="str">
        <f>VLOOKUP(H1528, '쿼리1'!$A:$R, 17, 0)</f>
        <v>양면1도-백술상회 3병입</v>
      </c>
      <c r="Q1528" s="4">
        <f>VLOOKUP(H1528, '쿼리1'!$A:$U, 20, 0)</f>
        <v>50000</v>
      </c>
      <c r="R1528" s="2" t="s">
        <v>31</v>
      </c>
      <c r="S1528" s="2" t="s">
        <v>5397</v>
      </c>
      <c r="T1528" s="2" t="s">
        <v>5397</v>
      </c>
      <c r="U1528" s="2" t="s">
        <v>5399</v>
      </c>
      <c r="V1528" s="3">
        <v>45617</v>
      </c>
      <c r="W1528" s="3">
        <v>45623</v>
      </c>
      <c r="X1528" s="6" t="str">
        <f t="shared" si="1399"/>
        <v>+6</v>
      </c>
      <c r="Y1528" s="2" t="s">
        <v>5388</v>
      </c>
      <c r="Z1528" s="3" t="s">
        <v>5388</v>
      </c>
      <c r="AA1528" s="6" t="str">
        <f>IFERROR(Z1528-Y1528, "X")</f>
        <v>X</v>
      </c>
      <c r="AB1528" s="5" t="s">
        <v>5388</v>
      </c>
      <c r="AC1528" s="2" t="s">
        <v>5388</v>
      </c>
      <c r="AD1528" s="6" t="str">
        <f>IFERROR(AC1528-AB1528, "X")</f>
        <v>X</v>
      </c>
      <c r="AE1528" s="3">
        <v>45622</v>
      </c>
      <c r="AF1528" s="5" t="s">
        <v>5396</v>
      </c>
      <c r="AG1528" s="6">
        <f ca="1">TODAY()-AE1528</f>
        <v>34</v>
      </c>
      <c r="AH1528" s="3">
        <v>45623</v>
      </c>
      <c r="AI1528" s="3">
        <f>V1528</f>
        <v>45617</v>
      </c>
      <c r="AJ1528" s="3"/>
      <c r="AK1528" s="2">
        <f t="shared" si="1353"/>
        <v>-6</v>
      </c>
      <c r="AL1528" s="2" t="s">
        <v>5567</v>
      </c>
      <c r="AM1528" s="2" t="str">
        <f t="shared" si="1354"/>
        <v>생산완료(-6)</v>
      </c>
      <c r="AN1528" s="9">
        <f t="shared" si="1355"/>
        <v>45623</v>
      </c>
      <c r="AO1528" s="9">
        <f t="shared" si="1356"/>
        <v>45617</v>
      </c>
      <c r="AP1528" s="9"/>
      <c r="AQ1528" s="2">
        <f t="shared" si="1387"/>
        <v>-6</v>
      </c>
      <c r="AR1528" s="12">
        <f t="shared" si="1357"/>
        <v>-6</v>
      </c>
      <c r="AS1528" t="s">
        <v>5567</v>
      </c>
      <c r="AT1528" t="str">
        <f t="shared" si="1358"/>
        <v>생산완료(-6)</v>
      </c>
    </row>
    <row r="1529" spans="2:46" x14ac:dyDescent="0.3">
      <c r="B1529" s="2" t="s">
        <v>5590</v>
      </c>
      <c r="C1529" s="7">
        <v>-23</v>
      </c>
      <c r="D1529" s="2"/>
      <c r="E1529" s="2" t="s">
        <v>5412</v>
      </c>
      <c r="F1529" s="2" t="s">
        <v>5409</v>
      </c>
      <c r="G1529" s="2" t="s">
        <v>5446</v>
      </c>
      <c r="H1529" s="2" t="s">
        <v>4806</v>
      </c>
      <c r="I1529" s="2" t="str">
        <f t="shared" si="1349"/>
        <v>20241115-914002-인쇄</v>
      </c>
      <c r="J1529" s="2" t="str">
        <f t="shared" si="1350"/>
        <v>20241115-914002-합지</v>
      </c>
      <c r="K1529" s="2" t="str">
        <f t="shared" si="1351"/>
        <v>20241115-914002-분단</v>
      </c>
      <c r="L1529" s="2" t="str">
        <f t="shared" si="1352"/>
        <v>20241115-914002-제대</v>
      </c>
      <c r="M1529" s="2" t="str">
        <f>VLOOKUP(H1529, '쿼리1'!$A:$R, 17, 0)</f>
        <v>무지</v>
      </c>
      <c r="N1529" s="2" t="str">
        <f>VLOOKUP(H1529, '쿼리1'!$A:$P, 15, 0)</f>
        <v>전투지120=무지</v>
      </c>
      <c r="O1529" s="2">
        <v>914002</v>
      </c>
      <c r="P1529" s="2" t="str">
        <f>VLOOKUP(H1529, '쿼리1'!$A:$R, 17, 0)</f>
        <v>무지</v>
      </c>
      <c r="Q1529" s="4">
        <f>VLOOKUP(H1529, '쿼리1'!$A:$U, 20, 0)</f>
        <v>360000</v>
      </c>
      <c r="R1529" s="2" t="s">
        <v>5397</v>
      </c>
      <c r="S1529" s="2" t="s">
        <v>31</v>
      </c>
      <c r="T1529" s="2" t="s">
        <v>31</v>
      </c>
      <c r="U1529" s="2" t="s">
        <v>31</v>
      </c>
      <c r="V1529" s="2" t="s">
        <v>5388</v>
      </c>
      <c r="W1529" s="3" t="s">
        <v>5388</v>
      </c>
      <c r="X1529" s="6" t="str">
        <f>IFERROR(W1529-V1529, "X")</f>
        <v>X</v>
      </c>
      <c r="Y1529" s="3">
        <v>45621</v>
      </c>
      <c r="Z1529" s="3">
        <v>45622</v>
      </c>
      <c r="AA1529" s="6" t="str">
        <f t="shared" ref="AA1529:AA1540" si="1404">IFERROR(IF(Z1529-Y1529&gt;0, "+" &amp; (Z1529-Y1529), Z1529-Y1529), "X")</f>
        <v>+1</v>
      </c>
      <c r="AB1529" s="3">
        <v>45622</v>
      </c>
      <c r="AC1529" s="3">
        <v>45622</v>
      </c>
      <c r="AD1529" s="6">
        <f>IFERROR(IF(AC1529-AB1529&gt;0, "+" &amp; (AC1529-AB1529), AC1529-AB1529), "X")</f>
        <v>0</v>
      </c>
      <c r="AE1529" s="3">
        <v>45629</v>
      </c>
      <c r="AF1529" s="3">
        <v>45652</v>
      </c>
      <c r="AG1529" s="2" t="str">
        <f t="shared" ref="AG1529:AG1533" si="1405">IFERROR(IF(AF1529-AE1529&gt;0, "+" &amp; (AF1529-AE1529), AF1529-AE1529), "X")</f>
        <v>+23</v>
      </c>
      <c r="AH1529" s="3">
        <v>45652</v>
      </c>
      <c r="AI1529" s="3">
        <f t="shared" ref="AI1529:AI1533" si="1406">AE1529</f>
        <v>45629</v>
      </c>
      <c r="AJ1529" s="3"/>
      <c r="AK1529" s="2">
        <f t="shared" si="1353"/>
        <v>-23</v>
      </c>
      <c r="AL1529" s="2" t="s">
        <v>5567</v>
      </c>
      <c r="AM1529" s="2" t="str">
        <f t="shared" si="1354"/>
        <v>생산완료(-23)</v>
      </c>
      <c r="AN1529" s="9">
        <f t="shared" si="1355"/>
        <v>45652</v>
      </c>
      <c r="AO1529" s="9">
        <f t="shared" si="1356"/>
        <v>45629</v>
      </c>
      <c r="AP1529" s="9"/>
      <c r="AQ1529" s="2">
        <f t="shared" si="1387"/>
        <v>-23</v>
      </c>
      <c r="AR1529" s="12">
        <f t="shared" si="1357"/>
        <v>-23</v>
      </c>
      <c r="AS1529" t="s">
        <v>5567</v>
      </c>
      <c r="AT1529" t="str">
        <f t="shared" si="1358"/>
        <v>생산완료(-23)</v>
      </c>
    </row>
    <row r="1530" spans="2:46" x14ac:dyDescent="0.3">
      <c r="B1530" s="2" t="s">
        <v>5413</v>
      </c>
      <c r="C1530" s="7">
        <v>-10</v>
      </c>
      <c r="D1530" s="2" t="s">
        <v>5409</v>
      </c>
      <c r="E1530" s="2" t="s">
        <v>5419</v>
      </c>
      <c r="F1530" s="2"/>
      <c r="G1530" s="2" t="s">
        <v>5444</v>
      </c>
      <c r="H1530" s="2" t="s">
        <v>3080</v>
      </c>
      <c r="I1530" s="2" t="str">
        <f t="shared" si="1349"/>
        <v>20241118-1000146475-인쇄</v>
      </c>
      <c r="J1530" s="2" t="str">
        <f t="shared" si="1350"/>
        <v>20241118-1000146475-합지</v>
      </c>
      <c r="K1530" s="2" t="str">
        <f t="shared" si="1351"/>
        <v>20241118-1000146475-분단</v>
      </c>
      <c r="L1530" s="2" t="str">
        <f t="shared" si="1352"/>
        <v>20241118-1000146475-제대</v>
      </c>
      <c r="M1530" s="2" t="str">
        <f>VLOOKUP(H1530, '쿼리1'!$A:$R, 17, 0)</f>
        <v>1도-동대문땡초불닭발-오돌뼈(냉동) 85g</v>
      </c>
      <c r="N1530" s="2" t="str">
        <f>VLOOKUP(H1530, '쿼리1'!$A:$P, 15, 0)</f>
        <v>나이론110</v>
      </c>
      <c r="O1530" s="2">
        <v>1000146475</v>
      </c>
      <c r="P1530" s="2" t="str">
        <f>VLOOKUP(H1530, '쿼리1'!$A:$R, 17, 0)</f>
        <v>1도-동대문땡초불닭발-오돌뼈(냉동) 85g</v>
      </c>
      <c r="Q1530" s="4">
        <f>VLOOKUP(H1530, '쿼리1'!$A:$U, 20, 0)</f>
        <v>133333</v>
      </c>
      <c r="R1530" s="2" t="s">
        <v>31</v>
      </c>
      <c r="S1530" s="2" t="s">
        <v>31</v>
      </c>
      <c r="T1530" s="2" t="s">
        <v>5397</v>
      </c>
      <c r="U1530" s="2" t="s">
        <v>31</v>
      </c>
      <c r="V1530" s="3">
        <v>45618</v>
      </c>
      <c r="W1530" s="3">
        <v>45618</v>
      </c>
      <c r="X1530" s="6">
        <f>IFERROR(IF(W1530-V1530&gt;0, "+" &amp; (W1530-V1530), W1530-V1530), "X")</f>
        <v>0</v>
      </c>
      <c r="Y1530" s="3">
        <v>45623</v>
      </c>
      <c r="Z1530" s="3">
        <v>45632</v>
      </c>
      <c r="AA1530" s="6" t="str">
        <f t="shared" si="1404"/>
        <v>+9</v>
      </c>
      <c r="AB1530" s="3" t="s">
        <v>5388</v>
      </c>
      <c r="AC1530" s="2" t="s">
        <v>5388</v>
      </c>
      <c r="AD1530" s="6" t="str">
        <f>IFERROR(AC1530-AB1530, "X")</f>
        <v>X</v>
      </c>
      <c r="AE1530" s="3">
        <v>45625</v>
      </c>
      <c r="AF1530" s="3">
        <v>45635</v>
      </c>
      <c r="AG1530" s="2" t="str">
        <f t="shared" si="1405"/>
        <v>+10</v>
      </c>
      <c r="AH1530" s="3">
        <v>45635</v>
      </c>
      <c r="AI1530" s="3">
        <f t="shared" si="1406"/>
        <v>45625</v>
      </c>
      <c r="AJ1530" s="3"/>
      <c r="AK1530" s="2">
        <f t="shared" si="1353"/>
        <v>-10</v>
      </c>
      <c r="AL1530" s="2" t="s">
        <v>5567</v>
      </c>
      <c r="AM1530" s="2" t="str">
        <f t="shared" si="1354"/>
        <v>생산완료(-10)</v>
      </c>
      <c r="AN1530" s="9">
        <f t="shared" si="1355"/>
        <v>45635</v>
      </c>
      <c r="AO1530" s="9">
        <f t="shared" si="1356"/>
        <v>45637</v>
      </c>
      <c r="AP1530" s="9"/>
      <c r="AQ1530" s="2">
        <f t="shared" si="1387"/>
        <v>2</v>
      </c>
      <c r="AR1530" s="12" t="str">
        <f t="shared" si="1357"/>
        <v>+2</v>
      </c>
      <c r="AS1530" t="s">
        <v>5567</v>
      </c>
      <c r="AT1530" t="str">
        <f t="shared" si="1358"/>
        <v>생산완료(+2)</v>
      </c>
    </row>
    <row r="1531" spans="2:46" x14ac:dyDescent="0.3">
      <c r="B1531" s="2" t="s">
        <v>5409</v>
      </c>
      <c r="C1531" s="7">
        <v>0</v>
      </c>
      <c r="D1531" s="2"/>
      <c r="E1531" s="2" t="s">
        <v>5406</v>
      </c>
      <c r="F1531" s="2" t="s">
        <v>5416</v>
      </c>
      <c r="G1531" s="2" t="s">
        <v>5409</v>
      </c>
      <c r="H1531" s="2" t="s">
        <v>3848</v>
      </c>
      <c r="I1531" s="2" t="str">
        <f t="shared" si="1349"/>
        <v>20241118-1000158748-인쇄</v>
      </c>
      <c r="J1531" s="2" t="str">
        <f t="shared" si="1350"/>
        <v>20241118-1000158748-합지</v>
      </c>
      <c r="K1531" s="2" t="str">
        <f t="shared" si="1351"/>
        <v>20241118-1000158748-분단</v>
      </c>
      <c r="L1531" s="2" t="str">
        <f t="shared" si="1352"/>
        <v>20241118-1000158748-제대</v>
      </c>
      <c r="M1531" s="2" t="str">
        <f>VLOOKUP(H1531, '쿼리1'!$A:$R, 17, 0)</f>
        <v>무지(분리배출)</v>
      </c>
      <c r="N1531" s="2" t="str">
        <f>VLOOKUP(H1531, '쿼리1'!$A:$P, 15, 0)</f>
        <v>나이론120</v>
      </c>
      <c r="O1531" s="2">
        <v>1000158748</v>
      </c>
      <c r="P1531" s="2" t="str">
        <f>VLOOKUP(H1531, '쿼리1'!$A:$R, 17, 0)</f>
        <v>무지(분리배출)</v>
      </c>
      <c r="Q1531" s="4">
        <f>VLOOKUP(H1531, '쿼리1'!$A:$U, 20, 0)</f>
        <v>90000</v>
      </c>
      <c r="R1531" s="2" t="s">
        <v>5397</v>
      </c>
      <c r="S1531" s="2" t="s">
        <v>31</v>
      </c>
      <c r="T1531" s="2" t="s">
        <v>31</v>
      </c>
      <c r="U1531" s="2" t="s">
        <v>31</v>
      </c>
      <c r="V1531" s="2" t="s">
        <v>5388</v>
      </c>
      <c r="W1531" s="3" t="s">
        <v>5388</v>
      </c>
      <c r="X1531" s="6" t="str">
        <f>IFERROR(W1531-V1531, "X")</f>
        <v>X</v>
      </c>
      <c r="Y1531" s="3">
        <v>45623</v>
      </c>
      <c r="Z1531" s="3">
        <v>45618</v>
      </c>
      <c r="AA1531" s="6">
        <f t="shared" si="1404"/>
        <v>-5</v>
      </c>
      <c r="AB1531" s="3">
        <v>45624</v>
      </c>
      <c r="AC1531" s="3">
        <v>45622</v>
      </c>
      <c r="AD1531" s="6">
        <f t="shared" ref="AD1531:AD1532" si="1407">IFERROR(IF(AC1531-AB1531&gt;0, "+" &amp; (AC1531-AB1531), AC1531-AB1531), "X")</f>
        <v>-2</v>
      </c>
      <c r="AE1531" s="3">
        <v>45628</v>
      </c>
      <c r="AF1531" s="3">
        <v>45628</v>
      </c>
      <c r="AG1531" s="2">
        <f t="shared" si="1405"/>
        <v>0</v>
      </c>
      <c r="AH1531" s="3">
        <v>45628</v>
      </c>
      <c r="AI1531" s="3">
        <f t="shared" si="1406"/>
        <v>45628</v>
      </c>
      <c r="AJ1531" s="3"/>
      <c r="AK1531" s="2">
        <f t="shared" si="1353"/>
        <v>0</v>
      </c>
      <c r="AL1531" s="2" t="s">
        <v>5567</v>
      </c>
      <c r="AM1531" s="2" t="str">
        <f t="shared" si="1354"/>
        <v>생산완료(0)</v>
      </c>
      <c r="AN1531" s="9">
        <f t="shared" si="1355"/>
        <v>45628</v>
      </c>
      <c r="AO1531" s="9">
        <f t="shared" si="1356"/>
        <v>45628</v>
      </c>
      <c r="AP1531" s="9"/>
      <c r="AQ1531" s="2">
        <f t="shared" si="1387"/>
        <v>0</v>
      </c>
      <c r="AR1531" s="12">
        <f t="shared" si="1357"/>
        <v>0</v>
      </c>
      <c r="AS1531" t="s">
        <v>5567</v>
      </c>
      <c r="AT1531" t="str">
        <f t="shared" si="1358"/>
        <v>생산완료(0)</v>
      </c>
    </row>
    <row r="1532" spans="2:46" x14ac:dyDescent="0.3">
      <c r="B1532" s="2" t="s">
        <v>5409</v>
      </c>
      <c r="C1532" s="7">
        <v>0</v>
      </c>
      <c r="D1532" s="2"/>
      <c r="E1532" s="2" t="s">
        <v>5406</v>
      </c>
      <c r="F1532" s="2" t="s">
        <v>5416</v>
      </c>
      <c r="G1532" s="2" t="s">
        <v>5409</v>
      </c>
      <c r="H1532" s="2" t="s">
        <v>3850</v>
      </c>
      <c r="I1532" s="2" t="str">
        <f t="shared" si="1349"/>
        <v>20241118-1000158749-인쇄</v>
      </c>
      <c r="J1532" s="2" t="str">
        <f t="shared" si="1350"/>
        <v>20241118-1000158749-합지</v>
      </c>
      <c r="K1532" s="2" t="str">
        <f t="shared" si="1351"/>
        <v>20241118-1000158749-분단</v>
      </c>
      <c r="L1532" s="2" t="str">
        <f t="shared" si="1352"/>
        <v>20241118-1000158749-제대</v>
      </c>
      <c r="M1532" s="2" t="str">
        <f>VLOOKUP(H1532, '쿼리1'!$A:$R, 17, 0)</f>
        <v>무지(분리배출)</v>
      </c>
      <c r="N1532" s="2" t="str">
        <f>VLOOKUP(H1532, '쿼리1'!$A:$P, 15, 0)</f>
        <v>나이론120</v>
      </c>
      <c r="O1532" s="2">
        <v>1000158749</v>
      </c>
      <c r="P1532" s="2" t="str">
        <f>VLOOKUP(H1532, '쿼리1'!$A:$R, 17, 0)</f>
        <v>무지(분리배출)</v>
      </c>
      <c r="Q1532" s="4">
        <f>VLOOKUP(H1532, '쿼리1'!$A:$U, 20, 0)</f>
        <v>48000</v>
      </c>
      <c r="R1532" s="2" t="s">
        <v>5397</v>
      </c>
      <c r="S1532" s="2" t="s">
        <v>31</v>
      </c>
      <c r="T1532" s="2" t="s">
        <v>31</v>
      </c>
      <c r="U1532" s="2" t="s">
        <v>31</v>
      </c>
      <c r="V1532" s="2" t="s">
        <v>5388</v>
      </c>
      <c r="W1532" s="3" t="s">
        <v>5388</v>
      </c>
      <c r="X1532" s="6" t="str">
        <f>IFERROR(W1532-V1532, "X")</f>
        <v>X</v>
      </c>
      <c r="Y1532" s="3">
        <v>45623</v>
      </c>
      <c r="Z1532" s="3">
        <v>45618</v>
      </c>
      <c r="AA1532" s="6">
        <f t="shared" si="1404"/>
        <v>-5</v>
      </c>
      <c r="AB1532" s="3">
        <v>45624</v>
      </c>
      <c r="AC1532" s="3">
        <v>45622</v>
      </c>
      <c r="AD1532" s="6">
        <f t="shared" si="1407"/>
        <v>-2</v>
      </c>
      <c r="AE1532" s="3">
        <v>45628</v>
      </c>
      <c r="AF1532" s="3">
        <v>45628</v>
      </c>
      <c r="AG1532" s="2">
        <f t="shared" si="1405"/>
        <v>0</v>
      </c>
      <c r="AH1532" s="3">
        <v>45628</v>
      </c>
      <c r="AI1532" s="3">
        <f t="shared" si="1406"/>
        <v>45628</v>
      </c>
      <c r="AJ1532" s="3"/>
      <c r="AK1532" s="2">
        <f t="shared" si="1353"/>
        <v>0</v>
      </c>
      <c r="AL1532" s="2" t="s">
        <v>5567</v>
      </c>
      <c r="AM1532" s="2" t="str">
        <f t="shared" si="1354"/>
        <v>생산완료(0)</v>
      </c>
      <c r="AN1532" s="9">
        <f t="shared" si="1355"/>
        <v>45628</v>
      </c>
      <c r="AO1532" s="9">
        <f t="shared" si="1356"/>
        <v>45628</v>
      </c>
      <c r="AP1532" s="9"/>
      <c r="AQ1532" s="2">
        <f t="shared" si="1387"/>
        <v>0</v>
      </c>
      <c r="AR1532" s="12">
        <f t="shared" si="1357"/>
        <v>0</v>
      </c>
      <c r="AS1532" t="s">
        <v>5567</v>
      </c>
      <c r="AT1532" t="str">
        <f t="shared" si="1358"/>
        <v>생산완료(0)</v>
      </c>
    </row>
    <row r="1533" spans="2:46" x14ac:dyDescent="0.3">
      <c r="B1533" s="2" t="s">
        <v>5406</v>
      </c>
      <c r="C1533" s="7">
        <v>-5</v>
      </c>
      <c r="D1533" s="2" t="s">
        <v>5408</v>
      </c>
      <c r="E1533" s="2" t="s">
        <v>5412</v>
      </c>
      <c r="F1533" s="2"/>
      <c r="G1533" s="2" t="s">
        <v>5421</v>
      </c>
      <c r="H1533" s="2" t="s">
        <v>4353</v>
      </c>
      <c r="I1533" s="2" t="str">
        <f t="shared" si="1349"/>
        <v>20241118-1000159286-인쇄</v>
      </c>
      <c r="J1533" s="2" t="str">
        <f t="shared" si="1350"/>
        <v>20241118-1000159286-합지</v>
      </c>
      <c r="K1533" s="2" t="str">
        <f t="shared" si="1351"/>
        <v>20241118-1000159286-분단</v>
      </c>
      <c r="L1533" s="2" t="str">
        <f t="shared" si="1352"/>
        <v>20241118-1000159286-제대</v>
      </c>
      <c r="M1533" s="2" t="str">
        <f>VLOOKUP(H1533, '쿼리1'!$A:$R, 17, 0)</f>
        <v>4도-3D TEX</v>
      </c>
      <c r="N1533" s="2" t="str">
        <f>VLOOKUP(H1533, '쿼리1'!$A:$P, 15, 0)</f>
        <v>은박(유무광)150</v>
      </c>
      <c r="O1533" s="2">
        <v>1000159286</v>
      </c>
      <c r="P1533" s="2" t="str">
        <f>VLOOKUP(H1533, '쿼리1'!$A:$R, 17, 0)</f>
        <v>4도-3D TEX</v>
      </c>
      <c r="Q1533" s="4">
        <f>VLOOKUP(H1533, '쿼리1'!$A:$U, 20, 0)</f>
        <v>57142</v>
      </c>
      <c r="R1533" s="2" t="s">
        <v>31</v>
      </c>
      <c r="S1533" s="2" t="s">
        <v>31</v>
      </c>
      <c r="T1533" s="2" t="s">
        <v>5397</v>
      </c>
      <c r="U1533" s="2" t="s">
        <v>31</v>
      </c>
      <c r="V1533" s="3">
        <v>45618</v>
      </c>
      <c r="W1533" s="3">
        <v>45621</v>
      </c>
      <c r="X1533" s="6" t="str">
        <f t="shared" ref="X1533:X1535" si="1408">IFERROR(IF(W1533-V1533&gt;0, "+" &amp; (W1533-V1533), W1533-V1533), "X")</f>
        <v>+3</v>
      </c>
      <c r="Y1533" s="3">
        <v>45623</v>
      </c>
      <c r="Z1533" s="3">
        <v>45624</v>
      </c>
      <c r="AA1533" s="6" t="str">
        <f t="shared" si="1404"/>
        <v>+1</v>
      </c>
      <c r="AB1533" s="3" t="s">
        <v>5388</v>
      </c>
      <c r="AC1533" s="2" t="s">
        <v>5388</v>
      </c>
      <c r="AD1533" s="6" t="str">
        <f>IFERROR(AC1533-AB1533, "X")</f>
        <v>X</v>
      </c>
      <c r="AE1533" s="3">
        <v>45625</v>
      </c>
      <c r="AF1533" s="3">
        <v>45630</v>
      </c>
      <c r="AG1533" s="2" t="str">
        <f t="shared" si="1405"/>
        <v>+5</v>
      </c>
      <c r="AH1533" s="3">
        <v>45630</v>
      </c>
      <c r="AI1533" s="3">
        <f t="shared" si="1406"/>
        <v>45625</v>
      </c>
      <c r="AJ1533" s="3"/>
      <c r="AK1533" s="2">
        <f t="shared" si="1353"/>
        <v>-5</v>
      </c>
      <c r="AL1533" s="2" t="s">
        <v>5567</v>
      </c>
      <c r="AM1533" s="2" t="str">
        <f t="shared" si="1354"/>
        <v>생산완료(-5)</v>
      </c>
      <c r="AN1533" s="9">
        <f t="shared" si="1355"/>
        <v>45630</v>
      </c>
      <c r="AO1533" s="9">
        <f t="shared" si="1356"/>
        <v>45625</v>
      </c>
      <c r="AP1533" s="9"/>
      <c r="AQ1533" s="2">
        <f t="shared" si="1387"/>
        <v>-5</v>
      </c>
      <c r="AR1533" s="12">
        <f t="shared" si="1357"/>
        <v>-5</v>
      </c>
      <c r="AS1533" t="s">
        <v>5567</v>
      </c>
      <c r="AT1533" t="str">
        <f t="shared" si="1358"/>
        <v>생산완료(-5)</v>
      </c>
    </row>
    <row r="1534" spans="2:46" x14ac:dyDescent="0.3">
      <c r="B1534" s="2" t="s">
        <v>5405</v>
      </c>
      <c r="C1534" s="7">
        <v>-1</v>
      </c>
      <c r="D1534" s="2" t="s">
        <v>5412</v>
      </c>
      <c r="E1534" s="2" t="s">
        <v>5405</v>
      </c>
      <c r="F1534" s="2" t="s">
        <v>5412</v>
      </c>
      <c r="G1534" s="2"/>
      <c r="H1534" s="2" t="s">
        <v>4743</v>
      </c>
      <c r="I1534" s="2" t="str">
        <f t="shared" si="1349"/>
        <v>20241118-1000169148-인쇄</v>
      </c>
      <c r="J1534" s="2" t="str">
        <f t="shared" si="1350"/>
        <v>20241118-1000169148-합지</v>
      </c>
      <c r="K1534" s="2" t="str">
        <f t="shared" si="1351"/>
        <v>20241118-1000169148-분단</v>
      </c>
      <c r="L1534" s="2" t="str">
        <f t="shared" si="1352"/>
        <v>20241118-1000169148-제대</v>
      </c>
      <c r="M1534" s="2" t="str">
        <f>VLOOKUP(H1534, '쿼리1'!$A:$R, 17, 0)</f>
        <v>8도-SB)바베큐치킨치즈치아바타680g</v>
      </c>
      <c r="N1534" s="2" t="str">
        <f>VLOOKUP(H1534, '쿼리1'!$A:$P, 15, 0)</f>
        <v>나이론75</v>
      </c>
      <c r="O1534" s="2">
        <v>1000169148</v>
      </c>
      <c r="P1534" s="2" t="str">
        <f>VLOOKUP(H1534, '쿼리1'!$A:$R, 17, 0)</f>
        <v>8도-SB)바베큐치킨치즈치아바타680g</v>
      </c>
      <c r="Q1534" s="4">
        <f>VLOOKUP(H1534, '쿼리1'!$A:$U, 20, 0)</f>
        <v>24</v>
      </c>
      <c r="R1534" s="2" t="s">
        <v>31</v>
      </c>
      <c r="S1534" s="2" t="s">
        <v>31</v>
      </c>
      <c r="T1534" s="2" t="s">
        <v>31</v>
      </c>
      <c r="U1534" s="2" t="s">
        <v>5397</v>
      </c>
      <c r="V1534" s="3">
        <v>45618</v>
      </c>
      <c r="W1534" s="3">
        <v>45619</v>
      </c>
      <c r="X1534" s="6" t="str">
        <f t="shared" si="1408"/>
        <v>+1</v>
      </c>
      <c r="Y1534" s="3">
        <v>45623</v>
      </c>
      <c r="Z1534" s="3">
        <v>45622</v>
      </c>
      <c r="AA1534" s="6">
        <f t="shared" si="1404"/>
        <v>-1</v>
      </c>
      <c r="AB1534" s="3">
        <v>45624</v>
      </c>
      <c r="AC1534" s="3">
        <v>45625</v>
      </c>
      <c r="AD1534" s="6" t="str">
        <f>IFERROR(IF(AC1534-AB1534&gt;0, "+" &amp; (AC1534-AB1534), AC1534-AB1534), "X")</f>
        <v>+1</v>
      </c>
      <c r="AE1534" s="2" t="s">
        <v>5388</v>
      </c>
      <c r="AF1534" s="2" t="s">
        <v>5388</v>
      </c>
      <c r="AG1534" s="2" t="str">
        <f>IFERROR(AF1534-AE1534, "X")</f>
        <v>X</v>
      </c>
      <c r="AH1534" s="3">
        <v>45625</v>
      </c>
      <c r="AI1534" s="3">
        <f t="shared" ref="AI1534" si="1409">AB1534</f>
        <v>45624</v>
      </c>
      <c r="AJ1534" s="3"/>
      <c r="AK1534" s="2">
        <f t="shared" si="1353"/>
        <v>-1</v>
      </c>
      <c r="AL1534" s="2" t="s">
        <v>5567</v>
      </c>
      <c r="AM1534" s="2" t="str">
        <f t="shared" si="1354"/>
        <v>생산완료(-1)</v>
      </c>
      <c r="AN1534" s="9">
        <f t="shared" si="1355"/>
        <v>45625</v>
      </c>
      <c r="AO1534" s="9">
        <f t="shared" si="1356"/>
        <v>45624</v>
      </c>
      <c r="AP1534" s="9"/>
      <c r="AQ1534" s="2">
        <f t="shared" si="1387"/>
        <v>-1</v>
      </c>
      <c r="AR1534" s="12">
        <f t="shared" si="1357"/>
        <v>-1</v>
      </c>
      <c r="AS1534" t="s">
        <v>5567</v>
      </c>
      <c r="AT1534" t="str">
        <f t="shared" si="1358"/>
        <v>생산완료(-1)</v>
      </c>
    </row>
    <row r="1535" spans="2:46" x14ac:dyDescent="0.3">
      <c r="B1535" s="2" t="s">
        <v>5409</v>
      </c>
      <c r="C1535" s="7">
        <v>0</v>
      </c>
      <c r="D1535" s="2" t="s">
        <v>5412</v>
      </c>
      <c r="E1535" s="2" t="s">
        <v>5416</v>
      </c>
      <c r="F1535" s="2"/>
      <c r="G1535" s="2" t="s">
        <v>5409</v>
      </c>
      <c r="H1535" s="2" t="s">
        <v>4275</v>
      </c>
      <c r="I1535" s="2" t="str">
        <f t="shared" si="1349"/>
        <v>20241118-1000169444-인쇄</v>
      </c>
      <c r="J1535" s="2" t="str">
        <f t="shared" si="1350"/>
        <v>20241118-1000169444-합지</v>
      </c>
      <c r="K1535" s="2" t="str">
        <f t="shared" si="1351"/>
        <v>20241118-1000169444-분단</v>
      </c>
      <c r="L1535" s="2" t="str">
        <f t="shared" si="1352"/>
        <v>20241118-1000169444-제대</v>
      </c>
      <c r="M1535" s="2" t="str">
        <f>VLOOKUP(H1535, '쿼리1'!$A:$R, 17, 0)</f>
        <v>6도-바른피자생활)수제화덕피자(규격변경 300X320)</v>
      </c>
      <c r="N1535" s="2" t="str">
        <f>VLOOKUP(H1535, '쿼리1'!$A:$P, 15, 0)</f>
        <v>패트(무광)100</v>
      </c>
      <c r="O1535" s="2">
        <v>1000169444</v>
      </c>
      <c r="P1535" s="2" t="str">
        <f>VLOOKUP(H1535, '쿼리1'!$A:$R, 17, 0)</f>
        <v>6도-바른피자생활)수제화덕피자(규격변경 300X320)</v>
      </c>
      <c r="Q1535" s="4">
        <f>VLOOKUP(H1535, '쿼리1'!$A:$U, 20, 0)</f>
        <v>20000</v>
      </c>
      <c r="R1535" s="2" t="s">
        <v>31</v>
      </c>
      <c r="S1535" s="2" t="s">
        <v>31</v>
      </c>
      <c r="T1535" s="2" t="s">
        <v>5397</v>
      </c>
      <c r="U1535" s="2" t="s">
        <v>31</v>
      </c>
      <c r="V1535" s="3">
        <v>45618</v>
      </c>
      <c r="W1535" s="3">
        <v>45619</v>
      </c>
      <c r="X1535" s="6" t="str">
        <f t="shared" si="1408"/>
        <v>+1</v>
      </c>
      <c r="Y1535" s="3">
        <v>45623</v>
      </c>
      <c r="Z1535" s="3">
        <v>45621</v>
      </c>
      <c r="AA1535" s="6">
        <f t="shared" si="1404"/>
        <v>-2</v>
      </c>
      <c r="AB1535" s="3" t="s">
        <v>5388</v>
      </c>
      <c r="AC1535" s="2" t="s">
        <v>5388</v>
      </c>
      <c r="AD1535" s="6" t="str">
        <f>IFERROR(AC1535-AB1535, "X")</f>
        <v>X</v>
      </c>
      <c r="AE1535" s="3">
        <v>45625</v>
      </c>
      <c r="AF1535" s="3">
        <v>45625</v>
      </c>
      <c r="AG1535" s="2">
        <f t="shared" ref="AG1535:AG1545" si="1410">IFERROR(IF(AF1535-AE1535&gt;0, "+" &amp; (AF1535-AE1535), AF1535-AE1535), "X")</f>
        <v>0</v>
      </c>
      <c r="AH1535" s="3">
        <v>45625</v>
      </c>
      <c r="AI1535" s="3">
        <f t="shared" ref="AI1535:AI1545" si="1411">AE1535</f>
        <v>45625</v>
      </c>
      <c r="AJ1535" s="3"/>
      <c r="AK1535" s="2">
        <f t="shared" si="1353"/>
        <v>0</v>
      </c>
      <c r="AL1535" s="2" t="s">
        <v>5567</v>
      </c>
      <c r="AM1535" s="2" t="str">
        <f t="shared" si="1354"/>
        <v>생산완료(0)</v>
      </c>
      <c r="AN1535" s="9">
        <f t="shared" si="1355"/>
        <v>45625</v>
      </c>
      <c r="AO1535" s="9">
        <f t="shared" si="1356"/>
        <v>45625</v>
      </c>
      <c r="AP1535" s="9"/>
      <c r="AQ1535" s="2">
        <f t="shared" si="1387"/>
        <v>0</v>
      </c>
      <c r="AR1535" s="12">
        <f t="shared" si="1357"/>
        <v>0</v>
      </c>
      <c r="AS1535" t="s">
        <v>5567</v>
      </c>
      <c r="AT1535" t="str">
        <f t="shared" si="1358"/>
        <v>생산완료(0)</v>
      </c>
    </row>
    <row r="1536" spans="2:46" x14ac:dyDescent="0.3">
      <c r="B1536" s="2" t="s">
        <v>5424</v>
      </c>
      <c r="C1536" s="7">
        <v>2</v>
      </c>
      <c r="D1536" s="2"/>
      <c r="E1536" s="2" t="s">
        <v>5416</v>
      </c>
      <c r="F1536" s="2"/>
      <c r="G1536" s="2" t="s">
        <v>5416</v>
      </c>
      <c r="H1536" s="2" t="s">
        <v>3701</v>
      </c>
      <c r="I1536" s="2" t="str">
        <f t="shared" si="1349"/>
        <v>20241118-1117N0054-인쇄</v>
      </c>
      <c r="J1536" s="2" t="str">
        <f t="shared" si="1350"/>
        <v>20241118-1117N0054-합지</v>
      </c>
      <c r="K1536" s="2" t="str">
        <f t="shared" si="1351"/>
        <v>20241118-1117N0054-분단</v>
      </c>
      <c r="L1536" s="2" t="str">
        <f t="shared" si="1352"/>
        <v>20241118-1117N0054-제대</v>
      </c>
      <c r="M1536" s="2" t="str">
        <f>VLOOKUP(H1536, '쿼리1'!$A:$R, 17, 0)</f>
        <v>무지</v>
      </c>
      <c r="N1536" s="2" t="str">
        <f>VLOOKUP(H1536, '쿼리1'!$A:$P, 15, 0)</f>
        <v>나이론(옥텐)90</v>
      </c>
      <c r="O1536" s="2" t="s">
        <v>5693</v>
      </c>
      <c r="P1536" s="2" t="str">
        <f>VLOOKUP(H1536, '쿼리1'!$A:$R, 17, 0)</f>
        <v>무지</v>
      </c>
      <c r="Q1536" s="4">
        <f>VLOOKUP(H1536, '쿼리1'!$A:$U, 20, 0)</f>
        <v>48000</v>
      </c>
      <c r="R1536" s="2" t="s">
        <v>5397</v>
      </c>
      <c r="S1536" s="2" t="s">
        <v>31</v>
      </c>
      <c r="T1536" s="2" t="s">
        <v>5397</v>
      </c>
      <c r="U1536" s="2" t="s">
        <v>31</v>
      </c>
      <c r="V1536" s="2" t="s">
        <v>5388</v>
      </c>
      <c r="W1536" s="3" t="s">
        <v>5388</v>
      </c>
      <c r="X1536" s="6" t="str">
        <f>IFERROR(W1536-V1536, "X")</f>
        <v>X</v>
      </c>
      <c r="Y1536" s="3">
        <v>45623</v>
      </c>
      <c r="Z1536" s="3">
        <v>45621</v>
      </c>
      <c r="AA1536" s="6">
        <f t="shared" si="1404"/>
        <v>-2</v>
      </c>
      <c r="AB1536" s="3" t="s">
        <v>5388</v>
      </c>
      <c r="AC1536" s="2" t="s">
        <v>5388</v>
      </c>
      <c r="AD1536" s="6" t="str">
        <f>IFERROR(AC1536-AB1536, "X")</f>
        <v>X</v>
      </c>
      <c r="AE1536" s="3">
        <v>45625</v>
      </c>
      <c r="AF1536" s="3">
        <v>45623</v>
      </c>
      <c r="AG1536" s="2">
        <f t="shared" si="1410"/>
        <v>-2</v>
      </c>
      <c r="AH1536" s="3">
        <v>45623</v>
      </c>
      <c r="AI1536" s="3">
        <f t="shared" si="1411"/>
        <v>45625</v>
      </c>
      <c r="AJ1536" s="3"/>
      <c r="AK1536" s="2" t="str">
        <f t="shared" si="1353"/>
        <v>+2</v>
      </c>
      <c r="AL1536" s="2" t="s">
        <v>5567</v>
      </c>
      <c r="AM1536" s="2" t="str">
        <f t="shared" si="1354"/>
        <v>생산완료(+2)</v>
      </c>
      <c r="AN1536" s="9">
        <f t="shared" si="1355"/>
        <v>45623</v>
      </c>
      <c r="AO1536" s="9">
        <f t="shared" si="1356"/>
        <v>45625</v>
      </c>
      <c r="AP1536" s="9"/>
      <c r="AQ1536" s="2">
        <f t="shared" si="1387"/>
        <v>2</v>
      </c>
      <c r="AR1536" s="12" t="str">
        <f t="shared" si="1357"/>
        <v>+2</v>
      </c>
      <c r="AS1536" t="s">
        <v>5567</v>
      </c>
      <c r="AT1536" t="str">
        <f t="shared" si="1358"/>
        <v>생산완료(+2)</v>
      </c>
    </row>
    <row r="1537" spans="2:46" x14ac:dyDescent="0.3">
      <c r="B1537" s="2" t="s">
        <v>5409</v>
      </c>
      <c r="C1537" s="7">
        <v>0</v>
      </c>
      <c r="D1537" s="2"/>
      <c r="E1537" s="2" t="s">
        <v>5416</v>
      </c>
      <c r="F1537" s="2"/>
      <c r="G1537" s="2" t="s">
        <v>5409</v>
      </c>
      <c r="H1537" s="2" t="s">
        <v>1898</v>
      </c>
      <c r="I1537" s="2" t="str">
        <f t="shared" si="1349"/>
        <v>20241118-1117N0055-인쇄</v>
      </c>
      <c r="J1537" s="2" t="str">
        <f t="shared" si="1350"/>
        <v>20241118-1117N0055-합지</v>
      </c>
      <c r="K1537" s="2" t="str">
        <f t="shared" si="1351"/>
        <v>20241118-1117N0055-분단</v>
      </c>
      <c r="L1537" s="2" t="str">
        <f t="shared" si="1352"/>
        <v>20241118-1117N0055-제대</v>
      </c>
      <c r="M1537" s="2" t="str">
        <f>VLOOKUP(H1537, '쿼리1'!$A:$R, 17, 0)</f>
        <v>무지</v>
      </c>
      <c r="N1537" s="2" t="str">
        <f>VLOOKUP(H1537, '쿼리1'!$A:$P, 15, 0)</f>
        <v>나이론(옥텐)100</v>
      </c>
      <c r="O1537" s="2" t="s">
        <v>5683</v>
      </c>
      <c r="P1537" s="2" t="str">
        <f>VLOOKUP(H1537, '쿼리1'!$A:$R, 17, 0)</f>
        <v>무지</v>
      </c>
      <c r="Q1537" s="4">
        <f>VLOOKUP(H1537, '쿼리1'!$A:$U, 20, 0)</f>
        <v>40000</v>
      </c>
      <c r="R1537" s="2" t="s">
        <v>5397</v>
      </c>
      <c r="S1537" s="2" t="s">
        <v>31</v>
      </c>
      <c r="T1537" s="2" t="s">
        <v>5397</v>
      </c>
      <c r="U1537" s="2" t="s">
        <v>31</v>
      </c>
      <c r="V1537" s="2" t="s">
        <v>5388</v>
      </c>
      <c r="W1537" s="3" t="s">
        <v>5388</v>
      </c>
      <c r="X1537" s="6" t="str">
        <f>IFERROR(W1537-V1537, "X")</f>
        <v>X</v>
      </c>
      <c r="Y1537" s="3">
        <v>45623</v>
      </c>
      <c r="Z1537" s="3">
        <v>45621</v>
      </c>
      <c r="AA1537" s="6">
        <f t="shared" si="1404"/>
        <v>-2</v>
      </c>
      <c r="AB1537" s="3" t="s">
        <v>5388</v>
      </c>
      <c r="AC1537" s="2" t="s">
        <v>5388</v>
      </c>
      <c r="AD1537" s="6" t="str">
        <f>IFERROR(AC1537-AB1537, "X")</f>
        <v>X</v>
      </c>
      <c r="AE1537" s="3">
        <v>45625</v>
      </c>
      <c r="AF1537" s="3">
        <v>45625</v>
      </c>
      <c r="AG1537" s="2">
        <f t="shared" si="1410"/>
        <v>0</v>
      </c>
      <c r="AH1537" s="3">
        <v>45625</v>
      </c>
      <c r="AI1537" s="3">
        <f t="shared" si="1411"/>
        <v>45625</v>
      </c>
      <c r="AJ1537" s="3"/>
      <c r="AK1537" s="2">
        <f t="shared" si="1353"/>
        <v>0</v>
      </c>
      <c r="AL1537" s="2" t="s">
        <v>5567</v>
      </c>
      <c r="AM1537" s="2" t="str">
        <f t="shared" si="1354"/>
        <v>생산완료(0)</v>
      </c>
      <c r="AN1537" s="9">
        <f t="shared" si="1355"/>
        <v>45652</v>
      </c>
      <c r="AO1537" s="9">
        <f t="shared" si="1356"/>
        <v>45650</v>
      </c>
      <c r="AP1537" s="9"/>
      <c r="AQ1537" s="2">
        <f t="shared" si="1387"/>
        <v>-2</v>
      </c>
      <c r="AR1537" s="12">
        <f t="shared" si="1357"/>
        <v>-2</v>
      </c>
      <c r="AS1537" t="s">
        <v>5567</v>
      </c>
      <c r="AT1537" t="str">
        <f t="shared" si="1358"/>
        <v>생산완료(-2)</v>
      </c>
    </row>
    <row r="1538" spans="2:46" x14ac:dyDescent="0.3">
      <c r="B1538" s="2" t="s">
        <v>5451</v>
      </c>
      <c r="C1538" s="7">
        <v>4</v>
      </c>
      <c r="D1538" s="2" t="s">
        <v>5416</v>
      </c>
      <c r="E1538" s="2" t="s">
        <v>5406</v>
      </c>
      <c r="F1538" s="2" t="s">
        <v>5415</v>
      </c>
      <c r="G1538" s="2" t="s">
        <v>5418</v>
      </c>
      <c r="H1538" s="2" t="s">
        <v>932</v>
      </c>
      <c r="I1538" s="2" t="str">
        <f t="shared" si="1349"/>
        <v>20241118-1117P0199-인쇄</v>
      </c>
      <c r="J1538" s="2" t="str">
        <f t="shared" si="1350"/>
        <v>20241118-1117P0199-합지</v>
      </c>
      <c r="K1538" s="2" t="str">
        <f t="shared" si="1351"/>
        <v>20241118-1117P0199-분단</v>
      </c>
      <c r="L1538" s="2" t="str">
        <f t="shared" si="1352"/>
        <v>20241118-1117P0199-제대</v>
      </c>
      <c r="M1538" s="2" t="str">
        <f>VLOOKUP(H1538, '쿼리1'!$A:$R, 17, 0)</f>
        <v>2도-유진농산)햇살누룽지450g(국산쌀)-표형식</v>
      </c>
      <c r="N1538" s="2" t="str">
        <f>VLOOKUP(H1538, '쿼리1'!$A:$P, 15, 0)</f>
        <v>패씨피피80</v>
      </c>
      <c r="O1538" s="2" t="s">
        <v>5755</v>
      </c>
      <c r="P1538" s="2" t="str">
        <f>VLOOKUP(H1538, '쿼리1'!$A:$R, 17, 0)</f>
        <v>2도-유진농산)햇살누룽지450g(국산쌀)-표형식</v>
      </c>
      <c r="Q1538" s="4">
        <f>VLOOKUP(H1538, '쿼리1'!$A:$U, 20, 0)</f>
        <v>62068</v>
      </c>
      <c r="R1538" s="2" t="s">
        <v>31</v>
      </c>
      <c r="S1538" s="2" t="s">
        <v>31</v>
      </c>
      <c r="T1538" s="2" t="s">
        <v>31</v>
      </c>
      <c r="U1538" s="2" t="s">
        <v>31</v>
      </c>
      <c r="V1538" s="3">
        <v>45618</v>
      </c>
      <c r="W1538" s="3">
        <v>45616</v>
      </c>
      <c r="X1538" s="6">
        <f>IFERROR(IF(W1538-V1538&gt;0, "+" &amp; (W1538-V1538), W1538-V1538), "X")</f>
        <v>-2</v>
      </c>
      <c r="Y1538" s="3">
        <v>45623</v>
      </c>
      <c r="Z1538" s="3">
        <v>45618</v>
      </c>
      <c r="AA1538" s="6">
        <f t="shared" si="1404"/>
        <v>-5</v>
      </c>
      <c r="AB1538" s="3">
        <v>45624</v>
      </c>
      <c r="AC1538" s="3">
        <v>45621</v>
      </c>
      <c r="AD1538" s="6">
        <f>IFERROR(IF(AC1538-AB1538&gt;0, "+" &amp; (AC1538-AB1538), AC1538-AB1538), "X")</f>
        <v>-3</v>
      </c>
      <c r="AE1538" s="3">
        <v>45629</v>
      </c>
      <c r="AF1538" s="3">
        <v>45625</v>
      </c>
      <c r="AG1538" s="2">
        <f t="shared" si="1410"/>
        <v>-4</v>
      </c>
      <c r="AH1538" s="3">
        <v>45625</v>
      </c>
      <c r="AI1538" s="3">
        <f t="shared" si="1411"/>
        <v>45629</v>
      </c>
      <c r="AJ1538" s="3"/>
      <c r="AK1538" s="2" t="str">
        <f t="shared" si="1353"/>
        <v>+4</v>
      </c>
      <c r="AL1538" s="2" t="s">
        <v>5567</v>
      </c>
      <c r="AM1538" s="2" t="str">
        <f t="shared" si="1354"/>
        <v>생산완료(+4)</v>
      </c>
      <c r="AN1538" s="9">
        <f t="shared" si="1355"/>
        <v>45625</v>
      </c>
      <c r="AO1538" s="9">
        <f t="shared" si="1356"/>
        <v>45629</v>
      </c>
      <c r="AP1538" s="9"/>
      <c r="AQ1538" s="2">
        <f t="shared" si="1387"/>
        <v>4</v>
      </c>
      <c r="AR1538" s="12" t="str">
        <f t="shared" si="1357"/>
        <v>+4</v>
      </c>
      <c r="AS1538" t="s">
        <v>5567</v>
      </c>
      <c r="AT1538" t="str">
        <f t="shared" si="1358"/>
        <v>생산완료(+4)</v>
      </c>
    </row>
    <row r="1539" spans="2:46" x14ac:dyDescent="0.3">
      <c r="B1539" s="2" t="s">
        <v>5424</v>
      </c>
      <c r="C1539" s="7">
        <v>2</v>
      </c>
      <c r="D1539" s="2"/>
      <c r="E1539" s="2" t="s">
        <v>5405</v>
      </c>
      <c r="F1539" s="2"/>
      <c r="G1539" s="2" t="s">
        <v>5416</v>
      </c>
      <c r="H1539" s="2" t="s">
        <v>3315</v>
      </c>
      <c r="I1539" s="2" t="str">
        <f t="shared" si="1349"/>
        <v>20241118-1217N0013-인쇄</v>
      </c>
      <c r="J1539" s="2" t="str">
        <f t="shared" si="1350"/>
        <v>20241118-1217N0013-합지</v>
      </c>
      <c r="K1539" s="2" t="str">
        <f t="shared" si="1351"/>
        <v>20241118-1217N0013-분단</v>
      </c>
      <c r="L1539" s="2" t="str">
        <f t="shared" si="1352"/>
        <v>20241118-1217N0013-제대</v>
      </c>
      <c r="M1539" s="2" t="str">
        <f>VLOOKUP(H1539, '쿼리1'!$A:$R, 17, 0)</f>
        <v>무지</v>
      </c>
      <c r="N1539" s="2" t="str">
        <f>VLOOKUP(H1539, '쿼리1'!$A:$P, 15, 0)</f>
        <v>나이론100</v>
      </c>
      <c r="O1539" s="2" t="s">
        <v>5867</v>
      </c>
      <c r="P1539" s="2" t="str">
        <f>VLOOKUP(H1539, '쿼리1'!$A:$R, 17, 0)</f>
        <v>무지</v>
      </c>
      <c r="Q1539" s="4">
        <f>VLOOKUP(H1539, '쿼리1'!$A:$U, 20, 0)</f>
        <v>21428</v>
      </c>
      <c r="R1539" s="2" t="s">
        <v>5397</v>
      </c>
      <c r="S1539" s="2" t="s">
        <v>31</v>
      </c>
      <c r="T1539" s="2" t="s">
        <v>5397</v>
      </c>
      <c r="U1539" s="2" t="s">
        <v>31</v>
      </c>
      <c r="V1539" s="2" t="s">
        <v>5388</v>
      </c>
      <c r="W1539" s="3" t="s">
        <v>5388</v>
      </c>
      <c r="X1539" s="6" t="str">
        <f>IFERROR(W1539-V1539, "X")</f>
        <v>X</v>
      </c>
      <c r="Y1539" s="3">
        <v>45622</v>
      </c>
      <c r="Z1539" s="3">
        <v>45621</v>
      </c>
      <c r="AA1539" s="6">
        <f t="shared" si="1404"/>
        <v>-1</v>
      </c>
      <c r="AB1539" s="3" t="s">
        <v>5388</v>
      </c>
      <c r="AC1539" s="2" t="s">
        <v>5388</v>
      </c>
      <c r="AD1539" s="6" t="str">
        <f t="shared" ref="AD1539:AD1561" si="1412">IFERROR(AC1539-AB1539, "X")</f>
        <v>X</v>
      </c>
      <c r="AE1539" s="3">
        <v>45624</v>
      </c>
      <c r="AF1539" s="3">
        <v>45622</v>
      </c>
      <c r="AG1539" s="2">
        <f t="shared" si="1410"/>
        <v>-2</v>
      </c>
      <c r="AH1539" s="3">
        <v>45622</v>
      </c>
      <c r="AI1539" s="3">
        <f t="shared" si="1411"/>
        <v>45624</v>
      </c>
      <c r="AJ1539" s="3"/>
      <c r="AK1539" s="2" t="str">
        <f t="shared" si="1353"/>
        <v>+2</v>
      </c>
      <c r="AL1539" s="2" t="s">
        <v>5567</v>
      </c>
      <c r="AM1539" s="2" t="str">
        <f t="shared" si="1354"/>
        <v>생산완료(+2)</v>
      </c>
      <c r="AN1539" s="9">
        <f t="shared" si="1355"/>
        <v>45622</v>
      </c>
      <c r="AO1539" s="9">
        <f t="shared" si="1356"/>
        <v>45624</v>
      </c>
      <c r="AP1539" s="9"/>
      <c r="AQ1539" s="2">
        <f t="shared" si="1387"/>
        <v>2</v>
      </c>
      <c r="AR1539" s="12" t="str">
        <f t="shared" si="1357"/>
        <v>+2</v>
      </c>
      <c r="AS1539" t="s">
        <v>5567</v>
      </c>
      <c r="AT1539" t="str">
        <f t="shared" si="1358"/>
        <v>생산완료(+2)</v>
      </c>
    </row>
    <row r="1540" spans="2:46" x14ac:dyDescent="0.3">
      <c r="B1540" s="2" t="s">
        <v>5430</v>
      </c>
      <c r="C1540" s="7">
        <v>7</v>
      </c>
      <c r="D1540" s="2"/>
      <c r="E1540" s="2" t="s">
        <v>5406</v>
      </c>
      <c r="F1540" s="2"/>
      <c r="G1540" s="2" t="s">
        <v>5413</v>
      </c>
      <c r="H1540" s="2" t="s">
        <v>1449</v>
      </c>
      <c r="I1540" s="2" t="str">
        <f t="shared" si="1349"/>
        <v>20241118-130441-인쇄</v>
      </c>
      <c r="J1540" s="2" t="str">
        <f t="shared" si="1350"/>
        <v>20241118-130441-합지</v>
      </c>
      <c r="K1540" s="2" t="str">
        <f t="shared" si="1351"/>
        <v>20241118-130441-분단</v>
      </c>
      <c r="L1540" s="2" t="str">
        <f t="shared" si="1352"/>
        <v>20241118-130441-제대</v>
      </c>
      <c r="M1540" s="2" t="str">
        <f>VLOOKUP(H1540, '쿼리1'!$A:$R, 17, 0)</f>
        <v>무지</v>
      </c>
      <c r="N1540" s="2" t="str">
        <f>VLOOKUP(H1540, '쿼리1'!$A:$P, 15, 0)</f>
        <v>나이론70</v>
      </c>
      <c r="O1540" s="2">
        <v>130441</v>
      </c>
      <c r="P1540" s="2" t="str">
        <f>VLOOKUP(H1540, '쿼리1'!$A:$R, 17, 0)</f>
        <v>무지</v>
      </c>
      <c r="Q1540" s="4">
        <f>VLOOKUP(H1540, '쿼리1'!$A:$U, 20, 0)</f>
        <v>8571</v>
      </c>
      <c r="R1540" s="2" t="s">
        <v>5397</v>
      </c>
      <c r="S1540" s="2" t="s">
        <v>31</v>
      </c>
      <c r="T1540" s="2" t="s">
        <v>5397</v>
      </c>
      <c r="U1540" s="2" t="s">
        <v>31</v>
      </c>
      <c r="V1540" s="2" t="s">
        <v>5388</v>
      </c>
      <c r="W1540" s="3" t="s">
        <v>5388</v>
      </c>
      <c r="X1540" s="6" t="str">
        <f>IFERROR(W1540-V1540, "X")</f>
        <v>X</v>
      </c>
      <c r="Y1540" s="3">
        <v>45623</v>
      </c>
      <c r="Z1540" s="3">
        <v>45618</v>
      </c>
      <c r="AA1540" s="6">
        <f t="shared" si="1404"/>
        <v>-5</v>
      </c>
      <c r="AB1540" s="3" t="s">
        <v>5388</v>
      </c>
      <c r="AC1540" s="2" t="s">
        <v>5388</v>
      </c>
      <c r="AD1540" s="6" t="str">
        <f t="shared" si="1412"/>
        <v>X</v>
      </c>
      <c r="AE1540" s="3">
        <v>45625</v>
      </c>
      <c r="AF1540" s="3">
        <v>45615</v>
      </c>
      <c r="AG1540" s="2">
        <f t="shared" si="1410"/>
        <v>-10</v>
      </c>
      <c r="AH1540" s="3">
        <v>45618</v>
      </c>
      <c r="AI1540" s="3">
        <f t="shared" si="1411"/>
        <v>45625</v>
      </c>
      <c r="AJ1540" s="3"/>
      <c r="AK1540" s="2" t="str">
        <f t="shared" si="1353"/>
        <v>+7</v>
      </c>
      <c r="AL1540" s="2" t="s">
        <v>5567</v>
      </c>
      <c r="AM1540" s="2" t="str">
        <f t="shared" si="1354"/>
        <v>생산완료(+7)</v>
      </c>
      <c r="AN1540" s="9">
        <f t="shared" si="1355"/>
        <v>45643</v>
      </c>
      <c r="AO1540" s="9">
        <f t="shared" si="1356"/>
        <v>45649</v>
      </c>
      <c r="AP1540" s="9"/>
      <c r="AQ1540" s="2">
        <f t="shared" si="1387"/>
        <v>6</v>
      </c>
      <c r="AR1540" s="12" t="str">
        <f t="shared" si="1357"/>
        <v>+6</v>
      </c>
      <c r="AS1540" t="s">
        <v>5567</v>
      </c>
      <c r="AT1540" t="str">
        <f t="shared" si="1358"/>
        <v>생산완료(+6)</v>
      </c>
    </row>
    <row r="1541" spans="2:46" x14ac:dyDescent="0.3">
      <c r="B1541" s="2" t="s">
        <v>5517</v>
      </c>
      <c r="C1541" s="7">
        <v>-21</v>
      </c>
      <c r="D1541" s="2" t="s">
        <v>5425</v>
      </c>
      <c r="E1541" s="2"/>
      <c r="F1541" s="2"/>
      <c r="G1541" s="2" t="s">
        <v>5449</v>
      </c>
      <c r="H1541" s="2" t="s">
        <v>1814</v>
      </c>
      <c r="I1541" s="2" t="str">
        <f t="shared" si="1349"/>
        <v>20241118-2000144877-인쇄</v>
      </c>
      <c r="J1541" s="2" t="str">
        <f t="shared" si="1350"/>
        <v>20241118-2000144877-합지</v>
      </c>
      <c r="K1541" s="2" t="str">
        <f t="shared" si="1351"/>
        <v>20241118-2000144877-분단</v>
      </c>
      <c r="L1541" s="2" t="str">
        <f t="shared" si="1352"/>
        <v>20241118-2000144877-제대</v>
      </c>
      <c r="M1541" s="2" t="str">
        <f>VLOOKUP(H1541, '쿼리1'!$A:$R, 17, 0)</f>
        <v>1도-조선델리 부띠끄)접착식비닐-중</v>
      </c>
      <c r="N1541" s="2" t="str">
        <f>VLOOKUP(H1541, '쿼리1'!$A:$P, 15, 0)</f>
        <v>OPP(투명)40</v>
      </c>
      <c r="O1541" s="2">
        <v>2000144877</v>
      </c>
      <c r="P1541" s="2" t="str">
        <f>VLOOKUP(H1541, '쿼리1'!$A:$R, 17, 0)</f>
        <v>1도-조선델리 부띠끄)접착식비닐-중</v>
      </c>
      <c r="Q1541" s="4">
        <f>VLOOKUP(H1541, '쿼리1'!$A:$U, 20, 0)</f>
        <v>13333</v>
      </c>
      <c r="R1541" s="2" t="s">
        <v>31</v>
      </c>
      <c r="S1541" s="2" t="s">
        <v>5397</v>
      </c>
      <c r="T1541" s="2" t="s">
        <v>5397</v>
      </c>
      <c r="U1541" s="2" t="s">
        <v>31</v>
      </c>
      <c r="V1541" s="3">
        <v>45618</v>
      </c>
      <c r="W1541" s="3">
        <v>45635</v>
      </c>
      <c r="X1541" s="6" t="str">
        <f>IFERROR(IF(W1541-V1541&gt;0, "+" &amp; (W1541-V1541), W1541-V1541), "X")</f>
        <v>+17</v>
      </c>
      <c r="Y1541" s="2" t="s">
        <v>5388</v>
      </c>
      <c r="Z1541" s="3" t="s">
        <v>5388</v>
      </c>
      <c r="AA1541" s="6" t="str">
        <f>IFERROR(Z1541-Y1541, "X")</f>
        <v>X</v>
      </c>
      <c r="AB1541" s="3" t="s">
        <v>5388</v>
      </c>
      <c r="AC1541" s="2" t="s">
        <v>5388</v>
      </c>
      <c r="AD1541" s="6" t="str">
        <f t="shared" si="1412"/>
        <v>X</v>
      </c>
      <c r="AE1541" s="3">
        <v>45621</v>
      </c>
      <c r="AF1541" s="3">
        <v>45642</v>
      </c>
      <c r="AG1541" s="2" t="str">
        <f t="shared" si="1410"/>
        <v>+21</v>
      </c>
      <c r="AH1541" s="3">
        <v>45642</v>
      </c>
      <c r="AI1541" s="3">
        <f t="shared" si="1411"/>
        <v>45621</v>
      </c>
      <c r="AJ1541" s="3"/>
      <c r="AK1541" s="2">
        <f t="shared" si="1353"/>
        <v>-21</v>
      </c>
      <c r="AL1541" s="2" t="s">
        <v>5567</v>
      </c>
      <c r="AM1541" s="2" t="str">
        <f t="shared" si="1354"/>
        <v>생산완료(-21)</v>
      </c>
      <c r="AN1541" s="9">
        <f t="shared" si="1355"/>
        <v>45642</v>
      </c>
      <c r="AO1541" s="9">
        <f t="shared" si="1356"/>
        <v>45621</v>
      </c>
      <c r="AP1541" s="9"/>
      <c r="AQ1541" s="2">
        <f t="shared" si="1387"/>
        <v>-21</v>
      </c>
      <c r="AR1541" s="12">
        <f t="shared" si="1357"/>
        <v>-21</v>
      </c>
      <c r="AS1541" t="s">
        <v>5567</v>
      </c>
      <c r="AT1541" t="str">
        <f t="shared" si="1358"/>
        <v>생산완료(-21)</v>
      </c>
    </row>
    <row r="1542" spans="2:46" x14ac:dyDescent="0.3">
      <c r="B1542" s="2" t="s">
        <v>5406</v>
      </c>
      <c r="C1542" s="7">
        <v>-5</v>
      </c>
      <c r="D1542" s="2"/>
      <c r="E1542" s="2"/>
      <c r="F1542" s="2"/>
      <c r="G1542" s="2" t="s">
        <v>5421</v>
      </c>
      <c r="H1542" s="2" t="s">
        <v>1136</v>
      </c>
      <c r="I1542" s="2" t="str">
        <f t="shared" ref="I1542:I1605" si="1413">_xlfn.CONCAT(H1542, "-", "인쇄")</f>
        <v>20241118-2000158722-인쇄</v>
      </c>
      <c r="J1542" s="2" t="str">
        <f t="shared" ref="J1542:J1605" si="1414">_xlfn.CONCAT(H1542, "-", "합지")</f>
        <v>20241118-2000158722-합지</v>
      </c>
      <c r="K1542" s="2" t="str">
        <f t="shared" ref="K1542:K1605" si="1415">_xlfn.CONCAT(H1542, "-", "분단")</f>
        <v>20241118-2000158722-분단</v>
      </c>
      <c r="L1542" s="2" t="str">
        <f t="shared" ref="L1542:L1605" si="1416">_xlfn.CONCAT(H1542, "-", "제대")</f>
        <v>20241118-2000158722-제대</v>
      </c>
      <c r="M1542" s="2" t="str">
        <f>VLOOKUP(H1542, '쿼리1'!$A:$R, 17, 0)</f>
        <v>무지</v>
      </c>
      <c r="N1542" s="2" t="str">
        <f>VLOOKUP(H1542, '쿼리1'!$A:$P, 15, 0)</f>
        <v>오피피(투명)40</v>
      </c>
      <c r="O1542" s="2">
        <v>2000158722</v>
      </c>
      <c r="P1542" s="2" t="str">
        <f>VLOOKUP(H1542, '쿼리1'!$A:$R, 17, 0)</f>
        <v>무지</v>
      </c>
      <c r="Q1542" s="4">
        <f>VLOOKUP(H1542, '쿼리1'!$A:$U, 20, 0)</f>
        <v>177777</v>
      </c>
      <c r="R1542" s="2" t="s">
        <v>5397</v>
      </c>
      <c r="S1542" s="2" t="s">
        <v>5397</v>
      </c>
      <c r="T1542" s="2" t="s">
        <v>5397</v>
      </c>
      <c r="U1542" s="2" t="s">
        <v>31</v>
      </c>
      <c r="V1542" s="2" t="s">
        <v>5388</v>
      </c>
      <c r="W1542" s="2" t="s">
        <v>5388</v>
      </c>
      <c r="X1542" s="6" t="str">
        <f t="shared" ref="X1542:X1568" si="1417">IFERROR(W1542-V1542, "X")</f>
        <v>X</v>
      </c>
      <c r="Y1542" s="2" t="s">
        <v>5388</v>
      </c>
      <c r="Z1542" s="3" t="s">
        <v>5388</v>
      </c>
      <c r="AA1542" s="6" t="str">
        <f>IFERROR(Z1542-Y1542, "X")</f>
        <v>X</v>
      </c>
      <c r="AB1542" s="3" t="s">
        <v>5388</v>
      </c>
      <c r="AC1542" s="2" t="s">
        <v>5388</v>
      </c>
      <c r="AD1542" s="6" t="str">
        <f t="shared" si="1412"/>
        <v>X</v>
      </c>
      <c r="AE1542" s="3">
        <v>45616</v>
      </c>
      <c r="AF1542" s="3">
        <v>45621</v>
      </c>
      <c r="AG1542" s="2" t="str">
        <f t="shared" si="1410"/>
        <v>+5</v>
      </c>
      <c r="AH1542" s="3">
        <v>45621</v>
      </c>
      <c r="AI1542" s="3">
        <f t="shared" si="1411"/>
        <v>45616</v>
      </c>
      <c r="AJ1542" s="3"/>
      <c r="AK1542" s="2">
        <f t="shared" ref="AK1542:AK1605" si="1418">IF(C1542&gt;0, "+"&amp;C1542, C1542)</f>
        <v>-5</v>
      </c>
      <c r="AL1542" s="2" t="s">
        <v>5567</v>
      </c>
      <c r="AM1542" s="2" t="str">
        <f t="shared" si="1354"/>
        <v>생산완료(-5)</v>
      </c>
      <c r="AN1542" s="9">
        <f t="shared" si="1355"/>
        <v>45621</v>
      </c>
      <c r="AO1542" s="9">
        <f t="shared" si="1356"/>
        <v>45616</v>
      </c>
      <c r="AP1542" s="9"/>
      <c r="AQ1542" s="2">
        <f t="shared" si="1387"/>
        <v>-5</v>
      </c>
      <c r="AR1542" s="12">
        <f t="shared" si="1357"/>
        <v>-5</v>
      </c>
      <c r="AS1542" t="s">
        <v>5567</v>
      </c>
      <c r="AT1542" t="str">
        <f t="shared" si="1358"/>
        <v>생산완료(-5)</v>
      </c>
    </row>
    <row r="1543" spans="2:46" x14ac:dyDescent="0.3">
      <c r="B1543" s="2" t="s">
        <v>5506</v>
      </c>
      <c r="C1543" s="7">
        <v>-17</v>
      </c>
      <c r="D1543" s="2"/>
      <c r="E1543" s="2" t="s">
        <v>5412</v>
      </c>
      <c r="F1543" s="2"/>
      <c r="G1543" s="2" t="s">
        <v>5425</v>
      </c>
      <c r="H1543" s="2" t="s">
        <v>1864</v>
      </c>
      <c r="I1543" s="2" t="str">
        <f t="shared" si="1413"/>
        <v>20241118-900001-인쇄</v>
      </c>
      <c r="J1543" s="2" t="str">
        <f t="shared" si="1414"/>
        <v>20241118-900001-합지</v>
      </c>
      <c r="K1543" s="2" t="str">
        <f t="shared" si="1415"/>
        <v>20241118-900001-분단</v>
      </c>
      <c r="L1543" s="2" t="str">
        <f t="shared" si="1416"/>
        <v>20241118-900001-제대</v>
      </c>
      <c r="M1543" s="2" t="str">
        <f>VLOOKUP(H1543, '쿼리1'!$A:$R, 17, 0)</f>
        <v>무지</v>
      </c>
      <c r="N1543" s="2" t="str">
        <f>VLOOKUP(H1543, '쿼리1'!$A:$P, 15, 0)</f>
        <v>나이론70</v>
      </c>
      <c r="O1543" s="2">
        <v>900001</v>
      </c>
      <c r="P1543" s="2" t="str">
        <f>VLOOKUP(H1543, '쿼리1'!$A:$R, 17, 0)</f>
        <v>무지</v>
      </c>
      <c r="Q1543" s="4">
        <f>VLOOKUP(H1543, '쿼리1'!$A:$U, 20, 0)</f>
        <v>1200000</v>
      </c>
      <c r="R1543" s="2" t="s">
        <v>5397</v>
      </c>
      <c r="S1543" s="2" t="s">
        <v>31</v>
      </c>
      <c r="T1543" s="2" t="s">
        <v>5397</v>
      </c>
      <c r="U1543" s="2" t="s">
        <v>31</v>
      </c>
      <c r="V1543" s="2" t="s">
        <v>5388</v>
      </c>
      <c r="W1543" s="3" t="s">
        <v>5388</v>
      </c>
      <c r="X1543" s="6" t="str">
        <f t="shared" si="1417"/>
        <v>X</v>
      </c>
      <c r="Y1543" s="3">
        <v>45623</v>
      </c>
      <c r="Z1543" s="3">
        <v>45624</v>
      </c>
      <c r="AA1543" s="6" t="str">
        <f t="shared" ref="AA1543:AA1556" si="1419">IFERROR(IF(Z1543-Y1543&gt;0, "+" &amp; (Z1543-Y1543), Z1543-Y1543), "X")</f>
        <v>+1</v>
      </c>
      <c r="AB1543" s="3" t="s">
        <v>5388</v>
      </c>
      <c r="AC1543" s="2" t="s">
        <v>5388</v>
      </c>
      <c r="AD1543" s="6" t="str">
        <f t="shared" si="1412"/>
        <v>X</v>
      </c>
      <c r="AE1543" s="3">
        <v>45632</v>
      </c>
      <c r="AF1543" s="3">
        <v>45649</v>
      </c>
      <c r="AG1543" s="2" t="str">
        <f t="shared" si="1410"/>
        <v>+17</v>
      </c>
      <c r="AH1543" s="3">
        <v>45649</v>
      </c>
      <c r="AI1543" s="3">
        <f t="shared" si="1411"/>
        <v>45632</v>
      </c>
      <c r="AJ1543" s="3"/>
      <c r="AK1543" s="2">
        <f t="shared" si="1418"/>
        <v>-17</v>
      </c>
      <c r="AL1543" s="2" t="s">
        <v>5567</v>
      </c>
      <c r="AM1543" s="2" t="str">
        <f t="shared" ref="AM1543:AM1606" si="1420">_xlfn.CONCAT(AL1543, "(", AK1543, ")")</f>
        <v>생산완료(-17)</v>
      </c>
      <c r="AN1543" s="9">
        <f t="shared" ref="AN1543:AN1606" si="1421">_xlfn.MAXIFS($AH$6:$AH$2358, $O$6:$O$2358, O1543)</f>
        <v>45649</v>
      </c>
      <c r="AO1543" s="9">
        <f t="shared" ref="AO1543:AO1606" si="1422">_xlfn.MAXIFS($AI$6:$AI$2358, $O$6:$O$2358, O1543)</f>
        <v>45632</v>
      </c>
      <c r="AP1543" s="9"/>
      <c r="AQ1543" s="2">
        <f t="shared" si="1387"/>
        <v>-17</v>
      </c>
      <c r="AR1543" s="12">
        <f t="shared" ref="AR1543:AR1606" si="1423">IF(AQ1543&gt;0, "+"&amp;AQ1543, AQ1543)</f>
        <v>-17</v>
      </c>
      <c r="AS1543" t="s">
        <v>5567</v>
      </c>
      <c r="AT1543" t="str">
        <f t="shared" ref="AT1543:AT1606" si="1424">_xlfn.CONCAT(AS1543, "(", AR1543, ")")</f>
        <v>생산완료(-17)</v>
      </c>
    </row>
    <row r="1544" spans="2:46" x14ac:dyDescent="0.3">
      <c r="B1544" s="2" t="s">
        <v>5436</v>
      </c>
      <c r="C1544" s="7">
        <v>-7</v>
      </c>
      <c r="D1544" s="2"/>
      <c r="E1544" s="2" t="s">
        <v>5465</v>
      </c>
      <c r="F1544" s="2"/>
      <c r="G1544" s="2" t="s">
        <v>5430</v>
      </c>
      <c r="H1544" s="2" t="s">
        <v>4548</v>
      </c>
      <c r="I1544" s="2" t="str">
        <f t="shared" si="1413"/>
        <v>20241118-900004-인쇄</v>
      </c>
      <c r="J1544" s="2" t="str">
        <f t="shared" si="1414"/>
        <v>20241118-900004-합지</v>
      </c>
      <c r="K1544" s="2" t="str">
        <f t="shared" si="1415"/>
        <v>20241118-900004-분단</v>
      </c>
      <c r="L1544" s="2" t="str">
        <f t="shared" si="1416"/>
        <v>20241118-900004-제대</v>
      </c>
      <c r="M1544" s="2" t="str">
        <f>VLOOKUP(H1544, '쿼리1'!$A:$R, 17, 0)</f>
        <v>무지</v>
      </c>
      <c r="N1544" s="2" t="str">
        <f>VLOOKUP(H1544, '쿼리1'!$A:$P, 15, 0)</f>
        <v>나이론70</v>
      </c>
      <c r="O1544" s="2">
        <v>900004</v>
      </c>
      <c r="P1544" s="2" t="str">
        <f>VLOOKUP(H1544, '쿼리1'!$A:$R, 17, 0)</f>
        <v>무지</v>
      </c>
      <c r="Q1544" s="4">
        <f>VLOOKUP(H1544, '쿼리1'!$A:$U, 20, 0)</f>
        <v>666666</v>
      </c>
      <c r="R1544" s="2" t="s">
        <v>5397</v>
      </c>
      <c r="S1544" s="2" t="s">
        <v>31</v>
      </c>
      <c r="T1544" s="2" t="s">
        <v>5397</v>
      </c>
      <c r="U1544" s="2" t="s">
        <v>31</v>
      </c>
      <c r="V1544" s="2" t="s">
        <v>5388</v>
      </c>
      <c r="W1544" s="3" t="s">
        <v>5388</v>
      </c>
      <c r="X1544" s="6" t="str">
        <f t="shared" si="1417"/>
        <v>X</v>
      </c>
      <c r="Y1544" s="3">
        <v>45623</v>
      </c>
      <c r="Z1544" s="3">
        <v>45649</v>
      </c>
      <c r="AA1544" s="6" t="str">
        <f t="shared" si="1419"/>
        <v>+26</v>
      </c>
      <c r="AB1544" s="3" t="s">
        <v>5388</v>
      </c>
      <c r="AC1544" s="2" t="s">
        <v>5388</v>
      </c>
      <c r="AD1544" s="6" t="str">
        <f t="shared" si="1412"/>
        <v>X</v>
      </c>
      <c r="AE1544" s="3">
        <v>45642</v>
      </c>
      <c r="AF1544" s="3">
        <v>45649</v>
      </c>
      <c r="AG1544" s="2" t="str">
        <f t="shared" si="1410"/>
        <v>+7</v>
      </c>
      <c r="AH1544" s="3">
        <v>45649</v>
      </c>
      <c r="AI1544" s="3">
        <f t="shared" si="1411"/>
        <v>45642</v>
      </c>
      <c r="AJ1544" s="3"/>
      <c r="AK1544" s="2">
        <f t="shared" si="1418"/>
        <v>-7</v>
      </c>
      <c r="AL1544" s="2" t="s">
        <v>5567</v>
      </c>
      <c r="AM1544" s="2" t="str">
        <f t="shared" si="1420"/>
        <v>생산완료(-7)</v>
      </c>
      <c r="AN1544" s="9">
        <f t="shared" si="1421"/>
        <v>45649</v>
      </c>
      <c r="AO1544" s="9">
        <f t="shared" si="1422"/>
        <v>45642</v>
      </c>
      <c r="AP1544" s="9"/>
      <c r="AQ1544" s="2">
        <f t="shared" si="1387"/>
        <v>-7</v>
      </c>
      <c r="AR1544" s="12">
        <f t="shared" si="1423"/>
        <v>-7</v>
      </c>
      <c r="AS1544" t="s">
        <v>5567</v>
      </c>
      <c r="AT1544" t="str">
        <f t="shared" si="1424"/>
        <v>생산완료(-7)</v>
      </c>
    </row>
    <row r="1545" spans="2:46" x14ac:dyDescent="0.3">
      <c r="B1545" s="2" t="s">
        <v>5585</v>
      </c>
      <c r="C1545" s="7">
        <v>-16</v>
      </c>
      <c r="D1545" s="2"/>
      <c r="E1545" s="2" t="s">
        <v>5432</v>
      </c>
      <c r="F1545" s="2"/>
      <c r="G1545" s="2" t="s">
        <v>5442</v>
      </c>
      <c r="H1545" s="2" t="s">
        <v>4483</v>
      </c>
      <c r="I1545" s="2" t="str">
        <f t="shared" si="1413"/>
        <v>20241118-900006-인쇄</v>
      </c>
      <c r="J1545" s="2" t="str">
        <f t="shared" si="1414"/>
        <v>20241118-900006-합지</v>
      </c>
      <c r="K1545" s="2" t="str">
        <f t="shared" si="1415"/>
        <v>20241118-900006-분단</v>
      </c>
      <c r="L1545" s="2" t="str">
        <f t="shared" si="1416"/>
        <v>20241118-900006-제대</v>
      </c>
      <c r="M1545" s="2" t="str">
        <f>VLOOKUP(H1545, '쿼리1'!$A:$R, 17, 0)</f>
        <v>무지</v>
      </c>
      <c r="N1545" s="2" t="str">
        <f>VLOOKUP(H1545, '쿼리1'!$A:$P, 15, 0)</f>
        <v>나이론70=무지</v>
      </c>
      <c r="O1545" s="2">
        <v>900006</v>
      </c>
      <c r="P1545" s="2" t="str">
        <f>VLOOKUP(H1545, '쿼리1'!$A:$R, 17, 0)</f>
        <v>무지</v>
      </c>
      <c r="Q1545" s="4">
        <f>VLOOKUP(H1545, '쿼리1'!$A:$U, 20, 0)</f>
        <v>180000</v>
      </c>
      <c r="R1545" s="2" t="s">
        <v>5397</v>
      </c>
      <c r="S1545" s="2" t="s">
        <v>31</v>
      </c>
      <c r="T1545" s="2" t="s">
        <v>5397</v>
      </c>
      <c r="U1545" s="2" t="s">
        <v>31</v>
      </c>
      <c r="V1545" s="2" t="s">
        <v>5388</v>
      </c>
      <c r="W1545" s="3" t="s">
        <v>5388</v>
      </c>
      <c r="X1545" s="6" t="str">
        <f t="shared" si="1417"/>
        <v>X</v>
      </c>
      <c r="Y1545" s="3">
        <v>45622</v>
      </c>
      <c r="Z1545" s="3">
        <v>45628</v>
      </c>
      <c r="AA1545" s="6" t="str">
        <f t="shared" si="1419"/>
        <v>+6</v>
      </c>
      <c r="AB1545" s="3" t="s">
        <v>5388</v>
      </c>
      <c r="AC1545" s="2" t="s">
        <v>5388</v>
      </c>
      <c r="AD1545" s="6" t="str">
        <f t="shared" si="1412"/>
        <v>X</v>
      </c>
      <c r="AE1545" s="3">
        <v>45629</v>
      </c>
      <c r="AF1545" s="3">
        <v>45645</v>
      </c>
      <c r="AG1545" s="2" t="str">
        <f t="shared" si="1410"/>
        <v>+16</v>
      </c>
      <c r="AH1545" s="3">
        <v>45645</v>
      </c>
      <c r="AI1545" s="3">
        <f t="shared" si="1411"/>
        <v>45629</v>
      </c>
      <c r="AJ1545" s="3"/>
      <c r="AK1545" s="2">
        <f t="shared" si="1418"/>
        <v>-16</v>
      </c>
      <c r="AL1545" s="2" t="s">
        <v>5567</v>
      </c>
      <c r="AM1545" s="2" t="str">
        <f t="shared" si="1420"/>
        <v>생산완료(-16)</v>
      </c>
      <c r="AN1545" s="9">
        <f t="shared" si="1421"/>
        <v>45645</v>
      </c>
      <c r="AO1545" s="9">
        <f t="shared" si="1422"/>
        <v>45629</v>
      </c>
      <c r="AP1545" s="9"/>
      <c r="AQ1545" s="2">
        <f t="shared" si="1387"/>
        <v>-16</v>
      </c>
      <c r="AR1545" s="12">
        <f t="shared" si="1423"/>
        <v>-16</v>
      </c>
      <c r="AS1545" t="s">
        <v>5567</v>
      </c>
      <c r="AT1545" t="str">
        <f t="shared" si="1424"/>
        <v>생산완료(-16)</v>
      </c>
    </row>
    <row r="1546" spans="2:46" x14ac:dyDescent="0.3">
      <c r="B1546" s="2" t="s">
        <v>5576</v>
      </c>
      <c r="C1546" s="7">
        <v>-20</v>
      </c>
      <c r="D1546" s="2"/>
      <c r="E1546" s="2" t="s">
        <v>5431</v>
      </c>
      <c r="F1546" s="2"/>
      <c r="G1546" s="2" t="s">
        <v>5532</v>
      </c>
      <c r="H1546" s="2" t="s">
        <v>4514</v>
      </c>
      <c r="I1546" s="2" t="str">
        <f t="shared" si="1413"/>
        <v>20241118-900007-인쇄</v>
      </c>
      <c r="J1546" s="2" t="str">
        <f t="shared" si="1414"/>
        <v>20241118-900007-합지</v>
      </c>
      <c r="K1546" s="2" t="str">
        <f t="shared" si="1415"/>
        <v>20241118-900007-분단</v>
      </c>
      <c r="L1546" s="2" t="str">
        <f t="shared" si="1416"/>
        <v>20241118-900007-제대</v>
      </c>
      <c r="M1546" s="2" t="str">
        <f>VLOOKUP(H1546, '쿼리1'!$A:$R, 17, 0)</f>
        <v>무지</v>
      </c>
      <c r="N1546" s="2" t="str">
        <f>VLOOKUP(H1546, '쿼리1'!$A:$P, 15, 0)</f>
        <v>나이론70</v>
      </c>
      <c r="O1546" s="2">
        <v>900007</v>
      </c>
      <c r="P1546" s="2" t="str">
        <f>VLOOKUP(H1546, '쿼리1'!$A:$R, 17, 0)</f>
        <v>무지</v>
      </c>
      <c r="Q1546" s="4">
        <f>VLOOKUP(H1546, '쿼리1'!$A:$U, 20, 0)</f>
        <v>313043</v>
      </c>
      <c r="R1546" s="2" t="s">
        <v>5397</v>
      </c>
      <c r="S1546" s="2" t="s">
        <v>31</v>
      </c>
      <c r="T1546" s="2" t="s">
        <v>5397</v>
      </c>
      <c r="U1546" s="2" t="s">
        <v>5399</v>
      </c>
      <c r="V1546" s="2" t="s">
        <v>5388</v>
      </c>
      <c r="W1546" s="3" t="s">
        <v>5388</v>
      </c>
      <c r="X1546" s="6" t="str">
        <f t="shared" si="1417"/>
        <v>X</v>
      </c>
      <c r="Y1546" s="3">
        <v>45623</v>
      </c>
      <c r="Z1546" s="3">
        <v>45643</v>
      </c>
      <c r="AA1546" s="6" t="str">
        <f t="shared" si="1419"/>
        <v>+20</v>
      </c>
      <c r="AB1546" s="5" t="s">
        <v>5388</v>
      </c>
      <c r="AC1546" s="2" t="s">
        <v>5388</v>
      </c>
      <c r="AD1546" s="6" t="str">
        <f t="shared" si="1412"/>
        <v>X</v>
      </c>
      <c r="AE1546" s="3">
        <v>45635</v>
      </c>
      <c r="AF1546" s="5" t="s">
        <v>5396</v>
      </c>
      <c r="AG1546" s="6">
        <f ca="1">TODAY()-AE1546</f>
        <v>21</v>
      </c>
      <c r="AH1546" s="3">
        <v>45643</v>
      </c>
      <c r="AI1546" s="3">
        <f>Y1546</f>
        <v>45623</v>
      </c>
      <c r="AJ1546" s="3"/>
      <c r="AK1546" s="2">
        <f t="shared" si="1418"/>
        <v>-20</v>
      </c>
      <c r="AL1546" s="2" t="s">
        <v>5567</v>
      </c>
      <c r="AM1546" s="2" t="str">
        <f t="shared" si="1420"/>
        <v>생산완료(-20)</v>
      </c>
      <c r="AN1546" s="9">
        <f t="shared" si="1421"/>
        <v>45643</v>
      </c>
      <c r="AO1546" s="9">
        <f t="shared" si="1422"/>
        <v>45631</v>
      </c>
      <c r="AP1546" s="9"/>
      <c r="AQ1546" s="2">
        <f t="shared" si="1387"/>
        <v>-12</v>
      </c>
      <c r="AR1546" s="12">
        <f t="shared" si="1423"/>
        <v>-12</v>
      </c>
      <c r="AS1546" t="s">
        <v>5567</v>
      </c>
      <c r="AT1546" t="str">
        <f t="shared" si="1424"/>
        <v>생산완료(-12)</v>
      </c>
    </row>
    <row r="1547" spans="2:46" x14ac:dyDescent="0.3">
      <c r="B1547" s="2" t="s">
        <v>5483</v>
      </c>
      <c r="C1547" s="7">
        <v>-11</v>
      </c>
      <c r="D1547" s="2"/>
      <c r="E1547" s="2" t="s">
        <v>5449</v>
      </c>
      <c r="F1547" s="2"/>
      <c r="G1547" s="2" t="s">
        <v>5463</v>
      </c>
      <c r="H1547" s="2" t="s">
        <v>4549</v>
      </c>
      <c r="I1547" s="2" t="str">
        <f t="shared" si="1413"/>
        <v>20241118-900008-인쇄</v>
      </c>
      <c r="J1547" s="2" t="str">
        <f t="shared" si="1414"/>
        <v>20241118-900008-합지</v>
      </c>
      <c r="K1547" s="2" t="str">
        <f t="shared" si="1415"/>
        <v>20241118-900008-분단</v>
      </c>
      <c r="L1547" s="2" t="str">
        <f t="shared" si="1416"/>
        <v>20241118-900008-제대</v>
      </c>
      <c r="M1547" s="2" t="str">
        <f>VLOOKUP(H1547, '쿼리1'!$A:$R, 17, 0)</f>
        <v>무지</v>
      </c>
      <c r="N1547" s="2" t="str">
        <f>VLOOKUP(H1547, '쿼리1'!$A:$P, 15, 0)</f>
        <v>나이론70=무지=무지</v>
      </c>
      <c r="O1547" s="2">
        <v>900008</v>
      </c>
      <c r="P1547" s="2" t="str">
        <f>VLOOKUP(H1547, '쿼리1'!$A:$R, 17, 0)</f>
        <v>무지</v>
      </c>
      <c r="Q1547" s="4">
        <f>VLOOKUP(H1547, '쿼리1'!$A:$U, 20, 0)</f>
        <v>480000</v>
      </c>
      <c r="R1547" s="2" t="s">
        <v>5397</v>
      </c>
      <c r="S1547" s="2" t="s">
        <v>31</v>
      </c>
      <c r="T1547" s="2" t="s">
        <v>5397</v>
      </c>
      <c r="U1547" s="2" t="s">
        <v>31</v>
      </c>
      <c r="V1547" s="2" t="s">
        <v>5388</v>
      </c>
      <c r="W1547" s="3" t="s">
        <v>5388</v>
      </c>
      <c r="X1547" s="6" t="str">
        <f t="shared" si="1417"/>
        <v>X</v>
      </c>
      <c r="Y1547" s="3">
        <v>45623</v>
      </c>
      <c r="Z1547" s="3">
        <v>45644</v>
      </c>
      <c r="AA1547" s="6" t="str">
        <f t="shared" si="1419"/>
        <v>+21</v>
      </c>
      <c r="AB1547" s="3" t="s">
        <v>5388</v>
      </c>
      <c r="AC1547" s="2" t="s">
        <v>5388</v>
      </c>
      <c r="AD1547" s="6" t="str">
        <f t="shared" si="1412"/>
        <v>X</v>
      </c>
      <c r="AE1547" s="3">
        <v>45642</v>
      </c>
      <c r="AF1547" s="3">
        <v>45653</v>
      </c>
      <c r="AG1547" s="2" t="str">
        <f t="shared" ref="AG1547:AG1549" si="1425">IFERROR(IF(AF1547-AE1547&gt;0, "+" &amp; (AF1547-AE1547), AF1547-AE1547), "X")</f>
        <v>+11</v>
      </c>
      <c r="AH1547" s="3">
        <v>45653</v>
      </c>
      <c r="AI1547" s="3">
        <f t="shared" ref="AI1547:AI1549" si="1426">AE1547</f>
        <v>45642</v>
      </c>
      <c r="AJ1547" s="3"/>
      <c r="AK1547" s="2">
        <f t="shared" si="1418"/>
        <v>-11</v>
      </c>
      <c r="AL1547" s="2" t="s">
        <v>5567</v>
      </c>
      <c r="AM1547" s="2" t="str">
        <f t="shared" si="1420"/>
        <v>생산완료(-11)</v>
      </c>
      <c r="AN1547" s="9">
        <f t="shared" si="1421"/>
        <v>45653</v>
      </c>
      <c r="AO1547" s="9">
        <f t="shared" si="1422"/>
        <v>45642</v>
      </c>
      <c r="AP1547" s="9"/>
      <c r="AQ1547" s="2">
        <f t="shared" si="1387"/>
        <v>-11</v>
      </c>
      <c r="AR1547" s="12">
        <f t="shared" si="1423"/>
        <v>-11</v>
      </c>
      <c r="AS1547" t="s">
        <v>5567</v>
      </c>
      <c r="AT1547" t="str">
        <f t="shared" si="1424"/>
        <v>생산완료(-11)</v>
      </c>
    </row>
    <row r="1548" spans="2:46" x14ac:dyDescent="0.3">
      <c r="B1548" s="2" t="s">
        <v>5576</v>
      </c>
      <c r="C1548" s="7">
        <v>-20</v>
      </c>
      <c r="D1548" s="2"/>
      <c r="E1548" s="2" t="s">
        <v>5424</v>
      </c>
      <c r="F1548" s="2"/>
      <c r="G1548" s="2" t="s">
        <v>5431</v>
      </c>
      <c r="H1548" s="2" t="s">
        <v>4537</v>
      </c>
      <c r="I1548" s="2" t="str">
        <f t="shared" si="1413"/>
        <v>20241118-900009-인쇄</v>
      </c>
      <c r="J1548" s="2" t="str">
        <f t="shared" si="1414"/>
        <v>20241118-900009-합지</v>
      </c>
      <c r="K1548" s="2" t="str">
        <f t="shared" si="1415"/>
        <v>20241118-900009-분단</v>
      </c>
      <c r="L1548" s="2" t="str">
        <f t="shared" si="1416"/>
        <v>20241118-900009-제대</v>
      </c>
      <c r="M1548" s="2" t="str">
        <f>VLOOKUP(H1548, '쿼리1'!$A:$R, 17, 0)</f>
        <v>무지</v>
      </c>
      <c r="N1548" s="2" t="str">
        <f>VLOOKUP(H1548, '쿼리1'!$A:$P, 15, 0)</f>
        <v>나이론70</v>
      </c>
      <c r="O1548" s="2">
        <v>900009</v>
      </c>
      <c r="P1548" s="2" t="str">
        <f>VLOOKUP(H1548, '쿼리1'!$A:$R, 17, 0)</f>
        <v>무지</v>
      </c>
      <c r="Q1548" s="4">
        <f>VLOOKUP(H1548, '쿼리1'!$A:$U, 20, 0)</f>
        <v>144000</v>
      </c>
      <c r="R1548" s="2" t="s">
        <v>5397</v>
      </c>
      <c r="S1548" s="2" t="s">
        <v>31</v>
      </c>
      <c r="T1548" s="2" t="s">
        <v>5397</v>
      </c>
      <c r="U1548" s="2" t="s">
        <v>31</v>
      </c>
      <c r="V1548" s="2" t="s">
        <v>5388</v>
      </c>
      <c r="W1548" s="3" t="s">
        <v>5388</v>
      </c>
      <c r="X1548" s="6" t="str">
        <f t="shared" si="1417"/>
        <v>X</v>
      </c>
      <c r="Y1548" s="3">
        <v>45623</v>
      </c>
      <c r="Z1548" s="3">
        <v>45625</v>
      </c>
      <c r="AA1548" s="6" t="str">
        <f t="shared" si="1419"/>
        <v>+2</v>
      </c>
      <c r="AB1548" s="3" t="s">
        <v>5388</v>
      </c>
      <c r="AC1548" s="2" t="s">
        <v>5388</v>
      </c>
      <c r="AD1548" s="6" t="str">
        <f t="shared" si="1412"/>
        <v>X</v>
      </c>
      <c r="AE1548" s="3">
        <v>45630</v>
      </c>
      <c r="AF1548" s="3">
        <v>45650</v>
      </c>
      <c r="AG1548" s="2" t="str">
        <f t="shared" si="1425"/>
        <v>+20</v>
      </c>
      <c r="AH1548" s="3">
        <v>45650</v>
      </c>
      <c r="AI1548" s="3">
        <f t="shared" si="1426"/>
        <v>45630</v>
      </c>
      <c r="AJ1548" s="3"/>
      <c r="AK1548" s="2">
        <f t="shared" si="1418"/>
        <v>-20</v>
      </c>
      <c r="AL1548" s="2" t="s">
        <v>5567</v>
      </c>
      <c r="AM1548" s="2" t="str">
        <f t="shared" si="1420"/>
        <v>생산완료(-20)</v>
      </c>
      <c r="AN1548" s="9">
        <f t="shared" si="1421"/>
        <v>45650</v>
      </c>
      <c r="AO1548" s="9">
        <f t="shared" si="1422"/>
        <v>45643</v>
      </c>
      <c r="AP1548" s="9"/>
      <c r="AQ1548" s="2">
        <f t="shared" si="1387"/>
        <v>-7</v>
      </c>
      <c r="AR1548" s="12">
        <f t="shared" si="1423"/>
        <v>-7</v>
      </c>
      <c r="AS1548" t="s">
        <v>5567</v>
      </c>
      <c r="AT1548" t="str">
        <f t="shared" si="1424"/>
        <v>생산완료(-7)</v>
      </c>
    </row>
    <row r="1549" spans="2:46" x14ac:dyDescent="0.3">
      <c r="B1549" s="2" t="s">
        <v>5405</v>
      </c>
      <c r="C1549" s="7">
        <v>-1</v>
      </c>
      <c r="D1549" s="2"/>
      <c r="E1549" s="2" t="s">
        <v>5432</v>
      </c>
      <c r="F1549" s="2"/>
      <c r="G1549" s="2" t="s">
        <v>5412</v>
      </c>
      <c r="H1549" s="2" t="s">
        <v>1507</v>
      </c>
      <c r="I1549" s="2" t="str">
        <f t="shared" si="1413"/>
        <v>20241118-900010-인쇄</v>
      </c>
      <c r="J1549" s="2" t="str">
        <f t="shared" si="1414"/>
        <v>20241118-900010-합지</v>
      </c>
      <c r="K1549" s="2" t="str">
        <f t="shared" si="1415"/>
        <v>20241118-900010-분단</v>
      </c>
      <c r="L1549" s="2" t="str">
        <f t="shared" si="1416"/>
        <v>20241118-900010-제대</v>
      </c>
      <c r="M1549" s="2" t="str">
        <f>VLOOKUP(H1549, '쿼리1'!$A:$R, 17, 0)</f>
        <v>무지</v>
      </c>
      <c r="N1549" s="2" t="str">
        <f>VLOOKUP(H1549, '쿼리1'!$A:$P, 15, 0)</f>
        <v>나이론70</v>
      </c>
      <c r="O1549" s="2">
        <v>900010</v>
      </c>
      <c r="P1549" s="2" t="str">
        <f>VLOOKUP(H1549, '쿼리1'!$A:$R, 17, 0)</f>
        <v>무지</v>
      </c>
      <c r="Q1549" s="4">
        <f>VLOOKUP(H1549, '쿼리1'!$A:$U, 20, 0)</f>
        <v>192000</v>
      </c>
      <c r="R1549" s="2" t="s">
        <v>5397</v>
      </c>
      <c r="S1549" s="2" t="s">
        <v>31</v>
      </c>
      <c r="T1549" s="2" t="s">
        <v>5397</v>
      </c>
      <c r="U1549" s="2" t="s">
        <v>31</v>
      </c>
      <c r="V1549" s="2" t="s">
        <v>5388</v>
      </c>
      <c r="W1549" s="3" t="s">
        <v>5388</v>
      </c>
      <c r="X1549" s="6" t="str">
        <f t="shared" si="1417"/>
        <v>X</v>
      </c>
      <c r="Y1549" s="3">
        <v>45622</v>
      </c>
      <c r="Z1549" s="3">
        <v>45628</v>
      </c>
      <c r="AA1549" s="6" t="str">
        <f t="shared" si="1419"/>
        <v>+6</v>
      </c>
      <c r="AB1549" s="3" t="s">
        <v>5388</v>
      </c>
      <c r="AC1549" s="2" t="s">
        <v>5388</v>
      </c>
      <c r="AD1549" s="6" t="str">
        <f t="shared" si="1412"/>
        <v>X</v>
      </c>
      <c r="AE1549" s="3">
        <v>45630</v>
      </c>
      <c r="AF1549" s="3">
        <v>45631</v>
      </c>
      <c r="AG1549" s="2" t="str">
        <f t="shared" si="1425"/>
        <v>+1</v>
      </c>
      <c r="AH1549" s="3">
        <v>45631</v>
      </c>
      <c r="AI1549" s="3">
        <f t="shared" si="1426"/>
        <v>45630</v>
      </c>
      <c r="AJ1549" s="3"/>
      <c r="AK1549" s="2">
        <f t="shared" si="1418"/>
        <v>-1</v>
      </c>
      <c r="AL1549" s="2" t="s">
        <v>5567</v>
      </c>
      <c r="AM1549" s="2" t="str">
        <f t="shared" si="1420"/>
        <v>생산완료(-1)</v>
      </c>
      <c r="AN1549" s="9">
        <f t="shared" si="1421"/>
        <v>45631</v>
      </c>
      <c r="AO1549" s="9">
        <f t="shared" si="1422"/>
        <v>45630</v>
      </c>
      <c r="AP1549" s="9"/>
      <c r="AQ1549" s="2">
        <f t="shared" si="1387"/>
        <v>-1</v>
      </c>
      <c r="AR1549" s="12">
        <f t="shared" si="1423"/>
        <v>-1</v>
      </c>
      <c r="AS1549" t="s">
        <v>5567</v>
      </c>
      <c r="AT1549" t="str">
        <f t="shared" si="1424"/>
        <v>생산완료(-1)</v>
      </c>
    </row>
    <row r="1550" spans="2:46" x14ac:dyDescent="0.3">
      <c r="B1550" s="2" t="s">
        <v>5598</v>
      </c>
      <c r="C1550" s="7">
        <v>-31</v>
      </c>
      <c r="D1550" s="2"/>
      <c r="E1550" s="2" t="s">
        <v>5460</v>
      </c>
      <c r="F1550" s="2"/>
      <c r="G1550" s="2" t="s">
        <v>5533</v>
      </c>
      <c r="H1550" s="2" t="s">
        <v>1514</v>
      </c>
      <c r="I1550" s="2" t="str">
        <f t="shared" si="1413"/>
        <v>20241118-900011-인쇄</v>
      </c>
      <c r="J1550" s="2" t="str">
        <f t="shared" si="1414"/>
        <v>20241118-900011-합지</v>
      </c>
      <c r="K1550" s="2" t="str">
        <f t="shared" si="1415"/>
        <v>20241118-900011-분단</v>
      </c>
      <c r="L1550" s="2" t="str">
        <f t="shared" si="1416"/>
        <v>20241118-900011-제대</v>
      </c>
      <c r="M1550" s="2" t="str">
        <f>VLOOKUP(H1550, '쿼리1'!$A:$R, 17, 0)</f>
        <v>무지</v>
      </c>
      <c r="N1550" s="2" t="str">
        <f>VLOOKUP(H1550, '쿼리1'!$A:$P, 15, 0)</f>
        <v>나이론70=무지</v>
      </c>
      <c r="O1550" s="2">
        <v>900011</v>
      </c>
      <c r="P1550" s="2" t="str">
        <f>VLOOKUP(H1550, '쿼리1'!$A:$R, 17, 0)</f>
        <v>무지</v>
      </c>
      <c r="Q1550" s="4">
        <f>VLOOKUP(H1550, '쿼리1'!$A:$U, 20, 0)</f>
        <v>428571</v>
      </c>
      <c r="R1550" s="2" t="s">
        <v>5397</v>
      </c>
      <c r="S1550" s="2" t="s">
        <v>31</v>
      </c>
      <c r="T1550" s="2" t="s">
        <v>5397</v>
      </c>
      <c r="U1550" s="2" t="s">
        <v>5399</v>
      </c>
      <c r="V1550" s="2" t="s">
        <v>5388</v>
      </c>
      <c r="W1550" s="3" t="s">
        <v>5388</v>
      </c>
      <c r="X1550" s="6" t="str">
        <f t="shared" si="1417"/>
        <v>X</v>
      </c>
      <c r="Y1550" s="3">
        <v>45623</v>
      </c>
      <c r="Z1550" s="3">
        <v>45654</v>
      </c>
      <c r="AA1550" s="6" t="str">
        <f t="shared" si="1419"/>
        <v>+31</v>
      </c>
      <c r="AB1550" s="5" t="s">
        <v>5388</v>
      </c>
      <c r="AC1550" s="2" t="s">
        <v>5388</v>
      </c>
      <c r="AD1550" s="6" t="str">
        <f t="shared" si="1412"/>
        <v>X</v>
      </c>
      <c r="AE1550" s="3">
        <v>45642</v>
      </c>
      <c r="AF1550" s="5" t="s">
        <v>5396</v>
      </c>
      <c r="AG1550" s="6">
        <f ca="1">TODAY()-AE1550</f>
        <v>14</v>
      </c>
      <c r="AH1550" s="3">
        <v>45654</v>
      </c>
      <c r="AI1550" s="3">
        <f>Y1550</f>
        <v>45623</v>
      </c>
      <c r="AJ1550" s="3"/>
      <c r="AK1550" s="2">
        <f t="shared" si="1418"/>
        <v>-31</v>
      </c>
      <c r="AL1550" s="2" t="s">
        <v>5567</v>
      </c>
      <c r="AM1550" s="2" t="str">
        <f t="shared" si="1420"/>
        <v>생산완료(-31)</v>
      </c>
      <c r="AN1550" s="9">
        <f t="shared" si="1421"/>
        <v>45654</v>
      </c>
      <c r="AO1550" s="9">
        <f t="shared" si="1422"/>
        <v>45623</v>
      </c>
      <c r="AP1550" s="9"/>
      <c r="AQ1550" s="2">
        <f t="shared" si="1387"/>
        <v>-31</v>
      </c>
      <c r="AR1550" s="12">
        <f t="shared" si="1423"/>
        <v>-31</v>
      </c>
      <c r="AS1550" t="s">
        <v>5567</v>
      </c>
      <c r="AT1550" t="str">
        <f t="shared" si="1424"/>
        <v>생산완료(-31)</v>
      </c>
    </row>
    <row r="1551" spans="2:46" x14ac:dyDescent="0.3">
      <c r="B1551" s="2" t="s">
        <v>5406</v>
      </c>
      <c r="C1551" s="7">
        <v>-5</v>
      </c>
      <c r="D1551" s="2"/>
      <c r="E1551" s="2" t="s">
        <v>5449</v>
      </c>
      <c r="F1551" s="2"/>
      <c r="G1551" s="2" t="s">
        <v>5421</v>
      </c>
      <c r="H1551" s="2" t="s">
        <v>1175</v>
      </c>
      <c r="I1551" s="2" t="str">
        <f t="shared" si="1413"/>
        <v>20241118-900012-인쇄</v>
      </c>
      <c r="J1551" s="2" t="str">
        <f t="shared" si="1414"/>
        <v>20241118-900012-합지</v>
      </c>
      <c r="K1551" s="2" t="str">
        <f t="shared" si="1415"/>
        <v>20241118-900012-분단</v>
      </c>
      <c r="L1551" s="2" t="str">
        <f t="shared" si="1416"/>
        <v>20241118-900012-제대</v>
      </c>
      <c r="M1551" s="2" t="str">
        <f>VLOOKUP(H1551, '쿼리1'!$A:$R, 17, 0)</f>
        <v>무지</v>
      </c>
      <c r="N1551" s="2" t="str">
        <f>VLOOKUP(H1551, '쿼리1'!$A:$P, 15, 0)</f>
        <v>나이론70</v>
      </c>
      <c r="O1551" s="2">
        <v>900012</v>
      </c>
      <c r="P1551" s="2" t="str">
        <f>VLOOKUP(H1551, '쿼리1'!$A:$R, 17, 0)</f>
        <v>무지</v>
      </c>
      <c r="Q1551" s="4">
        <f>VLOOKUP(H1551, '쿼리1'!$A:$U, 20, 0)</f>
        <v>375000</v>
      </c>
      <c r="R1551" s="2" t="s">
        <v>5397</v>
      </c>
      <c r="S1551" s="2" t="s">
        <v>31</v>
      </c>
      <c r="T1551" s="2" t="s">
        <v>5397</v>
      </c>
      <c r="U1551" s="2" t="s">
        <v>31</v>
      </c>
      <c r="V1551" s="2" t="s">
        <v>5388</v>
      </c>
      <c r="W1551" s="3" t="s">
        <v>5388</v>
      </c>
      <c r="X1551" s="6" t="str">
        <f t="shared" si="1417"/>
        <v>X</v>
      </c>
      <c r="Y1551" s="3">
        <v>45623</v>
      </c>
      <c r="Z1551" s="3">
        <v>45644</v>
      </c>
      <c r="AA1551" s="6" t="str">
        <f t="shared" si="1419"/>
        <v>+21</v>
      </c>
      <c r="AB1551" s="3" t="s">
        <v>5388</v>
      </c>
      <c r="AC1551" s="2" t="s">
        <v>5388</v>
      </c>
      <c r="AD1551" s="6" t="str">
        <f t="shared" si="1412"/>
        <v>X</v>
      </c>
      <c r="AE1551" s="3">
        <v>45642</v>
      </c>
      <c r="AF1551" s="3">
        <v>45647</v>
      </c>
      <c r="AG1551" s="2" t="str">
        <f>IFERROR(IF(AF1551-AE1551&gt;0, "+" &amp; (AF1551-AE1551), AF1551-AE1551), "X")</f>
        <v>+5</v>
      </c>
      <c r="AH1551" s="3">
        <v>45647</v>
      </c>
      <c r="AI1551" s="3">
        <f>AE1551</f>
        <v>45642</v>
      </c>
      <c r="AJ1551" s="3"/>
      <c r="AK1551" s="2">
        <f t="shared" si="1418"/>
        <v>-5</v>
      </c>
      <c r="AL1551" s="2" t="s">
        <v>5567</v>
      </c>
      <c r="AM1551" s="2" t="str">
        <f t="shared" si="1420"/>
        <v>생산완료(-5)</v>
      </c>
      <c r="AN1551" s="9">
        <f t="shared" si="1421"/>
        <v>45647</v>
      </c>
      <c r="AO1551" s="9">
        <f t="shared" si="1422"/>
        <v>45642</v>
      </c>
      <c r="AP1551" s="9"/>
      <c r="AQ1551" s="2">
        <f t="shared" si="1387"/>
        <v>-5</v>
      </c>
      <c r="AR1551" s="12">
        <f t="shared" si="1423"/>
        <v>-5</v>
      </c>
      <c r="AS1551" t="s">
        <v>5567</v>
      </c>
      <c r="AT1551" t="str">
        <f t="shared" si="1424"/>
        <v>생산완료(-5)</v>
      </c>
    </row>
    <row r="1552" spans="2:46" x14ac:dyDescent="0.3">
      <c r="B1552" s="2" t="s">
        <v>5414</v>
      </c>
      <c r="C1552" s="7">
        <v>-9</v>
      </c>
      <c r="D1552" s="2"/>
      <c r="E1552" s="2" t="s">
        <v>5419</v>
      </c>
      <c r="F1552" s="2"/>
      <c r="G1552" s="2" t="s">
        <v>5534</v>
      </c>
      <c r="H1552" s="2" t="s">
        <v>1194</v>
      </c>
      <c r="I1552" s="2" t="str">
        <f t="shared" si="1413"/>
        <v>20241118-900013-인쇄</v>
      </c>
      <c r="J1552" s="2" t="str">
        <f t="shared" si="1414"/>
        <v>20241118-900013-합지</v>
      </c>
      <c r="K1552" s="2" t="str">
        <f t="shared" si="1415"/>
        <v>20241118-900013-분단</v>
      </c>
      <c r="L1552" s="2" t="str">
        <f t="shared" si="1416"/>
        <v>20241118-900013-제대</v>
      </c>
      <c r="M1552" s="2" t="str">
        <f>VLOOKUP(H1552, '쿼리1'!$A:$R, 17, 0)</f>
        <v>무지</v>
      </c>
      <c r="N1552" s="2" t="str">
        <f>VLOOKUP(H1552, '쿼리1'!$A:$P, 15, 0)</f>
        <v>나이론70</v>
      </c>
      <c r="O1552" s="2">
        <v>900013</v>
      </c>
      <c r="P1552" s="2" t="str">
        <f>VLOOKUP(H1552, '쿼리1'!$A:$R, 17, 0)</f>
        <v>무지</v>
      </c>
      <c r="Q1552" s="4">
        <f>VLOOKUP(H1552, '쿼리1'!$A:$U, 20, 0)</f>
        <v>685714</v>
      </c>
      <c r="R1552" s="2" t="s">
        <v>5397</v>
      </c>
      <c r="S1552" s="2" t="s">
        <v>31</v>
      </c>
      <c r="T1552" s="2" t="s">
        <v>5397</v>
      </c>
      <c r="U1552" s="2" t="s">
        <v>5398</v>
      </c>
      <c r="V1552" s="2" t="s">
        <v>5388</v>
      </c>
      <c r="W1552" s="3" t="s">
        <v>5388</v>
      </c>
      <c r="X1552" s="6" t="str">
        <f t="shared" si="1417"/>
        <v>X</v>
      </c>
      <c r="Y1552" s="3">
        <v>45622</v>
      </c>
      <c r="Z1552" s="3">
        <v>45631</v>
      </c>
      <c r="AA1552" s="6" t="str">
        <f t="shared" si="1419"/>
        <v>+9</v>
      </c>
      <c r="AB1552" s="5" t="s">
        <v>5388</v>
      </c>
      <c r="AC1552" s="2" t="s">
        <v>5388</v>
      </c>
      <c r="AD1552" s="6" t="str">
        <f t="shared" si="1412"/>
        <v>X</v>
      </c>
      <c r="AE1552" s="3">
        <v>45657</v>
      </c>
      <c r="AF1552" s="5" t="s">
        <v>5396</v>
      </c>
      <c r="AG1552" s="6">
        <f ca="1">TODAY()-AE1552</f>
        <v>-1</v>
      </c>
      <c r="AH1552" s="3">
        <v>45631</v>
      </c>
      <c r="AI1552" s="3">
        <f>Y1552</f>
        <v>45622</v>
      </c>
      <c r="AJ1552" s="3"/>
      <c r="AK1552" s="2">
        <f t="shared" si="1418"/>
        <v>-9</v>
      </c>
      <c r="AL1552" s="2" t="s">
        <v>5567</v>
      </c>
      <c r="AM1552" s="2" t="str">
        <f t="shared" si="1420"/>
        <v>생산완료(-9)</v>
      </c>
      <c r="AN1552" s="9">
        <f t="shared" si="1421"/>
        <v>45631</v>
      </c>
      <c r="AO1552" s="9">
        <f t="shared" si="1422"/>
        <v>45622</v>
      </c>
      <c r="AP1552" s="9"/>
      <c r="AQ1552" s="2">
        <f t="shared" si="1387"/>
        <v>-9</v>
      </c>
      <c r="AR1552" s="12">
        <f t="shared" si="1423"/>
        <v>-9</v>
      </c>
      <c r="AS1552" t="s">
        <v>5567</v>
      </c>
      <c r="AT1552" t="str">
        <f t="shared" si="1424"/>
        <v>생산완료(-9)</v>
      </c>
    </row>
    <row r="1553" spans="2:46" x14ac:dyDescent="0.3">
      <c r="B1553" s="2" t="s">
        <v>5415</v>
      </c>
      <c r="C1553" s="7">
        <v>-3</v>
      </c>
      <c r="D1553" s="2"/>
      <c r="E1553" s="2" t="s">
        <v>5424</v>
      </c>
      <c r="F1553" s="2"/>
      <c r="G1553" s="2" t="s">
        <v>5408</v>
      </c>
      <c r="H1553" s="2" t="s">
        <v>1871</v>
      </c>
      <c r="I1553" s="2" t="str">
        <f t="shared" si="1413"/>
        <v>20241118-900014-인쇄</v>
      </c>
      <c r="J1553" s="2" t="str">
        <f t="shared" si="1414"/>
        <v>20241118-900014-합지</v>
      </c>
      <c r="K1553" s="2" t="str">
        <f t="shared" si="1415"/>
        <v>20241118-900014-분단</v>
      </c>
      <c r="L1553" s="2" t="str">
        <f t="shared" si="1416"/>
        <v>20241118-900014-제대</v>
      </c>
      <c r="M1553" s="2" t="str">
        <f>VLOOKUP(H1553, '쿼리1'!$A:$R, 17, 0)</f>
        <v>무지</v>
      </c>
      <c r="N1553" s="2" t="str">
        <f>VLOOKUP(H1553, '쿼리1'!$A:$P, 15, 0)</f>
        <v>나이론70=무지</v>
      </c>
      <c r="O1553" s="2">
        <v>900014</v>
      </c>
      <c r="P1553" s="2" t="str">
        <f>VLOOKUP(H1553, '쿼리1'!$A:$R, 17, 0)</f>
        <v>무지</v>
      </c>
      <c r="Q1553" s="4">
        <f>VLOOKUP(H1553, '쿼리1'!$A:$U, 20, 0)</f>
        <v>68571</v>
      </c>
      <c r="R1553" s="2" t="s">
        <v>5397</v>
      </c>
      <c r="S1553" s="2" t="s">
        <v>31</v>
      </c>
      <c r="T1553" s="2" t="s">
        <v>5397</v>
      </c>
      <c r="U1553" s="2" t="s">
        <v>31</v>
      </c>
      <c r="V1553" s="2" t="s">
        <v>5388</v>
      </c>
      <c r="W1553" s="3" t="s">
        <v>5388</v>
      </c>
      <c r="X1553" s="6" t="str">
        <f t="shared" si="1417"/>
        <v>X</v>
      </c>
      <c r="Y1553" s="3">
        <v>45622</v>
      </c>
      <c r="Z1553" s="3">
        <v>45624</v>
      </c>
      <c r="AA1553" s="6" t="str">
        <f t="shared" si="1419"/>
        <v>+2</v>
      </c>
      <c r="AB1553" s="3" t="s">
        <v>5388</v>
      </c>
      <c r="AC1553" s="2" t="s">
        <v>5388</v>
      </c>
      <c r="AD1553" s="6" t="str">
        <f t="shared" si="1412"/>
        <v>X</v>
      </c>
      <c r="AE1553" s="3">
        <v>45628</v>
      </c>
      <c r="AF1553" s="3">
        <v>45631</v>
      </c>
      <c r="AG1553" s="2" t="str">
        <f t="shared" ref="AG1553:AG1554" si="1427">IFERROR(IF(AF1553-AE1553&gt;0, "+" &amp; (AF1553-AE1553), AF1553-AE1553), "X")</f>
        <v>+3</v>
      </c>
      <c r="AH1553" s="3">
        <v>45631</v>
      </c>
      <c r="AI1553" s="3">
        <f t="shared" ref="AI1553:AI1554" si="1428">AE1553</f>
        <v>45628</v>
      </c>
      <c r="AJ1553" s="3"/>
      <c r="AK1553" s="2">
        <f t="shared" si="1418"/>
        <v>-3</v>
      </c>
      <c r="AL1553" s="2" t="s">
        <v>5567</v>
      </c>
      <c r="AM1553" s="2" t="str">
        <f t="shared" si="1420"/>
        <v>생산완료(-3)</v>
      </c>
      <c r="AN1553" s="9">
        <f t="shared" si="1421"/>
        <v>45631</v>
      </c>
      <c r="AO1553" s="9">
        <f t="shared" si="1422"/>
        <v>45628</v>
      </c>
      <c r="AP1553" s="9"/>
      <c r="AQ1553" s="2">
        <f t="shared" si="1387"/>
        <v>-3</v>
      </c>
      <c r="AR1553" s="12">
        <f t="shared" si="1423"/>
        <v>-3</v>
      </c>
      <c r="AS1553" t="s">
        <v>5567</v>
      </c>
      <c r="AT1553" t="str">
        <f t="shared" si="1424"/>
        <v>생산완료(-3)</v>
      </c>
    </row>
    <row r="1554" spans="2:46" x14ac:dyDescent="0.3">
      <c r="B1554" s="2" t="s">
        <v>5621</v>
      </c>
      <c r="C1554" s="7">
        <v>-19</v>
      </c>
      <c r="D1554" s="2"/>
      <c r="E1554" s="2" t="s">
        <v>5456</v>
      </c>
      <c r="F1554" s="2"/>
      <c r="G1554" s="2" t="s">
        <v>5492</v>
      </c>
      <c r="H1554" s="2" t="s">
        <v>1151</v>
      </c>
      <c r="I1554" s="2" t="str">
        <f t="shared" si="1413"/>
        <v>20241118-900015-인쇄</v>
      </c>
      <c r="J1554" s="2" t="str">
        <f t="shared" si="1414"/>
        <v>20241118-900015-합지</v>
      </c>
      <c r="K1554" s="2" t="str">
        <f t="shared" si="1415"/>
        <v>20241118-900015-분단</v>
      </c>
      <c r="L1554" s="2" t="str">
        <f t="shared" si="1416"/>
        <v>20241118-900015-제대</v>
      </c>
      <c r="M1554" s="2" t="str">
        <f>VLOOKUP(H1554, '쿼리1'!$A:$R, 17, 0)</f>
        <v>무지</v>
      </c>
      <c r="N1554" s="2" t="str">
        <f>VLOOKUP(H1554, '쿼리1'!$A:$P, 15, 0)</f>
        <v>나이론70</v>
      </c>
      <c r="O1554" s="2">
        <v>900015</v>
      </c>
      <c r="P1554" s="2" t="str">
        <f>VLOOKUP(H1554, '쿼리1'!$A:$R, 17, 0)</f>
        <v>무지</v>
      </c>
      <c r="Q1554" s="4">
        <f>VLOOKUP(H1554, '쿼리1'!$A:$U, 20, 0)</f>
        <v>55384</v>
      </c>
      <c r="R1554" s="2" t="s">
        <v>5397</v>
      </c>
      <c r="S1554" s="2" t="s">
        <v>31</v>
      </c>
      <c r="T1554" s="2" t="s">
        <v>5397</v>
      </c>
      <c r="U1554" s="2" t="s">
        <v>31</v>
      </c>
      <c r="V1554" s="2" t="s">
        <v>5388</v>
      </c>
      <c r="W1554" s="3" t="s">
        <v>5388</v>
      </c>
      <c r="X1554" s="6" t="str">
        <f t="shared" si="1417"/>
        <v>X</v>
      </c>
      <c r="Y1554" s="3">
        <v>45623</v>
      </c>
      <c r="Z1554" s="3">
        <v>45635</v>
      </c>
      <c r="AA1554" s="6" t="str">
        <f t="shared" si="1419"/>
        <v>+12</v>
      </c>
      <c r="AB1554" s="3" t="s">
        <v>5388</v>
      </c>
      <c r="AC1554" s="2" t="s">
        <v>5388</v>
      </c>
      <c r="AD1554" s="6" t="str">
        <f t="shared" si="1412"/>
        <v>X</v>
      </c>
      <c r="AE1554" s="3">
        <v>45630</v>
      </c>
      <c r="AF1554" s="3">
        <v>45649</v>
      </c>
      <c r="AG1554" s="2" t="str">
        <f t="shared" si="1427"/>
        <v>+19</v>
      </c>
      <c r="AH1554" s="3">
        <v>45649</v>
      </c>
      <c r="AI1554" s="3">
        <f t="shared" si="1428"/>
        <v>45630</v>
      </c>
      <c r="AJ1554" s="3"/>
      <c r="AK1554" s="2">
        <f t="shared" si="1418"/>
        <v>-19</v>
      </c>
      <c r="AL1554" s="2" t="s">
        <v>5567</v>
      </c>
      <c r="AM1554" s="2" t="str">
        <f t="shared" si="1420"/>
        <v>생산완료(-19)</v>
      </c>
      <c r="AN1554" s="9">
        <f t="shared" si="1421"/>
        <v>45649</v>
      </c>
      <c r="AO1554" s="9">
        <f t="shared" si="1422"/>
        <v>45630</v>
      </c>
      <c r="AP1554" s="9"/>
      <c r="AQ1554" s="2">
        <f t="shared" si="1387"/>
        <v>-19</v>
      </c>
      <c r="AR1554" s="12">
        <f t="shared" si="1423"/>
        <v>-19</v>
      </c>
      <c r="AS1554" t="s">
        <v>5567</v>
      </c>
      <c r="AT1554" t="str">
        <f t="shared" si="1424"/>
        <v>생산완료(-19)</v>
      </c>
    </row>
    <row r="1555" spans="2:46" x14ac:dyDescent="0.3">
      <c r="B1555" s="2" t="s">
        <v>5530</v>
      </c>
      <c r="C1555" s="7">
        <v>-13</v>
      </c>
      <c r="D1555" s="2"/>
      <c r="E1555" s="2" t="s">
        <v>5455</v>
      </c>
      <c r="F1555" s="2"/>
      <c r="G1555" s="2" t="s">
        <v>5535</v>
      </c>
      <c r="H1555" s="2" t="s">
        <v>1635</v>
      </c>
      <c r="I1555" s="2" t="str">
        <f t="shared" si="1413"/>
        <v>20241118-900017-인쇄</v>
      </c>
      <c r="J1555" s="2" t="str">
        <f t="shared" si="1414"/>
        <v>20241118-900017-합지</v>
      </c>
      <c r="K1555" s="2" t="str">
        <f t="shared" si="1415"/>
        <v>20241118-900017-분단</v>
      </c>
      <c r="L1555" s="2" t="str">
        <f t="shared" si="1416"/>
        <v>20241118-900017-제대</v>
      </c>
      <c r="M1555" s="2" t="str">
        <f>VLOOKUP(H1555, '쿼리1'!$A:$R, 17, 0)</f>
        <v>무지</v>
      </c>
      <c r="N1555" s="2" t="str">
        <f>VLOOKUP(H1555, '쿼리1'!$A:$P, 15, 0)</f>
        <v>나이론70</v>
      </c>
      <c r="O1555" s="2">
        <v>900017</v>
      </c>
      <c r="P1555" s="2" t="str">
        <f>VLOOKUP(H1555, '쿼리1'!$A:$R, 17, 0)</f>
        <v>무지</v>
      </c>
      <c r="Q1555" s="4">
        <f>VLOOKUP(H1555, '쿼리1'!$A:$U, 20, 0)</f>
        <v>300000</v>
      </c>
      <c r="R1555" s="2" t="s">
        <v>5397</v>
      </c>
      <c r="S1555" s="2" t="s">
        <v>31</v>
      </c>
      <c r="T1555" s="2" t="s">
        <v>5397</v>
      </c>
      <c r="U1555" s="2" t="s">
        <v>5399</v>
      </c>
      <c r="V1555" s="2" t="s">
        <v>5388</v>
      </c>
      <c r="W1555" s="3" t="s">
        <v>5388</v>
      </c>
      <c r="X1555" s="6" t="str">
        <f t="shared" si="1417"/>
        <v>X</v>
      </c>
      <c r="Y1555" s="3">
        <v>45622</v>
      </c>
      <c r="Z1555" s="3">
        <v>45635</v>
      </c>
      <c r="AA1555" s="6" t="str">
        <f t="shared" si="1419"/>
        <v>+13</v>
      </c>
      <c r="AB1555" s="5" t="s">
        <v>5388</v>
      </c>
      <c r="AC1555" s="2" t="s">
        <v>5388</v>
      </c>
      <c r="AD1555" s="6" t="str">
        <f t="shared" si="1412"/>
        <v>X</v>
      </c>
      <c r="AE1555" s="3">
        <v>45639</v>
      </c>
      <c r="AF1555" s="5" t="s">
        <v>5396</v>
      </c>
      <c r="AG1555" s="6">
        <f t="shared" ref="AG1555:AG1559" ca="1" si="1429">TODAY()-AE1555</f>
        <v>17</v>
      </c>
      <c r="AH1555" s="3">
        <v>45635</v>
      </c>
      <c r="AI1555" s="3">
        <f t="shared" ref="AI1555:AI1556" si="1430">Y1555</f>
        <v>45622</v>
      </c>
      <c r="AJ1555" s="3"/>
      <c r="AK1555" s="2">
        <f t="shared" si="1418"/>
        <v>-13</v>
      </c>
      <c r="AL1555" s="2" t="s">
        <v>5567</v>
      </c>
      <c r="AM1555" s="2" t="str">
        <f t="shared" si="1420"/>
        <v>생산완료(-13)</v>
      </c>
      <c r="AN1555" s="9">
        <f t="shared" si="1421"/>
        <v>45635</v>
      </c>
      <c r="AO1555" s="9">
        <f t="shared" si="1422"/>
        <v>45622</v>
      </c>
      <c r="AP1555" s="9"/>
      <c r="AQ1555" s="2">
        <f t="shared" si="1387"/>
        <v>-13</v>
      </c>
      <c r="AR1555" s="12">
        <f t="shared" si="1423"/>
        <v>-13</v>
      </c>
      <c r="AS1555" t="s">
        <v>5567</v>
      </c>
      <c r="AT1555" t="str">
        <f t="shared" si="1424"/>
        <v>생산완료(-13)</v>
      </c>
    </row>
    <row r="1556" spans="2:46" x14ac:dyDescent="0.3">
      <c r="B1556" s="2" t="s">
        <v>5575</v>
      </c>
      <c r="C1556" s="7">
        <v>-14</v>
      </c>
      <c r="D1556" s="2"/>
      <c r="E1556" s="2" t="s">
        <v>5429</v>
      </c>
      <c r="F1556" s="2"/>
      <c r="G1556" s="2" t="s">
        <v>5536</v>
      </c>
      <c r="H1556" s="2" t="s">
        <v>2089</v>
      </c>
      <c r="I1556" s="2" t="str">
        <f t="shared" si="1413"/>
        <v>20241118-900023-인쇄</v>
      </c>
      <c r="J1556" s="2" t="str">
        <f t="shared" si="1414"/>
        <v>20241118-900023-합지</v>
      </c>
      <c r="K1556" s="2" t="str">
        <f t="shared" si="1415"/>
        <v>20241118-900023-분단</v>
      </c>
      <c r="L1556" s="2" t="str">
        <f t="shared" si="1416"/>
        <v>20241118-900023-제대</v>
      </c>
      <c r="M1556" s="2" t="str">
        <f>VLOOKUP(H1556, '쿼리1'!$A:$R, 17, 0)</f>
        <v>무지</v>
      </c>
      <c r="N1556" s="2" t="str">
        <f>VLOOKUP(H1556, '쿼리1'!$A:$P, 15, 0)</f>
        <v>나이론70</v>
      </c>
      <c r="O1556" s="2">
        <v>900023</v>
      </c>
      <c r="P1556" s="2" t="str">
        <f>VLOOKUP(H1556, '쿼리1'!$A:$R, 17, 0)</f>
        <v>무지</v>
      </c>
      <c r="Q1556" s="4">
        <f>VLOOKUP(H1556, '쿼리1'!$A:$U, 20, 0)</f>
        <v>110769</v>
      </c>
      <c r="R1556" s="2" t="s">
        <v>5397</v>
      </c>
      <c r="S1556" s="2" t="s">
        <v>31</v>
      </c>
      <c r="T1556" s="2" t="s">
        <v>5397</v>
      </c>
      <c r="U1556" s="2" t="s">
        <v>5399</v>
      </c>
      <c r="V1556" s="2" t="s">
        <v>5388</v>
      </c>
      <c r="W1556" s="3" t="s">
        <v>5388</v>
      </c>
      <c r="X1556" s="6" t="str">
        <f t="shared" si="1417"/>
        <v>X</v>
      </c>
      <c r="Y1556" s="3">
        <v>45622</v>
      </c>
      <c r="Z1556" s="3">
        <v>45636</v>
      </c>
      <c r="AA1556" s="6" t="str">
        <f t="shared" si="1419"/>
        <v>+14</v>
      </c>
      <c r="AB1556" s="5" t="s">
        <v>5388</v>
      </c>
      <c r="AC1556" s="2" t="s">
        <v>5388</v>
      </c>
      <c r="AD1556" s="6" t="str">
        <f t="shared" si="1412"/>
        <v>X</v>
      </c>
      <c r="AE1556" s="3">
        <v>45632</v>
      </c>
      <c r="AF1556" s="5" t="s">
        <v>5396</v>
      </c>
      <c r="AG1556" s="6">
        <f t="shared" ca="1" si="1429"/>
        <v>24</v>
      </c>
      <c r="AH1556" s="3">
        <v>45636</v>
      </c>
      <c r="AI1556" s="3">
        <f t="shared" si="1430"/>
        <v>45622</v>
      </c>
      <c r="AJ1556" s="3"/>
      <c r="AK1556" s="2">
        <f t="shared" si="1418"/>
        <v>-14</v>
      </c>
      <c r="AL1556" s="2" t="s">
        <v>5567</v>
      </c>
      <c r="AM1556" s="2" t="str">
        <f t="shared" si="1420"/>
        <v>생산완료(-14)</v>
      </c>
      <c r="AN1556" s="9">
        <f t="shared" si="1421"/>
        <v>45636</v>
      </c>
      <c r="AO1556" s="9">
        <f t="shared" si="1422"/>
        <v>45622</v>
      </c>
      <c r="AP1556" s="9"/>
      <c r="AQ1556" s="2">
        <f t="shared" si="1387"/>
        <v>-14</v>
      </c>
      <c r="AR1556" s="12">
        <f t="shared" si="1423"/>
        <v>-14</v>
      </c>
      <c r="AS1556" t="s">
        <v>5567</v>
      </c>
      <c r="AT1556" t="str">
        <f t="shared" si="1424"/>
        <v>생산완료(-14)</v>
      </c>
    </row>
    <row r="1557" spans="2:46" x14ac:dyDescent="0.3">
      <c r="B1557" s="2" t="s">
        <v>5666</v>
      </c>
      <c r="C1557" s="8" t="s">
        <v>5670</v>
      </c>
      <c r="D1557" s="2"/>
      <c r="E1557" s="2" t="s">
        <v>5537</v>
      </c>
      <c r="F1557" s="2"/>
      <c r="G1557" s="2" t="s">
        <v>5538</v>
      </c>
      <c r="H1557" s="2" t="s">
        <v>4805</v>
      </c>
      <c r="I1557" s="2" t="str">
        <f t="shared" si="1413"/>
        <v>20241118-901001-인쇄</v>
      </c>
      <c r="J1557" s="2" t="str">
        <f t="shared" si="1414"/>
        <v>20241118-901001-합지</v>
      </c>
      <c r="K1557" s="2" t="str">
        <f t="shared" si="1415"/>
        <v>20241118-901001-분단</v>
      </c>
      <c r="L1557" s="2" t="str">
        <f t="shared" si="1416"/>
        <v>20241118-901001-제대</v>
      </c>
      <c r="M1557" s="2" t="str">
        <f>VLOOKUP(H1557, '쿼리1'!$A:$R, 17, 0)</f>
        <v>무지</v>
      </c>
      <c r="N1557" s="2" t="str">
        <f>VLOOKUP(H1557, '쿼리1'!$A:$P, 15, 0)</f>
        <v>나이론60</v>
      </c>
      <c r="O1557" s="2">
        <v>901001</v>
      </c>
      <c r="P1557" s="2" t="str">
        <f>VLOOKUP(H1557, '쿼리1'!$A:$R, 17, 0)</f>
        <v>무지</v>
      </c>
      <c r="Q1557" s="4">
        <f>VLOOKUP(H1557, '쿼리1'!$A:$U, 20, 0)</f>
        <v>120000</v>
      </c>
      <c r="R1557" s="2" t="s">
        <v>5397</v>
      </c>
      <c r="S1557" s="2" t="s">
        <v>5399</v>
      </c>
      <c r="T1557" s="2" t="s">
        <v>5397</v>
      </c>
      <c r="U1557" s="2" t="s">
        <v>5399</v>
      </c>
      <c r="V1557" s="2" t="s">
        <v>5388</v>
      </c>
      <c r="W1557" s="3" t="s">
        <v>5388</v>
      </c>
      <c r="X1557" s="6" t="str">
        <f t="shared" si="1417"/>
        <v>X</v>
      </c>
      <c r="Y1557" s="3">
        <v>45624</v>
      </c>
      <c r="Z1557" s="5" t="s">
        <v>5396</v>
      </c>
      <c r="AA1557" s="6">
        <f ca="1">TODAY()-Y1557</f>
        <v>32</v>
      </c>
      <c r="AB1557" s="5" t="s">
        <v>5388</v>
      </c>
      <c r="AC1557" s="2" t="s">
        <v>5388</v>
      </c>
      <c r="AD1557" s="6" t="str">
        <f t="shared" si="1412"/>
        <v>X</v>
      </c>
      <c r="AE1557" s="3">
        <v>45630</v>
      </c>
      <c r="AF1557" s="5" t="s">
        <v>5396</v>
      </c>
      <c r="AG1557" s="6">
        <f t="shared" ca="1" si="1429"/>
        <v>26</v>
      </c>
      <c r="AH1557" s="2" t="s">
        <v>5388</v>
      </c>
      <c r="AI1557" s="3" t="s">
        <v>5388</v>
      </c>
      <c r="AJ1557" s="3">
        <f ca="1">TODAY()</f>
        <v>45656</v>
      </c>
      <c r="AK1557" s="2" t="str">
        <f t="shared" si="1418"/>
        <v>+공정납기일없음</v>
      </c>
      <c r="AL1557" s="2"/>
      <c r="AM1557" s="2" t="str">
        <f t="shared" si="1420"/>
        <v>(+공정납기일없음)</v>
      </c>
      <c r="AN1557" s="9">
        <f t="shared" si="1421"/>
        <v>45590</v>
      </c>
      <c r="AO1557" s="9">
        <f t="shared" si="1422"/>
        <v>45581</v>
      </c>
      <c r="AP1557" s="9"/>
      <c r="AQ1557" s="6">
        <f t="shared" si="1387"/>
        <v>-9</v>
      </c>
      <c r="AR1557" s="12">
        <f t="shared" si="1423"/>
        <v>-9</v>
      </c>
      <c r="AS1557" t="s">
        <v>5567</v>
      </c>
      <c r="AT1557" t="str">
        <f t="shared" si="1424"/>
        <v>생산완료(-9)</v>
      </c>
    </row>
    <row r="1558" spans="2:46" x14ac:dyDescent="0.3">
      <c r="B1558" s="2" t="s">
        <v>5530</v>
      </c>
      <c r="C1558" s="7">
        <v>-13</v>
      </c>
      <c r="D1558" s="2"/>
      <c r="E1558" s="2" t="s">
        <v>5455</v>
      </c>
      <c r="F1558" s="2"/>
      <c r="G1558" s="2" t="s">
        <v>5539</v>
      </c>
      <c r="H1558" s="2" t="s">
        <v>1185</v>
      </c>
      <c r="I1558" s="2" t="str">
        <f t="shared" si="1413"/>
        <v>20241118-901002-인쇄</v>
      </c>
      <c r="J1558" s="2" t="str">
        <f t="shared" si="1414"/>
        <v>20241118-901002-합지</v>
      </c>
      <c r="K1558" s="2" t="str">
        <f t="shared" si="1415"/>
        <v>20241118-901002-분단</v>
      </c>
      <c r="L1558" s="2" t="str">
        <f t="shared" si="1416"/>
        <v>20241118-901002-제대</v>
      </c>
      <c r="M1558" s="2" t="str">
        <f>VLOOKUP(H1558, '쿼리1'!$A:$R, 17, 0)</f>
        <v>무지</v>
      </c>
      <c r="N1558" s="2" t="str">
        <f>VLOOKUP(H1558, '쿼리1'!$A:$P, 15, 0)</f>
        <v>나이론60=무지=무지</v>
      </c>
      <c r="O1558" s="2">
        <v>901002</v>
      </c>
      <c r="P1558" s="2" t="str">
        <f>VLOOKUP(H1558, '쿼리1'!$A:$R, 17, 0)</f>
        <v>무지</v>
      </c>
      <c r="Q1558" s="4">
        <f>VLOOKUP(H1558, '쿼리1'!$A:$U, 20, 0)</f>
        <v>144000</v>
      </c>
      <c r="R1558" s="2" t="s">
        <v>5397</v>
      </c>
      <c r="S1558" s="2" t="s">
        <v>31</v>
      </c>
      <c r="T1558" s="2" t="s">
        <v>5397</v>
      </c>
      <c r="U1558" s="2" t="s">
        <v>5399</v>
      </c>
      <c r="V1558" s="2" t="s">
        <v>5388</v>
      </c>
      <c r="W1558" s="3" t="s">
        <v>5388</v>
      </c>
      <c r="X1558" s="6" t="str">
        <f t="shared" si="1417"/>
        <v>X</v>
      </c>
      <c r="Y1558" s="3">
        <v>45624</v>
      </c>
      <c r="Z1558" s="3">
        <v>45637</v>
      </c>
      <c r="AA1558" s="6" t="str">
        <f t="shared" ref="AA1558:AA1578" si="1431">IFERROR(IF(Z1558-Y1558&gt;0, "+" &amp; (Z1558-Y1558), Z1558-Y1558), "X")</f>
        <v>+13</v>
      </c>
      <c r="AB1558" s="5" t="s">
        <v>5388</v>
      </c>
      <c r="AC1558" s="2" t="s">
        <v>5388</v>
      </c>
      <c r="AD1558" s="6" t="str">
        <f t="shared" si="1412"/>
        <v>X</v>
      </c>
      <c r="AE1558" s="3">
        <v>45631</v>
      </c>
      <c r="AF1558" s="5" t="s">
        <v>5396</v>
      </c>
      <c r="AG1558" s="6">
        <f t="shared" ca="1" si="1429"/>
        <v>25</v>
      </c>
      <c r="AH1558" s="3">
        <v>45637</v>
      </c>
      <c r="AI1558" s="3">
        <f t="shared" ref="AI1558:AI1559" si="1432">Y1558</f>
        <v>45624</v>
      </c>
      <c r="AJ1558" s="3"/>
      <c r="AK1558" s="2">
        <f t="shared" si="1418"/>
        <v>-13</v>
      </c>
      <c r="AL1558" s="2" t="s">
        <v>5567</v>
      </c>
      <c r="AM1558" s="2" t="str">
        <f t="shared" si="1420"/>
        <v>생산완료(-13)</v>
      </c>
      <c r="AN1558" s="9">
        <f t="shared" si="1421"/>
        <v>45637</v>
      </c>
      <c r="AO1558" s="9">
        <f t="shared" si="1422"/>
        <v>45624</v>
      </c>
      <c r="AP1558" s="9"/>
      <c r="AQ1558" s="2">
        <f t="shared" si="1387"/>
        <v>-13</v>
      </c>
      <c r="AR1558" s="12">
        <f t="shared" si="1423"/>
        <v>-13</v>
      </c>
      <c r="AS1558" t="s">
        <v>5567</v>
      </c>
      <c r="AT1558" t="str">
        <f t="shared" si="1424"/>
        <v>생산완료(-13)</v>
      </c>
    </row>
    <row r="1559" spans="2:46" x14ac:dyDescent="0.3">
      <c r="B1559" s="2" t="s">
        <v>5590</v>
      </c>
      <c r="C1559" s="7">
        <v>-23</v>
      </c>
      <c r="D1559" s="2"/>
      <c r="E1559" s="2" t="s">
        <v>5446</v>
      </c>
      <c r="F1559" s="2"/>
      <c r="G1559" s="2" t="s">
        <v>5538</v>
      </c>
      <c r="H1559" s="2" t="s">
        <v>1195</v>
      </c>
      <c r="I1559" s="2" t="str">
        <f t="shared" si="1413"/>
        <v>20241118-901003-인쇄</v>
      </c>
      <c r="J1559" s="2" t="str">
        <f t="shared" si="1414"/>
        <v>20241118-901003-합지</v>
      </c>
      <c r="K1559" s="2" t="str">
        <f t="shared" si="1415"/>
        <v>20241118-901003-분단</v>
      </c>
      <c r="L1559" s="2" t="str">
        <f t="shared" si="1416"/>
        <v>20241118-901003-제대</v>
      </c>
      <c r="M1559" s="2" t="str">
        <f>VLOOKUP(H1559, '쿼리1'!$A:$R, 17, 0)</f>
        <v>무지</v>
      </c>
      <c r="N1559" s="2" t="str">
        <f>VLOOKUP(H1559, '쿼리1'!$A:$P, 15, 0)</f>
        <v>나이론60=무지</v>
      </c>
      <c r="O1559" s="2">
        <v>901003</v>
      </c>
      <c r="P1559" s="2" t="str">
        <f>VLOOKUP(H1559, '쿼리1'!$A:$R, 17, 0)</f>
        <v>무지</v>
      </c>
      <c r="Q1559" s="4">
        <f>VLOOKUP(H1559, '쿼리1'!$A:$U, 20, 0)</f>
        <v>96000</v>
      </c>
      <c r="R1559" s="2" t="s">
        <v>5397</v>
      </c>
      <c r="S1559" s="2" t="s">
        <v>31</v>
      </c>
      <c r="T1559" s="2" t="s">
        <v>5397</v>
      </c>
      <c r="U1559" s="2" t="s">
        <v>5399</v>
      </c>
      <c r="V1559" s="2" t="s">
        <v>5388</v>
      </c>
      <c r="W1559" s="3" t="s">
        <v>5388</v>
      </c>
      <c r="X1559" s="6" t="str">
        <f t="shared" si="1417"/>
        <v>X</v>
      </c>
      <c r="Y1559" s="3">
        <v>45624</v>
      </c>
      <c r="Z1559" s="3">
        <v>45647</v>
      </c>
      <c r="AA1559" s="6" t="str">
        <f t="shared" si="1431"/>
        <v>+23</v>
      </c>
      <c r="AB1559" s="5" t="s">
        <v>5388</v>
      </c>
      <c r="AC1559" s="2" t="s">
        <v>5388</v>
      </c>
      <c r="AD1559" s="6" t="str">
        <f t="shared" si="1412"/>
        <v>X</v>
      </c>
      <c r="AE1559" s="3">
        <v>45630</v>
      </c>
      <c r="AF1559" s="5" t="s">
        <v>5396</v>
      </c>
      <c r="AG1559" s="6">
        <f t="shared" ca="1" si="1429"/>
        <v>26</v>
      </c>
      <c r="AH1559" s="3">
        <v>45647</v>
      </c>
      <c r="AI1559" s="3">
        <f t="shared" si="1432"/>
        <v>45624</v>
      </c>
      <c r="AJ1559" s="3"/>
      <c r="AK1559" s="2">
        <f t="shared" si="1418"/>
        <v>-23</v>
      </c>
      <c r="AL1559" s="2" t="s">
        <v>5567</v>
      </c>
      <c r="AM1559" s="2" t="str">
        <f t="shared" si="1420"/>
        <v>생산완료(-23)</v>
      </c>
      <c r="AN1559" s="9">
        <f t="shared" si="1421"/>
        <v>45647</v>
      </c>
      <c r="AO1559" s="9">
        <f t="shared" si="1422"/>
        <v>45624</v>
      </c>
      <c r="AP1559" s="9"/>
      <c r="AQ1559" s="2">
        <f t="shared" si="1387"/>
        <v>-23</v>
      </c>
      <c r="AR1559" s="12">
        <f t="shared" si="1423"/>
        <v>-23</v>
      </c>
      <c r="AS1559" t="s">
        <v>5567</v>
      </c>
      <c r="AT1559" t="str">
        <f t="shared" si="1424"/>
        <v>생산완료(-23)</v>
      </c>
    </row>
    <row r="1560" spans="2:46" x14ac:dyDescent="0.3">
      <c r="B1560" s="2" t="s">
        <v>5585</v>
      </c>
      <c r="C1560" s="7">
        <v>-16</v>
      </c>
      <c r="D1560" s="2"/>
      <c r="E1560" s="2" t="s">
        <v>5421</v>
      </c>
      <c r="F1560" s="2"/>
      <c r="G1560" s="2" t="s">
        <v>5442</v>
      </c>
      <c r="H1560" s="2" t="s">
        <v>1640</v>
      </c>
      <c r="I1560" s="2" t="str">
        <f t="shared" si="1413"/>
        <v>20241118-901007-인쇄</v>
      </c>
      <c r="J1560" s="2" t="str">
        <f t="shared" si="1414"/>
        <v>20241118-901007-합지</v>
      </c>
      <c r="K1560" s="2" t="str">
        <f t="shared" si="1415"/>
        <v>20241118-901007-분단</v>
      </c>
      <c r="L1560" s="2" t="str">
        <f t="shared" si="1416"/>
        <v>20241118-901007-제대</v>
      </c>
      <c r="M1560" s="2" t="str">
        <f>VLOOKUP(H1560, '쿼리1'!$A:$R, 17, 0)</f>
        <v>무지</v>
      </c>
      <c r="N1560" s="2" t="str">
        <f>VLOOKUP(H1560, '쿼리1'!$A:$P, 15, 0)</f>
        <v>나이론60</v>
      </c>
      <c r="O1560" s="2">
        <v>901007</v>
      </c>
      <c r="P1560" s="2" t="str">
        <f>VLOOKUP(H1560, '쿼리1'!$A:$R, 17, 0)</f>
        <v>무지</v>
      </c>
      <c r="Q1560" s="4">
        <f>VLOOKUP(H1560, '쿼리1'!$A:$U, 20, 0)</f>
        <v>90000</v>
      </c>
      <c r="R1560" s="2" t="s">
        <v>5397</v>
      </c>
      <c r="S1560" s="2" t="s">
        <v>31</v>
      </c>
      <c r="T1560" s="2" t="s">
        <v>5397</v>
      </c>
      <c r="U1560" s="2" t="s">
        <v>31</v>
      </c>
      <c r="V1560" s="2" t="s">
        <v>5388</v>
      </c>
      <c r="W1560" s="3" t="s">
        <v>5388</v>
      </c>
      <c r="X1560" s="6" t="str">
        <f t="shared" si="1417"/>
        <v>X</v>
      </c>
      <c r="Y1560" s="3">
        <v>45624</v>
      </c>
      <c r="Z1560" s="3">
        <v>45629</v>
      </c>
      <c r="AA1560" s="6" t="str">
        <f t="shared" si="1431"/>
        <v>+5</v>
      </c>
      <c r="AB1560" s="3" t="s">
        <v>5388</v>
      </c>
      <c r="AC1560" s="2" t="s">
        <v>5388</v>
      </c>
      <c r="AD1560" s="6" t="str">
        <f t="shared" si="1412"/>
        <v>X</v>
      </c>
      <c r="AE1560" s="3">
        <v>45631</v>
      </c>
      <c r="AF1560" s="3">
        <v>45647</v>
      </c>
      <c r="AG1560" s="2" t="str">
        <f t="shared" ref="AG1560:AG1566" si="1433">IFERROR(IF(AF1560-AE1560&gt;0, "+" &amp; (AF1560-AE1560), AF1560-AE1560), "X")</f>
        <v>+16</v>
      </c>
      <c r="AH1560" s="3">
        <v>45647</v>
      </c>
      <c r="AI1560" s="3">
        <f t="shared" ref="AI1560:AI1566" si="1434">AE1560</f>
        <v>45631</v>
      </c>
      <c r="AJ1560" s="3"/>
      <c r="AK1560" s="2">
        <f t="shared" si="1418"/>
        <v>-16</v>
      </c>
      <c r="AL1560" s="2" t="s">
        <v>5567</v>
      </c>
      <c r="AM1560" s="2" t="str">
        <f t="shared" si="1420"/>
        <v>생산완료(-16)</v>
      </c>
      <c r="AN1560" s="9">
        <f t="shared" si="1421"/>
        <v>45647</v>
      </c>
      <c r="AO1560" s="9">
        <f t="shared" si="1422"/>
        <v>45631</v>
      </c>
      <c r="AP1560" s="9"/>
      <c r="AQ1560" s="2">
        <f t="shared" si="1387"/>
        <v>-16</v>
      </c>
      <c r="AR1560" s="12">
        <f t="shared" si="1423"/>
        <v>-16</v>
      </c>
      <c r="AS1560" t="s">
        <v>5567</v>
      </c>
      <c r="AT1560" t="str">
        <f t="shared" si="1424"/>
        <v>생산완료(-16)</v>
      </c>
    </row>
    <row r="1561" spans="2:46" x14ac:dyDescent="0.3">
      <c r="B1561" s="2" t="s">
        <v>5415</v>
      </c>
      <c r="C1561" s="7">
        <v>-3</v>
      </c>
      <c r="D1561" s="2"/>
      <c r="E1561" s="2" t="s">
        <v>5432</v>
      </c>
      <c r="F1561" s="2"/>
      <c r="G1561" s="2" t="s">
        <v>5408</v>
      </c>
      <c r="H1561" s="2" t="s">
        <v>1636</v>
      </c>
      <c r="I1561" s="2" t="str">
        <f t="shared" si="1413"/>
        <v>20241118-902002-인쇄</v>
      </c>
      <c r="J1561" s="2" t="str">
        <f t="shared" si="1414"/>
        <v>20241118-902002-합지</v>
      </c>
      <c r="K1561" s="2" t="str">
        <f t="shared" si="1415"/>
        <v>20241118-902002-분단</v>
      </c>
      <c r="L1561" s="2" t="str">
        <f t="shared" si="1416"/>
        <v>20241118-902002-제대</v>
      </c>
      <c r="M1561" s="2" t="str">
        <f>VLOOKUP(H1561, '쿼리1'!$A:$R, 17, 0)</f>
        <v>무지</v>
      </c>
      <c r="N1561" s="2" t="str">
        <f>VLOOKUP(H1561, '쿼리1'!$A:$P, 15, 0)</f>
        <v>진지90</v>
      </c>
      <c r="O1561" s="2">
        <v>902002</v>
      </c>
      <c r="P1561" s="2" t="str">
        <f>VLOOKUP(H1561, '쿼리1'!$A:$R, 17, 0)</f>
        <v>무지</v>
      </c>
      <c r="Q1561" s="4">
        <f>VLOOKUP(H1561, '쿼리1'!$A:$U, 20, 0)</f>
        <v>180000</v>
      </c>
      <c r="R1561" s="2" t="s">
        <v>5397</v>
      </c>
      <c r="S1561" s="2" t="s">
        <v>31</v>
      </c>
      <c r="T1561" s="2" t="s">
        <v>5397</v>
      </c>
      <c r="U1561" s="2" t="s">
        <v>31</v>
      </c>
      <c r="V1561" s="2" t="s">
        <v>5388</v>
      </c>
      <c r="W1561" s="3" t="s">
        <v>5388</v>
      </c>
      <c r="X1561" s="6" t="str">
        <f t="shared" si="1417"/>
        <v>X</v>
      </c>
      <c r="Y1561" s="3">
        <v>45622</v>
      </c>
      <c r="Z1561" s="3">
        <v>45628</v>
      </c>
      <c r="AA1561" s="6" t="str">
        <f t="shared" si="1431"/>
        <v>+6</v>
      </c>
      <c r="AB1561" s="3" t="s">
        <v>5388</v>
      </c>
      <c r="AC1561" s="2" t="s">
        <v>5388</v>
      </c>
      <c r="AD1561" s="6" t="str">
        <f t="shared" si="1412"/>
        <v>X</v>
      </c>
      <c r="AE1561" s="3">
        <v>45629</v>
      </c>
      <c r="AF1561" s="3">
        <v>45632</v>
      </c>
      <c r="AG1561" s="2" t="str">
        <f t="shared" si="1433"/>
        <v>+3</v>
      </c>
      <c r="AH1561" s="3">
        <v>45632</v>
      </c>
      <c r="AI1561" s="3">
        <f t="shared" si="1434"/>
        <v>45629</v>
      </c>
      <c r="AJ1561" s="3"/>
      <c r="AK1561" s="2">
        <f t="shared" si="1418"/>
        <v>-3</v>
      </c>
      <c r="AL1561" s="2" t="s">
        <v>5567</v>
      </c>
      <c r="AM1561" s="2" t="str">
        <f t="shared" si="1420"/>
        <v>생산완료(-3)</v>
      </c>
      <c r="AN1561" s="9">
        <f t="shared" si="1421"/>
        <v>45632</v>
      </c>
      <c r="AO1561" s="9">
        <f t="shared" si="1422"/>
        <v>45629</v>
      </c>
      <c r="AP1561" s="9"/>
      <c r="AQ1561" s="2">
        <f t="shared" si="1387"/>
        <v>-3</v>
      </c>
      <c r="AR1561" s="12">
        <f t="shared" si="1423"/>
        <v>-3</v>
      </c>
      <c r="AS1561" t="s">
        <v>5567</v>
      </c>
      <c r="AT1561" t="str">
        <f t="shared" si="1424"/>
        <v>생산완료(-3)</v>
      </c>
    </row>
    <row r="1562" spans="2:46" x14ac:dyDescent="0.3">
      <c r="B1562" s="2" t="s">
        <v>5436</v>
      </c>
      <c r="C1562" s="7">
        <v>-7</v>
      </c>
      <c r="D1562" s="2"/>
      <c r="E1562" s="2" t="s">
        <v>5412</v>
      </c>
      <c r="F1562" s="2" t="s">
        <v>5409</v>
      </c>
      <c r="G1562" s="2" t="s">
        <v>5430</v>
      </c>
      <c r="H1562" s="2" t="s">
        <v>4702</v>
      </c>
      <c r="I1562" s="2" t="str">
        <f t="shared" si="1413"/>
        <v>20241118-911001-인쇄</v>
      </c>
      <c r="J1562" s="2" t="str">
        <f t="shared" si="1414"/>
        <v>20241118-911001-합지</v>
      </c>
      <c r="K1562" s="2" t="str">
        <f t="shared" si="1415"/>
        <v>20241118-911001-분단</v>
      </c>
      <c r="L1562" s="2" t="str">
        <f t="shared" si="1416"/>
        <v>20241118-911001-제대</v>
      </c>
      <c r="M1562" s="2" t="str">
        <f>VLOOKUP(H1562, '쿼리1'!$A:$R, 17, 0)</f>
        <v>무지</v>
      </c>
      <c r="N1562" s="2" t="str">
        <f>VLOOKUP(H1562, '쿼리1'!$A:$P, 15, 0)</f>
        <v>&lt;단종&gt;은지스120</v>
      </c>
      <c r="O1562" s="2">
        <v>911001</v>
      </c>
      <c r="P1562" s="2" t="str">
        <f>VLOOKUP(H1562, '쿼리1'!$A:$R, 17, 0)</f>
        <v>무지</v>
      </c>
      <c r="Q1562" s="4">
        <f>VLOOKUP(H1562, '쿼리1'!$A:$U, 20, 0)</f>
        <v>240000</v>
      </c>
      <c r="R1562" s="2" t="s">
        <v>5397</v>
      </c>
      <c r="S1562" s="2" t="s">
        <v>31</v>
      </c>
      <c r="T1562" s="2" t="s">
        <v>31</v>
      </c>
      <c r="U1562" s="2" t="s">
        <v>31</v>
      </c>
      <c r="V1562" s="2" t="s">
        <v>5388</v>
      </c>
      <c r="W1562" s="3" t="s">
        <v>5388</v>
      </c>
      <c r="X1562" s="6" t="str">
        <f t="shared" si="1417"/>
        <v>X</v>
      </c>
      <c r="Y1562" s="3">
        <v>45624</v>
      </c>
      <c r="Z1562" s="3">
        <v>45625</v>
      </c>
      <c r="AA1562" s="6" t="str">
        <f t="shared" si="1431"/>
        <v>+1</v>
      </c>
      <c r="AB1562" s="3">
        <v>45625</v>
      </c>
      <c r="AC1562" s="3">
        <v>45625</v>
      </c>
      <c r="AD1562" s="6">
        <f t="shared" ref="AD1562:AD1566" si="1435">IFERROR(IF(AC1562-AB1562&gt;0, "+" &amp; (AC1562-AB1562), AC1562-AB1562), "X")</f>
        <v>0</v>
      </c>
      <c r="AE1562" s="3">
        <v>45629</v>
      </c>
      <c r="AF1562" s="3">
        <v>45636</v>
      </c>
      <c r="AG1562" s="2" t="str">
        <f t="shared" si="1433"/>
        <v>+7</v>
      </c>
      <c r="AH1562" s="3">
        <v>45636</v>
      </c>
      <c r="AI1562" s="3">
        <f t="shared" si="1434"/>
        <v>45629</v>
      </c>
      <c r="AJ1562" s="3"/>
      <c r="AK1562" s="2">
        <f t="shared" si="1418"/>
        <v>-7</v>
      </c>
      <c r="AL1562" s="2" t="s">
        <v>5567</v>
      </c>
      <c r="AM1562" s="2" t="str">
        <f t="shared" si="1420"/>
        <v>생산완료(-7)</v>
      </c>
      <c r="AN1562" s="9">
        <f t="shared" si="1421"/>
        <v>45636</v>
      </c>
      <c r="AO1562" s="9">
        <f t="shared" si="1422"/>
        <v>45629</v>
      </c>
      <c r="AP1562" s="9"/>
      <c r="AQ1562" s="2">
        <f t="shared" si="1387"/>
        <v>-7</v>
      </c>
      <c r="AR1562" s="12">
        <f t="shared" si="1423"/>
        <v>-7</v>
      </c>
      <c r="AS1562" t="s">
        <v>5567</v>
      </c>
      <c r="AT1562" t="str">
        <f t="shared" si="1424"/>
        <v>생산완료(-7)</v>
      </c>
    </row>
    <row r="1563" spans="2:46" x14ac:dyDescent="0.3">
      <c r="B1563" s="2" t="s">
        <v>5405</v>
      </c>
      <c r="C1563" s="7">
        <v>-1</v>
      </c>
      <c r="D1563" s="2"/>
      <c r="E1563" s="2" t="s">
        <v>5451</v>
      </c>
      <c r="F1563" s="2" t="s">
        <v>5408</v>
      </c>
      <c r="G1563" s="2" t="s">
        <v>5412</v>
      </c>
      <c r="H1563" s="2" t="s">
        <v>4441</v>
      </c>
      <c r="I1563" s="2" t="str">
        <f t="shared" si="1413"/>
        <v>20241118-911002-인쇄</v>
      </c>
      <c r="J1563" s="2" t="str">
        <f t="shared" si="1414"/>
        <v>20241118-911002-합지</v>
      </c>
      <c r="K1563" s="2" t="str">
        <f t="shared" si="1415"/>
        <v>20241118-911002-분단</v>
      </c>
      <c r="L1563" s="2" t="str">
        <f t="shared" si="1416"/>
        <v>20241118-911002-제대</v>
      </c>
      <c r="M1563" s="2" t="str">
        <f>VLOOKUP(H1563, '쿼리1'!$A:$R, 17, 0)</f>
        <v>무지</v>
      </c>
      <c r="N1563" s="2" t="str">
        <f>VLOOKUP(H1563, '쿼리1'!$A:$P, 15, 0)</f>
        <v>은지스120</v>
      </c>
      <c r="O1563" s="2">
        <v>911002</v>
      </c>
      <c r="P1563" s="2" t="str">
        <f>VLOOKUP(H1563, '쿼리1'!$A:$R, 17, 0)</f>
        <v>무지</v>
      </c>
      <c r="Q1563" s="4">
        <f>VLOOKUP(H1563, '쿼리1'!$A:$U, 20, 0)</f>
        <v>160000</v>
      </c>
      <c r="R1563" s="2" t="s">
        <v>5397</v>
      </c>
      <c r="S1563" s="2" t="s">
        <v>31</v>
      </c>
      <c r="T1563" s="2" t="s">
        <v>31</v>
      </c>
      <c r="U1563" s="2" t="s">
        <v>31</v>
      </c>
      <c r="V1563" s="2" t="s">
        <v>5388</v>
      </c>
      <c r="W1563" s="3" t="s">
        <v>5388</v>
      </c>
      <c r="X1563" s="6" t="str">
        <f t="shared" si="1417"/>
        <v>X</v>
      </c>
      <c r="Y1563" s="3">
        <v>45624</v>
      </c>
      <c r="Z1563" s="3">
        <v>45628</v>
      </c>
      <c r="AA1563" s="6" t="str">
        <f t="shared" si="1431"/>
        <v>+4</v>
      </c>
      <c r="AB1563" s="3">
        <v>45625</v>
      </c>
      <c r="AC1563" s="3">
        <v>45628</v>
      </c>
      <c r="AD1563" s="6" t="str">
        <f t="shared" si="1435"/>
        <v>+3</v>
      </c>
      <c r="AE1563" s="3">
        <v>45631</v>
      </c>
      <c r="AF1563" s="3">
        <v>45632</v>
      </c>
      <c r="AG1563" s="2" t="str">
        <f t="shared" si="1433"/>
        <v>+1</v>
      </c>
      <c r="AH1563" s="3">
        <v>45632</v>
      </c>
      <c r="AI1563" s="3">
        <f t="shared" si="1434"/>
        <v>45631</v>
      </c>
      <c r="AJ1563" s="3"/>
      <c r="AK1563" s="2">
        <f t="shared" si="1418"/>
        <v>-1</v>
      </c>
      <c r="AL1563" s="2" t="s">
        <v>5567</v>
      </c>
      <c r="AM1563" s="2" t="str">
        <f t="shared" si="1420"/>
        <v>생산완료(-1)</v>
      </c>
      <c r="AN1563" s="9">
        <f t="shared" si="1421"/>
        <v>45632</v>
      </c>
      <c r="AO1563" s="9">
        <f t="shared" si="1422"/>
        <v>45631</v>
      </c>
      <c r="AP1563" s="9"/>
      <c r="AQ1563" s="2">
        <f t="shared" si="1387"/>
        <v>-1</v>
      </c>
      <c r="AR1563" s="12">
        <f t="shared" si="1423"/>
        <v>-1</v>
      </c>
      <c r="AS1563" t="s">
        <v>5567</v>
      </c>
      <c r="AT1563" t="str">
        <f t="shared" si="1424"/>
        <v>생산완료(-1)</v>
      </c>
    </row>
    <row r="1564" spans="2:46" x14ac:dyDescent="0.3">
      <c r="B1564" s="2" t="s">
        <v>5575</v>
      </c>
      <c r="C1564" s="7">
        <v>-14</v>
      </c>
      <c r="D1564" s="2"/>
      <c r="E1564" s="2" t="s">
        <v>5451</v>
      </c>
      <c r="F1564" s="2" t="s">
        <v>5408</v>
      </c>
      <c r="G1564" s="2" t="s">
        <v>5429</v>
      </c>
      <c r="H1564" s="2" t="s">
        <v>4538</v>
      </c>
      <c r="I1564" s="2" t="str">
        <f t="shared" si="1413"/>
        <v>20241118-911003-인쇄</v>
      </c>
      <c r="J1564" s="2" t="str">
        <f t="shared" si="1414"/>
        <v>20241118-911003-합지</v>
      </c>
      <c r="K1564" s="2" t="str">
        <f t="shared" si="1415"/>
        <v>20241118-911003-분단</v>
      </c>
      <c r="L1564" s="2" t="str">
        <f t="shared" si="1416"/>
        <v>20241118-911003-제대</v>
      </c>
      <c r="M1564" s="2" t="str">
        <f>VLOOKUP(H1564, '쿼리1'!$A:$R, 17, 0)</f>
        <v>무지</v>
      </c>
      <c r="N1564" s="2" t="str">
        <f>VLOOKUP(H1564, '쿼리1'!$A:$P, 15, 0)</f>
        <v>은지스120</v>
      </c>
      <c r="O1564" s="2">
        <v>911003</v>
      </c>
      <c r="P1564" s="2" t="str">
        <f>VLOOKUP(H1564, '쿼리1'!$A:$R, 17, 0)</f>
        <v>무지</v>
      </c>
      <c r="Q1564" s="4">
        <f>VLOOKUP(H1564, '쿼리1'!$A:$U, 20, 0)</f>
        <v>133333</v>
      </c>
      <c r="R1564" s="2" t="s">
        <v>5397</v>
      </c>
      <c r="S1564" s="2" t="s">
        <v>31</v>
      </c>
      <c r="T1564" s="2" t="s">
        <v>31</v>
      </c>
      <c r="U1564" s="2" t="s">
        <v>31</v>
      </c>
      <c r="V1564" s="2" t="s">
        <v>5388</v>
      </c>
      <c r="W1564" s="3" t="s">
        <v>5388</v>
      </c>
      <c r="X1564" s="6" t="str">
        <f t="shared" si="1417"/>
        <v>X</v>
      </c>
      <c r="Y1564" s="3">
        <v>45624</v>
      </c>
      <c r="Z1564" s="3">
        <v>45628</v>
      </c>
      <c r="AA1564" s="6" t="str">
        <f t="shared" si="1431"/>
        <v>+4</v>
      </c>
      <c r="AB1564" s="3">
        <v>45625</v>
      </c>
      <c r="AC1564" s="3">
        <v>45628</v>
      </c>
      <c r="AD1564" s="6" t="str">
        <f t="shared" si="1435"/>
        <v>+3</v>
      </c>
      <c r="AE1564" s="3">
        <v>45631</v>
      </c>
      <c r="AF1564" s="3">
        <v>45645</v>
      </c>
      <c r="AG1564" s="2" t="str">
        <f t="shared" si="1433"/>
        <v>+14</v>
      </c>
      <c r="AH1564" s="3">
        <v>45645</v>
      </c>
      <c r="AI1564" s="3">
        <f t="shared" si="1434"/>
        <v>45631</v>
      </c>
      <c r="AJ1564" s="3"/>
      <c r="AK1564" s="2">
        <f t="shared" si="1418"/>
        <v>-14</v>
      </c>
      <c r="AL1564" s="2" t="s">
        <v>5567</v>
      </c>
      <c r="AM1564" s="2" t="str">
        <f t="shared" si="1420"/>
        <v>생산완료(-14)</v>
      </c>
      <c r="AN1564" s="9">
        <f t="shared" si="1421"/>
        <v>45645</v>
      </c>
      <c r="AO1564" s="9">
        <f t="shared" si="1422"/>
        <v>45631</v>
      </c>
      <c r="AP1564" s="9"/>
      <c r="AQ1564" s="2">
        <f t="shared" si="1387"/>
        <v>-14</v>
      </c>
      <c r="AR1564" s="12">
        <f t="shared" si="1423"/>
        <v>-14</v>
      </c>
      <c r="AS1564" t="s">
        <v>5567</v>
      </c>
      <c r="AT1564" t="str">
        <f t="shared" si="1424"/>
        <v>생산완료(-14)</v>
      </c>
    </row>
    <row r="1565" spans="2:46" x14ac:dyDescent="0.3">
      <c r="B1565" s="2" t="s">
        <v>5415</v>
      </c>
      <c r="C1565" s="7">
        <v>-3</v>
      </c>
      <c r="D1565" s="2"/>
      <c r="E1565" s="2" t="s">
        <v>5451</v>
      </c>
      <c r="F1565" s="2" t="s">
        <v>5408</v>
      </c>
      <c r="G1565" s="2" t="s">
        <v>5408</v>
      </c>
      <c r="H1565" s="2" t="s">
        <v>1163</v>
      </c>
      <c r="I1565" s="2" t="str">
        <f t="shared" si="1413"/>
        <v>20241118-911004-인쇄</v>
      </c>
      <c r="J1565" s="2" t="str">
        <f t="shared" si="1414"/>
        <v>20241118-911004-합지</v>
      </c>
      <c r="K1565" s="2" t="str">
        <f t="shared" si="1415"/>
        <v>20241118-911004-분단</v>
      </c>
      <c r="L1565" s="2" t="str">
        <f t="shared" si="1416"/>
        <v>20241118-911004-제대</v>
      </c>
      <c r="M1565" s="2" t="str">
        <f>VLOOKUP(H1565, '쿼리1'!$A:$R, 17, 0)</f>
        <v>무지</v>
      </c>
      <c r="N1565" s="2" t="str">
        <f>VLOOKUP(H1565, '쿼리1'!$A:$P, 15, 0)</f>
        <v>&lt;단종&gt;은지스120</v>
      </c>
      <c r="O1565" s="2">
        <v>911004</v>
      </c>
      <c r="P1565" s="2" t="str">
        <f>VLOOKUP(H1565, '쿼리1'!$A:$R, 17, 0)</f>
        <v>무지</v>
      </c>
      <c r="Q1565" s="4">
        <f>VLOOKUP(H1565, '쿼리1'!$A:$U, 20, 0)</f>
        <v>184615</v>
      </c>
      <c r="R1565" s="2" t="s">
        <v>5397</v>
      </c>
      <c r="S1565" s="2" t="s">
        <v>31</v>
      </c>
      <c r="T1565" s="2" t="s">
        <v>31</v>
      </c>
      <c r="U1565" s="2" t="s">
        <v>31</v>
      </c>
      <c r="V1565" s="2" t="s">
        <v>5388</v>
      </c>
      <c r="W1565" s="3" t="s">
        <v>5388</v>
      </c>
      <c r="X1565" s="6" t="str">
        <f t="shared" si="1417"/>
        <v>X</v>
      </c>
      <c r="Y1565" s="3">
        <v>45624</v>
      </c>
      <c r="Z1565" s="3">
        <v>45628</v>
      </c>
      <c r="AA1565" s="6" t="str">
        <f t="shared" si="1431"/>
        <v>+4</v>
      </c>
      <c r="AB1565" s="3">
        <v>45625</v>
      </c>
      <c r="AC1565" s="3">
        <v>45628</v>
      </c>
      <c r="AD1565" s="6" t="str">
        <f t="shared" si="1435"/>
        <v>+3</v>
      </c>
      <c r="AE1565" s="3">
        <v>45629</v>
      </c>
      <c r="AF1565" s="3">
        <v>45632</v>
      </c>
      <c r="AG1565" s="2" t="str">
        <f t="shared" si="1433"/>
        <v>+3</v>
      </c>
      <c r="AH1565" s="3">
        <v>45632</v>
      </c>
      <c r="AI1565" s="3">
        <f t="shared" si="1434"/>
        <v>45629</v>
      </c>
      <c r="AJ1565" s="3"/>
      <c r="AK1565" s="2">
        <f t="shared" si="1418"/>
        <v>-3</v>
      </c>
      <c r="AL1565" s="2" t="s">
        <v>5567</v>
      </c>
      <c r="AM1565" s="2" t="str">
        <f t="shared" si="1420"/>
        <v>생산완료(-3)</v>
      </c>
      <c r="AN1565" s="9">
        <f t="shared" si="1421"/>
        <v>45632</v>
      </c>
      <c r="AO1565" s="9">
        <f t="shared" si="1422"/>
        <v>45629</v>
      </c>
      <c r="AP1565" s="9"/>
      <c r="AQ1565" s="2">
        <f t="shared" si="1387"/>
        <v>-3</v>
      </c>
      <c r="AR1565" s="12">
        <f t="shared" si="1423"/>
        <v>-3</v>
      </c>
      <c r="AS1565" t="s">
        <v>5567</v>
      </c>
      <c r="AT1565" t="str">
        <f t="shared" si="1424"/>
        <v>생산완료(-3)</v>
      </c>
    </row>
    <row r="1566" spans="2:46" x14ac:dyDescent="0.3">
      <c r="B1566" s="2" t="s">
        <v>5436</v>
      </c>
      <c r="C1566" s="7">
        <v>-7</v>
      </c>
      <c r="D1566" s="2"/>
      <c r="E1566" s="2" t="s">
        <v>5451</v>
      </c>
      <c r="F1566" s="2" t="s">
        <v>5408</v>
      </c>
      <c r="G1566" s="2" t="s">
        <v>5430</v>
      </c>
      <c r="H1566" s="2" t="s">
        <v>1169</v>
      </c>
      <c r="I1566" s="2" t="str">
        <f t="shared" si="1413"/>
        <v>20241118-911005-인쇄</v>
      </c>
      <c r="J1566" s="2" t="str">
        <f t="shared" si="1414"/>
        <v>20241118-911005-합지</v>
      </c>
      <c r="K1566" s="2" t="str">
        <f t="shared" si="1415"/>
        <v>20241118-911005-분단</v>
      </c>
      <c r="L1566" s="2" t="str">
        <f t="shared" si="1416"/>
        <v>20241118-911005-제대</v>
      </c>
      <c r="M1566" s="2" t="str">
        <f>VLOOKUP(H1566, '쿼리1'!$A:$R, 17, 0)</f>
        <v>무지</v>
      </c>
      <c r="N1566" s="2" t="str">
        <f>VLOOKUP(H1566, '쿼리1'!$A:$P, 15, 0)</f>
        <v>은지스130</v>
      </c>
      <c r="O1566" s="2">
        <v>911005</v>
      </c>
      <c r="P1566" s="2" t="str">
        <f>VLOOKUP(H1566, '쿼리1'!$A:$R, 17, 0)</f>
        <v>무지</v>
      </c>
      <c r="Q1566" s="4">
        <f>VLOOKUP(H1566, '쿼리1'!$A:$U, 20, 0)</f>
        <v>120000</v>
      </c>
      <c r="R1566" s="2" t="s">
        <v>5397</v>
      </c>
      <c r="S1566" s="2" t="s">
        <v>31</v>
      </c>
      <c r="T1566" s="2" t="s">
        <v>31</v>
      </c>
      <c r="U1566" s="2" t="s">
        <v>31</v>
      </c>
      <c r="V1566" s="2" t="s">
        <v>5388</v>
      </c>
      <c r="W1566" s="3" t="s">
        <v>5388</v>
      </c>
      <c r="X1566" s="6" t="str">
        <f t="shared" si="1417"/>
        <v>X</v>
      </c>
      <c r="Y1566" s="3">
        <v>45624</v>
      </c>
      <c r="Z1566" s="3">
        <v>45628</v>
      </c>
      <c r="AA1566" s="6" t="str">
        <f t="shared" si="1431"/>
        <v>+4</v>
      </c>
      <c r="AB1566" s="3">
        <v>45625</v>
      </c>
      <c r="AC1566" s="3">
        <v>45628</v>
      </c>
      <c r="AD1566" s="6" t="str">
        <f t="shared" si="1435"/>
        <v>+3</v>
      </c>
      <c r="AE1566" s="3">
        <v>45631</v>
      </c>
      <c r="AF1566" s="3">
        <v>45638</v>
      </c>
      <c r="AG1566" s="2" t="str">
        <f t="shared" si="1433"/>
        <v>+7</v>
      </c>
      <c r="AH1566" s="3">
        <v>45638</v>
      </c>
      <c r="AI1566" s="3">
        <f t="shared" si="1434"/>
        <v>45631</v>
      </c>
      <c r="AJ1566" s="3"/>
      <c r="AK1566" s="2">
        <f t="shared" si="1418"/>
        <v>-7</v>
      </c>
      <c r="AL1566" s="2" t="s">
        <v>5567</v>
      </c>
      <c r="AM1566" s="2" t="str">
        <f t="shared" si="1420"/>
        <v>생산완료(-7)</v>
      </c>
      <c r="AN1566" s="9">
        <f t="shared" si="1421"/>
        <v>45638</v>
      </c>
      <c r="AO1566" s="9">
        <f t="shared" si="1422"/>
        <v>45631</v>
      </c>
      <c r="AP1566" s="9"/>
      <c r="AQ1566" s="2">
        <f t="shared" si="1387"/>
        <v>-7</v>
      </c>
      <c r="AR1566" s="12">
        <f t="shared" si="1423"/>
        <v>-7</v>
      </c>
      <c r="AS1566" t="s">
        <v>5567</v>
      </c>
      <c r="AT1566" t="str">
        <f t="shared" si="1424"/>
        <v>생산완료(-7)</v>
      </c>
    </row>
    <row r="1567" spans="2:46" x14ac:dyDescent="0.3">
      <c r="B1567" s="2" t="s">
        <v>5522</v>
      </c>
      <c r="C1567" s="7">
        <v>-12</v>
      </c>
      <c r="D1567" s="2"/>
      <c r="E1567" s="2" t="s">
        <v>5456</v>
      </c>
      <c r="F1567" s="2"/>
      <c r="G1567" s="2" t="s">
        <v>5540</v>
      </c>
      <c r="H1567" s="2" t="s">
        <v>3523</v>
      </c>
      <c r="I1567" s="2" t="str">
        <f t="shared" si="1413"/>
        <v>20241119-1000141287-인쇄</v>
      </c>
      <c r="J1567" s="2" t="str">
        <f t="shared" si="1414"/>
        <v>20241119-1000141287-합지</v>
      </c>
      <c r="K1567" s="2" t="str">
        <f t="shared" si="1415"/>
        <v>20241119-1000141287-분단</v>
      </c>
      <c r="L1567" s="2" t="str">
        <f t="shared" si="1416"/>
        <v>20241119-1000141287-제대</v>
      </c>
      <c r="M1567" s="2" t="str">
        <f>VLOOKUP(H1567, '쿼리1'!$A:$R, 17, 0)</f>
        <v>무지</v>
      </c>
      <c r="N1567" s="2" t="str">
        <f>VLOOKUP(H1567, '쿼리1'!$A:$P, 15, 0)</f>
        <v>오씨피피(투명)70</v>
      </c>
      <c r="O1567" s="2">
        <v>1000141287</v>
      </c>
      <c r="P1567" s="2" t="str">
        <f>VLOOKUP(H1567, '쿼리1'!$A:$R, 17, 0)</f>
        <v>무지</v>
      </c>
      <c r="Q1567" s="4">
        <f>VLOOKUP(H1567, '쿼리1'!$A:$U, 20, 0)</f>
        <v>10000</v>
      </c>
      <c r="R1567" s="2" t="s">
        <v>5397</v>
      </c>
      <c r="S1567" s="2" t="s">
        <v>31</v>
      </c>
      <c r="T1567" s="2" t="s">
        <v>5397</v>
      </c>
      <c r="U1567" s="2" t="s">
        <v>5399</v>
      </c>
      <c r="V1567" s="2" t="s">
        <v>5388</v>
      </c>
      <c r="W1567" s="3" t="s">
        <v>5388</v>
      </c>
      <c r="X1567" s="6" t="str">
        <f t="shared" si="1417"/>
        <v>X</v>
      </c>
      <c r="Y1567" s="3">
        <v>45624</v>
      </c>
      <c r="Z1567" s="3">
        <v>45636</v>
      </c>
      <c r="AA1567" s="6" t="str">
        <f t="shared" si="1431"/>
        <v>+12</v>
      </c>
      <c r="AB1567" s="5" t="s">
        <v>5388</v>
      </c>
      <c r="AC1567" s="2" t="s">
        <v>5388</v>
      </c>
      <c r="AD1567" s="6" t="str">
        <f>IFERROR(AC1567-AB1567, "X")</f>
        <v>X</v>
      </c>
      <c r="AE1567" s="3">
        <v>45628</v>
      </c>
      <c r="AF1567" s="5" t="s">
        <v>5396</v>
      </c>
      <c r="AG1567" s="6">
        <f ca="1">TODAY()-AE1567</f>
        <v>28</v>
      </c>
      <c r="AH1567" s="3">
        <v>45636</v>
      </c>
      <c r="AI1567" s="3">
        <f>Y1567</f>
        <v>45624</v>
      </c>
      <c r="AJ1567" s="3"/>
      <c r="AK1567" s="2">
        <f t="shared" si="1418"/>
        <v>-12</v>
      </c>
      <c r="AL1567" s="2" t="s">
        <v>5567</v>
      </c>
      <c r="AM1567" s="2" t="str">
        <f t="shared" si="1420"/>
        <v>생산완료(-12)</v>
      </c>
      <c r="AN1567" s="9">
        <f t="shared" si="1421"/>
        <v>45636</v>
      </c>
      <c r="AO1567" s="9">
        <f t="shared" si="1422"/>
        <v>45624</v>
      </c>
      <c r="AP1567" s="9"/>
      <c r="AQ1567" s="2">
        <f t="shared" si="1387"/>
        <v>-12</v>
      </c>
      <c r="AR1567" s="12">
        <f t="shared" si="1423"/>
        <v>-12</v>
      </c>
      <c r="AS1567" t="s">
        <v>5567</v>
      </c>
      <c r="AT1567" t="str">
        <f t="shared" si="1424"/>
        <v>생산완료(-12)</v>
      </c>
    </row>
    <row r="1568" spans="2:46" x14ac:dyDescent="0.3">
      <c r="B1568" s="2" t="s">
        <v>5412</v>
      </c>
      <c r="C1568" s="7">
        <v>1</v>
      </c>
      <c r="D1568" s="2"/>
      <c r="E1568" s="2" t="s">
        <v>5405</v>
      </c>
      <c r="F1568" s="2" t="s">
        <v>5416</v>
      </c>
      <c r="G1568" s="2" t="s">
        <v>5405</v>
      </c>
      <c r="H1568" s="2" t="s">
        <v>3621</v>
      </c>
      <c r="I1568" s="2" t="str">
        <f t="shared" si="1413"/>
        <v>20241119-1000143472-인쇄</v>
      </c>
      <c r="J1568" s="2" t="str">
        <f t="shared" si="1414"/>
        <v>20241119-1000143472-합지</v>
      </c>
      <c r="K1568" s="2" t="str">
        <f t="shared" si="1415"/>
        <v>20241119-1000143472-분단</v>
      </c>
      <c r="L1568" s="2" t="str">
        <f t="shared" si="1416"/>
        <v>20241119-1000143472-제대</v>
      </c>
      <c r="M1568" s="2" t="str">
        <f>VLOOKUP(H1568, '쿼리1'!$A:$R, 17, 0)</f>
        <v>무지</v>
      </c>
      <c r="N1568" s="2" t="str">
        <f>VLOOKUP(H1568, '쿼리1'!$A:$P, 15, 0)</f>
        <v>나이론100</v>
      </c>
      <c r="O1568" s="2">
        <v>1000143472</v>
      </c>
      <c r="P1568" s="2" t="str">
        <f>VLOOKUP(H1568, '쿼리1'!$A:$R, 17, 0)</f>
        <v>무지</v>
      </c>
      <c r="Q1568" s="4">
        <f>VLOOKUP(H1568, '쿼리1'!$A:$U, 20, 0)</f>
        <v>7200</v>
      </c>
      <c r="R1568" s="2" t="s">
        <v>5397</v>
      </c>
      <c r="S1568" s="2" t="s">
        <v>31</v>
      </c>
      <c r="T1568" s="2" t="s">
        <v>31</v>
      </c>
      <c r="U1568" s="2" t="s">
        <v>31</v>
      </c>
      <c r="V1568" s="2" t="s">
        <v>5388</v>
      </c>
      <c r="W1568" s="3" t="s">
        <v>5388</v>
      </c>
      <c r="X1568" s="6" t="str">
        <f t="shared" si="1417"/>
        <v>X</v>
      </c>
      <c r="Y1568" s="3">
        <v>45623</v>
      </c>
      <c r="Z1568" s="3">
        <v>45622</v>
      </c>
      <c r="AA1568" s="6">
        <f t="shared" si="1431"/>
        <v>-1</v>
      </c>
      <c r="AB1568" s="3">
        <v>45624</v>
      </c>
      <c r="AC1568" s="3">
        <v>45622</v>
      </c>
      <c r="AD1568" s="6">
        <f t="shared" ref="AD1568:AD1569" si="1436">IFERROR(IF(AC1568-AB1568&gt;0, "+" &amp; (AC1568-AB1568), AC1568-AB1568), "X")</f>
        <v>-2</v>
      </c>
      <c r="AE1568" s="3">
        <v>45625</v>
      </c>
      <c r="AF1568" s="3">
        <v>45624</v>
      </c>
      <c r="AG1568" s="2">
        <f t="shared" ref="AG1568:AG1573" si="1437">IFERROR(IF(AF1568-AE1568&gt;0, "+" &amp; (AF1568-AE1568), AF1568-AE1568), "X")</f>
        <v>-1</v>
      </c>
      <c r="AH1568" s="3">
        <v>45624</v>
      </c>
      <c r="AI1568" s="3">
        <f t="shared" ref="AI1568:AI1573" si="1438">AE1568</f>
        <v>45625</v>
      </c>
      <c r="AJ1568" s="3"/>
      <c r="AK1568" s="2" t="str">
        <f t="shared" si="1418"/>
        <v>+1</v>
      </c>
      <c r="AL1568" s="2" t="s">
        <v>5567</v>
      </c>
      <c r="AM1568" s="2" t="str">
        <f t="shared" si="1420"/>
        <v>생산완료(+1)</v>
      </c>
      <c r="AN1568" s="9">
        <f t="shared" si="1421"/>
        <v>45624</v>
      </c>
      <c r="AO1568" s="9">
        <f t="shared" si="1422"/>
        <v>45625</v>
      </c>
      <c r="AP1568" s="9"/>
      <c r="AQ1568" s="2">
        <f t="shared" si="1387"/>
        <v>1</v>
      </c>
      <c r="AR1568" s="12" t="str">
        <f t="shared" si="1423"/>
        <v>+1</v>
      </c>
      <c r="AS1568" t="s">
        <v>5567</v>
      </c>
      <c r="AT1568" t="str">
        <f t="shared" si="1424"/>
        <v>생산완료(+1)</v>
      </c>
    </row>
    <row r="1569" spans="2:46" x14ac:dyDescent="0.3">
      <c r="B1569" s="2" t="s">
        <v>5585</v>
      </c>
      <c r="C1569" s="7">
        <v>-16</v>
      </c>
      <c r="D1569" s="2" t="s">
        <v>5426</v>
      </c>
      <c r="E1569" s="2" t="s">
        <v>5456</v>
      </c>
      <c r="F1569" s="2" t="s">
        <v>5426</v>
      </c>
      <c r="G1569" s="2" t="s">
        <v>5442</v>
      </c>
      <c r="H1569" s="2" t="s">
        <v>1597</v>
      </c>
      <c r="I1569" s="2" t="str">
        <f t="shared" si="1413"/>
        <v>20241119-1000143676-인쇄</v>
      </c>
      <c r="J1569" s="2" t="str">
        <f t="shared" si="1414"/>
        <v>20241119-1000143676-합지</v>
      </c>
      <c r="K1569" s="2" t="str">
        <f t="shared" si="1415"/>
        <v>20241119-1000143676-분단</v>
      </c>
      <c r="L1569" s="2" t="str">
        <f t="shared" si="1416"/>
        <v>20241119-1000143676-제대</v>
      </c>
      <c r="M1569" s="2" t="str">
        <f>VLOOKUP(H1569, '쿼리1'!$A:$R, 17, 0)</f>
        <v>6도-제로앙버터스콘 85g(냉동/바코드4430)</v>
      </c>
      <c r="N1569" s="2" t="str">
        <f>VLOOKUP(H1569, '쿼리1'!$A:$P, 15, 0)</f>
        <v>오씨피피(무광)60</v>
      </c>
      <c r="O1569" s="2">
        <v>1000143676</v>
      </c>
      <c r="P1569" s="2" t="str">
        <f>VLOOKUP(H1569, '쿼리1'!$A:$R, 17, 0)</f>
        <v>6도-제로앙버터스콘 85g(냉동/바코드4430)</v>
      </c>
      <c r="Q1569" s="4">
        <f>VLOOKUP(H1569, '쿼리1'!$A:$U, 20, 0)</f>
        <v>7000</v>
      </c>
      <c r="R1569" s="2" t="s">
        <v>31</v>
      </c>
      <c r="S1569" s="2" t="s">
        <v>31</v>
      </c>
      <c r="T1569" s="2" t="s">
        <v>31</v>
      </c>
      <c r="U1569" s="2" t="s">
        <v>31</v>
      </c>
      <c r="V1569" s="3">
        <v>45621</v>
      </c>
      <c r="W1569" s="3">
        <v>45636</v>
      </c>
      <c r="X1569" s="6" t="str">
        <f>IFERROR(IF(W1569-V1569&gt;0, "+" &amp; (W1569-V1569), W1569-V1569), "X")</f>
        <v>+15</v>
      </c>
      <c r="Y1569" s="3">
        <v>45624</v>
      </c>
      <c r="Z1569" s="3">
        <v>45636</v>
      </c>
      <c r="AA1569" s="6" t="str">
        <f t="shared" si="1431"/>
        <v>+12</v>
      </c>
      <c r="AB1569" s="3">
        <v>45625</v>
      </c>
      <c r="AC1569" s="3">
        <v>45640</v>
      </c>
      <c r="AD1569" s="6" t="str">
        <f t="shared" si="1436"/>
        <v>+15</v>
      </c>
      <c r="AE1569" s="3">
        <v>45628</v>
      </c>
      <c r="AF1569" s="3">
        <v>45644</v>
      </c>
      <c r="AG1569" s="2" t="str">
        <f t="shared" si="1437"/>
        <v>+16</v>
      </c>
      <c r="AH1569" s="3">
        <v>45644</v>
      </c>
      <c r="AI1569" s="3">
        <f t="shared" si="1438"/>
        <v>45628</v>
      </c>
      <c r="AJ1569" s="3"/>
      <c r="AK1569" s="2">
        <f t="shared" si="1418"/>
        <v>-16</v>
      </c>
      <c r="AL1569" s="2" t="s">
        <v>5567</v>
      </c>
      <c r="AM1569" s="2" t="str">
        <f t="shared" si="1420"/>
        <v>생산완료(-16)</v>
      </c>
      <c r="AN1569" s="9">
        <f t="shared" si="1421"/>
        <v>45644</v>
      </c>
      <c r="AO1569" s="9">
        <f t="shared" si="1422"/>
        <v>45628</v>
      </c>
      <c r="AP1569" s="9"/>
      <c r="AQ1569" s="2">
        <f t="shared" si="1387"/>
        <v>-16</v>
      </c>
      <c r="AR1569" s="12">
        <f t="shared" si="1423"/>
        <v>-16</v>
      </c>
      <c r="AS1569" t="s">
        <v>5567</v>
      </c>
      <c r="AT1569" t="str">
        <f t="shared" si="1424"/>
        <v>생산완료(-16)</v>
      </c>
    </row>
    <row r="1570" spans="2:46" x14ac:dyDescent="0.3">
      <c r="B1570" s="2" t="s">
        <v>5412</v>
      </c>
      <c r="C1570" s="7">
        <v>1</v>
      </c>
      <c r="D1570" s="2"/>
      <c r="E1570" s="2" t="s">
        <v>5409</v>
      </c>
      <c r="F1570" s="2"/>
      <c r="G1570" s="2" t="s">
        <v>5405</v>
      </c>
      <c r="H1570" s="2" t="s">
        <v>3043</v>
      </c>
      <c r="I1570" s="2" t="str">
        <f t="shared" si="1413"/>
        <v>20241119-1000147192-인쇄</v>
      </c>
      <c r="J1570" s="2" t="str">
        <f t="shared" si="1414"/>
        <v>20241119-1000147192-합지</v>
      </c>
      <c r="K1570" s="2" t="str">
        <f t="shared" si="1415"/>
        <v>20241119-1000147192-분단</v>
      </c>
      <c r="L1570" s="2" t="str">
        <f t="shared" si="1416"/>
        <v>20241119-1000147192-제대</v>
      </c>
      <c r="M1570" s="2" t="str">
        <f>VLOOKUP(H1570, '쿼리1'!$A:$R, 17, 0)</f>
        <v>무지</v>
      </c>
      <c r="N1570" s="2" t="str">
        <f>VLOOKUP(H1570, '쿼리1'!$A:$P, 15, 0)</f>
        <v>은박150</v>
      </c>
      <c r="O1570" s="2">
        <v>1000147192</v>
      </c>
      <c r="P1570" s="2" t="str">
        <f>VLOOKUP(H1570, '쿼리1'!$A:$R, 17, 0)</f>
        <v>무지</v>
      </c>
      <c r="Q1570" s="4">
        <f>VLOOKUP(H1570, '쿼리1'!$A:$U, 20, 0)</f>
        <v>20000</v>
      </c>
      <c r="R1570" s="2" t="s">
        <v>5397</v>
      </c>
      <c r="S1570" s="2" t="s">
        <v>31</v>
      </c>
      <c r="T1570" s="2" t="s">
        <v>5397</v>
      </c>
      <c r="U1570" s="2" t="s">
        <v>31</v>
      </c>
      <c r="V1570" s="2" t="s">
        <v>5388</v>
      </c>
      <c r="W1570" s="3" t="s">
        <v>5388</v>
      </c>
      <c r="X1570" s="6" t="str">
        <f>IFERROR(W1570-V1570, "X")</f>
        <v>X</v>
      </c>
      <c r="Y1570" s="3">
        <v>45628</v>
      </c>
      <c r="Z1570" s="3">
        <v>45628</v>
      </c>
      <c r="AA1570" s="6">
        <f t="shared" si="1431"/>
        <v>0</v>
      </c>
      <c r="AB1570" s="3" t="s">
        <v>5388</v>
      </c>
      <c r="AC1570" s="2" t="s">
        <v>5388</v>
      </c>
      <c r="AD1570" s="6" t="str">
        <f>IFERROR(AC1570-AB1570, "X")</f>
        <v>X</v>
      </c>
      <c r="AE1570" s="3">
        <v>45630</v>
      </c>
      <c r="AF1570" s="3">
        <v>45629</v>
      </c>
      <c r="AG1570" s="2">
        <f t="shared" si="1437"/>
        <v>-1</v>
      </c>
      <c r="AH1570" s="3">
        <v>45629</v>
      </c>
      <c r="AI1570" s="3">
        <f t="shared" si="1438"/>
        <v>45630</v>
      </c>
      <c r="AJ1570" s="3"/>
      <c r="AK1570" s="2" t="str">
        <f t="shared" si="1418"/>
        <v>+1</v>
      </c>
      <c r="AL1570" s="2" t="s">
        <v>5567</v>
      </c>
      <c r="AM1570" s="2" t="str">
        <f t="shared" si="1420"/>
        <v>생산완료(+1)</v>
      </c>
      <c r="AN1570" s="9">
        <f t="shared" si="1421"/>
        <v>45629</v>
      </c>
      <c r="AO1570" s="9">
        <f t="shared" si="1422"/>
        <v>45630</v>
      </c>
      <c r="AP1570" s="9"/>
      <c r="AQ1570" s="2">
        <f t="shared" si="1387"/>
        <v>1</v>
      </c>
      <c r="AR1570" s="12" t="str">
        <f t="shared" si="1423"/>
        <v>+1</v>
      </c>
      <c r="AS1570" t="s">
        <v>5567</v>
      </c>
      <c r="AT1570" t="str">
        <f t="shared" si="1424"/>
        <v>생산완료(+1)</v>
      </c>
    </row>
    <row r="1571" spans="2:46" x14ac:dyDescent="0.3">
      <c r="B1571" s="2" t="s">
        <v>5470</v>
      </c>
      <c r="C1571" s="7">
        <v>-15</v>
      </c>
      <c r="D1571" s="2" t="s">
        <v>5426</v>
      </c>
      <c r="E1571" s="2" t="s">
        <v>5456</v>
      </c>
      <c r="F1571" s="2" t="s">
        <v>5426</v>
      </c>
      <c r="G1571" s="2" t="s">
        <v>5426</v>
      </c>
      <c r="H1571" s="2" t="s">
        <v>1606</v>
      </c>
      <c r="I1571" s="2" t="str">
        <f t="shared" si="1413"/>
        <v>20241119-1000150563-인쇄</v>
      </c>
      <c r="J1571" s="2" t="str">
        <f t="shared" si="1414"/>
        <v>20241119-1000150563-합지</v>
      </c>
      <c r="K1571" s="2" t="str">
        <f t="shared" si="1415"/>
        <v>20241119-1000150563-분단</v>
      </c>
      <c r="L1571" s="2" t="str">
        <f t="shared" si="1416"/>
        <v>20241119-1000150563-제대</v>
      </c>
      <c r="M1571" s="2" t="str">
        <f>VLOOKUP(H1571, '쿼리1'!$A:$R, 17, 0)</f>
        <v>6도-제로스콘 55g(냉동)</v>
      </c>
      <c r="N1571" s="2" t="str">
        <f>VLOOKUP(H1571, '쿼리1'!$A:$P, 15, 0)</f>
        <v>오씨피피(무광)60</v>
      </c>
      <c r="O1571" s="2">
        <v>1000150563</v>
      </c>
      <c r="P1571" s="2" t="str">
        <f>VLOOKUP(H1571, '쿼리1'!$A:$R, 17, 0)</f>
        <v>6도-제로스콘 55g(냉동)</v>
      </c>
      <c r="Q1571" s="4">
        <f>VLOOKUP(H1571, '쿼리1'!$A:$U, 20, 0)</f>
        <v>30000</v>
      </c>
      <c r="R1571" s="2" t="s">
        <v>31</v>
      </c>
      <c r="S1571" s="2" t="s">
        <v>31</v>
      </c>
      <c r="T1571" s="2" t="s">
        <v>31</v>
      </c>
      <c r="U1571" s="2" t="s">
        <v>31</v>
      </c>
      <c r="V1571" s="3">
        <v>45621</v>
      </c>
      <c r="W1571" s="3">
        <v>45636</v>
      </c>
      <c r="X1571" s="6" t="str">
        <f t="shared" ref="X1571:X1573" si="1439">IFERROR(IF(W1571-V1571&gt;0, "+" &amp; (W1571-V1571), W1571-V1571), "X")</f>
        <v>+15</v>
      </c>
      <c r="Y1571" s="3">
        <v>45624</v>
      </c>
      <c r="Z1571" s="3">
        <v>45636</v>
      </c>
      <c r="AA1571" s="6" t="str">
        <f t="shared" si="1431"/>
        <v>+12</v>
      </c>
      <c r="AB1571" s="3">
        <v>45625</v>
      </c>
      <c r="AC1571" s="3">
        <v>45640</v>
      </c>
      <c r="AD1571" s="6" t="str">
        <f>IFERROR(IF(AC1571-AB1571&gt;0, "+" &amp; (AC1571-AB1571), AC1571-AB1571), "X")</f>
        <v>+15</v>
      </c>
      <c r="AE1571" s="3">
        <v>45629</v>
      </c>
      <c r="AF1571" s="3">
        <v>45644</v>
      </c>
      <c r="AG1571" s="2" t="str">
        <f t="shared" si="1437"/>
        <v>+15</v>
      </c>
      <c r="AH1571" s="3">
        <v>45644</v>
      </c>
      <c r="AI1571" s="3">
        <f t="shared" si="1438"/>
        <v>45629</v>
      </c>
      <c r="AJ1571" s="3"/>
      <c r="AK1571" s="2">
        <f t="shared" si="1418"/>
        <v>-15</v>
      </c>
      <c r="AL1571" s="2" t="s">
        <v>5567</v>
      </c>
      <c r="AM1571" s="2" t="str">
        <f t="shared" si="1420"/>
        <v>생산완료(-15)</v>
      </c>
      <c r="AN1571" s="9">
        <f t="shared" si="1421"/>
        <v>45644</v>
      </c>
      <c r="AO1571" s="9">
        <f t="shared" si="1422"/>
        <v>45629</v>
      </c>
      <c r="AP1571" s="9"/>
      <c r="AQ1571" s="2">
        <f t="shared" ref="AQ1571:AQ1578" si="1440">AO1571-AN1571</f>
        <v>-15</v>
      </c>
      <c r="AR1571" s="12">
        <f t="shared" si="1423"/>
        <v>-15</v>
      </c>
      <c r="AS1571" t="s">
        <v>5567</v>
      </c>
      <c r="AT1571" t="str">
        <f t="shared" si="1424"/>
        <v>생산완료(-15)</v>
      </c>
    </row>
    <row r="1572" spans="2:46" x14ac:dyDescent="0.3">
      <c r="B1572" s="2" t="s">
        <v>5439</v>
      </c>
      <c r="C1572" s="7">
        <v>-8</v>
      </c>
      <c r="D1572" s="2" t="s">
        <v>5415</v>
      </c>
      <c r="E1572" s="2" t="s">
        <v>5432</v>
      </c>
      <c r="F1572" s="2"/>
      <c r="G1572" s="2" t="s">
        <v>5443</v>
      </c>
      <c r="H1572" s="2" t="s">
        <v>4268</v>
      </c>
      <c r="I1572" s="2" t="str">
        <f t="shared" si="1413"/>
        <v>20241119-1000151738-인쇄</v>
      </c>
      <c r="J1572" s="2" t="str">
        <f t="shared" si="1414"/>
        <v>20241119-1000151738-합지</v>
      </c>
      <c r="K1572" s="2" t="str">
        <f t="shared" si="1415"/>
        <v>20241119-1000151738-분단</v>
      </c>
      <c r="L1572" s="2" t="str">
        <f t="shared" si="1416"/>
        <v>20241119-1000151738-제대</v>
      </c>
      <c r="M1572" s="2" t="str">
        <f>VLOOKUP(H1572, '쿼리1'!$A:$R, 17, 0)</f>
        <v>3도-신묘)건두부</v>
      </c>
      <c r="N1572" s="2" t="str">
        <f>VLOOKUP(H1572, '쿼리1'!$A:$P, 15, 0)</f>
        <v>나이론70</v>
      </c>
      <c r="O1572" s="2">
        <v>1000151738</v>
      </c>
      <c r="P1572" s="2" t="str">
        <f>VLOOKUP(H1572, '쿼리1'!$A:$R, 17, 0)</f>
        <v>3도-신묘)건두부</v>
      </c>
      <c r="Q1572" s="4">
        <f>VLOOKUP(H1572, '쿼리1'!$A:$U, 20, 0)</f>
        <v>18181</v>
      </c>
      <c r="R1572" s="2" t="s">
        <v>31</v>
      </c>
      <c r="S1572" s="2" t="s">
        <v>31</v>
      </c>
      <c r="T1572" s="2" t="s">
        <v>5397</v>
      </c>
      <c r="U1572" s="2" t="s">
        <v>31</v>
      </c>
      <c r="V1572" s="3">
        <v>45621</v>
      </c>
      <c r="W1572" s="3">
        <v>45618</v>
      </c>
      <c r="X1572" s="6">
        <f t="shared" si="1439"/>
        <v>-3</v>
      </c>
      <c r="Y1572" s="3">
        <v>45624</v>
      </c>
      <c r="Z1572" s="3">
        <v>45630</v>
      </c>
      <c r="AA1572" s="6" t="str">
        <f t="shared" si="1431"/>
        <v>+6</v>
      </c>
      <c r="AB1572" s="3" t="s">
        <v>5388</v>
      </c>
      <c r="AC1572" s="2" t="s">
        <v>5388</v>
      </c>
      <c r="AD1572" s="6" t="str">
        <f>IFERROR(AC1572-AB1572, "X")</f>
        <v>X</v>
      </c>
      <c r="AE1572" s="3">
        <v>45628</v>
      </c>
      <c r="AF1572" s="3">
        <v>45636</v>
      </c>
      <c r="AG1572" s="2" t="str">
        <f t="shared" si="1437"/>
        <v>+8</v>
      </c>
      <c r="AH1572" s="3">
        <v>45636</v>
      </c>
      <c r="AI1572" s="3">
        <f t="shared" si="1438"/>
        <v>45628</v>
      </c>
      <c r="AJ1572" s="3"/>
      <c r="AK1572" s="2">
        <f t="shared" si="1418"/>
        <v>-8</v>
      </c>
      <c r="AL1572" s="2" t="s">
        <v>5567</v>
      </c>
      <c r="AM1572" s="2" t="str">
        <f t="shared" si="1420"/>
        <v>생산완료(-8)</v>
      </c>
      <c r="AN1572" s="9">
        <f t="shared" si="1421"/>
        <v>45636</v>
      </c>
      <c r="AO1572" s="9">
        <f t="shared" si="1422"/>
        <v>45628</v>
      </c>
      <c r="AP1572" s="9"/>
      <c r="AQ1572" s="2">
        <f t="shared" si="1440"/>
        <v>-8</v>
      </c>
      <c r="AR1572" s="12">
        <f t="shared" si="1423"/>
        <v>-8</v>
      </c>
      <c r="AS1572" t="s">
        <v>5567</v>
      </c>
      <c r="AT1572" t="str">
        <f t="shared" si="1424"/>
        <v>생산완료(-8)</v>
      </c>
    </row>
    <row r="1573" spans="2:46" x14ac:dyDescent="0.3">
      <c r="B1573" s="2" t="s">
        <v>5407</v>
      </c>
      <c r="C1573" s="7">
        <v>-6</v>
      </c>
      <c r="D1573" s="2" t="s">
        <v>5409</v>
      </c>
      <c r="E1573" s="2" t="s">
        <v>5416</v>
      </c>
      <c r="F1573" s="2" t="s">
        <v>5409</v>
      </c>
      <c r="G1573" s="2" t="s">
        <v>5432</v>
      </c>
      <c r="H1573" s="2" t="s">
        <v>3367</v>
      </c>
      <c r="I1573" s="2" t="str">
        <f t="shared" si="1413"/>
        <v>20241119-1000154257-인쇄</v>
      </c>
      <c r="J1573" s="2" t="str">
        <f t="shared" si="1414"/>
        <v>20241119-1000154257-합지</v>
      </c>
      <c r="K1573" s="2" t="str">
        <f t="shared" si="1415"/>
        <v>20241119-1000154257-분단</v>
      </c>
      <c r="L1573" s="2" t="str">
        <f t="shared" si="1416"/>
        <v>20241119-1000154257-제대</v>
      </c>
      <c r="M1573" s="2" t="str">
        <f>VLOOKUP(H1573, '쿼리1'!$A:$R, 17, 0)</f>
        <v>3도-HEM</v>
      </c>
      <c r="N1573" s="2" t="str">
        <f>VLOOKUP(H1573, '쿼리1'!$A:$P, 15, 0)</f>
        <v>패트(유무광)100</v>
      </c>
      <c r="O1573" s="2">
        <v>1000154257</v>
      </c>
      <c r="P1573" s="2" t="str">
        <f>VLOOKUP(H1573, '쿼리1'!$A:$R, 17, 0)</f>
        <v>3도-HEM</v>
      </c>
      <c r="Q1573" s="4">
        <f>VLOOKUP(H1573, '쿼리1'!$A:$U, 20, 0)</f>
        <v>25000</v>
      </c>
      <c r="R1573" s="2" t="s">
        <v>31</v>
      </c>
      <c r="S1573" s="2" t="s">
        <v>31</v>
      </c>
      <c r="T1573" s="2" t="s">
        <v>31</v>
      </c>
      <c r="U1573" s="2" t="s">
        <v>31</v>
      </c>
      <c r="V1573" s="3">
        <v>45621</v>
      </c>
      <c r="W1573" s="3">
        <v>45621</v>
      </c>
      <c r="X1573" s="6">
        <f t="shared" si="1439"/>
        <v>0</v>
      </c>
      <c r="Y1573" s="3">
        <v>45624</v>
      </c>
      <c r="Z1573" s="3">
        <v>45622</v>
      </c>
      <c r="AA1573" s="6">
        <f t="shared" si="1431"/>
        <v>-2</v>
      </c>
      <c r="AB1573" s="3">
        <v>45625</v>
      </c>
      <c r="AC1573" s="3">
        <v>45625</v>
      </c>
      <c r="AD1573" s="6">
        <f t="shared" ref="AD1573:AD1574" si="1441">IFERROR(IF(AC1573-AB1573&gt;0, "+" &amp; (AC1573-AB1573), AC1573-AB1573), "X")</f>
        <v>0</v>
      </c>
      <c r="AE1573" s="3">
        <v>45629</v>
      </c>
      <c r="AF1573" s="3">
        <v>45635</v>
      </c>
      <c r="AG1573" s="2" t="str">
        <f t="shared" si="1437"/>
        <v>+6</v>
      </c>
      <c r="AH1573" s="3">
        <v>45635</v>
      </c>
      <c r="AI1573" s="3">
        <f t="shared" si="1438"/>
        <v>45629</v>
      </c>
      <c r="AJ1573" s="3"/>
      <c r="AK1573" s="2">
        <f t="shared" si="1418"/>
        <v>-6</v>
      </c>
      <c r="AL1573" s="2" t="s">
        <v>5567</v>
      </c>
      <c r="AM1573" s="2" t="str">
        <f t="shared" si="1420"/>
        <v>생산완료(-6)</v>
      </c>
      <c r="AN1573" s="9">
        <f t="shared" si="1421"/>
        <v>45635</v>
      </c>
      <c r="AO1573" s="9">
        <f t="shared" si="1422"/>
        <v>45629</v>
      </c>
      <c r="AP1573" s="9"/>
      <c r="AQ1573" s="2">
        <f t="shared" si="1440"/>
        <v>-6</v>
      </c>
      <c r="AR1573" s="12">
        <f t="shared" si="1423"/>
        <v>-6</v>
      </c>
      <c r="AS1573" t="s">
        <v>5567</v>
      </c>
      <c r="AT1573" t="str">
        <f t="shared" si="1424"/>
        <v>생산완료(-6)</v>
      </c>
    </row>
    <row r="1574" spans="2:46" x14ac:dyDescent="0.3">
      <c r="B1574" s="2" t="s">
        <v>5470</v>
      </c>
      <c r="C1574" s="7">
        <v>-15</v>
      </c>
      <c r="D1574" s="2"/>
      <c r="E1574" s="2" t="s">
        <v>5456</v>
      </c>
      <c r="F1574" s="2" t="s">
        <v>5426</v>
      </c>
      <c r="G1574" s="2"/>
      <c r="H1574" s="2" t="s">
        <v>4646</v>
      </c>
      <c r="I1574" s="2" t="str">
        <f t="shared" si="1413"/>
        <v>20241119-1000155014-인쇄</v>
      </c>
      <c r="J1574" s="2" t="str">
        <f t="shared" si="1414"/>
        <v>20241119-1000155014-합지</v>
      </c>
      <c r="K1574" s="2" t="str">
        <f t="shared" si="1415"/>
        <v>20241119-1000155014-분단</v>
      </c>
      <c r="L1574" s="2" t="str">
        <f t="shared" si="1416"/>
        <v>20241119-1000155014-제대</v>
      </c>
      <c r="M1574" s="2" t="str">
        <f>VLOOKUP(H1574, '쿼리1'!$A:$R, 17, 0)</f>
        <v>무지</v>
      </c>
      <c r="N1574" s="2" t="str">
        <f>VLOOKUP(H1574, '쿼리1'!$A:$P, 15, 0)</f>
        <v>오씨피피(투명)60</v>
      </c>
      <c r="O1574" s="2">
        <v>1000155014</v>
      </c>
      <c r="P1574" s="2" t="str">
        <f>VLOOKUP(H1574, '쿼리1'!$A:$R, 17, 0)</f>
        <v>무지</v>
      </c>
      <c r="Q1574" s="4">
        <f>VLOOKUP(H1574, '쿼리1'!$A:$U, 20, 0)</f>
        <v>6</v>
      </c>
      <c r="R1574" s="2" t="s">
        <v>5397</v>
      </c>
      <c r="S1574" s="2" t="s">
        <v>31</v>
      </c>
      <c r="T1574" s="2" t="s">
        <v>31</v>
      </c>
      <c r="U1574" s="2" t="s">
        <v>5397</v>
      </c>
      <c r="V1574" s="2" t="s">
        <v>5388</v>
      </c>
      <c r="W1574" s="3" t="s">
        <v>5388</v>
      </c>
      <c r="X1574" s="6" t="str">
        <f>IFERROR(W1574-V1574, "X")</f>
        <v>X</v>
      </c>
      <c r="Y1574" s="3">
        <v>45624</v>
      </c>
      <c r="Z1574" s="3">
        <v>45636</v>
      </c>
      <c r="AA1574" s="6" t="str">
        <f t="shared" si="1431"/>
        <v>+12</v>
      </c>
      <c r="AB1574" s="3">
        <v>45625</v>
      </c>
      <c r="AC1574" s="3">
        <v>45640</v>
      </c>
      <c r="AD1574" s="6" t="str">
        <f t="shared" si="1441"/>
        <v>+15</v>
      </c>
      <c r="AE1574" s="2" t="s">
        <v>5388</v>
      </c>
      <c r="AF1574" s="2" t="s">
        <v>5388</v>
      </c>
      <c r="AG1574" s="2" t="str">
        <f>IFERROR(AF1574-AE1574, "X")</f>
        <v>X</v>
      </c>
      <c r="AH1574" s="3">
        <v>45640</v>
      </c>
      <c r="AI1574" s="3">
        <f t="shared" ref="AI1574" si="1442">AB1574</f>
        <v>45625</v>
      </c>
      <c r="AJ1574" s="3"/>
      <c r="AK1574" s="2">
        <f t="shared" si="1418"/>
        <v>-15</v>
      </c>
      <c r="AL1574" s="2" t="s">
        <v>5567</v>
      </c>
      <c r="AM1574" s="2" t="str">
        <f t="shared" si="1420"/>
        <v>생산완료(-15)</v>
      </c>
      <c r="AN1574" s="9">
        <f t="shared" si="1421"/>
        <v>45640</v>
      </c>
      <c r="AO1574" s="9">
        <f t="shared" si="1422"/>
        <v>45625</v>
      </c>
      <c r="AP1574" s="9"/>
      <c r="AQ1574" s="2">
        <f t="shared" si="1440"/>
        <v>-15</v>
      </c>
      <c r="AR1574" s="12">
        <f t="shared" si="1423"/>
        <v>-15</v>
      </c>
      <c r="AS1574" t="s">
        <v>5567</v>
      </c>
      <c r="AT1574" t="str">
        <f t="shared" si="1424"/>
        <v>생산완료(-15)</v>
      </c>
    </row>
    <row r="1575" spans="2:46" x14ac:dyDescent="0.3">
      <c r="B1575" s="2" t="s">
        <v>5439</v>
      </c>
      <c r="C1575" s="7">
        <v>-8</v>
      </c>
      <c r="D1575" s="2" t="s">
        <v>5415</v>
      </c>
      <c r="E1575" s="2" t="s">
        <v>5432</v>
      </c>
      <c r="F1575" s="2"/>
      <c r="G1575" s="2" t="s">
        <v>5443</v>
      </c>
      <c r="H1575" s="2" t="s">
        <v>3885</v>
      </c>
      <c r="I1575" s="2" t="str">
        <f t="shared" si="1413"/>
        <v>20241119-1000156330-인쇄</v>
      </c>
      <c r="J1575" s="2" t="str">
        <f t="shared" si="1414"/>
        <v>20241119-1000156330-합지</v>
      </c>
      <c r="K1575" s="2" t="str">
        <f t="shared" si="1415"/>
        <v>20241119-1000156330-분단</v>
      </c>
      <c r="L1575" s="2" t="str">
        <f t="shared" si="1416"/>
        <v>20241119-1000156330-제대</v>
      </c>
      <c r="M1575" s="2" t="str">
        <f>VLOOKUP(H1575, '쿼리1'!$A:$R, 17, 0)</f>
        <v>3도-바다원-신선건어물 500g</v>
      </c>
      <c r="N1575" s="2" t="str">
        <f>VLOOKUP(H1575, '쿼리1'!$A:$P, 15, 0)</f>
        <v>오씨피피(투명)80</v>
      </c>
      <c r="O1575" s="2">
        <v>1000156330</v>
      </c>
      <c r="P1575" s="2" t="str">
        <f>VLOOKUP(H1575, '쿼리1'!$A:$R, 17, 0)</f>
        <v>3도-바다원-신선건어물 500g</v>
      </c>
      <c r="Q1575" s="4">
        <f>VLOOKUP(H1575, '쿼리1'!$A:$U, 20, 0)</f>
        <v>24000</v>
      </c>
      <c r="R1575" s="2" t="s">
        <v>31</v>
      </c>
      <c r="S1575" s="2" t="s">
        <v>31</v>
      </c>
      <c r="T1575" s="2" t="s">
        <v>5397</v>
      </c>
      <c r="U1575" s="2" t="s">
        <v>31</v>
      </c>
      <c r="V1575" s="3">
        <v>45621</v>
      </c>
      <c r="W1575" s="3">
        <v>45618</v>
      </c>
      <c r="X1575" s="6">
        <f t="shared" ref="X1575:X1576" si="1443">IFERROR(IF(W1575-V1575&gt;0, "+" &amp; (W1575-V1575), W1575-V1575), "X")</f>
        <v>-3</v>
      </c>
      <c r="Y1575" s="3">
        <v>45624</v>
      </c>
      <c r="Z1575" s="3">
        <v>45630</v>
      </c>
      <c r="AA1575" s="6" t="str">
        <f t="shared" si="1431"/>
        <v>+6</v>
      </c>
      <c r="AB1575" s="3" t="s">
        <v>5388</v>
      </c>
      <c r="AC1575" s="2" t="s">
        <v>5388</v>
      </c>
      <c r="AD1575" s="6" t="str">
        <f>IFERROR(AC1575-AB1575, "X")</f>
        <v>X</v>
      </c>
      <c r="AE1575" s="3">
        <v>45628</v>
      </c>
      <c r="AF1575" s="3">
        <v>45636</v>
      </c>
      <c r="AG1575" s="2" t="str">
        <f t="shared" ref="AG1575:AG1576" si="1444">IFERROR(IF(AF1575-AE1575&gt;0, "+" &amp; (AF1575-AE1575), AF1575-AE1575), "X")</f>
        <v>+8</v>
      </c>
      <c r="AH1575" s="3">
        <v>45636</v>
      </c>
      <c r="AI1575" s="3">
        <f t="shared" ref="AI1575:AI1576" si="1445">AE1575</f>
        <v>45628</v>
      </c>
      <c r="AJ1575" s="3"/>
      <c r="AK1575" s="2">
        <f t="shared" si="1418"/>
        <v>-8</v>
      </c>
      <c r="AL1575" s="2" t="s">
        <v>5567</v>
      </c>
      <c r="AM1575" s="2" t="str">
        <f t="shared" si="1420"/>
        <v>생산완료(-8)</v>
      </c>
      <c r="AN1575" s="9">
        <f t="shared" si="1421"/>
        <v>45636</v>
      </c>
      <c r="AO1575" s="9">
        <f t="shared" si="1422"/>
        <v>45628</v>
      </c>
      <c r="AP1575" s="9"/>
      <c r="AQ1575" s="2">
        <f t="shared" si="1440"/>
        <v>-8</v>
      </c>
      <c r="AR1575" s="12">
        <f t="shared" si="1423"/>
        <v>-8</v>
      </c>
      <c r="AS1575" t="s">
        <v>5567</v>
      </c>
      <c r="AT1575" t="str">
        <f t="shared" si="1424"/>
        <v>생산완료(-8)</v>
      </c>
    </row>
    <row r="1576" spans="2:46" x14ac:dyDescent="0.3">
      <c r="B1576" s="2" t="s">
        <v>5406</v>
      </c>
      <c r="C1576" s="7">
        <v>-5</v>
      </c>
      <c r="D1576" s="2" t="s">
        <v>5408</v>
      </c>
      <c r="E1576" s="2" t="s">
        <v>5421</v>
      </c>
      <c r="F1576" s="2"/>
      <c r="G1576" s="2" t="s">
        <v>5421</v>
      </c>
      <c r="H1576" s="2" t="s">
        <v>262</v>
      </c>
      <c r="I1576" s="2" t="str">
        <f t="shared" si="1413"/>
        <v>20241119-1000160651-인쇄</v>
      </c>
      <c r="J1576" s="2" t="str">
        <f t="shared" si="1414"/>
        <v>20241119-1000160651-합지</v>
      </c>
      <c r="K1576" s="2" t="str">
        <f t="shared" si="1415"/>
        <v>20241119-1000160651-분단</v>
      </c>
      <c r="L1576" s="2" t="str">
        <f t="shared" si="1416"/>
        <v>20241119-1000160651-제대</v>
      </c>
      <c r="M1576" s="2" t="str">
        <f>VLOOKUP(H1576, '쿼리1'!$A:$R, 17, 0)</f>
        <v>5도-국내산 천년은행(은행꼬치 320g-40꼬치)</v>
      </c>
      <c r="N1576" s="2" t="str">
        <f>VLOOKUP(H1576, '쿼리1'!$A:$P, 15, 0)</f>
        <v>패트100</v>
      </c>
      <c r="O1576" s="2">
        <v>1000160651</v>
      </c>
      <c r="P1576" s="2" t="str">
        <f>VLOOKUP(H1576, '쿼리1'!$A:$R, 17, 0)</f>
        <v>5도-국내산 천년은행(은행꼬치 320g-40꼬치)</v>
      </c>
      <c r="Q1576" s="4">
        <f>VLOOKUP(H1576, '쿼리1'!$A:$U, 20, 0)</f>
        <v>22222</v>
      </c>
      <c r="R1576" s="2" t="s">
        <v>31</v>
      </c>
      <c r="S1576" s="2" t="s">
        <v>31</v>
      </c>
      <c r="T1576" s="2" t="s">
        <v>5397</v>
      </c>
      <c r="U1576" s="2" t="s">
        <v>31</v>
      </c>
      <c r="V1576" s="3">
        <v>45621</v>
      </c>
      <c r="W1576" s="3">
        <v>45624</v>
      </c>
      <c r="X1576" s="6" t="str">
        <f t="shared" si="1443"/>
        <v>+3</v>
      </c>
      <c r="Y1576" s="3">
        <v>45623</v>
      </c>
      <c r="Z1576" s="3">
        <v>45628</v>
      </c>
      <c r="AA1576" s="6" t="str">
        <f t="shared" si="1431"/>
        <v>+5</v>
      </c>
      <c r="AB1576" s="3" t="s">
        <v>5388</v>
      </c>
      <c r="AC1576" s="2" t="s">
        <v>5388</v>
      </c>
      <c r="AD1576" s="6" t="str">
        <f>IFERROR(AC1576-AB1576, "X")</f>
        <v>X</v>
      </c>
      <c r="AE1576" s="3">
        <v>45625</v>
      </c>
      <c r="AF1576" s="3">
        <v>45630</v>
      </c>
      <c r="AG1576" s="2" t="str">
        <f t="shared" si="1444"/>
        <v>+5</v>
      </c>
      <c r="AH1576" s="3">
        <v>45630</v>
      </c>
      <c r="AI1576" s="3">
        <f t="shared" si="1445"/>
        <v>45625</v>
      </c>
      <c r="AJ1576" s="3"/>
      <c r="AK1576" s="2">
        <f t="shared" si="1418"/>
        <v>-5</v>
      </c>
      <c r="AL1576" s="2" t="s">
        <v>5567</v>
      </c>
      <c r="AM1576" s="2" t="str">
        <f t="shared" si="1420"/>
        <v>생산완료(-5)</v>
      </c>
      <c r="AN1576" s="9">
        <f t="shared" si="1421"/>
        <v>45630</v>
      </c>
      <c r="AO1576" s="9">
        <f t="shared" si="1422"/>
        <v>45625</v>
      </c>
      <c r="AP1576" s="9"/>
      <c r="AQ1576" s="2">
        <f t="shared" si="1440"/>
        <v>-5</v>
      </c>
      <c r="AR1576" s="12">
        <f t="shared" si="1423"/>
        <v>-5</v>
      </c>
      <c r="AS1576" t="s">
        <v>5567</v>
      </c>
      <c r="AT1576" t="str">
        <f t="shared" si="1424"/>
        <v>생산완료(-5)</v>
      </c>
    </row>
    <row r="1577" spans="2:46" x14ac:dyDescent="0.3">
      <c r="B1577" s="2" t="s">
        <v>5470</v>
      </c>
      <c r="C1577" s="7">
        <v>-15</v>
      </c>
      <c r="D1577" s="2"/>
      <c r="E1577" s="2" t="s">
        <v>5456</v>
      </c>
      <c r="F1577" s="2" t="s">
        <v>5426</v>
      </c>
      <c r="G1577" s="2"/>
      <c r="H1577" s="2" t="s">
        <v>4645</v>
      </c>
      <c r="I1577" s="2" t="str">
        <f t="shared" si="1413"/>
        <v>20241119-1000160814-인쇄</v>
      </c>
      <c r="J1577" s="2" t="str">
        <f t="shared" si="1414"/>
        <v>20241119-1000160814-합지</v>
      </c>
      <c r="K1577" s="2" t="str">
        <f t="shared" si="1415"/>
        <v>20241119-1000160814-분단</v>
      </c>
      <c r="L1577" s="2" t="str">
        <f t="shared" si="1416"/>
        <v>20241119-1000160814-제대</v>
      </c>
      <c r="M1577" s="2" t="str">
        <f>VLOOKUP(H1577, '쿼리1'!$A:$R, 17, 0)</f>
        <v>무지</v>
      </c>
      <c r="N1577" s="2" t="str">
        <f>VLOOKUP(H1577, '쿼리1'!$A:$P, 15, 0)</f>
        <v>오씨피피(투명)60</v>
      </c>
      <c r="O1577" s="2">
        <v>1000160814</v>
      </c>
      <c r="P1577" s="2" t="str">
        <f>VLOOKUP(H1577, '쿼리1'!$A:$R, 17, 0)</f>
        <v>무지</v>
      </c>
      <c r="Q1577" s="4">
        <f>VLOOKUP(H1577, '쿼리1'!$A:$U, 20, 0)</f>
        <v>6</v>
      </c>
      <c r="R1577" s="2" t="s">
        <v>5397</v>
      </c>
      <c r="S1577" s="2" t="s">
        <v>31</v>
      </c>
      <c r="T1577" s="2" t="s">
        <v>31</v>
      </c>
      <c r="U1577" s="2" t="s">
        <v>5397</v>
      </c>
      <c r="V1577" s="2" t="s">
        <v>5388</v>
      </c>
      <c r="W1577" s="3" t="s">
        <v>5388</v>
      </c>
      <c r="X1577" s="6" t="str">
        <f>IFERROR(W1577-V1577, "X")</f>
        <v>X</v>
      </c>
      <c r="Y1577" s="3">
        <v>45624</v>
      </c>
      <c r="Z1577" s="3">
        <v>45636</v>
      </c>
      <c r="AA1577" s="6" t="str">
        <f t="shared" si="1431"/>
        <v>+12</v>
      </c>
      <c r="AB1577" s="3">
        <v>45625</v>
      </c>
      <c r="AC1577" s="3">
        <v>45640</v>
      </c>
      <c r="AD1577" s="6" t="str">
        <f t="shared" ref="AD1577:AD1578" si="1446">IFERROR(IF(AC1577-AB1577&gt;0, "+" &amp; (AC1577-AB1577), AC1577-AB1577), "X")</f>
        <v>+15</v>
      </c>
      <c r="AE1577" s="2" t="s">
        <v>5388</v>
      </c>
      <c r="AF1577" s="2" t="s">
        <v>5388</v>
      </c>
      <c r="AG1577" s="2" t="str">
        <f>IFERROR(AF1577-AE1577, "X")</f>
        <v>X</v>
      </c>
      <c r="AH1577" s="3">
        <v>45640</v>
      </c>
      <c r="AI1577" s="3">
        <f t="shared" ref="AI1577:AI1578" si="1447">AB1577</f>
        <v>45625</v>
      </c>
      <c r="AJ1577" s="3"/>
      <c r="AK1577" s="2">
        <f t="shared" si="1418"/>
        <v>-15</v>
      </c>
      <c r="AL1577" s="2" t="s">
        <v>5567</v>
      </c>
      <c r="AM1577" s="2" t="str">
        <f t="shared" si="1420"/>
        <v>생산완료(-15)</v>
      </c>
      <c r="AN1577" s="9">
        <f t="shared" si="1421"/>
        <v>45640</v>
      </c>
      <c r="AO1577" s="9">
        <f t="shared" si="1422"/>
        <v>45625</v>
      </c>
      <c r="AP1577" s="9"/>
      <c r="AQ1577" s="2">
        <f t="shared" si="1440"/>
        <v>-15</v>
      </c>
      <c r="AR1577" s="12">
        <f t="shared" si="1423"/>
        <v>-15</v>
      </c>
      <c r="AS1577" t="s">
        <v>5567</v>
      </c>
      <c r="AT1577" t="str">
        <f t="shared" si="1424"/>
        <v>생산완료(-15)</v>
      </c>
    </row>
    <row r="1578" spans="2:46" x14ac:dyDescent="0.3">
      <c r="B1578" s="2" t="s">
        <v>5409</v>
      </c>
      <c r="C1578" s="7">
        <v>0</v>
      </c>
      <c r="D1578" s="2" t="s">
        <v>5408</v>
      </c>
      <c r="E1578" s="2" t="s">
        <v>5416</v>
      </c>
      <c r="F1578" s="2" t="s">
        <v>5409</v>
      </c>
      <c r="G1578" s="2"/>
      <c r="H1578" s="2" t="s">
        <v>4931</v>
      </c>
      <c r="I1578" s="2" t="str">
        <f t="shared" si="1413"/>
        <v>20241119-1000161252-인쇄</v>
      </c>
      <c r="J1578" s="2" t="str">
        <f t="shared" si="1414"/>
        <v>20241119-1000161252-합지</v>
      </c>
      <c r="K1578" s="2" t="str">
        <f t="shared" si="1415"/>
        <v>20241119-1000161252-분단</v>
      </c>
      <c r="L1578" s="2" t="str">
        <f t="shared" si="1416"/>
        <v>20241119-1000161252-제대</v>
      </c>
      <c r="M1578" s="2" t="str">
        <f>VLOOKUP(H1578, '쿼리1'!$A:$R, 17, 0)</f>
        <v>3도-쿠캣-크림찹쌀떡-내포</v>
      </c>
      <c r="N1578" s="2" t="str">
        <f>VLOOKUP(H1578, '쿼리1'!$A:$P, 15, 0)</f>
        <v>오씨피피(무광)50</v>
      </c>
      <c r="O1578" s="2">
        <v>1000161252</v>
      </c>
      <c r="P1578" s="2" t="str">
        <f>VLOOKUP(H1578, '쿼리1'!$A:$R, 17, 0)</f>
        <v>3도-쿠캣-크림찹쌀떡-내포</v>
      </c>
      <c r="Q1578" s="4">
        <f>VLOOKUP(H1578, '쿼리1'!$A:$U, 20, 0)</f>
        <v>16</v>
      </c>
      <c r="R1578" s="2" t="s">
        <v>31</v>
      </c>
      <c r="S1578" s="2" t="s">
        <v>31</v>
      </c>
      <c r="T1578" s="2" t="s">
        <v>31</v>
      </c>
      <c r="U1578" s="2" t="s">
        <v>5397</v>
      </c>
      <c r="V1578" s="3">
        <v>45618</v>
      </c>
      <c r="W1578" s="3">
        <v>45621</v>
      </c>
      <c r="X1578" s="6" t="str">
        <f>IFERROR(IF(W1578-V1578&gt;0, "+" &amp; (W1578-V1578), W1578-V1578), "X")</f>
        <v>+3</v>
      </c>
      <c r="Y1578" s="3">
        <v>45623</v>
      </c>
      <c r="Z1578" s="3">
        <v>45621</v>
      </c>
      <c r="AA1578" s="6">
        <f t="shared" si="1431"/>
        <v>-2</v>
      </c>
      <c r="AB1578" s="3">
        <v>45624</v>
      </c>
      <c r="AC1578" s="3">
        <v>45624</v>
      </c>
      <c r="AD1578" s="6">
        <f t="shared" si="1446"/>
        <v>0</v>
      </c>
      <c r="AE1578" s="2" t="s">
        <v>5388</v>
      </c>
      <c r="AF1578" s="2" t="s">
        <v>5388</v>
      </c>
      <c r="AG1578" s="2" t="str">
        <f>IFERROR(AF1578-AE1578, "X")</f>
        <v>X</v>
      </c>
      <c r="AH1578" s="3">
        <v>45624</v>
      </c>
      <c r="AI1578" s="3">
        <f t="shared" si="1447"/>
        <v>45624</v>
      </c>
      <c r="AJ1578" s="3"/>
      <c r="AK1578" s="2">
        <f t="shared" si="1418"/>
        <v>0</v>
      </c>
      <c r="AL1578" s="2" t="s">
        <v>5567</v>
      </c>
      <c r="AM1578" s="2" t="str">
        <f t="shared" si="1420"/>
        <v>생산완료(0)</v>
      </c>
      <c r="AN1578" s="9">
        <f t="shared" si="1421"/>
        <v>45624</v>
      </c>
      <c r="AO1578" s="9">
        <f t="shared" si="1422"/>
        <v>45624</v>
      </c>
      <c r="AP1578" s="9"/>
      <c r="AQ1578" s="2">
        <f t="shared" si="1440"/>
        <v>0</v>
      </c>
      <c r="AR1578" s="12">
        <f t="shared" si="1423"/>
        <v>0</v>
      </c>
      <c r="AS1578" t="s">
        <v>5567</v>
      </c>
      <c r="AT1578" t="str">
        <f t="shared" si="1424"/>
        <v>생산완료(0)</v>
      </c>
    </row>
    <row r="1579" spans="2:46" x14ac:dyDescent="0.3">
      <c r="B1579" s="2" t="s">
        <v>5667</v>
      </c>
      <c r="C1579" s="8">
        <v>-35</v>
      </c>
      <c r="D1579" s="2" t="s">
        <v>5529</v>
      </c>
      <c r="E1579" s="2" t="s">
        <v>5537</v>
      </c>
      <c r="F1579" s="2" t="s">
        <v>5541</v>
      </c>
      <c r="G1579" s="2" t="s">
        <v>5539</v>
      </c>
      <c r="H1579" s="2" t="s">
        <v>4412</v>
      </c>
      <c r="I1579" s="2" t="str">
        <f t="shared" si="1413"/>
        <v>20241119-1000165156-인쇄</v>
      </c>
      <c r="J1579" s="2" t="str">
        <f t="shared" si="1414"/>
        <v>20241119-1000165156-합지</v>
      </c>
      <c r="K1579" s="2" t="str">
        <f t="shared" si="1415"/>
        <v>20241119-1000165156-분단</v>
      </c>
      <c r="L1579" s="2" t="str">
        <f t="shared" si="1416"/>
        <v>20241119-1000165156-제대</v>
      </c>
      <c r="M1579" s="2" t="str">
        <f>VLOOKUP(H1579, '쿼리1'!$A:$R, 17, 0)</f>
        <v>1도-퀸잇(400*450)</v>
      </c>
      <c r="N1579" s="2" t="str">
        <f>VLOOKUP(H1579, '쿼리1'!$A:$P, 15, 0)</f>
        <v>패트(유백)60</v>
      </c>
      <c r="O1579" s="2">
        <v>1000165156</v>
      </c>
      <c r="P1579" s="2" t="str">
        <f>VLOOKUP(H1579, '쿼리1'!$A:$R, 17, 0)</f>
        <v>1도-퀸잇(400*450)</v>
      </c>
      <c r="Q1579" s="4">
        <f>VLOOKUP(H1579, '쿼리1'!$A:$U, 20, 0)</f>
        <v>75000</v>
      </c>
      <c r="R1579" s="2" t="s">
        <v>5399</v>
      </c>
      <c r="S1579" s="2" t="s">
        <v>5399</v>
      </c>
      <c r="T1579" s="2" t="s">
        <v>5399</v>
      </c>
      <c r="U1579" s="2" t="s">
        <v>5399</v>
      </c>
      <c r="V1579" s="3">
        <v>45621</v>
      </c>
      <c r="W1579" s="5" t="s">
        <v>5396</v>
      </c>
      <c r="X1579" s="6">
        <f ca="1">TODAY()-V1579</f>
        <v>35</v>
      </c>
      <c r="Y1579" s="3">
        <v>45624</v>
      </c>
      <c r="Z1579" s="5" t="s">
        <v>5396</v>
      </c>
      <c r="AA1579" s="6">
        <f ca="1">TODAY()-Y1579</f>
        <v>32</v>
      </c>
      <c r="AB1579" s="3">
        <v>45625</v>
      </c>
      <c r="AC1579" s="5" t="s">
        <v>5396</v>
      </c>
      <c r="AD1579" s="6">
        <f ca="1">TODAY()-AB1579</f>
        <v>31</v>
      </c>
      <c r="AE1579" s="3">
        <v>45631</v>
      </c>
      <c r="AF1579" s="5" t="s">
        <v>5396</v>
      </c>
      <c r="AG1579" s="6">
        <f ca="1">TODAY()-AE1579</f>
        <v>25</v>
      </c>
      <c r="AH1579" s="2" t="s">
        <v>5388</v>
      </c>
      <c r="AI1579" s="3">
        <f>V1579</f>
        <v>45621</v>
      </c>
      <c r="AJ1579" s="3">
        <f ca="1">TODAY()</f>
        <v>45656</v>
      </c>
      <c r="AK1579" s="2">
        <f t="shared" si="1418"/>
        <v>-35</v>
      </c>
      <c r="AL1579" s="2" t="str">
        <f>IF(C1579&lt;0, "진행중", "지연")</f>
        <v>진행중</v>
      </c>
      <c r="AM1579" s="2" t="str">
        <f t="shared" si="1420"/>
        <v>진행중(-35)</v>
      </c>
      <c r="AN1579" s="9">
        <f t="shared" si="1421"/>
        <v>0</v>
      </c>
      <c r="AO1579" s="9">
        <f t="shared" si="1422"/>
        <v>45621</v>
      </c>
      <c r="AP1579" s="9">
        <f ca="1">TODAY()</f>
        <v>45656</v>
      </c>
      <c r="AQ1579" s="6">
        <f ca="1">AO1579-AP1579</f>
        <v>-35</v>
      </c>
      <c r="AR1579" s="12">
        <f t="shared" ca="1" si="1423"/>
        <v>-35</v>
      </c>
      <c r="AS1579" t="str">
        <f ca="1">IF(AQ1579&lt;0, "진행중", "지연")</f>
        <v>진행중</v>
      </c>
      <c r="AT1579" t="str">
        <f t="shared" ca="1" si="1424"/>
        <v>진행중(-35)</v>
      </c>
    </row>
    <row r="1580" spans="2:46" x14ac:dyDescent="0.3">
      <c r="B1580" s="2" t="s">
        <v>5412</v>
      </c>
      <c r="C1580" s="7">
        <v>1</v>
      </c>
      <c r="D1580" s="2"/>
      <c r="E1580" s="2" t="s">
        <v>5415</v>
      </c>
      <c r="F1580" s="2" t="s">
        <v>5409</v>
      </c>
      <c r="G1580" s="2" t="s">
        <v>5405</v>
      </c>
      <c r="H1580" s="2" t="s">
        <v>1349</v>
      </c>
      <c r="I1580" s="2" t="str">
        <f t="shared" si="1413"/>
        <v>20241119-1000165165-인쇄</v>
      </c>
      <c r="J1580" s="2" t="str">
        <f t="shared" si="1414"/>
        <v>20241119-1000165165-합지</v>
      </c>
      <c r="K1580" s="2" t="str">
        <f t="shared" si="1415"/>
        <v>20241119-1000165165-분단</v>
      </c>
      <c r="L1580" s="2" t="str">
        <f t="shared" si="1416"/>
        <v>20241119-1000165165-제대</v>
      </c>
      <c r="M1580" s="2" t="str">
        <f>VLOOKUP(H1580, '쿼리1'!$A:$R, 17, 0)</f>
        <v>무지(육가공2KG-사이즈변경)</v>
      </c>
      <c r="N1580" s="2" t="str">
        <f>VLOOKUP(H1580, '쿼리1'!$A:$P, 15, 0)</f>
        <v>나이론105</v>
      </c>
      <c r="O1580" s="2">
        <v>1000165165</v>
      </c>
      <c r="P1580" s="2" t="str">
        <f>VLOOKUP(H1580, '쿼리1'!$A:$R, 17, 0)</f>
        <v>무지(육가공2KG-사이즈변경)</v>
      </c>
      <c r="Q1580" s="4">
        <f>VLOOKUP(H1580, '쿼리1'!$A:$U, 20, 0)</f>
        <v>40000</v>
      </c>
      <c r="R1580" s="2" t="s">
        <v>5397</v>
      </c>
      <c r="S1580" s="2" t="s">
        <v>31</v>
      </c>
      <c r="T1580" s="2" t="s">
        <v>31</v>
      </c>
      <c r="U1580" s="2" t="s">
        <v>31</v>
      </c>
      <c r="V1580" s="2" t="s">
        <v>5388</v>
      </c>
      <c r="W1580" s="3" t="s">
        <v>5388</v>
      </c>
      <c r="X1580" s="6" t="str">
        <f>IFERROR(W1580-V1580, "X")</f>
        <v>X</v>
      </c>
      <c r="Y1580" s="3">
        <v>45621</v>
      </c>
      <c r="Z1580" s="3">
        <v>45618</v>
      </c>
      <c r="AA1580" s="6">
        <f t="shared" ref="AA1580:AA1599" si="1448">IFERROR(IF(Z1580-Y1580&gt;0, "+" &amp; (Z1580-Y1580), Z1580-Y1580), "X")</f>
        <v>-3</v>
      </c>
      <c r="AB1580" s="3">
        <v>45622</v>
      </c>
      <c r="AC1580" s="3">
        <v>45622</v>
      </c>
      <c r="AD1580" s="6">
        <f>IFERROR(IF(AC1580-AB1580&gt;0, "+" &amp; (AC1580-AB1580), AC1580-AB1580), "X")</f>
        <v>0</v>
      </c>
      <c r="AE1580" s="3">
        <v>45624</v>
      </c>
      <c r="AF1580" s="3">
        <v>45623</v>
      </c>
      <c r="AG1580" s="2">
        <f>IFERROR(IF(AF1580-AE1580&gt;0, "+" &amp; (AF1580-AE1580), AF1580-AE1580), "X")</f>
        <v>-1</v>
      </c>
      <c r="AH1580" s="3">
        <v>45623</v>
      </c>
      <c r="AI1580" s="3">
        <f>AE1580</f>
        <v>45624</v>
      </c>
      <c r="AJ1580" s="3"/>
      <c r="AK1580" s="2" t="str">
        <f t="shared" si="1418"/>
        <v>+1</v>
      </c>
      <c r="AL1580" s="2" t="s">
        <v>5567</v>
      </c>
      <c r="AM1580" s="2" t="str">
        <f t="shared" si="1420"/>
        <v>생산완료(+1)</v>
      </c>
      <c r="AN1580" s="9">
        <f t="shared" si="1421"/>
        <v>45649</v>
      </c>
      <c r="AO1580" s="9">
        <f t="shared" si="1422"/>
        <v>45645</v>
      </c>
      <c r="AP1580" s="9"/>
      <c r="AQ1580" s="2">
        <f t="shared" ref="AQ1580:AQ1607" si="1449">AO1580-AN1580</f>
        <v>-4</v>
      </c>
      <c r="AR1580" s="12">
        <f t="shared" si="1423"/>
        <v>-4</v>
      </c>
      <c r="AS1580" t="s">
        <v>5567</v>
      </c>
      <c r="AT1580" t="str">
        <f t="shared" si="1424"/>
        <v>생산완료(-4)</v>
      </c>
    </row>
    <row r="1581" spans="2:46" x14ac:dyDescent="0.3">
      <c r="B1581" s="2" t="s">
        <v>5424</v>
      </c>
      <c r="C1581" s="7">
        <v>2</v>
      </c>
      <c r="D1581" s="2" t="s">
        <v>5408</v>
      </c>
      <c r="E1581" s="2" t="s">
        <v>5416</v>
      </c>
      <c r="F1581" s="2" t="s">
        <v>5537</v>
      </c>
      <c r="G1581" s="2"/>
      <c r="H1581" s="2" t="s">
        <v>4748</v>
      </c>
      <c r="I1581" s="2" t="str">
        <f t="shared" si="1413"/>
        <v>20241119-1000168180-인쇄</v>
      </c>
      <c r="J1581" s="2" t="str">
        <f t="shared" si="1414"/>
        <v>20241119-1000168180-합지</v>
      </c>
      <c r="K1581" s="2" t="str">
        <f t="shared" si="1415"/>
        <v>20241119-1000168180-분단</v>
      </c>
      <c r="L1581" s="2" t="str">
        <f t="shared" si="1416"/>
        <v>20241119-1000168180-제대</v>
      </c>
      <c r="M1581" s="2" t="str">
        <f>VLOOKUP(H1581, '쿼리1'!$A:$R, 17, 0)</f>
        <v>2도-스웰리 브리오쉬 50 (냉동)</v>
      </c>
      <c r="N1581" s="2" t="str">
        <f>VLOOKUP(H1581, '쿼리1'!$A:$P, 15, 0)</f>
        <v>오씨피피(투명)40</v>
      </c>
      <c r="O1581" s="2">
        <v>1000168180</v>
      </c>
      <c r="P1581" s="2" t="str">
        <f>VLOOKUP(H1581, '쿼리1'!$A:$R, 17, 0)</f>
        <v>2도-스웰리 브리오쉬 50 (냉동)</v>
      </c>
      <c r="Q1581" s="4">
        <f>VLOOKUP(H1581, '쿼리1'!$A:$U, 20, 0)</f>
        <v>16</v>
      </c>
      <c r="R1581" s="2" t="s">
        <v>31</v>
      </c>
      <c r="S1581" s="2" t="s">
        <v>31</v>
      </c>
      <c r="T1581" s="2" t="s">
        <v>5399</v>
      </c>
      <c r="U1581" s="2" t="s">
        <v>5397</v>
      </c>
      <c r="V1581" s="3">
        <v>45618</v>
      </c>
      <c r="W1581" s="3">
        <v>45621</v>
      </c>
      <c r="X1581" s="6" t="str">
        <f t="shared" ref="X1581:X1589" si="1450">IFERROR(IF(W1581-V1581&gt;0, "+" &amp; (W1581-V1581), W1581-V1581), "X")</f>
        <v>+3</v>
      </c>
      <c r="Y1581" s="3">
        <v>45623</v>
      </c>
      <c r="Z1581" s="3">
        <v>45621</v>
      </c>
      <c r="AA1581" s="6">
        <f t="shared" si="1448"/>
        <v>-2</v>
      </c>
      <c r="AB1581" s="3">
        <v>45624</v>
      </c>
      <c r="AC1581" s="5" t="s">
        <v>5396</v>
      </c>
      <c r="AD1581" s="6">
        <f ca="1">TODAY()-AB1581</f>
        <v>32</v>
      </c>
      <c r="AE1581" s="2" t="s">
        <v>5388</v>
      </c>
      <c r="AF1581" s="2" t="s">
        <v>5388</v>
      </c>
      <c r="AG1581" s="2" t="str">
        <f>IFERROR(AF1581-AE1581, "X")</f>
        <v>X</v>
      </c>
      <c r="AH1581" s="3">
        <v>45621</v>
      </c>
      <c r="AI1581" s="3">
        <f>Y1581</f>
        <v>45623</v>
      </c>
      <c r="AJ1581" s="3"/>
      <c r="AK1581" s="2" t="str">
        <f t="shared" si="1418"/>
        <v>+2</v>
      </c>
      <c r="AL1581" s="2" t="s">
        <v>5567</v>
      </c>
      <c r="AM1581" s="2" t="str">
        <f t="shared" si="1420"/>
        <v>생산완료(+2)</v>
      </c>
      <c r="AN1581" s="9">
        <f t="shared" si="1421"/>
        <v>45645</v>
      </c>
      <c r="AO1581" s="9">
        <f t="shared" si="1422"/>
        <v>45642</v>
      </c>
      <c r="AP1581" s="9"/>
      <c r="AQ1581" s="2">
        <f t="shared" si="1449"/>
        <v>-3</v>
      </c>
      <c r="AR1581" s="12">
        <f t="shared" si="1423"/>
        <v>-3</v>
      </c>
      <c r="AS1581" t="s">
        <v>5567</v>
      </c>
      <c r="AT1581" t="str">
        <f t="shared" si="1424"/>
        <v>생산완료(-3)</v>
      </c>
    </row>
    <row r="1582" spans="2:46" x14ac:dyDescent="0.3">
      <c r="B1582" s="2" t="s">
        <v>5408</v>
      </c>
      <c r="C1582" s="7">
        <v>3</v>
      </c>
      <c r="D1582" s="2" t="s">
        <v>5409</v>
      </c>
      <c r="E1582" s="2" t="s">
        <v>5416</v>
      </c>
      <c r="F1582" s="2" t="s">
        <v>5415</v>
      </c>
      <c r="G1582" s="2"/>
      <c r="H1582" s="2" t="s">
        <v>4316</v>
      </c>
      <c r="I1582" s="2" t="str">
        <f t="shared" si="1413"/>
        <v>20241119-1000168339-인쇄</v>
      </c>
      <c r="J1582" s="2" t="str">
        <f t="shared" si="1414"/>
        <v>20241119-1000168339-합지</v>
      </c>
      <c r="K1582" s="2" t="str">
        <f t="shared" si="1415"/>
        <v>20241119-1000168339-분단</v>
      </c>
      <c r="L1582" s="2" t="str">
        <f t="shared" si="1416"/>
        <v>20241119-1000168339-제대</v>
      </c>
      <c r="M1582" s="2" t="str">
        <f>VLOOKUP(H1582, '쿼리1'!$A:$R, 17, 0)</f>
        <v>9도-(주)푸드코아-연세우유 메론생크림빵(사이즈변경)</v>
      </c>
      <c r="N1582" s="2" t="str">
        <f>VLOOKUP(H1582, '쿼리1'!$A:$P, 15, 0)</f>
        <v>오씨피피(유무광)60</v>
      </c>
      <c r="O1582" s="2">
        <v>1000168339</v>
      </c>
      <c r="P1582" s="2" t="str">
        <f>VLOOKUP(H1582, '쿼리1'!$A:$R, 17, 0)</f>
        <v>9도-(주)푸드코아-연세우유 메론생크림빵(사이즈변경)</v>
      </c>
      <c r="Q1582" s="4">
        <f>VLOOKUP(H1582, '쿼리1'!$A:$U, 20, 0)</f>
        <v>12</v>
      </c>
      <c r="R1582" s="2" t="s">
        <v>31</v>
      </c>
      <c r="S1582" s="2" t="s">
        <v>31</v>
      </c>
      <c r="T1582" s="2" t="s">
        <v>31</v>
      </c>
      <c r="U1582" s="2" t="s">
        <v>5397</v>
      </c>
      <c r="V1582" s="3">
        <v>45618</v>
      </c>
      <c r="W1582" s="3">
        <v>45618</v>
      </c>
      <c r="X1582" s="6">
        <f t="shared" si="1450"/>
        <v>0</v>
      </c>
      <c r="Y1582" s="3">
        <v>45623</v>
      </c>
      <c r="Z1582" s="3">
        <v>45621</v>
      </c>
      <c r="AA1582" s="6">
        <f t="shared" si="1448"/>
        <v>-2</v>
      </c>
      <c r="AB1582" s="3">
        <v>45624</v>
      </c>
      <c r="AC1582" s="3">
        <v>45621</v>
      </c>
      <c r="AD1582" s="6">
        <f>IFERROR(IF(AC1582-AB1582&gt;0, "+" &amp; (AC1582-AB1582), AC1582-AB1582), "X")</f>
        <v>-3</v>
      </c>
      <c r="AE1582" s="2" t="s">
        <v>5388</v>
      </c>
      <c r="AF1582" s="2" t="s">
        <v>5388</v>
      </c>
      <c r="AG1582" s="2" t="str">
        <f>IFERROR(AF1582-AE1582, "X")</f>
        <v>X</v>
      </c>
      <c r="AH1582" s="3">
        <v>45621</v>
      </c>
      <c r="AI1582" s="3">
        <f t="shared" ref="AI1582" si="1451">AB1582</f>
        <v>45624</v>
      </c>
      <c r="AJ1582" s="3"/>
      <c r="AK1582" s="2" t="str">
        <f t="shared" si="1418"/>
        <v>+3</v>
      </c>
      <c r="AL1582" s="2" t="s">
        <v>5567</v>
      </c>
      <c r="AM1582" s="2" t="str">
        <f t="shared" si="1420"/>
        <v>생산완료(+3)</v>
      </c>
      <c r="AN1582" s="9">
        <f t="shared" si="1421"/>
        <v>45653</v>
      </c>
      <c r="AO1582" s="9">
        <f t="shared" si="1422"/>
        <v>45658</v>
      </c>
      <c r="AP1582" s="9"/>
      <c r="AQ1582" s="2">
        <f t="shared" si="1449"/>
        <v>5</v>
      </c>
      <c r="AR1582" s="12" t="str">
        <f t="shared" si="1423"/>
        <v>+5</v>
      </c>
      <c r="AS1582" t="s">
        <v>5567</v>
      </c>
      <c r="AT1582" t="str">
        <f t="shared" si="1424"/>
        <v>생산완료(+5)</v>
      </c>
    </row>
    <row r="1583" spans="2:46" x14ac:dyDescent="0.3">
      <c r="B1583" s="2" t="s">
        <v>5409</v>
      </c>
      <c r="C1583" s="7">
        <v>0</v>
      </c>
      <c r="D1583" s="2" t="s">
        <v>5412</v>
      </c>
      <c r="E1583" s="2" t="s">
        <v>5405</v>
      </c>
      <c r="F1583" s="2"/>
      <c r="G1583" s="2" t="s">
        <v>5409</v>
      </c>
      <c r="H1583" s="2" t="s">
        <v>2993</v>
      </c>
      <c r="I1583" s="2" t="str">
        <f t="shared" si="1413"/>
        <v>20241119-1000169701-인쇄</v>
      </c>
      <c r="J1583" s="2" t="str">
        <f t="shared" si="1414"/>
        <v>20241119-1000169701-합지</v>
      </c>
      <c r="K1583" s="2" t="str">
        <f t="shared" si="1415"/>
        <v>20241119-1000169701-분단</v>
      </c>
      <c r="L1583" s="2" t="str">
        <f t="shared" si="1416"/>
        <v>20241119-1000169701-제대</v>
      </c>
      <c r="M1583" s="2" t="str">
        <f>VLOOKUP(H1583, '쿼리1'!$A:$R, 17, 0)</f>
        <v>6도-닭발공장-무뼈닭발 1kg</v>
      </c>
      <c r="N1583" s="2" t="str">
        <f>VLOOKUP(H1583, '쿼리1'!$A:$P, 15, 0)</f>
        <v>나이론70</v>
      </c>
      <c r="O1583" s="2">
        <v>1000169701</v>
      </c>
      <c r="P1583" s="2" t="str">
        <f>VLOOKUP(H1583, '쿼리1'!$A:$R, 17, 0)</f>
        <v>6도-닭발공장-무뼈닭발 1kg</v>
      </c>
      <c r="Q1583" s="4">
        <f>VLOOKUP(H1583, '쿼리1'!$A:$U, 20, 0)</f>
        <v>30000</v>
      </c>
      <c r="R1583" s="2" t="s">
        <v>31</v>
      </c>
      <c r="S1583" s="2" t="s">
        <v>31</v>
      </c>
      <c r="T1583" s="2" t="s">
        <v>5397</v>
      </c>
      <c r="U1583" s="2" t="s">
        <v>31</v>
      </c>
      <c r="V1583" s="3">
        <v>45621</v>
      </c>
      <c r="W1583" s="3">
        <v>45622</v>
      </c>
      <c r="X1583" s="6" t="str">
        <f t="shared" si="1450"/>
        <v>+1</v>
      </c>
      <c r="Y1583" s="3">
        <v>45624</v>
      </c>
      <c r="Z1583" s="3">
        <v>45623</v>
      </c>
      <c r="AA1583" s="6">
        <f t="shared" si="1448"/>
        <v>-1</v>
      </c>
      <c r="AB1583" s="3" t="s">
        <v>5388</v>
      </c>
      <c r="AC1583" s="2" t="s">
        <v>5388</v>
      </c>
      <c r="AD1583" s="6" t="str">
        <f>IFERROR(AC1583-AB1583, "X")</f>
        <v>X</v>
      </c>
      <c r="AE1583" s="3">
        <v>45628</v>
      </c>
      <c r="AF1583" s="3">
        <v>45628</v>
      </c>
      <c r="AG1583" s="2">
        <f>IFERROR(IF(AF1583-AE1583&gt;0, "+" &amp; (AF1583-AE1583), AF1583-AE1583), "X")</f>
        <v>0</v>
      </c>
      <c r="AH1583" s="3">
        <v>45628</v>
      </c>
      <c r="AI1583" s="3">
        <f>AE1583</f>
        <v>45628</v>
      </c>
      <c r="AJ1583" s="3"/>
      <c r="AK1583" s="2">
        <f t="shared" si="1418"/>
        <v>0</v>
      </c>
      <c r="AL1583" s="2" t="s">
        <v>5567</v>
      </c>
      <c r="AM1583" s="2" t="str">
        <f t="shared" si="1420"/>
        <v>생산완료(0)</v>
      </c>
      <c r="AN1583" s="9">
        <f t="shared" si="1421"/>
        <v>45628</v>
      </c>
      <c r="AO1583" s="9">
        <f t="shared" si="1422"/>
        <v>45628</v>
      </c>
      <c r="AP1583" s="9"/>
      <c r="AQ1583" s="2">
        <f t="shared" si="1449"/>
        <v>0</v>
      </c>
      <c r="AR1583" s="12">
        <f t="shared" si="1423"/>
        <v>0</v>
      </c>
      <c r="AS1583" t="s">
        <v>5567</v>
      </c>
      <c r="AT1583" t="str">
        <f t="shared" si="1424"/>
        <v>생산완료(0)</v>
      </c>
    </row>
    <row r="1584" spans="2:46" x14ac:dyDescent="0.3">
      <c r="B1584" s="2" t="s">
        <v>5409</v>
      </c>
      <c r="C1584" s="7">
        <v>0</v>
      </c>
      <c r="D1584" s="2" t="s">
        <v>5412</v>
      </c>
      <c r="E1584" s="2" t="s">
        <v>5416</v>
      </c>
      <c r="F1584" s="2" t="s">
        <v>5409</v>
      </c>
      <c r="G1584" s="2"/>
      <c r="H1584" s="2" t="s">
        <v>4082</v>
      </c>
      <c r="I1584" s="2" t="str">
        <f t="shared" si="1413"/>
        <v>20241119-1000169708-인쇄</v>
      </c>
      <c r="J1584" s="2" t="str">
        <f t="shared" si="1414"/>
        <v>20241119-1000169708-합지</v>
      </c>
      <c r="K1584" s="2" t="str">
        <f t="shared" si="1415"/>
        <v>20241119-1000169708-분단</v>
      </c>
      <c r="L1584" s="2" t="str">
        <f t="shared" si="1416"/>
        <v>20241119-1000169708-제대</v>
      </c>
      <c r="M1584" s="2" t="str">
        <f>VLOOKUP(H1584, '쿼리1'!$A:$R, 17, 0)</f>
        <v>7도-널담 고단백 배꼽 베이글-에브리띵 130g</v>
      </c>
      <c r="N1584" s="2" t="str">
        <f>VLOOKUP(H1584, '쿼리1'!$A:$P, 15, 0)</f>
        <v>패트(무광)60</v>
      </c>
      <c r="O1584" s="2">
        <v>1000169708</v>
      </c>
      <c r="P1584" s="2" t="str">
        <f>VLOOKUP(H1584, '쿼리1'!$A:$R, 17, 0)</f>
        <v>7도-널담 고단백 배꼽 베이글-에브리띵 130g</v>
      </c>
      <c r="Q1584" s="4">
        <f>VLOOKUP(H1584, '쿼리1'!$A:$U, 20, 0)</f>
        <v>30</v>
      </c>
      <c r="R1584" s="2" t="s">
        <v>31</v>
      </c>
      <c r="S1584" s="2" t="s">
        <v>31</v>
      </c>
      <c r="T1584" s="2" t="s">
        <v>31</v>
      </c>
      <c r="U1584" s="2" t="s">
        <v>5397</v>
      </c>
      <c r="V1584" s="3">
        <v>45621</v>
      </c>
      <c r="W1584" s="3">
        <v>45622</v>
      </c>
      <c r="X1584" s="6" t="str">
        <f t="shared" si="1450"/>
        <v>+1</v>
      </c>
      <c r="Y1584" s="3">
        <v>45624</v>
      </c>
      <c r="Z1584" s="3">
        <v>45622</v>
      </c>
      <c r="AA1584" s="6">
        <f t="shared" si="1448"/>
        <v>-2</v>
      </c>
      <c r="AB1584" s="3">
        <v>45625</v>
      </c>
      <c r="AC1584" s="3">
        <v>45625</v>
      </c>
      <c r="AD1584" s="6">
        <f t="shared" ref="AD1584:AD1585" si="1452">IFERROR(IF(AC1584-AB1584&gt;0, "+" &amp; (AC1584-AB1584), AC1584-AB1584), "X")</f>
        <v>0</v>
      </c>
      <c r="AE1584" s="2" t="s">
        <v>5388</v>
      </c>
      <c r="AF1584" s="2" t="s">
        <v>5388</v>
      </c>
      <c r="AG1584" s="2" t="str">
        <f>IFERROR(AF1584-AE1584, "X")</f>
        <v>X</v>
      </c>
      <c r="AH1584" s="3">
        <v>45625</v>
      </c>
      <c r="AI1584" s="3">
        <f t="shared" ref="AI1584:AI1585" si="1453">AB1584</f>
        <v>45625</v>
      </c>
      <c r="AJ1584" s="3"/>
      <c r="AK1584" s="2">
        <f t="shared" si="1418"/>
        <v>0</v>
      </c>
      <c r="AL1584" s="2" t="s">
        <v>5567</v>
      </c>
      <c r="AM1584" s="2" t="str">
        <f t="shared" si="1420"/>
        <v>생산완료(0)</v>
      </c>
      <c r="AN1584" s="9">
        <f t="shared" si="1421"/>
        <v>45625</v>
      </c>
      <c r="AO1584" s="9">
        <f t="shared" si="1422"/>
        <v>45625</v>
      </c>
      <c r="AP1584" s="9"/>
      <c r="AQ1584" s="2">
        <f t="shared" si="1449"/>
        <v>0</v>
      </c>
      <c r="AR1584" s="12">
        <f t="shared" si="1423"/>
        <v>0</v>
      </c>
      <c r="AS1584" t="s">
        <v>5567</v>
      </c>
      <c r="AT1584" t="str">
        <f t="shared" si="1424"/>
        <v>생산완료(0)</v>
      </c>
    </row>
    <row r="1585" spans="2:46" x14ac:dyDescent="0.3">
      <c r="B1585" s="2" t="s">
        <v>5409</v>
      </c>
      <c r="C1585" s="7">
        <v>0</v>
      </c>
      <c r="D1585" s="2" t="s">
        <v>5409</v>
      </c>
      <c r="E1585" s="2" t="s">
        <v>5416</v>
      </c>
      <c r="F1585" s="2" t="s">
        <v>5409</v>
      </c>
      <c r="G1585" s="2"/>
      <c r="H1585" s="2" t="s">
        <v>4078</v>
      </c>
      <c r="I1585" s="2" t="str">
        <f t="shared" si="1413"/>
        <v>20241119-1000169716-인쇄</v>
      </c>
      <c r="J1585" s="2" t="str">
        <f t="shared" si="1414"/>
        <v>20241119-1000169716-합지</v>
      </c>
      <c r="K1585" s="2" t="str">
        <f t="shared" si="1415"/>
        <v>20241119-1000169716-분단</v>
      </c>
      <c r="L1585" s="2" t="str">
        <f t="shared" si="1416"/>
        <v>20241119-1000169716-제대</v>
      </c>
      <c r="M1585" s="2" t="str">
        <f>VLOOKUP(H1585, '쿼리1'!$A:$R, 17, 0)</f>
        <v>7도-널담 고단백 배꼽 베이글-올리브 130g</v>
      </c>
      <c r="N1585" s="2" t="str">
        <f>VLOOKUP(H1585, '쿼리1'!$A:$P, 15, 0)</f>
        <v>패트(무광)60</v>
      </c>
      <c r="O1585" s="2">
        <v>1000169716</v>
      </c>
      <c r="P1585" s="2" t="str">
        <f>VLOOKUP(H1585, '쿼리1'!$A:$R, 17, 0)</f>
        <v>7도-널담 고단백 배꼽 베이글-올리브 130g</v>
      </c>
      <c r="Q1585" s="4">
        <f>VLOOKUP(H1585, '쿼리1'!$A:$U, 20, 0)</f>
        <v>30</v>
      </c>
      <c r="R1585" s="2" t="s">
        <v>31</v>
      </c>
      <c r="S1585" s="2" t="s">
        <v>31</v>
      </c>
      <c r="T1585" s="2" t="s">
        <v>31</v>
      </c>
      <c r="U1585" s="2" t="s">
        <v>5397</v>
      </c>
      <c r="V1585" s="3">
        <v>45621</v>
      </c>
      <c r="W1585" s="3">
        <v>45621</v>
      </c>
      <c r="X1585" s="6">
        <f t="shared" si="1450"/>
        <v>0</v>
      </c>
      <c r="Y1585" s="3">
        <v>45624</v>
      </c>
      <c r="Z1585" s="3">
        <v>45622</v>
      </c>
      <c r="AA1585" s="6">
        <f t="shared" si="1448"/>
        <v>-2</v>
      </c>
      <c r="AB1585" s="3">
        <v>45625</v>
      </c>
      <c r="AC1585" s="3">
        <v>45625</v>
      </c>
      <c r="AD1585" s="6">
        <f t="shared" si="1452"/>
        <v>0</v>
      </c>
      <c r="AE1585" s="2" t="s">
        <v>5388</v>
      </c>
      <c r="AF1585" s="2" t="s">
        <v>5388</v>
      </c>
      <c r="AG1585" s="2" t="str">
        <f>IFERROR(AF1585-AE1585, "X")</f>
        <v>X</v>
      </c>
      <c r="AH1585" s="3">
        <v>45625</v>
      </c>
      <c r="AI1585" s="3">
        <f t="shared" si="1453"/>
        <v>45625</v>
      </c>
      <c r="AJ1585" s="3"/>
      <c r="AK1585" s="2">
        <f t="shared" si="1418"/>
        <v>0</v>
      </c>
      <c r="AL1585" s="2" t="s">
        <v>5567</v>
      </c>
      <c r="AM1585" s="2" t="str">
        <f t="shared" si="1420"/>
        <v>생산완료(0)</v>
      </c>
      <c r="AN1585" s="9">
        <f t="shared" si="1421"/>
        <v>45625</v>
      </c>
      <c r="AO1585" s="9">
        <f t="shared" si="1422"/>
        <v>45625</v>
      </c>
      <c r="AP1585" s="9"/>
      <c r="AQ1585" s="2">
        <f t="shared" si="1449"/>
        <v>0</v>
      </c>
      <c r="AR1585" s="12">
        <f t="shared" si="1423"/>
        <v>0</v>
      </c>
      <c r="AS1585" t="s">
        <v>5567</v>
      </c>
      <c r="AT1585" t="str">
        <f t="shared" si="1424"/>
        <v>생산완료(0)</v>
      </c>
    </row>
    <row r="1586" spans="2:46" x14ac:dyDescent="0.3">
      <c r="B1586" s="2" t="s">
        <v>5415</v>
      </c>
      <c r="C1586" s="7">
        <v>-3</v>
      </c>
      <c r="D1586" s="2" t="s">
        <v>5409</v>
      </c>
      <c r="E1586" s="2" t="s">
        <v>5424</v>
      </c>
      <c r="F1586" s="2"/>
      <c r="G1586" s="2" t="s">
        <v>5408</v>
      </c>
      <c r="H1586" s="2" t="s">
        <v>3499</v>
      </c>
      <c r="I1586" s="2" t="str">
        <f t="shared" si="1413"/>
        <v>20241119-1000169724-인쇄</v>
      </c>
      <c r="J1586" s="2" t="str">
        <f t="shared" si="1414"/>
        <v>20241119-1000169724-합지</v>
      </c>
      <c r="K1586" s="2" t="str">
        <f t="shared" si="1415"/>
        <v>20241119-1000169724-분단</v>
      </c>
      <c r="L1586" s="2" t="str">
        <f t="shared" si="1416"/>
        <v>20241119-1000169724-제대</v>
      </c>
      <c r="M1586" s="2" t="str">
        <f>VLOOKUP(H1586, '쿼리1'!$A:$R, 17, 0)</f>
        <v>1도-원산지 국내산(백색)</v>
      </c>
      <c r="N1586" s="2" t="str">
        <f>VLOOKUP(H1586, '쿼리1'!$A:$P, 15, 0)</f>
        <v>나이론70</v>
      </c>
      <c r="O1586" s="2">
        <v>1000169724</v>
      </c>
      <c r="P1586" s="2" t="str">
        <f>VLOOKUP(H1586, '쿼리1'!$A:$R, 17, 0)</f>
        <v>1도-원산지 국내산(백색)</v>
      </c>
      <c r="Q1586" s="4">
        <f>VLOOKUP(H1586, '쿼리1'!$A:$U, 20, 0)</f>
        <v>12000</v>
      </c>
      <c r="R1586" s="2" t="s">
        <v>31</v>
      </c>
      <c r="S1586" s="2" t="s">
        <v>31</v>
      </c>
      <c r="T1586" s="2" t="s">
        <v>5397</v>
      </c>
      <c r="U1586" s="2" t="s">
        <v>31</v>
      </c>
      <c r="V1586" s="3">
        <v>45621</v>
      </c>
      <c r="W1586" s="3">
        <v>45621</v>
      </c>
      <c r="X1586" s="6">
        <f t="shared" si="1450"/>
        <v>0</v>
      </c>
      <c r="Y1586" s="3">
        <v>45623</v>
      </c>
      <c r="Z1586" s="3">
        <v>45625</v>
      </c>
      <c r="AA1586" s="6" t="str">
        <f t="shared" si="1448"/>
        <v>+2</v>
      </c>
      <c r="AB1586" s="3" t="s">
        <v>5388</v>
      </c>
      <c r="AC1586" s="2" t="s">
        <v>5388</v>
      </c>
      <c r="AD1586" s="6" t="str">
        <f>IFERROR(AC1586-AB1586, "X")</f>
        <v>X</v>
      </c>
      <c r="AE1586" s="3">
        <v>45625</v>
      </c>
      <c r="AF1586" s="3">
        <v>45628</v>
      </c>
      <c r="AG1586" s="2" t="str">
        <f t="shared" ref="AG1586:AG1590" si="1454">IFERROR(IF(AF1586-AE1586&gt;0, "+" &amp; (AF1586-AE1586), AF1586-AE1586), "X")</f>
        <v>+3</v>
      </c>
      <c r="AH1586" s="3">
        <v>45628</v>
      </c>
      <c r="AI1586" s="3">
        <f t="shared" ref="AI1586:AI1590" si="1455">AE1586</f>
        <v>45625</v>
      </c>
      <c r="AJ1586" s="3"/>
      <c r="AK1586" s="2">
        <f t="shared" si="1418"/>
        <v>-3</v>
      </c>
      <c r="AL1586" s="2" t="s">
        <v>5567</v>
      </c>
      <c r="AM1586" s="2" t="str">
        <f t="shared" si="1420"/>
        <v>생산완료(-3)</v>
      </c>
      <c r="AN1586" s="9">
        <f t="shared" si="1421"/>
        <v>45628</v>
      </c>
      <c r="AO1586" s="9">
        <f t="shared" si="1422"/>
        <v>45625</v>
      </c>
      <c r="AP1586" s="9"/>
      <c r="AQ1586" s="2">
        <f t="shared" si="1449"/>
        <v>-3</v>
      </c>
      <c r="AR1586" s="12">
        <f t="shared" si="1423"/>
        <v>-3</v>
      </c>
      <c r="AS1586" t="s">
        <v>5567</v>
      </c>
      <c r="AT1586" t="str">
        <f t="shared" si="1424"/>
        <v>생산완료(-3)</v>
      </c>
    </row>
    <row r="1587" spans="2:46" x14ac:dyDescent="0.3">
      <c r="B1587" s="2" t="s">
        <v>5409</v>
      </c>
      <c r="C1587" s="7">
        <v>0</v>
      </c>
      <c r="D1587" s="2" t="s">
        <v>5408</v>
      </c>
      <c r="E1587" s="2" t="s">
        <v>5409</v>
      </c>
      <c r="F1587" s="2"/>
      <c r="G1587" s="2" t="s">
        <v>5409</v>
      </c>
      <c r="H1587" s="2" t="s">
        <v>1627</v>
      </c>
      <c r="I1587" s="2" t="str">
        <f t="shared" si="1413"/>
        <v>20241119-11150281-인쇄</v>
      </c>
      <c r="J1587" s="2" t="str">
        <f t="shared" si="1414"/>
        <v>20241119-11150281-합지</v>
      </c>
      <c r="K1587" s="2" t="str">
        <f t="shared" si="1415"/>
        <v>20241119-11150281-분단</v>
      </c>
      <c r="L1587" s="2" t="str">
        <f t="shared" si="1416"/>
        <v>20241119-11150281-제대</v>
      </c>
      <c r="M1587" s="2" t="str">
        <f>VLOOKUP(H1587, '쿼리1'!$A:$R, 17, 0)</f>
        <v>8도-피코크)너비아니 550g (리뉴얼-사이즈변경)</v>
      </c>
      <c r="N1587" s="2" t="str">
        <f>VLOOKUP(H1587, '쿼리1'!$A:$P, 15, 0)</f>
        <v>나이론(유백/유무광)115</v>
      </c>
      <c r="O1587" s="2">
        <v>11150281</v>
      </c>
      <c r="P1587" s="2" t="str">
        <f>VLOOKUP(H1587, '쿼리1'!$A:$R, 17, 0)</f>
        <v>8도-피코크)너비아니 550g (리뉴얼-사이즈변경)</v>
      </c>
      <c r="Q1587" s="4">
        <f>VLOOKUP(H1587, '쿼리1'!$A:$U, 20, 0)</f>
        <v>24000</v>
      </c>
      <c r="R1587" s="2" t="s">
        <v>31</v>
      </c>
      <c r="S1587" s="2" t="s">
        <v>31</v>
      </c>
      <c r="T1587" s="2" t="s">
        <v>5397</v>
      </c>
      <c r="U1587" s="2" t="s">
        <v>31</v>
      </c>
      <c r="V1587" s="3">
        <v>45616</v>
      </c>
      <c r="W1587" s="3">
        <v>45619</v>
      </c>
      <c r="X1587" s="6" t="str">
        <f t="shared" si="1450"/>
        <v>+3</v>
      </c>
      <c r="Y1587" s="3">
        <v>45621</v>
      </c>
      <c r="Z1587" s="3">
        <v>45621</v>
      </c>
      <c r="AA1587" s="6">
        <f t="shared" si="1448"/>
        <v>0</v>
      </c>
      <c r="AB1587" s="3" t="s">
        <v>5388</v>
      </c>
      <c r="AC1587" s="2" t="s">
        <v>5388</v>
      </c>
      <c r="AD1587" s="6" t="str">
        <f>IFERROR(AC1587-AB1587, "X")</f>
        <v>X</v>
      </c>
      <c r="AE1587" s="3">
        <v>45623</v>
      </c>
      <c r="AF1587" s="3">
        <v>45623</v>
      </c>
      <c r="AG1587" s="2">
        <f t="shared" si="1454"/>
        <v>0</v>
      </c>
      <c r="AH1587" s="3">
        <v>45623</v>
      </c>
      <c r="AI1587" s="3">
        <f t="shared" si="1455"/>
        <v>45623</v>
      </c>
      <c r="AJ1587" s="3"/>
      <c r="AK1587" s="2">
        <f t="shared" si="1418"/>
        <v>0</v>
      </c>
      <c r="AL1587" s="2" t="s">
        <v>5567</v>
      </c>
      <c r="AM1587" s="2" t="str">
        <f t="shared" si="1420"/>
        <v>생산완료(0)</v>
      </c>
      <c r="AN1587" s="9">
        <f t="shared" si="1421"/>
        <v>45623</v>
      </c>
      <c r="AO1587" s="9">
        <f t="shared" si="1422"/>
        <v>45623</v>
      </c>
      <c r="AP1587" s="9"/>
      <c r="AQ1587" s="2">
        <f t="shared" si="1449"/>
        <v>0</v>
      </c>
      <c r="AR1587" s="12">
        <f t="shared" si="1423"/>
        <v>0</v>
      </c>
      <c r="AS1587" t="s">
        <v>5567</v>
      </c>
      <c r="AT1587" t="str">
        <f t="shared" si="1424"/>
        <v>생산완료(0)</v>
      </c>
    </row>
    <row r="1588" spans="2:46" x14ac:dyDescent="0.3">
      <c r="B1588" s="2" t="s">
        <v>5424</v>
      </c>
      <c r="C1588" s="7">
        <v>2</v>
      </c>
      <c r="D1588" s="2" t="s">
        <v>5409</v>
      </c>
      <c r="E1588" s="2" t="s">
        <v>5405</v>
      </c>
      <c r="F1588" s="2"/>
      <c r="G1588" s="2" t="s">
        <v>5416</v>
      </c>
      <c r="H1588" s="2" t="s">
        <v>2932</v>
      </c>
      <c r="I1588" s="2" t="str">
        <f t="shared" si="1413"/>
        <v>20241119-1116P0191-인쇄</v>
      </c>
      <c r="J1588" s="2" t="str">
        <f t="shared" si="1414"/>
        <v>20241119-1116P0191-합지</v>
      </c>
      <c r="K1588" s="2" t="str">
        <f t="shared" si="1415"/>
        <v>20241119-1116P0191-분단</v>
      </c>
      <c r="L1588" s="2" t="str">
        <f t="shared" si="1416"/>
        <v>20241119-1116P0191-제대</v>
      </c>
      <c r="M1588" s="2" t="str">
        <f>VLOOKUP(H1588, '쿼리1'!$A:$R, 17, 0)</f>
        <v>1도(백)-수원원예농협 산지유통센터</v>
      </c>
      <c r="N1588" s="2" t="str">
        <f>VLOOKUP(H1588, '쿼리1'!$A:$P, 15, 0)</f>
        <v>나이론(옥텐)140</v>
      </c>
      <c r="O1588" s="2" t="s">
        <v>5826</v>
      </c>
      <c r="P1588" s="2" t="str">
        <f>VLOOKUP(H1588, '쿼리1'!$A:$R, 17, 0)</f>
        <v>1도(백)-수원원예농협 산지유통센터</v>
      </c>
      <c r="Q1588" s="4">
        <f>VLOOKUP(H1588, '쿼리1'!$A:$U, 20, 0)</f>
        <v>10909</v>
      </c>
      <c r="R1588" s="2" t="s">
        <v>31</v>
      </c>
      <c r="S1588" s="2" t="s">
        <v>31</v>
      </c>
      <c r="T1588" s="2" t="s">
        <v>5397</v>
      </c>
      <c r="U1588" s="2" t="s">
        <v>31</v>
      </c>
      <c r="V1588" s="3">
        <v>45621</v>
      </c>
      <c r="W1588" s="3">
        <v>45621</v>
      </c>
      <c r="X1588" s="6">
        <f t="shared" si="1450"/>
        <v>0</v>
      </c>
      <c r="Y1588" s="3">
        <v>45624</v>
      </c>
      <c r="Z1588" s="3">
        <v>45623</v>
      </c>
      <c r="AA1588" s="6">
        <f t="shared" si="1448"/>
        <v>-1</v>
      </c>
      <c r="AB1588" s="3" t="s">
        <v>5388</v>
      </c>
      <c r="AC1588" s="2" t="s">
        <v>5388</v>
      </c>
      <c r="AD1588" s="6" t="str">
        <f>IFERROR(AC1588-AB1588, "X")</f>
        <v>X</v>
      </c>
      <c r="AE1588" s="3">
        <v>45628</v>
      </c>
      <c r="AF1588" s="3">
        <v>45626</v>
      </c>
      <c r="AG1588" s="2">
        <f t="shared" si="1454"/>
        <v>-2</v>
      </c>
      <c r="AH1588" s="3">
        <v>45626</v>
      </c>
      <c r="AI1588" s="3">
        <f t="shared" si="1455"/>
        <v>45628</v>
      </c>
      <c r="AJ1588" s="3"/>
      <c r="AK1588" s="2" t="str">
        <f t="shared" si="1418"/>
        <v>+2</v>
      </c>
      <c r="AL1588" s="2" t="s">
        <v>5567</v>
      </c>
      <c r="AM1588" s="2" t="str">
        <f t="shared" si="1420"/>
        <v>생산완료(+2)</v>
      </c>
      <c r="AN1588" s="9">
        <f t="shared" si="1421"/>
        <v>45652</v>
      </c>
      <c r="AO1588" s="9">
        <f t="shared" si="1422"/>
        <v>45652</v>
      </c>
      <c r="AP1588" s="9"/>
      <c r="AQ1588" s="2">
        <f t="shared" si="1449"/>
        <v>0</v>
      </c>
      <c r="AR1588" s="12">
        <f t="shared" si="1423"/>
        <v>0</v>
      </c>
      <c r="AS1588" t="s">
        <v>5567</v>
      </c>
      <c r="AT1588" t="str">
        <f t="shared" si="1424"/>
        <v>생산완료(0)</v>
      </c>
    </row>
    <row r="1589" spans="2:46" x14ac:dyDescent="0.3">
      <c r="B1589" s="2" t="s">
        <v>5415</v>
      </c>
      <c r="C1589" s="7">
        <v>-3</v>
      </c>
      <c r="D1589" s="2" t="s">
        <v>5409</v>
      </c>
      <c r="E1589" s="2" t="s">
        <v>5424</v>
      </c>
      <c r="F1589" s="2"/>
      <c r="G1589" s="2" t="s">
        <v>5408</v>
      </c>
      <c r="H1589" s="2" t="s">
        <v>3265</v>
      </c>
      <c r="I1589" s="2" t="str">
        <f t="shared" si="1413"/>
        <v>20241119-120429-인쇄</v>
      </c>
      <c r="J1589" s="2" t="str">
        <f t="shared" si="1414"/>
        <v>20241119-120429-합지</v>
      </c>
      <c r="K1589" s="2" t="str">
        <f t="shared" si="1415"/>
        <v>20241119-120429-분단</v>
      </c>
      <c r="L1589" s="2" t="str">
        <f t="shared" si="1416"/>
        <v>20241119-120429-제대</v>
      </c>
      <c r="M1589" s="2" t="str">
        <f>VLOOKUP(H1589, '쿼리1'!$A:$R, 17, 0)</f>
        <v>1도-원산지 중국산(검정)</v>
      </c>
      <c r="N1589" s="2" t="str">
        <f>VLOOKUP(H1589, '쿼리1'!$A:$P, 15, 0)</f>
        <v>나이론70</v>
      </c>
      <c r="O1589" s="2">
        <v>120429</v>
      </c>
      <c r="P1589" s="2" t="str">
        <f>VLOOKUP(H1589, '쿼리1'!$A:$R, 17, 0)</f>
        <v>1도-원산지 중국산(검정)</v>
      </c>
      <c r="Q1589" s="4">
        <f>VLOOKUP(H1589, '쿼리1'!$A:$U, 20, 0)</f>
        <v>12000</v>
      </c>
      <c r="R1589" s="2" t="s">
        <v>31</v>
      </c>
      <c r="S1589" s="2" t="s">
        <v>31</v>
      </c>
      <c r="T1589" s="2" t="s">
        <v>5397</v>
      </c>
      <c r="U1589" s="2" t="s">
        <v>31</v>
      </c>
      <c r="V1589" s="3">
        <v>45621</v>
      </c>
      <c r="W1589" s="3">
        <v>45621</v>
      </c>
      <c r="X1589" s="6">
        <f t="shared" si="1450"/>
        <v>0</v>
      </c>
      <c r="Y1589" s="3">
        <v>45623</v>
      </c>
      <c r="Z1589" s="3">
        <v>45625</v>
      </c>
      <c r="AA1589" s="6" t="str">
        <f t="shared" si="1448"/>
        <v>+2</v>
      </c>
      <c r="AB1589" s="3" t="s">
        <v>5388</v>
      </c>
      <c r="AC1589" s="2" t="s">
        <v>5388</v>
      </c>
      <c r="AD1589" s="6" t="str">
        <f>IFERROR(AC1589-AB1589, "X")</f>
        <v>X</v>
      </c>
      <c r="AE1589" s="3">
        <v>45625</v>
      </c>
      <c r="AF1589" s="3">
        <v>45628</v>
      </c>
      <c r="AG1589" s="2" t="str">
        <f t="shared" si="1454"/>
        <v>+3</v>
      </c>
      <c r="AH1589" s="3">
        <v>45628</v>
      </c>
      <c r="AI1589" s="3">
        <f t="shared" si="1455"/>
        <v>45625</v>
      </c>
      <c r="AJ1589" s="3"/>
      <c r="AK1589" s="2">
        <f t="shared" si="1418"/>
        <v>-3</v>
      </c>
      <c r="AL1589" s="2" t="s">
        <v>5567</v>
      </c>
      <c r="AM1589" s="2" t="str">
        <f t="shared" si="1420"/>
        <v>생산완료(-3)</v>
      </c>
      <c r="AN1589" s="9">
        <f t="shared" si="1421"/>
        <v>45628</v>
      </c>
      <c r="AO1589" s="9">
        <f t="shared" si="1422"/>
        <v>45625</v>
      </c>
      <c r="AP1589" s="9"/>
      <c r="AQ1589" s="2">
        <f t="shared" si="1449"/>
        <v>-3</v>
      </c>
      <c r="AR1589" s="12">
        <f t="shared" si="1423"/>
        <v>-3</v>
      </c>
      <c r="AS1589" t="s">
        <v>5567</v>
      </c>
      <c r="AT1589" t="str">
        <f t="shared" si="1424"/>
        <v>생산완료(-3)</v>
      </c>
    </row>
    <row r="1590" spans="2:46" x14ac:dyDescent="0.3">
      <c r="B1590" s="2" t="s">
        <v>5412</v>
      </c>
      <c r="C1590" s="7">
        <v>1</v>
      </c>
      <c r="D1590" s="2"/>
      <c r="E1590" s="2" t="s">
        <v>5405</v>
      </c>
      <c r="F1590" s="2"/>
      <c r="G1590" s="2" t="s">
        <v>5405</v>
      </c>
      <c r="H1590" s="2" t="s">
        <v>3622</v>
      </c>
      <c r="I1590" s="2" t="str">
        <f t="shared" si="1413"/>
        <v>20241119-1219N0043-인쇄</v>
      </c>
      <c r="J1590" s="2" t="str">
        <f t="shared" si="1414"/>
        <v>20241119-1219N0043-합지</v>
      </c>
      <c r="K1590" s="2" t="str">
        <f t="shared" si="1415"/>
        <v>20241119-1219N0043-분단</v>
      </c>
      <c r="L1590" s="2" t="str">
        <f t="shared" si="1416"/>
        <v>20241119-1219N0043-제대</v>
      </c>
      <c r="M1590" s="2" t="str">
        <f>VLOOKUP(H1590, '쿼리1'!$A:$R, 17, 0)</f>
        <v>무지</v>
      </c>
      <c r="N1590" s="2" t="str">
        <f>VLOOKUP(H1590, '쿼리1'!$A:$P, 15, 0)</f>
        <v>나이론100</v>
      </c>
      <c r="O1590" s="2" t="s">
        <v>5763</v>
      </c>
      <c r="P1590" s="2" t="str">
        <f>VLOOKUP(H1590, '쿼리1'!$A:$R, 17, 0)</f>
        <v>무지</v>
      </c>
      <c r="Q1590" s="4">
        <f>VLOOKUP(H1590, '쿼리1'!$A:$U, 20, 0)</f>
        <v>16800</v>
      </c>
      <c r="R1590" s="2" t="s">
        <v>5397</v>
      </c>
      <c r="S1590" s="2" t="s">
        <v>31</v>
      </c>
      <c r="T1590" s="2" t="s">
        <v>5397</v>
      </c>
      <c r="U1590" s="2" t="s">
        <v>31</v>
      </c>
      <c r="V1590" s="2" t="s">
        <v>5388</v>
      </c>
      <c r="W1590" s="3" t="s">
        <v>5388</v>
      </c>
      <c r="X1590" s="6" t="str">
        <f>IFERROR(W1590-V1590, "X")</f>
        <v>X</v>
      </c>
      <c r="Y1590" s="3">
        <v>45623</v>
      </c>
      <c r="Z1590" s="3">
        <v>45622</v>
      </c>
      <c r="AA1590" s="6">
        <f t="shared" si="1448"/>
        <v>-1</v>
      </c>
      <c r="AB1590" s="3" t="s">
        <v>5388</v>
      </c>
      <c r="AC1590" s="2" t="s">
        <v>5388</v>
      </c>
      <c r="AD1590" s="6" t="str">
        <f>IFERROR(AC1590-AB1590, "X")</f>
        <v>X</v>
      </c>
      <c r="AE1590" s="3">
        <v>45625</v>
      </c>
      <c r="AF1590" s="3">
        <v>45624</v>
      </c>
      <c r="AG1590" s="2">
        <f t="shared" si="1454"/>
        <v>-1</v>
      </c>
      <c r="AH1590" s="3">
        <v>45624</v>
      </c>
      <c r="AI1590" s="3">
        <f t="shared" si="1455"/>
        <v>45625</v>
      </c>
      <c r="AJ1590" s="3"/>
      <c r="AK1590" s="2" t="str">
        <f t="shared" si="1418"/>
        <v>+1</v>
      </c>
      <c r="AL1590" s="2" t="s">
        <v>5567</v>
      </c>
      <c r="AM1590" s="2" t="str">
        <f t="shared" si="1420"/>
        <v>생산완료(+1)</v>
      </c>
      <c r="AN1590" s="9">
        <f t="shared" si="1421"/>
        <v>45624</v>
      </c>
      <c r="AO1590" s="9">
        <f t="shared" si="1422"/>
        <v>45625</v>
      </c>
      <c r="AP1590" s="9"/>
      <c r="AQ1590" s="2">
        <f t="shared" si="1449"/>
        <v>1</v>
      </c>
      <c r="AR1590" s="12" t="str">
        <f t="shared" si="1423"/>
        <v>+1</v>
      </c>
      <c r="AS1590" t="s">
        <v>5567</v>
      </c>
      <c r="AT1590" t="str">
        <f t="shared" si="1424"/>
        <v>생산완료(+1)</v>
      </c>
    </row>
    <row r="1591" spans="2:46" x14ac:dyDescent="0.3">
      <c r="B1591" s="2" t="s">
        <v>5408</v>
      </c>
      <c r="C1591" s="7">
        <v>3</v>
      </c>
      <c r="D1591" s="2"/>
      <c r="E1591" s="2" t="s">
        <v>5416</v>
      </c>
      <c r="F1591" s="2" t="s">
        <v>5415</v>
      </c>
      <c r="G1591" s="2"/>
      <c r="H1591" s="2" t="s">
        <v>4597</v>
      </c>
      <c r="I1591" s="2" t="str">
        <f t="shared" si="1413"/>
        <v>20241119-1219N0138-인쇄</v>
      </c>
      <c r="J1591" s="2" t="str">
        <f t="shared" si="1414"/>
        <v>20241119-1219N0138-합지</v>
      </c>
      <c r="K1591" s="2" t="str">
        <f t="shared" si="1415"/>
        <v>20241119-1219N0138-분단</v>
      </c>
      <c r="L1591" s="2" t="str">
        <f t="shared" si="1416"/>
        <v>20241119-1219N0138-제대</v>
      </c>
      <c r="M1591" s="2" t="str">
        <f>VLOOKUP(H1591, '쿼리1'!$A:$R, 17, 0)</f>
        <v>무지</v>
      </c>
      <c r="N1591" s="2" t="str">
        <f>VLOOKUP(H1591, '쿼리1'!$A:$P, 15, 0)</f>
        <v>패트(PET이지필)70=무지</v>
      </c>
      <c r="O1591" s="2" t="s">
        <v>5868</v>
      </c>
      <c r="P1591" s="2" t="str">
        <f>VLOOKUP(H1591, '쿼리1'!$A:$R, 17, 0)</f>
        <v>무지</v>
      </c>
      <c r="Q1591" s="4">
        <f>VLOOKUP(H1591, '쿼리1'!$A:$U, 20, 0)</f>
        <v>60</v>
      </c>
      <c r="R1591" s="2" t="s">
        <v>5397</v>
      </c>
      <c r="S1591" s="2" t="s">
        <v>31</v>
      </c>
      <c r="T1591" s="2" t="s">
        <v>31</v>
      </c>
      <c r="U1591" s="2" t="s">
        <v>5397</v>
      </c>
      <c r="V1591" s="2" t="s">
        <v>5388</v>
      </c>
      <c r="W1591" s="3" t="s">
        <v>5388</v>
      </c>
      <c r="X1591" s="6" t="str">
        <f>IFERROR(W1591-V1591, "X")</f>
        <v>X</v>
      </c>
      <c r="Y1591" s="3">
        <v>45623</v>
      </c>
      <c r="Z1591" s="3">
        <v>45621</v>
      </c>
      <c r="AA1591" s="6">
        <f t="shared" si="1448"/>
        <v>-2</v>
      </c>
      <c r="AB1591" s="3">
        <v>45624</v>
      </c>
      <c r="AC1591" s="3">
        <v>45621</v>
      </c>
      <c r="AD1591" s="6">
        <f t="shared" ref="AD1591:AD1593" si="1456">IFERROR(IF(AC1591-AB1591&gt;0, "+" &amp; (AC1591-AB1591), AC1591-AB1591), "X")</f>
        <v>-3</v>
      </c>
      <c r="AE1591" s="2" t="s">
        <v>5388</v>
      </c>
      <c r="AF1591" s="2" t="s">
        <v>5388</v>
      </c>
      <c r="AG1591" s="2" t="str">
        <f>IFERROR(AF1591-AE1591, "X")</f>
        <v>X</v>
      </c>
      <c r="AH1591" s="3">
        <v>45621</v>
      </c>
      <c r="AI1591" s="3">
        <f t="shared" ref="AI1591:AI1592" si="1457">AB1591</f>
        <v>45624</v>
      </c>
      <c r="AJ1591" s="3"/>
      <c r="AK1591" s="2" t="str">
        <f t="shared" si="1418"/>
        <v>+3</v>
      </c>
      <c r="AL1591" s="2" t="s">
        <v>5567</v>
      </c>
      <c r="AM1591" s="2" t="str">
        <f t="shared" si="1420"/>
        <v>생산완료(+3)</v>
      </c>
      <c r="AN1591" s="9">
        <f t="shared" si="1421"/>
        <v>45621</v>
      </c>
      <c r="AO1591" s="9">
        <f t="shared" si="1422"/>
        <v>45624</v>
      </c>
      <c r="AP1591" s="9"/>
      <c r="AQ1591" s="2">
        <f t="shared" si="1449"/>
        <v>3</v>
      </c>
      <c r="AR1591" s="12" t="str">
        <f t="shared" si="1423"/>
        <v>+3</v>
      </c>
      <c r="AS1591" t="s">
        <v>5567</v>
      </c>
      <c r="AT1591" t="str">
        <f t="shared" si="1424"/>
        <v>생산완료(+3)</v>
      </c>
    </row>
    <row r="1592" spans="2:46" x14ac:dyDescent="0.3">
      <c r="B1592" s="2" t="s">
        <v>5408</v>
      </c>
      <c r="C1592" s="7">
        <v>3</v>
      </c>
      <c r="D1592" s="2"/>
      <c r="E1592" s="2" t="s">
        <v>5416</v>
      </c>
      <c r="F1592" s="2" t="s">
        <v>5415</v>
      </c>
      <c r="G1592" s="2"/>
      <c r="H1592" s="2" t="s">
        <v>4600</v>
      </c>
      <c r="I1592" s="2" t="str">
        <f t="shared" si="1413"/>
        <v>20241119-1220N0013-인쇄</v>
      </c>
      <c r="J1592" s="2" t="str">
        <f t="shared" si="1414"/>
        <v>20241119-1220N0013-합지</v>
      </c>
      <c r="K1592" s="2" t="str">
        <f t="shared" si="1415"/>
        <v>20241119-1220N0013-분단</v>
      </c>
      <c r="L1592" s="2" t="str">
        <f t="shared" si="1416"/>
        <v>20241119-1220N0013-제대</v>
      </c>
      <c r="M1592" s="2" t="str">
        <f>VLOOKUP(H1592, '쿼리1'!$A:$R, 17, 0)</f>
        <v>무지</v>
      </c>
      <c r="N1592" s="2" t="str">
        <f>VLOOKUP(H1592, '쿼리1'!$A:$P, 15, 0)</f>
        <v>패트(PET이지필)70=무지</v>
      </c>
      <c r="O1592" s="2" t="s">
        <v>5869</v>
      </c>
      <c r="P1592" s="2" t="str">
        <f>VLOOKUP(H1592, '쿼리1'!$A:$R, 17, 0)</f>
        <v>무지</v>
      </c>
      <c r="Q1592" s="4">
        <f>VLOOKUP(H1592, '쿼리1'!$A:$U, 20, 0)</f>
        <v>75</v>
      </c>
      <c r="R1592" s="2" t="s">
        <v>5397</v>
      </c>
      <c r="S1592" s="2" t="s">
        <v>31</v>
      </c>
      <c r="T1592" s="2" t="s">
        <v>31</v>
      </c>
      <c r="U1592" s="2" t="s">
        <v>5397</v>
      </c>
      <c r="V1592" s="2" t="s">
        <v>5388</v>
      </c>
      <c r="W1592" s="3" t="s">
        <v>5388</v>
      </c>
      <c r="X1592" s="6" t="str">
        <f>IFERROR(W1592-V1592, "X")</f>
        <v>X</v>
      </c>
      <c r="Y1592" s="3">
        <v>45623</v>
      </c>
      <c r="Z1592" s="3">
        <v>45621</v>
      </c>
      <c r="AA1592" s="6">
        <f t="shared" si="1448"/>
        <v>-2</v>
      </c>
      <c r="AB1592" s="3">
        <v>45624</v>
      </c>
      <c r="AC1592" s="3">
        <v>45621</v>
      </c>
      <c r="AD1592" s="6">
        <f t="shared" si="1456"/>
        <v>-3</v>
      </c>
      <c r="AE1592" s="2" t="s">
        <v>5388</v>
      </c>
      <c r="AF1592" s="2" t="s">
        <v>5388</v>
      </c>
      <c r="AG1592" s="2" t="str">
        <f>IFERROR(AF1592-AE1592, "X")</f>
        <v>X</v>
      </c>
      <c r="AH1592" s="3">
        <v>45621</v>
      </c>
      <c r="AI1592" s="3">
        <f t="shared" si="1457"/>
        <v>45624</v>
      </c>
      <c r="AJ1592" s="3"/>
      <c r="AK1592" s="2" t="str">
        <f t="shared" si="1418"/>
        <v>+3</v>
      </c>
      <c r="AL1592" s="2" t="s">
        <v>5567</v>
      </c>
      <c r="AM1592" s="2" t="str">
        <f t="shared" si="1420"/>
        <v>생산완료(+3)</v>
      </c>
      <c r="AN1592" s="9">
        <f t="shared" si="1421"/>
        <v>45621</v>
      </c>
      <c r="AO1592" s="9">
        <f t="shared" si="1422"/>
        <v>45624</v>
      </c>
      <c r="AP1592" s="9"/>
      <c r="AQ1592" s="2">
        <f t="shared" si="1449"/>
        <v>3</v>
      </c>
      <c r="AR1592" s="12" t="str">
        <f t="shared" si="1423"/>
        <v>+3</v>
      </c>
      <c r="AS1592" t="s">
        <v>5567</v>
      </c>
      <c r="AT1592" t="str">
        <f t="shared" si="1424"/>
        <v>생산완료(+3)</v>
      </c>
    </row>
    <row r="1593" spans="2:46" x14ac:dyDescent="0.3">
      <c r="B1593" s="2" t="s">
        <v>5416</v>
      </c>
      <c r="C1593" s="7">
        <v>-2</v>
      </c>
      <c r="D1593" s="2" t="s">
        <v>5424</v>
      </c>
      <c r="E1593" s="2" t="s">
        <v>5451</v>
      </c>
      <c r="F1593" s="2" t="s">
        <v>5408</v>
      </c>
      <c r="G1593" s="2" t="s">
        <v>5424</v>
      </c>
      <c r="H1593" s="2" t="s">
        <v>54</v>
      </c>
      <c r="I1593" s="2" t="str">
        <f t="shared" si="1413"/>
        <v>20241119-1220P0312-인쇄</v>
      </c>
      <c r="J1593" s="2" t="str">
        <f t="shared" si="1414"/>
        <v>20241119-1220P0312-합지</v>
      </c>
      <c r="K1593" s="2" t="str">
        <f t="shared" si="1415"/>
        <v>20241119-1220P0312-분단</v>
      </c>
      <c r="L1593" s="2" t="str">
        <f t="shared" si="1416"/>
        <v>20241119-1220P0312-제대</v>
      </c>
      <c r="M1593" s="2" t="str">
        <f>VLOOKUP(H1593, '쿼리1'!$A:$R, 17, 0)</f>
        <v>5도-롤링핀1kg</v>
      </c>
      <c r="N1593" s="2" t="str">
        <f>VLOOKUP(H1593, '쿼리1'!$A:$P, 15, 0)</f>
        <v>은박(유무광)150</v>
      </c>
      <c r="O1593" s="2" t="s">
        <v>5870</v>
      </c>
      <c r="P1593" s="2" t="str">
        <f>VLOOKUP(H1593, '쿼리1'!$A:$R, 17, 0)</f>
        <v>5도-롤링핀1kg</v>
      </c>
      <c r="Q1593" s="4">
        <f>VLOOKUP(H1593, '쿼리1'!$A:$U, 20, 0)</f>
        <v>14285</v>
      </c>
      <c r="R1593" s="2" t="s">
        <v>31</v>
      </c>
      <c r="S1593" s="2" t="s">
        <v>31</v>
      </c>
      <c r="T1593" s="2" t="s">
        <v>31</v>
      </c>
      <c r="U1593" s="2" t="s">
        <v>31</v>
      </c>
      <c r="V1593" s="3">
        <v>45621</v>
      </c>
      <c r="W1593" s="3">
        <v>45623</v>
      </c>
      <c r="X1593" s="6" t="str">
        <f t="shared" ref="X1593:X1595" si="1458">IFERROR(IF(W1593-V1593&gt;0, "+" &amp; (W1593-V1593), W1593-V1593), "X")</f>
        <v>+2</v>
      </c>
      <c r="Y1593" s="3">
        <v>45624</v>
      </c>
      <c r="Z1593" s="3">
        <v>45628</v>
      </c>
      <c r="AA1593" s="6" t="str">
        <f t="shared" si="1448"/>
        <v>+4</v>
      </c>
      <c r="AB1593" s="3">
        <v>45625</v>
      </c>
      <c r="AC1593" s="3">
        <v>45628</v>
      </c>
      <c r="AD1593" s="6" t="str">
        <f t="shared" si="1456"/>
        <v>+3</v>
      </c>
      <c r="AE1593" s="3">
        <v>45629</v>
      </c>
      <c r="AF1593" s="3">
        <v>45631</v>
      </c>
      <c r="AG1593" s="2" t="str">
        <f t="shared" ref="AG1593:AG1599" si="1459">IFERROR(IF(AF1593-AE1593&gt;0, "+" &amp; (AF1593-AE1593), AF1593-AE1593), "X")</f>
        <v>+2</v>
      </c>
      <c r="AH1593" s="3">
        <v>45631</v>
      </c>
      <c r="AI1593" s="3">
        <f t="shared" ref="AI1593:AI1599" si="1460">AE1593</f>
        <v>45629</v>
      </c>
      <c r="AJ1593" s="3"/>
      <c r="AK1593" s="2">
        <f t="shared" si="1418"/>
        <v>-2</v>
      </c>
      <c r="AL1593" s="2" t="s">
        <v>5567</v>
      </c>
      <c r="AM1593" s="2" t="str">
        <f t="shared" si="1420"/>
        <v>생산완료(-2)</v>
      </c>
      <c r="AN1593" s="9">
        <f t="shared" si="1421"/>
        <v>45631</v>
      </c>
      <c r="AO1593" s="9">
        <f t="shared" si="1422"/>
        <v>45629</v>
      </c>
      <c r="AP1593" s="9"/>
      <c r="AQ1593" s="2">
        <f t="shared" si="1449"/>
        <v>-2</v>
      </c>
      <c r="AR1593" s="12">
        <f t="shared" si="1423"/>
        <v>-2</v>
      </c>
      <c r="AS1593" t="s">
        <v>5567</v>
      </c>
      <c r="AT1593" t="str">
        <f t="shared" si="1424"/>
        <v>생산완료(-2)</v>
      </c>
    </row>
    <row r="1594" spans="2:46" x14ac:dyDescent="0.3">
      <c r="B1594" s="2" t="s">
        <v>5408</v>
      </c>
      <c r="C1594" s="7">
        <v>3</v>
      </c>
      <c r="D1594" s="2" t="s">
        <v>5409</v>
      </c>
      <c r="E1594" s="2" t="s">
        <v>5416</v>
      </c>
      <c r="F1594" s="2"/>
      <c r="G1594" s="2" t="s">
        <v>5415</v>
      </c>
      <c r="H1594" s="2" t="s">
        <v>3453</v>
      </c>
      <c r="I1594" s="2" t="str">
        <f t="shared" si="1413"/>
        <v>20241119-131070-인쇄</v>
      </c>
      <c r="J1594" s="2" t="str">
        <f t="shared" si="1414"/>
        <v>20241119-131070-합지</v>
      </c>
      <c r="K1594" s="2" t="str">
        <f t="shared" si="1415"/>
        <v>20241119-131070-분단</v>
      </c>
      <c r="L1594" s="2" t="str">
        <f t="shared" si="1416"/>
        <v>20241119-131070-제대</v>
      </c>
      <c r="M1594" s="2" t="str">
        <f>VLOOKUP(H1594, '쿼리1'!$A:$R, 17, 0)</f>
        <v>1도-영동족발1kg (먹색)</v>
      </c>
      <c r="N1594" s="2" t="str">
        <f>VLOOKUP(H1594, '쿼리1'!$A:$P, 15, 0)</f>
        <v>나이론70</v>
      </c>
      <c r="O1594" s="2">
        <v>131070</v>
      </c>
      <c r="P1594" s="2" t="str">
        <f>VLOOKUP(H1594, '쿼리1'!$A:$R, 17, 0)</f>
        <v>1도-영동족발1kg (먹색)</v>
      </c>
      <c r="Q1594" s="4">
        <f>VLOOKUP(H1594, '쿼리1'!$A:$U, 20, 0)</f>
        <v>19354</v>
      </c>
      <c r="R1594" s="2" t="s">
        <v>31</v>
      </c>
      <c r="S1594" s="2" t="s">
        <v>31</v>
      </c>
      <c r="T1594" s="2" t="s">
        <v>5397</v>
      </c>
      <c r="U1594" s="2" t="s">
        <v>31</v>
      </c>
      <c r="V1594" s="3">
        <v>45621</v>
      </c>
      <c r="W1594" s="3">
        <v>45621</v>
      </c>
      <c r="X1594" s="6">
        <f t="shared" si="1458"/>
        <v>0</v>
      </c>
      <c r="Y1594" s="3">
        <v>45624</v>
      </c>
      <c r="Z1594" s="3">
        <v>45622</v>
      </c>
      <c r="AA1594" s="6">
        <f t="shared" si="1448"/>
        <v>-2</v>
      </c>
      <c r="AB1594" s="3" t="s">
        <v>5388</v>
      </c>
      <c r="AC1594" s="2" t="s">
        <v>5388</v>
      </c>
      <c r="AD1594" s="6" t="str">
        <f>IFERROR(AC1594-AB1594, "X")</f>
        <v>X</v>
      </c>
      <c r="AE1594" s="3">
        <v>45628</v>
      </c>
      <c r="AF1594" s="3">
        <v>45625</v>
      </c>
      <c r="AG1594" s="2">
        <f t="shared" si="1459"/>
        <v>-3</v>
      </c>
      <c r="AH1594" s="3">
        <v>45625</v>
      </c>
      <c r="AI1594" s="3">
        <f t="shared" si="1460"/>
        <v>45628</v>
      </c>
      <c r="AJ1594" s="3"/>
      <c r="AK1594" s="2" t="str">
        <f t="shared" si="1418"/>
        <v>+3</v>
      </c>
      <c r="AL1594" s="2" t="s">
        <v>5567</v>
      </c>
      <c r="AM1594" s="2" t="str">
        <f t="shared" si="1420"/>
        <v>생산완료(+3)</v>
      </c>
      <c r="AN1594" s="9">
        <f t="shared" si="1421"/>
        <v>45625</v>
      </c>
      <c r="AO1594" s="9">
        <f t="shared" si="1422"/>
        <v>45628</v>
      </c>
      <c r="AP1594" s="9"/>
      <c r="AQ1594" s="2">
        <f t="shared" si="1449"/>
        <v>3</v>
      </c>
      <c r="AR1594" s="12" t="str">
        <f t="shared" si="1423"/>
        <v>+3</v>
      </c>
      <c r="AS1594" t="s">
        <v>5567</v>
      </c>
      <c r="AT1594" t="str">
        <f t="shared" si="1424"/>
        <v>생산완료(+3)</v>
      </c>
    </row>
    <row r="1595" spans="2:46" x14ac:dyDescent="0.3">
      <c r="B1595" s="2" t="s">
        <v>5406</v>
      </c>
      <c r="C1595" s="7">
        <v>-5</v>
      </c>
      <c r="D1595" s="2" t="s">
        <v>5409</v>
      </c>
      <c r="E1595" s="2" t="s">
        <v>5421</v>
      </c>
      <c r="F1595" s="2"/>
      <c r="G1595" s="2" t="s">
        <v>5421</v>
      </c>
      <c r="H1595" s="2" t="s">
        <v>4173</v>
      </c>
      <c r="I1595" s="2" t="str">
        <f t="shared" si="1413"/>
        <v>20241119-13160067-인쇄</v>
      </c>
      <c r="J1595" s="2" t="str">
        <f t="shared" si="1414"/>
        <v>20241119-13160067-합지</v>
      </c>
      <c r="K1595" s="2" t="str">
        <f t="shared" si="1415"/>
        <v>20241119-13160067-분단</v>
      </c>
      <c r="L1595" s="2" t="str">
        <f t="shared" si="1416"/>
        <v>20241119-13160067-제대</v>
      </c>
      <c r="M1595" s="2" t="str">
        <f>VLOOKUP(H1595, '쿼리1'!$A:$R, 17, 0)</f>
        <v>1도- HUREV-HeartRode(의료용전극)</v>
      </c>
      <c r="N1595" s="2" t="str">
        <f>VLOOKUP(H1595, '쿼리1'!$A:$P, 15, 0)</f>
        <v>은박90</v>
      </c>
      <c r="O1595" s="2">
        <v>13160067</v>
      </c>
      <c r="P1595" s="2" t="str">
        <f>VLOOKUP(H1595, '쿼리1'!$A:$R, 17, 0)</f>
        <v>1도- HUREV-HeartRode(의료용전극)</v>
      </c>
      <c r="Q1595" s="4">
        <f>VLOOKUP(H1595, '쿼리1'!$A:$U, 20, 0)</f>
        <v>57142</v>
      </c>
      <c r="R1595" s="2" t="s">
        <v>31</v>
      </c>
      <c r="S1595" s="2" t="s">
        <v>31</v>
      </c>
      <c r="T1595" s="2" t="s">
        <v>5397</v>
      </c>
      <c r="U1595" s="2" t="s">
        <v>31</v>
      </c>
      <c r="V1595" s="3">
        <v>45621</v>
      </c>
      <c r="W1595" s="3">
        <v>45621</v>
      </c>
      <c r="X1595" s="6">
        <f t="shared" si="1458"/>
        <v>0</v>
      </c>
      <c r="Y1595" s="3">
        <v>45623</v>
      </c>
      <c r="Z1595" s="3">
        <v>45628</v>
      </c>
      <c r="AA1595" s="6" t="str">
        <f t="shared" si="1448"/>
        <v>+5</v>
      </c>
      <c r="AB1595" s="3" t="s">
        <v>5388</v>
      </c>
      <c r="AC1595" s="2" t="s">
        <v>5388</v>
      </c>
      <c r="AD1595" s="6" t="str">
        <f>IFERROR(AC1595-AB1595, "X")</f>
        <v>X</v>
      </c>
      <c r="AE1595" s="3">
        <v>45625</v>
      </c>
      <c r="AF1595" s="3">
        <v>45630</v>
      </c>
      <c r="AG1595" s="2" t="str">
        <f t="shared" si="1459"/>
        <v>+5</v>
      </c>
      <c r="AH1595" s="3">
        <v>45630</v>
      </c>
      <c r="AI1595" s="3">
        <f t="shared" si="1460"/>
        <v>45625</v>
      </c>
      <c r="AJ1595" s="3"/>
      <c r="AK1595" s="2">
        <f t="shared" si="1418"/>
        <v>-5</v>
      </c>
      <c r="AL1595" s="2" t="s">
        <v>5567</v>
      </c>
      <c r="AM1595" s="2" t="str">
        <f t="shared" si="1420"/>
        <v>생산완료(-5)</v>
      </c>
      <c r="AN1595" s="9">
        <f t="shared" si="1421"/>
        <v>45630</v>
      </c>
      <c r="AO1595" s="9">
        <f t="shared" si="1422"/>
        <v>45625</v>
      </c>
      <c r="AP1595" s="9"/>
      <c r="AQ1595" s="2">
        <f t="shared" si="1449"/>
        <v>-5</v>
      </c>
      <c r="AR1595" s="12">
        <f t="shared" si="1423"/>
        <v>-5</v>
      </c>
      <c r="AS1595" t="s">
        <v>5567</v>
      </c>
      <c r="AT1595" t="str">
        <f t="shared" si="1424"/>
        <v>생산완료(-5)</v>
      </c>
    </row>
    <row r="1596" spans="2:46" x14ac:dyDescent="0.3">
      <c r="B1596" s="2" t="s">
        <v>5451</v>
      </c>
      <c r="C1596" s="7">
        <v>4</v>
      </c>
      <c r="D1596" s="2"/>
      <c r="E1596" s="2" t="s">
        <v>5415</v>
      </c>
      <c r="F1596" s="2"/>
      <c r="G1596" s="2" t="s">
        <v>5418</v>
      </c>
      <c r="H1596" s="2" t="s">
        <v>3686</v>
      </c>
      <c r="I1596" s="2" t="str">
        <f t="shared" si="1413"/>
        <v>20241119-140857-인쇄</v>
      </c>
      <c r="J1596" s="2" t="str">
        <f t="shared" si="1414"/>
        <v>20241119-140857-합지</v>
      </c>
      <c r="K1596" s="2" t="str">
        <f t="shared" si="1415"/>
        <v>20241119-140857-분단</v>
      </c>
      <c r="L1596" s="2" t="str">
        <f t="shared" si="1416"/>
        <v>20241119-140857-제대</v>
      </c>
      <c r="M1596" s="2" t="str">
        <f>VLOOKUP(H1596, '쿼리1'!$A:$R, 17, 0)</f>
        <v>무지</v>
      </c>
      <c r="N1596" s="2" t="str">
        <f>VLOOKUP(H1596, '쿼리1'!$A:$P, 15, 0)</f>
        <v>은박120</v>
      </c>
      <c r="O1596" s="2">
        <v>140857</v>
      </c>
      <c r="P1596" s="2" t="str">
        <f>VLOOKUP(H1596, '쿼리1'!$A:$R, 17, 0)</f>
        <v>무지</v>
      </c>
      <c r="Q1596" s="4">
        <f>VLOOKUP(H1596, '쿼리1'!$A:$U, 20, 0)</f>
        <v>40000</v>
      </c>
      <c r="R1596" s="2" t="s">
        <v>5397</v>
      </c>
      <c r="S1596" s="2" t="s">
        <v>31</v>
      </c>
      <c r="T1596" s="2" t="s">
        <v>5397</v>
      </c>
      <c r="U1596" s="2" t="s">
        <v>31</v>
      </c>
      <c r="V1596" s="2" t="s">
        <v>5388</v>
      </c>
      <c r="W1596" s="3" t="s">
        <v>5388</v>
      </c>
      <c r="X1596" s="6" t="str">
        <f>IFERROR(W1596-V1596, "X")</f>
        <v>X</v>
      </c>
      <c r="Y1596" s="3">
        <v>45625</v>
      </c>
      <c r="Z1596" s="3">
        <v>45622</v>
      </c>
      <c r="AA1596" s="6">
        <f t="shared" si="1448"/>
        <v>-3</v>
      </c>
      <c r="AB1596" s="3" t="s">
        <v>5388</v>
      </c>
      <c r="AC1596" s="2" t="s">
        <v>5388</v>
      </c>
      <c r="AD1596" s="6" t="str">
        <f>IFERROR(AC1596-AB1596, "X")</f>
        <v>X</v>
      </c>
      <c r="AE1596" s="3">
        <v>45629</v>
      </c>
      <c r="AF1596" s="3">
        <v>45625</v>
      </c>
      <c r="AG1596" s="2">
        <f t="shared" si="1459"/>
        <v>-4</v>
      </c>
      <c r="AH1596" s="3">
        <v>45625</v>
      </c>
      <c r="AI1596" s="3">
        <f t="shared" si="1460"/>
        <v>45629</v>
      </c>
      <c r="AJ1596" s="3"/>
      <c r="AK1596" s="2" t="str">
        <f t="shared" si="1418"/>
        <v>+4</v>
      </c>
      <c r="AL1596" s="2" t="s">
        <v>5567</v>
      </c>
      <c r="AM1596" s="2" t="str">
        <f t="shared" si="1420"/>
        <v>생산완료(+4)</v>
      </c>
      <c r="AN1596" s="9">
        <f t="shared" si="1421"/>
        <v>45625</v>
      </c>
      <c r="AO1596" s="9">
        <f t="shared" si="1422"/>
        <v>45629</v>
      </c>
      <c r="AP1596" s="9"/>
      <c r="AQ1596" s="2">
        <f t="shared" si="1449"/>
        <v>4</v>
      </c>
      <c r="AR1596" s="12" t="str">
        <f t="shared" si="1423"/>
        <v>+4</v>
      </c>
      <c r="AS1596" t="s">
        <v>5567</v>
      </c>
      <c r="AT1596" t="str">
        <f t="shared" si="1424"/>
        <v>생산완료(+4)</v>
      </c>
    </row>
    <row r="1597" spans="2:46" x14ac:dyDescent="0.3">
      <c r="B1597" s="2" t="s">
        <v>5408</v>
      </c>
      <c r="C1597" s="7">
        <v>3</v>
      </c>
      <c r="D1597" s="2" t="s">
        <v>5409</v>
      </c>
      <c r="E1597" s="2" t="s">
        <v>5412</v>
      </c>
      <c r="F1597" s="2"/>
      <c r="G1597" s="2" t="s">
        <v>5418</v>
      </c>
      <c r="H1597" s="2" t="s">
        <v>3028</v>
      </c>
      <c r="I1597" s="2" t="str">
        <f t="shared" si="1413"/>
        <v>20241119-1419P0348-인쇄</v>
      </c>
      <c r="J1597" s="2" t="str">
        <f t="shared" si="1414"/>
        <v>20241119-1419P0348-합지</v>
      </c>
      <c r="K1597" s="2" t="str">
        <f t="shared" si="1415"/>
        <v>20241119-1419P0348-분단</v>
      </c>
      <c r="L1597" s="2" t="str">
        <f t="shared" si="1416"/>
        <v>20241119-1419P0348-제대</v>
      </c>
      <c r="M1597" s="2" t="str">
        <f>VLOOKUP(H1597, '쿼리1'!$A:$R, 17, 0)</f>
        <v>1도(백색)-바다원공용봉투(창호지무늬-대발이) 300g</v>
      </c>
      <c r="N1597" s="2" t="str">
        <f>VLOOKUP(H1597, '쿼리1'!$A:$P, 15, 0)</f>
        <v>오씨피피(투명)70</v>
      </c>
      <c r="O1597" s="2" t="s">
        <v>5704</v>
      </c>
      <c r="P1597" s="2" t="str">
        <f>VLOOKUP(H1597, '쿼리1'!$A:$R, 17, 0)</f>
        <v>1도(백색)-바다원공용봉투(창호지무늬-대발이) 300g</v>
      </c>
      <c r="Q1597" s="4">
        <f>VLOOKUP(H1597, '쿼리1'!$A:$U, 20, 0)</f>
        <v>26086</v>
      </c>
      <c r="R1597" s="2" t="s">
        <v>31</v>
      </c>
      <c r="S1597" s="2" t="s">
        <v>31</v>
      </c>
      <c r="T1597" s="2" t="s">
        <v>5397</v>
      </c>
      <c r="U1597" s="2" t="s">
        <v>31</v>
      </c>
      <c r="V1597" s="3">
        <v>45621</v>
      </c>
      <c r="W1597" s="3">
        <v>45621</v>
      </c>
      <c r="X1597" s="6">
        <f t="shared" ref="X1597:X1600" si="1461">IFERROR(IF(W1597-V1597&gt;0, "+" &amp; (W1597-V1597), W1597-V1597), "X")</f>
        <v>0</v>
      </c>
      <c r="Y1597" s="3">
        <v>45624</v>
      </c>
      <c r="Z1597" s="3">
        <v>45625</v>
      </c>
      <c r="AA1597" s="6" t="str">
        <f t="shared" si="1448"/>
        <v>+1</v>
      </c>
      <c r="AB1597" s="3" t="s">
        <v>5388</v>
      </c>
      <c r="AC1597" s="2" t="s">
        <v>5388</v>
      </c>
      <c r="AD1597" s="6" t="str">
        <f>IFERROR(AC1597-AB1597, "X")</f>
        <v>X</v>
      </c>
      <c r="AE1597" s="3">
        <v>45628</v>
      </c>
      <c r="AF1597" s="3">
        <v>45624</v>
      </c>
      <c r="AG1597" s="2">
        <f t="shared" si="1459"/>
        <v>-4</v>
      </c>
      <c r="AH1597" s="3">
        <v>45625</v>
      </c>
      <c r="AI1597" s="3">
        <f t="shared" si="1460"/>
        <v>45628</v>
      </c>
      <c r="AJ1597" s="3"/>
      <c r="AK1597" s="2" t="str">
        <f t="shared" si="1418"/>
        <v>+3</v>
      </c>
      <c r="AL1597" s="2" t="s">
        <v>5567</v>
      </c>
      <c r="AM1597" s="2" t="str">
        <f t="shared" si="1420"/>
        <v>생산완료(+3)</v>
      </c>
      <c r="AN1597" s="9">
        <f t="shared" si="1421"/>
        <v>45652</v>
      </c>
      <c r="AO1597" s="9">
        <f t="shared" si="1422"/>
        <v>45651</v>
      </c>
      <c r="AP1597" s="9"/>
      <c r="AQ1597" s="2">
        <f t="shared" si="1449"/>
        <v>-1</v>
      </c>
      <c r="AR1597" s="12">
        <f t="shared" si="1423"/>
        <v>-1</v>
      </c>
      <c r="AS1597" t="s">
        <v>5567</v>
      </c>
      <c r="AT1597" t="str">
        <f t="shared" si="1424"/>
        <v>생산완료(-1)</v>
      </c>
    </row>
    <row r="1598" spans="2:46" x14ac:dyDescent="0.3">
      <c r="B1598" s="2" t="s">
        <v>5585</v>
      </c>
      <c r="C1598" s="7">
        <v>-16</v>
      </c>
      <c r="D1598" s="2" t="s">
        <v>5426</v>
      </c>
      <c r="E1598" s="2" t="s">
        <v>5456</v>
      </c>
      <c r="F1598" s="2" t="s">
        <v>5426</v>
      </c>
      <c r="G1598" s="2" t="s">
        <v>5442</v>
      </c>
      <c r="H1598" s="2" t="s">
        <v>1601</v>
      </c>
      <c r="I1598" s="2" t="str">
        <f t="shared" si="1413"/>
        <v>20241119-1420P0134-인쇄</v>
      </c>
      <c r="J1598" s="2" t="str">
        <f t="shared" si="1414"/>
        <v>20241119-1420P0134-합지</v>
      </c>
      <c r="K1598" s="2" t="str">
        <f t="shared" si="1415"/>
        <v>20241119-1420P0134-분단</v>
      </c>
      <c r="L1598" s="2" t="str">
        <f t="shared" si="1416"/>
        <v>20241119-1420P0134-제대</v>
      </c>
      <c r="M1598" s="2" t="str">
        <f>VLOOKUP(H1598, '쿼리1'!$A:$R, 17, 0)</f>
        <v>6도-제로브라우니샌드-냉동 40g(바코드O)</v>
      </c>
      <c r="N1598" s="2" t="str">
        <f>VLOOKUP(H1598, '쿼리1'!$A:$P, 15, 0)</f>
        <v>오씨피피(무광)60</v>
      </c>
      <c r="O1598" s="2" t="s">
        <v>5871</v>
      </c>
      <c r="P1598" s="2" t="str">
        <f>VLOOKUP(H1598, '쿼리1'!$A:$R, 17, 0)</f>
        <v>6도-제로브라우니샌드-냉동 40g(바코드O)</v>
      </c>
      <c r="Q1598" s="4">
        <f>VLOOKUP(H1598, '쿼리1'!$A:$U, 20, 0)</f>
        <v>16000</v>
      </c>
      <c r="R1598" s="2" t="s">
        <v>31</v>
      </c>
      <c r="S1598" s="2" t="s">
        <v>31</v>
      </c>
      <c r="T1598" s="2" t="s">
        <v>31</v>
      </c>
      <c r="U1598" s="2" t="s">
        <v>31</v>
      </c>
      <c r="V1598" s="3">
        <v>45621</v>
      </c>
      <c r="W1598" s="3">
        <v>45636</v>
      </c>
      <c r="X1598" s="6" t="str">
        <f t="shared" si="1461"/>
        <v>+15</v>
      </c>
      <c r="Y1598" s="3">
        <v>45624</v>
      </c>
      <c r="Z1598" s="3">
        <v>45636</v>
      </c>
      <c r="AA1598" s="6" t="str">
        <f t="shared" si="1448"/>
        <v>+12</v>
      </c>
      <c r="AB1598" s="3">
        <v>45625</v>
      </c>
      <c r="AC1598" s="3">
        <v>45640</v>
      </c>
      <c r="AD1598" s="6" t="str">
        <f t="shared" ref="AD1598:AD1599" si="1462">IFERROR(IF(AC1598-AB1598&gt;0, "+" &amp; (AC1598-AB1598), AC1598-AB1598), "X")</f>
        <v>+15</v>
      </c>
      <c r="AE1598" s="3">
        <v>45628</v>
      </c>
      <c r="AF1598" s="3">
        <v>45644</v>
      </c>
      <c r="AG1598" s="2" t="str">
        <f t="shared" si="1459"/>
        <v>+16</v>
      </c>
      <c r="AH1598" s="3">
        <v>45644</v>
      </c>
      <c r="AI1598" s="3">
        <f t="shared" si="1460"/>
        <v>45628</v>
      </c>
      <c r="AJ1598" s="3"/>
      <c r="AK1598" s="2">
        <f t="shared" si="1418"/>
        <v>-16</v>
      </c>
      <c r="AL1598" s="2" t="s">
        <v>5567</v>
      </c>
      <c r="AM1598" s="2" t="str">
        <f t="shared" si="1420"/>
        <v>생산완료(-16)</v>
      </c>
      <c r="AN1598" s="9">
        <f t="shared" si="1421"/>
        <v>45644</v>
      </c>
      <c r="AO1598" s="9">
        <f t="shared" si="1422"/>
        <v>45628</v>
      </c>
      <c r="AP1598" s="9"/>
      <c r="AQ1598" s="2">
        <f t="shared" si="1449"/>
        <v>-16</v>
      </c>
      <c r="AR1598" s="12">
        <f t="shared" si="1423"/>
        <v>-16</v>
      </c>
      <c r="AS1598" t="s">
        <v>5567</v>
      </c>
      <c r="AT1598" t="str">
        <f t="shared" si="1424"/>
        <v>생산완료(-16)</v>
      </c>
    </row>
    <row r="1599" spans="2:46" x14ac:dyDescent="0.3">
      <c r="B1599" s="2" t="s">
        <v>5585</v>
      </c>
      <c r="C1599" s="7">
        <v>-16</v>
      </c>
      <c r="D1599" s="2" t="s">
        <v>5426</v>
      </c>
      <c r="E1599" s="2" t="s">
        <v>5456</v>
      </c>
      <c r="F1599" s="2" t="s">
        <v>5426</v>
      </c>
      <c r="G1599" s="2" t="s">
        <v>5442</v>
      </c>
      <c r="H1599" s="2" t="s">
        <v>1604</v>
      </c>
      <c r="I1599" s="2" t="str">
        <f t="shared" si="1413"/>
        <v>20241119-1420P0135-인쇄</v>
      </c>
      <c r="J1599" s="2" t="str">
        <f t="shared" si="1414"/>
        <v>20241119-1420P0135-합지</v>
      </c>
      <c r="K1599" s="2" t="str">
        <f t="shared" si="1415"/>
        <v>20241119-1420P0135-분단</v>
      </c>
      <c r="L1599" s="2" t="str">
        <f t="shared" si="1416"/>
        <v>20241119-1420P0135-제대</v>
      </c>
      <c r="M1599" s="2" t="str">
        <f>VLOOKUP(H1599, '쿼리1'!$A:$R, 17, 0)</f>
        <v>6도-제로앙버터스콘 85g</v>
      </c>
      <c r="N1599" s="2" t="str">
        <f>VLOOKUP(H1599, '쿼리1'!$A:$P, 15, 0)</f>
        <v>오씨피피(무광)60</v>
      </c>
      <c r="O1599" s="2" t="s">
        <v>5872</v>
      </c>
      <c r="P1599" s="2" t="str">
        <f>VLOOKUP(H1599, '쿼리1'!$A:$R, 17, 0)</f>
        <v>6도-제로앙버터스콘 85g</v>
      </c>
      <c r="Q1599" s="4">
        <f>VLOOKUP(H1599, '쿼리1'!$A:$U, 20, 0)</f>
        <v>7000</v>
      </c>
      <c r="R1599" s="2" t="s">
        <v>31</v>
      </c>
      <c r="S1599" s="2" t="s">
        <v>31</v>
      </c>
      <c r="T1599" s="2" t="s">
        <v>31</v>
      </c>
      <c r="U1599" s="2" t="s">
        <v>31</v>
      </c>
      <c r="V1599" s="3">
        <v>45621</v>
      </c>
      <c r="W1599" s="3">
        <v>45636</v>
      </c>
      <c r="X1599" s="6" t="str">
        <f t="shared" si="1461"/>
        <v>+15</v>
      </c>
      <c r="Y1599" s="3">
        <v>45624</v>
      </c>
      <c r="Z1599" s="3">
        <v>45636</v>
      </c>
      <c r="AA1599" s="6" t="str">
        <f t="shared" si="1448"/>
        <v>+12</v>
      </c>
      <c r="AB1599" s="3">
        <v>45625</v>
      </c>
      <c r="AC1599" s="3">
        <v>45640</v>
      </c>
      <c r="AD1599" s="6" t="str">
        <f t="shared" si="1462"/>
        <v>+15</v>
      </c>
      <c r="AE1599" s="3">
        <v>45628</v>
      </c>
      <c r="AF1599" s="3">
        <v>45644</v>
      </c>
      <c r="AG1599" s="2" t="str">
        <f t="shared" si="1459"/>
        <v>+16</v>
      </c>
      <c r="AH1599" s="3">
        <v>45644</v>
      </c>
      <c r="AI1599" s="3">
        <f t="shared" si="1460"/>
        <v>45628</v>
      </c>
      <c r="AJ1599" s="3"/>
      <c r="AK1599" s="2">
        <f t="shared" si="1418"/>
        <v>-16</v>
      </c>
      <c r="AL1599" s="2" t="s">
        <v>5567</v>
      </c>
      <c r="AM1599" s="2" t="str">
        <f t="shared" si="1420"/>
        <v>생산완료(-16)</v>
      </c>
      <c r="AN1599" s="9">
        <f t="shared" si="1421"/>
        <v>45644</v>
      </c>
      <c r="AO1599" s="9">
        <f t="shared" si="1422"/>
        <v>45628</v>
      </c>
      <c r="AP1599" s="9"/>
      <c r="AQ1599" s="2">
        <f t="shared" si="1449"/>
        <v>-16</v>
      </c>
      <c r="AR1599" s="12">
        <f t="shared" si="1423"/>
        <v>-16</v>
      </c>
      <c r="AS1599" t="s">
        <v>5567</v>
      </c>
      <c r="AT1599" t="str">
        <f t="shared" si="1424"/>
        <v>생산완료(-16)</v>
      </c>
    </row>
    <row r="1600" spans="2:46" x14ac:dyDescent="0.3">
      <c r="B1600" s="2" t="s">
        <v>5405</v>
      </c>
      <c r="C1600" s="7">
        <v>-1</v>
      </c>
      <c r="D1600" s="2" t="s">
        <v>5412</v>
      </c>
      <c r="E1600" s="2"/>
      <c r="F1600" s="2"/>
      <c r="G1600" s="2" t="s">
        <v>5531</v>
      </c>
      <c r="H1600" s="2" t="s">
        <v>1988</v>
      </c>
      <c r="I1600" s="2" t="str">
        <f t="shared" si="1413"/>
        <v>20241119-2000163128-인쇄</v>
      </c>
      <c r="J1600" s="2" t="str">
        <f t="shared" si="1414"/>
        <v>20241119-2000163128-합지</v>
      </c>
      <c r="K1600" s="2" t="str">
        <f t="shared" si="1415"/>
        <v>20241119-2000163128-분단</v>
      </c>
      <c r="L1600" s="2" t="str">
        <f t="shared" si="1416"/>
        <v>20241119-2000163128-제대</v>
      </c>
      <c r="M1600" s="2" t="str">
        <f>VLOOKUP(H1600, '쿼리1'!$A:$R, 17, 0)</f>
        <v>1도-카페에이유(AU)-320</v>
      </c>
      <c r="N1600" s="2" t="str">
        <f>VLOOKUP(H1600, '쿼리1'!$A:$P, 15, 0)</f>
        <v>PE튜브(투명)65</v>
      </c>
      <c r="O1600" s="2">
        <v>2000163128</v>
      </c>
      <c r="P1600" s="2" t="str">
        <f>VLOOKUP(H1600, '쿼리1'!$A:$R, 17, 0)</f>
        <v>1도-카페에이유(AU)-320</v>
      </c>
      <c r="Q1600" s="4">
        <f>VLOOKUP(H1600, '쿼리1'!$A:$U, 20, 0)</f>
        <v>10000</v>
      </c>
      <c r="R1600" s="2" t="s">
        <v>31</v>
      </c>
      <c r="S1600" s="2" t="s">
        <v>5397</v>
      </c>
      <c r="T1600" s="2" t="s">
        <v>5397</v>
      </c>
      <c r="U1600" s="2" t="s">
        <v>5399</v>
      </c>
      <c r="V1600" s="3">
        <v>45618</v>
      </c>
      <c r="W1600" s="3">
        <v>45619</v>
      </c>
      <c r="X1600" s="6" t="str">
        <f t="shared" si="1461"/>
        <v>+1</v>
      </c>
      <c r="Y1600" s="2" t="s">
        <v>5388</v>
      </c>
      <c r="Z1600" s="3" t="s">
        <v>5388</v>
      </c>
      <c r="AA1600" s="6" t="str">
        <f t="shared" ref="AA1600:AA1609" si="1463">IFERROR(Z1600-Y1600, "X")</f>
        <v>X</v>
      </c>
      <c r="AB1600" s="5" t="s">
        <v>5388</v>
      </c>
      <c r="AC1600" s="2" t="s">
        <v>5388</v>
      </c>
      <c r="AD1600" s="6" t="str">
        <f>IFERROR(AC1600-AB1600, "X")</f>
        <v>X</v>
      </c>
      <c r="AE1600" s="3">
        <v>45622</v>
      </c>
      <c r="AF1600" s="5" t="s">
        <v>5396</v>
      </c>
      <c r="AG1600" s="6">
        <f ca="1">TODAY()-AE1600</f>
        <v>34</v>
      </c>
      <c r="AH1600" s="3">
        <v>45619</v>
      </c>
      <c r="AI1600" s="3">
        <f>V1600</f>
        <v>45618</v>
      </c>
      <c r="AJ1600" s="3"/>
      <c r="AK1600" s="2">
        <f t="shared" si="1418"/>
        <v>-1</v>
      </c>
      <c r="AL1600" s="2" t="s">
        <v>5567</v>
      </c>
      <c r="AM1600" s="2" t="str">
        <f t="shared" si="1420"/>
        <v>생산완료(-1)</v>
      </c>
      <c r="AN1600" s="9">
        <f t="shared" si="1421"/>
        <v>45619</v>
      </c>
      <c r="AO1600" s="9">
        <f t="shared" si="1422"/>
        <v>45618</v>
      </c>
      <c r="AP1600" s="9"/>
      <c r="AQ1600" s="2">
        <f t="shared" si="1449"/>
        <v>-1</v>
      </c>
      <c r="AR1600" s="12">
        <f t="shared" si="1423"/>
        <v>-1</v>
      </c>
      <c r="AS1600" t="s">
        <v>5567</v>
      </c>
      <c r="AT1600" t="str">
        <f t="shared" si="1424"/>
        <v>생산완료(-1)</v>
      </c>
    </row>
    <row r="1601" spans="2:46" x14ac:dyDescent="0.3">
      <c r="B1601" s="2" t="s">
        <v>5416</v>
      </c>
      <c r="C1601" s="7">
        <v>-2</v>
      </c>
      <c r="D1601" s="2"/>
      <c r="E1601" s="2"/>
      <c r="F1601" s="2"/>
      <c r="G1601" s="2" t="s">
        <v>5424</v>
      </c>
      <c r="H1601" s="2" t="s">
        <v>2054</v>
      </c>
      <c r="I1601" s="2" t="str">
        <f t="shared" si="1413"/>
        <v>20241119-2000167679-인쇄</v>
      </c>
      <c r="J1601" s="2" t="str">
        <f t="shared" si="1414"/>
        <v>20241119-2000167679-합지</v>
      </c>
      <c r="K1601" s="2" t="str">
        <f t="shared" si="1415"/>
        <v>20241119-2000167679-분단</v>
      </c>
      <c r="L1601" s="2" t="str">
        <f t="shared" si="1416"/>
        <v>20241119-2000167679-제대</v>
      </c>
      <c r="M1601" s="2" t="str">
        <f>VLOOKUP(H1601, '쿼리1'!$A:$R, 17, 0)</f>
        <v>무지</v>
      </c>
      <c r="N1601" s="2" t="str">
        <f>VLOOKUP(H1601, '쿼리1'!$A:$P, 15, 0)</f>
        <v>OPP40</v>
      </c>
      <c r="O1601" s="2">
        <v>2000167679</v>
      </c>
      <c r="P1601" s="2" t="str">
        <f>VLOOKUP(H1601, '쿼리1'!$A:$R, 17, 0)</f>
        <v>무지</v>
      </c>
      <c r="Q1601" s="4">
        <f>VLOOKUP(H1601, '쿼리1'!$A:$U, 20, 0)</f>
        <v>6666</v>
      </c>
      <c r="R1601" s="2" t="s">
        <v>5397</v>
      </c>
      <c r="S1601" s="2" t="s">
        <v>5397</v>
      </c>
      <c r="T1601" s="2" t="s">
        <v>5397</v>
      </c>
      <c r="U1601" s="2" t="s">
        <v>31</v>
      </c>
      <c r="V1601" s="2" t="s">
        <v>5388</v>
      </c>
      <c r="W1601" s="2" t="s">
        <v>5388</v>
      </c>
      <c r="X1601" s="6" t="str">
        <f>IFERROR(W1601-V1601, "X")</f>
        <v>X</v>
      </c>
      <c r="Y1601" s="2" t="s">
        <v>5388</v>
      </c>
      <c r="Z1601" s="3" t="s">
        <v>5388</v>
      </c>
      <c r="AA1601" s="6" t="str">
        <f t="shared" si="1463"/>
        <v>X</v>
      </c>
      <c r="AB1601" s="3" t="s">
        <v>5388</v>
      </c>
      <c r="AC1601" s="2" t="s">
        <v>5388</v>
      </c>
      <c r="AD1601" s="6" t="str">
        <f>IFERROR(AC1601-AB1601, "X")</f>
        <v>X</v>
      </c>
      <c r="AE1601" s="3">
        <v>45615</v>
      </c>
      <c r="AF1601" s="3">
        <v>45617</v>
      </c>
      <c r="AG1601" s="2" t="str">
        <f t="shared" ref="AG1601:AG1602" si="1464">IFERROR(IF(AF1601-AE1601&gt;0, "+" &amp; (AF1601-AE1601), AF1601-AE1601), "X")</f>
        <v>+2</v>
      </c>
      <c r="AH1601" s="3">
        <v>45617</v>
      </c>
      <c r="AI1601" s="3">
        <f t="shared" ref="AI1601:AI1602" si="1465">AE1601</f>
        <v>45615</v>
      </c>
      <c r="AJ1601" s="3"/>
      <c r="AK1601" s="2">
        <f t="shared" si="1418"/>
        <v>-2</v>
      </c>
      <c r="AL1601" s="2" t="s">
        <v>5567</v>
      </c>
      <c r="AM1601" s="2" t="str">
        <f t="shared" si="1420"/>
        <v>생산완료(-2)</v>
      </c>
      <c r="AN1601" s="9">
        <f t="shared" si="1421"/>
        <v>45617</v>
      </c>
      <c r="AO1601" s="9">
        <f t="shared" si="1422"/>
        <v>45615</v>
      </c>
      <c r="AP1601" s="9"/>
      <c r="AQ1601" s="2">
        <f t="shared" si="1449"/>
        <v>-2</v>
      </c>
      <c r="AR1601" s="12">
        <f t="shared" si="1423"/>
        <v>-2</v>
      </c>
      <c r="AS1601" t="s">
        <v>5567</v>
      </c>
      <c r="AT1601" t="str">
        <f t="shared" si="1424"/>
        <v>생산완료(-2)</v>
      </c>
    </row>
    <row r="1602" spans="2:46" x14ac:dyDescent="0.3">
      <c r="B1602" s="2" t="s">
        <v>5412</v>
      </c>
      <c r="C1602" s="7">
        <v>1</v>
      </c>
      <c r="D1602" s="2"/>
      <c r="E1602" s="2"/>
      <c r="F1602" s="2"/>
      <c r="G1602" s="2" t="s">
        <v>5405</v>
      </c>
      <c r="H1602" s="2" t="s">
        <v>1792</v>
      </c>
      <c r="I1602" s="2" t="str">
        <f t="shared" si="1413"/>
        <v>20241119-2000168964-인쇄</v>
      </c>
      <c r="J1602" s="2" t="str">
        <f t="shared" si="1414"/>
        <v>20241119-2000168964-합지</v>
      </c>
      <c r="K1602" s="2" t="str">
        <f t="shared" si="1415"/>
        <v>20241119-2000168964-분단</v>
      </c>
      <c r="L1602" s="2" t="str">
        <f t="shared" si="1416"/>
        <v>20241119-2000168964-제대</v>
      </c>
      <c r="M1602" s="2" t="str">
        <f>VLOOKUP(H1602, '쿼리1'!$A:$R, 17, 0)</f>
        <v>무지(오크레페전용200)</v>
      </c>
      <c r="N1602" s="2" t="str">
        <f>VLOOKUP(H1602, '쿼리1'!$A:$P, 15, 0)</f>
        <v>PE튜브(투명)50</v>
      </c>
      <c r="O1602" s="2">
        <v>2000168964</v>
      </c>
      <c r="P1602" s="2" t="str">
        <f>VLOOKUP(H1602, '쿼리1'!$A:$R, 17, 0)</f>
        <v>무지(오크레페전용200)</v>
      </c>
      <c r="Q1602" s="4">
        <f>VLOOKUP(H1602, '쿼리1'!$A:$U, 20, 0)</f>
        <v>10000</v>
      </c>
      <c r="R1602" s="2" t="s">
        <v>5397</v>
      </c>
      <c r="S1602" s="2" t="s">
        <v>5397</v>
      </c>
      <c r="T1602" s="2" t="s">
        <v>5397</v>
      </c>
      <c r="U1602" s="2" t="s">
        <v>31</v>
      </c>
      <c r="V1602" s="2" t="s">
        <v>5388</v>
      </c>
      <c r="W1602" s="2" t="s">
        <v>5388</v>
      </c>
      <c r="X1602" s="6" t="str">
        <f>IFERROR(W1602-V1602, "X")</f>
        <v>X</v>
      </c>
      <c r="Y1602" s="2" t="s">
        <v>5388</v>
      </c>
      <c r="Z1602" s="3" t="s">
        <v>5388</v>
      </c>
      <c r="AA1602" s="6" t="str">
        <f t="shared" si="1463"/>
        <v>X</v>
      </c>
      <c r="AB1602" s="3" t="s">
        <v>5388</v>
      </c>
      <c r="AC1602" s="2" t="s">
        <v>5388</v>
      </c>
      <c r="AD1602" s="6" t="str">
        <f>IFERROR(AC1602-AB1602, "X")</f>
        <v>X</v>
      </c>
      <c r="AE1602" s="3">
        <v>45617</v>
      </c>
      <c r="AF1602" s="3">
        <v>45616</v>
      </c>
      <c r="AG1602" s="2">
        <f t="shared" si="1464"/>
        <v>-1</v>
      </c>
      <c r="AH1602" s="3">
        <v>45616</v>
      </c>
      <c r="AI1602" s="3">
        <f t="shared" si="1465"/>
        <v>45617</v>
      </c>
      <c r="AJ1602" s="3"/>
      <c r="AK1602" s="2" t="str">
        <f t="shared" si="1418"/>
        <v>+1</v>
      </c>
      <c r="AL1602" s="2" t="s">
        <v>5567</v>
      </c>
      <c r="AM1602" s="2" t="str">
        <f t="shared" si="1420"/>
        <v>생산완료(+1)</v>
      </c>
      <c r="AN1602" s="9">
        <f t="shared" si="1421"/>
        <v>45616</v>
      </c>
      <c r="AO1602" s="9">
        <f t="shared" si="1422"/>
        <v>45617</v>
      </c>
      <c r="AP1602" s="9"/>
      <c r="AQ1602" s="2">
        <f t="shared" si="1449"/>
        <v>1</v>
      </c>
      <c r="AR1602" s="12" t="str">
        <f t="shared" si="1423"/>
        <v>+1</v>
      </c>
      <c r="AS1602" t="s">
        <v>5567</v>
      </c>
      <c r="AT1602" t="str">
        <f t="shared" si="1424"/>
        <v>생산완료(+1)</v>
      </c>
    </row>
    <row r="1603" spans="2:46" x14ac:dyDescent="0.3">
      <c r="B1603" s="2" t="s">
        <v>5415</v>
      </c>
      <c r="C1603" s="7">
        <v>-3</v>
      </c>
      <c r="D1603" s="2" t="s">
        <v>5408</v>
      </c>
      <c r="E1603" s="2"/>
      <c r="F1603" s="2"/>
      <c r="G1603" s="2" t="s">
        <v>5537</v>
      </c>
      <c r="H1603" s="2" t="s">
        <v>2756</v>
      </c>
      <c r="I1603" s="2" t="str">
        <f t="shared" si="1413"/>
        <v>20241119-2000169100-인쇄</v>
      </c>
      <c r="J1603" s="2" t="str">
        <f t="shared" si="1414"/>
        <v>20241119-2000169100-합지</v>
      </c>
      <c r="K1603" s="2" t="str">
        <f t="shared" si="1415"/>
        <v>20241119-2000169100-분단</v>
      </c>
      <c r="L1603" s="2" t="str">
        <f t="shared" si="1416"/>
        <v>20241119-2000169100-제대</v>
      </c>
      <c r="M1603" s="2" t="str">
        <f>VLOOKUP(H1603, '쿼리1'!$A:$R, 17, 0)</f>
        <v>3도-TR)블루베리 베이글(6입)-EINSTEIN BROS BAGELS</v>
      </c>
      <c r="N1603" s="2" t="str">
        <f>VLOOKUP(H1603, '쿼리1'!$A:$P, 15, 0)</f>
        <v>PP튜브(투명)40</v>
      </c>
      <c r="O1603" s="2">
        <v>2000169100</v>
      </c>
      <c r="P1603" s="2" t="str">
        <f>VLOOKUP(H1603, '쿼리1'!$A:$R, 17, 0)</f>
        <v>3도-TR)블루베리 베이글(6입)-EINSTEIN BROS BAGELS</v>
      </c>
      <c r="Q1603" s="4">
        <f>VLOOKUP(H1603, '쿼리1'!$A:$U, 20, 0)</f>
        <v>50000</v>
      </c>
      <c r="R1603" s="2" t="s">
        <v>31</v>
      </c>
      <c r="S1603" s="2" t="s">
        <v>5397</v>
      </c>
      <c r="T1603" s="2" t="s">
        <v>5397</v>
      </c>
      <c r="U1603" s="2" t="s">
        <v>5399</v>
      </c>
      <c r="V1603" s="3">
        <v>45621</v>
      </c>
      <c r="W1603" s="3">
        <v>45624</v>
      </c>
      <c r="X1603" s="6" t="str">
        <f t="shared" ref="X1603:X1604" si="1466">IFERROR(IF(W1603-V1603&gt;0, "+" &amp; (W1603-V1603), W1603-V1603), "X")</f>
        <v>+3</v>
      </c>
      <c r="Y1603" s="2" t="s">
        <v>5388</v>
      </c>
      <c r="Z1603" s="3" t="s">
        <v>5388</v>
      </c>
      <c r="AA1603" s="6" t="str">
        <f t="shared" si="1463"/>
        <v>X</v>
      </c>
      <c r="AB1603" s="5" t="s">
        <v>5388</v>
      </c>
      <c r="AC1603" s="2" t="s">
        <v>5388</v>
      </c>
      <c r="AD1603" s="6" t="str">
        <f>IFERROR(AC1603-AB1603, "X")</f>
        <v>X</v>
      </c>
      <c r="AE1603" s="3">
        <v>45624</v>
      </c>
      <c r="AF1603" s="5" t="s">
        <v>5396</v>
      </c>
      <c r="AG1603" s="6">
        <f ca="1">TODAY()-AE1603</f>
        <v>32</v>
      </c>
      <c r="AH1603" s="3">
        <v>45624</v>
      </c>
      <c r="AI1603" s="3">
        <f>V1603</f>
        <v>45621</v>
      </c>
      <c r="AJ1603" s="3"/>
      <c r="AK1603" s="2">
        <f t="shared" si="1418"/>
        <v>-3</v>
      </c>
      <c r="AL1603" s="2" t="s">
        <v>5567</v>
      </c>
      <c r="AM1603" s="2" t="str">
        <f t="shared" si="1420"/>
        <v>생산완료(-3)</v>
      </c>
      <c r="AN1603" s="9">
        <f t="shared" si="1421"/>
        <v>45646</v>
      </c>
      <c r="AO1603" s="9">
        <f t="shared" si="1422"/>
        <v>45653</v>
      </c>
      <c r="AP1603" s="9"/>
      <c r="AQ1603" s="2">
        <f t="shared" si="1449"/>
        <v>7</v>
      </c>
      <c r="AR1603" s="12" t="str">
        <f t="shared" si="1423"/>
        <v>+7</v>
      </c>
      <c r="AS1603" t="s">
        <v>5567</v>
      </c>
      <c r="AT1603" t="str">
        <f t="shared" si="1424"/>
        <v>생산완료(+7)</v>
      </c>
    </row>
    <row r="1604" spans="2:46" x14ac:dyDescent="0.3">
      <c r="B1604" s="2" t="s">
        <v>5483</v>
      </c>
      <c r="C1604" s="7">
        <v>-11</v>
      </c>
      <c r="D1604" s="2" t="s">
        <v>5456</v>
      </c>
      <c r="E1604" s="2"/>
      <c r="F1604" s="2" t="s">
        <v>5463</v>
      </c>
      <c r="G1604" s="2"/>
      <c r="H1604" s="2" t="s">
        <v>4724</v>
      </c>
      <c r="I1604" s="2" t="str">
        <f t="shared" si="1413"/>
        <v>20241119-2000169684-인쇄</v>
      </c>
      <c r="J1604" s="2" t="str">
        <f t="shared" si="1414"/>
        <v>20241119-2000169684-합지</v>
      </c>
      <c r="K1604" s="2" t="str">
        <f t="shared" si="1415"/>
        <v>20241119-2000169684-분단</v>
      </c>
      <c r="L1604" s="2" t="str">
        <f t="shared" si="1416"/>
        <v>20241119-2000169684-제대</v>
      </c>
      <c r="M1604" s="2" t="str">
        <f>VLOOKUP(H1604, '쿼리1'!$A:$R, 17, 0)</f>
        <v>3도-SB)프리미엄바나나1입(에콰도르)-단일원단</v>
      </c>
      <c r="N1604" s="2" t="str">
        <f>VLOOKUP(H1604, '쿼리1'!$A:$P, 15, 0)</f>
        <v>OPP(보폭스)25</v>
      </c>
      <c r="O1604" s="2">
        <v>2000169684</v>
      </c>
      <c r="P1604" s="2" t="str">
        <f>VLOOKUP(H1604, '쿼리1'!$A:$R, 17, 0)</f>
        <v>3도-SB)프리미엄바나나1입(에콰도르)-단일원단</v>
      </c>
      <c r="Q1604" s="4">
        <f>VLOOKUP(H1604, '쿼리1'!$A:$U, 20, 0)</f>
        <v>8</v>
      </c>
      <c r="R1604" s="2" t="s">
        <v>31</v>
      </c>
      <c r="S1604" s="2" t="s">
        <v>5397</v>
      </c>
      <c r="T1604" s="2" t="s">
        <v>31</v>
      </c>
      <c r="U1604" s="2" t="s">
        <v>5397</v>
      </c>
      <c r="V1604" s="3">
        <v>45618</v>
      </c>
      <c r="W1604" s="3">
        <v>45630</v>
      </c>
      <c r="X1604" s="6" t="str">
        <f t="shared" si="1466"/>
        <v>+12</v>
      </c>
      <c r="Y1604" s="3" t="s">
        <v>5388</v>
      </c>
      <c r="Z1604" s="3" t="s">
        <v>5388</v>
      </c>
      <c r="AA1604" s="6" t="str">
        <f t="shared" si="1463"/>
        <v>X</v>
      </c>
      <c r="AB1604" s="3">
        <v>45621</v>
      </c>
      <c r="AC1604" s="3">
        <v>45632</v>
      </c>
      <c r="AD1604" s="6" t="str">
        <f>IFERROR(IF(AC1604-AB1604&gt;0, "+" &amp; (AC1604-AB1604), AC1604-AB1604), "X")</f>
        <v>+11</v>
      </c>
      <c r="AE1604" s="2" t="s">
        <v>5388</v>
      </c>
      <c r="AF1604" s="2" t="s">
        <v>5388</v>
      </c>
      <c r="AG1604" s="2" t="str">
        <f>IFERROR(AF1604-AE1604, "X")</f>
        <v>X</v>
      </c>
      <c r="AH1604" s="3">
        <v>45632</v>
      </c>
      <c r="AI1604" s="3">
        <f t="shared" ref="AI1604" si="1467">AB1604</f>
        <v>45621</v>
      </c>
      <c r="AJ1604" s="3"/>
      <c r="AK1604" s="2">
        <f t="shared" si="1418"/>
        <v>-11</v>
      </c>
      <c r="AL1604" s="2" t="s">
        <v>5567</v>
      </c>
      <c r="AM1604" s="2" t="str">
        <f t="shared" si="1420"/>
        <v>생산완료(-11)</v>
      </c>
      <c r="AN1604" s="9">
        <f t="shared" si="1421"/>
        <v>45632</v>
      </c>
      <c r="AO1604" s="9">
        <f t="shared" si="1422"/>
        <v>45621</v>
      </c>
      <c r="AP1604" s="9"/>
      <c r="AQ1604" s="2">
        <f t="shared" si="1449"/>
        <v>-11</v>
      </c>
      <c r="AR1604" s="12">
        <f t="shared" si="1423"/>
        <v>-11</v>
      </c>
      <c r="AS1604" t="s">
        <v>5567</v>
      </c>
      <c r="AT1604" t="str">
        <f t="shared" si="1424"/>
        <v>생산완료(-11)</v>
      </c>
    </row>
    <row r="1605" spans="2:46" x14ac:dyDescent="0.3">
      <c r="B1605" s="2" t="s">
        <v>5416</v>
      </c>
      <c r="C1605" s="7">
        <v>-2</v>
      </c>
      <c r="D1605" s="2"/>
      <c r="E1605" s="2"/>
      <c r="F1605" s="2"/>
      <c r="G1605" s="2" t="s">
        <v>5424</v>
      </c>
      <c r="H1605" s="2" t="s">
        <v>1795</v>
      </c>
      <c r="I1605" s="2" t="str">
        <f t="shared" si="1413"/>
        <v>20241119-2000169699-인쇄</v>
      </c>
      <c r="J1605" s="2" t="str">
        <f t="shared" si="1414"/>
        <v>20241119-2000169699-합지</v>
      </c>
      <c r="K1605" s="2" t="str">
        <f t="shared" si="1415"/>
        <v>20241119-2000169699-분단</v>
      </c>
      <c r="L1605" s="2" t="str">
        <f t="shared" si="1416"/>
        <v>20241119-2000169699-제대</v>
      </c>
      <c r="M1605" s="2" t="str">
        <f>VLOOKUP(H1605, '쿼리1'!$A:$R, 17, 0)</f>
        <v>무지(토끼모양샘플)</v>
      </c>
      <c r="N1605" s="2" t="str">
        <f>VLOOKUP(H1605, '쿼리1'!$A:$P, 15, 0)</f>
        <v>PE튜브(투명)50</v>
      </c>
      <c r="O1605" s="2">
        <v>2000169699</v>
      </c>
      <c r="P1605" s="2" t="str">
        <f>VLOOKUP(H1605, '쿼리1'!$A:$R, 17, 0)</f>
        <v>무지(토끼모양샘플)</v>
      </c>
      <c r="Q1605" s="4">
        <f>VLOOKUP(H1605, '쿼리1'!$A:$U, 20, 0)</f>
        <v>2856</v>
      </c>
      <c r="R1605" s="2" t="s">
        <v>5397</v>
      </c>
      <c r="S1605" s="2" t="s">
        <v>5397</v>
      </c>
      <c r="T1605" s="2" t="s">
        <v>5397</v>
      </c>
      <c r="U1605" s="2" t="s">
        <v>31</v>
      </c>
      <c r="V1605" s="2" t="s">
        <v>5388</v>
      </c>
      <c r="W1605" s="2" t="s">
        <v>5388</v>
      </c>
      <c r="X1605" s="6" t="str">
        <f>IFERROR(W1605-V1605, "X")</f>
        <v>X</v>
      </c>
      <c r="Y1605" s="2" t="s">
        <v>5388</v>
      </c>
      <c r="Z1605" s="3" t="s">
        <v>5388</v>
      </c>
      <c r="AA1605" s="6" t="str">
        <f t="shared" si="1463"/>
        <v>X</v>
      </c>
      <c r="AB1605" s="3" t="s">
        <v>5388</v>
      </c>
      <c r="AC1605" s="2" t="s">
        <v>5388</v>
      </c>
      <c r="AD1605" s="6" t="str">
        <f t="shared" ref="AD1605:AD1610" si="1468">IFERROR(AC1605-AB1605, "X")</f>
        <v>X</v>
      </c>
      <c r="AE1605" s="3">
        <v>45616</v>
      </c>
      <c r="AF1605" s="3">
        <v>45618</v>
      </c>
      <c r="AG1605" s="2" t="str">
        <f t="shared" ref="AG1605:AG1606" si="1469">IFERROR(IF(AF1605-AE1605&gt;0, "+" &amp; (AF1605-AE1605), AF1605-AE1605), "X")</f>
        <v>+2</v>
      </c>
      <c r="AH1605" s="3">
        <v>45618</v>
      </c>
      <c r="AI1605" s="3">
        <f t="shared" ref="AI1605:AI1606" si="1470">AE1605</f>
        <v>45616</v>
      </c>
      <c r="AJ1605" s="3"/>
      <c r="AK1605" s="2">
        <f t="shared" si="1418"/>
        <v>-2</v>
      </c>
      <c r="AL1605" s="2" t="s">
        <v>5567</v>
      </c>
      <c r="AM1605" s="2" t="str">
        <f t="shared" si="1420"/>
        <v>생산완료(-2)</v>
      </c>
      <c r="AN1605" s="9">
        <f t="shared" si="1421"/>
        <v>45618</v>
      </c>
      <c r="AO1605" s="9">
        <f t="shared" si="1422"/>
        <v>45616</v>
      </c>
      <c r="AP1605" s="9"/>
      <c r="AQ1605" s="2">
        <f t="shared" si="1449"/>
        <v>-2</v>
      </c>
      <c r="AR1605" s="12">
        <f t="shared" si="1423"/>
        <v>-2</v>
      </c>
      <c r="AS1605" t="s">
        <v>5567</v>
      </c>
      <c r="AT1605" t="str">
        <f t="shared" si="1424"/>
        <v>생산완료(-2)</v>
      </c>
    </row>
    <row r="1606" spans="2:46" x14ac:dyDescent="0.3">
      <c r="B1606" s="2" t="s">
        <v>5405</v>
      </c>
      <c r="C1606" s="7">
        <v>-1</v>
      </c>
      <c r="D1606" s="2"/>
      <c r="E1606" s="2"/>
      <c r="F1606" s="2"/>
      <c r="G1606" s="2" t="s">
        <v>5412</v>
      </c>
      <c r="H1606" s="2" t="s">
        <v>540</v>
      </c>
      <c r="I1606" s="2" t="str">
        <f t="shared" ref="I1606:I1669" si="1471">_xlfn.CONCAT(H1606, "-", "인쇄")</f>
        <v>20241119-2000169700-인쇄</v>
      </c>
      <c r="J1606" s="2" t="str">
        <f t="shared" ref="J1606:J1669" si="1472">_xlfn.CONCAT(H1606, "-", "합지")</f>
        <v>20241119-2000169700-합지</v>
      </c>
      <c r="K1606" s="2" t="str">
        <f t="shared" ref="K1606:K1669" si="1473">_xlfn.CONCAT(H1606, "-", "분단")</f>
        <v>20241119-2000169700-분단</v>
      </c>
      <c r="L1606" s="2" t="str">
        <f t="shared" ref="L1606:L1669" si="1474">_xlfn.CONCAT(H1606, "-", "제대")</f>
        <v>20241119-2000169700-제대</v>
      </c>
      <c r="M1606" s="2" t="str">
        <f>VLOOKUP(H1606, '쿼리1'!$A:$R, 17, 0)</f>
        <v>무지</v>
      </c>
      <c r="N1606" s="2" t="str">
        <f>VLOOKUP(H1606, '쿼리1'!$A:$P, 15, 0)</f>
        <v>OPP(투명)40</v>
      </c>
      <c r="O1606" s="2">
        <v>2000169700</v>
      </c>
      <c r="P1606" s="2" t="str">
        <f>VLOOKUP(H1606, '쿼리1'!$A:$R, 17, 0)</f>
        <v>무지</v>
      </c>
      <c r="Q1606" s="4">
        <f>VLOOKUP(H1606, '쿼리1'!$A:$U, 20, 0)</f>
        <v>20000</v>
      </c>
      <c r="R1606" s="2" t="s">
        <v>5397</v>
      </c>
      <c r="S1606" s="2" t="s">
        <v>5397</v>
      </c>
      <c r="T1606" s="2" t="s">
        <v>5397</v>
      </c>
      <c r="U1606" s="2" t="s">
        <v>31</v>
      </c>
      <c r="V1606" s="2" t="s">
        <v>5388</v>
      </c>
      <c r="W1606" s="2" t="s">
        <v>5388</v>
      </c>
      <c r="X1606" s="6" t="str">
        <f>IFERROR(W1606-V1606, "X")</f>
        <v>X</v>
      </c>
      <c r="Y1606" s="2" t="s">
        <v>5388</v>
      </c>
      <c r="Z1606" s="3" t="s">
        <v>5388</v>
      </c>
      <c r="AA1606" s="6" t="str">
        <f t="shared" si="1463"/>
        <v>X</v>
      </c>
      <c r="AB1606" s="3" t="s">
        <v>5388</v>
      </c>
      <c r="AC1606" s="2" t="s">
        <v>5388</v>
      </c>
      <c r="AD1606" s="6" t="str">
        <f t="shared" si="1468"/>
        <v>X</v>
      </c>
      <c r="AE1606" s="3">
        <v>45616</v>
      </c>
      <c r="AF1606" s="3">
        <v>45617</v>
      </c>
      <c r="AG1606" s="2" t="str">
        <f t="shared" si="1469"/>
        <v>+1</v>
      </c>
      <c r="AH1606" s="3">
        <v>45617</v>
      </c>
      <c r="AI1606" s="3">
        <f t="shared" si="1470"/>
        <v>45616</v>
      </c>
      <c r="AJ1606" s="3"/>
      <c r="AK1606" s="2">
        <f t="shared" ref="AK1606:AK1669" si="1475">IF(C1606&gt;0, "+"&amp;C1606, C1606)</f>
        <v>-1</v>
      </c>
      <c r="AL1606" s="2" t="s">
        <v>5567</v>
      </c>
      <c r="AM1606" s="2" t="str">
        <f t="shared" si="1420"/>
        <v>생산완료(-1)</v>
      </c>
      <c r="AN1606" s="9">
        <f t="shared" si="1421"/>
        <v>45617</v>
      </c>
      <c r="AO1606" s="9">
        <f t="shared" si="1422"/>
        <v>45616</v>
      </c>
      <c r="AP1606" s="9"/>
      <c r="AQ1606" s="2">
        <f t="shared" si="1449"/>
        <v>-1</v>
      </c>
      <c r="AR1606" s="12">
        <f t="shared" si="1423"/>
        <v>-1</v>
      </c>
      <c r="AS1606" t="s">
        <v>5567</v>
      </c>
      <c r="AT1606" t="str">
        <f t="shared" si="1424"/>
        <v>생산완료(-1)</v>
      </c>
    </row>
    <row r="1607" spans="2:46" x14ac:dyDescent="0.3">
      <c r="B1607" s="2" t="s">
        <v>5409</v>
      </c>
      <c r="C1607" s="7">
        <v>0</v>
      </c>
      <c r="D1607" s="2" t="s">
        <v>5409</v>
      </c>
      <c r="E1607" s="2"/>
      <c r="F1607" s="2"/>
      <c r="G1607" s="2" t="s">
        <v>5542</v>
      </c>
      <c r="H1607" s="2" t="s">
        <v>1012</v>
      </c>
      <c r="I1607" s="2" t="str">
        <f t="shared" si="1471"/>
        <v>20241119-2118P0014-인쇄</v>
      </c>
      <c r="J1607" s="2" t="str">
        <f t="shared" si="1472"/>
        <v>20241119-2118P0014-합지</v>
      </c>
      <c r="K1607" s="2" t="str">
        <f t="shared" si="1473"/>
        <v>20241119-2118P0014-분단</v>
      </c>
      <c r="L1607" s="2" t="str">
        <f t="shared" si="1474"/>
        <v>20241119-2118P0014-제대</v>
      </c>
      <c r="M1607" s="2" t="str">
        <f>VLOOKUP(H1607, '쿼리1'!$A:$R, 17, 0)</f>
        <v>1도(백)-PP분리배출 (미니크로아상봉투)</v>
      </c>
      <c r="N1607" s="2" t="str">
        <f>VLOOKUP(H1607, '쿼리1'!$A:$P, 15, 0)</f>
        <v>PP튜브(투명)40</v>
      </c>
      <c r="O1607" s="2" t="s">
        <v>5730</v>
      </c>
      <c r="P1607" s="2" t="str">
        <f>VLOOKUP(H1607, '쿼리1'!$A:$R, 17, 0)</f>
        <v>1도(백)-PP분리배출 (미니크로아상봉투)</v>
      </c>
      <c r="Q1607" s="4">
        <f>VLOOKUP(H1607, '쿼리1'!$A:$U, 20, 0)</f>
        <v>20000</v>
      </c>
      <c r="R1607" s="2" t="s">
        <v>31</v>
      </c>
      <c r="S1607" s="2" t="s">
        <v>5397</v>
      </c>
      <c r="T1607" s="2" t="s">
        <v>5397</v>
      </c>
      <c r="U1607" s="2" t="s">
        <v>5399</v>
      </c>
      <c r="V1607" s="3">
        <v>45621</v>
      </c>
      <c r="W1607" s="3">
        <v>45621</v>
      </c>
      <c r="X1607" s="6">
        <f>IFERROR(IF(W1607-V1607&gt;0, "+" &amp; (W1607-V1607), W1607-V1607), "X")</f>
        <v>0</v>
      </c>
      <c r="Y1607" s="2" t="s">
        <v>5388</v>
      </c>
      <c r="Z1607" s="3" t="s">
        <v>5388</v>
      </c>
      <c r="AA1607" s="6" t="str">
        <f t="shared" si="1463"/>
        <v>X</v>
      </c>
      <c r="AB1607" s="5" t="s">
        <v>5388</v>
      </c>
      <c r="AC1607" s="2" t="s">
        <v>5388</v>
      </c>
      <c r="AD1607" s="6" t="str">
        <f t="shared" si="1468"/>
        <v>X</v>
      </c>
      <c r="AE1607" s="3">
        <v>45623</v>
      </c>
      <c r="AF1607" s="5" t="s">
        <v>5396</v>
      </c>
      <c r="AG1607" s="6">
        <f ca="1">TODAY()-AE1607</f>
        <v>33</v>
      </c>
      <c r="AH1607" s="3">
        <v>45621</v>
      </c>
      <c r="AI1607" s="3">
        <f>V1607</f>
        <v>45621</v>
      </c>
      <c r="AJ1607" s="3"/>
      <c r="AK1607" s="2">
        <f t="shared" si="1475"/>
        <v>0</v>
      </c>
      <c r="AL1607" s="2" t="s">
        <v>5567</v>
      </c>
      <c r="AM1607" s="2" t="str">
        <f t="shared" ref="AM1607:AM1670" si="1476">_xlfn.CONCAT(AL1607, "(", AK1607, ")")</f>
        <v>생산완료(0)</v>
      </c>
      <c r="AN1607" s="9">
        <f t="shared" ref="AN1607:AN1670" si="1477">_xlfn.MAXIFS($AH$6:$AH$2358, $O$6:$O$2358, O1607)</f>
        <v>45621</v>
      </c>
      <c r="AO1607" s="9">
        <f t="shared" ref="AO1607:AO1670" si="1478">_xlfn.MAXIFS($AI$6:$AI$2358, $O$6:$O$2358, O1607)</f>
        <v>45652</v>
      </c>
      <c r="AP1607" s="9"/>
      <c r="AQ1607" s="2">
        <f t="shared" si="1449"/>
        <v>31</v>
      </c>
      <c r="AR1607" s="12" t="str">
        <f t="shared" ref="AR1607:AR1670" si="1479">IF(AQ1607&gt;0, "+"&amp;AQ1607, AQ1607)</f>
        <v>+31</v>
      </c>
      <c r="AS1607" t="s">
        <v>5567</v>
      </c>
      <c r="AT1607" t="str">
        <f t="shared" ref="AT1607:AT1670" si="1480">_xlfn.CONCAT(AS1607, "(", AR1607, ")")</f>
        <v>생산완료(+31)</v>
      </c>
    </row>
    <row r="1608" spans="2:46" x14ac:dyDescent="0.3">
      <c r="B1608" s="2" t="s">
        <v>5666</v>
      </c>
      <c r="C1608" s="8" t="s">
        <v>5670</v>
      </c>
      <c r="D1608" s="2"/>
      <c r="E1608" s="2"/>
      <c r="F1608" s="2"/>
      <c r="G1608" s="2"/>
      <c r="H1608" s="2" t="s">
        <v>5341</v>
      </c>
      <c r="I1608" s="2" t="str">
        <f t="shared" si="1471"/>
        <v>20241119-3000166276-인쇄</v>
      </c>
      <c r="J1608" s="2" t="str">
        <f t="shared" si="1472"/>
        <v>20241119-3000166276-합지</v>
      </c>
      <c r="K1608" s="2" t="str">
        <f t="shared" si="1473"/>
        <v>20241119-3000166276-분단</v>
      </c>
      <c r="L1608" s="2" t="str">
        <f t="shared" si="1474"/>
        <v>20241119-3000166276-제대</v>
      </c>
      <c r="M1608" s="2" t="str">
        <f>VLOOKUP(H1608, '쿼리1'!$A:$R, 17, 0)</f>
        <v>6도-(주)푸드코아-계란듬뿍 샌드위치</v>
      </c>
      <c r="N1608" s="2" t="str">
        <f>VLOOKUP(H1608, '쿼리1'!$A:$P, 15, 0)</f>
        <v>유포지80</v>
      </c>
      <c r="O1608" s="2">
        <v>3000166276</v>
      </c>
      <c r="P1608" s="2" t="str">
        <f>VLOOKUP(H1608, '쿼리1'!$A:$R, 17, 0)</f>
        <v>6도-(주)푸드코아-계란듬뿍 샌드위치</v>
      </c>
      <c r="Q1608" s="4">
        <f>VLOOKUP(H1608, '쿼리1'!$A:$U, 20, 0)</f>
        <v>10000</v>
      </c>
      <c r="R1608" s="2" t="s">
        <v>5397</v>
      </c>
      <c r="S1608" s="2" t="s">
        <v>5397</v>
      </c>
      <c r="T1608" s="2" t="s">
        <v>5397</v>
      </c>
      <c r="U1608" s="2" t="s">
        <v>5397</v>
      </c>
      <c r="V1608" s="2" t="s">
        <v>5388</v>
      </c>
      <c r="W1608" s="2" t="s">
        <v>5388</v>
      </c>
      <c r="X1608" s="6" t="str">
        <f>IFERROR(W1608-V1608, "X")</f>
        <v>X</v>
      </c>
      <c r="Y1608" s="2" t="s">
        <v>5388</v>
      </c>
      <c r="Z1608" s="2" t="s">
        <v>5388</v>
      </c>
      <c r="AA1608" s="6" t="str">
        <f t="shared" si="1463"/>
        <v>X</v>
      </c>
      <c r="AB1608" s="2" t="s">
        <v>5388</v>
      </c>
      <c r="AC1608" s="2" t="s">
        <v>5388</v>
      </c>
      <c r="AD1608" s="6" t="str">
        <f t="shared" si="1468"/>
        <v>X</v>
      </c>
      <c r="AE1608" s="2" t="s">
        <v>5388</v>
      </c>
      <c r="AF1608" s="2" t="s">
        <v>5388</v>
      </c>
      <c r="AG1608" s="2" t="str">
        <f>IFERROR(AF1608-AE1608, "X")</f>
        <v>X</v>
      </c>
      <c r="AH1608" s="2" t="s">
        <v>5388</v>
      </c>
      <c r="AI1608" s="3" t="s">
        <v>5388</v>
      </c>
      <c r="AJ1608" s="3">
        <f t="shared" ref="AJ1608:AJ1609" ca="1" si="1481">TODAY()</f>
        <v>45656</v>
      </c>
      <c r="AK1608" s="2" t="str">
        <f t="shared" si="1475"/>
        <v>+공정납기일없음</v>
      </c>
      <c r="AL1608" s="2"/>
      <c r="AM1608" s="2" t="str">
        <f t="shared" si="1476"/>
        <v>(+공정납기일없음)</v>
      </c>
      <c r="AN1608" s="9">
        <f t="shared" si="1477"/>
        <v>0</v>
      </c>
      <c r="AO1608" s="9">
        <f t="shared" si="1478"/>
        <v>0</v>
      </c>
      <c r="AP1608" s="9">
        <f t="shared" ref="AP1608:AP1609" ca="1" si="1482">TODAY()</f>
        <v>45656</v>
      </c>
      <c r="AQ1608" s="6" t="s">
        <v>5388</v>
      </c>
      <c r="AR1608" s="12" t="str">
        <f t="shared" si="1479"/>
        <v>+X</v>
      </c>
      <c r="AS1608" t="s">
        <v>5680</v>
      </c>
      <c r="AT1608" t="str">
        <f t="shared" si="1480"/>
        <v>공정납기일없음(+X)</v>
      </c>
    </row>
    <row r="1609" spans="2:46" x14ac:dyDescent="0.3">
      <c r="B1609" s="2" t="s">
        <v>5666</v>
      </c>
      <c r="C1609" s="8" t="s">
        <v>5670</v>
      </c>
      <c r="D1609" s="2"/>
      <c r="E1609" s="2"/>
      <c r="F1609" s="2"/>
      <c r="G1609" s="2"/>
      <c r="H1609" s="2" t="s">
        <v>5344</v>
      </c>
      <c r="I1609" s="2" t="str">
        <f t="shared" si="1471"/>
        <v>20241119-3000166277-인쇄</v>
      </c>
      <c r="J1609" s="2" t="str">
        <f t="shared" si="1472"/>
        <v>20241119-3000166277-합지</v>
      </c>
      <c r="K1609" s="2" t="str">
        <f t="shared" si="1473"/>
        <v>20241119-3000166277-분단</v>
      </c>
      <c r="L1609" s="2" t="str">
        <f t="shared" si="1474"/>
        <v>20241119-3000166277-제대</v>
      </c>
      <c r="M1609" s="2" t="str">
        <f>VLOOKUP(H1609, '쿼리1'!$A:$R, 17, 0)</f>
        <v>6도-(주)푸드코아-반반 샌드위치(마켓컬리)</v>
      </c>
      <c r="N1609" s="2" t="str">
        <f>VLOOKUP(H1609, '쿼리1'!$A:$P, 15, 0)</f>
        <v>유포지80</v>
      </c>
      <c r="O1609" s="2">
        <v>3000166277</v>
      </c>
      <c r="P1609" s="2" t="str">
        <f>VLOOKUP(H1609, '쿼리1'!$A:$R, 17, 0)</f>
        <v>6도-(주)푸드코아-반반 샌드위치(마켓컬리)</v>
      </c>
      <c r="Q1609" s="4">
        <f>VLOOKUP(H1609, '쿼리1'!$A:$U, 20, 0)</f>
        <v>10000</v>
      </c>
      <c r="R1609" s="2" t="s">
        <v>5397</v>
      </c>
      <c r="S1609" s="2" t="s">
        <v>5397</v>
      </c>
      <c r="T1609" s="2" t="s">
        <v>5397</v>
      </c>
      <c r="U1609" s="2" t="s">
        <v>5397</v>
      </c>
      <c r="V1609" s="2" t="s">
        <v>5388</v>
      </c>
      <c r="W1609" s="2" t="s">
        <v>5388</v>
      </c>
      <c r="X1609" s="6" t="str">
        <f>IFERROR(W1609-V1609, "X")</f>
        <v>X</v>
      </c>
      <c r="Y1609" s="2" t="s">
        <v>5388</v>
      </c>
      <c r="Z1609" s="2" t="s">
        <v>5388</v>
      </c>
      <c r="AA1609" s="6" t="str">
        <f t="shared" si="1463"/>
        <v>X</v>
      </c>
      <c r="AB1609" s="2" t="s">
        <v>5388</v>
      </c>
      <c r="AC1609" s="2" t="s">
        <v>5388</v>
      </c>
      <c r="AD1609" s="6" t="str">
        <f t="shared" si="1468"/>
        <v>X</v>
      </c>
      <c r="AE1609" s="2" t="s">
        <v>5388</v>
      </c>
      <c r="AF1609" s="2" t="s">
        <v>5388</v>
      </c>
      <c r="AG1609" s="2" t="str">
        <f>IFERROR(AF1609-AE1609, "X")</f>
        <v>X</v>
      </c>
      <c r="AH1609" s="2" t="s">
        <v>5388</v>
      </c>
      <c r="AI1609" s="3" t="s">
        <v>5388</v>
      </c>
      <c r="AJ1609" s="3">
        <f t="shared" ca="1" si="1481"/>
        <v>45656</v>
      </c>
      <c r="AK1609" s="2" t="str">
        <f t="shared" si="1475"/>
        <v>+공정납기일없음</v>
      </c>
      <c r="AL1609" s="2"/>
      <c r="AM1609" s="2" t="str">
        <f t="shared" si="1476"/>
        <v>(+공정납기일없음)</v>
      </c>
      <c r="AN1609" s="9">
        <f t="shared" si="1477"/>
        <v>0</v>
      </c>
      <c r="AO1609" s="9">
        <f t="shared" si="1478"/>
        <v>45558</v>
      </c>
      <c r="AP1609" s="9">
        <f t="shared" ca="1" si="1482"/>
        <v>45656</v>
      </c>
      <c r="AQ1609" s="6">
        <f ca="1">AO1609-AP1609</f>
        <v>-98</v>
      </c>
      <c r="AR1609" s="12">
        <f t="shared" ca="1" si="1479"/>
        <v>-98</v>
      </c>
      <c r="AS1609" t="str">
        <f ca="1">IF(AQ1609&lt;0, "진행중", "지연")</f>
        <v>진행중</v>
      </c>
      <c r="AT1609" t="str">
        <f t="shared" ca="1" si="1480"/>
        <v>진행중(-98)</v>
      </c>
    </row>
    <row r="1610" spans="2:46" x14ac:dyDescent="0.3">
      <c r="B1610" s="2" t="s">
        <v>5412</v>
      </c>
      <c r="C1610" s="7">
        <v>1</v>
      </c>
      <c r="D1610" s="2" t="s">
        <v>5405</v>
      </c>
      <c r="E1610" s="2" t="s">
        <v>5416</v>
      </c>
      <c r="F1610" s="2"/>
      <c r="G1610" s="2" t="s">
        <v>5405</v>
      </c>
      <c r="H1610" s="2" t="s">
        <v>3029</v>
      </c>
      <c r="I1610" s="2" t="str">
        <f t="shared" si="1471"/>
        <v>20241120-1000137584-인쇄</v>
      </c>
      <c r="J1610" s="2" t="str">
        <f t="shared" si="1472"/>
        <v>20241120-1000137584-합지</v>
      </c>
      <c r="K1610" s="2" t="str">
        <f t="shared" si="1473"/>
        <v>20241120-1000137584-분단</v>
      </c>
      <c r="L1610" s="2" t="str">
        <f t="shared" si="1474"/>
        <v>20241120-1000137584-제대</v>
      </c>
      <c r="M1610" s="2" t="str">
        <f>VLOOKUP(H1610, '쿼리1'!$A:$R, 17, 0)</f>
        <v>1도-제품명:감자탕스프(제일유통)</v>
      </c>
      <c r="N1610" s="2" t="str">
        <f>VLOOKUP(H1610, '쿼리1'!$A:$P, 15, 0)</f>
        <v>나이론70</v>
      </c>
      <c r="O1610" s="2">
        <v>1000137584</v>
      </c>
      <c r="P1610" s="2" t="str">
        <f>VLOOKUP(H1610, '쿼리1'!$A:$R, 17, 0)</f>
        <v>1도-제품명:감자탕스프(제일유통)</v>
      </c>
      <c r="Q1610" s="4">
        <f>VLOOKUP(H1610, '쿼리1'!$A:$U, 20, 0)</f>
        <v>26086</v>
      </c>
      <c r="R1610" s="2" t="s">
        <v>31</v>
      </c>
      <c r="S1610" s="2" t="s">
        <v>31</v>
      </c>
      <c r="T1610" s="2" t="s">
        <v>5397</v>
      </c>
      <c r="U1610" s="2" t="s">
        <v>31</v>
      </c>
      <c r="V1610" s="3">
        <v>45622</v>
      </c>
      <c r="W1610" s="3">
        <v>45621</v>
      </c>
      <c r="X1610" s="6">
        <f>IFERROR(IF(W1610-V1610&gt;0, "+" &amp; (W1610-V1610), W1610-V1610), "X")</f>
        <v>-1</v>
      </c>
      <c r="Y1610" s="3">
        <v>45625</v>
      </c>
      <c r="Z1610" s="3">
        <v>45623</v>
      </c>
      <c r="AA1610" s="6">
        <f t="shared" ref="AA1610:AA1613" si="1483">IFERROR(IF(Z1610-Y1610&gt;0, "+" &amp; (Z1610-Y1610), Z1610-Y1610), "X")</f>
        <v>-2</v>
      </c>
      <c r="AB1610" s="3" t="s">
        <v>5388</v>
      </c>
      <c r="AC1610" s="2" t="s">
        <v>5388</v>
      </c>
      <c r="AD1610" s="6" t="str">
        <f t="shared" si="1468"/>
        <v>X</v>
      </c>
      <c r="AE1610" s="3">
        <v>45629</v>
      </c>
      <c r="AF1610" s="3">
        <v>45628</v>
      </c>
      <c r="AG1610" s="2">
        <f t="shared" ref="AG1610:AG1611" si="1484">IFERROR(IF(AF1610-AE1610&gt;0, "+" &amp; (AF1610-AE1610), AF1610-AE1610), "X")</f>
        <v>-1</v>
      </c>
      <c r="AH1610" s="3">
        <v>45628</v>
      </c>
      <c r="AI1610" s="3">
        <f t="shared" ref="AI1610:AI1611" si="1485">AE1610</f>
        <v>45629</v>
      </c>
      <c r="AJ1610" s="3"/>
      <c r="AK1610" s="2" t="str">
        <f t="shared" si="1475"/>
        <v>+1</v>
      </c>
      <c r="AL1610" s="2" t="s">
        <v>5567</v>
      </c>
      <c r="AM1610" s="2" t="str">
        <f t="shared" si="1476"/>
        <v>생산완료(+1)</v>
      </c>
      <c r="AN1610" s="9">
        <f t="shared" si="1477"/>
        <v>45628</v>
      </c>
      <c r="AO1610" s="9">
        <f t="shared" si="1478"/>
        <v>45629</v>
      </c>
      <c r="AP1610" s="9"/>
      <c r="AQ1610" s="2">
        <f t="shared" ref="AQ1610:AQ1622" si="1486">AO1610-AN1610</f>
        <v>1</v>
      </c>
      <c r="AR1610" s="12" t="str">
        <f t="shared" si="1479"/>
        <v>+1</v>
      </c>
      <c r="AS1610" t="s">
        <v>5567</v>
      </c>
      <c r="AT1610" t="str">
        <f t="shared" si="1480"/>
        <v>생산완료(+1)</v>
      </c>
    </row>
    <row r="1611" spans="2:46" x14ac:dyDescent="0.3">
      <c r="B1611" s="2" t="s">
        <v>5416</v>
      </c>
      <c r="C1611" s="7">
        <v>-2</v>
      </c>
      <c r="D1611" s="2"/>
      <c r="E1611" s="2" t="s">
        <v>5416</v>
      </c>
      <c r="F1611" s="2" t="s">
        <v>5412</v>
      </c>
      <c r="G1611" s="2" t="s">
        <v>5424</v>
      </c>
      <c r="H1611" s="2" t="s">
        <v>3139</v>
      </c>
      <c r="I1611" s="2" t="str">
        <f t="shared" si="1471"/>
        <v>20241120-1000139378-인쇄</v>
      </c>
      <c r="J1611" s="2" t="str">
        <f t="shared" si="1472"/>
        <v>20241120-1000139378-합지</v>
      </c>
      <c r="K1611" s="2" t="str">
        <f t="shared" si="1473"/>
        <v>20241120-1000139378-분단</v>
      </c>
      <c r="L1611" s="2" t="str">
        <f t="shared" si="1474"/>
        <v>20241120-1000139378-제대</v>
      </c>
      <c r="M1611" s="2" t="str">
        <f>VLOOKUP(H1611, '쿼리1'!$A:$R, 17, 0)</f>
        <v>무지</v>
      </c>
      <c r="N1611" s="2" t="str">
        <f>VLOOKUP(H1611, '쿼리1'!$A:$P, 15, 0)</f>
        <v>패트140</v>
      </c>
      <c r="O1611" s="2">
        <v>1000139378</v>
      </c>
      <c r="P1611" s="2" t="str">
        <f>VLOOKUP(H1611, '쿼리1'!$A:$R, 17, 0)</f>
        <v>무지</v>
      </c>
      <c r="Q1611" s="4">
        <f>VLOOKUP(H1611, '쿼리1'!$A:$U, 20, 0)</f>
        <v>50000</v>
      </c>
      <c r="R1611" s="2" t="s">
        <v>5397</v>
      </c>
      <c r="S1611" s="2" t="s">
        <v>31</v>
      </c>
      <c r="T1611" s="2" t="s">
        <v>31</v>
      </c>
      <c r="U1611" s="2" t="s">
        <v>31</v>
      </c>
      <c r="V1611" s="2" t="s">
        <v>5388</v>
      </c>
      <c r="W1611" s="3" t="s">
        <v>5388</v>
      </c>
      <c r="X1611" s="6" t="str">
        <f>IFERROR(W1611-V1611, "X")</f>
        <v>X</v>
      </c>
      <c r="Y1611" s="3">
        <v>45625</v>
      </c>
      <c r="Z1611" s="3">
        <v>45623</v>
      </c>
      <c r="AA1611" s="6">
        <f t="shared" si="1483"/>
        <v>-2</v>
      </c>
      <c r="AB1611" s="3">
        <v>45628</v>
      </c>
      <c r="AC1611" s="3">
        <v>45629</v>
      </c>
      <c r="AD1611" s="6" t="str">
        <f t="shared" ref="AD1611:AD1613" si="1487">IFERROR(IF(AC1611-AB1611&gt;0, "+" &amp; (AC1611-AB1611), AC1611-AB1611), "X")</f>
        <v>+1</v>
      </c>
      <c r="AE1611" s="3">
        <v>45630</v>
      </c>
      <c r="AF1611" s="3">
        <v>45632</v>
      </c>
      <c r="AG1611" s="2" t="str">
        <f t="shared" si="1484"/>
        <v>+2</v>
      </c>
      <c r="AH1611" s="3">
        <v>45632</v>
      </c>
      <c r="AI1611" s="3">
        <f t="shared" si="1485"/>
        <v>45630</v>
      </c>
      <c r="AJ1611" s="3"/>
      <c r="AK1611" s="2">
        <f t="shared" si="1475"/>
        <v>-2</v>
      </c>
      <c r="AL1611" s="2" t="s">
        <v>5567</v>
      </c>
      <c r="AM1611" s="2" t="str">
        <f t="shared" si="1476"/>
        <v>생산완료(-2)</v>
      </c>
      <c r="AN1611" s="9">
        <f t="shared" si="1477"/>
        <v>45650</v>
      </c>
      <c r="AO1611" s="9">
        <f t="shared" si="1478"/>
        <v>45652</v>
      </c>
      <c r="AP1611" s="9"/>
      <c r="AQ1611" s="2">
        <f t="shared" si="1486"/>
        <v>2</v>
      </c>
      <c r="AR1611" s="12" t="str">
        <f t="shared" si="1479"/>
        <v>+2</v>
      </c>
      <c r="AS1611" t="s">
        <v>5567</v>
      </c>
      <c r="AT1611" t="str">
        <f t="shared" si="1480"/>
        <v>생산완료(+2)</v>
      </c>
    </row>
    <row r="1612" spans="2:46" x14ac:dyDescent="0.3">
      <c r="B1612" s="2" t="s">
        <v>5470</v>
      </c>
      <c r="C1612" s="7">
        <v>-15</v>
      </c>
      <c r="D1612" s="2" t="s">
        <v>5409</v>
      </c>
      <c r="E1612" s="2" t="s">
        <v>5416</v>
      </c>
      <c r="F1612" s="2" t="s">
        <v>5426</v>
      </c>
      <c r="G1612" s="2"/>
      <c r="H1612" s="2" t="s">
        <v>4080</v>
      </c>
      <c r="I1612" s="2" t="str">
        <f t="shared" si="1471"/>
        <v>20241120-1000151019-인쇄</v>
      </c>
      <c r="J1612" s="2" t="str">
        <f t="shared" si="1472"/>
        <v>20241120-1000151019-합지</v>
      </c>
      <c r="K1612" s="2" t="str">
        <f t="shared" si="1473"/>
        <v>20241120-1000151019-분단</v>
      </c>
      <c r="L1612" s="2" t="str">
        <f t="shared" si="1474"/>
        <v>20241120-1000151019-제대</v>
      </c>
      <c r="M1612" s="2" t="str">
        <f>VLOOKUP(H1612, '쿼리1'!$A:$R, 17, 0)</f>
        <v>7도-널담 고단백 아메리칸쿠키-다크초콜릿100g</v>
      </c>
      <c r="N1612" s="2" t="str">
        <f>VLOOKUP(H1612, '쿼리1'!$A:$P, 15, 0)</f>
        <v>패트60</v>
      </c>
      <c r="O1612" s="2">
        <v>1000151019</v>
      </c>
      <c r="P1612" s="2" t="str">
        <f>VLOOKUP(H1612, '쿼리1'!$A:$R, 17, 0)</f>
        <v>7도-널담 고단백 아메리칸쿠키-다크초콜릿100g</v>
      </c>
      <c r="Q1612" s="4">
        <f>VLOOKUP(H1612, '쿼리1'!$A:$U, 20, 0)</f>
        <v>30</v>
      </c>
      <c r="R1612" s="2" t="s">
        <v>31</v>
      </c>
      <c r="S1612" s="2" t="s">
        <v>31</v>
      </c>
      <c r="T1612" s="2" t="s">
        <v>31</v>
      </c>
      <c r="U1612" s="2" t="s">
        <v>5397</v>
      </c>
      <c r="V1612" s="3">
        <v>45622</v>
      </c>
      <c r="W1612" s="3">
        <v>45622</v>
      </c>
      <c r="X1612" s="6">
        <f t="shared" ref="X1612:X1613" si="1488">IFERROR(IF(W1612-V1612&gt;0, "+" &amp; (W1612-V1612), W1612-V1612), "X")</f>
        <v>0</v>
      </c>
      <c r="Y1612" s="3">
        <v>45625</v>
      </c>
      <c r="Z1612" s="3">
        <v>45623</v>
      </c>
      <c r="AA1612" s="6">
        <f t="shared" si="1483"/>
        <v>-2</v>
      </c>
      <c r="AB1612" s="3">
        <v>45628</v>
      </c>
      <c r="AC1612" s="3">
        <v>45643</v>
      </c>
      <c r="AD1612" s="6" t="str">
        <f t="shared" si="1487"/>
        <v>+15</v>
      </c>
      <c r="AE1612" s="2" t="s">
        <v>5388</v>
      </c>
      <c r="AF1612" s="2" t="s">
        <v>5388</v>
      </c>
      <c r="AG1612" s="2" t="str">
        <f>IFERROR(AF1612-AE1612, "X")</f>
        <v>X</v>
      </c>
      <c r="AH1612" s="3">
        <v>45643</v>
      </c>
      <c r="AI1612" s="3">
        <f t="shared" ref="AI1612:AI1613" si="1489">AB1612</f>
        <v>45628</v>
      </c>
      <c r="AJ1612" s="3"/>
      <c r="AK1612" s="2">
        <f t="shared" si="1475"/>
        <v>-15</v>
      </c>
      <c r="AL1612" s="2" t="s">
        <v>5567</v>
      </c>
      <c r="AM1612" s="2" t="str">
        <f t="shared" si="1476"/>
        <v>생산완료(-15)</v>
      </c>
      <c r="AN1612" s="9">
        <f t="shared" si="1477"/>
        <v>45643</v>
      </c>
      <c r="AO1612" s="9">
        <f t="shared" si="1478"/>
        <v>45628</v>
      </c>
      <c r="AP1612" s="9"/>
      <c r="AQ1612" s="2">
        <f t="shared" si="1486"/>
        <v>-15</v>
      </c>
      <c r="AR1612" s="12">
        <f t="shared" si="1479"/>
        <v>-15</v>
      </c>
      <c r="AS1612" t="s">
        <v>5567</v>
      </c>
      <c r="AT1612" t="str">
        <f t="shared" si="1480"/>
        <v>생산완료(-15)</v>
      </c>
    </row>
    <row r="1613" spans="2:46" x14ac:dyDescent="0.3">
      <c r="B1613" s="2" t="s">
        <v>5424</v>
      </c>
      <c r="C1613" s="7">
        <v>2</v>
      </c>
      <c r="D1613" s="2" t="s">
        <v>5405</v>
      </c>
      <c r="E1613" s="2" t="s">
        <v>5409</v>
      </c>
      <c r="F1613" s="2" t="s">
        <v>5416</v>
      </c>
      <c r="G1613" s="2"/>
      <c r="H1613" s="2" t="s">
        <v>4145</v>
      </c>
      <c r="I1613" s="2" t="str">
        <f t="shared" si="1471"/>
        <v>20241120-1000157781-인쇄</v>
      </c>
      <c r="J1613" s="2" t="str">
        <f t="shared" si="1472"/>
        <v>20241120-1000157781-합지</v>
      </c>
      <c r="K1613" s="2" t="str">
        <f t="shared" si="1473"/>
        <v>20241120-1000157781-분단</v>
      </c>
      <c r="L1613" s="2" t="str">
        <f t="shared" si="1474"/>
        <v>20241120-1000157781-제대</v>
      </c>
      <c r="M1613" s="2" t="str">
        <f>VLOOKUP(H1613, '쿼리1'!$A:$R, 17, 0)</f>
        <v>3도-동대문엽기떡볶이-2인 착한맛 가루양념(64g)220폭</v>
      </c>
      <c r="N1613" s="2" t="str">
        <f>VLOOKUP(H1613, '쿼리1'!$A:$P, 15, 0)</f>
        <v>패증착74</v>
      </c>
      <c r="O1613" s="2">
        <v>1000157781</v>
      </c>
      <c r="P1613" s="2" t="str">
        <f>VLOOKUP(H1613, '쿼리1'!$A:$R, 17, 0)</f>
        <v>3도-동대문엽기떡볶이-2인 착한맛 가루양념(64g)220폭</v>
      </c>
      <c r="Q1613" s="4">
        <f>VLOOKUP(H1613, '쿼리1'!$A:$U, 20, 0)</f>
        <v>36</v>
      </c>
      <c r="R1613" s="2" t="s">
        <v>31</v>
      </c>
      <c r="S1613" s="2" t="s">
        <v>31</v>
      </c>
      <c r="T1613" s="2" t="s">
        <v>31</v>
      </c>
      <c r="U1613" s="2" t="s">
        <v>5397</v>
      </c>
      <c r="V1613" s="3">
        <v>45622</v>
      </c>
      <c r="W1613" s="3">
        <v>45621</v>
      </c>
      <c r="X1613" s="6">
        <f t="shared" si="1488"/>
        <v>-1</v>
      </c>
      <c r="Y1613" s="3">
        <v>45625</v>
      </c>
      <c r="Z1613" s="3">
        <v>45625</v>
      </c>
      <c r="AA1613" s="6">
        <f t="shared" si="1483"/>
        <v>0</v>
      </c>
      <c r="AB1613" s="3">
        <v>45628</v>
      </c>
      <c r="AC1613" s="3">
        <v>45626</v>
      </c>
      <c r="AD1613" s="6">
        <f t="shared" si="1487"/>
        <v>-2</v>
      </c>
      <c r="AE1613" s="2" t="s">
        <v>5388</v>
      </c>
      <c r="AF1613" s="2" t="s">
        <v>5388</v>
      </c>
      <c r="AG1613" s="2" t="str">
        <f>IFERROR(AF1613-AE1613, "X")</f>
        <v>X</v>
      </c>
      <c r="AH1613" s="3">
        <v>45626</v>
      </c>
      <c r="AI1613" s="3">
        <f t="shared" si="1489"/>
        <v>45628</v>
      </c>
      <c r="AJ1613" s="3"/>
      <c r="AK1613" s="2" t="str">
        <f t="shared" si="1475"/>
        <v>+2</v>
      </c>
      <c r="AL1613" s="2" t="s">
        <v>5567</v>
      </c>
      <c r="AM1613" s="2" t="str">
        <f t="shared" si="1476"/>
        <v>생산완료(+2)</v>
      </c>
      <c r="AN1613" s="9">
        <f t="shared" si="1477"/>
        <v>45626</v>
      </c>
      <c r="AO1613" s="9">
        <f t="shared" si="1478"/>
        <v>45628</v>
      </c>
      <c r="AP1613" s="9"/>
      <c r="AQ1613" s="2">
        <f t="shared" si="1486"/>
        <v>2</v>
      </c>
      <c r="AR1613" s="12" t="str">
        <f t="shared" si="1479"/>
        <v>+2</v>
      </c>
      <c r="AS1613" t="s">
        <v>5567</v>
      </c>
      <c r="AT1613" t="str">
        <f t="shared" si="1480"/>
        <v>생산완료(+2)</v>
      </c>
    </row>
    <row r="1614" spans="2:46" x14ac:dyDescent="0.3">
      <c r="B1614" s="2" t="s">
        <v>5666</v>
      </c>
      <c r="C1614" s="8" t="s">
        <v>5670</v>
      </c>
      <c r="D1614" s="2"/>
      <c r="E1614" s="2" t="s">
        <v>5542</v>
      </c>
      <c r="F1614" s="2"/>
      <c r="G1614" s="2"/>
      <c r="H1614" s="2" t="s">
        <v>4840</v>
      </c>
      <c r="I1614" s="2" t="str">
        <f t="shared" si="1471"/>
        <v>20241120-1000159652-인쇄</v>
      </c>
      <c r="J1614" s="2" t="str">
        <f t="shared" si="1472"/>
        <v>20241120-1000159652-합지</v>
      </c>
      <c r="K1614" s="2" t="str">
        <f t="shared" si="1473"/>
        <v>20241120-1000159652-분단</v>
      </c>
      <c r="L1614" s="2" t="str">
        <f t="shared" si="1474"/>
        <v>20241120-1000159652-제대</v>
      </c>
      <c r="M1614" s="2" t="str">
        <f>VLOOKUP(H1614, '쿼리1'!$A:$R, 17, 0)</f>
        <v>1도(백색)-베어베터 초코칩쿠키 35g</v>
      </c>
      <c r="N1614" s="2" t="str">
        <f>VLOOKUP(H1614, '쿼리1'!$A:$P, 15, 0)</f>
        <v>오씨피피(무광)60</v>
      </c>
      <c r="O1614" s="2">
        <v>1000159652</v>
      </c>
      <c r="P1614" s="2" t="str">
        <f>VLOOKUP(H1614, '쿼리1'!$A:$R, 17, 0)</f>
        <v>1도(백색)-베어베터 초코칩쿠키 35g</v>
      </c>
      <c r="Q1614" s="4">
        <f>VLOOKUP(H1614, '쿼리1'!$A:$U, 20, 0)</f>
        <v>1</v>
      </c>
      <c r="R1614" s="2" t="s">
        <v>5397</v>
      </c>
      <c r="S1614" s="2" t="s">
        <v>5399</v>
      </c>
      <c r="T1614" s="2" t="s">
        <v>5397</v>
      </c>
      <c r="U1614" s="2" t="s">
        <v>5397</v>
      </c>
      <c r="V1614" s="2" t="s">
        <v>5388</v>
      </c>
      <c r="W1614" s="3" t="s">
        <v>5388</v>
      </c>
      <c r="X1614" s="6" t="str">
        <f>IFERROR(W1614-V1614, "X")</f>
        <v>X</v>
      </c>
      <c r="Y1614" s="3">
        <v>45623</v>
      </c>
      <c r="Z1614" s="5" t="s">
        <v>5396</v>
      </c>
      <c r="AA1614" s="6">
        <f ca="1">TODAY()-Y1614</f>
        <v>33</v>
      </c>
      <c r="AB1614" s="2" t="s">
        <v>5388</v>
      </c>
      <c r="AC1614" s="2" t="s">
        <v>5388</v>
      </c>
      <c r="AD1614" s="6" t="str">
        <f>IFERROR(AC1614-AB1614, "X")</f>
        <v>X</v>
      </c>
      <c r="AE1614" s="2" t="s">
        <v>5388</v>
      </c>
      <c r="AF1614" s="2" t="s">
        <v>5388</v>
      </c>
      <c r="AG1614" s="2" t="str">
        <f>IFERROR(AF1614-AE1614, "X")</f>
        <v>X</v>
      </c>
      <c r="AH1614" s="2" t="s">
        <v>5388</v>
      </c>
      <c r="AI1614" s="3" t="s">
        <v>5388</v>
      </c>
      <c r="AJ1614" s="3">
        <f ca="1">TODAY()</f>
        <v>45656</v>
      </c>
      <c r="AK1614" s="2" t="str">
        <f t="shared" si="1475"/>
        <v>+공정납기일없음</v>
      </c>
      <c r="AL1614" s="2"/>
      <c r="AM1614" s="2" t="str">
        <f t="shared" si="1476"/>
        <v>(+공정납기일없음)</v>
      </c>
      <c r="AN1614" s="9">
        <f t="shared" si="1477"/>
        <v>45653</v>
      </c>
      <c r="AO1614" s="9">
        <f t="shared" si="1478"/>
        <v>45652</v>
      </c>
      <c r="AP1614" s="9"/>
      <c r="AQ1614" s="6">
        <f t="shared" si="1486"/>
        <v>-1</v>
      </c>
      <c r="AR1614" s="12">
        <f t="shared" si="1479"/>
        <v>-1</v>
      </c>
      <c r="AS1614" t="s">
        <v>5567</v>
      </c>
      <c r="AT1614" t="str">
        <f t="shared" si="1480"/>
        <v>생산완료(-1)</v>
      </c>
    </row>
    <row r="1615" spans="2:46" x14ac:dyDescent="0.3">
      <c r="B1615" s="2" t="s">
        <v>5409</v>
      </c>
      <c r="C1615" s="7">
        <v>0</v>
      </c>
      <c r="D1615" s="2" t="s">
        <v>5405</v>
      </c>
      <c r="E1615" s="2" t="s">
        <v>5408</v>
      </c>
      <c r="F1615" s="2" t="s">
        <v>5409</v>
      </c>
      <c r="G1615" s="2"/>
      <c r="H1615" s="2" t="s">
        <v>3722</v>
      </c>
      <c r="I1615" s="2" t="str">
        <f t="shared" si="1471"/>
        <v>20241120-1000162454-인쇄</v>
      </c>
      <c r="J1615" s="2" t="str">
        <f t="shared" si="1472"/>
        <v>20241120-1000162454-합지</v>
      </c>
      <c r="K1615" s="2" t="str">
        <f t="shared" si="1473"/>
        <v>20241120-1000162454-분단</v>
      </c>
      <c r="L1615" s="2" t="str">
        <f t="shared" si="1474"/>
        <v>20241120-1000162454-제대</v>
      </c>
      <c r="M1615" s="2" t="str">
        <f>VLOOKUP(H1615, '쿼리1'!$A:$R, 17, 0)</f>
        <v>3도-프레시원-고명용 지단채 2mm(700g)</v>
      </c>
      <c r="N1615" s="2" t="str">
        <f>VLOOKUP(H1615, '쿼리1'!$A:$P, 15, 0)</f>
        <v>나이론80</v>
      </c>
      <c r="O1615" s="2">
        <v>1000162454</v>
      </c>
      <c r="P1615" s="2" t="str">
        <f>VLOOKUP(H1615, '쿼리1'!$A:$R, 17, 0)</f>
        <v>3도-프레시원-고명용 지단채 2mm(700g)</v>
      </c>
      <c r="Q1615" s="4">
        <f>VLOOKUP(H1615, '쿼리1'!$A:$U, 20, 0)</f>
        <v>12</v>
      </c>
      <c r="R1615" s="2" t="s">
        <v>31</v>
      </c>
      <c r="S1615" s="2" t="s">
        <v>31</v>
      </c>
      <c r="T1615" s="2" t="s">
        <v>31</v>
      </c>
      <c r="U1615" s="2" t="s">
        <v>5397</v>
      </c>
      <c r="V1615" s="3">
        <v>45622</v>
      </c>
      <c r="W1615" s="3">
        <v>45621</v>
      </c>
      <c r="X1615" s="6">
        <f t="shared" ref="X1615:X1622" si="1490">IFERROR(IF(W1615-V1615&gt;0, "+" &amp; (W1615-V1615), W1615-V1615), "X")</f>
        <v>-1</v>
      </c>
      <c r="Y1615" s="3">
        <v>45625</v>
      </c>
      <c r="Z1615" s="3">
        <v>45628</v>
      </c>
      <c r="AA1615" s="6" t="str">
        <f t="shared" ref="AA1615:AA1617" si="1491">IFERROR(IF(Z1615-Y1615&gt;0, "+" &amp; (Z1615-Y1615), Z1615-Y1615), "X")</f>
        <v>+3</v>
      </c>
      <c r="AB1615" s="3">
        <v>45628</v>
      </c>
      <c r="AC1615" s="3">
        <v>45628</v>
      </c>
      <c r="AD1615" s="6">
        <f>IFERROR(IF(AC1615-AB1615&gt;0, "+" &amp; (AC1615-AB1615), AC1615-AB1615), "X")</f>
        <v>0</v>
      </c>
      <c r="AE1615" s="2" t="s">
        <v>5388</v>
      </c>
      <c r="AF1615" s="2" t="s">
        <v>5388</v>
      </c>
      <c r="AG1615" s="2" t="str">
        <f>IFERROR(AF1615-AE1615, "X")</f>
        <v>X</v>
      </c>
      <c r="AH1615" s="3">
        <v>45628</v>
      </c>
      <c r="AI1615" s="3">
        <f t="shared" ref="AI1615" si="1492">AB1615</f>
        <v>45628</v>
      </c>
      <c r="AJ1615" s="3"/>
      <c r="AK1615" s="2">
        <f t="shared" si="1475"/>
        <v>0</v>
      </c>
      <c r="AL1615" s="2" t="s">
        <v>5567</v>
      </c>
      <c r="AM1615" s="2" t="str">
        <f t="shared" si="1476"/>
        <v>생산완료(0)</v>
      </c>
      <c r="AN1615" s="9">
        <f t="shared" si="1477"/>
        <v>45628</v>
      </c>
      <c r="AO1615" s="9">
        <f t="shared" si="1478"/>
        <v>45628</v>
      </c>
      <c r="AP1615" s="9"/>
      <c r="AQ1615" s="2">
        <f t="shared" si="1486"/>
        <v>0</v>
      </c>
      <c r="AR1615" s="12">
        <f t="shared" si="1479"/>
        <v>0</v>
      </c>
      <c r="AS1615" t="s">
        <v>5567</v>
      </c>
      <c r="AT1615" t="str">
        <f t="shared" si="1480"/>
        <v>생산완료(0)</v>
      </c>
    </row>
    <row r="1616" spans="2:46" x14ac:dyDescent="0.3">
      <c r="B1616" s="2" t="s">
        <v>5409</v>
      </c>
      <c r="C1616" s="7">
        <v>0</v>
      </c>
      <c r="D1616" s="2" t="s">
        <v>5409</v>
      </c>
      <c r="E1616" s="2" t="s">
        <v>5416</v>
      </c>
      <c r="F1616" s="2"/>
      <c r="G1616" s="2" t="s">
        <v>5409</v>
      </c>
      <c r="H1616" s="2" t="s">
        <v>3306</v>
      </c>
      <c r="I1616" s="2" t="str">
        <f t="shared" si="1471"/>
        <v>20241120-1000167349-인쇄</v>
      </c>
      <c r="J1616" s="2" t="str">
        <f t="shared" si="1472"/>
        <v>20241120-1000167349-합지</v>
      </c>
      <c r="K1616" s="2" t="str">
        <f t="shared" si="1473"/>
        <v>20241120-1000167349-분단</v>
      </c>
      <c r="L1616" s="2" t="str">
        <f t="shared" si="1474"/>
        <v>20241120-1000167349-제대</v>
      </c>
      <c r="M1616" s="2" t="str">
        <f>VLOOKUP(H1616, '쿼리1'!$A:$R, 17, 0)</f>
        <v>7도-수협-어기여찬 냉동통합 1kg-인천</v>
      </c>
      <c r="N1616" s="2" t="str">
        <f>VLOOKUP(H1616, '쿼리1'!$A:$P, 15, 0)</f>
        <v>나이론105</v>
      </c>
      <c r="O1616" s="2">
        <v>1000167349</v>
      </c>
      <c r="P1616" s="2" t="str">
        <f>VLOOKUP(H1616, '쿼리1'!$A:$R, 17, 0)</f>
        <v>7도-수협-어기여찬 냉동통합 1kg-인천</v>
      </c>
      <c r="Q1616" s="4">
        <f>VLOOKUP(H1616, '쿼리1'!$A:$U, 20, 0)</f>
        <v>22222</v>
      </c>
      <c r="R1616" s="2" t="s">
        <v>31</v>
      </c>
      <c r="S1616" s="2" t="s">
        <v>31</v>
      </c>
      <c r="T1616" s="2" t="s">
        <v>5397</v>
      </c>
      <c r="U1616" s="2" t="s">
        <v>31</v>
      </c>
      <c r="V1616" s="3">
        <v>45621</v>
      </c>
      <c r="W1616" s="3">
        <v>45621</v>
      </c>
      <c r="X1616" s="6">
        <f t="shared" si="1490"/>
        <v>0</v>
      </c>
      <c r="Y1616" s="3">
        <v>45624</v>
      </c>
      <c r="Z1616" s="3">
        <v>45622</v>
      </c>
      <c r="AA1616" s="6">
        <f t="shared" si="1491"/>
        <v>-2</v>
      </c>
      <c r="AB1616" s="3" t="s">
        <v>5388</v>
      </c>
      <c r="AC1616" s="2" t="s">
        <v>5388</v>
      </c>
      <c r="AD1616" s="6" t="str">
        <f t="shared" ref="AD1616:AD1626" si="1493">IFERROR(AC1616-AB1616, "X")</f>
        <v>X</v>
      </c>
      <c r="AE1616" s="3">
        <v>45628</v>
      </c>
      <c r="AF1616" s="3">
        <v>45628</v>
      </c>
      <c r="AG1616" s="2">
        <f t="shared" ref="AG1616:AG1620" si="1494">IFERROR(IF(AF1616-AE1616&gt;0, "+" &amp; (AF1616-AE1616), AF1616-AE1616), "X")</f>
        <v>0</v>
      </c>
      <c r="AH1616" s="3">
        <v>45628</v>
      </c>
      <c r="AI1616" s="3">
        <f t="shared" ref="AI1616:AI1620" si="1495">AE1616</f>
        <v>45628</v>
      </c>
      <c r="AJ1616" s="3"/>
      <c r="AK1616" s="2">
        <f t="shared" si="1475"/>
        <v>0</v>
      </c>
      <c r="AL1616" s="2" t="s">
        <v>5567</v>
      </c>
      <c r="AM1616" s="2" t="str">
        <f t="shared" si="1476"/>
        <v>생산완료(0)</v>
      </c>
      <c r="AN1616" s="9">
        <f t="shared" si="1477"/>
        <v>45628</v>
      </c>
      <c r="AO1616" s="9">
        <f t="shared" si="1478"/>
        <v>45628</v>
      </c>
      <c r="AP1616" s="9"/>
      <c r="AQ1616" s="2">
        <f t="shared" si="1486"/>
        <v>0</v>
      </c>
      <c r="AR1616" s="12">
        <f t="shared" si="1479"/>
        <v>0</v>
      </c>
      <c r="AS1616" t="s">
        <v>5567</v>
      </c>
      <c r="AT1616" t="str">
        <f t="shared" si="1480"/>
        <v>생산완료(0)</v>
      </c>
    </row>
    <row r="1617" spans="2:46" x14ac:dyDescent="0.3">
      <c r="B1617" s="2" t="s">
        <v>5436</v>
      </c>
      <c r="C1617" s="7">
        <v>-7</v>
      </c>
      <c r="D1617" s="2" t="s">
        <v>5443</v>
      </c>
      <c r="E1617" s="2" t="s">
        <v>5451</v>
      </c>
      <c r="F1617" s="2"/>
      <c r="G1617" s="2" t="s">
        <v>5430</v>
      </c>
      <c r="H1617" s="2" t="s">
        <v>4364</v>
      </c>
      <c r="I1617" s="2" t="str">
        <f t="shared" si="1471"/>
        <v>20241120-1000167482-인쇄</v>
      </c>
      <c r="J1617" s="2" t="str">
        <f t="shared" si="1472"/>
        <v>20241120-1000167482-합지</v>
      </c>
      <c r="K1617" s="2" t="str">
        <f t="shared" si="1473"/>
        <v>20241120-1000167482-분단</v>
      </c>
      <c r="L1617" s="2" t="str">
        <f t="shared" si="1474"/>
        <v>20241120-1000167482-제대</v>
      </c>
      <c r="M1617" s="2" t="str">
        <f>VLOOKUP(H1617, '쿼리1'!$A:$R, 17, 0)</f>
        <v>4도-푸른얼음 3kg(신보제빙)</v>
      </c>
      <c r="N1617" s="2" t="str">
        <f>VLOOKUP(H1617, '쿼리1'!$A:$P, 15, 0)</f>
        <v>나이론80</v>
      </c>
      <c r="O1617" s="2">
        <v>1000167482</v>
      </c>
      <c r="P1617" s="2" t="str">
        <f>VLOOKUP(H1617, '쿼리1'!$A:$R, 17, 0)</f>
        <v>4도-푸른얼음 3kg(신보제빙)</v>
      </c>
      <c r="Q1617" s="4">
        <f>VLOOKUP(H1617, '쿼리1'!$A:$U, 20, 0)</f>
        <v>20000</v>
      </c>
      <c r="R1617" s="2" t="s">
        <v>31</v>
      </c>
      <c r="S1617" s="2" t="s">
        <v>31</v>
      </c>
      <c r="T1617" s="2" t="s">
        <v>5397</v>
      </c>
      <c r="U1617" s="2" t="s">
        <v>31</v>
      </c>
      <c r="V1617" s="3">
        <v>45617</v>
      </c>
      <c r="W1617" s="3">
        <v>45625</v>
      </c>
      <c r="X1617" s="6" t="str">
        <f t="shared" si="1490"/>
        <v>+8</v>
      </c>
      <c r="Y1617" s="3">
        <v>45622</v>
      </c>
      <c r="Z1617" s="3">
        <v>45626</v>
      </c>
      <c r="AA1617" s="6" t="str">
        <f t="shared" si="1491"/>
        <v>+4</v>
      </c>
      <c r="AB1617" s="3" t="s">
        <v>5388</v>
      </c>
      <c r="AC1617" s="2" t="s">
        <v>5388</v>
      </c>
      <c r="AD1617" s="6" t="str">
        <f t="shared" si="1493"/>
        <v>X</v>
      </c>
      <c r="AE1617" s="3">
        <v>45624</v>
      </c>
      <c r="AF1617" s="3">
        <v>45631</v>
      </c>
      <c r="AG1617" s="2" t="str">
        <f t="shared" si="1494"/>
        <v>+7</v>
      </c>
      <c r="AH1617" s="3">
        <v>45631</v>
      </c>
      <c r="AI1617" s="3">
        <f t="shared" si="1495"/>
        <v>45624</v>
      </c>
      <c r="AJ1617" s="3"/>
      <c r="AK1617" s="2">
        <f t="shared" si="1475"/>
        <v>-7</v>
      </c>
      <c r="AL1617" s="2" t="s">
        <v>5567</v>
      </c>
      <c r="AM1617" s="2" t="str">
        <f t="shared" si="1476"/>
        <v>생산완료(-7)</v>
      </c>
      <c r="AN1617" s="9">
        <f t="shared" si="1477"/>
        <v>45631</v>
      </c>
      <c r="AO1617" s="9">
        <f t="shared" si="1478"/>
        <v>45624</v>
      </c>
      <c r="AP1617" s="9"/>
      <c r="AQ1617" s="2">
        <f t="shared" si="1486"/>
        <v>-7</v>
      </c>
      <c r="AR1617" s="12">
        <f t="shared" si="1479"/>
        <v>-7</v>
      </c>
      <c r="AS1617" t="s">
        <v>5567</v>
      </c>
      <c r="AT1617" t="str">
        <f t="shared" si="1480"/>
        <v>생산완료(-7)</v>
      </c>
    </row>
    <row r="1618" spans="2:46" x14ac:dyDescent="0.3">
      <c r="B1618" s="2" t="s">
        <v>5405</v>
      </c>
      <c r="C1618" s="7">
        <v>-1</v>
      </c>
      <c r="D1618" s="2" t="s">
        <v>5412</v>
      </c>
      <c r="E1618" s="2" t="s">
        <v>5537</v>
      </c>
      <c r="F1618" s="2"/>
      <c r="G1618" s="2" t="s">
        <v>5412</v>
      </c>
      <c r="H1618" s="2" t="s">
        <v>3069</v>
      </c>
      <c r="I1618" s="2" t="str">
        <f t="shared" si="1471"/>
        <v>20241120-1000167761-인쇄</v>
      </c>
      <c r="J1618" s="2" t="str">
        <f t="shared" si="1472"/>
        <v>20241120-1000167761-합지</v>
      </c>
      <c r="K1618" s="2" t="str">
        <f t="shared" si="1473"/>
        <v>20241120-1000167761-분단</v>
      </c>
      <c r="L1618" s="2" t="str">
        <f t="shared" si="1474"/>
        <v>20241120-1000167761-제대</v>
      </c>
      <c r="M1618" s="2" t="str">
        <f>VLOOKUP(H1618, '쿼리1'!$A:$R, 17, 0)</f>
        <v>7도-어기여찬-건다시마(대) 1kg-인천</v>
      </c>
      <c r="N1618" s="2" t="str">
        <f>VLOOKUP(H1618, '쿼리1'!$A:$P, 15, 0)</f>
        <v>패트100</v>
      </c>
      <c r="O1618" s="2">
        <v>1000167761</v>
      </c>
      <c r="P1618" s="2" t="str">
        <f>VLOOKUP(H1618, '쿼리1'!$A:$R, 17, 0)</f>
        <v>7도-어기여찬-건다시마(대) 1kg-인천</v>
      </c>
      <c r="Q1618" s="4">
        <f>VLOOKUP(H1618, '쿼리1'!$A:$U, 20, 0)</f>
        <v>30000</v>
      </c>
      <c r="R1618" s="2" t="s">
        <v>31</v>
      </c>
      <c r="S1618" s="2" t="s">
        <v>5399</v>
      </c>
      <c r="T1618" s="2" t="s">
        <v>5397</v>
      </c>
      <c r="U1618" s="2" t="s">
        <v>31</v>
      </c>
      <c r="V1618" s="3">
        <v>45621</v>
      </c>
      <c r="W1618" s="3">
        <v>45622</v>
      </c>
      <c r="X1618" s="6" t="str">
        <f t="shared" si="1490"/>
        <v>+1</v>
      </c>
      <c r="Y1618" s="3">
        <v>45624</v>
      </c>
      <c r="Z1618" s="5" t="s">
        <v>5396</v>
      </c>
      <c r="AA1618" s="6">
        <f ca="1">TODAY()-Y1618</f>
        <v>32</v>
      </c>
      <c r="AB1618" s="3" t="s">
        <v>5388</v>
      </c>
      <c r="AC1618" s="2" t="s">
        <v>5388</v>
      </c>
      <c r="AD1618" s="6" t="str">
        <f t="shared" si="1493"/>
        <v>X</v>
      </c>
      <c r="AE1618" s="3">
        <v>45628</v>
      </c>
      <c r="AF1618" s="3">
        <v>45629</v>
      </c>
      <c r="AG1618" s="2" t="str">
        <f t="shared" si="1494"/>
        <v>+1</v>
      </c>
      <c r="AH1618" s="3">
        <v>45629</v>
      </c>
      <c r="AI1618" s="3">
        <f t="shared" si="1495"/>
        <v>45628</v>
      </c>
      <c r="AJ1618" s="3"/>
      <c r="AK1618" s="2">
        <f t="shared" si="1475"/>
        <v>-1</v>
      </c>
      <c r="AL1618" s="2" t="s">
        <v>5567</v>
      </c>
      <c r="AM1618" s="2" t="str">
        <f t="shared" si="1476"/>
        <v>생산완료(-1)</v>
      </c>
      <c r="AN1618" s="9">
        <f t="shared" si="1477"/>
        <v>45629</v>
      </c>
      <c r="AO1618" s="9">
        <f t="shared" si="1478"/>
        <v>45628</v>
      </c>
      <c r="AP1618" s="9"/>
      <c r="AQ1618" s="2">
        <f t="shared" si="1486"/>
        <v>-1</v>
      </c>
      <c r="AR1618" s="12">
        <f t="shared" si="1479"/>
        <v>-1</v>
      </c>
      <c r="AS1618" t="s">
        <v>5567</v>
      </c>
      <c r="AT1618" t="str">
        <f t="shared" si="1480"/>
        <v>생산완료(-1)</v>
      </c>
    </row>
    <row r="1619" spans="2:46" x14ac:dyDescent="0.3">
      <c r="B1619" s="2" t="s">
        <v>5412</v>
      </c>
      <c r="C1619" s="7">
        <v>1</v>
      </c>
      <c r="D1619" s="2" t="s">
        <v>5409</v>
      </c>
      <c r="E1619" s="2" t="s">
        <v>5416</v>
      </c>
      <c r="F1619" s="2"/>
      <c r="G1619" s="2" t="s">
        <v>5405</v>
      </c>
      <c r="H1619" s="2" t="s">
        <v>4363</v>
      </c>
      <c r="I1619" s="2" t="str">
        <f t="shared" si="1471"/>
        <v>20241120-1000169370-인쇄</v>
      </c>
      <c r="J1619" s="2" t="str">
        <f t="shared" si="1472"/>
        <v>20241120-1000169370-합지</v>
      </c>
      <c r="K1619" s="2" t="str">
        <f t="shared" si="1473"/>
        <v>20241120-1000169370-분단</v>
      </c>
      <c r="L1619" s="2" t="str">
        <f t="shared" si="1474"/>
        <v>20241120-1000169370-제대</v>
      </c>
      <c r="M1619" s="2" t="str">
        <f>VLOOKUP(H1619, '쿼리1'!$A:$R, 17, 0)</f>
        <v>1도-무궁화꽃이피었습니다-무궁화김</v>
      </c>
      <c r="N1619" s="2" t="str">
        <f>VLOOKUP(H1619, '쿼리1'!$A:$P, 15, 0)</f>
        <v>오씨피피(투명)70</v>
      </c>
      <c r="O1619" s="2">
        <v>1000169370</v>
      </c>
      <c r="P1619" s="2" t="str">
        <f>VLOOKUP(H1619, '쿼리1'!$A:$R, 17, 0)</f>
        <v>1도-무궁화꽃이피었습니다-무궁화김</v>
      </c>
      <c r="Q1619" s="4">
        <f>VLOOKUP(H1619, '쿼리1'!$A:$U, 20, 0)</f>
        <v>18750</v>
      </c>
      <c r="R1619" s="2" t="s">
        <v>31</v>
      </c>
      <c r="S1619" s="2" t="s">
        <v>31</v>
      </c>
      <c r="T1619" s="2" t="s">
        <v>5397</v>
      </c>
      <c r="U1619" s="2" t="s">
        <v>31</v>
      </c>
      <c r="V1619" s="3">
        <v>45622</v>
      </c>
      <c r="W1619" s="3">
        <v>45622</v>
      </c>
      <c r="X1619" s="6">
        <f t="shared" si="1490"/>
        <v>0</v>
      </c>
      <c r="Y1619" s="3">
        <v>45625</v>
      </c>
      <c r="Z1619" s="3">
        <v>45623</v>
      </c>
      <c r="AA1619" s="6">
        <f t="shared" ref="AA1619:AA1620" si="1496">IFERROR(IF(Z1619-Y1619&gt;0, "+" &amp; (Z1619-Y1619), Z1619-Y1619), "X")</f>
        <v>-2</v>
      </c>
      <c r="AB1619" s="3" t="s">
        <v>5388</v>
      </c>
      <c r="AC1619" s="2" t="s">
        <v>5388</v>
      </c>
      <c r="AD1619" s="6" t="str">
        <f t="shared" si="1493"/>
        <v>X</v>
      </c>
      <c r="AE1619" s="3">
        <v>45629</v>
      </c>
      <c r="AF1619" s="3">
        <v>45628</v>
      </c>
      <c r="AG1619" s="2">
        <f t="shared" si="1494"/>
        <v>-1</v>
      </c>
      <c r="AH1619" s="3">
        <v>45628</v>
      </c>
      <c r="AI1619" s="3">
        <f t="shared" si="1495"/>
        <v>45629</v>
      </c>
      <c r="AJ1619" s="3"/>
      <c r="AK1619" s="2" t="str">
        <f t="shared" si="1475"/>
        <v>+1</v>
      </c>
      <c r="AL1619" s="2" t="s">
        <v>5567</v>
      </c>
      <c r="AM1619" s="2" t="str">
        <f t="shared" si="1476"/>
        <v>생산완료(+1)</v>
      </c>
      <c r="AN1619" s="9">
        <f t="shared" si="1477"/>
        <v>45646</v>
      </c>
      <c r="AO1619" s="9">
        <f t="shared" si="1478"/>
        <v>45652</v>
      </c>
      <c r="AP1619" s="9"/>
      <c r="AQ1619" s="2">
        <f t="shared" si="1486"/>
        <v>6</v>
      </c>
      <c r="AR1619" s="12" t="str">
        <f t="shared" si="1479"/>
        <v>+6</v>
      </c>
      <c r="AS1619" t="s">
        <v>5567</v>
      </c>
      <c r="AT1619" t="str">
        <f t="shared" si="1480"/>
        <v>생산완료(+6)</v>
      </c>
    </row>
    <row r="1620" spans="2:46" x14ac:dyDescent="0.3">
      <c r="B1620" s="2" t="s">
        <v>5416</v>
      </c>
      <c r="C1620" s="7">
        <v>-2</v>
      </c>
      <c r="D1620" s="2" t="s">
        <v>5408</v>
      </c>
      <c r="E1620" s="2" t="s">
        <v>5408</v>
      </c>
      <c r="F1620" s="2"/>
      <c r="G1620" s="2" t="s">
        <v>5424</v>
      </c>
      <c r="H1620" s="2" t="s">
        <v>3680</v>
      </c>
      <c r="I1620" s="2" t="str">
        <f t="shared" si="1471"/>
        <v>20241120-1000169417-인쇄</v>
      </c>
      <c r="J1620" s="2" t="str">
        <f t="shared" si="1472"/>
        <v>20241120-1000169417-합지</v>
      </c>
      <c r="K1620" s="2" t="str">
        <f t="shared" si="1473"/>
        <v>20241120-1000169417-분단</v>
      </c>
      <c r="L1620" s="2" t="str">
        <f t="shared" si="1474"/>
        <v>20241120-1000169417-제대</v>
      </c>
      <c r="M1620" s="2" t="str">
        <f>VLOOKUP(H1620, '쿼리1'!$A:$R, 17, 0)</f>
        <v>1도-EasyOne Filter FT (601269)</v>
      </c>
      <c r="N1620" s="2" t="str">
        <f>VLOOKUP(H1620, '쿼리1'!$A:$P, 15, 0)</f>
        <v>패트60</v>
      </c>
      <c r="O1620" s="2">
        <v>1000169417</v>
      </c>
      <c r="P1620" s="2" t="str">
        <f>VLOOKUP(H1620, '쿼리1'!$A:$R, 17, 0)</f>
        <v>1도-EasyOne Filter FT (601269)</v>
      </c>
      <c r="Q1620" s="4">
        <f>VLOOKUP(H1620, '쿼리1'!$A:$U, 20, 0)</f>
        <v>18500</v>
      </c>
      <c r="R1620" s="2" t="s">
        <v>31</v>
      </c>
      <c r="S1620" s="2" t="s">
        <v>31</v>
      </c>
      <c r="T1620" s="2" t="s">
        <v>5397</v>
      </c>
      <c r="U1620" s="2" t="s">
        <v>31</v>
      </c>
      <c r="V1620" s="3">
        <v>45622</v>
      </c>
      <c r="W1620" s="3">
        <v>45625</v>
      </c>
      <c r="X1620" s="6" t="str">
        <f t="shared" si="1490"/>
        <v>+3</v>
      </c>
      <c r="Y1620" s="3">
        <v>45625</v>
      </c>
      <c r="Z1620" s="3">
        <v>45628</v>
      </c>
      <c r="AA1620" s="6" t="str">
        <f t="shared" si="1496"/>
        <v>+3</v>
      </c>
      <c r="AB1620" s="3" t="s">
        <v>5388</v>
      </c>
      <c r="AC1620" s="2" t="s">
        <v>5388</v>
      </c>
      <c r="AD1620" s="6" t="str">
        <f t="shared" si="1493"/>
        <v>X</v>
      </c>
      <c r="AE1620" s="3">
        <v>45629</v>
      </c>
      <c r="AF1620" s="3">
        <v>45631</v>
      </c>
      <c r="AG1620" s="2" t="str">
        <f t="shared" si="1494"/>
        <v>+2</v>
      </c>
      <c r="AH1620" s="3">
        <v>45631</v>
      </c>
      <c r="AI1620" s="3">
        <f t="shared" si="1495"/>
        <v>45629</v>
      </c>
      <c r="AJ1620" s="3"/>
      <c r="AK1620" s="2">
        <f t="shared" si="1475"/>
        <v>-2</v>
      </c>
      <c r="AL1620" s="2" t="s">
        <v>5567</v>
      </c>
      <c r="AM1620" s="2" t="str">
        <f t="shared" si="1476"/>
        <v>생산완료(-2)</v>
      </c>
      <c r="AN1620" s="9">
        <f t="shared" si="1477"/>
        <v>45631</v>
      </c>
      <c r="AO1620" s="9">
        <f t="shared" si="1478"/>
        <v>45629</v>
      </c>
      <c r="AP1620" s="9"/>
      <c r="AQ1620" s="2">
        <f t="shared" si="1486"/>
        <v>-2</v>
      </c>
      <c r="AR1620" s="12">
        <f t="shared" si="1479"/>
        <v>-2</v>
      </c>
      <c r="AS1620" t="s">
        <v>5567</v>
      </c>
      <c r="AT1620" t="str">
        <f t="shared" si="1480"/>
        <v>생산완료(-2)</v>
      </c>
    </row>
    <row r="1621" spans="2:46" x14ac:dyDescent="0.3">
      <c r="B1621" s="2" t="s">
        <v>5405</v>
      </c>
      <c r="C1621" s="7">
        <v>-1</v>
      </c>
      <c r="D1621" s="2" t="s">
        <v>5412</v>
      </c>
      <c r="E1621" s="2"/>
      <c r="F1621" s="2"/>
      <c r="G1621" s="2"/>
      <c r="H1621" s="2" t="s">
        <v>5347</v>
      </c>
      <c r="I1621" s="2" t="str">
        <f t="shared" si="1471"/>
        <v>20241120-1000169587-인쇄</v>
      </c>
      <c r="J1621" s="2" t="str">
        <f t="shared" si="1472"/>
        <v>20241120-1000169587-합지</v>
      </c>
      <c r="K1621" s="2" t="str">
        <f t="shared" si="1473"/>
        <v>20241120-1000169587-분단</v>
      </c>
      <c r="L1621" s="2" t="str">
        <f t="shared" si="1474"/>
        <v>20241120-1000169587-제대</v>
      </c>
      <c r="M1621" s="2" t="str">
        <f>VLOOKUP(H1621, '쿼리1'!$A:$R, 17, 0)</f>
        <v>4도-SB)잉글리쉬 스콘90g</v>
      </c>
      <c r="N1621" s="2" t="str">
        <f>VLOOKUP(H1621, '쿼리1'!$A:$P, 15, 0)</f>
        <v>오씨피피(유무광)40</v>
      </c>
      <c r="O1621" s="2">
        <v>1000169587</v>
      </c>
      <c r="P1621" s="2" t="str">
        <f>VLOOKUP(H1621, '쿼리1'!$A:$R, 17, 0)</f>
        <v>4도-SB)잉글리쉬 스콘90g</v>
      </c>
      <c r="Q1621" s="4">
        <f>VLOOKUP(H1621, '쿼리1'!$A:$U, 20, 0)</f>
        <v>1</v>
      </c>
      <c r="R1621" s="2" t="s">
        <v>31</v>
      </c>
      <c r="S1621" s="2" t="s">
        <v>5397</v>
      </c>
      <c r="T1621" s="2" t="s">
        <v>5397</v>
      </c>
      <c r="U1621" s="2" t="s">
        <v>5397</v>
      </c>
      <c r="V1621" s="3">
        <v>45622</v>
      </c>
      <c r="W1621" s="3">
        <v>45623</v>
      </c>
      <c r="X1621" s="6" t="str">
        <f t="shared" si="1490"/>
        <v>+1</v>
      </c>
      <c r="Y1621" s="2" t="s">
        <v>5388</v>
      </c>
      <c r="Z1621" s="2" t="s">
        <v>5388</v>
      </c>
      <c r="AA1621" s="6" t="str">
        <f>IFERROR(Z1621-Y1621, "X")</f>
        <v>X</v>
      </c>
      <c r="AB1621" s="2" t="s">
        <v>5388</v>
      </c>
      <c r="AC1621" s="2" t="s">
        <v>5388</v>
      </c>
      <c r="AD1621" s="6" t="str">
        <f t="shared" si="1493"/>
        <v>X</v>
      </c>
      <c r="AE1621" s="2" t="s">
        <v>5388</v>
      </c>
      <c r="AF1621" s="2" t="s">
        <v>5388</v>
      </c>
      <c r="AG1621" s="2" t="str">
        <f>IFERROR(AF1621-AE1621, "X")</f>
        <v>X</v>
      </c>
      <c r="AH1621" s="3">
        <v>45623</v>
      </c>
      <c r="AI1621" s="3">
        <f>V1621</f>
        <v>45622</v>
      </c>
      <c r="AJ1621" s="3"/>
      <c r="AK1621" s="2">
        <f t="shared" si="1475"/>
        <v>-1</v>
      </c>
      <c r="AL1621" s="2" t="s">
        <v>5567</v>
      </c>
      <c r="AM1621" s="2" t="str">
        <f t="shared" si="1476"/>
        <v>생산완료(-1)</v>
      </c>
      <c r="AN1621" s="9">
        <f t="shared" si="1477"/>
        <v>45632</v>
      </c>
      <c r="AO1621" s="9">
        <f t="shared" si="1478"/>
        <v>45630</v>
      </c>
      <c r="AP1621" s="9"/>
      <c r="AQ1621" s="2">
        <f t="shared" si="1486"/>
        <v>-2</v>
      </c>
      <c r="AR1621" s="12">
        <f t="shared" si="1479"/>
        <v>-2</v>
      </c>
      <c r="AS1621" t="s">
        <v>5567</v>
      </c>
      <c r="AT1621" t="str">
        <f t="shared" si="1480"/>
        <v>생산완료(-2)</v>
      </c>
    </row>
    <row r="1622" spans="2:46" x14ac:dyDescent="0.3">
      <c r="B1622" s="2" t="s">
        <v>5522</v>
      </c>
      <c r="C1622" s="7">
        <v>-12</v>
      </c>
      <c r="D1622" s="2" t="s">
        <v>5426</v>
      </c>
      <c r="E1622" s="2" t="s">
        <v>5455</v>
      </c>
      <c r="F1622" s="2"/>
      <c r="G1622" s="2" t="s">
        <v>5456</v>
      </c>
      <c r="H1622" s="2" t="s">
        <v>3048</v>
      </c>
      <c r="I1622" s="2" t="str">
        <f t="shared" si="1471"/>
        <v>20241120-1000169634-인쇄</v>
      </c>
      <c r="J1622" s="2" t="str">
        <f t="shared" si="1472"/>
        <v>20241120-1000169634-합지</v>
      </c>
      <c r="K1622" s="2" t="str">
        <f t="shared" si="1473"/>
        <v>20241120-1000169634-분단</v>
      </c>
      <c r="L1622" s="2" t="str">
        <f t="shared" si="1474"/>
        <v>20241120-1000169634-제대</v>
      </c>
      <c r="M1622" s="2" t="str">
        <f>VLOOKUP(H1622, '쿼리1'!$A:$R, 17, 0)</f>
        <v>2도-만나강정-메밀강정</v>
      </c>
      <c r="N1622" s="2" t="str">
        <f>VLOOKUP(H1622, '쿼리1'!$A:$P, 15, 0)</f>
        <v>나이론70</v>
      </c>
      <c r="O1622" s="2">
        <v>1000169634</v>
      </c>
      <c r="P1622" s="2" t="str">
        <f>VLOOKUP(H1622, '쿼리1'!$A:$R, 17, 0)</f>
        <v>2도-만나강정-메밀강정</v>
      </c>
      <c r="Q1622" s="4">
        <f>VLOOKUP(H1622, '쿼리1'!$A:$U, 20, 0)</f>
        <v>24000</v>
      </c>
      <c r="R1622" s="2" t="s">
        <v>31</v>
      </c>
      <c r="S1622" s="2" t="s">
        <v>31</v>
      </c>
      <c r="T1622" s="2" t="s">
        <v>5397</v>
      </c>
      <c r="U1622" s="2" t="s">
        <v>31</v>
      </c>
      <c r="V1622" s="3">
        <v>45621</v>
      </c>
      <c r="W1622" s="3">
        <v>45636</v>
      </c>
      <c r="X1622" s="6" t="str">
        <f t="shared" si="1490"/>
        <v>+15</v>
      </c>
      <c r="Y1622" s="3">
        <v>45624</v>
      </c>
      <c r="Z1622" s="3">
        <v>45637</v>
      </c>
      <c r="AA1622" s="6" t="str">
        <f>IFERROR(IF(Z1622-Y1622&gt;0, "+" &amp; (Z1622-Y1622), Z1622-Y1622), "X")</f>
        <v>+13</v>
      </c>
      <c r="AB1622" s="3" t="s">
        <v>5388</v>
      </c>
      <c r="AC1622" s="2" t="s">
        <v>5388</v>
      </c>
      <c r="AD1622" s="6" t="str">
        <f t="shared" si="1493"/>
        <v>X</v>
      </c>
      <c r="AE1622" s="3">
        <v>45628</v>
      </c>
      <c r="AF1622" s="3">
        <v>45640</v>
      </c>
      <c r="AG1622" s="2" t="str">
        <f>IFERROR(IF(AF1622-AE1622&gt;0, "+" &amp; (AF1622-AE1622), AF1622-AE1622), "X")</f>
        <v>+12</v>
      </c>
      <c r="AH1622" s="3">
        <v>45640</v>
      </c>
      <c r="AI1622" s="3">
        <f>AE1622</f>
        <v>45628</v>
      </c>
      <c r="AJ1622" s="3"/>
      <c r="AK1622" s="2">
        <f t="shared" si="1475"/>
        <v>-12</v>
      </c>
      <c r="AL1622" s="2" t="s">
        <v>5567</v>
      </c>
      <c r="AM1622" s="2" t="str">
        <f t="shared" si="1476"/>
        <v>생산완료(-12)</v>
      </c>
      <c r="AN1622" s="9">
        <f t="shared" si="1477"/>
        <v>45640</v>
      </c>
      <c r="AO1622" s="9">
        <f t="shared" si="1478"/>
        <v>45628</v>
      </c>
      <c r="AP1622" s="9"/>
      <c r="AQ1622" s="2">
        <f t="shared" si="1486"/>
        <v>-12</v>
      </c>
      <c r="AR1622" s="12">
        <f t="shared" si="1479"/>
        <v>-12</v>
      </c>
      <c r="AS1622" t="s">
        <v>5567</v>
      </c>
      <c r="AT1622" t="str">
        <f t="shared" si="1480"/>
        <v>생산완료(-12)</v>
      </c>
    </row>
    <row r="1623" spans="2:46" x14ac:dyDescent="0.3">
      <c r="B1623" s="2" t="s">
        <v>5667</v>
      </c>
      <c r="C1623" s="8">
        <v>-35</v>
      </c>
      <c r="D1623" s="2" t="s">
        <v>5529</v>
      </c>
      <c r="E1623" s="2" t="s">
        <v>5537</v>
      </c>
      <c r="F1623" s="2"/>
      <c r="G1623" s="2" t="s">
        <v>5540</v>
      </c>
      <c r="H1623" s="2" t="s">
        <v>3045</v>
      </c>
      <c r="I1623" s="2" t="str">
        <f t="shared" si="1471"/>
        <v>20241120-1000169637-인쇄</v>
      </c>
      <c r="J1623" s="2" t="str">
        <f t="shared" si="1472"/>
        <v>20241120-1000169637-합지</v>
      </c>
      <c r="K1623" s="2" t="str">
        <f t="shared" si="1473"/>
        <v>20241120-1000169637-분단</v>
      </c>
      <c r="L1623" s="2" t="str">
        <f t="shared" si="1474"/>
        <v>20241120-1000169637-제대</v>
      </c>
      <c r="M1623" s="2" t="str">
        <f>VLOOKUP(H1623, '쿼리1'!$A:$R, 17, 0)</f>
        <v>2도-만나강정-플레인오란다</v>
      </c>
      <c r="N1623" s="2" t="str">
        <f>VLOOKUP(H1623, '쿼리1'!$A:$P, 15, 0)</f>
        <v>나이론70</v>
      </c>
      <c r="O1623" s="2">
        <v>1000169637</v>
      </c>
      <c r="P1623" s="2" t="str">
        <f>VLOOKUP(H1623, '쿼리1'!$A:$R, 17, 0)</f>
        <v>2도-만나강정-플레인오란다</v>
      </c>
      <c r="Q1623" s="4">
        <f>VLOOKUP(H1623, '쿼리1'!$A:$U, 20, 0)</f>
        <v>24000</v>
      </c>
      <c r="R1623" s="2" t="s">
        <v>5399</v>
      </c>
      <c r="S1623" s="2" t="s">
        <v>5399</v>
      </c>
      <c r="T1623" s="2" t="s">
        <v>5397</v>
      </c>
      <c r="U1623" s="2" t="s">
        <v>5399</v>
      </c>
      <c r="V1623" s="3">
        <v>45621</v>
      </c>
      <c r="W1623" s="5" t="s">
        <v>5396</v>
      </c>
      <c r="X1623" s="6">
        <f ca="1">TODAY()-V1623</f>
        <v>35</v>
      </c>
      <c r="Y1623" s="3">
        <v>45624</v>
      </c>
      <c r="Z1623" s="5" t="s">
        <v>5396</v>
      </c>
      <c r="AA1623" s="6">
        <f ca="1">TODAY()-Y1623</f>
        <v>32</v>
      </c>
      <c r="AB1623" s="5" t="s">
        <v>5388</v>
      </c>
      <c r="AC1623" s="2" t="s">
        <v>5388</v>
      </c>
      <c r="AD1623" s="6" t="str">
        <f t="shared" si="1493"/>
        <v>X</v>
      </c>
      <c r="AE1623" s="3">
        <v>45628</v>
      </c>
      <c r="AF1623" s="5" t="s">
        <v>5396</v>
      </c>
      <c r="AG1623" s="6">
        <f ca="1">TODAY()-AE1623</f>
        <v>28</v>
      </c>
      <c r="AH1623" s="2" t="s">
        <v>5388</v>
      </c>
      <c r="AI1623" s="3">
        <f>V1623</f>
        <v>45621</v>
      </c>
      <c r="AJ1623" s="3">
        <f ca="1">TODAY()</f>
        <v>45656</v>
      </c>
      <c r="AK1623" s="2">
        <f t="shared" si="1475"/>
        <v>-35</v>
      </c>
      <c r="AL1623" s="2" t="str">
        <f>IF(C1623&lt;0, "진행중", "지연")</f>
        <v>진행중</v>
      </c>
      <c r="AM1623" s="2" t="str">
        <f t="shared" si="1476"/>
        <v>진행중(-35)</v>
      </c>
      <c r="AN1623" s="9">
        <f t="shared" si="1477"/>
        <v>0</v>
      </c>
      <c r="AO1623" s="9">
        <f t="shared" si="1478"/>
        <v>45621</v>
      </c>
      <c r="AP1623" s="9">
        <f ca="1">TODAY()</f>
        <v>45656</v>
      </c>
      <c r="AQ1623" s="6">
        <f ca="1">AO1623-AP1623</f>
        <v>-35</v>
      </c>
      <c r="AR1623" s="12">
        <f t="shared" ca="1" si="1479"/>
        <v>-35</v>
      </c>
      <c r="AS1623" t="str">
        <f ca="1">IF(AQ1623&lt;0, "진행중", "지연")</f>
        <v>진행중</v>
      </c>
      <c r="AT1623" t="str">
        <f t="shared" ca="1" si="1480"/>
        <v>진행중(-35)</v>
      </c>
    </row>
    <row r="1624" spans="2:46" x14ac:dyDescent="0.3">
      <c r="B1624" s="2" t="s">
        <v>5405</v>
      </c>
      <c r="C1624" s="7">
        <v>-1</v>
      </c>
      <c r="D1624" s="2" t="s">
        <v>5408</v>
      </c>
      <c r="E1624" s="2" t="s">
        <v>5408</v>
      </c>
      <c r="F1624" s="2"/>
      <c r="G1624" s="2" t="s">
        <v>5412</v>
      </c>
      <c r="H1624" s="2" t="s">
        <v>3606</v>
      </c>
      <c r="I1624" s="2" t="str">
        <f t="shared" si="1471"/>
        <v>20241120-1000169726-인쇄</v>
      </c>
      <c r="J1624" s="2" t="str">
        <f t="shared" si="1472"/>
        <v>20241120-1000169726-합지</v>
      </c>
      <c r="K1624" s="2" t="str">
        <f t="shared" si="1473"/>
        <v>20241120-1000169726-분단</v>
      </c>
      <c r="L1624" s="2" t="str">
        <f t="shared" si="1474"/>
        <v>20241120-1000169726-제대</v>
      </c>
      <c r="M1624" s="2" t="str">
        <f>VLOOKUP(H1624, '쿼리1'!$A:$R, 17, 0)</f>
        <v>1도-EasyOne Filter SP (601407)</v>
      </c>
      <c r="N1624" s="2" t="str">
        <f>VLOOKUP(H1624, '쿼리1'!$A:$P, 15, 0)</f>
        <v>패트60</v>
      </c>
      <c r="O1624" s="2">
        <v>1000169726</v>
      </c>
      <c r="P1624" s="2" t="str">
        <f>VLOOKUP(H1624, '쿼리1'!$A:$R, 17, 0)</f>
        <v>1도-EasyOne Filter SP (601407)</v>
      </c>
      <c r="Q1624" s="4">
        <f>VLOOKUP(H1624, '쿼리1'!$A:$U, 20, 0)</f>
        <v>86900</v>
      </c>
      <c r="R1624" s="2" t="s">
        <v>31</v>
      </c>
      <c r="S1624" s="2" t="s">
        <v>31</v>
      </c>
      <c r="T1624" s="2" t="s">
        <v>5397</v>
      </c>
      <c r="U1624" s="2" t="s">
        <v>31</v>
      </c>
      <c r="V1624" s="3">
        <v>45622</v>
      </c>
      <c r="W1624" s="3">
        <v>45625</v>
      </c>
      <c r="X1624" s="6" t="str">
        <f t="shared" ref="X1624:X1628" si="1497">IFERROR(IF(W1624-V1624&gt;0, "+" &amp; (W1624-V1624), W1624-V1624), "X")</f>
        <v>+3</v>
      </c>
      <c r="Y1624" s="3">
        <v>45625</v>
      </c>
      <c r="Z1624" s="3">
        <v>45628</v>
      </c>
      <c r="AA1624" s="6" t="str">
        <f t="shared" ref="AA1624:AA1631" si="1498">IFERROR(IF(Z1624-Y1624&gt;0, "+" &amp; (Z1624-Y1624), Z1624-Y1624), "X")</f>
        <v>+3</v>
      </c>
      <c r="AB1624" s="3" t="s">
        <v>5388</v>
      </c>
      <c r="AC1624" s="2" t="s">
        <v>5388</v>
      </c>
      <c r="AD1624" s="6" t="str">
        <f t="shared" si="1493"/>
        <v>X</v>
      </c>
      <c r="AE1624" s="3">
        <v>45630</v>
      </c>
      <c r="AF1624" s="3">
        <v>45631</v>
      </c>
      <c r="AG1624" s="2" t="str">
        <f t="shared" ref="AG1624:AG1626" si="1499">IFERROR(IF(AF1624-AE1624&gt;0, "+" &amp; (AF1624-AE1624), AF1624-AE1624), "X")</f>
        <v>+1</v>
      </c>
      <c r="AH1624" s="3">
        <v>45631</v>
      </c>
      <c r="AI1624" s="3">
        <f t="shared" ref="AI1624:AI1626" si="1500">AE1624</f>
        <v>45630</v>
      </c>
      <c r="AJ1624" s="3"/>
      <c r="AK1624" s="2">
        <f t="shared" si="1475"/>
        <v>-1</v>
      </c>
      <c r="AL1624" s="2" t="s">
        <v>5567</v>
      </c>
      <c r="AM1624" s="2" t="str">
        <f t="shared" si="1476"/>
        <v>생산완료(-1)</v>
      </c>
      <c r="AN1624" s="9">
        <f t="shared" si="1477"/>
        <v>45631</v>
      </c>
      <c r="AO1624" s="9">
        <f t="shared" si="1478"/>
        <v>45630</v>
      </c>
      <c r="AP1624" s="9"/>
      <c r="AQ1624" s="2">
        <f t="shared" ref="AQ1624:AQ1632" si="1501">AO1624-AN1624</f>
        <v>-1</v>
      </c>
      <c r="AR1624" s="12">
        <f t="shared" si="1479"/>
        <v>-1</v>
      </c>
      <c r="AS1624" t="s">
        <v>5567</v>
      </c>
      <c r="AT1624" t="str">
        <f t="shared" si="1480"/>
        <v>생산완료(-1)</v>
      </c>
    </row>
    <row r="1625" spans="2:46" x14ac:dyDescent="0.3">
      <c r="B1625" s="2" t="s">
        <v>5416</v>
      </c>
      <c r="C1625" s="7">
        <v>-2</v>
      </c>
      <c r="D1625" s="2" t="s">
        <v>5408</v>
      </c>
      <c r="E1625" s="2" t="s">
        <v>5408</v>
      </c>
      <c r="F1625" s="2"/>
      <c r="G1625" s="2" t="s">
        <v>5424</v>
      </c>
      <c r="H1625" s="2" t="s">
        <v>3681</v>
      </c>
      <c r="I1625" s="2" t="str">
        <f t="shared" si="1471"/>
        <v>20241120-1000169728-인쇄</v>
      </c>
      <c r="J1625" s="2" t="str">
        <f t="shared" si="1472"/>
        <v>20241120-1000169728-합지</v>
      </c>
      <c r="K1625" s="2" t="str">
        <f t="shared" si="1473"/>
        <v>20241120-1000169728-분단</v>
      </c>
      <c r="L1625" s="2" t="str">
        <f t="shared" si="1474"/>
        <v>20241120-1000169728-제대</v>
      </c>
      <c r="M1625" s="2" t="str">
        <f>VLOOKUP(H1625, '쿼리1'!$A:$R, 17, 0)</f>
        <v>1도-EasyOne Filter FT (601408)</v>
      </c>
      <c r="N1625" s="2" t="str">
        <f>VLOOKUP(H1625, '쿼리1'!$A:$P, 15, 0)</f>
        <v>패트60</v>
      </c>
      <c r="O1625" s="2">
        <v>1000169728</v>
      </c>
      <c r="P1625" s="2" t="str">
        <f>VLOOKUP(H1625, '쿼리1'!$A:$R, 17, 0)</f>
        <v>1도-EasyOne Filter FT (601408)</v>
      </c>
      <c r="Q1625" s="4">
        <f>VLOOKUP(H1625, '쿼리1'!$A:$U, 20, 0)</f>
        <v>10100</v>
      </c>
      <c r="R1625" s="2" t="s">
        <v>31</v>
      </c>
      <c r="S1625" s="2" t="s">
        <v>31</v>
      </c>
      <c r="T1625" s="2" t="s">
        <v>5397</v>
      </c>
      <c r="U1625" s="2" t="s">
        <v>31</v>
      </c>
      <c r="V1625" s="3">
        <v>45622</v>
      </c>
      <c r="W1625" s="3">
        <v>45625</v>
      </c>
      <c r="X1625" s="6" t="str">
        <f t="shared" si="1497"/>
        <v>+3</v>
      </c>
      <c r="Y1625" s="3">
        <v>45625</v>
      </c>
      <c r="Z1625" s="3">
        <v>45628</v>
      </c>
      <c r="AA1625" s="6" t="str">
        <f t="shared" si="1498"/>
        <v>+3</v>
      </c>
      <c r="AB1625" s="3" t="s">
        <v>5388</v>
      </c>
      <c r="AC1625" s="2" t="s">
        <v>5388</v>
      </c>
      <c r="AD1625" s="6" t="str">
        <f t="shared" si="1493"/>
        <v>X</v>
      </c>
      <c r="AE1625" s="3">
        <v>45629</v>
      </c>
      <c r="AF1625" s="3">
        <v>45631</v>
      </c>
      <c r="AG1625" s="2" t="str">
        <f t="shared" si="1499"/>
        <v>+2</v>
      </c>
      <c r="AH1625" s="3">
        <v>45631</v>
      </c>
      <c r="AI1625" s="3">
        <f t="shared" si="1500"/>
        <v>45629</v>
      </c>
      <c r="AJ1625" s="3"/>
      <c r="AK1625" s="2">
        <f t="shared" si="1475"/>
        <v>-2</v>
      </c>
      <c r="AL1625" s="2" t="s">
        <v>5567</v>
      </c>
      <c r="AM1625" s="2" t="str">
        <f t="shared" si="1476"/>
        <v>생산완료(-2)</v>
      </c>
      <c r="AN1625" s="9">
        <f t="shared" si="1477"/>
        <v>45631</v>
      </c>
      <c r="AO1625" s="9">
        <f t="shared" si="1478"/>
        <v>45629</v>
      </c>
      <c r="AP1625" s="9"/>
      <c r="AQ1625" s="2">
        <f t="shared" si="1501"/>
        <v>-2</v>
      </c>
      <c r="AR1625" s="12">
        <f t="shared" si="1479"/>
        <v>-2</v>
      </c>
      <c r="AS1625" t="s">
        <v>5567</v>
      </c>
      <c r="AT1625" t="str">
        <f t="shared" si="1480"/>
        <v>생산완료(-2)</v>
      </c>
    </row>
    <row r="1626" spans="2:46" x14ac:dyDescent="0.3">
      <c r="B1626" s="2" t="s">
        <v>5409</v>
      </c>
      <c r="C1626" s="7">
        <v>0</v>
      </c>
      <c r="D1626" s="2" t="s">
        <v>5412</v>
      </c>
      <c r="E1626" s="2" t="s">
        <v>5405</v>
      </c>
      <c r="F1626" s="2"/>
      <c r="G1626" s="2" t="s">
        <v>5409</v>
      </c>
      <c r="H1626" s="2" t="s">
        <v>2579</v>
      </c>
      <c r="I1626" s="2" t="str">
        <f t="shared" si="1471"/>
        <v>20241120-1000169734-인쇄</v>
      </c>
      <c r="J1626" s="2" t="str">
        <f t="shared" si="1472"/>
        <v>20241120-1000169734-합지</v>
      </c>
      <c r="K1626" s="2" t="str">
        <f t="shared" si="1473"/>
        <v>20241120-1000169734-분단</v>
      </c>
      <c r="L1626" s="2" t="str">
        <f t="shared" si="1474"/>
        <v>20241120-1000169734-제대</v>
      </c>
      <c r="M1626" s="2" t="str">
        <f>VLOOKUP(H1626, '쿼리1'!$A:$R, 17, 0)</f>
        <v>4도-효성 영농곶감</v>
      </c>
      <c r="N1626" s="2" t="str">
        <f>VLOOKUP(H1626, '쿼리1'!$A:$P, 15, 0)</f>
        <v>패트90</v>
      </c>
      <c r="O1626" s="2">
        <v>1000169734</v>
      </c>
      <c r="P1626" s="2" t="str">
        <f>VLOOKUP(H1626, '쿼리1'!$A:$R, 17, 0)</f>
        <v>4도-효성 영농곶감</v>
      </c>
      <c r="Q1626" s="4">
        <f>VLOOKUP(H1626, '쿼리1'!$A:$U, 20, 0)</f>
        <v>35294</v>
      </c>
      <c r="R1626" s="2" t="s">
        <v>31</v>
      </c>
      <c r="S1626" s="2" t="s">
        <v>31</v>
      </c>
      <c r="T1626" s="2" t="s">
        <v>5397</v>
      </c>
      <c r="U1626" s="2" t="s">
        <v>31</v>
      </c>
      <c r="V1626" s="3">
        <v>45622</v>
      </c>
      <c r="W1626" s="3">
        <v>45623</v>
      </c>
      <c r="X1626" s="6" t="str">
        <f t="shared" si="1497"/>
        <v>+1</v>
      </c>
      <c r="Y1626" s="3">
        <v>45625</v>
      </c>
      <c r="Z1626" s="3">
        <v>45624</v>
      </c>
      <c r="AA1626" s="6">
        <f t="shared" si="1498"/>
        <v>-1</v>
      </c>
      <c r="AB1626" s="3" t="s">
        <v>5388</v>
      </c>
      <c r="AC1626" s="2" t="s">
        <v>5388</v>
      </c>
      <c r="AD1626" s="6" t="str">
        <f t="shared" si="1493"/>
        <v>X</v>
      </c>
      <c r="AE1626" s="3">
        <v>45629</v>
      </c>
      <c r="AF1626" s="3">
        <v>45629</v>
      </c>
      <c r="AG1626" s="2">
        <f t="shared" si="1499"/>
        <v>0</v>
      </c>
      <c r="AH1626" s="3">
        <v>45629</v>
      </c>
      <c r="AI1626" s="3">
        <f t="shared" si="1500"/>
        <v>45629</v>
      </c>
      <c r="AJ1626" s="3"/>
      <c r="AK1626" s="2">
        <f t="shared" si="1475"/>
        <v>0</v>
      </c>
      <c r="AL1626" s="2" t="s">
        <v>5567</v>
      </c>
      <c r="AM1626" s="2" t="str">
        <f t="shared" si="1476"/>
        <v>생산완료(0)</v>
      </c>
      <c r="AN1626" s="9">
        <f t="shared" si="1477"/>
        <v>45629</v>
      </c>
      <c r="AO1626" s="9">
        <f t="shared" si="1478"/>
        <v>45629</v>
      </c>
      <c r="AP1626" s="9"/>
      <c r="AQ1626" s="2">
        <f t="shared" si="1501"/>
        <v>0</v>
      </c>
      <c r="AR1626" s="12">
        <f t="shared" si="1479"/>
        <v>0</v>
      </c>
      <c r="AS1626" t="s">
        <v>5567</v>
      </c>
      <c r="AT1626" t="str">
        <f t="shared" si="1480"/>
        <v>생산완료(0)</v>
      </c>
    </row>
    <row r="1627" spans="2:46" x14ac:dyDescent="0.3">
      <c r="B1627" s="2" t="s">
        <v>5408</v>
      </c>
      <c r="C1627" s="7">
        <v>3</v>
      </c>
      <c r="D1627" s="2" t="s">
        <v>5405</v>
      </c>
      <c r="E1627" s="2" t="s">
        <v>5415</v>
      </c>
      <c r="F1627" s="2" t="s">
        <v>5415</v>
      </c>
      <c r="G1627" s="2"/>
      <c r="H1627" s="2" t="s">
        <v>4108</v>
      </c>
      <c r="I1627" s="2" t="str">
        <f t="shared" si="1471"/>
        <v>20241120-1000169739-인쇄</v>
      </c>
      <c r="J1627" s="2" t="str">
        <f t="shared" si="1472"/>
        <v>20241120-1000169739-합지</v>
      </c>
      <c r="K1627" s="2" t="str">
        <f t="shared" si="1473"/>
        <v>20241120-1000169739-분단</v>
      </c>
      <c r="L1627" s="2" t="str">
        <f t="shared" si="1474"/>
        <v>20241120-1000169739-제대</v>
      </c>
      <c r="M1627" s="2" t="str">
        <f>VLOOKUP(H1627, '쿼리1'!$A:$R, 17, 0)</f>
        <v>7도-널담 고단백 배꼽 베이글-야채 130g</v>
      </c>
      <c r="N1627" s="2" t="str">
        <f>VLOOKUP(H1627, '쿼리1'!$A:$P, 15, 0)</f>
        <v>패트(무광)60</v>
      </c>
      <c r="O1627" s="2">
        <v>1000169739</v>
      </c>
      <c r="P1627" s="2" t="str">
        <f>VLOOKUP(H1627, '쿼리1'!$A:$R, 17, 0)</f>
        <v>7도-널담 고단백 배꼽 베이글-야채 130g</v>
      </c>
      <c r="Q1627" s="4">
        <f>VLOOKUP(H1627, '쿼리1'!$A:$U, 20, 0)</f>
        <v>30</v>
      </c>
      <c r="R1627" s="2" t="s">
        <v>31</v>
      </c>
      <c r="S1627" s="2" t="s">
        <v>31</v>
      </c>
      <c r="T1627" s="2" t="s">
        <v>31</v>
      </c>
      <c r="U1627" s="2" t="s">
        <v>5397</v>
      </c>
      <c r="V1627" s="3">
        <v>45622</v>
      </c>
      <c r="W1627" s="3">
        <v>45621</v>
      </c>
      <c r="X1627" s="6">
        <f t="shared" si="1497"/>
        <v>-1</v>
      </c>
      <c r="Y1627" s="3">
        <v>45625</v>
      </c>
      <c r="Z1627" s="3">
        <v>45622</v>
      </c>
      <c r="AA1627" s="6">
        <f t="shared" si="1498"/>
        <v>-3</v>
      </c>
      <c r="AB1627" s="3">
        <v>45628</v>
      </c>
      <c r="AC1627" s="3">
        <v>45625</v>
      </c>
      <c r="AD1627" s="6">
        <f>IFERROR(IF(AC1627-AB1627&gt;0, "+" &amp; (AC1627-AB1627), AC1627-AB1627), "X")</f>
        <v>-3</v>
      </c>
      <c r="AE1627" s="2" t="s">
        <v>5388</v>
      </c>
      <c r="AF1627" s="2" t="s">
        <v>5388</v>
      </c>
      <c r="AG1627" s="2" t="str">
        <f>IFERROR(AF1627-AE1627, "X")</f>
        <v>X</v>
      </c>
      <c r="AH1627" s="3">
        <v>45625</v>
      </c>
      <c r="AI1627" s="3">
        <f t="shared" ref="AI1627" si="1502">AB1627</f>
        <v>45628</v>
      </c>
      <c r="AJ1627" s="3"/>
      <c r="AK1627" s="2" t="str">
        <f t="shared" si="1475"/>
        <v>+3</v>
      </c>
      <c r="AL1627" s="2" t="s">
        <v>5567</v>
      </c>
      <c r="AM1627" s="2" t="str">
        <f t="shared" si="1476"/>
        <v>생산완료(+3)</v>
      </c>
      <c r="AN1627" s="9">
        <f t="shared" si="1477"/>
        <v>45625</v>
      </c>
      <c r="AO1627" s="9">
        <f t="shared" si="1478"/>
        <v>45628</v>
      </c>
      <c r="AP1627" s="9"/>
      <c r="AQ1627" s="2">
        <f t="shared" si="1501"/>
        <v>3</v>
      </c>
      <c r="AR1627" s="12" t="str">
        <f t="shared" si="1479"/>
        <v>+3</v>
      </c>
      <c r="AS1627" t="s">
        <v>5567</v>
      </c>
      <c r="AT1627" t="str">
        <f t="shared" si="1480"/>
        <v>생산완료(+3)</v>
      </c>
    </row>
    <row r="1628" spans="2:46" x14ac:dyDescent="0.3">
      <c r="B1628" s="2" t="s">
        <v>5407</v>
      </c>
      <c r="C1628" s="7">
        <v>-6</v>
      </c>
      <c r="D1628" s="2" t="s">
        <v>5432</v>
      </c>
      <c r="E1628" s="2" t="s">
        <v>5432</v>
      </c>
      <c r="F1628" s="2"/>
      <c r="G1628" s="2" t="s">
        <v>5432</v>
      </c>
      <c r="H1628" s="2" t="s">
        <v>1335</v>
      </c>
      <c r="I1628" s="2" t="str">
        <f t="shared" si="1471"/>
        <v>20241120-1119P0140-인쇄</v>
      </c>
      <c r="J1628" s="2" t="str">
        <f t="shared" si="1472"/>
        <v>20241120-1119P0140-합지</v>
      </c>
      <c r="K1628" s="2" t="str">
        <f t="shared" si="1473"/>
        <v>20241120-1119P0140-분단</v>
      </c>
      <c r="L1628" s="2" t="str">
        <f t="shared" si="1474"/>
        <v>20241120-1119P0140-제대</v>
      </c>
      <c r="M1628" s="2" t="str">
        <f>VLOOKUP(H1628, '쿼리1'!$A:$R, 17, 0)</f>
        <v>7도-대박숯향너비아니 800g</v>
      </c>
      <c r="N1628" s="2" t="str">
        <f>VLOOKUP(H1628, '쿼리1'!$A:$P, 15, 0)</f>
        <v>나이론(유백/유무광)105</v>
      </c>
      <c r="O1628" s="2" t="s">
        <v>5873</v>
      </c>
      <c r="P1628" s="2" t="str">
        <f>VLOOKUP(H1628, '쿼리1'!$A:$R, 17, 0)</f>
        <v>7도-대박숯향너비아니 800g</v>
      </c>
      <c r="Q1628" s="4">
        <f>VLOOKUP(H1628, '쿼리1'!$A:$U, 20, 0)</f>
        <v>24000</v>
      </c>
      <c r="R1628" s="2" t="s">
        <v>31</v>
      </c>
      <c r="S1628" s="2" t="s">
        <v>31</v>
      </c>
      <c r="T1628" s="2" t="s">
        <v>5397</v>
      </c>
      <c r="U1628" s="2" t="s">
        <v>31</v>
      </c>
      <c r="V1628" s="3">
        <v>45618</v>
      </c>
      <c r="W1628" s="3">
        <v>45624</v>
      </c>
      <c r="X1628" s="6" t="str">
        <f t="shared" si="1497"/>
        <v>+6</v>
      </c>
      <c r="Y1628" s="3">
        <v>45623</v>
      </c>
      <c r="Z1628" s="3">
        <v>45629</v>
      </c>
      <c r="AA1628" s="6" t="str">
        <f t="shared" si="1498"/>
        <v>+6</v>
      </c>
      <c r="AB1628" s="3" t="s">
        <v>5388</v>
      </c>
      <c r="AC1628" s="2" t="s">
        <v>5388</v>
      </c>
      <c r="AD1628" s="6" t="str">
        <f>IFERROR(AC1628-AB1628, "X")</f>
        <v>X</v>
      </c>
      <c r="AE1628" s="3">
        <v>45625</v>
      </c>
      <c r="AF1628" s="3">
        <v>45631</v>
      </c>
      <c r="AG1628" s="2" t="str">
        <f t="shared" ref="AG1628:AG1631" si="1503">IFERROR(IF(AF1628-AE1628&gt;0, "+" &amp; (AF1628-AE1628), AF1628-AE1628), "X")</f>
        <v>+6</v>
      </c>
      <c r="AH1628" s="3">
        <v>45631</v>
      </c>
      <c r="AI1628" s="3">
        <f t="shared" ref="AI1628:AI1631" si="1504">AE1628</f>
        <v>45625</v>
      </c>
      <c r="AJ1628" s="3"/>
      <c r="AK1628" s="2">
        <f t="shared" si="1475"/>
        <v>-6</v>
      </c>
      <c r="AL1628" s="2" t="s">
        <v>5567</v>
      </c>
      <c r="AM1628" s="2" t="str">
        <f t="shared" si="1476"/>
        <v>생산완료(-6)</v>
      </c>
      <c r="AN1628" s="9">
        <f t="shared" si="1477"/>
        <v>45631</v>
      </c>
      <c r="AO1628" s="9">
        <f t="shared" si="1478"/>
        <v>45625</v>
      </c>
      <c r="AP1628" s="9"/>
      <c r="AQ1628" s="2">
        <f t="shared" si="1501"/>
        <v>-6</v>
      </c>
      <c r="AR1628" s="12">
        <f t="shared" si="1479"/>
        <v>-6</v>
      </c>
      <c r="AS1628" t="s">
        <v>5567</v>
      </c>
      <c r="AT1628" t="str">
        <f t="shared" si="1480"/>
        <v>생산완료(-6)</v>
      </c>
    </row>
    <row r="1629" spans="2:46" x14ac:dyDescent="0.3">
      <c r="B1629" s="2" t="s">
        <v>5451</v>
      </c>
      <c r="C1629" s="7">
        <v>4</v>
      </c>
      <c r="D1629" s="2"/>
      <c r="E1629" s="2" t="s">
        <v>5405</v>
      </c>
      <c r="F1629" s="2"/>
      <c r="G1629" s="2" t="s">
        <v>5418</v>
      </c>
      <c r="H1629" s="2" t="s">
        <v>3172</v>
      </c>
      <c r="I1629" s="2" t="str">
        <f t="shared" si="1471"/>
        <v>20241120-13150291-인쇄</v>
      </c>
      <c r="J1629" s="2" t="str">
        <f t="shared" si="1472"/>
        <v>20241120-13150291-합지</v>
      </c>
      <c r="K1629" s="2" t="str">
        <f t="shared" si="1473"/>
        <v>20241120-13150291-분단</v>
      </c>
      <c r="L1629" s="2" t="str">
        <f t="shared" si="1474"/>
        <v>20241120-13150291-제대</v>
      </c>
      <c r="M1629" s="2" t="str">
        <f>VLOOKUP(H1629, '쿼리1'!$A:$R, 17, 0)</f>
        <v>무지</v>
      </c>
      <c r="N1629" s="2" t="str">
        <f>VLOOKUP(H1629, '쿼리1'!$A:$P, 15, 0)</f>
        <v>나이론85</v>
      </c>
      <c r="O1629" s="2">
        <v>13150291</v>
      </c>
      <c r="P1629" s="2" t="str">
        <f>VLOOKUP(H1629, '쿼리1'!$A:$R, 17, 0)</f>
        <v>무지</v>
      </c>
      <c r="Q1629" s="4">
        <f>VLOOKUP(H1629, '쿼리1'!$A:$U, 20, 0)</f>
        <v>33333</v>
      </c>
      <c r="R1629" s="2" t="s">
        <v>5397</v>
      </c>
      <c r="S1629" s="2" t="s">
        <v>31</v>
      </c>
      <c r="T1629" s="2" t="s">
        <v>5397</v>
      </c>
      <c r="U1629" s="2" t="s">
        <v>31</v>
      </c>
      <c r="V1629" s="2" t="s">
        <v>5388</v>
      </c>
      <c r="W1629" s="3" t="s">
        <v>5388</v>
      </c>
      <c r="X1629" s="6" t="str">
        <f>IFERROR(W1629-V1629, "X")</f>
        <v>X</v>
      </c>
      <c r="Y1629" s="3">
        <v>45624</v>
      </c>
      <c r="Z1629" s="3">
        <v>45623</v>
      </c>
      <c r="AA1629" s="6">
        <f t="shared" si="1498"/>
        <v>-1</v>
      </c>
      <c r="AB1629" s="3" t="s">
        <v>5388</v>
      </c>
      <c r="AC1629" s="2" t="s">
        <v>5388</v>
      </c>
      <c r="AD1629" s="6" t="str">
        <f>IFERROR(AC1629-AB1629, "X")</f>
        <v>X</v>
      </c>
      <c r="AE1629" s="3">
        <v>45628</v>
      </c>
      <c r="AF1629" s="3">
        <v>45624</v>
      </c>
      <c r="AG1629" s="2">
        <f t="shared" si="1503"/>
        <v>-4</v>
      </c>
      <c r="AH1629" s="3">
        <v>45624</v>
      </c>
      <c r="AI1629" s="3">
        <f t="shared" si="1504"/>
        <v>45628</v>
      </c>
      <c r="AJ1629" s="3"/>
      <c r="AK1629" s="2" t="str">
        <f t="shared" si="1475"/>
        <v>+4</v>
      </c>
      <c r="AL1629" s="2" t="s">
        <v>5567</v>
      </c>
      <c r="AM1629" s="2" t="str">
        <f t="shared" si="1476"/>
        <v>생산완료(+4)</v>
      </c>
      <c r="AN1629" s="9">
        <f t="shared" si="1477"/>
        <v>45624</v>
      </c>
      <c r="AO1629" s="9">
        <f t="shared" si="1478"/>
        <v>45628</v>
      </c>
      <c r="AP1629" s="9"/>
      <c r="AQ1629" s="2">
        <f t="shared" si="1501"/>
        <v>4</v>
      </c>
      <c r="AR1629" s="12" t="str">
        <f t="shared" si="1479"/>
        <v>+4</v>
      </c>
      <c r="AS1629" t="s">
        <v>5567</v>
      </c>
      <c r="AT1629" t="str">
        <f t="shared" si="1480"/>
        <v>생산완료(+4)</v>
      </c>
    </row>
    <row r="1630" spans="2:46" x14ac:dyDescent="0.3">
      <c r="B1630" s="2" t="s">
        <v>5439</v>
      </c>
      <c r="C1630" s="7">
        <v>-8</v>
      </c>
      <c r="D1630" s="2" t="s">
        <v>5430</v>
      </c>
      <c r="E1630" s="2" t="s">
        <v>5430</v>
      </c>
      <c r="F1630" s="2"/>
      <c r="G1630" s="2" t="s">
        <v>5443</v>
      </c>
      <c r="H1630" s="2" t="s">
        <v>1385</v>
      </c>
      <c r="I1630" s="2" t="str">
        <f t="shared" si="1471"/>
        <v>20241120-13160150-인쇄</v>
      </c>
      <c r="J1630" s="2" t="str">
        <f t="shared" si="1472"/>
        <v>20241120-13160150-합지</v>
      </c>
      <c r="K1630" s="2" t="str">
        <f t="shared" si="1473"/>
        <v>20241120-13160150-분단</v>
      </c>
      <c r="L1630" s="2" t="str">
        <f t="shared" si="1474"/>
        <v>20241120-13160150-제대</v>
      </c>
      <c r="M1630" s="2" t="str">
        <f>VLOOKUP(H1630, '쿼리1'!$A:$R, 17, 0)</f>
        <v>3도-옛날고명지단(청색냉장마크)700g</v>
      </c>
      <c r="N1630" s="2" t="str">
        <f>VLOOKUP(H1630, '쿼리1'!$A:$P, 15, 0)</f>
        <v>[구이 2-18]나이론(자동포장용)100</v>
      </c>
      <c r="O1630" s="2">
        <v>13160150</v>
      </c>
      <c r="P1630" s="2" t="str">
        <f>VLOOKUP(H1630, '쿼리1'!$A:$R, 17, 0)</f>
        <v>3도-옛날고명지단(청색냉장마크)700g</v>
      </c>
      <c r="Q1630" s="4">
        <f>VLOOKUP(H1630, '쿼리1'!$A:$U, 20, 0)</f>
        <v>25000</v>
      </c>
      <c r="R1630" s="2" t="s">
        <v>31</v>
      </c>
      <c r="S1630" s="2" t="s">
        <v>31</v>
      </c>
      <c r="T1630" s="2" t="s">
        <v>5397</v>
      </c>
      <c r="U1630" s="2" t="s">
        <v>31</v>
      </c>
      <c r="V1630" s="3">
        <v>45618</v>
      </c>
      <c r="W1630" s="3">
        <v>45625</v>
      </c>
      <c r="X1630" s="6" t="str">
        <f t="shared" ref="X1630:X1632" si="1505">IFERROR(IF(W1630-V1630&gt;0, "+" &amp; (W1630-V1630), W1630-V1630), "X")</f>
        <v>+7</v>
      </c>
      <c r="Y1630" s="3">
        <v>45623</v>
      </c>
      <c r="Z1630" s="3">
        <v>45630</v>
      </c>
      <c r="AA1630" s="6" t="str">
        <f t="shared" si="1498"/>
        <v>+7</v>
      </c>
      <c r="AB1630" s="3" t="s">
        <v>5388</v>
      </c>
      <c r="AC1630" s="2" t="s">
        <v>5388</v>
      </c>
      <c r="AD1630" s="6" t="str">
        <f>IFERROR(AC1630-AB1630, "X")</f>
        <v>X</v>
      </c>
      <c r="AE1630" s="3">
        <v>45625</v>
      </c>
      <c r="AF1630" s="3">
        <v>45633</v>
      </c>
      <c r="AG1630" s="2" t="str">
        <f t="shared" si="1503"/>
        <v>+8</v>
      </c>
      <c r="AH1630" s="3">
        <v>45633</v>
      </c>
      <c r="AI1630" s="3">
        <f t="shared" si="1504"/>
        <v>45625</v>
      </c>
      <c r="AJ1630" s="3"/>
      <c r="AK1630" s="2">
        <f t="shared" si="1475"/>
        <v>-8</v>
      </c>
      <c r="AL1630" s="2" t="s">
        <v>5567</v>
      </c>
      <c r="AM1630" s="2" t="str">
        <f t="shared" si="1476"/>
        <v>생산완료(-8)</v>
      </c>
      <c r="AN1630" s="9">
        <f t="shared" si="1477"/>
        <v>45633</v>
      </c>
      <c r="AO1630" s="9">
        <f t="shared" si="1478"/>
        <v>45625</v>
      </c>
      <c r="AP1630" s="9"/>
      <c r="AQ1630" s="2">
        <f t="shared" si="1501"/>
        <v>-8</v>
      </c>
      <c r="AR1630" s="12">
        <f t="shared" si="1479"/>
        <v>-8</v>
      </c>
      <c r="AS1630" t="s">
        <v>5567</v>
      </c>
      <c r="AT1630" t="str">
        <f t="shared" si="1480"/>
        <v>생산완료(-8)</v>
      </c>
    </row>
    <row r="1631" spans="2:46" x14ac:dyDescent="0.3">
      <c r="B1631" s="2" t="s">
        <v>5436</v>
      </c>
      <c r="C1631" s="7">
        <v>-7</v>
      </c>
      <c r="D1631" s="2" t="s">
        <v>5409</v>
      </c>
      <c r="E1631" s="2" t="s">
        <v>5432</v>
      </c>
      <c r="F1631" s="2"/>
      <c r="G1631" s="2" t="s">
        <v>5430</v>
      </c>
      <c r="H1631" s="2" t="s">
        <v>3513</v>
      </c>
      <c r="I1631" s="2" t="str">
        <f t="shared" si="1471"/>
        <v>20241120-1419P0353-인쇄</v>
      </c>
      <c r="J1631" s="2" t="str">
        <f t="shared" si="1472"/>
        <v>20241120-1419P0353-합지</v>
      </c>
      <c r="K1631" s="2" t="str">
        <f t="shared" si="1473"/>
        <v>20241120-1419P0353-분단</v>
      </c>
      <c r="L1631" s="2" t="str">
        <f t="shared" si="1474"/>
        <v>20241120-1419P0353-제대</v>
      </c>
      <c r="M1631" s="2" t="str">
        <f>VLOOKUP(H1631, '쿼리1'!$A:$R, 17, 0)</f>
        <v>5도-참미유통)참미웰빙(미래푸드시스템)</v>
      </c>
      <c r="N1631" s="2" t="str">
        <f>VLOOKUP(H1631, '쿼리1'!$A:$P, 15, 0)</f>
        <v>패트100=5도-참미유통)참미웰빙(미래푸드시스템)</v>
      </c>
      <c r="O1631" s="2" t="s">
        <v>5874</v>
      </c>
      <c r="P1631" s="2" t="str">
        <f>VLOOKUP(H1631, '쿼리1'!$A:$R, 17, 0)</f>
        <v>5도-참미유통)참미웰빙(미래푸드시스템)</v>
      </c>
      <c r="Q1631" s="4">
        <f>VLOOKUP(H1631, '쿼리1'!$A:$U, 20, 0)</f>
        <v>31578</v>
      </c>
      <c r="R1631" s="2" t="s">
        <v>31</v>
      </c>
      <c r="S1631" s="2" t="s">
        <v>31</v>
      </c>
      <c r="T1631" s="2" t="s">
        <v>5397</v>
      </c>
      <c r="U1631" s="2" t="s">
        <v>31</v>
      </c>
      <c r="V1631" s="3">
        <v>45622</v>
      </c>
      <c r="W1631" s="3">
        <v>45622</v>
      </c>
      <c r="X1631" s="6">
        <f t="shared" si="1505"/>
        <v>0</v>
      </c>
      <c r="Y1631" s="3">
        <v>45624</v>
      </c>
      <c r="Z1631" s="3">
        <v>45630</v>
      </c>
      <c r="AA1631" s="6" t="str">
        <f t="shared" si="1498"/>
        <v>+6</v>
      </c>
      <c r="AB1631" s="3" t="s">
        <v>5388</v>
      </c>
      <c r="AC1631" s="2" t="s">
        <v>5388</v>
      </c>
      <c r="AD1631" s="6" t="str">
        <f>IFERROR(AC1631-AB1631, "X")</f>
        <v>X</v>
      </c>
      <c r="AE1631" s="3">
        <v>45628</v>
      </c>
      <c r="AF1631" s="3">
        <v>45635</v>
      </c>
      <c r="AG1631" s="2" t="str">
        <f t="shared" si="1503"/>
        <v>+7</v>
      </c>
      <c r="AH1631" s="3">
        <v>45635</v>
      </c>
      <c r="AI1631" s="3">
        <f t="shared" si="1504"/>
        <v>45628</v>
      </c>
      <c r="AJ1631" s="3"/>
      <c r="AK1631" s="2">
        <f t="shared" si="1475"/>
        <v>-7</v>
      </c>
      <c r="AL1631" s="2" t="s">
        <v>5567</v>
      </c>
      <c r="AM1631" s="2" t="str">
        <f t="shared" si="1476"/>
        <v>생산완료(-7)</v>
      </c>
      <c r="AN1631" s="9">
        <f t="shared" si="1477"/>
        <v>45635</v>
      </c>
      <c r="AO1631" s="9">
        <f t="shared" si="1478"/>
        <v>45628</v>
      </c>
      <c r="AP1631" s="9"/>
      <c r="AQ1631" s="2">
        <f t="shared" si="1501"/>
        <v>-7</v>
      </c>
      <c r="AR1631" s="12">
        <f t="shared" si="1479"/>
        <v>-7</v>
      </c>
      <c r="AS1631" t="s">
        <v>5567</v>
      </c>
      <c r="AT1631" t="str">
        <f t="shared" si="1480"/>
        <v>생산완료(-7)</v>
      </c>
    </row>
    <row r="1632" spans="2:46" x14ac:dyDescent="0.3">
      <c r="B1632" s="2" t="s">
        <v>5416</v>
      </c>
      <c r="C1632" s="7">
        <v>-2</v>
      </c>
      <c r="D1632" s="2" t="s">
        <v>5424</v>
      </c>
      <c r="E1632" s="2"/>
      <c r="F1632" s="2" t="s">
        <v>5542</v>
      </c>
      <c r="G1632" s="2" t="s">
        <v>5537</v>
      </c>
      <c r="H1632" s="2" t="s">
        <v>1789</v>
      </c>
      <c r="I1632" s="2" t="str">
        <f t="shared" si="1471"/>
        <v>20241120-2000139125-인쇄</v>
      </c>
      <c r="J1632" s="2" t="str">
        <f t="shared" si="1472"/>
        <v>20241120-2000139125-합지</v>
      </c>
      <c r="K1632" s="2" t="str">
        <f t="shared" si="1473"/>
        <v>20241120-2000139125-분단</v>
      </c>
      <c r="L1632" s="2" t="str">
        <f t="shared" si="1474"/>
        <v>20241120-2000139125-제대</v>
      </c>
      <c r="M1632" s="2" t="str">
        <f>VLOOKUP(H1632, '쿼리1'!$A:$R, 17, 0)</f>
        <v>3도-고디바)케익띠지(레이어)</v>
      </c>
      <c r="N1632" s="2" t="str">
        <f>VLOOKUP(H1632, '쿼리1'!$A:$P, 15, 0)</f>
        <v>PET75=3도-3도-고디바)케익띠지(레이어)</v>
      </c>
      <c r="O1632" s="2">
        <v>2000139125</v>
      </c>
      <c r="P1632" s="2" t="str">
        <f>VLOOKUP(H1632, '쿼리1'!$A:$R, 17, 0)</f>
        <v>3도-고디바)케익띠지(레이어)</v>
      </c>
      <c r="Q1632" s="4">
        <f>VLOOKUP(H1632, '쿼리1'!$A:$U, 20, 0)</f>
        <v>18181</v>
      </c>
      <c r="R1632" s="2" t="s">
        <v>31</v>
      </c>
      <c r="S1632" s="2" t="s">
        <v>5397</v>
      </c>
      <c r="T1632" s="2" t="s">
        <v>5399</v>
      </c>
      <c r="U1632" s="2" t="s">
        <v>5399</v>
      </c>
      <c r="V1632" s="3">
        <v>45622</v>
      </c>
      <c r="W1632" s="3">
        <v>45624</v>
      </c>
      <c r="X1632" s="6" t="str">
        <f t="shared" si="1505"/>
        <v>+2</v>
      </c>
      <c r="Y1632" s="3" t="s">
        <v>5388</v>
      </c>
      <c r="Z1632" s="3" t="s">
        <v>5388</v>
      </c>
      <c r="AA1632" s="6" t="str">
        <f t="shared" ref="AA1632:AA1637" si="1506">IFERROR(Z1632-Y1632, "X")</f>
        <v>X</v>
      </c>
      <c r="AB1632" s="3">
        <v>45623</v>
      </c>
      <c r="AC1632" s="5" t="s">
        <v>5396</v>
      </c>
      <c r="AD1632" s="6">
        <f ca="1">TODAY()-AB1632</f>
        <v>33</v>
      </c>
      <c r="AE1632" s="3">
        <v>45624</v>
      </c>
      <c r="AF1632" s="5" t="s">
        <v>5396</v>
      </c>
      <c r="AG1632" s="6">
        <f ca="1">TODAY()-AE1632</f>
        <v>32</v>
      </c>
      <c r="AH1632" s="3">
        <v>45624</v>
      </c>
      <c r="AI1632" s="3">
        <f>V1632</f>
        <v>45622</v>
      </c>
      <c r="AJ1632" s="3"/>
      <c r="AK1632" s="2">
        <f t="shared" si="1475"/>
        <v>-2</v>
      </c>
      <c r="AL1632" s="2" t="s">
        <v>5567</v>
      </c>
      <c r="AM1632" s="2" t="str">
        <f t="shared" si="1476"/>
        <v>생산완료(-2)</v>
      </c>
      <c r="AN1632" s="9">
        <f t="shared" si="1477"/>
        <v>45624</v>
      </c>
      <c r="AO1632" s="9">
        <f t="shared" si="1478"/>
        <v>45622</v>
      </c>
      <c r="AP1632" s="9"/>
      <c r="AQ1632" s="2">
        <f t="shared" si="1501"/>
        <v>-2</v>
      </c>
      <c r="AR1632" s="12">
        <f t="shared" si="1479"/>
        <v>-2</v>
      </c>
      <c r="AS1632" t="s">
        <v>5567</v>
      </c>
      <c r="AT1632" t="str">
        <f t="shared" si="1480"/>
        <v>생산완료(-2)</v>
      </c>
    </row>
    <row r="1633" spans="2:46" x14ac:dyDescent="0.3">
      <c r="B1633" s="2" t="s">
        <v>5666</v>
      </c>
      <c r="C1633" s="8" t="s">
        <v>5670</v>
      </c>
      <c r="D1633" s="2"/>
      <c r="E1633" s="2"/>
      <c r="F1633" s="2"/>
      <c r="G1633" s="2"/>
      <c r="H1633" s="2" t="s">
        <v>343</v>
      </c>
      <c r="I1633" s="2" t="str">
        <f t="shared" si="1471"/>
        <v>20241120-2000139906-인쇄</v>
      </c>
      <c r="J1633" s="2" t="str">
        <f t="shared" si="1472"/>
        <v>20241120-2000139906-합지</v>
      </c>
      <c r="K1633" s="2" t="str">
        <f t="shared" si="1473"/>
        <v>20241120-2000139906-분단</v>
      </c>
      <c r="L1633" s="2" t="str">
        <f t="shared" si="1474"/>
        <v>20241120-2000139906-제대</v>
      </c>
      <c r="M1633" s="2" t="str">
        <f>VLOOKUP(H1633, '쿼리1'!$A:$R, 17, 0)</f>
        <v>단면1도-얼데이(errday)</v>
      </c>
      <c r="N1633" s="2" t="str">
        <f>VLOOKUP(H1633, '쿼리1'!$A:$P, 15, 0)</f>
        <v>PE튜브(투명)50</v>
      </c>
      <c r="O1633" s="2">
        <v>2000139906</v>
      </c>
      <c r="P1633" s="2" t="str">
        <f>VLOOKUP(H1633, '쿼리1'!$A:$R, 17, 0)</f>
        <v>단면1도-얼데이(errday)</v>
      </c>
      <c r="Q1633" s="4">
        <f>VLOOKUP(H1633, '쿼리1'!$A:$U, 20, 0)</f>
        <v>20000</v>
      </c>
      <c r="R1633" s="2" t="s">
        <v>5397</v>
      </c>
      <c r="S1633" s="2" t="s">
        <v>5397</v>
      </c>
      <c r="T1633" s="2" t="s">
        <v>5397</v>
      </c>
      <c r="U1633" s="2" t="s">
        <v>5397</v>
      </c>
      <c r="V1633" s="2" t="s">
        <v>5388</v>
      </c>
      <c r="W1633" s="2" t="s">
        <v>5388</v>
      </c>
      <c r="X1633" s="6" t="str">
        <f>IFERROR(W1633-V1633, "X")</f>
        <v>X</v>
      </c>
      <c r="Y1633" s="2" t="s">
        <v>5388</v>
      </c>
      <c r="Z1633" s="2" t="s">
        <v>5388</v>
      </c>
      <c r="AA1633" s="6" t="str">
        <f t="shared" si="1506"/>
        <v>X</v>
      </c>
      <c r="AB1633" s="2" t="s">
        <v>5388</v>
      </c>
      <c r="AC1633" s="2" t="s">
        <v>5388</v>
      </c>
      <c r="AD1633" s="6" t="str">
        <f>IFERROR(AC1633-AB1633, "X")</f>
        <v>X</v>
      </c>
      <c r="AE1633" s="2" t="s">
        <v>5388</v>
      </c>
      <c r="AF1633" s="2" t="s">
        <v>5388</v>
      </c>
      <c r="AG1633" s="2" t="str">
        <f>IFERROR(AF1633-AE1633, "X")</f>
        <v>X</v>
      </c>
      <c r="AH1633" s="2" t="s">
        <v>5388</v>
      </c>
      <c r="AI1633" s="3" t="s">
        <v>5388</v>
      </c>
      <c r="AJ1633" s="3">
        <f t="shared" ref="AJ1633:AJ1634" ca="1" si="1507">TODAY()</f>
        <v>45656</v>
      </c>
      <c r="AK1633" s="2" t="str">
        <f t="shared" si="1475"/>
        <v>+공정납기일없음</v>
      </c>
      <c r="AL1633" s="2"/>
      <c r="AM1633" s="2" t="str">
        <f t="shared" si="1476"/>
        <v>(+공정납기일없음)</v>
      </c>
      <c r="AN1633" s="9">
        <f t="shared" si="1477"/>
        <v>0</v>
      </c>
      <c r="AO1633" s="9">
        <f t="shared" si="1478"/>
        <v>0</v>
      </c>
      <c r="AP1633" s="9">
        <f t="shared" ref="AP1633:AP1634" ca="1" si="1508">TODAY()</f>
        <v>45656</v>
      </c>
      <c r="AQ1633" s="6" t="s">
        <v>5388</v>
      </c>
      <c r="AR1633" s="12" t="str">
        <f t="shared" si="1479"/>
        <v>+X</v>
      </c>
      <c r="AS1633" t="s">
        <v>5680</v>
      </c>
      <c r="AT1633" t="str">
        <f t="shared" si="1480"/>
        <v>공정납기일없음(+X)</v>
      </c>
    </row>
    <row r="1634" spans="2:46" x14ac:dyDescent="0.3">
      <c r="B1634" s="2" t="s">
        <v>5666</v>
      </c>
      <c r="C1634" s="8" t="s">
        <v>5670</v>
      </c>
      <c r="D1634" s="2"/>
      <c r="E1634" s="2"/>
      <c r="F1634" s="2"/>
      <c r="G1634" s="2"/>
      <c r="H1634" s="2" t="s">
        <v>430</v>
      </c>
      <c r="I1634" s="2" t="str">
        <f t="shared" si="1471"/>
        <v>20241120-2000152773-인쇄</v>
      </c>
      <c r="J1634" s="2" t="str">
        <f t="shared" si="1472"/>
        <v>20241120-2000152773-합지</v>
      </c>
      <c r="K1634" s="2" t="str">
        <f t="shared" si="1473"/>
        <v>20241120-2000152773-분단</v>
      </c>
      <c r="L1634" s="2" t="str">
        <f t="shared" si="1474"/>
        <v>20241120-2000152773-제대</v>
      </c>
      <c r="M1634" s="2" t="str">
        <f>VLOOKUP(H1634, '쿼리1'!$A:$R, 17, 0)</f>
        <v>1도(백)-분리배출(수산물20kg)</v>
      </c>
      <c r="N1634" s="2" t="str">
        <f>VLOOKUP(H1634, '쿼리1'!$A:$P, 15, 0)</f>
        <v>PE튜브(투명)25</v>
      </c>
      <c r="O1634" s="2">
        <v>2000152773</v>
      </c>
      <c r="P1634" s="2" t="str">
        <f>VLOOKUP(H1634, '쿼리1'!$A:$R, 17, 0)</f>
        <v>1도(백)-분리배출(수산물20kg)</v>
      </c>
      <c r="Q1634" s="4">
        <f>VLOOKUP(H1634, '쿼리1'!$A:$U, 20, 0)</f>
        <v>20000</v>
      </c>
      <c r="R1634" s="2" t="s">
        <v>5397</v>
      </c>
      <c r="S1634" s="2" t="s">
        <v>5397</v>
      </c>
      <c r="T1634" s="2" t="s">
        <v>5397</v>
      </c>
      <c r="U1634" s="2" t="s">
        <v>5397</v>
      </c>
      <c r="V1634" s="2" t="s">
        <v>5388</v>
      </c>
      <c r="W1634" s="2" t="s">
        <v>5388</v>
      </c>
      <c r="X1634" s="6" t="str">
        <f>IFERROR(W1634-V1634, "X")</f>
        <v>X</v>
      </c>
      <c r="Y1634" s="2" t="s">
        <v>5388</v>
      </c>
      <c r="Z1634" s="2" t="s">
        <v>5388</v>
      </c>
      <c r="AA1634" s="6" t="str">
        <f t="shared" si="1506"/>
        <v>X</v>
      </c>
      <c r="AB1634" s="2" t="s">
        <v>5388</v>
      </c>
      <c r="AC1634" s="2" t="s">
        <v>5388</v>
      </c>
      <c r="AD1634" s="6" t="str">
        <f>IFERROR(AC1634-AB1634, "X")</f>
        <v>X</v>
      </c>
      <c r="AE1634" s="2" t="s">
        <v>5388</v>
      </c>
      <c r="AF1634" s="2" t="s">
        <v>5388</v>
      </c>
      <c r="AG1634" s="2" t="str">
        <f>IFERROR(AF1634-AE1634, "X")</f>
        <v>X</v>
      </c>
      <c r="AH1634" s="2" t="s">
        <v>5388</v>
      </c>
      <c r="AI1634" s="3" t="s">
        <v>5388</v>
      </c>
      <c r="AJ1634" s="3">
        <f t="shared" ca="1" si="1507"/>
        <v>45656</v>
      </c>
      <c r="AK1634" s="2" t="str">
        <f t="shared" si="1475"/>
        <v>+공정납기일없음</v>
      </c>
      <c r="AL1634" s="2"/>
      <c r="AM1634" s="2" t="str">
        <f t="shared" si="1476"/>
        <v>(+공정납기일없음)</v>
      </c>
      <c r="AN1634" s="9">
        <f t="shared" si="1477"/>
        <v>0</v>
      </c>
      <c r="AO1634" s="9">
        <f t="shared" si="1478"/>
        <v>45573</v>
      </c>
      <c r="AP1634" s="9">
        <f t="shared" ca="1" si="1508"/>
        <v>45656</v>
      </c>
      <c r="AQ1634" s="6">
        <f ca="1">AO1634-AP1634</f>
        <v>-83</v>
      </c>
      <c r="AR1634" s="12">
        <f t="shared" ca="1" si="1479"/>
        <v>-83</v>
      </c>
      <c r="AS1634" t="str">
        <f ca="1">IF(AQ1634&lt;0, "진행중", "지연")</f>
        <v>진행중</v>
      </c>
      <c r="AT1634" t="str">
        <f t="shared" ca="1" si="1480"/>
        <v>진행중(-83)</v>
      </c>
    </row>
    <row r="1635" spans="2:46" x14ac:dyDescent="0.3">
      <c r="B1635" s="2" t="s">
        <v>5415</v>
      </c>
      <c r="C1635" s="7">
        <v>-3</v>
      </c>
      <c r="D1635" s="2"/>
      <c r="E1635" s="2"/>
      <c r="F1635" s="2"/>
      <c r="G1635" s="2" t="s">
        <v>5408</v>
      </c>
      <c r="H1635" s="2" t="s">
        <v>1530</v>
      </c>
      <c r="I1635" s="2" t="str">
        <f t="shared" si="1471"/>
        <v>20241120-210348-인쇄</v>
      </c>
      <c r="J1635" s="2" t="str">
        <f t="shared" si="1472"/>
        <v>20241120-210348-합지</v>
      </c>
      <c r="K1635" s="2" t="str">
        <f t="shared" si="1473"/>
        <v>20241120-210348-분단</v>
      </c>
      <c r="L1635" s="2" t="str">
        <f t="shared" si="1474"/>
        <v>20241120-210348-제대</v>
      </c>
      <c r="M1635" s="2" t="str">
        <f>VLOOKUP(H1635, '쿼리1'!$A:$R, 17, 0)</f>
        <v>무지</v>
      </c>
      <c r="N1635" s="2" t="str">
        <f>VLOOKUP(H1635, '쿼리1'!$A:$P, 15, 0)</f>
        <v>OPP(투명)40</v>
      </c>
      <c r="O1635" s="2">
        <v>210348</v>
      </c>
      <c r="P1635" s="2" t="str">
        <f>VLOOKUP(H1635, '쿼리1'!$A:$R, 17, 0)</f>
        <v>무지</v>
      </c>
      <c r="Q1635" s="4">
        <f>VLOOKUP(H1635, '쿼리1'!$A:$U, 20, 0)</f>
        <v>16216</v>
      </c>
      <c r="R1635" s="2" t="s">
        <v>5397</v>
      </c>
      <c r="S1635" s="2" t="s">
        <v>5397</v>
      </c>
      <c r="T1635" s="2" t="s">
        <v>5397</v>
      </c>
      <c r="U1635" s="2" t="s">
        <v>31</v>
      </c>
      <c r="V1635" s="2" t="s">
        <v>5388</v>
      </c>
      <c r="W1635" s="2" t="s">
        <v>5388</v>
      </c>
      <c r="X1635" s="6" t="str">
        <f>IFERROR(W1635-V1635, "X")</f>
        <v>X</v>
      </c>
      <c r="Y1635" s="2" t="s">
        <v>5388</v>
      </c>
      <c r="Z1635" s="3" t="s">
        <v>5388</v>
      </c>
      <c r="AA1635" s="6" t="str">
        <f t="shared" si="1506"/>
        <v>X</v>
      </c>
      <c r="AB1635" s="3" t="s">
        <v>5388</v>
      </c>
      <c r="AC1635" s="2" t="s">
        <v>5388</v>
      </c>
      <c r="AD1635" s="6" t="str">
        <f>IFERROR(AC1635-AB1635, "X")</f>
        <v>X</v>
      </c>
      <c r="AE1635" s="3">
        <v>45618</v>
      </c>
      <c r="AF1635" s="3">
        <v>45621</v>
      </c>
      <c r="AG1635" s="2" t="str">
        <f>IFERROR(IF(AF1635-AE1635&gt;0, "+" &amp; (AF1635-AE1635), AF1635-AE1635), "X")</f>
        <v>+3</v>
      </c>
      <c r="AH1635" s="3">
        <v>45621</v>
      </c>
      <c r="AI1635" s="3">
        <f>AE1635</f>
        <v>45618</v>
      </c>
      <c r="AJ1635" s="3"/>
      <c r="AK1635" s="2">
        <f t="shared" si="1475"/>
        <v>-3</v>
      </c>
      <c r="AL1635" s="2" t="s">
        <v>5567</v>
      </c>
      <c r="AM1635" s="2" t="str">
        <f t="shared" si="1476"/>
        <v>생산완료(-3)</v>
      </c>
      <c r="AN1635" s="9">
        <f t="shared" si="1477"/>
        <v>45630</v>
      </c>
      <c r="AO1635" s="9">
        <f t="shared" si="1478"/>
        <v>45629</v>
      </c>
      <c r="AP1635" s="9"/>
      <c r="AQ1635" s="2">
        <f t="shared" ref="AQ1635:AQ1636" si="1509">AO1635-AN1635</f>
        <v>-1</v>
      </c>
      <c r="AR1635" s="12">
        <f t="shared" si="1479"/>
        <v>-1</v>
      </c>
      <c r="AS1635" t="s">
        <v>5567</v>
      </c>
      <c r="AT1635" t="str">
        <f t="shared" si="1480"/>
        <v>생산완료(-1)</v>
      </c>
    </row>
    <row r="1636" spans="2:46" x14ac:dyDescent="0.3">
      <c r="B1636" s="2" t="s">
        <v>5405</v>
      </c>
      <c r="C1636" s="7">
        <v>-1</v>
      </c>
      <c r="D1636" s="2" t="s">
        <v>5412</v>
      </c>
      <c r="E1636" s="2"/>
      <c r="F1636" s="2"/>
      <c r="G1636" s="2" t="s">
        <v>5537</v>
      </c>
      <c r="H1636" s="2" t="s">
        <v>3561</v>
      </c>
      <c r="I1636" s="2" t="str">
        <f t="shared" si="1471"/>
        <v>20241120-2119P0038-인쇄</v>
      </c>
      <c r="J1636" s="2" t="str">
        <f t="shared" si="1472"/>
        <v>20241120-2119P0038-합지</v>
      </c>
      <c r="K1636" s="2" t="str">
        <f t="shared" si="1473"/>
        <v>20241120-2119P0038-분단</v>
      </c>
      <c r="L1636" s="2" t="str">
        <f t="shared" si="1474"/>
        <v>20241120-2119P0038-제대</v>
      </c>
      <c r="M1636" s="2" t="str">
        <f>VLOOKUP(H1636, '쿼리1'!$A:$R, 17, 0)</f>
        <v>양면1도-WALLPAPER 월페이퍼 (모자쓴여자그림)</v>
      </c>
      <c r="N1636" s="2" t="str">
        <f>VLOOKUP(H1636, '쿼리1'!$A:$P, 15, 0)</f>
        <v>PE튜브(투명)100</v>
      </c>
      <c r="O1636" s="2" t="s">
        <v>5875</v>
      </c>
      <c r="P1636" s="2" t="str">
        <f>VLOOKUP(H1636, '쿼리1'!$A:$R, 17, 0)</f>
        <v>양면1도-WALLPAPER 월페이퍼 (모자쓴여자그림)</v>
      </c>
      <c r="Q1636" s="4">
        <f>VLOOKUP(H1636, '쿼리1'!$A:$U, 20, 0)</f>
        <v>10571</v>
      </c>
      <c r="R1636" s="2" t="s">
        <v>31</v>
      </c>
      <c r="S1636" s="2" t="s">
        <v>5397</v>
      </c>
      <c r="T1636" s="2" t="s">
        <v>5397</v>
      </c>
      <c r="U1636" s="2" t="s">
        <v>5399</v>
      </c>
      <c r="V1636" s="3">
        <v>45622</v>
      </c>
      <c r="W1636" s="3">
        <v>45623</v>
      </c>
      <c r="X1636" s="6" t="str">
        <f>IFERROR(IF(W1636-V1636&gt;0, "+" &amp; (W1636-V1636), W1636-V1636), "X")</f>
        <v>+1</v>
      </c>
      <c r="Y1636" s="2" t="s">
        <v>5388</v>
      </c>
      <c r="Z1636" s="3" t="s">
        <v>5388</v>
      </c>
      <c r="AA1636" s="6" t="str">
        <f t="shared" si="1506"/>
        <v>X</v>
      </c>
      <c r="AB1636" s="5" t="s">
        <v>5388</v>
      </c>
      <c r="AC1636" s="2" t="s">
        <v>5388</v>
      </c>
      <c r="AD1636" s="6" t="str">
        <f>IFERROR(AC1636-AB1636, "X")</f>
        <v>X</v>
      </c>
      <c r="AE1636" s="3">
        <v>45624</v>
      </c>
      <c r="AF1636" s="5" t="s">
        <v>5396</v>
      </c>
      <c r="AG1636" s="6">
        <f ca="1">TODAY()-AE1636</f>
        <v>32</v>
      </c>
      <c r="AH1636" s="3">
        <v>45623</v>
      </c>
      <c r="AI1636" s="3">
        <f>V1636</f>
        <v>45622</v>
      </c>
      <c r="AJ1636" s="3"/>
      <c r="AK1636" s="2">
        <f t="shared" si="1475"/>
        <v>-1</v>
      </c>
      <c r="AL1636" s="2" t="s">
        <v>5567</v>
      </c>
      <c r="AM1636" s="2" t="str">
        <f t="shared" si="1476"/>
        <v>생산완료(-1)</v>
      </c>
      <c r="AN1636" s="9">
        <f t="shared" si="1477"/>
        <v>45623</v>
      </c>
      <c r="AO1636" s="9">
        <f t="shared" si="1478"/>
        <v>45622</v>
      </c>
      <c r="AP1636" s="9"/>
      <c r="AQ1636" s="2">
        <f t="shared" si="1509"/>
        <v>-1</v>
      </c>
      <c r="AR1636" s="12">
        <f t="shared" si="1479"/>
        <v>-1</v>
      </c>
      <c r="AS1636" t="s">
        <v>5567</v>
      </c>
      <c r="AT1636" t="str">
        <f t="shared" si="1480"/>
        <v>생산완료(-1)</v>
      </c>
    </row>
    <row r="1637" spans="2:46" x14ac:dyDescent="0.3">
      <c r="B1637" s="2" t="s">
        <v>5666</v>
      </c>
      <c r="C1637" s="8" t="s">
        <v>5670</v>
      </c>
      <c r="D1637" s="2"/>
      <c r="E1637" s="2"/>
      <c r="F1637" s="2"/>
      <c r="G1637" s="2"/>
      <c r="H1637" s="2" t="s">
        <v>391</v>
      </c>
      <c r="I1637" s="2" t="str">
        <f t="shared" si="1471"/>
        <v>20241120-3000159083-인쇄</v>
      </c>
      <c r="J1637" s="2" t="str">
        <f t="shared" si="1472"/>
        <v>20241120-3000159083-합지</v>
      </c>
      <c r="K1637" s="2" t="str">
        <f t="shared" si="1473"/>
        <v>20241120-3000159083-분단</v>
      </c>
      <c r="L1637" s="2" t="str">
        <f t="shared" si="1474"/>
        <v>20241120-3000159083-제대</v>
      </c>
      <c r="M1637" s="2" t="str">
        <f>VLOOKUP(H1637, '쿼리1'!$A:$R, 17, 0)</f>
        <v>무지</v>
      </c>
      <c r="N1637" s="2" t="str">
        <f>VLOOKUP(H1637, '쿼리1'!$A:$P, 15, 0)</f>
        <v>의류고정용 종이(SC400,210*297)-M363(10098)</v>
      </c>
      <c r="O1637" s="2">
        <v>3000159083</v>
      </c>
      <c r="P1637" s="2" t="str">
        <f>VLOOKUP(H1637, '쿼리1'!$A:$R, 17, 0)</f>
        <v>무지</v>
      </c>
      <c r="Q1637" s="4">
        <f>VLOOKUP(H1637, '쿼리1'!$A:$U, 20, 0)</f>
        <v>22500</v>
      </c>
      <c r="R1637" s="2" t="s">
        <v>5397</v>
      </c>
      <c r="S1637" s="2" t="s">
        <v>5397</v>
      </c>
      <c r="T1637" s="2" t="s">
        <v>5397</v>
      </c>
      <c r="U1637" s="2" t="s">
        <v>5397</v>
      </c>
      <c r="V1637" s="2" t="s">
        <v>5388</v>
      </c>
      <c r="W1637" s="2" t="s">
        <v>5388</v>
      </c>
      <c r="X1637" s="6" t="str">
        <f>IFERROR(W1637-V1637, "X")</f>
        <v>X</v>
      </c>
      <c r="Y1637" s="2" t="s">
        <v>5388</v>
      </c>
      <c r="Z1637" s="2" t="s">
        <v>5388</v>
      </c>
      <c r="AA1637" s="6" t="str">
        <f t="shared" si="1506"/>
        <v>X</v>
      </c>
      <c r="AB1637" s="2" t="s">
        <v>5388</v>
      </c>
      <c r="AC1637" s="2" t="s">
        <v>5388</v>
      </c>
      <c r="AD1637" s="6" t="str">
        <f>IFERROR(AC1637-AB1637, "X")</f>
        <v>X</v>
      </c>
      <c r="AE1637" s="2" t="s">
        <v>5388</v>
      </c>
      <c r="AF1637" s="2" t="s">
        <v>5388</v>
      </c>
      <c r="AG1637" s="2" t="str">
        <f>IFERROR(AF1637-AE1637, "X")</f>
        <v>X</v>
      </c>
      <c r="AH1637" s="2" t="s">
        <v>5388</v>
      </c>
      <c r="AI1637" s="3" t="s">
        <v>5388</v>
      </c>
      <c r="AJ1637" s="3">
        <f ca="1">TODAY()</f>
        <v>45656</v>
      </c>
      <c r="AK1637" s="2" t="str">
        <f t="shared" si="1475"/>
        <v>+공정납기일없음</v>
      </c>
      <c r="AL1637" s="2"/>
      <c r="AM1637" s="2" t="str">
        <f t="shared" si="1476"/>
        <v>(+공정납기일없음)</v>
      </c>
      <c r="AN1637" s="9">
        <f t="shared" si="1477"/>
        <v>0</v>
      </c>
      <c r="AO1637" s="9">
        <f t="shared" si="1478"/>
        <v>45595</v>
      </c>
      <c r="AP1637" s="9">
        <f ca="1">TODAY()</f>
        <v>45656</v>
      </c>
      <c r="AQ1637" s="6">
        <f ca="1">AO1637-AP1637</f>
        <v>-61</v>
      </c>
      <c r="AR1637" s="12">
        <f t="shared" ca="1" si="1479"/>
        <v>-61</v>
      </c>
      <c r="AS1637" t="str">
        <f ca="1">IF(AQ1637&lt;0, "진행중", "지연")</f>
        <v>진행중</v>
      </c>
      <c r="AT1637" t="str">
        <f t="shared" ca="1" si="1480"/>
        <v>진행중(-61)</v>
      </c>
    </row>
    <row r="1638" spans="2:46" x14ac:dyDescent="0.3">
      <c r="B1638" s="2" t="s">
        <v>5432</v>
      </c>
      <c r="C1638" s="7">
        <v>6</v>
      </c>
      <c r="D1638" s="2" t="s">
        <v>5407</v>
      </c>
      <c r="E1638" s="2" t="s">
        <v>5540</v>
      </c>
      <c r="F1638" s="2" t="s">
        <v>5543</v>
      </c>
      <c r="G1638" s="2"/>
      <c r="H1638" s="2" t="s">
        <v>4865</v>
      </c>
      <c r="I1638" s="2" t="str">
        <f t="shared" si="1471"/>
        <v>20241121-1000134607-인쇄</v>
      </c>
      <c r="J1638" s="2" t="str">
        <f t="shared" si="1472"/>
        <v>20241121-1000134607-합지</v>
      </c>
      <c r="K1638" s="2" t="str">
        <f t="shared" si="1473"/>
        <v>20241121-1000134607-분단</v>
      </c>
      <c r="L1638" s="2" t="str">
        <f t="shared" si="1474"/>
        <v>20241121-1000134607-제대</v>
      </c>
      <c r="M1638" s="2" t="str">
        <f>VLOOKUP(H1638, '쿼리1'!$A:$R, 17, 0)</f>
        <v>3도-(주)푸드코아-디보트코리아 에그베이컨치즈샌드위치</v>
      </c>
      <c r="N1638" s="2" t="str">
        <f>VLOOKUP(H1638, '쿼리1'!$A:$P, 15, 0)</f>
        <v>오씨피피(투명)50</v>
      </c>
      <c r="O1638" s="2">
        <v>1000134607</v>
      </c>
      <c r="P1638" s="2" t="str">
        <f>VLOOKUP(H1638, '쿼리1'!$A:$R, 17, 0)</f>
        <v>3도-(주)푸드코아-디보트코리아 에그베이컨치즈샌드위치</v>
      </c>
      <c r="Q1638" s="4">
        <f>VLOOKUP(H1638, '쿼리1'!$A:$U, 20, 0)</f>
        <v>12</v>
      </c>
      <c r="R1638" s="2" t="s">
        <v>31</v>
      </c>
      <c r="S1638" s="2" t="s">
        <v>5399</v>
      </c>
      <c r="T1638" s="2" t="s">
        <v>5399</v>
      </c>
      <c r="U1638" s="2" t="s">
        <v>5397</v>
      </c>
      <c r="V1638" s="3">
        <v>45623</v>
      </c>
      <c r="W1638" s="3">
        <v>45617</v>
      </c>
      <c r="X1638" s="6">
        <f t="shared" ref="X1638:X1640" si="1510">IFERROR(IF(W1638-V1638&gt;0, "+" &amp; (W1638-V1638), W1638-V1638), "X")</f>
        <v>-6</v>
      </c>
      <c r="Y1638" s="3">
        <v>45628</v>
      </c>
      <c r="Z1638" s="5" t="s">
        <v>5396</v>
      </c>
      <c r="AA1638" s="6">
        <f ca="1">TODAY()-Y1638</f>
        <v>28</v>
      </c>
      <c r="AB1638" s="3">
        <v>45629</v>
      </c>
      <c r="AC1638" s="5" t="s">
        <v>5396</v>
      </c>
      <c r="AD1638" s="6">
        <f ca="1">TODAY()-AB1638</f>
        <v>27</v>
      </c>
      <c r="AE1638" s="2" t="s">
        <v>5388</v>
      </c>
      <c r="AF1638" s="2" t="s">
        <v>5388</v>
      </c>
      <c r="AG1638" s="2" t="str">
        <f>IFERROR(AF1638-AE1638, "X")</f>
        <v>X</v>
      </c>
      <c r="AH1638" s="3">
        <v>45617</v>
      </c>
      <c r="AI1638" s="3">
        <f>V1638</f>
        <v>45623</v>
      </c>
      <c r="AJ1638" s="3"/>
      <c r="AK1638" s="2" t="str">
        <f t="shared" si="1475"/>
        <v>+6</v>
      </c>
      <c r="AL1638" s="2" t="s">
        <v>5567</v>
      </c>
      <c r="AM1638" s="2" t="str">
        <f t="shared" si="1476"/>
        <v>생산완료(+6)</v>
      </c>
      <c r="AN1638" s="9">
        <f t="shared" si="1477"/>
        <v>45629</v>
      </c>
      <c r="AO1638" s="9">
        <f t="shared" si="1478"/>
        <v>45635</v>
      </c>
      <c r="AP1638" s="9"/>
      <c r="AQ1638" s="2">
        <f t="shared" ref="AQ1638:AQ1669" si="1511">AO1638-AN1638</f>
        <v>6</v>
      </c>
      <c r="AR1638" s="12" t="str">
        <f t="shared" si="1479"/>
        <v>+6</v>
      </c>
      <c r="AS1638" t="s">
        <v>5567</v>
      </c>
      <c r="AT1638" t="str">
        <f t="shared" si="1480"/>
        <v>생산완료(+6)</v>
      </c>
    </row>
    <row r="1639" spans="2:46" x14ac:dyDescent="0.3">
      <c r="B1639" s="2" t="s">
        <v>5406</v>
      </c>
      <c r="C1639" s="7">
        <v>-5</v>
      </c>
      <c r="D1639" s="2" t="s">
        <v>5406</v>
      </c>
      <c r="E1639" s="2" t="s">
        <v>5444</v>
      </c>
      <c r="F1639" s="2" t="s">
        <v>5430</v>
      </c>
      <c r="G1639" s="2" t="s">
        <v>5424</v>
      </c>
      <c r="H1639" s="2" t="s">
        <v>2567</v>
      </c>
      <c r="I1639" s="2" t="str">
        <f t="shared" si="1471"/>
        <v>20241121-1000135557-인쇄</v>
      </c>
      <c r="J1639" s="2" t="str">
        <f t="shared" si="1472"/>
        <v>20241121-1000135557-합지</v>
      </c>
      <c r="K1639" s="2" t="str">
        <f t="shared" si="1473"/>
        <v>20241121-1000135557-분단</v>
      </c>
      <c r="L1639" s="2" t="str">
        <f t="shared" si="1474"/>
        <v>20241121-1000135557-제대</v>
      </c>
      <c r="M1639" s="2" t="str">
        <f>VLOOKUP(H1639, '쿼리1'!$A:$R, 17, 0)</f>
        <v>2도-DBR 동아일보사(소인있음)</v>
      </c>
      <c r="N1639" s="2" t="str">
        <f>VLOOKUP(H1639, '쿼리1'!$A:$P, 15, 0)</f>
        <v>패씨피피80</v>
      </c>
      <c r="O1639" s="2">
        <v>1000135557</v>
      </c>
      <c r="P1639" s="2" t="str">
        <f>VLOOKUP(H1639, '쿼리1'!$A:$R, 17, 0)</f>
        <v>2도-DBR 동아일보사(소인있음)</v>
      </c>
      <c r="Q1639" s="4">
        <f>VLOOKUP(H1639, '쿼리1'!$A:$U, 20, 0)</f>
        <v>24000</v>
      </c>
      <c r="R1639" s="2" t="s">
        <v>31</v>
      </c>
      <c r="S1639" s="2" t="s">
        <v>31</v>
      </c>
      <c r="T1639" s="2" t="s">
        <v>31</v>
      </c>
      <c r="U1639" s="2" t="s">
        <v>31</v>
      </c>
      <c r="V1639" s="3">
        <v>45623</v>
      </c>
      <c r="W1639" s="3">
        <v>45618</v>
      </c>
      <c r="X1639" s="6">
        <f t="shared" si="1510"/>
        <v>-5</v>
      </c>
      <c r="Y1639" s="3">
        <v>45625</v>
      </c>
      <c r="Z1639" s="3">
        <v>45635</v>
      </c>
      <c r="AA1639" s="6" t="str">
        <f t="shared" ref="AA1639:AA1643" si="1512">IFERROR(IF(Z1639-Y1639&gt;0, "+" &amp; (Z1639-Y1639), Z1639-Y1639), "X")</f>
        <v>+10</v>
      </c>
      <c r="AB1639" s="3">
        <v>45628</v>
      </c>
      <c r="AC1639" s="3">
        <v>45635</v>
      </c>
      <c r="AD1639" s="6" t="str">
        <f>IFERROR(IF(AC1639-AB1639&gt;0, "+" &amp; (AC1639-AB1639), AC1639-AB1639), "X")</f>
        <v>+7</v>
      </c>
      <c r="AE1639" s="3">
        <v>45630</v>
      </c>
      <c r="AF1639" s="3">
        <v>45632</v>
      </c>
      <c r="AG1639" s="2" t="str">
        <f t="shared" ref="AG1639:AG1640" si="1513">IFERROR(IF(AF1639-AE1639&gt;0, "+" &amp; (AF1639-AE1639), AF1639-AE1639), "X")</f>
        <v>+2</v>
      </c>
      <c r="AH1639" s="3">
        <v>45635</v>
      </c>
      <c r="AI1639" s="3">
        <f t="shared" ref="AI1639:AI1640" si="1514">AE1639</f>
        <v>45630</v>
      </c>
      <c r="AJ1639" s="3"/>
      <c r="AK1639" s="2">
        <f t="shared" si="1475"/>
        <v>-5</v>
      </c>
      <c r="AL1639" s="2" t="s">
        <v>5567</v>
      </c>
      <c r="AM1639" s="2" t="str">
        <f t="shared" si="1476"/>
        <v>생산완료(-5)</v>
      </c>
      <c r="AN1639" s="9">
        <f t="shared" si="1477"/>
        <v>45635</v>
      </c>
      <c r="AO1639" s="9">
        <f t="shared" si="1478"/>
        <v>45630</v>
      </c>
      <c r="AP1639" s="9"/>
      <c r="AQ1639" s="2">
        <f t="shared" si="1511"/>
        <v>-5</v>
      </c>
      <c r="AR1639" s="12">
        <f t="shared" si="1479"/>
        <v>-5</v>
      </c>
      <c r="AS1639" t="s">
        <v>5567</v>
      </c>
      <c r="AT1639" t="str">
        <f t="shared" si="1480"/>
        <v>생산완료(-5)</v>
      </c>
    </row>
    <row r="1640" spans="2:46" x14ac:dyDescent="0.3">
      <c r="B1640" s="2" t="s">
        <v>5405</v>
      </c>
      <c r="C1640" s="7">
        <v>-1</v>
      </c>
      <c r="D1640" s="2" t="s">
        <v>5418</v>
      </c>
      <c r="E1640" s="2" t="s">
        <v>5415</v>
      </c>
      <c r="F1640" s="2"/>
      <c r="G1640" s="2" t="s">
        <v>5412</v>
      </c>
      <c r="H1640" s="2" t="s">
        <v>2409</v>
      </c>
      <c r="I1640" s="2" t="str">
        <f t="shared" si="1471"/>
        <v>20241121-1000141177-인쇄</v>
      </c>
      <c r="J1640" s="2" t="str">
        <f t="shared" si="1472"/>
        <v>20241121-1000141177-합지</v>
      </c>
      <c r="K1640" s="2" t="str">
        <f t="shared" si="1473"/>
        <v>20241121-1000141177-분단</v>
      </c>
      <c r="L1640" s="2" t="str">
        <f t="shared" si="1474"/>
        <v>20241121-1000141177-제대</v>
      </c>
      <c r="M1640" s="2" t="str">
        <f>VLOOKUP(H1640, '쿼리1'!$A:$R, 17, 0)</f>
        <v>6도-현대푸드-백진미 오징어채(180g)</v>
      </c>
      <c r="N1640" s="2" t="str">
        <f>VLOOKUP(H1640, '쿼리1'!$A:$P, 15, 0)</f>
        <v>나이론95</v>
      </c>
      <c r="O1640" s="2">
        <v>1000141177</v>
      </c>
      <c r="P1640" s="2" t="str">
        <f>VLOOKUP(H1640, '쿼리1'!$A:$R, 17, 0)</f>
        <v>6도-현대푸드-백진미 오징어채(180g)</v>
      </c>
      <c r="Q1640" s="4">
        <f>VLOOKUP(H1640, '쿼리1'!$A:$U, 20, 0)</f>
        <v>28571</v>
      </c>
      <c r="R1640" s="2" t="s">
        <v>31</v>
      </c>
      <c r="S1640" s="2" t="s">
        <v>31</v>
      </c>
      <c r="T1640" s="2" t="s">
        <v>5397</v>
      </c>
      <c r="U1640" s="2" t="s">
        <v>31</v>
      </c>
      <c r="V1640" s="3">
        <v>45621</v>
      </c>
      <c r="W1640" s="3">
        <v>45617</v>
      </c>
      <c r="X1640" s="6">
        <f t="shared" si="1510"/>
        <v>-4</v>
      </c>
      <c r="Y1640" s="3">
        <v>45624</v>
      </c>
      <c r="Z1640" s="3">
        <v>45621</v>
      </c>
      <c r="AA1640" s="6">
        <f t="shared" si="1512"/>
        <v>-3</v>
      </c>
      <c r="AB1640" s="3" t="s">
        <v>5388</v>
      </c>
      <c r="AC1640" s="2" t="s">
        <v>5388</v>
      </c>
      <c r="AD1640" s="6" t="str">
        <f>IFERROR(AC1640-AB1640, "X")</f>
        <v>X</v>
      </c>
      <c r="AE1640" s="3">
        <v>45628</v>
      </c>
      <c r="AF1640" s="3">
        <v>45629</v>
      </c>
      <c r="AG1640" s="2" t="str">
        <f t="shared" si="1513"/>
        <v>+1</v>
      </c>
      <c r="AH1640" s="3">
        <v>45629</v>
      </c>
      <c r="AI1640" s="3">
        <f t="shared" si="1514"/>
        <v>45628</v>
      </c>
      <c r="AJ1640" s="3"/>
      <c r="AK1640" s="2">
        <f t="shared" si="1475"/>
        <v>-1</v>
      </c>
      <c r="AL1640" s="2" t="s">
        <v>5567</v>
      </c>
      <c r="AM1640" s="2" t="str">
        <f t="shared" si="1476"/>
        <v>생산완료(-1)</v>
      </c>
      <c r="AN1640" s="9">
        <f t="shared" si="1477"/>
        <v>45629</v>
      </c>
      <c r="AO1640" s="9">
        <f t="shared" si="1478"/>
        <v>45628</v>
      </c>
      <c r="AP1640" s="9"/>
      <c r="AQ1640" s="2">
        <f t="shared" si="1511"/>
        <v>-1</v>
      </c>
      <c r="AR1640" s="12">
        <f t="shared" si="1479"/>
        <v>-1</v>
      </c>
      <c r="AS1640" t="s">
        <v>5567</v>
      </c>
      <c r="AT1640" t="str">
        <f t="shared" si="1480"/>
        <v>생산완료(-1)</v>
      </c>
    </row>
    <row r="1641" spans="2:46" x14ac:dyDescent="0.3">
      <c r="B1641" s="2" t="s">
        <v>5408</v>
      </c>
      <c r="C1641" s="7">
        <v>3</v>
      </c>
      <c r="D1641" s="2"/>
      <c r="E1641" s="2" t="s">
        <v>5418</v>
      </c>
      <c r="F1641" s="2" t="s">
        <v>5415</v>
      </c>
      <c r="G1641" s="2"/>
      <c r="H1641" s="2" t="s">
        <v>3840</v>
      </c>
      <c r="I1641" s="2" t="str">
        <f t="shared" si="1471"/>
        <v>20241121-1000144917-인쇄</v>
      </c>
      <c r="J1641" s="2" t="str">
        <f t="shared" si="1472"/>
        <v>20241121-1000144917-합지</v>
      </c>
      <c r="K1641" s="2" t="str">
        <f t="shared" si="1473"/>
        <v>20241121-1000144917-분단</v>
      </c>
      <c r="L1641" s="2" t="str">
        <f t="shared" si="1474"/>
        <v>20241121-1000144917-제대</v>
      </c>
      <c r="M1641" s="2" t="str">
        <f>VLOOKUP(H1641, '쿼리1'!$A:$R, 17, 0)</f>
        <v>무지</v>
      </c>
      <c r="N1641" s="2" t="str">
        <f>VLOOKUP(H1641, '쿼리1'!$A:$P, 15, 0)</f>
        <v>패트(pet이지필)50</v>
      </c>
      <c r="O1641" s="2">
        <v>1000144917</v>
      </c>
      <c r="P1641" s="2" t="str">
        <f>VLOOKUP(H1641, '쿼리1'!$A:$R, 17, 0)</f>
        <v>무지</v>
      </c>
      <c r="Q1641" s="4">
        <f>VLOOKUP(H1641, '쿼리1'!$A:$U, 20, 0)</f>
        <v>108</v>
      </c>
      <c r="R1641" s="2" t="s">
        <v>5397</v>
      </c>
      <c r="S1641" s="2" t="s">
        <v>31</v>
      </c>
      <c r="T1641" s="2" t="s">
        <v>31</v>
      </c>
      <c r="U1641" s="2" t="s">
        <v>5397</v>
      </c>
      <c r="V1641" s="2" t="s">
        <v>5388</v>
      </c>
      <c r="W1641" s="3" t="s">
        <v>5388</v>
      </c>
      <c r="X1641" s="6" t="str">
        <f>IFERROR(W1641-V1641, "X")</f>
        <v>X</v>
      </c>
      <c r="Y1641" s="3">
        <v>45628</v>
      </c>
      <c r="Z1641" s="3">
        <v>45624</v>
      </c>
      <c r="AA1641" s="6">
        <f t="shared" si="1512"/>
        <v>-4</v>
      </c>
      <c r="AB1641" s="3">
        <v>45629</v>
      </c>
      <c r="AC1641" s="3">
        <v>45626</v>
      </c>
      <c r="AD1641" s="6">
        <f t="shared" ref="AD1641:AD1642" si="1515">IFERROR(IF(AC1641-AB1641&gt;0, "+" &amp; (AC1641-AB1641), AC1641-AB1641), "X")</f>
        <v>-3</v>
      </c>
      <c r="AE1641" s="2" t="s">
        <v>5388</v>
      </c>
      <c r="AF1641" s="2" t="s">
        <v>5388</v>
      </c>
      <c r="AG1641" s="2" t="str">
        <f>IFERROR(AF1641-AE1641, "X")</f>
        <v>X</v>
      </c>
      <c r="AH1641" s="3">
        <v>45626</v>
      </c>
      <c r="AI1641" s="3">
        <f t="shared" ref="AI1641" si="1516">AB1641</f>
        <v>45629</v>
      </c>
      <c r="AJ1641" s="3"/>
      <c r="AK1641" s="2" t="str">
        <f t="shared" si="1475"/>
        <v>+3</v>
      </c>
      <c r="AL1641" s="2" t="s">
        <v>5567</v>
      </c>
      <c r="AM1641" s="2" t="str">
        <f t="shared" si="1476"/>
        <v>생산완료(+3)</v>
      </c>
      <c r="AN1641" s="9">
        <f t="shared" si="1477"/>
        <v>45652</v>
      </c>
      <c r="AO1641" s="9">
        <f t="shared" si="1478"/>
        <v>45646</v>
      </c>
      <c r="AP1641" s="9"/>
      <c r="AQ1641" s="2">
        <f t="shared" si="1511"/>
        <v>-6</v>
      </c>
      <c r="AR1641" s="12">
        <f t="shared" si="1479"/>
        <v>-6</v>
      </c>
      <c r="AS1641" t="s">
        <v>5567</v>
      </c>
      <c r="AT1641" t="str">
        <f t="shared" si="1480"/>
        <v>생산완료(-6)</v>
      </c>
    </row>
    <row r="1642" spans="2:46" x14ac:dyDescent="0.3">
      <c r="B1642" s="2" t="s">
        <v>5418</v>
      </c>
      <c r="C1642" s="7">
        <v>-4</v>
      </c>
      <c r="D1642" s="2" t="s">
        <v>5421</v>
      </c>
      <c r="E1642" s="2" t="s">
        <v>5409</v>
      </c>
      <c r="F1642" s="2" t="s">
        <v>5408</v>
      </c>
      <c r="G1642" s="2" t="s">
        <v>5451</v>
      </c>
      <c r="H1642" s="2" t="s">
        <v>1621</v>
      </c>
      <c r="I1642" s="2" t="str">
        <f t="shared" si="1471"/>
        <v>20241121-1000148708-인쇄</v>
      </c>
      <c r="J1642" s="2" t="str">
        <f t="shared" si="1472"/>
        <v>20241121-1000148708-합지</v>
      </c>
      <c r="K1642" s="2" t="str">
        <f t="shared" si="1473"/>
        <v>20241121-1000148708-분단</v>
      </c>
      <c r="L1642" s="2" t="str">
        <f t="shared" si="1474"/>
        <v>20241121-1000148708-제대</v>
      </c>
      <c r="M1642" s="2" t="str">
        <f>VLOOKUP(H1642, '쿼리1'!$A:$R, 17, 0)</f>
        <v>1도-노쉬쿠키</v>
      </c>
      <c r="N1642" s="2" t="str">
        <f>VLOOKUP(H1642, '쿼리1'!$A:$P, 15, 0)</f>
        <v>오씨피피(무광)60</v>
      </c>
      <c r="O1642" s="2">
        <v>1000148708</v>
      </c>
      <c r="P1642" s="2" t="str">
        <f>VLOOKUP(H1642, '쿼리1'!$A:$R, 17, 0)</f>
        <v>1도-노쉬쿠키</v>
      </c>
      <c r="Q1642" s="4">
        <f>VLOOKUP(H1642, '쿼리1'!$A:$U, 20, 0)</f>
        <v>109090</v>
      </c>
      <c r="R1642" s="2" t="s">
        <v>31</v>
      </c>
      <c r="S1642" s="2" t="s">
        <v>31</v>
      </c>
      <c r="T1642" s="2" t="s">
        <v>31</v>
      </c>
      <c r="U1642" s="2" t="s">
        <v>31</v>
      </c>
      <c r="V1642" s="3">
        <v>45623</v>
      </c>
      <c r="W1642" s="3">
        <v>45628</v>
      </c>
      <c r="X1642" s="6" t="str">
        <f t="shared" ref="X1642:X1647" si="1517">IFERROR(IF(W1642-V1642&gt;0, "+" &amp; (W1642-V1642), W1642-V1642), "X")</f>
        <v>+5</v>
      </c>
      <c r="Y1642" s="3">
        <v>45628</v>
      </c>
      <c r="Z1642" s="3">
        <v>45628</v>
      </c>
      <c r="AA1642" s="6">
        <f t="shared" si="1512"/>
        <v>0</v>
      </c>
      <c r="AB1642" s="3">
        <v>45629</v>
      </c>
      <c r="AC1642" s="3">
        <v>45632</v>
      </c>
      <c r="AD1642" s="6" t="str">
        <f t="shared" si="1515"/>
        <v>+3</v>
      </c>
      <c r="AE1642" s="3">
        <v>45631</v>
      </c>
      <c r="AF1642" s="3">
        <v>45635</v>
      </c>
      <c r="AG1642" s="2" t="str">
        <f t="shared" ref="AG1642:AG1643" si="1518">IFERROR(IF(AF1642-AE1642&gt;0, "+" &amp; (AF1642-AE1642), AF1642-AE1642), "X")</f>
        <v>+4</v>
      </c>
      <c r="AH1642" s="3">
        <v>45635</v>
      </c>
      <c r="AI1642" s="3">
        <f t="shared" ref="AI1642:AI1643" si="1519">AE1642</f>
        <v>45631</v>
      </c>
      <c r="AJ1642" s="3"/>
      <c r="AK1642" s="2">
        <f t="shared" si="1475"/>
        <v>-4</v>
      </c>
      <c r="AL1642" s="2" t="s">
        <v>5567</v>
      </c>
      <c r="AM1642" s="2" t="str">
        <f t="shared" si="1476"/>
        <v>생산완료(-4)</v>
      </c>
      <c r="AN1642" s="9">
        <f t="shared" si="1477"/>
        <v>45635</v>
      </c>
      <c r="AO1642" s="9">
        <f t="shared" si="1478"/>
        <v>45631</v>
      </c>
      <c r="AP1642" s="9"/>
      <c r="AQ1642" s="2">
        <f t="shared" si="1511"/>
        <v>-4</v>
      </c>
      <c r="AR1642" s="12">
        <f t="shared" si="1479"/>
        <v>-4</v>
      </c>
      <c r="AS1642" t="s">
        <v>5567</v>
      </c>
      <c r="AT1642" t="str">
        <f t="shared" si="1480"/>
        <v>생산완료(-4)</v>
      </c>
    </row>
    <row r="1643" spans="2:46" x14ac:dyDescent="0.3">
      <c r="B1643" s="2" t="s">
        <v>5416</v>
      </c>
      <c r="C1643" s="7">
        <v>-2</v>
      </c>
      <c r="D1643" s="2" t="s">
        <v>5424</v>
      </c>
      <c r="E1643" s="2" t="s">
        <v>5409</v>
      </c>
      <c r="F1643" s="2"/>
      <c r="G1643" s="2" t="s">
        <v>5424</v>
      </c>
      <c r="H1643" s="2" t="s">
        <v>4930</v>
      </c>
      <c r="I1643" s="2" t="str">
        <f t="shared" si="1471"/>
        <v>20241121-1000148794-인쇄</v>
      </c>
      <c r="J1643" s="2" t="str">
        <f t="shared" si="1472"/>
        <v>20241121-1000148794-합지</v>
      </c>
      <c r="K1643" s="2" t="str">
        <f t="shared" si="1473"/>
        <v>20241121-1000148794-분단</v>
      </c>
      <c r="L1643" s="2" t="str">
        <f t="shared" si="1474"/>
        <v>20241121-1000148794-제대</v>
      </c>
      <c r="M1643" s="2" t="str">
        <f>VLOOKUP(H1643, '쿼리1'!$A:$R, 17, 0)</f>
        <v>1도-타코야끼 1000g</v>
      </c>
      <c r="N1643" s="2" t="str">
        <f>VLOOKUP(H1643, '쿼리1'!$A:$P, 15, 0)</f>
        <v>나이론70</v>
      </c>
      <c r="O1643" s="2">
        <v>1000148794</v>
      </c>
      <c r="P1643" s="2" t="str">
        <f>VLOOKUP(H1643, '쿼리1'!$A:$R, 17, 0)</f>
        <v>1도-타코야끼 1000g</v>
      </c>
      <c r="Q1643" s="4">
        <f>VLOOKUP(H1643, '쿼리1'!$A:$U, 20, 0)</f>
        <v>26086</v>
      </c>
      <c r="R1643" s="2" t="s">
        <v>31</v>
      </c>
      <c r="S1643" s="2" t="s">
        <v>31</v>
      </c>
      <c r="T1643" s="2" t="s">
        <v>5397</v>
      </c>
      <c r="U1643" s="2" t="s">
        <v>31</v>
      </c>
      <c r="V1643" s="3">
        <v>45623</v>
      </c>
      <c r="W1643" s="3">
        <v>45625</v>
      </c>
      <c r="X1643" s="6" t="str">
        <f t="shared" si="1517"/>
        <v>+2</v>
      </c>
      <c r="Y1643" s="3">
        <v>45628</v>
      </c>
      <c r="Z1643" s="3">
        <v>45628</v>
      </c>
      <c r="AA1643" s="6">
        <f t="shared" si="1512"/>
        <v>0</v>
      </c>
      <c r="AB1643" s="3" t="s">
        <v>5388</v>
      </c>
      <c r="AC1643" s="2" t="s">
        <v>5388</v>
      </c>
      <c r="AD1643" s="6" t="str">
        <f>IFERROR(AC1643-AB1643, "X")</f>
        <v>X</v>
      </c>
      <c r="AE1643" s="3">
        <v>45630</v>
      </c>
      <c r="AF1643" s="3">
        <v>45632</v>
      </c>
      <c r="AG1643" s="2" t="str">
        <f t="shared" si="1518"/>
        <v>+2</v>
      </c>
      <c r="AH1643" s="3">
        <v>45632</v>
      </c>
      <c r="AI1643" s="3">
        <f t="shared" si="1519"/>
        <v>45630</v>
      </c>
      <c r="AJ1643" s="3"/>
      <c r="AK1643" s="2">
        <f t="shared" si="1475"/>
        <v>-2</v>
      </c>
      <c r="AL1643" s="2" t="s">
        <v>5567</v>
      </c>
      <c r="AM1643" s="2" t="str">
        <f t="shared" si="1476"/>
        <v>생산완료(-2)</v>
      </c>
      <c r="AN1643" s="9">
        <f t="shared" si="1477"/>
        <v>45632</v>
      </c>
      <c r="AO1643" s="9">
        <f t="shared" si="1478"/>
        <v>45630</v>
      </c>
      <c r="AP1643" s="9"/>
      <c r="AQ1643" s="2">
        <f t="shared" si="1511"/>
        <v>-2</v>
      </c>
      <c r="AR1643" s="12">
        <f t="shared" si="1479"/>
        <v>-2</v>
      </c>
      <c r="AS1643" t="s">
        <v>5567</v>
      </c>
      <c r="AT1643" t="str">
        <f t="shared" si="1480"/>
        <v>생산완료(-2)</v>
      </c>
    </row>
    <row r="1644" spans="2:46" x14ac:dyDescent="0.3">
      <c r="B1644" s="2" t="s">
        <v>5421</v>
      </c>
      <c r="C1644" s="7">
        <v>5</v>
      </c>
      <c r="D1644" s="2" t="s">
        <v>5406</v>
      </c>
      <c r="E1644" s="2"/>
      <c r="F1644" s="2"/>
      <c r="G1644" s="2"/>
      <c r="H1644" s="2" t="s">
        <v>5232</v>
      </c>
      <c r="I1644" s="2" t="str">
        <f t="shared" si="1471"/>
        <v>20241121-1000148935-인쇄</v>
      </c>
      <c r="J1644" s="2" t="str">
        <f t="shared" si="1472"/>
        <v>20241121-1000148935-합지</v>
      </c>
      <c r="K1644" s="2" t="str">
        <f t="shared" si="1473"/>
        <v>20241121-1000148935-분단</v>
      </c>
      <c r="L1644" s="2" t="str">
        <f t="shared" si="1474"/>
        <v>20241121-1000148935-제대</v>
      </c>
      <c r="M1644" s="2" t="str">
        <f>VLOOKUP(H1644, '쿼리1'!$A:$R, 17, 0)</f>
        <v>7도-경성미가-옛고을 가마솥누룽지 1.8kg</v>
      </c>
      <c r="N1644" s="2" t="str">
        <f>VLOOKUP(H1644, '쿼리1'!$A:$P, 15, 0)</f>
        <v>패트(유무광)130</v>
      </c>
      <c r="O1644" s="2">
        <v>1000148935</v>
      </c>
      <c r="P1644" s="2" t="str">
        <f>VLOOKUP(H1644, '쿼리1'!$A:$R, 17, 0)</f>
        <v>7도-경성미가-옛고을 가마솥누룽지 1.8kg</v>
      </c>
      <c r="Q1644" s="4">
        <f>VLOOKUP(H1644, '쿼리1'!$A:$U, 20, 0)</f>
        <v>1</v>
      </c>
      <c r="R1644" s="2" t="s">
        <v>31</v>
      </c>
      <c r="S1644" s="2" t="s">
        <v>5397</v>
      </c>
      <c r="T1644" s="2" t="s">
        <v>5397</v>
      </c>
      <c r="U1644" s="2" t="s">
        <v>5397</v>
      </c>
      <c r="V1644" s="3">
        <v>45623</v>
      </c>
      <c r="W1644" s="3">
        <v>45618</v>
      </c>
      <c r="X1644" s="6">
        <f t="shared" si="1517"/>
        <v>-5</v>
      </c>
      <c r="Y1644" s="2" t="s">
        <v>5388</v>
      </c>
      <c r="Z1644" s="2" t="s">
        <v>5388</v>
      </c>
      <c r="AA1644" s="6" t="str">
        <f>IFERROR(Z1644-Y1644, "X")</f>
        <v>X</v>
      </c>
      <c r="AB1644" s="2" t="s">
        <v>5388</v>
      </c>
      <c r="AC1644" s="2" t="s">
        <v>5388</v>
      </c>
      <c r="AD1644" s="6" t="str">
        <f>IFERROR(AC1644-AB1644, "X")</f>
        <v>X</v>
      </c>
      <c r="AE1644" s="2" t="s">
        <v>5388</v>
      </c>
      <c r="AF1644" s="2" t="s">
        <v>5388</v>
      </c>
      <c r="AG1644" s="2" t="str">
        <f>IFERROR(AF1644-AE1644, "X")</f>
        <v>X</v>
      </c>
      <c r="AH1644" s="3">
        <v>45618</v>
      </c>
      <c r="AI1644" s="3">
        <f t="shared" ref="AI1644:AI1645" si="1520">V1644</f>
        <v>45623</v>
      </c>
      <c r="AJ1644" s="3"/>
      <c r="AK1644" s="2" t="str">
        <f t="shared" si="1475"/>
        <v>+5</v>
      </c>
      <c r="AL1644" s="2" t="s">
        <v>5567</v>
      </c>
      <c r="AM1644" s="2" t="str">
        <f t="shared" si="1476"/>
        <v>생산완료(+5)</v>
      </c>
      <c r="AN1644" s="9">
        <f t="shared" si="1477"/>
        <v>45625</v>
      </c>
      <c r="AO1644" s="9">
        <f t="shared" si="1478"/>
        <v>45623</v>
      </c>
      <c r="AP1644" s="9"/>
      <c r="AQ1644" s="2">
        <f t="shared" si="1511"/>
        <v>-2</v>
      </c>
      <c r="AR1644" s="12">
        <f t="shared" si="1479"/>
        <v>-2</v>
      </c>
      <c r="AS1644" t="s">
        <v>5567</v>
      </c>
      <c r="AT1644" t="str">
        <f t="shared" si="1480"/>
        <v>생산완료(-2)</v>
      </c>
    </row>
    <row r="1645" spans="2:46" x14ac:dyDescent="0.3">
      <c r="B1645" s="2" t="s">
        <v>5421</v>
      </c>
      <c r="C1645" s="7">
        <v>5</v>
      </c>
      <c r="D1645" s="2" t="s">
        <v>5406</v>
      </c>
      <c r="E1645" s="2"/>
      <c r="F1645" s="2"/>
      <c r="G1645" s="2"/>
      <c r="H1645" s="2" t="s">
        <v>5348</v>
      </c>
      <c r="I1645" s="2" t="str">
        <f t="shared" si="1471"/>
        <v>20241121-1000150018-인쇄</v>
      </c>
      <c r="J1645" s="2" t="str">
        <f t="shared" si="1472"/>
        <v>20241121-1000150018-합지</v>
      </c>
      <c r="K1645" s="2" t="str">
        <f t="shared" si="1473"/>
        <v>20241121-1000150018-분단</v>
      </c>
      <c r="L1645" s="2" t="str">
        <f t="shared" si="1474"/>
        <v>20241121-1000150018-제대</v>
      </c>
      <c r="M1645" s="2" t="str">
        <f>VLOOKUP(H1645, '쿼리1'!$A:$R, 17, 0)</f>
        <v>1도-먹무광빼다</v>
      </c>
      <c r="N1645" s="2" t="str">
        <f>VLOOKUP(H1645, '쿼리1'!$A:$P, 15, 0)</f>
        <v>오증착(무광)150</v>
      </c>
      <c r="O1645" s="2">
        <v>1000150018</v>
      </c>
      <c r="P1645" s="2" t="str">
        <f>VLOOKUP(H1645, '쿼리1'!$A:$R, 17, 0)</f>
        <v>1도-먹무광빼다</v>
      </c>
      <c r="Q1645" s="4">
        <f>VLOOKUP(H1645, '쿼리1'!$A:$U, 20, 0)</f>
        <v>1</v>
      </c>
      <c r="R1645" s="2" t="s">
        <v>31</v>
      </c>
      <c r="S1645" s="2" t="s">
        <v>5397</v>
      </c>
      <c r="T1645" s="2" t="s">
        <v>5397</v>
      </c>
      <c r="U1645" s="2" t="s">
        <v>5397</v>
      </c>
      <c r="V1645" s="3">
        <v>45623</v>
      </c>
      <c r="W1645" s="3">
        <v>45618</v>
      </c>
      <c r="X1645" s="6">
        <f t="shared" si="1517"/>
        <v>-5</v>
      </c>
      <c r="Y1645" s="2" t="s">
        <v>5388</v>
      </c>
      <c r="Z1645" s="2" t="s">
        <v>5388</v>
      </c>
      <c r="AA1645" s="6" t="str">
        <f>IFERROR(Z1645-Y1645, "X")</f>
        <v>X</v>
      </c>
      <c r="AB1645" s="2" t="s">
        <v>5388</v>
      </c>
      <c r="AC1645" s="2" t="s">
        <v>5388</v>
      </c>
      <c r="AD1645" s="6" t="str">
        <f>IFERROR(AC1645-AB1645, "X")</f>
        <v>X</v>
      </c>
      <c r="AE1645" s="2" t="s">
        <v>5388</v>
      </c>
      <c r="AF1645" s="2" t="s">
        <v>5388</v>
      </c>
      <c r="AG1645" s="2" t="str">
        <f>IFERROR(AF1645-AE1645, "X")</f>
        <v>X</v>
      </c>
      <c r="AH1645" s="3">
        <v>45618</v>
      </c>
      <c r="AI1645" s="3">
        <f t="shared" si="1520"/>
        <v>45623</v>
      </c>
      <c r="AJ1645" s="3"/>
      <c r="AK1645" s="2" t="str">
        <f t="shared" si="1475"/>
        <v>+5</v>
      </c>
      <c r="AL1645" s="2" t="s">
        <v>5567</v>
      </c>
      <c r="AM1645" s="2" t="str">
        <f t="shared" si="1476"/>
        <v>생산완료(+5)</v>
      </c>
      <c r="AN1645" s="9">
        <f t="shared" si="1477"/>
        <v>45625</v>
      </c>
      <c r="AO1645" s="9">
        <f t="shared" si="1478"/>
        <v>45623</v>
      </c>
      <c r="AP1645" s="9"/>
      <c r="AQ1645" s="2">
        <f t="shared" si="1511"/>
        <v>-2</v>
      </c>
      <c r="AR1645" s="12">
        <f t="shared" si="1479"/>
        <v>-2</v>
      </c>
      <c r="AS1645" t="s">
        <v>5567</v>
      </c>
      <c r="AT1645" t="str">
        <f t="shared" si="1480"/>
        <v>생산완료(-2)</v>
      </c>
    </row>
    <row r="1646" spans="2:46" x14ac:dyDescent="0.3">
      <c r="B1646" s="2" t="s">
        <v>5406</v>
      </c>
      <c r="C1646" s="7">
        <v>-5</v>
      </c>
      <c r="D1646" s="2" t="s">
        <v>5412</v>
      </c>
      <c r="E1646" s="2" t="s">
        <v>5424</v>
      </c>
      <c r="F1646" s="2"/>
      <c r="G1646" s="2" t="s">
        <v>5421</v>
      </c>
      <c r="H1646" s="2" t="s">
        <v>2550</v>
      </c>
      <c r="I1646" s="2" t="str">
        <f t="shared" si="1471"/>
        <v>20241121-1000150850-인쇄</v>
      </c>
      <c r="J1646" s="2" t="str">
        <f t="shared" si="1472"/>
        <v>20241121-1000150850-합지</v>
      </c>
      <c r="K1646" s="2" t="str">
        <f t="shared" si="1473"/>
        <v>20241121-1000150850-분단</v>
      </c>
      <c r="L1646" s="2" t="str">
        <f t="shared" si="1474"/>
        <v>20241121-1000150850-제대</v>
      </c>
      <c r="M1646" s="2" t="str">
        <f>VLOOKUP(H1646, '쿼리1'!$A:$R, 17, 0)</f>
        <v>6도-바다원-5일장 쥐포 조미쥐치포 10미(75g)</v>
      </c>
      <c r="N1646" s="2" t="str">
        <f>VLOOKUP(H1646, '쿼리1'!$A:$P, 15, 0)</f>
        <v>오씨피피(유무광)80</v>
      </c>
      <c r="O1646" s="2">
        <v>1000150850</v>
      </c>
      <c r="P1646" s="2" t="str">
        <f>VLOOKUP(H1646, '쿼리1'!$A:$R, 17, 0)</f>
        <v>6도-바다원-5일장 쥐포 조미쥐치포 10미(75g)</v>
      </c>
      <c r="Q1646" s="4">
        <f>VLOOKUP(H1646, '쿼리1'!$A:$U, 20, 0)</f>
        <v>46153</v>
      </c>
      <c r="R1646" s="2" t="s">
        <v>31</v>
      </c>
      <c r="S1646" s="2" t="s">
        <v>31</v>
      </c>
      <c r="T1646" s="2" t="s">
        <v>5397</v>
      </c>
      <c r="U1646" s="2" t="s">
        <v>31</v>
      </c>
      <c r="V1646" s="3">
        <v>45623</v>
      </c>
      <c r="W1646" s="3">
        <v>45624</v>
      </c>
      <c r="X1646" s="6" t="str">
        <f t="shared" si="1517"/>
        <v>+1</v>
      </c>
      <c r="Y1646" s="3">
        <v>45628</v>
      </c>
      <c r="Z1646" s="3">
        <v>45630</v>
      </c>
      <c r="AA1646" s="6" t="str">
        <f t="shared" ref="AA1646:AA1664" si="1521">IFERROR(IF(Z1646-Y1646&gt;0, "+" &amp; (Z1646-Y1646), Z1646-Y1646), "X")</f>
        <v>+2</v>
      </c>
      <c r="AB1646" s="3" t="s">
        <v>5388</v>
      </c>
      <c r="AC1646" s="2" t="s">
        <v>5388</v>
      </c>
      <c r="AD1646" s="6" t="str">
        <f>IFERROR(AC1646-AB1646, "X")</f>
        <v>X</v>
      </c>
      <c r="AE1646" s="3">
        <v>45630</v>
      </c>
      <c r="AF1646" s="3">
        <v>45635</v>
      </c>
      <c r="AG1646" s="2" t="str">
        <f>IFERROR(IF(AF1646-AE1646&gt;0, "+" &amp; (AF1646-AE1646), AF1646-AE1646), "X")</f>
        <v>+5</v>
      </c>
      <c r="AH1646" s="3">
        <v>45635</v>
      </c>
      <c r="AI1646" s="3">
        <f>AE1646</f>
        <v>45630</v>
      </c>
      <c r="AJ1646" s="3"/>
      <c r="AK1646" s="2">
        <f t="shared" si="1475"/>
        <v>-5</v>
      </c>
      <c r="AL1646" s="2" t="s">
        <v>5567</v>
      </c>
      <c r="AM1646" s="2" t="str">
        <f t="shared" si="1476"/>
        <v>생산완료(-5)</v>
      </c>
      <c r="AN1646" s="9">
        <f t="shared" si="1477"/>
        <v>45635</v>
      </c>
      <c r="AO1646" s="9">
        <f t="shared" si="1478"/>
        <v>45630</v>
      </c>
      <c r="AP1646" s="9"/>
      <c r="AQ1646" s="2">
        <f t="shared" si="1511"/>
        <v>-5</v>
      </c>
      <c r="AR1646" s="12">
        <f t="shared" si="1479"/>
        <v>-5</v>
      </c>
      <c r="AS1646" t="s">
        <v>5567</v>
      </c>
      <c r="AT1646" t="str">
        <f t="shared" si="1480"/>
        <v>생산완료(-5)</v>
      </c>
    </row>
    <row r="1647" spans="2:46" x14ac:dyDescent="0.3">
      <c r="B1647" s="2" t="s">
        <v>5405</v>
      </c>
      <c r="C1647" s="7">
        <v>-1</v>
      </c>
      <c r="D1647" s="2" t="s">
        <v>5424</v>
      </c>
      <c r="E1647" s="2" t="s">
        <v>5416</v>
      </c>
      <c r="F1647" s="2" t="s">
        <v>5412</v>
      </c>
      <c r="G1647" s="2"/>
      <c r="H1647" s="2" t="s">
        <v>4499</v>
      </c>
      <c r="I1647" s="2" t="str">
        <f t="shared" si="1471"/>
        <v>20241121-1000151718-인쇄</v>
      </c>
      <c r="J1647" s="2" t="str">
        <f t="shared" si="1472"/>
        <v>20241121-1000151718-합지</v>
      </c>
      <c r="K1647" s="2" t="str">
        <f t="shared" si="1473"/>
        <v>20241121-1000151718-분단</v>
      </c>
      <c r="L1647" s="2" t="str">
        <f t="shared" si="1474"/>
        <v>20241121-1000151718-제대</v>
      </c>
      <c r="M1647" s="2" t="str">
        <f>VLOOKUP(H1647, '쿼리1'!$A:$R, 17, 0)</f>
        <v>5도-식자재왕)숙주나물 300g</v>
      </c>
      <c r="N1647" s="2" t="str">
        <f>VLOOKUP(H1647, '쿼리1'!$A:$P, 15, 0)</f>
        <v>패씨피피32</v>
      </c>
      <c r="O1647" s="2">
        <v>1000151718</v>
      </c>
      <c r="P1647" s="2" t="str">
        <f>VLOOKUP(H1647, '쿼리1'!$A:$R, 17, 0)</f>
        <v>5도-식자재왕)숙주나물 300g</v>
      </c>
      <c r="Q1647" s="4">
        <f>VLOOKUP(H1647, '쿼리1'!$A:$U, 20, 0)</f>
        <v>24</v>
      </c>
      <c r="R1647" s="2" t="s">
        <v>31</v>
      </c>
      <c r="S1647" s="2" t="s">
        <v>31</v>
      </c>
      <c r="T1647" s="2" t="s">
        <v>31</v>
      </c>
      <c r="U1647" s="2" t="s">
        <v>5397</v>
      </c>
      <c r="V1647" s="3">
        <v>45623</v>
      </c>
      <c r="W1647" s="3">
        <v>45625</v>
      </c>
      <c r="X1647" s="6" t="str">
        <f t="shared" si="1517"/>
        <v>+2</v>
      </c>
      <c r="Y1647" s="3">
        <v>45628</v>
      </c>
      <c r="Z1647" s="3">
        <v>45626</v>
      </c>
      <c r="AA1647" s="6">
        <f t="shared" si="1521"/>
        <v>-2</v>
      </c>
      <c r="AB1647" s="3">
        <v>45629</v>
      </c>
      <c r="AC1647" s="3">
        <v>45630</v>
      </c>
      <c r="AD1647" s="6" t="str">
        <f>IFERROR(IF(AC1647-AB1647&gt;0, "+" &amp; (AC1647-AB1647), AC1647-AB1647), "X")</f>
        <v>+1</v>
      </c>
      <c r="AE1647" s="2" t="s">
        <v>5388</v>
      </c>
      <c r="AF1647" s="2" t="s">
        <v>5388</v>
      </c>
      <c r="AG1647" s="2" t="str">
        <f>IFERROR(AF1647-AE1647, "X")</f>
        <v>X</v>
      </c>
      <c r="AH1647" s="3">
        <v>45630</v>
      </c>
      <c r="AI1647" s="3">
        <f t="shared" ref="AI1647" si="1522">AB1647</f>
        <v>45629</v>
      </c>
      <c r="AJ1647" s="3"/>
      <c r="AK1647" s="2">
        <f t="shared" si="1475"/>
        <v>-1</v>
      </c>
      <c r="AL1647" s="2" t="s">
        <v>5567</v>
      </c>
      <c r="AM1647" s="2" t="str">
        <f t="shared" si="1476"/>
        <v>생산완료(-1)</v>
      </c>
      <c r="AN1647" s="9">
        <f t="shared" si="1477"/>
        <v>45630</v>
      </c>
      <c r="AO1647" s="9">
        <f t="shared" si="1478"/>
        <v>45629</v>
      </c>
      <c r="AP1647" s="9"/>
      <c r="AQ1647" s="2">
        <f t="shared" si="1511"/>
        <v>-1</v>
      </c>
      <c r="AR1647" s="12">
        <f t="shared" si="1479"/>
        <v>-1</v>
      </c>
      <c r="AS1647" t="s">
        <v>5567</v>
      </c>
      <c r="AT1647" t="str">
        <f t="shared" si="1480"/>
        <v>생산완료(-1)</v>
      </c>
    </row>
    <row r="1648" spans="2:46" x14ac:dyDescent="0.3">
      <c r="B1648" s="2" t="s">
        <v>5416</v>
      </c>
      <c r="C1648" s="7">
        <v>-2</v>
      </c>
      <c r="D1648" s="2"/>
      <c r="E1648" s="2" t="s">
        <v>5432</v>
      </c>
      <c r="F1648" s="2"/>
      <c r="G1648" s="2" t="s">
        <v>5424</v>
      </c>
      <c r="H1648" s="2" t="s">
        <v>2306</v>
      </c>
      <c r="I1648" s="2" t="str">
        <f t="shared" si="1471"/>
        <v>20241121-1000156163-인쇄</v>
      </c>
      <c r="J1648" s="2" t="str">
        <f t="shared" si="1472"/>
        <v>20241121-1000156163-합지</v>
      </c>
      <c r="K1648" s="2" t="str">
        <f t="shared" si="1473"/>
        <v>20241121-1000156163-분단</v>
      </c>
      <c r="L1648" s="2" t="str">
        <f t="shared" si="1474"/>
        <v>20241121-1000156163-제대</v>
      </c>
      <c r="M1648" s="2" t="str">
        <f>VLOOKUP(H1648, '쿼리1'!$A:$R, 17, 0)</f>
        <v>무지</v>
      </c>
      <c r="N1648" s="2" t="str">
        <f>VLOOKUP(H1648, '쿼리1'!$A:$P, 15, 0)</f>
        <v>나이론70</v>
      </c>
      <c r="O1648" s="2">
        <v>1000156163</v>
      </c>
      <c r="P1648" s="2" t="str">
        <f>VLOOKUP(H1648, '쿼리1'!$A:$R, 17, 0)</f>
        <v>무지</v>
      </c>
      <c r="Q1648" s="4">
        <f>VLOOKUP(H1648, '쿼리1'!$A:$U, 20, 0)</f>
        <v>17142</v>
      </c>
      <c r="R1648" s="2" t="s">
        <v>5397</v>
      </c>
      <c r="S1648" s="2" t="s">
        <v>31</v>
      </c>
      <c r="T1648" s="2" t="s">
        <v>5397</v>
      </c>
      <c r="U1648" s="2" t="s">
        <v>31</v>
      </c>
      <c r="V1648" s="2" t="s">
        <v>5388</v>
      </c>
      <c r="W1648" s="3" t="s">
        <v>5388</v>
      </c>
      <c r="X1648" s="6" t="str">
        <f>IFERROR(W1648-V1648, "X")</f>
        <v>X</v>
      </c>
      <c r="Y1648" s="3">
        <v>45625</v>
      </c>
      <c r="Z1648" s="3">
        <v>45631</v>
      </c>
      <c r="AA1648" s="6" t="str">
        <f t="shared" si="1521"/>
        <v>+6</v>
      </c>
      <c r="AB1648" s="3" t="s">
        <v>5388</v>
      </c>
      <c r="AC1648" s="2" t="s">
        <v>5388</v>
      </c>
      <c r="AD1648" s="6" t="str">
        <f>IFERROR(AC1648-AB1648, "X")</f>
        <v>X</v>
      </c>
      <c r="AE1648" s="3">
        <v>45629</v>
      </c>
      <c r="AF1648" s="3">
        <v>45631</v>
      </c>
      <c r="AG1648" s="2" t="str">
        <f t="shared" ref="AG1648:AG1649" si="1523">IFERROR(IF(AF1648-AE1648&gt;0, "+" &amp; (AF1648-AE1648), AF1648-AE1648), "X")</f>
        <v>+2</v>
      </c>
      <c r="AH1648" s="3">
        <v>45631</v>
      </c>
      <c r="AI1648" s="3">
        <f t="shared" ref="AI1648:AI1649" si="1524">AE1648</f>
        <v>45629</v>
      </c>
      <c r="AJ1648" s="3"/>
      <c r="AK1648" s="2">
        <f t="shared" si="1475"/>
        <v>-2</v>
      </c>
      <c r="AL1648" s="2" t="s">
        <v>5567</v>
      </c>
      <c r="AM1648" s="2" t="str">
        <f t="shared" si="1476"/>
        <v>생산완료(-2)</v>
      </c>
      <c r="AN1648" s="9">
        <f t="shared" si="1477"/>
        <v>45631</v>
      </c>
      <c r="AO1648" s="9">
        <f t="shared" si="1478"/>
        <v>45629</v>
      </c>
      <c r="AP1648" s="9"/>
      <c r="AQ1648" s="2">
        <f t="shared" si="1511"/>
        <v>-2</v>
      </c>
      <c r="AR1648" s="12">
        <f t="shared" si="1479"/>
        <v>-2</v>
      </c>
      <c r="AS1648" t="s">
        <v>5567</v>
      </c>
      <c r="AT1648" t="str">
        <f t="shared" si="1480"/>
        <v>생산완료(-2)</v>
      </c>
    </row>
    <row r="1649" spans="2:46" x14ac:dyDescent="0.3">
      <c r="B1649" s="2" t="s">
        <v>5416</v>
      </c>
      <c r="C1649" s="7">
        <v>-2</v>
      </c>
      <c r="D1649" s="2" t="s">
        <v>5451</v>
      </c>
      <c r="E1649" s="2" t="s">
        <v>5424</v>
      </c>
      <c r="F1649" s="2"/>
      <c r="G1649" s="2" t="s">
        <v>5424</v>
      </c>
      <c r="H1649" s="2" t="s">
        <v>4158</v>
      </c>
      <c r="I1649" s="2" t="str">
        <f t="shared" si="1471"/>
        <v>20241121-1000164439-인쇄</v>
      </c>
      <c r="J1649" s="2" t="str">
        <f t="shared" si="1472"/>
        <v>20241121-1000164439-합지</v>
      </c>
      <c r="K1649" s="2" t="str">
        <f t="shared" si="1473"/>
        <v>20241121-1000164439-분단</v>
      </c>
      <c r="L1649" s="2" t="str">
        <f t="shared" si="1474"/>
        <v>20241121-1000164439-제대</v>
      </c>
      <c r="M1649" s="2" t="str">
        <f>VLOOKUP(H1649, '쿼리1'!$A:$R, 17, 0)</f>
        <v>2도-atojet-쿠팡 세트포장 진공B</v>
      </c>
      <c r="N1649" s="2" t="str">
        <f>VLOOKUP(H1649, '쿼리1'!$A:$P, 15, 0)</f>
        <v>나이론(유백)70</v>
      </c>
      <c r="O1649" s="2">
        <v>1000164439</v>
      </c>
      <c r="P1649" s="2" t="str">
        <f>VLOOKUP(H1649, '쿼리1'!$A:$R, 17, 0)</f>
        <v>2도-atojet-쿠팡 세트포장 진공B</v>
      </c>
      <c r="Q1649" s="4">
        <f>VLOOKUP(H1649, '쿼리1'!$A:$U, 20, 0)</f>
        <v>17142</v>
      </c>
      <c r="R1649" s="2" t="s">
        <v>31</v>
      </c>
      <c r="S1649" s="2" t="s">
        <v>31</v>
      </c>
      <c r="T1649" s="2" t="s">
        <v>5397</v>
      </c>
      <c r="U1649" s="2" t="s">
        <v>31</v>
      </c>
      <c r="V1649" s="3">
        <v>45621</v>
      </c>
      <c r="W1649" s="3">
        <v>45625</v>
      </c>
      <c r="X1649" s="6" t="str">
        <f t="shared" ref="X1649:X1661" si="1525">IFERROR(IF(W1649-V1649&gt;0, "+" &amp; (W1649-V1649), W1649-V1649), "X")</f>
        <v>+4</v>
      </c>
      <c r="Y1649" s="3">
        <v>45624</v>
      </c>
      <c r="Z1649" s="3">
        <v>45626</v>
      </c>
      <c r="AA1649" s="6" t="str">
        <f t="shared" si="1521"/>
        <v>+2</v>
      </c>
      <c r="AB1649" s="3" t="s">
        <v>5388</v>
      </c>
      <c r="AC1649" s="2" t="s">
        <v>5388</v>
      </c>
      <c r="AD1649" s="6" t="str">
        <f>IFERROR(AC1649-AB1649, "X")</f>
        <v>X</v>
      </c>
      <c r="AE1649" s="3">
        <v>45628</v>
      </c>
      <c r="AF1649" s="3">
        <v>45630</v>
      </c>
      <c r="AG1649" s="2" t="str">
        <f t="shared" si="1523"/>
        <v>+2</v>
      </c>
      <c r="AH1649" s="3">
        <v>45630</v>
      </c>
      <c r="AI1649" s="3">
        <f t="shared" si="1524"/>
        <v>45628</v>
      </c>
      <c r="AJ1649" s="3"/>
      <c r="AK1649" s="2">
        <f t="shared" si="1475"/>
        <v>-2</v>
      </c>
      <c r="AL1649" s="2" t="s">
        <v>5567</v>
      </c>
      <c r="AM1649" s="2" t="str">
        <f t="shared" si="1476"/>
        <v>생산완료(-2)</v>
      </c>
      <c r="AN1649" s="9">
        <f t="shared" si="1477"/>
        <v>45630</v>
      </c>
      <c r="AO1649" s="9">
        <f t="shared" si="1478"/>
        <v>45628</v>
      </c>
      <c r="AP1649" s="9"/>
      <c r="AQ1649" s="2">
        <f t="shared" si="1511"/>
        <v>-2</v>
      </c>
      <c r="AR1649" s="12">
        <f t="shared" si="1479"/>
        <v>-2</v>
      </c>
      <c r="AS1649" t="s">
        <v>5567</v>
      </c>
      <c r="AT1649" t="str">
        <f t="shared" si="1480"/>
        <v>생산완료(-2)</v>
      </c>
    </row>
    <row r="1650" spans="2:46" x14ac:dyDescent="0.3">
      <c r="B1650" s="2" t="s">
        <v>5408</v>
      </c>
      <c r="C1650" s="7">
        <v>3</v>
      </c>
      <c r="D1650" s="2" t="s">
        <v>5405</v>
      </c>
      <c r="E1650" s="2" t="s">
        <v>5406</v>
      </c>
      <c r="F1650" s="2" t="s">
        <v>5415</v>
      </c>
      <c r="G1650" s="2"/>
      <c r="H1650" s="2" t="s">
        <v>4700</v>
      </c>
      <c r="I1650" s="2" t="str">
        <f t="shared" si="1471"/>
        <v>20241121-1000166540-인쇄</v>
      </c>
      <c r="J1650" s="2" t="str">
        <f t="shared" si="1472"/>
        <v>20241121-1000166540-합지</v>
      </c>
      <c r="K1650" s="2" t="str">
        <f t="shared" si="1473"/>
        <v>20241121-1000166540-분단</v>
      </c>
      <c r="L1650" s="2" t="str">
        <f t="shared" si="1474"/>
        <v>20241121-1000166540-제대</v>
      </c>
      <c r="M1650" s="2" t="str">
        <f>VLOOKUP(H1650, '쿼리1'!$A:$R, 17, 0)</f>
        <v>6도-수협-오징어젓갈 250g(원양)</v>
      </c>
      <c r="N1650" s="2" t="str">
        <f>VLOOKUP(H1650, '쿼리1'!$A:$P, 15, 0)</f>
        <v>패씨피피92</v>
      </c>
      <c r="O1650" s="2">
        <v>1000166540</v>
      </c>
      <c r="P1650" s="2" t="str">
        <f>VLOOKUP(H1650, '쿼리1'!$A:$R, 17, 0)</f>
        <v>6도-수협-오징어젓갈 250g(원양)</v>
      </c>
      <c r="Q1650" s="4">
        <f>VLOOKUP(H1650, '쿼리1'!$A:$U, 20, 0)</f>
        <v>36</v>
      </c>
      <c r="R1650" s="2" t="s">
        <v>31</v>
      </c>
      <c r="S1650" s="2" t="s">
        <v>31</v>
      </c>
      <c r="T1650" s="2" t="s">
        <v>31</v>
      </c>
      <c r="U1650" s="2" t="s">
        <v>5397</v>
      </c>
      <c r="V1650" s="3">
        <v>45623</v>
      </c>
      <c r="W1650" s="3">
        <v>45622</v>
      </c>
      <c r="X1650" s="6">
        <f t="shared" si="1525"/>
        <v>-1</v>
      </c>
      <c r="Y1650" s="3">
        <v>45628</v>
      </c>
      <c r="Z1650" s="3">
        <v>45623</v>
      </c>
      <c r="AA1650" s="6">
        <f t="shared" si="1521"/>
        <v>-5</v>
      </c>
      <c r="AB1650" s="3">
        <v>45629</v>
      </c>
      <c r="AC1650" s="3">
        <v>45626</v>
      </c>
      <c r="AD1650" s="6">
        <f t="shared" ref="AD1650:AD1651" si="1526">IFERROR(IF(AC1650-AB1650&gt;0, "+" &amp; (AC1650-AB1650), AC1650-AB1650), "X")</f>
        <v>-3</v>
      </c>
      <c r="AE1650" s="2" t="s">
        <v>5388</v>
      </c>
      <c r="AF1650" s="2" t="s">
        <v>5388</v>
      </c>
      <c r="AG1650" s="2" t="str">
        <f>IFERROR(AF1650-AE1650, "X")</f>
        <v>X</v>
      </c>
      <c r="AH1650" s="3">
        <v>45626</v>
      </c>
      <c r="AI1650" s="3">
        <f t="shared" ref="AI1650:AI1651" si="1527">AB1650</f>
        <v>45629</v>
      </c>
      <c r="AJ1650" s="3"/>
      <c r="AK1650" s="2" t="str">
        <f t="shared" si="1475"/>
        <v>+3</v>
      </c>
      <c r="AL1650" s="2" t="s">
        <v>5567</v>
      </c>
      <c r="AM1650" s="2" t="str">
        <f t="shared" si="1476"/>
        <v>생산완료(+3)</v>
      </c>
      <c r="AN1650" s="9">
        <f t="shared" si="1477"/>
        <v>45626</v>
      </c>
      <c r="AO1650" s="9">
        <f t="shared" si="1478"/>
        <v>45629</v>
      </c>
      <c r="AP1650" s="9"/>
      <c r="AQ1650" s="2">
        <f t="shared" si="1511"/>
        <v>3</v>
      </c>
      <c r="AR1650" s="12" t="str">
        <f t="shared" si="1479"/>
        <v>+3</v>
      </c>
      <c r="AS1650" t="s">
        <v>5567</v>
      </c>
      <c r="AT1650" t="str">
        <f t="shared" si="1480"/>
        <v>생산완료(+3)</v>
      </c>
    </row>
    <row r="1651" spans="2:46" x14ac:dyDescent="0.3">
      <c r="B1651" s="2" t="s">
        <v>5405</v>
      </c>
      <c r="C1651" s="7">
        <v>-1</v>
      </c>
      <c r="D1651" s="2" t="s">
        <v>5408</v>
      </c>
      <c r="E1651" s="2" t="s">
        <v>5415</v>
      </c>
      <c r="F1651" s="2" t="s">
        <v>5412</v>
      </c>
      <c r="G1651" s="2"/>
      <c r="H1651" s="2" t="s">
        <v>4503</v>
      </c>
      <c r="I1651" s="2" t="str">
        <f t="shared" si="1471"/>
        <v>20241121-1000166906-인쇄</v>
      </c>
      <c r="J1651" s="2" t="str">
        <f t="shared" si="1472"/>
        <v>20241121-1000166906-합지</v>
      </c>
      <c r="K1651" s="2" t="str">
        <f t="shared" si="1473"/>
        <v>20241121-1000166906-분단</v>
      </c>
      <c r="L1651" s="2" t="str">
        <f t="shared" si="1474"/>
        <v>20241121-1000166906-제대</v>
      </c>
      <c r="M1651" s="2" t="str">
        <f>VLOOKUP(H1651, '쿼리1'!$A:$R, 17, 0)</f>
        <v>7도-와프레쉬)숙주나물 300g</v>
      </c>
      <c r="N1651" s="2" t="str">
        <f>VLOOKUP(H1651, '쿼리1'!$A:$P, 15, 0)</f>
        <v>패씨피피40</v>
      </c>
      <c r="O1651" s="2">
        <v>1000166906</v>
      </c>
      <c r="P1651" s="2" t="str">
        <f>VLOOKUP(H1651, '쿼리1'!$A:$R, 17, 0)</f>
        <v>7도-와프레쉬)숙주나물 300g</v>
      </c>
      <c r="Q1651" s="4">
        <f>VLOOKUP(H1651, '쿼리1'!$A:$U, 20, 0)</f>
        <v>24</v>
      </c>
      <c r="R1651" s="2" t="s">
        <v>31</v>
      </c>
      <c r="S1651" s="2" t="s">
        <v>31</v>
      </c>
      <c r="T1651" s="2" t="s">
        <v>31</v>
      </c>
      <c r="U1651" s="2" t="s">
        <v>5397</v>
      </c>
      <c r="V1651" s="3">
        <v>45623</v>
      </c>
      <c r="W1651" s="3">
        <v>45626</v>
      </c>
      <c r="X1651" s="6" t="str">
        <f t="shared" si="1525"/>
        <v>+3</v>
      </c>
      <c r="Y1651" s="3">
        <v>45628</v>
      </c>
      <c r="Z1651" s="3">
        <v>45625</v>
      </c>
      <c r="AA1651" s="6">
        <f t="shared" si="1521"/>
        <v>-3</v>
      </c>
      <c r="AB1651" s="3">
        <v>45629</v>
      </c>
      <c r="AC1651" s="3">
        <v>45630</v>
      </c>
      <c r="AD1651" s="6" t="str">
        <f t="shared" si="1526"/>
        <v>+1</v>
      </c>
      <c r="AE1651" s="2" t="s">
        <v>5388</v>
      </c>
      <c r="AF1651" s="2" t="s">
        <v>5388</v>
      </c>
      <c r="AG1651" s="2" t="str">
        <f>IFERROR(AF1651-AE1651, "X")</f>
        <v>X</v>
      </c>
      <c r="AH1651" s="3">
        <v>45630</v>
      </c>
      <c r="AI1651" s="3">
        <f t="shared" si="1527"/>
        <v>45629</v>
      </c>
      <c r="AJ1651" s="3"/>
      <c r="AK1651" s="2">
        <f t="shared" si="1475"/>
        <v>-1</v>
      </c>
      <c r="AL1651" s="2" t="s">
        <v>5567</v>
      </c>
      <c r="AM1651" s="2" t="str">
        <f t="shared" si="1476"/>
        <v>생산완료(-1)</v>
      </c>
      <c r="AN1651" s="9">
        <f t="shared" si="1477"/>
        <v>45630</v>
      </c>
      <c r="AO1651" s="9">
        <f t="shared" si="1478"/>
        <v>45629</v>
      </c>
      <c r="AP1651" s="9"/>
      <c r="AQ1651" s="2">
        <f t="shared" si="1511"/>
        <v>-1</v>
      </c>
      <c r="AR1651" s="12">
        <f t="shared" si="1479"/>
        <v>-1</v>
      </c>
      <c r="AS1651" t="s">
        <v>5567</v>
      </c>
      <c r="AT1651" t="str">
        <f t="shared" si="1480"/>
        <v>생산완료(-1)</v>
      </c>
    </row>
    <row r="1652" spans="2:46" x14ac:dyDescent="0.3">
      <c r="B1652" s="2" t="s">
        <v>5424</v>
      </c>
      <c r="C1652" s="7">
        <v>2</v>
      </c>
      <c r="D1652" s="2" t="s">
        <v>5405</v>
      </c>
      <c r="E1652" s="2" t="s">
        <v>5406</v>
      </c>
      <c r="F1652" s="2"/>
      <c r="G1652" s="2" t="s">
        <v>5416</v>
      </c>
      <c r="H1652" s="2" t="s">
        <v>3055</v>
      </c>
      <c r="I1652" s="2" t="str">
        <f t="shared" si="1471"/>
        <v>20241121-1000168067-인쇄</v>
      </c>
      <c r="J1652" s="2" t="str">
        <f t="shared" si="1472"/>
        <v>20241121-1000168067-합지</v>
      </c>
      <c r="K1652" s="2" t="str">
        <f t="shared" si="1473"/>
        <v>20241121-1000168067-분단</v>
      </c>
      <c r="L1652" s="2" t="str">
        <f t="shared" si="1474"/>
        <v>20241121-1000168067-제대</v>
      </c>
      <c r="M1652" s="2" t="str">
        <f>VLOOKUP(H1652, '쿼리1'!$A:$R, 17, 0)</f>
        <v>7도-군용-수협 천연해물팩 250g-인천</v>
      </c>
      <c r="N1652" s="2" t="str">
        <f>VLOOKUP(H1652, '쿼리1'!$A:$P, 15, 0)</f>
        <v>패트92</v>
      </c>
      <c r="O1652" s="2">
        <v>1000168067</v>
      </c>
      <c r="P1652" s="2" t="str">
        <f>VLOOKUP(H1652, '쿼리1'!$A:$R, 17, 0)</f>
        <v>7도-군용-수협 천연해물팩 250g-인천</v>
      </c>
      <c r="Q1652" s="4">
        <f>VLOOKUP(H1652, '쿼리1'!$A:$U, 20, 0)</f>
        <v>20618</v>
      </c>
      <c r="R1652" s="2" t="s">
        <v>31</v>
      </c>
      <c r="S1652" s="2" t="s">
        <v>31</v>
      </c>
      <c r="T1652" s="2" t="s">
        <v>5397</v>
      </c>
      <c r="U1652" s="2" t="s">
        <v>31</v>
      </c>
      <c r="V1652" s="3">
        <v>45623</v>
      </c>
      <c r="W1652" s="3">
        <v>45622</v>
      </c>
      <c r="X1652" s="6">
        <f t="shared" si="1525"/>
        <v>-1</v>
      </c>
      <c r="Y1652" s="3">
        <v>45628</v>
      </c>
      <c r="Z1652" s="3">
        <v>45623</v>
      </c>
      <c r="AA1652" s="6">
        <f t="shared" si="1521"/>
        <v>-5</v>
      </c>
      <c r="AB1652" s="3" t="s">
        <v>5388</v>
      </c>
      <c r="AC1652" s="2" t="s">
        <v>5388</v>
      </c>
      <c r="AD1652" s="6" t="str">
        <f>IFERROR(AC1652-AB1652, "X")</f>
        <v>X</v>
      </c>
      <c r="AE1652" s="3">
        <v>45630</v>
      </c>
      <c r="AF1652" s="3">
        <v>45628</v>
      </c>
      <c r="AG1652" s="2">
        <f t="shared" ref="AG1652:AG1653" si="1528">IFERROR(IF(AF1652-AE1652&gt;0, "+" &amp; (AF1652-AE1652), AF1652-AE1652), "X")</f>
        <v>-2</v>
      </c>
      <c r="AH1652" s="3">
        <v>45628</v>
      </c>
      <c r="AI1652" s="3">
        <f t="shared" ref="AI1652:AI1653" si="1529">AE1652</f>
        <v>45630</v>
      </c>
      <c r="AJ1652" s="3"/>
      <c r="AK1652" s="2" t="str">
        <f t="shared" si="1475"/>
        <v>+2</v>
      </c>
      <c r="AL1652" s="2" t="s">
        <v>5567</v>
      </c>
      <c r="AM1652" s="2" t="str">
        <f t="shared" si="1476"/>
        <v>생산완료(+2)</v>
      </c>
      <c r="AN1652" s="9">
        <f t="shared" si="1477"/>
        <v>45628</v>
      </c>
      <c r="AO1652" s="9">
        <f t="shared" si="1478"/>
        <v>45630</v>
      </c>
      <c r="AP1652" s="9"/>
      <c r="AQ1652" s="2">
        <f t="shared" si="1511"/>
        <v>2</v>
      </c>
      <c r="AR1652" s="12" t="str">
        <f t="shared" si="1479"/>
        <v>+2</v>
      </c>
      <c r="AS1652" t="s">
        <v>5567</v>
      </c>
      <c r="AT1652" t="str">
        <f t="shared" si="1480"/>
        <v>생산완료(+2)</v>
      </c>
    </row>
    <row r="1653" spans="2:46" x14ac:dyDescent="0.3">
      <c r="B1653" s="2" t="s">
        <v>5424</v>
      </c>
      <c r="C1653" s="7">
        <v>2</v>
      </c>
      <c r="D1653" s="2" t="s">
        <v>5405</v>
      </c>
      <c r="E1653" s="2" t="s">
        <v>5406</v>
      </c>
      <c r="F1653" s="2"/>
      <c r="G1653" s="2" t="s">
        <v>5416</v>
      </c>
      <c r="H1653" s="2" t="s">
        <v>3038</v>
      </c>
      <c r="I1653" s="2" t="str">
        <f t="shared" si="1471"/>
        <v>20241121-1000168075-인쇄</v>
      </c>
      <c r="J1653" s="2" t="str">
        <f t="shared" si="1472"/>
        <v>20241121-1000168075-합지</v>
      </c>
      <c r="K1653" s="2" t="str">
        <f t="shared" si="1473"/>
        <v>20241121-1000168075-분단</v>
      </c>
      <c r="L1653" s="2" t="str">
        <f t="shared" si="1474"/>
        <v>20241121-1000168075-제대</v>
      </c>
      <c r="M1653" s="2" t="str">
        <f>VLOOKUP(H1653, '쿼리1'!$A:$R, 17, 0)</f>
        <v>7도-군용-수협 천연해물팩 500g-인천</v>
      </c>
      <c r="N1653" s="2" t="str">
        <f>VLOOKUP(H1653, '쿼리1'!$A:$P, 15, 0)</f>
        <v>패트92</v>
      </c>
      <c r="O1653" s="2">
        <v>1000168075</v>
      </c>
      <c r="P1653" s="2" t="str">
        <f>VLOOKUP(H1653, '쿼리1'!$A:$R, 17, 0)</f>
        <v>7도-군용-수협 천연해물팩 500g-인천</v>
      </c>
      <c r="Q1653" s="4">
        <f>VLOOKUP(H1653, '쿼리1'!$A:$U, 20, 0)</f>
        <v>37500</v>
      </c>
      <c r="R1653" s="2" t="s">
        <v>31</v>
      </c>
      <c r="S1653" s="2" t="s">
        <v>31</v>
      </c>
      <c r="T1653" s="2" t="s">
        <v>5397</v>
      </c>
      <c r="U1653" s="2" t="s">
        <v>31</v>
      </c>
      <c r="V1653" s="3">
        <v>45623</v>
      </c>
      <c r="W1653" s="3">
        <v>45622</v>
      </c>
      <c r="X1653" s="6">
        <f t="shared" si="1525"/>
        <v>-1</v>
      </c>
      <c r="Y1653" s="3">
        <v>45628</v>
      </c>
      <c r="Z1653" s="3">
        <v>45623</v>
      </c>
      <c r="AA1653" s="6">
        <f t="shared" si="1521"/>
        <v>-5</v>
      </c>
      <c r="AB1653" s="3" t="s">
        <v>5388</v>
      </c>
      <c r="AC1653" s="2" t="s">
        <v>5388</v>
      </c>
      <c r="AD1653" s="6" t="str">
        <f>IFERROR(AC1653-AB1653, "X")</f>
        <v>X</v>
      </c>
      <c r="AE1653" s="3">
        <v>45630</v>
      </c>
      <c r="AF1653" s="3">
        <v>45628</v>
      </c>
      <c r="AG1653" s="2">
        <f t="shared" si="1528"/>
        <v>-2</v>
      </c>
      <c r="AH1653" s="3">
        <v>45628</v>
      </c>
      <c r="AI1653" s="3">
        <f t="shared" si="1529"/>
        <v>45630</v>
      </c>
      <c r="AJ1653" s="3"/>
      <c r="AK1653" s="2" t="str">
        <f t="shared" si="1475"/>
        <v>+2</v>
      </c>
      <c r="AL1653" s="2" t="s">
        <v>5567</v>
      </c>
      <c r="AM1653" s="2" t="str">
        <f t="shared" si="1476"/>
        <v>생산완료(+2)</v>
      </c>
      <c r="AN1653" s="9">
        <f t="shared" si="1477"/>
        <v>45628</v>
      </c>
      <c r="AO1653" s="9">
        <f t="shared" si="1478"/>
        <v>45630</v>
      </c>
      <c r="AP1653" s="9"/>
      <c r="AQ1653" s="2">
        <f t="shared" si="1511"/>
        <v>2</v>
      </c>
      <c r="AR1653" s="12" t="str">
        <f t="shared" si="1479"/>
        <v>+2</v>
      </c>
      <c r="AS1653" t="s">
        <v>5567</v>
      </c>
      <c r="AT1653" t="str">
        <f t="shared" si="1480"/>
        <v>생산완료(+2)</v>
      </c>
    </row>
    <row r="1654" spans="2:46" x14ac:dyDescent="0.3">
      <c r="B1654" s="2" t="s">
        <v>5443</v>
      </c>
      <c r="C1654" s="7">
        <v>8</v>
      </c>
      <c r="D1654" s="2" t="s">
        <v>5406</v>
      </c>
      <c r="E1654" s="2" t="s">
        <v>5436</v>
      </c>
      <c r="F1654" s="2" t="s">
        <v>5439</v>
      </c>
      <c r="G1654" s="2"/>
      <c r="H1654" s="2" t="s">
        <v>3253</v>
      </c>
      <c r="I1654" s="2" t="str">
        <f t="shared" si="1471"/>
        <v>20241121-1000168510-인쇄</v>
      </c>
      <c r="J1654" s="2" t="str">
        <f t="shared" si="1472"/>
        <v>20241121-1000168510-합지</v>
      </c>
      <c r="K1654" s="2" t="str">
        <f t="shared" si="1473"/>
        <v>20241121-1000168510-분단</v>
      </c>
      <c r="L1654" s="2" t="str">
        <f t="shared" si="1474"/>
        <v>20241121-1000168510-제대</v>
      </c>
      <c r="M1654" s="2" t="str">
        <f>VLOOKUP(H1654, '쿼리1'!$A:$R, 17, 0)</f>
        <v>9도-(주)푸드코아-연세우유 피스타치오생크림빵</v>
      </c>
      <c r="N1654" s="2" t="str">
        <f>VLOOKUP(H1654, '쿼리1'!$A:$P, 15, 0)</f>
        <v>오씨피피(유무광)60</v>
      </c>
      <c r="O1654" s="2">
        <v>1000168510</v>
      </c>
      <c r="P1654" s="2" t="str">
        <f>VLOOKUP(H1654, '쿼리1'!$A:$R, 17, 0)</f>
        <v>9도-(주)푸드코아-연세우유 피스타치오생크림빵</v>
      </c>
      <c r="Q1654" s="4">
        <f>VLOOKUP(H1654, '쿼리1'!$A:$U, 20, 0)</f>
        <v>12</v>
      </c>
      <c r="R1654" s="2" t="s">
        <v>31</v>
      </c>
      <c r="S1654" s="2" t="s">
        <v>31</v>
      </c>
      <c r="T1654" s="2" t="s">
        <v>31</v>
      </c>
      <c r="U1654" s="2" t="s">
        <v>5397</v>
      </c>
      <c r="V1654" s="3">
        <v>45623</v>
      </c>
      <c r="W1654" s="3">
        <v>45618</v>
      </c>
      <c r="X1654" s="6">
        <f t="shared" si="1525"/>
        <v>-5</v>
      </c>
      <c r="Y1654" s="3">
        <v>45628</v>
      </c>
      <c r="Z1654" s="3">
        <v>45621</v>
      </c>
      <c r="AA1654" s="6">
        <f t="shared" si="1521"/>
        <v>-7</v>
      </c>
      <c r="AB1654" s="3">
        <v>45629</v>
      </c>
      <c r="AC1654" s="3">
        <v>45621</v>
      </c>
      <c r="AD1654" s="6">
        <f t="shared" ref="AD1654:AD1657" si="1530">IFERROR(IF(AC1654-AB1654&gt;0, "+" &amp; (AC1654-AB1654), AC1654-AB1654), "X")</f>
        <v>-8</v>
      </c>
      <c r="AE1654" s="2" t="s">
        <v>5388</v>
      </c>
      <c r="AF1654" s="2" t="s">
        <v>5388</v>
      </c>
      <c r="AG1654" s="2" t="str">
        <f>IFERROR(AF1654-AE1654, "X")</f>
        <v>X</v>
      </c>
      <c r="AH1654" s="3">
        <v>45621</v>
      </c>
      <c r="AI1654" s="3">
        <f t="shared" ref="AI1654:AI1657" si="1531">AB1654</f>
        <v>45629</v>
      </c>
      <c r="AJ1654" s="3"/>
      <c r="AK1654" s="2" t="str">
        <f t="shared" si="1475"/>
        <v>+8</v>
      </c>
      <c r="AL1654" s="2" t="s">
        <v>5567</v>
      </c>
      <c r="AM1654" s="2" t="str">
        <f t="shared" si="1476"/>
        <v>생산완료(+8)</v>
      </c>
      <c r="AN1654" s="9">
        <f t="shared" si="1477"/>
        <v>45636</v>
      </c>
      <c r="AO1654" s="9">
        <f t="shared" si="1478"/>
        <v>45639</v>
      </c>
      <c r="AP1654" s="9"/>
      <c r="AQ1654" s="2">
        <f t="shared" si="1511"/>
        <v>3</v>
      </c>
      <c r="AR1654" s="12" t="str">
        <f t="shared" si="1479"/>
        <v>+3</v>
      </c>
      <c r="AS1654" t="s">
        <v>5567</v>
      </c>
      <c r="AT1654" t="str">
        <f t="shared" si="1480"/>
        <v>생산완료(+3)</v>
      </c>
    </row>
    <row r="1655" spans="2:46" x14ac:dyDescent="0.3">
      <c r="B1655" s="2" t="s">
        <v>5430</v>
      </c>
      <c r="C1655" s="7">
        <v>7</v>
      </c>
      <c r="D1655" s="2" t="s">
        <v>5406</v>
      </c>
      <c r="E1655" s="2" t="s">
        <v>5407</v>
      </c>
      <c r="F1655" s="2" t="s">
        <v>5436</v>
      </c>
      <c r="G1655" s="2"/>
      <c r="H1655" s="2" t="s">
        <v>4381</v>
      </c>
      <c r="I1655" s="2" t="str">
        <f t="shared" si="1471"/>
        <v>20241121-1000169266-인쇄</v>
      </c>
      <c r="J1655" s="2" t="str">
        <f t="shared" si="1472"/>
        <v>20241121-1000169266-합지</v>
      </c>
      <c r="K1655" s="2" t="str">
        <f t="shared" si="1473"/>
        <v>20241121-1000169266-분단</v>
      </c>
      <c r="L1655" s="2" t="str">
        <f t="shared" si="1474"/>
        <v>20241121-1000169266-제대</v>
      </c>
      <c r="M1655" s="2" t="str">
        <f>VLOOKUP(H1655, '쿼리1'!$A:$R, 17, 0)</f>
        <v>8도-(주)푸드코아-연세우유 흑임자찰떡생크림빵</v>
      </c>
      <c r="N1655" s="2" t="str">
        <f>VLOOKUP(H1655, '쿼리1'!$A:$P, 15, 0)</f>
        <v>오씨피피(유무광)60</v>
      </c>
      <c r="O1655" s="2">
        <v>1000169266</v>
      </c>
      <c r="P1655" s="2" t="str">
        <f>VLOOKUP(H1655, '쿼리1'!$A:$R, 17, 0)</f>
        <v>8도-(주)푸드코아-연세우유 흑임자찰떡생크림빵</v>
      </c>
      <c r="Q1655" s="4">
        <f>VLOOKUP(H1655, '쿼리1'!$A:$U, 20, 0)</f>
        <v>24</v>
      </c>
      <c r="R1655" s="2" t="s">
        <v>31</v>
      </c>
      <c r="S1655" s="2" t="s">
        <v>31</v>
      </c>
      <c r="T1655" s="2" t="s">
        <v>31</v>
      </c>
      <c r="U1655" s="2" t="s">
        <v>5397</v>
      </c>
      <c r="V1655" s="3">
        <v>45623</v>
      </c>
      <c r="W1655" s="3">
        <v>45618</v>
      </c>
      <c r="X1655" s="6">
        <f t="shared" si="1525"/>
        <v>-5</v>
      </c>
      <c r="Y1655" s="3">
        <v>45628</v>
      </c>
      <c r="Z1655" s="3">
        <v>45622</v>
      </c>
      <c r="AA1655" s="6">
        <f t="shared" si="1521"/>
        <v>-6</v>
      </c>
      <c r="AB1655" s="3">
        <v>45629</v>
      </c>
      <c r="AC1655" s="3">
        <v>45622</v>
      </c>
      <c r="AD1655" s="6">
        <f t="shared" si="1530"/>
        <v>-7</v>
      </c>
      <c r="AE1655" s="2" t="s">
        <v>5388</v>
      </c>
      <c r="AF1655" s="2" t="s">
        <v>5388</v>
      </c>
      <c r="AG1655" s="2" t="str">
        <f>IFERROR(AF1655-AE1655, "X")</f>
        <v>X</v>
      </c>
      <c r="AH1655" s="3">
        <v>45622</v>
      </c>
      <c r="AI1655" s="3">
        <f t="shared" si="1531"/>
        <v>45629</v>
      </c>
      <c r="AJ1655" s="3"/>
      <c r="AK1655" s="2" t="str">
        <f t="shared" si="1475"/>
        <v>+7</v>
      </c>
      <c r="AL1655" s="2" t="s">
        <v>5567</v>
      </c>
      <c r="AM1655" s="2" t="str">
        <f t="shared" si="1476"/>
        <v>생산완료(+7)</v>
      </c>
      <c r="AN1655" s="9">
        <f t="shared" si="1477"/>
        <v>45644</v>
      </c>
      <c r="AO1655" s="9">
        <f t="shared" si="1478"/>
        <v>45643</v>
      </c>
      <c r="AP1655" s="9"/>
      <c r="AQ1655" s="2">
        <f t="shared" si="1511"/>
        <v>-1</v>
      </c>
      <c r="AR1655" s="12">
        <f t="shared" si="1479"/>
        <v>-1</v>
      </c>
      <c r="AS1655" t="s">
        <v>5567</v>
      </c>
      <c r="AT1655" t="str">
        <f t="shared" si="1480"/>
        <v>생산완료(-1)</v>
      </c>
    </row>
    <row r="1656" spans="2:46" x14ac:dyDescent="0.3">
      <c r="B1656" s="2" t="s">
        <v>5408</v>
      </c>
      <c r="C1656" s="7">
        <v>3</v>
      </c>
      <c r="D1656" s="2" t="s">
        <v>5405</v>
      </c>
      <c r="E1656" s="2" t="s">
        <v>5406</v>
      </c>
      <c r="F1656" s="2" t="s">
        <v>5415</v>
      </c>
      <c r="G1656" s="2"/>
      <c r="H1656" s="2" t="s">
        <v>4699</v>
      </c>
      <c r="I1656" s="2" t="str">
        <f t="shared" si="1471"/>
        <v>20241121-1000169343-인쇄</v>
      </c>
      <c r="J1656" s="2" t="str">
        <f t="shared" si="1472"/>
        <v>20241121-1000169343-합지</v>
      </c>
      <c r="K1656" s="2" t="str">
        <f t="shared" si="1473"/>
        <v>20241121-1000169343-분단</v>
      </c>
      <c r="L1656" s="2" t="str">
        <f t="shared" si="1474"/>
        <v>20241121-1000169343-제대</v>
      </c>
      <c r="M1656" s="2" t="str">
        <f>VLOOKUP(H1656, '쿼리1'!$A:$R, 17, 0)</f>
        <v>6도-수협-낙지젓 500g(국산)</v>
      </c>
      <c r="N1656" s="2" t="str">
        <f>VLOOKUP(H1656, '쿼리1'!$A:$P, 15, 0)</f>
        <v>패씨피피92</v>
      </c>
      <c r="O1656" s="2">
        <v>1000169343</v>
      </c>
      <c r="P1656" s="2" t="str">
        <f>VLOOKUP(H1656, '쿼리1'!$A:$R, 17, 0)</f>
        <v>6도-수협-낙지젓 500g(국산)</v>
      </c>
      <c r="Q1656" s="4">
        <f>VLOOKUP(H1656, '쿼리1'!$A:$U, 20, 0)</f>
        <v>36</v>
      </c>
      <c r="R1656" s="2" t="s">
        <v>31</v>
      </c>
      <c r="S1656" s="2" t="s">
        <v>31</v>
      </c>
      <c r="T1656" s="2" t="s">
        <v>31</v>
      </c>
      <c r="U1656" s="2" t="s">
        <v>5397</v>
      </c>
      <c r="V1656" s="3">
        <v>45623</v>
      </c>
      <c r="W1656" s="3">
        <v>45622</v>
      </c>
      <c r="X1656" s="6">
        <f t="shared" si="1525"/>
        <v>-1</v>
      </c>
      <c r="Y1656" s="3">
        <v>45628</v>
      </c>
      <c r="Z1656" s="3">
        <v>45623</v>
      </c>
      <c r="AA1656" s="6">
        <f t="shared" si="1521"/>
        <v>-5</v>
      </c>
      <c r="AB1656" s="3">
        <v>45629</v>
      </c>
      <c r="AC1656" s="3">
        <v>45626</v>
      </c>
      <c r="AD1656" s="6">
        <f t="shared" si="1530"/>
        <v>-3</v>
      </c>
      <c r="AE1656" s="2" t="s">
        <v>5388</v>
      </c>
      <c r="AF1656" s="2" t="s">
        <v>5388</v>
      </c>
      <c r="AG1656" s="2" t="str">
        <f>IFERROR(AF1656-AE1656, "X")</f>
        <v>X</v>
      </c>
      <c r="AH1656" s="3">
        <v>45626</v>
      </c>
      <c r="AI1656" s="3">
        <f t="shared" si="1531"/>
        <v>45629</v>
      </c>
      <c r="AJ1656" s="3"/>
      <c r="AK1656" s="2" t="str">
        <f t="shared" si="1475"/>
        <v>+3</v>
      </c>
      <c r="AL1656" s="2" t="s">
        <v>5567</v>
      </c>
      <c r="AM1656" s="2" t="str">
        <f t="shared" si="1476"/>
        <v>생산완료(+3)</v>
      </c>
      <c r="AN1656" s="9">
        <f t="shared" si="1477"/>
        <v>45626</v>
      </c>
      <c r="AO1656" s="9">
        <f t="shared" si="1478"/>
        <v>45629</v>
      </c>
      <c r="AP1656" s="9"/>
      <c r="AQ1656" s="2">
        <f t="shared" si="1511"/>
        <v>3</v>
      </c>
      <c r="AR1656" s="12" t="str">
        <f t="shared" si="1479"/>
        <v>+3</v>
      </c>
      <c r="AS1656" t="s">
        <v>5567</v>
      </c>
      <c r="AT1656" t="str">
        <f t="shared" si="1480"/>
        <v>생산완료(+3)</v>
      </c>
    </row>
    <row r="1657" spans="2:46" x14ac:dyDescent="0.3">
      <c r="B1657" s="2" t="s">
        <v>5415</v>
      </c>
      <c r="C1657" s="7">
        <v>-3</v>
      </c>
      <c r="D1657" s="2" t="s">
        <v>5432</v>
      </c>
      <c r="E1657" s="2" t="s">
        <v>5412</v>
      </c>
      <c r="F1657" s="2" t="s">
        <v>5408</v>
      </c>
      <c r="G1657" s="2"/>
      <c r="H1657" s="2" t="s">
        <v>4401</v>
      </c>
      <c r="I1657" s="2" t="str">
        <f t="shared" si="1471"/>
        <v>20241121-1000169752-인쇄</v>
      </c>
      <c r="J1657" s="2" t="str">
        <f t="shared" si="1472"/>
        <v>20241121-1000169752-합지</v>
      </c>
      <c r="K1657" s="2" t="str">
        <f t="shared" si="1473"/>
        <v>20241121-1000169752-분단</v>
      </c>
      <c r="L1657" s="2" t="str">
        <f t="shared" si="1474"/>
        <v>20241121-1000169752-제대</v>
      </c>
      <c r="M1657" s="2" t="str">
        <f>VLOOKUP(H1657, '쿼리1'!$A:$R, 17, 0)</f>
        <v>2도-휘낭시에 속지</v>
      </c>
      <c r="N1657" s="2" t="str">
        <f>VLOOKUP(H1657, '쿼리1'!$A:$P, 15, 0)</f>
        <v>오씨피피(투명)60</v>
      </c>
      <c r="O1657" s="2">
        <v>1000169752</v>
      </c>
      <c r="P1657" s="2" t="str">
        <f>VLOOKUP(H1657, '쿼리1'!$A:$R, 17, 0)</f>
        <v>2도-휘낭시에 속지</v>
      </c>
      <c r="Q1657" s="4">
        <f>VLOOKUP(H1657, '쿼리1'!$A:$U, 20, 0)</f>
        <v>24</v>
      </c>
      <c r="R1657" s="2" t="s">
        <v>31</v>
      </c>
      <c r="S1657" s="2" t="s">
        <v>31</v>
      </c>
      <c r="T1657" s="2" t="s">
        <v>31</v>
      </c>
      <c r="U1657" s="2" t="s">
        <v>5397</v>
      </c>
      <c r="V1657" s="3">
        <v>45623</v>
      </c>
      <c r="W1657" s="3">
        <v>45629</v>
      </c>
      <c r="X1657" s="6" t="str">
        <f t="shared" si="1525"/>
        <v>+6</v>
      </c>
      <c r="Y1657" s="3">
        <v>45628</v>
      </c>
      <c r="Z1657" s="3">
        <v>45629</v>
      </c>
      <c r="AA1657" s="6" t="str">
        <f t="shared" si="1521"/>
        <v>+1</v>
      </c>
      <c r="AB1657" s="3">
        <v>45629</v>
      </c>
      <c r="AC1657" s="3">
        <v>45632</v>
      </c>
      <c r="AD1657" s="6" t="str">
        <f t="shared" si="1530"/>
        <v>+3</v>
      </c>
      <c r="AE1657" s="2" t="s">
        <v>5388</v>
      </c>
      <c r="AF1657" s="2" t="s">
        <v>5388</v>
      </c>
      <c r="AG1657" s="2" t="str">
        <f>IFERROR(AF1657-AE1657, "X")</f>
        <v>X</v>
      </c>
      <c r="AH1657" s="3">
        <v>45632</v>
      </c>
      <c r="AI1657" s="3">
        <f t="shared" si="1531"/>
        <v>45629</v>
      </c>
      <c r="AJ1657" s="3"/>
      <c r="AK1657" s="2">
        <f t="shared" si="1475"/>
        <v>-3</v>
      </c>
      <c r="AL1657" s="2" t="s">
        <v>5567</v>
      </c>
      <c r="AM1657" s="2" t="str">
        <f t="shared" si="1476"/>
        <v>생산완료(-3)</v>
      </c>
      <c r="AN1657" s="9">
        <f t="shared" si="1477"/>
        <v>45632</v>
      </c>
      <c r="AO1657" s="9">
        <f t="shared" si="1478"/>
        <v>45629</v>
      </c>
      <c r="AP1657" s="9"/>
      <c r="AQ1657" s="2">
        <f t="shared" si="1511"/>
        <v>-3</v>
      </c>
      <c r="AR1657" s="12">
        <f t="shared" si="1479"/>
        <v>-3</v>
      </c>
      <c r="AS1657" t="s">
        <v>5567</v>
      </c>
      <c r="AT1657" t="str">
        <f t="shared" si="1480"/>
        <v>생산완료(-3)</v>
      </c>
    </row>
    <row r="1658" spans="2:46" x14ac:dyDescent="0.3">
      <c r="B1658" s="2" t="s">
        <v>5405</v>
      </c>
      <c r="C1658" s="7">
        <v>-1</v>
      </c>
      <c r="D1658" s="2" t="s">
        <v>5405</v>
      </c>
      <c r="E1658" s="2" t="s">
        <v>5409</v>
      </c>
      <c r="F1658" s="2"/>
      <c r="G1658" s="2" t="s">
        <v>5412</v>
      </c>
      <c r="H1658" s="2" t="s">
        <v>4830</v>
      </c>
      <c r="I1658" s="2" t="str">
        <f t="shared" si="1471"/>
        <v>20241121-1118P0116-인쇄</v>
      </c>
      <c r="J1658" s="2" t="str">
        <f t="shared" si="1472"/>
        <v>20241121-1118P0116-합지</v>
      </c>
      <c r="K1658" s="2" t="str">
        <f t="shared" si="1473"/>
        <v>20241121-1118P0116-분단</v>
      </c>
      <c r="L1658" s="2" t="str">
        <f t="shared" si="1474"/>
        <v>20241121-1118P0116-제대</v>
      </c>
      <c r="M1658" s="2" t="str">
        <f>VLOOKUP(H1658, '쿼리1'!$A:$R, 17, 0)</f>
        <v>6도-꼬미다)슈가파우더 중량 500g</v>
      </c>
      <c r="N1658" s="2" t="str">
        <f>VLOOKUP(H1658, '쿼리1'!$A:$P, 15, 0)</f>
        <v>패트(유무광)80</v>
      </c>
      <c r="O1658" s="2" t="s">
        <v>5876</v>
      </c>
      <c r="P1658" s="2" t="str">
        <f>VLOOKUP(H1658, '쿼리1'!$A:$R, 17, 0)</f>
        <v>6도-꼬미다)슈가파우더 중량 500g</v>
      </c>
      <c r="Q1658" s="4">
        <f>VLOOKUP(H1658, '쿼리1'!$A:$U, 20, 0)</f>
        <v>31578</v>
      </c>
      <c r="R1658" s="2" t="s">
        <v>31</v>
      </c>
      <c r="S1658" s="2" t="s">
        <v>31</v>
      </c>
      <c r="T1658" s="2" t="s">
        <v>5397</v>
      </c>
      <c r="U1658" s="2" t="s">
        <v>31</v>
      </c>
      <c r="V1658" s="3">
        <v>45623</v>
      </c>
      <c r="W1658" s="3">
        <v>45622</v>
      </c>
      <c r="X1658" s="6">
        <f t="shared" si="1525"/>
        <v>-1</v>
      </c>
      <c r="Y1658" s="3">
        <v>45625</v>
      </c>
      <c r="Z1658" s="3">
        <v>45625</v>
      </c>
      <c r="AA1658" s="6">
        <f t="shared" si="1521"/>
        <v>0</v>
      </c>
      <c r="AB1658" s="3" t="s">
        <v>5388</v>
      </c>
      <c r="AC1658" s="2" t="s">
        <v>5388</v>
      </c>
      <c r="AD1658" s="6" t="str">
        <f>IFERROR(AC1658-AB1658, "X")</f>
        <v>X</v>
      </c>
      <c r="AE1658" s="3">
        <v>45629</v>
      </c>
      <c r="AF1658" s="3">
        <v>45630</v>
      </c>
      <c r="AG1658" s="2" t="str">
        <f t="shared" ref="AG1658:AG1659" si="1532">IFERROR(IF(AF1658-AE1658&gt;0, "+" &amp; (AF1658-AE1658), AF1658-AE1658), "X")</f>
        <v>+1</v>
      </c>
      <c r="AH1658" s="3">
        <v>45630</v>
      </c>
      <c r="AI1658" s="3">
        <f t="shared" ref="AI1658:AI1659" si="1533">AE1658</f>
        <v>45629</v>
      </c>
      <c r="AJ1658" s="3"/>
      <c r="AK1658" s="2">
        <f t="shared" si="1475"/>
        <v>-1</v>
      </c>
      <c r="AL1658" s="2" t="s">
        <v>5567</v>
      </c>
      <c r="AM1658" s="2" t="str">
        <f t="shared" si="1476"/>
        <v>생산완료(-1)</v>
      </c>
      <c r="AN1658" s="9">
        <f t="shared" si="1477"/>
        <v>45630</v>
      </c>
      <c r="AO1658" s="9">
        <f t="shared" si="1478"/>
        <v>45658</v>
      </c>
      <c r="AP1658" s="9"/>
      <c r="AQ1658" s="2">
        <f t="shared" si="1511"/>
        <v>28</v>
      </c>
      <c r="AR1658" s="12" t="str">
        <f t="shared" si="1479"/>
        <v>+28</v>
      </c>
      <c r="AS1658" t="s">
        <v>5567</v>
      </c>
      <c r="AT1658" t="str">
        <f t="shared" si="1480"/>
        <v>생산완료(+28)</v>
      </c>
    </row>
    <row r="1659" spans="2:46" x14ac:dyDescent="0.3">
      <c r="B1659" s="2" t="s">
        <v>5470</v>
      </c>
      <c r="C1659" s="7">
        <v>-15</v>
      </c>
      <c r="D1659" s="2" t="s">
        <v>5455</v>
      </c>
      <c r="E1659" s="2" t="s">
        <v>5425</v>
      </c>
      <c r="F1659" s="2"/>
      <c r="G1659" s="2" t="s">
        <v>5426</v>
      </c>
      <c r="H1659" s="2" t="s">
        <v>4833</v>
      </c>
      <c r="I1659" s="2" t="str">
        <f t="shared" si="1471"/>
        <v>20241121-1119P0054-인쇄</v>
      </c>
      <c r="J1659" s="2" t="str">
        <f t="shared" si="1472"/>
        <v>20241121-1119P0054-합지</v>
      </c>
      <c r="K1659" s="2" t="str">
        <f t="shared" si="1473"/>
        <v>20241121-1119P0054-분단</v>
      </c>
      <c r="L1659" s="2" t="str">
        <f t="shared" si="1474"/>
        <v>20241121-1119P0054-제대</v>
      </c>
      <c r="M1659" s="2" t="str">
        <f>VLOOKUP(H1659, '쿼리1'!$A:$R, 17, 0)</f>
        <v>7도-꼬미다)분당1kg [주의추가]</v>
      </c>
      <c r="N1659" s="2" t="str">
        <f>VLOOKUP(H1659, '쿼리1'!$A:$P, 15, 0)</f>
        <v>패트(유무광)100</v>
      </c>
      <c r="O1659" s="2" t="s">
        <v>5731</v>
      </c>
      <c r="P1659" s="2" t="str">
        <f>VLOOKUP(H1659, '쿼리1'!$A:$R, 17, 0)</f>
        <v>7도-꼬미다)분당1kg [주의추가]</v>
      </c>
      <c r="Q1659" s="4">
        <f>VLOOKUP(H1659, '쿼리1'!$A:$U, 20, 0)</f>
        <v>27272</v>
      </c>
      <c r="R1659" s="2" t="s">
        <v>31</v>
      </c>
      <c r="S1659" s="2" t="s">
        <v>31</v>
      </c>
      <c r="T1659" s="2" t="s">
        <v>5397</v>
      </c>
      <c r="U1659" s="2" t="s">
        <v>31</v>
      </c>
      <c r="V1659" s="3">
        <v>45623</v>
      </c>
      <c r="W1659" s="3">
        <v>45636</v>
      </c>
      <c r="X1659" s="6" t="str">
        <f t="shared" si="1525"/>
        <v>+13</v>
      </c>
      <c r="Y1659" s="3">
        <v>45625</v>
      </c>
      <c r="Z1659" s="3">
        <v>45642</v>
      </c>
      <c r="AA1659" s="6" t="str">
        <f t="shared" si="1521"/>
        <v>+17</v>
      </c>
      <c r="AB1659" s="3" t="s">
        <v>5388</v>
      </c>
      <c r="AC1659" s="2" t="s">
        <v>5388</v>
      </c>
      <c r="AD1659" s="6" t="str">
        <f>IFERROR(AC1659-AB1659, "X")</f>
        <v>X</v>
      </c>
      <c r="AE1659" s="3">
        <v>45629</v>
      </c>
      <c r="AF1659" s="3">
        <v>45644</v>
      </c>
      <c r="AG1659" s="2" t="str">
        <f t="shared" si="1532"/>
        <v>+15</v>
      </c>
      <c r="AH1659" s="3">
        <v>45644</v>
      </c>
      <c r="AI1659" s="3">
        <f t="shared" si="1533"/>
        <v>45629</v>
      </c>
      <c r="AJ1659" s="3"/>
      <c r="AK1659" s="2">
        <f t="shared" si="1475"/>
        <v>-15</v>
      </c>
      <c r="AL1659" s="2" t="s">
        <v>5567</v>
      </c>
      <c r="AM1659" s="2" t="str">
        <f t="shared" si="1476"/>
        <v>생산완료(-15)</v>
      </c>
      <c r="AN1659" s="9">
        <f t="shared" si="1477"/>
        <v>45644</v>
      </c>
      <c r="AO1659" s="9">
        <f t="shared" si="1478"/>
        <v>45644</v>
      </c>
      <c r="AP1659" s="9"/>
      <c r="AQ1659" s="2">
        <f t="shared" si="1511"/>
        <v>0</v>
      </c>
      <c r="AR1659" s="12">
        <f t="shared" si="1479"/>
        <v>0</v>
      </c>
      <c r="AS1659" t="s">
        <v>5567</v>
      </c>
      <c r="AT1659" t="str">
        <f t="shared" si="1480"/>
        <v>생산완료(0)</v>
      </c>
    </row>
    <row r="1660" spans="2:46" x14ac:dyDescent="0.3">
      <c r="B1660" s="2" t="s">
        <v>5405</v>
      </c>
      <c r="C1660" s="7">
        <v>-1</v>
      </c>
      <c r="D1660" s="2" t="s">
        <v>5424</v>
      </c>
      <c r="E1660" s="2" t="s">
        <v>5416</v>
      </c>
      <c r="F1660" s="2" t="s">
        <v>5412</v>
      </c>
      <c r="G1660" s="2"/>
      <c r="H1660" s="2" t="s">
        <v>4639</v>
      </c>
      <c r="I1660" s="2" t="str">
        <f t="shared" si="1471"/>
        <v>20241121-1216P0100-인쇄</v>
      </c>
      <c r="J1660" s="2" t="str">
        <f t="shared" si="1472"/>
        <v>20241121-1216P0100-합지</v>
      </c>
      <c r="K1660" s="2" t="str">
        <f t="shared" si="1473"/>
        <v>20241121-1216P0100-분단</v>
      </c>
      <c r="L1660" s="2" t="str">
        <f t="shared" si="1474"/>
        <v>20241121-1216P0100-제대</v>
      </c>
      <c r="M1660" s="2" t="str">
        <f>VLOOKUP(H1660, '쿼리1'!$A:$R, 17, 0)</f>
        <v>1도-분리배출</v>
      </c>
      <c r="N1660" s="2" t="str">
        <f>VLOOKUP(H1660, '쿼리1'!$A:$P, 15, 0)</f>
        <v>나이론75</v>
      </c>
      <c r="O1660" s="2" t="s">
        <v>5774</v>
      </c>
      <c r="P1660" s="2" t="str">
        <f>VLOOKUP(H1660, '쿼리1'!$A:$R, 17, 0)</f>
        <v>1도-분리배출</v>
      </c>
      <c r="Q1660" s="4">
        <f>VLOOKUP(H1660, '쿼리1'!$A:$U, 20, 0)</f>
        <v>34285</v>
      </c>
      <c r="R1660" s="2" t="s">
        <v>31</v>
      </c>
      <c r="S1660" s="2" t="s">
        <v>31</v>
      </c>
      <c r="T1660" s="2" t="s">
        <v>31</v>
      </c>
      <c r="U1660" s="2" t="s">
        <v>5397</v>
      </c>
      <c r="V1660" s="3">
        <v>45623</v>
      </c>
      <c r="W1660" s="3">
        <v>45625</v>
      </c>
      <c r="X1660" s="6" t="str">
        <f t="shared" si="1525"/>
        <v>+2</v>
      </c>
      <c r="Y1660" s="3">
        <v>45628</v>
      </c>
      <c r="Z1660" s="3">
        <v>45626</v>
      </c>
      <c r="AA1660" s="6">
        <f t="shared" si="1521"/>
        <v>-2</v>
      </c>
      <c r="AB1660" s="3">
        <v>45629</v>
      </c>
      <c r="AC1660" s="3">
        <v>45630</v>
      </c>
      <c r="AD1660" s="6" t="str">
        <f>IFERROR(IF(AC1660-AB1660&gt;0, "+" &amp; (AC1660-AB1660), AC1660-AB1660), "X")</f>
        <v>+1</v>
      </c>
      <c r="AE1660" s="2" t="s">
        <v>5388</v>
      </c>
      <c r="AF1660" s="2" t="s">
        <v>5388</v>
      </c>
      <c r="AG1660" s="2" t="str">
        <f>IFERROR(AF1660-AE1660, "X")</f>
        <v>X</v>
      </c>
      <c r="AH1660" s="3">
        <v>45630</v>
      </c>
      <c r="AI1660" s="3">
        <f t="shared" ref="AI1660" si="1534">AB1660</f>
        <v>45629</v>
      </c>
      <c r="AJ1660" s="3"/>
      <c r="AK1660" s="2">
        <f t="shared" si="1475"/>
        <v>-1</v>
      </c>
      <c r="AL1660" s="2" t="s">
        <v>5567</v>
      </c>
      <c r="AM1660" s="2" t="str">
        <f t="shared" si="1476"/>
        <v>생산완료(-1)</v>
      </c>
      <c r="AN1660" s="9">
        <f t="shared" si="1477"/>
        <v>45630</v>
      </c>
      <c r="AO1660" s="9">
        <f t="shared" si="1478"/>
        <v>45629</v>
      </c>
      <c r="AP1660" s="9"/>
      <c r="AQ1660" s="2">
        <f t="shared" si="1511"/>
        <v>-1</v>
      </c>
      <c r="AR1660" s="12">
        <f t="shared" si="1479"/>
        <v>-1</v>
      </c>
      <c r="AS1660" t="s">
        <v>5567</v>
      </c>
      <c r="AT1660" t="str">
        <f t="shared" si="1480"/>
        <v>생산완료(-1)</v>
      </c>
    </row>
    <row r="1661" spans="2:46" x14ac:dyDescent="0.3">
      <c r="B1661" s="2" t="s">
        <v>5439</v>
      </c>
      <c r="C1661" s="7">
        <v>-8</v>
      </c>
      <c r="D1661" s="2" t="s">
        <v>5443</v>
      </c>
      <c r="E1661" s="2" t="s">
        <v>5451</v>
      </c>
      <c r="F1661" s="2"/>
      <c r="G1661" s="2" t="s">
        <v>5443</v>
      </c>
      <c r="H1661" s="2" t="s">
        <v>2510</v>
      </c>
      <c r="I1661" s="2" t="str">
        <f t="shared" si="1471"/>
        <v>20241121-1218P0326-인쇄</v>
      </c>
      <c r="J1661" s="2" t="str">
        <f t="shared" si="1472"/>
        <v>20241121-1218P0326-합지</v>
      </c>
      <c r="K1661" s="2" t="str">
        <f t="shared" si="1473"/>
        <v>20241121-1218P0326-분단</v>
      </c>
      <c r="L1661" s="2" t="str">
        <f t="shared" si="1474"/>
        <v>20241121-1218P0326-제대</v>
      </c>
      <c r="M1661" s="2" t="str">
        <f>VLOOKUP(H1661, '쿼리1'!$A:$R, 17, 0)</f>
        <v>3도-대원FOOD-찹쌀가루5kg(패트적색)</v>
      </c>
      <c r="N1661" s="2" t="str">
        <f>VLOOKUP(H1661, '쿼리1'!$A:$P, 15, 0)</f>
        <v>패트60</v>
      </c>
      <c r="O1661" s="2" t="s">
        <v>5723</v>
      </c>
      <c r="P1661" s="2" t="str">
        <f>VLOOKUP(H1661, '쿼리1'!$A:$R, 17, 0)</f>
        <v>3도-대원FOOD-찹쌀가루5kg(패트적색)</v>
      </c>
      <c r="Q1661" s="4">
        <f>VLOOKUP(H1661, '쿼리1'!$A:$U, 20, 0)</f>
        <v>14285</v>
      </c>
      <c r="R1661" s="2" t="s">
        <v>31</v>
      </c>
      <c r="S1661" s="2" t="s">
        <v>31</v>
      </c>
      <c r="T1661" s="2" t="s">
        <v>5397</v>
      </c>
      <c r="U1661" s="2" t="s">
        <v>31</v>
      </c>
      <c r="V1661" s="3">
        <v>45623</v>
      </c>
      <c r="W1661" s="3">
        <v>45631</v>
      </c>
      <c r="X1661" s="6" t="str">
        <f t="shared" si="1525"/>
        <v>+8</v>
      </c>
      <c r="Y1661" s="3">
        <v>45628</v>
      </c>
      <c r="Z1661" s="3">
        <v>45632</v>
      </c>
      <c r="AA1661" s="6" t="str">
        <f t="shared" si="1521"/>
        <v>+4</v>
      </c>
      <c r="AB1661" s="3" t="s">
        <v>5388</v>
      </c>
      <c r="AC1661" s="2" t="s">
        <v>5388</v>
      </c>
      <c r="AD1661" s="6" t="str">
        <f>IFERROR(AC1661-AB1661, "X")</f>
        <v>X</v>
      </c>
      <c r="AE1661" s="3">
        <v>45630</v>
      </c>
      <c r="AF1661" s="3">
        <v>45638</v>
      </c>
      <c r="AG1661" s="2" t="str">
        <f t="shared" ref="AG1661:AG1663" si="1535">IFERROR(IF(AF1661-AE1661&gt;0, "+" &amp; (AF1661-AE1661), AF1661-AE1661), "X")</f>
        <v>+8</v>
      </c>
      <c r="AH1661" s="3">
        <v>45638</v>
      </c>
      <c r="AI1661" s="3">
        <f t="shared" ref="AI1661:AI1663" si="1536">AE1661</f>
        <v>45630</v>
      </c>
      <c r="AJ1661" s="3"/>
      <c r="AK1661" s="2">
        <f t="shared" si="1475"/>
        <v>-8</v>
      </c>
      <c r="AL1661" s="2" t="s">
        <v>5567</v>
      </c>
      <c r="AM1661" s="2" t="str">
        <f t="shared" si="1476"/>
        <v>생산완료(-8)</v>
      </c>
      <c r="AN1661" s="9">
        <f t="shared" si="1477"/>
        <v>45638</v>
      </c>
      <c r="AO1661" s="9">
        <f t="shared" si="1478"/>
        <v>45630</v>
      </c>
      <c r="AP1661" s="9"/>
      <c r="AQ1661" s="2">
        <f t="shared" si="1511"/>
        <v>-8</v>
      </c>
      <c r="AR1661" s="12">
        <f t="shared" si="1479"/>
        <v>-8</v>
      </c>
      <c r="AS1661" t="s">
        <v>5567</v>
      </c>
      <c r="AT1661" t="str">
        <f t="shared" si="1480"/>
        <v>생산완료(-8)</v>
      </c>
    </row>
    <row r="1662" spans="2:46" x14ac:dyDescent="0.3">
      <c r="B1662" s="2" t="s">
        <v>5522</v>
      </c>
      <c r="C1662" s="7">
        <v>-12</v>
      </c>
      <c r="D1662" s="2"/>
      <c r="E1662" s="2" t="s">
        <v>5443</v>
      </c>
      <c r="F1662" s="2" t="s">
        <v>5463</v>
      </c>
      <c r="G1662" s="2" t="s">
        <v>5456</v>
      </c>
      <c r="H1662" s="2" t="s">
        <v>1325</v>
      </c>
      <c r="I1662" s="2" t="str">
        <f t="shared" si="1471"/>
        <v>20241121-1219N0116-인쇄</v>
      </c>
      <c r="J1662" s="2" t="str">
        <f t="shared" si="1472"/>
        <v>20241121-1219N0116-합지</v>
      </c>
      <c r="K1662" s="2" t="str">
        <f t="shared" si="1473"/>
        <v>20241121-1219N0116-분단</v>
      </c>
      <c r="L1662" s="2" t="str">
        <f t="shared" si="1474"/>
        <v>20241121-1219N0116-제대</v>
      </c>
      <c r="M1662" s="2" t="str">
        <f>VLOOKUP(H1662, '쿼리1'!$A:$R, 17, 0)</f>
        <v>무지</v>
      </c>
      <c r="N1662" s="2" t="str">
        <f>VLOOKUP(H1662, '쿼리1'!$A:$P, 15, 0)</f>
        <v>오씨피피(무광)60</v>
      </c>
      <c r="O1662" s="2" t="s">
        <v>5877</v>
      </c>
      <c r="P1662" s="2" t="str">
        <f>VLOOKUP(H1662, '쿼리1'!$A:$R, 17, 0)</f>
        <v>무지</v>
      </c>
      <c r="Q1662" s="4">
        <f>VLOOKUP(H1662, '쿼리1'!$A:$U, 20, 0)</f>
        <v>57142</v>
      </c>
      <c r="R1662" s="2" t="s">
        <v>5397</v>
      </c>
      <c r="S1662" s="2" t="s">
        <v>31</v>
      </c>
      <c r="T1662" s="2" t="s">
        <v>31</v>
      </c>
      <c r="U1662" s="2" t="s">
        <v>31</v>
      </c>
      <c r="V1662" s="2" t="s">
        <v>5388</v>
      </c>
      <c r="W1662" s="3" t="s">
        <v>5388</v>
      </c>
      <c r="X1662" s="6" t="str">
        <f>IFERROR(W1662-V1662, "X")</f>
        <v>X</v>
      </c>
      <c r="Y1662" s="3">
        <v>45628</v>
      </c>
      <c r="Z1662" s="3">
        <v>45636</v>
      </c>
      <c r="AA1662" s="6" t="str">
        <f t="shared" si="1521"/>
        <v>+8</v>
      </c>
      <c r="AB1662" s="3">
        <v>45629</v>
      </c>
      <c r="AC1662" s="3">
        <v>45640</v>
      </c>
      <c r="AD1662" s="6" t="str">
        <f>IFERROR(IF(AC1662-AB1662&gt;0, "+" &amp; (AC1662-AB1662), AC1662-AB1662), "X")</f>
        <v>+11</v>
      </c>
      <c r="AE1662" s="3">
        <v>45631</v>
      </c>
      <c r="AF1662" s="3">
        <v>45643</v>
      </c>
      <c r="AG1662" s="2" t="str">
        <f t="shared" si="1535"/>
        <v>+12</v>
      </c>
      <c r="AH1662" s="3">
        <v>45643</v>
      </c>
      <c r="AI1662" s="3">
        <f t="shared" si="1536"/>
        <v>45631</v>
      </c>
      <c r="AJ1662" s="3"/>
      <c r="AK1662" s="2">
        <f t="shared" si="1475"/>
        <v>-12</v>
      </c>
      <c r="AL1662" s="2" t="s">
        <v>5567</v>
      </c>
      <c r="AM1662" s="2" t="str">
        <f t="shared" si="1476"/>
        <v>생산완료(-12)</v>
      </c>
      <c r="AN1662" s="9">
        <f t="shared" si="1477"/>
        <v>45643</v>
      </c>
      <c r="AO1662" s="9">
        <f t="shared" si="1478"/>
        <v>45631</v>
      </c>
      <c r="AP1662" s="9"/>
      <c r="AQ1662" s="2">
        <f t="shared" si="1511"/>
        <v>-12</v>
      </c>
      <c r="AR1662" s="12">
        <f t="shared" si="1479"/>
        <v>-12</v>
      </c>
      <c r="AS1662" t="s">
        <v>5567</v>
      </c>
      <c r="AT1662" t="str">
        <f t="shared" si="1480"/>
        <v>생산완료(-12)</v>
      </c>
    </row>
    <row r="1663" spans="2:46" x14ac:dyDescent="0.3">
      <c r="B1663" s="2" t="s">
        <v>5406</v>
      </c>
      <c r="C1663" s="7">
        <v>-5</v>
      </c>
      <c r="D1663" s="2" t="s">
        <v>5421</v>
      </c>
      <c r="E1663" s="2" t="s">
        <v>5412</v>
      </c>
      <c r="F1663" s="2"/>
      <c r="G1663" s="2" t="s">
        <v>5421</v>
      </c>
      <c r="H1663" s="2" t="s">
        <v>2165</v>
      </c>
      <c r="I1663" s="2" t="str">
        <f t="shared" si="1471"/>
        <v>20241121-13160022-인쇄</v>
      </c>
      <c r="J1663" s="2" t="str">
        <f t="shared" si="1472"/>
        <v>20241121-13160022-합지</v>
      </c>
      <c r="K1663" s="2" t="str">
        <f t="shared" si="1473"/>
        <v>20241121-13160022-분단</v>
      </c>
      <c r="L1663" s="2" t="str">
        <f t="shared" si="1474"/>
        <v>20241121-13160022-제대</v>
      </c>
      <c r="M1663" s="2" t="str">
        <f>VLOOKUP(H1663, '쿼리1'!$A:$R, 17, 0)</f>
        <v>2도-한식탐험대(210)</v>
      </c>
      <c r="N1663" s="2" t="str">
        <f>VLOOKUP(H1663, '쿼리1'!$A:$P, 15, 0)</f>
        <v>나이론90</v>
      </c>
      <c r="O1663" s="2">
        <v>13160022</v>
      </c>
      <c r="P1663" s="2" t="str">
        <f>VLOOKUP(H1663, '쿼리1'!$A:$R, 17, 0)</f>
        <v>2도-한식탐험대(210)</v>
      </c>
      <c r="Q1663" s="4">
        <f>VLOOKUP(H1663, '쿼리1'!$A:$U, 20, 0)</f>
        <v>28571</v>
      </c>
      <c r="R1663" s="2" t="s">
        <v>31</v>
      </c>
      <c r="S1663" s="2" t="s">
        <v>31</v>
      </c>
      <c r="T1663" s="2" t="s">
        <v>5397</v>
      </c>
      <c r="U1663" s="2" t="s">
        <v>31</v>
      </c>
      <c r="V1663" s="3">
        <v>45623</v>
      </c>
      <c r="W1663" s="3">
        <v>45628</v>
      </c>
      <c r="X1663" s="6" t="str">
        <f t="shared" ref="X1663:X1669" si="1537">IFERROR(IF(W1663-V1663&gt;0, "+" &amp; (W1663-V1663), W1663-V1663), "X")</f>
        <v>+5</v>
      </c>
      <c r="Y1663" s="3">
        <v>45628</v>
      </c>
      <c r="Z1663" s="3">
        <v>45629</v>
      </c>
      <c r="AA1663" s="6" t="str">
        <f t="shared" si="1521"/>
        <v>+1</v>
      </c>
      <c r="AB1663" s="3" t="s">
        <v>5388</v>
      </c>
      <c r="AC1663" s="2" t="s">
        <v>5388</v>
      </c>
      <c r="AD1663" s="6" t="str">
        <f>IFERROR(AC1663-AB1663, "X")</f>
        <v>X</v>
      </c>
      <c r="AE1663" s="3">
        <v>45630</v>
      </c>
      <c r="AF1663" s="3">
        <v>45635</v>
      </c>
      <c r="AG1663" s="2" t="str">
        <f t="shared" si="1535"/>
        <v>+5</v>
      </c>
      <c r="AH1663" s="3">
        <v>45635</v>
      </c>
      <c r="AI1663" s="3">
        <f t="shared" si="1536"/>
        <v>45630</v>
      </c>
      <c r="AJ1663" s="3"/>
      <c r="AK1663" s="2">
        <f t="shared" si="1475"/>
        <v>-5</v>
      </c>
      <c r="AL1663" s="2" t="s">
        <v>5567</v>
      </c>
      <c r="AM1663" s="2" t="str">
        <f t="shared" si="1476"/>
        <v>생산완료(-5)</v>
      </c>
      <c r="AN1663" s="9">
        <f t="shared" si="1477"/>
        <v>45635</v>
      </c>
      <c r="AO1663" s="9">
        <f t="shared" si="1478"/>
        <v>45630</v>
      </c>
      <c r="AP1663" s="9"/>
      <c r="AQ1663" s="2">
        <f t="shared" si="1511"/>
        <v>-5</v>
      </c>
      <c r="AR1663" s="12">
        <f t="shared" si="1479"/>
        <v>-5</v>
      </c>
      <c r="AS1663" t="s">
        <v>5567</v>
      </c>
      <c r="AT1663" t="str">
        <f t="shared" si="1480"/>
        <v>생산완료(-5)</v>
      </c>
    </row>
    <row r="1664" spans="2:46" x14ac:dyDescent="0.3">
      <c r="B1664" s="2" t="s">
        <v>5412</v>
      </c>
      <c r="C1664" s="7">
        <v>1</v>
      </c>
      <c r="D1664" s="2" t="s">
        <v>5405</v>
      </c>
      <c r="E1664" s="2" t="s">
        <v>5406</v>
      </c>
      <c r="F1664" s="2" t="s">
        <v>5405</v>
      </c>
      <c r="G1664" s="2"/>
      <c r="H1664" s="2" t="s">
        <v>4121</v>
      </c>
      <c r="I1664" s="2" t="str">
        <f t="shared" si="1471"/>
        <v>20241121-1420P0227-인쇄</v>
      </c>
      <c r="J1664" s="2" t="str">
        <f t="shared" si="1472"/>
        <v>20241121-1420P0227-합지</v>
      </c>
      <c r="K1664" s="2" t="str">
        <f t="shared" si="1473"/>
        <v>20241121-1420P0227-분단</v>
      </c>
      <c r="L1664" s="2" t="str">
        <f t="shared" si="1474"/>
        <v>20241121-1420P0227-제대</v>
      </c>
      <c r="M1664" s="2" t="str">
        <f>VLOOKUP(H1664, '쿼리1'!$A:$R, 17, 0)</f>
        <v>2도-힘난다버거-버거번</v>
      </c>
      <c r="N1664" s="2" t="str">
        <f>VLOOKUP(H1664, '쿼리1'!$A:$P, 15, 0)</f>
        <v>오씨피피40</v>
      </c>
      <c r="O1664" s="2" t="s">
        <v>5735</v>
      </c>
      <c r="P1664" s="2" t="str">
        <f>VLOOKUP(H1664, '쿼리1'!$A:$R, 17, 0)</f>
        <v>2도-힘난다버거-버거번</v>
      </c>
      <c r="Q1664" s="4">
        <f>VLOOKUP(H1664, '쿼리1'!$A:$U, 20, 0)</f>
        <v>12</v>
      </c>
      <c r="R1664" s="2" t="s">
        <v>31</v>
      </c>
      <c r="S1664" s="2" t="s">
        <v>31</v>
      </c>
      <c r="T1664" s="2" t="s">
        <v>31</v>
      </c>
      <c r="U1664" s="2" t="s">
        <v>5397</v>
      </c>
      <c r="V1664" s="3">
        <v>45623</v>
      </c>
      <c r="W1664" s="3">
        <v>45622</v>
      </c>
      <c r="X1664" s="6">
        <f t="shared" si="1537"/>
        <v>-1</v>
      </c>
      <c r="Y1664" s="3">
        <v>45628</v>
      </c>
      <c r="Z1664" s="3">
        <v>45623</v>
      </c>
      <c r="AA1664" s="6">
        <f t="shared" si="1521"/>
        <v>-5</v>
      </c>
      <c r="AB1664" s="3">
        <v>45629</v>
      </c>
      <c r="AC1664" s="3">
        <v>45628</v>
      </c>
      <c r="AD1664" s="6">
        <f>IFERROR(IF(AC1664-AB1664&gt;0, "+" &amp; (AC1664-AB1664), AC1664-AB1664), "X")</f>
        <v>-1</v>
      </c>
      <c r="AE1664" s="2" t="s">
        <v>5388</v>
      </c>
      <c r="AF1664" s="2" t="s">
        <v>5388</v>
      </c>
      <c r="AG1664" s="2" t="str">
        <f>IFERROR(AF1664-AE1664, "X")</f>
        <v>X</v>
      </c>
      <c r="AH1664" s="3">
        <v>45628</v>
      </c>
      <c r="AI1664" s="3">
        <f t="shared" ref="AI1664" si="1538">AB1664</f>
        <v>45629</v>
      </c>
      <c r="AJ1664" s="3"/>
      <c r="AK1664" s="2" t="str">
        <f t="shared" si="1475"/>
        <v>+1</v>
      </c>
      <c r="AL1664" s="2" t="s">
        <v>5567</v>
      </c>
      <c r="AM1664" s="2" t="str">
        <f t="shared" si="1476"/>
        <v>생산완료(+1)</v>
      </c>
      <c r="AN1664" s="9">
        <f t="shared" si="1477"/>
        <v>45628</v>
      </c>
      <c r="AO1664" s="9">
        <f t="shared" si="1478"/>
        <v>45629</v>
      </c>
      <c r="AP1664" s="9"/>
      <c r="AQ1664" s="2">
        <f t="shared" si="1511"/>
        <v>1</v>
      </c>
      <c r="AR1664" s="12" t="str">
        <f t="shared" si="1479"/>
        <v>+1</v>
      </c>
      <c r="AS1664" t="s">
        <v>5567</v>
      </c>
      <c r="AT1664" t="str">
        <f t="shared" si="1480"/>
        <v>생산완료(+1)</v>
      </c>
    </row>
    <row r="1665" spans="2:46" x14ac:dyDescent="0.3">
      <c r="B1665" s="2" t="s">
        <v>5406</v>
      </c>
      <c r="C1665" s="7">
        <v>-5</v>
      </c>
      <c r="D1665" s="2" t="s">
        <v>5421</v>
      </c>
      <c r="E1665" s="2"/>
      <c r="F1665" s="2"/>
      <c r="G1665" s="2" t="s">
        <v>5537</v>
      </c>
      <c r="H1665" s="2" t="s">
        <v>2831</v>
      </c>
      <c r="I1665" s="2" t="str">
        <f t="shared" si="1471"/>
        <v>20241121-2000137244-인쇄</v>
      </c>
      <c r="J1665" s="2" t="str">
        <f t="shared" si="1472"/>
        <v>20241121-2000137244-합지</v>
      </c>
      <c r="K1665" s="2" t="str">
        <f t="shared" si="1473"/>
        <v>20241121-2000137244-분단</v>
      </c>
      <c r="L1665" s="2" t="str">
        <f t="shared" si="1474"/>
        <v>20241121-2000137244-제대</v>
      </c>
      <c r="M1665" s="2" t="str">
        <f>VLOOKUP(H1665, '쿼리1'!$A:$R, 17, 0)</f>
        <v>단면1도(적색)-멸치소봉투(18x25)</v>
      </c>
      <c r="N1665" s="2" t="str">
        <f>VLOOKUP(H1665, '쿼리1'!$A:$P, 15, 0)</f>
        <v>PP튜브(투명)47</v>
      </c>
      <c r="O1665" s="2">
        <v>2000137244</v>
      </c>
      <c r="P1665" s="2" t="str">
        <f>VLOOKUP(H1665, '쿼리1'!$A:$R, 17, 0)</f>
        <v>단면1도(적색)-멸치소봉투(18x25)</v>
      </c>
      <c r="Q1665" s="4">
        <f>VLOOKUP(H1665, '쿼리1'!$A:$U, 20, 0)</f>
        <v>5200</v>
      </c>
      <c r="R1665" s="2" t="s">
        <v>31</v>
      </c>
      <c r="S1665" s="2" t="s">
        <v>5397</v>
      </c>
      <c r="T1665" s="2" t="s">
        <v>5397</v>
      </c>
      <c r="U1665" s="2" t="s">
        <v>5399</v>
      </c>
      <c r="V1665" s="3">
        <v>45623</v>
      </c>
      <c r="W1665" s="3">
        <v>45628</v>
      </c>
      <c r="X1665" s="6" t="str">
        <f t="shared" si="1537"/>
        <v>+5</v>
      </c>
      <c r="Y1665" s="2" t="s">
        <v>5388</v>
      </c>
      <c r="Z1665" s="3" t="s">
        <v>5388</v>
      </c>
      <c r="AA1665" s="6" t="str">
        <f t="shared" ref="AA1665:AA1675" si="1539">IFERROR(Z1665-Y1665, "X")</f>
        <v>X</v>
      </c>
      <c r="AB1665" s="5" t="s">
        <v>5388</v>
      </c>
      <c r="AC1665" s="2" t="s">
        <v>5388</v>
      </c>
      <c r="AD1665" s="6" t="str">
        <f t="shared" ref="AD1665:AD1675" si="1540">IFERROR(AC1665-AB1665, "X")</f>
        <v>X</v>
      </c>
      <c r="AE1665" s="3">
        <v>45624</v>
      </c>
      <c r="AF1665" s="5" t="s">
        <v>5396</v>
      </c>
      <c r="AG1665" s="6">
        <f t="shared" ref="AG1665:AG1669" ca="1" si="1541">TODAY()-AE1665</f>
        <v>32</v>
      </c>
      <c r="AH1665" s="3">
        <v>45628</v>
      </c>
      <c r="AI1665" s="3">
        <f t="shared" ref="AI1665:AI1669" si="1542">V1665</f>
        <v>45623</v>
      </c>
      <c r="AJ1665" s="3"/>
      <c r="AK1665" s="2">
        <f t="shared" si="1475"/>
        <v>-5</v>
      </c>
      <c r="AL1665" s="2" t="s">
        <v>5567</v>
      </c>
      <c r="AM1665" s="2" t="str">
        <f t="shared" si="1476"/>
        <v>생산완료(-5)</v>
      </c>
      <c r="AN1665" s="9">
        <f t="shared" si="1477"/>
        <v>45628</v>
      </c>
      <c r="AO1665" s="9">
        <f t="shared" si="1478"/>
        <v>45623</v>
      </c>
      <c r="AP1665" s="9"/>
      <c r="AQ1665" s="2">
        <f t="shared" si="1511"/>
        <v>-5</v>
      </c>
      <c r="AR1665" s="12">
        <f t="shared" si="1479"/>
        <v>-5</v>
      </c>
      <c r="AS1665" t="s">
        <v>5567</v>
      </c>
      <c r="AT1665" t="str">
        <f t="shared" si="1480"/>
        <v>생산완료(-5)</v>
      </c>
    </row>
    <row r="1666" spans="2:46" x14ac:dyDescent="0.3">
      <c r="B1666" s="2" t="s">
        <v>5406</v>
      </c>
      <c r="C1666" s="7">
        <v>-5</v>
      </c>
      <c r="D1666" s="2" t="s">
        <v>5421</v>
      </c>
      <c r="E1666" s="2"/>
      <c r="F1666" s="2"/>
      <c r="G1666" s="2" t="s">
        <v>5541</v>
      </c>
      <c r="H1666" s="2" t="s">
        <v>2807</v>
      </c>
      <c r="I1666" s="2" t="str">
        <f t="shared" si="1471"/>
        <v>20241121-2000139953-인쇄</v>
      </c>
      <c r="J1666" s="2" t="str">
        <f t="shared" si="1472"/>
        <v>20241121-2000139953-합지</v>
      </c>
      <c r="K1666" s="2" t="str">
        <f t="shared" si="1473"/>
        <v>20241121-2000139953-분단</v>
      </c>
      <c r="L1666" s="2" t="str">
        <f t="shared" si="1474"/>
        <v>20241121-2000139953-제대</v>
      </c>
      <c r="M1666" s="2" t="str">
        <f>VLOOKUP(H1666, '쿼리1'!$A:$R, 17, 0)</f>
        <v>단면1도(적색)-멸치500g(23x28.5)</v>
      </c>
      <c r="N1666" s="2" t="str">
        <f>VLOOKUP(H1666, '쿼리1'!$A:$P, 15, 0)</f>
        <v>PP튜브(투명)46</v>
      </c>
      <c r="O1666" s="2">
        <v>2000139953</v>
      </c>
      <c r="P1666" s="2" t="str">
        <f>VLOOKUP(H1666, '쿼리1'!$A:$R, 17, 0)</f>
        <v>단면1도(적색)-멸치500g(23x28.5)</v>
      </c>
      <c r="Q1666" s="4">
        <f>VLOOKUP(H1666, '쿼리1'!$A:$U, 20, 0)</f>
        <v>20350</v>
      </c>
      <c r="R1666" s="2" t="s">
        <v>31</v>
      </c>
      <c r="S1666" s="2" t="s">
        <v>5397</v>
      </c>
      <c r="T1666" s="2" t="s">
        <v>5397</v>
      </c>
      <c r="U1666" s="2" t="s">
        <v>5399</v>
      </c>
      <c r="V1666" s="3">
        <v>45623</v>
      </c>
      <c r="W1666" s="3">
        <v>45628</v>
      </c>
      <c r="X1666" s="6" t="str">
        <f t="shared" si="1537"/>
        <v>+5</v>
      </c>
      <c r="Y1666" s="2" t="s">
        <v>5388</v>
      </c>
      <c r="Z1666" s="3" t="s">
        <v>5388</v>
      </c>
      <c r="AA1666" s="6" t="str">
        <f t="shared" si="1539"/>
        <v>X</v>
      </c>
      <c r="AB1666" s="5" t="s">
        <v>5388</v>
      </c>
      <c r="AC1666" s="2" t="s">
        <v>5388</v>
      </c>
      <c r="AD1666" s="6" t="str">
        <f t="shared" si="1540"/>
        <v>X</v>
      </c>
      <c r="AE1666" s="3">
        <v>45625</v>
      </c>
      <c r="AF1666" s="5" t="s">
        <v>5396</v>
      </c>
      <c r="AG1666" s="6">
        <f t="shared" ca="1" si="1541"/>
        <v>31</v>
      </c>
      <c r="AH1666" s="3">
        <v>45628</v>
      </c>
      <c r="AI1666" s="3">
        <f t="shared" si="1542"/>
        <v>45623</v>
      </c>
      <c r="AJ1666" s="3"/>
      <c r="AK1666" s="2">
        <f t="shared" si="1475"/>
        <v>-5</v>
      </c>
      <c r="AL1666" s="2" t="s">
        <v>5567</v>
      </c>
      <c r="AM1666" s="2" t="str">
        <f t="shared" si="1476"/>
        <v>생산완료(-5)</v>
      </c>
      <c r="AN1666" s="9">
        <f t="shared" si="1477"/>
        <v>45628</v>
      </c>
      <c r="AO1666" s="9">
        <f t="shared" si="1478"/>
        <v>45623</v>
      </c>
      <c r="AP1666" s="9"/>
      <c r="AQ1666" s="2">
        <f t="shared" si="1511"/>
        <v>-5</v>
      </c>
      <c r="AR1666" s="12">
        <f t="shared" si="1479"/>
        <v>-5</v>
      </c>
      <c r="AS1666" t="s">
        <v>5567</v>
      </c>
      <c r="AT1666" t="str">
        <f t="shared" si="1480"/>
        <v>생산완료(-5)</v>
      </c>
    </row>
    <row r="1667" spans="2:46" x14ac:dyDescent="0.3">
      <c r="B1667" s="2" t="s">
        <v>5436</v>
      </c>
      <c r="C1667" s="7">
        <v>-7</v>
      </c>
      <c r="D1667" s="2" t="s">
        <v>5430</v>
      </c>
      <c r="E1667" s="2"/>
      <c r="F1667" s="2"/>
      <c r="G1667" s="2" t="s">
        <v>5541</v>
      </c>
      <c r="H1667" s="2" t="s">
        <v>2836</v>
      </c>
      <c r="I1667" s="2" t="str">
        <f t="shared" si="1471"/>
        <v>20241121-2000140044-인쇄</v>
      </c>
      <c r="J1667" s="2" t="str">
        <f t="shared" si="1472"/>
        <v>20241121-2000140044-합지</v>
      </c>
      <c r="K1667" s="2" t="str">
        <f t="shared" si="1473"/>
        <v>20241121-2000140044-분단</v>
      </c>
      <c r="L1667" s="2" t="str">
        <f t="shared" si="1474"/>
        <v>20241121-2000140044-제대</v>
      </c>
      <c r="M1667" s="2" t="str">
        <f>VLOOKUP(H1667, '쿼리1'!$A:$R, 17, 0)</f>
        <v>단면1도(적색)-잡곡소봉투(13x39.5)</v>
      </c>
      <c r="N1667" s="2" t="str">
        <f>VLOOKUP(H1667, '쿼리1'!$A:$P, 15, 0)</f>
        <v>PE튜브(투명)48</v>
      </c>
      <c r="O1667" s="2">
        <v>2000140044</v>
      </c>
      <c r="P1667" s="2" t="str">
        <f>VLOOKUP(H1667, '쿼리1'!$A:$R, 17, 0)</f>
        <v>단면1도(적색)-잡곡소봉투(13x39.5)</v>
      </c>
      <c r="Q1667" s="4">
        <f>VLOOKUP(H1667, '쿼리1'!$A:$U, 20, 0)</f>
        <v>10126</v>
      </c>
      <c r="R1667" s="2" t="s">
        <v>31</v>
      </c>
      <c r="S1667" s="2" t="s">
        <v>5397</v>
      </c>
      <c r="T1667" s="2" t="s">
        <v>5397</v>
      </c>
      <c r="U1667" s="2" t="s">
        <v>5399</v>
      </c>
      <c r="V1667" s="3">
        <v>45623</v>
      </c>
      <c r="W1667" s="3">
        <v>45630</v>
      </c>
      <c r="X1667" s="6" t="str">
        <f t="shared" si="1537"/>
        <v>+7</v>
      </c>
      <c r="Y1667" s="2" t="s">
        <v>5388</v>
      </c>
      <c r="Z1667" s="3" t="s">
        <v>5388</v>
      </c>
      <c r="AA1667" s="6" t="str">
        <f t="shared" si="1539"/>
        <v>X</v>
      </c>
      <c r="AB1667" s="5" t="s">
        <v>5388</v>
      </c>
      <c r="AC1667" s="2" t="s">
        <v>5388</v>
      </c>
      <c r="AD1667" s="6" t="str">
        <f t="shared" si="1540"/>
        <v>X</v>
      </c>
      <c r="AE1667" s="3">
        <v>45625</v>
      </c>
      <c r="AF1667" s="5" t="s">
        <v>5396</v>
      </c>
      <c r="AG1667" s="6">
        <f t="shared" ca="1" si="1541"/>
        <v>31</v>
      </c>
      <c r="AH1667" s="3">
        <v>45630</v>
      </c>
      <c r="AI1667" s="3">
        <f t="shared" si="1542"/>
        <v>45623</v>
      </c>
      <c r="AJ1667" s="3"/>
      <c r="AK1667" s="2">
        <f t="shared" si="1475"/>
        <v>-7</v>
      </c>
      <c r="AL1667" s="2" t="s">
        <v>5567</v>
      </c>
      <c r="AM1667" s="2" t="str">
        <f t="shared" si="1476"/>
        <v>생산완료(-7)</v>
      </c>
      <c r="AN1667" s="9">
        <f t="shared" si="1477"/>
        <v>45630</v>
      </c>
      <c r="AO1667" s="9">
        <f t="shared" si="1478"/>
        <v>45623</v>
      </c>
      <c r="AP1667" s="9"/>
      <c r="AQ1667" s="2">
        <f t="shared" si="1511"/>
        <v>-7</v>
      </c>
      <c r="AR1667" s="12">
        <f t="shared" si="1479"/>
        <v>-7</v>
      </c>
      <c r="AS1667" t="s">
        <v>5567</v>
      </c>
      <c r="AT1667" t="str">
        <f t="shared" si="1480"/>
        <v>생산완료(-7)</v>
      </c>
    </row>
    <row r="1668" spans="2:46" x14ac:dyDescent="0.3">
      <c r="B1668" s="2" t="s">
        <v>5406</v>
      </c>
      <c r="C1668" s="7">
        <v>-5</v>
      </c>
      <c r="D1668" s="2" t="s">
        <v>5421</v>
      </c>
      <c r="E1668" s="2"/>
      <c r="F1668" s="2"/>
      <c r="G1668" s="2" t="s">
        <v>5541</v>
      </c>
      <c r="H1668" s="2" t="s">
        <v>2826</v>
      </c>
      <c r="I1668" s="2" t="str">
        <f t="shared" si="1471"/>
        <v>20241121-2000140046-인쇄</v>
      </c>
      <c r="J1668" s="2" t="str">
        <f t="shared" si="1472"/>
        <v>20241121-2000140046-합지</v>
      </c>
      <c r="K1668" s="2" t="str">
        <f t="shared" si="1473"/>
        <v>20241121-2000140046-분단</v>
      </c>
      <c r="L1668" s="2" t="str">
        <f t="shared" si="1474"/>
        <v>20241121-2000140046-제대</v>
      </c>
      <c r="M1668" s="2" t="str">
        <f>VLOOKUP(H1668, '쿼리1'!$A:$R, 17, 0)</f>
        <v>단면1도(적색)-잡곡1kg봉투(18x37)</v>
      </c>
      <c r="N1668" s="2" t="str">
        <f>VLOOKUP(H1668, '쿼리1'!$A:$P, 15, 0)</f>
        <v>PE튜브(투명)48</v>
      </c>
      <c r="O1668" s="2">
        <v>2000140046</v>
      </c>
      <c r="P1668" s="2" t="str">
        <f>VLOOKUP(H1668, '쿼리1'!$A:$R, 17, 0)</f>
        <v>단면1도(적색)-잡곡1kg봉투(18x37)</v>
      </c>
      <c r="Q1668" s="4">
        <f>VLOOKUP(H1668, '쿼리1'!$A:$U, 20, 0)</f>
        <v>10000</v>
      </c>
      <c r="R1668" s="2" t="s">
        <v>31</v>
      </c>
      <c r="S1668" s="2" t="s">
        <v>5397</v>
      </c>
      <c r="T1668" s="2" t="s">
        <v>5397</v>
      </c>
      <c r="U1668" s="2" t="s">
        <v>5399</v>
      </c>
      <c r="V1668" s="3">
        <v>45623</v>
      </c>
      <c r="W1668" s="3">
        <v>45628</v>
      </c>
      <c r="X1668" s="6" t="str">
        <f t="shared" si="1537"/>
        <v>+5</v>
      </c>
      <c r="Y1668" s="2" t="s">
        <v>5388</v>
      </c>
      <c r="Z1668" s="3" t="s">
        <v>5388</v>
      </c>
      <c r="AA1668" s="6" t="str">
        <f t="shared" si="1539"/>
        <v>X</v>
      </c>
      <c r="AB1668" s="5" t="s">
        <v>5388</v>
      </c>
      <c r="AC1668" s="2" t="s">
        <v>5388</v>
      </c>
      <c r="AD1668" s="6" t="str">
        <f t="shared" si="1540"/>
        <v>X</v>
      </c>
      <c r="AE1668" s="3">
        <v>45625</v>
      </c>
      <c r="AF1668" s="5" t="s">
        <v>5396</v>
      </c>
      <c r="AG1668" s="6">
        <f t="shared" ca="1" si="1541"/>
        <v>31</v>
      </c>
      <c r="AH1668" s="3">
        <v>45628</v>
      </c>
      <c r="AI1668" s="3">
        <f t="shared" si="1542"/>
        <v>45623</v>
      </c>
      <c r="AJ1668" s="3"/>
      <c r="AK1668" s="2">
        <f t="shared" si="1475"/>
        <v>-5</v>
      </c>
      <c r="AL1668" s="2" t="s">
        <v>5567</v>
      </c>
      <c r="AM1668" s="2" t="str">
        <f t="shared" si="1476"/>
        <v>생산완료(-5)</v>
      </c>
      <c r="AN1668" s="9">
        <f t="shared" si="1477"/>
        <v>45653</v>
      </c>
      <c r="AO1668" s="9">
        <f t="shared" si="1478"/>
        <v>45653</v>
      </c>
      <c r="AP1668" s="9"/>
      <c r="AQ1668" s="2">
        <f t="shared" si="1511"/>
        <v>0</v>
      </c>
      <c r="AR1668" s="12">
        <f t="shared" si="1479"/>
        <v>0</v>
      </c>
      <c r="AS1668" t="s">
        <v>5567</v>
      </c>
      <c r="AT1668" t="str">
        <f t="shared" si="1480"/>
        <v>생산완료(0)</v>
      </c>
    </row>
    <row r="1669" spans="2:46" x14ac:dyDescent="0.3">
      <c r="B1669" s="2" t="s">
        <v>5406</v>
      </c>
      <c r="C1669" s="7">
        <v>-5</v>
      </c>
      <c r="D1669" s="2" t="s">
        <v>5421</v>
      </c>
      <c r="E1669" s="2"/>
      <c r="F1669" s="2"/>
      <c r="G1669" s="2" t="s">
        <v>5541</v>
      </c>
      <c r="H1669" s="2" t="s">
        <v>2827</v>
      </c>
      <c r="I1669" s="2" t="str">
        <f t="shared" si="1471"/>
        <v>20241121-2000140050-인쇄</v>
      </c>
      <c r="J1669" s="2" t="str">
        <f t="shared" si="1472"/>
        <v>20241121-2000140050-합지</v>
      </c>
      <c r="K1669" s="2" t="str">
        <f t="shared" si="1473"/>
        <v>20241121-2000140050-분단</v>
      </c>
      <c r="L1669" s="2" t="str">
        <f t="shared" si="1474"/>
        <v>20241121-2000140050-제대</v>
      </c>
      <c r="M1669" s="2" t="str">
        <f>VLOOKUP(H1669, '쿼리1'!$A:$R, 17, 0)</f>
        <v>단면1도(적색/연속무늬)-북어채봉투(24x31)</v>
      </c>
      <c r="N1669" s="2" t="str">
        <f>VLOOKUP(H1669, '쿼리1'!$A:$P, 15, 0)</f>
        <v>PE튜브(투명)66</v>
      </c>
      <c r="O1669" s="2">
        <v>2000140050</v>
      </c>
      <c r="P1669" s="2" t="str">
        <f>VLOOKUP(H1669, '쿼리1'!$A:$R, 17, 0)</f>
        <v>단면1도(적색/연속무늬)-북어채봉투(24x31)</v>
      </c>
      <c r="Q1669" s="4">
        <f>VLOOKUP(H1669, '쿼리1'!$A:$U, 20, 0)</f>
        <v>10000</v>
      </c>
      <c r="R1669" s="2" t="s">
        <v>31</v>
      </c>
      <c r="S1669" s="2" t="s">
        <v>5397</v>
      </c>
      <c r="T1669" s="2" t="s">
        <v>5397</v>
      </c>
      <c r="U1669" s="2" t="s">
        <v>5399</v>
      </c>
      <c r="V1669" s="3">
        <v>45623</v>
      </c>
      <c r="W1669" s="3">
        <v>45628</v>
      </c>
      <c r="X1669" s="6" t="str">
        <f t="shared" si="1537"/>
        <v>+5</v>
      </c>
      <c r="Y1669" s="2" t="s">
        <v>5388</v>
      </c>
      <c r="Z1669" s="3" t="s">
        <v>5388</v>
      </c>
      <c r="AA1669" s="6" t="str">
        <f t="shared" si="1539"/>
        <v>X</v>
      </c>
      <c r="AB1669" s="5" t="s">
        <v>5388</v>
      </c>
      <c r="AC1669" s="2" t="s">
        <v>5388</v>
      </c>
      <c r="AD1669" s="6" t="str">
        <f t="shared" si="1540"/>
        <v>X</v>
      </c>
      <c r="AE1669" s="3">
        <v>45625</v>
      </c>
      <c r="AF1669" s="5" t="s">
        <v>5396</v>
      </c>
      <c r="AG1669" s="6">
        <f t="shared" ca="1" si="1541"/>
        <v>31</v>
      </c>
      <c r="AH1669" s="3">
        <v>45628</v>
      </c>
      <c r="AI1669" s="3">
        <f t="shared" si="1542"/>
        <v>45623</v>
      </c>
      <c r="AJ1669" s="3"/>
      <c r="AK1669" s="2">
        <f t="shared" si="1475"/>
        <v>-5</v>
      </c>
      <c r="AL1669" s="2" t="s">
        <v>5567</v>
      </c>
      <c r="AM1669" s="2" t="str">
        <f t="shared" si="1476"/>
        <v>생산완료(-5)</v>
      </c>
      <c r="AN1669" s="9">
        <f t="shared" si="1477"/>
        <v>45628</v>
      </c>
      <c r="AO1669" s="9">
        <f t="shared" si="1478"/>
        <v>45623</v>
      </c>
      <c r="AP1669" s="9"/>
      <c r="AQ1669" s="2">
        <f t="shared" si="1511"/>
        <v>-5</v>
      </c>
      <c r="AR1669" s="12">
        <f t="shared" si="1479"/>
        <v>-5</v>
      </c>
      <c r="AS1669" t="s">
        <v>5567</v>
      </c>
      <c r="AT1669" t="str">
        <f t="shared" si="1480"/>
        <v>생산완료(-5)</v>
      </c>
    </row>
    <row r="1670" spans="2:46" x14ac:dyDescent="0.3">
      <c r="B1670" s="2" t="s">
        <v>5666</v>
      </c>
      <c r="C1670" s="8" t="s">
        <v>5670</v>
      </c>
      <c r="D1670" s="2"/>
      <c r="E1670" s="2"/>
      <c r="F1670" s="2"/>
      <c r="G1670" s="2"/>
      <c r="H1670" s="2" t="s">
        <v>911</v>
      </c>
      <c r="I1670" s="2" t="str">
        <f t="shared" ref="I1670:I1733" si="1543">_xlfn.CONCAT(H1670, "-", "인쇄")</f>
        <v>20241121-2000140869-인쇄</v>
      </c>
      <c r="J1670" s="2" t="str">
        <f t="shared" ref="J1670:J1733" si="1544">_xlfn.CONCAT(H1670, "-", "합지")</f>
        <v>20241121-2000140869-합지</v>
      </c>
      <c r="K1670" s="2" t="str">
        <f t="shared" ref="K1670:K1733" si="1545">_xlfn.CONCAT(H1670, "-", "분단")</f>
        <v>20241121-2000140869-분단</v>
      </c>
      <c r="L1670" s="2" t="str">
        <f t="shared" ref="L1670:L1733" si="1546">_xlfn.CONCAT(H1670, "-", "제대")</f>
        <v>20241121-2000140869-제대</v>
      </c>
      <c r="M1670" s="2" t="str">
        <f>VLOOKUP(H1670, '쿼리1'!$A:$R, 17, 0)</f>
        <v>무지</v>
      </c>
      <c r="N1670" s="2" t="str">
        <f>VLOOKUP(H1670, '쿼리1'!$A:$P, 15, 0)</f>
        <v>HD튜브(주황)60양면1도-제주명품3kg(제조원:한솔포장/064-732-1901)</v>
      </c>
      <c r="O1670" s="2">
        <v>2000140869</v>
      </c>
      <c r="P1670" s="2" t="str">
        <f>VLOOKUP(H1670, '쿼리1'!$A:$R, 17, 0)</f>
        <v>무지</v>
      </c>
      <c r="Q1670" s="4">
        <f>VLOOKUP(H1670, '쿼리1'!$A:$U, 20, 0)</f>
        <v>30000</v>
      </c>
      <c r="R1670" s="2" t="s">
        <v>5397</v>
      </c>
      <c r="S1670" s="2" t="s">
        <v>5397</v>
      </c>
      <c r="T1670" s="2" t="s">
        <v>5397</v>
      </c>
      <c r="U1670" s="2" t="s">
        <v>5397</v>
      </c>
      <c r="V1670" s="2" t="s">
        <v>5388</v>
      </c>
      <c r="W1670" s="2" t="s">
        <v>5388</v>
      </c>
      <c r="X1670" s="6" t="str">
        <f>IFERROR(W1670-V1670, "X")</f>
        <v>X</v>
      </c>
      <c r="Y1670" s="2" t="s">
        <v>5388</v>
      </c>
      <c r="Z1670" s="2" t="s">
        <v>5388</v>
      </c>
      <c r="AA1670" s="6" t="str">
        <f t="shared" si="1539"/>
        <v>X</v>
      </c>
      <c r="AB1670" s="2" t="s">
        <v>5388</v>
      </c>
      <c r="AC1670" s="2" t="s">
        <v>5388</v>
      </c>
      <c r="AD1670" s="6" t="str">
        <f t="shared" si="1540"/>
        <v>X</v>
      </c>
      <c r="AE1670" s="2" t="s">
        <v>5388</v>
      </c>
      <c r="AF1670" s="2" t="s">
        <v>5388</v>
      </c>
      <c r="AG1670" s="2" t="str">
        <f>IFERROR(AF1670-AE1670, "X")</f>
        <v>X</v>
      </c>
      <c r="AH1670" s="2" t="s">
        <v>5388</v>
      </c>
      <c r="AI1670" s="3" t="s">
        <v>5388</v>
      </c>
      <c r="AJ1670" s="3">
        <f t="shared" ref="AJ1670:AJ1671" ca="1" si="1547">TODAY()</f>
        <v>45656</v>
      </c>
      <c r="AK1670" s="2" t="str">
        <f t="shared" ref="AK1670:AK1733" si="1548">IF(C1670&gt;0, "+"&amp;C1670, C1670)</f>
        <v>+공정납기일없음</v>
      </c>
      <c r="AL1670" s="2"/>
      <c r="AM1670" s="2" t="str">
        <f t="shared" si="1476"/>
        <v>(+공정납기일없음)</v>
      </c>
      <c r="AN1670" s="9">
        <f t="shared" si="1477"/>
        <v>0</v>
      </c>
      <c r="AO1670" s="9">
        <f t="shared" si="1478"/>
        <v>0</v>
      </c>
      <c r="AP1670" s="9">
        <f t="shared" ref="AP1670:AP1671" ca="1" si="1549">TODAY()</f>
        <v>45656</v>
      </c>
      <c r="AQ1670" s="6" t="s">
        <v>5388</v>
      </c>
      <c r="AR1670" s="12" t="str">
        <f t="shared" si="1479"/>
        <v>+X</v>
      </c>
      <c r="AS1670" t="s">
        <v>5680</v>
      </c>
      <c r="AT1670" t="str">
        <f t="shared" si="1480"/>
        <v>공정납기일없음(+X)</v>
      </c>
    </row>
    <row r="1671" spans="2:46" x14ac:dyDescent="0.3">
      <c r="B1671" s="2" t="s">
        <v>5666</v>
      </c>
      <c r="C1671" s="8" t="s">
        <v>5670</v>
      </c>
      <c r="D1671" s="2"/>
      <c r="E1671" s="2"/>
      <c r="F1671" s="2"/>
      <c r="G1671" s="2"/>
      <c r="H1671" s="2" t="s">
        <v>5127</v>
      </c>
      <c r="I1671" s="2" t="str">
        <f t="shared" si="1543"/>
        <v>20241121-2000152715-인쇄</v>
      </c>
      <c r="J1671" s="2" t="str">
        <f t="shared" si="1544"/>
        <v>20241121-2000152715-합지</v>
      </c>
      <c r="K1671" s="2" t="str">
        <f t="shared" si="1545"/>
        <v>20241121-2000152715-분단</v>
      </c>
      <c r="L1671" s="2" t="str">
        <f t="shared" si="1546"/>
        <v>20241121-2000152715-제대</v>
      </c>
      <c r="M1671" s="2" t="str">
        <f>VLOOKUP(H1671, '쿼리1'!$A:$R, 17, 0)</f>
        <v>무지</v>
      </c>
      <c r="N1671" s="2" t="str">
        <f>VLOOKUP(H1671, '쿼리1'!$A:$P, 15, 0)</f>
        <v>PE튜브(투명)70</v>
      </c>
      <c r="O1671" s="2">
        <v>2000152715</v>
      </c>
      <c r="P1671" s="2" t="str">
        <f>VLOOKUP(H1671, '쿼리1'!$A:$R, 17, 0)</f>
        <v>무지</v>
      </c>
      <c r="Q1671" s="4">
        <f>VLOOKUP(H1671, '쿼리1'!$A:$U, 20, 0)</f>
        <v>15000</v>
      </c>
      <c r="R1671" s="2" t="s">
        <v>5397</v>
      </c>
      <c r="S1671" s="2" t="s">
        <v>5397</v>
      </c>
      <c r="T1671" s="2" t="s">
        <v>5397</v>
      </c>
      <c r="U1671" s="2" t="s">
        <v>5397</v>
      </c>
      <c r="V1671" s="2" t="s">
        <v>5388</v>
      </c>
      <c r="W1671" s="2" t="s">
        <v>5388</v>
      </c>
      <c r="X1671" s="6" t="str">
        <f>IFERROR(W1671-V1671, "X")</f>
        <v>X</v>
      </c>
      <c r="Y1671" s="2" t="s">
        <v>5388</v>
      </c>
      <c r="Z1671" s="2" t="s">
        <v>5388</v>
      </c>
      <c r="AA1671" s="6" t="str">
        <f t="shared" si="1539"/>
        <v>X</v>
      </c>
      <c r="AB1671" s="2" t="s">
        <v>5388</v>
      </c>
      <c r="AC1671" s="2" t="s">
        <v>5388</v>
      </c>
      <c r="AD1671" s="6" t="str">
        <f t="shared" si="1540"/>
        <v>X</v>
      </c>
      <c r="AE1671" s="2" t="s">
        <v>5388</v>
      </c>
      <c r="AF1671" s="2" t="s">
        <v>5388</v>
      </c>
      <c r="AG1671" s="2" t="str">
        <f>IFERROR(AF1671-AE1671, "X")</f>
        <v>X</v>
      </c>
      <c r="AH1671" s="2" t="s">
        <v>5388</v>
      </c>
      <c r="AI1671" s="3" t="s">
        <v>5388</v>
      </c>
      <c r="AJ1671" s="3">
        <f t="shared" ca="1" si="1547"/>
        <v>45656</v>
      </c>
      <c r="AK1671" s="2" t="str">
        <f t="shared" si="1548"/>
        <v>+공정납기일없음</v>
      </c>
      <c r="AL1671" s="2"/>
      <c r="AM1671" s="2" t="str">
        <f t="shared" ref="AM1671:AM1734" si="1550">_xlfn.CONCAT(AL1671, "(", AK1671, ")")</f>
        <v>(+공정납기일없음)</v>
      </c>
      <c r="AN1671" s="9">
        <f t="shared" ref="AN1671:AN1734" si="1551">_xlfn.MAXIFS($AH$6:$AH$2358, $O$6:$O$2358, O1671)</f>
        <v>0</v>
      </c>
      <c r="AO1671" s="9">
        <f t="shared" ref="AO1671:AO1734" si="1552">_xlfn.MAXIFS($AI$6:$AI$2358, $O$6:$O$2358, O1671)</f>
        <v>0</v>
      </c>
      <c r="AP1671" s="9">
        <f t="shared" ca="1" si="1549"/>
        <v>45656</v>
      </c>
      <c r="AQ1671" s="6" t="s">
        <v>5388</v>
      </c>
      <c r="AR1671" s="12" t="str">
        <f t="shared" ref="AR1671:AR1734" si="1553">IF(AQ1671&gt;0, "+"&amp;AQ1671, AQ1671)</f>
        <v>+X</v>
      </c>
      <c r="AS1671" t="s">
        <v>5680</v>
      </c>
      <c r="AT1671" t="str">
        <f t="shared" ref="AT1671:AT1734" si="1554">_xlfn.CONCAT(AS1671, "(", AR1671, ")")</f>
        <v>공정납기일없음(+X)</v>
      </c>
    </row>
    <row r="1672" spans="2:46" x14ac:dyDescent="0.3">
      <c r="B1672" s="2" t="s">
        <v>5522</v>
      </c>
      <c r="C1672" s="7">
        <v>-12</v>
      </c>
      <c r="D1672" s="2" t="s">
        <v>5416</v>
      </c>
      <c r="E1672" s="2"/>
      <c r="F1672" s="2"/>
      <c r="G1672" s="2" t="s">
        <v>5456</v>
      </c>
      <c r="H1672" s="2" t="s">
        <v>2258</v>
      </c>
      <c r="I1672" s="2" t="str">
        <f t="shared" si="1543"/>
        <v>20241121-2000169747-인쇄</v>
      </c>
      <c r="J1672" s="2" t="str">
        <f t="shared" si="1544"/>
        <v>20241121-2000169747-합지</v>
      </c>
      <c r="K1672" s="2" t="str">
        <f t="shared" si="1545"/>
        <v>20241121-2000169747-분단</v>
      </c>
      <c r="L1672" s="2" t="str">
        <f t="shared" si="1546"/>
        <v>20241121-2000169747-제대</v>
      </c>
      <c r="M1672" s="2" t="str">
        <f>VLOOKUP(H1672, '쿼리1'!$A:$R, 17, 0)</f>
        <v>1도-듀레베이커리)OPP180(이전디자인)</v>
      </c>
      <c r="N1672" s="2" t="str">
        <f>VLOOKUP(H1672, '쿼리1'!$A:$P, 15, 0)</f>
        <v>OPP(투명)40</v>
      </c>
      <c r="O1672" s="2">
        <v>2000169747</v>
      </c>
      <c r="P1672" s="2" t="str">
        <f>VLOOKUP(H1672, '쿼리1'!$A:$R, 17, 0)</f>
        <v>1도-듀레베이커리)OPP180(이전디자인)</v>
      </c>
      <c r="Q1672" s="4">
        <f>VLOOKUP(H1672, '쿼리1'!$A:$U, 20, 0)</f>
        <v>11111</v>
      </c>
      <c r="R1672" s="2" t="s">
        <v>31</v>
      </c>
      <c r="S1672" s="2" t="s">
        <v>5397</v>
      </c>
      <c r="T1672" s="2" t="s">
        <v>5397</v>
      </c>
      <c r="U1672" s="2" t="s">
        <v>31</v>
      </c>
      <c r="V1672" s="3">
        <v>45623</v>
      </c>
      <c r="W1672" s="3">
        <v>45621</v>
      </c>
      <c r="X1672" s="6">
        <f t="shared" ref="X1672:X1673" si="1555">IFERROR(IF(W1672-V1672&gt;0, "+" &amp; (W1672-V1672), W1672-V1672), "X")</f>
        <v>-2</v>
      </c>
      <c r="Y1672" s="2" t="s">
        <v>5388</v>
      </c>
      <c r="Z1672" s="3" t="s">
        <v>5388</v>
      </c>
      <c r="AA1672" s="6" t="str">
        <f t="shared" si="1539"/>
        <v>X</v>
      </c>
      <c r="AB1672" s="3" t="s">
        <v>5388</v>
      </c>
      <c r="AC1672" s="2" t="s">
        <v>5388</v>
      </c>
      <c r="AD1672" s="6" t="str">
        <f t="shared" si="1540"/>
        <v>X</v>
      </c>
      <c r="AE1672" s="3">
        <v>45624</v>
      </c>
      <c r="AF1672" s="3">
        <v>45636</v>
      </c>
      <c r="AG1672" s="2" t="str">
        <f t="shared" ref="AG1672:AG1673" si="1556">IFERROR(IF(AF1672-AE1672&gt;0, "+" &amp; (AF1672-AE1672), AF1672-AE1672), "X")</f>
        <v>+12</v>
      </c>
      <c r="AH1672" s="3">
        <v>45636</v>
      </c>
      <c r="AI1672" s="3">
        <f t="shared" ref="AI1672:AI1673" si="1557">AE1672</f>
        <v>45624</v>
      </c>
      <c r="AJ1672" s="3"/>
      <c r="AK1672" s="2">
        <f t="shared" si="1548"/>
        <v>-12</v>
      </c>
      <c r="AL1672" s="2" t="s">
        <v>5567</v>
      </c>
      <c r="AM1672" s="2" t="str">
        <f t="shared" si="1550"/>
        <v>생산완료(-12)</v>
      </c>
      <c r="AN1672" s="9">
        <f t="shared" si="1551"/>
        <v>45636</v>
      </c>
      <c r="AO1672" s="9">
        <f t="shared" si="1552"/>
        <v>45624</v>
      </c>
      <c r="AP1672" s="9"/>
      <c r="AQ1672" s="2">
        <f t="shared" ref="AQ1672:AQ1673" si="1558">AO1672-AN1672</f>
        <v>-12</v>
      </c>
      <c r="AR1672" s="12">
        <f t="shared" si="1553"/>
        <v>-12</v>
      </c>
      <c r="AS1672" t="s">
        <v>5567</v>
      </c>
      <c r="AT1672" t="str">
        <f t="shared" si="1554"/>
        <v>생산완료(-12)</v>
      </c>
    </row>
    <row r="1673" spans="2:46" x14ac:dyDescent="0.3">
      <c r="B1673" s="2" t="s">
        <v>5522</v>
      </c>
      <c r="C1673" s="7">
        <v>-12</v>
      </c>
      <c r="D1673" s="2" t="s">
        <v>5416</v>
      </c>
      <c r="E1673" s="2"/>
      <c r="F1673" s="2"/>
      <c r="G1673" s="2" t="s">
        <v>5456</v>
      </c>
      <c r="H1673" s="2" t="s">
        <v>515</v>
      </c>
      <c r="I1673" s="2" t="str">
        <f t="shared" si="1543"/>
        <v>20241121-2000169750-인쇄</v>
      </c>
      <c r="J1673" s="2" t="str">
        <f t="shared" si="1544"/>
        <v>20241121-2000169750-합지</v>
      </c>
      <c r="K1673" s="2" t="str">
        <f t="shared" si="1545"/>
        <v>20241121-2000169750-분단</v>
      </c>
      <c r="L1673" s="2" t="str">
        <f t="shared" si="1546"/>
        <v>20241121-2000169750-제대</v>
      </c>
      <c r="M1673" s="2" t="str">
        <f>VLOOKUP(H1673, '쿼리1'!$A:$R, 17, 0)</f>
        <v>1도-듀레베이커리)빵2개(이전디자인)</v>
      </c>
      <c r="N1673" s="2" t="str">
        <f>VLOOKUP(H1673, '쿼리1'!$A:$P, 15, 0)</f>
        <v>OPP(투명)40</v>
      </c>
      <c r="O1673" s="2">
        <v>2000169750</v>
      </c>
      <c r="P1673" s="2" t="str">
        <f>VLOOKUP(H1673, '쿼리1'!$A:$R, 17, 0)</f>
        <v>1도-듀레베이커리)빵2개(이전디자인)</v>
      </c>
      <c r="Q1673" s="4">
        <f>VLOOKUP(H1673, '쿼리1'!$A:$U, 20, 0)</f>
        <v>13333</v>
      </c>
      <c r="R1673" s="2" t="s">
        <v>31</v>
      </c>
      <c r="S1673" s="2" t="s">
        <v>5397</v>
      </c>
      <c r="T1673" s="2" t="s">
        <v>5397</v>
      </c>
      <c r="U1673" s="2" t="s">
        <v>31</v>
      </c>
      <c r="V1673" s="3">
        <v>45623</v>
      </c>
      <c r="W1673" s="3">
        <v>45621</v>
      </c>
      <c r="X1673" s="6">
        <f t="shared" si="1555"/>
        <v>-2</v>
      </c>
      <c r="Y1673" s="2" t="s">
        <v>5388</v>
      </c>
      <c r="Z1673" s="3" t="s">
        <v>5388</v>
      </c>
      <c r="AA1673" s="6" t="str">
        <f t="shared" si="1539"/>
        <v>X</v>
      </c>
      <c r="AB1673" s="3" t="s">
        <v>5388</v>
      </c>
      <c r="AC1673" s="2" t="s">
        <v>5388</v>
      </c>
      <c r="AD1673" s="6" t="str">
        <f t="shared" si="1540"/>
        <v>X</v>
      </c>
      <c r="AE1673" s="3">
        <v>45624</v>
      </c>
      <c r="AF1673" s="3">
        <v>45636</v>
      </c>
      <c r="AG1673" s="2" t="str">
        <f t="shared" si="1556"/>
        <v>+12</v>
      </c>
      <c r="AH1673" s="3">
        <v>45636</v>
      </c>
      <c r="AI1673" s="3">
        <f t="shared" si="1557"/>
        <v>45624</v>
      </c>
      <c r="AJ1673" s="3"/>
      <c r="AK1673" s="2">
        <f t="shared" si="1548"/>
        <v>-12</v>
      </c>
      <c r="AL1673" s="2" t="s">
        <v>5567</v>
      </c>
      <c r="AM1673" s="2" t="str">
        <f t="shared" si="1550"/>
        <v>생산완료(-12)</v>
      </c>
      <c r="AN1673" s="9">
        <f t="shared" si="1551"/>
        <v>45636</v>
      </c>
      <c r="AO1673" s="9">
        <f t="shared" si="1552"/>
        <v>45624</v>
      </c>
      <c r="AP1673" s="9"/>
      <c r="AQ1673" s="2">
        <f t="shared" si="1558"/>
        <v>-12</v>
      </c>
      <c r="AR1673" s="12">
        <f t="shared" si="1553"/>
        <v>-12</v>
      </c>
      <c r="AS1673" t="s">
        <v>5567</v>
      </c>
      <c r="AT1673" t="str">
        <f t="shared" si="1554"/>
        <v>생산완료(-12)</v>
      </c>
    </row>
    <row r="1674" spans="2:46" x14ac:dyDescent="0.3">
      <c r="B1674" s="2" t="s">
        <v>5666</v>
      </c>
      <c r="C1674" s="8" t="s">
        <v>5670</v>
      </c>
      <c r="D1674" s="2"/>
      <c r="E1674" s="2"/>
      <c r="F1674" s="2"/>
      <c r="G1674" s="2"/>
      <c r="H1674" s="2" t="s">
        <v>906</v>
      </c>
      <c r="I1674" s="2" t="str">
        <f t="shared" si="1543"/>
        <v>20241121-2117P0265-인쇄</v>
      </c>
      <c r="J1674" s="2" t="str">
        <f t="shared" si="1544"/>
        <v>20241121-2117P0265-합지</v>
      </c>
      <c r="K1674" s="2" t="str">
        <f t="shared" si="1545"/>
        <v>20241121-2117P0265-분단</v>
      </c>
      <c r="L1674" s="2" t="str">
        <f t="shared" si="1546"/>
        <v>20241121-2117P0265-제대</v>
      </c>
      <c r="M1674" s="2" t="str">
        <f>VLOOKUP(H1674, '쿼리1'!$A:$R, 17, 0)</f>
        <v>양면1도-제주명품5kg(제조원:한솔포장/064-732-1901)</v>
      </c>
      <c r="N1674" s="2" t="str">
        <f>VLOOKUP(H1674, '쿼리1'!$A:$P, 15, 0)</f>
        <v>HD튜브(적색)60</v>
      </c>
      <c r="O1674" s="2" t="s">
        <v>5878</v>
      </c>
      <c r="P1674" s="2" t="str">
        <f>VLOOKUP(H1674, '쿼리1'!$A:$R, 17, 0)</f>
        <v>양면1도-제주명품5kg(제조원:한솔포장/064-732-1901)</v>
      </c>
      <c r="Q1674" s="4">
        <f>VLOOKUP(H1674, '쿼리1'!$A:$U, 20, 0)</f>
        <v>20000</v>
      </c>
      <c r="R1674" s="2" t="s">
        <v>5397</v>
      </c>
      <c r="S1674" s="2" t="s">
        <v>5397</v>
      </c>
      <c r="T1674" s="2" t="s">
        <v>5397</v>
      </c>
      <c r="U1674" s="2" t="s">
        <v>5397</v>
      </c>
      <c r="V1674" s="2" t="s">
        <v>5388</v>
      </c>
      <c r="W1674" s="2" t="s">
        <v>5388</v>
      </c>
      <c r="X1674" s="6" t="str">
        <f>IFERROR(W1674-V1674, "X")</f>
        <v>X</v>
      </c>
      <c r="Y1674" s="2" t="s">
        <v>5388</v>
      </c>
      <c r="Z1674" s="2" t="s">
        <v>5388</v>
      </c>
      <c r="AA1674" s="6" t="str">
        <f t="shared" si="1539"/>
        <v>X</v>
      </c>
      <c r="AB1674" s="2" t="s">
        <v>5388</v>
      </c>
      <c r="AC1674" s="2" t="s">
        <v>5388</v>
      </c>
      <c r="AD1674" s="6" t="str">
        <f t="shared" si="1540"/>
        <v>X</v>
      </c>
      <c r="AE1674" s="2" t="s">
        <v>5388</v>
      </c>
      <c r="AF1674" s="2" t="s">
        <v>5388</v>
      </c>
      <c r="AG1674" s="2" t="str">
        <f>IFERROR(AF1674-AE1674, "X")</f>
        <v>X</v>
      </c>
      <c r="AH1674" s="2" t="s">
        <v>5388</v>
      </c>
      <c r="AI1674" s="3" t="s">
        <v>5388</v>
      </c>
      <c r="AJ1674" s="3">
        <f ca="1">TODAY()</f>
        <v>45656</v>
      </c>
      <c r="AK1674" s="2" t="str">
        <f t="shared" si="1548"/>
        <v>+공정납기일없음</v>
      </c>
      <c r="AL1674" s="2"/>
      <c r="AM1674" s="2" t="str">
        <f t="shared" si="1550"/>
        <v>(+공정납기일없음)</v>
      </c>
      <c r="AN1674" s="9">
        <f t="shared" si="1551"/>
        <v>0</v>
      </c>
      <c r="AO1674" s="9">
        <f t="shared" si="1552"/>
        <v>0</v>
      </c>
      <c r="AP1674" s="9">
        <f ca="1">TODAY()</f>
        <v>45656</v>
      </c>
      <c r="AQ1674" s="6" t="s">
        <v>5388</v>
      </c>
      <c r="AR1674" s="12" t="str">
        <f t="shared" si="1553"/>
        <v>+X</v>
      </c>
      <c r="AS1674" t="s">
        <v>5680</v>
      </c>
      <c r="AT1674" t="str">
        <f t="shared" si="1554"/>
        <v>공정납기일없음(+X)</v>
      </c>
    </row>
    <row r="1675" spans="2:46" x14ac:dyDescent="0.3">
      <c r="B1675" s="2" t="s">
        <v>5436</v>
      </c>
      <c r="C1675" s="7">
        <v>-7</v>
      </c>
      <c r="D1675" s="2" t="s">
        <v>5430</v>
      </c>
      <c r="E1675" s="2"/>
      <c r="F1675" s="2"/>
      <c r="G1675" s="2" t="s">
        <v>5541</v>
      </c>
      <c r="H1675" s="2" t="s">
        <v>480</v>
      </c>
      <c r="I1675" s="2" t="str">
        <f t="shared" si="1543"/>
        <v>20241121-2119P0075-인쇄</v>
      </c>
      <c r="J1675" s="2" t="str">
        <f t="shared" si="1544"/>
        <v>20241121-2119P0075-합지</v>
      </c>
      <c r="K1675" s="2" t="str">
        <f t="shared" si="1545"/>
        <v>20241121-2119P0075-분단</v>
      </c>
      <c r="L1675" s="2" t="str">
        <f t="shared" si="1546"/>
        <v>20241121-2119P0075-제대</v>
      </c>
      <c r="M1675" s="2" t="str">
        <f>VLOOKUP(H1675, '쿼리1'!$A:$R, 17, 0)</f>
        <v>단면1도(적색)-잡곡5kg (31x42)</v>
      </c>
      <c r="N1675" s="2" t="str">
        <f>VLOOKUP(H1675, '쿼리1'!$A:$P, 15, 0)</f>
        <v>PE튜브(투명)75</v>
      </c>
      <c r="O1675" s="2" t="s">
        <v>5879</v>
      </c>
      <c r="P1675" s="2" t="str">
        <f>VLOOKUP(H1675, '쿼리1'!$A:$R, 17, 0)</f>
        <v>단면1도(적색)-잡곡5kg (31x42)</v>
      </c>
      <c r="Q1675" s="4">
        <f>VLOOKUP(H1675, '쿼리1'!$A:$U, 20, 0)</f>
        <v>20000</v>
      </c>
      <c r="R1675" s="2" t="s">
        <v>31</v>
      </c>
      <c r="S1675" s="2" t="s">
        <v>5397</v>
      </c>
      <c r="T1675" s="2" t="s">
        <v>5397</v>
      </c>
      <c r="U1675" s="2" t="s">
        <v>5399</v>
      </c>
      <c r="V1675" s="3">
        <v>45623</v>
      </c>
      <c r="W1675" s="3">
        <v>45630</v>
      </c>
      <c r="X1675" s="6" t="str">
        <f>IFERROR(IF(W1675-V1675&gt;0, "+" &amp; (W1675-V1675), W1675-V1675), "X")</f>
        <v>+7</v>
      </c>
      <c r="Y1675" s="2" t="s">
        <v>5388</v>
      </c>
      <c r="Z1675" s="3" t="s">
        <v>5388</v>
      </c>
      <c r="AA1675" s="6" t="str">
        <f t="shared" si="1539"/>
        <v>X</v>
      </c>
      <c r="AB1675" s="5" t="s">
        <v>5388</v>
      </c>
      <c r="AC1675" s="2" t="s">
        <v>5388</v>
      </c>
      <c r="AD1675" s="6" t="str">
        <f t="shared" si="1540"/>
        <v>X</v>
      </c>
      <c r="AE1675" s="3">
        <v>45625</v>
      </c>
      <c r="AF1675" s="5" t="s">
        <v>5396</v>
      </c>
      <c r="AG1675" s="6">
        <f t="shared" ref="AG1675:AG1676" ca="1" si="1559">TODAY()-AE1675</f>
        <v>31</v>
      </c>
      <c r="AH1675" s="3">
        <v>45630</v>
      </c>
      <c r="AI1675" s="3">
        <f>V1675</f>
        <v>45623</v>
      </c>
      <c r="AJ1675" s="3"/>
      <c r="AK1675" s="2">
        <f t="shared" si="1548"/>
        <v>-7</v>
      </c>
      <c r="AL1675" s="2" t="s">
        <v>5567</v>
      </c>
      <c r="AM1675" s="2" t="str">
        <f t="shared" si="1550"/>
        <v>생산완료(-7)</v>
      </c>
      <c r="AN1675" s="9">
        <f t="shared" si="1551"/>
        <v>45630</v>
      </c>
      <c r="AO1675" s="9">
        <f t="shared" si="1552"/>
        <v>45623</v>
      </c>
      <c r="AP1675" s="9"/>
      <c r="AQ1675" s="2">
        <f t="shared" ref="AQ1675:AQ1695" si="1560">AO1675-AN1675</f>
        <v>-7</v>
      </c>
      <c r="AR1675" s="12">
        <f t="shared" si="1553"/>
        <v>-7</v>
      </c>
      <c r="AS1675" t="s">
        <v>5567</v>
      </c>
      <c r="AT1675" t="str">
        <f t="shared" si="1554"/>
        <v>생산완료(-7)</v>
      </c>
    </row>
    <row r="1676" spans="2:46" x14ac:dyDescent="0.3">
      <c r="B1676" s="2" t="s">
        <v>5576</v>
      </c>
      <c r="C1676" s="7">
        <v>-20</v>
      </c>
      <c r="D1676" s="2"/>
      <c r="E1676" s="2" t="s">
        <v>5443</v>
      </c>
      <c r="F1676" s="2" t="s">
        <v>5431</v>
      </c>
      <c r="G1676" s="2" t="s">
        <v>5536</v>
      </c>
      <c r="H1676" s="2" t="s">
        <v>1176</v>
      </c>
      <c r="I1676" s="2" t="str">
        <f t="shared" si="1543"/>
        <v>20241121-904001-인쇄</v>
      </c>
      <c r="J1676" s="2" t="str">
        <f t="shared" si="1544"/>
        <v>20241121-904001-합지</v>
      </c>
      <c r="K1676" s="2" t="str">
        <f t="shared" si="1545"/>
        <v>20241121-904001-분단</v>
      </c>
      <c r="L1676" s="2" t="str">
        <f t="shared" si="1546"/>
        <v>20241121-904001-제대</v>
      </c>
      <c r="M1676" s="2" t="str">
        <f>VLOOKUP(H1676, '쿼리1'!$A:$R, 17, 0)</f>
        <v>무지</v>
      </c>
      <c r="N1676" s="2" t="str">
        <f>VLOOKUP(H1676, '쿼리1'!$A:$P, 15, 0)</f>
        <v>패트110</v>
      </c>
      <c r="O1676" s="2">
        <v>904001</v>
      </c>
      <c r="P1676" s="2" t="str">
        <f>VLOOKUP(H1676, '쿼리1'!$A:$R, 17, 0)</f>
        <v>무지</v>
      </c>
      <c r="Q1676" s="4">
        <f>VLOOKUP(H1676, '쿼리1'!$A:$U, 20, 0)</f>
        <v>240000</v>
      </c>
      <c r="R1676" s="2" t="s">
        <v>5397</v>
      </c>
      <c r="S1676" s="2" t="s">
        <v>31</v>
      </c>
      <c r="T1676" s="2" t="s">
        <v>31</v>
      </c>
      <c r="U1676" s="2" t="s">
        <v>5399</v>
      </c>
      <c r="V1676" s="2" t="s">
        <v>5388</v>
      </c>
      <c r="W1676" s="3" t="s">
        <v>5388</v>
      </c>
      <c r="X1676" s="6" t="str">
        <f t="shared" ref="X1676:X1681" si="1561">IFERROR(W1676-V1676, "X")</f>
        <v>X</v>
      </c>
      <c r="Y1676" s="3">
        <v>45629</v>
      </c>
      <c r="Z1676" s="3">
        <v>45637</v>
      </c>
      <c r="AA1676" s="6" t="str">
        <f t="shared" ref="AA1676:AA1693" si="1562">IFERROR(IF(Z1676-Y1676&gt;0, "+" &amp; (Z1676-Y1676), Z1676-Y1676), "X")</f>
        <v>+8</v>
      </c>
      <c r="AB1676" s="3">
        <v>45630</v>
      </c>
      <c r="AC1676" s="3">
        <v>45650</v>
      </c>
      <c r="AD1676" s="6" t="str">
        <f t="shared" ref="AD1676:AD1688" si="1563">IFERROR(IF(AC1676-AB1676&gt;0, "+" &amp; (AC1676-AB1676), AC1676-AB1676), "X")</f>
        <v>+20</v>
      </c>
      <c r="AE1676" s="3">
        <v>45632</v>
      </c>
      <c r="AF1676" s="5" t="s">
        <v>5396</v>
      </c>
      <c r="AG1676" s="6">
        <f t="shared" ca="1" si="1559"/>
        <v>24</v>
      </c>
      <c r="AH1676" s="3">
        <v>45650</v>
      </c>
      <c r="AI1676" s="3">
        <f t="shared" ref="AI1676" si="1564">AB1676</f>
        <v>45630</v>
      </c>
      <c r="AJ1676" s="3"/>
      <c r="AK1676" s="2">
        <f t="shared" si="1548"/>
        <v>-20</v>
      </c>
      <c r="AL1676" s="2" t="s">
        <v>5567</v>
      </c>
      <c r="AM1676" s="2" t="str">
        <f t="shared" si="1550"/>
        <v>생산완료(-20)</v>
      </c>
      <c r="AN1676" s="9">
        <f t="shared" si="1551"/>
        <v>45650</v>
      </c>
      <c r="AO1676" s="9">
        <f t="shared" si="1552"/>
        <v>45630</v>
      </c>
      <c r="AP1676" s="9"/>
      <c r="AQ1676" s="2">
        <f t="shared" si="1560"/>
        <v>-20</v>
      </c>
      <c r="AR1676" s="12">
        <f t="shared" si="1553"/>
        <v>-20</v>
      </c>
      <c r="AS1676" t="s">
        <v>5567</v>
      </c>
      <c r="AT1676" t="str">
        <f t="shared" si="1554"/>
        <v>생산완료(-20)</v>
      </c>
    </row>
    <row r="1677" spans="2:46" x14ac:dyDescent="0.3">
      <c r="B1677" s="2" t="s">
        <v>5575</v>
      </c>
      <c r="C1677" s="7">
        <v>-14</v>
      </c>
      <c r="D1677" s="2"/>
      <c r="E1677" s="2" t="s">
        <v>5421</v>
      </c>
      <c r="F1677" s="2" t="s">
        <v>5424</v>
      </c>
      <c r="G1677" s="2" t="s">
        <v>5429</v>
      </c>
      <c r="H1677" s="2" t="s">
        <v>4520</v>
      </c>
      <c r="I1677" s="2" t="str">
        <f t="shared" si="1543"/>
        <v>20241121-904004-인쇄</v>
      </c>
      <c r="J1677" s="2" t="str">
        <f t="shared" si="1544"/>
        <v>20241121-904004-합지</v>
      </c>
      <c r="K1677" s="2" t="str">
        <f t="shared" si="1545"/>
        <v>20241121-904004-분단</v>
      </c>
      <c r="L1677" s="2" t="str">
        <f t="shared" si="1546"/>
        <v>20241121-904004-제대</v>
      </c>
      <c r="M1677" s="2" t="str">
        <f>VLOOKUP(H1677, '쿼리1'!$A:$R, 17, 0)</f>
        <v>무지</v>
      </c>
      <c r="N1677" s="2" t="str">
        <f>VLOOKUP(H1677, '쿼리1'!$A:$P, 15, 0)</f>
        <v>패트120</v>
      </c>
      <c r="O1677" s="2">
        <v>904004</v>
      </c>
      <c r="P1677" s="2" t="str">
        <f>VLOOKUP(H1677, '쿼리1'!$A:$R, 17, 0)</f>
        <v>무지</v>
      </c>
      <c r="Q1677" s="4">
        <f>VLOOKUP(H1677, '쿼리1'!$A:$U, 20, 0)</f>
        <v>66666</v>
      </c>
      <c r="R1677" s="2" t="s">
        <v>5397</v>
      </c>
      <c r="S1677" s="2" t="s">
        <v>31</v>
      </c>
      <c r="T1677" s="2" t="s">
        <v>31</v>
      </c>
      <c r="U1677" s="2" t="s">
        <v>31</v>
      </c>
      <c r="V1677" s="2" t="s">
        <v>5388</v>
      </c>
      <c r="W1677" s="3" t="s">
        <v>5388</v>
      </c>
      <c r="X1677" s="6" t="str">
        <f t="shared" si="1561"/>
        <v>X</v>
      </c>
      <c r="Y1677" s="3">
        <v>45625</v>
      </c>
      <c r="Z1677" s="3">
        <v>45630</v>
      </c>
      <c r="AA1677" s="6" t="str">
        <f t="shared" si="1562"/>
        <v>+5</v>
      </c>
      <c r="AB1677" s="3">
        <v>45628</v>
      </c>
      <c r="AC1677" s="3">
        <v>45630</v>
      </c>
      <c r="AD1677" s="6" t="str">
        <f t="shared" si="1563"/>
        <v>+2</v>
      </c>
      <c r="AE1677" s="3">
        <v>45630</v>
      </c>
      <c r="AF1677" s="3">
        <v>45644</v>
      </c>
      <c r="AG1677" s="2" t="str">
        <f t="shared" ref="AG1677:AG1682" si="1565">IFERROR(IF(AF1677-AE1677&gt;0, "+" &amp; (AF1677-AE1677), AF1677-AE1677), "X")</f>
        <v>+14</v>
      </c>
      <c r="AH1677" s="3">
        <v>45644</v>
      </c>
      <c r="AI1677" s="3">
        <f t="shared" ref="AI1677:AI1682" si="1566">AE1677</f>
        <v>45630</v>
      </c>
      <c r="AJ1677" s="3"/>
      <c r="AK1677" s="2">
        <f t="shared" si="1548"/>
        <v>-14</v>
      </c>
      <c r="AL1677" s="2" t="s">
        <v>5567</v>
      </c>
      <c r="AM1677" s="2" t="str">
        <f t="shared" si="1550"/>
        <v>생산완료(-14)</v>
      </c>
      <c r="AN1677" s="9">
        <f t="shared" si="1551"/>
        <v>45644</v>
      </c>
      <c r="AO1677" s="9">
        <f t="shared" si="1552"/>
        <v>45630</v>
      </c>
      <c r="AP1677" s="9"/>
      <c r="AQ1677" s="2">
        <f t="shared" si="1560"/>
        <v>-14</v>
      </c>
      <c r="AR1677" s="12">
        <f t="shared" si="1553"/>
        <v>-14</v>
      </c>
      <c r="AS1677" t="s">
        <v>5567</v>
      </c>
      <c r="AT1677" t="str">
        <f t="shared" si="1554"/>
        <v>생산완료(-14)</v>
      </c>
    </row>
    <row r="1678" spans="2:46" x14ac:dyDescent="0.3">
      <c r="B1678" s="2" t="s">
        <v>5576</v>
      </c>
      <c r="C1678" s="7">
        <v>-20</v>
      </c>
      <c r="D1678" s="2"/>
      <c r="E1678" s="2" t="s">
        <v>5444</v>
      </c>
      <c r="F1678" s="2" t="s">
        <v>5430</v>
      </c>
      <c r="G1678" s="2" t="s">
        <v>5431</v>
      </c>
      <c r="H1678" s="2" t="s">
        <v>4539</v>
      </c>
      <c r="I1678" s="2" t="str">
        <f t="shared" si="1543"/>
        <v>20241121-914003-인쇄</v>
      </c>
      <c r="J1678" s="2" t="str">
        <f t="shared" si="1544"/>
        <v>20241121-914003-합지</v>
      </c>
      <c r="K1678" s="2" t="str">
        <f t="shared" si="1545"/>
        <v>20241121-914003-분단</v>
      </c>
      <c r="L1678" s="2" t="str">
        <f t="shared" si="1546"/>
        <v>20241121-914003-제대</v>
      </c>
      <c r="M1678" s="2" t="str">
        <f>VLOOKUP(H1678, '쿼리1'!$A:$R, 17, 0)</f>
        <v>무지</v>
      </c>
      <c r="N1678" s="2" t="str">
        <f>VLOOKUP(H1678, '쿼리1'!$A:$P, 15, 0)</f>
        <v>전투지120=무지</v>
      </c>
      <c r="O1678" s="2">
        <v>914003</v>
      </c>
      <c r="P1678" s="2" t="str">
        <f>VLOOKUP(H1678, '쿼리1'!$A:$R, 17, 0)</f>
        <v>무지</v>
      </c>
      <c r="Q1678" s="4">
        <f>VLOOKUP(H1678, '쿼리1'!$A:$U, 20, 0)</f>
        <v>4800</v>
      </c>
      <c r="R1678" s="2" t="s">
        <v>5397</v>
      </c>
      <c r="S1678" s="2" t="s">
        <v>31</v>
      </c>
      <c r="T1678" s="2" t="s">
        <v>31</v>
      </c>
      <c r="U1678" s="2" t="s">
        <v>31</v>
      </c>
      <c r="V1678" s="2" t="s">
        <v>5388</v>
      </c>
      <c r="W1678" s="3" t="s">
        <v>5388</v>
      </c>
      <c r="X1678" s="6" t="str">
        <f t="shared" si="1561"/>
        <v>X</v>
      </c>
      <c r="Y1678" s="3">
        <v>45625</v>
      </c>
      <c r="Z1678" s="3">
        <v>45635</v>
      </c>
      <c r="AA1678" s="6" t="str">
        <f t="shared" si="1562"/>
        <v>+10</v>
      </c>
      <c r="AB1678" s="3">
        <v>45628</v>
      </c>
      <c r="AC1678" s="3">
        <v>45635</v>
      </c>
      <c r="AD1678" s="6" t="str">
        <f t="shared" si="1563"/>
        <v>+7</v>
      </c>
      <c r="AE1678" s="3">
        <v>45630</v>
      </c>
      <c r="AF1678" s="3">
        <v>45650</v>
      </c>
      <c r="AG1678" s="2" t="str">
        <f t="shared" si="1565"/>
        <v>+20</v>
      </c>
      <c r="AH1678" s="3">
        <v>45650</v>
      </c>
      <c r="AI1678" s="3">
        <f t="shared" si="1566"/>
        <v>45630</v>
      </c>
      <c r="AJ1678" s="3"/>
      <c r="AK1678" s="2">
        <f t="shared" si="1548"/>
        <v>-20</v>
      </c>
      <c r="AL1678" s="2" t="s">
        <v>5567</v>
      </c>
      <c r="AM1678" s="2" t="str">
        <f t="shared" si="1550"/>
        <v>생산완료(-20)</v>
      </c>
      <c r="AN1678" s="9">
        <f t="shared" si="1551"/>
        <v>45650</v>
      </c>
      <c r="AO1678" s="9">
        <f t="shared" si="1552"/>
        <v>45630</v>
      </c>
      <c r="AP1678" s="9"/>
      <c r="AQ1678" s="2">
        <f t="shared" si="1560"/>
        <v>-20</v>
      </c>
      <c r="AR1678" s="12">
        <f t="shared" si="1553"/>
        <v>-20</v>
      </c>
      <c r="AS1678" t="s">
        <v>5567</v>
      </c>
      <c r="AT1678" t="str">
        <f t="shared" si="1554"/>
        <v>생산완료(-20)</v>
      </c>
    </row>
    <row r="1679" spans="2:46" x14ac:dyDescent="0.3">
      <c r="B1679" s="2" t="s">
        <v>5439</v>
      </c>
      <c r="C1679" s="7">
        <v>-8</v>
      </c>
      <c r="D1679" s="2"/>
      <c r="E1679" s="2" t="s">
        <v>5430</v>
      </c>
      <c r="F1679" s="2" t="s">
        <v>5451</v>
      </c>
      <c r="G1679" s="2" t="s">
        <v>5443</v>
      </c>
      <c r="H1679" s="2" t="s">
        <v>4486</v>
      </c>
      <c r="I1679" s="2" t="str">
        <f t="shared" si="1543"/>
        <v>20241121-914501-인쇄</v>
      </c>
      <c r="J1679" s="2" t="str">
        <f t="shared" si="1544"/>
        <v>20241121-914501-합지</v>
      </c>
      <c r="K1679" s="2" t="str">
        <f t="shared" si="1545"/>
        <v>20241121-914501-분단</v>
      </c>
      <c r="L1679" s="2" t="str">
        <f t="shared" si="1546"/>
        <v>20241121-914501-제대</v>
      </c>
      <c r="M1679" s="2" t="str">
        <f>VLOOKUP(H1679, '쿼리1'!$A:$R, 17, 0)</f>
        <v>무지</v>
      </c>
      <c r="N1679" s="2" t="str">
        <f>VLOOKUP(H1679, '쿼리1'!$A:$P, 15, 0)</f>
        <v>전투지스120=무지</v>
      </c>
      <c r="O1679" s="2">
        <v>914501</v>
      </c>
      <c r="P1679" s="2" t="str">
        <f>VLOOKUP(H1679, '쿼리1'!$A:$R, 17, 0)</f>
        <v>무지</v>
      </c>
      <c r="Q1679" s="4">
        <f>VLOOKUP(H1679, '쿼리1'!$A:$U, 20, 0)</f>
        <v>184615</v>
      </c>
      <c r="R1679" s="2" t="s">
        <v>5397</v>
      </c>
      <c r="S1679" s="2" t="s">
        <v>31</v>
      </c>
      <c r="T1679" s="2" t="s">
        <v>31</v>
      </c>
      <c r="U1679" s="2" t="s">
        <v>31</v>
      </c>
      <c r="V1679" s="2" t="s">
        <v>5388</v>
      </c>
      <c r="W1679" s="3" t="s">
        <v>5388</v>
      </c>
      <c r="X1679" s="6" t="str">
        <f t="shared" si="1561"/>
        <v>X</v>
      </c>
      <c r="Y1679" s="3">
        <v>45625</v>
      </c>
      <c r="Z1679" s="3">
        <v>45632</v>
      </c>
      <c r="AA1679" s="6" t="str">
        <f t="shared" si="1562"/>
        <v>+7</v>
      </c>
      <c r="AB1679" s="3">
        <v>45628</v>
      </c>
      <c r="AC1679" s="3">
        <v>45632</v>
      </c>
      <c r="AD1679" s="6" t="str">
        <f t="shared" si="1563"/>
        <v>+4</v>
      </c>
      <c r="AE1679" s="3">
        <v>45630</v>
      </c>
      <c r="AF1679" s="3">
        <v>45638</v>
      </c>
      <c r="AG1679" s="2" t="str">
        <f t="shared" si="1565"/>
        <v>+8</v>
      </c>
      <c r="AH1679" s="3">
        <v>45638</v>
      </c>
      <c r="AI1679" s="3">
        <f t="shared" si="1566"/>
        <v>45630</v>
      </c>
      <c r="AJ1679" s="3"/>
      <c r="AK1679" s="2">
        <f t="shared" si="1548"/>
        <v>-8</v>
      </c>
      <c r="AL1679" s="2" t="s">
        <v>5567</v>
      </c>
      <c r="AM1679" s="2" t="str">
        <f t="shared" si="1550"/>
        <v>생산완료(-8)</v>
      </c>
      <c r="AN1679" s="9">
        <f t="shared" si="1551"/>
        <v>45638</v>
      </c>
      <c r="AO1679" s="9">
        <f t="shared" si="1552"/>
        <v>45630</v>
      </c>
      <c r="AP1679" s="9"/>
      <c r="AQ1679" s="2">
        <f t="shared" si="1560"/>
        <v>-8</v>
      </c>
      <c r="AR1679" s="12">
        <f t="shared" si="1553"/>
        <v>-8</v>
      </c>
      <c r="AS1679" t="s">
        <v>5567</v>
      </c>
      <c r="AT1679" t="str">
        <f t="shared" si="1554"/>
        <v>생산완료(-8)</v>
      </c>
    </row>
    <row r="1680" spans="2:46" x14ac:dyDescent="0.3">
      <c r="B1680" s="2" t="s">
        <v>5413</v>
      </c>
      <c r="C1680" s="7">
        <v>-10</v>
      </c>
      <c r="D1680" s="2"/>
      <c r="E1680" s="2" t="s">
        <v>5432</v>
      </c>
      <c r="F1680" s="2" t="s">
        <v>5421</v>
      </c>
      <c r="G1680" s="2" t="s">
        <v>5444</v>
      </c>
      <c r="H1680" s="2" t="s">
        <v>4651</v>
      </c>
      <c r="I1680" s="2" t="str">
        <f t="shared" si="1543"/>
        <v>20241121-930001-인쇄</v>
      </c>
      <c r="J1680" s="2" t="str">
        <f t="shared" si="1544"/>
        <v>20241121-930001-합지</v>
      </c>
      <c r="K1680" s="2" t="str">
        <f t="shared" si="1545"/>
        <v>20241121-930001-분단</v>
      </c>
      <c r="L1680" s="2" t="str">
        <f t="shared" si="1546"/>
        <v>20241121-930001-제대</v>
      </c>
      <c r="M1680" s="2" t="str">
        <f>VLOOKUP(H1680, '쿼리1'!$A:$R, 17, 0)</f>
        <v>무지</v>
      </c>
      <c r="N1680" s="2" t="str">
        <f>VLOOKUP(H1680, '쿼리1'!$A:$P, 15, 0)</f>
        <v>크지스130</v>
      </c>
      <c r="O1680" s="2">
        <v>930001</v>
      </c>
      <c r="P1680" s="2" t="str">
        <f>VLOOKUP(H1680, '쿼리1'!$A:$R, 17, 0)</f>
        <v>무지</v>
      </c>
      <c r="Q1680" s="4">
        <f>VLOOKUP(H1680, '쿼리1'!$A:$U, 20, 0)</f>
        <v>92307</v>
      </c>
      <c r="R1680" s="2" t="s">
        <v>5397</v>
      </c>
      <c r="S1680" s="2" t="s">
        <v>31</v>
      </c>
      <c r="T1680" s="2" t="s">
        <v>31</v>
      </c>
      <c r="U1680" s="2" t="s">
        <v>31</v>
      </c>
      <c r="V1680" s="2" t="s">
        <v>5388</v>
      </c>
      <c r="W1680" s="3" t="s">
        <v>5388</v>
      </c>
      <c r="X1680" s="6" t="str">
        <f t="shared" si="1561"/>
        <v>X</v>
      </c>
      <c r="Y1680" s="3">
        <v>45629</v>
      </c>
      <c r="Z1680" s="3">
        <v>45635</v>
      </c>
      <c r="AA1680" s="6" t="str">
        <f t="shared" si="1562"/>
        <v>+6</v>
      </c>
      <c r="AB1680" s="3">
        <v>45630</v>
      </c>
      <c r="AC1680" s="3">
        <v>45635</v>
      </c>
      <c r="AD1680" s="6" t="str">
        <f t="shared" si="1563"/>
        <v>+5</v>
      </c>
      <c r="AE1680" s="3">
        <v>45632</v>
      </c>
      <c r="AF1680" s="3">
        <v>45642</v>
      </c>
      <c r="AG1680" s="2" t="str">
        <f t="shared" si="1565"/>
        <v>+10</v>
      </c>
      <c r="AH1680" s="3">
        <v>45642</v>
      </c>
      <c r="AI1680" s="3">
        <f t="shared" si="1566"/>
        <v>45632</v>
      </c>
      <c r="AJ1680" s="3"/>
      <c r="AK1680" s="2">
        <f t="shared" si="1548"/>
        <v>-10</v>
      </c>
      <c r="AL1680" s="2" t="s">
        <v>5567</v>
      </c>
      <c r="AM1680" s="2" t="str">
        <f t="shared" si="1550"/>
        <v>생산완료(-10)</v>
      </c>
      <c r="AN1680" s="9">
        <f t="shared" si="1551"/>
        <v>45642</v>
      </c>
      <c r="AO1680" s="9">
        <f t="shared" si="1552"/>
        <v>45632</v>
      </c>
      <c r="AP1680" s="9"/>
      <c r="AQ1680" s="2">
        <f t="shared" si="1560"/>
        <v>-10</v>
      </c>
      <c r="AR1680" s="12">
        <f t="shared" si="1553"/>
        <v>-10</v>
      </c>
      <c r="AS1680" t="s">
        <v>5567</v>
      </c>
      <c r="AT1680" t="str">
        <f t="shared" si="1554"/>
        <v>생산완료(-10)</v>
      </c>
    </row>
    <row r="1681" spans="2:46" x14ac:dyDescent="0.3">
      <c r="B1681" s="2" t="s">
        <v>5413</v>
      </c>
      <c r="C1681" s="7">
        <v>-10</v>
      </c>
      <c r="D1681" s="2"/>
      <c r="E1681" s="2" t="s">
        <v>5432</v>
      </c>
      <c r="F1681" s="2" t="s">
        <v>5421</v>
      </c>
      <c r="G1681" s="2" t="s">
        <v>5444</v>
      </c>
      <c r="H1681" s="2" t="s">
        <v>4807</v>
      </c>
      <c r="I1681" s="2" t="str">
        <f t="shared" si="1543"/>
        <v>20241121-930002-인쇄</v>
      </c>
      <c r="J1681" s="2" t="str">
        <f t="shared" si="1544"/>
        <v>20241121-930002-합지</v>
      </c>
      <c r="K1681" s="2" t="str">
        <f t="shared" si="1545"/>
        <v>20241121-930002-분단</v>
      </c>
      <c r="L1681" s="2" t="str">
        <f t="shared" si="1546"/>
        <v>20241121-930002-제대</v>
      </c>
      <c r="M1681" s="2" t="str">
        <f>VLOOKUP(H1681, '쿼리1'!$A:$R, 17, 0)</f>
        <v>무지</v>
      </c>
      <c r="N1681" s="2" t="str">
        <f>VLOOKUP(H1681, '쿼리1'!$A:$P, 15, 0)</f>
        <v>크지스130</v>
      </c>
      <c r="O1681" s="2">
        <v>930002</v>
      </c>
      <c r="P1681" s="2" t="str">
        <f>VLOOKUP(H1681, '쿼리1'!$A:$R, 17, 0)</f>
        <v>무지</v>
      </c>
      <c r="Q1681" s="4">
        <f>VLOOKUP(H1681, '쿼리1'!$A:$U, 20, 0)</f>
        <v>80000</v>
      </c>
      <c r="R1681" s="2" t="s">
        <v>5397</v>
      </c>
      <c r="S1681" s="2" t="s">
        <v>31</v>
      </c>
      <c r="T1681" s="2" t="s">
        <v>31</v>
      </c>
      <c r="U1681" s="2" t="s">
        <v>31</v>
      </c>
      <c r="V1681" s="2" t="s">
        <v>5388</v>
      </c>
      <c r="W1681" s="3" t="s">
        <v>5388</v>
      </c>
      <c r="X1681" s="6" t="str">
        <f t="shared" si="1561"/>
        <v>X</v>
      </c>
      <c r="Y1681" s="3">
        <v>45629</v>
      </c>
      <c r="Z1681" s="3">
        <v>45635</v>
      </c>
      <c r="AA1681" s="6" t="str">
        <f t="shared" si="1562"/>
        <v>+6</v>
      </c>
      <c r="AB1681" s="3">
        <v>45630</v>
      </c>
      <c r="AC1681" s="3">
        <v>45635</v>
      </c>
      <c r="AD1681" s="6" t="str">
        <f t="shared" si="1563"/>
        <v>+5</v>
      </c>
      <c r="AE1681" s="3">
        <v>45632</v>
      </c>
      <c r="AF1681" s="3">
        <v>45642</v>
      </c>
      <c r="AG1681" s="2" t="str">
        <f t="shared" si="1565"/>
        <v>+10</v>
      </c>
      <c r="AH1681" s="3">
        <v>45642</v>
      </c>
      <c r="AI1681" s="3">
        <f t="shared" si="1566"/>
        <v>45632</v>
      </c>
      <c r="AJ1681" s="3"/>
      <c r="AK1681" s="2">
        <f t="shared" si="1548"/>
        <v>-10</v>
      </c>
      <c r="AL1681" s="2" t="s">
        <v>5567</v>
      </c>
      <c r="AM1681" s="2" t="str">
        <f t="shared" si="1550"/>
        <v>생산완료(-10)</v>
      </c>
      <c r="AN1681" s="9">
        <f t="shared" si="1551"/>
        <v>45642</v>
      </c>
      <c r="AO1681" s="9">
        <f t="shared" si="1552"/>
        <v>45632</v>
      </c>
      <c r="AP1681" s="9"/>
      <c r="AQ1681" s="2">
        <f t="shared" si="1560"/>
        <v>-10</v>
      </c>
      <c r="AR1681" s="12">
        <f t="shared" si="1553"/>
        <v>-10</v>
      </c>
      <c r="AS1681" t="s">
        <v>5567</v>
      </c>
      <c r="AT1681" t="str">
        <f t="shared" si="1554"/>
        <v>생산완료(-10)</v>
      </c>
    </row>
    <row r="1682" spans="2:46" x14ac:dyDescent="0.3">
      <c r="B1682" s="2" t="s">
        <v>5409</v>
      </c>
      <c r="C1682" s="7">
        <v>0</v>
      </c>
      <c r="D1682" s="2" t="s">
        <v>5451</v>
      </c>
      <c r="E1682" s="2" t="s">
        <v>5405</v>
      </c>
      <c r="F1682" s="2" t="s">
        <v>5409</v>
      </c>
      <c r="G1682" s="2" t="s">
        <v>5409</v>
      </c>
      <c r="H1682" s="2" t="s">
        <v>535</v>
      </c>
      <c r="I1682" s="2" t="str">
        <f t="shared" si="1543"/>
        <v>20241122-1000140557-인쇄</v>
      </c>
      <c r="J1682" s="2" t="str">
        <f t="shared" si="1544"/>
        <v>20241122-1000140557-합지</v>
      </c>
      <c r="K1682" s="2" t="str">
        <f t="shared" si="1545"/>
        <v>20241122-1000140557-분단</v>
      </c>
      <c r="L1682" s="2" t="str">
        <f t="shared" si="1546"/>
        <v>20241122-1000140557-제대</v>
      </c>
      <c r="M1682" s="2" t="str">
        <f>VLOOKUP(H1682, '쿼리1'!$A:$R, 17, 0)</f>
        <v>4도-바다원-곱창 재래돌김 50매</v>
      </c>
      <c r="N1682" s="2" t="str">
        <f>VLOOKUP(H1682, '쿼리1'!$A:$P, 15, 0)</f>
        <v>오씨피피(투명)50</v>
      </c>
      <c r="O1682" s="2">
        <v>1000140557</v>
      </c>
      <c r="P1682" s="2" t="str">
        <f>VLOOKUP(H1682, '쿼리1'!$A:$R, 17, 0)</f>
        <v>4도-바다원-곱창 재래돌김 50매</v>
      </c>
      <c r="Q1682" s="4">
        <f>VLOOKUP(H1682, '쿼리1'!$A:$U, 20, 0)</f>
        <v>23076</v>
      </c>
      <c r="R1682" s="2" t="s">
        <v>31</v>
      </c>
      <c r="S1682" s="2" t="s">
        <v>31</v>
      </c>
      <c r="T1682" s="2" t="s">
        <v>31</v>
      </c>
      <c r="U1682" s="2" t="s">
        <v>31</v>
      </c>
      <c r="V1682" s="3">
        <v>45624</v>
      </c>
      <c r="W1682" s="3">
        <v>45628</v>
      </c>
      <c r="X1682" s="6" t="str">
        <f t="shared" ref="X1682:X1695" si="1567">IFERROR(IF(W1682-V1682&gt;0, "+" &amp; (W1682-V1682), W1682-V1682), "X")</f>
        <v>+4</v>
      </c>
      <c r="Y1682" s="3">
        <v>45629</v>
      </c>
      <c r="Z1682" s="3">
        <v>45628</v>
      </c>
      <c r="AA1682" s="6">
        <f t="shared" si="1562"/>
        <v>-1</v>
      </c>
      <c r="AB1682" s="3">
        <v>45630</v>
      </c>
      <c r="AC1682" s="3">
        <v>45630</v>
      </c>
      <c r="AD1682" s="6">
        <f t="shared" si="1563"/>
        <v>0</v>
      </c>
      <c r="AE1682" s="3">
        <v>45632</v>
      </c>
      <c r="AF1682" s="3">
        <v>45632</v>
      </c>
      <c r="AG1682" s="2">
        <f t="shared" si="1565"/>
        <v>0</v>
      </c>
      <c r="AH1682" s="3">
        <v>45632</v>
      </c>
      <c r="AI1682" s="3">
        <f t="shared" si="1566"/>
        <v>45632</v>
      </c>
      <c r="AJ1682" s="3"/>
      <c r="AK1682" s="2">
        <f t="shared" si="1548"/>
        <v>0</v>
      </c>
      <c r="AL1682" s="2" t="s">
        <v>5567</v>
      </c>
      <c r="AM1682" s="2" t="str">
        <f t="shared" si="1550"/>
        <v>생산완료(0)</v>
      </c>
      <c r="AN1682" s="9">
        <f t="shared" si="1551"/>
        <v>45632</v>
      </c>
      <c r="AO1682" s="9">
        <f t="shared" si="1552"/>
        <v>45632</v>
      </c>
      <c r="AP1682" s="9"/>
      <c r="AQ1682" s="2">
        <f t="shared" si="1560"/>
        <v>0</v>
      </c>
      <c r="AR1682" s="12">
        <f t="shared" si="1553"/>
        <v>0</v>
      </c>
      <c r="AS1682" t="s">
        <v>5567</v>
      </c>
      <c r="AT1682" t="str">
        <f t="shared" si="1554"/>
        <v>생산완료(0)</v>
      </c>
    </row>
    <row r="1683" spans="2:46" x14ac:dyDescent="0.3">
      <c r="B1683" s="2" t="s">
        <v>5421</v>
      </c>
      <c r="C1683" s="7">
        <v>5</v>
      </c>
      <c r="D1683" s="2" t="s">
        <v>5416</v>
      </c>
      <c r="E1683" s="2" t="s">
        <v>5436</v>
      </c>
      <c r="F1683" s="2" t="s">
        <v>5406</v>
      </c>
      <c r="G1683" s="2"/>
      <c r="H1683" s="2" t="s">
        <v>3939</v>
      </c>
      <c r="I1683" s="2" t="str">
        <f t="shared" si="1543"/>
        <v>20241122-1000142163-인쇄</v>
      </c>
      <c r="J1683" s="2" t="str">
        <f t="shared" si="1544"/>
        <v>20241122-1000142163-합지</v>
      </c>
      <c r="K1683" s="2" t="str">
        <f t="shared" si="1545"/>
        <v>20241122-1000142163-분단</v>
      </c>
      <c r="L1683" s="2" t="str">
        <f t="shared" si="1546"/>
        <v>20241122-1000142163-제대</v>
      </c>
      <c r="M1683" s="2" t="str">
        <f>VLOOKUP(H1683, '쿼리1'!$A:$R, 17, 0)</f>
        <v>7도-(주)조이푸드-초코청크로얄쿠키70g (347kcal)</v>
      </c>
      <c r="N1683" s="2" t="str">
        <f>VLOOKUP(H1683, '쿼리1'!$A:$P, 15, 0)</f>
        <v>오씨피피(유무광)50</v>
      </c>
      <c r="O1683" s="2">
        <v>1000142163</v>
      </c>
      <c r="P1683" s="2" t="str">
        <f>VLOOKUP(H1683, '쿼리1'!$A:$R, 17, 0)</f>
        <v>7도-(주)조이푸드-초코청크로얄쿠키70g (347kcal)</v>
      </c>
      <c r="Q1683" s="4">
        <f>VLOOKUP(H1683, '쿼리1'!$A:$U, 20, 0)</f>
        <v>12</v>
      </c>
      <c r="R1683" s="2" t="s">
        <v>31</v>
      </c>
      <c r="S1683" s="2" t="s">
        <v>31</v>
      </c>
      <c r="T1683" s="2" t="s">
        <v>31</v>
      </c>
      <c r="U1683" s="2" t="s">
        <v>5397</v>
      </c>
      <c r="V1683" s="3">
        <v>45624</v>
      </c>
      <c r="W1683" s="3">
        <v>45622</v>
      </c>
      <c r="X1683" s="6">
        <f t="shared" si="1567"/>
        <v>-2</v>
      </c>
      <c r="Y1683" s="3">
        <v>45629</v>
      </c>
      <c r="Z1683" s="3">
        <v>45622</v>
      </c>
      <c r="AA1683" s="6">
        <f t="shared" si="1562"/>
        <v>-7</v>
      </c>
      <c r="AB1683" s="3">
        <v>45630</v>
      </c>
      <c r="AC1683" s="3">
        <v>45625</v>
      </c>
      <c r="AD1683" s="6">
        <f t="shared" si="1563"/>
        <v>-5</v>
      </c>
      <c r="AE1683" s="2" t="s">
        <v>5388</v>
      </c>
      <c r="AF1683" s="2" t="s">
        <v>5388</v>
      </c>
      <c r="AG1683" s="2" t="str">
        <f>IFERROR(AF1683-AE1683, "X")</f>
        <v>X</v>
      </c>
      <c r="AH1683" s="3">
        <v>45625</v>
      </c>
      <c r="AI1683" s="3">
        <f t="shared" ref="AI1683" si="1568">AB1683</f>
        <v>45630</v>
      </c>
      <c r="AJ1683" s="3"/>
      <c r="AK1683" s="2" t="str">
        <f t="shared" si="1548"/>
        <v>+5</v>
      </c>
      <c r="AL1683" s="2" t="s">
        <v>5567</v>
      </c>
      <c r="AM1683" s="2" t="str">
        <f t="shared" si="1550"/>
        <v>생산완료(+5)</v>
      </c>
      <c r="AN1683" s="9">
        <f t="shared" si="1551"/>
        <v>45654</v>
      </c>
      <c r="AO1683" s="9">
        <f t="shared" si="1552"/>
        <v>45657</v>
      </c>
      <c r="AP1683" s="9"/>
      <c r="AQ1683" s="2">
        <f t="shared" si="1560"/>
        <v>3</v>
      </c>
      <c r="AR1683" s="12" t="str">
        <f t="shared" si="1553"/>
        <v>+3</v>
      </c>
      <c r="AS1683" t="s">
        <v>5567</v>
      </c>
      <c r="AT1683" t="str">
        <f t="shared" si="1554"/>
        <v>생산완료(+3)</v>
      </c>
    </row>
    <row r="1684" spans="2:46" x14ac:dyDescent="0.3">
      <c r="B1684" s="2" t="s">
        <v>5415</v>
      </c>
      <c r="C1684" s="7">
        <v>-3</v>
      </c>
      <c r="D1684" s="2" t="s">
        <v>5407</v>
      </c>
      <c r="E1684" s="2" t="s">
        <v>5409</v>
      </c>
      <c r="F1684" s="2" t="s">
        <v>5424</v>
      </c>
      <c r="G1684" s="2" t="s">
        <v>5408</v>
      </c>
      <c r="H1684" s="2" t="s">
        <v>3894</v>
      </c>
      <c r="I1684" s="2" t="str">
        <f t="shared" si="1543"/>
        <v>20241122-1000161630-인쇄</v>
      </c>
      <c r="J1684" s="2" t="str">
        <f t="shared" si="1544"/>
        <v>20241122-1000161630-합지</v>
      </c>
      <c r="K1684" s="2" t="str">
        <f t="shared" si="1545"/>
        <v>20241122-1000161630-분단</v>
      </c>
      <c r="L1684" s="2" t="str">
        <f t="shared" si="1546"/>
        <v>20241122-1000161630-제대</v>
      </c>
      <c r="M1684" s="2" t="str">
        <f>VLOOKUP(H1684, '쿼리1'!$A:$R, 17, 0)</f>
        <v>6도-팔당오징어 400g</v>
      </c>
      <c r="N1684" s="2" t="str">
        <f>VLOOKUP(H1684, '쿼리1'!$A:$P, 15, 0)</f>
        <v>패나이론140</v>
      </c>
      <c r="O1684" s="2">
        <v>1000161630</v>
      </c>
      <c r="P1684" s="2" t="str">
        <f>VLOOKUP(H1684, '쿼리1'!$A:$R, 17, 0)</f>
        <v>6도-팔당오징어 400g</v>
      </c>
      <c r="Q1684" s="4">
        <f>VLOOKUP(H1684, '쿼리1'!$A:$U, 20, 0)</f>
        <v>33333</v>
      </c>
      <c r="R1684" s="2" t="s">
        <v>31</v>
      </c>
      <c r="S1684" s="2" t="s">
        <v>31</v>
      </c>
      <c r="T1684" s="2" t="s">
        <v>31</v>
      </c>
      <c r="U1684" s="2" t="s">
        <v>31</v>
      </c>
      <c r="V1684" s="3">
        <v>45624</v>
      </c>
      <c r="W1684" s="3">
        <v>45618</v>
      </c>
      <c r="X1684" s="6">
        <f t="shared" si="1567"/>
        <v>-6</v>
      </c>
      <c r="Y1684" s="3">
        <v>45629</v>
      </c>
      <c r="Z1684" s="3">
        <v>45629</v>
      </c>
      <c r="AA1684" s="6">
        <f t="shared" si="1562"/>
        <v>0</v>
      </c>
      <c r="AB1684" s="3">
        <v>45630</v>
      </c>
      <c r="AC1684" s="3">
        <v>45632</v>
      </c>
      <c r="AD1684" s="6" t="str">
        <f t="shared" si="1563"/>
        <v>+2</v>
      </c>
      <c r="AE1684" s="3">
        <v>45632</v>
      </c>
      <c r="AF1684" s="3">
        <v>45635</v>
      </c>
      <c r="AG1684" s="2" t="str">
        <f t="shared" ref="AG1684:AG1685" si="1569">IFERROR(IF(AF1684-AE1684&gt;0, "+" &amp; (AF1684-AE1684), AF1684-AE1684), "X")</f>
        <v>+3</v>
      </c>
      <c r="AH1684" s="3">
        <v>45635</v>
      </c>
      <c r="AI1684" s="3">
        <f t="shared" ref="AI1684:AI1685" si="1570">AE1684</f>
        <v>45632</v>
      </c>
      <c r="AJ1684" s="3"/>
      <c r="AK1684" s="2">
        <f t="shared" si="1548"/>
        <v>-3</v>
      </c>
      <c r="AL1684" s="2" t="s">
        <v>5567</v>
      </c>
      <c r="AM1684" s="2" t="str">
        <f t="shared" si="1550"/>
        <v>생산완료(-3)</v>
      </c>
      <c r="AN1684" s="9">
        <f t="shared" si="1551"/>
        <v>45635</v>
      </c>
      <c r="AO1684" s="9">
        <f t="shared" si="1552"/>
        <v>45632</v>
      </c>
      <c r="AP1684" s="9"/>
      <c r="AQ1684" s="2">
        <f t="shared" si="1560"/>
        <v>-3</v>
      </c>
      <c r="AR1684" s="12">
        <f t="shared" si="1553"/>
        <v>-3</v>
      </c>
      <c r="AS1684" t="s">
        <v>5567</v>
      </c>
      <c r="AT1684" t="str">
        <f t="shared" si="1554"/>
        <v>생산완료(-3)</v>
      </c>
    </row>
    <row r="1685" spans="2:46" x14ac:dyDescent="0.3">
      <c r="B1685" s="2" t="s">
        <v>5522</v>
      </c>
      <c r="C1685" s="7">
        <v>-12</v>
      </c>
      <c r="D1685" s="2" t="s">
        <v>5463</v>
      </c>
      <c r="E1685" s="2" t="s">
        <v>5419</v>
      </c>
      <c r="F1685" s="2" t="s">
        <v>5443</v>
      </c>
      <c r="G1685" s="2" t="s">
        <v>5456</v>
      </c>
      <c r="H1685" s="2" t="s">
        <v>3229</v>
      </c>
      <c r="I1685" s="2" t="str">
        <f t="shared" si="1543"/>
        <v>20241122-1000162401-인쇄</v>
      </c>
      <c r="J1685" s="2" t="str">
        <f t="shared" si="1544"/>
        <v>20241122-1000162401-합지</v>
      </c>
      <c r="K1685" s="2" t="str">
        <f t="shared" si="1545"/>
        <v>20241122-1000162401-분단</v>
      </c>
      <c r="L1685" s="2" t="str">
        <f t="shared" si="1546"/>
        <v>20241122-1000162401-제대</v>
      </c>
      <c r="M1685" s="2" t="str">
        <f>VLOOKUP(H1685, '쿼리1'!$A:$R, 17, 0)</f>
        <v>1도-ALPHA(알파인더스트리)-700</v>
      </c>
      <c r="N1685" s="2" t="str">
        <f>VLOOKUP(H1685, '쿼리1'!$A:$P, 15, 0)</f>
        <v>노루지증착120</v>
      </c>
      <c r="O1685" s="2">
        <v>1000162401</v>
      </c>
      <c r="P1685" s="2" t="str">
        <f>VLOOKUP(H1685, '쿼리1'!$A:$R, 17, 0)</f>
        <v>1도-ALPHA(알파인더스트리)-700</v>
      </c>
      <c r="Q1685" s="4">
        <f>VLOOKUP(H1685, '쿼리1'!$A:$U, 20, 0)</f>
        <v>8571</v>
      </c>
      <c r="R1685" s="2" t="s">
        <v>31</v>
      </c>
      <c r="S1685" s="2" t="s">
        <v>31</v>
      </c>
      <c r="T1685" s="2" t="s">
        <v>31</v>
      </c>
      <c r="U1685" s="2" t="s">
        <v>31</v>
      </c>
      <c r="V1685" s="3">
        <v>45625</v>
      </c>
      <c r="W1685" s="3">
        <v>45636</v>
      </c>
      <c r="X1685" s="6" t="str">
        <f t="shared" si="1567"/>
        <v>+11</v>
      </c>
      <c r="Y1685" s="3">
        <v>45629</v>
      </c>
      <c r="Z1685" s="3">
        <v>45638</v>
      </c>
      <c r="AA1685" s="6" t="str">
        <f t="shared" si="1562"/>
        <v>+9</v>
      </c>
      <c r="AB1685" s="3">
        <v>45630</v>
      </c>
      <c r="AC1685" s="3">
        <v>45638</v>
      </c>
      <c r="AD1685" s="6" t="str">
        <f t="shared" si="1563"/>
        <v>+8</v>
      </c>
      <c r="AE1685" s="3">
        <v>45632</v>
      </c>
      <c r="AF1685" s="3">
        <v>45644</v>
      </c>
      <c r="AG1685" s="2" t="str">
        <f t="shared" si="1569"/>
        <v>+12</v>
      </c>
      <c r="AH1685" s="3">
        <v>45644</v>
      </c>
      <c r="AI1685" s="3">
        <f t="shared" si="1570"/>
        <v>45632</v>
      </c>
      <c r="AJ1685" s="3"/>
      <c r="AK1685" s="2">
        <f t="shared" si="1548"/>
        <v>-12</v>
      </c>
      <c r="AL1685" s="2" t="s">
        <v>5567</v>
      </c>
      <c r="AM1685" s="2" t="str">
        <f t="shared" si="1550"/>
        <v>생산완료(-12)</v>
      </c>
      <c r="AN1685" s="9">
        <f t="shared" si="1551"/>
        <v>45644</v>
      </c>
      <c r="AO1685" s="9">
        <f t="shared" si="1552"/>
        <v>45632</v>
      </c>
      <c r="AP1685" s="9"/>
      <c r="AQ1685" s="2">
        <f t="shared" si="1560"/>
        <v>-12</v>
      </c>
      <c r="AR1685" s="12">
        <f t="shared" si="1553"/>
        <v>-12</v>
      </c>
      <c r="AS1685" t="s">
        <v>5567</v>
      </c>
      <c r="AT1685" t="str">
        <f t="shared" si="1554"/>
        <v>생산완료(-12)</v>
      </c>
    </row>
    <row r="1686" spans="2:46" x14ac:dyDescent="0.3">
      <c r="B1686" s="2" t="s">
        <v>5416</v>
      </c>
      <c r="C1686" s="7">
        <v>-2</v>
      </c>
      <c r="D1686" s="2" t="s">
        <v>5451</v>
      </c>
      <c r="E1686" s="2" t="s">
        <v>5409</v>
      </c>
      <c r="F1686" s="2" t="s">
        <v>5424</v>
      </c>
      <c r="G1686" s="2"/>
      <c r="H1686" s="2" t="s">
        <v>4075</v>
      </c>
      <c r="I1686" s="2" t="str">
        <f t="shared" si="1543"/>
        <v>20241122-1000162922-인쇄</v>
      </c>
      <c r="J1686" s="2" t="str">
        <f t="shared" si="1544"/>
        <v>20241122-1000162922-합지</v>
      </c>
      <c r="K1686" s="2" t="str">
        <f t="shared" si="1545"/>
        <v>20241122-1000162922-분단</v>
      </c>
      <c r="L1686" s="2" t="str">
        <f t="shared" si="1546"/>
        <v>20241122-1000162922-제대</v>
      </c>
      <c r="M1686" s="2" t="str">
        <f>VLOOKUP(H1686, '쿼리1'!$A:$R, 17, 0)</f>
        <v>7도-널담 고단백 배꼽 베이글-플레인 140g</v>
      </c>
      <c r="N1686" s="2" t="str">
        <f>VLOOKUP(H1686, '쿼리1'!$A:$P, 15, 0)</f>
        <v>패트(무광)60</v>
      </c>
      <c r="O1686" s="2">
        <v>1000162922</v>
      </c>
      <c r="P1686" s="2" t="str">
        <f>VLOOKUP(H1686, '쿼리1'!$A:$R, 17, 0)</f>
        <v>7도-널담 고단백 배꼽 베이글-플레인 140g</v>
      </c>
      <c r="Q1686" s="4">
        <f>VLOOKUP(H1686, '쿼리1'!$A:$U, 20, 0)</f>
        <v>30</v>
      </c>
      <c r="R1686" s="2" t="s">
        <v>31</v>
      </c>
      <c r="S1686" s="2" t="s">
        <v>31</v>
      </c>
      <c r="T1686" s="2" t="s">
        <v>31</v>
      </c>
      <c r="U1686" s="2" t="s">
        <v>5397</v>
      </c>
      <c r="V1686" s="3">
        <v>45624</v>
      </c>
      <c r="W1686" s="3">
        <v>45628</v>
      </c>
      <c r="X1686" s="6" t="str">
        <f t="shared" si="1567"/>
        <v>+4</v>
      </c>
      <c r="Y1686" s="3">
        <v>45629</v>
      </c>
      <c r="Z1686" s="3">
        <v>45629</v>
      </c>
      <c r="AA1686" s="6">
        <f t="shared" si="1562"/>
        <v>0</v>
      </c>
      <c r="AB1686" s="3">
        <v>45630</v>
      </c>
      <c r="AC1686" s="3">
        <v>45632</v>
      </c>
      <c r="AD1686" s="6" t="str">
        <f t="shared" si="1563"/>
        <v>+2</v>
      </c>
      <c r="AE1686" s="2" t="s">
        <v>5388</v>
      </c>
      <c r="AF1686" s="2" t="s">
        <v>5388</v>
      </c>
      <c r="AG1686" s="2" t="str">
        <f>IFERROR(AF1686-AE1686, "X")</f>
        <v>X</v>
      </c>
      <c r="AH1686" s="3">
        <v>45632</v>
      </c>
      <c r="AI1686" s="3">
        <f t="shared" ref="AI1686:AI1688" si="1571">AB1686</f>
        <v>45630</v>
      </c>
      <c r="AJ1686" s="3"/>
      <c r="AK1686" s="2">
        <f t="shared" si="1548"/>
        <v>-2</v>
      </c>
      <c r="AL1686" s="2" t="s">
        <v>5567</v>
      </c>
      <c r="AM1686" s="2" t="str">
        <f t="shared" si="1550"/>
        <v>생산완료(-2)</v>
      </c>
      <c r="AN1686" s="9">
        <f t="shared" si="1551"/>
        <v>45654</v>
      </c>
      <c r="AO1686" s="9">
        <f t="shared" si="1552"/>
        <v>45652</v>
      </c>
      <c r="AP1686" s="9"/>
      <c r="AQ1686" s="2">
        <f t="shared" si="1560"/>
        <v>-2</v>
      </c>
      <c r="AR1686" s="12">
        <f t="shared" si="1553"/>
        <v>-2</v>
      </c>
      <c r="AS1686" t="s">
        <v>5567</v>
      </c>
      <c r="AT1686" t="str">
        <f t="shared" si="1554"/>
        <v>생산완료(-2)</v>
      </c>
    </row>
    <row r="1687" spans="2:46" x14ac:dyDescent="0.3">
      <c r="B1687" s="2" t="s">
        <v>5406</v>
      </c>
      <c r="C1687" s="7">
        <v>-5</v>
      </c>
      <c r="D1687" s="2" t="s">
        <v>5421</v>
      </c>
      <c r="E1687" s="2" t="s">
        <v>5432</v>
      </c>
      <c r="F1687" s="2" t="s">
        <v>5421</v>
      </c>
      <c r="G1687" s="2"/>
      <c r="H1687" s="2" t="s">
        <v>4192</v>
      </c>
      <c r="I1687" s="2" t="str">
        <f t="shared" si="1543"/>
        <v>20241122-1000165035-인쇄</v>
      </c>
      <c r="J1687" s="2" t="str">
        <f t="shared" si="1544"/>
        <v>20241122-1000165035-합지</v>
      </c>
      <c r="K1687" s="2" t="str">
        <f t="shared" si="1545"/>
        <v>20241122-1000165035-분단</v>
      </c>
      <c r="L1687" s="2" t="str">
        <f t="shared" si="1546"/>
        <v>20241122-1000165035-제대</v>
      </c>
      <c r="M1687" s="2" t="str">
        <f>VLOOKUP(H1687, '쿼리1'!$A:$R, 17, 0)</f>
        <v>1도-AgmaSplint MPR-4080(4인치) 하지</v>
      </c>
      <c r="N1687" s="2" t="str">
        <f>VLOOKUP(H1687, '쿼리1'!$A:$P, 15, 0)</f>
        <v>나은박144</v>
      </c>
      <c r="O1687" s="2">
        <v>1000165035</v>
      </c>
      <c r="P1687" s="2" t="str">
        <f>VLOOKUP(H1687, '쿼리1'!$A:$R, 17, 0)</f>
        <v>1도-AgmaSplint MPR-4080(4인치) 하지</v>
      </c>
      <c r="Q1687" s="4">
        <f>VLOOKUP(H1687, '쿼리1'!$A:$U, 20, 0)</f>
        <v>18</v>
      </c>
      <c r="R1687" s="2" t="s">
        <v>31</v>
      </c>
      <c r="S1687" s="2" t="s">
        <v>31</v>
      </c>
      <c r="T1687" s="2" t="s">
        <v>31</v>
      </c>
      <c r="U1687" s="2" t="s">
        <v>5397</v>
      </c>
      <c r="V1687" s="3">
        <v>45624</v>
      </c>
      <c r="W1687" s="3">
        <v>45629</v>
      </c>
      <c r="X1687" s="6" t="str">
        <f t="shared" si="1567"/>
        <v>+5</v>
      </c>
      <c r="Y1687" s="3">
        <v>45629</v>
      </c>
      <c r="Z1687" s="3">
        <v>45635</v>
      </c>
      <c r="AA1687" s="6" t="str">
        <f t="shared" si="1562"/>
        <v>+6</v>
      </c>
      <c r="AB1687" s="3">
        <v>45630</v>
      </c>
      <c r="AC1687" s="3">
        <v>45635</v>
      </c>
      <c r="AD1687" s="6" t="str">
        <f t="shared" si="1563"/>
        <v>+5</v>
      </c>
      <c r="AE1687" s="2" t="s">
        <v>5388</v>
      </c>
      <c r="AF1687" s="2" t="s">
        <v>5388</v>
      </c>
      <c r="AG1687" s="2" t="str">
        <f>IFERROR(AF1687-AE1687, "X")</f>
        <v>X</v>
      </c>
      <c r="AH1687" s="3">
        <v>45635</v>
      </c>
      <c r="AI1687" s="3">
        <f t="shared" si="1571"/>
        <v>45630</v>
      </c>
      <c r="AJ1687" s="3"/>
      <c r="AK1687" s="2">
        <f t="shared" si="1548"/>
        <v>-5</v>
      </c>
      <c r="AL1687" s="2" t="s">
        <v>5567</v>
      </c>
      <c r="AM1687" s="2" t="str">
        <f t="shared" si="1550"/>
        <v>생산완료(-5)</v>
      </c>
      <c r="AN1687" s="9">
        <f t="shared" si="1551"/>
        <v>45635</v>
      </c>
      <c r="AO1687" s="9">
        <f t="shared" si="1552"/>
        <v>45630</v>
      </c>
      <c r="AP1687" s="9"/>
      <c r="AQ1687" s="2">
        <f t="shared" si="1560"/>
        <v>-5</v>
      </c>
      <c r="AR1687" s="12">
        <f t="shared" si="1553"/>
        <v>-5</v>
      </c>
      <c r="AS1687" t="s">
        <v>5567</v>
      </c>
      <c r="AT1687" t="str">
        <f t="shared" si="1554"/>
        <v>생산완료(-5)</v>
      </c>
    </row>
    <row r="1688" spans="2:46" x14ac:dyDescent="0.3">
      <c r="B1688" s="2" t="s">
        <v>5406</v>
      </c>
      <c r="C1688" s="7">
        <v>-5</v>
      </c>
      <c r="D1688" s="2" t="s">
        <v>5421</v>
      </c>
      <c r="E1688" s="2" t="s">
        <v>5432</v>
      </c>
      <c r="F1688" s="2" t="s">
        <v>5421</v>
      </c>
      <c r="G1688" s="2"/>
      <c r="H1688" s="2" t="s">
        <v>4185</v>
      </c>
      <c r="I1688" s="2" t="str">
        <f t="shared" si="1543"/>
        <v>20241122-1000165114-인쇄</v>
      </c>
      <c r="J1688" s="2" t="str">
        <f t="shared" si="1544"/>
        <v>20241122-1000165114-합지</v>
      </c>
      <c r="K1688" s="2" t="str">
        <f t="shared" si="1545"/>
        <v>20241122-1000165114-분단</v>
      </c>
      <c r="L1688" s="2" t="str">
        <f t="shared" si="1546"/>
        <v>20241122-1000165114-제대</v>
      </c>
      <c r="M1688" s="2" t="str">
        <f>VLOOKUP(H1688, '쿼리1'!$A:$R, 17, 0)</f>
        <v>1도-AgmaSplint MPR-4080(4인치) 상지</v>
      </c>
      <c r="N1688" s="2" t="str">
        <f>VLOOKUP(H1688, '쿼리1'!$A:$P, 15, 0)</f>
        <v>나은박144</v>
      </c>
      <c r="O1688" s="2">
        <v>1000165114</v>
      </c>
      <c r="P1688" s="2" t="str">
        <f>VLOOKUP(H1688, '쿼리1'!$A:$R, 17, 0)</f>
        <v>1도-AgmaSplint MPR-4080(4인치) 상지</v>
      </c>
      <c r="Q1688" s="4">
        <f>VLOOKUP(H1688, '쿼리1'!$A:$U, 20, 0)</f>
        <v>18</v>
      </c>
      <c r="R1688" s="2" t="s">
        <v>31</v>
      </c>
      <c r="S1688" s="2" t="s">
        <v>31</v>
      </c>
      <c r="T1688" s="2" t="s">
        <v>31</v>
      </c>
      <c r="U1688" s="2" t="s">
        <v>5397</v>
      </c>
      <c r="V1688" s="3">
        <v>45624</v>
      </c>
      <c r="W1688" s="3">
        <v>45629</v>
      </c>
      <c r="X1688" s="6" t="str">
        <f t="shared" si="1567"/>
        <v>+5</v>
      </c>
      <c r="Y1688" s="3">
        <v>45629</v>
      </c>
      <c r="Z1688" s="3">
        <v>45635</v>
      </c>
      <c r="AA1688" s="6" t="str">
        <f t="shared" si="1562"/>
        <v>+6</v>
      </c>
      <c r="AB1688" s="3">
        <v>45630</v>
      </c>
      <c r="AC1688" s="3">
        <v>45635</v>
      </c>
      <c r="AD1688" s="6" t="str">
        <f t="shared" si="1563"/>
        <v>+5</v>
      </c>
      <c r="AE1688" s="2" t="s">
        <v>5388</v>
      </c>
      <c r="AF1688" s="2" t="s">
        <v>5388</v>
      </c>
      <c r="AG1688" s="2" t="str">
        <f>IFERROR(AF1688-AE1688, "X")</f>
        <v>X</v>
      </c>
      <c r="AH1688" s="3">
        <v>45635</v>
      </c>
      <c r="AI1688" s="3">
        <f t="shared" si="1571"/>
        <v>45630</v>
      </c>
      <c r="AJ1688" s="3"/>
      <c r="AK1688" s="2">
        <f t="shared" si="1548"/>
        <v>-5</v>
      </c>
      <c r="AL1688" s="2" t="s">
        <v>5567</v>
      </c>
      <c r="AM1688" s="2" t="str">
        <f t="shared" si="1550"/>
        <v>생산완료(-5)</v>
      </c>
      <c r="AN1688" s="9">
        <f t="shared" si="1551"/>
        <v>45635</v>
      </c>
      <c r="AO1688" s="9">
        <f t="shared" si="1552"/>
        <v>45630</v>
      </c>
      <c r="AP1688" s="9"/>
      <c r="AQ1688" s="2">
        <f t="shared" si="1560"/>
        <v>-5</v>
      </c>
      <c r="AR1688" s="12">
        <f t="shared" si="1553"/>
        <v>-5</v>
      </c>
      <c r="AS1688" t="s">
        <v>5567</v>
      </c>
      <c r="AT1688" t="str">
        <f t="shared" si="1554"/>
        <v>생산완료(-5)</v>
      </c>
    </row>
    <row r="1689" spans="2:46" x14ac:dyDescent="0.3">
      <c r="B1689" s="2" t="s">
        <v>5436</v>
      </c>
      <c r="C1689" s="7">
        <v>-7</v>
      </c>
      <c r="D1689" s="2" t="s">
        <v>5421</v>
      </c>
      <c r="E1689" s="2" t="s">
        <v>5432</v>
      </c>
      <c r="F1689" s="2"/>
      <c r="G1689" s="2" t="s">
        <v>5430</v>
      </c>
      <c r="H1689" s="2" t="s">
        <v>3792</v>
      </c>
      <c r="I1689" s="2" t="str">
        <f t="shared" si="1543"/>
        <v>20241122-1000165483-인쇄</v>
      </c>
      <c r="J1689" s="2" t="str">
        <f t="shared" si="1544"/>
        <v>20241122-1000165483-합지</v>
      </c>
      <c r="K1689" s="2" t="str">
        <f t="shared" si="1545"/>
        <v>20241122-1000165483-분단</v>
      </c>
      <c r="L1689" s="2" t="str">
        <f t="shared" si="1546"/>
        <v>20241122-1000165483-제대</v>
      </c>
      <c r="M1689" s="2" t="str">
        <f>VLOOKUP(H1689, '쿼리1'!$A:$R, 17, 0)</f>
        <v>6도-에어블링 황사방역마스크 KF94(대형/흰색/10매입)</v>
      </c>
      <c r="N1689" s="2" t="str">
        <f>VLOOKUP(H1689, '쿼리1'!$A:$P, 15, 0)</f>
        <v>패증착75</v>
      </c>
      <c r="O1689" s="2">
        <v>1000165483</v>
      </c>
      <c r="P1689" s="2" t="str">
        <f>VLOOKUP(H1689, '쿼리1'!$A:$R, 17, 0)</f>
        <v>6도-에어블링 황사방역마스크 KF94(대형/흰색/10매입)</v>
      </c>
      <c r="Q1689" s="4">
        <f>VLOOKUP(H1689, '쿼리1'!$A:$U, 20, 0)</f>
        <v>109090</v>
      </c>
      <c r="R1689" s="2" t="s">
        <v>31</v>
      </c>
      <c r="S1689" s="2" t="s">
        <v>31</v>
      </c>
      <c r="T1689" s="2" t="s">
        <v>5397</v>
      </c>
      <c r="U1689" s="2" t="s">
        <v>31</v>
      </c>
      <c r="V1689" s="3">
        <v>45624</v>
      </c>
      <c r="W1689" s="3">
        <v>45629</v>
      </c>
      <c r="X1689" s="6" t="str">
        <f t="shared" si="1567"/>
        <v>+5</v>
      </c>
      <c r="Y1689" s="3">
        <v>45629</v>
      </c>
      <c r="Z1689" s="3">
        <v>45635</v>
      </c>
      <c r="AA1689" s="6" t="str">
        <f t="shared" si="1562"/>
        <v>+6</v>
      </c>
      <c r="AB1689" s="3" t="s">
        <v>5388</v>
      </c>
      <c r="AC1689" s="2" t="s">
        <v>5388</v>
      </c>
      <c r="AD1689" s="6" t="str">
        <f>IFERROR(AC1689-AB1689, "X")</f>
        <v>X</v>
      </c>
      <c r="AE1689" s="3">
        <v>45631</v>
      </c>
      <c r="AF1689" s="3">
        <v>45638</v>
      </c>
      <c r="AG1689" s="2" t="str">
        <f>IFERROR(IF(AF1689-AE1689&gt;0, "+" &amp; (AF1689-AE1689), AF1689-AE1689), "X")</f>
        <v>+7</v>
      </c>
      <c r="AH1689" s="3">
        <v>45638</v>
      </c>
      <c r="AI1689" s="3">
        <f>AE1689</f>
        <v>45631</v>
      </c>
      <c r="AJ1689" s="3"/>
      <c r="AK1689" s="2">
        <f t="shared" si="1548"/>
        <v>-7</v>
      </c>
      <c r="AL1689" s="2" t="s">
        <v>5567</v>
      </c>
      <c r="AM1689" s="2" t="str">
        <f t="shared" si="1550"/>
        <v>생산완료(-7)</v>
      </c>
      <c r="AN1689" s="9">
        <f t="shared" si="1551"/>
        <v>45638</v>
      </c>
      <c r="AO1689" s="9">
        <f t="shared" si="1552"/>
        <v>45631</v>
      </c>
      <c r="AP1689" s="9"/>
      <c r="AQ1689" s="2">
        <f t="shared" si="1560"/>
        <v>-7</v>
      </c>
      <c r="AR1689" s="12">
        <f t="shared" si="1553"/>
        <v>-7</v>
      </c>
      <c r="AS1689" t="s">
        <v>5567</v>
      </c>
      <c r="AT1689" t="str">
        <f t="shared" si="1554"/>
        <v>생산완료(-7)</v>
      </c>
    </row>
    <row r="1690" spans="2:46" x14ac:dyDescent="0.3">
      <c r="B1690" s="2" t="s">
        <v>5416</v>
      </c>
      <c r="C1690" s="7">
        <v>-2</v>
      </c>
      <c r="D1690" s="2" t="s">
        <v>5412</v>
      </c>
      <c r="E1690" s="2" t="s">
        <v>5405</v>
      </c>
      <c r="F1690" s="2" t="s">
        <v>5424</v>
      </c>
      <c r="G1690" s="2"/>
      <c r="H1690" s="2" t="s">
        <v>4201</v>
      </c>
      <c r="I1690" s="2" t="str">
        <f t="shared" si="1543"/>
        <v>20241122-1000169587-인쇄</v>
      </c>
      <c r="J1690" s="2" t="str">
        <f t="shared" si="1544"/>
        <v>20241122-1000169587-합지</v>
      </c>
      <c r="K1690" s="2" t="str">
        <f t="shared" si="1545"/>
        <v>20241122-1000169587-분단</v>
      </c>
      <c r="L1690" s="2" t="str">
        <f t="shared" si="1546"/>
        <v>20241122-1000169587-제대</v>
      </c>
      <c r="M1690" s="2" t="str">
        <f>VLOOKUP(H1690, '쿼리1'!$A:$R, 17, 0)</f>
        <v>4도-SB)잉글리쉬 스콘90g</v>
      </c>
      <c r="N1690" s="2" t="str">
        <f>VLOOKUP(H1690, '쿼리1'!$A:$P, 15, 0)</f>
        <v>오씨피피(유무광)40</v>
      </c>
      <c r="O1690" s="2">
        <v>1000169587</v>
      </c>
      <c r="P1690" s="2" t="str">
        <f>VLOOKUP(H1690, '쿼리1'!$A:$R, 17, 0)</f>
        <v>4도-SB)잉글리쉬 스콘90g</v>
      </c>
      <c r="Q1690" s="4">
        <f>VLOOKUP(H1690, '쿼리1'!$A:$U, 20, 0)</f>
        <v>48</v>
      </c>
      <c r="R1690" s="2" t="s">
        <v>31</v>
      </c>
      <c r="S1690" s="2" t="s">
        <v>31</v>
      </c>
      <c r="T1690" s="2" t="s">
        <v>31</v>
      </c>
      <c r="U1690" s="2" t="s">
        <v>5397</v>
      </c>
      <c r="V1690" s="3">
        <v>45624</v>
      </c>
      <c r="W1690" s="3">
        <v>45625</v>
      </c>
      <c r="X1690" s="6" t="str">
        <f t="shared" si="1567"/>
        <v>+1</v>
      </c>
      <c r="Y1690" s="3">
        <v>45629</v>
      </c>
      <c r="Z1690" s="3">
        <v>45628</v>
      </c>
      <c r="AA1690" s="6">
        <f t="shared" si="1562"/>
        <v>-1</v>
      </c>
      <c r="AB1690" s="3">
        <v>45630</v>
      </c>
      <c r="AC1690" s="3">
        <v>45632</v>
      </c>
      <c r="AD1690" s="6" t="str">
        <f t="shared" ref="AD1690:AD1693" si="1572">IFERROR(IF(AC1690-AB1690&gt;0, "+" &amp; (AC1690-AB1690), AC1690-AB1690), "X")</f>
        <v>+2</v>
      </c>
      <c r="AE1690" s="2" t="s">
        <v>5388</v>
      </c>
      <c r="AF1690" s="2" t="s">
        <v>5388</v>
      </c>
      <c r="AG1690" s="2" t="str">
        <f>IFERROR(AF1690-AE1690, "X")</f>
        <v>X</v>
      </c>
      <c r="AH1690" s="3">
        <v>45632</v>
      </c>
      <c r="AI1690" s="3">
        <f t="shared" ref="AI1690:AI1692" si="1573">AB1690</f>
        <v>45630</v>
      </c>
      <c r="AJ1690" s="3"/>
      <c r="AK1690" s="2">
        <f t="shared" si="1548"/>
        <v>-2</v>
      </c>
      <c r="AL1690" s="2" t="s">
        <v>5567</v>
      </c>
      <c r="AM1690" s="2" t="str">
        <f t="shared" si="1550"/>
        <v>생산완료(-2)</v>
      </c>
      <c r="AN1690" s="9">
        <f t="shared" si="1551"/>
        <v>45632</v>
      </c>
      <c r="AO1690" s="9">
        <f t="shared" si="1552"/>
        <v>45630</v>
      </c>
      <c r="AP1690" s="9"/>
      <c r="AQ1690" s="2">
        <f t="shared" si="1560"/>
        <v>-2</v>
      </c>
      <c r="AR1690" s="12">
        <f t="shared" si="1553"/>
        <v>-2</v>
      </c>
      <c r="AS1690" t="s">
        <v>5567</v>
      </c>
      <c r="AT1690" t="str">
        <f t="shared" si="1554"/>
        <v>생산완료(-2)</v>
      </c>
    </row>
    <row r="1691" spans="2:46" x14ac:dyDescent="0.3">
      <c r="B1691" s="2" t="s">
        <v>5419</v>
      </c>
      <c r="C1691" s="7">
        <v>9</v>
      </c>
      <c r="D1691" s="2" t="s">
        <v>5415</v>
      </c>
      <c r="E1691" s="2" t="s">
        <v>5439</v>
      </c>
      <c r="F1691" s="2" t="s">
        <v>5414</v>
      </c>
      <c r="G1691" s="2"/>
      <c r="H1691" s="2" t="s">
        <v>4323</v>
      </c>
      <c r="I1691" s="2" t="str">
        <f t="shared" si="1543"/>
        <v>20241122-1000169610-인쇄</v>
      </c>
      <c r="J1691" s="2" t="str">
        <f t="shared" si="1544"/>
        <v>20241122-1000169610-합지</v>
      </c>
      <c r="K1691" s="2" t="str">
        <f t="shared" si="1545"/>
        <v>20241122-1000169610-분단</v>
      </c>
      <c r="L1691" s="2" t="str">
        <f t="shared" si="1546"/>
        <v>20241122-1000169610-제대</v>
      </c>
      <c r="M1691" s="2" t="str">
        <f>VLOOKUP(H1691, '쿼리1'!$A:$R, 17, 0)</f>
        <v>8도-(주)푸드코아-명장 밤식빵</v>
      </c>
      <c r="N1691" s="2" t="str">
        <f>VLOOKUP(H1691, '쿼리1'!$A:$P, 15, 0)</f>
        <v>오씨피피(유무광)60</v>
      </c>
      <c r="O1691" s="2">
        <v>1000169610</v>
      </c>
      <c r="P1691" s="2" t="str">
        <f>VLOOKUP(H1691, '쿼리1'!$A:$R, 17, 0)</f>
        <v>8도-(주)푸드코아-명장 밤식빵</v>
      </c>
      <c r="Q1691" s="4">
        <f>VLOOKUP(H1691, '쿼리1'!$A:$U, 20, 0)</f>
        <v>24</v>
      </c>
      <c r="R1691" s="2" t="s">
        <v>31</v>
      </c>
      <c r="S1691" s="2" t="s">
        <v>31</v>
      </c>
      <c r="T1691" s="2" t="s">
        <v>31</v>
      </c>
      <c r="U1691" s="2" t="s">
        <v>5397</v>
      </c>
      <c r="V1691" s="3">
        <v>45624</v>
      </c>
      <c r="W1691" s="3">
        <v>45621</v>
      </c>
      <c r="X1691" s="6">
        <f t="shared" si="1567"/>
        <v>-3</v>
      </c>
      <c r="Y1691" s="3">
        <v>45629</v>
      </c>
      <c r="Z1691" s="3">
        <v>45621</v>
      </c>
      <c r="AA1691" s="6">
        <f t="shared" si="1562"/>
        <v>-8</v>
      </c>
      <c r="AB1691" s="3">
        <v>45630</v>
      </c>
      <c r="AC1691" s="3">
        <v>45621</v>
      </c>
      <c r="AD1691" s="6">
        <f t="shared" si="1572"/>
        <v>-9</v>
      </c>
      <c r="AE1691" s="2" t="s">
        <v>5388</v>
      </c>
      <c r="AF1691" s="2" t="s">
        <v>5388</v>
      </c>
      <c r="AG1691" s="2" t="str">
        <f>IFERROR(AF1691-AE1691, "X")</f>
        <v>X</v>
      </c>
      <c r="AH1691" s="3">
        <v>45621</v>
      </c>
      <c r="AI1691" s="3">
        <f t="shared" si="1573"/>
        <v>45630</v>
      </c>
      <c r="AJ1691" s="3"/>
      <c r="AK1691" s="2" t="str">
        <f t="shared" si="1548"/>
        <v>+9</v>
      </c>
      <c r="AL1691" s="2" t="s">
        <v>5567</v>
      </c>
      <c r="AM1691" s="2" t="str">
        <f t="shared" si="1550"/>
        <v>생산완료(+9)</v>
      </c>
      <c r="AN1691" s="9">
        <f t="shared" si="1551"/>
        <v>45621</v>
      </c>
      <c r="AO1691" s="9">
        <f t="shared" si="1552"/>
        <v>45630</v>
      </c>
      <c r="AP1691" s="9"/>
      <c r="AQ1691" s="2">
        <f t="shared" si="1560"/>
        <v>9</v>
      </c>
      <c r="AR1691" s="12" t="str">
        <f t="shared" si="1553"/>
        <v>+9</v>
      </c>
      <c r="AS1691" t="s">
        <v>5567</v>
      </c>
      <c r="AT1691" t="str">
        <f t="shared" si="1554"/>
        <v>생산완료(+9)</v>
      </c>
    </row>
    <row r="1692" spans="2:46" x14ac:dyDescent="0.3">
      <c r="B1692" s="2" t="s">
        <v>5424</v>
      </c>
      <c r="C1692" s="7">
        <v>2</v>
      </c>
      <c r="D1692" s="2" t="s">
        <v>5424</v>
      </c>
      <c r="E1692" s="2" t="s">
        <v>5418</v>
      </c>
      <c r="F1692" s="2" t="s">
        <v>5416</v>
      </c>
      <c r="G1692" s="2"/>
      <c r="H1692" s="2" t="s">
        <v>4262</v>
      </c>
      <c r="I1692" s="2" t="str">
        <f t="shared" si="1543"/>
        <v>20241122-1000169730-인쇄</v>
      </c>
      <c r="J1692" s="2" t="str">
        <f t="shared" si="1544"/>
        <v>20241122-1000169730-합지</v>
      </c>
      <c r="K1692" s="2" t="str">
        <f t="shared" si="1545"/>
        <v>20241122-1000169730-분단</v>
      </c>
      <c r="L1692" s="2" t="str">
        <f t="shared" si="1546"/>
        <v>20241122-1000169730-제대</v>
      </c>
      <c r="M1692" s="2" t="str">
        <f>VLOOKUP(H1692, '쿼리1'!$A:$R, 17, 0)</f>
        <v>3도-VN)바질치즈치아바타195g-1입</v>
      </c>
      <c r="N1692" s="2" t="str">
        <f>VLOOKUP(H1692, '쿼리1'!$A:$P, 15, 0)</f>
        <v>오씨피피(투명)40</v>
      </c>
      <c r="O1692" s="2">
        <v>1000169730</v>
      </c>
      <c r="P1692" s="2" t="str">
        <f>VLOOKUP(H1692, '쿼리1'!$A:$R, 17, 0)</f>
        <v>3도-VN)바질치즈치아바타195g-1입</v>
      </c>
      <c r="Q1692" s="4">
        <f>VLOOKUP(H1692, '쿼리1'!$A:$U, 20, 0)</f>
        <v>48</v>
      </c>
      <c r="R1692" s="2" t="s">
        <v>31</v>
      </c>
      <c r="S1692" s="2" t="s">
        <v>31</v>
      </c>
      <c r="T1692" s="2" t="s">
        <v>31</v>
      </c>
      <c r="U1692" s="2" t="s">
        <v>5397</v>
      </c>
      <c r="V1692" s="3">
        <v>45624</v>
      </c>
      <c r="W1692" s="3">
        <v>45626</v>
      </c>
      <c r="X1692" s="6" t="str">
        <f t="shared" si="1567"/>
        <v>+2</v>
      </c>
      <c r="Y1692" s="3">
        <v>45629</v>
      </c>
      <c r="Z1692" s="3">
        <v>45625</v>
      </c>
      <c r="AA1692" s="6">
        <f t="shared" si="1562"/>
        <v>-4</v>
      </c>
      <c r="AB1692" s="3">
        <v>45630</v>
      </c>
      <c r="AC1692" s="3">
        <v>45628</v>
      </c>
      <c r="AD1692" s="6">
        <f t="shared" si="1572"/>
        <v>-2</v>
      </c>
      <c r="AE1692" s="2" t="s">
        <v>5388</v>
      </c>
      <c r="AF1692" s="2" t="s">
        <v>5388</v>
      </c>
      <c r="AG1692" s="2" t="str">
        <f>IFERROR(AF1692-AE1692, "X")</f>
        <v>X</v>
      </c>
      <c r="AH1692" s="3">
        <v>45628</v>
      </c>
      <c r="AI1692" s="3">
        <f t="shared" si="1573"/>
        <v>45630</v>
      </c>
      <c r="AJ1692" s="3"/>
      <c r="AK1692" s="2" t="str">
        <f t="shared" si="1548"/>
        <v>+2</v>
      </c>
      <c r="AL1692" s="2" t="s">
        <v>5567</v>
      </c>
      <c r="AM1692" s="2" t="str">
        <f t="shared" si="1550"/>
        <v>생산완료(+2)</v>
      </c>
      <c r="AN1692" s="9">
        <f t="shared" si="1551"/>
        <v>45628</v>
      </c>
      <c r="AO1692" s="9">
        <f t="shared" si="1552"/>
        <v>45630</v>
      </c>
      <c r="AP1692" s="9"/>
      <c r="AQ1692" s="2">
        <f t="shared" si="1560"/>
        <v>2</v>
      </c>
      <c r="AR1692" s="12" t="str">
        <f t="shared" si="1553"/>
        <v>+2</v>
      </c>
      <c r="AS1692" t="s">
        <v>5567</v>
      </c>
      <c r="AT1692" t="str">
        <f t="shared" si="1554"/>
        <v>생산완료(+2)</v>
      </c>
    </row>
    <row r="1693" spans="2:46" x14ac:dyDescent="0.3">
      <c r="B1693" s="2" t="s">
        <v>5418</v>
      </c>
      <c r="C1693" s="7">
        <v>-4</v>
      </c>
      <c r="D1693" s="2" t="s">
        <v>5451</v>
      </c>
      <c r="E1693" s="2" t="s">
        <v>5451</v>
      </c>
      <c r="F1693" s="2" t="s">
        <v>5408</v>
      </c>
      <c r="G1693" s="2" t="s">
        <v>5451</v>
      </c>
      <c r="H1693" s="2" t="s">
        <v>1417</v>
      </c>
      <c r="I1693" s="2" t="str">
        <f t="shared" si="1543"/>
        <v>20241122-1117P0060-인쇄</v>
      </c>
      <c r="J1693" s="2" t="str">
        <f t="shared" si="1544"/>
        <v>20241122-1117P0060-합지</v>
      </c>
      <c r="K1693" s="2" t="str">
        <f t="shared" si="1545"/>
        <v>20241122-1117P0060-분단</v>
      </c>
      <c r="L1693" s="2" t="str">
        <f t="shared" si="1546"/>
        <v>20241122-1117P0060-제대</v>
      </c>
      <c r="M1693" s="2" t="str">
        <f>VLOOKUP(H1693, '쿼리1'!$A:$R, 17, 0)</f>
        <v>5도-수제 달고나 20g(78kcal/판매원:로하스)</v>
      </c>
      <c r="N1693" s="2" t="str">
        <f>VLOOKUP(H1693, '쿼리1'!$A:$P, 15, 0)</f>
        <v>은박(유,무광)100</v>
      </c>
      <c r="O1693" s="2" t="s">
        <v>5880</v>
      </c>
      <c r="P1693" s="2" t="str">
        <f>VLOOKUP(H1693, '쿼리1'!$A:$R, 17, 0)</f>
        <v>5도-수제 달고나 20g(78kcal/판매원:로하스)</v>
      </c>
      <c r="Q1693" s="4">
        <f>VLOOKUP(H1693, '쿼리1'!$A:$U, 20, 0)</f>
        <v>104347</v>
      </c>
      <c r="R1693" s="2" t="s">
        <v>31</v>
      </c>
      <c r="S1693" s="2" t="s">
        <v>31</v>
      </c>
      <c r="T1693" s="2" t="s">
        <v>31</v>
      </c>
      <c r="U1693" s="2" t="s">
        <v>31</v>
      </c>
      <c r="V1693" s="3">
        <v>45624</v>
      </c>
      <c r="W1693" s="3">
        <v>45628</v>
      </c>
      <c r="X1693" s="6" t="str">
        <f t="shared" si="1567"/>
        <v>+4</v>
      </c>
      <c r="Y1693" s="3">
        <v>45628</v>
      </c>
      <c r="Z1693" s="3">
        <v>45632</v>
      </c>
      <c r="AA1693" s="6" t="str">
        <f t="shared" si="1562"/>
        <v>+4</v>
      </c>
      <c r="AB1693" s="3">
        <v>45629</v>
      </c>
      <c r="AC1693" s="3">
        <v>45632</v>
      </c>
      <c r="AD1693" s="6" t="str">
        <f t="shared" si="1572"/>
        <v>+3</v>
      </c>
      <c r="AE1693" s="3">
        <v>45631</v>
      </c>
      <c r="AF1693" s="3">
        <v>45635</v>
      </c>
      <c r="AG1693" s="2" t="str">
        <f t="shared" ref="AG1693:AG1695" si="1574">IFERROR(IF(AF1693-AE1693&gt;0, "+" &amp; (AF1693-AE1693), AF1693-AE1693), "X")</f>
        <v>+4</v>
      </c>
      <c r="AH1693" s="3">
        <v>45635</v>
      </c>
      <c r="AI1693" s="3">
        <f t="shared" ref="AI1693:AI1695" si="1575">AE1693</f>
        <v>45631</v>
      </c>
      <c r="AJ1693" s="3"/>
      <c r="AK1693" s="2">
        <f t="shared" si="1548"/>
        <v>-4</v>
      </c>
      <c r="AL1693" s="2" t="s">
        <v>5567</v>
      </c>
      <c r="AM1693" s="2" t="str">
        <f t="shared" si="1550"/>
        <v>생산완료(-4)</v>
      </c>
      <c r="AN1693" s="9">
        <f t="shared" si="1551"/>
        <v>45635</v>
      </c>
      <c r="AO1693" s="9">
        <f t="shared" si="1552"/>
        <v>45631</v>
      </c>
      <c r="AP1693" s="9"/>
      <c r="AQ1693" s="2">
        <f t="shared" si="1560"/>
        <v>-4</v>
      </c>
      <c r="AR1693" s="12">
        <f t="shared" si="1553"/>
        <v>-4</v>
      </c>
      <c r="AS1693" t="s">
        <v>5567</v>
      </c>
      <c r="AT1693" t="str">
        <f t="shared" si="1554"/>
        <v>생산완료(-4)</v>
      </c>
    </row>
    <row r="1694" spans="2:46" x14ac:dyDescent="0.3">
      <c r="B1694" s="2" t="s">
        <v>5506</v>
      </c>
      <c r="C1694" s="7">
        <v>-17</v>
      </c>
      <c r="D1694" s="2" t="s">
        <v>5426</v>
      </c>
      <c r="E1694" s="2" t="s">
        <v>5540</v>
      </c>
      <c r="F1694" s="2"/>
      <c r="G1694" s="2" t="s">
        <v>5425</v>
      </c>
      <c r="H1694" s="2" t="s">
        <v>3647</v>
      </c>
      <c r="I1694" s="2" t="str">
        <f t="shared" si="1543"/>
        <v>20241122-1119P0157-인쇄</v>
      </c>
      <c r="J1694" s="2" t="str">
        <f t="shared" si="1544"/>
        <v>20241122-1119P0157-합지</v>
      </c>
      <c r="K1694" s="2" t="str">
        <f t="shared" si="1545"/>
        <v>20241122-1119P0157-분단</v>
      </c>
      <c r="L1694" s="2" t="str">
        <f t="shared" si="1546"/>
        <v>20241122-1119P0157-제대</v>
      </c>
      <c r="M1694" s="2" t="str">
        <f>VLOOKUP(H1694, '쿼리1'!$A:$R, 17, 0)</f>
        <v>6도-Green Bags 그린백5매-M (바코드0111)</v>
      </c>
      <c r="N1694" s="2" t="str">
        <f>VLOOKUP(H1694, '쿼리1'!$A:$P, 15, 0)</f>
        <v>패트70</v>
      </c>
      <c r="O1694" s="2" t="s">
        <v>5881</v>
      </c>
      <c r="P1694" s="2" t="str">
        <f>VLOOKUP(H1694, '쿼리1'!$A:$R, 17, 0)</f>
        <v>6도-Green Bags 그린백5매-M (바코드0111)</v>
      </c>
      <c r="Q1694" s="4">
        <f>VLOOKUP(H1694, '쿼리1'!$A:$U, 20, 0)</f>
        <v>12121</v>
      </c>
      <c r="R1694" s="2" t="s">
        <v>31</v>
      </c>
      <c r="S1694" s="2" t="s">
        <v>5399</v>
      </c>
      <c r="T1694" s="2" t="s">
        <v>5397</v>
      </c>
      <c r="U1694" s="2" t="s">
        <v>31</v>
      </c>
      <c r="V1694" s="3">
        <v>45624</v>
      </c>
      <c r="W1694" s="3">
        <v>45639</v>
      </c>
      <c r="X1694" s="6" t="str">
        <f t="shared" si="1567"/>
        <v>+15</v>
      </c>
      <c r="Y1694" s="3">
        <v>45628</v>
      </c>
      <c r="Z1694" s="5" t="s">
        <v>5396</v>
      </c>
      <c r="AA1694" s="6">
        <f ca="1">TODAY()-Y1694</f>
        <v>28</v>
      </c>
      <c r="AB1694" s="3" t="s">
        <v>5388</v>
      </c>
      <c r="AC1694" s="2" t="s">
        <v>5388</v>
      </c>
      <c r="AD1694" s="6" t="str">
        <f>IFERROR(AC1694-AB1694, "X")</f>
        <v>X</v>
      </c>
      <c r="AE1694" s="3">
        <v>45629</v>
      </c>
      <c r="AF1694" s="3">
        <v>45646</v>
      </c>
      <c r="AG1694" s="2" t="str">
        <f t="shared" si="1574"/>
        <v>+17</v>
      </c>
      <c r="AH1694" s="3">
        <v>45646</v>
      </c>
      <c r="AI1694" s="3">
        <f t="shared" si="1575"/>
        <v>45629</v>
      </c>
      <c r="AJ1694" s="3"/>
      <c r="AK1694" s="2">
        <f t="shared" si="1548"/>
        <v>-17</v>
      </c>
      <c r="AL1694" s="2" t="s">
        <v>5567</v>
      </c>
      <c r="AM1694" s="2" t="str">
        <f t="shared" si="1550"/>
        <v>생산완료(-17)</v>
      </c>
      <c r="AN1694" s="9">
        <f t="shared" si="1551"/>
        <v>45646</v>
      </c>
      <c r="AO1694" s="9">
        <f t="shared" si="1552"/>
        <v>45629</v>
      </c>
      <c r="AP1694" s="9"/>
      <c r="AQ1694" s="2">
        <f t="shared" si="1560"/>
        <v>-17</v>
      </c>
      <c r="AR1694" s="12">
        <f t="shared" si="1553"/>
        <v>-17</v>
      </c>
      <c r="AS1694" t="s">
        <v>5567</v>
      </c>
      <c r="AT1694" t="str">
        <f t="shared" si="1554"/>
        <v>생산완료(-17)</v>
      </c>
    </row>
    <row r="1695" spans="2:46" x14ac:dyDescent="0.3">
      <c r="B1695" s="2" t="s">
        <v>5406</v>
      </c>
      <c r="C1695" s="7">
        <v>-5</v>
      </c>
      <c r="D1695" s="2" t="s">
        <v>5412</v>
      </c>
      <c r="E1695" s="2" t="s">
        <v>5430</v>
      </c>
      <c r="F1695" s="2"/>
      <c r="G1695" s="2" t="s">
        <v>5424</v>
      </c>
      <c r="H1695" s="2" t="s">
        <v>3269</v>
      </c>
      <c r="I1695" s="2" t="str">
        <f t="shared" si="1543"/>
        <v>20241122-1216P0006-인쇄</v>
      </c>
      <c r="J1695" s="2" t="str">
        <f t="shared" si="1544"/>
        <v>20241122-1216P0006-합지</v>
      </c>
      <c r="K1695" s="2" t="str">
        <f t="shared" si="1545"/>
        <v>20241122-1216P0006-분단</v>
      </c>
      <c r="L1695" s="2" t="str">
        <f t="shared" si="1546"/>
        <v>20241122-1216P0006-제대</v>
      </c>
      <c r="M1695" s="2" t="str">
        <f>VLOOKUP(H1695, '쿼리1'!$A:$R, 17, 0)</f>
        <v>1도(백색)-아이스크림튀김-바닐라맛</v>
      </c>
      <c r="N1695" s="2" t="str">
        <f>VLOOKUP(H1695, '쿼리1'!$A:$P, 15, 0)</f>
        <v>나이론70</v>
      </c>
      <c r="O1695" s="2" t="s">
        <v>5882</v>
      </c>
      <c r="P1695" s="2" t="str">
        <f>VLOOKUP(H1695, '쿼리1'!$A:$R, 17, 0)</f>
        <v>1도(백색)-아이스크림튀김-바닐라맛</v>
      </c>
      <c r="Q1695" s="4">
        <f>VLOOKUP(H1695, '쿼리1'!$A:$U, 20, 0)</f>
        <v>26086</v>
      </c>
      <c r="R1695" s="2" t="s">
        <v>31</v>
      </c>
      <c r="S1695" s="2" t="s">
        <v>31</v>
      </c>
      <c r="T1695" s="2" t="s">
        <v>5397</v>
      </c>
      <c r="U1695" s="2" t="s">
        <v>31</v>
      </c>
      <c r="V1695" s="3">
        <v>45624</v>
      </c>
      <c r="W1695" s="3">
        <v>45625</v>
      </c>
      <c r="X1695" s="6" t="str">
        <f t="shared" si="1567"/>
        <v>+1</v>
      </c>
      <c r="Y1695" s="3">
        <v>45628</v>
      </c>
      <c r="Z1695" s="3">
        <v>45635</v>
      </c>
      <c r="AA1695" s="6" t="str">
        <f>IFERROR(IF(Z1695-Y1695&gt;0, "+" &amp; (Z1695-Y1695), Z1695-Y1695), "X")</f>
        <v>+7</v>
      </c>
      <c r="AB1695" s="3" t="s">
        <v>5388</v>
      </c>
      <c r="AC1695" s="2" t="s">
        <v>5388</v>
      </c>
      <c r="AD1695" s="6" t="str">
        <f>IFERROR(AC1695-AB1695, "X")</f>
        <v>X</v>
      </c>
      <c r="AE1695" s="3">
        <v>45630</v>
      </c>
      <c r="AF1695" s="3">
        <v>45632</v>
      </c>
      <c r="AG1695" s="2" t="str">
        <f t="shared" si="1574"/>
        <v>+2</v>
      </c>
      <c r="AH1695" s="3">
        <v>45635</v>
      </c>
      <c r="AI1695" s="3">
        <f t="shared" si="1575"/>
        <v>45630</v>
      </c>
      <c r="AJ1695" s="3"/>
      <c r="AK1695" s="2">
        <f t="shared" si="1548"/>
        <v>-5</v>
      </c>
      <c r="AL1695" s="2" t="s">
        <v>5567</v>
      </c>
      <c r="AM1695" s="2" t="str">
        <f t="shared" si="1550"/>
        <v>생산완료(-5)</v>
      </c>
      <c r="AN1695" s="9">
        <f t="shared" si="1551"/>
        <v>45635</v>
      </c>
      <c r="AO1695" s="9">
        <f t="shared" si="1552"/>
        <v>45630</v>
      </c>
      <c r="AP1695" s="9"/>
      <c r="AQ1695" s="2">
        <f t="shared" si="1560"/>
        <v>-5</v>
      </c>
      <c r="AR1695" s="12">
        <f t="shared" si="1553"/>
        <v>-5</v>
      </c>
      <c r="AS1695" t="s">
        <v>5567</v>
      </c>
      <c r="AT1695" t="str">
        <f t="shared" si="1554"/>
        <v>생산완료(-5)</v>
      </c>
    </row>
    <row r="1696" spans="2:46" x14ac:dyDescent="0.3">
      <c r="B1696" s="2" t="s">
        <v>5666</v>
      </c>
      <c r="C1696" s="8" t="s">
        <v>5670</v>
      </c>
      <c r="D1696" s="2"/>
      <c r="E1696" s="2"/>
      <c r="F1696" s="2"/>
      <c r="G1696" s="2"/>
      <c r="H1696" s="2" t="s">
        <v>439</v>
      </c>
      <c r="I1696" s="2" t="str">
        <f t="shared" si="1543"/>
        <v>20241122-2000151995-인쇄</v>
      </c>
      <c r="J1696" s="2" t="str">
        <f t="shared" si="1544"/>
        <v>20241122-2000151995-합지</v>
      </c>
      <c r="K1696" s="2" t="str">
        <f t="shared" si="1545"/>
        <v>20241122-2000151995-분단</v>
      </c>
      <c r="L1696" s="2" t="str">
        <f t="shared" si="1546"/>
        <v>20241122-2000151995-제대</v>
      </c>
      <c r="M1696" s="2" t="str">
        <f>VLOOKUP(H1696, '쿼리1'!$A:$R, 17, 0)</f>
        <v>1도-분리배출(수산물10kg)</v>
      </c>
      <c r="N1696" s="2" t="str">
        <f>VLOOKUP(H1696, '쿼리1'!$A:$P, 15, 0)</f>
        <v>PE튜브(투명)40=1도-분리배출(수산물10kg)</v>
      </c>
      <c r="O1696" s="2">
        <v>2000151995</v>
      </c>
      <c r="P1696" s="2" t="str">
        <f>VLOOKUP(H1696, '쿼리1'!$A:$R, 17, 0)</f>
        <v>1도-분리배출(수산물10kg)</v>
      </c>
      <c r="Q1696" s="4">
        <f>VLOOKUP(H1696, '쿼리1'!$A:$U, 20, 0)</f>
        <v>40000</v>
      </c>
      <c r="R1696" s="2" t="s">
        <v>5397</v>
      </c>
      <c r="S1696" s="2" t="s">
        <v>5397</v>
      </c>
      <c r="T1696" s="2" t="s">
        <v>5397</v>
      </c>
      <c r="U1696" s="2" t="s">
        <v>5397</v>
      </c>
      <c r="V1696" s="2" t="s">
        <v>5388</v>
      </c>
      <c r="W1696" s="2" t="s">
        <v>5388</v>
      </c>
      <c r="X1696" s="6" t="str">
        <f>IFERROR(W1696-V1696, "X")</f>
        <v>X</v>
      </c>
      <c r="Y1696" s="2" t="s">
        <v>5388</v>
      </c>
      <c r="Z1696" s="2" t="s">
        <v>5388</v>
      </c>
      <c r="AA1696" s="6" t="str">
        <f>IFERROR(Z1696-Y1696, "X")</f>
        <v>X</v>
      </c>
      <c r="AB1696" s="2" t="s">
        <v>5388</v>
      </c>
      <c r="AC1696" s="2" t="s">
        <v>5388</v>
      </c>
      <c r="AD1696" s="6" t="str">
        <f>IFERROR(AC1696-AB1696, "X")</f>
        <v>X</v>
      </c>
      <c r="AE1696" s="2" t="s">
        <v>5388</v>
      </c>
      <c r="AF1696" s="2" t="s">
        <v>5388</v>
      </c>
      <c r="AG1696" s="2" t="str">
        <f>IFERROR(AF1696-AE1696, "X")</f>
        <v>X</v>
      </c>
      <c r="AH1696" s="2" t="s">
        <v>5388</v>
      </c>
      <c r="AI1696" s="3" t="s">
        <v>5388</v>
      </c>
      <c r="AJ1696" s="3">
        <f ca="1">TODAY()</f>
        <v>45656</v>
      </c>
      <c r="AK1696" s="2" t="str">
        <f t="shared" si="1548"/>
        <v>+공정납기일없음</v>
      </c>
      <c r="AL1696" s="2"/>
      <c r="AM1696" s="2" t="str">
        <f t="shared" si="1550"/>
        <v>(+공정납기일없음)</v>
      </c>
      <c r="AN1696" s="9">
        <f t="shared" si="1551"/>
        <v>0</v>
      </c>
      <c r="AO1696" s="9">
        <f t="shared" si="1552"/>
        <v>45639</v>
      </c>
      <c r="AP1696" s="9">
        <f ca="1">TODAY()</f>
        <v>45656</v>
      </c>
      <c r="AQ1696" s="6">
        <f ca="1">AO1696-AP1696</f>
        <v>-17</v>
      </c>
      <c r="AR1696" s="12">
        <f t="shared" ca="1" si="1553"/>
        <v>-17</v>
      </c>
      <c r="AS1696" t="str">
        <f ca="1">IF(AQ1696&lt;0, "진행중", "지연")</f>
        <v>진행중</v>
      </c>
      <c r="AT1696" t="str">
        <f t="shared" ca="1" si="1554"/>
        <v>진행중(-17)</v>
      </c>
    </row>
    <row r="1697" spans="2:46" x14ac:dyDescent="0.3">
      <c r="B1697" s="2" t="s">
        <v>5406</v>
      </c>
      <c r="C1697" s="7">
        <v>-5</v>
      </c>
      <c r="D1697" s="2" t="s">
        <v>5409</v>
      </c>
      <c r="E1697" s="2" t="s">
        <v>5543</v>
      </c>
      <c r="F1697" s="2"/>
      <c r="G1697" s="2" t="s">
        <v>5421</v>
      </c>
      <c r="H1697" s="2" t="s">
        <v>1334</v>
      </c>
      <c r="I1697" s="2" t="str">
        <f t="shared" si="1543"/>
        <v>20241125-1000138905-인쇄</v>
      </c>
      <c r="J1697" s="2" t="str">
        <f t="shared" si="1544"/>
        <v>20241125-1000138905-합지</v>
      </c>
      <c r="K1697" s="2" t="str">
        <f t="shared" si="1545"/>
        <v>20241125-1000138905-분단</v>
      </c>
      <c r="L1697" s="2" t="str">
        <f t="shared" si="1546"/>
        <v>20241125-1000138905-제대</v>
      </c>
      <c r="M1697" s="2" t="str">
        <f>VLOOKUP(H1697, '쿼리1'!$A:$R, 17, 0)</f>
        <v>4도-헤아림(공용봉투 대)</v>
      </c>
      <c r="N1697" s="2" t="str">
        <f>VLOOKUP(H1697, '쿼리1'!$A:$P, 15, 0)</f>
        <v>패트(유무광)100</v>
      </c>
      <c r="O1697" s="2">
        <v>1000138905</v>
      </c>
      <c r="P1697" s="2" t="str">
        <f>VLOOKUP(H1697, '쿼리1'!$A:$R, 17, 0)</f>
        <v>4도-헤아림(공용봉투 대)</v>
      </c>
      <c r="Q1697" s="4">
        <f>VLOOKUP(H1697, '쿼리1'!$A:$U, 20, 0)</f>
        <v>20000</v>
      </c>
      <c r="R1697" s="2" t="s">
        <v>31</v>
      </c>
      <c r="S1697" s="2" t="s">
        <v>5399</v>
      </c>
      <c r="T1697" s="2" t="s">
        <v>5397</v>
      </c>
      <c r="U1697" s="2" t="s">
        <v>31</v>
      </c>
      <c r="V1697" s="3">
        <v>45624</v>
      </c>
      <c r="W1697" s="3">
        <v>45624</v>
      </c>
      <c r="X1697" s="6">
        <f>IFERROR(IF(W1697-V1697&gt;0, "+" &amp; (W1697-V1697), W1697-V1697), "X")</f>
        <v>0</v>
      </c>
      <c r="Y1697" s="3">
        <v>45629</v>
      </c>
      <c r="Z1697" s="5" t="s">
        <v>5396</v>
      </c>
      <c r="AA1697" s="6">
        <f ca="1">TODAY()-Y1697</f>
        <v>27</v>
      </c>
      <c r="AB1697" s="3" t="s">
        <v>5388</v>
      </c>
      <c r="AC1697" s="2" t="s">
        <v>5388</v>
      </c>
      <c r="AD1697" s="6" t="str">
        <f>IFERROR(AC1697-AB1697, "X")</f>
        <v>X</v>
      </c>
      <c r="AE1697" s="3">
        <v>45631</v>
      </c>
      <c r="AF1697" s="3">
        <v>45636</v>
      </c>
      <c r="AG1697" s="2" t="str">
        <f>IFERROR(IF(AF1697-AE1697&gt;0, "+" &amp; (AF1697-AE1697), AF1697-AE1697), "X")</f>
        <v>+5</v>
      </c>
      <c r="AH1697" s="3">
        <v>45636</v>
      </c>
      <c r="AI1697" s="3">
        <f>AE1697</f>
        <v>45631</v>
      </c>
      <c r="AJ1697" s="3"/>
      <c r="AK1697" s="2">
        <f t="shared" si="1548"/>
        <v>-5</v>
      </c>
      <c r="AL1697" s="2" t="s">
        <v>5567</v>
      </c>
      <c r="AM1697" s="2" t="str">
        <f t="shared" si="1550"/>
        <v>생산완료(-5)</v>
      </c>
      <c r="AN1697" s="9">
        <f t="shared" si="1551"/>
        <v>45649</v>
      </c>
      <c r="AO1697" s="9">
        <f t="shared" si="1552"/>
        <v>45649</v>
      </c>
      <c r="AP1697" s="9"/>
      <c r="AQ1697" s="2">
        <f t="shared" ref="AQ1697:AQ1717" si="1576">AO1697-AN1697</f>
        <v>0</v>
      </c>
      <c r="AR1697" s="12">
        <f t="shared" si="1553"/>
        <v>0</v>
      </c>
      <c r="AS1697" t="s">
        <v>5567</v>
      </c>
      <c r="AT1697" t="str">
        <f t="shared" si="1554"/>
        <v>생산완료(0)</v>
      </c>
    </row>
    <row r="1698" spans="2:46" x14ac:dyDescent="0.3">
      <c r="B1698" s="2" t="s">
        <v>5451</v>
      </c>
      <c r="C1698" s="7">
        <v>4</v>
      </c>
      <c r="D1698" s="2"/>
      <c r="E1698" s="2" t="s">
        <v>5415</v>
      </c>
      <c r="F1698" s="2" t="s">
        <v>5418</v>
      </c>
      <c r="G1698" s="2"/>
      <c r="H1698" s="2" t="s">
        <v>3434</v>
      </c>
      <c r="I1698" s="2" t="str">
        <f t="shared" si="1543"/>
        <v>20241125-1000139412-인쇄</v>
      </c>
      <c r="J1698" s="2" t="str">
        <f t="shared" si="1544"/>
        <v>20241125-1000139412-합지</v>
      </c>
      <c r="K1698" s="2" t="str">
        <f t="shared" si="1545"/>
        <v>20241125-1000139412-분단</v>
      </c>
      <c r="L1698" s="2" t="str">
        <f t="shared" si="1546"/>
        <v>20241125-1000139412-제대</v>
      </c>
      <c r="M1698" s="2" t="str">
        <f>VLOOKUP(H1698, '쿼리1'!$A:$R, 17, 0)</f>
        <v>무지</v>
      </c>
      <c r="N1698" s="2" t="str">
        <f>VLOOKUP(H1698, '쿼리1'!$A:$P, 15, 0)</f>
        <v>은박100</v>
      </c>
      <c r="O1698" s="2">
        <v>1000139412</v>
      </c>
      <c r="P1698" s="2" t="str">
        <f>VLOOKUP(H1698, '쿼리1'!$A:$R, 17, 0)</f>
        <v>무지</v>
      </c>
      <c r="Q1698" s="4">
        <f>VLOOKUP(H1698, '쿼리1'!$A:$U, 20, 0)</f>
        <v>12</v>
      </c>
      <c r="R1698" s="2" t="s">
        <v>5397</v>
      </c>
      <c r="S1698" s="2" t="s">
        <v>31</v>
      </c>
      <c r="T1698" s="2" t="s">
        <v>31</v>
      </c>
      <c r="U1698" s="2" t="s">
        <v>5397</v>
      </c>
      <c r="V1698" s="2" t="s">
        <v>5388</v>
      </c>
      <c r="W1698" s="3" t="s">
        <v>5388</v>
      </c>
      <c r="X1698" s="6" t="str">
        <f>IFERROR(W1698-V1698, "X")</f>
        <v>X</v>
      </c>
      <c r="Y1698" s="3">
        <v>45631</v>
      </c>
      <c r="Z1698" s="3">
        <v>45628</v>
      </c>
      <c r="AA1698" s="6">
        <f t="shared" ref="AA1698:AA1712" si="1577">IFERROR(IF(Z1698-Y1698&gt;0, "+" &amp; (Z1698-Y1698), Z1698-Y1698), "X")</f>
        <v>-3</v>
      </c>
      <c r="AB1698" s="3">
        <v>45632</v>
      </c>
      <c r="AC1698" s="3">
        <v>45628</v>
      </c>
      <c r="AD1698" s="6">
        <f>IFERROR(IF(AC1698-AB1698&gt;0, "+" &amp; (AC1698-AB1698), AC1698-AB1698), "X")</f>
        <v>-4</v>
      </c>
      <c r="AE1698" s="2" t="s">
        <v>5388</v>
      </c>
      <c r="AF1698" s="2" t="s">
        <v>5388</v>
      </c>
      <c r="AG1698" s="2" t="str">
        <f>IFERROR(AF1698-AE1698, "X")</f>
        <v>X</v>
      </c>
      <c r="AH1698" s="3">
        <v>45628</v>
      </c>
      <c r="AI1698" s="3">
        <f t="shared" ref="AI1698" si="1578">AB1698</f>
        <v>45632</v>
      </c>
      <c r="AJ1698" s="3"/>
      <c r="AK1698" s="2" t="str">
        <f t="shared" si="1548"/>
        <v>+4</v>
      </c>
      <c r="AL1698" s="2" t="s">
        <v>5567</v>
      </c>
      <c r="AM1698" s="2" t="str">
        <f t="shared" si="1550"/>
        <v>생산완료(+4)</v>
      </c>
      <c r="AN1698" s="9">
        <f t="shared" si="1551"/>
        <v>45628</v>
      </c>
      <c r="AO1698" s="9">
        <f t="shared" si="1552"/>
        <v>45632</v>
      </c>
      <c r="AP1698" s="9"/>
      <c r="AQ1698" s="2">
        <f t="shared" si="1576"/>
        <v>4</v>
      </c>
      <c r="AR1698" s="12" t="str">
        <f t="shared" si="1553"/>
        <v>+4</v>
      </c>
      <c r="AS1698" t="s">
        <v>5567</v>
      </c>
      <c r="AT1698" t="str">
        <f t="shared" si="1554"/>
        <v>생산완료(+4)</v>
      </c>
    </row>
    <row r="1699" spans="2:46" x14ac:dyDescent="0.3">
      <c r="B1699" s="2" t="s">
        <v>5406</v>
      </c>
      <c r="C1699" s="7">
        <v>-5</v>
      </c>
      <c r="D1699" s="2" t="s">
        <v>5424</v>
      </c>
      <c r="E1699" s="2" t="s">
        <v>5409</v>
      </c>
      <c r="F1699" s="2"/>
      <c r="G1699" s="2" t="s">
        <v>5421</v>
      </c>
      <c r="H1699" s="2" t="s">
        <v>2937</v>
      </c>
      <c r="I1699" s="2" t="str">
        <f t="shared" si="1543"/>
        <v>20241125-1000139790-인쇄</v>
      </c>
      <c r="J1699" s="2" t="str">
        <f t="shared" si="1544"/>
        <v>20241125-1000139790-합지</v>
      </c>
      <c r="K1699" s="2" t="str">
        <f t="shared" si="1545"/>
        <v>20241125-1000139790-분단</v>
      </c>
      <c r="L1699" s="2" t="str">
        <f t="shared" si="1546"/>
        <v>20241125-1000139790-제대</v>
      </c>
      <c r="M1699" s="2" t="str">
        <f>VLOOKUP(H1699, '쿼리1'!$A:$R, 17, 0)</f>
        <v>5도-헤아림(공용봉투 소)</v>
      </c>
      <c r="N1699" s="2" t="str">
        <f>VLOOKUP(H1699, '쿼리1'!$A:$P, 15, 0)</f>
        <v>패트(유무광)100</v>
      </c>
      <c r="O1699" s="2">
        <v>1000139790</v>
      </c>
      <c r="P1699" s="2" t="str">
        <f>VLOOKUP(H1699, '쿼리1'!$A:$R, 17, 0)</f>
        <v>5도-헤아림(공용봉투 소)</v>
      </c>
      <c r="Q1699" s="4">
        <f>VLOOKUP(H1699, '쿼리1'!$A:$U, 20, 0)</f>
        <v>27272</v>
      </c>
      <c r="R1699" s="2" t="s">
        <v>31</v>
      </c>
      <c r="S1699" s="2" t="s">
        <v>31</v>
      </c>
      <c r="T1699" s="2" t="s">
        <v>5397</v>
      </c>
      <c r="U1699" s="2" t="s">
        <v>31</v>
      </c>
      <c r="V1699" s="3">
        <v>45624</v>
      </c>
      <c r="W1699" s="3">
        <v>45626</v>
      </c>
      <c r="X1699" s="6" t="str">
        <f t="shared" ref="X1699:X1702" si="1579">IFERROR(IF(W1699-V1699&gt;0, "+" &amp; (W1699-V1699), W1699-V1699), "X")</f>
        <v>+2</v>
      </c>
      <c r="Y1699" s="3">
        <v>45629</v>
      </c>
      <c r="Z1699" s="3">
        <v>45629</v>
      </c>
      <c r="AA1699" s="6">
        <f t="shared" si="1577"/>
        <v>0</v>
      </c>
      <c r="AB1699" s="3" t="s">
        <v>5388</v>
      </c>
      <c r="AC1699" s="2" t="s">
        <v>5388</v>
      </c>
      <c r="AD1699" s="6" t="str">
        <f>IFERROR(AC1699-AB1699, "X")</f>
        <v>X</v>
      </c>
      <c r="AE1699" s="3">
        <v>45631</v>
      </c>
      <c r="AF1699" s="3">
        <v>45636</v>
      </c>
      <c r="AG1699" s="2" t="str">
        <f>IFERROR(IF(AF1699-AE1699&gt;0, "+" &amp; (AF1699-AE1699), AF1699-AE1699), "X")</f>
        <v>+5</v>
      </c>
      <c r="AH1699" s="3">
        <v>45636</v>
      </c>
      <c r="AI1699" s="3">
        <f>AE1699</f>
        <v>45631</v>
      </c>
      <c r="AJ1699" s="3"/>
      <c r="AK1699" s="2">
        <f t="shared" si="1548"/>
        <v>-5</v>
      </c>
      <c r="AL1699" s="2" t="s">
        <v>5567</v>
      </c>
      <c r="AM1699" s="2" t="str">
        <f t="shared" si="1550"/>
        <v>생산완료(-5)</v>
      </c>
      <c r="AN1699" s="9">
        <f t="shared" si="1551"/>
        <v>45651</v>
      </c>
      <c r="AO1699" s="9">
        <f t="shared" si="1552"/>
        <v>45649</v>
      </c>
      <c r="AP1699" s="9"/>
      <c r="AQ1699" s="2">
        <f t="shared" si="1576"/>
        <v>-2</v>
      </c>
      <c r="AR1699" s="12">
        <f t="shared" si="1553"/>
        <v>-2</v>
      </c>
      <c r="AS1699" t="s">
        <v>5567</v>
      </c>
      <c r="AT1699" t="str">
        <f t="shared" si="1554"/>
        <v>생산완료(-2)</v>
      </c>
    </row>
    <row r="1700" spans="2:46" x14ac:dyDescent="0.3">
      <c r="B1700" s="2" t="s">
        <v>5432</v>
      </c>
      <c r="C1700" s="7">
        <v>6</v>
      </c>
      <c r="D1700" s="2" t="s">
        <v>5415</v>
      </c>
      <c r="E1700" s="2" t="s">
        <v>5439</v>
      </c>
      <c r="F1700" s="2" t="s">
        <v>5407</v>
      </c>
      <c r="G1700" s="2"/>
      <c r="H1700" s="2" t="s">
        <v>4065</v>
      </c>
      <c r="I1700" s="2" t="str">
        <f t="shared" si="1543"/>
        <v>20241125-1000142163-인쇄</v>
      </c>
      <c r="J1700" s="2" t="str">
        <f t="shared" si="1544"/>
        <v>20241125-1000142163-합지</v>
      </c>
      <c r="K1700" s="2" t="str">
        <f t="shared" si="1545"/>
        <v>20241125-1000142163-분단</v>
      </c>
      <c r="L1700" s="2" t="str">
        <f t="shared" si="1546"/>
        <v>20241125-1000142163-제대</v>
      </c>
      <c r="M1700" s="2" t="str">
        <f>VLOOKUP(H1700, '쿼리1'!$A:$R, 17, 0)</f>
        <v>7도-(주)조이푸드-초코청크로얄쿠키70g (347kcal)</v>
      </c>
      <c r="N1700" s="2" t="str">
        <f>VLOOKUP(H1700, '쿼리1'!$A:$P, 15, 0)</f>
        <v>오씨피피(유무광)50</v>
      </c>
      <c r="O1700" s="2">
        <v>1000142163</v>
      </c>
      <c r="P1700" s="2" t="str">
        <f>VLOOKUP(H1700, '쿼리1'!$A:$R, 17, 0)</f>
        <v>7도-(주)조이푸드-초코청크로얄쿠키70g (347kcal)</v>
      </c>
      <c r="Q1700" s="4">
        <f>VLOOKUP(H1700, '쿼리1'!$A:$U, 20, 0)</f>
        <v>12</v>
      </c>
      <c r="R1700" s="2" t="s">
        <v>31</v>
      </c>
      <c r="S1700" s="2" t="s">
        <v>31</v>
      </c>
      <c r="T1700" s="2" t="s">
        <v>31</v>
      </c>
      <c r="U1700" s="2" t="s">
        <v>5397</v>
      </c>
      <c r="V1700" s="3">
        <v>45625</v>
      </c>
      <c r="W1700" s="3">
        <v>45622</v>
      </c>
      <c r="X1700" s="6">
        <f t="shared" si="1579"/>
        <v>-3</v>
      </c>
      <c r="Y1700" s="3">
        <v>45630</v>
      </c>
      <c r="Z1700" s="3">
        <v>45622</v>
      </c>
      <c r="AA1700" s="6">
        <f t="shared" si="1577"/>
        <v>-8</v>
      </c>
      <c r="AB1700" s="3">
        <v>45631</v>
      </c>
      <c r="AC1700" s="3">
        <v>45625</v>
      </c>
      <c r="AD1700" s="6">
        <f t="shared" ref="AD1700:AD1701" si="1580">IFERROR(IF(AC1700-AB1700&gt;0, "+" &amp; (AC1700-AB1700), AC1700-AB1700), "X")</f>
        <v>-6</v>
      </c>
      <c r="AE1700" s="2" t="s">
        <v>5388</v>
      </c>
      <c r="AF1700" s="2" t="s">
        <v>5388</v>
      </c>
      <c r="AG1700" s="2" t="str">
        <f>IFERROR(AF1700-AE1700, "X")</f>
        <v>X</v>
      </c>
      <c r="AH1700" s="3">
        <v>45625</v>
      </c>
      <c r="AI1700" s="3">
        <f t="shared" ref="AI1700:AI1701" si="1581">AB1700</f>
        <v>45631</v>
      </c>
      <c r="AJ1700" s="3"/>
      <c r="AK1700" s="2" t="str">
        <f t="shared" si="1548"/>
        <v>+6</v>
      </c>
      <c r="AL1700" s="2" t="s">
        <v>5567</v>
      </c>
      <c r="AM1700" s="2" t="str">
        <f t="shared" si="1550"/>
        <v>생산완료(+6)</v>
      </c>
      <c r="AN1700" s="9">
        <f t="shared" si="1551"/>
        <v>45654</v>
      </c>
      <c r="AO1700" s="9">
        <f t="shared" si="1552"/>
        <v>45657</v>
      </c>
      <c r="AP1700" s="9"/>
      <c r="AQ1700" s="2">
        <f t="shared" si="1576"/>
        <v>3</v>
      </c>
      <c r="AR1700" s="12" t="str">
        <f t="shared" si="1553"/>
        <v>+3</v>
      </c>
      <c r="AS1700" t="s">
        <v>5567</v>
      </c>
      <c r="AT1700" t="str">
        <f t="shared" si="1554"/>
        <v>생산완료(+3)</v>
      </c>
    </row>
    <row r="1701" spans="2:46" x14ac:dyDescent="0.3">
      <c r="B1701" s="2" t="s">
        <v>5412</v>
      </c>
      <c r="C1701" s="7">
        <v>1</v>
      </c>
      <c r="D1701" s="2" t="s">
        <v>5451</v>
      </c>
      <c r="E1701" s="2" t="s">
        <v>5409</v>
      </c>
      <c r="F1701" s="2" t="s">
        <v>5405</v>
      </c>
      <c r="G1701" s="2"/>
      <c r="H1701" s="2" t="s">
        <v>4375</v>
      </c>
      <c r="I1701" s="2" t="str">
        <f t="shared" si="1543"/>
        <v>20241125-1000153049-인쇄</v>
      </c>
      <c r="J1701" s="2" t="str">
        <f t="shared" si="1544"/>
        <v>20241125-1000153049-합지</v>
      </c>
      <c r="K1701" s="2" t="str">
        <f t="shared" si="1545"/>
        <v>20241125-1000153049-분단</v>
      </c>
      <c r="L1701" s="2" t="str">
        <f t="shared" si="1546"/>
        <v>20241125-1000153049-제대</v>
      </c>
      <c r="M1701" s="2" t="str">
        <f>VLOOKUP(H1701, '쿼리1'!$A:$R, 17, 0)</f>
        <v>9도-(주)푸드코아-연세우유 초코생크림빵</v>
      </c>
      <c r="N1701" s="2" t="str">
        <f>VLOOKUP(H1701, '쿼리1'!$A:$P, 15, 0)</f>
        <v>오씨피피(유무광)60</v>
      </c>
      <c r="O1701" s="2">
        <v>1000153049</v>
      </c>
      <c r="P1701" s="2" t="str">
        <f>VLOOKUP(H1701, '쿼리1'!$A:$R, 17, 0)</f>
        <v>9도-(주)푸드코아-연세우유 초코생크림빵</v>
      </c>
      <c r="Q1701" s="4">
        <f>VLOOKUP(H1701, '쿼리1'!$A:$U, 20, 0)</f>
        <v>24</v>
      </c>
      <c r="R1701" s="2" t="s">
        <v>31</v>
      </c>
      <c r="S1701" s="2" t="s">
        <v>31</v>
      </c>
      <c r="T1701" s="2" t="s">
        <v>31</v>
      </c>
      <c r="U1701" s="2" t="s">
        <v>5397</v>
      </c>
      <c r="V1701" s="3">
        <v>45624</v>
      </c>
      <c r="W1701" s="3">
        <v>45628</v>
      </c>
      <c r="X1701" s="6" t="str">
        <f t="shared" si="1579"/>
        <v>+4</v>
      </c>
      <c r="Y1701" s="3">
        <v>45629</v>
      </c>
      <c r="Z1701" s="3">
        <v>45629</v>
      </c>
      <c r="AA1701" s="6">
        <f t="shared" si="1577"/>
        <v>0</v>
      </c>
      <c r="AB1701" s="3">
        <v>45630</v>
      </c>
      <c r="AC1701" s="3">
        <v>45629</v>
      </c>
      <c r="AD1701" s="6">
        <f t="shared" si="1580"/>
        <v>-1</v>
      </c>
      <c r="AE1701" s="2" t="s">
        <v>5388</v>
      </c>
      <c r="AF1701" s="2" t="s">
        <v>5388</v>
      </c>
      <c r="AG1701" s="2" t="str">
        <f>IFERROR(AF1701-AE1701, "X")</f>
        <v>X</v>
      </c>
      <c r="AH1701" s="3">
        <v>45629</v>
      </c>
      <c r="AI1701" s="3">
        <f t="shared" si="1581"/>
        <v>45630</v>
      </c>
      <c r="AJ1701" s="3"/>
      <c r="AK1701" s="2" t="str">
        <f t="shared" si="1548"/>
        <v>+1</v>
      </c>
      <c r="AL1701" s="2" t="s">
        <v>5567</v>
      </c>
      <c r="AM1701" s="2" t="str">
        <f t="shared" si="1550"/>
        <v>생산완료(+1)</v>
      </c>
      <c r="AN1701" s="9">
        <f t="shared" si="1551"/>
        <v>45635</v>
      </c>
      <c r="AO1701" s="9">
        <f t="shared" si="1552"/>
        <v>45638</v>
      </c>
      <c r="AP1701" s="9"/>
      <c r="AQ1701" s="2">
        <f t="shared" si="1576"/>
        <v>3</v>
      </c>
      <c r="AR1701" s="12" t="str">
        <f t="shared" si="1553"/>
        <v>+3</v>
      </c>
      <c r="AS1701" t="s">
        <v>5567</v>
      </c>
      <c r="AT1701" t="str">
        <f t="shared" si="1554"/>
        <v>생산완료(+3)</v>
      </c>
    </row>
    <row r="1702" spans="2:46" x14ac:dyDescent="0.3">
      <c r="B1702" s="2" t="s">
        <v>5409</v>
      </c>
      <c r="C1702" s="7">
        <v>0</v>
      </c>
      <c r="D1702" s="2" t="s">
        <v>5408</v>
      </c>
      <c r="E1702" s="2" t="s">
        <v>5405</v>
      </c>
      <c r="F1702" s="2"/>
      <c r="G1702" s="2" t="s">
        <v>5409</v>
      </c>
      <c r="H1702" s="2" t="s">
        <v>2243</v>
      </c>
      <c r="I1702" s="2" t="str">
        <f t="shared" si="1543"/>
        <v>20241125-1000154950-인쇄</v>
      </c>
      <c r="J1702" s="2" t="str">
        <f t="shared" si="1544"/>
        <v>20241125-1000154950-합지</v>
      </c>
      <c r="K1702" s="2" t="str">
        <f t="shared" si="1545"/>
        <v>20241125-1000154950-분단</v>
      </c>
      <c r="L1702" s="2" t="str">
        <f t="shared" si="1546"/>
        <v>20241125-1000154950-제대</v>
      </c>
      <c r="M1702" s="2" t="str">
        <f>VLOOKUP(H1702, '쿼리1'!$A:$R, 17, 0)</f>
        <v>2도-위고둥 슬라이스</v>
      </c>
      <c r="N1702" s="2" t="str">
        <f>VLOOKUP(H1702, '쿼리1'!$A:$P, 15, 0)</f>
        <v>나이론70</v>
      </c>
      <c r="O1702" s="2">
        <v>1000154950</v>
      </c>
      <c r="P1702" s="2" t="str">
        <f>VLOOKUP(H1702, '쿼리1'!$A:$R, 17, 0)</f>
        <v>2도-위고둥 슬라이스</v>
      </c>
      <c r="Q1702" s="4">
        <f>VLOOKUP(H1702, '쿼리1'!$A:$U, 20, 0)</f>
        <v>75000</v>
      </c>
      <c r="R1702" s="2" t="s">
        <v>31</v>
      </c>
      <c r="S1702" s="2" t="s">
        <v>31</v>
      </c>
      <c r="T1702" s="2" t="s">
        <v>5397</v>
      </c>
      <c r="U1702" s="2" t="s">
        <v>31</v>
      </c>
      <c r="V1702" s="3">
        <v>45625</v>
      </c>
      <c r="W1702" s="3">
        <v>45628</v>
      </c>
      <c r="X1702" s="6" t="str">
        <f t="shared" si="1579"/>
        <v>+3</v>
      </c>
      <c r="Y1702" s="3">
        <v>45630</v>
      </c>
      <c r="Z1702" s="3">
        <v>45629</v>
      </c>
      <c r="AA1702" s="6">
        <f t="shared" si="1577"/>
        <v>-1</v>
      </c>
      <c r="AB1702" s="3" t="s">
        <v>5388</v>
      </c>
      <c r="AC1702" s="2" t="s">
        <v>5388</v>
      </c>
      <c r="AD1702" s="6" t="str">
        <f>IFERROR(AC1702-AB1702, "X")</f>
        <v>X</v>
      </c>
      <c r="AE1702" s="3">
        <v>45632</v>
      </c>
      <c r="AF1702" s="3">
        <v>45632</v>
      </c>
      <c r="AG1702" s="2">
        <f t="shared" ref="AG1702:AG1703" si="1582">IFERROR(IF(AF1702-AE1702&gt;0, "+" &amp; (AF1702-AE1702), AF1702-AE1702), "X")</f>
        <v>0</v>
      </c>
      <c r="AH1702" s="3">
        <v>45632</v>
      </c>
      <c r="AI1702" s="3">
        <f t="shared" ref="AI1702:AI1703" si="1583">AE1702</f>
        <v>45632</v>
      </c>
      <c r="AJ1702" s="3"/>
      <c r="AK1702" s="2">
        <f t="shared" si="1548"/>
        <v>0</v>
      </c>
      <c r="AL1702" s="2" t="s">
        <v>5567</v>
      </c>
      <c r="AM1702" s="2" t="str">
        <f t="shared" si="1550"/>
        <v>생산완료(0)</v>
      </c>
      <c r="AN1702" s="9">
        <f t="shared" si="1551"/>
        <v>45632</v>
      </c>
      <c r="AO1702" s="9">
        <f t="shared" si="1552"/>
        <v>45658</v>
      </c>
      <c r="AP1702" s="9"/>
      <c r="AQ1702" s="2">
        <f t="shared" si="1576"/>
        <v>26</v>
      </c>
      <c r="AR1702" s="12" t="str">
        <f t="shared" si="1553"/>
        <v>+26</v>
      </c>
      <c r="AS1702" t="s">
        <v>5567</v>
      </c>
      <c r="AT1702" t="str">
        <f t="shared" si="1554"/>
        <v>생산완료(+26)</v>
      </c>
    </row>
    <row r="1703" spans="2:46" x14ac:dyDescent="0.3">
      <c r="B1703" s="2" t="s">
        <v>5451</v>
      </c>
      <c r="C1703" s="7">
        <v>4</v>
      </c>
      <c r="D1703" s="2"/>
      <c r="E1703" s="2" t="s">
        <v>5406</v>
      </c>
      <c r="F1703" s="2" t="s">
        <v>5405</v>
      </c>
      <c r="G1703" s="2" t="s">
        <v>5418</v>
      </c>
      <c r="H1703" s="2" t="s">
        <v>569</v>
      </c>
      <c r="I1703" s="2" t="str">
        <f t="shared" si="1543"/>
        <v>20241125-1000155158-인쇄</v>
      </c>
      <c r="J1703" s="2" t="str">
        <f t="shared" si="1544"/>
        <v>20241125-1000155158-합지</v>
      </c>
      <c r="K1703" s="2" t="str">
        <f t="shared" si="1545"/>
        <v>20241125-1000155158-분단</v>
      </c>
      <c r="L1703" s="2" t="str">
        <f t="shared" si="1546"/>
        <v>20241125-1000155158-제대</v>
      </c>
      <c r="M1703" s="2" t="str">
        <f>VLOOKUP(H1703, '쿼리1'!$A:$R, 17, 0)</f>
        <v>무지</v>
      </c>
      <c r="N1703" s="2" t="str">
        <f>VLOOKUP(H1703, '쿼리1'!$A:$P, 15, 0)</f>
        <v>오씨피피(무광)60</v>
      </c>
      <c r="O1703" s="2">
        <v>1000155158</v>
      </c>
      <c r="P1703" s="2" t="str">
        <f>VLOOKUP(H1703, '쿼리1'!$A:$R, 17, 0)</f>
        <v>무지</v>
      </c>
      <c r="Q1703" s="4">
        <f>VLOOKUP(H1703, '쿼리1'!$A:$U, 20, 0)</f>
        <v>21621</v>
      </c>
      <c r="R1703" s="2" t="s">
        <v>5397</v>
      </c>
      <c r="S1703" s="2" t="s">
        <v>31</v>
      </c>
      <c r="T1703" s="2" t="s">
        <v>31</v>
      </c>
      <c r="U1703" s="2" t="s">
        <v>31</v>
      </c>
      <c r="V1703" s="2" t="s">
        <v>5388</v>
      </c>
      <c r="W1703" s="3" t="s">
        <v>5388</v>
      </c>
      <c r="X1703" s="6" t="str">
        <f>IFERROR(W1703-V1703, "X")</f>
        <v>X</v>
      </c>
      <c r="Y1703" s="3">
        <v>45630</v>
      </c>
      <c r="Z1703" s="3">
        <v>45625</v>
      </c>
      <c r="AA1703" s="6">
        <f t="shared" si="1577"/>
        <v>-5</v>
      </c>
      <c r="AB1703" s="3">
        <v>45631</v>
      </c>
      <c r="AC1703" s="3">
        <v>45630</v>
      </c>
      <c r="AD1703" s="6">
        <f t="shared" ref="AD1703:AD1705" si="1584">IFERROR(IF(AC1703-AB1703&gt;0, "+" &amp; (AC1703-AB1703), AC1703-AB1703), "X")</f>
        <v>-1</v>
      </c>
      <c r="AE1703" s="3">
        <v>45635</v>
      </c>
      <c r="AF1703" s="3">
        <v>45631</v>
      </c>
      <c r="AG1703" s="2">
        <f t="shared" si="1582"/>
        <v>-4</v>
      </c>
      <c r="AH1703" s="3">
        <v>45631</v>
      </c>
      <c r="AI1703" s="3">
        <f t="shared" si="1583"/>
        <v>45635</v>
      </c>
      <c r="AJ1703" s="3"/>
      <c r="AK1703" s="2" t="str">
        <f t="shared" si="1548"/>
        <v>+4</v>
      </c>
      <c r="AL1703" s="2" t="s">
        <v>5567</v>
      </c>
      <c r="AM1703" s="2" t="str">
        <f t="shared" si="1550"/>
        <v>생산완료(+4)</v>
      </c>
      <c r="AN1703" s="9">
        <f t="shared" si="1551"/>
        <v>45631</v>
      </c>
      <c r="AO1703" s="9">
        <f t="shared" si="1552"/>
        <v>45635</v>
      </c>
      <c r="AP1703" s="9"/>
      <c r="AQ1703" s="2">
        <f t="shared" si="1576"/>
        <v>4</v>
      </c>
      <c r="AR1703" s="12" t="str">
        <f t="shared" si="1553"/>
        <v>+4</v>
      </c>
      <c r="AS1703" t="s">
        <v>5567</v>
      </c>
      <c r="AT1703" t="str">
        <f t="shared" si="1554"/>
        <v>생산완료(+4)</v>
      </c>
    </row>
    <row r="1704" spans="2:46" x14ac:dyDescent="0.3">
      <c r="B1704" s="2" t="s">
        <v>5406</v>
      </c>
      <c r="C1704" s="7">
        <v>-5</v>
      </c>
      <c r="D1704" s="2" t="s">
        <v>5430</v>
      </c>
      <c r="E1704" s="2" t="s">
        <v>5424</v>
      </c>
      <c r="F1704" s="2" t="s">
        <v>5421</v>
      </c>
      <c r="G1704" s="2"/>
      <c r="H1704" s="2" t="s">
        <v>4581</v>
      </c>
      <c r="I1704" s="2" t="str">
        <f t="shared" si="1543"/>
        <v>20241125-1000160573-인쇄</v>
      </c>
      <c r="J1704" s="2" t="str">
        <f t="shared" si="1544"/>
        <v>20241125-1000160573-합지</v>
      </c>
      <c r="K1704" s="2" t="str">
        <f t="shared" si="1545"/>
        <v>20241125-1000160573-분단</v>
      </c>
      <c r="L1704" s="2" t="str">
        <f t="shared" si="1546"/>
        <v>20241125-1000160573-제대</v>
      </c>
      <c r="M1704" s="2" t="str">
        <f>VLOOKUP(H1704, '쿼리1'!$A:$R, 17, 0)</f>
        <v>1도-베트남 반미-빵류 90~95g 연속무늬</v>
      </c>
      <c r="N1704" s="2" t="str">
        <f>VLOOKUP(H1704, '쿼리1'!$A:$P, 15, 0)</f>
        <v>오씨피피(투명)60</v>
      </c>
      <c r="O1704" s="2">
        <v>1000160573</v>
      </c>
      <c r="P1704" s="2" t="str">
        <f>VLOOKUP(H1704, '쿼리1'!$A:$R, 17, 0)</f>
        <v>1도-베트남 반미-빵류 90~95g 연속무늬</v>
      </c>
      <c r="Q1704" s="4">
        <f>VLOOKUP(H1704, '쿼리1'!$A:$U, 20, 0)</f>
        <v>24</v>
      </c>
      <c r="R1704" s="2" t="s">
        <v>31</v>
      </c>
      <c r="S1704" s="2" t="s">
        <v>31</v>
      </c>
      <c r="T1704" s="2" t="s">
        <v>31</v>
      </c>
      <c r="U1704" s="2" t="s">
        <v>5397</v>
      </c>
      <c r="V1704" s="3">
        <v>45625</v>
      </c>
      <c r="W1704" s="3">
        <v>45632</v>
      </c>
      <c r="X1704" s="6" t="str">
        <f t="shared" ref="X1704:X1717" si="1585">IFERROR(IF(W1704-V1704&gt;0, "+" &amp; (W1704-V1704), W1704-V1704), "X")</f>
        <v>+7</v>
      </c>
      <c r="Y1704" s="3">
        <v>45630</v>
      </c>
      <c r="Z1704" s="3">
        <v>45632</v>
      </c>
      <c r="AA1704" s="6" t="str">
        <f t="shared" si="1577"/>
        <v>+2</v>
      </c>
      <c r="AB1704" s="3">
        <v>45631</v>
      </c>
      <c r="AC1704" s="3">
        <v>45636</v>
      </c>
      <c r="AD1704" s="6" t="str">
        <f t="shared" si="1584"/>
        <v>+5</v>
      </c>
      <c r="AE1704" s="2" t="s">
        <v>5388</v>
      </c>
      <c r="AF1704" s="2" t="s">
        <v>5388</v>
      </c>
      <c r="AG1704" s="2" t="str">
        <f>IFERROR(AF1704-AE1704, "X")</f>
        <v>X</v>
      </c>
      <c r="AH1704" s="3">
        <v>45636</v>
      </c>
      <c r="AI1704" s="3">
        <f t="shared" ref="AI1704:AI1705" si="1586">AB1704</f>
        <v>45631</v>
      </c>
      <c r="AJ1704" s="3"/>
      <c r="AK1704" s="2">
        <f t="shared" si="1548"/>
        <v>-5</v>
      </c>
      <c r="AL1704" s="2" t="s">
        <v>5567</v>
      </c>
      <c r="AM1704" s="2" t="str">
        <f t="shared" si="1550"/>
        <v>생산완료(-5)</v>
      </c>
      <c r="AN1704" s="9">
        <f t="shared" si="1551"/>
        <v>45650</v>
      </c>
      <c r="AO1704" s="9">
        <f t="shared" si="1552"/>
        <v>45659</v>
      </c>
      <c r="AP1704" s="9"/>
      <c r="AQ1704" s="2">
        <f t="shared" si="1576"/>
        <v>9</v>
      </c>
      <c r="AR1704" s="12" t="str">
        <f t="shared" si="1553"/>
        <v>+9</v>
      </c>
      <c r="AS1704" t="s">
        <v>5567</v>
      </c>
      <c r="AT1704" t="str">
        <f t="shared" si="1554"/>
        <v>생산완료(+9)</v>
      </c>
    </row>
    <row r="1705" spans="2:46" x14ac:dyDescent="0.3">
      <c r="B1705" s="2" t="s">
        <v>5412</v>
      </c>
      <c r="C1705" s="7">
        <v>1</v>
      </c>
      <c r="D1705" s="2" t="s">
        <v>5451</v>
      </c>
      <c r="E1705" s="2" t="s">
        <v>5409</v>
      </c>
      <c r="F1705" s="2" t="s">
        <v>5405</v>
      </c>
      <c r="G1705" s="2"/>
      <c r="H1705" s="2" t="s">
        <v>4376</v>
      </c>
      <c r="I1705" s="2" t="str">
        <f t="shared" si="1543"/>
        <v>20241125-1000163056-인쇄</v>
      </c>
      <c r="J1705" s="2" t="str">
        <f t="shared" si="1544"/>
        <v>20241125-1000163056-합지</v>
      </c>
      <c r="K1705" s="2" t="str">
        <f t="shared" si="1545"/>
        <v>20241125-1000163056-분단</v>
      </c>
      <c r="L1705" s="2" t="str">
        <f t="shared" si="1546"/>
        <v>20241125-1000163056-제대</v>
      </c>
      <c r="M1705" s="2" t="str">
        <f>VLOOKUP(H1705, '쿼리1'!$A:$R, 17, 0)</f>
        <v>8도-(주)푸드코아-시그니처 페스트리 스위트108g(434kcal)</v>
      </c>
      <c r="N1705" s="2" t="str">
        <f>VLOOKUP(H1705, '쿼리1'!$A:$P, 15, 0)</f>
        <v>오씨피피(유무광)60</v>
      </c>
      <c r="O1705" s="2">
        <v>1000163056</v>
      </c>
      <c r="P1705" s="2" t="str">
        <f>VLOOKUP(H1705, '쿼리1'!$A:$R, 17, 0)</f>
        <v>8도-(주)푸드코아-시그니처 페스트리 스위트108g(434kcal)</v>
      </c>
      <c r="Q1705" s="4">
        <f>VLOOKUP(H1705, '쿼리1'!$A:$U, 20, 0)</f>
        <v>36</v>
      </c>
      <c r="R1705" s="2" t="s">
        <v>31</v>
      </c>
      <c r="S1705" s="2" t="s">
        <v>31</v>
      </c>
      <c r="T1705" s="2" t="s">
        <v>31</v>
      </c>
      <c r="U1705" s="2" t="s">
        <v>5397</v>
      </c>
      <c r="V1705" s="3">
        <v>45625</v>
      </c>
      <c r="W1705" s="3">
        <v>45629</v>
      </c>
      <c r="X1705" s="6" t="str">
        <f t="shared" si="1585"/>
        <v>+4</v>
      </c>
      <c r="Y1705" s="3">
        <v>45630</v>
      </c>
      <c r="Z1705" s="3">
        <v>45630</v>
      </c>
      <c r="AA1705" s="6">
        <f t="shared" si="1577"/>
        <v>0</v>
      </c>
      <c r="AB1705" s="3">
        <v>45631</v>
      </c>
      <c r="AC1705" s="3">
        <v>45630</v>
      </c>
      <c r="AD1705" s="6">
        <f t="shared" si="1584"/>
        <v>-1</v>
      </c>
      <c r="AE1705" s="2" t="s">
        <v>5388</v>
      </c>
      <c r="AF1705" s="2" t="s">
        <v>5388</v>
      </c>
      <c r="AG1705" s="2" t="str">
        <f>IFERROR(AF1705-AE1705, "X")</f>
        <v>X</v>
      </c>
      <c r="AH1705" s="3">
        <v>45630</v>
      </c>
      <c r="AI1705" s="3">
        <f t="shared" si="1586"/>
        <v>45631</v>
      </c>
      <c r="AJ1705" s="3"/>
      <c r="AK1705" s="2" t="str">
        <f t="shared" si="1548"/>
        <v>+1</v>
      </c>
      <c r="AL1705" s="2" t="s">
        <v>5567</v>
      </c>
      <c r="AM1705" s="2" t="str">
        <f t="shared" si="1550"/>
        <v>생산완료(+1)</v>
      </c>
      <c r="AN1705" s="9">
        <f t="shared" si="1551"/>
        <v>45650</v>
      </c>
      <c r="AO1705" s="9">
        <f t="shared" si="1552"/>
        <v>45656</v>
      </c>
      <c r="AP1705" s="9"/>
      <c r="AQ1705" s="2">
        <f t="shared" si="1576"/>
        <v>6</v>
      </c>
      <c r="AR1705" s="12" t="str">
        <f t="shared" si="1553"/>
        <v>+6</v>
      </c>
      <c r="AS1705" t="s">
        <v>5567</v>
      </c>
      <c r="AT1705" t="str">
        <f t="shared" si="1554"/>
        <v>생산완료(+6)</v>
      </c>
    </row>
    <row r="1706" spans="2:46" x14ac:dyDescent="0.3">
      <c r="B1706" s="2" t="s">
        <v>5409</v>
      </c>
      <c r="C1706" s="7">
        <v>0</v>
      </c>
      <c r="D1706" s="2" t="s">
        <v>5405</v>
      </c>
      <c r="E1706" s="2" t="s">
        <v>5405</v>
      </c>
      <c r="F1706" s="2"/>
      <c r="G1706" s="2" t="s">
        <v>5409</v>
      </c>
      <c r="H1706" s="2" t="s">
        <v>621</v>
      </c>
      <c r="I1706" s="2" t="str">
        <f t="shared" si="1543"/>
        <v>20241125-1000167833-인쇄</v>
      </c>
      <c r="J1706" s="2" t="str">
        <f t="shared" si="1544"/>
        <v>20241125-1000167833-합지</v>
      </c>
      <c r="K1706" s="2" t="str">
        <f t="shared" si="1545"/>
        <v>20241125-1000167833-분단</v>
      </c>
      <c r="L1706" s="2" t="str">
        <f t="shared" si="1546"/>
        <v>20241125-1000167833-제대</v>
      </c>
      <c r="M1706" s="2" t="str">
        <f>VLOOKUP(H1706, '쿼리1'!$A:$R, 17, 0)</f>
        <v>7도-군용-수협 녹차삼치순살 2.5kg-감천항</v>
      </c>
      <c r="N1706" s="2" t="str">
        <f>VLOOKUP(H1706, '쿼리1'!$A:$P, 15, 0)</f>
        <v>나이론105</v>
      </c>
      <c r="O1706" s="2">
        <v>1000167833</v>
      </c>
      <c r="P1706" s="2" t="str">
        <f>VLOOKUP(H1706, '쿼리1'!$A:$R, 17, 0)</f>
        <v>7도-군용-수협 녹차삼치순살 2.5kg-감천항</v>
      </c>
      <c r="Q1706" s="4">
        <f>VLOOKUP(H1706, '쿼리1'!$A:$U, 20, 0)</f>
        <v>17647</v>
      </c>
      <c r="R1706" s="2" t="s">
        <v>31</v>
      </c>
      <c r="S1706" s="2" t="s">
        <v>31</v>
      </c>
      <c r="T1706" s="2" t="s">
        <v>5397</v>
      </c>
      <c r="U1706" s="2" t="s">
        <v>31</v>
      </c>
      <c r="V1706" s="3">
        <v>45625</v>
      </c>
      <c r="W1706" s="3">
        <v>45624</v>
      </c>
      <c r="X1706" s="6">
        <f t="shared" si="1585"/>
        <v>-1</v>
      </c>
      <c r="Y1706" s="3">
        <v>45630</v>
      </c>
      <c r="Z1706" s="3">
        <v>45629</v>
      </c>
      <c r="AA1706" s="6">
        <f t="shared" si="1577"/>
        <v>-1</v>
      </c>
      <c r="AB1706" s="3" t="s">
        <v>5388</v>
      </c>
      <c r="AC1706" s="2" t="s">
        <v>5388</v>
      </c>
      <c r="AD1706" s="6" t="str">
        <f t="shared" ref="AD1706:AD1720" si="1587">IFERROR(AC1706-AB1706, "X")</f>
        <v>X</v>
      </c>
      <c r="AE1706" s="3">
        <v>45632</v>
      </c>
      <c r="AF1706" s="3">
        <v>45632</v>
      </c>
      <c r="AG1706" s="2">
        <f t="shared" ref="AG1706:AG1715" si="1588">IFERROR(IF(AF1706-AE1706&gt;0, "+" &amp; (AF1706-AE1706), AF1706-AE1706), "X")</f>
        <v>0</v>
      </c>
      <c r="AH1706" s="3">
        <v>45632</v>
      </c>
      <c r="AI1706" s="3">
        <f t="shared" ref="AI1706:AI1715" si="1589">AE1706</f>
        <v>45632</v>
      </c>
      <c r="AJ1706" s="3"/>
      <c r="AK1706" s="2">
        <f t="shared" si="1548"/>
        <v>0</v>
      </c>
      <c r="AL1706" s="2" t="s">
        <v>5567</v>
      </c>
      <c r="AM1706" s="2" t="str">
        <f t="shared" si="1550"/>
        <v>생산완료(0)</v>
      </c>
      <c r="AN1706" s="9">
        <f t="shared" si="1551"/>
        <v>45632</v>
      </c>
      <c r="AO1706" s="9">
        <f t="shared" si="1552"/>
        <v>45632</v>
      </c>
      <c r="AP1706" s="9"/>
      <c r="AQ1706" s="2">
        <f t="shared" si="1576"/>
        <v>0</v>
      </c>
      <c r="AR1706" s="12">
        <f t="shared" si="1553"/>
        <v>0</v>
      </c>
      <c r="AS1706" t="s">
        <v>5567</v>
      </c>
      <c r="AT1706" t="str">
        <f t="shared" si="1554"/>
        <v>생산완료(0)</v>
      </c>
    </row>
    <row r="1707" spans="2:46" x14ac:dyDescent="0.3">
      <c r="B1707" s="2" t="s">
        <v>5418</v>
      </c>
      <c r="C1707" s="7">
        <v>-4</v>
      </c>
      <c r="D1707" s="2" t="s">
        <v>5432</v>
      </c>
      <c r="E1707" s="2" t="s">
        <v>5424</v>
      </c>
      <c r="F1707" s="2"/>
      <c r="G1707" s="2" t="s">
        <v>5451</v>
      </c>
      <c r="H1707" s="2" t="s">
        <v>2624</v>
      </c>
      <c r="I1707" s="2" t="str">
        <f t="shared" si="1543"/>
        <v>20241125-1000169755-인쇄</v>
      </c>
      <c r="J1707" s="2" t="str">
        <f t="shared" si="1544"/>
        <v>20241125-1000169755-합지</v>
      </c>
      <c r="K1707" s="2" t="str">
        <f t="shared" si="1545"/>
        <v>20241125-1000169755-분단</v>
      </c>
      <c r="L1707" s="2" t="str">
        <f t="shared" si="1546"/>
        <v>20241125-1000169755-제대</v>
      </c>
      <c r="M1707" s="2" t="str">
        <f>VLOOKUP(H1707, '쿼리1'!$A:$R, 17, 0)</f>
        <v>6도-사카타코리아-YCR460열무</v>
      </c>
      <c r="N1707" s="2" t="str">
        <f>VLOOKUP(H1707, '쿼리1'!$A:$P, 15, 0)</f>
        <v>패트120</v>
      </c>
      <c r="O1707" s="2">
        <v>1000169755</v>
      </c>
      <c r="P1707" s="2" t="str">
        <f>VLOOKUP(H1707, '쿼리1'!$A:$R, 17, 0)</f>
        <v>6도-사카타코리아-YCR460열무</v>
      </c>
      <c r="Q1707" s="4">
        <f>VLOOKUP(H1707, '쿼리1'!$A:$U, 20, 0)</f>
        <v>15789</v>
      </c>
      <c r="R1707" s="2" t="s">
        <v>31</v>
      </c>
      <c r="S1707" s="2" t="s">
        <v>31</v>
      </c>
      <c r="T1707" s="2" t="s">
        <v>5397</v>
      </c>
      <c r="U1707" s="2" t="s">
        <v>31</v>
      </c>
      <c r="V1707" s="3">
        <v>45624</v>
      </c>
      <c r="W1707" s="3">
        <v>45630</v>
      </c>
      <c r="X1707" s="6" t="str">
        <f t="shared" si="1585"/>
        <v>+6</v>
      </c>
      <c r="Y1707" s="3">
        <v>45629</v>
      </c>
      <c r="Z1707" s="3">
        <v>45631</v>
      </c>
      <c r="AA1707" s="6" t="str">
        <f t="shared" si="1577"/>
        <v>+2</v>
      </c>
      <c r="AB1707" s="3" t="s">
        <v>5388</v>
      </c>
      <c r="AC1707" s="2" t="s">
        <v>5388</v>
      </c>
      <c r="AD1707" s="6" t="str">
        <f t="shared" si="1587"/>
        <v>X</v>
      </c>
      <c r="AE1707" s="3">
        <v>45631</v>
      </c>
      <c r="AF1707" s="3">
        <v>45635</v>
      </c>
      <c r="AG1707" s="2" t="str">
        <f t="shared" si="1588"/>
        <v>+4</v>
      </c>
      <c r="AH1707" s="3">
        <v>45635</v>
      </c>
      <c r="AI1707" s="3">
        <f t="shared" si="1589"/>
        <v>45631</v>
      </c>
      <c r="AJ1707" s="3"/>
      <c r="AK1707" s="2">
        <f t="shared" si="1548"/>
        <v>-4</v>
      </c>
      <c r="AL1707" s="2" t="s">
        <v>5567</v>
      </c>
      <c r="AM1707" s="2" t="str">
        <f t="shared" si="1550"/>
        <v>생산완료(-4)</v>
      </c>
      <c r="AN1707" s="9">
        <f t="shared" si="1551"/>
        <v>45635</v>
      </c>
      <c r="AO1707" s="9">
        <f t="shared" si="1552"/>
        <v>45631</v>
      </c>
      <c r="AP1707" s="9"/>
      <c r="AQ1707" s="2">
        <f t="shared" si="1576"/>
        <v>-4</v>
      </c>
      <c r="AR1707" s="12">
        <f t="shared" si="1553"/>
        <v>-4</v>
      </c>
      <c r="AS1707" t="s">
        <v>5567</v>
      </c>
      <c r="AT1707" t="str">
        <f t="shared" si="1554"/>
        <v>생산완료(-4)</v>
      </c>
    </row>
    <row r="1708" spans="2:46" x14ac:dyDescent="0.3">
      <c r="B1708" s="2" t="s">
        <v>5418</v>
      </c>
      <c r="C1708" s="7">
        <v>-4</v>
      </c>
      <c r="D1708" s="2" t="s">
        <v>5432</v>
      </c>
      <c r="E1708" s="2" t="s">
        <v>5424</v>
      </c>
      <c r="F1708" s="2"/>
      <c r="G1708" s="2" t="s">
        <v>5451</v>
      </c>
      <c r="H1708" s="2" t="s">
        <v>2621</v>
      </c>
      <c r="I1708" s="2" t="str">
        <f t="shared" si="1543"/>
        <v>20241125-1000169762-인쇄</v>
      </c>
      <c r="J1708" s="2" t="str">
        <f t="shared" si="1544"/>
        <v>20241125-1000169762-합지</v>
      </c>
      <c r="K1708" s="2" t="str">
        <f t="shared" si="1545"/>
        <v>20241125-1000169762-분단</v>
      </c>
      <c r="L1708" s="2" t="str">
        <f t="shared" si="1546"/>
        <v>20241125-1000169762-제대</v>
      </c>
      <c r="M1708" s="2" t="str">
        <f>VLOOKUP(H1708, '쿼리1'!$A:$R, 17, 0)</f>
        <v>6도-사카타코리아-공용봉투(대)</v>
      </c>
      <c r="N1708" s="2" t="str">
        <f>VLOOKUP(H1708, '쿼리1'!$A:$P, 15, 0)</f>
        <v>패트120</v>
      </c>
      <c r="O1708" s="2">
        <v>1000169762</v>
      </c>
      <c r="P1708" s="2" t="str">
        <f>VLOOKUP(H1708, '쿼리1'!$A:$R, 17, 0)</f>
        <v>6도-사카타코리아-공용봉투(대)</v>
      </c>
      <c r="Q1708" s="4">
        <f>VLOOKUP(H1708, '쿼리1'!$A:$U, 20, 0)</f>
        <v>15789</v>
      </c>
      <c r="R1708" s="2" t="s">
        <v>31</v>
      </c>
      <c r="S1708" s="2" t="s">
        <v>31</v>
      </c>
      <c r="T1708" s="2" t="s">
        <v>5397</v>
      </c>
      <c r="U1708" s="2" t="s">
        <v>31</v>
      </c>
      <c r="V1708" s="3">
        <v>45624</v>
      </c>
      <c r="W1708" s="3">
        <v>45630</v>
      </c>
      <c r="X1708" s="6" t="str">
        <f t="shared" si="1585"/>
        <v>+6</v>
      </c>
      <c r="Y1708" s="3">
        <v>45629</v>
      </c>
      <c r="Z1708" s="3">
        <v>45631</v>
      </c>
      <c r="AA1708" s="6" t="str">
        <f t="shared" si="1577"/>
        <v>+2</v>
      </c>
      <c r="AB1708" s="3" t="s">
        <v>5388</v>
      </c>
      <c r="AC1708" s="2" t="s">
        <v>5388</v>
      </c>
      <c r="AD1708" s="6" t="str">
        <f t="shared" si="1587"/>
        <v>X</v>
      </c>
      <c r="AE1708" s="3">
        <v>45631</v>
      </c>
      <c r="AF1708" s="3">
        <v>45635</v>
      </c>
      <c r="AG1708" s="2" t="str">
        <f t="shared" si="1588"/>
        <v>+4</v>
      </c>
      <c r="AH1708" s="3">
        <v>45635</v>
      </c>
      <c r="AI1708" s="3">
        <f t="shared" si="1589"/>
        <v>45631</v>
      </c>
      <c r="AJ1708" s="3"/>
      <c r="AK1708" s="2">
        <f t="shared" si="1548"/>
        <v>-4</v>
      </c>
      <c r="AL1708" s="2" t="s">
        <v>5567</v>
      </c>
      <c r="AM1708" s="2" t="str">
        <f t="shared" si="1550"/>
        <v>생산완료(-4)</v>
      </c>
      <c r="AN1708" s="9">
        <f t="shared" si="1551"/>
        <v>45635</v>
      </c>
      <c r="AO1708" s="9">
        <f t="shared" si="1552"/>
        <v>45631</v>
      </c>
      <c r="AP1708" s="9"/>
      <c r="AQ1708" s="2">
        <f t="shared" si="1576"/>
        <v>-4</v>
      </c>
      <c r="AR1708" s="12">
        <f t="shared" si="1553"/>
        <v>-4</v>
      </c>
      <c r="AS1708" t="s">
        <v>5567</v>
      </c>
      <c r="AT1708" t="str">
        <f t="shared" si="1554"/>
        <v>생산완료(-4)</v>
      </c>
    </row>
    <row r="1709" spans="2:46" x14ac:dyDescent="0.3">
      <c r="B1709" s="2" t="s">
        <v>5409</v>
      </c>
      <c r="C1709" s="7">
        <v>0</v>
      </c>
      <c r="D1709" s="2" t="s">
        <v>5405</v>
      </c>
      <c r="E1709" s="2" t="s">
        <v>5405</v>
      </c>
      <c r="F1709" s="2"/>
      <c r="G1709" s="2" t="s">
        <v>5409</v>
      </c>
      <c r="H1709" s="2" t="s">
        <v>623</v>
      </c>
      <c r="I1709" s="2" t="str">
        <f t="shared" si="1543"/>
        <v>20241125-1000169769-인쇄</v>
      </c>
      <c r="J1709" s="2" t="str">
        <f t="shared" si="1544"/>
        <v>20241125-1000169769-합지</v>
      </c>
      <c r="K1709" s="2" t="str">
        <f t="shared" si="1545"/>
        <v>20241125-1000169769-분단</v>
      </c>
      <c r="L1709" s="2" t="str">
        <f t="shared" si="1546"/>
        <v>20241125-1000169769-제대</v>
      </c>
      <c r="M1709" s="2" t="str">
        <f>VLOOKUP(H1709, '쿼리1'!$A:$R, 17, 0)</f>
        <v>6도-군용-수협 녹차삼치순살 1kg-감천항</v>
      </c>
      <c r="N1709" s="2" t="str">
        <f>VLOOKUP(H1709, '쿼리1'!$A:$P, 15, 0)</f>
        <v>나이론105</v>
      </c>
      <c r="O1709" s="2">
        <v>1000169769</v>
      </c>
      <c r="P1709" s="2" t="str">
        <f>VLOOKUP(H1709, '쿼리1'!$A:$R, 17, 0)</f>
        <v>6도-군용-수협 녹차삼치순살 1kg-감천항</v>
      </c>
      <c r="Q1709" s="4">
        <f>VLOOKUP(H1709, '쿼리1'!$A:$U, 20, 0)</f>
        <v>20000</v>
      </c>
      <c r="R1709" s="2" t="s">
        <v>31</v>
      </c>
      <c r="S1709" s="2" t="s">
        <v>31</v>
      </c>
      <c r="T1709" s="2" t="s">
        <v>5397</v>
      </c>
      <c r="U1709" s="2" t="s">
        <v>31</v>
      </c>
      <c r="V1709" s="3">
        <v>45625</v>
      </c>
      <c r="W1709" s="3">
        <v>45624</v>
      </c>
      <c r="X1709" s="6">
        <f t="shared" si="1585"/>
        <v>-1</v>
      </c>
      <c r="Y1709" s="3">
        <v>45630</v>
      </c>
      <c r="Z1709" s="3">
        <v>45629</v>
      </c>
      <c r="AA1709" s="6">
        <f t="shared" si="1577"/>
        <v>-1</v>
      </c>
      <c r="AB1709" s="3" t="s">
        <v>5388</v>
      </c>
      <c r="AC1709" s="2" t="s">
        <v>5388</v>
      </c>
      <c r="AD1709" s="6" t="str">
        <f t="shared" si="1587"/>
        <v>X</v>
      </c>
      <c r="AE1709" s="3">
        <v>45632</v>
      </c>
      <c r="AF1709" s="3">
        <v>45632</v>
      </c>
      <c r="AG1709" s="2">
        <f t="shared" si="1588"/>
        <v>0</v>
      </c>
      <c r="AH1709" s="3">
        <v>45632</v>
      </c>
      <c r="AI1709" s="3">
        <f t="shared" si="1589"/>
        <v>45632</v>
      </c>
      <c r="AJ1709" s="3"/>
      <c r="AK1709" s="2">
        <f t="shared" si="1548"/>
        <v>0</v>
      </c>
      <c r="AL1709" s="2" t="s">
        <v>5567</v>
      </c>
      <c r="AM1709" s="2" t="str">
        <f t="shared" si="1550"/>
        <v>생산완료(0)</v>
      </c>
      <c r="AN1709" s="9">
        <f t="shared" si="1551"/>
        <v>45632</v>
      </c>
      <c r="AO1709" s="9">
        <f t="shared" si="1552"/>
        <v>45632</v>
      </c>
      <c r="AP1709" s="9"/>
      <c r="AQ1709" s="2">
        <f t="shared" si="1576"/>
        <v>0</v>
      </c>
      <c r="AR1709" s="12">
        <f t="shared" si="1553"/>
        <v>0</v>
      </c>
      <c r="AS1709" t="s">
        <v>5567</v>
      </c>
      <c r="AT1709" t="str">
        <f t="shared" si="1554"/>
        <v>생산완료(0)</v>
      </c>
    </row>
    <row r="1710" spans="2:46" x14ac:dyDescent="0.3">
      <c r="B1710" s="2" t="s">
        <v>5415</v>
      </c>
      <c r="C1710" s="7">
        <v>-3</v>
      </c>
      <c r="D1710" s="2" t="s">
        <v>5432</v>
      </c>
      <c r="E1710" s="2" t="s">
        <v>5424</v>
      </c>
      <c r="F1710" s="2"/>
      <c r="G1710" s="2" t="s">
        <v>5408</v>
      </c>
      <c r="H1710" s="2" t="s">
        <v>3531</v>
      </c>
      <c r="I1710" s="2" t="str">
        <f t="shared" si="1543"/>
        <v>20241125-1217P0081-인쇄</v>
      </c>
      <c r="J1710" s="2" t="str">
        <f t="shared" si="1544"/>
        <v>20241125-1217P0081-합지</v>
      </c>
      <c r="K1710" s="2" t="str">
        <f t="shared" si="1545"/>
        <v>20241125-1217P0081-분단</v>
      </c>
      <c r="L1710" s="2" t="str">
        <f t="shared" si="1546"/>
        <v>20241125-1217P0081-제대</v>
      </c>
      <c r="M1710" s="2" t="str">
        <f>VLOOKUP(H1710, '쿼리1'!$A:$R, 17, 0)</f>
        <v>1도-새물(27*40)</v>
      </c>
      <c r="N1710" s="2" t="str">
        <f>VLOOKUP(H1710, '쿼리1'!$A:$P, 15, 0)</f>
        <v>나이론70=1도-새물(27*40)</v>
      </c>
      <c r="O1710" s="2" t="s">
        <v>5883</v>
      </c>
      <c r="P1710" s="2" t="str">
        <f>VLOOKUP(H1710, '쿼리1'!$A:$R, 17, 0)</f>
        <v>1도-새물(27*40)</v>
      </c>
      <c r="Q1710" s="4">
        <f>VLOOKUP(H1710, '쿼리1'!$A:$U, 20, 0)</f>
        <v>7500</v>
      </c>
      <c r="R1710" s="2" t="s">
        <v>31</v>
      </c>
      <c r="S1710" s="2" t="s">
        <v>31</v>
      </c>
      <c r="T1710" s="2" t="s">
        <v>5397</v>
      </c>
      <c r="U1710" s="2" t="s">
        <v>31</v>
      </c>
      <c r="V1710" s="3">
        <v>45625</v>
      </c>
      <c r="W1710" s="3">
        <v>45631</v>
      </c>
      <c r="X1710" s="6" t="str">
        <f t="shared" si="1585"/>
        <v>+6</v>
      </c>
      <c r="Y1710" s="3">
        <v>45630</v>
      </c>
      <c r="Z1710" s="3">
        <v>45632</v>
      </c>
      <c r="AA1710" s="6" t="str">
        <f t="shared" si="1577"/>
        <v>+2</v>
      </c>
      <c r="AB1710" s="3" t="s">
        <v>5388</v>
      </c>
      <c r="AC1710" s="2" t="s">
        <v>5388</v>
      </c>
      <c r="AD1710" s="6" t="str">
        <f t="shared" si="1587"/>
        <v>X</v>
      </c>
      <c r="AE1710" s="3">
        <v>45632</v>
      </c>
      <c r="AF1710" s="3">
        <v>45635</v>
      </c>
      <c r="AG1710" s="2" t="str">
        <f t="shared" si="1588"/>
        <v>+3</v>
      </c>
      <c r="AH1710" s="3">
        <v>45635</v>
      </c>
      <c r="AI1710" s="3">
        <f t="shared" si="1589"/>
        <v>45632</v>
      </c>
      <c r="AJ1710" s="3"/>
      <c r="AK1710" s="2">
        <f t="shared" si="1548"/>
        <v>-3</v>
      </c>
      <c r="AL1710" s="2" t="s">
        <v>5567</v>
      </c>
      <c r="AM1710" s="2" t="str">
        <f t="shared" si="1550"/>
        <v>생산완료(-3)</v>
      </c>
      <c r="AN1710" s="9">
        <f t="shared" si="1551"/>
        <v>45635</v>
      </c>
      <c r="AO1710" s="9">
        <f t="shared" si="1552"/>
        <v>45632</v>
      </c>
      <c r="AP1710" s="9"/>
      <c r="AQ1710" s="2">
        <f t="shared" si="1576"/>
        <v>-3</v>
      </c>
      <c r="AR1710" s="12">
        <f t="shared" si="1553"/>
        <v>-3</v>
      </c>
      <c r="AS1710" t="s">
        <v>5567</v>
      </c>
      <c r="AT1710" t="str">
        <f t="shared" si="1554"/>
        <v>생산완료(-3)</v>
      </c>
    </row>
    <row r="1711" spans="2:46" x14ac:dyDescent="0.3">
      <c r="B1711" s="2" t="s">
        <v>5415</v>
      </c>
      <c r="C1711" s="7">
        <v>-3</v>
      </c>
      <c r="D1711" s="2" t="s">
        <v>5421</v>
      </c>
      <c r="E1711" s="2" t="s">
        <v>5412</v>
      </c>
      <c r="F1711" s="2"/>
      <c r="G1711" s="2" t="s">
        <v>5408</v>
      </c>
      <c r="H1711" s="2" t="s">
        <v>3535</v>
      </c>
      <c r="I1711" s="2" t="str">
        <f t="shared" si="1543"/>
        <v>20241125-1220P0169-인쇄</v>
      </c>
      <c r="J1711" s="2" t="str">
        <f t="shared" si="1544"/>
        <v>20241125-1220P0169-합지</v>
      </c>
      <c r="K1711" s="2" t="str">
        <f t="shared" si="1545"/>
        <v>20241125-1220P0169-분단</v>
      </c>
      <c r="L1711" s="2" t="str">
        <f t="shared" si="1546"/>
        <v>20241125-1220P0169-제대</v>
      </c>
      <c r="M1711" s="2" t="str">
        <f>VLOOKUP(H1711, '쿼리1'!$A:$R, 17, 0)</f>
        <v>2도-SEAFOOD FROM NORWAY(씨푸드프럼노르웨이)</v>
      </c>
      <c r="N1711" s="2" t="str">
        <f>VLOOKUP(H1711, '쿼리1'!$A:$P, 15, 0)</f>
        <v>나이론70</v>
      </c>
      <c r="O1711" s="2" t="s">
        <v>5808</v>
      </c>
      <c r="P1711" s="2" t="str">
        <f>VLOOKUP(H1711, '쿼리1'!$A:$R, 17, 0)</f>
        <v>2도-SEAFOOD FROM NORWAY(씨푸드프럼노르웨이)</v>
      </c>
      <c r="Q1711" s="4">
        <f>VLOOKUP(H1711, '쿼리1'!$A:$U, 20, 0)</f>
        <v>12857</v>
      </c>
      <c r="R1711" s="2" t="s">
        <v>31</v>
      </c>
      <c r="S1711" s="2" t="s">
        <v>31</v>
      </c>
      <c r="T1711" s="2" t="s">
        <v>5397</v>
      </c>
      <c r="U1711" s="2" t="s">
        <v>31</v>
      </c>
      <c r="V1711" s="3">
        <v>45625</v>
      </c>
      <c r="W1711" s="3">
        <v>45630</v>
      </c>
      <c r="X1711" s="6" t="str">
        <f t="shared" si="1585"/>
        <v>+5</v>
      </c>
      <c r="Y1711" s="3">
        <v>45630</v>
      </c>
      <c r="Z1711" s="3">
        <v>45631</v>
      </c>
      <c r="AA1711" s="6" t="str">
        <f t="shared" si="1577"/>
        <v>+1</v>
      </c>
      <c r="AB1711" s="3" t="s">
        <v>5388</v>
      </c>
      <c r="AC1711" s="2" t="s">
        <v>5388</v>
      </c>
      <c r="AD1711" s="6" t="str">
        <f t="shared" si="1587"/>
        <v>X</v>
      </c>
      <c r="AE1711" s="3">
        <v>45632</v>
      </c>
      <c r="AF1711" s="3">
        <v>45635</v>
      </c>
      <c r="AG1711" s="2" t="str">
        <f t="shared" si="1588"/>
        <v>+3</v>
      </c>
      <c r="AH1711" s="3">
        <v>45635</v>
      </c>
      <c r="AI1711" s="3">
        <f t="shared" si="1589"/>
        <v>45632</v>
      </c>
      <c r="AJ1711" s="3"/>
      <c r="AK1711" s="2">
        <f t="shared" si="1548"/>
        <v>-3</v>
      </c>
      <c r="AL1711" s="2" t="s">
        <v>5567</v>
      </c>
      <c r="AM1711" s="2" t="str">
        <f t="shared" si="1550"/>
        <v>생산완료(-3)</v>
      </c>
      <c r="AN1711" s="9">
        <f t="shared" si="1551"/>
        <v>45635</v>
      </c>
      <c r="AO1711" s="9">
        <f t="shared" si="1552"/>
        <v>45632</v>
      </c>
      <c r="AP1711" s="9"/>
      <c r="AQ1711" s="2">
        <f t="shared" si="1576"/>
        <v>-3</v>
      </c>
      <c r="AR1711" s="12">
        <f t="shared" si="1553"/>
        <v>-3</v>
      </c>
      <c r="AS1711" t="s">
        <v>5567</v>
      </c>
      <c r="AT1711" t="str">
        <f t="shared" si="1554"/>
        <v>생산완료(-3)</v>
      </c>
    </row>
    <row r="1712" spans="2:46" x14ac:dyDescent="0.3">
      <c r="B1712" s="2" t="s">
        <v>5424</v>
      </c>
      <c r="C1712" s="7">
        <v>2</v>
      </c>
      <c r="D1712" s="2" t="s">
        <v>5405</v>
      </c>
      <c r="E1712" s="2" t="s">
        <v>5405</v>
      </c>
      <c r="F1712" s="2"/>
      <c r="G1712" s="2" t="s">
        <v>5416</v>
      </c>
      <c r="H1712" s="2" t="s">
        <v>2130</v>
      </c>
      <c r="I1712" s="2" t="str">
        <f t="shared" si="1543"/>
        <v>20241125-1420P0163-인쇄</v>
      </c>
      <c r="J1712" s="2" t="str">
        <f t="shared" si="1544"/>
        <v>20241125-1420P0163-합지</v>
      </c>
      <c r="K1712" s="2" t="str">
        <f t="shared" si="1545"/>
        <v>20241125-1420P0163-분단</v>
      </c>
      <c r="L1712" s="2" t="str">
        <f t="shared" si="1546"/>
        <v>20241125-1420P0163-제대</v>
      </c>
      <c r="M1712" s="2" t="str">
        <f>VLOOKUP(H1712, '쿼리1'!$A:$R, 17, 0)</f>
        <v>6도-장수멸치 300g(230x310)</v>
      </c>
      <c r="N1712" s="2" t="str">
        <f>VLOOKUP(H1712, '쿼리1'!$A:$P, 15, 0)</f>
        <v>오씨피피(유무광)70</v>
      </c>
      <c r="O1712" s="2" t="s">
        <v>5884</v>
      </c>
      <c r="P1712" s="2" t="str">
        <f>VLOOKUP(H1712, '쿼리1'!$A:$R, 17, 0)</f>
        <v>6도-장수멸치 300g(230x310)</v>
      </c>
      <c r="Q1712" s="4">
        <f>VLOOKUP(H1712, '쿼리1'!$A:$U, 20, 0)</f>
        <v>26086</v>
      </c>
      <c r="R1712" s="2" t="s">
        <v>31</v>
      </c>
      <c r="S1712" s="2" t="s">
        <v>31</v>
      </c>
      <c r="T1712" s="2" t="s">
        <v>5397</v>
      </c>
      <c r="U1712" s="2" t="s">
        <v>31</v>
      </c>
      <c r="V1712" s="3">
        <v>45625</v>
      </c>
      <c r="W1712" s="3">
        <v>45624</v>
      </c>
      <c r="X1712" s="6">
        <f t="shared" si="1585"/>
        <v>-1</v>
      </c>
      <c r="Y1712" s="3">
        <v>45630</v>
      </c>
      <c r="Z1712" s="3">
        <v>45629</v>
      </c>
      <c r="AA1712" s="6">
        <f t="shared" si="1577"/>
        <v>-1</v>
      </c>
      <c r="AB1712" s="3" t="s">
        <v>5388</v>
      </c>
      <c r="AC1712" s="2" t="s">
        <v>5388</v>
      </c>
      <c r="AD1712" s="6" t="str">
        <f t="shared" si="1587"/>
        <v>X</v>
      </c>
      <c r="AE1712" s="3">
        <v>45632</v>
      </c>
      <c r="AF1712" s="3">
        <v>45630</v>
      </c>
      <c r="AG1712" s="2">
        <f t="shared" si="1588"/>
        <v>-2</v>
      </c>
      <c r="AH1712" s="3">
        <v>45630</v>
      </c>
      <c r="AI1712" s="3">
        <f t="shared" si="1589"/>
        <v>45632</v>
      </c>
      <c r="AJ1712" s="3"/>
      <c r="AK1712" s="2" t="str">
        <f t="shared" si="1548"/>
        <v>+2</v>
      </c>
      <c r="AL1712" s="2" t="s">
        <v>5567</v>
      </c>
      <c r="AM1712" s="2" t="str">
        <f t="shared" si="1550"/>
        <v>생산완료(+2)</v>
      </c>
      <c r="AN1712" s="9">
        <f t="shared" si="1551"/>
        <v>45630</v>
      </c>
      <c r="AO1712" s="9">
        <f t="shared" si="1552"/>
        <v>45632</v>
      </c>
      <c r="AP1712" s="9"/>
      <c r="AQ1712" s="2">
        <f t="shared" si="1576"/>
        <v>2</v>
      </c>
      <c r="AR1712" s="12" t="str">
        <f t="shared" si="1553"/>
        <v>+2</v>
      </c>
      <c r="AS1712" t="s">
        <v>5567</v>
      </c>
      <c r="AT1712" t="str">
        <f t="shared" si="1554"/>
        <v>생산완료(+2)</v>
      </c>
    </row>
    <row r="1713" spans="2:46" x14ac:dyDescent="0.3">
      <c r="B1713" s="2" t="s">
        <v>5406</v>
      </c>
      <c r="C1713" s="7">
        <v>-5</v>
      </c>
      <c r="D1713" s="2" t="s">
        <v>5408</v>
      </c>
      <c r="E1713" s="2"/>
      <c r="F1713" s="2"/>
      <c r="G1713" s="2" t="s">
        <v>5421</v>
      </c>
      <c r="H1713" s="2" t="s">
        <v>2041</v>
      </c>
      <c r="I1713" s="2" t="str">
        <f t="shared" si="1543"/>
        <v>20241125-2000152346-인쇄</v>
      </c>
      <c r="J1713" s="2" t="str">
        <f t="shared" si="1544"/>
        <v>20241125-2000152346-합지</v>
      </c>
      <c r="K1713" s="2" t="str">
        <f t="shared" si="1545"/>
        <v>20241125-2000152346-분단</v>
      </c>
      <c r="L1713" s="2" t="str">
        <f t="shared" si="1546"/>
        <v>20241125-2000152346-제대</v>
      </c>
      <c r="M1713" s="2" t="str">
        <f>VLOOKUP(H1713, '쿼리1'!$A:$R, 17, 0)</f>
        <v>1도-블랑제리)빵비닐봉투-M</v>
      </c>
      <c r="N1713" s="2" t="str">
        <f>VLOOKUP(H1713, '쿼리1'!$A:$P, 15, 0)</f>
        <v>OPP(투명)40</v>
      </c>
      <c r="O1713" s="2">
        <v>2000152346</v>
      </c>
      <c r="P1713" s="2" t="str">
        <f>VLOOKUP(H1713, '쿼리1'!$A:$R, 17, 0)</f>
        <v>1도-블랑제리)빵비닐봉투-M</v>
      </c>
      <c r="Q1713" s="4">
        <f>VLOOKUP(H1713, '쿼리1'!$A:$U, 20, 0)</f>
        <v>56000</v>
      </c>
      <c r="R1713" s="2" t="s">
        <v>31</v>
      </c>
      <c r="S1713" s="2" t="s">
        <v>5397</v>
      </c>
      <c r="T1713" s="2" t="s">
        <v>5397</v>
      </c>
      <c r="U1713" s="2" t="s">
        <v>31</v>
      </c>
      <c r="V1713" s="3">
        <v>45625</v>
      </c>
      <c r="W1713" s="3">
        <v>45628</v>
      </c>
      <c r="X1713" s="6" t="str">
        <f t="shared" si="1585"/>
        <v>+3</v>
      </c>
      <c r="Y1713" s="2" t="s">
        <v>5388</v>
      </c>
      <c r="Z1713" s="3" t="s">
        <v>5388</v>
      </c>
      <c r="AA1713" s="6" t="str">
        <f t="shared" ref="AA1713:AA1718" si="1590">IFERROR(Z1713-Y1713, "X")</f>
        <v>X</v>
      </c>
      <c r="AB1713" s="3" t="s">
        <v>5388</v>
      </c>
      <c r="AC1713" s="2" t="s">
        <v>5388</v>
      </c>
      <c r="AD1713" s="6" t="str">
        <f t="shared" si="1587"/>
        <v>X</v>
      </c>
      <c r="AE1713" s="3">
        <v>45630</v>
      </c>
      <c r="AF1713" s="3">
        <v>45635</v>
      </c>
      <c r="AG1713" s="2" t="str">
        <f t="shared" si="1588"/>
        <v>+5</v>
      </c>
      <c r="AH1713" s="3">
        <v>45635</v>
      </c>
      <c r="AI1713" s="3">
        <f t="shared" si="1589"/>
        <v>45630</v>
      </c>
      <c r="AJ1713" s="3"/>
      <c r="AK1713" s="2">
        <f t="shared" si="1548"/>
        <v>-5</v>
      </c>
      <c r="AL1713" s="2" t="s">
        <v>5567</v>
      </c>
      <c r="AM1713" s="2" t="str">
        <f t="shared" si="1550"/>
        <v>생산완료(-5)</v>
      </c>
      <c r="AN1713" s="9">
        <f t="shared" si="1551"/>
        <v>45651</v>
      </c>
      <c r="AO1713" s="9">
        <f t="shared" si="1552"/>
        <v>45657</v>
      </c>
      <c r="AP1713" s="9"/>
      <c r="AQ1713" s="2">
        <f t="shared" si="1576"/>
        <v>6</v>
      </c>
      <c r="AR1713" s="12" t="str">
        <f t="shared" si="1553"/>
        <v>+6</v>
      </c>
      <c r="AS1713" t="s">
        <v>5567</v>
      </c>
      <c r="AT1713" t="str">
        <f t="shared" si="1554"/>
        <v>생산완료(+6)</v>
      </c>
    </row>
    <row r="1714" spans="2:46" x14ac:dyDescent="0.3">
      <c r="B1714" s="2" t="s">
        <v>5418</v>
      </c>
      <c r="C1714" s="7">
        <v>-4</v>
      </c>
      <c r="D1714" s="2" t="s">
        <v>5409</v>
      </c>
      <c r="E1714" s="2"/>
      <c r="F1714" s="2"/>
      <c r="G1714" s="2" t="s">
        <v>5451</v>
      </c>
      <c r="H1714" s="2" t="s">
        <v>2252</v>
      </c>
      <c r="I1714" s="2" t="str">
        <f t="shared" si="1543"/>
        <v>20241125-2000156252-인쇄</v>
      </c>
      <c r="J1714" s="2" t="str">
        <f t="shared" si="1544"/>
        <v>20241125-2000156252-합지</v>
      </c>
      <c r="K1714" s="2" t="str">
        <f t="shared" si="1545"/>
        <v>20241125-2000156252-분단</v>
      </c>
      <c r="L1714" s="2" t="str">
        <f t="shared" si="1546"/>
        <v>20241125-2000156252-제대</v>
      </c>
      <c r="M1714" s="2" t="str">
        <f>VLOOKUP(H1714, '쿼리1'!$A:$R, 17, 0)</f>
        <v>1도-스위트진(5.7x5.7)</v>
      </c>
      <c r="N1714" s="2" t="str">
        <f>VLOOKUP(H1714, '쿼리1'!$A:$P, 15, 0)</f>
        <v>OPP(투명)40</v>
      </c>
      <c r="O1714" s="2">
        <v>2000156252</v>
      </c>
      <c r="P1714" s="2" t="str">
        <f>VLOOKUP(H1714, '쿼리1'!$A:$R, 17, 0)</f>
        <v>1도-스위트진(5.7x5.7)</v>
      </c>
      <c r="Q1714" s="4">
        <f>VLOOKUP(H1714, '쿼리1'!$A:$U, 20, 0)</f>
        <v>35087</v>
      </c>
      <c r="R1714" s="2" t="s">
        <v>31</v>
      </c>
      <c r="S1714" s="2" t="s">
        <v>5397</v>
      </c>
      <c r="T1714" s="2" t="s">
        <v>5397</v>
      </c>
      <c r="U1714" s="2" t="s">
        <v>31</v>
      </c>
      <c r="V1714" s="3">
        <v>45624</v>
      </c>
      <c r="W1714" s="3">
        <v>45624</v>
      </c>
      <c r="X1714" s="6">
        <f t="shared" si="1585"/>
        <v>0</v>
      </c>
      <c r="Y1714" s="2" t="s">
        <v>5388</v>
      </c>
      <c r="Z1714" s="3" t="s">
        <v>5388</v>
      </c>
      <c r="AA1714" s="6" t="str">
        <f t="shared" si="1590"/>
        <v>X</v>
      </c>
      <c r="AB1714" s="3" t="s">
        <v>5388</v>
      </c>
      <c r="AC1714" s="2" t="s">
        <v>5388</v>
      </c>
      <c r="AD1714" s="6" t="str">
        <f t="shared" si="1587"/>
        <v>X</v>
      </c>
      <c r="AE1714" s="3">
        <v>45625</v>
      </c>
      <c r="AF1714" s="3">
        <v>45629</v>
      </c>
      <c r="AG1714" s="2" t="str">
        <f t="shared" si="1588"/>
        <v>+4</v>
      </c>
      <c r="AH1714" s="3">
        <v>45629</v>
      </c>
      <c r="AI1714" s="3">
        <f t="shared" si="1589"/>
        <v>45625</v>
      </c>
      <c r="AJ1714" s="3"/>
      <c r="AK1714" s="2">
        <f t="shared" si="1548"/>
        <v>-4</v>
      </c>
      <c r="AL1714" s="2" t="s">
        <v>5567</v>
      </c>
      <c r="AM1714" s="2" t="str">
        <f t="shared" si="1550"/>
        <v>생산완료(-4)</v>
      </c>
      <c r="AN1714" s="9">
        <f t="shared" si="1551"/>
        <v>45629</v>
      </c>
      <c r="AO1714" s="9">
        <f t="shared" si="1552"/>
        <v>45625</v>
      </c>
      <c r="AP1714" s="9"/>
      <c r="AQ1714" s="2">
        <f t="shared" si="1576"/>
        <v>-4</v>
      </c>
      <c r="AR1714" s="12">
        <f t="shared" si="1553"/>
        <v>-4</v>
      </c>
      <c r="AS1714" t="s">
        <v>5567</v>
      </c>
      <c r="AT1714" t="str">
        <f t="shared" si="1554"/>
        <v>생산완료(-4)</v>
      </c>
    </row>
    <row r="1715" spans="2:46" x14ac:dyDescent="0.3">
      <c r="B1715" s="2" t="s">
        <v>5405</v>
      </c>
      <c r="C1715" s="7">
        <v>-1</v>
      </c>
      <c r="D1715" s="2" t="s">
        <v>5409</v>
      </c>
      <c r="E1715" s="2"/>
      <c r="F1715" s="2"/>
      <c r="G1715" s="2" t="s">
        <v>5412</v>
      </c>
      <c r="H1715" s="2" t="s">
        <v>1210</v>
      </c>
      <c r="I1715" s="2" t="str">
        <f t="shared" si="1543"/>
        <v>20241125-2219P0044-인쇄</v>
      </c>
      <c r="J1715" s="2" t="str">
        <f t="shared" si="1544"/>
        <v>20241125-2219P0044-합지</v>
      </c>
      <c r="K1715" s="2" t="str">
        <f t="shared" si="1545"/>
        <v>20241125-2219P0044-분단</v>
      </c>
      <c r="L1715" s="2" t="str">
        <f t="shared" si="1546"/>
        <v>20241125-2219P0044-제대</v>
      </c>
      <c r="M1715" s="2" t="str">
        <f>VLOOKUP(H1715, '쿼리1'!$A:$R, 17, 0)</f>
        <v>2도(전1/후1)-스컬피그 풀발이</v>
      </c>
      <c r="N1715" s="2" t="str">
        <f>VLOOKUP(H1715, '쿼리1'!$A:$P, 15, 0)</f>
        <v>PE튜브(투명)50</v>
      </c>
      <c r="O1715" s="2" t="s">
        <v>5797</v>
      </c>
      <c r="P1715" s="2" t="str">
        <f>VLOOKUP(H1715, '쿼리1'!$A:$R, 17, 0)</f>
        <v>2도(전1/후1)-스컬피그 풀발이</v>
      </c>
      <c r="Q1715" s="4">
        <f>VLOOKUP(H1715, '쿼리1'!$A:$U, 20, 0)</f>
        <v>20000</v>
      </c>
      <c r="R1715" s="2" t="s">
        <v>31</v>
      </c>
      <c r="S1715" s="2" t="s">
        <v>5397</v>
      </c>
      <c r="T1715" s="2" t="s">
        <v>5397</v>
      </c>
      <c r="U1715" s="2" t="s">
        <v>31</v>
      </c>
      <c r="V1715" s="3">
        <v>45624</v>
      </c>
      <c r="W1715" s="3">
        <v>45624</v>
      </c>
      <c r="X1715" s="6">
        <f t="shared" si="1585"/>
        <v>0</v>
      </c>
      <c r="Y1715" s="2" t="s">
        <v>5388</v>
      </c>
      <c r="Z1715" s="3" t="s">
        <v>5388</v>
      </c>
      <c r="AA1715" s="6" t="str">
        <f t="shared" si="1590"/>
        <v>X</v>
      </c>
      <c r="AB1715" s="3" t="s">
        <v>5388</v>
      </c>
      <c r="AC1715" s="2" t="s">
        <v>5388</v>
      </c>
      <c r="AD1715" s="6" t="str">
        <f t="shared" si="1587"/>
        <v>X</v>
      </c>
      <c r="AE1715" s="3">
        <v>45628</v>
      </c>
      <c r="AF1715" s="3">
        <v>45629</v>
      </c>
      <c r="AG1715" s="2" t="str">
        <f t="shared" si="1588"/>
        <v>+1</v>
      </c>
      <c r="AH1715" s="3">
        <v>45629</v>
      </c>
      <c r="AI1715" s="3">
        <f t="shared" si="1589"/>
        <v>45628</v>
      </c>
      <c r="AJ1715" s="3"/>
      <c r="AK1715" s="2">
        <f t="shared" si="1548"/>
        <v>-1</v>
      </c>
      <c r="AL1715" s="2" t="s">
        <v>5567</v>
      </c>
      <c r="AM1715" s="2" t="str">
        <f t="shared" si="1550"/>
        <v>생산완료(-1)</v>
      </c>
      <c r="AN1715" s="9">
        <f t="shared" si="1551"/>
        <v>45629</v>
      </c>
      <c r="AO1715" s="9">
        <f t="shared" si="1552"/>
        <v>45628</v>
      </c>
      <c r="AP1715" s="9"/>
      <c r="AQ1715" s="2">
        <f t="shared" si="1576"/>
        <v>-1</v>
      </c>
      <c r="AR1715" s="12">
        <f t="shared" si="1553"/>
        <v>-1</v>
      </c>
      <c r="AS1715" t="s">
        <v>5567</v>
      </c>
      <c r="AT1715" t="str">
        <f t="shared" si="1554"/>
        <v>생산완료(-1)</v>
      </c>
    </row>
    <row r="1716" spans="2:46" x14ac:dyDescent="0.3">
      <c r="B1716" s="2" t="s">
        <v>5418</v>
      </c>
      <c r="C1716" s="7">
        <v>-4</v>
      </c>
      <c r="D1716" s="2" t="s">
        <v>5451</v>
      </c>
      <c r="E1716" s="2"/>
      <c r="F1716" s="2"/>
      <c r="G1716" s="2" t="s">
        <v>5540</v>
      </c>
      <c r="H1716" s="2" t="s">
        <v>1740</v>
      </c>
      <c r="I1716" s="2" t="str">
        <f t="shared" si="1543"/>
        <v>20241125-2418P0011-인쇄</v>
      </c>
      <c r="J1716" s="2" t="str">
        <f t="shared" si="1544"/>
        <v>20241125-2418P0011-합지</v>
      </c>
      <c r="K1716" s="2" t="str">
        <f t="shared" si="1545"/>
        <v>20241125-2418P0011-분단</v>
      </c>
      <c r="L1716" s="2" t="str">
        <f t="shared" si="1546"/>
        <v>20241125-2418P0011-제대</v>
      </c>
      <c r="M1716" s="2" t="str">
        <f>VLOOKUP(H1716, '쿼리1'!$A:$R, 17, 0)</f>
        <v>단면2도-한강축산(대)</v>
      </c>
      <c r="N1716" s="2" t="str">
        <f>VLOOKUP(H1716, '쿼리1'!$A:$P, 15, 0)</f>
        <v>HD튜브(먹색)40</v>
      </c>
      <c r="O1716" s="2" t="s">
        <v>5885</v>
      </c>
      <c r="P1716" s="2" t="str">
        <f>VLOOKUP(H1716, '쿼리1'!$A:$R, 17, 0)</f>
        <v>단면2도-한강축산(대)</v>
      </c>
      <c r="Q1716" s="4">
        <f>VLOOKUP(H1716, '쿼리1'!$A:$U, 20, 0)</f>
        <v>10000</v>
      </c>
      <c r="R1716" s="2" t="s">
        <v>31</v>
      </c>
      <c r="S1716" s="2" t="s">
        <v>5397</v>
      </c>
      <c r="T1716" s="2" t="s">
        <v>5397</v>
      </c>
      <c r="U1716" s="2" t="s">
        <v>5399</v>
      </c>
      <c r="V1716" s="3">
        <v>45624</v>
      </c>
      <c r="W1716" s="3">
        <v>45628</v>
      </c>
      <c r="X1716" s="6" t="str">
        <f t="shared" si="1585"/>
        <v>+4</v>
      </c>
      <c r="Y1716" s="2" t="s">
        <v>5388</v>
      </c>
      <c r="Z1716" s="3" t="s">
        <v>5388</v>
      </c>
      <c r="AA1716" s="6" t="str">
        <f t="shared" si="1590"/>
        <v>X</v>
      </c>
      <c r="AB1716" s="5" t="s">
        <v>5388</v>
      </c>
      <c r="AC1716" s="2" t="s">
        <v>5388</v>
      </c>
      <c r="AD1716" s="6" t="str">
        <f t="shared" si="1587"/>
        <v>X</v>
      </c>
      <c r="AE1716" s="3">
        <v>45628</v>
      </c>
      <c r="AF1716" s="5" t="s">
        <v>5396</v>
      </c>
      <c r="AG1716" s="6">
        <f t="shared" ref="AG1716:AG1717" ca="1" si="1591">TODAY()-AE1716</f>
        <v>28</v>
      </c>
      <c r="AH1716" s="3">
        <v>45628</v>
      </c>
      <c r="AI1716" s="3">
        <f t="shared" ref="AI1716:AI1717" si="1592">V1716</f>
        <v>45624</v>
      </c>
      <c r="AJ1716" s="3"/>
      <c r="AK1716" s="2">
        <f t="shared" si="1548"/>
        <v>-4</v>
      </c>
      <c r="AL1716" s="2" t="s">
        <v>5567</v>
      </c>
      <c r="AM1716" s="2" t="str">
        <f t="shared" si="1550"/>
        <v>생산완료(-4)</v>
      </c>
      <c r="AN1716" s="9">
        <f t="shared" si="1551"/>
        <v>45628</v>
      </c>
      <c r="AO1716" s="9">
        <f t="shared" si="1552"/>
        <v>45624</v>
      </c>
      <c r="AP1716" s="9"/>
      <c r="AQ1716" s="2">
        <f t="shared" si="1576"/>
        <v>-4</v>
      </c>
      <c r="AR1716" s="12">
        <f t="shared" si="1553"/>
        <v>-4</v>
      </c>
      <c r="AS1716" t="s">
        <v>5567</v>
      </c>
      <c r="AT1716" t="str">
        <f t="shared" si="1554"/>
        <v>생산완료(-4)</v>
      </c>
    </row>
    <row r="1717" spans="2:46" x14ac:dyDescent="0.3">
      <c r="B1717" s="2" t="s">
        <v>5418</v>
      </c>
      <c r="C1717" s="7">
        <v>-4</v>
      </c>
      <c r="D1717" s="2" t="s">
        <v>5451</v>
      </c>
      <c r="E1717" s="2"/>
      <c r="F1717" s="2"/>
      <c r="G1717" s="2" t="s">
        <v>5540</v>
      </c>
      <c r="H1717" s="2" t="s">
        <v>1745</v>
      </c>
      <c r="I1717" s="2" t="str">
        <f t="shared" si="1543"/>
        <v>20241125-2418P0074-인쇄</v>
      </c>
      <c r="J1717" s="2" t="str">
        <f t="shared" si="1544"/>
        <v>20241125-2418P0074-합지</v>
      </c>
      <c r="K1717" s="2" t="str">
        <f t="shared" si="1545"/>
        <v>20241125-2418P0074-분단</v>
      </c>
      <c r="L1717" s="2" t="str">
        <f t="shared" si="1546"/>
        <v>20241125-2418P0074-제대</v>
      </c>
      <c r="M1717" s="2" t="str">
        <f>VLOOKUP(H1717, '쿼리1'!$A:$R, 17, 0)</f>
        <v>단면2도-한강축산(소)</v>
      </c>
      <c r="N1717" s="2" t="str">
        <f>VLOOKUP(H1717, '쿼리1'!$A:$P, 15, 0)</f>
        <v>HD튜브(먹색)40</v>
      </c>
      <c r="O1717" s="2" t="s">
        <v>5886</v>
      </c>
      <c r="P1717" s="2" t="str">
        <f>VLOOKUP(H1717, '쿼리1'!$A:$R, 17, 0)</f>
        <v>단면2도-한강축산(소)</v>
      </c>
      <c r="Q1717" s="4">
        <f>VLOOKUP(H1717, '쿼리1'!$A:$U, 20, 0)</f>
        <v>10000</v>
      </c>
      <c r="R1717" s="2" t="s">
        <v>31</v>
      </c>
      <c r="S1717" s="2" t="s">
        <v>5397</v>
      </c>
      <c r="T1717" s="2" t="s">
        <v>5397</v>
      </c>
      <c r="U1717" s="2" t="s">
        <v>5399</v>
      </c>
      <c r="V1717" s="3">
        <v>45624</v>
      </c>
      <c r="W1717" s="3">
        <v>45628</v>
      </c>
      <c r="X1717" s="6" t="str">
        <f t="shared" si="1585"/>
        <v>+4</v>
      </c>
      <c r="Y1717" s="2" t="s">
        <v>5388</v>
      </c>
      <c r="Z1717" s="3" t="s">
        <v>5388</v>
      </c>
      <c r="AA1717" s="6" t="str">
        <f t="shared" si="1590"/>
        <v>X</v>
      </c>
      <c r="AB1717" s="5" t="s">
        <v>5388</v>
      </c>
      <c r="AC1717" s="2" t="s">
        <v>5388</v>
      </c>
      <c r="AD1717" s="6" t="str">
        <f t="shared" si="1587"/>
        <v>X</v>
      </c>
      <c r="AE1717" s="3">
        <v>45628</v>
      </c>
      <c r="AF1717" s="5" t="s">
        <v>5396</v>
      </c>
      <c r="AG1717" s="6">
        <f t="shared" ca="1" si="1591"/>
        <v>28</v>
      </c>
      <c r="AH1717" s="3">
        <v>45628</v>
      </c>
      <c r="AI1717" s="3">
        <f t="shared" si="1592"/>
        <v>45624</v>
      </c>
      <c r="AJ1717" s="3"/>
      <c r="AK1717" s="2">
        <f t="shared" si="1548"/>
        <v>-4</v>
      </c>
      <c r="AL1717" s="2" t="s">
        <v>5567</v>
      </c>
      <c r="AM1717" s="2" t="str">
        <f t="shared" si="1550"/>
        <v>생산완료(-4)</v>
      </c>
      <c r="AN1717" s="9">
        <f t="shared" si="1551"/>
        <v>45628</v>
      </c>
      <c r="AO1717" s="9">
        <f t="shared" si="1552"/>
        <v>45624</v>
      </c>
      <c r="AP1717" s="9"/>
      <c r="AQ1717" s="2">
        <f t="shared" si="1576"/>
        <v>-4</v>
      </c>
      <c r="AR1717" s="12">
        <f t="shared" si="1553"/>
        <v>-4</v>
      </c>
      <c r="AS1717" t="s">
        <v>5567</v>
      </c>
      <c r="AT1717" t="str">
        <f t="shared" si="1554"/>
        <v>생산완료(-4)</v>
      </c>
    </row>
    <row r="1718" spans="2:46" x14ac:dyDescent="0.3">
      <c r="B1718" s="2" t="s">
        <v>5666</v>
      </c>
      <c r="C1718" s="8" t="s">
        <v>5670</v>
      </c>
      <c r="D1718" s="2"/>
      <c r="E1718" s="2"/>
      <c r="F1718" s="2"/>
      <c r="G1718" s="2"/>
      <c r="H1718" s="2" t="s">
        <v>850</v>
      </c>
      <c r="I1718" s="2" t="str">
        <f t="shared" si="1543"/>
        <v>20241125-3000168998-인쇄</v>
      </c>
      <c r="J1718" s="2" t="str">
        <f t="shared" si="1544"/>
        <v>20241125-3000168998-합지</v>
      </c>
      <c r="K1718" s="2" t="str">
        <f t="shared" si="1545"/>
        <v>20241125-3000168998-분단</v>
      </c>
      <c r="L1718" s="2" t="str">
        <f t="shared" si="1546"/>
        <v>20241125-3000168998-제대</v>
      </c>
      <c r="M1718" s="2" t="str">
        <f>VLOOKUP(H1718, '쿼리1'!$A:$R, 17, 0)</f>
        <v>5도-(주)비지에프푸드-명작 참치마요 유부초밥</v>
      </c>
      <c r="N1718" s="2" t="str">
        <f>VLOOKUP(H1718, '쿼리1'!$A:$P, 15, 0)</f>
        <v>PP(투명)40</v>
      </c>
      <c r="O1718" s="2">
        <v>3000168998</v>
      </c>
      <c r="P1718" s="2" t="str">
        <f>VLOOKUP(H1718, '쿼리1'!$A:$R, 17, 0)</f>
        <v>5도-(주)비지에프푸드-명작 참치마요 유부초밥</v>
      </c>
      <c r="Q1718" s="4">
        <f>VLOOKUP(H1718, '쿼리1'!$A:$U, 20, 0)</f>
        <v>150000</v>
      </c>
      <c r="R1718" s="2" t="s">
        <v>5397</v>
      </c>
      <c r="S1718" s="2" t="s">
        <v>5397</v>
      </c>
      <c r="T1718" s="2" t="s">
        <v>5397</v>
      </c>
      <c r="U1718" s="2" t="s">
        <v>5397</v>
      </c>
      <c r="V1718" s="2" t="s">
        <v>5388</v>
      </c>
      <c r="W1718" s="2" t="s">
        <v>5388</v>
      </c>
      <c r="X1718" s="6" t="str">
        <f>IFERROR(W1718-V1718, "X")</f>
        <v>X</v>
      </c>
      <c r="Y1718" s="2" t="s">
        <v>5388</v>
      </c>
      <c r="Z1718" s="2" t="s">
        <v>5388</v>
      </c>
      <c r="AA1718" s="6" t="str">
        <f t="shared" si="1590"/>
        <v>X</v>
      </c>
      <c r="AB1718" s="2" t="s">
        <v>5388</v>
      </c>
      <c r="AC1718" s="2" t="s">
        <v>5388</v>
      </c>
      <c r="AD1718" s="6" t="str">
        <f t="shared" si="1587"/>
        <v>X</v>
      </c>
      <c r="AE1718" s="2" t="s">
        <v>5388</v>
      </c>
      <c r="AF1718" s="2" t="s">
        <v>5388</v>
      </c>
      <c r="AG1718" s="2" t="str">
        <f>IFERROR(AF1718-AE1718, "X")</f>
        <v>X</v>
      </c>
      <c r="AH1718" s="2" t="s">
        <v>5388</v>
      </c>
      <c r="AI1718" s="3" t="s">
        <v>5388</v>
      </c>
      <c r="AJ1718" s="3">
        <f ca="1">TODAY()</f>
        <v>45656</v>
      </c>
      <c r="AK1718" s="2" t="str">
        <f t="shared" si="1548"/>
        <v>+공정납기일없음</v>
      </c>
      <c r="AL1718" s="2"/>
      <c r="AM1718" s="2" t="str">
        <f t="shared" si="1550"/>
        <v>(+공정납기일없음)</v>
      </c>
      <c r="AN1718" s="9">
        <f t="shared" si="1551"/>
        <v>0</v>
      </c>
      <c r="AO1718" s="9">
        <f t="shared" si="1552"/>
        <v>45645</v>
      </c>
      <c r="AP1718" s="9">
        <f ca="1">TODAY()</f>
        <v>45656</v>
      </c>
      <c r="AQ1718" s="6">
        <f ca="1">AO1718-AP1718</f>
        <v>-11</v>
      </c>
      <c r="AR1718" s="12">
        <f t="shared" ca="1" si="1553"/>
        <v>-11</v>
      </c>
      <c r="AS1718" t="str">
        <f ca="1">IF(AQ1718&lt;0, "진행중", "지연")</f>
        <v>진행중</v>
      </c>
      <c r="AT1718" t="str">
        <f t="shared" ca="1" si="1554"/>
        <v>진행중(-11)</v>
      </c>
    </row>
    <row r="1719" spans="2:46" x14ac:dyDescent="0.3">
      <c r="B1719" s="2" t="s">
        <v>5432</v>
      </c>
      <c r="C1719" s="7">
        <v>6</v>
      </c>
      <c r="D1719" s="2"/>
      <c r="E1719" s="2" t="s">
        <v>5415</v>
      </c>
      <c r="F1719" s="2"/>
      <c r="G1719" s="2" t="s">
        <v>5407</v>
      </c>
      <c r="H1719" s="2" t="s">
        <v>1044</v>
      </c>
      <c r="I1719" s="2" t="str">
        <f t="shared" si="1543"/>
        <v>20241126-1000149879-인쇄</v>
      </c>
      <c r="J1719" s="2" t="str">
        <f t="shared" si="1544"/>
        <v>20241126-1000149879-합지</v>
      </c>
      <c r="K1719" s="2" t="str">
        <f t="shared" si="1545"/>
        <v>20241126-1000149879-분단</v>
      </c>
      <c r="L1719" s="2" t="str">
        <f t="shared" si="1546"/>
        <v>20241126-1000149879-제대</v>
      </c>
      <c r="M1719" s="2" t="str">
        <f>VLOOKUP(H1719, '쿼리1'!$A:$R, 17, 0)</f>
        <v>무지</v>
      </c>
      <c r="N1719" s="2" t="str">
        <f>VLOOKUP(H1719, '쿼리1'!$A:$P, 15, 0)</f>
        <v>나이론70</v>
      </c>
      <c r="O1719" s="2">
        <v>1000149879</v>
      </c>
      <c r="P1719" s="2" t="str">
        <f>VLOOKUP(H1719, '쿼리1'!$A:$R, 17, 0)</f>
        <v>무지</v>
      </c>
      <c r="Q1719" s="4">
        <f>VLOOKUP(H1719, '쿼리1'!$A:$U, 20, 0)</f>
        <v>15000</v>
      </c>
      <c r="R1719" s="2" t="s">
        <v>5397</v>
      </c>
      <c r="S1719" s="2" t="s">
        <v>31</v>
      </c>
      <c r="T1719" s="2" t="s">
        <v>5397</v>
      </c>
      <c r="U1719" s="2" t="s">
        <v>31</v>
      </c>
      <c r="V1719" s="2" t="s">
        <v>5388</v>
      </c>
      <c r="W1719" s="3" t="s">
        <v>5388</v>
      </c>
      <c r="X1719" s="6" t="str">
        <f>IFERROR(W1719-V1719, "X")</f>
        <v>X</v>
      </c>
      <c r="Y1719" s="3">
        <v>45632</v>
      </c>
      <c r="Z1719" s="3">
        <v>45629</v>
      </c>
      <c r="AA1719" s="6">
        <f t="shared" ref="AA1719:AA1727" si="1593">IFERROR(IF(Z1719-Y1719&gt;0, "+" &amp; (Z1719-Y1719), Z1719-Y1719), "X")</f>
        <v>-3</v>
      </c>
      <c r="AB1719" s="3" t="s">
        <v>5388</v>
      </c>
      <c r="AC1719" s="2" t="s">
        <v>5388</v>
      </c>
      <c r="AD1719" s="6" t="str">
        <f t="shared" si="1587"/>
        <v>X</v>
      </c>
      <c r="AE1719" s="3">
        <v>45636</v>
      </c>
      <c r="AF1719" s="3">
        <v>45630</v>
      </c>
      <c r="AG1719" s="2">
        <f t="shared" ref="AG1719:AG1723" si="1594">IFERROR(IF(AF1719-AE1719&gt;0, "+" &amp; (AF1719-AE1719), AF1719-AE1719), "X")</f>
        <v>-6</v>
      </c>
      <c r="AH1719" s="3">
        <v>45630</v>
      </c>
      <c r="AI1719" s="3">
        <f t="shared" ref="AI1719:AI1723" si="1595">AE1719</f>
        <v>45636</v>
      </c>
      <c r="AJ1719" s="3"/>
      <c r="AK1719" s="2" t="str">
        <f t="shared" si="1548"/>
        <v>+6</v>
      </c>
      <c r="AL1719" s="2" t="s">
        <v>5567</v>
      </c>
      <c r="AM1719" s="2" t="str">
        <f t="shared" si="1550"/>
        <v>생산완료(+6)</v>
      </c>
      <c r="AN1719" s="9">
        <f t="shared" si="1551"/>
        <v>45630</v>
      </c>
      <c r="AO1719" s="9">
        <f t="shared" si="1552"/>
        <v>45636</v>
      </c>
      <c r="AP1719" s="9"/>
      <c r="AQ1719" s="2">
        <f t="shared" ref="AQ1719:AQ1744" si="1596">AO1719-AN1719</f>
        <v>6</v>
      </c>
      <c r="AR1719" s="12" t="str">
        <f t="shared" si="1553"/>
        <v>+6</v>
      </c>
      <c r="AS1719" t="s">
        <v>5567</v>
      </c>
      <c r="AT1719" t="str">
        <f t="shared" si="1554"/>
        <v>생산완료(+6)</v>
      </c>
    </row>
    <row r="1720" spans="2:46" x14ac:dyDescent="0.3">
      <c r="B1720" s="2" t="s">
        <v>5405</v>
      </c>
      <c r="C1720" s="7">
        <v>-1</v>
      </c>
      <c r="D1720" s="2"/>
      <c r="E1720" s="2" t="s">
        <v>5415</v>
      </c>
      <c r="F1720" s="2"/>
      <c r="G1720" s="2" t="s">
        <v>5412</v>
      </c>
      <c r="H1720" s="2" t="s">
        <v>4915</v>
      </c>
      <c r="I1720" s="2" t="str">
        <f t="shared" si="1543"/>
        <v>20241126-1000150889-인쇄</v>
      </c>
      <c r="J1720" s="2" t="str">
        <f t="shared" si="1544"/>
        <v>20241126-1000150889-합지</v>
      </c>
      <c r="K1720" s="2" t="str">
        <f t="shared" si="1545"/>
        <v>20241126-1000150889-분단</v>
      </c>
      <c r="L1720" s="2" t="str">
        <f t="shared" si="1546"/>
        <v>20241126-1000150889-제대</v>
      </c>
      <c r="M1720" s="2" t="str">
        <f>VLOOKUP(H1720, '쿼리1'!$A:$R, 17, 0)</f>
        <v>무지</v>
      </c>
      <c r="N1720" s="2" t="str">
        <f>VLOOKUP(H1720, '쿼리1'!$A:$P, 15, 0)</f>
        <v>나이론70</v>
      </c>
      <c r="O1720" s="2">
        <v>1000150889</v>
      </c>
      <c r="P1720" s="2" t="str">
        <f>VLOOKUP(H1720, '쿼리1'!$A:$R, 17, 0)</f>
        <v>무지</v>
      </c>
      <c r="Q1720" s="4">
        <f>VLOOKUP(H1720, '쿼리1'!$A:$U, 20, 0)</f>
        <v>30000</v>
      </c>
      <c r="R1720" s="2" t="s">
        <v>5397</v>
      </c>
      <c r="S1720" s="2" t="s">
        <v>31</v>
      </c>
      <c r="T1720" s="2" t="s">
        <v>5397</v>
      </c>
      <c r="U1720" s="2" t="s">
        <v>31</v>
      </c>
      <c r="V1720" s="2" t="s">
        <v>5388</v>
      </c>
      <c r="W1720" s="3" t="s">
        <v>5388</v>
      </c>
      <c r="X1720" s="6" t="str">
        <f>IFERROR(W1720-V1720, "X")</f>
        <v>X</v>
      </c>
      <c r="Y1720" s="3">
        <v>45632</v>
      </c>
      <c r="Z1720" s="3">
        <v>45629</v>
      </c>
      <c r="AA1720" s="6">
        <f t="shared" si="1593"/>
        <v>-3</v>
      </c>
      <c r="AB1720" s="3" t="s">
        <v>5388</v>
      </c>
      <c r="AC1720" s="2" t="s">
        <v>5388</v>
      </c>
      <c r="AD1720" s="6" t="str">
        <f t="shared" si="1587"/>
        <v>X</v>
      </c>
      <c r="AE1720" s="3">
        <v>45636</v>
      </c>
      <c r="AF1720" s="3">
        <v>45637</v>
      </c>
      <c r="AG1720" s="2" t="str">
        <f t="shared" si="1594"/>
        <v>+1</v>
      </c>
      <c r="AH1720" s="3">
        <v>45637</v>
      </c>
      <c r="AI1720" s="3">
        <f t="shared" si="1595"/>
        <v>45636</v>
      </c>
      <c r="AJ1720" s="3"/>
      <c r="AK1720" s="2">
        <f t="shared" si="1548"/>
        <v>-1</v>
      </c>
      <c r="AL1720" s="2" t="s">
        <v>5567</v>
      </c>
      <c r="AM1720" s="2" t="str">
        <f t="shared" si="1550"/>
        <v>생산완료(-1)</v>
      </c>
      <c r="AN1720" s="9">
        <f t="shared" si="1551"/>
        <v>45637</v>
      </c>
      <c r="AO1720" s="9">
        <f t="shared" si="1552"/>
        <v>45636</v>
      </c>
      <c r="AP1720" s="9"/>
      <c r="AQ1720" s="2">
        <f t="shared" si="1596"/>
        <v>-1</v>
      </c>
      <c r="AR1720" s="12">
        <f t="shared" si="1553"/>
        <v>-1</v>
      </c>
      <c r="AS1720" t="s">
        <v>5567</v>
      </c>
      <c r="AT1720" t="str">
        <f t="shared" si="1554"/>
        <v>생산완료(-1)</v>
      </c>
    </row>
    <row r="1721" spans="2:46" x14ac:dyDescent="0.3">
      <c r="B1721" s="2" t="s">
        <v>5421</v>
      </c>
      <c r="C1721" s="7">
        <v>5</v>
      </c>
      <c r="D1721" s="2" t="s">
        <v>5416</v>
      </c>
      <c r="E1721" s="2" t="s">
        <v>5405</v>
      </c>
      <c r="F1721" s="2" t="s">
        <v>5416</v>
      </c>
      <c r="G1721" s="2" t="s">
        <v>5406</v>
      </c>
      <c r="H1721" s="2" t="s">
        <v>572</v>
      </c>
      <c r="I1721" s="2" t="str">
        <f t="shared" si="1543"/>
        <v>20241126-1000155928-인쇄</v>
      </c>
      <c r="J1721" s="2" t="str">
        <f t="shared" si="1544"/>
        <v>20241126-1000155928-합지</v>
      </c>
      <c r="K1721" s="2" t="str">
        <f t="shared" si="1545"/>
        <v>20241126-1000155928-분단</v>
      </c>
      <c r="L1721" s="2" t="str">
        <f t="shared" si="1546"/>
        <v>20241126-1000155928-제대</v>
      </c>
      <c r="M1721" s="2" t="str">
        <f>VLOOKUP(H1721, '쿼리1'!$A:$R, 17, 0)</f>
        <v>8도-피코크)베트남쌀국수 4인분 404g-리뉴얼 사이즈변경</v>
      </c>
      <c r="N1721" s="2" t="str">
        <f>VLOOKUP(H1721, '쿼리1'!$A:$P, 15, 0)</f>
        <v>패트(유백/유무광)112</v>
      </c>
      <c r="O1721" s="2">
        <v>1000155928</v>
      </c>
      <c r="P1721" s="2" t="str">
        <f>VLOOKUP(H1721, '쿼리1'!$A:$R, 17, 0)</f>
        <v>8도-피코크)베트남쌀국수 4인분 404g-리뉴얼 사이즈변경</v>
      </c>
      <c r="Q1721" s="4">
        <f>VLOOKUP(H1721, '쿼리1'!$A:$U, 20, 0)</f>
        <v>17142</v>
      </c>
      <c r="R1721" s="2" t="s">
        <v>31</v>
      </c>
      <c r="S1721" s="2" t="s">
        <v>31</v>
      </c>
      <c r="T1721" s="2" t="s">
        <v>31</v>
      </c>
      <c r="U1721" s="2" t="s">
        <v>31</v>
      </c>
      <c r="V1721" s="3">
        <v>45628</v>
      </c>
      <c r="W1721" s="3">
        <v>45626</v>
      </c>
      <c r="X1721" s="6">
        <f>IFERROR(IF(W1721-V1721&gt;0, "+" &amp; (W1721-V1721), W1721-V1721), "X")</f>
        <v>-2</v>
      </c>
      <c r="Y1721" s="3">
        <v>45631</v>
      </c>
      <c r="Z1721" s="3">
        <v>45630</v>
      </c>
      <c r="AA1721" s="6">
        <f t="shared" si="1593"/>
        <v>-1</v>
      </c>
      <c r="AB1721" s="3">
        <v>45632</v>
      </c>
      <c r="AC1721" s="3">
        <v>45630</v>
      </c>
      <c r="AD1721" s="6">
        <f>IFERROR(IF(AC1721-AB1721&gt;0, "+" &amp; (AC1721-AB1721), AC1721-AB1721), "X")</f>
        <v>-2</v>
      </c>
      <c r="AE1721" s="3">
        <v>45636</v>
      </c>
      <c r="AF1721" s="3">
        <v>45631</v>
      </c>
      <c r="AG1721" s="2">
        <f t="shared" si="1594"/>
        <v>-5</v>
      </c>
      <c r="AH1721" s="3">
        <v>45631</v>
      </c>
      <c r="AI1721" s="3">
        <f t="shared" si="1595"/>
        <v>45636</v>
      </c>
      <c r="AJ1721" s="3"/>
      <c r="AK1721" s="2" t="str">
        <f t="shared" si="1548"/>
        <v>+5</v>
      </c>
      <c r="AL1721" s="2" t="s">
        <v>5567</v>
      </c>
      <c r="AM1721" s="2" t="str">
        <f t="shared" si="1550"/>
        <v>생산완료(+5)</v>
      </c>
      <c r="AN1721" s="9">
        <f t="shared" si="1551"/>
        <v>45631</v>
      </c>
      <c r="AO1721" s="9">
        <f t="shared" si="1552"/>
        <v>45636</v>
      </c>
      <c r="AP1721" s="9"/>
      <c r="AQ1721" s="2">
        <f t="shared" si="1596"/>
        <v>5</v>
      </c>
      <c r="AR1721" s="12" t="str">
        <f t="shared" si="1553"/>
        <v>+5</v>
      </c>
      <c r="AS1721" t="s">
        <v>5567</v>
      </c>
      <c r="AT1721" t="str">
        <f t="shared" si="1554"/>
        <v>생산완료(+5)</v>
      </c>
    </row>
    <row r="1722" spans="2:46" x14ac:dyDescent="0.3">
      <c r="B1722" s="2" t="s">
        <v>5439</v>
      </c>
      <c r="C1722" s="7">
        <v>-8</v>
      </c>
      <c r="D1722" s="2"/>
      <c r="E1722" s="2" t="s">
        <v>5456</v>
      </c>
      <c r="F1722" s="2"/>
      <c r="G1722" s="2" t="s">
        <v>5443</v>
      </c>
      <c r="H1722" s="2" t="s">
        <v>1589</v>
      </c>
      <c r="I1722" s="2" t="str">
        <f t="shared" si="1543"/>
        <v>20241126-1000162500-인쇄</v>
      </c>
      <c r="J1722" s="2" t="str">
        <f t="shared" si="1544"/>
        <v>20241126-1000162500-합지</v>
      </c>
      <c r="K1722" s="2" t="str">
        <f t="shared" si="1545"/>
        <v>20241126-1000162500-분단</v>
      </c>
      <c r="L1722" s="2" t="str">
        <f t="shared" si="1546"/>
        <v>20241126-1000162500-제대</v>
      </c>
      <c r="M1722" s="2" t="str">
        <f>VLOOKUP(H1722, '쿼리1'!$A:$R, 17, 0)</f>
        <v>무지</v>
      </c>
      <c r="N1722" s="2" t="str">
        <f>VLOOKUP(H1722, '쿼리1'!$A:$P, 15, 0)</f>
        <v>[염지 4-4]패나이론(고접착)140&lt;410&gt;</v>
      </c>
      <c r="O1722" s="2">
        <v>1000162500</v>
      </c>
      <c r="P1722" s="2" t="str">
        <f>VLOOKUP(H1722, '쿼리1'!$A:$R, 17, 0)</f>
        <v>무지</v>
      </c>
      <c r="Q1722" s="4">
        <f>VLOOKUP(H1722, '쿼리1'!$A:$U, 20, 0)</f>
        <v>17142</v>
      </c>
      <c r="R1722" s="2" t="s">
        <v>5397</v>
      </c>
      <c r="S1722" s="2" t="s">
        <v>31</v>
      </c>
      <c r="T1722" s="2" t="s">
        <v>5397</v>
      </c>
      <c r="U1722" s="2" t="s">
        <v>31</v>
      </c>
      <c r="V1722" s="2" t="s">
        <v>5388</v>
      </c>
      <c r="W1722" s="3" t="s">
        <v>5388</v>
      </c>
      <c r="X1722" s="6" t="str">
        <f>IFERROR(W1722-V1722, "X")</f>
        <v>X</v>
      </c>
      <c r="Y1722" s="3">
        <v>45638</v>
      </c>
      <c r="Z1722" s="3">
        <v>45650</v>
      </c>
      <c r="AA1722" s="6" t="str">
        <f t="shared" si="1593"/>
        <v>+12</v>
      </c>
      <c r="AB1722" s="3" t="s">
        <v>5388</v>
      </c>
      <c r="AC1722" s="2" t="s">
        <v>5388</v>
      </c>
      <c r="AD1722" s="6" t="str">
        <f>IFERROR(AC1722-AB1722, "X")</f>
        <v>X</v>
      </c>
      <c r="AE1722" s="3">
        <v>45642</v>
      </c>
      <c r="AF1722" s="3">
        <v>45650</v>
      </c>
      <c r="AG1722" s="2" t="str">
        <f t="shared" si="1594"/>
        <v>+8</v>
      </c>
      <c r="AH1722" s="3">
        <v>45650</v>
      </c>
      <c r="AI1722" s="3">
        <f t="shared" si="1595"/>
        <v>45642</v>
      </c>
      <c r="AJ1722" s="3"/>
      <c r="AK1722" s="2">
        <f t="shared" si="1548"/>
        <v>-8</v>
      </c>
      <c r="AL1722" s="2" t="s">
        <v>5567</v>
      </c>
      <c r="AM1722" s="2" t="str">
        <f t="shared" si="1550"/>
        <v>생산완료(-8)</v>
      </c>
      <c r="AN1722" s="9">
        <f t="shared" si="1551"/>
        <v>45650</v>
      </c>
      <c r="AO1722" s="9">
        <f t="shared" si="1552"/>
        <v>45642</v>
      </c>
      <c r="AP1722" s="9"/>
      <c r="AQ1722" s="2">
        <f t="shared" si="1596"/>
        <v>-8</v>
      </c>
      <c r="AR1722" s="12">
        <f t="shared" si="1553"/>
        <v>-8</v>
      </c>
      <c r="AS1722" t="s">
        <v>5567</v>
      </c>
      <c r="AT1722" t="str">
        <f t="shared" si="1554"/>
        <v>생산완료(-8)</v>
      </c>
    </row>
    <row r="1723" spans="2:46" x14ac:dyDescent="0.3">
      <c r="B1723" s="2" t="s">
        <v>5405</v>
      </c>
      <c r="C1723" s="7">
        <v>-1</v>
      </c>
      <c r="D1723" s="2" t="s">
        <v>5451</v>
      </c>
      <c r="E1723" s="2" t="s">
        <v>5409</v>
      </c>
      <c r="F1723" s="2" t="s">
        <v>5424</v>
      </c>
      <c r="G1723" s="2" t="s">
        <v>5412</v>
      </c>
      <c r="H1723" s="2" t="s">
        <v>986</v>
      </c>
      <c r="I1723" s="2" t="str">
        <f t="shared" si="1543"/>
        <v>20241126-1000164958-인쇄</v>
      </c>
      <c r="J1723" s="2" t="str">
        <f t="shared" si="1544"/>
        <v>20241126-1000164958-합지</v>
      </c>
      <c r="K1723" s="2" t="str">
        <f t="shared" si="1545"/>
        <v>20241126-1000164958-분단</v>
      </c>
      <c r="L1723" s="2" t="str">
        <f t="shared" si="1546"/>
        <v>20241126-1000164958-제대</v>
      </c>
      <c r="M1723" s="2" t="str">
        <f>VLOOKUP(H1723, '쿼리1'!$A:$R, 17, 0)</f>
        <v>2도-NBB미트패티1940g-규격변경</v>
      </c>
      <c r="N1723" s="2" t="str">
        <f>VLOOKUP(H1723, '쿼리1'!$A:$P, 15, 0)</f>
        <v>나이론105</v>
      </c>
      <c r="O1723" s="2">
        <v>1000164958</v>
      </c>
      <c r="P1723" s="2" t="str">
        <f>VLOOKUP(H1723, '쿼리1'!$A:$R, 17, 0)</f>
        <v>2도-NBB미트패티1940g-규격변경</v>
      </c>
      <c r="Q1723" s="4">
        <f>VLOOKUP(H1723, '쿼리1'!$A:$U, 20, 0)</f>
        <v>40000</v>
      </c>
      <c r="R1723" s="2" t="s">
        <v>31</v>
      </c>
      <c r="S1723" s="2" t="s">
        <v>31</v>
      </c>
      <c r="T1723" s="2" t="s">
        <v>31</v>
      </c>
      <c r="U1723" s="2" t="s">
        <v>31</v>
      </c>
      <c r="V1723" s="3">
        <v>45625</v>
      </c>
      <c r="W1723" s="3">
        <v>45629</v>
      </c>
      <c r="X1723" s="6" t="str">
        <f t="shared" ref="X1723:X1729" si="1597">IFERROR(IF(W1723-V1723&gt;0, "+" &amp; (W1723-V1723), W1723-V1723), "X")</f>
        <v>+4</v>
      </c>
      <c r="Y1723" s="3">
        <v>45630</v>
      </c>
      <c r="Z1723" s="3">
        <v>45630</v>
      </c>
      <c r="AA1723" s="6">
        <f t="shared" si="1593"/>
        <v>0</v>
      </c>
      <c r="AB1723" s="3">
        <v>45631</v>
      </c>
      <c r="AC1723" s="3">
        <v>45633</v>
      </c>
      <c r="AD1723" s="6" t="str">
        <f t="shared" ref="AD1723:AD1727" si="1598">IFERROR(IF(AC1723-AB1723&gt;0, "+" &amp; (AC1723-AB1723), AC1723-AB1723), "X")</f>
        <v>+2</v>
      </c>
      <c r="AE1723" s="3">
        <v>45635</v>
      </c>
      <c r="AF1723" s="3">
        <v>45636</v>
      </c>
      <c r="AG1723" s="2" t="str">
        <f t="shared" si="1594"/>
        <v>+1</v>
      </c>
      <c r="AH1723" s="3">
        <v>45636</v>
      </c>
      <c r="AI1723" s="3">
        <f t="shared" si="1595"/>
        <v>45635</v>
      </c>
      <c r="AJ1723" s="3"/>
      <c r="AK1723" s="2">
        <f t="shared" si="1548"/>
        <v>-1</v>
      </c>
      <c r="AL1723" s="2" t="s">
        <v>5567</v>
      </c>
      <c r="AM1723" s="2" t="str">
        <f t="shared" si="1550"/>
        <v>생산완료(-1)</v>
      </c>
      <c r="AN1723" s="9">
        <f t="shared" si="1551"/>
        <v>45654</v>
      </c>
      <c r="AO1723" s="9">
        <f t="shared" si="1552"/>
        <v>45653</v>
      </c>
      <c r="AP1723" s="9"/>
      <c r="AQ1723" s="2">
        <f t="shared" si="1596"/>
        <v>-1</v>
      </c>
      <c r="AR1723" s="12">
        <f t="shared" si="1553"/>
        <v>-1</v>
      </c>
      <c r="AS1723" t="s">
        <v>5567</v>
      </c>
      <c r="AT1723" t="str">
        <f t="shared" si="1554"/>
        <v>생산완료(-1)</v>
      </c>
    </row>
    <row r="1724" spans="2:46" x14ac:dyDescent="0.3">
      <c r="B1724" s="2" t="s">
        <v>5418</v>
      </c>
      <c r="C1724" s="7">
        <v>-4</v>
      </c>
      <c r="D1724" s="2" t="s">
        <v>5451</v>
      </c>
      <c r="E1724" s="2" t="s">
        <v>5412</v>
      </c>
      <c r="F1724" s="2" t="s">
        <v>5451</v>
      </c>
      <c r="G1724" s="2"/>
      <c r="H1724" s="2" t="s">
        <v>4577</v>
      </c>
      <c r="I1724" s="2" t="str">
        <f t="shared" si="1543"/>
        <v>20241126-1000165668-인쇄</v>
      </c>
      <c r="J1724" s="2" t="str">
        <f t="shared" si="1544"/>
        <v>20241126-1000165668-합지</v>
      </c>
      <c r="K1724" s="2" t="str">
        <f t="shared" si="1545"/>
        <v>20241126-1000165668-분단</v>
      </c>
      <c r="L1724" s="2" t="str">
        <f t="shared" si="1546"/>
        <v>20241126-1000165668-제대</v>
      </c>
      <c r="M1724" s="2" t="str">
        <f>VLOOKUP(H1724, '쿼리1'!$A:$R, 17, 0)</f>
        <v>1도-롯데MVG-프리미엄쿠키</v>
      </c>
      <c r="N1724" s="2" t="str">
        <f>VLOOKUP(H1724, '쿼리1'!$A:$P, 15, 0)</f>
        <v>오씨피피(무광)50</v>
      </c>
      <c r="O1724" s="2">
        <v>1000165668</v>
      </c>
      <c r="P1724" s="2" t="str">
        <f>VLOOKUP(H1724, '쿼리1'!$A:$R, 17, 0)</f>
        <v>1도-롯데MVG-프리미엄쿠키</v>
      </c>
      <c r="Q1724" s="4">
        <f>VLOOKUP(H1724, '쿼리1'!$A:$U, 20, 0)</f>
        <v>24</v>
      </c>
      <c r="R1724" s="2" t="s">
        <v>31</v>
      </c>
      <c r="S1724" s="2" t="s">
        <v>31</v>
      </c>
      <c r="T1724" s="2" t="s">
        <v>31</v>
      </c>
      <c r="U1724" s="2" t="s">
        <v>5397</v>
      </c>
      <c r="V1724" s="3">
        <v>45628</v>
      </c>
      <c r="W1724" s="3">
        <v>45632</v>
      </c>
      <c r="X1724" s="6" t="str">
        <f t="shared" si="1597"/>
        <v>+4</v>
      </c>
      <c r="Y1724" s="3">
        <v>45631</v>
      </c>
      <c r="Z1724" s="3">
        <v>45632</v>
      </c>
      <c r="AA1724" s="6" t="str">
        <f t="shared" si="1593"/>
        <v>+1</v>
      </c>
      <c r="AB1724" s="3">
        <v>45632</v>
      </c>
      <c r="AC1724" s="3">
        <v>45636</v>
      </c>
      <c r="AD1724" s="6" t="str">
        <f t="shared" si="1598"/>
        <v>+4</v>
      </c>
      <c r="AE1724" s="2" t="s">
        <v>5388</v>
      </c>
      <c r="AF1724" s="2" t="s">
        <v>5388</v>
      </c>
      <c r="AG1724" s="2" t="str">
        <f>IFERROR(AF1724-AE1724, "X")</f>
        <v>X</v>
      </c>
      <c r="AH1724" s="3">
        <v>45636</v>
      </c>
      <c r="AI1724" s="3">
        <f t="shared" ref="AI1724:AI1726" si="1599">AB1724</f>
        <v>45632</v>
      </c>
      <c r="AJ1724" s="3"/>
      <c r="AK1724" s="2">
        <f t="shared" si="1548"/>
        <v>-4</v>
      </c>
      <c r="AL1724" s="2" t="s">
        <v>5567</v>
      </c>
      <c r="AM1724" s="2" t="str">
        <f t="shared" si="1550"/>
        <v>생산완료(-4)</v>
      </c>
      <c r="AN1724" s="9">
        <f t="shared" si="1551"/>
        <v>45636</v>
      </c>
      <c r="AO1724" s="9">
        <f t="shared" si="1552"/>
        <v>45632</v>
      </c>
      <c r="AP1724" s="9"/>
      <c r="AQ1724" s="2">
        <f t="shared" si="1596"/>
        <v>-4</v>
      </c>
      <c r="AR1724" s="12">
        <f t="shared" si="1553"/>
        <v>-4</v>
      </c>
      <c r="AS1724" t="s">
        <v>5567</v>
      </c>
      <c r="AT1724" t="str">
        <f t="shared" si="1554"/>
        <v>생산완료(-4)</v>
      </c>
    </row>
    <row r="1725" spans="2:46" x14ac:dyDescent="0.3">
      <c r="B1725" s="2" t="s">
        <v>5405</v>
      </c>
      <c r="C1725" s="7">
        <v>-1</v>
      </c>
      <c r="D1725" s="2" t="s">
        <v>5412</v>
      </c>
      <c r="E1725" s="2" t="s">
        <v>5405</v>
      </c>
      <c r="F1725" s="2" t="s">
        <v>5412</v>
      </c>
      <c r="G1725" s="2" t="s">
        <v>5544</v>
      </c>
      <c r="H1725" s="2" t="s">
        <v>188</v>
      </c>
      <c r="I1725" s="2" t="str">
        <f t="shared" si="1543"/>
        <v>20241126-1000167950-인쇄</v>
      </c>
      <c r="J1725" s="2" t="str">
        <f t="shared" si="1544"/>
        <v>20241126-1000167950-합지</v>
      </c>
      <c r="K1725" s="2" t="str">
        <f t="shared" si="1545"/>
        <v>20241126-1000167950-분단</v>
      </c>
      <c r="L1725" s="2" t="str">
        <f t="shared" si="1546"/>
        <v>20241126-1000167950-제대</v>
      </c>
      <c r="M1725" s="2" t="str">
        <f>VLOOKUP(H1725, '쿼리1'!$A:$R, 17, 0)</f>
        <v>2도-파인애플 특대 3.0kg(2통)-백색</v>
      </c>
      <c r="N1725" s="2" t="str">
        <f>VLOOKUP(H1725, '쿼리1'!$A:$P, 15, 0)</f>
        <v>오씨피피(투명)70</v>
      </c>
      <c r="O1725" s="2">
        <v>1000167950</v>
      </c>
      <c r="P1725" s="2" t="str">
        <f>VLOOKUP(H1725, '쿼리1'!$A:$R, 17, 0)</f>
        <v>2도-파인애플 특대 3.0kg(2통)-백색</v>
      </c>
      <c r="Q1725" s="4">
        <f>VLOOKUP(H1725, '쿼리1'!$A:$U, 20, 0)</f>
        <v>20000</v>
      </c>
      <c r="R1725" s="2" t="s">
        <v>31</v>
      </c>
      <c r="S1725" s="2" t="s">
        <v>31</v>
      </c>
      <c r="T1725" s="2" t="s">
        <v>31</v>
      </c>
      <c r="U1725" s="2" t="s">
        <v>5399</v>
      </c>
      <c r="V1725" s="3">
        <v>45628</v>
      </c>
      <c r="W1725" s="3">
        <v>45629</v>
      </c>
      <c r="X1725" s="6" t="str">
        <f t="shared" si="1597"/>
        <v>+1</v>
      </c>
      <c r="Y1725" s="3">
        <v>45631</v>
      </c>
      <c r="Z1725" s="3">
        <v>45630</v>
      </c>
      <c r="AA1725" s="6">
        <f t="shared" si="1593"/>
        <v>-1</v>
      </c>
      <c r="AB1725" s="3">
        <v>45632</v>
      </c>
      <c r="AC1725" s="3">
        <v>45633</v>
      </c>
      <c r="AD1725" s="6" t="str">
        <f t="shared" si="1598"/>
        <v>+1</v>
      </c>
      <c r="AE1725" s="3">
        <v>45636</v>
      </c>
      <c r="AF1725" s="5" t="s">
        <v>5396</v>
      </c>
      <c r="AG1725" s="6">
        <f ca="1">TODAY()-AE1725</f>
        <v>20</v>
      </c>
      <c r="AH1725" s="3">
        <v>45633</v>
      </c>
      <c r="AI1725" s="3">
        <f t="shared" si="1599"/>
        <v>45632</v>
      </c>
      <c r="AJ1725" s="3"/>
      <c r="AK1725" s="2">
        <f t="shared" si="1548"/>
        <v>-1</v>
      </c>
      <c r="AL1725" s="2" t="s">
        <v>5567</v>
      </c>
      <c r="AM1725" s="2" t="str">
        <f t="shared" si="1550"/>
        <v>생산완료(-1)</v>
      </c>
      <c r="AN1725" s="9">
        <f t="shared" si="1551"/>
        <v>45633</v>
      </c>
      <c r="AO1725" s="9">
        <f t="shared" si="1552"/>
        <v>45632</v>
      </c>
      <c r="AP1725" s="9"/>
      <c r="AQ1725" s="2">
        <f t="shared" si="1596"/>
        <v>-1</v>
      </c>
      <c r="AR1725" s="12">
        <f t="shared" si="1553"/>
        <v>-1</v>
      </c>
      <c r="AS1725" t="s">
        <v>5567</v>
      </c>
      <c r="AT1725" t="str">
        <f t="shared" si="1554"/>
        <v>생산완료(-1)</v>
      </c>
    </row>
    <row r="1726" spans="2:46" x14ac:dyDescent="0.3">
      <c r="B1726" s="2" t="s">
        <v>5424</v>
      </c>
      <c r="C1726" s="7">
        <v>2</v>
      </c>
      <c r="D1726" s="2" t="s">
        <v>5409</v>
      </c>
      <c r="E1726" s="2" t="s">
        <v>5405</v>
      </c>
      <c r="F1726" s="2" t="s">
        <v>5416</v>
      </c>
      <c r="G1726" s="2"/>
      <c r="H1726" s="2" t="s">
        <v>4326</v>
      </c>
      <c r="I1726" s="2" t="str">
        <f t="shared" si="1543"/>
        <v>20241126-1000169266-인쇄</v>
      </c>
      <c r="J1726" s="2" t="str">
        <f t="shared" si="1544"/>
        <v>20241126-1000169266-합지</v>
      </c>
      <c r="K1726" s="2" t="str">
        <f t="shared" si="1545"/>
        <v>20241126-1000169266-분단</v>
      </c>
      <c r="L1726" s="2" t="str">
        <f t="shared" si="1546"/>
        <v>20241126-1000169266-제대</v>
      </c>
      <c r="M1726" s="2" t="str">
        <f>VLOOKUP(H1726, '쿼리1'!$A:$R, 17, 0)</f>
        <v>8도-(주)푸드코아-연세우유 흑임자찰떡생크림빵</v>
      </c>
      <c r="N1726" s="2" t="str">
        <f>VLOOKUP(H1726, '쿼리1'!$A:$P, 15, 0)</f>
        <v>오씨피피(유무광)60</v>
      </c>
      <c r="O1726" s="2">
        <v>1000169266</v>
      </c>
      <c r="P1726" s="2" t="str">
        <f>VLOOKUP(H1726, '쿼리1'!$A:$R, 17, 0)</f>
        <v>8도-(주)푸드코아-연세우유 흑임자찰떡생크림빵</v>
      </c>
      <c r="Q1726" s="4">
        <f>VLOOKUP(H1726, '쿼리1'!$A:$U, 20, 0)</f>
        <v>24</v>
      </c>
      <c r="R1726" s="2" t="s">
        <v>31</v>
      </c>
      <c r="S1726" s="2" t="s">
        <v>31</v>
      </c>
      <c r="T1726" s="2" t="s">
        <v>31</v>
      </c>
      <c r="U1726" s="2" t="s">
        <v>5397</v>
      </c>
      <c r="V1726" s="3">
        <v>45628</v>
      </c>
      <c r="W1726" s="3">
        <v>45628</v>
      </c>
      <c r="X1726" s="6">
        <f t="shared" si="1597"/>
        <v>0</v>
      </c>
      <c r="Y1726" s="3">
        <v>45631</v>
      </c>
      <c r="Z1726" s="3">
        <v>45630</v>
      </c>
      <c r="AA1726" s="6">
        <f t="shared" si="1593"/>
        <v>-1</v>
      </c>
      <c r="AB1726" s="3">
        <v>45632</v>
      </c>
      <c r="AC1726" s="3">
        <v>45630</v>
      </c>
      <c r="AD1726" s="6">
        <f t="shared" si="1598"/>
        <v>-2</v>
      </c>
      <c r="AE1726" s="2" t="s">
        <v>5388</v>
      </c>
      <c r="AF1726" s="2" t="s">
        <v>5388</v>
      </c>
      <c r="AG1726" s="2" t="str">
        <f>IFERROR(AF1726-AE1726, "X")</f>
        <v>X</v>
      </c>
      <c r="AH1726" s="3">
        <v>45630</v>
      </c>
      <c r="AI1726" s="3">
        <f t="shared" si="1599"/>
        <v>45632</v>
      </c>
      <c r="AJ1726" s="3"/>
      <c r="AK1726" s="2" t="str">
        <f t="shared" si="1548"/>
        <v>+2</v>
      </c>
      <c r="AL1726" s="2" t="s">
        <v>5567</v>
      </c>
      <c r="AM1726" s="2" t="str">
        <f t="shared" si="1550"/>
        <v>생산완료(+2)</v>
      </c>
      <c r="AN1726" s="9">
        <f t="shared" si="1551"/>
        <v>45644</v>
      </c>
      <c r="AO1726" s="9">
        <f t="shared" si="1552"/>
        <v>45643</v>
      </c>
      <c r="AP1726" s="9"/>
      <c r="AQ1726" s="2">
        <f t="shared" si="1596"/>
        <v>-1</v>
      </c>
      <c r="AR1726" s="12">
        <f t="shared" si="1553"/>
        <v>-1</v>
      </c>
      <c r="AS1726" t="s">
        <v>5567</v>
      </c>
      <c r="AT1726" t="str">
        <f t="shared" si="1554"/>
        <v>생산완료(-1)</v>
      </c>
    </row>
    <row r="1727" spans="2:46" x14ac:dyDescent="0.3">
      <c r="B1727" s="2" t="s">
        <v>5418</v>
      </c>
      <c r="C1727" s="7">
        <v>-4</v>
      </c>
      <c r="D1727" s="2" t="s">
        <v>5451</v>
      </c>
      <c r="E1727" s="2" t="s">
        <v>5443</v>
      </c>
      <c r="F1727" s="2" t="s">
        <v>5430</v>
      </c>
      <c r="G1727" s="2" t="s">
        <v>5451</v>
      </c>
      <c r="H1727" s="2" t="s">
        <v>3594</v>
      </c>
      <c r="I1727" s="2" t="str">
        <f t="shared" si="1543"/>
        <v>20241126-1000169777-인쇄</v>
      </c>
      <c r="J1727" s="2" t="str">
        <f t="shared" si="1544"/>
        <v>20241126-1000169777-합지</v>
      </c>
      <c r="K1727" s="2" t="str">
        <f t="shared" si="1545"/>
        <v>20241126-1000169777-분단</v>
      </c>
      <c r="L1727" s="2" t="str">
        <f t="shared" si="1546"/>
        <v>20241126-1000169777-제대</v>
      </c>
      <c r="M1727" s="2" t="str">
        <f>VLOOKUP(H1727, '쿼리1'!$A:$R, 17, 0)</f>
        <v>4도-라비킷 식기세척기 세제</v>
      </c>
      <c r="N1727" s="2" t="str">
        <f>VLOOKUP(H1727, '쿼리1'!$A:$P, 15, 0)</f>
        <v>패증착(무광)100</v>
      </c>
      <c r="O1727" s="2">
        <v>1000169777</v>
      </c>
      <c r="P1727" s="2" t="str">
        <f>VLOOKUP(H1727, '쿼리1'!$A:$R, 17, 0)</f>
        <v>4도-라비킷 식기세척기 세제</v>
      </c>
      <c r="Q1727" s="4">
        <f>VLOOKUP(H1727, '쿼리1'!$A:$U, 20, 0)</f>
        <v>10100</v>
      </c>
      <c r="R1727" s="2" t="s">
        <v>31</v>
      </c>
      <c r="S1727" s="2" t="s">
        <v>31</v>
      </c>
      <c r="T1727" s="2" t="s">
        <v>31</v>
      </c>
      <c r="U1727" s="2" t="s">
        <v>31</v>
      </c>
      <c r="V1727" s="3">
        <v>45625</v>
      </c>
      <c r="W1727" s="3">
        <v>45629</v>
      </c>
      <c r="X1727" s="6" t="str">
        <f t="shared" si="1597"/>
        <v>+4</v>
      </c>
      <c r="Y1727" s="3">
        <v>45630</v>
      </c>
      <c r="Z1727" s="3">
        <v>45638</v>
      </c>
      <c r="AA1727" s="6" t="str">
        <f t="shared" si="1593"/>
        <v>+8</v>
      </c>
      <c r="AB1727" s="3">
        <v>45631</v>
      </c>
      <c r="AC1727" s="3">
        <v>45638</v>
      </c>
      <c r="AD1727" s="6" t="str">
        <f t="shared" si="1598"/>
        <v>+7</v>
      </c>
      <c r="AE1727" s="3">
        <v>45635</v>
      </c>
      <c r="AF1727" s="3">
        <v>45639</v>
      </c>
      <c r="AG1727" s="2" t="str">
        <f t="shared" ref="AG1727:AG1732" si="1600">IFERROR(IF(AF1727-AE1727&gt;0, "+" &amp; (AF1727-AE1727), AF1727-AE1727), "X")</f>
        <v>+4</v>
      </c>
      <c r="AH1727" s="3">
        <v>45639</v>
      </c>
      <c r="AI1727" s="3">
        <f t="shared" ref="AI1727:AI1732" si="1601">AE1727</f>
        <v>45635</v>
      </c>
      <c r="AJ1727" s="3"/>
      <c r="AK1727" s="2">
        <f t="shared" si="1548"/>
        <v>-4</v>
      </c>
      <c r="AL1727" s="2" t="s">
        <v>5567</v>
      </c>
      <c r="AM1727" s="2" t="str">
        <f t="shared" si="1550"/>
        <v>생산완료(-4)</v>
      </c>
      <c r="AN1727" s="9">
        <f t="shared" si="1551"/>
        <v>45639</v>
      </c>
      <c r="AO1727" s="9">
        <f t="shared" si="1552"/>
        <v>45635</v>
      </c>
      <c r="AP1727" s="9"/>
      <c r="AQ1727" s="2">
        <f t="shared" si="1596"/>
        <v>-4</v>
      </c>
      <c r="AR1727" s="12">
        <f t="shared" si="1553"/>
        <v>-4</v>
      </c>
      <c r="AS1727" t="s">
        <v>5567</v>
      </c>
      <c r="AT1727" t="str">
        <f t="shared" si="1554"/>
        <v>생산완료(-4)</v>
      </c>
    </row>
    <row r="1728" spans="2:46" x14ac:dyDescent="0.3">
      <c r="B1728" s="2" t="s">
        <v>5436</v>
      </c>
      <c r="C1728" s="7">
        <v>-7</v>
      </c>
      <c r="D1728" s="2" t="s">
        <v>5424</v>
      </c>
      <c r="E1728" s="2" t="s">
        <v>5539</v>
      </c>
      <c r="F1728" s="2"/>
      <c r="G1728" s="2" t="s">
        <v>5430</v>
      </c>
      <c r="H1728" s="2" t="s">
        <v>4016</v>
      </c>
      <c r="I1728" s="2" t="str">
        <f t="shared" si="1543"/>
        <v>20241126-1000169799-인쇄</v>
      </c>
      <c r="J1728" s="2" t="str">
        <f t="shared" si="1544"/>
        <v>20241126-1000169799-합지</v>
      </c>
      <c r="K1728" s="2" t="str">
        <f t="shared" si="1545"/>
        <v>20241126-1000169799-분단</v>
      </c>
      <c r="L1728" s="2" t="str">
        <f t="shared" si="1546"/>
        <v>20241126-1000169799-제대</v>
      </c>
      <c r="M1728" s="2" t="str">
        <f>VLOOKUP(H1728, '쿼리1'!$A:$R, 17, 0)</f>
        <v>6도-군용-수협 반가공 대구 2.5kg(원양)-감천항</v>
      </c>
      <c r="N1728" s="2" t="str">
        <f>VLOOKUP(H1728, '쿼리1'!$A:$P, 15, 0)</f>
        <v>나이론130</v>
      </c>
      <c r="O1728" s="2">
        <v>1000169799</v>
      </c>
      <c r="P1728" s="2" t="str">
        <f>VLOOKUP(H1728, '쿼리1'!$A:$R, 17, 0)</f>
        <v>6도-군용-수협 반가공 대구 2.5kg(원양)-감천항</v>
      </c>
      <c r="Q1728" s="4">
        <f>VLOOKUP(H1728, '쿼리1'!$A:$U, 20, 0)</f>
        <v>20000</v>
      </c>
      <c r="R1728" s="2" t="s">
        <v>31</v>
      </c>
      <c r="S1728" s="2" t="s">
        <v>5399</v>
      </c>
      <c r="T1728" s="2" t="s">
        <v>5397</v>
      </c>
      <c r="U1728" s="2" t="s">
        <v>31</v>
      </c>
      <c r="V1728" s="3">
        <v>45628</v>
      </c>
      <c r="W1728" s="3">
        <v>45630</v>
      </c>
      <c r="X1728" s="6" t="str">
        <f t="shared" si="1597"/>
        <v>+2</v>
      </c>
      <c r="Y1728" s="3">
        <v>45631</v>
      </c>
      <c r="Z1728" s="5" t="s">
        <v>5396</v>
      </c>
      <c r="AA1728" s="6">
        <f ca="1">TODAY()-Y1728</f>
        <v>25</v>
      </c>
      <c r="AB1728" s="3" t="s">
        <v>5388</v>
      </c>
      <c r="AC1728" s="2" t="s">
        <v>5388</v>
      </c>
      <c r="AD1728" s="6" t="str">
        <f>IFERROR(AC1728-AB1728, "X")</f>
        <v>X</v>
      </c>
      <c r="AE1728" s="3">
        <v>45635</v>
      </c>
      <c r="AF1728" s="3">
        <v>45642</v>
      </c>
      <c r="AG1728" s="2" t="str">
        <f t="shared" si="1600"/>
        <v>+7</v>
      </c>
      <c r="AH1728" s="3">
        <v>45642</v>
      </c>
      <c r="AI1728" s="3">
        <f t="shared" si="1601"/>
        <v>45635</v>
      </c>
      <c r="AJ1728" s="3"/>
      <c r="AK1728" s="2">
        <f t="shared" si="1548"/>
        <v>-7</v>
      </c>
      <c r="AL1728" s="2" t="s">
        <v>5567</v>
      </c>
      <c r="AM1728" s="2" t="str">
        <f t="shared" si="1550"/>
        <v>생산완료(-7)</v>
      </c>
      <c r="AN1728" s="9">
        <f t="shared" si="1551"/>
        <v>45642</v>
      </c>
      <c r="AO1728" s="9">
        <f t="shared" si="1552"/>
        <v>45635</v>
      </c>
      <c r="AP1728" s="9"/>
      <c r="AQ1728" s="2">
        <f t="shared" si="1596"/>
        <v>-7</v>
      </c>
      <c r="AR1728" s="12">
        <f t="shared" si="1553"/>
        <v>-7</v>
      </c>
      <c r="AS1728" t="s">
        <v>5567</v>
      </c>
      <c r="AT1728" t="str">
        <f t="shared" si="1554"/>
        <v>생산완료(-7)</v>
      </c>
    </row>
    <row r="1729" spans="2:46" x14ac:dyDescent="0.3">
      <c r="B1729" s="2" t="s">
        <v>5407</v>
      </c>
      <c r="C1729" s="7">
        <v>-6</v>
      </c>
      <c r="D1729" s="2" t="s">
        <v>5443</v>
      </c>
      <c r="E1729" s="2" t="s">
        <v>5421</v>
      </c>
      <c r="F1729" s="2" t="s">
        <v>5443</v>
      </c>
      <c r="G1729" s="2" t="s">
        <v>5432</v>
      </c>
      <c r="H1729" s="2" t="s">
        <v>1532</v>
      </c>
      <c r="I1729" s="2" t="str">
        <f t="shared" si="1543"/>
        <v>20241126-1000169830-인쇄</v>
      </c>
      <c r="J1729" s="2" t="str">
        <f t="shared" si="1544"/>
        <v>20241126-1000169830-합지</v>
      </c>
      <c r="K1729" s="2" t="str">
        <f t="shared" si="1545"/>
        <v>20241126-1000169830-분단</v>
      </c>
      <c r="L1729" s="2" t="str">
        <f t="shared" si="1546"/>
        <v>20241126-1000169830-제대</v>
      </c>
      <c r="M1729" s="2" t="str">
        <f>VLOOKUP(H1729, '쿼리1'!$A:$R, 17, 0)</f>
        <v>2도-알파카타월(ALPACA TOWEL)</v>
      </c>
      <c r="N1729" s="2" t="str">
        <f>VLOOKUP(H1729, '쿼리1'!$A:$P, 15, 0)</f>
        <v>오씨피피(투명)40</v>
      </c>
      <c r="O1729" s="2">
        <v>1000169830</v>
      </c>
      <c r="P1729" s="2" t="str">
        <f>VLOOKUP(H1729, '쿼리1'!$A:$R, 17, 0)</f>
        <v>2도-알파카타월(ALPACA TOWEL)</v>
      </c>
      <c r="Q1729" s="4">
        <f>VLOOKUP(H1729, '쿼리1'!$A:$U, 20, 0)</f>
        <v>20512</v>
      </c>
      <c r="R1729" s="2" t="s">
        <v>31</v>
      </c>
      <c r="S1729" s="2" t="s">
        <v>31</v>
      </c>
      <c r="T1729" s="2" t="s">
        <v>31</v>
      </c>
      <c r="U1729" s="2" t="s">
        <v>31</v>
      </c>
      <c r="V1729" s="3">
        <v>45628</v>
      </c>
      <c r="W1729" s="3">
        <v>45636</v>
      </c>
      <c r="X1729" s="6" t="str">
        <f t="shared" si="1597"/>
        <v>+8</v>
      </c>
      <c r="Y1729" s="3">
        <v>45631</v>
      </c>
      <c r="Z1729" s="3">
        <v>45636</v>
      </c>
      <c r="AA1729" s="6" t="str">
        <f t="shared" ref="AA1729:AA1743" si="1602">IFERROR(IF(Z1729-Y1729&gt;0, "+" &amp; (Z1729-Y1729), Z1729-Y1729), "X")</f>
        <v>+5</v>
      </c>
      <c r="AB1729" s="3">
        <v>45632</v>
      </c>
      <c r="AC1729" s="3">
        <v>45640</v>
      </c>
      <c r="AD1729" s="6" t="str">
        <f>IFERROR(IF(AC1729-AB1729&gt;0, "+" &amp; (AC1729-AB1729), AC1729-AB1729), "X")</f>
        <v>+8</v>
      </c>
      <c r="AE1729" s="3">
        <v>45636</v>
      </c>
      <c r="AF1729" s="3">
        <v>45642</v>
      </c>
      <c r="AG1729" s="2" t="str">
        <f t="shared" si="1600"/>
        <v>+6</v>
      </c>
      <c r="AH1729" s="3">
        <v>45642</v>
      </c>
      <c r="AI1729" s="3">
        <f t="shared" si="1601"/>
        <v>45636</v>
      </c>
      <c r="AJ1729" s="3"/>
      <c r="AK1729" s="2">
        <f t="shared" si="1548"/>
        <v>-6</v>
      </c>
      <c r="AL1729" s="2" t="s">
        <v>5567</v>
      </c>
      <c r="AM1729" s="2" t="str">
        <f t="shared" si="1550"/>
        <v>생산완료(-6)</v>
      </c>
      <c r="AN1729" s="9">
        <f t="shared" si="1551"/>
        <v>45642</v>
      </c>
      <c r="AO1729" s="9">
        <f t="shared" si="1552"/>
        <v>45636</v>
      </c>
      <c r="AP1729" s="9"/>
      <c r="AQ1729" s="2">
        <f t="shared" si="1596"/>
        <v>-6</v>
      </c>
      <c r="AR1729" s="12">
        <f t="shared" si="1553"/>
        <v>-6</v>
      </c>
      <c r="AS1729" t="s">
        <v>5567</v>
      </c>
      <c r="AT1729" t="str">
        <f t="shared" si="1554"/>
        <v>생산완료(-6)</v>
      </c>
    </row>
    <row r="1730" spans="2:46" x14ac:dyDescent="0.3">
      <c r="B1730" s="2" t="s">
        <v>5483</v>
      </c>
      <c r="C1730" s="7">
        <v>-11</v>
      </c>
      <c r="D1730" s="2"/>
      <c r="E1730" s="2" t="s">
        <v>5412</v>
      </c>
      <c r="F1730" s="2"/>
      <c r="G1730" s="2" t="s">
        <v>5463</v>
      </c>
      <c r="H1730" s="2" t="s">
        <v>2486</v>
      </c>
      <c r="I1730" s="2" t="str">
        <f t="shared" si="1543"/>
        <v>20241126-11150166-인쇄</v>
      </c>
      <c r="J1730" s="2" t="str">
        <f t="shared" si="1544"/>
        <v>20241126-11150166-합지</v>
      </c>
      <c r="K1730" s="2" t="str">
        <f t="shared" si="1545"/>
        <v>20241126-11150166-분단</v>
      </c>
      <c r="L1730" s="2" t="str">
        <f t="shared" si="1546"/>
        <v>20241126-11150166-제대</v>
      </c>
      <c r="M1730" s="2" t="str">
        <f>VLOOKUP(H1730, '쿼리1'!$A:$R, 17, 0)</f>
        <v>무지</v>
      </c>
      <c r="N1730" s="2" t="str">
        <f>VLOOKUP(H1730, '쿼리1'!$A:$P, 15, 0)</f>
        <v>나이론80</v>
      </c>
      <c r="O1730" s="2">
        <v>11150166</v>
      </c>
      <c r="P1730" s="2" t="str">
        <f>VLOOKUP(H1730, '쿼리1'!$A:$R, 17, 0)</f>
        <v>무지</v>
      </c>
      <c r="Q1730" s="4">
        <f>VLOOKUP(H1730, '쿼리1'!$A:$U, 20, 0)</f>
        <v>6666</v>
      </c>
      <c r="R1730" s="2" t="s">
        <v>5397</v>
      </c>
      <c r="S1730" s="2" t="s">
        <v>31</v>
      </c>
      <c r="T1730" s="2" t="s">
        <v>5397</v>
      </c>
      <c r="U1730" s="2" t="s">
        <v>31</v>
      </c>
      <c r="V1730" s="2" t="s">
        <v>5388</v>
      </c>
      <c r="W1730" s="3" t="s">
        <v>5388</v>
      </c>
      <c r="X1730" s="6" t="str">
        <f>IFERROR(W1730-V1730, "X")</f>
        <v>X</v>
      </c>
      <c r="Y1730" s="3">
        <v>45630</v>
      </c>
      <c r="Z1730" s="3">
        <v>45631</v>
      </c>
      <c r="AA1730" s="6" t="str">
        <f t="shared" si="1602"/>
        <v>+1</v>
      </c>
      <c r="AB1730" s="3" t="s">
        <v>5388</v>
      </c>
      <c r="AC1730" s="2" t="s">
        <v>5388</v>
      </c>
      <c r="AD1730" s="6" t="str">
        <f>IFERROR(AC1730-AB1730, "X")</f>
        <v>X</v>
      </c>
      <c r="AE1730" s="3">
        <v>45632</v>
      </c>
      <c r="AF1730" s="3">
        <v>45643</v>
      </c>
      <c r="AG1730" s="2" t="str">
        <f t="shared" si="1600"/>
        <v>+11</v>
      </c>
      <c r="AH1730" s="3">
        <v>45643</v>
      </c>
      <c r="AI1730" s="3">
        <f t="shared" si="1601"/>
        <v>45632</v>
      </c>
      <c r="AJ1730" s="3"/>
      <c r="AK1730" s="2">
        <f t="shared" si="1548"/>
        <v>-11</v>
      </c>
      <c r="AL1730" s="2" t="s">
        <v>5567</v>
      </c>
      <c r="AM1730" s="2" t="str">
        <f t="shared" si="1550"/>
        <v>생산완료(-11)</v>
      </c>
      <c r="AN1730" s="9">
        <f t="shared" si="1551"/>
        <v>45643</v>
      </c>
      <c r="AO1730" s="9">
        <f t="shared" si="1552"/>
        <v>45632</v>
      </c>
      <c r="AP1730" s="9"/>
      <c r="AQ1730" s="2">
        <f t="shared" si="1596"/>
        <v>-11</v>
      </c>
      <c r="AR1730" s="12">
        <f t="shared" si="1553"/>
        <v>-11</v>
      </c>
      <c r="AS1730" t="s">
        <v>5567</v>
      </c>
      <c r="AT1730" t="str">
        <f t="shared" si="1554"/>
        <v>생산완료(-11)</v>
      </c>
    </row>
    <row r="1731" spans="2:46" x14ac:dyDescent="0.3">
      <c r="B1731" s="2" t="s">
        <v>5406</v>
      </c>
      <c r="C1731" s="7">
        <v>-5</v>
      </c>
      <c r="D1731" s="2" t="s">
        <v>5432</v>
      </c>
      <c r="E1731" s="2" t="s">
        <v>5424</v>
      </c>
      <c r="F1731" s="2"/>
      <c r="G1731" s="2" t="s">
        <v>5421</v>
      </c>
      <c r="H1731" s="2" t="s">
        <v>1630</v>
      </c>
      <c r="I1731" s="2" t="str">
        <f t="shared" si="1543"/>
        <v>20241126-11150297-인쇄</v>
      </c>
      <c r="J1731" s="2" t="str">
        <f t="shared" si="1544"/>
        <v>20241126-11150297-합지</v>
      </c>
      <c r="K1731" s="2" t="str">
        <f t="shared" si="1545"/>
        <v>20241126-11150297-분단</v>
      </c>
      <c r="L1731" s="2" t="str">
        <f t="shared" si="1546"/>
        <v>20241126-11150297-제대</v>
      </c>
      <c r="M1731" s="2" t="str">
        <f>VLOOKUP(H1731, '쿼리1'!$A:$R, 17, 0)</f>
        <v>7도-피코크)떡갈비450g (리뉴얼)</v>
      </c>
      <c r="N1731" s="2" t="str">
        <f>VLOOKUP(H1731, '쿼리1'!$A:$P, 15, 0)</f>
        <v>나이론(유백/유무광)115</v>
      </c>
      <c r="O1731" s="2">
        <v>11150297</v>
      </c>
      <c r="P1731" s="2" t="str">
        <f>VLOOKUP(H1731, '쿼리1'!$A:$R, 17, 0)</f>
        <v>7도-피코크)떡갈비450g (리뉴얼)</v>
      </c>
      <c r="Q1731" s="4">
        <f>VLOOKUP(H1731, '쿼리1'!$A:$U, 20, 0)</f>
        <v>48000</v>
      </c>
      <c r="R1731" s="2" t="s">
        <v>31</v>
      </c>
      <c r="S1731" s="2" t="s">
        <v>31</v>
      </c>
      <c r="T1731" s="2" t="s">
        <v>5397</v>
      </c>
      <c r="U1731" s="2" t="s">
        <v>31</v>
      </c>
      <c r="V1731" s="3">
        <v>45623</v>
      </c>
      <c r="W1731" s="3">
        <v>45629</v>
      </c>
      <c r="X1731" s="6" t="str">
        <f t="shared" ref="X1731:X1734" si="1603">IFERROR(IF(W1731-V1731&gt;0, "+" &amp; (W1731-V1731), W1731-V1731), "X")</f>
        <v>+6</v>
      </c>
      <c r="Y1731" s="3">
        <v>45628</v>
      </c>
      <c r="Z1731" s="3">
        <v>45630</v>
      </c>
      <c r="AA1731" s="6" t="str">
        <f t="shared" si="1602"/>
        <v>+2</v>
      </c>
      <c r="AB1731" s="3" t="s">
        <v>5388</v>
      </c>
      <c r="AC1731" s="2" t="s">
        <v>5388</v>
      </c>
      <c r="AD1731" s="6" t="str">
        <f>IFERROR(AC1731-AB1731, "X")</f>
        <v>X</v>
      </c>
      <c r="AE1731" s="3">
        <v>45630</v>
      </c>
      <c r="AF1731" s="3">
        <v>45635</v>
      </c>
      <c r="AG1731" s="2" t="str">
        <f t="shared" si="1600"/>
        <v>+5</v>
      </c>
      <c r="AH1731" s="3">
        <v>45635</v>
      </c>
      <c r="AI1731" s="3">
        <f t="shared" si="1601"/>
        <v>45630</v>
      </c>
      <c r="AJ1731" s="3"/>
      <c r="AK1731" s="2">
        <f t="shared" si="1548"/>
        <v>-5</v>
      </c>
      <c r="AL1731" s="2" t="s">
        <v>5567</v>
      </c>
      <c r="AM1731" s="2" t="str">
        <f t="shared" si="1550"/>
        <v>생산완료(-5)</v>
      </c>
      <c r="AN1731" s="9">
        <f t="shared" si="1551"/>
        <v>45647</v>
      </c>
      <c r="AO1731" s="9">
        <f t="shared" si="1552"/>
        <v>45644</v>
      </c>
      <c r="AP1731" s="9"/>
      <c r="AQ1731" s="2">
        <f t="shared" si="1596"/>
        <v>-3</v>
      </c>
      <c r="AR1731" s="12">
        <f t="shared" si="1553"/>
        <v>-3</v>
      </c>
      <c r="AS1731" t="s">
        <v>5567</v>
      </c>
      <c r="AT1731" t="str">
        <f t="shared" si="1554"/>
        <v>생산완료(-3)</v>
      </c>
    </row>
    <row r="1732" spans="2:46" x14ac:dyDescent="0.3">
      <c r="B1732" s="2" t="s">
        <v>5416</v>
      </c>
      <c r="C1732" s="7">
        <v>-2</v>
      </c>
      <c r="D1732" s="2" t="s">
        <v>5408</v>
      </c>
      <c r="E1732" s="2" t="s">
        <v>5421</v>
      </c>
      <c r="F1732" s="2" t="s">
        <v>5451</v>
      </c>
      <c r="G1732" s="2" t="s">
        <v>5424</v>
      </c>
      <c r="H1732" s="2" t="s">
        <v>2169</v>
      </c>
      <c r="I1732" s="2" t="str">
        <f t="shared" si="1543"/>
        <v>20241126-1118P0206-인쇄</v>
      </c>
      <c r="J1732" s="2" t="str">
        <f t="shared" si="1544"/>
        <v>20241126-1118P0206-합지</v>
      </c>
      <c r="K1732" s="2" t="str">
        <f t="shared" si="1545"/>
        <v>20241126-1118P0206-분단</v>
      </c>
      <c r="L1732" s="2" t="str">
        <f t="shared" si="1546"/>
        <v>20241126-1118P0206-제대</v>
      </c>
      <c r="M1732" s="2" t="str">
        <f>VLOOKUP(H1732, '쿼리1'!$A:$R, 17, 0)</f>
        <v>7도-제주담은 김부각 35g</v>
      </c>
      <c r="N1732" s="2" t="str">
        <f>VLOOKUP(H1732, '쿼리1'!$A:$P, 15, 0)</f>
        <v>패증착(무광)120</v>
      </c>
      <c r="O1732" s="2" t="s">
        <v>5887</v>
      </c>
      <c r="P1732" s="2" t="str">
        <f>VLOOKUP(H1732, '쿼리1'!$A:$R, 17, 0)</f>
        <v>7도-제주담은 김부각 35g</v>
      </c>
      <c r="Q1732" s="4">
        <f>VLOOKUP(H1732, '쿼리1'!$A:$U, 20, 0)</f>
        <v>40000</v>
      </c>
      <c r="R1732" s="2" t="s">
        <v>31</v>
      </c>
      <c r="S1732" s="2" t="s">
        <v>31</v>
      </c>
      <c r="T1732" s="2" t="s">
        <v>31</v>
      </c>
      <c r="U1732" s="2" t="s">
        <v>31</v>
      </c>
      <c r="V1732" s="3">
        <v>45628</v>
      </c>
      <c r="W1732" s="3">
        <v>45631</v>
      </c>
      <c r="X1732" s="6" t="str">
        <f t="shared" si="1603"/>
        <v>+3</v>
      </c>
      <c r="Y1732" s="3">
        <v>45630</v>
      </c>
      <c r="Z1732" s="3">
        <v>45635</v>
      </c>
      <c r="AA1732" s="6" t="str">
        <f t="shared" si="1602"/>
        <v>+5</v>
      </c>
      <c r="AB1732" s="3">
        <v>45631</v>
      </c>
      <c r="AC1732" s="3">
        <v>45635</v>
      </c>
      <c r="AD1732" s="6" t="str">
        <f t="shared" ref="AD1732:AD1734" si="1604">IFERROR(IF(AC1732-AB1732&gt;0, "+" &amp; (AC1732-AB1732), AC1732-AB1732), "X")</f>
        <v>+4</v>
      </c>
      <c r="AE1732" s="3">
        <v>45635</v>
      </c>
      <c r="AF1732" s="3">
        <v>45637</v>
      </c>
      <c r="AG1732" s="2" t="str">
        <f t="shared" si="1600"/>
        <v>+2</v>
      </c>
      <c r="AH1732" s="3">
        <v>45637</v>
      </c>
      <c r="AI1732" s="3">
        <f t="shared" si="1601"/>
        <v>45635</v>
      </c>
      <c r="AJ1732" s="3"/>
      <c r="AK1732" s="2">
        <f t="shared" si="1548"/>
        <v>-2</v>
      </c>
      <c r="AL1732" s="2" t="s">
        <v>5567</v>
      </c>
      <c r="AM1732" s="2" t="str">
        <f t="shared" si="1550"/>
        <v>생산완료(-2)</v>
      </c>
      <c r="AN1732" s="9">
        <f t="shared" si="1551"/>
        <v>45637</v>
      </c>
      <c r="AO1732" s="9">
        <f t="shared" si="1552"/>
        <v>45635</v>
      </c>
      <c r="AP1732" s="9"/>
      <c r="AQ1732" s="2">
        <f t="shared" si="1596"/>
        <v>-2</v>
      </c>
      <c r="AR1732" s="12">
        <f t="shared" si="1553"/>
        <v>-2</v>
      </c>
      <c r="AS1732" t="s">
        <v>5567</v>
      </c>
      <c r="AT1732" t="str">
        <f t="shared" si="1554"/>
        <v>생산완료(-2)</v>
      </c>
    </row>
    <row r="1733" spans="2:46" x14ac:dyDescent="0.3">
      <c r="B1733" s="2" t="s">
        <v>5439</v>
      </c>
      <c r="C1733" s="7">
        <v>-8</v>
      </c>
      <c r="D1733" s="2" t="s">
        <v>5443</v>
      </c>
      <c r="E1733" s="2" t="s">
        <v>5432</v>
      </c>
      <c r="F1733" s="2" t="s">
        <v>5443</v>
      </c>
      <c r="G1733" s="2"/>
      <c r="H1733" s="2" t="s">
        <v>4573</v>
      </c>
      <c r="I1733" s="2" t="str">
        <f t="shared" si="1543"/>
        <v>20241126-1216P0138-인쇄</v>
      </c>
      <c r="J1733" s="2" t="str">
        <f t="shared" si="1544"/>
        <v>20241126-1216P0138-합지</v>
      </c>
      <c r="K1733" s="2" t="str">
        <f t="shared" si="1545"/>
        <v>20241126-1216P0138-분단</v>
      </c>
      <c r="L1733" s="2" t="str">
        <f t="shared" si="1546"/>
        <v>20241126-1216P0138-제대</v>
      </c>
      <c r="M1733" s="2" t="str">
        <f>VLOOKUP(H1733, '쿼리1'!$A:$R, 17, 0)</f>
        <v>1도-분리배출</v>
      </c>
      <c r="N1733" s="2" t="str">
        <f>VLOOKUP(H1733, '쿼리1'!$A:$P, 15, 0)</f>
        <v>패트66=1도-분리배출</v>
      </c>
      <c r="O1733" s="2" t="s">
        <v>5744</v>
      </c>
      <c r="P1733" s="2" t="str">
        <f>VLOOKUP(H1733, '쿼리1'!$A:$R, 17, 0)</f>
        <v>1도-분리배출</v>
      </c>
      <c r="Q1733" s="4">
        <f>VLOOKUP(H1733, '쿼리1'!$A:$U, 20, 0)</f>
        <v>36</v>
      </c>
      <c r="R1733" s="2" t="s">
        <v>31</v>
      </c>
      <c r="S1733" s="2" t="s">
        <v>31</v>
      </c>
      <c r="T1733" s="2" t="s">
        <v>31</v>
      </c>
      <c r="U1733" s="2" t="s">
        <v>5397</v>
      </c>
      <c r="V1733" s="3">
        <v>45628</v>
      </c>
      <c r="W1733" s="3">
        <v>45636</v>
      </c>
      <c r="X1733" s="6" t="str">
        <f t="shared" si="1603"/>
        <v>+8</v>
      </c>
      <c r="Y1733" s="3">
        <v>45631</v>
      </c>
      <c r="Z1733" s="3">
        <v>45637</v>
      </c>
      <c r="AA1733" s="6" t="str">
        <f t="shared" si="1602"/>
        <v>+6</v>
      </c>
      <c r="AB1733" s="3">
        <v>45632</v>
      </c>
      <c r="AC1733" s="3">
        <v>45640</v>
      </c>
      <c r="AD1733" s="6" t="str">
        <f t="shared" si="1604"/>
        <v>+8</v>
      </c>
      <c r="AE1733" s="2" t="s">
        <v>5388</v>
      </c>
      <c r="AF1733" s="2" t="s">
        <v>5388</v>
      </c>
      <c r="AG1733" s="2" t="str">
        <f>IFERROR(AF1733-AE1733, "X")</f>
        <v>X</v>
      </c>
      <c r="AH1733" s="3">
        <v>45640</v>
      </c>
      <c r="AI1733" s="3">
        <f t="shared" ref="AI1733:AI1734" si="1605">AB1733</f>
        <v>45632</v>
      </c>
      <c r="AJ1733" s="3"/>
      <c r="AK1733" s="2">
        <f t="shared" si="1548"/>
        <v>-8</v>
      </c>
      <c r="AL1733" s="2" t="s">
        <v>5567</v>
      </c>
      <c r="AM1733" s="2" t="str">
        <f t="shared" si="1550"/>
        <v>생산완료(-8)</v>
      </c>
      <c r="AN1733" s="9">
        <f t="shared" si="1551"/>
        <v>45640</v>
      </c>
      <c r="AO1733" s="9">
        <f t="shared" si="1552"/>
        <v>45632</v>
      </c>
      <c r="AP1733" s="9"/>
      <c r="AQ1733" s="2">
        <f t="shared" si="1596"/>
        <v>-8</v>
      </c>
      <c r="AR1733" s="12">
        <f t="shared" si="1553"/>
        <v>-8</v>
      </c>
      <c r="AS1733" t="s">
        <v>5567</v>
      </c>
      <c r="AT1733" t="str">
        <f t="shared" si="1554"/>
        <v>생산완료(-8)</v>
      </c>
    </row>
    <row r="1734" spans="2:46" x14ac:dyDescent="0.3">
      <c r="B1734" s="2" t="s">
        <v>5578</v>
      </c>
      <c r="C1734" s="7">
        <v>-18</v>
      </c>
      <c r="D1734" s="2" t="s">
        <v>5419</v>
      </c>
      <c r="E1734" s="2" t="s">
        <v>5426</v>
      </c>
      <c r="F1734" s="2" t="s">
        <v>5433</v>
      </c>
      <c r="G1734" s="2"/>
      <c r="H1734" s="2" t="s">
        <v>4126</v>
      </c>
      <c r="I1734" s="2" t="str">
        <f t="shared" ref="I1734:I1797" si="1606">_xlfn.CONCAT(H1734, "-", "인쇄")</f>
        <v>20241126-1217P0002-인쇄</v>
      </c>
      <c r="J1734" s="2" t="str">
        <f t="shared" ref="J1734:J1797" si="1607">_xlfn.CONCAT(H1734, "-", "합지")</f>
        <v>20241126-1217P0002-합지</v>
      </c>
      <c r="K1734" s="2" t="str">
        <f t="shared" ref="K1734:K1797" si="1608">_xlfn.CONCAT(H1734, "-", "분단")</f>
        <v>20241126-1217P0002-분단</v>
      </c>
      <c r="L1734" s="2" t="str">
        <f t="shared" ref="L1734:L1797" si="1609">_xlfn.CONCAT(H1734, "-", "제대")</f>
        <v>20241126-1217P0002-제대</v>
      </c>
      <c r="M1734" s="2" t="str">
        <f>VLOOKUP(H1734, '쿼리1'!$A:$R, 17, 0)</f>
        <v>5도-참맛 일산 단무지2.8kg (품목보고번호)</v>
      </c>
      <c r="N1734" s="2" t="str">
        <f>VLOOKUP(H1734, '쿼리1'!$A:$P, 15, 0)</f>
        <v>패씨피피80</v>
      </c>
      <c r="O1734" s="2" t="s">
        <v>5888</v>
      </c>
      <c r="P1734" s="2" t="str">
        <f>VLOOKUP(H1734, '쿼리1'!$A:$R, 17, 0)</f>
        <v>5도-참맛 일산 단무지2.8kg (품목보고번호)</v>
      </c>
      <c r="Q1734" s="4">
        <f>VLOOKUP(H1734, '쿼리1'!$A:$U, 20, 0)</f>
        <v>48</v>
      </c>
      <c r="R1734" s="2" t="s">
        <v>31</v>
      </c>
      <c r="S1734" s="2" t="s">
        <v>31</v>
      </c>
      <c r="T1734" s="2" t="s">
        <v>31</v>
      </c>
      <c r="U1734" s="2" t="s">
        <v>5397</v>
      </c>
      <c r="V1734" s="3">
        <v>45628</v>
      </c>
      <c r="W1734" s="3">
        <v>45637</v>
      </c>
      <c r="X1734" s="6" t="str">
        <f t="shared" si="1603"/>
        <v>+9</v>
      </c>
      <c r="Y1734" s="3">
        <v>45631</v>
      </c>
      <c r="Z1734" s="3">
        <v>45646</v>
      </c>
      <c r="AA1734" s="6" t="str">
        <f t="shared" si="1602"/>
        <v>+15</v>
      </c>
      <c r="AB1734" s="3">
        <v>45632</v>
      </c>
      <c r="AC1734" s="3">
        <v>45650</v>
      </c>
      <c r="AD1734" s="6" t="str">
        <f t="shared" si="1604"/>
        <v>+18</v>
      </c>
      <c r="AE1734" s="2" t="s">
        <v>5388</v>
      </c>
      <c r="AF1734" s="2" t="s">
        <v>5388</v>
      </c>
      <c r="AG1734" s="2" t="str">
        <f>IFERROR(AF1734-AE1734, "X")</f>
        <v>X</v>
      </c>
      <c r="AH1734" s="3">
        <v>45650</v>
      </c>
      <c r="AI1734" s="3">
        <f t="shared" si="1605"/>
        <v>45632</v>
      </c>
      <c r="AJ1734" s="3"/>
      <c r="AK1734" s="2">
        <f t="shared" ref="AK1734:AK1797" si="1610">IF(C1734&gt;0, "+"&amp;C1734, C1734)</f>
        <v>-18</v>
      </c>
      <c r="AL1734" s="2" t="s">
        <v>5567</v>
      </c>
      <c r="AM1734" s="2" t="str">
        <f t="shared" si="1550"/>
        <v>생산완료(-18)</v>
      </c>
      <c r="AN1734" s="9">
        <f t="shared" si="1551"/>
        <v>45650</v>
      </c>
      <c r="AO1734" s="9">
        <f t="shared" si="1552"/>
        <v>45646</v>
      </c>
      <c r="AP1734" s="9"/>
      <c r="AQ1734" s="2">
        <f t="shared" si="1596"/>
        <v>-4</v>
      </c>
      <c r="AR1734" s="12">
        <f t="shared" si="1553"/>
        <v>-4</v>
      </c>
      <c r="AS1734" t="s">
        <v>5567</v>
      </c>
      <c r="AT1734" t="str">
        <f t="shared" si="1554"/>
        <v>생산완료(-4)</v>
      </c>
    </row>
    <row r="1735" spans="2:46" x14ac:dyDescent="0.3">
      <c r="B1735" s="2" t="s">
        <v>5408</v>
      </c>
      <c r="C1735" s="7">
        <v>3</v>
      </c>
      <c r="D1735" s="2"/>
      <c r="E1735" s="2" t="s">
        <v>5415</v>
      </c>
      <c r="F1735" s="2"/>
      <c r="G1735" s="2" t="s">
        <v>5415</v>
      </c>
      <c r="H1735" s="2" t="s">
        <v>2226</v>
      </c>
      <c r="I1735" s="2" t="str">
        <f t="shared" si="1606"/>
        <v>20241126-131019-인쇄</v>
      </c>
      <c r="J1735" s="2" t="str">
        <f t="shared" si="1607"/>
        <v>20241126-131019-합지</v>
      </c>
      <c r="K1735" s="2" t="str">
        <f t="shared" si="1608"/>
        <v>20241126-131019-분단</v>
      </c>
      <c r="L1735" s="2" t="str">
        <f t="shared" si="1609"/>
        <v>20241126-131019-제대</v>
      </c>
      <c r="M1735" s="2" t="str">
        <f>VLOOKUP(H1735, '쿼리1'!$A:$R, 17, 0)</f>
        <v>무지</v>
      </c>
      <c r="N1735" s="2" t="str">
        <f>VLOOKUP(H1735, '쿼리1'!$A:$P, 15, 0)</f>
        <v>나이론60</v>
      </c>
      <c r="O1735" s="2">
        <v>131019</v>
      </c>
      <c r="P1735" s="2" t="str">
        <f>VLOOKUP(H1735, '쿼리1'!$A:$R, 17, 0)</f>
        <v>무지</v>
      </c>
      <c r="Q1735" s="4">
        <f>VLOOKUP(H1735, '쿼리1'!$A:$U, 20, 0)</f>
        <v>9230</v>
      </c>
      <c r="R1735" s="2" t="s">
        <v>5397</v>
      </c>
      <c r="S1735" s="2" t="s">
        <v>31</v>
      </c>
      <c r="T1735" s="2" t="s">
        <v>5397</v>
      </c>
      <c r="U1735" s="2" t="s">
        <v>31</v>
      </c>
      <c r="V1735" s="2" t="s">
        <v>5388</v>
      </c>
      <c r="W1735" s="3" t="s">
        <v>5388</v>
      </c>
      <c r="X1735" s="6" t="str">
        <f>IFERROR(W1735-V1735, "X")</f>
        <v>X</v>
      </c>
      <c r="Y1735" s="3">
        <v>45631</v>
      </c>
      <c r="Z1735" s="3">
        <v>45628</v>
      </c>
      <c r="AA1735" s="6">
        <f t="shared" si="1602"/>
        <v>-3</v>
      </c>
      <c r="AB1735" s="3" t="s">
        <v>5388</v>
      </c>
      <c r="AC1735" s="2" t="s">
        <v>5388</v>
      </c>
      <c r="AD1735" s="6" t="str">
        <f>IFERROR(AC1735-AB1735, "X")</f>
        <v>X</v>
      </c>
      <c r="AE1735" s="3">
        <v>45635</v>
      </c>
      <c r="AF1735" s="3">
        <v>45632</v>
      </c>
      <c r="AG1735" s="2">
        <f t="shared" ref="AG1735:AG1740" si="1611">IFERROR(IF(AF1735-AE1735&gt;0, "+" &amp; (AF1735-AE1735), AF1735-AE1735), "X")</f>
        <v>-3</v>
      </c>
      <c r="AH1735" s="3">
        <v>45632</v>
      </c>
      <c r="AI1735" s="3">
        <f t="shared" ref="AI1735:AI1740" si="1612">AE1735</f>
        <v>45635</v>
      </c>
      <c r="AJ1735" s="3"/>
      <c r="AK1735" s="2" t="str">
        <f t="shared" si="1610"/>
        <v>+3</v>
      </c>
      <c r="AL1735" s="2" t="s">
        <v>5567</v>
      </c>
      <c r="AM1735" s="2" t="str">
        <f t="shared" ref="AM1735:AM1798" si="1613">_xlfn.CONCAT(AL1735, "(", AK1735, ")")</f>
        <v>생산완료(+3)</v>
      </c>
      <c r="AN1735" s="9">
        <f t="shared" ref="AN1735:AN1798" si="1614">_xlfn.MAXIFS($AH$6:$AH$2358, $O$6:$O$2358, O1735)</f>
        <v>45632</v>
      </c>
      <c r="AO1735" s="9">
        <f t="shared" ref="AO1735:AO1798" si="1615">_xlfn.MAXIFS($AI$6:$AI$2358, $O$6:$O$2358, O1735)</f>
        <v>45635</v>
      </c>
      <c r="AP1735" s="9"/>
      <c r="AQ1735" s="2">
        <f t="shared" si="1596"/>
        <v>3</v>
      </c>
      <c r="AR1735" s="12" t="str">
        <f t="shared" ref="AR1735:AR1798" si="1616">IF(AQ1735&gt;0, "+"&amp;AQ1735, AQ1735)</f>
        <v>+3</v>
      </c>
      <c r="AS1735" t="s">
        <v>5567</v>
      </c>
      <c r="AT1735" t="str">
        <f t="shared" ref="AT1735:AT1798" si="1617">_xlfn.CONCAT(AS1735, "(", AR1735, ")")</f>
        <v>생산완료(+3)</v>
      </c>
    </row>
    <row r="1736" spans="2:46" x14ac:dyDescent="0.3">
      <c r="B1736" s="2" t="s">
        <v>5408</v>
      </c>
      <c r="C1736" s="7">
        <v>3</v>
      </c>
      <c r="D1736" s="2"/>
      <c r="E1736" s="2" t="s">
        <v>5415</v>
      </c>
      <c r="F1736" s="2"/>
      <c r="G1736" s="2" t="s">
        <v>5415</v>
      </c>
      <c r="H1736" s="2" t="s">
        <v>2017</v>
      </c>
      <c r="I1736" s="2" t="str">
        <f t="shared" si="1606"/>
        <v>20241126-131020-인쇄</v>
      </c>
      <c r="J1736" s="2" t="str">
        <f t="shared" si="1607"/>
        <v>20241126-131020-합지</v>
      </c>
      <c r="K1736" s="2" t="str">
        <f t="shared" si="1608"/>
        <v>20241126-131020-분단</v>
      </c>
      <c r="L1736" s="2" t="str">
        <f t="shared" si="1609"/>
        <v>20241126-131020-제대</v>
      </c>
      <c r="M1736" s="2" t="str">
        <f>VLOOKUP(H1736, '쿼리1'!$A:$R, 17, 0)</f>
        <v>무지</v>
      </c>
      <c r="N1736" s="2" t="str">
        <f>VLOOKUP(H1736, '쿼리1'!$A:$P, 15, 0)</f>
        <v>나이론60</v>
      </c>
      <c r="O1736" s="2">
        <v>131020</v>
      </c>
      <c r="P1736" s="2" t="str">
        <f>VLOOKUP(H1736, '쿼리1'!$A:$R, 17, 0)</f>
        <v>무지</v>
      </c>
      <c r="Q1736" s="4">
        <f>VLOOKUP(H1736, '쿼리1'!$A:$U, 20, 0)</f>
        <v>18461</v>
      </c>
      <c r="R1736" s="2" t="s">
        <v>5397</v>
      </c>
      <c r="S1736" s="2" t="s">
        <v>31</v>
      </c>
      <c r="T1736" s="2" t="s">
        <v>5397</v>
      </c>
      <c r="U1736" s="2" t="s">
        <v>31</v>
      </c>
      <c r="V1736" s="2" t="s">
        <v>5388</v>
      </c>
      <c r="W1736" s="3" t="s">
        <v>5388</v>
      </c>
      <c r="X1736" s="6" t="str">
        <f>IFERROR(W1736-V1736, "X")</f>
        <v>X</v>
      </c>
      <c r="Y1736" s="3">
        <v>45631</v>
      </c>
      <c r="Z1736" s="3">
        <v>45628</v>
      </c>
      <c r="AA1736" s="6">
        <f t="shared" si="1602"/>
        <v>-3</v>
      </c>
      <c r="AB1736" s="3" t="s">
        <v>5388</v>
      </c>
      <c r="AC1736" s="2" t="s">
        <v>5388</v>
      </c>
      <c r="AD1736" s="6" t="str">
        <f>IFERROR(AC1736-AB1736, "X")</f>
        <v>X</v>
      </c>
      <c r="AE1736" s="3">
        <v>45635</v>
      </c>
      <c r="AF1736" s="3">
        <v>45632</v>
      </c>
      <c r="AG1736" s="2">
        <f t="shared" si="1611"/>
        <v>-3</v>
      </c>
      <c r="AH1736" s="3">
        <v>45632</v>
      </c>
      <c r="AI1736" s="3">
        <f t="shared" si="1612"/>
        <v>45635</v>
      </c>
      <c r="AJ1736" s="3"/>
      <c r="AK1736" s="2" t="str">
        <f t="shared" si="1610"/>
        <v>+3</v>
      </c>
      <c r="AL1736" s="2" t="s">
        <v>5567</v>
      </c>
      <c r="AM1736" s="2" t="str">
        <f t="shared" si="1613"/>
        <v>생산완료(+3)</v>
      </c>
      <c r="AN1736" s="9">
        <f t="shared" si="1614"/>
        <v>45653</v>
      </c>
      <c r="AO1736" s="9">
        <f t="shared" si="1615"/>
        <v>45658</v>
      </c>
      <c r="AP1736" s="9"/>
      <c r="AQ1736" s="2">
        <f t="shared" si="1596"/>
        <v>5</v>
      </c>
      <c r="AR1736" s="12" t="str">
        <f t="shared" si="1616"/>
        <v>+5</v>
      </c>
      <c r="AS1736" t="s">
        <v>5567</v>
      </c>
      <c r="AT1736" t="str">
        <f t="shared" si="1617"/>
        <v>생산완료(+5)</v>
      </c>
    </row>
    <row r="1737" spans="2:46" x14ac:dyDescent="0.3">
      <c r="B1737" s="2" t="s">
        <v>5409</v>
      </c>
      <c r="C1737" s="7">
        <v>0</v>
      </c>
      <c r="D1737" s="2"/>
      <c r="E1737" s="2" t="s">
        <v>5416</v>
      </c>
      <c r="F1737" s="2"/>
      <c r="G1737" s="2" t="s">
        <v>5409</v>
      </c>
      <c r="H1737" s="2" t="s">
        <v>4906</v>
      </c>
      <c r="I1737" s="2" t="str">
        <f t="shared" si="1606"/>
        <v>20241126-131021-인쇄</v>
      </c>
      <c r="J1737" s="2" t="str">
        <f t="shared" si="1607"/>
        <v>20241126-131021-합지</v>
      </c>
      <c r="K1737" s="2" t="str">
        <f t="shared" si="1608"/>
        <v>20241126-131021-분단</v>
      </c>
      <c r="L1737" s="2" t="str">
        <f t="shared" si="1609"/>
        <v>20241126-131021-제대</v>
      </c>
      <c r="M1737" s="2" t="str">
        <f>VLOOKUP(H1737, '쿼리1'!$A:$R, 17, 0)</f>
        <v>무지</v>
      </c>
      <c r="N1737" s="2" t="str">
        <f>VLOOKUP(H1737, '쿼리1'!$A:$P, 15, 0)</f>
        <v>나이론60</v>
      </c>
      <c r="O1737" s="2">
        <v>131021</v>
      </c>
      <c r="P1737" s="2" t="str">
        <f>VLOOKUP(H1737, '쿼리1'!$A:$R, 17, 0)</f>
        <v>무지</v>
      </c>
      <c r="Q1737" s="4">
        <f>VLOOKUP(H1737, '쿼리1'!$A:$U, 20, 0)</f>
        <v>51428</v>
      </c>
      <c r="R1737" s="2" t="s">
        <v>5397</v>
      </c>
      <c r="S1737" s="2" t="s">
        <v>31</v>
      </c>
      <c r="T1737" s="2" t="s">
        <v>5397</v>
      </c>
      <c r="U1737" s="2" t="s">
        <v>31</v>
      </c>
      <c r="V1737" s="2" t="s">
        <v>5388</v>
      </c>
      <c r="W1737" s="3" t="s">
        <v>5388</v>
      </c>
      <c r="X1737" s="6" t="str">
        <f>IFERROR(W1737-V1737, "X")</f>
        <v>X</v>
      </c>
      <c r="Y1737" s="3">
        <v>45631</v>
      </c>
      <c r="Z1737" s="3">
        <v>45629</v>
      </c>
      <c r="AA1737" s="6">
        <f t="shared" si="1602"/>
        <v>-2</v>
      </c>
      <c r="AB1737" s="3" t="s">
        <v>5388</v>
      </c>
      <c r="AC1737" s="2" t="s">
        <v>5388</v>
      </c>
      <c r="AD1737" s="6" t="str">
        <f>IFERROR(AC1737-AB1737, "X")</f>
        <v>X</v>
      </c>
      <c r="AE1737" s="3">
        <v>45636</v>
      </c>
      <c r="AF1737" s="3">
        <v>45636</v>
      </c>
      <c r="AG1737" s="2">
        <f t="shared" si="1611"/>
        <v>0</v>
      </c>
      <c r="AH1737" s="3">
        <v>45636</v>
      </c>
      <c r="AI1737" s="3">
        <f t="shared" si="1612"/>
        <v>45636</v>
      </c>
      <c r="AJ1737" s="3"/>
      <c r="AK1737" s="2">
        <f t="shared" si="1610"/>
        <v>0</v>
      </c>
      <c r="AL1737" s="2" t="s">
        <v>5567</v>
      </c>
      <c r="AM1737" s="2" t="str">
        <f t="shared" si="1613"/>
        <v>생산완료(0)</v>
      </c>
      <c r="AN1737" s="9">
        <f t="shared" si="1614"/>
        <v>45654</v>
      </c>
      <c r="AO1737" s="9">
        <f t="shared" si="1615"/>
        <v>45658</v>
      </c>
      <c r="AP1737" s="9"/>
      <c r="AQ1737" s="2">
        <f t="shared" si="1596"/>
        <v>4</v>
      </c>
      <c r="AR1737" s="12" t="str">
        <f t="shared" si="1616"/>
        <v>+4</v>
      </c>
      <c r="AS1737" t="s">
        <v>5567</v>
      </c>
      <c r="AT1737" t="str">
        <f t="shared" si="1617"/>
        <v>생산완료(+4)</v>
      </c>
    </row>
    <row r="1738" spans="2:46" x14ac:dyDescent="0.3">
      <c r="B1738" s="2" t="s">
        <v>5405</v>
      </c>
      <c r="C1738" s="7">
        <v>-1</v>
      </c>
      <c r="D1738" s="2"/>
      <c r="E1738" s="2" t="s">
        <v>5416</v>
      </c>
      <c r="F1738" s="2"/>
      <c r="G1738" s="2" t="s">
        <v>5412</v>
      </c>
      <c r="H1738" s="2" t="s">
        <v>4905</v>
      </c>
      <c r="I1738" s="2" t="str">
        <f t="shared" si="1606"/>
        <v>20241126-131022-인쇄</v>
      </c>
      <c r="J1738" s="2" t="str">
        <f t="shared" si="1607"/>
        <v>20241126-131022-합지</v>
      </c>
      <c r="K1738" s="2" t="str">
        <f t="shared" si="1608"/>
        <v>20241126-131022-분단</v>
      </c>
      <c r="L1738" s="2" t="str">
        <f t="shared" si="1609"/>
        <v>20241126-131022-제대</v>
      </c>
      <c r="M1738" s="2" t="str">
        <f>VLOOKUP(H1738, '쿼리1'!$A:$R, 17, 0)</f>
        <v>무지</v>
      </c>
      <c r="N1738" s="2" t="str">
        <f>VLOOKUP(H1738, '쿼리1'!$A:$P, 15, 0)</f>
        <v>나이론60</v>
      </c>
      <c r="O1738" s="2">
        <v>131022</v>
      </c>
      <c r="P1738" s="2" t="str">
        <f>VLOOKUP(H1738, '쿼리1'!$A:$R, 17, 0)</f>
        <v>무지</v>
      </c>
      <c r="Q1738" s="4">
        <f>VLOOKUP(H1738, '쿼리1'!$A:$U, 20, 0)</f>
        <v>48000</v>
      </c>
      <c r="R1738" s="2" t="s">
        <v>5397</v>
      </c>
      <c r="S1738" s="2" t="s">
        <v>31</v>
      </c>
      <c r="T1738" s="2" t="s">
        <v>5397</v>
      </c>
      <c r="U1738" s="2" t="s">
        <v>31</v>
      </c>
      <c r="V1738" s="2" t="s">
        <v>5388</v>
      </c>
      <c r="W1738" s="3" t="s">
        <v>5388</v>
      </c>
      <c r="X1738" s="6" t="str">
        <f>IFERROR(W1738-V1738, "X")</f>
        <v>X</v>
      </c>
      <c r="Y1738" s="3">
        <v>45631</v>
      </c>
      <c r="Z1738" s="3">
        <v>45629</v>
      </c>
      <c r="AA1738" s="6">
        <f t="shared" si="1602"/>
        <v>-2</v>
      </c>
      <c r="AB1738" s="3" t="s">
        <v>5388</v>
      </c>
      <c r="AC1738" s="2" t="s">
        <v>5388</v>
      </c>
      <c r="AD1738" s="6" t="str">
        <f>IFERROR(AC1738-AB1738, "X")</f>
        <v>X</v>
      </c>
      <c r="AE1738" s="3">
        <v>45635</v>
      </c>
      <c r="AF1738" s="3">
        <v>45636</v>
      </c>
      <c r="AG1738" s="2" t="str">
        <f t="shared" si="1611"/>
        <v>+1</v>
      </c>
      <c r="AH1738" s="3">
        <v>45636</v>
      </c>
      <c r="AI1738" s="3">
        <f t="shared" si="1612"/>
        <v>45635</v>
      </c>
      <c r="AJ1738" s="3"/>
      <c r="AK1738" s="2">
        <f t="shared" si="1610"/>
        <v>-1</v>
      </c>
      <c r="AL1738" s="2" t="s">
        <v>5567</v>
      </c>
      <c r="AM1738" s="2" t="str">
        <f t="shared" si="1613"/>
        <v>생산완료(-1)</v>
      </c>
      <c r="AN1738" s="9">
        <f t="shared" si="1614"/>
        <v>45654</v>
      </c>
      <c r="AO1738" s="9">
        <f t="shared" si="1615"/>
        <v>45658</v>
      </c>
      <c r="AP1738" s="9"/>
      <c r="AQ1738" s="2">
        <f t="shared" si="1596"/>
        <v>4</v>
      </c>
      <c r="AR1738" s="12" t="str">
        <f t="shared" si="1616"/>
        <v>+4</v>
      </c>
      <c r="AS1738" t="s">
        <v>5567</v>
      </c>
      <c r="AT1738" t="str">
        <f t="shared" si="1617"/>
        <v>생산완료(+4)</v>
      </c>
    </row>
    <row r="1739" spans="2:46" x14ac:dyDescent="0.3">
      <c r="B1739" s="2" t="s">
        <v>5406</v>
      </c>
      <c r="C1739" s="7">
        <v>-5</v>
      </c>
      <c r="D1739" s="2"/>
      <c r="E1739" s="2" t="s">
        <v>5421</v>
      </c>
      <c r="F1739" s="2"/>
      <c r="G1739" s="2" t="s">
        <v>5421</v>
      </c>
      <c r="H1739" s="2" t="s">
        <v>2173</v>
      </c>
      <c r="I1739" s="2" t="str">
        <f t="shared" si="1606"/>
        <v>20241126-1318N0028-인쇄</v>
      </c>
      <c r="J1739" s="2" t="str">
        <f t="shared" si="1607"/>
        <v>20241126-1318N0028-합지</v>
      </c>
      <c r="K1739" s="2" t="str">
        <f t="shared" si="1608"/>
        <v>20241126-1318N0028-분단</v>
      </c>
      <c r="L1739" s="2" t="str">
        <f t="shared" si="1609"/>
        <v>20241126-1318N0028-제대</v>
      </c>
      <c r="M1739" s="2" t="str">
        <f>VLOOKUP(H1739, '쿼리1'!$A:$R, 17, 0)</f>
        <v>무지</v>
      </c>
      <c r="N1739" s="2" t="str">
        <f>VLOOKUP(H1739, '쿼리1'!$A:$P, 15, 0)</f>
        <v>나이론70</v>
      </c>
      <c r="O1739" s="2" t="s">
        <v>5889</v>
      </c>
      <c r="P1739" s="2" t="str">
        <f>VLOOKUP(H1739, '쿼리1'!$A:$R, 17, 0)</f>
        <v>무지</v>
      </c>
      <c r="Q1739" s="4">
        <f>VLOOKUP(H1739, '쿼리1'!$A:$U, 20, 0)</f>
        <v>18750</v>
      </c>
      <c r="R1739" s="2" t="s">
        <v>5397</v>
      </c>
      <c r="S1739" s="2" t="s">
        <v>31</v>
      </c>
      <c r="T1739" s="2" t="s">
        <v>5397</v>
      </c>
      <c r="U1739" s="2" t="s">
        <v>31</v>
      </c>
      <c r="V1739" s="2" t="s">
        <v>5388</v>
      </c>
      <c r="W1739" s="3" t="s">
        <v>5388</v>
      </c>
      <c r="X1739" s="6" t="str">
        <f>IFERROR(W1739-V1739, "X")</f>
        <v>X</v>
      </c>
      <c r="Y1739" s="3">
        <v>45630</v>
      </c>
      <c r="Z1739" s="3">
        <v>45635</v>
      </c>
      <c r="AA1739" s="6" t="str">
        <f t="shared" si="1602"/>
        <v>+5</v>
      </c>
      <c r="AB1739" s="3" t="s">
        <v>5388</v>
      </c>
      <c r="AC1739" s="2" t="s">
        <v>5388</v>
      </c>
      <c r="AD1739" s="6" t="str">
        <f>IFERROR(AC1739-AB1739, "X")</f>
        <v>X</v>
      </c>
      <c r="AE1739" s="3">
        <v>45632</v>
      </c>
      <c r="AF1739" s="3">
        <v>45637</v>
      </c>
      <c r="AG1739" s="2" t="str">
        <f t="shared" si="1611"/>
        <v>+5</v>
      </c>
      <c r="AH1739" s="3">
        <v>45637</v>
      </c>
      <c r="AI1739" s="3">
        <f t="shared" si="1612"/>
        <v>45632</v>
      </c>
      <c r="AJ1739" s="3"/>
      <c r="AK1739" s="2">
        <f t="shared" si="1610"/>
        <v>-5</v>
      </c>
      <c r="AL1739" s="2" t="s">
        <v>5567</v>
      </c>
      <c r="AM1739" s="2" t="str">
        <f t="shared" si="1613"/>
        <v>생산완료(-5)</v>
      </c>
      <c r="AN1739" s="9">
        <f t="shared" si="1614"/>
        <v>45637</v>
      </c>
      <c r="AO1739" s="9">
        <f t="shared" si="1615"/>
        <v>45632</v>
      </c>
      <c r="AP1739" s="9"/>
      <c r="AQ1739" s="2">
        <f t="shared" si="1596"/>
        <v>-5</v>
      </c>
      <c r="AR1739" s="12">
        <f t="shared" si="1616"/>
        <v>-5</v>
      </c>
      <c r="AS1739" t="s">
        <v>5567</v>
      </c>
      <c r="AT1739" t="str">
        <f t="shared" si="1617"/>
        <v>생산완료(-5)</v>
      </c>
    </row>
    <row r="1740" spans="2:46" x14ac:dyDescent="0.3">
      <c r="B1740" s="2" t="s">
        <v>5407</v>
      </c>
      <c r="C1740" s="7">
        <v>-6</v>
      </c>
      <c r="D1740" s="2" t="s">
        <v>5408</v>
      </c>
      <c r="E1740" s="2" t="s">
        <v>5432</v>
      </c>
      <c r="F1740" s="2" t="s">
        <v>5545</v>
      </c>
      <c r="G1740" s="2" t="s">
        <v>5432</v>
      </c>
      <c r="H1740" s="2" t="s">
        <v>3352</v>
      </c>
      <c r="I1740" s="2" t="str">
        <f t="shared" si="1606"/>
        <v>20241126-1418P0024-인쇄</v>
      </c>
      <c r="J1740" s="2" t="str">
        <f t="shared" si="1607"/>
        <v>20241126-1418P0024-합지</v>
      </c>
      <c r="K1740" s="2" t="str">
        <f t="shared" si="1608"/>
        <v>20241126-1418P0024-분단</v>
      </c>
      <c r="L1740" s="2" t="str">
        <f t="shared" si="1609"/>
        <v>20241126-1418P0024-제대</v>
      </c>
      <c r="M1740" s="2" t="str">
        <f>VLOOKUP(H1740, '쿼리1'!$A:$R, 17, 0)</f>
        <v>9도-본설 한우설렁탕 2020 - 2호</v>
      </c>
      <c r="N1740" s="2" t="str">
        <f>VLOOKUP(H1740, '쿼리1'!$A:$P, 15, 0)</f>
        <v>은나토르트(유무광)160</v>
      </c>
      <c r="O1740" s="2" t="s">
        <v>5890</v>
      </c>
      <c r="P1740" s="2" t="str">
        <f>VLOOKUP(H1740, '쿼리1'!$A:$R, 17, 0)</f>
        <v>9도-본설 한우설렁탕 2020 - 2호</v>
      </c>
      <c r="Q1740" s="4">
        <f>VLOOKUP(H1740, '쿼리1'!$A:$U, 20, 0)</f>
        <v>36363</v>
      </c>
      <c r="R1740" s="2" t="s">
        <v>31</v>
      </c>
      <c r="S1740" s="2" t="s">
        <v>31</v>
      </c>
      <c r="T1740" s="2" t="s">
        <v>5399</v>
      </c>
      <c r="U1740" s="2" t="s">
        <v>31</v>
      </c>
      <c r="V1740" s="3">
        <v>45628</v>
      </c>
      <c r="W1740" s="3">
        <v>45631</v>
      </c>
      <c r="X1740" s="6" t="str">
        <f t="shared" ref="X1740:X1742" si="1618">IFERROR(IF(W1740-V1740&gt;0, "+" &amp; (W1740-V1740), W1740-V1740), "X")</f>
        <v>+3</v>
      </c>
      <c r="Y1740" s="3">
        <v>45636</v>
      </c>
      <c r="Z1740" s="3">
        <v>45642</v>
      </c>
      <c r="AA1740" s="6" t="str">
        <f t="shared" si="1602"/>
        <v>+6</v>
      </c>
      <c r="AB1740" s="3">
        <v>45637</v>
      </c>
      <c r="AC1740" s="5" t="s">
        <v>5396</v>
      </c>
      <c r="AD1740" s="6">
        <f t="shared" ref="AD1740:AD1741" ca="1" si="1619">TODAY()-AB1740</f>
        <v>19</v>
      </c>
      <c r="AE1740" s="3">
        <v>45639</v>
      </c>
      <c r="AF1740" s="3">
        <v>45645</v>
      </c>
      <c r="AG1740" s="2" t="str">
        <f t="shared" si="1611"/>
        <v>+6</v>
      </c>
      <c r="AH1740" s="3">
        <v>45645</v>
      </c>
      <c r="AI1740" s="3">
        <f t="shared" si="1612"/>
        <v>45639</v>
      </c>
      <c r="AJ1740" s="3"/>
      <c r="AK1740" s="2">
        <f t="shared" si="1610"/>
        <v>-6</v>
      </c>
      <c r="AL1740" s="2" t="s">
        <v>5567</v>
      </c>
      <c r="AM1740" s="2" t="str">
        <f t="shared" si="1613"/>
        <v>생산완료(-6)</v>
      </c>
      <c r="AN1740" s="9">
        <f t="shared" si="1614"/>
        <v>45645</v>
      </c>
      <c r="AO1740" s="9">
        <f t="shared" si="1615"/>
        <v>45639</v>
      </c>
      <c r="AP1740" s="9"/>
      <c r="AQ1740" s="2">
        <f t="shared" si="1596"/>
        <v>-6</v>
      </c>
      <c r="AR1740" s="12">
        <f t="shared" si="1616"/>
        <v>-6</v>
      </c>
      <c r="AS1740" t="s">
        <v>5567</v>
      </c>
      <c r="AT1740" t="str">
        <f t="shared" si="1617"/>
        <v>생산완료(-6)</v>
      </c>
    </row>
    <row r="1741" spans="2:46" x14ac:dyDescent="0.3">
      <c r="B1741" s="2" t="s">
        <v>5407</v>
      </c>
      <c r="C1741" s="7">
        <v>-6</v>
      </c>
      <c r="D1741" s="2" t="s">
        <v>5451</v>
      </c>
      <c r="E1741" s="2" t="s">
        <v>5432</v>
      </c>
      <c r="F1741" s="2" t="s">
        <v>5545</v>
      </c>
      <c r="G1741" s="2" t="s">
        <v>5535</v>
      </c>
      <c r="H1741" s="2" t="s">
        <v>3706</v>
      </c>
      <c r="I1741" s="2" t="str">
        <f t="shared" si="1606"/>
        <v>20241126-1419P0001-인쇄</v>
      </c>
      <c r="J1741" s="2" t="str">
        <f t="shared" si="1607"/>
        <v>20241126-1419P0001-합지</v>
      </c>
      <c r="K1741" s="2" t="str">
        <f t="shared" si="1608"/>
        <v>20241126-1419P0001-분단</v>
      </c>
      <c r="L1741" s="2" t="str">
        <f t="shared" si="1609"/>
        <v>20241126-1419P0001-제대</v>
      </c>
      <c r="M1741" s="2" t="str">
        <f>VLOOKUP(H1741, '쿼리1'!$A:$R, 17, 0)</f>
        <v>2도-본 한우사골육수 2kg</v>
      </c>
      <c r="N1741" s="2" t="str">
        <f>VLOOKUP(H1741, '쿼리1'!$A:$P, 15, 0)</f>
        <v>은나토르트(유무광)160</v>
      </c>
      <c r="O1741" s="2" t="s">
        <v>5891</v>
      </c>
      <c r="P1741" s="2" t="str">
        <f>VLOOKUP(H1741, '쿼리1'!$A:$R, 17, 0)</f>
        <v>2도-본 한우사골육수 2kg</v>
      </c>
      <c r="Q1741" s="4">
        <f>VLOOKUP(H1741, '쿼리1'!$A:$U, 20, 0)</f>
        <v>26086</v>
      </c>
      <c r="R1741" s="2" t="s">
        <v>31</v>
      </c>
      <c r="S1741" s="2" t="s">
        <v>31</v>
      </c>
      <c r="T1741" s="2" t="s">
        <v>5399</v>
      </c>
      <c r="U1741" s="2" t="s">
        <v>5399</v>
      </c>
      <c r="V1741" s="3">
        <v>45628</v>
      </c>
      <c r="W1741" s="3">
        <v>45632</v>
      </c>
      <c r="X1741" s="6" t="str">
        <f t="shared" si="1618"/>
        <v>+4</v>
      </c>
      <c r="Y1741" s="3">
        <v>45636</v>
      </c>
      <c r="Z1741" s="3">
        <v>45642</v>
      </c>
      <c r="AA1741" s="6" t="str">
        <f t="shared" si="1602"/>
        <v>+6</v>
      </c>
      <c r="AB1741" s="3">
        <v>45637</v>
      </c>
      <c r="AC1741" s="5" t="s">
        <v>5396</v>
      </c>
      <c r="AD1741" s="6">
        <f t="shared" ca="1" si="1619"/>
        <v>19</v>
      </c>
      <c r="AE1741" s="3">
        <v>45639</v>
      </c>
      <c r="AF1741" s="5" t="s">
        <v>5396</v>
      </c>
      <c r="AG1741" s="6">
        <f ca="1">TODAY()-AE1741</f>
        <v>17</v>
      </c>
      <c r="AH1741" s="3">
        <v>45642</v>
      </c>
      <c r="AI1741" s="3">
        <f>Y1741</f>
        <v>45636</v>
      </c>
      <c r="AJ1741" s="3"/>
      <c r="AK1741" s="2">
        <f t="shared" si="1610"/>
        <v>-6</v>
      </c>
      <c r="AL1741" s="2" t="s">
        <v>5567</v>
      </c>
      <c r="AM1741" s="2" t="str">
        <f t="shared" si="1613"/>
        <v>생산완료(-6)</v>
      </c>
      <c r="AN1741" s="9">
        <f t="shared" si="1614"/>
        <v>45642</v>
      </c>
      <c r="AO1741" s="9">
        <f t="shared" si="1615"/>
        <v>45636</v>
      </c>
      <c r="AP1741" s="9"/>
      <c r="AQ1741" s="2">
        <f t="shared" si="1596"/>
        <v>-6</v>
      </c>
      <c r="AR1741" s="12">
        <f t="shared" si="1616"/>
        <v>-6</v>
      </c>
      <c r="AS1741" t="s">
        <v>5567</v>
      </c>
      <c r="AT1741" t="str">
        <f t="shared" si="1617"/>
        <v>생산완료(-6)</v>
      </c>
    </row>
    <row r="1742" spans="2:46" x14ac:dyDescent="0.3">
      <c r="B1742" s="2" t="s">
        <v>5430</v>
      </c>
      <c r="C1742" s="7">
        <v>7</v>
      </c>
      <c r="D1742" s="2" t="s">
        <v>5418</v>
      </c>
      <c r="E1742" s="2" t="s">
        <v>5436</v>
      </c>
      <c r="F1742" s="2" t="s">
        <v>5436</v>
      </c>
      <c r="G1742" s="2"/>
      <c r="H1742" s="2" t="s">
        <v>4117</v>
      </c>
      <c r="I1742" s="2" t="str">
        <f t="shared" si="1606"/>
        <v>20241126-1419P0158-인쇄</v>
      </c>
      <c r="J1742" s="2" t="str">
        <f t="shared" si="1607"/>
        <v>20241126-1419P0158-합지</v>
      </c>
      <c r="K1742" s="2" t="str">
        <f t="shared" si="1608"/>
        <v>20241126-1419P0158-분단</v>
      </c>
      <c r="L1742" s="2" t="str">
        <f t="shared" si="1609"/>
        <v>20241126-1419P0158-제대</v>
      </c>
      <c r="M1742" s="2" t="str">
        <f>VLOOKUP(H1742, '쿼리1'!$A:$R, 17, 0)</f>
        <v>3도-(주)조이푸드-S크림 카스테라 105g(343kcal) 디보트코리아</v>
      </c>
      <c r="N1742" s="2" t="str">
        <f>VLOOKUP(H1742, '쿼리1'!$A:$P, 15, 0)</f>
        <v>오씨피피(무광)50</v>
      </c>
      <c r="O1742" s="2" t="s">
        <v>5892</v>
      </c>
      <c r="P1742" s="2" t="str">
        <f>VLOOKUP(H1742, '쿼리1'!$A:$R, 17, 0)</f>
        <v>3도-(주)조이푸드-S크림 카스테라 105g(343kcal) 디보트코리아</v>
      </c>
      <c r="Q1742" s="4">
        <f>VLOOKUP(H1742, '쿼리1'!$A:$U, 20, 0)</f>
        <v>12</v>
      </c>
      <c r="R1742" s="2" t="s">
        <v>31</v>
      </c>
      <c r="S1742" s="2" t="s">
        <v>31</v>
      </c>
      <c r="T1742" s="2" t="s">
        <v>31</v>
      </c>
      <c r="U1742" s="2" t="s">
        <v>5397</v>
      </c>
      <c r="V1742" s="3">
        <v>45628</v>
      </c>
      <c r="W1742" s="3">
        <v>45624</v>
      </c>
      <c r="X1742" s="6">
        <f t="shared" si="1618"/>
        <v>-4</v>
      </c>
      <c r="Y1742" s="3">
        <v>45631</v>
      </c>
      <c r="Z1742" s="3">
        <v>45624</v>
      </c>
      <c r="AA1742" s="6">
        <f t="shared" si="1602"/>
        <v>-7</v>
      </c>
      <c r="AB1742" s="3">
        <v>45632</v>
      </c>
      <c r="AC1742" s="3">
        <v>45625</v>
      </c>
      <c r="AD1742" s="6">
        <f>IFERROR(IF(AC1742-AB1742&gt;0, "+" &amp; (AC1742-AB1742), AC1742-AB1742), "X")</f>
        <v>-7</v>
      </c>
      <c r="AE1742" s="2" t="s">
        <v>5388</v>
      </c>
      <c r="AF1742" s="2" t="s">
        <v>5388</v>
      </c>
      <c r="AG1742" s="2" t="str">
        <f>IFERROR(AF1742-AE1742, "X")</f>
        <v>X</v>
      </c>
      <c r="AH1742" s="3">
        <v>45625</v>
      </c>
      <c r="AI1742" s="3">
        <f t="shared" ref="AI1742" si="1620">AB1742</f>
        <v>45632</v>
      </c>
      <c r="AJ1742" s="3"/>
      <c r="AK1742" s="2" t="str">
        <f t="shared" si="1610"/>
        <v>+7</v>
      </c>
      <c r="AL1742" s="2" t="s">
        <v>5567</v>
      </c>
      <c r="AM1742" s="2" t="str">
        <f t="shared" si="1613"/>
        <v>생산완료(+7)</v>
      </c>
      <c r="AN1742" s="9">
        <f t="shared" si="1614"/>
        <v>45625</v>
      </c>
      <c r="AO1742" s="9">
        <f t="shared" si="1615"/>
        <v>45632</v>
      </c>
      <c r="AP1742" s="9"/>
      <c r="AQ1742" s="2">
        <f t="shared" si="1596"/>
        <v>7</v>
      </c>
      <c r="AR1742" s="12" t="str">
        <f t="shared" si="1616"/>
        <v>+7</v>
      </c>
      <c r="AS1742" t="s">
        <v>5567</v>
      </c>
      <c r="AT1742" t="str">
        <f t="shared" si="1617"/>
        <v>생산완료(+7)</v>
      </c>
    </row>
    <row r="1743" spans="2:46" x14ac:dyDescent="0.3">
      <c r="B1743" s="2" t="s">
        <v>5424</v>
      </c>
      <c r="C1743" s="7">
        <v>2</v>
      </c>
      <c r="D1743" s="2"/>
      <c r="E1743" s="2" t="s">
        <v>5416</v>
      </c>
      <c r="F1743" s="2"/>
      <c r="G1743" s="2" t="s">
        <v>5416</v>
      </c>
      <c r="H1743" s="2" t="s">
        <v>2019</v>
      </c>
      <c r="I1743" s="2" t="str">
        <f t="shared" si="1606"/>
        <v>20241126-1619N0040-인쇄</v>
      </c>
      <c r="J1743" s="2" t="str">
        <f t="shared" si="1607"/>
        <v>20241126-1619N0040-합지</v>
      </c>
      <c r="K1743" s="2" t="str">
        <f t="shared" si="1608"/>
        <v>20241126-1619N0040-분단</v>
      </c>
      <c r="L1743" s="2" t="str">
        <f t="shared" si="1609"/>
        <v>20241126-1619N0040-제대</v>
      </c>
      <c r="M1743" s="2" t="str">
        <f>VLOOKUP(H1743, '쿼리1'!$A:$R, 17, 0)</f>
        <v>무지</v>
      </c>
      <c r="N1743" s="2" t="str">
        <f>VLOOKUP(H1743, '쿼리1'!$A:$P, 15, 0)</f>
        <v>나이론60</v>
      </c>
      <c r="O1743" s="2" t="s">
        <v>5713</v>
      </c>
      <c r="P1743" s="2" t="str">
        <f>VLOOKUP(H1743, '쿼리1'!$A:$R, 17, 0)</f>
        <v>무지</v>
      </c>
      <c r="Q1743" s="4">
        <f>VLOOKUP(H1743, '쿼리1'!$A:$U, 20, 0)</f>
        <v>18461</v>
      </c>
      <c r="R1743" s="2" t="s">
        <v>5397</v>
      </c>
      <c r="S1743" s="2" t="s">
        <v>31</v>
      </c>
      <c r="T1743" s="2" t="s">
        <v>5397</v>
      </c>
      <c r="U1743" s="2" t="s">
        <v>31</v>
      </c>
      <c r="V1743" s="2" t="s">
        <v>5388</v>
      </c>
      <c r="W1743" s="3" t="s">
        <v>5388</v>
      </c>
      <c r="X1743" s="6" t="str">
        <f>IFERROR(W1743-V1743, "X")</f>
        <v>X</v>
      </c>
      <c r="Y1743" s="3">
        <v>45631</v>
      </c>
      <c r="Z1743" s="3">
        <v>45629</v>
      </c>
      <c r="AA1743" s="6">
        <f t="shared" si="1602"/>
        <v>-2</v>
      </c>
      <c r="AB1743" s="3" t="s">
        <v>5388</v>
      </c>
      <c r="AC1743" s="2" t="s">
        <v>5388</v>
      </c>
      <c r="AD1743" s="6" t="str">
        <f t="shared" ref="AD1743:AD1749" si="1621">IFERROR(AC1743-AB1743, "X")</f>
        <v>X</v>
      </c>
      <c r="AE1743" s="3">
        <v>45635</v>
      </c>
      <c r="AF1743" s="3">
        <v>45633</v>
      </c>
      <c r="AG1743" s="2">
        <f>IFERROR(IF(AF1743-AE1743&gt;0, "+" &amp; (AF1743-AE1743), AF1743-AE1743), "X")</f>
        <v>-2</v>
      </c>
      <c r="AH1743" s="3">
        <v>45633</v>
      </c>
      <c r="AI1743" s="3">
        <f>AE1743</f>
        <v>45635</v>
      </c>
      <c r="AJ1743" s="3"/>
      <c r="AK1743" s="2" t="str">
        <f t="shared" si="1610"/>
        <v>+2</v>
      </c>
      <c r="AL1743" s="2" t="s">
        <v>5567</v>
      </c>
      <c r="AM1743" s="2" t="str">
        <f t="shared" si="1613"/>
        <v>생산완료(+2)</v>
      </c>
      <c r="AN1743" s="9">
        <f t="shared" si="1614"/>
        <v>45652</v>
      </c>
      <c r="AO1743" s="9">
        <f t="shared" si="1615"/>
        <v>45658</v>
      </c>
      <c r="AP1743" s="9"/>
      <c r="AQ1743" s="2">
        <f t="shared" si="1596"/>
        <v>6</v>
      </c>
      <c r="AR1743" s="12" t="str">
        <f t="shared" si="1616"/>
        <v>+6</v>
      </c>
      <c r="AS1743" t="s">
        <v>5567</v>
      </c>
      <c r="AT1743" t="str">
        <f t="shared" si="1617"/>
        <v>생산완료(+6)</v>
      </c>
    </row>
    <row r="1744" spans="2:46" x14ac:dyDescent="0.3">
      <c r="B1744" s="2" t="s">
        <v>5418</v>
      </c>
      <c r="C1744" s="7">
        <v>-4</v>
      </c>
      <c r="D1744" s="2" t="s">
        <v>5451</v>
      </c>
      <c r="E1744" s="2"/>
      <c r="F1744" s="2"/>
      <c r="G1744" s="2" t="s">
        <v>5539</v>
      </c>
      <c r="H1744" s="2" t="s">
        <v>999</v>
      </c>
      <c r="I1744" s="2" t="str">
        <f t="shared" si="1606"/>
        <v>20241126-2000139878-인쇄</v>
      </c>
      <c r="J1744" s="2" t="str">
        <f t="shared" si="1607"/>
        <v>20241126-2000139878-합지</v>
      </c>
      <c r="K1744" s="2" t="str">
        <f t="shared" si="1608"/>
        <v>20241126-2000139878-분단</v>
      </c>
      <c r="L1744" s="2" t="str">
        <f t="shared" si="1609"/>
        <v>20241126-2000139878-제대</v>
      </c>
      <c r="M1744" s="2" t="str">
        <f>VLOOKUP(H1744, '쿼리1'!$A:$R, 17, 0)</f>
        <v>단면1도-meal밀(공용봉투_265)</v>
      </c>
      <c r="N1744" s="2" t="str">
        <f>VLOOKUP(H1744, '쿼리1'!$A:$P, 15, 0)</f>
        <v>PP튜브(투명)45</v>
      </c>
      <c r="O1744" s="2">
        <v>2000139878</v>
      </c>
      <c r="P1744" s="2" t="str">
        <f>VLOOKUP(H1744, '쿼리1'!$A:$R, 17, 0)</f>
        <v>단면1도-meal밀(공용봉투_265)</v>
      </c>
      <c r="Q1744" s="4">
        <f>VLOOKUP(H1744, '쿼리1'!$A:$U, 20, 0)</f>
        <v>50188</v>
      </c>
      <c r="R1744" s="2" t="s">
        <v>31</v>
      </c>
      <c r="S1744" s="2" t="s">
        <v>5397</v>
      </c>
      <c r="T1744" s="2" t="s">
        <v>5397</v>
      </c>
      <c r="U1744" s="2" t="s">
        <v>5399</v>
      </c>
      <c r="V1744" s="3">
        <v>45628</v>
      </c>
      <c r="W1744" s="3">
        <v>45632</v>
      </c>
      <c r="X1744" s="6" t="str">
        <f>IFERROR(IF(W1744-V1744&gt;0, "+" &amp; (W1744-V1744), W1744-V1744), "X")</f>
        <v>+4</v>
      </c>
      <c r="Y1744" s="2" t="s">
        <v>5388</v>
      </c>
      <c r="Z1744" s="3" t="s">
        <v>5388</v>
      </c>
      <c r="AA1744" s="6" t="str">
        <f t="shared" ref="AA1744:AA1749" si="1622">IFERROR(Z1744-Y1744, "X")</f>
        <v>X</v>
      </c>
      <c r="AB1744" s="5" t="s">
        <v>5388</v>
      </c>
      <c r="AC1744" s="2" t="s">
        <v>5388</v>
      </c>
      <c r="AD1744" s="6" t="str">
        <f t="shared" si="1621"/>
        <v>X</v>
      </c>
      <c r="AE1744" s="3">
        <v>45631</v>
      </c>
      <c r="AF1744" s="5" t="s">
        <v>5396</v>
      </c>
      <c r="AG1744" s="6">
        <f ca="1">TODAY()-AE1744</f>
        <v>25</v>
      </c>
      <c r="AH1744" s="3">
        <v>45632</v>
      </c>
      <c r="AI1744" s="3">
        <f>V1744</f>
        <v>45628</v>
      </c>
      <c r="AJ1744" s="3"/>
      <c r="AK1744" s="2">
        <f t="shared" si="1610"/>
        <v>-4</v>
      </c>
      <c r="AL1744" s="2" t="s">
        <v>5567</v>
      </c>
      <c r="AM1744" s="2" t="str">
        <f t="shared" si="1613"/>
        <v>생산완료(-4)</v>
      </c>
      <c r="AN1744" s="9">
        <f t="shared" si="1614"/>
        <v>45641</v>
      </c>
      <c r="AO1744" s="9">
        <f t="shared" si="1615"/>
        <v>45642</v>
      </c>
      <c r="AP1744" s="9"/>
      <c r="AQ1744" s="2">
        <f t="shared" si="1596"/>
        <v>1</v>
      </c>
      <c r="AR1744" s="12" t="str">
        <f t="shared" si="1616"/>
        <v>+1</v>
      </c>
      <c r="AS1744" t="s">
        <v>5567</v>
      </c>
      <c r="AT1744" t="str">
        <f t="shared" si="1617"/>
        <v>생산완료(+1)</v>
      </c>
    </row>
    <row r="1745" spans="2:46" x14ac:dyDescent="0.3">
      <c r="B1745" s="2" t="s">
        <v>5666</v>
      </c>
      <c r="C1745" s="8" t="s">
        <v>5670</v>
      </c>
      <c r="D1745" s="2"/>
      <c r="E1745" s="2"/>
      <c r="F1745" s="2"/>
      <c r="G1745" s="2"/>
      <c r="H1745" s="2" t="s">
        <v>1558</v>
      </c>
      <c r="I1745" s="2" t="str">
        <f t="shared" si="1606"/>
        <v>20241126-2000161874-인쇄</v>
      </c>
      <c r="J1745" s="2" t="str">
        <f t="shared" si="1607"/>
        <v>20241126-2000161874-합지</v>
      </c>
      <c r="K1745" s="2" t="str">
        <f t="shared" si="1608"/>
        <v>20241126-2000161874-분단</v>
      </c>
      <c r="L1745" s="2" t="str">
        <f t="shared" si="1609"/>
        <v>20241126-2000161874-제대</v>
      </c>
      <c r="M1745" s="2" t="str">
        <f>VLOOKUP(H1745, '쿼리1'!$A:$R, 17, 0)</f>
        <v>8도-GC녹십자웰빙)대장 내시경 장정결제</v>
      </c>
      <c r="N1745" s="2" t="str">
        <f>VLOOKUP(H1745, '쿼리1'!$A:$P, 15, 0)</f>
        <v>PE튜브(유백)65</v>
      </c>
      <c r="O1745" s="2">
        <v>2000161874</v>
      </c>
      <c r="P1745" s="2" t="str">
        <f>VLOOKUP(H1745, '쿼리1'!$A:$R, 17, 0)</f>
        <v>8도-GC녹십자웰빙)대장 내시경 장정결제</v>
      </c>
      <c r="Q1745" s="4">
        <f>VLOOKUP(H1745, '쿼리1'!$A:$U, 20, 0)</f>
        <v>60000</v>
      </c>
      <c r="R1745" s="2" t="s">
        <v>5397</v>
      </c>
      <c r="S1745" s="2" t="s">
        <v>5397</v>
      </c>
      <c r="T1745" s="2" t="s">
        <v>5397</v>
      </c>
      <c r="U1745" s="2" t="s">
        <v>5397</v>
      </c>
      <c r="V1745" s="2" t="s">
        <v>5388</v>
      </c>
      <c r="W1745" s="2" t="s">
        <v>5388</v>
      </c>
      <c r="X1745" s="6" t="str">
        <f>IFERROR(W1745-V1745, "X")</f>
        <v>X</v>
      </c>
      <c r="Y1745" s="2" t="s">
        <v>5388</v>
      </c>
      <c r="Z1745" s="2" t="s">
        <v>5388</v>
      </c>
      <c r="AA1745" s="6" t="str">
        <f t="shared" si="1622"/>
        <v>X</v>
      </c>
      <c r="AB1745" s="2" t="s">
        <v>5388</v>
      </c>
      <c r="AC1745" s="2" t="s">
        <v>5388</v>
      </c>
      <c r="AD1745" s="6" t="str">
        <f t="shared" si="1621"/>
        <v>X</v>
      </c>
      <c r="AE1745" s="2" t="s">
        <v>5388</v>
      </c>
      <c r="AF1745" s="2" t="s">
        <v>5388</v>
      </c>
      <c r="AG1745" s="2" t="str">
        <f>IFERROR(AF1745-AE1745, "X")</f>
        <v>X</v>
      </c>
      <c r="AH1745" s="2" t="s">
        <v>5388</v>
      </c>
      <c r="AI1745" s="3" t="s">
        <v>5388</v>
      </c>
      <c r="AJ1745" s="3">
        <f ca="1">TODAY()</f>
        <v>45656</v>
      </c>
      <c r="AK1745" s="2" t="str">
        <f t="shared" si="1610"/>
        <v>+공정납기일없음</v>
      </c>
      <c r="AL1745" s="2"/>
      <c r="AM1745" s="2" t="str">
        <f t="shared" si="1613"/>
        <v>(+공정납기일없음)</v>
      </c>
      <c r="AN1745" s="9">
        <f t="shared" si="1614"/>
        <v>0</v>
      </c>
      <c r="AO1745" s="9">
        <f t="shared" si="1615"/>
        <v>0</v>
      </c>
      <c r="AP1745" s="9">
        <f ca="1">TODAY()</f>
        <v>45656</v>
      </c>
      <c r="AQ1745" s="6" t="s">
        <v>5388</v>
      </c>
      <c r="AR1745" s="12" t="str">
        <f t="shared" si="1616"/>
        <v>+X</v>
      </c>
      <c r="AS1745" t="s">
        <v>5680</v>
      </c>
      <c r="AT1745" t="str">
        <f t="shared" si="1617"/>
        <v>공정납기일없음(+X)</v>
      </c>
    </row>
    <row r="1746" spans="2:46" x14ac:dyDescent="0.3">
      <c r="B1746" s="2" t="s">
        <v>5412</v>
      </c>
      <c r="C1746" s="7">
        <v>1</v>
      </c>
      <c r="D1746" s="2" t="s">
        <v>5405</v>
      </c>
      <c r="E1746" s="2"/>
      <c r="F1746" s="2"/>
      <c r="G1746" s="2" t="s">
        <v>5405</v>
      </c>
      <c r="H1746" s="2" t="s">
        <v>811</v>
      </c>
      <c r="I1746" s="2" t="str">
        <f t="shared" si="1606"/>
        <v>20241126-2000165643-인쇄</v>
      </c>
      <c r="J1746" s="2" t="str">
        <f t="shared" si="1607"/>
        <v>20241126-2000165643-합지</v>
      </c>
      <c r="K1746" s="2" t="str">
        <f t="shared" si="1608"/>
        <v>20241126-2000165643-분단</v>
      </c>
      <c r="L1746" s="2" t="str">
        <f t="shared" si="1609"/>
        <v>20241126-2000165643-제대</v>
      </c>
      <c r="M1746" s="2" t="str">
        <f>VLOOKUP(H1746, '쿼리1'!$A:$R, 17, 0)</f>
        <v>1도-카페에이유(AU)-120</v>
      </c>
      <c r="N1746" s="2" t="str">
        <f>VLOOKUP(H1746, '쿼리1'!$A:$P, 15, 0)</f>
        <v>OPP(투명)40</v>
      </c>
      <c r="O1746" s="2">
        <v>2000165643</v>
      </c>
      <c r="P1746" s="2" t="str">
        <f>VLOOKUP(H1746, '쿼리1'!$A:$R, 17, 0)</f>
        <v>1도-카페에이유(AU)-120</v>
      </c>
      <c r="Q1746" s="4">
        <f>VLOOKUP(H1746, '쿼리1'!$A:$U, 20, 0)</f>
        <v>33333</v>
      </c>
      <c r="R1746" s="2" t="s">
        <v>31</v>
      </c>
      <c r="S1746" s="2" t="s">
        <v>5397</v>
      </c>
      <c r="T1746" s="2" t="s">
        <v>5397</v>
      </c>
      <c r="U1746" s="2" t="s">
        <v>31</v>
      </c>
      <c r="V1746" s="3">
        <v>45625</v>
      </c>
      <c r="W1746" s="3">
        <v>45624</v>
      </c>
      <c r="X1746" s="6">
        <f>IFERROR(IF(W1746-V1746&gt;0, "+" &amp; (W1746-V1746), W1746-V1746), "X")</f>
        <v>-1</v>
      </c>
      <c r="Y1746" s="2" t="s">
        <v>5388</v>
      </c>
      <c r="Z1746" s="3" t="s">
        <v>5388</v>
      </c>
      <c r="AA1746" s="6" t="str">
        <f t="shared" si="1622"/>
        <v>X</v>
      </c>
      <c r="AB1746" s="3" t="s">
        <v>5388</v>
      </c>
      <c r="AC1746" s="2" t="s">
        <v>5388</v>
      </c>
      <c r="AD1746" s="6" t="str">
        <f t="shared" si="1621"/>
        <v>X</v>
      </c>
      <c r="AE1746" s="3">
        <v>45629</v>
      </c>
      <c r="AF1746" s="3">
        <v>45628</v>
      </c>
      <c r="AG1746" s="2">
        <f>IFERROR(IF(AF1746-AE1746&gt;0, "+" &amp; (AF1746-AE1746), AF1746-AE1746), "X")</f>
        <v>-1</v>
      </c>
      <c r="AH1746" s="3">
        <v>45628</v>
      </c>
      <c r="AI1746" s="3">
        <f>AE1746</f>
        <v>45629</v>
      </c>
      <c r="AJ1746" s="3"/>
      <c r="AK1746" s="2" t="str">
        <f t="shared" si="1610"/>
        <v>+1</v>
      </c>
      <c r="AL1746" s="2" t="s">
        <v>5567</v>
      </c>
      <c r="AM1746" s="2" t="str">
        <f t="shared" si="1613"/>
        <v>생산완료(+1)</v>
      </c>
      <c r="AN1746" s="9">
        <f t="shared" si="1614"/>
        <v>45628</v>
      </c>
      <c r="AO1746" s="9">
        <f t="shared" si="1615"/>
        <v>45629</v>
      </c>
      <c r="AP1746" s="9"/>
      <c r="AQ1746" s="2">
        <f>AO1746-AN1746</f>
        <v>1</v>
      </c>
      <c r="AR1746" s="12" t="str">
        <f t="shared" si="1616"/>
        <v>+1</v>
      </c>
      <c r="AS1746" t="s">
        <v>5567</v>
      </c>
      <c r="AT1746" t="str">
        <f t="shared" si="1617"/>
        <v>생산완료(+1)</v>
      </c>
    </row>
    <row r="1747" spans="2:46" x14ac:dyDescent="0.3">
      <c r="B1747" s="2" t="s">
        <v>5666</v>
      </c>
      <c r="C1747" s="8" t="s">
        <v>5670</v>
      </c>
      <c r="D1747" s="2"/>
      <c r="E1747" s="2"/>
      <c r="F1747" s="2"/>
      <c r="G1747" s="2"/>
      <c r="H1747" s="2" t="s">
        <v>904</v>
      </c>
      <c r="I1747" s="2" t="str">
        <f t="shared" si="1606"/>
        <v>20241126-21160029-인쇄</v>
      </c>
      <c r="J1747" s="2" t="str">
        <f t="shared" si="1607"/>
        <v>20241126-21160029-합지</v>
      </c>
      <c r="K1747" s="2" t="str">
        <f t="shared" si="1608"/>
        <v>20241126-21160029-분단</v>
      </c>
      <c r="L1747" s="2" t="str">
        <f t="shared" si="1609"/>
        <v>20241126-21160029-제대</v>
      </c>
      <c r="M1747" s="2" t="str">
        <f>VLOOKUP(H1747, '쿼리1'!$A:$R, 17, 0)</f>
        <v>무지</v>
      </c>
      <c r="N1747" s="2" t="str">
        <f>VLOOKUP(H1747, '쿼리1'!$A:$P, 15, 0)</f>
        <v>PE튜브(청색)45</v>
      </c>
      <c r="O1747" s="2">
        <v>21160029</v>
      </c>
      <c r="P1747" s="2" t="str">
        <f>VLOOKUP(H1747, '쿼리1'!$A:$R, 17, 0)</f>
        <v>무지</v>
      </c>
      <c r="Q1747" s="4">
        <f>VLOOKUP(H1747, '쿼리1'!$A:$U, 20, 0)</f>
        <v>40000</v>
      </c>
      <c r="R1747" s="2" t="s">
        <v>5397</v>
      </c>
      <c r="S1747" s="2" t="s">
        <v>5397</v>
      </c>
      <c r="T1747" s="2" t="s">
        <v>5397</v>
      </c>
      <c r="U1747" s="2" t="s">
        <v>5397</v>
      </c>
      <c r="V1747" s="2" t="s">
        <v>5388</v>
      </c>
      <c r="W1747" s="2" t="s">
        <v>5388</v>
      </c>
      <c r="X1747" s="6" t="str">
        <f>IFERROR(W1747-V1747, "X")</f>
        <v>X</v>
      </c>
      <c r="Y1747" s="2" t="s">
        <v>5388</v>
      </c>
      <c r="Z1747" s="2" t="s">
        <v>5388</v>
      </c>
      <c r="AA1747" s="6" t="str">
        <f t="shared" si="1622"/>
        <v>X</v>
      </c>
      <c r="AB1747" s="2" t="s">
        <v>5388</v>
      </c>
      <c r="AC1747" s="2" t="s">
        <v>5388</v>
      </c>
      <c r="AD1747" s="6" t="str">
        <f t="shared" si="1621"/>
        <v>X</v>
      </c>
      <c r="AE1747" s="2" t="s">
        <v>5388</v>
      </c>
      <c r="AF1747" s="2" t="s">
        <v>5388</v>
      </c>
      <c r="AG1747" s="2" t="str">
        <f>IFERROR(AF1747-AE1747, "X")</f>
        <v>X</v>
      </c>
      <c r="AH1747" s="2" t="s">
        <v>5388</v>
      </c>
      <c r="AI1747" s="3" t="s">
        <v>5388</v>
      </c>
      <c r="AJ1747" s="3">
        <f t="shared" ref="AJ1747:AJ1749" ca="1" si="1623">TODAY()</f>
        <v>45656</v>
      </c>
      <c r="AK1747" s="2" t="str">
        <f t="shared" si="1610"/>
        <v>+공정납기일없음</v>
      </c>
      <c r="AL1747" s="2"/>
      <c r="AM1747" s="2" t="str">
        <f t="shared" si="1613"/>
        <v>(+공정납기일없음)</v>
      </c>
      <c r="AN1747" s="9">
        <f t="shared" si="1614"/>
        <v>0</v>
      </c>
      <c r="AO1747" s="9">
        <f t="shared" si="1615"/>
        <v>45649</v>
      </c>
      <c r="AP1747" s="9">
        <f t="shared" ref="AP1747:AP1749" ca="1" si="1624">TODAY()</f>
        <v>45656</v>
      </c>
      <c r="AQ1747" s="6">
        <f ca="1">AO1747-AP1747</f>
        <v>-7</v>
      </c>
      <c r="AR1747" s="12">
        <f t="shared" ca="1" si="1616"/>
        <v>-7</v>
      </c>
      <c r="AS1747" t="str">
        <f ca="1">IF(AQ1747&lt;0, "진행중", "지연")</f>
        <v>진행중</v>
      </c>
      <c r="AT1747" t="str">
        <f t="shared" ca="1" si="1617"/>
        <v>진행중(-7)</v>
      </c>
    </row>
    <row r="1748" spans="2:46" x14ac:dyDescent="0.3">
      <c r="B1748" s="2" t="s">
        <v>5666</v>
      </c>
      <c r="C1748" s="8" t="s">
        <v>5670</v>
      </c>
      <c r="D1748" s="2"/>
      <c r="E1748" s="2"/>
      <c r="F1748" s="2"/>
      <c r="G1748" s="2"/>
      <c r="H1748" s="2" t="s">
        <v>5199</v>
      </c>
      <c r="I1748" s="2" t="str">
        <f t="shared" si="1606"/>
        <v>20241126-2418P0007-인쇄</v>
      </c>
      <c r="J1748" s="2" t="str">
        <f t="shared" si="1607"/>
        <v>20241126-2418P0007-합지</v>
      </c>
      <c r="K1748" s="2" t="str">
        <f t="shared" si="1608"/>
        <v>20241126-2418P0007-분단</v>
      </c>
      <c r="L1748" s="2" t="str">
        <f t="shared" si="1609"/>
        <v>20241126-2418P0007-제대</v>
      </c>
      <c r="M1748" s="2" t="str">
        <f>VLOOKUP(H1748, '쿼리1'!$A:$R, 17, 0)</f>
        <v>단면1도-용기수산(대)</v>
      </c>
      <c r="N1748" s="2" t="str">
        <f>VLOOKUP(H1748, '쿼리1'!$A:$P, 15, 0)</f>
        <v>HD튜브(유백/엠보)30</v>
      </c>
      <c r="O1748" s="2" t="s">
        <v>5893</v>
      </c>
      <c r="P1748" s="2" t="str">
        <f>VLOOKUP(H1748, '쿼리1'!$A:$R, 17, 0)</f>
        <v>단면1도-용기수산(대)</v>
      </c>
      <c r="Q1748" s="4">
        <f>VLOOKUP(H1748, '쿼리1'!$A:$U, 20, 0)</f>
        <v>6666</v>
      </c>
      <c r="R1748" s="2" t="s">
        <v>5397</v>
      </c>
      <c r="S1748" s="2" t="s">
        <v>5397</v>
      </c>
      <c r="T1748" s="2" t="s">
        <v>5397</v>
      </c>
      <c r="U1748" s="2" t="s">
        <v>5397</v>
      </c>
      <c r="V1748" s="2" t="s">
        <v>5388</v>
      </c>
      <c r="W1748" s="2" t="s">
        <v>5388</v>
      </c>
      <c r="X1748" s="6" t="str">
        <f>IFERROR(W1748-V1748, "X")</f>
        <v>X</v>
      </c>
      <c r="Y1748" s="2" t="s">
        <v>5388</v>
      </c>
      <c r="Z1748" s="2" t="s">
        <v>5388</v>
      </c>
      <c r="AA1748" s="6" t="str">
        <f t="shared" si="1622"/>
        <v>X</v>
      </c>
      <c r="AB1748" s="2" t="s">
        <v>5388</v>
      </c>
      <c r="AC1748" s="2" t="s">
        <v>5388</v>
      </c>
      <c r="AD1748" s="6" t="str">
        <f t="shared" si="1621"/>
        <v>X</v>
      </c>
      <c r="AE1748" s="2" t="s">
        <v>5388</v>
      </c>
      <c r="AF1748" s="2" t="s">
        <v>5388</v>
      </c>
      <c r="AG1748" s="2" t="str">
        <f>IFERROR(AF1748-AE1748, "X")</f>
        <v>X</v>
      </c>
      <c r="AH1748" s="2" t="s">
        <v>5388</v>
      </c>
      <c r="AI1748" s="3" t="s">
        <v>5388</v>
      </c>
      <c r="AJ1748" s="3">
        <f t="shared" ca="1" si="1623"/>
        <v>45656</v>
      </c>
      <c r="AK1748" s="2" t="str">
        <f t="shared" si="1610"/>
        <v>+공정납기일없음</v>
      </c>
      <c r="AL1748" s="2"/>
      <c r="AM1748" s="2" t="str">
        <f t="shared" si="1613"/>
        <v>(+공정납기일없음)</v>
      </c>
      <c r="AN1748" s="9">
        <f t="shared" si="1614"/>
        <v>0</v>
      </c>
      <c r="AO1748" s="9">
        <f t="shared" si="1615"/>
        <v>0</v>
      </c>
      <c r="AP1748" s="9">
        <f t="shared" ca="1" si="1624"/>
        <v>45656</v>
      </c>
      <c r="AQ1748" s="6" t="s">
        <v>5388</v>
      </c>
      <c r="AR1748" s="12" t="str">
        <f t="shared" si="1616"/>
        <v>+X</v>
      </c>
      <c r="AS1748" t="s">
        <v>5680</v>
      </c>
      <c r="AT1748" t="str">
        <f t="shared" si="1617"/>
        <v>공정납기일없음(+X)</v>
      </c>
    </row>
    <row r="1749" spans="2:46" x14ac:dyDescent="0.3">
      <c r="B1749" s="2" t="s">
        <v>5666</v>
      </c>
      <c r="C1749" s="8" t="s">
        <v>5670</v>
      </c>
      <c r="D1749" s="2"/>
      <c r="E1749" s="2"/>
      <c r="F1749" s="2"/>
      <c r="G1749" s="2"/>
      <c r="H1749" s="2" t="s">
        <v>1252</v>
      </c>
      <c r="I1749" s="2" t="str">
        <f t="shared" si="1606"/>
        <v>20241126-3000169807-인쇄</v>
      </c>
      <c r="J1749" s="2" t="str">
        <f t="shared" si="1607"/>
        <v>20241126-3000169807-합지</v>
      </c>
      <c r="K1749" s="2" t="str">
        <f t="shared" si="1608"/>
        <v>20241126-3000169807-분단</v>
      </c>
      <c r="L1749" s="2" t="str">
        <f t="shared" si="1609"/>
        <v>20241126-3000169807-제대</v>
      </c>
      <c r="M1749" s="2" t="str">
        <f>VLOOKUP(H1749, '쿼리1'!$A:$R, 17, 0)</f>
        <v>무지</v>
      </c>
      <c r="N1749" s="2" t="str">
        <f>VLOOKUP(H1749, '쿼리1'!$A:$P, 15, 0)</f>
        <v>PE(투명)100</v>
      </c>
      <c r="O1749" s="2">
        <v>3000169807</v>
      </c>
      <c r="P1749" s="2" t="str">
        <f>VLOOKUP(H1749, '쿼리1'!$A:$R, 17, 0)</f>
        <v>무지</v>
      </c>
      <c r="Q1749" s="4">
        <f>VLOOKUP(H1749, '쿼리1'!$A:$U, 20, 0)</f>
        <v>5000</v>
      </c>
      <c r="R1749" s="2" t="s">
        <v>5397</v>
      </c>
      <c r="S1749" s="2" t="s">
        <v>5397</v>
      </c>
      <c r="T1749" s="2" t="s">
        <v>5397</v>
      </c>
      <c r="U1749" s="2" t="s">
        <v>5397</v>
      </c>
      <c r="V1749" s="2" t="s">
        <v>5388</v>
      </c>
      <c r="W1749" s="2" t="s">
        <v>5388</v>
      </c>
      <c r="X1749" s="6" t="str">
        <f>IFERROR(W1749-V1749, "X")</f>
        <v>X</v>
      </c>
      <c r="Y1749" s="2" t="s">
        <v>5388</v>
      </c>
      <c r="Z1749" s="2" t="s">
        <v>5388</v>
      </c>
      <c r="AA1749" s="6" t="str">
        <f t="shared" si="1622"/>
        <v>X</v>
      </c>
      <c r="AB1749" s="2" t="s">
        <v>5388</v>
      </c>
      <c r="AC1749" s="2" t="s">
        <v>5388</v>
      </c>
      <c r="AD1749" s="6" t="str">
        <f t="shared" si="1621"/>
        <v>X</v>
      </c>
      <c r="AE1749" s="2" t="s">
        <v>5388</v>
      </c>
      <c r="AF1749" s="2" t="s">
        <v>5388</v>
      </c>
      <c r="AG1749" s="2" t="str">
        <f>IFERROR(AF1749-AE1749, "X")</f>
        <v>X</v>
      </c>
      <c r="AH1749" s="2" t="s">
        <v>5388</v>
      </c>
      <c r="AI1749" s="3" t="s">
        <v>5388</v>
      </c>
      <c r="AJ1749" s="3">
        <f t="shared" ca="1" si="1623"/>
        <v>45656</v>
      </c>
      <c r="AK1749" s="2" t="str">
        <f t="shared" si="1610"/>
        <v>+공정납기일없음</v>
      </c>
      <c r="AL1749" s="2"/>
      <c r="AM1749" s="2" t="str">
        <f t="shared" si="1613"/>
        <v>(+공정납기일없음)</v>
      </c>
      <c r="AN1749" s="9">
        <f t="shared" si="1614"/>
        <v>0</v>
      </c>
      <c r="AO1749" s="9">
        <f t="shared" si="1615"/>
        <v>0</v>
      </c>
      <c r="AP1749" s="9">
        <f t="shared" ca="1" si="1624"/>
        <v>45656</v>
      </c>
      <c r="AQ1749" s="6" t="s">
        <v>5388</v>
      </c>
      <c r="AR1749" s="12" t="str">
        <f t="shared" si="1616"/>
        <v>+X</v>
      </c>
      <c r="AS1749" t="s">
        <v>5680</v>
      </c>
      <c r="AT1749" t="str">
        <f t="shared" si="1617"/>
        <v>공정납기일없음(+X)</v>
      </c>
    </row>
    <row r="1750" spans="2:46" x14ac:dyDescent="0.3">
      <c r="B1750" s="2" t="s">
        <v>5432</v>
      </c>
      <c r="C1750" s="7">
        <v>6</v>
      </c>
      <c r="D1750" s="2" t="s">
        <v>5405</v>
      </c>
      <c r="E1750" s="2" t="s">
        <v>5415</v>
      </c>
      <c r="F1750" s="2" t="s">
        <v>5407</v>
      </c>
      <c r="G1750" s="2"/>
      <c r="H1750" s="2" t="s">
        <v>5021</v>
      </c>
      <c r="I1750" s="2" t="str">
        <f t="shared" si="1606"/>
        <v>20241127-1000134607-인쇄</v>
      </c>
      <c r="J1750" s="2" t="str">
        <f t="shared" si="1607"/>
        <v>20241127-1000134607-합지</v>
      </c>
      <c r="K1750" s="2" t="str">
        <f t="shared" si="1608"/>
        <v>20241127-1000134607-분단</v>
      </c>
      <c r="L1750" s="2" t="str">
        <f t="shared" si="1609"/>
        <v>20241127-1000134607-제대</v>
      </c>
      <c r="M1750" s="2" t="str">
        <f>VLOOKUP(H1750, '쿼리1'!$A:$R, 17, 0)</f>
        <v>3도-(주)푸드코아-디보트코리아 에그베이컨치즈샌드위치</v>
      </c>
      <c r="N1750" s="2" t="str">
        <f>VLOOKUP(H1750, '쿼리1'!$A:$P, 15, 0)</f>
        <v>오씨피피(무광)50</v>
      </c>
      <c r="O1750" s="2">
        <v>1000134607</v>
      </c>
      <c r="P1750" s="2" t="str">
        <f>VLOOKUP(H1750, '쿼리1'!$A:$R, 17, 0)</f>
        <v>3도-(주)푸드코아-디보트코리아 에그베이컨치즈샌드위치</v>
      </c>
      <c r="Q1750" s="4">
        <f>VLOOKUP(H1750, '쿼리1'!$A:$U, 20, 0)</f>
        <v>12</v>
      </c>
      <c r="R1750" s="2" t="s">
        <v>31</v>
      </c>
      <c r="S1750" s="2" t="s">
        <v>31</v>
      </c>
      <c r="T1750" s="2" t="s">
        <v>31</v>
      </c>
      <c r="U1750" s="2" t="s">
        <v>5397</v>
      </c>
      <c r="V1750" s="3">
        <v>45629</v>
      </c>
      <c r="W1750" s="3">
        <v>45628</v>
      </c>
      <c r="X1750" s="6">
        <f t="shared" ref="X1750:X1758" si="1625">IFERROR(IF(W1750-V1750&gt;0, "+" &amp; (W1750-V1750), W1750-V1750), "X")</f>
        <v>-1</v>
      </c>
      <c r="Y1750" s="3">
        <v>45632</v>
      </c>
      <c r="Z1750" s="3">
        <v>45629</v>
      </c>
      <c r="AA1750" s="6">
        <f t="shared" ref="AA1750:AA1758" si="1626">IFERROR(IF(Z1750-Y1750&gt;0, "+" &amp; (Z1750-Y1750), Z1750-Y1750), "X")</f>
        <v>-3</v>
      </c>
      <c r="AB1750" s="3">
        <v>45635</v>
      </c>
      <c r="AC1750" s="3">
        <v>45629</v>
      </c>
      <c r="AD1750" s="6">
        <f t="shared" ref="AD1750:AD1752" si="1627">IFERROR(IF(AC1750-AB1750&gt;0, "+" &amp; (AC1750-AB1750), AC1750-AB1750), "X")</f>
        <v>-6</v>
      </c>
      <c r="AE1750" s="2" t="s">
        <v>5388</v>
      </c>
      <c r="AF1750" s="2" t="s">
        <v>5388</v>
      </c>
      <c r="AG1750" s="2" t="str">
        <f>IFERROR(AF1750-AE1750, "X")</f>
        <v>X</v>
      </c>
      <c r="AH1750" s="3">
        <v>45629</v>
      </c>
      <c r="AI1750" s="3">
        <f t="shared" ref="AI1750" si="1628">AB1750</f>
        <v>45635</v>
      </c>
      <c r="AJ1750" s="3"/>
      <c r="AK1750" s="2" t="str">
        <f t="shared" si="1610"/>
        <v>+6</v>
      </c>
      <c r="AL1750" s="2" t="s">
        <v>5567</v>
      </c>
      <c r="AM1750" s="2" t="str">
        <f t="shared" si="1613"/>
        <v>생산완료(+6)</v>
      </c>
      <c r="AN1750" s="9">
        <f t="shared" si="1614"/>
        <v>45629</v>
      </c>
      <c r="AO1750" s="9">
        <f t="shared" si="1615"/>
        <v>45635</v>
      </c>
      <c r="AP1750" s="9"/>
      <c r="AQ1750" s="2">
        <f t="shared" ref="AQ1750:AQ1758" si="1629">AO1750-AN1750</f>
        <v>6</v>
      </c>
      <c r="AR1750" s="12" t="str">
        <f t="shared" si="1616"/>
        <v>+6</v>
      </c>
      <c r="AS1750" t="s">
        <v>5567</v>
      </c>
      <c r="AT1750" t="str">
        <f t="shared" si="1617"/>
        <v>생산완료(+6)</v>
      </c>
    </row>
    <row r="1751" spans="2:46" x14ac:dyDescent="0.3">
      <c r="B1751" s="2" t="s">
        <v>5416</v>
      </c>
      <c r="C1751" s="7">
        <v>-2</v>
      </c>
      <c r="D1751" s="2" t="s">
        <v>5424</v>
      </c>
      <c r="E1751" s="2" t="s">
        <v>5409</v>
      </c>
      <c r="F1751" s="2" t="s">
        <v>5412</v>
      </c>
      <c r="G1751" s="2" t="s">
        <v>5424</v>
      </c>
      <c r="H1751" s="2" t="s">
        <v>3136</v>
      </c>
      <c r="I1751" s="2" t="str">
        <f t="shared" si="1606"/>
        <v>20241127-1000139380-인쇄</v>
      </c>
      <c r="J1751" s="2" t="str">
        <f t="shared" si="1607"/>
        <v>20241127-1000139380-합지</v>
      </c>
      <c r="K1751" s="2" t="str">
        <f t="shared" si="1608"/>
        <v>20241127-1000139380-분단</v>
      </c>
      <c r="L1751" s="2" t="str">
        <f t="shared" si="1609"/>
        <v>20241127-1000139380-제대</v>
      </c>
      <c r="M1751" s="2" t="str">
        <f>VLOOKUP(H1751, '쿼리1'!$A:$R, 17, 0)</f>
        <v>1도-역전우동0410</v>
      </c>
      <c r="N1751" s="2" t="str">
        <f>VLOOKUP(H1751, '쿼리1'!$A:$P, 15, 0)</f>
        <v>패트140</v>
      </c>
      <c r="O1751" s="2">
        <v>1000139380</v>
      </c>
      <c r="P1751" s="2" t="str">
        <f>VLOOKUP(H1751, '쿼리1'!$A:$R, 17, 0)</f>
        <v>1도-역전우동0410</v>
      </c>
      <c r="Q1751" s="4">
        <f>VLOOKUP(H1751, '쿼리1'!$A:$U, 20, 0)</f>
        <v>85714</v>
      </c>
      <c r="R1751" s="2" t="s">
        <v>31</v>
      </c>
      <c r="S1751" s="2" t="s">
        <v>31</v>
      </c>
      <c r="T1751" s="2" t="s">
        <v>31</v>
      </c>
      <c r="U1751" s="2" t="s">
        <v>31</v>
      </c>
      <c r="V1751" s="3">
        <v>45629</v>
      </c>
      <c r="W1751" s="3">
        <v>45631</v>
      </c>
      <c r="X1751" s="6" t="str">
        <f t="shared" si="1625"/>
        <v>+2</v>
      </c>
      <c r="Y1751" s="3">
        <v>45632</v>
      </c>
      <c r="Z1751" s="3">
        <v>45632</v>
      </c>
      <c r="AA1751" s="6">
        <f t="shared" si="1626"/>
        <v>0</v>
      </c>
      <c r="AB1751" s="3">
        <v>45635</v>
      </c>
      <c r="AC1751" s="3">
        <v>45636</v>
      </c>
      <c r="AD1751" s="6" t="str">
        <f t="shared" si="1627"/>
        <v>+1</v>
      </c>
      <c r="AE1751" s="3">
        <v>45637</v>
      </c>
      <c r="AF1751" s="3">
        <v>45639</v>
      </c>
      <c r="AG1751" s="2" t="str">
        <f t="shared" ref="AG1751:AG1758" si="1630">IFERROR(IF(AF1751-AE1751&gt;0, "+" &amp; (AF1751-AE1751), AF1751-AE1751), "X")</f>
        <v>+2</v>
      </c>
      <c r="AH1751" s="3">
        <v>45639</v>
      </c>
      <c r="AI1751" s="3">
        <f t="shared" ref="AI1751:AI1758" si="1631">AE1751</f>
        <v>45637</v>
      </c>
      <c r="AJ1751" s="3"/>
      <c r="AK1751" s="2">
        <f t="shared" si="1610"/>
        <v>-2</v>
      </c>
      <c r="AL1751" s="2" t="s">
        <v>5567</v>
      </c>
      <c r="AM1751" s="2" t="str">
        <f t="shared" si="1613"/>
        <v>생산완료(-2)</v>
      </c>
      <c r="AN1751" s="9">
        <f t="shared" si="1614"/>
        <v>45639</v>
      </c>
      <c r="AO1751" s="9">
        <f t="shared" si="1615"/>
        <v>45637</v>
      </c>
      <c r="AP1751" s="9"/>
      <c r="AQ1751" s="2">
        <f t="shared" si="1629"/>
        <v>-2</v>
      </c>
      <c r="AR1751" s="12">
        <f t="shared" si="1616"/>
        <v>-2</v>
      </c>
      <c r="AS1751" t="s">
        <v>5567</v>
      </c>
      <c r="AT1751" t="str">
        <f t="shared" si="1617"/>
        <v>생산완료(-2)</v>
      </c>
    </row>
    <row r="1752" spans="2:46" x14ac:dyDescent="0.3">
      <c r="B1752" s="2" t="s">
        <v>5405</v>
      </c>
      <c r="C1752" s="7">
        <v>-1</v>
      </c>
      <c r="D1752" s="2" t="s">
        <v>5408</v>
      </c>
      <c r="E1752" s="2" t="s">
        <v>5451</v>
      </c>
      <c r="F1752" s="2" t="s">
        <v>5408</v>
      </c>
      <c r="G1752" s="2" t="s">
        <v>5412</v>
      </c>
      <c r="H1752" s="2" t="s">
        <v>858</v>
      </c>
      <c r="I1752" s="2" t="str">
        <f t="shared" si="1606"/>
        <v>20241127-1000140639-인쇄</v>
      </c>
      <c r="J1752" s="2" t="str">
        <f t="shared" si="1607"/>
        <v>20241127-1000140639-합지</v>
      </c>
      <c r="K1752" s="2" t="str">
        <f t="shared" si="1608"/>
        <v>20241127-1000140639-분단</v>
      </c>
      <c r="L1752" s="2" t="str">
        <f t="shared" si="1609"/>
        <v>20241127-1000140639-제대</v>
      </c>
      <c r="M1752" s="2" t="str">
        <f>VLOOKUP(H1752, '쿼리1'!$A:$R, 17, 0)</f>
        <v>1도-순대실록)희푸드</v>
      </c>
      <c r="N1752" s="2" t="str">
        <f>VLOOKUP(H1752, '쿼리1'!$A:$P, 15, 0)</f>
        <v>패트120</v>
      </c>
      <c r="O1752" s="2">
        <v>1000140639</v>
      </c>
      <c r="P1752" s="2" t="str">
        <f>VLOOKUP(H1752, '쿼리1'!$A:$R, 17, 0)</f>
        <v>1도-순대실록)희푸드</v>
      </c>
      <c r="Q1752" s="4">
        <f>VLOOKUP(H1752, '쿼리1'!$A:$U, 20, 0)</f>
        <v>40000</v>
      </c>
      <c r="R1752" s="2" t="s">
        <v>31</v>
      </c>
      <c r="S1752" s="2" t="s">
        <v>31</v>
      </c>
      <c r="T1752" s="2" t="s">
        <v>31</v>
      </c>
      <c r="U1752" s="2" t="s">
        <v>31</v>
      </c>
      <c r="V1752" s="3">
        <v>45628</v>
      </c>
      <c r="W1752" s="3">
        <v>45631</v>
      </c>
      <c r="X1752" s="6" t="str">
        <f t="shared" si="1625"/>
        <v>+3</v>
      </c>
      <c r="Y1752" s="3">
        <v>45631</v>
      </c>
      <c r="Z1752" s="3">
        <v>45635</v>
      </c>
      <c r="AA1752" s="6" t="str">
        <f t="shared" si="1626"/>
        <v>+4</v>
      </c>
      <c r="AB1752" s="3">
        <v>45632</v>
      </c>
      <c r="AC1752" s="3">
        <v>45635</v>
      </c>
      <c r="AD1752" s="6" t="str">
        <f t="shared" si="1627"/>
        <v>+3</v>
      </c>
      <c r="AE1752" s="3">
        <v>45636</v>
      </c>
      <c r="AF1752" s="3">
        <v>45637</v>
      </c>
      <c r="AG1752" s="2" t="str">
        <f t="shared" si="1630"/>
        <v>+1</v>
      </c>
      <c r="AH1752" s="3">
        <v>45637</v>
      </c>
      <c r="AI1752" s="3">
        <f t="shared" si="1631"/>
        <v>45636</v>
      </c>
      <c r="AJ1752" s="3"/>
      <c r="AK1752" s="2">
        <f t="shared" si="1610"/>
        <v>-1</v>
      </c>
      <c r="AL1752" s="2" t="s">
        <v>5567</v>
      </c>
      <c r="AM1752" s="2" t="str">
        <f t="shared" si="1613"/>
        <v>생산완료(-1)</v>
      </c>
      <c r="AN1752" s="9">
        <f t="shared" si="1614"/>
        <v>45637</v>
      </c>
      <c r="AO1752" s="9">
        <f t="shared" si="1615"/>
        <v>45636</v>
      </c>
      <c r="AP1752" s="9"/>
      <c r="AQ1752" s="2">
        <f t="shared" si="1629"/>
        <v>-1</v>
      </c>
      <c r="AR1752" s="12">
        <f t="shared" si="1616"/>
        <v>-1</v>
      </c>
      <c r="AS1752" t="s">
        <v>5567</v>
      </c>
      <c r="AT1752" t="str">
        <f t="shared" si="1617"/>
        <v>생산완료(-1)</v>
      </c>
    </row>
    <row r="1753" spans="2:46" x14ac:dyDescent="0.3">
      <c r="B1753" s="2" t="s">
        <v>5414</v>
      </c>
      <c r="C1753" s="7">
        <v>-9</v>
      </c>
      <c r="D1753" s="2" t="s">
        <v>5444</v>
      </c>
      <c r="E1753" s="2" t="s">
        <v>5444</v>
      </c>
      <c r="F1753" s="2" t="s">
        <v>5532</v>
      </c>
      <c r="G1753" s="2" t="s">
        <v>5419</v>
      </c>
      <c r="H1753" s="2" t="s">
        <v>2976</v>
      </c>
      <c r="I1753" s="2" t="str">
        <f t="shared" si="1606"/>
        <v>20241127-1000163157-인쇄</v>
      </c>
      <c r="J1753" s="2" t="str">
        <f t="shared" si="1607"/>
        <v>20241127-1000163157-합지</v>
      </c>
      <c r="K1753" s="2" t="str">
        <f t="shared" si="1608"/>
        <v>20241127-1000163157-분단</v>
      </c>
      <c r="L1753" s="2" t="str">
        <f t="shared" si="1609"/>
        <v>20241127-1000163157-제대</v>
      </c>
      <c r="M1753" s="2" t="str">
        <f>VLOOKUP(H1753, '쿼리1'!$A:$R, 17, 0)</f>
        <v>7도-무병장생 추어탕 700g</v>
      </c>
      <c r="N1753" s="2" t="str">
        <f>VLOOKUP(H1753, '쿼리1'!$A:$P, 15, 0)</f>
        <v>나이론(유무광/유백/메탈로젠)130</v>
      </c>
      <c r="O1753" s="2">
        <v>1000163157</v>
      </c>
      <c r="P1753" s="2" t="str">
        <f>VLOOKUP(H1753, '쿼리1'!$A:$R, 17, 0)</f>
        <v>7도-무병장생 추어탕 700g</v>
      </c>
      <c r="Q1753" s="4">
        <f>VLOOKUP(H1753, '쿼리1'!$A:$U, 20, 0)</f>
        <v>34285</v>
      </c>
      <c r="R1753" s="2" t="s">
        <v>31</v>
      </c>
      <c r="S1753" s="2" t="s">
        <v>31</v>
      </c>
      <c r="T1753" s="2" t="s">
        <v>5399</v>
      </c>
      <c r="U1753" s="2" t="s">
        <v>31</v>
      </c>
      <c r="V1753" s="3">
        <v>45628</v>
      </c>
      <c r="W1753" s="3">
        <v>45638</v>
      </c>
      <c r="X1753" s="6" t="str">
        <f t="shared" si="1625"/>
        <v>+10</v>
      </c>
      <c r="Y1753" s="3">
        <v>45632</v>
      </c>
      <c r="Z1753" s="3">
        <v>45642</v>
      </c>
      <c r="AA1753" s="6" t="str">
        <f t="shared" si="1626"/>
        <v>+10</v>
      </c>
      <c r="AB1753" s="3">
        <v>45635</v>
      </c>
      <c r="AC1753" s="5" t="s">
        <v>5396</v>
      </c>
      <c r="AD1753" s="6">
        <f ca="1">TODAY()-AB1753</f>
        <v>21</v>
      </c>
      <c r="AE1753" s="3">
        <v>45637</v>
      </c>
      <c r="AF1753" s="3">
        <v>45646</v>
      </c>
      <c r="AG1753" s="2" t="str">
        <f t="shared" si="1630"/>
        <v>+9</v>
      </c>
      <c r="AH1753" s="3">
        <v>45646</v>
      </c>
      <c r="AI1753" s="3">
        <f t="shared" si="1631"/>
        <v>45637</v>
      </c>
      <c r="AJ1753" s="3"/>
      <c r="AK1753" s="2">
        <f t="shared" si="1610"/>
        <v>-9</v>
      </c>
      <c r="AL1753" s="2" t="s">
        <v>5567</v>
      </c>
      <c r="AM1753" s="2" t="str">
        <f t="shared" si="1613"/>
        <v>생산완료(-9)</v>
      </c>
      <c r="AN1753" s="9">
        <f t="shared" si="1614"/>
        <v>45646</v>
      </c>
      <c r="AO1753" s="9">
        <f t="shared" si="1615"/>
        <v>45637</v>
      </c>
      <c r="AP1753" s="9"/>
      <c r="AQ1753" s="2">
        <f t="shared" si="1629"/>
        <v>-9</v>
      </c>
      <c r="AR1753" s="12">
        <f t="shared" si="1616"/>
        <v>-9</v>
      </c>
      <c r="AS1753" t="s">
        <v>5567</v>
      </c>
      <c r="AT1753" t="str">
        <f t="shared" si="1617"/>
        <v>생산완료(-9)</v>
      </c>
    </row>
    <row r="1754" spans="2:46" x14ac:dyDescent="0.3">
      <c r="B1754" s="2" t="s">
        <v>5405</v>
      </c>
      <c r="C1754" s="7">
        <v>-1</v>
      </c>
      <c r="D1754" s="2" t="s">
        <v>5412</v>
      </c>
      <c r="E1754" s="2" t="s">
        <v>5405</v>
      </c>
      <c r="F1754" s="2"/>
      <c r="G1754" s="2" t="s">
        <v>5412</v>
      </c>
      <c r="H1754" s="2" t="s">
        <v>2180</v>
      </c>
      <c r="I1754" s="2" t="str">
        <f t="shared" si="1606"/>
        <v>20241127-1000169841-인쇄</v>
      </c>
      <c r="J1754" s="2" t="str">
        <f t="shared" si="1607"/>
        <v>20241127-1000169841-합지</v>
      </c>
      <c r="K1754" s="2" t="str">
        <f t="shared" si="1608"/>
        <v>20241127-1000169841-분단</v>
      </c>
      <c r="L1754" s="2" t="str">
        <f t="shared" si="1609"/>
        <v>20241127-1000169841-제대</v>
      </c>
      <c r="M1754" s="2" t="str">
        <f>VLOOKUP(H1754, '쿼리1'!$A:$R, 17, 0)</f>
        <v>1도-양상추100%-500g(외국산)</v>
      </c>
      <c r="N1754" s="2" t="str">
        <f>VLOOKUP(H1754, '쿼리1'!$A:$P, 15, 0)</f>
        <v>나이론(대방)80</v>
      </c>
      <c r="O1754" s="2">
        <v>1000169841</v>
      </c>
      <c r="P1754" s="2" t="str">
        <f>VLOOKUP(H1754, '쿼리1'!$A:$R, 17, 0)</f>
        <v>1도-양상추100%-500g(외국산)</v>
      </c>
      <c r="Q1754" s="4">
        <f>VLOOKUP(H1754, '쿼리1'!$A:$U, 20, 0)</f>
        <v>20000</v>
      </c>
      <c r="R1754" s="2" t="s">
        <v>31</v>
      </c>
      <c r="S1754" s="2" t="s">
        <v>31</v>
      </c>
      <c r="T1754" s="2" t="s">
        <v>5397</v>
      </c>
      <c r="U1754" s="2" t="s">
        <v>31</v>
      </c>
      <c r="V1754" s="3">
        <v>45629</v>
      </c>
      <c r="W1754" s="3">
        <v>45630</v>
      </c>
      <c r="X1754" s="6" t="str">
        <f t="shared" si="1625"/>
        <v>+1</v>
      </c>
      <c r="Y1754" s="3">
        <v>45632</v>
      </c>
      <c r="Z1754" s="3">
        <v>45631</v>
      </c>
      <c r="AA1754" s="6">
        <f t="shared" si="1626"/>
        <v>-1</v>
      </c>
      <c r="AB1754" s="3" t="s">
        <v>5388</v>
      </c>
      <c r="AC1754" s="2" t="s">
        <v>5388</v>
      </c>
      <c r="AD1754" s="6" t="str">
        <f t="shared" ref="AD1754:AD1759" si="1632">IFERROR(AC1754-AB1754, "X")</f>
        <v>X</v>
      </c>
      <c r="AE1754" s="3">
        <v>45636</v>
      </c>
      <c r="AF1754" s="3">
        <v>45637</v>
      </c>
      <c r="AG1754" s="2" t="str">
        <f t="shared" si="1630"/>
        <v>+1</v>
      </c>
      <c r="AH1754" s="3">
        <v>45637</v>
      </c>
      <c r="AI1754" s="3">
        <f t="shared" si="1631"/>
        <v>45636</v>
      </c>
      <c r="AJ1754" s="3"/>
      <c r="AK1754" s="2">
        <f t="shared" si="1610"/>
        <v>-1</v>
      </c>
      <c r="AL1754" s="2" t="s">
        <v>5567</v>
      </c>
      <c r="AM1754" s="2" t="str">
        <f t="shared" si="1613"/>
        <v>생산완료(-1)</v>
      </c>
      <c r="AN1754" s="9">
        <f t="shared" si="1614"/>
        <v>45637</v>
      </c>
      <c r="AO1754" s="9">
        <f t="shared" si="1615"/>
        <v>45636</v>
      </c>
      <c r="AP1754" s="9"/>
      <c r="AQ1754" s="2">
        <f t="shared" si="1629"/>
        <v>-1</v>
      </c>
      <c r="AR1754" s="12">
        <f t="shared" si="1616"/>
        <v>-1</v>
      </c>
      <c r="AS1754" t="s">
        <v>5567</v>
      </c>
      <c r="AT1754" t="str">
        <f t="shared" si="1617"/>
        <v>생산완료(-1)</v>
      </c>
    </row>
    <row r="1755" spans="2:46" x14ac:dyDescent="0.3">
      <c r="B1755" s="2" t="s">
        <v>5409</v>
      </c>
      <c r="C1755" s="7">
        <v>0</v>
      </c>
      <c r="D1755" s="2" t="s">
        <v>5412</v>
      </c>
      <c r="E1755" s="2" t="s">
        <v>5405</v>
      </c>
      <c r="F1755" s="2"/>
      <c r="G1755" s="2" t="s">
        <v>5409</v>
      </c>
      <c r="H1755" s="2" t="s">
        <v>1684</v>
      </c>
      <c r="I1755" s="2" t="str">
        <f t="shared" si="1606"/>
        <v>20241127-1000169843-인쇄</v>
      </c>
      <c r="J1755" s="2" t="str">
        <f t="shared" si="1607"/>
        <v>20241127-1000169843-합지</v>
      </c>
      <c r="K1755" s="2" t="str">
        <f t="shared" si="1608"/>
        <v>20241127-1000169843-분단</v>
      </c>
      <c r="L1755" s="2" t="str">
        <f t="shared" si="1609"/>
        <v>20241127-1000169843-제대</v>
      </c>
      <c r="M1755" s="2" t="str">
        <f>VLOOKUP(H1755, '쿼리1'!$A:$R, 17, 0)</f>
        <v>1도-양상추100%-500g(국내산)</v>
      </c>
      <c r="N1755" s="2" t="str">
        <f>VLOOKUP(H1755, '쿼리1'!$A:$P, 15, 0)</f>
        <v>나이론(대방)80</v>
      </c>
      <c r="O1755" s="2">
        <v>1000169843</v>
      </c>
      <c r="P1755" s="2" t="str">
        <f>VLOOKUP(H1755, '쿼리1'!$A:$R, 17, 0)</f>
        <v>1도-양상추100%-500g(국내산)</v>
      </c>
      <c r="Q1755" s="4">
        <f>VLOOKUP(H1755, '쿼리1'!$A:$U, 20, 0)</f>
        <v>20000</v>
      </c>
      <c r="R1755" s="2" t="s">
        <v>31</v>
      </c>
      <c r="S1755" s="2" t="s">
        <v>31</v>
      </c>
      <c r="T1755" s="2" t="s">
        <v>5397</v>
      </c>
      <c r="U1755" s="2" t="s">
        <v>31</v>
      </c>
      <c r="V1755" s="3">
        <v>45629</v>
      </c>
      <c r="W1755" s="3">
        <v>45630</v>
      </c>
      <c r="X1755" s="6" t="str">
        <f t="shared" si="1625"/>
        <v>+1</v>
      </c>
      <c r="Y1755" s="3">
        <v>45632</v>
      </c>
      <c r="Z1755" s="3">
        <v>45631</v>
      </c>
      <c r="AA1755" s="6">
        <f t="shared" si="1626"/>
        <v>-1</v>
      </c>
      <c r="AB1755" s="3" t="s">
        <v>5388</v>
      </c>
      <c r="AC1755" s="2" t="s">
        <v>5388</v>
      </c>
      <c r="AD1755" s="6" t="str">
        <f t="shared" si="1632"/>
        <v>X</v>
      </c>
      <c r="AE1755" s="3">
        <v>45636</v>
      </c>
      <c r="AF1755" s="3">
        <v>45636</v>
      </c>
      <c r="AG1755" s="2">
        <f t="shared" si="1630"/>
        <v>0</v>
      </c>
      <c r="AH1755" s="3">
        <v>45636</v>
      </c>
      <c r="AI1755" s="3">
        <f t="shared" si="1631"/>
        <v>45636</v>
      </c>
      <c r="AJ1755" s="3"/>
      <c r="AK1755" s="2">
        <f t="shared" si="1610"/>
        <v>0</v>
      </c>
      <c r="AL1755" s="2" t="s">
        <v>5567</v>
      </c>
      <c r="AM1755" s="2" t="str">
        <f t="shared" si="1613"/>
        <v>생산완료(0)</v>
      </c>
      <c r="AN1755" s="9">
        <f t="shared" si="1614"/>
        <v>45636</v>
      </c>
      <c r="AO1755" s="9">
        <f t="shared" si="1615"/>
        <v>45636</v>
      </c>
      <c r="AP1755" s="9"/>
      <c r="AQ1755" s="2">
        <f t="shared" si="1629"/>
        <v>0</v>
      </c>
      <c r="AR1755" s="12">
        <f t="shared" si="1616"/>
        <v>0</v>
      </c>
      <c r="AS1755" t="s">
        <v>5567</v>
      </c>
      <c r="AT1755" t="str">
        <f t="shared" si="1617"/>
        <v>생산완료(0)</v>
      </c>
    </row>
    <row r="1756" spans="2:46" x14ac:dyDescent="0.3">
      <c r="B1756" s="2" t="s">
        <v>5409</v>
      </c>
      <c r="C1756" s="7">
        <v>0</v>
      </c>
      <c r="D1756" s="2" t="s">
        <v>5412</v>
      </c>
      <c r="E1756" s="2" t="s">
        <v>5405</v>
      </c>
      <c r="F1756" s="2"/>
      <c r="G1756" s="2" t="s">
        <v>5409</v>
      </c>
      <c r="H1756" s="2" t="s">
        <v>2334</v>
      </c>
      <c r="I1756" s="2" t="str">
        <f t="shared" si="1606"/>
        <v>20241127-1000169845-인쇄</v>
      </c>
      <c r="J1756" s="2" t="str">
        <f t="shared" si="1607"/>
        <v>20241127-1000169845-합지</v>
      </c>
      <c r="K1756" s="2" t="str">
        <f t="shared" si="1608"/>
        <v>20241127-1000169845-분단</v>
      </c>
      <c r="L1756" s="2" t="str">
        <f t="shared" si="1609"/>
        <v>20241127-1000169845-제대</v>
      </c>
      <c r="M1756" s="2" t="str">
        <f>VLOOKUP(H1756, '쿼리1'!$A:$R, 17, 0)</f>
        <v>1도-멀티립100%-300g(국내산)</v>
      </c>
      <c r="N1756" s="2" t="str">
        <f>VLOOKUP(H1756, '쿼리1'!$A:$P, 15, 0)</f>
        <v>나이론(대방)80</v>
      </c>
      <c r="O1756" s="2">
        <v>1000169845</v>
      </c>
      <c r="P1756" s="2" t="str">
        <f>VLOOKUP(H1756, '쿼리1'!$A:$R, 17, 0)</f>
        <v>1도-멀티립100%-300g(국내산)</v>
      </c>
      <c r="Q1756" s="4">
        <f>VLOOKUP(H1756, '쿼리1'!$A:$U, 20, 0)</f>
        <v>17142</v>
      </c>
      <c r="R1756" s="2" t="s">
        <v>31</v>
      </c>
      <c r="S1756" s="2" t="s">
        <v>31</v>
      </c>
      <c r="T1756" s="2" t="s">
        <v>5397</v>
      </c>
      <c r="U1756" s="2" t="s">
        <v>31</v>
      </c>
      <c r="V1756" s="3">
        <v>45629</v>
      </c>
      <c r="W1756" s="3">
        <v>45630</v>
      </c>
      <c r="X1756" s="6" t="str">
        <f t="shared" si="1625"/>
        <v>+1</v>
      </c>
      <c r="Y1756" s="3">
        <v>45632</v>
      </c>
      <c r="Z1756" s="3">
        <v>45631</v>
      </c>
      <c r="AA1756" s="6">
        <f t="shared" si="1626"/>
        <v>-1</v>
      </c>
      <c r="AB1756" s="3" t="s">
        <v>5388</v>
      </c>
      <c r="AC1756" s="2" t="s">
        <v>5388</v>
      </c>
      <c r="AD1756" s="6" t="str">
        <f t="shared" si="1632"/>
        <v>X</v>
      </c>
      <c r="AE1756" s="3">
        <v>45636</v>
      </c>
      <c r="AF1756" s="3">
        <v>45636</v>
      </c>
      <c r="AG1756" s="2">
        <f t="shared" si="1630"/>
        <v>0</v>
      </c>
      <c r="AH1756" s="3">
        <v>45636</v>
      </c>
      <c r="AI1756" s="3">
        <f t="shared" si="1631"/>
        <v>45636</v>
      </c>
      <c r="AJ1756" s="3"/>
      <c r="AK1756" s="2">
        <f t="shared" si="1610"/>
        <v>0</v>
      </c>
      <c r="AL1756" s="2" t="s">
        <v>5567</v>
      </c>
      <c r="AM1756" s="2" t="str">
        <f t="shared" si="1613"/>
        <v>생산완료(0)</v>
      </c>
      <c r="AN1756" s="9">
        <f t="shared" si="1614"/>
        <v>45636</v>
      </c>
      <c r="AO1756" s="9">
        <f t="shared" si="1615"/>
        <v>45636</v>
      </c>
      <c r="AP1756" s="9"/>
      <c r="AQ1756" s="2">
        <f t="shared" si="1629"/>
        <v>0</v>
      </c>
      <c r="AR1756" s="12">
        <f t="shared" si="1616"/>
        <v>0</v>
      </c>
      <c r="AS1756" t="s">
        <v>5567</v>
      </c>
      <c r="AT1756" t="str">
        <f t="shared" si="1617"/>
        <v>생산완료(0)</v>
      </c>
    </row>
    <row r="1757" spans="2:46" x14ac:dyDescent="0.3">
      <c r="B1757" s="2" t="s">
        <v>5405</v>
      </c>
      <c r="C1757" s="7">
        <v>-1</v>
      </c>
      <c r="D1757" s="2" t="s">
        <v>5412</v>
      </c>
      <c r="E1757" s="2" t="s">
        <v>5405</v>
      </c>
      <c r="F1757" s="2"/>
      <c r="G1757" s="2" t="s">
        <v>5412</v>
      </c>
      <c r="H1757" s="2" t="s">
        <v>1893</v>
      </c>
      <c r="I1757" s="2" t="str">
        <f t="shared" si="1606"/>
        <v>20241127-1000169847-인쇄</v>
      </c>
      <c r="J1757" s="2" t="str">
        <f t="shared" si="1607"/>
        <v>20241127-1000169847-합지</v>
      </c>
      <c r="K1757" s="2" t="str">
        <f t="shared" si="1608"/>
        <v>20241127-1000169847-분단</v>
      </c>
      <c r="L1757" s="2" t="str">
        <f t="shared" si="1609"/>
        <v>20241127-1000169847-제대</v>
      </c>
      <c r="M1757" s="2" t="str">
        <f>VLOOKUP(H1757, '쿼리1'!$A:$R, 17, 0)</f>
        <v>1도-멀티립100%-300g(외국산)</v>
      </c>
      <c r="N1757" s="2" t="str">
        <f>VLOOKUP(H1757, '쿼리1'!$A:$P, 15, 0)</f>
        <v>나이론(대방)80</v>
      </c>
      <c r="O1757" s="2">
        <v>1000169847</v>
      </c>
      <c r="P1757" s="2" t="str">
        <f>VLOOKUP(H1757, '쿼리1'!$A:$R, 17, 0)</f>
        <v>1도-멀티립100%-300g(외국산)</v>
      </c>
      <c r="Q1757" s="4">
        <f>VLOOKUP(H1757, '쿼리1'!$A:$U, 20, 0)</f>
        <v>17142</v>
      </c>
      <c r="R1757" s="2" t="s">
        <v>31</v>
      </c>
      <c r="S1757" s="2" t="s">
        <v>31</v>
      </c>
      <c r="T1757" s="2" t="s">
        <v>5397</v>
      </c>
      <c r="U1757" s="2" t="s">
        <v>31</v>
      </c>
      <c r="V1757" s="3">
        <v>45629</v>
      </c>
      <c r="W1757" s="3">
        <v>45630</v>
      </c>
      <c r="X1757" s="6" t="str">
        <f t="shared" si="1625"/>
        <v>+1</v>
      </c>
      <c r="Y1757" s="3">
        <v>45632</v>
      </c>
      <c r="Z1757" s="3">
        <v>45631</v>
      </c>
      <c r="AA1757" s="6">
        <f t="shared" si="1626"/>
        <v>-1</v>
      </c>
      <c r="AB1757" s="3" t="s">
        <v>5388</v>
      </c>
      <c r="AC1757" s="2" t="s">
        <v>5388</v>
      </c>
      <c r="AD1757" s="6" t="str">
        <f t="shared" si="1632"/>
        <v>X</v>
      </c>
      <c r="AE1757" s="3">
        <v>45636</v>
      </c>
      <c r="AF1757" s="3">
        <v>45637</v>
      </c>
      <c r="AG1757" s="2" t="str">
        <f t="shared" si="1630"/>
        <v>+1</v>
      </c>
      <c r="AH1757" s="3">
        <v>45637</v>
      </c>
      <c r="AI1757" s="3">
        <f t="shared" si="1631"/>
        <v>45636</v>
      </c>
      <c r="AJ1757" s="3"/>
      <c r="AK1757" s="2">
        <f t="shared" si="1610"/>
        <v>-1</v>
      </c>
      <c r="AL1757" s="2" t="s">
        <v>5567</v>
      </c>
      <c r="AM1757" s="2" t="str">
        <f t="shared" si="1613"/>
        <v>생산완료(-1)</v>
      </c>
      <c r="AN1757" s="9">
        <f t="shared" si="1614"/>
        <v>45637</v>
      </c>
      <c r="AO1757" s="9">
        <f t="shared" si="1615"/>
        <v>45636</v>
      </c>
      <c r="AP1757" s="9"/>
      <c r="AQ1757" s="2">
        <f t="shared" si="1629"/>
        <v>-1</v>
      </c>
      <c r="AR1757" s="12">
        <f t="shared" si="1616"/>
        <v>-1</v>
      </c>
      <c r="AS1757" t="s">
        <v>5567</v>
      </c>
      <c r="AT1757" t="str">
        <f t="shared" si="1617"/>
        <v>생산완료(-1)</v>
      </c>
    </row>
    <row r="1758" spans="2:46" x14ac:dyDescent="0.3">
      <c r="B1758" s="2" t="s">
        <v>5522</v>
      </c>
      <c r="C1758" s="7">
        <v>-12</v>
      </c>
      <c r="D1758" s="2" t="s">
        <v>5429</v>
      </c>
      <c r="E1758" s="2" t="s">
        <v>5429</v>
      </c>
      <c r="F1758" s="2"/>
      <c r="G1758" s="2" t="s">
        <v>5456</v>
      </c>
      <c r="H1758" s="2" t="s">
        <v>3063</v>
      </c>
      <c r="I1758" s="2" t="str">
        <f t="shared" si="1606"/>
        <v>20241127-11150225-인쇄</v>
      </c>
      <c r="J1758" s="2" t="str">
        <f t="shared" si="1607"/>
        <v>20241127-11150225-합지</v>
      </c>
      <c r="K1758" s="2" t="str">
        <f t="shared" si="1608"/>
        <v>20241127-11150225-분단</v>
      </c>
      <c r="L1758" s="2" t="str">
        <f t="shared" si="1609"/>
        <v>20241127-11150225-제대</v>
      </c>
      <c r="M1758" s="2" t="str">
        <f>VLOOKUP(H1758, '쿼리1'!$A:$R, 17, 0)</f>
        <v>4도-베이크플러스5kg</v>
      </c>
      <c r="N1758" s="2" t="str">
        <f>VLOOKUP(H1758, '쿼리1'!$A:$P, 15, 0)</f>
        <v>패트100</v>
      </c>
      <c r="O1758" s="2">
        <v>11150225</v>
      </c>
      <c r="P1758" s="2" t="str">
        <f>VLOOKUP(H1758, '쿼리1'!$A:$R, 17, 0)</f>
        <v>4도-베이크플러스5kg</v>
      </c>
      <c r="Q1758" s="4">
        <f>VLOOKUP(H1758, '쿼리1'!$A:$U, 20, 0)</f>
        <v>18750</v>
      </c>
      <c r="R1758" s="2" t="s">
        <v>31</v>
      </c>
      <c r="S1758" s="2" t="s">
        <v>31</v>
      </c>
      <c r="T1758" s="2" t="s">
        <v>5397</v>
      </c>
      <c r="U1758" s="2" t="s">
        <v>31</v>
      </c>
      <c r="V1758" s="3">
        <v>45628</v>
      </c>
      <c r="W1758" s="3">
        <v>45642</v>
      </c>
      <c r="X1758" s="6" t="str">
        <f t="shared" si="1625"/>
        <v>+14</v>
      </c>
      <c r="Y1758" s="3">
        <v>45630</v>
      </c>
      <c r="Z1758" s="3">
        <v>45644</v>
      </c>
      <c r="AA1758" s="6" t="str">
        <f t="shared" si="1626"/>
        <v>+14</v>
      </c>
      <c r="AB1758" s="3" t="s">
        <v>5388</v>
      </c>
      <c r="AC1758" s="2" t="s">
        <v>5388</v>
      </c>
      <c r="AD1758" s="6" t="str">
        <f t="shared" si="1632"/>
        <v>X</v>
      </c>
      <c r="AE1758" s="3">
        <v>45632</v>
      </c>
      <c r="AF1758" s="3">
        <v>45644</v>
      </c>
      <c r="AG1758" s="2" t="str">
        <f t="shared" si="1630"/>
        <v>+12</v>
      </c>
      <c r="AH1758" s="3">
        <v>45644</v>
      </c>
      <c r="AI1758" s="3">
        <f t="shared" si="1631"/>
        <v>45632</v>
      </c>
      <c r="AJ1758" s="3"/>
      <c r="AK1758" s="2">
        <f t="shared" si="1610"/>
        <v>-12</v>
      </c>
      <c r="AL1758" s="2" t="s">
        <v>5567</v>
      </c>
      <c r="AM1758" s="2" t="str">
        <f t="shared" si="1613"/>
        <v>생산완료(-12)</v>
      </c>
      <c r="AN1758" s="9">
        <f t="shared" si="1614"/>
        <v>45644</v>
      </c>
      <c r="AO1758" s="9">
        <f t="shared" si="1615"/>
        <v>45632</v>
      </c>
      <c r="AP1758" s="9"/>
      <c r="AQ1758" s="2">
        <f t="shared" si="1629"/>
        <v>-12</v>
      </c>
      <c r="AR1758" s="12">
        <f t="shared" si="1616"/>
        <v>-12</v>
      </c>
      <c r="AS1758" t="s">
        <v>5567</v>
      </c>
      <c r="AT1758" t="str">
        <f t="shared" si="1617"/>
        <v>생산완료(-12)</v>
      </c>
    </row>
    <row r="1759" spans="2:46" x14ac:dyDescent="0.3">
      <c r="B1759" s="2" t="s">
        <v>5666</v>
      </c>
      <c r="C1759" s="8" t="s">
        <v>5670</v>
      </c>
      <c r="D1759" s="2"/>
      <c r="E1759" s="2"/>
      <c r="F1759" s="2"/>
      <c r="G1759" s="2"/>
      <c r="H1759" s="2" t="s">
        <v>5155</v>
      </c>
      <c r="I1759" s="2" t="str">
        <f t="shared" si="1606"/>
        <v>20241127-2000137984-인쇄</v>
      </c>
      <c r="J1759" s="2" t="str">
        <f t="shared" si="1607"/>
        <v>20241127-2000137984-합지</v>
      </c>
      <c r="K1759" s="2" t="str">
        <f t="shared" si="1608"/>
        <v>20241127-2000137984-분단</v>
      </c>
      <c r="L1759" s="2" t="str">
        <f t="shared" si="1609"/>
        <v>20241127-2000137984-제대</v>
      </c>
      <c r="M1759" s="2" t="str">
        <f>VLOOKUP(H1759, '쿼리1'!$A:$R, 17, 0)</f>
        <v>1도-바다원(쇼핑봉투)</v>
      </c>
      <c r="N1759" s="2" t="str">
        <f>VLOOKUP(H1759, '쿼리1'!$A:$P, 15, 0)</f>
        <v>HD튜브(유백)20</v>
      </c>
      <c r="O1759" s="2">
        <v>2000137984</v>
      </c>
      <c r="P1759" s="2" t="str">
        <f>VLOOKUP(H1759, '쿼리1'!$A:$R, 17, 0)</f>
        <v>1도-바다원(쇼핑봉투)</v>
      </c>
      <c r="Q1759" s="4">
        <f>VLOOKUP(H1759, '쿼리1'!$A:$U, 20, 0)</f>
        <v>10000</v>
      </c>
      <c r="R1759" s="2" t="s">
        <v>5397</v>
      </c>
      <c r="S1759" s="2" t="s">
        <v>5397</v>
      </c>
      <c r="T1759" s="2" t="s">
        <v>5397</v>
      </c>
      <c r="U1759" s="2" t="s">
        <v>5397</v>
      </c>
      <c r="V1759" s="2" t="s">
        <v>5388</v>
      </c>
      <c r="W1759" s="2" t="s">
        <v>5388</v>
      </c>
      <c r="X1759" s="6" t="str">
        <f t="shared" ref="X1759:X1765" si="1633">IFERROR(W1759-V1759, "X")</f>
        <v>X</v>
      </c>
      <c r="Y1759" s="2" t="s">
        <v>5388</v>
      </c>
      <c r="Z1759" s="2" t="s">
        <v>5388</v>
      </c>
      <c r="AA1759" s="6" t="str">
        <f>IFERROR(Z1759-Y1759, "X")</f>
        <v>X</v>
      </c>
      <c r="AB1759" s="2" t="s">
        <v>5388</v>
      </c>
      <c r="AC1759" s="2" t="s">
        <v>5388</v>
      </c>
      <c r="AD1759" s="6" t="str">
        <f t="shared" si="1632"/>
        <v>X</v>
      </c>
      <c r="AE1759" s="2" t="s">
        <v>5388</v>
      </c>
      <c r="AF1759" s="2" t="s">
        <v>5388</v>
      </c>
      <c r="AG1759" s="2" t="str">
        <f>IFERROR(AF1759-AE1759, "X")</f>
        <v>X</v>
      </c>
      <c r="AH1759" s="2" t="s">
        <v>5388</v>
      </c>
      <c r="AI1759" s="3" t="s">
        <v>5388</v>
      </c>
      <c r="AJ1759" s="3">
        <f ca="1">TODAY()</f>
        <v>45656</v>
      </c>
      <c r="AK1759" s="2" t="str">
        <f t="shared" si="1610"/>
        <v>+공정납기일없음</v>
      </c>
      <c r="AL1759" s="2"/>
      <c r="AM1759" s="2" t="str">
        <f t="shared" si="1613"/>
        <v>(+공정납기일없음)</v>
      </c>
      <c r="AN1759" s="9">
        <f t="shared" si="1614"/>
        <v>0</v>
      </c>
      <c r="AO1759" s="9">
        <f t="shared" si="1615"/>
        <v>0</v>
      </c>
      <c r="AP1759" s="9">
        <f ca="1">TODAY()</f>
        <v>45656</v>
      </c>
      <c r="AQ1759" s="6" t="s">
        <v>5388</v>
      </c>
      <c r="AR1759" s="12" t="str">
        <f t="shared" si="1616"/>
        <v>+X</v>
      </c>
      <c r="AS1759" t="s">
        <v>5680</v>
      </c>
      <c r="AT1759" t="str">
        <f t="shared" si="1617"/>
        <v>공정납기일없음(+X)</v>
      </c>
    </row>
    <row r="1760" spans="2:46" x14ac:dyDescent="0.3">
      <c r="B1760" s="2" t="s">
        <v>5407</v>
      </c>
      <c r="C1760" s="7">
        <v>-6</v>
      </c>
      <c r="D1760" s="2"/>
      <c r="E1760" s="2"/>
      <c r="F1760" s="2" t="s">
        <v>5432</v>
      </c>
      <c r="G1760" s="2"/>
      <c r="H1760" s="2" t="s">
        <v>4480</v>
      </c>
      <c r="I1760" s="2" t="str">
        <f t="shared" si="1606"/>
        <v>20241127-2000147227-인쇄</v>
      </c>
      <c r="J1760" s="2" t="str">
        <f t="shared" si="1607"/>
        <v>20241127-2000147227-합지</v>
      </c>
      <c r="K1760" s="2" t="str">
        <f t="shared" si="1608"/>
        <v>20241127-2000147227-분단</v>
      </c>
      <c r="L1760" s="2" t="str">
        <f t="shared" si="1609"/>
        <v>20241127-2000147227-제대</v>
      </c>
      <c r="M1760" s="2" t="str">
        <f>VLOOKUP(H1760, '쿼리1'!$A:$R, 17, 0)</f>
        <v>무지</v>
      </c>
      <c r="N1760" s="2" t="str">
        <f>VLOOKUP(H1760, '쿼리1'!$A:$P, 15, 0)</f>
        <v>PET80</v>
      </c>
      <c r="O1760" s="2">
        <v>2000147227</v>
      </c>
      <c r="P1760" s="2" t="str">
        <f>VLOOKUP(H1760, '쿼리1'!$A:$R, 17, 0)</f>
        <v>무지</v>
      </c>
      <c r="Q1760" s="4">
        <f>VLOOKUP(H1760, '쿼리1'!$A:$U, 20, 0)</f>
        <v>120</v>
      </c>
      <c r="R1760" s="2" t="s">
        <v>5397</v>
      </c>
      <c r="S1760" s="2" t="s">
        <v>5397</v>
      </c>
      <c r="T1760" s="2" t="s">
        <v>31</v>
      </c>
      <c r="U1760" s="2" t="s">
        <v>5397</v>
      </c>
      <c r="V1760" s="2" t="s">
        <v>5388</v>
      </c>
      <c r="W1760" s="2" t="s">
        <v>5388</v>
      </c>
      <c r="X1760" s="6" t="str">
        <f t="shared" si="1633"/>
        <v>X</v>
      </c>
      <c r="Y1760" s="3" t="s">
        <v>5388</v>
      </c>
      <c r="Z1760" s="3" t="s">
        <v>5388</v>
      </c>
      <c r="AA1760" s="6" t="str">
        <f>IFERROR(Z1760-Y1760, "X")</f>
        <v>X</v>
      </c>
      <c r="AB1760" s="3">
        <v>45624</v>
      </c>
      <c r="AC1760" s="3">
        <v>45630</v>
      </c>
      <c r="AD1760" s="6" t="str">
        <f>IFERROR(IF(AC1760-AB1760&gt;0, "+" &amp; (AC1760-AB1760), AC1760-AB1760), "X")</f>
        <v>+6</v>
      </c>
      <c r="AE1760" s="2" t="s">
        <v>5388</v>
      </c>
      <c r="AF1760" s="2" t="s">
        <v>5388</v>
      </c>
      <c r="AG1760" s="2" t="str">
        <f>IFERROR(AF1760-AE1760, "X")</f>
        <v>X</v>
      </c>
      <c r="AH1760" s="3">
        <v>45630</v>
      </c>
      <c r="AI1760" s="3">
        <f t="shared" ref="AI1760" si="1634">AB1760</f>
        <v>45624</v>
      </c>
      <c r="AJ1760" s="3"/>
      <c r="AK1760" s="2">
        <f t="shared" si="1610"/>
        <v>-6</v>
      </c>
      <c r="AL1760" s="2" t="s">
        <v>5567</v>
      </c>
      <c r="AM1760" s="2" t="str">
        <f t="shared" si="1613"/>
        <v>생산완료(-6)</v>
      </c>
      <c r="AN1760" s="9">
        <f t="shared" si="1614"/>
        <v>45650</v>
      </c>
      <c r="AO1760" s="9">
        <f t="shared" si="1615"/>
        <v>45646</v>
      </c>
      <c r="AP1760" s="9"/>
      <c r="AQ1760" s="2">
        <f>AO1760-AN1760</f>
        <v>-4</v>
      </c>
      <c r="AR1760" s="12">
        <f t="shared" si="1616"/>
        <v>-4</v>
      </c>
      <c r="AS1760" t="s">
        <v>5567</v>
      </c>
      <c r="AT1760" t="str">
        <f t="shared" si="1617"/>
        <v>생산완료(-4)</v>
      </c>
    </row>
    <row r="1761" spans="2:46" x14ac:dyDescent="0.3">
      <c r="B1761" s="2" t="s">
        <v>5666</v>
      </c>
      <c r="C1761" s="8" t="s">
        <v>5670</v>
      </c>
      <c r="D1761" s="2"/>
      <c r="E1761" s="2"/>
      <c r="F1761" s="2"/>
      <c r="G1761" s="2" t="s">
        <v>5537</v>
      </c>
      <c r="H1761" s="2" t="s">
        <v>5262</v>
      </c>
      <c r="I1761" s="2" t="str">
        <f t="shared" si="1606"/>
        <v>20241127-2000148439-인쇄</v>
      </c>
      <c r="J1761" s="2" t="str">
        <f t="shared" si="1607"/>
        <v>20241127-2000148439-합지</v>
      </c>
      <c r="K1761" s="2" t="str">
        <f t="shared" si="1608"/>
        <v>20241127-2000148439-분단</v>
      </c>
      <c r="L1761" s="2" t="str">
        <f t="shared" si="1609"/>
        <v>20241127-2000148439-제대</v>
      </c>
      <c r="M1761" s="2" t="str">
        <f>VLOOKUP(H1761, '쿼리1'!$A:$R, 17, 0)</f>
        <v>무지</v>
      </c>
      <c r="N1761" s="2" t="str">
        <f>VLOOKUP(H1761, '쿼리1'!$A:$P, 15, 0)</f>
        <v>OPP40</v>
      </c>
      <c r="O1761" s="2">
        <v>2000148439</v>
      </c>
      <c r="P1761" s="2" t="str">
        <f>VLOOKUP(H1761, '쿼리1'!$A:$R, 17, 0)</f>
        <v>무지</v>
      </c>
      <c r="Q1761" s="4">
        <f>VLOOKUP(H1761, '쿼리1'!$A:$U, 20, 0)</f>
        <v>6896</v>
      </c>
      <c r="R1761" s="2" t="s">
        <v>5397</v>
      </c>
      <c r="S1761" s="2" t="s">
        <v>5397</v>
      </c>
      <c r="T1761" s="2" t="s">
        <v>5397</v>
      </c>
      <c r="U1761" s="2" t="s">
        <v>5399</v>
      </c>
      <c r="V1761" s="2" t="s">
        <v>5388</v>
      </c>
      <c r="W1761" s="2" t="s">
        <v>5388</v>
      </c>
      <c r="X1761" s="6" t="str">
        <f t="shared" si="1633"/>
        <v>X</v>
      </c>
      <c r="Y1761" s="2" t="s">
        <v>5388</v>
      </c>
      <c r="Z1761" s="3" t="s">
        <v>5388</v>
      </c>
      <c r="AA1761" s="6" t="str">
        <f>IFERROR(Z1761-Y1761, "X")</f>
        <v>X</v>
      </c>
      <c r="AB1761" s="5" t="s">
        <v>5388</v>
      </c>
      <c r="AC1761" s="2" t="s">
        <v>5388</v>
      </c>
      <c r="AD1761" s="6" t="str">
        <f>IFERROR(AC1761-AB1761, "X")</f>
        <v>X</v>
      </c>
      <c r="AE1761" s="3">
        <v>45624</v>
      </c>
      <c r="AF1761" s="5" t="s">
        <v>5396</v>
      </c>
      <c r="AG1761" s="6">
        <f t="shared" ref="AG1761:AG1762" ca="1" si="1635">TODAY()-AE1761</f>
        <v>32</v>
      </c>
      <c r="AH1761" s="2" t="s">
        <v>5388</v>
      </c>
      <c r="AI1761" s="3" t="s">
        <v>5388</v>
      </c>
      <c r="AJ1761" s="3">
        <f t="shared" ref="AJ1761:AJ1763" ca="1" si="1636">TODAY()</f>
        <v>45656</v>
      </c>
      <c r="AK1761" s="2" t="str">
        <f t="shared" si="1610"/>
        <v>+공정납기일없음</v>
      </c>
      <c r="AL1761" s="2"/>
      <c r="AM1761" s="2" t="str">
        <f t="shared" si="1613"/>
        <v>(+공정납기일없음)</v>
      </c>
      <c r="AN1761" s="9">
        <f t="shared" si="1614"/>
        <v>0</v>
      </c>
      <c r="AO1761" s="9">
        <f t="shared" si="1615"/>
        <v>45580</v>
      </c>
      <c r="AP1761" s="9">
        <f ca="1">TODAY()</f>
        <v>45656</v>
      </c>
      <c r="AQ1761" s="6">
        <f ca="1">AO1761-AP1761</f>
        <v>-76</v>
      </c>
      <c r="AR1761" s="12">
        <f t="shared" ca="1" si="1616"/>
        <v>-76</v>
      </c>
      <c r="AS1761" t="str">
        <f ca="1">IF(AQ1761&lt;0, "진행중", "지연")</f>
        <v>진행중</v>
      </c>
      <c r="AT1761" t="str">
        <f t="shared" ca="1" si="1617"/>
        <v>진행중(-76)</v>
      </c>
    </row>
    <row r="1762" spans="2:46" x14ac:dyDescent="0.3">
      <c r="B1762" s="2" t="s">
        <v>5666</v>
      </c>
      <c r="C1762" s="8" t="s">
        <v>5670</v>
      </c>
      <c r="D1762" s="2"/>
      <c r="E1762" s="2"/>
      <c r="F1762" s="2"/>
      <c r="G1762" s="2" t="s">
        <v>5542</v>
      </c>
      <c r="H1762" s="2" t="s">
        <v>2594</v>
      </c>
      <c r="I1762" s="2" t="str">
        <f t="shared" si="1606"/>
        <v>20241127-2119N0079-인쇄</v>
      </c>
      <c r="J1762" s="2" t="str">
        <f t="shared" si="1607"/>
        <v>20241127-2119N0079-합지</v>
      </c>
      <c r="K1762" s="2" t="str">
        <f t="shared" si="1608"/>
        <v>20241127-2119N0079-분단</v>
      </c>
      <c r="L1762" s="2" t="str">
        <f t="shared" si="1609"/>
        <v>20241127-2119N0079-제대</v>
      </c>
      <c r="M1762" s="2" t="str">
        <f>VLOOKUP(H1762, '쿼리1'!$A:$R, 17, 0)</f>
        <v>무지</v>
      </c>
      <c r="N1762" s="2" t="str">
        <f>VLOOKUP(H1762, '쿼리1'!$A:$P, 15, 0)</f>
        <v>OPP(투명)40</v>
      </c>
      <c r="O1762" s="2" t="s">
        <v>5835</v>
      </c>
      <c r="P1762" s="2" t="str">
        <f>VLOOKUP(H1762, '쿼리1'!$A:$R, 17, 0)</f>
        <v>무지</v>
      </c>
      <c r="Q1762" s="4">
        <f>VLOOKUP(H1762, '쿼리1'!$A:$U, 20, 0)</f>
        <v>15384</v>
      </c>
      <c r="R1762" s="2" t="s">
        <v>5397</v>
      </c>
      <c r="S1762" s="2" t="s">
        <v>5397</v>
      </c>
      <c r="T1762" s="2" t="s">
        <v>5397</v>
      </c>
      <c r="U1762" s="2" t="s">
        <v>5399</v>
      </c>
      <c r="V1762" s="2" t="s">
        <v>5388</v>
      </c>
      <c r="W1762" s="2" t="s">
        <v>5388</v>
      </c>
      <c r="X1762" s="6" t="str">
        <f t="shared" si="1633"/>
        <v>X</v>
      </c>
      <c r="Y1762" s="2" t="s">
        <v>5388</v>
      </c>
      <c r="Z1762" s="3" t="s">
        <v>5388</v>
      </c>
      <c r="AA1762" s="6" t="str">
        <f>IFERROR(Z1762-Y1762, "X")</f>
        <v>X</v>
      </c>
      <c r="AB1762" s="5" t="s">
        <v>5388</v>
      </c>
      <c r="AC1762" s="2" t="s">
        <v>5388</v>
      </c>
      <c r="AD1762" s="6" t="str">
        <f>IFERROR(AC1762-AB1762, "X")</f>
        <v>X</v>
      </c>
      <c r="AE1762" s="3">
        <v>45623</v>
      </c>
      <c r="AF1762" s="5" t="s">
        <v>5396</v>
      </c>
      <c r="AG1762" s="6">
        <f t="shared" ca="1" si="1635"/>
        <v>33</v>
      </c>
      <c r="AH1762" s="2" t="s">
        <v>5388</v>
      </c>
      <c r="AI1762" s="3" t="s">
        <v>5388</v>
      </c>
      <c r="AJ1762" s="3">
        <f t="shared" ca="1" si="1636"/>
        <v>45656</v>
      </c>
      <c r="AK1762" s="2" t="str">
        <f t="shared" si="1610"/>
        <v>+공정납기일없음</v>
      </c>
      <c r="AL1762" s="2"/>
      <c r="AM1762" s="2" t="str">
        <f t="shared" si="1613"/>
        <v>(+공정납기일없음)</v>
      </c>
      <c r="AN1762" s="9">
        <f t="shared" si="1614"/>
        <v>45594</v>
      </c>
      <c r="AO1762" s="9">
        <f t="shared" si="1615"/>
        <v>45594</v>
      </c>
      <c r="AP1762" s="9"/>
      <c r="AQ1762" s="6">
        <f>AO1762-AN1762</f>
        <v>0</v>
      </c>
      <c r="AR1762" s="12">
        <f t="shared" si="1616"/>
        <v>0</v>
      </c>
      <c r="AS1762" t="s">
        <v>5567</v>
      </c>
      <c r="AT1762" t="str">
        <f t="shared" si="1617"/>
        <v>생산완료(0)</v>
      </c>
    </row>
    <row r="1763" spans="2:46" x14ac:dyDescent="0.3">
      <c r="B1763" s="2" t="s">
        <v>5666</v>
      </c>
      <c r="C1763" s="8" t="s">
        <v>5670</v>
      </c>
      <c r="D1763" s="2"/>
      <c r="E1763" s="2"/>
      <c r="F1763" s="2"/>
      <c r="G1763" s="2"/>
      <c r="H1763" s="2" t="s">
        <v>5075</v>
      </c>
      <c r="I1763" s="2" t="str">
        <f t="shared" si="1606"/>
        <v>20241127-3000166854-인쇄</v>
      </c>
      <c r="J1763" s="2" t="str">
        <f t="shared" si="1607"/>
        <v>20241127-3000166854-합지</v>
      </c>
      <c r="K1763" s="2" t="str">
        <f t="shared" si="1608"/>
        <v>20241127-3000166854-분단</v>
      </c>
      <c r="L1763" s="2" t="str">
        <f t="shared" si="1609"/>
        <v>20241127-3000166854-제대</v>
      </c>
      <c r="M1763" s="2" t="str">
        <f>VLOOKUP(H1763, '쿼리1'!$A:$R, 17, 0)</f>
        <v>단면1도-무궁화 꽃이 피었습니다 240</v>
      </c>
      <c r="N1763" s="2" t="str">
        <f>VLOOKUP(H1763, '쿼리1'!$A:$P, 15, 0)</f>
        <v>HD튜브(유백)20</v>
      </c>
      <c r="O1763" s="2">
        <v>3000166854</v>
      </c>
      <c r="P1763" s="2" t="str">
        <f>VLOOKUP(H1763, '쿼리1'!$A:$R, 17, 0)</f>
        <v>단면1도-무궁화 꽃이 피었습니다 240</v>
      </c>
      <c r="Q1763" s="4">
        <f>VLOOKUP(H1763, '쿼리1'!$A:$U, 20, 0)</f>
        <v>50000</v>
      </c>
      <c r="R1763" s="2" t="s">
        <v>5397</v>
      </c>
      <c r="S1763" s="2" t="s">
        <v>5397</v>
      </c>
      <c r="T1763" s="2" t="s">
        <v>5397</v>
      </c>
      <c r="U1763" s="2" t="s">
        <v>5397</v>
      </c>
      <c r="V1763" s="2" t="s">
        <v>5388</v>
      </c>
      <c r="W1763" s="2" t="s">
        <v>5388</v>
      </c>
      <c r="X1763" s="6" t="str">
        <f t="shared" si="1633"/>
        <v>X</v>
      </c>
      <c r="Y1763" s="2" t="s">
        <v>5388</v>
      </c>
      <c r="Z1763" s="2" t="s">
        <v>5388</v>
      </c>
      <c r="AA1763" s="6" t="str">
        <f>IFERROR(Z1763-Y1763, "X")</f>
        <v>X</v>
      </c>
      <c r="AB1763" s="2" t="s">
        <v>5388</v>
      </c>
      <c r="AC1763" s="2" t="s">
        <v>5388</v>
      </c>
      <c r="AD1763" s="6" t="str">
        <f>IFERROR(AC1763-AB1763, "X")</f>
        <v>X</v>
      </c>
      <c r="AE1763" s="2" t="s">
        <v>5388</v>
      </c>
      <c r="AF1763" s="2" t="s">
        <v>5388</v>
      </c>
      <c r="AG1763" s="2" t="str">
        <f>IFERROR(AF1763-AE1763, "X")</f>
        <v>X</v>
      </c>
      <c r="AH1763" s="2" t="s">
        <v>5388</v>
      </c>
      <c r="AI1763" s="3" t="s">
        <v>5388</v>
      </c>
      <c r="AJ1763" s="3">
        <f t="shared" ca="1" si="1636"/>
        <v>45656</v>
      </c>
      <c r="AK1763" s="2" t="str">
        <f t="shared" si="1610"/>
        <v>+공정납기일없음</v>
      </c>
      <c r="AL1763" s="2"/>
      <c r="AM1763" s="2" t="str">
        <f t="shared" si="1613"/>
        <v>(+공정납기일없음)</v>
      </c>
      <c r="AN1763" s="9">
        <f t="shared" si="1614"/>
        <v>0</v>
      </c>
      <c r="AO1763" s="9">
        <f t="shared" si="1615"/>
        <v>45569</v>
      </c>
      <c r="AP1763" s="9">
        <f ca="1">TODAY()</f>
        <v>45656</v>
      </c>
      <c r="AQ1763" s="6">
        <f ca="1">AO1763-AP1763</f>
        <v>-87</v>
      </c>
      <c r="AR1763" s="12">
        <f t="shared" ca="1" si="1616"/>
        <v>-87</v>
      </c>
      <c r="AS1763" t="str">
        <f ca="1">IF(AQ1763&lt;0, "진행중", "지연")</f>
        <v>진행중</v>
      </c>
      <c r="AT1763" t="str">
        <f t="shared" ca="1" si="1617"/>
        <v>진행중(-87)</v>
      </c>
    </row>
    <row r="1764" spans="2:46" x14ac:dyDescent="0.3">
      <c r="B1764" s="2" t="s">
        <v>5405</v>
      </c>
      <c r="C1764" s="7">
        <v>-1</v>
      </c>
      <c r="D1764" s="2"/>
      <c r="E1764" s="2" t="s">
        <v>5405</v>
      </c>
      <c r="F1764" s="2"/>
      <c r="G1764" s="2" t="s">
        <v>5412</v>
      </c>
      <c r="H1764" s="2" t="s">
        <v>3510</v>
      </c>
      <c r="I1764" s="2" t="str">
        <f t="shared" si="1606"/>
        <v>20241128-1000137793-인쇄</v>
      </c>
      <c r="J1764" s="2" t="str">
        <f t="shared" si="1607"/>
        <v>20241128-1000137793-합지</v>
      </c>
      <c r="K1764" s="2" t="str">
        <f t="shared" si="1608"/>
        <v>20241128-1000137793-분단</v>
      </c>
      <c r="L1764" s="2" t="str">
        <f t="shared" si="1609"/>
        <v>20241128-1000137793-제대</v>
      </c>
      <c r="M1764" s="2" t="str">
        <f>VLOOKUP(H1764, '쿼리1'!$A:$R, 17, 0)</f>
        <v>무지</v>
      </c>
      <c r="N1764" s="2" t="str">
        <f>VLOOKUP(H1764, '쿼리1'!$A:$P, 15, 0)</f>
        <v>나이론100 (400g)-사이즈변경</v>
      </c>
      <c r="O1764" s="2">
        <v>1000137793</v>
      </c>
      <c r="P1764" s="2" t="str">
        <f>VLOOKUP(H1764, '쿼리1'!$A:$R, 17, 0)</f>
        <v>무지</v>
      </c>
      <c r="Q1764" s="4">
        <f>VLOOKUP(H1764, '쿼리1'!$A:$U, 20, 0)</f>
        <v>23076</v>
      </c>
      <c r="R1764" s="2" t="s">
        <v>5397</v>
      </c>
      <c r="S1764" s="2" t="s">
        <v>31</v>
      </c>
      <c r="T1764" s="2" t="s">
        <v>5397</v>
      </c>
      <c r="U1764" s="2" t="s">
        <v>31</v>
      </c>
      <c r="V1764" s="2" t="s">
        <v>5388</v>
      </c>
      <c r="W1764" s="3" t="s">
        <v>5388</v>
      </c>
      <c r="X1764" s="6" t="str">
        <f t="shared" si="1633"/>
        <v>X</v>
      </c>
      <c r="Y1764" s="3">
        <v>45632</v>
      </c>
      <c r="Z1764" s="3">
        <v>45631</v>
      </c>
      <c r="AA1764" s="6">
        <f t="shared" ref="AA1764:AA1766" si="1637">IFERROR(IF(Z1764-Y1764&gt;0, "+" &amp; (Z1764-Y1764), Z1764-Y1764), "X")</f>
        <v>-1</v>
      </c>
      <c r="AB1764" s="3" t="s">
        <v>5388</v>
      </c>
      <c r="AC1764" s="2" t="s">
        <v>5388</v>
      </c>
      <c r="AD1764" s="6" t="str">
        <f>IFERROR(AC1764-AB1764, "X")</f>
        <v>X</v>
      </c>
      <c r="AE1764" s="3">
        <v>45636</v>
      </c>
      <c r="AF1764" s="3">
        <v>45637</v>
      </c>
      <c r="AG1764" s="2" t="str">
        <f t="shared" ref="AG1764:AG1767" si="1638">IFERROR(IF(AF1764-AE1764&gt;0, "+" &amp; (AF1764-AE1764), AF1764-AE1764), "X")</f>
        <v>+1</v>
      </c>
      <c r="AH1764" s="3">
        <v>45637</v>
      </c>
      <c r="AI1764" s="3">
        <f t="shared" ref="AI1764:AI1767" si="1639">AE1764</f>
        <v>45636</v>
      </c>
      <c r="AJ1764" s="3"/>
      <c r="AK1764" s="2">
        <f t="shared" si="1610"/>
        <v>-1</v>
      </c>
      <c r="AL1764" s="2" t="s">
        <v>5567</v>
      </c>
      <c r="AM1764" s="2" t="str">
        <f t="shared" si="1613"/>
        <v>생산완료(-1)</v>
      </c>
      <c r="AN1764" s="9">
        <f t="shared" si="1614"/>
        <v>45637</v>
      </c>
      <c r="AO1764" s="9">
        <f t="shared" si="1615"/>
        <v>45636</v>
      </c>
      <c r="AP1764" s="9"/>
      <c r="AQ1764" s="2">
        <f t="shared" ref="AQ1764:AQ1788" si="1640">AO1764-AN1764</f>
        <v>-1</v>
      </c>
      <c r="AR1764" s="12">
        <f t="shared" si="1616"/>
        <v>-1</v>
      </c>
      <c r="AS1764" t="s">
        <v>5567</v>
      </c>
      <c r="AT1764" t="str">
        <f t="shared" si="1617"/>
        <v>생산완료(-1)</v>
      </c>
    </row>
    <row r="1765" spans="2:46" x14ac:dyDescent="0.3">
      <c r="B1765" s="2" t="s">
        <v>5409</v>
      </c>
      <c r="C1765" s="7">
        <v>0</v>
      </c>
      <c r="D1765" s="2"/>
      <c r="E1765" s="2" t="s">
        <v>5409</v>
      </c>
      <c r="F1765" s="2"/>
      <c r="G1765" s="2" t="s">
        <v>5409</v>
      </c>
      <c r="H1765" s="2" t="s">
        <v>3503</v>
      </c>
      <c r="I1765" s="2" t="str">
        <f t="shared" si="1606"/>
        <v>20241128-1000138205-인쇄</v>
      </c>
      <c r="J1765" s="2" t="str">
        <f t="shared" si="1607"/>
        <v>20241128-1000138205-합지</v>
      </c>
      <c r="K1765" s="2" t="str">
        <f t="shared" si="1608"/>
        <v>20241128-1000138205-분단</v>
      </c>
      <c r="L1765" s="2" t="str">
        <f t="shared" si="1609"/>
        <v>20241128-1000138205-제대</v>
      </c>
      <c r="M1765" s="2" t="str">
        <f>VLOOKUP(H1765, '쿼리1'!$A:$R, 17, 0)</f>
        <v>무지</v>
      </c>
      <c r="N1765" s="2" t="str">
        <f>VLOOKUP(H1765, '쿼리1'!$A:$P, 15, 0)</f>
        <v>나이론100 (200g)-사이즈변경</v>
      </c>
      <c r="O1765" s="2">
        <v>1000138205</v>
      </c>
      <c r="P1765" s="2" t="str">
        <f>VLOOKUP(H1765, '쿼리1'!$A:$R, 17, 0)</f>
        <v>무지</v>
      </c>
      <c r="Q1765" s="4">
        <f>VLOOKUP(H1765, '쿼리1'!$A:$U, 20, 0)</f>
        <v>27272</v>
      </c>
      <c r="R1765" s="2" t="s">
        <v>5397</v>
      </c>
      <c r="S1765" s="2" t="s">
        <v>31</v>
      </c>
      <c r="T1765" s="2" t="s">
        <v>5397</v>
      </c>
      <c r="U1765" s="2" t="s">
        <v>31</v>
      </c>
      <c r="V1765" s="2" t="s">
        <v>5388</v>
      </c>
      <c r="W1765" s="3" t="s">
        <v>5388</v>
      </c>
      <c r="X1765" s="6" t="str">
        <f t="shared" si="1633"/>
        <v>X</v>
      </c>
      <c r="Y1765" s="3">
        <v>45632</v>
      </c>
      <c r="Z1765" s="3">
        <v>45632</v>
      </c>
      <c r="AA1765" s="6">
        <f t="shared" si="1637"/>
        <v>0</v>
      </c>
      <c r="AB1765" s="3" t="s">
        <v>5388</v>
      </c>
      <c r="AC1765" s="2" t="s">
        <v>5388</v>
      </c>
      <c r="AD1765" s="6" t="str">
        <f>IFERROR(AC1765-AB1765, "X")</f>
        <v>X</v>
      </c>
      <c r="AE1765" s="3">
        <v>45636</v>
      </c>
      <c r="AF1765" s="3">
        <v>45636</v>
      </c>
      <c r="AG1765" s="2">
        <f t="shared" si="1638"/>
        <v>0</v>
      </c>
      <c r="AH1765" s="3">
        <v>45636</v>
      </c>
      <c r="AI1765" s="3">
        <f t="shared" si="1639"/>
        <v>45636</v>
      </c>
      <c r="AJ1765" s="3"/>
      <c r="AK1765" s="2">
        <f t="shared" si="1610"/>
        <v>0</v>
      </c>
      <c r="AL1765" s="2" t="s">
        <v>5567</v>
      </c>
      <c r="AM1765" s="2" t="str">
        <f t="shared" si="1613"/>
        <v>생산완료(0)</v>
      </c>
      <c r="AN1765" s="9">
        <f t="shared" si="1614"/>
        <v>45636</v>
      </c>
      <c r="AO1765" s="9">
        <f t="shared" si="1615"/>
        <v>45636</v>
      </c>
      <c r="AP1765" s="9"/>
      <c r="AQ1765" s="2">
        <f t="shared" si="1640"/>
        <v>0</v>
      </c>
      <c r="AR1765" s="12">
        <f t="shared" si="1616"/>
        <v>0</v>
      </c>
      <c r="AS1765" t="s">
        <v>5567</v>
      </c>
      <c r="AT1765" t="str">
        <f t="shared" si="1617"/>
        <v>생산완료(0)</v>
      </c>
    </row>
    <row r="1766" spans="2:46" x14ac:dyDescent="0.3">
      <c r="B1766" s="2" t="s">
        <v>5407</v>
      </c>
      <c r="C1766" s="7">
        <v>-6</v>
      </c>
      <c r="D1766" s="2" t="s">
        <v>5421</v>
      </c>
      <c r="E1766" s="2" t="s">
        <v>5412</v>
      </c>
      <c r="F1766" s="2" t="s">
        <v>5451</v>
      </c>
      <c r="G1766" s="2" t="s">
        <v>5432</v>
      </c>
      <c r="H1766" s="2" t="s">
        <v>2081</v>
      </c>
      <c r="I1766" s="2" t="str">
        <f t="shared" si="1606"/>
        <v>20241128-1000140520-인쇄</v>
      </c>
      <c r="J1766" s="2" t="str">
        <f t="shared" si="1607"/>
        <v>20241128-1000140520-합지</v>
      </c>
      <c r="K1766" s="2" t="str">
        <f t="shared" si="1608"/>
        <v>20241128-1000140520-분단</v>
      </c>
      <c r="L1766" s="2" t="str">
        <f t="shared" si="1609"/>
        <v>20241128-1000140520-제대</v>
      </c>
      <c r="M1766" s="2" t="str">
        <f>VLOOKUP(H1766, '쿼리1'!$A:$R, 17, 0)</f>
        <v>3도-강성은명과-깨기둥,해바라기씨튀일</v>
      </c>
      <c r="N1766" s="2" t="str">
        <f>VLOOKUP(H1766, '쿼리1'!$A:$P, 15, 0)</f>
        <v>오씨피피(투명)70</v>
      </c>
      <c r="O1766" s="2">
        <v>1000140520</v>
      </c>
      <c r="P1766" s="2" t="str">
        <f>VLOOKUP(H1766, '쿼리1'!$A:$R, 17, 0)</f>
        <v>3도-강성은명과-깨기둥,해바라기씨튀일</v>
      </c>
      <c r="Q1766" s="4">
        <f>VLOOKUP(H1766, '쿼리1'!$A:$U, 20, 0)</f>
        <v>61538</v>
      </c>
      <c r="R1766" s="2" t="s">
        <v>31</v>
      </c>
      <c r="S1766" s="2" t="s">
        <v>31</v>
      </c>
      <c r="T1766" s="2" t="s">
        <v>31</v>
      </c>
      <c r="U1766" s="2" t="s">
        <v>31</v>
      </c>
      <c r="V1766" s="3">
        <v>45630</v>
      </c>
      <c r="W1766" s="3">
        <v>45635</v>
      </c>
      <c r="X1766" s="6" t="str">
        <f t="shared" ref="X1766:X1786" si="1641">IFERROR(IF(W1766-V1766&gt;0, "+" &amp; (W1766-V1766), W1766-V1766), "X")</f>
        <v>+5</v>
      </c>
      <c r="Y1766" s="3">
        <v>45635</v>
      </c>
      <c r="Z1766" s="3">
        <v>45636</v>
      </c>
      <c r="AA1766" s="6" t="str">
        <f t="shared" si="1637"/>
        <v>+1</v>
      </c>
      <c r="AB1766" s="3">
        <v>45636</v>
      </c>
      <c r="AC1766" s="3">
        <v>45640</v>
      </c>
      <c r="AD1766" s="6" t="str">
        <f>IFERROR(IF(AC1766-AB1766&gt;0, "+" &amp; (AC1766-AB1766), AC1766-AB1766), "X")</f>
        <v>+4</v>
      </c>
      <c r="AE1766" s="3">
        <v>45638</v>
      </c>
      <c r="AF1766" s="3">
        <v>45644</v>
      </c>
      <c r="AG1766" s="2" t="str">
        <f t="shared" si="1638"/>
        <v>+6</v>
      </c>
      <c r="AH1766" s="3">
        <v>45644</v>
      </c>
      <c r="AI1766" s="3">
        <f t="shared" si="1639"/>
        <v>45638</v>
      </c>
      <c r="AJ1766" s="3"/>
      <c r="AK1766" s="2">
        <f t="shared" si="1610"/>
        <v>-6</v>
      </c>
      <c r="AL1766" s="2" t="s">
        <v>5567</v>
      </c>
      <c r="AM1766" s="2" t="str">
        <f t="shared" si="1613"/>
        <v>생산완료(-6)</v>
      </c>
      <c r="AN1766" s="9">
        <f t="shared" si="1614"/>
        <v>45644</v>
      </c>
      <c r="AO1766" s="9">
        <f t="shared" si="1615"/>
        <v>45638</v>
      </c>
      <c r="AP1766" s="9"/>
      <c r="AQ1766" s="2">
        <f t="shared" si="1640"/>
        <v>-6</v>
      </c>
      <c r="AR1766" s="12">
        <f t="shared" si="1616"/>
        <v>-6</v>
      </c>
      <c r="AS1766" t="s">
        <v>5567</v>
      </c>
      <c r="AT1766" t="str">
        <f t="shared" si="1617"/>
        <v>생산완료(-6)</v>
      </c>
    </row>
    <row r="1767" spans="2:46" x14ac:dyDescent="0.3">
      <c r="B1767" s="2" t="s">
        <v>5406</v>
      </c>
      <c r="C1767" s="7">
        <v>-5</v>
      </c>
      <c r="D1767" s="2" t="s">
        <v>5421</v>
      </c>
      <c r="E1767" s="2" t="s">
        <v>5532</v>
      </c>
      <c r="F1767" s="2"/>
      <c r="G1767" s="2" t="s">
        <v>5421</v>
      </c>
      <c r="H1767" s="2" t="s">
        <v>3340</v>
      </c>
      <c r="I1767" s="2" t="str">
        <f t="shared" si="1606"/>
        <v>20241128-1000148892-인쇄</v>
      </c>
      <c r="J1767" s="2" t="str">
        <f t="shared" si="1607"/>
        <v>20241128-1000148892-합지</v>
      </c>
      <c r="K1767" s="2" t="str">
        <f t="shared" si="1608"/>
        <v>20241128-1000148892-분단</v>
      </c>
      <c r="L1767" s="2" t="str">
        <f t="shared" si="1609"/>
        <v>20241128-1000148892-제대</v>
      </c>
      <c r="M1767" s="2" t="str">
        <f>VLOOKUP(H1767, '쿼리1'!$A:$R, 17, 0)</f>
        <v>5도-뉴니끄</v>
      </c>
      <c r="N1767" s="2" t="str">
        <f>VLOOKUP(H1767, '쿼리1'!$A:$P, 15, 0)</f>
        <v>패트(유무광)90</v>
      </c>
      <c r="O1767" s="2">
        <v>1000148892</v>
      </c>
      <c r="P1767" s="2" t="str">
        <f>VLOOKUP(H1767, '쿼리1'!$A:$R, 17, 0)</f>
        <v>5도-뉴니끄</v>
      </c>
      <c r="Q1767" s="4">
        <f>VLOOKUP(H1767, '쿼리1'!$A:$U, 20, 0)</f>
        <v>28571</v>
      </c>
      <c r="R1767" s="2" t="s">
        <v>31</v>
      </c>
      <c r="S1767" s="2" t="s">
        <v>5399</v>
      </c>
      <c r="T1767" s="2" t="s">
        <v>5397</v>
      </c>
      <c r="U1767" s="2" t="s">
        <v>31</v>
      </c>
      <c r="V1767" s="3">
        <v>45630</v>
      </c>
      <c r="W1767" s="3">
        <v>45635</v>
      </c>
      <c r="X1767" s="6" t="str">
        <f t="shared" si="1641"/>
        <v>+5</v>
      </c>
      <c r="Y1767" s="3">
        <v>45635</v>
      </c>
      <c r="Z1767" s="5" t="s">
        <v>5396</v>
      </c>
      <c r="AA1767" s="6">
        <f ca="1">TODAY()-Y1767</f>
        <v>21</v>
      </c>
      <c r="AB1767" s="3" t="s">
        <v>5388</v>
      </c>
      <c r="AC1767" s="2" t="s">
        <v>5388</v>
      </c>
      <c r="AD1767" s="6" t="str">
        <f>IFERROR(AC1767-AB1767, "X")</f>
        <v>X</v>
      </c>
      <c r="AE1767" s="3">
        <v>45637</v>
      </c>
      <c r="AF1767" s="3">
        <v>45642</v>
      </c>
      <c r="AG1767" s="2" t="str">
        <f t="shared" si="1638"/>
        <v>+5</v>
      </c>
      <c r="AH1767" s="3">
        <v>45642</v>
      </c>
      <c r="AI1767" s="3">
        <f t="shared" si="1639"/>
        <v>45637</v>
      </c>
      <c r="AJ1767" s="3"/>
      <c r="AK1767" s="2">
        <f t="shared" si="1610"/>
        <v>-5</v>
      </c>
      <c r="AL1767" s="2" t="s">
        <v>5567</v>
      </c>
      <c r="AM1767" s="2" t="str">
        <f t="shared" si="1613"/>
        <v>생산완료(-5)</v>
      </c>
      <c r="AN1767" s="9">
        <f t="shared" si="1614"/>
        <v>45642</v>
      </c>
      <c r="AO1767" s="9">
        <f t="shared" si="1615"/>
        <v>45637</v>
      </c>
      <c r="AP1767" s="9"/>
      <c r="AQ1767" s="2">
        <f t="shared" si="1640"/>
        <v>-5</v>
      </c>
      <c r="AR1767" s="12">
        <f t="shared" si="1616"/>
        <v>-5</v>
      </c>
      <c r="AS1767" t="s">
        <v>5567</v>
      </c>
      <c r="AT1767" t="str">
        <f t="shared" si="1617"/>
        <v>생산완료(-5)</v>
      </c>
    </row>
    <row r="1768" spans="2:46" x14ac:dyDescent="0.3">
      <c r="B1768" s="2" t="s">
        <v>5418</v>
      </c>
      <c r="C1768" s="7">
        <v>-4</v>
      </c>
      <c r="D1768" s="2" t="s">
        <v>5412</v>
      </c>
      <c r="E1768" s="2" t="s">
        <v>5412</v>
      </c>
      <c r="F1768" s="2" t="s">
        <v>5451</v>
      </c>
      <c r="G1768" s="2"/>
      <c r="H1768" s="2" t="s">
        <v>4785</v>
      </c>
      <c r="I1768" s="2" t="str">
        <f t="shared" si="1606"/>
        <v>20241128-1000161004-인쇄</v>
      </c>
      <c r="J1768" s="2" t="str">
        <f t="shared" si="1607"/>
        <v>20241128-1000161004-합지</v>
      </c>
      <c r="K1768" s="2" t="str">
        <f t="shared" si="1608"/>
        <v>20241128-1000161004-분단</v>
      </c>
      <c r="L1768" s="2" t="str">
        <f t="shared" si="1609"/>
        <v>20241128-1000161004-제대</v>
      </c>
      <c r="M1768" s="2" t="str">
        <f>VLOOKUP(H1768, '쿼리1'!$A:$R, 17, 0)</f>
        <v>4도-널담 뚱낭시에 황치즈 50g</v>
      </c>
      <c r="N1768" s="2" t="str">
        <f>VLOOKUP(H1768, '쿼리1'!$A:$P, 15, 0)</f>
        <v>패트60</v>
      </c>
      <c r="O1768" s="2">
        <v>1000161004</v>
      </c>
      <c r="P1768" s="2" t="str">
        <f>VLOOKUP(H1768, '쿼리1'!$A:$R, 17, 0)</f>
        <v>4도-널담 뚱낭시에 황치즈 50g</v>
      </c>
      <c r="Q1768" s="4">
        <f>VLOOKUP(H1768, '쿼리1'!$A:$U, 20, 0)</f>
        <v>30</v>
      </c>
      <c r="R1768" s="2" t="s">
        <v>31</v>
      </c>
      <c r="S1768" s="2" t="s">
        <v>31</v>
      </c>
      <c r="T1768" s="2" t="s">
        <v>31</v>
      </c>
      <c r="U1768" s="2" t="s">
        <v>5397</v>
      </c>
      <c r="V1768" s="3">
        <v>45630</v>
      </c>
      <c r="W1768" s="3">
        <v>45631</v>
      </c>
      <c r="X1768" s="6" t="str">
        <f t="shared" si="1641"/>
        <v>+1</v>
      </c>
      <c r="Y1768" s="3">
        <v>45635</v>
      </c>
      <c r="Z1768" s="3">
        <v>45636</v>
      </c>
      <c r="AA1768" s="6" t="str">
        <f t="shared" ref="AA1768:AA1779" si="1642">IFERROR(IF(Z1768-Y1768&gt;0, "+" &amp; (Z1768-Y1768), Z1768-Y1768), "X")</f>
        <v>+1</v>
      </c>
      <c r="AB1768" s="3">
        <v>45636</v>
      </c>
      <c r="AC1768" s="3">
        <v>45640</v>
      </c>
      <c r="AD1768" s="6" t="str">
        <f>IFERROR(IF(AC1768-AB1768&gt;0, "+" &amp; (AC1768-AB1768), AC1768-AB1768), "X")</f>
        <v>+4</v>
      </c>
      <c r="AE1768" s="2" t="s">
        <v>5388</v>
      </c>
      <c r="AF1768" s="2" t="s">
        <v>5388</v>
      </c>
      <c r="AG1768" s="2" t="str">
        <f>IFERROR(AF1768-AE1768, "X")</f>
        <v>X</v>
      </c>
      <c r="AH1768" s="3">
        <v>45640</v>
      </c>
      <c r="AI1768" s="3">
        <f t="shared" ref="AI1768" si="1643">AB1768</f>
        <v>45636</v>
      </c>
      <c r="AJ1768" s="3"/>
      <c r="AK1768" s="2">
        <f t="shared" si="1610"/>
        <v>-4</v>
      </c>
      <c r="AL1768" s="2" t="s">
        <v>5567</v>
      </c>
      <c r="AM1768" s="2" t="str">
        <f t="shared" si="1613"/>
        <v>생산완료(-4)</v>
      </c>
      <c r="AN1768" s="9">
        <f t="shared" si="1614"/>
        <v>45640</v>
      </c>
      <c r="AO1768" s="9">
        <f t="shared" si="1615"/>
        <v>45636</v>
      </c>
      <c r="AP1768" s="9"/>
      <c r="AQ1768" s="2">
        <f t="shared" si="1640"/>
        <v>-4</v>
      </c>
      <c r="AR1768" s="12">
        <f t="shared" si="1616"/>
        <v>-4</v>
      </c>
      <c r="AS1768" t="s">
        <v>5567</v>
      </c>
      <c r="AT1768" t="str">
        <f t="shared" si="1617"/>
        <v>생산완료(-4)</v>
      </c>
    </row>
    <row r="1769" spans="2:46" x14ac:dyDescent="0.3">
      <c r="B1769" s="2" t="s">
        <v>5436</v>
      </c>
      <c r="C1769" s="7">
        <v>-7</v>
      </c>
      <c r="D1769" s="2" t="s">
        <v>5432</v>
      </c>
      <c r="E1769" s="2" t="s">
        <v>5432</v>
      </c>
      <c r="F1769" s="2"/>
      <c r="G1769" s="2" t="s">
        <v>5430</v>
      </c>
      <c r="H1769" s="2" t="s">
        <v>1425</v>
      </c>
      <c r="I1769" s="2" t="str">
        <f t="shared" si="1606"/>
        <v>20241128-1000162732-인쇄</v>
      </c>
      <c r="J1769" s="2" t="str">
        <f t="shared" si="1607"/>
        <v>20241128-1000162732-합지</v>
      </c>
      <c r="K1769" s="2" t="str">
        <f t="shared" si="1608"/>
        <v>20241128-1000162732-분단</v>
      </c>
      <c r="L1769" s="2" t="str">
        <f t="shared" si="1609"/>
        <v>20241128-1000162732-제대</v>
      </c>
      <c r="M1769" s="2" t="str">
        <f>VLOOKUP(H1769, '쿼리1'!$A:$R, 17, 0)</f>
        <v>1도-손질먹태</v>
      </c>
      <c r="N1769" s="2" t="str">
        <f>VLOOKUP(H1769, '쿼리1'!$A:$P, 15, 0)</f>
        <v>나이론60</v>
      </c>
      <c r="O1769" s="2">
        <v>1000162732</v>
      </c>
      <c r="P1769" s="2" t="str">
        <f>VLOOKUP(H1769, '쿼리1'!$A:$R, 17, 0)</f>
        <v>1도-손질먹태</v>
      </c>
      <c r="Q1769" s="4">
        <f>VLOOKUP(H1769, '쿼리1'!$A:$U, 20, 0)</f>
        <v>31578</v>
      </c>
      <c r="R1769" s="2" t="s">
        <v>31</v>
      </c>
      <c r="S1769" s="2" t="s">
        <v>31</v>
      </c>
      <c r="T1769" s="2" t="s">
        <v>5397</v>
      </c>
      <c r="U1769" s="2" t="s">
        <v>31</v>
      </c>
      <c r="V1769" s="3">
        <v>45630</v>
      </c>
      <c r="W1769" s="3">
        <v>45636</v>
      </c>
      <c r="X1769" s="6" t="str">
        <f t="shared" si="1641"/>
        <v>+6</v>
      </c>
      <c r="Y1769" s="3">
        <v>45632</v>
      </c>
      <c r="Z1769" s="3">
        <v>45638</v>
      </c>
      <c r="AA1769" s="6" t="str">
        <f t="shared" si="1642"/>
        <v>+6</v>
      </c>
      <c r="AB1769" s="3" t="s">
        <v>5388</v>
      </c>
      <c r="AC1769" s="2" t="s">
        <v>5388</v>
      </c>
      <c r="AD1769" s="6" t="str">
        <f>IFERROR(AC1769-AB1769, "X")</f>
        <v>X</v>
      </c>
      <c r="AE1769" s="3">
        <v>45636</v>
      </c>
      <c r="AF1769" s="3">
        <v>45643</v>
      </c>
      <c r="AG1769" s="2" t="str">
        <f>IFERROR(IF(AF1769-AE1769&gt;0, "+" &amp; (AF1769-AE1769), AF1769-AE1769), "X")</f>
        <v>+7</v>
      </c>
      <c r="AH1769" s="3">
        <v>45643</v>
      </c>
      <c r="AI1769" s="3">
        <f>AE1769</f>
        <v>45636</v>
      </c>
      <c r="AJ1769" s="3"/>
      <c r="AK1769" s="2">
        <f t="shared" si="1610"/>
        <v>-7</v>
      </c>
      <c r="AL1769" s="2" t="s">
        <v>5567</v>
      </c>
      <c r="AM1769" s="2" t="str">
        <f t="shared" si="1613"/>
        <v>생산완료(-7)</v>
      </c>
      <c r="AN1769" s="9">
        <f t="shared" si="1614"/>
        <v>45643</v>
      </c>
      <c r="AO1769" s="9">
        <f t="shared" si="1615"/>
        <v>45636</v>
      </c>
      <c r="AP1769" s="9"/>
      <c r="AQ1769" s="2">
        <f t="shared" si="1640"/>
        <v>-7</v>
      </c>
      <c r="AR1769" s="12">
        <f t="shared" si="1616"/>
        <v>-7</v>
      </c>
      <c r="AS1769" t="s">
        <v>5567</v>
      </c>
      <c r="AT1769" t="str">
        <f t="shared" si="1617"/>
        <v>생산완료(-7)</v>
      </c>
    </row>
    <row r="1770" spans="2:46" x14ac:dyDescent="0.3">
      <c r="B1770" s="2" t="s">
        <v>5414</v>
      </c>
      <c r="C1770" s="7">
        <v>-9</v>
      </c>
      <c r="D1770" s="2" t="s">
        <v>5424</v>
      </c>
      <c r="E1770" s="2" t="s">
        <v>5451</v>
      </c>
      <c r="F1770" s="2" t="s">
        <v>5419</v>
      </c>
      <c r="G1770" s="2"/>
      <c r="H1770" s="2" t="s">
        <v>4331</v>
      </c>
      <c r="I1770" s="2" t="str">
        <f t="shared" si="1606"/>
        <v>20241128-1000163785-인쇄</v>
      </c>
      <c r="J1770" s="2" t="str">
        <f t="shared" si="1607"/>
        <v>20241128-1000163785-합지</v>
      </c>
      <c r="K1770" s="2" t="str">
        <f t="shared" si="1608"/>
        <v>20241128-1000163785-분단</v>
      </c>
      <c r="L1770" s="2" t="str">
        <f t="shared" si="1609"/>
        <v>20241128-1000163785-제대</v>
      </c>
      <c r="M1770" s="2" t="str">
        <f>VLOOKUP(H1770, '쿼리1'!$A:$R, 17, 0)</f>
        <v>1도-분리배출(280x170)</v>
      </c>
      <c r="N1770" s="2" t="str">
        <f>VLOOKUP(H1770, '쿼리1'!$A:$P, 15, 0)</f>
        <v>나이론70</v>
      </c>
      <c r="O1770" s="2">
        <v>1000163785</v>
      </c>
      <c r="P1770" s="2" t="str">
        <f>VLOOKUP(H1770, '쿼리1'!$A:$R, 17, 0)</f>
        <v>1도-분리배출(280x170)</v>
      </c>
      <c r="Q1770" s="4">
        <f>VLOOKUP(H1770, '쿼리1'!$A:$U, 20, 0)</f>
        <v>48</v>
      </c>
      <c r="R1770" s="2" t="s">
        <v>31</v>
      </c>
      <c r="S1770" s="2" t="s">
        <v>31</v>
      </c>
      <c r="T1770" s="2" t="s">
        <v>31</v>
      </c>
      <c r="U1770" s="2" t="s">
        <v>5397</v>
      </c>
      <c r="V1770" s="3">
        <v>45630</v>
      </c>
      <c r="W1770" s="3">
        <v>45632</v>
      </c>
      <c r="X1770" s="6" t="str">
        <f t="shared" si="1641"/>
        <v>+2</v>
      </c>
      <c r="Y1770" s="3">
        <v>45635</v>
      </c>
      <c r="Z1770" s="3">
        <v>45639</v>
      </c>
      <c r="AA1770" s="6" t="str">
        <f t="shared" si="1642"/>
        <v>+4</v>
      </c>
      <c r="AB1770" s="3">
        <v>45636</v>
      </c>
      <c r="AC1770" s="3">
        <v>45645</v>
      </c>
      <c r="AD1770" s="6" t="str">
        <f t="shared" ref="AD1770:AD1779" si="1644">IFERROR(IF(AC1770-AB1770&gt;0, "+" &amp; (AC1770-AB1770), AC1770-AB1770), "X")</f>
        <v>+9</v>
      </c>
      <c r="AE1770" s="2" t="s">
        <v>5388</v>
      </c>
      <c r="AF1770" s="2" t="s">
        <v>5388</v>
      </c>
      <c r="AG1770" s="2" t="str">
        <f t="shared" ref="AG1770:AG1779" si="1645">IFERROR(AF1770-AE1770, "X")</f>
        <v>X</v>
      </c>
      <c r="AH1770" s="3">
        <v>45645</v>
      </c>
      <c r="AI1770" s="3">
        <f t="shared" ref="AI1770:AI1779" si="1646">AB1770</f>
        <v>45636</v>
      </c>
      <c r="AJ1770" s="3"/>
      <c r="AK1770" s="2">
        <f t="shared" si="1610"/>
        <v>-9</v>
      </c>
      <c r="AL1770" s="2" t="s">
        <v>5567</v>
      </c>
      <c r="AM1770" s="2" t="str">
        <f t="shared" si="1613"/>
        <v>생산완료(-9)</v>
      </c>
      <c r="AN1770" s="9">
        <f t="shared" si="1614"/>
        <v>45645</v>
      </c>
      <c r="AO1770" s="9">
        <f t="shared" si="1615"/>
        <v>45636</v>
      </c>
      <c r="AP1770" s="9"/>
      <c r="AQ1770" s="2">
        <f t="shared" si="1640"/>
        <v>-9</v>
      </c>
      <c r="AR1770" s="12">
        <f t="shared" si="1616"/>
        <v>-9</v>
      </c>
      <c r="AS1770" t="s">
        <v>5567</v>
      </c>
      <c r="AT1770" t="str">
        <f t="shared" si="1617"/>
        <v>생산완료(-9)</v>
      </c>
    </row>
    <row r="1771" spans="2:46" x14ac:dyDescent="0.3">
      <c r="B1771" s="2" t="s">
        <v>5575</v>
      </c>
      <c r="C1771" s="7">
        <v>-14</v>
      </c>
      <c r="D1771" s="2" t="s">
        <v>5456</v>
      </c>
      <c r="E1771" s="2" t="s">
        <v>5463</v>
      </c>
      <c r="F1771" s="2" t="s">
        <v>5429</v>
      </c>
      <c r="G1771" s="2"/>
      <c r="H1771" s="2" t="s">
        <v>4254</v>
      </c>
      <c r="I1771" s="2" t="str">
        <f t="shared" si="1606"/>
        <v>20241128-1000163787-인쇄</v>
      </c>
      <c r="J1771" s="2" t="str">
        <f t="shared" si="1607"/>
        <v>20241128-1000163787-합지</v>
      </c>
      <c r="K1771" s="2" t="str">
        <f t="shared" si="1608"/>
        <v>20241128-1000163787-분단</v>
      </c>
      <c r="L1771" s="2" t="str">
        <f t="shared" si="1609"/>
        <v>20241128-1000163787-제대</v>
      </c>
      <c r="M1771" s="2" t="str">
        <f>VLOOKUP(H1771, '쿼리1'!$A:$R, 17, 0)</f>
        <v>1도-분리배출(280x180)</v>
      </c>
      <c r="N1771" s="2" t="str">
        <f>VLOOKUP(H1771, '쿼리1'!$A:$P, 15, 0)</f>
        <v>나이론70</v>
      </c>
      <c r="O1771" s="2">
        <v>1000163787</v>
      </c>
      <c r="P1771" s="2" t="str">
        <f>VLOOKUP(H1771, '쿼리1'!$A:$R, 17, 0)</f>
        <v>1도-분리배출(280x180)</v>
      </c>
      <c r="Q1771" s="4">
        <f>VLOOKUP(H1771, '쿼리1'!$A:$U, 20, 0)</f>
        <v>48</v>
      </c>
      <c r="R1771" s="2" t="s">
        <v>31</v>
      </c>
      <c r="S1771" s="2" t="s">
        <v>31</v>
      </c>
      <c r="T1771" s="2" t="s">
        <v>31</v>
      </c>
      <c r="U1771" s="2" t="s">
        <v>5397</v>
      </c>
      <c r="V1771" s="3">
        <v>45630</v>
      </c>
      <c r="W1771" s="3">
        <v>45642</v>
      </c>
      <c r="X1771" s="6" t="str">
        <f t="shared" si="1641"/>
        <v>+12</v>
      </c>
      <c r="Y1771" s="3">
        <v>45635</v>
      </c>
      <c r="Z1771" s="3">
        <v>45646</v>
      </c>
      <c r="AA1771" s="6" t="str">
        <f t="shared" si="1642"/>
        <v>+11</v>
      </c>
      <c r="AB1771" s="3">
        <v>45636</v>
      </c>
      <c r="AC1771" s="3">
        <v>45650</v>
      </c>
      <c r="AD1771" s="6" t="str">
        <f t="shared" si="1644"/>
        <v>+14</v>
      </c>
      <c r="AE1771" s="2" t="s">
        <v>5388</v>
      </c>
      <c r="AF1771" s="2" t="s">
        <v>5388</v>
      </c>
      <c r="AG1771" s="2" t="str">
        <f t="shared" si="1645"/>
        <v>X</v>
      </c>
      <c r="AH1771" s="3">
        <v>45650</v>
      </c>
      <c r="AI1771" s="3">
        <f t="shared" si="1646"/>
        <v>45636</v>
      </c>
      <c r="AJ1771" s="3"/>
      <c r="AK1771" s="2">
        <f t="shared" si="1610"/>
        <v>-14</v>
      </c>
      <c r="AL1771" s="2" t="s">
        <v>5567</v>
      </c>
      <c r="AM1771" s="2" t="str">
        <f t="shared" si="1613"/>
        <v>생산완료(-14)</v>
      </c>
      <c r="AN1771" s="9">
        <f t="shared" si="1614"/>
        <v>45650</v>
      </c>
      <c r="AO1771" s="9">
        <f t="shared" si="1615"/>
        <v>45636</v>
      </c>
      <c r="AP1771" s="9"/>
      <c r="AQ1771" s="2">
        <f t="shared" si="1640"/>
        <v>-14</v>
      </c>
      <c r="AR1771" s="12">
        <f t="shared" si="1616"/>
        <v>-14</v>
      </c>
      <c r="AS1771" t="s">
        <v>5567</v>
      </c>
      <c r="AT1771" t="str">
        <f t="shared" si="1617"/>
        <v>생산완료(-14)</v>
      </c>
    </row>
    <row r="1772" spans="2:46" x14ac:dyDescent="0.3">
      <c r="B1772" s="2" t="s">
        <v>5408</v>
      </c>
      <c r="C1772" s="7">
        <v>3</v>
      </c>
      <c r="D1772" s="2" t="s">
        <v>5409</v>
      </c>
      <c r="E1772" s="2" t="s">
        <v>5406</v>
      </c>
      <c r="F1772" s="2" t="s">
        <v>5415</v>
      </c>
      <c r="G1772" s="2"/>
      <c r="H1772" s="2" t="s">
        <v>4347</v>
      </c>
      <c r="I1772" s="2" t="str">
        <f t="shared" si="1606"/>
        <v>20241128-1000164747-인쇄</v>
      </c>
      <c r="J1772" s="2" t="str">
        <f t="shared" si="1607"/>
        <v>20241128-1000164747-합지</v>
      </c>
      <c r="K1772" s="2" t="str">
        <f t="shared" si="1608"/>
        <v>20241128-1000164747-분단</v>
      </c>
      <c r="L1772" s="2" t="str">
        <f t="shared" si="1609"/>
        <v>20241128-1000164747-제대</v>
      </c>
      <c r="M1772" s="2" t="str">
        <f>VLOOKUP(H1772, '쿼리1'!$A:$R, 17, 0)</f>
        <v>6도-널담 뚱카롱-솔티드카라멜 50g</v>
      </c>
      <c r="N1772" s="2" t="str">
        <f>VLOOKUP(H1772, '쿼리1'!$A:$P, 15, 0)</f>
        <v>패트60</v>
      </c>
      <c r="O1772" s="2">
        <v>1000164747</v>
      </c>
      <c r="P1772" s="2" t="str">
        <f>VLOOKUP(H1772, '쿼리1'!$A:$R, 17, 0)</f>
        <v>6도-널담 뚱카롱-솔티드카라멜 50g</v>
      </c>
      <c r="Q1772" s="4">
        <f>VLOOKUP(H1772, '쿼리1'!$A:$U, 20, 0)</f>
        <v>30</v>
      </c>
      <c r="R1772" s="2" t="s">
        <v>31</v>
      </c>
      <c r="S1772" s="2" t="s">
        <v>31</v>
      </c>
      <c r="T1772" s="2" t="s">
        <v>31</v>
      </c>
      <c r="U1772" s="2" t="s">
        <v>5397</v>
      </c>
      <c r="V1772" s="3">
        <v>45630</v>
      </c>
      <c r="W1772" s="3">
        <v>45630</v>
      </c>
      <c r="X1772" s="6">
        <f t="shared" si="1641"/>
        <v>0</v>
      </c>
      <c r="Y1772" s="3">
        <v>45635</v>
      </c>
      <c r="Z1772" s="3">
        <v>45630</v>
      </c>
      <c r="AA1772" s="6">
        <f t="shared" si="1642"/>
        <v>-5</v>
      </c>
      <c r="AB1772" s="3">
        <v>45636</v>
      </c>
      <c r="AC1772" s="3">
        <v>45633</v>
      </c>
      <c r="AD1772" s="6">
        <f t="shared" si="1644"/>
        <v>-3</v>
      </c>
      <c r="AE1772" s="2" t="s">
        <v>5388</v>
      </c>
      <c r="AF1772" s="2" t="s">
        <v>5388</v>
      </c>
      <c r="AG1772" s="2" t="str">
        <f t="shared" si="1645"/>
        <v>X</v>
      </c>
      <c r="AH1772" s="3">
        <v>45633</v>
      </c>
      <c r="AI1772" s="3">
        <f t="shared" si="1646"/>
        <v>45636</v>
      </c>
      <c r="AJ1772" s="3"/>
      <c r="AK1772" s="2" t="str">
        <f t="shared" si="1610"/>
        <v>+3</v>
      </c>
      <c r="AL1772" s="2" t="s">
        <v>5567</v>
      </c>
      <c r="AM1772" s="2" t="str">
        <f t="shared" si="1613"/>
        <v>생산완료(+3)</v>
      </c>
      <c r="AN1772" s="9">
        <f t="shared" si="1614"/>
        <v>45633</v>
      </c>
      <c r="AO1772" s="9">
        <f t="shared" si="1615"/>
        <v>45636</v>
      </c>
      <c r="AP1772" s="9"/>
      <c r="AQ1772" s="2">
        <f t="shared" si="1640"/>
        <v>3</v>
      </c>
      <c r="AR1772" s="12" t="str">
        <f t="shared" si="1616"/>
        <v>+3</v>
      </c>
      <c r="AS1772" t="s">
        <v>5567</v>
      </c>
      <c r="AT1772" t="str">
        <f t="shared" si="1617"/>
        <v>생산완료(+3)</v>
      </c>
    </row>
    <row r="1773" spans="2:46" x14ac:dyDescent="0.3">
      <c r="B1773" s="2" t="s">
        <v>5418</v>
      </c>
      <c r="C1773" s="7">
        <v>-4</v>
      </c>
      <c r="D1773" s="2" t="s">
        <v>5430</v>
      </c>
      <c r="E1773" s="2" t="s">
        <v>5424</v>
      </c>
      <c r="F1773" s="2" t="s">
        <v>5451</v>
      </c>
      <c r="G1773" s="2"/>
      <c r="H1773" s="2" t="s">
        <v>4365</v>
      </c>
      <c r="I1773" s="2" t="str">
        <f t="shared" si="1606"/>
        <v>20241128-1000164754-인쇄</v>
      </c>
      <c r="J1773" s="2" t="str">
        <f t="shared" si="1607"/>
        <v>20241128-1000164754-합지</v>
      </c>
      <c r="K1773" s="2" t="str">
        <f t="shared" si="1608"/>
        <v>20241128-1000164754-분단</v>
      </c>
      <c r="L1773" s="2" t="str">
        <f t="shared" si="1609"/>
        <v>20241128-1000164754-제대</v>
      </c>
      <c r="M1773" s="2" t="str">
        <f>VLOOKUP(H1773, '쿼리1'!$A:$R, 17, 0)</f>
        <v>6도-널담 뚱카롱-곡물초코 50g</v>
      </c>
      <c r="N1773" s="2" t="str">
        <f>VLOOKUP(H1773, '쿼리1'!$A:$P, 15, 0)</f>
        <v>패트60</v>
      </c>
      <c r="O1773" s="2">
        <v>1000164754</v>
      </c>
      <c r="P1773" s="2" t="str">
        <f>VLOOKUP(H1773, '쿼리1'!$A:$R, 17, 0)</f>
        <v>6도-널담 뚱카롱-곡물초코 50g</v>
      </c>
      <c r="Q1773" s="4">
        <f>VLOOKUP(H1773, '쿼리1'!$A:$U, 20, 0)</f>
        <v>30</v>
      </c>
      <c r="R1773" s="2" t="s">
        <v>31</v>
      </c>
      <c r="S1773" s="2" t="s">
        <v>31</v>
      </c>
      <c r="T1773" s="2" t="s">
        <v>31</v>
      </c>
      <c r="U1773" s="2" t="s">
        <v>5397</v>
      </c>
      <c r="V1773" s="3">
        <v>45630</v>
      </c>
      <c r="W1773" s="3">
        <v>45637</v>
      </c>
      <c r="X1773" s="6" t="str">
        <f t="shared" si="1641"/>
        <v>+7</v>
      </c>
      <c r="Y1773" s="3">
        <v>45635</v>
      </c>
      <c r="Z1773" s="3">
        <v>45637</v>
      </c>
      <c r="AA1773" s="6" t="str">
        <f t="shared" si="1642"/>
        <v>+2</v>
      </c>
      <c r="AB1773" s="3">
        <v>45636</v>
      </c>
      <c r="AC1773" s="3">
        <v>45640</v>
      </c>
      <c r="AD1773" s="6" t="str">
        <f t="shared" si="1644"/>
        <v>+4</v>
      </c>
      <c r="AE1773" s="2" t="s">
        <v>5388</v>
      </c>
      <c r="AF1773" s="2" t="s">
        <v>5388</v>
      </c>
      <c r="AG1773" s="2" t="str">
        <f t="shared" si="1645"/>
        <v>X</v>
      </c>
      <c r="AH1773" s="3">
        <v>45640</v>
      </c>
      <c r="AI1773" s="3">
        <f t="shared" si="1646"/>
        <v>45636</v>
      </c>
      <c r="AJ1773" s="3"/>
      <c r="AK1773" s="2">
        <f t="shared" si="1610"/>
        <v>-4</v>
      </c>
      <c r="AL1773" s="2" t="s">
        <v>5567</v>
      </c>
      <c r="AM1773" s="2" t="str">
        <f t="shared" si="1613"/>
        <v>생산완료(-4)</v>
      </c>
      <c r="AN1773" s="9">
        <f t="shared" si="1614"/>
        <v>45640</v>
      </c>
      <c r="AO1773" s="9">
        <f t="shared" si="1615"/>
        <v>45636</v>
      </c>
      <c r="AP1773" s="9"/>
      <c r="AQ1773" s="2">
        <f t="shared" si="1640"/>
        <v>-4</v>
      </c>
      <c r="AR1773" s="12">
        <f t="shared" si="1616"/>
        <v>-4</v>
      </c>
      <c r="AS1773" t="s">
        <v>5567</v>
      </c>
      <c r="AT1773" t="str">
        <f t="shared" si="1617"/>
        <v>생산완료(-4)</v>
      </c>
    </row>
    <row r="1774" spans="2:46" x14ac:dyDescent="0.3">
      <c r="B1774" s="2" t="s">
        <v>5408</v>
      </c>
      <c r="C1774" s="7">
        <v>3</v>
      </c>
      <c r="D1774" s="2" t="s">
        <v>5409</v>
      </c>
      <c r="E1774" s="2" t="s">
        <v>5406</v>
      </c>
      <c r="F1774" s="2" t="s">
        <v>5415</v>
      </c>
      <c r="G1774" s="2"/>
      <c r="H1774" s="2" t="s">
        <v>4151</v>
      </c>
      <c r="I1774" s="2" t="str">
        <f t="shared" si="1606"/>
        <v>20241128-1000164761-인쇄</v>
      </c>
      <c r="J1774" s="2" t="str">
        <f t="shared" si="1607"/>
        <v>20241128-1000164761-합지</v>
      </c>
      <c r="K1774" s="2" t="str">
        <f t="shared" si="1608"/>
        <v>20241128-1000164761-분단</v>
      </c>
      <c r="L1774" s="2" t="str">
        <f t="shared" si="1609"/>
        <v>20241128-1000164761-제대</v>
      </c>
      <c r="M1774" s="2" t="str">
        <f>VLOOKUP(H1774, '쿼리1'!$A:$R, 17, 0)</f>
        <v>6도-널담 뚱카롱-녹차브라우니 50g</v>
      </c>
      <c r="N1774" s="2" t="str">
        <f>VLOOKUP(H1774, '쿼리1'!$A:$P, 15, 0)</f>
        <v>패트60</v>
      </c>
      <c r="O1774" s="2">
        <v>1000164761</v>
      </c>
      <c r="P1774" s="2" t="str">
        <f>VLOOKUP(H1774, '쿼리1'!$A:$R, 17, 0)</f>
        <v>6도-널담 뚱카롱-녹차브라우니 50g</v>
      </c>
      <c r="Q1774" s="4">
        <f>VLOOKUP(H1774, '쿼리1'!$A:$U, 20, 0)</f>
        <v>30</v>
      </c>
      <c r="R1774" s="2" t="s">
        <v>31</v>
      </c>
      <c r="S1774" s="2" t="s">
        <v>31</v>
      </c>
      <c r="T1774" s="2" t="s">
        <v>31</v>
      </c>
      <c r="U1774" s="2" t="s">
        <v>5397</v>
      </c>
      <c r="V1774" s="3">
        <v>45630</v>
      </c>
      <c r="W1774" s="3">
        <v>45630</v>
      </c>
      <c r="X1774" s="6">
        <f t="shared" si="1641"/>
        <v>0</v>
      </c>
      <c r="Y1774" s="3">
        <v>45635</v>
      </c>
      <c r="Z1774" s="3">
        <v>45630</v>
      </c>
      <c r="AA1774" s="6">
        <f t="shared" si="1642"/>
        <v>-5</v>
      </c>
      <c r="AB1774" s="3">
        <v>45636</v>
      </c>
      <c r="AC1774" s="3">
        <v>45633</v>
      </c>
      <c r="AD1774" s="6">
        <f t="shared" si="1644"/>
        <v>-3</v>
      </c>
      <c r="AE1774" s="2" t="s">
        <v>5388</v>
      </c>
      <c r="AF1774" s="2" t="s">
        <v>5388</v>
      </c>
      <c r="AG1774" s="2" t="str">
        <f t="shared" si="1645"/>
        <v>X</v>
      </c>
      <c r="AH1774" s="3">
        <v>45633</v>
      </c>
      <c r="AI1774" s="3">
        <f t="shared" si="1646"/>
        <v>45636</v>
      </c>
      <c r="AJ1774" s="3"/>
      <c r="AK1774" s="2" t="str">
        <f t="shared" si="1610"/>
        <v>+3</v>
      </c>
      <c r="AL1774" s="2" t="s">
        <v>5567</v>
      </c>
      <c r="AM1774" s="2" t="str">
        <f t="shared" si="1613"/>
        <v>생산완료(+3)</v>
      </c>
      <c r="AN1774" s="9">
        <f t="shared" si="1614"/>
        <v>45633</v>
      </c>
      <c r="AO1774" s="9">
        <f t="shared" si="1615"/>
        <v>45636</v>
      </c>
      <c r="AP1774" s="9"/>
      <c r="AQ1774" s="2">
        <f t="shared" si="1640"/>
        <v>3</v>
      </c>
      <c r="AR1774" s="12" t="str">
        <f t="shared" si="1616"/>
        <v>+3</v>
      </c>
      <c r="AS1774" t="s">
        <v>5567</v>
      </c>
      <c r="AT1774" t="str">
        <f t="shared" si="1617"/>
        <v>생산완료(+3)</v>
      </c>
    </row>
    <row r="1775" spans="2:46" x14ac:dyDescent="0.3">
      <c r="B1775" s="2" t="s">
        <v>5409</v>
      </c>
      <c r="C1775" s="7">
        <v>0</v>
      </c>
      <c r="D1775" s="2" t="s">
        <v>5409</v>
      </c>
      <c r="E1775" s="2" t="s">
        <v>5418</v>
      </c>
      <c r="F1775" s="2" t="s">
        <v>5409</v>
      </c>
      <c r="G1775" s="2"/>
      <c r="H1775" s="2" t="s">
        <v>4183</v>
      </c>
      <c r="I1775" s="2" t="str">
        <f t="shared" si="1606"/>
        <v>20241128-1000164775-인쇄</v>
      </c>
      <c r="J1775" s="2" t="str">
        <f t="shared" si="1607"/>
        <v>20241128-1000164775-합지</v>
      </c>
      <c r="K1775" s="2" t="str">
        <f t="shared" si="1608"/>
        <v>20241128-1000164775-분단</v>
      </c>
      <c r="L1775" s="2" t="str">
        <f t="shared" si="1609"/>
        <v>20241128-1000164775-제대</v>
      </c>
      <c r="M1775" s="2" t="str">
        <f>VLOOKUP(H1775, '쿼리1'!$A:$R, 17, 0)</f>
        <v>6도-널담 뚱카롱-딸기요거트 50g</v>
      </c>
      <c r="N1775" s="2" t="str">
        <f>VLOOKUP(H1775, '쿼리1'!$A:$P, 15, 0)</f>
        <v>패트60</v>
      </c>
      <c r="O1775" s="2">
        <v>1000164775</v>
      </c>
      <c r="P1775" s="2" t="str">
        <f>VLOOKUP(H1775, '쿼리1'!$A:$R, 17, 0)</f>
        <v>6도-널담 뚱카롱-딸기요거트 50g</v>
      </c>
      <c r="Q1775" s="4">
        <f>VLOOKUP(H1775, '쿼리1'!$A:$U, 20, 0)</f>
        <v>30</v>
      </c>
      <c r="R1775" s="2" t="s">
        <v>31</v>
      </c>
      <c r="S1775" s="2" t="s">
        <v>31</v>
      </c>
      <c r="T1775" s="2" t="s">
        <v>31</v>
      </c>
      <c r="U1775" s="2" t="s">
        <v>5397</v>
      </c>
      <c r="V1775" s="3">
        <v>45630</v>
      </c>
      <c r="W1775" s="3">
        <v>45630</v>
      </c>
      <c r="X1775" s="6">
        <f t="shared" si="1641"/>
        <v>0</v>
      </c>
      <c r="Y1775" s="3">
        <v>45635</v>
      </c>
      <c r="Z1775" s="3">
        <v>45631</v>
      </c>
      <c r="AA1775" s="6">
        <f t="shared" si="1642"/>
        <v>-4</v>
      </c>
      <c r="AB1775" s="3">
        <v>45636</v>
      </c>
      <c r="AC1775" s="3">
        <v>45636</v>
      </c>
      <c r="AD1775" s="6">
        <f t="shared" si="1644"/>
        <v>0</v>
      </c>
      <c r="AE1775" s="2" t="s">
        <v>5388</v>
      </c>
      <c r="AF1775" s="2" t="s">
        <v>5388</v>
      </c>
      <c r="AG1775" s="2" t="str">
        <f t="shared" si="1645"/>
        <v>X</v>
      </c>
      <c r="AH1775" s="3">
        <v>45636</v>
      </c>
      <c r="AI1775" s="3">
        <f t="shared" si="1646"/>
        <v>45636</v>
      </c>
      <c r="AJ1775" s="3"/>
      <c r="AK1775" s="2">
        <f t="shared" si="1610"/>
        <v>0</v>
      </c>
      <c r="AL1775" s="2" t="s">
        <v>5567</v>
      </c>
      <c r="AM1775" s="2" t="str">
        <f t="shared" si="1613"/>
        <v>생산완료(0)</v>
      </c>
      <c r="AN1775" s="9">
        <f t="shared" si="1614"/>
        <v>45636</v>
      </c>
      <c r="AO1775" s="9">
        <f t="shared" si="1615"/>
        <v>45636</v>
      </c>
      <c r="AP1775" s="9"/>
      <c r="AQ1775" s="2">
        <f t="shared" si="1640"/>
        <v>0</v>
      </c>
      <c r="AR1775" s="12">
        <f t="shared" si="1616"/>
        <v>0</v>
      </c>
      <c r="AS1775" t="s">
        <v>5567</v>
      </c>
      <c r="AT1775" t="str">
        <f t="shared" si="1617"/>
        <v>생산완료(0)</v>
      </c>
    </row>
    <row r="1776" spans="2:46" x14ac:dyDescent="0.3">
      <c r="B1776" s="2" t="s">
        <v>5418</v>
      </c>
      <c r="C1776" s="7">
        <v>-4</v>
      </c>
      <c r="D1776" s="2" t="s">
        <v>5430</v>
      </c>
      <c r="E1776" s="2" t="s">
        <v>5424</v>
      </c>
      <c r="F1776" s="2" t="s">
        <v>5451</v>
      </c>
      <c r="G1776" s="2"/>
      <c r="H1776" s="2" t="s">
        <v>4345</v>
      </c>
      <c r="I1776" s="2" t="str">
        <f t="shared" si="1606"/>
        <v>20241128-1000164782-인쇄</v>
      </c>
      <c r="J1776" s="2" t="str">
        <f t="shared" si="1607"/>
        <v>20241128-1000164782-합지</v>
      </c>
      <c r="K1776" s="2" t="str">
        <f t="shared" si="1608"/>
        <v>20241128-1000164782-분단</v>
      </c>
      <c r="L1776" s="2" t="str">
        <f t="shared" si="1609"/>
        <v>20241128-1000164782-제대</v>
      </c>
      <c r="M1776" s="2" t="str">
        <f>VLOOKUP(H1776, '쿼리1'!$A:$R, 17, 0)</f>
        <v>6도-널담 뚱카롱-리얼크림치즈 50g</v>
      </c>
      <c r="N1776" s="2" t="str">
        <f>VLOOKUP(H1776, '쿼리1'!$A:$P, 15, 0)</f>
        <v>패트60</v>
      </c>
      <c r="O1776" s="2">
        <v>1000164782</v>
      </c>
      <c r="P1776" s="2" t="str">
        <f>VLOOKUP(H1776, '쿼리1'!$A:$R, 17, 0)</f>
        <v>6도-널담 뚱카롱-리얼크림치즈 50g</v>
      </c>
      <c r="Q1776" s="4">
        <f>VLOOKUP(H1776, '쿼리1'!$A:$U, 20, 0)</f>
        <v>30</v>
      </c>
      <c r="R1776" s="2" t="s">
        <v>31</v>
      </c>
      <c r="S1776" s="2" t="s">
        <v>31</v>
      </c>
      <c r="T1776" s="2" t="s">
        <v>31</v>
      </c>
      <c r="U1776" s="2" t="s">
        <v>5397</v>
      </c>
      <c r="V1776" s="3">
        <v>45630</v>
      </c>
      <c r="W1776" s="3">
        <v>45637</v>
      </c>
      <c r="X1776" s="6" t="str">
        <f t="shared" si="1641"/>
        <v>+7</v>
      </c>
      <c r="Y1776" s="3">
        <v>45635</v>
      </c>
      <c r="Z1776" s="3">
        <v>45637</v>
      </c>
      <c r="AA1776" s="6" t="str">
        <f t="shared" si="1642"/>
        <v>+2</v>
      </c>
      <c r="AB1776" s="3">
        <v>45636</v>
      </c>
      <c r="AC1776" s="3">
        <v>45640</v>
      </c>
      <c r="AD1776" s="6" t="str">
        <f t="shared" si="1644"/>
        <v>+4</v>
      </c>
      <c r="AE1776" s="2" t="s">
        <v>5388</v>
      </c>
      <c r="AF1776" s="2" t="s">
        <v>5388</v>
      </c>
      <c r="AG1776" s="2" t="str">
        <f t="shared" si="1645"/>
        <v>X</v>
      </c>
      <c r="AH1776" s="3">
        <v>45640</v>
      </c>
      <c r="AI1776" s="3">
        <f t="shared" si="1646"/>
        <v>45636</v>
      </c>
      <c r="AJ1776" s="3"/>
      <c r="AK1776" s="2">
        <f t="shared" si="1610"/>
        <v>-4</v>
      </c>
      <c r="AL1776" s="2" t="s">
        <v>5567</v>
      </c>
      <c r="AM1776" s="2" t="str">
        <f t="shared" si="1613"/>
        <v>생산완료(-4)</v>
      </c>
      <c r="AN1776" s="9">
        <f t="shared" si="1614"/>
        <v>45640</v>
      </c>
      <c r="AO1776" s="9">
        <f t="shared" si="1615"/>
        <v>45636</v>
      </c>
      <c r="AP1776" s="9"/>
      <c r="AQ1776" s="2">
        <f t="shared" si="1640"/>
        <v>-4</v>
      </c>
      <c r="AR1776" s="12">
        <f t="shared" si="1616"/>
        <v>-4</v>
      </c>
      <c r="AS1776" t="s">
        <v>5567</v>
      </c>
      <c r="AT1776" t="str">
        <f t="shared" si="1617"/>
        <v>생산완료(-4)</v>
      </c>
    </row>
    <row r="1777" spans="2:46" x14ac:dyDescent="0.3">
      <c r="B1777" s="2" t="s">
        <v>5418</v>
      </c>
      <c r="C1777" s="7">
        <v>-4</v>
      </c>
      <c r="D1777" s="2" t="s">
        <v>5430</v>
      </c>
      <c r="E1777" s="2" t="s">
        <v>5424</v>
      </c>
      <c r="F1777" s="2" t="s">
        <v>5451</v>
      </c>
      <c r="G1777" s="2"/>
      <c r="H1777" s="2" t="s">
        <v>4367</v>
      </c>
      <c r="I1777" s="2" t="str">
        <f t="shared" si="1606"/>
        <v>20241128-1000164796-인쇄</v>
      </c>
      <c r="J1777" s="2" t="str">
        <f t="shared" si="1607"/>
        <v>20241128-1000164796-합지</v>
      </c>
      <c r="K1777" s="2" t="str">
        <f t="shared" si="1608"/>
        <v>20241128-1000164796-분단</v>
      </c>
      <c r="L1777" s="2" t="str">
        <f t="shared" si="1609"/>
        <v>20241128-1000164796-제대</v>
      </c>
      <c r="M1777" s="2" t="str">
        <f>VLOOKUP(H1777, '쿼리1'!$A:$R, 17, 0)</f>
        <v>6도-널담 뚱카롱-복숭아요거트 50g</v>
      </c>
      <c r="N1777" s="2" t="str">
        <f>VLOOKUP(H1777, '쿼리1'!$A:$P, 15, 0)</f>
        <v>패트60</v>
      </c>
      <c r="O1777" s="2">
        <v>1000164796</v>
      </c>
      <c r="P1777" s="2" t="str">
        <f>VLOOKUP(H1777, '쿼리1'!$A:$R, 17, 0)</f>
        <v>6도-널담 뚱카롱-복숭아요거트 50g</v>
      </c>
      <c r="Q1777" s="4">
        <f>VLOOKUP(H1777, '쿼리1'!$A:$U, 20, 0)</f>
        <v>30</v>
      </c>
      <c r="R1777" s="2" t="s">
        <v>31</v>
      </c>
      <c r="S1777" s="2" t="s">
        <v>31</v>
      </c>
      <c r="T1777" s="2" t="s">
        <v>31</v>
      </c>
      <c r="U1777" s="2" t="s">
        <v>5397</v>
      </c>
      <c r="V1777" s="3">
        <v>45630</v>
      </c>
      <c r="W1777" s="3">
        <v>45637</v>
      </c>
      <c r="X1777" s="6" t="str">
        <f t="shared" si="1641"/>
        <v>+7</v>
      </c>
      <c r="Y1777" s="3">
        <v>45635</v>
      </c>
      <c r="Z1777" s="3">
        <v>45637</v>
      </c>
      <c r="AA1777" s="6" t="str">
        <f t="shared" si="1642"/>
        <v>+2</v>
      </c>
      <c r="AB1777" s="3">
        <v>45636</v>
      </c>
      <c r="AC1777" s="3">
        <v>45640</v>
      </c>
      <c r="AD1777" s="6" t="str">
        <f t="shared" si="1644"/>
        <v>+4</v>
      </c>
      <c r="AE1777" s="2" t="s">
        <v>5388</v>
      </c>
      <c r="AF1777" s="2" t="s">
        <v>5388</v>
      </c>
      <c r="AG1777" s="2" t="str">
        <f t="shared" si="1645"/>
        <v>X</v>
      </c>
      <c r="AH1777" s="3">
        <v>45640</v>
      </c>
      <c r="AI1777" s="3">
        <f t="shared" si="1646"/>
        <v>45636</v>
      </c>
      <c r="AJ1777" s="3"/>
      <c r="AK1777" s="2">
        <f t="shared" si="1610"/>
        <v>-4</v>
      </c>
      <c r="AL1777" s="2" t="s">
        <v>5567</v>
      </c>
      <c r="AM1777" s="2" t="str">
        <f t="shared" si="1613"/>
        <v>생산완료(-4)</v>
      </c>
      <c r="AN1777" s="9">
        <f t="shared" si="1614"/>
        <v>45640</v>
      </c>
      <c r="AO1777" s="9">
        <f t="shared" si="1615"/>
        <v>45636</v>
      </c>
      <c r="AP1777" s="9"/>
      <c r="AQ1777" s="2">
        <f t="shared" si="1640"/>
        <v>-4</v>
      </c>
      <c r="AR1777" s="12">
        <f t="shared" si="1616"/>
        <v>-4</v>
      </c>
      <c r="AS1777" t="s">
        <v>5567</v>
      </c>
      <c r="AT1777" t="str">
        <f t="shared" si="1617"/>
        <v>생산완료(-4)</v>
      </c>
    </row>
    <row r="1778" spans="2:46" x14ac:dyDescent="0.3">
      <c r="B1778" s="2" t="s">
        <v>5408</v>
      </c>
      <c r="C1778" s="7">
        <v>3</v>
      </c>
      <c r="D1778" s="2" t="s">
        <v>5409</v>
      </c>
      <c r="E1778" s="2" t="s">
        <v>5406</v>
      </c>
      <c r="F1778" s="2" t="s">
        <v>5415</v>
      </c>
      <c r="G1778" s="2"/>
      <c r="H1778" s="2" t="s">
        <v>4341</v>
      </c>
      <c r="I1778" s="2" t="str">
        <f t="shared" si="1606"/>
        <v>20241128-1000164810-인쇄</v>
      </c>
      <c r="J1778" s="2" t="str">
        <f t="shared" si="1607"/>
        <v>20241128-1000164810-합지</v>
      </c>
      <c r="K1778" s="2" t="str">
        <f t="shared" si="1608"/>
        <v>20241128-1000164810-분단</v>
      </c>
      <c r="L1778" s="2" t="str">
        <f t="shared" si="1609"/>
        <v>20241128-1000164810-제대</v>
      </c>
      <c r="M1778" s="2" t="str">
        <f>VLOOKUP(H1778, '쿼리1'!$A:$R, 17, 0)</f>
        <v>6도-널담 뚱카롱-얼그레이밀트티 50g</v>
      </c>
      <c r="N1778" s="2" t="str">
        <f>VLOOKUP(H1778, '쿼리1'!$A:$P, 15, 0)</f>
        <v>패트60</v>
      </c>
      <c r="O1778" s="2">
        <v>1000164810</v>
      </c>
      <c r="P1778" s="2" t="str">
        <f>VLOOKUP(H1778, '쿼리1'!$A:$R, 17, 0)</f>
        <v>6도-널담 뚱카롱-얼그레이밀트티 50g</v>
      </c>
      <c r="Q1778" s="4">
        <f>VLOOKUP(H1778, '쿼리1'!$A:$U, 20, 0)</f>
        <v>30</v>
      </c>
      <c r="R1778" s="2" t="s">
        <v>31</v>
      </c>
      <c r="S1778" s="2" t="s">
        <v>31</v>
      </c>
      <c r="T1778" s="2" t="s">
        <v>31</v>
      </c>
      <c r="U1778" s="2" t="s">
        <v>5397</v>
      </c>
      <c r="V1778" s="3">
        <v>45630</v>
      </c>
      <c r="W1778" s="3">
        <v>45630</v>
      </c>
      <c r="X1778" s="6">
        <f t="shared" si="1641"/>
        <v>0</v>
      </c>
      <c r="Y1778" s="3">
        <v>45635</v>
      </c>
      <c r="Z1778" s="3">
        <v>45630</v>
      </c>
      <c r="AA1778" s="6">
        <f t="shared" si="1642"/>
        <v>-5</v>
      </c>
      <c r="AB1778" s="3">
        <v>45636</v>
      </c>
      <c r="AC1778" s="3">
        <v>45633</v>
      </c>
      <c r="AD1778" s="6">
        <f t="shared" si="1644"/>
        <v>-3</v>
      </c>
      <c r="AE1778" s="2" t="s">
        <v>5388</v>
      </c>
      <c r="AF1778" s="2" t="s">
        <v>5388</v>
      </c>
      <c r="AG1778" s="2" t="str">
        <f t="shared" si="1645"/>
        <v>X</v>
      </c>
      <c r="AH1778" s="3">
        <v>45633</v>
      </c>
      <c r="AI1778" s="3">
        <f t="shared" si="1646"/>
        <v>45636</v>
      </c>
      <c r="AJ1778" s="3"/>
      <c r="AK1778" s="2" t="str">
        <f t="shared" si="1610"/>
        <v>+3</v>
      </c>
      <c r="AL1778" s="2" t="s">
        <v>5567</v>
      </c>
      <c r="AM1778" s="2" t="str">
        <f t="shared" si="1613"/>
        <v>생산완료(+3)</v>
      </c>
      <c r="AN1778" s="9">
        <f t="shared" si="1614"/>
        <v>45633</v>
      </c>
      <c r="AO1778" s="9">
        <f t="shared" si="1615"/>
        <v>45636</v>
      </c>
      <c r="AP1778" s="9"/>
      <c r="AQ1778" s="2">
        <f t="shared" si="1640"/>
        <v>3</v>
      </c>
      <c r="AR1778" s="12" t="str">
        <f t="shared" si="1616"/>
        <v>+3</v>
      </c>
      <c r="AS1778" t="s">
        <v>5567</v>
      </c>
      <c r="AT1778" t="str">
        <f t="shared" si="1617"/>
        <v>생산완료(+3)</v>
      </c>
    </row>
    <row r="1779" spans="2:46" x14ac:dyDescent="0.3">
      <c r="B1779" s="2" t="s">
        <v>5409</v>
      </c>
      <c r="C1779" s="7">
        <v>0</v>
      </c>
      <c r="D1779" s="2" t="s">
        <v>5409</v>
      </c>
      <c r="E1779" s="2" t="s">
        <v>5418</v>
      </c>
      <c r="F1779" s="2" t="s">
        <v>5409</v>
      </c>
      <c r="G1779" s="2"/>
      <c r="H1779" s="2" t="s">
        <v>4076</v>
      </c>
      <c r="I1779" s="2" t="str">
        <f t="shared" si="1606"/>
        <v>20241128-1000164817-인쇄</v>
      </c>
      <c r="J1779" s="2" t="str">
        <f t="shared" si="1607"/>
        <v>20241128-1000164817-합지</v>
      </c>
      <c r="K1779" s="2" t="str">
        <f t="shared" si="1608"/>
        <v>20241128-1000164817-분단</v>
      </c>
      <c r="L1779" s="2" t="str">
        <f t="shared" si="1609"/>
        <v>20241128-1000164817-제대</v>
      </c>
      <c r="M1779" s="2" t="str">
        <f>VLOOKUP(H1779, '쿼리1'!$A:$R, 17, 0)</f>
        <v>6도-널담 뚱카롱-오레오크림치즈 50g</v>
      </c>
      <c r="N1779" s="2" t="str">
        <f>VLOOKUP(H1779, '쿼리1'!$A:$P, 15, 0)</f>
        <v>패트60</v>
      </c>
      <c r="O1779" s="2">
        <v>1000164817</v>
      </c>
      <c r="P1779" s="2" t="str">
        <f>VLOOKUP(H1779, '쿼리1'!$A:$R, 17, 0)</f>
        <v>6도-널담 뚱카롱-오레오크림치즈 50g</v>
      </c>
      <c r="Q1779" s="4">
        <f>VLOOKUP(H1779, '쿼리1'!$A:$U, 20, 0)</f>
        <v>30</v>
      </c>
      <c r="R1779" s="2" t="s">
        <v>31</v>
      </c>
      <c r="S1779" s="2" t="s">
        <v>31</v>
      </c>
      <c r="T1779" s="2" t="s">
        <v>31</v>
      </c>
      <c r="U1779" s="2" t="s">
        <v>5397</v>
      </c>
      <c r="V1779" s="3">
        <v>45630</v>
      </c>
      <c r="W1779" s="3">
        <v>45630</v>
      </c>
      <c r="X1779" s="6">
        <f t="shared" si="1641"/>
        <v>0</v>
      </c>
      <c r="Y1779" s="3">
        <v>45635</v>
      </c>
      <c r="Z1779" s="3">
        <v>45631</v>
      </c>
      <c r="AA1779" s="6">
        <f t="shared" si="1642"/>
        <v>-4</v>
      </c>
      <c r="AB1779" s="3">
        <v>45636</v>
      </c>
      <c r="AC1779" s="3">
        <v>45636</v>
      </c>
      <c r="AD1779" s="6">
        <f t="shared" si="1644"/>
        <v>0</v>
      </c>
      <c r="AE1779" s="2" t="s">
        <v>5388</v>
      </c>
      <c r="AF1779" s="2" t="s">
        <v>5388</v>
      </c>
      <c r="AG1779" s="2" t="str">
        <f t="shared" si="1645"/>
        <v>X</v>
      </c>
      <c r="AH1779" s="3">
        <v>45636</v>
      </c>
      <c r="AI1779" s="3">
        <f t="shared" si="1646"/>
        <v>45636</v>
      </c>
      <c r="AJ1779" s="3"/>
      <c r="AK1779" s="2">
        <f t="shared" si="1610"/>
        <v>0</v>
      </c>
      <c r="AL1779" s="2" t="s">
        <v>5567</v>
      </c>
      <c r="AM1779" s="2" t="str">
        <f t="shared" si="1613"/>
        <v>생산완료(0)</v>
      </c>
      <c r="AN1779" s="9">
        <f t="shared" si="1614"/>
        <v>45636</v>
      </c>
      <c r="AO1779" s="9">
        <f t="shared" si="1615"/>
        <v>45636</v>
      </c>
      <c r="AP1779" s="9"/>
      <c r="AQ1779" s="2">
        <f t="shared" si="1640"/>
        <v>0</v>
      </c>
      <c r="AR1779" s="12">
        <f t="shared" si="1616"/>
        <v>0</v>
      </c>
      <c r="AS1779" t="s">
        <v>5567</v>
      </c>
      <c r="AT1779" t="str">
        <f t="shared" si="1617"/>
        <v>생산완료(0)</v>
      </c>
    </row>
    <row r="1780" spans="2:46" x14ac:dyDescent="0.3">
      <c r="B1780" s="2" t="s">
        <v>5424</v>
      </c>
      <c r="C1780" s="7">
        <v>2</v>
      </c>
      <c r="D1780" s="2" t="s">
        <v>5409</v>
      </c>
      <c r="E1780" s="2" t="s">
        <v>5532</v>
      </c>
      <c r="F1780" s="2"/>
      <c r="G1780" s="2" t="s">
        <v>5416</v>
      </c>
      <c r="H1780" s="2" t="s">
        <v>3790</v>
      </c>
      <c r="I1780" s="2" t="str">
        <f t="shared" si="1606"/>
        <v>20241128-1000165171-인쇄</v>
      </c>
      <c r="J1780" s="2" t="str">
        <f t="shared" si="1607"/>
        <v>20241128-1000165171-합지</v>
      </c>
      <c r="K1780" s="2" t="str">
        <f t="shared" si="1608"/>
        <v>20241128-1000165171-분단</v>
      </c>
      <c r="L1780" s="2" t="str">
        <f t="shared" si="1609"/>
        <v>20241128-1000165171-제대</v>
      </c>
      <c r="M1780" s="2" t="str">
        <f>VLOOKUP(H1780, '쿼리1'!$A:$R, 17, 0)</f>
        <v>4도-현대푸드-연유 진미 오징어채 400g</v>
      </c>
      <c r="N1780" s="2" t="str">
        <f>VLOOKUP(H1780, '쿼리1'!$A:$P, 15, 0)</f>
        <v>나이론(투명)105</v>
      </c>
      <c r="O1780" s="2">
        <v>1000165171</v>
      </c>
      <c r="P1780" s="2" t="str">
        <f>VLOOKUP(H1780, '쿼리1'!$A:$R, 17, 0)</f>
        <v>4도-현대푸드-연유 진미 오징어채 400g</v>
      </c>
      <c r="Q1780" s="4">
        <f>VLOOKUP(H1780, '쿼리1'!$A:$U, 20, 0)</f>
        <v>23076</v>
      </c>
      <c r="R1780" s="2" t="s">
        <v>31</v>
      </c>
      <c r="S1780" s="2" t="s">
        <v>5399</v>
      </c>
      <c r="T1780" s="2" t="s">
        <v>5397</v>
      </c>
      <c r="U1780" s="2" t="s">
        <v>31</v>
      </c>
      <c r="V1780" s="3">
        <v>45630</v>
      </c>
      <c r="W1780" s="3">
        <v>45630</v>
      </c>
      <c r="X1780" s="6">
        <f t="shared" si="1641"/>
        <v>0</v>
      </c>
      <c r="Y1780" s="3">
        <v>45635</v>
      </c>
      <c r="Z1780" s="5" t="s">
        <v>5396</v>
      </c>
      <c r="AA1780" s="6">
        <f ca="1">TODAY()-Y1780</f>
        <v>21</v>
      </c>
      <c r="AB1780" s="3" t="s">
        <v>5388</v>
      </c>
      <c r="AC1780" s="2" t="s">
        <v>5388</v>
      </c>
      <c r="AD1780" s="6" t="str">
        <f t="shared" ref="AD1780:AD1785" si="1647">IFERROR(AC1780-AB1780, "X")</f>
        <v>X</v>
      </c>
      <c r="AE1780" s="3">
        <v>45637</v>
      </c>
      <c r="AF1780" s="3">
        <v>45635</v>
      </c>
      <c r="AG1780" s="2">
        <f>IFERROR(IF(AF1780-AE1780&gt;0, "+" &amp; (AF1780-AE1780), AF1780-AE1780), "X")</f>
        <v>-2</v>
      </c>
      <c r="AH1780" s="3">
        <v>45635</v>
      </c>
      <c r="AI1780" s="3">
        <f>AE1780</f>
        <v>45637</v>
      </c>
      <c r="AJ1780" s="3"/>
      <c r="AK1780" s="2" t="str">
        <f t="shared" si="1610"/>
        <v>+2</v>
      </c>
      <c r="AL1780" s="2" t="s">
        <v>5567</v>
      </c>
      <c r="AM1780" s="2" t="str">
        <f t="shared" si="1613"/>
        <v>생산완료(+2)</v>
      </c>
      <c r="AN1780" s="9">
        <f t="shared" si="1614"/>
        <v>45635</v>
      </c>
      <c r="AO1780" s="9">
        <f t="shared" si="1615"/>
        <v>45637</v>
      </c>
      <c r="AP1780" s="9"/>
      <c r="AQ1780" s="2">
        <f t="shared" si="1640"/>
        <v>2</v>
      </c>
      <c r="AR1780" s="12" t="str">
        <f t="shared" si="1616"/>
        <v>+2</v>
      </c>
      <c r="AS1780" t="s">
        <v>5567</v>
      </c>
      <c r="AT1780" t="str">
        <f t="shared" si="1617"/>
        <v>생산완료(+2)</v>
      </c>
    </row>
    <row r="1781" spans="2:46" x14ac:dyDescent="0.3">
      <c r="B1781" s="2" t="s">
        <v>5408</v>
      </c>
      <c r="C1781" s="7">
        <v>3</v>
      </c>
      <c r="D1781" s="2" t="s">
        <v>5424</v>
      </c>
      <c r="E1781" s="2" t="s">
        <v>5415</v>
      </c>
      <c r="F1781" s="2"/>
      <c r="G1781" s="2" t="s">
        <v>5545</v>
      </c>
      <c r="H1781" s="2" t="s">
        <v>2720</v>
      </c>
      <c r="I1781" s="2" t="str">
        <f t="shared" si="1606"/>
        <v>20241128-1000166996-인쇄</v>
      </c>
      <c r="J1781" s="2" t="str">
        <f t="shared" si="1607"/>
        <v>20241128-1000166996-합지</v>
      </c>
      <c r="K1781" s="2" t="str">
        <f t="shared" si="1608"/>
        <v>20241128-1000166996-분단</v>
      </c>
      <c r="L1781" s="2" t="str">
        <f t="shared" si="1609"/>
        <v>20241128-1000166996-제대</v>
      </c>
      <c r="M1781" s="2" t="str">
        <f>VLOOKUP(H1781, '쿼리1'!$A:$R, 17, 0)</f>
        <v>7도-군용-대멸치 500g(국산)-인천</v>
      </c>
      <c r="N1781" s="2" t="str">
        <f>VLOOKUP(H1781, '쿼리1'!$A:$P, 15, 0)</f>
        <v>패트92</v>
      </c>
      <c r="O1781" s="2">
        <v>1000166996</v>
      </c>
      <c r="P1781" s="2" t="str">
        <f>VLOOKUP(H1781, '쿼리1'!$A:$R, 17, 0)</f>
        <v>7도-군용-대멸치 500g(국산)-인천</v>
      </c>
      <c r="Q1781" s="4">
        <f>VLOOKUP(H1781, '쿼리1'!$A:$U, 20, 0)</f>
        <v>21428</v>
      </c>
      <c r="R1781" s="2" t="s">
        <v>31</v>
      </c>
      <c r="S1781" s="2" t="s">
        <v>31</v>
      </c>
      <c r="T1781" s="2" t="s">
        <v>5397</v>
      </c>
      <c r="U1781" s="2" t="s">
        <v>5399</v>
      </c>
      <c r="V1781" s="3">
        <v>45630</v>
      </c>
      <c r="W1781" s="3">
        <v>45632</v>
      </c>
      <c r="X1781" s="6" t="str">
        <f t="shared" si="1641"/>
        <v>+2</v>
      </c>
      <c r="Y1781" s="3">
        <v>45635</v>
      </c>
      <c r="Z1781" s="3">
        <v>45632</v>
      </c>
      <c r="AA1781" s="6">
        <f t="shared" ref="AA1781:AA1788" si="1648">IFERROR(IF(Z1781-Y1781&gt;0, "+" &amp; (Z1781-Y1781), Z1781-Y1781), "X")</f>
        <v>-3</v>
      </c>
      <c r="AB1781" s="5" t="s">
        <v>5388</v>
      </c>
      <c r="AC1781" s="2" t="s">
        <v>5388</v>
      </c>
      <c r="AD1781" s="6" t="str">
        <f t="shared" si="1647"/>
        <v>X</v>
      </c>
      <c r="AE1781" s="3">
        <v>45637</v>
      </c>
      <c r="AF1781" s="5" t="s">
        <v>5396</v>
      </c>
      <c r="AG1781" s="6">
        <f ca="1">TODAY()-AE1781</f>
        <v>19</v>
      </c>
      <c r="AH1781" s="3">
        <v>45632</v>
      </c>
      <c r="AI1781" s="3">
        <f>Y1781</f>
        <v>45635</v>
      </c>
      <c r="AJ1781" s="3"/>
      <c r="AK1781" s="2" t="str">
        <f t="shared" si="1610"/>
        <v>+3</v>
      </c>
      <c r="AL1781" s="2" t="s">
        <v>5567</v>
      </c>
      <c r="AM1781" s="2" t="str">
        <f t="shared" si="1613"/>
        <v>생산완료(+3)</v>
      </c>
      <c r="AN1781" s="9">
        <f t="shared" si="1614"/>
        <v>45632</v>
      </c>
      <c r="AO1781" s="9">
        <f t="shared" si="1615"/>
        <v>45635</v>
      </c>
      <c r="AP1781" s="9"/>
      <c r="AQ1781" s="2">
        <f t="shared" si="1640"/>
        <v>3</v>
      </c>
      <c r="AR1781" s="12" t="str">
        <f t="shared" si="1616"/>
        <v>+3</v>
      </c>
      <c r="AS1781" t="s">
        <v>5567</v>
      </c>
      <c r="AT1781" t="str">
        <f t="shared" si="1617"/>
        <v>생산완료(+3)</v>
      </c>
    </row>
    <row r="1782" spans="2:46" x14ac:dyDescent="0.3">
      <c r="B1782" s="2" t="s">
        <v>5412</v>
      </c>
      <c r="C1782" s="7">
        <v>1</v>
      </c>
      <c r="D1782" s="2" t="s">
        <v>5424</v>
      </c>
      <c r="E1782" s="2" t="s">
        <v>5415</v>
      </c>
      <c r="F1782" s="2"/>
      <c r="G1782" s="2" t="s">
        <v>5405</v>
      </c>
      <c r="H1782" s="2" t="s">
        <v>2723</v>
      </c>
      <c r="I1782" s="2" t="str">
        <f t="shared" si="1606"/>
        <v>20241128-1000167005-인쇄</v>
      </c>
      <c r="J1782" s="2" t="str">
        <f t="shared" si="1607"/>
        <v>20241128-1000167005-합지</v>
      </c>
      <c r="K1782" s="2" t="str">
        <f t="shared" si="1608"/>
        <v>20241128-1000167005-분단</v>
      </c>
      <c r="L1782" s="2" t="str">
        <f t="shared" si="1609"/>
        <v>20241128-1000167005-제대</v>
      </c>
      <c r="M1782" s="2" t="str">
        <f>VLOOKUP(H1782, '쿼리1'!$A:$R, 17, 0)</f>
        <v>7도-군용-명태살채 500g(원양)-인천</v>
      </c>
      <c r="N1782" s="2" t="str">
        <f>VLOOKUP(H1782, '쿼리1'!$A:$P, 15, 0)</f>
        <v>패트92</v>
      </c>
      <c r="O1782" s="2">
        <v>1000167005</v>
      </c>
      <c r="P1782" s="2" t="str">
        <f>VLOOKUP(H1782, '쿼리1'!$A:$R, 17, 0)</f>
        <v>7도-군용-명태살채 500g(원양)-인천</v>
      </c>
      <c r="Q1782" s="4">
        <f>VLOOKUP(H1782, '쿼리1'!$A:$U, 20, 0)</f>
        <v>21428</v>
      </c>
      <c r="R1782" s="2" t="s">
        <v>31</v>
      </c>
      <c r="S1782" s="2" t="s">
        <v>31</v>
      </c>
      <c r="T1782" s="2" t="s">
        <v>5397</v>
      </c>
      <c r="U1782" s="2" t="s">
        <v>31</v>
      </c>
      <c r="V1782" s="3">
        <v>45630</v>
      </c>
      <c r="W1782" s="3">
        <v>45632</v>
      </c>
      <c r="X1782" s="6" t="str">
        <f t="shared" si="1641"/>
        <v>+2</v>
      </c>
      <c r="Y1782" s="3">
        <v>45635</v>
      </c>
      <c r="Z1782" s="3">
        <v>45632</v>
      </c>
      <c r="AA1782" s="6">
        <f t="shared" si="1648"/>
        <v>-3</v>
      </c>
      <c r="AB1782" s="3" t="s">
        <v>5388</v>
      </c>
      <c r="AC1782" s="2" t="s">
        <v>5388</v>
      </c>
      <c r="AD1782" s="6" t="str">
        <f t="shared" si="1647"/>
        <v>X</v>
      </c>
      <c r="AE1782" s="3">
        <v>45637</v>
      </c>
      <c r="AF1782" s="3">
        <v>45636</v>
      </c>
      <c r="AG1782" s="2">
        <f t="shared" ref="AG1782:AG1785" si="1649">IFERROR(IF(AF1782-AE1782&gt;0, "+" &amp; (AF1782-AE1782), AF1782-AE1782), "X")</f>
        <v>-1</v>
      </c>
      <c r="AH1782" s="3">
        <v>45636</v>
      </c>
      <c r="AI1782" s="3">
        <f t="shared" ref="AI1782:AI1785" si="1650">AE1782</f>
        <v>45637</v>
      </c>
      <c r="AJ1782" s="3"/>
      <c r="AK1782" s="2" t="str">
        <f t="shared" si="1610"/>
        <v>+1</v>
      </c>
      <c r="AL1782" s="2" t="s">
        <v>5567</v>
      </c>
      <c r="AM1782" s="2" t="str">
        <f t="shared" si="1613"/>
        <v>생산완료(+1)</v>
      </c>
      <c r="AN1782" s="9">
        <f t="shared" si="1614"/>
        <v>45636</v>
      </c>
      <c r="AO1782" s="9">
        <f t="shared" si="1615"/>
        <v>45637</v>
      </c>
      <c r="AP1782" s="9"/>
      <c r="AQ1782" s="2">
        <f t="shared" si="1640"/>
        <v>1</v>
      </c>
      <c r="AR1782" s="12" t="str">
        <f t="shared" si="1616"/>
        <v>+1</v>
      </c>
      <c r="AS1782" t="s">
        <v>5567</v>
      </c>
      <c r="AT1782" t="str">
        <f t="shared" si="1617"/>
        <v>생산완료(+1)</v>
      </c>
    </row>
    <row r="1783" spans="2:46" x14ac:dyDescent="0.3">
      <c r="B1783" s="2" t="s">
        <v>5412</v>
      </c>
      <c r="C1783" s="7">
        <v>1</v>
      </c>
      <c r="D1783" s="2" t="s">
        <v>5424</v>
      </c>
      <c r="E1783" s="2" t="s">
        <v>5406</v>
      </c>
      <c r="F1783" s="2"/>
      <c r="G1783" s="2" t="s">
        <v>5405</v>
      </c>
      <c r="H1783" s="2" t="s">
        <v>2709</v>
      </c>
      <c r="I1783" s="2" t="str">
        <f t="shared" si="1606"/>
        <v>20241128-1000167023-인쇄</v>
      </c>
      <c r="J1783" s="2" t="str">
        <f t="shared" si="1607"/>
        <v>20241128-1000167023-합지</v>
      </c>
      <c r="K1783" s="2" t="str">
        <f t="shared" si="1608"/>
        <v>20241128-1000167023-분단</v>
      </c>
      <c r="L1783" s="2" t="str">
        <f t="shared" si="1609"/>
        <v>20241128-1000167023-제대</v>
      </c>
      <c r="M1783" s="2" t="str">
        <f>VLOOKUP(H1783, '쿼리1'!$A:$R, 17, 0)</f>
        <v>7도-군용-명태살채 1kg(원양)-인천</v>
      </c>
      <c r="N1783" s="2" t="str">
        <f>VLOOKUP(H1783, '쿼리1'!$A:$P, 15, 0)</f>
        <v>패트92</v>
      </c>
      <c r="O1783" s="2">
        <v>1000167023</v>
      </c>
      <c r="P1783" s="2" t="str">
        <f>VLOOKUP(H1783, '쿼리1'!$A:$R, 17, 0)</f>
        <v>7도-군용-명태살채 1kg(원양)-인천</v>
      </c>
      <c r="Q1783" s="4">
        <f>VLOOKUP(H1783, '쿼리1'!$A:$U, 20, 0)</f>
        <v>20000</v>
      </c>
      <c r="R1783" s="2" t="s">
        <v>31</v>
      </c>
      <c r="S1783" s="2" t="s">
        <v>31</v>
      </c>
      <c r="T1783" s="2" t="s">
        <v>5397</v>
      </c>
      <c r="U1783" s="2" t="s">
        <v>31</v>
      </c>
      <c r="V1783" s="3">
        <v>45630</v>
      </c>
      <c r="W1783" s="3">
        <v>45632</v>
      </c>
      <c r="X1783" s="6" t="str">
        <f t="shared" si="1641"/>
        <v>+2</v>
      </c>
      <c r="Y1783" s="3">
        <v>45635</v>
      </c>
      <c r="Z1783" s="3">
        <v>45630</v>
      </c>
      <c r="AA1783" s="6">
        <f t="shared" si="1648"/>
        <v>-5</v>
      </c>
      <c r="AB1783" s="3" t="s">
        <v>5388</v>
      </c>
      <c r="AC1783" s="2" t="s">
        <v>5388</v>
      </c>
      <c r="AD1783" s="6" t="str">
        <f t="shared" si="1647"/>
        <v>X</v>
      </c>
      <c r="AE1783" s="3">
        <v>45637</v>
      </c>
      <c r="AF1783" s="3">
        <v>45636</v>
      </c>
      <c r="AG1783" s="2">
        <f t="shared" si="1649"/>
        <v>-1</v>
      </c>
      <c r="AH1783" s="3">
        <v>45636</v>
      </c>
      <c r="AI1783" s="3">
        <f t="shared" si="1650"/>
        <v>45637</v>
      </c>
      <c r="AJ1783" s="3"/>
      <c r="AK1783" s="2" t="str">
        <f t="shared" si="1610"/>
        <v>+1</v>
      </c>
      <c r="AL1783" s="2" t="s">
        <v>5567</v>
      </c>
      <c r="AM1783" s="2" t="str">
        <f t="shared" si="1613"/>
        <v>생산완료(+1)</v>
      </c>
      <c r="AN1783" s="9">
        <f t="shared" si="1614"/>
        <v>45636</v>
      </c>
      <c r="AO1783" s="9">
        <f t="shared" si="1615"/>
        <v>45637</v>
      </c>
      <c r="AP1783" s="9"/>
      <c r="AQ1783" s="2">
        <f t="shared" si="1640"/>
        <v>1</v>
      </c>
      <c r="AR1783" s="12" t="str">
        <f t="shared" si="1616"/>
        <v>+1</v>
      </c>
      <c r="AS1783" t="s">
        <v>5567</v>
      </c>
      <c r="AT1783" t="str">
        <f t="shared" si="1617"/>
        <v>생산완료(+1)</v>
      </c>
    </row>
    <row r="1784" spans="2:46" x14ac:dyDescent="0.3">
      <c r="B1784" s="2" t="s">
        <v>5424</v>
      </c>
      <c r="C1784" s="7">
        <v>2</v>
      </c>
      <c r="D1784" s="2" t="s">
        <v>5416</v>
      </c>
      <c r="E1784" s="2" t="s">
        <v>5406</v>
      </c>
      <c r="F1784" s="2"/>
      <c r="G1784" s="2" t="s">
        <v>5416</v>
      </c>
      <c r="H1784" s="2" t="s">
        <v>3812</v>
      </c>
      <c r="I1784" s="2" t="str">
        <f t="shared" si="1606"/>
        <v>20241128-1000167850-인쇄</v>
      </c>
      <c r="J1784" s="2" t="str">
        <f t="shared" si="1607"/>
        <v>20241128-1000167850-합지</v>
      </c>
      <c r="K1784" s="2" t="str">
        <f t="shared" si="1608"/>
        <v>20241128-1000167850-분단</v>
      </c>
      <c r="L1784" s="2" t="str">
        <f t="shared" si="1609"/>
        <v>20241128-1000167850-제대</v>
      </c>
      <c r="M1784" s="2" t="str">
        <f>VLOOKUP(H1784, '쿼리1'!$A:$R, 17, 0)</f>
        <v>3도-현대푸드-황태채 400g(이마트)</v>
      </c>
      <c r="N1784" s="2" t="str">
        <f>VLOOKUP(H1784, '쿼리1'!$A:$P, 15, 0)</f>
        <v>패씨피피(투명)80</v>
      </c>
      <c r="O1784" s="2">
        <v>1000167850</v>
      </c>
      <c r="P1784" s="2" t="str">
        <f>VLOOKUP(H1784, '쿼리1'!$A:$R, 17, 0)</f>
        <v>3도-현대푸드-황태채 400g(이마트)</v>
      </c>
      <c r="Q1784" s="4">
        <f>VLOOKUP(H1784, '쿼리1'!$A:$U, 20, 0)</f>
        <v>20689</v>
      </c>
      <c r="R1784" s="2" t="s">
        <v>31</v>
      </c>
      <c r="S1784" s="2" t="s">
        <v>31</v>
      </c>
      <c r="T1784" s="2" t="s">
        <v>5397</v>
      </c>
      <c r="U1784" s="2" t="s">
        <v>31</v>
      </c>
      <c r="V1784" s="3">
        <v>45630</v>
      </c>
      <c r="W1784" s="3">
        <v>45628</v>
      </c>
      <c r="X1784" s="6">
        <f t="shared" si="1641"/>
        <v>-2</v>
      </c>
      <c r="Y1784" s="3">
        <v>45635</v>
      </c>
      <c r="Z1784" s="3">
        <v>45630</v>
      </c>
      <c r="AA1784" s="6">
        <f t="shared" si="1648"/>
        <v>-5</v>
      </c>
      <c r="AB1784" s="3" t="s">
        <v>5388</v>
      </c>
      <c r="AC1784" s="2" t="s">
        <v>5388</v>
      </c>
      <c r="AD1784" s="6" t="str">
        <f t="shared" si="1647"/>
        <v>X</v>
      </c>
      <c r="AE1784" s="3">
        <v>45637</v>
      </c>
      <c r="AF1784" s="3">
        <v>45635</v>
      </c>
      <c r="AG1784" s="2">
        <f t="shared" si="1649"/>
        <v>-2</v>
      </c>
      <c r="AH1784" s="3">
        <v>45635</v>
      </c>
      <c r="AI1784" s="3">
        <f t="shared" si="1650"/>
        <v>45637</v>
      </c>
      <c r="AJ1784" s="3"/>
      <c r="AK1784" s="2" t="str">
        <f t="shared" si="1610"/>
        <v>+2</v>
      </c>
      <c r="AL1784" s="2" t="s">
        <v>5567</v>
      </c>
      <c r="AM1784" s="2" t="str">
        <f t="shared" si="1613"/>
        <v>생산완료(+2)</v>
      </c>
      <c r="AN1784" s="9">
        <f t="shared" si="1614"/>
        <v>45635</v>
      </c>
      <c r="AO1784" s="9">
        <f t="shared" si="1615"/>
        <v>45637</v>
      </c>
      <c r="AP1784" s="9"/>
      <c r="AQ1784" s="2">
        <f t="shared" si="1640"/>
        <v>2</v>
      </c>
      <c r="AR1784" s="12" t="str">
        <f t="shared" si="1616"/>
        <v>+2</v>
      </c>
      <c r="AS1784" t="s">
        <v>5567</v>
      </c>
      <c r="AT1784" t="str">
        <f t="shared" si="1617"/>
        <v>생산완료(+2)</v>
      </c>
    </row>
    <row r="1785" spans="2:46" x14ac:dyDescent="0.3">
      <c r="B1785" s="2" t="s">
        <v>5436</v>
      </c>
      <c r="C1785" s="7">
        <v>-7</v>
      </c>
      <c r="D1785" s="2" t="s">
        <v>5421</v>
      </c>
      <c r="E1785" s="2" t="s">
        <v>5412</v>
      </c>
      <c r="F1785" s="2"/>
      <c r="G1785" s="2" t="s">
        <v>5430</v>
      </c>
      <c r="H1785" s="2" t="s">
        <v>2227</v>
      </c>
      <c r="I1785" s="2" t="str">
        <f t="shared" si="1606"/>
        <v>20241128-1000169860-인쇄</v>
      </c>
      <c r="J1785" s="2" t="str">
        <f t="shared" si="1607"/>
        <v>20241128-1000169860-합지</v>
      </c>
      <c r="K1785" s="2" t="str">
        <f t="shared" si="1608"/>
        <v>20241128-1000169860-분단</v>
      </c>
      <c r="L1785" s="2" t="str">
        <f t="shared" si="1609"/>
        <v>20241128-1000169860-제대</v>
      </c>
      <c r="M1785" s="2" t="str">
        <f>VLOOKUP(H1785, '쿼리1'!$A:$R, 17, 0)</f>
        <v>1도-PLONGER(쁠롱제)</v>
      </c>
      <c r="N1785" s="2" t="str">
        <f>VLOOKUP(H1785, '쿼리1'!$A:$P, 15, 0)</f>
        <v>오피피(무광)80</v>
      </c>
      <c r="O1785" s="2">
        <v>1000169860</v>
      </c>
      <c r="P1785" s="2" t="str">
        <f>VLOOKUP(H1785, '쿼리1'!$A:$R, 17, 0)</f>
        <v>1도-PLONGER(쁠롱제)</v>
      </c>
      <c r="Q1785" s="4">
        <f>VLOOKUP(H1785, '쿼리1'!$A:$U, 20, 0)</f>
        <v>22222</v>
      </c>
      <c r="R1785" s="2" t="s">
        <v>31</v>
      </c>
      <c r="S1785" s="2" t="s">
        <v>31</v>
      </c>
      <c r="T1785" s="2" t="s">
        <v>5397</v>
      </c>
      <c r="U1785" s="2" t="s">
        <v>31</v>
      </c>
      <c r="V1785" s="3">
        <v>45630</v>
      </c>
      <c r="W1785" s="3">
        <v>45635</v>
      </c>
      <c r="X1785" s="6" t="str">
        <f t="shared" si="1641"/>
        <v>+5</v>
      </c>
      <c r="Y1785" s="3">
        <v>45635</v>
      </c>
      <c r="Z1785" s="3">
        <v>45636</v>
      </c>
      <c r="AA1785" s="6" t="str">
        <f t="shared" si="1648"/>
        <v>+1</v>
      </c>
      <c r="AB1785" s="3" t="s">
        <v>5388</v>
      </c>
      <c r="AC1785" s="2" t="s">
        <v>5388</v>
      </c>
      <c r="AD1785" s="6" t="str">
        <f t="shared" si="1647"/>
        <v>X</v>
      </c>
      <c r="AE1785" s="3">
        <v>45637</v>
      </c>
      <c r="AF1785" s="3">
        <v>45644</v>
      </c>
      <c r="AG1785" s="2" t="str">
        <f t="shared" si="1649"/>
        <v>+7</v>
      </c>
      <c r="AH1785" s="3">
        <v>45644</v>
      </c>
      <c r="AI1785" s="3">
        <f t="shared" si="1650"/>
        <v>45637</v>
      </c>
      <c r="AJ1785" s="3"/>
      <c r="AK1785" s="2">
        <f t="shared" si="1610"/>
        <v>-7</v>
      </c>
      <c r="AL1785" s="2" t="s">
        <v>5567</v>
      </c>
      <c r="AM1785" s="2" t="str">
        <f t="shared" si="1613"/>
        <v>생산완료(-7)</v>
      </c>
      <c r="AN1785" s="9">
        <f t="shared" si="1614"/>
        <v>45644</v>
      </c>
      <c r="AO1785" s="9">
        <f t="shared" si="1615"/>
        <v>45637</v>
      </c>
      <c r="AP1785" s="9"/>
      <c r="AQ1785" s="2">
        <f t="shared" si="1640"/>
        <v>-7</v>
      </c>
      <c r="AR1785" s="12">
        <f t="shared" si="1616"/>
        <v>-7</v>
      </c>
      <c r="AS1785" t="s">
        <v>5567</v>
      </c>
      <c r="AT1785" t="str">
        <f t="shared" si="1617"/>
        <v>생산완료(-7)</v>
      </c>
    </row>
    <row r="1786" spans="2:46" x14ac:dyDescent="0.3">
      <c r="B1786" s="2" t="s">
        <v>5439</v>
      </c>
      <c r="C1786" s="7">
        <v>-8</v>
      </c>
      <c r="D1786" s="2" t="s">
        <v>5430</v>
      </c>
      <c r="E1786" s="2" t="s">
        <v>5419</v>
      </c>
      <c r="F1786" s="2" t="s">
        <v>5443</v>
      </c>
      <c r="G1786" s="2" t="s">
        <v>5546</v>
      </c>
      <c r="H1786" s="2" t="s">
        <v>2891</v>
      </c>
      <c r="I1786" s="2" t="str">
        <f t="shared" si="1606"/>
        <v>20241128-1000169862-인쇄</v>
      </c>
      <c r="J1786" s="2" t="str">
        <f t="shared" si="1607"/>
        <v>20241128-1000169862-합지</v>
      </c>
      <c r="K1786" s="2" t="str">
        <f t="shared" si="1608"/>
        <v>20241128-1000169862-분단</v>
      </c>
      <c r="L1786" s="2" t="str">
        <f t="shared" si="1609"/>
        <v>20241128-1000169862-제대</v>
      </c>
      <c r="M1786" s="2" t="str">
        <f>VLOOKUP(H1786, '쿼리1'!$A:$R, 17, 0)</f>
        <v>5도-힐스테이트(아티제)</v>
      </c>
      <c r="N1786" s="2" t="str">
        <f>VLOOKUP(H1786, '쿼리1'!$A:$P, 15, 0)</f>
        <v>패증착(무광)150</v>
      </c>
      <c r="O1786" s="2">
        <v>1000169862</v>
      </c>
      <c r="P1786" s="2" t="str">
        <f>VLOOKUP(H1786, '쿼리1'!$A:$R, 17, 0)</f>
        <v>5도-힐스테이트(아티제)</v>
      </c>
      <c r="Q1786" s="4">
        <f>VLOOKUP(H1786, '쿼리1'!$A:$U, 20, 0)</f>
        <v>15000</v>
      </c>
      <c r="R1786" s="2" t="s">
        <v>31</v>
      </c>
      <c r="S1786" s="2" t="s">
        <v>31</v>
      </c>
      <c r="T1786" s="2" t="s">
        <v>31</v>
      </c>
      <c r="U1786" s="2" t="s">
        <v>5399</v>
      </c>
      <c r="V1786" s="3">
        <v>45630</v>
      </c>
      <c r="W1786" s="3">
        <v>45637</v>
      </c>
      <c r="X1786" s="6" t="str">
        <f t="shared" si="1641"/>
        <v>+7</v>
      </c>
      <c r="Y1786" s="3">
        <v>45635</v>
      </c>
      <c r="Z1786" s="3">
        <v>45644</v>
      </c>
      <c r="AA1786" s="6" t="str">
        <f t="shared" si="1648"/>
        <v>+9</v>
      </c>
      <c r="AB1786" s="3">
        <v>45636</v>
      </c>
      <c r="AC1786" s="3">
        <v>45644</v>
      </c>
      <c r="AD1786" s="6" t="str">
        <f>IFERROR(IF(AC1786-AB1786&gt;0, "+" &amp; (AC1786-AB1786), AC1786-AB1786), "X")</f>
        <v>+8</v>
      </c>
      <c r="AE1786" s="3">
        <v>45638</v>
      </c>
      <c r="AF1786" s="5" t="s">
        <v>5396</v>
      </c>
      <c r="AG1786" s="6">
        <f ca="1">TODAY()-AE1786</f>
        <v>18</v>
      </c>
      <c r="AH1786" s="3">
        <v>45644</v>
      </c>
      <c r="AI1786" s="3">
        <f t="shared" ref="AI1786" si="1651">AB1786</f>
        <v>45636</v>
      </c>
      <c r="AJ1786" s="3"/>
      <c r="AK1786" s="2">
        <f t="shared" si="1610"/>
        <v>-8</v>
      </c>
      <c r="AL1786" s="2" t="s">
        <v>5567</v>
      </c>
      <c r="AM1786" s="2" t="str">
        <f t="shared" si="1613"/>
        <v>생산완료(-8)</v>
      </c>
      <c r="AN1786" s="9">
        <f t="shared" si="1614"/>
        <v>45644</v>
      </c>
      <c r="AO1786" s="9">
        <f t="shared" si="1615"/>
        <v>45636</v>
      </c>
      <c r="AP1786" s="9"/>
      <c r="AQ1786" s="2">
        <f t="shared" si="1640"/>
        <v>-8</v>
      </c>
      <c r="AR1786" s="12">
        <f t="shared" si="1616"/>
        <v>-8</v>
      </c>
      <c r="AS1786" t="s">
        <v>5567</v>
      </c>
      <c r="AT1786" t="str">
        <f t="shared" si="1617"/>
        <v>생산완료(-8)</v>
      </c>
    </row>
    <row r="1787" spans="2:46" x14ac:dyDescent="0.3">
      <c r="B1787" s="2" t="s">
        <v>5407</v>
      </c>
      <c r="C1787" s="7">
        <v>-6</v>
      </c>
      <c r="D1787" s="2" t="s">
        <v>5538</v>
      </c>
      <c r="E1787" s="2" t="s">
        <v>5408</v>
      </c>
      <c r="F1787" s="2"/>
      <c r="G1787" s="2" t="s">
        <v>5432</v>
      </c>
      <c r="H1787" s="2" t="s">
        <v>2568</v>
      </c>
      <c r="I1787" s="2" t="str">
        <f t="shared" si="1606"/>
        <v>20241128-1219P0268-인쇄</v>
      </c>
      <c r="J1787" s="2" t="str">
        <f t="shared" si="1607"/>
        <v>20241128-1219P0268-합지</v>
      </c>
      <c r="K1787" s="2" t="str">
        <f t="shared" si="1608"/>
        <v>20241128-1219P0268-분단</v>
      </c>
      <c r="L1787" s="2" t="str">
        <f t="shared" si="1609"/>
        <v>20241128-1219P0268-제대</v>
      </c>
      <c r="M1787" s="2" t="str">
        <f>VLOOKUP(H1787, '쿼리1'!$A:$R, 17, 0)</f>
        <v>1도-준타스</v>
      </c>
      <c r="N1787" s="2" t="str">
        <f>VLOOKUP(H1787, '쿼리1'!$A:$P, 15, 0)</f>
        <v>오피피(무광)80</v>
      </c>
      <c r="O1787" s="2" t="s">
        <v>5894</v>
      </c>
      <c r="P1787" s="2" t="str">
        <f>VLOOKUP(H1787, '쿼리1'!$A:$R, 17, 0)</f>
        <v>1도-준타스</v>
      </c>
      <c r="Q1787" s="4">
        <f>VLOOKUP(H1787, '쿼리1'!$A:$U, 20, 0)</f>
        <v>53333</v>
      </c>
      <c r="R1787" s="2" t="s">
        <v>5399</v>
      </c>
      <c r="S1787" s="2" t="s">
        <v>31</v>
      </c>
      <c r="T1787" s="2" t="s">
        <v>5397</v>
      </c>
      <c r="U1787" s="2" t="s">
        <v>31</v>
      </c>
      <c r="V1787" s="3">
        <v>45630</v>
      </c>
      <c r="W1787" s="5" t="s">
        <v>5396</v>
      </c>
      <c r="X1787" s="6">
        <f ca="1">TODAY()-V1787</f>
        <v>26</v>
      </c>
      <c r="Y1787" s="3">
        <v>45632</v>
      </c>
      <c r="Z1787" s="3">
        <v>45635</v>
      </c>
      <c r="AA1787" s="6" t="str">
        <f t="shared" si="1648"/>
        <v>+3</v>
      </c>
      <c r="AB1787" s="3" t="s">
        <v>5388</v>
      </c>
      <c r="AC1787" s="2" t="s">
        <v>5388</v>
      </c>
      <c r="AD1787" s="6" t="str">
        <f>IFERROR(AC1787-AB1787, "X")</f>
        <v>X</v>
      </c>
      <c r="AE1787" s="3">
        <v>45636</v>
      </c>
      <c r="AF1787" s="3">
        <v>45642</v>
      </c>
      <c r="AG1787" s="2" t="str">
        <f>IFERROR(IF(AF1787-AE1787&gt;0, "+" &amp; (AF1787-AE1787), AF1787-AE1787), "X")</f>
        <v>+6</v>
      </c>
      <c r="AH1787" s="3">
        <v>45642</v>
      </c>
      <c r="AI1787" s="3">
        <f>AE1787</f>
        <v>45636</v>
      </c>
      <c r="AJ1787" s="3"/>
      <c r="AK1787" s="2">
        <f t="shared" si="1610"/>
        <v>-6</v>
      </c>
      <c r="AL1787" s="2" t="s">
        <v>5567</v>
      </c>
      <c r="AM1787" s="2" t="str">
        <f t="shared" si="1613"/>
        <v>생산완료(-6)</v>
      </c>
      <c r="AN1787" s="9">
        <f t="shared" si="1614"/>
        <v>45642</v>
      </c>
      <c r="AO1787" s="9">
        <f t="shared" si="1615"/>
        <v>45636</v>
      </c>
      <c r="AP1787" s="9"/>
      <c r="AQ1787" s="2">
        <f t="shared" si="1640"/>
        <v>-6</v>
      </c>
      <c r="AR1787" s="12">
        <f t="shared" si="1616"/>
        <v>-6</v>
      </c>
      <c r="AS1787" t="s">
        <v>5567</v>
      </c>
      <c r="AT1787" t="str">
        <f t="shared" si="1617"/>
        <v>생산완료(-6)</v>
      </c>
    </row>
    <row r="1788" spans="2:46" x14ac:dyDescent="0.3">
      <c r="B1788" s="2" t="s">
        <v>5439</v>
      </c>
      <c r="C1788" s="7">
        <v>-8</v>
      </c>
      <c r="D1788" s="2" t="s">
        <v>5424</v>
      </c>
      <c r="E1788" s="2" t="s">
        <v>5430</v>
      </c>
      <c r="F1788" s="2" t="s">
        <v>5443</v>
      </c>
      <c r="G1788" s="2"/>
      <c r="H1788" s="2" t="s">
        <v>4495</v>
      </c>
      <c r="I1788" s="2" t="str">
        <f t="shared" si="1606"/>
        <v>20241128-1319P0061-인쇄</v>
      </c>
      <c r="J1788" s="2" t="str">
        <f t="shared" si="1607"/>
        <v>20241128-1319P0061-합지</v>
      </c>
      <c r="K1788" s="2" t="str">
        <f t="shared" si="1608"/>
        <v>20241128-1319P0061-분단</v>
      </c>
      <c r="L1788" s="2" t="str">
        <f t="shared" si="1609"/>
        <v>20241128-1319P0061-제대</v>
      </c>
      <c r="M1788" s="2" t="str">
        <f>VLOOKUP(H1788, '쿼리1'!$A:$R, 17, 0)</f>
        <v>2도-한국의유산(180*100)</v>
      </c>
      <c r="N1788" s="2" t="str">
        <f>VLOOKUP(H1788, '쿼리1'!$A:$P, 15, 0)</f>
        <v>패증착70</v>
      </c>
      <c r="O1788" s="2" t="s">
        <v>5729</v>
      </c>
      <c r="P1788" s="2" t="str">
        <f>VLOOKUP(H1788, '쿼리1'!$A:$R, 17, 0)</f>
        <v>2도-한국의유산(180*100)</v>
      </c>
      <c r="Q1788" s="4">
        <f>VLOOKUP(H1788, '쿼리1'!$A:$U, 20, 0)</f>
        <v>36</v>
      </c>
      <c r="R1788" s="2" t="s">
        <v>31</v>
      </c>
      <c r="S1788" s="2" t="s">
        <v>31</v>
      </c>
      <c r="T1788" s="2" t="s">
        <v>31</v>
      </c>
      <c r="U1788" s="2" t="s">
        <v>5397</v>
      </c>
      <c r="V1788" s="3">
        <v>45630</v>
      </c>
      <c r="W1788" s="3">
        <v>45632</v>
      </c>
      <c r="X1788" s="6" t="str">
        <f>IFERROR(IF(W1788-V1788&gt;0, "+" &amp; (W1788-V1788), W1788-V1788), "X")</f>
        <v>+2</v>
      </c>
      <c r="Y1788" s="3">
        <v>45635</v>
      </c>
      <c r="Z1788" s="3">
        <v>45642</v>
      </c>
      <c r="AA1788" s="6" t="str">
        <f t="shared" si="1648"/>
        <v>+7</v>
      </c>
      <c r="AB1788" s="3">
        <v>45636</v>
      </c>
      <c r="AC1788" s="3">
        <v>45644</v>
      </c>
      <c r="AD1788" s="6" t="str">
        <f>IFERROR(IF(AC1788-AB1788&gt;0, "+" &amp; (AC1788-AB1788), AC1788-AB1788), "X")</f>
        <v>+8</v>
      </c>
      <c r="AE1788" s="2" t="s">
        <v>5388</v>
      </c>
      <c r="AF1788" s="2" t="s">
        <v>5388</v>
      </c>
      <c r="AG1788" s="2" t="str">
        <f>IFERROR(AF1788-AE1788, "X")</f>
        <v>X</v>
      </c>
      <c r="AH1788" s="3">
        <v>45644</v>
      </c>
      <c r="AI1788" s="3">
        <f t="shared" ref="AI1788" si="1652">AB1788</f>
        <v>45636</v>
      </c>
      <c r="AJ1788" s="3"/>
      <c r="AK1788" s="2">
        <f t="shared" si="1610"/>
        <v>-8</v>
      </c>
      <c r="AL1788" s="2" t="s">
        <v>5567</v>
      </c>
      <c r="AM1788" s="2" t="str">
        <f t="shared" si="1613"/>
        <v>생산완료(-8)</v>
      </c>
      <c r="AN1788" s="9">
        <f t="shared" si="1614"/>
        <v>45644</v>
      </c>
      <c r="AO1788" s="9">
        <f t="shared" si="1615"/>
        <v>45636</v>
      </c>
      <c r="AP1788" s="9"/>
      <c r="AQ1788" s="2">
        <f t="shared" si="1640"/>
        <v>-8</v>
      </c>
      <c r="AR1788" s="12">
        <f t="shared" si="1616"/>
        <v>-8</v>
      </c>
      <c r="AS1788" t="s">
        <v>5567</v>
      </c>
      <c r="AT1788" t="str">
        <f t="shared" si="1617"/>
        <v>생산완료(-8)</v>
      </c>
    </row>
    <row r="1789" spans="2:46" x14ac:dyDescent="0.3">
      <c r="B1789" s="2" t="s">
        <v>5666</v>
      </c>
      <c r="C1789" s="8" t="s">
        <v>5670</v>
      </c>
      <c r="D1789" s="2"/>
      <c r="E1789" s="2"/>
      <c r="F1789" s="2"/>
      <c r="G1789" s="2" t="s">
        <v>5540</v>
      </c>
      <c r="H1789" s="2" t="s">
        <v>1725</v>
      </c>
      <c r="I1789" s="2" t="str">
        <f t="shared" si="1606"/>
        <v>20241128-2000147690-인쇄</v>
      </c>
      <c r="J1789" s="2" t="str">
        <f t="shared" si="1607"/>
        <v>20241128-2000147690-합지</v>
      </c>
      <c r="K1789" s="2" t="str">
        <f t="shared" si="1608"/>
        <v>20241128-2000147690-분단</v>
      </c>
      <c r="L1789" s="2" t="str">
        <f t="shared" si="1609"/>
        <v>20241128-2000147690-제대</v>
      </c>
      <c r="M1789" s="2" t="str">
        <f>VLOOKUP(H1789, '쿼리1'!$A:$R, 17, 0)</f>
        <v>무지</v>
      </c>
      <c r="N1789" s="2" t="str">
        <f>VLOOKUP(H1789, '쿼리1'!$A:$P, 15, 0)</f>
        <v>PE튜브(투명)40</v>
      </c>
      <c r="O1789" s="2">
        <v>2000147690</v>
      </c>
      <c r="P1789" s="2" t="str">
        <f>VLOOKUP(H1789, '쿼리1'!$A:$R, 17, 0)</f>
        <v>무지</v>
      </c>
      <c r="Q1789" s="4">
        <f>VLOOKUP(H1789, '쿼리1'!$A:$U, 20, 0)</f>
        <v>2688</v>
      </c>
      <c r="R1789" s="2" t="s">
        <v>5397</v>
      </c>
      <c r="S1789" s="2" t="s">
        <v>5397</v>
      </c>
      <c r="T1789" s="2" t="s">
        <v>5397</v>
      </c>
      <c r="U1789" s="2" t="s">
        <v>5399</v>
      </c>
      <c r="V1789" s="2" t="s">
        <v>5388</v>
      </c>
      <c r="W1789" s="2" t="s">
        <v>5388</v>
      </c>
      <c r="X1789" s="6" t="str">
        <f>IFERROR(W1789-V1789, "X")</f>
        <v>X</v>
      </c>
      <c r="Y1789" s="2" t="s">
        <v>5388</v>
      </c>
      <c r="Z1789" s="3" t="s">
        <v>5388</v>
      </c>
      <c r="AA1789" s="6" t="str">
        <f>IFERROR(Z1789-Y1789, "X")</f>
        <v>X</v>
      </c>
      <c r="AB1789" s="5" t="s">
        <v>5388</v>
      </c>
      <c r="AC1789" s="2" t="s">
        <v>5388</v>
      </c>
      <c r="AD1789" s="6" t="str">
        <f>IFERROR(AC1789-AB1789, "X")</f>
        <v>X</v>
      </c>
      <c r="AE1789" s="3">
        <v>45628</v>
      </c>
      <c r="AF1789" s="5" t="s">
        <v>5396</v>
      </c>
      <c r="AG1789" s="6">
        <f ca="1">TODAY()-AE1789</f>
        <v>28</v>
      </c>
      <c r="AH1789" s="2" t="s">
        <v>5388</v>
      </c>
      <c r="AI1789" s="3" t="s">
        <v>5388</v>
      </c>
      <c r="AJ1789" s="3">
        <f t="shared" ref="AJ1789:AJ1790" ca="1" si="1653">TODAY()</f>
        <v>45656</v>
      </c>
      <c r="AK1789" s="2" t="str">
        <f t="shared" si="1610"/>
        <v>+공정납기일없음</v>
      </c>
      <c r="AL1789" s="2"/>
      <c r="AM1789" s="2" t="str">
        <f t="shared" si="1613"/>
        <v>(+공정납기일없음)</v>
      </c>
      <c r="AN1789" s="9">
        <f t="shared" si="1614"/>
        <v>0</v>
      </c>
      <c r="AO1789" s="9">
        <f t="shared" si="1615"/>
        <v>0</v>
      </c>
      <c r="AP1789" s="9">
        <f t="shared" ref="AP1789:AP1790" ca="1" si="1654">TODAY()</f>
        <v>45656</v>
      </c>
      <c r="AQ1789" s="6" t="s">
        <v>5388</v>
      </c>
      <c r="AR1789" s="12" t="str">
        <f t="shared" si="1616"/>
        <v>+X</v>
      </c>
      <c r="AS1789" t="s">
        <v>5680</v>
      </c>
      <c r="AT1789" t="str">
        <f t="shared" si="1617"/>
        <v>공정납기일없음(+X)</v>
      </c>
    </row>
    <row r="1790" spans="2:46" x14ac:dyDescent="0.3">
      <c r="B1790" s="2" t="s">
        <v>5666</v>
      </c>
      <c r="C1790" s="8" t="s">
        <v>5670</v>
      </c>
      <c r="D1790" s="2"/>
      <c r="E1790" s="2"/>
      <c r="F1790" s="2"/>
      <c r="G1790" s="2"/>
      <c r="H1790" s="2" t="s">
        <v>5203</v>
      </c>
      <c r="I1790" s="2" t="str">
        <f t="shared" si="1606"/>
        <v>20241128-2000153184-인쇄</v>
      </c>
      <c r="J1790" s="2" t="str">
        <f t="shared" si="1607"/>
        <v>20241128-2000153184-합지</v>
      </c>
      <c r="K1790" s="2" t="str">
        <f t="shared" si="1608"/>
        <v>20241128-2000153184-분단</v>
      </c>
      <c r="L1790" s="2" t="str">
        <f t="shared" si="1609"/>
        <v>20241128-2000153184-제대</v>
      </c>
      <c r="M1790" s="2" t="str">
        <f>VLOOKUP(H1790, '쿼리1'!$A:$R, 17, 0)</f>
        <v>무지</v>
      </c>
      <c r="N1790" s="2" t="str">
        <f>VLOOKUP(H1790, '쿼리1'!$A:$P, 15, 0)</f>
        <v>HD튜브(반투명)15</v>
      </c>
      <c r="O1790" s="2">
        <v>2000153184</v>
      </c>
      <c r="P1790" s="2" t="str">
        <f>VLOOKUP(H1790, '쿼리1'!$A:$R, 17, 0)</f>
        <v>무지</v>
      </c>
      <c r="Q1790" s="4">
        <f>VLOOKUP(H1790, '쿼리1'!$A:$U, 20, 0)</f>
        <v>10000</v>
      </c>
      <c r="R1790" s="2" t="s">
        <v>5397</v>
      </c>
      <c r="S1790" s="2" t="s">
        <v>5397</v>
      </c>
      <c r="T1790" s="2" t="s">
        <v>5397</v>
      </c>
      <c r="U1790" s="2" t="s">
        <v>5397</v>
      </c>
      <c r="V1790" s="2" t="s">
        <v>5388</v>
      </c>
      <c r="W1790" s="2" t="s">
        <v>5388</v>
      </c>
      <c r="X1790" s="6" t="str">
        <f>IFERROR(W1790-V1790, "X")</f>
        <v>X</v>
      </c>
      <c r="Y1790" s="2" t="s">
        <v>5388</v>
      </c>
      <c r="Z1790" s="2" t="s">
        <v>5388</v>
      </c>
      <c r="AA1790" s="6" t="str">
        <f>IFERROR(Z1790-Y1790, "X")</f>
        <v>X</v>
      </c>
      <c r="AB1790" s="2" t="s">
        <v>5388</v>
      </c>
      <c r="AC1790" s="2" t="s">
        <v>5388</v>
      </c>
      <c r="AD1790" s="6" t="str">
        <f>IFERROR(AC1790-AB1790, "X")</f>
        <v>X</v>
      </c>
      <c r="AE1790" s="2" t="s">
        <v>5388</v>
      </c>
      <c r="AF1790" s="2" t="s">
        <v>5388</v>
      </c>
      <c r="AG1790" s="2" t="str">
        <f>IFERROR(AF1790-AE1790, "X")</f>
        <v>X</v>
      </c>
      <c r="AH1790" s="2" t="s">
        <v>5388</v>
      </c>
      <c r="AI1790" s="3" t="s">
        <v>5388</v>
      </c>
      <c r="AJ1790" s="3">
        <f t="shared" ca="1" si="1653"/>
        <v>45656</v>
      </c>
      <c r="AK1790" s="2" t="str">
        <f t="shared" si="1610"/>
        <v>+공정납기일없음</v>
      </c>
      <c r="AL1790" s="2"/>
      <c r="AM1790" s="2" t="str">
        <f t="shared" si="1613"/>
        <v>(+공정납기일없음)</v>
      </c>
      <c r="AN1790" s="9">
        <f t="shared" si="1614"/>
        <v>0</v>
      </c>
      <c r="AO1790" s="9">
        <f t="shared" si="1615"/>
        <v>0</v>
      </c>
      <c r="AP1790" s="9">
        <f t="shared" ca="1" si="1654"/>
        <v>45656</v>
      </c>
      <c r="AQ1790" s="6" t="s">
        <v>5388</v>
      </c>
      <c r="AR1790" s="12" t="str">
        <f t="shared" si="1616"/>
        <v>+X</v>
      </c>
      <c r="AS1790" t="s">
        <v>5680</v>
      </c>
      <c r="AT1790" t="str">
        <f t="shared" si="1617"/>
        <v>공정납기일없음(+X)</v>
      </c>
    </row>
    <row r="1791" spans="2:46" x14ac:dyDescent="0.3">
      <c r="B1791" s="2" t="s">
        <v>5415</v>
      </c>
      <c r="C1791" s="7">
        <v>-3</v>
      </c>
      <c r="D1791" s="2"/>
      <c r="E1791" s="2"/>
      <c r="F1791" s="2"/>
      <c r="G1791" s="2" t="s">
        <v>5408</v>
      </c>
      <c r="H1791" s="2" t="s">
        <v>1525</v>
      </c>
      <c r="I1791" s="2" t="str">
        <f t="shared" si="1606"/>
        <v>20241128-220788-인쇄</v>
      </c>
      <c r="J1791" s="2" t="str">
        <f t="shared" si="1607"/>
        <v>20241128-220788-합지</v>
      </c>
      <c r="K1791" s="2" t="str">
        <f t="shared" si="1608"/>
        <v>20241128-220788-분단</v>
      </c>
      <c r="L1791" s="2" t="str">
        <f t="shared" si="1609"/>
        <v>20241128-220788-제대</v>
      </c>
      <c r="M1791" s="2" t="str">
        <f>VLOOKUP(H1791, '쿼리1'!$A:$R, 17, 0)</f>
        <v>무지</v>
      </c>
      <c r="N1791" s="2" t="str">
        <f>VLOOKUP(H1791, '쿼리1'!$A:$P, 15, 0)</f>
        <v>OPP(투명)40</v>
      </c>
      <c r="O1791" s="2">
        <v>220788</v>
      </c>
      <c r="P1791" s="2" t="str">
        <f>VLOOKUP(H1791, '쿼리1'!$A:$R, 17, 0)</f>
        <v>무지</v>
      </c>
      <c r="Q1791" s="4">
        <f>VLOOKUP(H1791, '쿼리1'!$A:$U, 20, 0)</f>
        <v>12121</v>
      </c>
      <c r="R1791" s="2" t="s">
        <v>5397</v>
      </c>
      <c r="S1791" s="2" t="s">
        <v>5397</v>
      </c>
      <c r="T1791" s="2" t="s">
        <v>5397</v>
      </c>
      <c r="U1791" s="2" t="s">
        <v>31</v>
      </c>
      <c r="V1791" s="2" t="s">
        <v>5388</v>
      </c>
      <c r="W1791" s="2" t="s">
        <v>5388</v>
      </c>
      <c r="X1791" s="6" t="str">
        <f>IFERROR(W1791-V1791, "X")</f>
        <v>X</v>
      </c>
      <c r="Y1791" s="2" t="s">
        <v>5388</v>
      </c>
      <c r="Z1791" s="3" t="s">
        <v>5388</v>
      </c>
      <c r="AA1791" s="6" t="str">
        <f>IFERROR(Z1791-Y1791, "X")</f>
        <v>X</v>
      </c>
      <c r="AB1791" s="3" t="s">
        <v>5388</v>
      </c>
      <c r="AC1791" s="2" t="s">
        <v>5388</v>
      </c>
      <c r="AD1791" s="6" t="str">
        <f>IFERROR(AC1791-AB1791, "X")</f>
        <v>X</v>
      </c>
      <c r="AE1791" s="3">
        <v>45628</v>
      </c>
      <c r="AF1791" s="3">
        <v>45631</v>
      </c>
      <c r="AG1791" s="2" t="str">
        <f>IFERROR(IF(AF1791-AE1791&gt;0, "+" &amp; (AF1791-AE1791), AF1791-AE1791), "X")</f>
        <v>+3</v>
      </c>
      <c r="AH1791" s="3">
        <v>45631</v>
      </c>
      <c r="AI1791" s="3">
        <f>AE1791</f>
        <v>45628</v>
      </c>
      <c r="AJ1791" s="3"/>
      <c r="AK1791" s="2">
        <f t="shared" si="1610"/>
        <v>-3</v>
      </c>
      <c r="AL1791" s="2" t="s">
        <v>5567</v>
      </c>
      <c r="AM1791" s="2" t="str">
        <f t="shared" si="1613"/>
        <v>생산완료(-3)</v>
      </c>
      <c r="AN1791" s="9">
        <f t="shared" si="1614"/>
        <v>45653</v>
      </c>
      <c r="AO1791" s="9">
        <f t="shared" si="1615"/>
        <v>45651</v>
      </c>
      <c r="AP1791" s="9"/>
      <c r="AQ1791" s="2">
        <f>AO1791-AN1791</f>
        <v>-2</v>
      </c>
      <c r="AR1791" s="12">
        <f t="shared" si="1616"/>
        <v>-2</v>
      </c>
      <c r="AS1791" t="s">
        <v>5567</v>
      </c>
      <c r="AT1791" t="str">
        <f t="shared" si="1617"/>
        <v>생산완료(-2)</v>
      </c>
    </row>
    <row r="1792" spans="2:46" x14ac:dyDescent="0.3">
      <c r="B1792" s="2" t="s">
        <v>5666</v>
      </c>
      <c r="C1792" s="8" t="s">
        <v>5670</v>
      </c>
      <c r="D1792" s="2"/>
      <c r="E1792" s="2"/>
      <c r="F1792" s="2"/>
      <c r="G1792" s="2"/>
      <c r="H1792" s="2" t="s">
        <v>5113</v>
      </c>
      <c r="I1792" s="2" t="str">
        <f t="shared" si="1606"/>
        <v>20241128-230630-인쇄</v>
      </c>
      <c r="J1792" s="2" t="str">
        <f t="shared" si="1607"/>
        <v>20241128-230630-합지</v>
      </c>
      <c r="K1792" s="2" t="str">
        <f t="shared" si="1608"/>
        <v>20241128-230630-분단</v>
      </c>
      <c r="L1792" s="2" t="str">
        <f t="shared" si="1609"/>
        <v>20241128-230630-제대</v>
      </c>
      <c r="M1792" s="2" t="str">
        <f>VLOOKUP(H1792, '쿼리1'!$A:$R, 17, 0)</f>
        <v>무지</v>
      </c>
      <c r="N1792" s="2" t="str">
        <f>VLOOKUP(H1792, '쿼리1'!$A:$P, 15, 0)</f>
        <v>PE튜브(보라)100=무지</v>
      </c>
      <c r="O1792" s="2">
        <v>230630</v>
      </c>
      <c r="P1792" s="2" t="str">
        <f>VLOOKUP(H1792, '쿼리1'!$A:$R, 17, 0)</f>
        <v>무지</v>
      </c>
      <c r="Q1792" s="4">
        <f>VLOOKUP(H1792, '쿼리1'!$A:$U, 20, 0)</f>
        <v>20000</v>
      </c>
      <c r="R1792" s="2" t="s">
        <v>5397</v>
      </c>
      <c r="S1792" s="2" t="s">
        <v>5397</v>
      </c>
      <c r="T1792" s="2" t="s">
        <v>5397</v>
      </c>
      <c r="U1792" s="2" t="s">
        <v>5397</v>
      </c>
      <c r="V1792" s="2" t="s">
        <v>5388</v>
      </c>
      <c r="W1792" s="2" t="s">
        <v>5388</v>
      </c>
      <c r="X1792" s="6" t="str">
        <f>IFERROR(W1792-V1792, "X")</f>
        <v>X</v>
      </c>
      <c r="Y1792" s="2" t="s">
        <v>5388</v>
      </c>
      <c r="Z1792" s="2" t="s">
        <v>5388</v>
      </c>
      <c r="AA1792" s="6" t="str">
        <f>IFERROR(Z1792-Y1792, "X")</f>
        <v>X</v>
      </c>
      <c r="AB1792" s="2" t="s">
        <v>5388</v>
      </c>
      <c r="AC1792" s="2" t="s">
        <v>5388</v>
      </c>
      <c r="AD1792" s="6" t="str">
        <f>IFERROR(AC1792-AB1792, "X")</f>
        <v>X</v>
      </c>
      <c r="AE1792" s="2" t="s">
        <v>5388</v>
      </c>
      <c r="AF1792" s="2" t="s">
        <v>5388</v>
      </c>
      <c r="AG1792" s="2" t="str">
        <f>IFERROR(AF1792-AE1792, "X")</f>
        <v>X</v>
      </c>
      <c r="AH1792" s="2" t="s">
        <v>5388</v>
      </c>
      <c r="AI1792" s="3" t="s">
        <v>5388</v>
      </c>
      <c r="AJ1792" s="3">
        <f ca="1">TODAY()</f>
        <v>45656</v>
      </c>
      <c r="AK1792" s="2" t="str">
        <f t="shared" si="1610"/>
        <v>+공정납기일없음</v>
      </c>
      <c r="AL1792" s="2"/>
      <c r="AM1792" s="2" t="str">
        <f t="shared" si="1613"/>
        <v>(+공정납기일없음)</v>
      </c>
      <c r="AN1792" s="9">
        <f t="shared" si="1614"/>
        <v>0</v>
      </c>
      <c r="AO1792" s="9">
        <f t="shared" si="1615"/>
        <v>0</v>
      </c>
      <c r="AP1792" s="9">
        <f ca="1">TODAY()</f>
        <v>45656</v>
      </c>
      <c r="AQ1792" s="6" t="s">
        <v>5388</v>
      </c>
      <c r="AR1792" s="12" t="str">
        <f t="shared" si="1616"/>
        <v>+X</v>
      </c>
      <c r="AS1792" t="s">
        <v>5680</v>
      </c>
      <c r="AT1792" t="str">
        <f t="shared" si="1617"/>
        <v>공정납기일없음(+X)</v>
      </c>
    </row>
    <row r="1793" spans="2:46" x14ac:dyDescent="0.3">
      <c r="B1793" s="2" t="s">
        <v>5412</v>
      </c>
      <c r="C1793" s="7">
        <v>1</v>
      </c>
      <c r="D1793" s="2" t="s">
        <v>5405</v>
      </c>
      <c r="E1793" s="2" t="s">
        <v>5406</v>
      </c>
      <c r="F1793" s="2" t="s">
        <v>5405</v>
      </c>
      <c r="G1793" s="2"/>
      <c r="H1793" s="2" t="s">
        <v>3935</v>
      </c>
      <c r="I1793" s="2" t="str">
        <f t="shared" si="1606"/>
        <v>20241129-1000141968-인쇄</v>
      </c>
      <c r="J1793" s="2" t="str">
        <f t="shared" si="1607"/>
        <v>20241129-1000141968-합지</v>
      </c>
      <c r="K1793" s="2" t="str">
        <f t="shared" si="1608"/>
        <v>20241129-1000141968-분단</v>
      </c>
      <c r="L1793" s="2" t="str">
        <f t="shared" si="1609"/>
        <v>20241129-1000141968-제대</v>
      </c>
      <c r="M1793" s="2" t="str">
        <f>VLOOKUP(H1793, '쿼리1'!$A:$R, 17, 0)</f>
        <v>2도-(주)푸드코아-하늘빛 플레인 카스테라</v>
      </c>
      <c r="N1793" s="2" t="str">
        <f>VLOOKUP(H1793, '쿼리1'!$A:$P, 15, 0)</f>
        <v>오씨피피(투명)50</v>
      </c>
      <c r="O1793" s="2">
        <v>1000141968</v>
      </c>
      <c r="P1793" s="2" t="str">
        <f>VLOOKUP(H1793, '쿼리1'!$A:$R, 17, 0)</f>
        <v>2도-(주)푸드코아-하늘빛 플레인 카스테라</v>
      </c>
      <c r="Q1793" s="4">
        <f>VLOOKUP(H1793, '쿼리1'!$A:$U, 20, 0)</f>
        <v>12</v>
      </c>
      <c r="R1793" s="2" t="s">
        <v>31</v>
      </c>
      <c r="S1793" s="2" t="s">
        <v>31</v>
      </c>
      <c r="T1793" s="2" t="s">
        <v>31</v>
      </c>
      <c r="U1793" s="2" t="s">
        <v>5397</v>
      </c>
      <c r="V1793" s="3">
        <v>45631</v>
      </c>
      <c r="W1793" s="3">
        <v>45630</v>
      </c>
      <c r="X1793" s="6">
        <f t="shared" ref="X1793:X1794" si="1655">IFERROR(IF(W1793-V1793&gt;0, "+" &amp; (W1793-V1793), W1793-V1793), "X")</f>
        <v>-1</v>
      </c>
      <c r="Y1793" s="3">
        <v>45636</v>
      </c>
      <c r="Z1793" s="3">
        <v>45631</v>
      </c>
      <c r="AA1793" s="6">
        <f t="shared" ref="AA1793:AA1801" si="1656">IFERROR(IF(Z1793-Y1793&gt;0, "+" &amp; (Z1793-Y1793), Z1793-Y1793), "X")</f>
        <v>-5</v>
      </c>
      <c r="AB1793" s="3">
        <v>45637</v>
      </c>
      <c r="AC1793" s="3">
        <v>45636</v>
      </c>
      <c r="AD1793" s="6">
        <f t="shared" ref="AD1793:AD1794" si="1657">IFERROR(IF(AC1793-AB1793&gt;0, "+" &amp; (AC1793-AB1793), AC1793-AB1793), "X")</f>
        <v>-1</v>
      </c>
      <c r="AE1793" s="2" t="s">
        <v>5388</v>
      </c>
      <c r="AF1793" s="2" t="s">
        <v>5388</v>
      </c>
      <c r="AG1793" s="2" t="str">
        <f>IFERROR(AF1793-AE1793, "X")</f>
        <v>X</v>
      </c>
      <c r="AH1793" s="3">
        <v>45636</v>
      </c>
      <c r="AI1793" s="3">
        <f t="shared" ref="AI1793:AI1794" si="1658">AB1793</f>
        <v>45637</v>
      </c>
      <c r="AJ1793" s="3"/>
      <c r="AK1793" s="2" t="str">
        <f t="shared" si="1610"/>
        <v>+1</v>
      </c>
      <c r="AL1793" s="2" t="s">
        <v>5567</v>
      </c>
      <c r="AM1793" s="2" t="str">
        <f t="shared" si="1613"/>
        <v>생산완료(+1)</v>
      </c>
      <c r="AN1793" s="9">
        <f t="shared" si="1614"/>
        <v>45636</v>
      </c>
      <c r="AO1793" s="9">
        <f t="shared" si="1615"/>
        <v>45637</v>
      </c>
      <c r="AP1793" s="9"/>
      <c r="AQ1793" s="2">
        <f t="shared" ref="AQ1793:AQ1821" si="1659">AO1793-AN1793</f>
        <v>1</v>
      </c>
      <c r="AR1793" s="12" t="str">
        <f t="shared" si="1616"/>
        <v>+1</v>
      </c>
      <c r="AS1793" t="s">
        <v>5567</v>
      </c>
      <c r="AT1793" t="str">
        <f t="shared" si="1617"/>
        <v>생산완료(+1)</v>
      </c>
    </row>
    <row r="1794" spans="2:46" x14ac:dyDescent="0.3">
      <c r="B1794" s="2" t="s">
        <v>5530</v>
      </c>
      <c r="C1794" s="7">
        <v>-13</v>
      </c>
      <c r="D1794" s="2" t="s">
        <v>5421</v>
      </c>
      <c r="E1794" s="2" t="s">
        <v>5408</v>
      </c>
      <c r="F1794" s="2" t="s">
        <v>5455</v>
      </c>
      <c r="G1794" s="2"/>
      <c r="H1794" s="2" t="s">
        <v>3467</v>
      </c>
      <c r="I1794" s="2" t="str">
        <f t="shared" si="1606"/>
        <v>20241129-1000147476-인쇄</v>
      </c>
      <c r="J1794" s="2" t="str">
        <f t="shared" si="1607"/>
        <v>20241129-1000147476-합지</v>
      </c>
      <c r="K1794" s="2" t="str">
        <f t="shared" si="1608"/>
        <v>20241129-1000147476-분단</v>
      </c>
      <c r="L1794" s="2" t="str">
        <f t="shared" si="1609"/>
        <v>20241129-1000147476-제대</v>
      </c>
      <c r="M1794" s="2" t="str">
        <f>VLOOKUP(H1794, '쿼리1'!$A:$R, 17, 0)</f>
        <v>6도-신현푸드-후루룩 국물떡볶이 500g</v>
      </c>
      <c r="N1794" s="2" t="str">
        <f>VLOOKUP(H1794, '쿼리1'!$A:$P, 15, 0)</f>
        <v>나이론70(유백/유무광)</v>
      </c>
      <c r="O1794" s="2">
        <v>1000147476</v>
      </c>
      <c r="P1794" s="2" t="str">
        <f>VLOOKUP(H1794, '쿼리1'!$A:$R, 17, 0)</f>
        <v>6도-신현푸드-후루룩 국물떡볶이 500g</v>
      </c>
      <c r="Q1794" s="4">
        <f>VLOOKUP(H1794, '쿼리1'!$A:$U, 20, 0)</f>
        <v>24</v>
      </c>
      <c r="R1794" s="2" t="s">
        <v>31</v>
      </c>
      <c r="S1794" s="2" t="s">
        <v>31</v>
      </c>
      <c r="T1794" s="2" t="s">
        <v>31</v>
      </c>
      <c r="U1794" s="2" t="s">
        <v>5397</v>
      </c>
      <c r="V1794" s="3">
        <v>45631</v>
      </c>
      <c r="W1794" s="3">
        <v>45636</v>
      </c>
      <c r="X1794" s="6" t="str">
        <f t="shared" si="1655"/>
        <v>+5</v>
      </c>
      <c r="Y1794" s="3">
        <v>45635</v>
      </c>
      <c r="Z1794" s="3">
        <v>45638</v>
      </c>
      <c r="AA1794" s="6" t="str">
        <f t="shared" si="1656"/>
        <v>+3</v>
      </c>
      <c r="AB1794" s="3">
        <v>45636</v>
      </c>
      <c r="AC1794" s="3">
        <v>45649</v>
      </c>
      <c r="AD1794" s="6" t="str">
        <f t="shared" si="1657"/>
        <v>+13</v>
      </c>
      <c r="AE1794" s="2" t="s">
        <v>5388</v>
      </c>
      <c r="AF1794" s="2" t="s">
        <v>5388</v>
      </c>
      <c r="AG1794" s="2" t="str">
        <f>IFERROR(AF1794-AE1794, "X")</f>
        <v>X</v>
      </c>
      <c r="AH1794" s="3">
        <v>45649</v>
      </c>
      <c r="AI1794" s="3">
        <f t="shared" si="1658"/>
        <v>45636</v>
      </c>
      <c r="AJ1794" s="3"/>
      <c r="AK1794" s="2">
        <f t="shared" si="1610"/>
        <v>-13</v>
      </c>
      <c r="AL1794" s="2" t="s">
        <v>5567</v>
      </c>
      <c r="AM1794" s="2" t="str">
        <f t="shared" si="1613"/>
        <v>생산완료(-13)</v>
      </c>
      <c r="AN1794" s="9">
        <f t="shared" si="1614"/>
        <v>45649</v>
      </c>
      <c r="AO1794" s="9">
        <f t="shared" si="1615"/>
        <v>45636</v>
      </c>
      <c r="AP1794" s="9"/>
      <c r="AQ1794" s="2">
        <f t="shared" si="1659"/>
        <v>-13</v>
      </c>
      <c r="AR1794" s="12">
        <f t="shared" si="1616"/>
        <v>-13</v>
      </c>
      <c r="AS1794" t="s">
        <v>5567</v>
      </c>
      <c r="AT1794" t="str">
        <f t="shared" si="1617"/>
        <v>생산완료(-13)</v>
      </c>
    </row>
    <row r="1795" spans="2:46" x14ac:dyDescent="0.3">
      <c r="B1795" s="2" t="s">
        <v>5408</v>
      </c>
      <c r="C1795" s="7">
        <v>3</v>
      </c>
      <c r="D1795" s="2"/>
      <c r="E1795" s="2" t="s">
        <v>5406</v>
      </c>
      <c r="F1795" s="2"/>
      <c r="G1795" s="2" t="s">
        <v>5415</v>
      </c>
      <c r="H1795" s="2" t="s">
        <v>3016</v>
      </c>
      <c r="I1795" s="2" t="str">
        <f t="shared" si="1606"/>
        <v>20241129-1000150744-인쇄</v>
      </c>
      <c r="J1795" s="2" t="str">
        <f t="shared" si="1607"/>
        <v>20241129-1000150744-합지</v>
      </c>
      <c r="K1795" s="2" t="str">
        <f t="shared" si="1608"/>
        <v>20241129-1000150744-분단</v>
      </c>
      <c r="L1795" s="2" t="str">
        <f t="shared" si="1609"/>
        <v>20241129-1000150744-제대</v>
      </c>
      <c r="M1795" s="2" t="str">
        <f>VLOOKUP(H1795, '쿼리1'!$A:$R, 17, 0)</f>
        <v>무지</v>
      </c>
      <c r="N1795" s="2" t="str">
        <f>VLOOKUP(H1795, '쿼리1'!$A:$P, 15, 0)</f>
        <v>나이론60</v>
      </c>
      <c r="O1795" s="2">
        <v>1000150744</v>
      </c>
      <c r="P1795" s="2" t="str">
        <f>VLOOKUP(H1795, '쿼리1'!$A:$R, 17, 0)</f>
        <v>무지</v>
      </c>
      <c r="Q1795" s="4">
        <f>VLOOKUP(H1795, '쿼리1'!$A:$U, 20, 0)</f>
        <v>9230</v>
      </c>
      <c r="R1795" s="2" t="s">
        <v>5397</v>
      </c>
      <c r="S1795" s="2" t="s">
        <v>31</v>
      </c>
      <c r="T1795" s="2" t="s">
        <v>5397</v>
      </c>
      <c r="U1795" s="2" t="s">
        <v>31</v>
      </c>
      <c r="V1795" s="2" t="s">
        <v>5388</v>
      </c>
      <c r="W1795" s="3" t="s">
        <v>5388</v>
      </c>
      <c r="X1795" s="6" t="str">
        <f>IFERROR(W1795-V1795, "X")</f>
        <v>X</v>
      </c>
      <c r="Y1795" s="3">
        <v>45636</v>
      </c>
      <c r="Z1795" s="3">
        <v>45631</v>
      </c>
      <c r="AA1795" s="6">
        <f t="shared" si="1656"/>
        <v>-5</v>
      </c>
      <c r="AB1795" s="3" t="s">
        <v>5388</v>
      </c>
      <c r="AC1795" s="2" t="s">
        <v>5388</v>
      </c>
      <c r="AD1795" s="6" t="str">
        <f>IFERROR(AC1795-AB1795, "X")</f>
        <v>X</v>
      </c>
      <c r="AE1795" s="3">
        <v>45638</v>
      </c>
      <c r="AF1795" s="3">
        <v>45635</v>
      </c>
      <c r="AG1795" s="2">
        <f t="shared" ref="AG1795:AG1796" si="1660">IFERROR(IF(AF1795-AE1795&gt;0, "+" &amp; (AF1795-AE1795), AF1795-AE1795), "X")</f>
        <v>-3</v>
      </c>
      <c r="AH1795" s="3">
        <v>45635</v>
      </c>
      <c r="AI1795" s="3">
        <f t="shared" ref="AI1795:AI1796" si="1661">AE1795</f>
        <v>45638</v>
      </c>
      <c r="AJ1795" s="3"/>
      <c r="AK1795" s="2" t="str">
        <f t="shared" si="1610"/>
        <v>+3</v>
      </c>
      <c r="AL1795" s="2" t="s">
        <v>5567</v>
      </c>
      <c r="AM1795" s="2" t="str">
        <f t="shared" si="1613"/>
        <v>생산완료(+3)</v>
      </c>
      <c r="AN1795" s="9">
        <f t="shared" si="1614"/>
        <v>45635</v>
      </c>
      <c r="AO1795" s="9">
        <f t="shared" si="1615"/>
        <v>45638</v>
      </c>
      <c r="AP1795" s="9"/>
      <c r="AQ1795" s="2">
        <f t="shared" si="1659"/>
        <v>3</v>
      </c>
      <c r="AR1795" s="12" t="str">
        <f t="shared" si="1616"/>
        <v>+3</v>
      </c>
      <c r="AS1795" t="s">
        <v>5567</v>
      </c>
      <c r="AT1795" t="str">
        <f t="shared" si="1617"/>
        <v>생산완료(+3)</v>
      </c>
    </row>
    <row r="1796" spans="2:46" x14ac:dyDescent="0.3">
      <c r="B1796" s="2" t="s">
        <v>5405</v>
      </c>
      <c r="C1796" s="7">
        <v>-1</v>
      </c>
      <c r="D1796" s="2"/>
      <c r="E1796" s="2" t="s">
        <v>5406</v>
      </c>
      <c r="F1796" s="2"/>
      <c r="G1796" s="2" t="s">
        <v>5412</v>
      </c>
      <c r="H1796" s="2" t="s">
        <v>1899</v>
      </c>
      <c r="I1796" s="2" t="str">
        <f t="shared" si="1606"/>
        <v>20241129-1000154732-인쇄</v>
      </c>
      <c r="J1796" s="2" t="str">
        <f t="shared" si="1607"/>
        <v>20241129-1000154732-합지</v>
      </c>
      <c r="K1796" s="2" t="str">
        <f t="shared" si="1608"/>
        <v>20241129-1000154732-분단</v>
      </c>
      <c r="L1796" s="2" t="str">
        <f t="shared" si="1609"/>
        <v>20241129-1000154732-제대</v>
      </c>
      <c r="M1796" s="2" t="str">
        <f>VLOOKUP(H1796, '쿼리1'!$A:$R, 17, 0)</f>
        <v>무지</v>
      </c>
      <c r="N1796" s="2" t="str">
        <f>VLOOKUP(H1796, '쿼리1'!$A:$P, 15, 0)</f>
        <v>나이론(옥텐)100</v>
      </c>
      <c r="O1796" s="2">
        <v>1000154732</v>
      </c>
      <c r="P1796" s="2" t="str">
        <f>VLOOKUP(H1796, '쿼리1'!$A:$R, 17, 0)</f>
        <v>무지</v>
      </c>
      <c r="Q1796" s="4">
        <f>VLOOKUP(H1796, '쿼리1'!$A:$U, 20, 0)</f>
        <v>21818</v>
      </c>
      <c r="R1796" s="2" t="s">
        <v>5397</v>
      </c>
      <c r="S1796" s="2" t="s">
        <v>31</v>
      </c>
      <c r="T1796" s="2" t="s">
        <v>5397</v>
      </c>
      <c r="U1796" s="2" t="s">
        <v>31</v>
      </c>
      <c r="V1796" s="2" t="s">
        <v>5388</v>
      </c>
      <c r="W1796" s="3" t="s">
        <v>5388</v>
      </c>
      <c r="X1796" s="6" t="str">
        <f>IFERROR(W1796-V1796, "X")</f>
        <v>X</v>
      </c>
      <c r="Y1796" s="3">
        <v>45636</v>
      </c>
      <c r="Z1796" s="3">
        <v>45631</v>
      </c>
      <c r="AA1796" s="6">
        <f t="shared" si="1656"/>
        <v>-5</v>
      </c>
      <c r="AB1796" s="3" t="s">
        <v>5388</v>
      </c>
      <c r="AC1796" s="2" t="s">
        <v>5388</v>
      </c>
      <c r="AD1796" s="6" t="str">
        <f>IFERROR(AC1796-AB1796, "X")</f>
        <v>X</v>
      </c>
      <c r="AE1796" s="3">
        <v>45638</v>
      </c>
      <c r="AF1796" s="3">
        <v>45639</v>
      </c>
      <c r="AG1796" s="2" t="str">
        <f t="shared" si="1660"/>
        <v>+1</v>
      </c>
      <c r="AH1796" s="3">
        <v>45639</v>
      </c>
      <c r="AI1796" s="3">
        <f t="shared" si="1661"/>
        <v>45638</v>
      </c>
      <c r="AJ1796" s="3"/>
      <c r="AK1796" s="2">
        <f t="shared" si="1610"/>
        <v>-1</v>
      </c>
      <c r="AL1796" s="2" t="s">
        <v>5567</v>
      </c>
      <c r="AM1796" s="2" t="str">
        <f t="shared" si="1613"/>
        <v>생산완료(-1)</v>
      </c>
      <c r="AN1796" s="9">
        <f t="shared" si="1614"/>
        <v>45639</v>
      </c>
      <c r="AO1796" s="9">
        <f t="shared" si="1615"/>
        <v>45638</v>
      </c>
      <c r="AP1796" s="9"/>
      <c r="AQ1796" s="2">
        <f t="shared" si="1659"/>
        <v>-1</v>
      </c>
      <c r="AR1796" s="12">
        <f t="shared" si="1616"/>
        <v>-1</v>
      </c>
      <c r="AS1796" t="s">
        <v>5567</v>
      </c>
      <c r="AT1796" t="str">
        <f t="shared" si="1617"/>
        <v>생산완료(-1)</v>
      </c>
    </row>
    <row r="1797" spans="2:46" x14ac:dyDescent="0.3">
      <c r="B1797" s="2" t="s">
        <v>5405</v>
      </c>
      <c r="C1797" s="7">
        <v>-1</v>
      </c>
      <c r="D1797" s="2" t="s">
        <v>5451</v>
      </c>
      <c r="E1797" s="2" t="s">
        <v>5409</v>
      </c>
      <c r="F1797" s="2" t="s">
        <v>5412</v>
      </c>
      <c r="G1797" s="2"/>
      <c r="H1797" s="2" t="s">
        <v>3910</v>
      </c>
      <c r="I1797" s="2" t="str">
        <f t="shared" si="1606"/>
        <v>20241129-1000155149-인쇄</v>
      </c>
      <c r="J1797" s="2" t="str">
        <f t="shared" si="1607"/>
        <v>20241129-1000155149-합지</v>
      </c>
      <c r="K1797" s="2" t="str">
        <f t="shared" si="1608"/>
        <v>20241129-1000155149-분단</v>
      </c>
      <c r="L1797" s="2" t="str">
        <f t="shared" si="1609"/>
        <v>20241129-1000155149-제대</v>
      </c>
      <c r="M1797" s="2" t="str">
        <f>VLOOKUP(H1797, '쿼리1'!$A:$R, 17, 0)</f>
        <v>4도-SB)다크초콜릿 마카롱35g</v>
      </c>
      <c r="N1797" s="2" t="str">
        <f>VLOOKUP(H1797, '쿼리1'!$A:$P, 15, 0)</f>
        <v>오씨피피(유무광)40</v>
      </c>
      <c r="O1797" s="2">
        <v>1000155149</v>
      </c>
      <c r="P1797" s="2" t="str">
        <f>VLOOKUP(H1797, '쿼리1'!$A:$R, 17, 0)</f>
        <v>4도-SB)다크초콜릿 마카롱35g</v>
      </c>
      <c r="Q1797" s="4">
        <f>VLOOKUP(H1797, '쿼리1'!$A:$U, 20, 0)</f>
        <v>48</v>
      </c>
      <c r="R1797" s="2" t="s">
        <v>31</v>
      </c>
      <c r="S1797" s="2" t="s">
        <v>31</v>
      </c>
      <c r="T1797" s="2" t="s">
        <v>31</v>
      </c>
      <c r="U1797" s="2" t="s">
        <v>5397</v>
      </c>
      <c r="V1797" s="3">
        <v>45631</v>
      </c>
      <c r="W1797" s="3">
        <v>45635</v>
      </c>
      <c r="X1797" s="6" t="str">
        <f t="shared" ref="X1797:X1801" si="1662">IFERROR(IF(W1797-V1797&gt;0, "+" &amp; (W1797-V1797), W1797-V1797), "X")</f>
        <v>+4</v>
      </c>
      <c r="Y1797" s="3">
        <v>45636</v>
      </c>
      <c r="Z1797" s="3">
        <v>45636</v>
      </c>
      <c r="AA1797" s="6">
        <f t="shared" si="1656"/>
        <v>0</v>
      </c>
      <c r="AB1797" s="3">
        <v>45637</v>
      </c>
      <c r="AC1797" s="3">
        <v>45638</v>
      </c>
      <c r="AD1797" s="6" t="str">
        <f>IFERROR(IF(AC1797-AB1797&gt;0, "+" &amp; (AC1797-AB1797), AC1797-AB1797), "X")</f>
        <v>+1</v>
      </c>
      <c r="AE1797" s="2" t="s">
        <v>5388</v>
      </c>
      <c r="AF1797" s="2" t="s">
        <v>5388</v>
      </c>
      <c r="AG1797" s="2" t="str">
        <f>IFERROR(AF1797-AE1797, "X")</f>
        <v>X</v>
      </c>
      <c r="AH1797" s="3">
        <v>45638</v>
      </c>
      <c r="AI1797" s="3">
        <f t="shared" ref="AI1797" si="1663">AB1797</f>
        <v>45637</v>
      </c>
      <c r="AJ1797" s="3"/>
      <c r="AK1797" s="2">
        <f t="shared" si="1610"/>
        <v>-1</v>
      </c>
      <c r="AL1797" s="2" t="s">
        <v>5567</v>
      </c>
      <c r="AM1797" s="2" t="str">
        <f t="shared" si="1613"/>
        <v>생산완료(-1)</v>
      </c>
      <c r="AN1797" s="9">
        <f t="shared" si="1614"/>
        <v>45638</v>
      </c>
      <c r="AO1797" s="9">
        <f t="shared" si="1615"/>
        <v>45637</v>
      </c>
      <c r="AP1797" s="9"/>
      <c r="AQ1797" s="2">
        <f t="shared" si="1659"/>
        <v>-1</v>
      </c>
      <c r="AR1797" s="12">
        <f t="shared" si="1616"/>
        <v>-1</v>
      </c>
      <c r="AS1797" t="s">
        <v>5567</v>
      </c>
      <c r="AT1797" t="str">
        <f t="shared" si="1617"/>
        <v>생산완료(-1)</v>
      </c>
    </row>
    <row r="1798" spans="2:46" x14ac:dyDescent="0.3">
      <c r="B1798" s="2" t="s">
        <v>5421</v>
      </c>
      <c r="C1798" s="7">
        <v>5</v>
      </c>
      <c r="D1798" s="2" t="s">
        <v>5409</v>
      </c>
      <c r="E1798" s="2" t="s">
        <v>5418</v>
      </c>
      <c r="F1798" s="2"/>
      <c r="G1798" s="2" t="s">
        <v>5406</v>
      </c>
      <c r="H1798" s="2" t="s">
        <v>2687</v>
      </c>
      <c r="I1798" s="2" t="str">
        <f t="shared" ref="I1798:I1861" si="1664">_xlfn.CONCAT(H1798, "-", "인쇄")</f>
        <v>20241129-1000155583-인쇄</v>
      </c>
      <c r="J1798" s="2" t="str">
        <f t="shared" ref="J1798:J1861" si="1665">_xlfn.CONCAT(H1798, "-", "합지")</f>
        <v>20241129-1000155583-합지</v>
      </c>
      <c r="K1798" s="2" t="str">
        <f t="shared" ref="K1798:K1861" si="1666">_xlfn.CONCAT(H1798, "-", "분단")</f>
        <v>20241129-1000155583-분단</v>
      </c>
      <c r="L1798" s="2" t="str">
        <f t="shared" ref="L1798:L1861" si="1667">_xlfn.CONCAT(H1798, "-", "제대")</f>
        <v>20241129-1000155583-제대</v>
      </c>
      <c r="M1798" s="2" t="str">
        <f>VLOOKUP(H1798, '쿼리1'!$A:$R, 17, 0)</f>
        <v>3도-세준에프앤비-옛날 쌀떡국떡 150g</v>
      </c>
      <c r="N1798" s="2" t="str">
        <f>VLOOKUP(H1798, '쿼리1'!$A:$P, 15, 0)</f>
        <v>나이론80</v>
      </c>
      <c r="O1798" s="2">
        <v>1000155583</v>
      </c>
      <c r="P1798" s="2" t="str">
        <f>VLOOKUP(H1798, '쿼리1'!$A:$R, 17, 0)</f>
        <v>3도-세준에프앤비-옛날 쌀떡국떡 150g</v>
      </c>
      <c r="Q1798" s="4">
        <f>VLOOKUP(H1798, '쿼리1'!$A:$U, 20, 0)</f>
        <v>326530</v>
      </c>
      <c r="R1798" s="2" t="s">
        <v>31</v>
      </c>
      <c r="S1798" s="2" t="s">
        <v>31</v>
      </c>
      <c r="T1798" s="2" t="s">
        <v>5397</v>
      </c>
      <c r="U1798" s="2" t="s">
        <v>31</v>
      </c>
      <c r="V1798" s="3">
        <v>45631</v>
      </c>
      <c r="W1798" s="3">
        <v>45631</v>
      </c>
      <c r="X1798" s="6">
        <f t="shared" si="1662"/>
        <v>0</v>
      </c>
      <c r="Y1798" s="3">
        <v>45636</v>
      </c>
      <c r="Z1798" s="3">
        <v>45632</v>
      </c>
      <c r="AA1798" s="6">
        <f t="shared" si="1656"/>
        <v>-4</v>
      </c>
      <c r="AB1798" s="3" t="s">
        <v>5388</v>
      </c>
      <c r="AC1798" s="2" t="s">
        <v>5388</v>
      </c>
      <c r="AD1798" s="6" t="str">
        <f>IFERROR(AC1798-AB1798, "X")</f>
        <v>X</v>
      </c>
      <c r="AE1798" s="3">
        <v>45642</v>
      </c>
      <c r="AF1798" s="3">
        <v>45637</v>
      </c>
      <c r="AG1798" s="2">
        <f t="shared" ref="AG1798:AG1799" si="1668">IFERROR(IF(AF1798-AE1798&gt;0, "+" &amp; (AF1798-AE1798), AF1798-AE1798), "X")</f>
        <v>-5</v>
      </c>
      <c r="AH1798" s="3">
        <v>45637</v>
      </c>
      <c r="AI1798" s="3">
        <f t="shared" ref="AI1798:AI1799" si="1669">AE1798</f>
        <v>45642</v>
      </c>
      <c r="AJ1798" s="3"/>
      <c r="AK1798" s="2" t="str">
        <f t="shared" ref="AK1798:AK1861" si="1670">IF(C1798&gt;0, "+"&amp;C1798, C1798)</f>
        <v>+5</v>
      </c>
      <c r="AL1798" s="2" t="s">
        <v>5567</v>
      </c>
      <c r="AM1798" s="2" t="str">
        <f t="shared" si="1613"/>
        <v>생산완료(+5)</v>
      </c>
      <c r="AN1798" s="9">
        <f t="shared" si="1614"/>
        <v>45654</v>
      </c>
      <c r="AO1798" s="9">
        <f t="shared" si="1615"/>
        <v>45649</v>
      </c>
      <c r="AP1798" s="9"/>
      <c r="AQ1798" s="2">
        <f t="shared" si="1659"/>
        <v>-5</v>
      </c>
      <c r="AR1798" s="12">
        <f t="shared" si="1616"/>
        <v>-5</v>
      </c>
      <c r="AS1798" t="s">
        <v>5567</v>
      </c>
      <c r="AT1798" t="str">
        <f t="shared" si="1617"/>
        <v>생산완료(-5)</v>
      </c>
    </row>
    <row r="1799" spans="2:46" x14ac:dyDescent="0.3">
      <c r="B1799" s="2" t="s">
        <v>5412</v>
      </c>
      <c r="C1799" s="7">
        <v>1</v>
      </c>
      <c r="D1799" s="2" t="s">
        <v>5412</v>
      </c>
      <c r="E1799" s="2" t="s">
        <v>5415</v>
      </c>
      <c r="F1799" s="2" t="s">
        <v>5405</v>
      </c>
      <c r="G1799" s="2" t="s">
        <v>5405</v>
      </c>
      <c r="H1799" s="2" t="s">
        <v>1911</v>
      </c>
      <c r="I1799" s="2" t="str">
        <f t="shared" si="1664"/>
        <v>20241129-1000156124-인쇄</v>
      </c>
      <c r="J1799" s="2" t="str">
        <f t="shared" si="1665"/>
        <v>20241129-1000156124-합지</v>
      </c>
      <c r="K1799" s="2" t="str">
        <f t="shared" si="1666"/>
        <v>20241129-1000156124-분단</v>
      </c>
      <c r="L1799" s="2" t="str">
        <f t="shared" si="1667"/>
        <v>20241129-1000156124-제대</v>
      </c>
      <c r="M1799" s="2" t="str">
        <f>VLOOKUP(H1799, '쿼리1'!$A:$R, 17, 0)</f>
        <v>2도-생석류</v>
      </c>
      <c r="N1799" s="2" t="str">
        <f>VLOOKUP(H1799, '쿼리1'!$A:$P, 15, 0)</f>
        <v>패트120</v>
      </c>
      <c r="O1799" s="2">
        <v>1000156124</v>
      </c>
      <c r="P1799" s="2" t="str">
        <f>VLOOKUP(H1799, '쿼리1'!$A:$R, 17, 0)</f>
        <v>2도-생석류</v>
      </c>
      <c r="Q1799" s="4">
        <f>VLOOKUP(H1799, '쿼리1'!$A:$U, 20, 0)</f>
        <v>54545</v>
      </c>
      <c r="R1799" s="2" t="s">
        <v>31</v>
      </c>
      <c r="S1799" s="2" t="s">
        <v>31</v>
      </c>
      <c r="T1799" s="2" t="s">
        <v>31</v>
      </c>
      <c r="U1799" s="2" t="s">
        <v>31</v>
      </c>
      <c r="V1799" s="3">
        <v>45631</v>
      </c>
      <c r="W1799" s="3">
        <v>45632</v>
      </c>
      <c r="X1799" s="6" t="str">
        <f t="shared" si="1662"/>
        <v>+1</v>
      </c>
      <c r="Y1799" s="3">
        <v>45636</v>
      </c>
      <c r="Z1799" s="3">
        <v>45633</v>
      </c>
      <c r="AA1799" s="6">
        <f t="shared" si="1656"/>
        <v>-3</v>
      </c>
      <c r="AB1799" s="3">
        <v>45637</v>
      </c>
      <c r="AC1799" s="3">
        <v>45636</v>
      </c>
      <c r="AD1799" s="6">
        <f t="shared" ref="AD1799:AD1801" si="1671">IFERROR(IF(AC1799-AB1799&gt;0, "+" &amp; (AC1799-AB1799), AC1799-AB1799), "X")</f>
        <v>-1</v>
      </c>
      <c r="AE1799" s="3">
        <v>45639</v>
      </c>
      <c r="AF1799" s="3">
        <v>45638</v>
      </c>
      <c r="AG1799" s="2">
        <f t="shared" si="1668"/>
        <v>-1</v>
      </c>
      <c r="AH1799" s="3">
        <v>45638</v>
      </c>
      <c r="AI1799" s="3">
        <f t="shared" si="1669"/>
        <v>45639</v>
      </c>
      <c r="AJ1799" s="3"/>
      <c r="AK1799" s="2" t="str">
        <f t="shared" si="1670"/>
        <v>+1</v>
      </c>
      <c r="AL1799" s="2" t="s">
        <v>5567</v>
      </c>
      <c r="AM1799" s="2" t="str">
        <f t="shared" ref="AM1799:AM1862" si="1672">_xlfn.CONCAT(AL1799, "(", AK1799, ")")</f>
        <v>생산완료(+1)</v>
      </c>
      <c r="AN1799" s="9">
        <f t="shared" ref="AN1799:AN1862" si="1673">_xlfn.MAXIFS($AH$6:$AH$2358, $O$6:$O$2358, O1799)</f>
        <v>45638</v>
      </c>
      <c r="AO1799" s="9">
        <f t="shared" ref="AO1799:AO1862" si="1674">_xlfn.MAXIFS($AI$6:$AI$2358, $O$6:$O$2358, O1799)</f>
        <v>45639</v>
      </c>
      <c r="AP1799" s="9"/>
      <c r="AQ1799" s="2">
        <f t="shared" si="1659"/>
        <v>1</v>
      </c>
      <c r="AR1799" s="12" t="str">
        <f t="shared" ref="AR1799:AR1862" si="1675">IF(AQ1799&gt;0, "+"&amp;AQ1799, AQ1799)</f>
        <v>+1</v>
      </c>
      <c r="AS1799" t="s">
        <v>5567</v>
      </c>
      <c r="AT1799" t="str">
        <f t="shared" ref="AT1799:AT1862" si="1676">_xlfn.CONCAT(AS1799, "(", AR1799, ")")</f>
        <v>생산완료(+1)</v>
      </c>
    </row>
    <row r="1800" spans="2:46" x14ac:dyDescent="0.3">
      <c r="B1800" s="2" t="s">
        <v>5405</v>
      </c>
      <c r="C1800" s="7">
        <v>-1</v>
      </c>
      <c r="D1800" s="2" t="s">
        <v>5451</v>
      </c>
      <c r="E1800" s="2" t="s">
        <v>5409</v>
      </c>
      <c r="F1800" s="2" t="s">
        <v>5412</v>
      </c>
      <c r="G1800" s="2"/>
      <c r="H1800" s="2" t="s">
        <v>4213</v>
      </c>
      <c r="I1800" s="2" t="str">
        <f t="shared" si="1664"/>
        <v>20241129-1000156550-인쇄</v>
      </c>
      <c r="J1800" s="2" t="str">
        <f t="shared" si="1665"/>
        <v>20241129-1000156550-합지</v>
      </c>
      <c r="K1800" s="2" t="str">
        <f t="shared" si="1666"/>
        <v>20241129-1000156550-분단</v>
      </c>
      <c r="L1800" s="2" t="str">
        <f t="shared" si="1667"/>
        <v>20241129-1000156550-제대</v>
      </c>
      <c r="M1800" s="2" t="str">
        <f>VLOOKUP(H1800, '쿼리1'!$A:$R, 17, 0)</f>
        <v>3도-SB)다크초콜릿 카우보이쿠키85g</v>
      </c>
      <c r="N1800" s="2" t="str">
        <f>VLOOKUP(H1800, '쿼리1'!$A:$P, 15, 0)</f>
        <v>오씨피피(유무광)40</v>
      </c>
      <c r="O1800" s="2">
        <v>1000156550</v>
      </c>
      <c r="P1800" s="2" t="str">
        <f>VLOOKUP(H1800, '쿼리1'!$A:$R, 17, 0)</f>
        <v>3도-SB)다크초콜릿 카우보이쿠키85g</v>
      </c>
      <c r="Q1800" s="4">
        <f>VLOOKUP(H1800, '쿼리1'!$A:$U, 20, 0)</f>
        <v>32</v>
      </c>
      <c r="R1800" s="2" t="s">
        <v>31</v>
      </c>
      <c r="S1800" s="2" t="s">
        <v>31</v>
      </c>
      <c r="T1800" s="2" t="s">
        <v>31</v>
      </c>
      <c r="U1800" s="2" t="s">
        <v>5397</v>
      </c>
      <c r="V1800" s="3">
        <v>45631</v>
      </c>
      <c r="W1800" s="3">
        <v>45635</v>
      </c>
      <c r="X1800" s="6" t="str">
        <f t="shared" si="1662"/>
        <v>+4</v>
      </c>
      <c r="Y1800" s="3">
        <v>45636</v>
      </c>
      <c r="Z1800" s="3">
        <v>45636</v>
      </c>
      <c r="AA1800" s="6">
        <f t="shared" si="1656"/>
        <v>0</v>
      </c>
      <c r="AB1800" s="3">
        <v>45637</v>
      </c>
      <c r="AC1800" s="3">
        <v>45638</v>
      </c>
      <c r="AD1800" s="6" t="str">
        <f t="shared" si="1671"/>
        <v>+1</v>
      </c>
      <c r="AE1800" s="2" t="s">
        <v>5388</v>
      </c>
      <c r="AF1800" s="2" t="s">
        <v>5388</v>
      </c>
      <c r="AG1800" s="2" t="str">
        <f>IFERROR(AF1800-AE1800, "X")</f>
        <v>X</v>
      </c>
      <c r="AH1800" s="3">
        <v>45638</v>
      </c>
      <c r="AI1800" s="3">
        <f t="shared" ref="AI1800:AI1801" si="1677">AB1800</f>
        <v>45637</v>
      </c>
      <c r="AJ1800" s="3"/>
      <c r="AK1800" s="2">
        <f t="shared" si="1670"/>
        <v>-1</v>
      </c>
      <c r="AL1800" s="2" t="s">
        <v>5567</v>
      </c>
      <c r="AM1800" s="2" t="str">
        <f t="shared" si="1672"/>
        <v>생산완료(-1)</v>
      </c>
      <c r="AN1800" s="9">
        <f t="shared" si="1673"/>
        <v>45638</v>
      </c>
      <c r="AO1800" s="9">
        <f t="shared" si="1674"/>
        <v>45637</v>
      </c>
      <c r="AP1800" s="9"/>
      <c r="AQ1800" s="2">
        <f t="shared" si="1659"/>
        <v>-1</v>
      </c>
      <c r="AR1800" s="12">
        <f t="shared" si="1675"/>
        <v>-1</v>
      </c>
      <c r="AS1800" t="s">
        <v>5567</v>
      </c>
      <c r="AT1800" t="str">
        <f t="shared" si="1676"/>
        <v>생산완료(-1)</v>
      </c>
    </row>
    <row r="1801" spans="2:46" x14ac:dyDescent="0.3">
      <c r="B1801" s="2" t="s">
        <v>5416</v>
      </c>
      <c r="C1801" s="7">
        <v>-2</v>
      </c>
      <c r="D1801" s="2" t="s">
        <v>5451</v>
      </c>
      <c r="E1801" s="2" t="s">
        <v>5408</v>
      </c>
      <c r="F1801" s="2" t="s">
        <v>5424</v>
      </c>
      <c r="G1801" s="2"/>
      <c r="H1801" s="2" t="s">
        <v>4097</v>
      </c>
      <c r="I1801" s="2" t="str">
        <f t="shared" si="1664"/>
        <v>20241129-1000158163-인쇄</v>
      </c>
      <c r="J1801" s="2" t="str">
        <f t="shared" si="1665"/>
        <v>20241129-1000158163-합지</v>
      </c>
      <c r="K1801" s="2" t="str">
        <f t="shared" si="1666"/>
        <v>20241129-1000158163-분단</v>
      </c>
      <c r="L1801" s="2" t="str">
        <f t="shared" si="1667"/>
        <v>20241129-1000158163-제대</v>
      </c>
      <c r="M1801" s="2" t="str">
        <f>VLOOKUP(H1801, '쿼리1'!$A:$R, 17, 0)</f>
        <v>2도-동대문엽기떡볶이-오리지널(109g)260폭</v>
      </c>
      <c r="N1801" s="2" t="str">
        <f>VLOOKUP(H1801, '쿼리1'!$A:$P, 15, 0)</f>
        <v>패증착74</v>
      </c>
      <c r="O1801" s="2">
        <v>1000158163</v>
      </c>
      <c r="P1801" s="2" t="str">
        <f>VLOOKUP(H1801, '쿼리1'!$A:$R, 17, 0)</f>
        <v>2도-동대문엽기떡볶이-오리지널(109g)260폭</v>
      </c>
      <c r="Q1801" s="4">
        <f>VLOOKUP(H1801, '쿼리1'!$A:$U, 20, 0)</f>
        <v>72</v>
      </c>
      <c r="R1801" s="2" t="s">
        <v>31</v>
      </c>
      <c r="S1801" s="2" t="s">
        <v>31</v>
      </c>
      <c r="T1801" s="2" t="s">
        <v>31</v>
      </c>
      <c r="U1801" s="2" t="s">
        <v>5397</v>
      </c>
      <c r="V1801" s="3">
        <v>45631</v>
      </c>
      <c r="W1801" s="3">
        <v>45635</v>
      </c>
      <c r="X1801" s="6" t="str">
        <f t="shared" si="1662"/>
        <v>+4</v>
      </c>
      <c r="Y1801" s="3">
        <v>45636</v>
      </c>
      <c r="Z1801" s="3">
        <v>45639</v>
      </c>
      <c r="AA1801" s="6" t="str">
        <f t="shared" si="1656"/>
        <v>+3</v>
      </c>
      <c r="AB1801" s="3">
        <v>45637</v>
      </c>
      <c r="AC1801" s="3">
        <v>45639</v>
      </c>
      <c r="AD1801" s="6" t="str">
        <f t="shared" si="1671"/>
        <v>+2</v>
      </c>
      <c r="AE1801" s="2" t="s">
        <v>5388</v>
      </c>
      <c r="AF1801" s="2" t="s">
        <v>5388</v>
      </c>
      <c r="AG1801" s="2" t="str">
        <f>IFERROR(AF1801-AE1801, "X")</f>
        <v>X</v>
      </c>
      <c r="AH1801" s="3">
        <v>45639</v>
      </c>
      <c r="AI1801" s="3">
        <f t="shared" si="1677"/>
        <v>45637</v>
      </c>
      <c r="AJ1801" s="3"/>
      <c r="AK1801" s="2">
        <f t="shared" si="1670"/>
        <v>-2</v>
      </c>
      <c r="AL1801" s="2" t="s">
        <v>5567</v>
      </c>
      <c r="AM1801" s="2" t="str">
        <f t="shared" si="1672"/>
        <v>생산완료(-2)</v>
      </c>
      <c r="AN1801" s="9">
        <f t="shared" si="1673"/>
        <v>45639</v>
      </c>
      <c r="AO1801" s="9">
        <f t="shared" si="1674"/>
        <v>45637</v>
      </c>
      <c r="AP1801" s="9"/>
      <c r="AQ1801" s="2">
        <f t="shared" si="1659"/>
        <v>-2</v>
      </c>
      <c r="AR1801" s="12">
        <f t="shared" si="1675"/>
        <v>-2</v>
      </c>
      <c r="AS1801" t="s">
        <v>5567</v>
      </c>
      <c r="AT1801" t="str">
        <f t="shared" si="1676"/>
        <v>생산완료(-2)</v>
      </c>
    </row>
    <row r="1802" spans="2:46" x14ac:dyDescent="0.3">
      <c r="B1802" s="2" t="s">
        <v>5409</v>
      </c>
      <c r="C1802" s="7">
        <v>0</v>
      </c>
      <c r="D1802" s="2"/>
      <c r="E1802" s="2" t="s">
        <v>5544</v>
      </c>
      <c r="F1802" s="2"/>
      <c r="G1802" s="2" t="s">
        <v>5409</v>
      </c>
      <c r="H1802" s="2" t="s">
        <v>3408</v>
      </c>
      <c r="I1802" s="2" t="str">
        <f t="shared" si="1664"/>
        <v>20241129-1000160038-인쇄</v>
      </c>
      <c r="J1802" s="2" t="str">
        <f t="shared" si="1665"/>
        <v>20241129-1000160038-합지</v>
      </c>
      <c r="K1802" s="2" t="str">
        <f t="shared" si="1666"/>
        <v>20241129-1000160038-분단</v>
      </c>
      <c r="L1802" s="2" t="str">
        <f t="shared" si="1667"/>
        <v>20241129-1000160038-제대</v>
      </c>
      <c r="M1802" s="2" t="str">
        <f>VLOOKUP(H1802, '쿼리1'!$A:$R, 17, 0)</f>
        <v>무지</v>
      </c>
      <c r="N1802" s="2" t="str">
        <f>VLOOKUP(H1802, '쿼리1'!$A:$P, 15, 0)</f>
        <v>나이론70</v>
      </c>
      <c r="O1802" s="2">
        <v>1000160038</v>
      </c>
      <c r="P1802" s="2" t="str">
        <f>VLOOKUP(H1802, '쿼리1'!$A:$R, 17, 0)</f>
        <v>무지</v>
      </c>
      <c r="Q1802" s="4">
        <f>VLOOKUP(H1802, '쿼리1'!$A:$U, 20, 0)</f>
        <v>24000</v>
      </c>
      <c r="R1802" s="2" t="s">
        <v>5397</v>
      </c>
      <c r="S1802" s="2" t="s">
        <v>5399</v>
      </c>
      <c r="T1802" s="2" t="s">
        <v>5397</v>
      </c>
      <c r="U1802" s="2" t="s">
        <v>31</v>
      </c>
      <c r="V1802" s="2" t="s">
        <v>5388</v>
      </c>
      <c r="W1802" s="3" t="s">
        <v>5388</v>
      </c>
      <c r="X1802" s="6" t="str">
        <f>IFERROR(W1802-V1802, "X")</f>
        <v>X</v>
      </c>
      <c r="Y1802" s="3">
        <v>45636</v>
      </c>
      <c r="Z1802" s="5" t="s">
        <v>5396</v>
      </c>
      <c r="AA1802" s="6">
        <f ca="1">TODAY()-Y1802</f>
        <v>20</v>
      </c>
      <c r="AB1802" s="3" t="s">
        <v>5388</v>
      </c>
      <c r="AC1802" s="2" t="s">
        <v>5388</v>
      </c>
      <c r="AD1802" s="6" t="str">
        <f>IFERROR(AC1802-AB1802, "X")</f>
        <v>X</v>
      </c>
      <c r="AE1802" s="3">
        <v>45638</v>
      </c>
      <c r="AF1802" s="3">
        <v>45638</v>
      </c>
      <c r="AG1802" s="2">
        <f t="shared" ref="AG1802:AG1803" si="1678">IFERROR(IF(AF1802-AE1802&gt;0, "+" &amp; (AF1802-AE1802), AF1802-AE1802), "X")</f>
        <v>0</v>
      </c>
      <c r="AH1802" s="3">
        <v>45638</v>
      </c>
      <c r="AI1802" s="3">
        <f t="shared" ref="AI1802:AI1803" si="1679">AE1802</f>
        <v>45638</v>
      </c>
      <c r="AJ1802" s="3"/>
      <c r="AK1802" s="2">
        <f t="shared" si="1670"/>
        <v>0</v>
      </c>
      <c r="AL1802" s="2" t="s">
        <v>5567</v>
      </c>
      <c r="AM1802" s="2" t="str">
        <f t="shared" si="1672"/>
        <v>생산완료(0)</v>
      </c>
      <c r="AN1802" s="9">
        <f t="shared" si="1673"/>
        <v>45638</v>
      </c>
      <c r="AO1802" s="9">
        <f t="shared" si="1674"/>
        <v>45638</v>
      </c>
      <c r="AP1802" s="9"/>
      <c r="AQ1802" s="2">
        <f t="shared" si="1659"/>
        <v>0</v>
      </c>
      <c r="AR1802" s="12">
        <f t="shared" si="1675"/>
        <v>0</v>
      </c>
      <c r="AS1802" t="s">
        <v>5567</v>
      </c>
      <c r="AT1802" t="str">
        <f t="shared" si="1676"/>
        <v>생산완료(0)</v>
      </c>
    </row>
    <row r="1803" spans="2:46" x14ac:dyDescent="0.3">
      <c r="B1803" s="2" t="s">
        <v>5418</v>
      </c>
      <c r="C1803" s="7">
        <v>-4</v>
      </c>
      <c r="D1803" s="2" t="s">
        <v>5451</v>
      </c>
      <c r="E1803" s="2" t="s">
        <v>5408</v>
      </c>
      <c r="F1803" s="2" t="s">
        <v>5424</v>
      </c>
      <c r="G1803" s="2" t="s">
        <v>5451</v>
      </c>
      <c r="H1803" s="2" t="s">
        <v>2462</v>
      </c>
      <c r="I1803" s="2" t="str">
        <f t="shared" si="1664"/>
        <v>20241129-1000160369-인쇄</v>
      </c>
      <c r="J1803" s="2" t="str">
        <f t="shared" si="1665"/>
        <v>20241129-1000160369-합지</v>
      </c>
      <c r="K1803" s="2" t="str">
        <f t="shared" si="1666"/>
        <v>20241129-1000160369-분단</v>
      </c>
      <c r="L1803" s="2" t="str">
        <f t="shared" si="1667"/>
        <v>20241129-1000160369-제대</v>
      </c>
      <c r="M1803" s="2" t="str">
        <f>VLOOKUP(H1803, '쿼리1'!$A:$R, 17, 0)</f>
        <v>1도-유동부 치아바타(100x220)</v>
      </c>
      <c r="N1803" s="2" t="str">
        <f>VLOOKUP(H1803, '쿼리1'!$A:$P, 15, 0)</f>
        <v>오씨피피(무광)60</v>
      </c>
      <c r="O1803" s="2">
        <v>1000160369</v>
      </c>
      <c r="P1803" s="2" t="str">
        <f>VLOOKUP(H1803, '쿼리1'!$A:$R, 17, 0)</f>
        <v>1도-유동부 치아바타(100x220)</v>
      </c>
      <c r="Q1803" s="4">
        <f>VLOOKUP(H1803, '쿼리1'!$A:$U, 20, 0)</f>
        <v>38095</v>
      </c>
      <c r="R1803" s="2" t="s">
        <v>31</v>
      </c>
      <c r="S1803" s="2" t="s">
        <v>31</v>
      </c>
      <c r="T1803" s="2" t="s">
        <v>31</v>
      </c>
      <c r="U1803" s="2" t="s">
        <v>31</v>
      </c>
      <c r="V1803" s="3">
        <v>45631</v>
      </c>
      <c r="W1803" s="3">
        <v>45635</v>
      </c>
      <c r="X1803" s="6" t="str">
        <f t="shared" ref="X1803:X1805" si="1680">IFERROR(IF(W1803-V1803&gt;0, "+" &amp; (W1803-V1803), W1803-V1803), "X")</f>
        <v>+4</v>
      </c>
      <c r="Y1803" s="3">
        <v>45635</v>
      </c>
      <c r="Z1803" s="3">
        <v>45638</v>
      </c>
      <c r="AA1803" s="6" t="str">
        <f>IFERROR(IF(Z1803-Y1803&gt;0, "+" &amp; (Z1803-Y1803), Z1803-Y1803), "X")</f>
        <v>+3</v>
      </c>
      <c r="AB1803" s="3">
        <v>45636</v>
      </c>
      <c r="AC1803" s="3">
        <v>45638</v>
      </c>
      <c r="AD1803" s="6" t="str">
        <f t="shared" ref="AD1803:AD1804" si="1681">IFERROR(IF(AC1803-AB1803&gt;0, "+" &amp; (AC1803-AB1803), AC1803-AB1803), "X")</f>
        <v>+2</v>
      </c>
      <c r="AE1803" s="3">
        <v>45638</v>
      </c>
      <c r="AF1803" s="3">
        <v>45642</v>
      </c>
      <c r="AG1803" s="2" t="str">
        <f t="shared" si="1678"/>
        <v>+4</v>
      </c>
      <c r="AH1803" s="3">
        <v>45642</v>
      </c>
      <c r="AI1803" s="3">
        <f t="shared" si="1679"/>
        <v>45638</v>
      </c>
      <c r="AJ1803" s="3"/>
      <c r="AK1803" s="2">
        <f t="shared" si="1670"/>
        <v>-4</v>
      </c>
      <c r="AL1803" s="2" t="s">
        <v>5567</v>
      </c>
      <c r="AM1803" s="2" t="str">
        <f t="shared" si="1672"/>
        <v>생산완료(-4)</v>
      </c>
      <c r="AN1803" s="9">
        <f t="shared" si="1673"/>
        <v>45642</v>
      </c>
      <c r="AO1803" s="9">
        <f t="shared" si="1674"/>
        <v>45638</v>
      </c>
      <c r="AP1803" s="9"/>
      <c r="AQ1803" s="2">
        <f t="shared" si="1659"/>
        <v>-4</v>
      </c>
      <c r="AR1803" s="12">
        <f t="shared" si="1675"/>
        <v>-4</v>
      </c>
      <c r="AS1803" t="s">
        <v>5567</v>
      </c>
      <c r="AT1803" t="str">
        <f t="shared" si="1676"/>
        <v>생산완료(-4)</v>
      </c>
    </row>
    <row r="1804" spans="2:46" x14ac:dyDescent="0.3">
      <c r="B1804" s="2" t="s">
        <v>5415</v>
      </c>
      <c r="C1804" s="7">
        <v>-3</v>
      </c>
      <c r="D1804" s="2" t="s">
        <v>5451</v>
      </c>
      <c r="E1804" s="2" t="s">
        <v>5544</v>
      </c>
      <c r="F1804" s="2" t="s">
        <v>5408</v>
      </c>
      <c r="G1804" s="2"/>
      <c r="H1804" s="2" t="s">
        <v>4801</v>
      </c>
      <c r="I1804" s="2" t="str">
        <f t="shared" si="1664"/>
        <v>20241129-1000163420-인쇄</v>
      </c>
      <c r="J1804" s="2" t="str">
        <f t="shared" si="1665"/>
        <v>20241129-1000163420-합지</v>
      </c>
      <c r="K1804" s="2" t="str">
        <f t="shared" si="1666"/>
        <v>20241129-1000163420-분단</v>
      </c>
      <c r="L1804" s="2" t="str">
        <f t="shared" si="1667"/>
        <v>20241129-1000163420-제대</v>
      </c>
      <c r="M1804" s="2" t="str">
        <f>VLOOKUP(H1804, '쿼리1'!$A:$R, 17, 0)</f>
        <v>4도-SB)하트 스트로베리 마카롱30g</v>
      </c>
      <c r="N1804" s="2" t="str">
        <f>VLOOKUP(H1804, '쿼리1'!$A:$P, 15, 0)</f>
        <v>오씨피피(유무광)40</v>
      </c>
      <c r="O1804" s="2">
        <v>1000163420</v>
      </c>
      <c r="P1804" s="2" t="str">
        <f>VLOOKUP(H1804, '쿼리1'!$A:$R, 17, 0)</f>
        <v>4도-SB)하트 스트로베리 마카롱30g</v>
      </c>
      <c r="Q1804" s="4">
        <f>VLOOKUP(H1804, '쿼리1'!$A:$U, 20, 0)</f>
        <v>48</v>
      </c>
      <c r="R1804" s="2" t="s">
        <v>31</v>
      </c>
      <c r="S1804" s="2" t="s">
        <v>5399</v>
      </c>
      <c r="T1804" s="2" t="s">
        <v>31</v>
      </c>
      <c r="U1804" s="2" t="s">
        <v>5397</v>
      </c>
      <c r="V1804" s="3">
        <v>45631</v>
      </c>
      <c r="W1804" s="3">
        <v>45635</v>
      </c>
      <c r="X1804" s="6" t="str">
        <f t="shared" si="1680"/>
        <v>+4</v>
      </c>
      <c r="Y1804" s="3">
        <v>45636</v>
      </c>
      <c r="Z1804" s="5" t="s">
        <v>5396</v>
      </c>
      <c r="AA1804" s="6">
        <f ca="1">TODAY()-Y1804</f>
        <v>20</v>
      </c>
      <c r="AB1804" s="3">
        <v>45637</v>
      </c>
      <c r="AC1804" s="3">
        <v>45640</v>
      </c>
      <c r="AD1804" s="6" t="str">
        <f t="shared" si="1681"/>
        <v>+3</v>
      </c>
      <c r="AE1804" s="2" t="s">
        <v>5388</v>
      </c>
      <c r="AF1804" s="2" t="s">
        <v>5388</v>
      </c>
      <c r="AG1804" s="2" t="str">
        <f>IFERROR(AF1804-AE1804, "X")</f>
        <v>X</v>
      </c>
      <c r="AH1804" s="3">
        <v>45640</v>
      </c>
      <c r="AI1804" s="3">
        <f t="shared" ref="AI1804" si="1682">AB1804</f>
        <v>45637</v>
      </c>
      <c r="AJ1804" s="3"/>
      <c r="AK1804" s="2">
        <f t="shared" si="1670"/>
        <v>-3</v>
      </c>
      <c r="AL1804" s="2" t="s">
        <v>5567</v>
      </c>
      <c r="AM1804" s="2" t="str">
        <f t="shared" si="1672"/>
        <v>생산완료(-3)</v>
      </c>
      <c r="AN1804" s="9">
        <f t="shared" si="1673"/>
        <v>45640</v>
      </c>
      <c r="AO1804" s="9">
        <f t="shared" si="1674"/>
        <v>45637</v>
      </c>
      <c r="AP1804" s="9"/>
      <c r="AQ1804" s="2">
        <f t="shared" si="1659"/>
        <v>-3</v>
      </c>
      <c r="AR1804" s="12">
        <f t="shared" si="1675"/>
        <v>-3</v>
      </c>
      <c r="AS1804" t="s">
        <v>5567</v>
      </c>
      <c r="AT1804" t="str">
        <f t="shared" si="1676"/>
        <v>생산완료(-3)</v>
      </c>
    </row>
    <row r="1805" spans="2:46" x14ac:dyDescent="0.3">
      <c r="B1805" s="2" t="s">
        <v>5409</v>
      </c>
      <c r="C1805" s="7">
        <v>0</v>
      </c>
      <c r="D1805" s="2" t="s">
        <v>5451</v>
      </c>
      <c r="E1805" s="2" t="s">
        <v>5405</v>
      </c>
      <c r="F1805" s="2"/>
      <c r="G1805" s="2" t="s">
        <v>5409</v>
      </c>
      <c r="H1805" s="2" t="s">
        <v>2511</v>
      </c>
      <c r="I1805" s="2" t="str">
        <f t="shared" si="1664"/>
        <v>20241129-1000165766-인쇄</v>
      </c>
      <c r="J1805" s="2" t="str">
        <f t="shared" si="1665"/>
        <v>20241129-1000165766-합지</v>
      </c>
      <c r="K1805" s="2" t="str">
        <f t="shared" si="1666"/>
        <v>20241129-1000165766-분단</v>
      </c>
      <c r="L1805" s="2" t="str">
        <f t="shared" si="1667"/>
        <v>20241129-1000165766-제대</v>
      </c>
      <c r="M1805" s="2" t="str">
        <f>VLOOKUP(H1805, '쿼리1'!$A:$R, 17, 0)</f>
        <v>1도-Water for me 워터(100x205)</v>
      </c>
      <c r="N1805" s="2" t="str">
        <f>VLOOKUP(H1805, '쿼리1'!$A:$P, 15, 0)</f>
        <v>오씨피피(무광)60</v>
      </c>
      <c r="O1805" s="2">
        <v>1000165766</v>
      </c>
      <c r="P1805" s="2" t="str">
        <f>VLOOKUP(H1805, '쿼리1'!$A:$R, 17, 0)</f>
        <v>1도-Water for me 워터(100x205)</v>
      </c>
      <c r="Q1805" s="4">
        <f>VLOOKUP(H1805, '쿼리1'!$A:$U, 20, 0)</f>
        <v>80000</v>
      </c>
      <c r="R1805" s="2" t="s">
        <v>31</v>
      </c>
      <c r="S1805" s="2" t="s">
        <v>31</v>
      </c>
      <c r="T1805" s="2" t="s">
        <v>5397</v>
      </c>
      <c r="U1805" s="2" t="s">
        <v>31</v>
      </c>
      <c r="V1805" s="3">
        <v>45631</v>
      </c>
      <c r="W1805" s="3">
        <v>45635</v>
      </c>
      <c r="X1805" s="6" t="str">
        <f t="shared" si="1680"/>
        <v>+4</v>
      </c>
      <c r="Y1805" s="3">
        <v>45636</v>
      </c>
      <c r="Z1805" s="3">
        <v>45635</v>
      </c>
      <c r="AA1805" s="6">
        <f t="shared" ref="AA1805:AA1819" si="1683">IFERROR(IF(Z1805-Y1805&gt;0, "+" &amp; (Z1805-Y1805), Z1805-Y1805), "X")</f>
        <v>-1</v>
      </c>
      <c r="AB1805" s="3" t="s">
        <v>5388</v>
      </c>
      <c r="AC1805" s="2" t="s">
        <v>5388</v>
      </c>
      <c r="AD1805" s="6" t="str">
        <f>IFERROR(AC1805-AB1805, "X")</f>
        <v>X</v>
      </c>
      <c r="AE1805" s="3">
        <v>45638</v>
      </c>
      <c r="AF1805" s="3">
        <v>45638</v>
      </c>
      <c r="AG1805" s="2">
        <f>IFERROR(IF(AF1805-AE1805&gt;0, "+" &amp; (AF1805-AE1805), AF1805-AE1805), "X")</f>
        <v>0</v>
      </c>
      <c r="AH1805" s="3">
        <v>45638</v>
      </c>
      <c r="AI1805" s="3">
        <f>AE1805</f>
        <v>45638</v>
      </c>
      <c r="AJ1805" s="3"/>
      <c r="AK1805" s="2">
        <f t="shared" si="1670"/>
        <v>0</v>
      </c>
      <c r="AL1805" s="2" t="s">
        <v>5567</v>
      </c>
      <c r="AM1805" s="2" t="str">
        <f t="shared" si="1672"/>
        <v>생산완료(0)</v>
      </c>
      <c r="AN1805" s="9">
        <f t="shared" si="1673"/>
        <v>45638</v>
      </c>
      <c r="AO1805" s="9">
        <f t="shared" si="1674"/>
        <v>45638</v>
      </c>
      <c r="AP1805" s="9"/>
      <c r="AQ1805" s="2">
        <f t="shared" si="1659"/>
        <v>0</v>
      </c>
      <c r="AR1805" s="12">
        <f t="shared" si="1675"/>
        <v>0</v>
      </c>
      <c r="AS1805" t="s">
        <v>5567</v>
      </c>
      <c r="AT1805" t="str">
        <f t="shared" si="1676"/>
        <v>생산완료(0)</v>
      </c>
    </row>
    <row r="1806" spans="2:46" x14ac:dyDescent="0.3">
      <c r="B1806" s="2" t="s">
        <v>5408</v>
      </c>
      <c r="C1806" s="7">
        <v>3</v>
      </c>
      <c r="D1806" s="2"/>
      <c r="E1806" s="2" t="s">
        <v>5418</v>
      </c>
      <c r="F1806" s="2" t="s">
        <v>5415</v>
      </c>
      <c r="G1806" s="2"/>
      <c r="H1806" s="2" t="s">
        <v>3913</v>
      </c>
      <c r="I1806" s="2" t="str">
        <f t="shared" si="1664"/>
        <v>20241129-1000167791-인쇄</v>
      </c>
      <c r="J1806" s="2" t="str">
        <f t="shared" si="1665"/>
        <v>20241129-1000167791-합지</v>
      </c>
      <c r="K1806" s="2" t="str">
        <f t="shared" si="1666"/>
        <v>20241129-1000167791-분단</v>
      </c>
      <c r="L1806" s="2" t="str">
        <f t="shared" si="1667"/>
        <v>20241129-1000167791-제대</v>
      </c>
      <c r="M1806" s="2" t="str">
        <f>VLOOKUP(H1806, '쿼리1'!$A:$R, 17, 0)</f>
        <v>무지(SB-소시지 프레첼 소금빵</v>
      </c>
      <c r="N1806" s="2" t="str">
        <f>VLOOKUP(H1806, '쿼리1'!$A:$P, 15, 0)</f>
        <v>오씨피피40</v>
      </c>
      <c r="O1806" s="2">
        <v>1000167791</v>
      </c>
      <c r="P1806" s="2" t="str">
        <f>VLOOKUP(H1806, '쿼리1'!$A:$R, 17, 0)</f>
        <v>무지(SB-소시지 프레첼 소금빵</v>
      </c>
      <c r="Q1806" s="4">
        <f>VLOOKUP(H1806, '쿼리1'!$A:$U, 20, 0)</f>
        <v>48</v>
      </c>
      <c r="R1806" s="2" t="s">
        <v>5397</v>
      </c>
      <c r="S1806" s="2" t="s">
        <v>31</v>
      </c>
      <c r="T1806" s="2" t="s">
        <v>31</v>
      </c>
      <c r="U1806" s="2" t="s">
        <v>5397</v>
      </c>
      <c r="V1806" s="2" t="s">
        <v>5388</v>
      </c>
      <c r="W1806" s="3" t="s">
        <v>5388</v>
      </c>
      <c r="X1806" s="6" t="str">
        <f>IFERROR(W1806-V1806, "X")</f>
        <v>X</v>
      </c>
      <c r="Y1806" s="3">
        <v>45635</v>
      </c>
      <c r="Z1806" s="3">
        <v>45631</v>
      </c>
      <c r="AA1806" s="6">
        <f t="shared" si="1683"/>
        <v>-4</v>
      </c>
      <c r="AB1806" s="3">
        <v>45636</v>
      </c>
      <c r="AC1806" s="3">
        <v>45633</v>
      </c>
      <c r="AD1806" s="6">
        <f t="shared" ref="AD1806:AD1807" si="1684">IFERROR(IF(AC1806-AB1806&gt;0, "+" &amp; (AC1806-AB1806), AC1806-AB1806), "X")</f>
        <v>-3</v>
      </c>
      <c r="AE1806" s="2" t="s">
        <v>5388</v>
      </c>
      <c r="AF1806" s="2" t="s">
        <v>5388</v>
      </c>
      <c r="AG1806" s="2" t="str">
        <f>IFERROR(AF1806-AE1806, "X")</f>
        <v>X</v>
      </c>
      <c r="AH1806" s="3">
        <v>45633</v>
      </c>
      <c r="AI1806" s="3">
        <f t="shared" ref="AI1806:AI1807" si="1685">AB1806</f>
        <v>45636</v>
      </c>
      <c r="AJ1806" s="3"/>
      <c r="AK1806" s="2" t="str">
        <f t="shared" si="1670"/>
        <v>+3</v>
      </c>
      <c r="AL1806" s="2" t="s">
        <v>5567</v>
      </c>
      <c r="AM1806" s="2" t="str">
        <f t="shared" si="1672"/>
        <v>생산완료(+3)</v>
      </c>
      <c r="AN1806" s="9">
        <f t="shared" si="1673"/>
        <v>45633</v>
      </c>
      <c r="AO1806" s="9">
        <f t="shared" si="1674"/>
        <v>45636</v>
      </c>
      <c r="AP1806" s="9"/>
      <c r="AQ1806" s="2">
        <f t="shared" si="1659"/>
        <v>3</v>
      </c>
      <c r="AR1806" s="12" t="str">
        <f t="shared" si="1675"/>
        <v>+3</v>
      </c>
      <c r="AS1806" t="s">
        <v>5567</v>
      </c>
      <c r="AT1806" t="str">
        <f t="shared" si="1676"/>
        <v>생산완료(+3)</v>
      </c>
    </row>
    <row r="1807" spans="2:46" x14ac:dyDescent="0.3">
      <c r="B1807" s="2" t="s">
        <v>5412</v>
      </c>
      <c r="C1807" s="7">
        <v>1</v>
      </c>
      <c r="D1807" s="2" t="s">
        <v>5451</v>
      </c>
      <c r="E1807" s="2" t="s">
        <v>5409</v>
      </c>
      <c r="F1807" s="2" t="s">
        <v>5405</v>
      </c>
      <c r="G1807" s="2"/>
      <c r="H1807" s="2" t="s">
        <v>4327</v>
      </c>
      <c r="I1807" s="2" t="str">
        <f t="shared" si="1664"/>
        <v>20241129-1000168339-인쇄</v>
      </c>
      <c r="J1807" s="2" t="str">
        <f t="shared" si="1665"/>
        <v>20241129-1000168339-합지</v>
      </c>
      <c r="K1807" s="2" t="str">
        <f t="shared" si="1666"/>
        <v>20241129-1000168339-분단</v>
      </c>
      <c r="L1807" s="2" t="str">
        <f t="shared" si="1667"/>
        <v>20241129-1000168339-제대</v>
      </c>
      <c r="M1807" s="2" t="str">
        <f>VLOOKUP(H1807, '쿼리1'!$A:$R, 17, 0)</f>
        <v>9도-(주)푸드코아-연세우유 메론생크림빵(사이즈변경)</v>
      </c>
      <c r="N1807" s="2" t="str">
        <f>VLOOKUP(H1807, '쿼리1'!$A:$P, 15, 0)</f>
        <v>오씨피피(유무광)60</v>
      </c>
      <c r="O1807" s="2">
        <v>1000168339</v>
      </c>
      <c r="P1807" s="2" t="str">
        <f>VLOOKUP(H1807, '쿼리1'!$A:$R, 17, 0)</f>
        <v>9도-(주)푸드코아-연세우유 메론생크림빵(사이즈변경)</v>
      </c>
      <c r="Q1807" s="4">
        <f>VLOOKUP(H1807, '쿼리1'!$A:$U, 20, 0)</f>
        <v>12</v>
      </c>
      <c r="R1807" s="2" t="s">
        <v>31</v>
      </c>
      <c r="S1807" s="2" t="s">
        <v>31</v>
      </c>
      <c r="T1807" s="2" t="s">
        <v>31</v>
      </c>
      <c r="U1807" s="2" t="s">
        <v>5397</v>
      </c>
      <c r="V1807" s="3">
        <v>45631</v>
      </c>
      <c r="W1807" s="3">
        <v>45635</v>
      </c>
      <c r="X1807" s="6" t="str">
        <f t="shared" ref="X1807:X1809" si="1686">IFERROR(IF(W1807-V1807&gt;0, "+" &amp; (W1807-V1807), W1807-V1807), "X")</f>
        <v>+4</v>
      </c>
      <c r="Y1807" s="3">
        <v>45636</v>
      </c>
      <c r="Z1807" s="3">
        <v>45636</v>
      </c>
      <c r="AA1807" s="6">
        <f t="shared" si="1683"/>
        <v>0</v>
      </c>
      <c r="AB1807" s="3">
        <v>45637</v>
      </c>
      <c r="AC1807" s="3">
        <v>45636</v>
      </c>
      <c r="AD1807" s="6">
        <f t="shared" si="1684"/>
        <v>-1</v>
      </c>
      <c r="AE1807" s="2" t="s">
        <v>5388</v>
      </c>
      <c r="AF1807" s="2" t="s">
        <v>5388</v>
      </c>
      <c r="AG1807" s="2" t="str">
        <f>IFERROR(AF1807-AE1807, "X")</f>
        <v>X</v>
      </c>
      <c r="AH1807" s="3">
        <v>45636</v>
      </c>
      <c r="AI1807" s="3">
        <f t="shared" si="1685"/>
        <v>45637</v>
      </c>
      <c r="AJ1807" s="3"/>
      <c r="AK1807" s="2" t="str">
        <f t="shared" si="1670"/>
        <v>+1</v>
      </c>
      <c r="AL1807" s="2" t="s">
        <v>5567</v>
      </c>
      <c r="AM1807" s="2" t="str">
        <f t="shared" si="1672"/>
        <v>생산완료(+1)</v>
      </c>
      <c r="AN1807" s="9">
        <f t="shared" si="1673"/>
        <v>45653</v>
      </c>
      <c r="AO1807" s="9">
        <f t="shared" si="1674"/>
        <v>45658</v>
      </c>
      <c r="AP1807" s="9"/>
      <c r="AQ1807" s="2">
        <f t="shared" si="1659"/>
        <v>5</v>
      </c>
      <c r="AR1807" s="12" t="str">
        <f t="shared" si="1675"/>
        <v>+5</v>
      </c>
      <c r="AS1807" t="s">
        <v>5567</v>
      </c>
      <c r="AT1807" t="str">
        <f t="shared" si="1676"/>
        <v>생산완료(+5)</v>
      </c>
    </row>
    <row r="1808" spans="2:46" x14ac:dyDescent="0.3">
      <c r="B1808" s="2" t="s">
        <v>5424</v>
      </c>
      <c r="C1808" s="7">
        <v>2</v>
      </c>
      <c r="D1808" s="2" t="s">
        <v>5412</v>
      </c>
      <c r="E1808" s="2" t="s">
        <v>5415</v>
      </c>
      <c r="F1808" s="2"/>
      <c r="G1808" s="2" t="s">
        <v>5416</v>
      </c>
      <c r="H1808" s="2" t="s">
        <v>3146</v>
      </c>
      <c r="I1808" s="2" t="str">
        <f t="shared" si="1664"/>
        <v>20241129-1000168406-인쇄</v>
      </c>
      <c r="J1808" s="2" t="str">
        <f t="shared" si="1665"/>
        <v>20241129-1000168406-합지</v>
      </c>
      <c r="K1808" s="2" t="str">
        <f t="shared" si="1666"/>
        <v>20241129-1000168406-분단</v>
      </c>
      <c r="L1808" s="2" t="str">
        <f t="shared" si="1667"/>
        <v>20241129-1000168406-제대</v>
      </c>
      <c r="M1808" s="2" t="str">
        <f>VLOOKUP(H1808, '쿼리1'!$A:$R, 17, 0)</f>
        <v>4도-수협 녹차품은 선상고등어-감천항</v>
      </c>
      <c r="N1808" s="2" t="str">
        <f>VLOOKUP(H1808, '쿼리1'!$A:$P, 15, 0)</f>
        <v>나이론100</v>
      </c>
      <c r="O1808" s="2">
        <v>1000168406</v>
      </c>
      <c r="P1808" s="2" t="str">
        <f>VLOOKUP(H1808, '쿼리1'!$A:$R, 17, 0)</f>
        <v>4도-수협 녹차품은 선상고등어-감천항</v>
      </c>
      <c r="Q1808" s="4">
        <f>VLOOKUP(H1808, '쿼리1'!$A:$U, 20, 0)</f>
        <v>40000</v>
      </c>
      <c r="R1808" s="2" t="s">
        <v>31</v>
      </c>
      <c r="S1808" s="2" t="s">
        <v>31</v>
      </c>
      <c r="T1808" s="2" t="s">
        <v>5397</v>
      </c>
      <c r="U1808" s="2" t="s">
        <v>31</v>
      </c>
      <c r="V1808" s="3">
        <v>45630</v>
      </c>
      <c r="W1808" s="3">
        <v>45631</v>
      </c>
      <c r="X1808" s="6" t="str">
        <f t="shared" si="1686"/>
        <v>+1</v>
      </c>
      <c r="Y1808" s="3">
        <v>45635</v>
      </c>
      <c r="Z1808" s="3">
        <v>45632</v>
      </c>
      <c r="AA1808" s="6">
        <f t="shared" si="1683"/>
        <v>-3</v>
      </c>
      <c r="AB1808" s="3" t="s">
        <v>5388</v>
      </c>
      <c r="AC1808" s="2" t="s">
        <v>5388</v>
      </c>
      <c r="AD1808" s="6" t="str">
        <f>IFERROR(AC1808-AB1808, "X")</f>
        <v>X</v>
      </c>
      <c r="AE1808" s="3">
        <v>45637</v>
      </c>
      <c r="AF1808" s="3">
        <v>45635</v>
      </c>
      <c r="AG1808" s="2">
        <f t="shared" ref="AG1808:AG1809" si="1687">IFERROR(IF(AF1808-AE1808&gt;0, "+" &amp; (AF1808-AE1808), AF1808-AE1808), "X")</f>
        <v>-2</v>
      </c>
      <c r="AH1808" s="3">
        <v>45635</v>
      </c>
      <c r="AI1808" s="3">
        <f t="shared" ref="AI1808:AI1809" si="1688">AE1808</f>
        <v>45637</v>
      </c>
      <c r="AJ1808" s="3"/>
      <c r="AK1808" s="2" t="str">
        <f t="shared" si="1670"/>
        <v>+2</v>
      </c>
      <c r="AL1808" s="2" t="s">
        <v>5567</v>
      </c>
      <c r="AM1808" s="2" t="str">
        <f t="shared" si="1672"/>
        <v>생산완료(+2)</v>
      </c>
      <c r="AN1808" s="9">
        <f t="shared" si="1673"/>
        <v>45635</v>
      </c>
      <c r="AO1808" s="9">
        <f t="shared" si="1674"/>
        <v>45637</v>
      </c>
      <c r="AP1808" s="9"/>
      <c r="AQ1808" s="2">
        <f t="shared" si="1659"/>
        <v>2</v>
      </c>
      <c r="AR1808" s="12" t="str">
        <f t="shared" si="1675"/>
        <v>+2</v>
      </c>
      <c r="AS1808" t="s">
        <v>5567</v>
      </c>
      <c r="AT1808" t="str">
        <f t="shared" si="1676"/>
        <v>생산완료(+2)</v>
      </c>
    </row>
    <row r="1809" spans="2:46" x14ac:dyDescent="0.3">
      <c r="B1809" s="2" t="s">
        <v>5409</v>
      </c>
      <c r="C1809" s="7">
        <v>0</v>
      </c>
      <c r="D1809" s="2" t="s">
        <v>5412</v>
      </c>
      <c r="E1809" s="2" t="s">
        <v>5415</v>
      </c>
      <c r="F1809" s="2"/>
      <c r="G1809" s="2" t="s">
        <v>5409</v>
      </c>
      <c r="H1809" s="2" t="s">
        <v>3311</v>
      </c>
      <c r="I1809" s="2" t="str">
        <f t="shared" si="1664"/>
        <v>20241129-1000168411-인쇄</v>
      </c>
      <c r="J1809" s="2" t="str">
        <f t="shared" si="1665"/>
        <v>20241129-1000168411-합지</v>
      </c>
      <c r="K1809" s="2" t="str">
        <f t="shared" si="1666"/>
        <v>20241129-1000168411-분단</v>
      </c>
      <c r="L1809" s="2" t="str">
        <f t="shared" si="1667"/>
        <v>20241129-1000168411-제대</v>
      </c>
      <c r="M1809" s="2" t="str">
        <f>VLOOKUP(H1809, '쿼리1'!$A:$R, 17, 0)</f>
        <v>4도-수협 녹차품은 고등어-감천항</v>
      </c>
      <c r="N1809" s="2" t="str">
        <f>VLOOKUP(H1809, '쿼리1'!$A:$P, 15, 0)</f>
        <v>나이론100</v>
      </c>
      <c r="O1809" s="2">
        <v>1000168411</v>
      </c>
      <c r="P1809" s="2" t="str">
        <f>VLOOKUP(H1809, '쿼리1'!$A:$R, 17, 0)</f>
        <v>4도-수협 녹차품은 고등어-감천항</v>
      </c>
      <c r="Q1809" s="4">
        <f>VLOOKUP(H1809, '쿼리1'!$A:$U, 20, 0)</f>
        <v>92307</v>
      </c>
      <c r="R1809" s="2" t="s">
        <v>31</v>
      </c>
      <c r="S1809" s="2" t="s">
        <v>31</v>
      </c>
      <c r="T1809" s="2" t="s">
        <v>5397</v>
      </c>
      <c r="U1809" s="2" t="s">
        <v>31</v>
      </c>
      <c r="V1809" s="3">
        <v>45630</v>
      </c>
      <c r="W1809" s="3">
        <v>45631</v>
      </c>
      <c r="X1809" s="6" t="str">
        <f t="shared" si="1686"/>
        <v>+1</v>
      </c>
      <c r="Y1809" s="3">
        <v>45635</v>
      </c>
      <c r="Z1809" s="3">
        <v>45632</v>
      </c>
      <c r="AA1809" s="6">
        <f t="shared" si="1683"/>
        <v>-3</v>
      </c>
      <c r="AB1809" s="3" t="s">
        <v>5388</v>
      </c>
      <c r="AC1809" s="2" t="s">
        <v>5388</v>
      </c>
      <c r="AD1809" s="6" t="str">
        <f>IFERROR(AC1809-AB1809, "X")</f>
        <v>X</v>
      </c>
      <c r="AE1809" s="3">
        <v>45637</v>
      </c>
      <c r="AF1809" s="3">
        <v>45637</v>
      </c>
      <c r="AG1809" s="2">
        <f t="shared" si="1687"/>
        <v>0</v>
      </c>
      <c r="AH1809" s="3">
        <v>45637</v>
      </c>
      <c r="AI1809" s="3">
        <f t="shared" si="1688"/>
        <v>45637</v>
      </c>
      <c r="AJ1809" s="3"/>
      <c r="AK1809" s="2">
        <f t="shared" si="1670"/>
        <v>0</v>
      </c>
      <c r="AL1809" s="2" t="s">
        <v>5567</v>
      </c>
      <c r="AM1809" s="2" t="str">
        <f t="shared" si="1672"/>
        <v>생산완료(0)</v>
      </c>
      <c r="AN1809" s="9">
        <f t="shared" si="1673"/>
        <v>45637</v>
      </c>
      <c r="AO1809" s="9">
        <f t="shared" si="1674"/>
        <v>45637</v>
      </c>
      <c r="AP1809" s="9"/>
      <c r="AQ1809" s="2">
        <f t="shared" si="1659"/>
        <v>0</v>
      </c>
      <c r="AR1809" s="12">
        <f t="shared" si="1675"/>
        <v>0</v>
      </c>
      <c r="AS1809" t="s">
        <v>5567</v>
      </c>
      <c r="AT1809" t="str">
        <f t="shared" si="1676"/>
        <v>생산완료(0)</v>
      </c>
    </row>
    <row r="1810" spans="2:46" x14ac:dyDescent="0.3">
      <c r="B1810" s="2" t="s">
        <v>5408</v>
      </c>
      <c r="C1810" s="7">
        <v>3</v>
      </c>
      <c r="D1810" s="2"/>
      <c r="E1810" s="2" t="s">
        <v>5418</v>
      </c>
      <c r="F1810" s="2" t="s">
        <v>5415</v>
      </c>
      <c r="G1810" s="2"/>
      <c r="H1810" s="2" t="s">
        <v>4195</v>
      </c>
      <c r="I1810" s="2" t="str">
        <f t="shared" si="1664"/>
        <v>20241129-1000169749-인쇄</v>
      </c>
      <c r="J1810" s="2" t="str">
        <f t="shared" si="1665"/>
        <v>20241129-1000169749-합지</v>
      </c>
      <c r="K1810" s="2" t="str">
        <f t="shared" si="1666"/>
        <v>20241129-1000169749-분단</v>
      </c>
      <c r="L1810" s="2" t="str">
        <f t="shared" si="1667"/>
        <v>20241129-1000169749-제대</v>
      </c>
      <c r="M1810" s="2" t="str">
        <f>VLOOKUP(H1810, '쿼리1'!$A:$R, 17, 0)</f>
        <v>무지(팀홀튼소금빵)</v>
      </c>
      <c r="N1810" s="2" t="str">
        <f>VLOOKUP(H1810, '쿼리1'!$A:$P, 15, 0)</f>
        <v>오씨피피(투명)40=무지</v>
      </c>
      <c r="O1810" s="2">
        <v>1000169749</v>
      </c>
      <c r="P1810" s="2" t="str">
        <f>VLOOKUP(H1810, '쿼리1'!$A:$R, 17, 0)</f>
        <v>무지(팀홀튼소금빵)</v>
      </c>
      <c r="Q1810" s="4">
        <f>VLOOKUP(H1810, '쿼리1'!$A:$U, 20, 0)</f>
        <v>16</v>
      </c>
      <c r="R1810" s="2" t="s">
        <v>5397</v>
      </c>
      <c r="S1810" s="2" t="s">
        <v>31</v>
      </c>
      <c r="T1810" s="2" t="s">
        <v>31</v>
      </c>
      <c r="U1810" s="2" t="s">
        <v>5397</v>
      </c>
      <c r="V1810" s="2" t="s">
        <v>5388</v>
      </c>
      <c r="W1810" s="3" t="s">
        <v>5388</v>
      </c>
      <c r="X1810" s="6" t="str">
        <f>IFERROR(W1810-V1810, "X")</f>
        <v>X</v>
      </c>
      <c r="Y1810" s="3">
        <v>45635</v>
      </c>
      <c r="Z1810" s="3">
        <v>45631</v>
      </c>
      <c r="AA1810" s="6">
        <f t="shared" si="1683"/>
        <v>-4</v>
      </c>
      <c r="AB1810" s="3">
        <v>45636</v>
      </c>
      <c r="AC1810" s="3">
        <v>45633</v>
      </c>
      <c r="AD1810" s="6">
        <f>IFERROR(IF(AC1810-AB1810&gt;0, "+" &amp; (AC1810-AB1810), AC1810-AB1810), "X")</f>
        <v>-3</v>
      </c>
      <c r="AE1810" s="2" t="s">
        <v>5388</v>
      </c>
      <c r="AF1810" s="2" t="s">
        <v>5388</v>
      </c>
      <c r="AG1810" s="2" t="str">
        <f>IFERROR(AF1810-AE1810, "X")</f>
        <v>X</v>
      </c>
      <c r="AH1810" s="3">
        <v>45633</v>
      </c>
      <c r="AI1810" s="3">
        <f t="shared" ref="AI1810" si="1689">AB1810</f>
        <v>45636</v>
      </c>
      <c r="AJ1810" s="3"/>
      <c r="AK1810" s="2" t="str">
        <f t="shared" si="1670"/>
        <v>+3</v>
      </c>
      <c r="AL1810" s="2" t="s">
        <v>5567</v>
      </c>
      <c r="AM1810" s="2" t="str">
        <f t="shared" si="1672"/>
        <v>생산완료(+3)</v>
      </c>
      <c r="AN1810" s="9">
        <f t="shared" si="1673"/>
        <v>45633</v>
      </c>
      <c r="AO1810" s="9">
        <f t="shared" si="1674"/>
        <v>45636</v>
      </c>
      <c r="AP1810" s="9"/>
      <c r="AQ1810" s="2">
        <f t="shared" si="1659"/>
        <v>3</v>
      </c>
      <c r="AR1810" s="12" t="str">
        <f t="shared" si="1675"/>
        <v>+3</v>
      </c>
      <c r="AS1810" t="s">
        <v>5567</v>
      </c>
      <c r="AT1810" t="str">
        <f t="shared" si="1676"/>
        <v>생산완료(+3)</v>
      </c>
    </row>
    <row r="1811" spans="2:46" x14ac:dyDescent="0.3">
      <c r="B1811" s="2" t="s">
        <v>5405</v>
      </c>
      <c r="C1811" s="7">
        <v>-1</v>
      </c>
      <c r="D1811" s="2" t="s">
        <v>5451</v>
      </c>
      <c r="E1811" s="2" t="s">
        <v>5409</v>
      </c>
      <c r="F1811" s="2"/>
      <c r="G1811" s="2" t="s">
        <v>5412</v>
      </c>
      <c r="H1811" s="2" t="s">
        <v>4175</v>
      </c>
      <c r="I1811" s="2" t="str">
        <f t="shared" si="1664"/>
        <v>20241129-1000169782-인쇄</v>
      </c>
      <c r="J1811" s="2" t="str">
        <f t="shared" si="1665"/>
        <v>20241129-1000169782-합지</v>
      </c>
      <c r="K1811" s="2" t="str">
        <f t="shared" si="1666"/>
        <v>20241129-1000169782-분단</v>
      </c>
      <c r="L1811" s="2" t="str">
        <f t="shared" si="1667"/>
        <v>20241129-1000169782-제대</v>
      </c>
      <c r="M1811" s="2" t="str">
        <f>VLOOKUP(H1811, '쿼리1'!$A:$R, 17, 0)</f>
        <v>2도-만나강정-플레인오란다</v>
      </c>
      <c r="N1811" s="2" t="str">
        <f>VLOOKUP(H1811, '쿼리1'!$A:$P, 15, 0)</f>
        <v>나이론70</v>
      </c>
      <c r="O1811" s="2">
        <v>1000169782</v>
      </c>
      <c r="P1811" s="2" t="str">
        <f>VLOOKUP(H1811, '쿼리1'!$A:$R, 17, 0)</f>
        <v>2도-만나강정-플레인오란다</v>
      </c>
      <c r="Q1811" s="4">
        <f>VLOOKUP(H1811, '쿼리1'!$A:$U, 20, 0)</f>
        <v>24000</v>
      </c>
      <c r="R1811" s="2" t="s">
        <v>31</v>
      </c>
      <c r="S1811" s="2" t="s">
        <v>31</v>
      </c>
      <c r="T1811" s="2" t="s">
        <v>5397</v>
      </c>
      <c r="U1811" s="2" t="s">
        <v>31</v>
      </c>
      <c r="V1811" s="3">
        <v>45631</v>
      </c>
      <c r="W1811" s="3">
        <v>45635</v>
      </c>
      <c r="X1811" s="6" t="str">
        <f t="shared" ref="X1811:X1814" si="1690">IFERROR(IF(W1811-V1811&gt;0, "+" &amp; (W1811-V1811), W1811-V1811), "X")</f>
        <v>+4</v>
      </c>
      <c r="Y1811" s="3">
        <v>45636</v>
      </c>
      <c r="Z1811" s="3">
        <v>45636</v>
      </c>
      <c r="AA1811" s="6">
        <f t="shared" si="1683"/>
        <v>0</v>
      </c>
      <c r="AB1811" s="3" t="s">
        <v>5388</v>
      </c>
      <c r="AC1811" s="2" t="s">
        <v>5388</v>
      </c>
      <c r="AD1811" s="6" t="str">
        <f>IFERROR(AC1811-AB1811, "X")</f>
        <v>X</v>
      </c>
      <c r="AE1811" s="3">
        <v>45638</v>
      </c>
      <c r="AF1811" s="3">
        <v>45639</v>
      </c>
      <c r="AG1811" s="2" t="str">
        <f t="shared" ref="AG1811:AG1813" si="1691">IFERROR(IF(AF1811-AE1811&gt;0, "+" &amp; (AF1811-AE1811), AF1811-AE1811), "X")</f>
        <v>+1</v>
      </c>
      <c r="AH1811" s="3">
        <v>45639</v>
      </c>
      <c r="AI1811" s="3">
        <f t="shared" ref="AI1811:AI1813" si="1692">AE1811</f>
        <v>45638</v>
      </c>
      <c r="AJ1811" s="3"/>
      <c r="AK1811" s="2">
        <f t="shared" si="1670"/>
        <v>-1</v>
      </c>
      <c r="AL1811" s="2" t="s">
        <v>5567</v>
      </c>
      <c r="AM1811" s="2" t="str">
        <f t="shared" si="1672"/>
        <v>생산완료(-1)</v>
      </c>
      <c r="AN1811" s="9">
        <f t="shared" si="1673"/>
        <v>45639</v>
      </c>
      <c r="AO1811" s="9">
        <f t="shared" si="1674"/>
        <v>45638</v>
      </c>
      <c r="AP1811" s="9"/>
      <c r="AQ1811" s="2">
        <f t="shared" si="1659"/>
        <v>-1</v>
      </c>
      <c r="AR1811" s="12">
        <f t="shared" si="1675"/>
        <v>-1</v>
      </c>
      <c r="AS1811" t="s">
        <v>5567</v>
      </c>
      <c r="AT1811" t="str">
        <f t="shared" si="1676"/>
        <v>생산완료(-1)</v>
      </c>
    </row>
    <row r="1812" spans="2:46" x14ac:dyDescent="0.3">
      <c r="B1812" s="2" t="s">
        <v>5424</v>
      </c>
      <c r="C1812" s="7">
        <v>2</v>
      </c>
      <c r="D1812" s="2" t="s">
        <v>5409</v>
      </c>
      <c r="E1812" s="2" t="s">
        <v>5418</v>
      </c>
      <c r="F1812" s="2" t="s">
        <v>5405</v>
      </c>
      <c r="G1812" s="2" t="s">
        <v>5416</v>
      </c>
      <c r="H1812" s="2" t="s">
        <v>1314</v>
      </c>
      <c r="I1812" s="2" t="str">
        <f t="shared" si="1664"/>
        <v>20241129-1000169824-인쇄</v>
      </c>
      <c r="J1812" s="2" t="str">
        <f t="shared" si="1665"/>
        <v>20241129-1000169824-합지</v>
      </c>
      <c r="K1812" s="2" t="str">
        <f t="shared" si="1666"/>
        <v>20241129-1000169824-분단</v>
      </c>
      <c r="L1812" s="2" t="str">
        <f t="shared" si="1667"/>
        <v>20241129-1000169824-제대</v>
      </c>
      <c r="M1812" s="2" t="str">
        <f>VLOOKUP(H1812, '쿼리1'!$A:$R, 17, 0)</f>
        <v>5도-포천이동)숙주 600g</v>
      </c>
      <c r="N1812" s="2" t="str">
        <f>VLOOKUP(H1812, '쿼리1'!$A:$P, 15, 0)</f>
        <v>패씨피피40</v>
      </c>
      <c r="O1812" s="2">
        <v>1000169824</v>
      </c>
      <c r="P1812" s="2" t="str">
        <f>VLOOKUP(H1812, '쿼리1'!$A:$R, 17, 0)</f>
        <v>5도-포천이동)숙주 600g</v>
      </c>
      <c r="Q1812" s="4">
        <f>VLOOKUP(H1812, '쿼리1'!$A:$U, 20, 0)</f>
        <v>16901</v>
      </c>
      <c r="R1812" s="2" t="s">
        <v>31</v>
      </c>
      <c r="S1812" s="2" t="s">
        <v>31</v>
      </c>
      <c r="T1812" s="2" t="s">
        <v>31</v>
      </c>
      <c r="U1812" s="2" t="s">
        <v>31</v>
      </c>
      <c r="V1812" s="3">
        <v>45631</v>
      </c>
      <c r="W1812" s="3">
        <v>45631</v>
      </c>
      <c r="X1812" s="6">
        <f t="shared" si="1690"/>
        <v>0</v>
      </c>
      <c r="Y1812" s="3">
        <v>45636</v>
      </c>
      <c r="Z1812" s="3">
        <v>45632</v>
      </c>
      <c r="AA1812" s="6">
        <f t="shared" si="1683"/>
        <v>-4</v>
      </c>
      <c r="AB1812" s="3">
        <v>45637</v>
      </c>
      <c r="AC1812" s="3">
        <v>45636</v>
      </c>
      <c r="AD1812" s="6">
        <f>IFERROR(IF(AC1812-AB1812&gt;0, "+" &amp; (AC1812-AB1812), AC1812-AB1812), "X")</f>
        <v>-1</v>
      </c>
      <c r="AE1812" s="3">
        <v>45639</v>
      </c>
      <c r="AF1812" s="3">
        <v>45637</v>
      </c>
      <c r="AG1812" s="2">
        <f t="shared" si="1691"/>
        <v>-2</v>
      </c>
      <c r="AH1812" s="3">
        <v>45637</v>
      </c>
      <c r="AI1812" s="3">
        <f t="shared" si="1692"/>
        <v>45639</v>
      </c>
      <c r="AJ1812" s="3"/>
      <c r="AK1812" s="2" t="str">
        <f t="shared" si="1670"/>
        <v>+2</v>
      </c>
      <c r="AL1812" s="2" t="s">
        <v>5567</v>
      </c>
      <c r="AM1812" s="2" t="str">
        <f t="shared" si="1672"/>
        <v>생산완료(+2)</v>
      </c>
      <c r="AN1812" s="9">
        <f t="shared" si="1673"/>
        <v>45654</v>
      </c>
      <c r="AO1812" s="9">
        <f t="shared" si="1674"/>
        <v>45657</v>
      </c>
      <c r="AP1812" s="9"/>
      <c r="AQ1812" s="2">
        <f t="shared" si="1659"/>
        <v>3</v>
      </c>
      <c r="AR1812" s="12" t="str">
        <f t="shared" si="1675"/>
        <v>+3</v>
      </c>
      <c r="AS1812" t="s">
        <v>5567</v>
      </c>
      <c r="AT1812" t="str">
        <f t="shared" si="1676"/>
        <v>생산완료(+3)</v>
      </c>
    </row>
    <row r="1813" spans="2:46" x14ac:dyDescent="0.3">
      <c r="B1813" s="2" t="s">
        <v>5412</v>
      </c>
      <c r="C1813" s="7">
        <v>1</v>
      </c>
      <c r="D1813" s="2" t="s">
        <v>5409</v>
      </c>
      <c r="E1813" s="2" t="s">
        <v>5409</v>
      </c>
      <c r="F1813" s="2"/>
      <c r="G1813" s="2" t="s">
        <v>5405</v>
      </c>
      <c r="H1813" s="2" t="s">
        <v>3507</v>
      </c>
      <c r="I1813" s="2" t="str">
        <f t="shared" si="1664"/>
        <v>20241129-1000169868-인쇄</v>
      </c>
      <c r="J1813" s="2" t="str">
        <f t="shared" si="1665"/>
        <v>20241129-1000169868-합지</v>
      </c>
      <c r="K1813" s="2" t="str">
        <f t="shared" si="1666"/>
        <v>20241129-1000169868-분단</v>
      </c>
      <c r="L1813" s="2" t="str">
        <f t="shared" si="1667"/>
        <v>20241129-1000169868-제대</v>
      </c>
      <c r="M1813" s="2" t="str">
        <f>VLOOKUP(H1813, '쿼리1'!$A:$R, 17, 0)</f>
        <v>2도-대서양 오로라 송어 1kg</v>
      </c>
      <c r="N1813" s="2" t="str">
        <f>VLOOKUP(H1813, '쿼리1'!$A:$P, 15, 0)</f>
        <v>나이론100</v>
      </c>
      <c r="O1813" s="2">
        <v>1000169868</v>
      </c>
      <c r="P1813" s="2" t="str">
        <f>VLOOKUP(H1813, '쿼리1'!$A:$R, 17, 0)</f>
        <v>2도-대서양 오로라 송어 1kg</v>
      </c>
      <c r="Q1813" s="4">
        <f>VLOOKUP(H1813, '쿼리1'!$A:$U, 20, 0)</f>
        <v>11538</v>
      </c>
      <c r="R1813" s="2" t="s">
        <v>31</v>
      </c>
      <c r="S1813" s="2" t="s">
        <v>31</v>
      </c>
      <c r="T1813" s="2" t="s">
        <v>5397</v>
      </c>
      <c r="U1813" s="2" t="s">
        <v>31</v>
      </c>
      <c r="V1813" s="3">
        <v>45630</v>
      </c>
      <c r="W1813" s="3">
        <v>45630</v>
      </c>
      <c r="X1813" s="6">
        <f t="shared" si="1690"/>
        <v>0</v>
      </c>
      <c r="Y1813" s="3">
        <v>45632</v>
      </c>
      <c r="Z1813" s="3">
        <v>45632</v>
      </c>
      <c r="AA1813" s="6">
        <f t="shared" si="1683"/>
        <v>0</v>
      </c>
      <c r="AB1813" s="3" t="s">
        <v>5388</v>
      </c>
      <c r="AC1813" s="2" t="s">
        <v>5388</v>
      </c>
      <c r="AD1813" s="6" t="str">
        <f>IFERROR(AC1813-AB1813, "X")</f>
        <v>X</v>
      </c>
      <c r="AE1813" s="3">
        <v>45636</v>
      </c>
      <c r="AF1813" s="3">
        <v>45635</v>
      </c>
      <c r="AG1813" s="2">
        <f t="shared" si="1691"/>
        <v>-1</v>
      </c>
      <c r="AH1813" s="3">
        <v>45635</v>
      </c>
      <c r="AI1813" s="3">
        <f t="shared" si="1692"/>
        <v>45636</v>
      </c>
      <c r="AJ1813" s="3"/>
      <c r="AK1813" s="2" t="str">
        <f t="shared" si="1670"/>
        <v>+1</v>
      </c>
      <c r="AL1813" s="2" t="s">
        <v>5567</v>
      </c>
      <c r="AM1813" s="2" t="str">
        <f t="shared" si="1672"/>
        <v>생산완료(+1)</v>
      </c>
      <c r="AN1813" s="9">
        <f t="shared" si="1673"/>
        <v>45635</v>
      </c>
      <c r="AO1813" s="9">
        <f t="shared" si="1674"/>
        <v>45636</v>
      </c>
      <c r="AP1813" s="9"/>
      <c r="AQ1813" s="2">
        <f t="shared" si="1659"/>
        <v>1</v>
      </c>
      <c r="AR1813" s="12" t="str">
        <f t="shared" si="1675"/>
        <v>+1</v>
      </c>
      <c r="AS1813" t="s">
        <v>5567</v>
      </c>
      <c r="AT1813" t="str">
        <f t="shared" si="1676"/>
        <v>생산완료(+1)</v>
      </c>
    </row>
    <row r="1814" spans="2:46" x14ac:dyDescent="0.3">
      <c r="B1814" s="2" t="s">
        <v>5430</v>
      </c>
      <c r="C1814" s="7">
        <v>7</v>
      </c>
      <c r="D1814" s="2" t="s">
        <v>5415</v>
      </c>
      <c r="E1814" s="2" t="s">
        <v>5407</v>
      </c>
      <c r="F1814" s="2" t="s">
        <v>5436</v>
      </c>
      <c r="G1814" s="2"/>
      <c r="H1814" s="2" t="s">
        <v>4322</v>
      </c>
      <c r="I1814" s="2" t="str">
        <f t="shared" si="1664"/>
        <v>20241129-1000169872-인쇄</v>
      </c>
      <c r="J1814" s="2" t="str">
        <f t="shared" si="1665"/>
        <v>20241129-1000169872-합지</v>
      </c>
      <c r="K1814" s="2" t="str">
        <f t="shared" si="1666"/>
        <v>20241129-1000169872-분단</v>
      </c>
      <c r="L1814" s="2" t="str">
        <f t="shared" si="1667"/>
        <v>20241129-1000169872-제대</v>
      </c>
      <c r="M1814" s="2" t="str">
        <f>VLOOKUP(H1814, '쿼리1'!$A:$R, 17, 0)</f>
        <v>8도-(주)조이푸드-베리마시멜로우카롱 50g</v>
      </c>
      <c r="N1814" s="2" t="str">
        <f>VLOOKUP(H1814, '쿼리1'!$A:$P, 15, 0)</f>
        <v>오씨피피(유무광)50</v>
      </c>
      <c r="O1814" s="2">
        <v>1000169872</v>
      </c>
      <c r="P1814" s="2" t="str">
        <f>VLOOKUP(H1814, '쿼리1'!$A:$R, 17, 0)</f>
        <v>8도-(주)조이푸드-베리마시멜로우카롱 50g</v>
      </c>
      <c r="Q1814" s="4">
        <f>VLOOKUP(H1814, '쿼리1'!$A:$U, 20, 0)</f>
        <v>12</v>
      </c>
      <c r="R1814" s="2" t="s">
        <v>31</v>
      </c>
      <c r="S1814" s="2" t="s">
        <v>31</v>
      </c>
      <c r="T1814" s="2" t="s">
        <v>31</v>
      </c>
      <c r="U1814" s="2" t="s">
        <v>5397</v>
      </c>
      <c r="V1814" s="3">
        <v>45631</v>
      </c>
      <c r="W1814" s="3">
        <v>45628</v>
      </c>
      <c r="X1814" s="6">
        <f t="shared" si="1690"/>
        <v>-3</v>
      </c>
      <c r="Y1814" s="3">
        <v>45636</v>
      </c>
      <c r="Z1814" s="3">
        <v>45630</v>
      </c>
      <c r="AA1814" s="6">
        <f t="shared" si="1683"/>
        <v>-6</v>
      </c>
      <c r="AB1814" s="3">
        <v>45637</v>
      </c>
      <c r="AC1814" s="3">
        <v>45630</v>
      </c>
      <c r="AD1814" s="6">
        <f>IFERROR(IF(AC1814-AB1814&gt;0, "+" &amp; (AC1814-AB1814), AC1814-AB1814), "X")</f>
        <v>-7</v>
      </c>
      <c r="AE1814" s="2" t="s">
        <v>5388</v>
      </c>
      <c r="AF1814" s="2" t="s">
        <v>5388</v>
      </c>
      <c r="AG1814" s="2" t="str">
        <f>IFERROR(AF1814-AE1814, "X")</f>
        <v>X</v>
      </c>
      <c r="AH1814" s="3">
        <v>45630</v>
      </c>
      <c r="AI1814" s="3">
        <f t="shared" ref="AI1814" si="1693">AB1814</f>
        <v>45637</v>
      </c>
      <c r="AJ1814" s="3"/>
      <c r="AK1814" s="2" t="str">
        <f t="shared" si="1670"/>
        <v>+7</v>
      </c>
      <c r="AL1814" s="2" t="s">
        <v>5567</v>
      </c>
      <c r="AM1814" s="2" t="str">
        <f t="shared" si="1672"/>
        <v>생산완료(+7)</v>
      </c>
      <c r="AN1814" s="9">
        <f t="shared" si="1673"/>
        <v>45652</v>
      </c>
      <c r="AO1814" s="9">
        <f t="shared" si="1674"/>
        <v>45653</v>
      </c>
      <c r="AP1814" s="9"/>
      <c r="AQ1814" s="2">
        <f t="shared" si="1659"/>
        <v>1</v>
      </c>
      <c r="AR1814" s="12" t="str">
        <f t="shared" si="1675"/>
        <v>+1</v>
      </c>
      <c r="AS1814" t="s">
        <v>5567</v>
      </c>
      <c r="AT1814" t="str">
        <f t="shared" si="1676"/>
        <v>생산완료(+1)</v>
      </c>
    </row>
    <row r="1815" spans="2:46" x14ac:dyDescent="0.3">
      <c r="B1815" s="2" t="s">
        <v>5424</v>
      </c>
      <c r="C1815" s="7">
        <v>2</v>
      </c>
      <c r="D1815" s="2"/>
      <c r="E1815" s="2" t="s">
        <v>5415</v>
      </c>
      <c r="F1815" s="2"/>
      <c r="G1815" s="2" t="s">
        <v>5416</v>
      </c>
      <c r="H1815" s="2" t="s">
        <v>1896</v>
      </c>
      <c r="I1815" s="2" t="str">
        <f t="shared" si="1664"/>
        <v>20241129-1000169881-인쇄</v>
      </c>
      <c r="J1815" s="2" t="str">
        <f t="shared" si="1665"/>
        <v>20241129-1000169881-합지</v>
      </c>
      <c r="K1815" s="2" t="str">
        <f t="shared" si="1666"/>
        <v>20241129-1000169881-분단</v>
      </c>
      <c r="L1815" s="2" t="str">
        <f t="shared" si="1667"/>
        <v>20241129-1000169881-제대</v>
      </c>
      <c r="M1815" s="2" t="str">
        <f>VLOOKUP(H1815, '쿼리1'!$A:$R, 17, 0)</f>
        <v>무지</v>
      </c>
      <c r="N1815" s="2" t="str">
        <f>VLOOKUP(H1815, '쿼리1'!$A:$P, 15, 0)</f>
        <v>나이론70</v>
      </c>
      <c r="O1815" s="2">
        <v>1000169881</v>
      </c>
      <c r="P1815" s="2" t="str">
        <f>VLOOKUP(H1815, '쿼리1'!$A:$R, 17, 0)</f>
        <v>무지</v>
      </c>
      <c r="Q1815" s="4">
        <f>VLOOKUP(H1815, '쿼리1'!$A:$U, 20, 0)</f>
        <v>21428</v>
      </c>
      <c r="R1815" s="2" t="s">
        <v>5397</v>
      </c>
      <c r="S1815" s="2" t="s">
        <v>31</v>
      </c>
      <c r="T1815" s="2" t="s">
        <v>5397</v>
      </c>
      <c r="U1815" s="2" t="s">
        <v>31</v>
      </c>
      <c r="V1815" s="2" t="s">
        <v>5388</v>
      </c>
      <c r="W1815" s="3" t="s">
        <v>5388</v>
      </c>
      <c r="X1815" s="6" t="str">
        <f>IFERROR(W1815-V1815, "X")</f>
        <v>X</v>
      </c>
      <c r="Y1815" s="3">
        <v>45635</v>
      </c>
      <c r="Z1815" s="3">
        <v>45632</v>
      </c>
      <c r="AA1815" s="6">
        <f t="shared" si="1683"/>
        <v>-3</v>
      </c>
      <c r="AB1815" s="3" t="s">
        <v>5388</v>
      </c>
      <c r="AC1815" s="2" t="s">
        <v>5388</v>
      </c>
      <c r="AD1815" s="6" t="str">
        <f>IFERROR(AC1815-AB1815, "X")</f>
        <v>X</v>
      </c>
      <c r="AE1815" s="3">
        <v>45637</v>
      </c>
      <c r="AF1815" s="3">
        <v>45635</v>
      </c>
      <c r="AG1815" s="2">
        <f t="shared" ref="AG1815:AG1816" si="1694">IFERROR(IF(AF1815-AE1815&gt;0, "+" &amp; (AF1815-AE1815), AF1815-AE1815), "X")</f>
        <v>-2</v>
      </c>
      <c r="AH1815" s="3">
        <v>45635</v>
      </c>
      <c r="AI1815" s="3">
        <f t="shared" ref="AI1815:AI1816" si="1695">AE1815</f>
        <v>45637</v>
      </c>
      <c r="AJ1815" s="3"/>
      <c r="AK1815" s="2" t="str">
        <f t="shared" si="1670"/>
        <v>+2</v>
      </c>
      <c r="AL1815" s="2" t="s">
        <v>5567</v>
      </c>
      <c r="AM1815" s="2" t="str">
        <f t="shared" si="1672"/>
        <v>생산완료(+2)</v>
      </c>
      <c r="AN1815" s="9">
        <f t="shared" si="1673"/>
        <v>45635</v>
      </c>
      <c r="AO1815" s="9">
        <f t="shared" si="1674"/>
        <v>45637</v>
      </c>
      <c r="AP1815" s="9"/>
      <c r="AQ1815" s="2">
        <f t="shared" si="1659"/>
        <v>2</v>
      </c>
      <c r="AR1815" s="12" t="str">
        <f t="shared" si="1675"/>
        <v>+2</v>
      </c>
      <c r="AS1815" t="s">
        <v>5567</v>
      </c>
      <c r="AT1815" t="str">
        <f t="shared" si="1676"/>
        <v>생산완료(+2)</v>
      </c>
    </row>
    <row r="1816" spans="2:46" x14ac:dyDescent="0.3">
      <c r="B1816" s="2" t="s">
        <v>5409</v>
      </c>
      <c r="C1816" s="7">
        <v>0</v>
      </c>
      <c r="D1816" s="2"/>
      <c r="E1816" s="2" t="s">
        <v>5406</v>
      </c>
      <c r="F1816" s="2"/>
      <c r="G1816" s="2" t="s">
        <v>5409</v>
      </c>
      <c r="H1816" s="2" t="s">
        <v>2336</v>
      </c>
      <c r="I1816" s="2" t="str">
        <f t="shared" si="1664"/>
        <v>20241129-1117N0055-인쇄</v>
      </c>
      <c r="J1816" s="2" t="str">
        <f t="shared" si="1665"/>
        <v>20241129-1117N0055-합지</v>
      </c>
      <c r="K1816" s="2" t="str">
        <f t="shared" si="1666"/>
        <v>20241129-1117N0055-분단</v>
      </c>
      <c r="L1816" s="2" t="str">
        <f t="shared" si="1667"/>
        <v>20241129-1117N0055-제대</v>
      </c>
      <c r="M1816" s="2" t="str">
        <f>VLOOKUP(H1816, '쿼리1'!$A:$R, 17, 0)</f>
        <v>무지</v>
      </c>
      <c r="N1816" s="2" t="str">
        <f>VLOOKUP(H1816, '쿼리1'!$A:$P, 15, 0)</f>
        <v>나이론(옥텐)100</v>
      </c>
      <c r="O1816" s="2" t="s">
        <v>5683</v>
      </c>
      <c r="P1816" s="2" t="str">
        <f>VLOOKUP(H1816, '쿼리1'!$A:$R, 17, 0)</f>
        <v>무지</v>
      </c>
      <c r="Q1816" s="4">
        <f>VLOOKUP(H1816, '쿼리1'!$A:$U, 20, 0)</f>
        <v>40000</v>
      </c>
      <c r="R1816" s="2" t="s">
        <v>5397</v>
      </c>
      <c r="S1816" s="2" t="s">
        <v>31</v>
      </c>
      <c r="T1816" s="2" t="s">
        <v>5397</v>
      </c>
      <c r="U1816" s="2" t="s">
        <v>31</v>
      </c>
      <c r="V1816" s="2" t="s">
        <v>5388</v>
      </c>
      <c r="W1816" s="3" t="s">
        <v>5388</v>
      </c>
      <c r="X1816" s="6" t="str">
        <f>IFERROR(W1816-V1816, "X")</f>
        <v>X</v>
      </c>
      <c r="Y1816" s="3">
        <v>45636</v>
      </c>
      <c r="Z1816" s="3">
        <v>45631</v>
      </c>
      <c r="AA1816" s="6">
        <f t="shared" si="1683"/>
        <v>-5</v>
      </c>
      <c r="AB1816" s="3" t="s">
        <v>5388</v>
      </c>
      <c r="AC1816" s="2" t="s">
        <v>5388</v>
      </c>
      <c r="AD1816" s="6" t="str">
        <f>IFERROR(AC1816-AB1816, "X")</f>
        <v>X</v>
      </c>
      <c r="AE1816" s="3">
        <v>45638</v>
      </c>
      <c r="AF1816" s="3">
        <v>45638</v>
      </c>
      <c r="AG1816" s="2">
        <f t="shared" si="1694"/>
        <v>0</v>
      </c>
      <c r="AH1816" s="3">
        <v>45638</v>
      </c>
      <c r="AI1816" s="3">
        <f t="shared" si="1695"/>
        <v>45638</v>
      </c>
      <c r="AJ1816" s="3"/>
      <c r="AK1816" s="2">
        <f t="shared" si="1670"/>
        <v>0</v>
      </c>
      <c r="AL1816" s="2" t="s">
        <v>5567</v>
      </c>
      <c r="AM1816" s="2" t="str">
        <f t="shared" si="1672"/>
        <v>생산완료(0)</v>
      </c>
      <c r="AN1816" s="9">
        <f t="shared" si="1673"/>
        <v>45652</v>
      </c>
      <c r="AO1816" s="9">
        <f t="shared" si="1674"/>
        <v>45650</v>
      </c>
      <c r="AP1816" s="9"/>
      <c r="AQ1816" s="2">
        <f t="shared" si="1659"/>
        <v>-2</v>
      </c>
      <c r="AR1816" s="12">
        <f t="shared" si="1675"/>
        <v>-2</v>
      </c>
      <c r="AS1816" t="s">
        <v>5567</v>
      </c>
      <c r="AT1816" t="str">
        <f t="shared" si="1676"/>
        <v>생산완료(-2)</v>
      </c>
    </row>
    <row r="1817" spans="2:46" x14ac:dyDescent="0.3">
      <c r="B1817" s="2" t="s">
        <v>5415</v>
      </c>
      <c r="C1817" s="7">
        <v>-3</v>
      </c>
      <c r="D1817" s="2" t="s">
        <v>5451</v>
      </c>
      <c r="E1817" s="2" t="s">
        <v>5409</v>
      </c>
      <c r="F1817" s="2" t="s">
        <v>5408</v>
      </c>
      <c r="G1817" s="2"/>
      <c r="H1817" s="2" t="s">
        <v>4574</v>
      </c>
      <c r="I1817" s="2" t="str">
        <f t="shared" si="1664"/>
        <v>20241129-1216P0103-인쇄</v>
      </c>
      <c r="J1817" s="2" t="str">
        <f t="shared" si="1665"/>
        <v>20241129-1216P0103-합지</v>
      </c>
      <c r="K1817" s="2" t="str">
        <f t="shared" si="1666"/>
        <v>20241129-1216P0103-분단</v>
      </c>
      <c r="L1817" s="2" t="str">
        <f t="shared" si="1667"/>
        <v>20241129-1216P0103-제대</v>
      </c>
      <c r="M1817" s="2" t="str">
        <f>VLOOKUP(H1817, '쿼리1'!$A:$R, 17, 0)</f>
        <v>1도-분리배출</v>
      </c>
      <c r="N1817" s="2" t="str">
        <f>VLOOKUP(H1817, '쿼리1'!$A:$P, 15, 0)</f>
        <v>나이론75</v>
      </c>
      <c r="O1817" s="2" t="s">
        <v>5895</v>
      </c>
      <c r="P1817" s="2" t="str">
        <f>VLOOKUP(H1817, '쿼리1'!$A:$R, 17, 0)</f>
        <v>1도-분리배출</v>
      </c>
      <c r="Q1817" s="4">
        <f>VLOOKUP(H1817, '쿼리1'!$A:$U, 20, 0)</f>
        <v>60</v>
      </c>
      <c r="R1817" s="2" t="s">
        <v>31</v>
      </c>
      <c r="S1817" s="2" t="s">
        <v>31</v>
      </c>
      <c r="T1817" s="2" t="s">
        <v>31</v>
      </c>
      <c r="U1817" s="2" t="s">
        <v>5397</v>
      </c>
      <c r="V1817" s="3">
        <v>45631</v>
      </c>
      <c r="W1817" s="3">
        <v>45635</v>
      </c>
      <c r="X1817" s="6" t="str">
        <f t="shared" ref="X1817:X1821" si="1696">IFERROR(IF(W1817-V1817&gt;0, "+" &amp; (W1817-V1817), W1817-V1817), "X")</f>
        <v>+4</v>
      </c>
      <c r="Y1817" s="3">
        <v>45636</v>
      </c>
      <c r="Z1817" s="3">
        <v>45636</v>
      </c>
      <c r="AA1817" s="6">
        <f t="shared" si="1683"/>
        <v>0</v>
      </c>
      <c r="AB1817" s="3">
        <v>45637</v>
      </c>
      <c r="AC1817" s="3">
        <v>45640</v>
      </c>
      <c r="AD1817" s="6" t="str">
        <f t="shared" ref="AD1817:AD1819" si="1697">IFERROR(IF(AC1817-AB1817&gt;0, "+" &amp; (AC1817-AB1817), AC1817-AB1817), "X")</f>
        <v>+3</v>
      </c>
      <c r="AE1817" s="2" t="s">
        <v>5388</v>
      </c>
      <c r="AF1817" s="2" t="s">
        <v>5388</v>
      </c>
      <c r="AG1817" s="2" t="str">
        <f>IFERROR(AF1817-AE1817, "X")</f>
        <v>X</v>
      </c>
      <c r="AH1817" s="3">
        <v>45640</v>
      </c>
      <c r="AI1817" s="3">
        <f t="shared" ref="AI1817:AI1819" si="1698">AB1817</f>
        <v>45637</v>
      </c>
      <c r="AJ1817" s="3"/>
      <c r="AK1817" s="2">
        <f t="shared" si="1670"/>
        <v>-3</v>
      </c>
      <c r="AL1817" s="2" t="s">
        <v>5567</v>
      </c>
      <c r="AM1817" s="2" t="str">
        <f t="shared" si="1672"/>
        <v>생산완료(-3)</v>
      </c>
      <c r="AN1817" s="9">
        <f t="shared" si="1673"/>
        <v>45640</v>
      </c>
      <c r="AO1817" s="9">
        <f t="shared" si="1674"/>
        <v>45637</v>
      </c>
      <c r="AP1817" s="9"/>
      <c r="AQ1817" s="2">
        <f t="shared" si="1659"/>
        <v>-3</v>
      </c>
      <c r="AR1817" s="12">
        <f t="shared" si="1675"/>
        <v>-3</v>
      </c>
      <c r="AS1817" t="s">
        <v>5567</v>
      </c>
      <c r="AT1817" t="str">
        <f t="shared" si="1676"/>
        <v>생산완료(-3)</v>
      </c>
    </row>
    <row r="1818" spans="2:46" x14ac:dyDescent="0.3">
      <c r="B1818" s="2" t="s">
        <v>5416</v>
      </c>
      <c r="C1818" s="7">
        <v>-2</v>
      </c>
      <c r="D1818" s="2" t="s">
        <v>5421</v>
      </c>
      <c r="E1818" s="2" t="s">
        <v>5408</v>
      </c>
      <c r="F1818" s="2" t="s">
        <v>5424</v>
      </c>
      <c r="G1818" s="2"/>
      <c r="H1818" s="2" t="s">
        <v>4135</v>
      </c>
      <c r="I1818" s="2" t="str">
        <f t="shared" si="1664"/>
        <v>20241129-1219P0378-인쇄</v>
      </c>
      <c r="J1818" s="2" t="str">
        <f t="shared" si="1665"/>
        <v>20241129-1219P0378-합지</v>
      </c>
      <c r="K1818" s="2" t="str">
        <f t="shared" si="1666"/>
        <v>20241129-1219P0378-분단</v>
      </c>
      <c r="L1818" s="2" t="str">
        <f t="shared" si="1667"/>
        <v>20241129-1219P0378-제대</v>
      </c>
      <c r="M1818" s="2" t="str">
        <f>VLOOKUP(H1818, '쿼리1'!$A:$R, 17, 0)</f>
        <v>3도-동대문엽기떡볶이-2인매운맛분말(68g)-220폭</v>
      </c>
      <c r="N1818" s="2" t="str">
        <f>VLOOKUP(H1818, '쿼리1'!$A:$P, 15, 0)</f>
        <v>패증착74</v>
      </c>
      <c r="O1818" s="2" t="s">
        <v>5784</v>
      </c>
      <c r="P1818" s="2" t="str">
        <f>VLOOKUP(H1818, '쿼리1'!$A:$R, 17, 0)</f>
        <v>3도-동대문엽기떡볶이-2인매운맛분말(68g)-220폭</v>
      </c>
      <c r="Q1818" s="4">
        <f>VLOOKUP(H1818, '쿼리1'!$A:$U, 20, 0)</f>
        <v>36</v>
      </c>
      <c r="R1818" s="2" t="s">
        <v>31</v>
      </c>
      <c r="S1818" s="2" t="s">
        <v>31</v>
      </c>
      <c r="T1818" s="2" t="s">
        <v>31</v>
      </c>
      <c r="U1818" s="2" t="s">
        <v>5397</v>
      </c>
      <c r="V1818" s="3">
        <v>45631</v>
      </c>
      <c r="W1818" s="3">
        <v>45636</v>
      </c>
      <c r="X1818" s="6" t="str">
        <f t="shared" si="1696"/>
        <v>+5</v>
      </c>
      <c r="Y1818" s="3">
        <v>45636</v>
      </c>
      <c r="Z1818" s="3">
        <v>45639</v>
      </c>
      <c r="AA1818" s="6" t="str">
        <f t="shared" si="1683"/>
        <v>+3</v>
      </c>
      <c r="AB1818" s="3">
        <v>45637</v>
      </c>
      <c r="AC1818" s="3">
        <v>45639</v>
      </c>
      <c r="AD1818" s="6" t="str">
        <f t="shared" si="1697"/>
        <v>+2</v>
      </c>
      <c r="AE1818" s="2" t="s">
        <v>5388</v>
      </c>
      <c r="AF1818" s="2" t="s">
        <v>5388</v>
      </c>
      <c r="AG1818" s="2" t="str">
        <f>IFERROR(AF1818-AE1818, "X")</f>
        <v>X</v>
      </c>
      <c r="AH1818" s="3">
        <v>45639</v>
      </c>
      <c r="AI1818" s="3">
        <f t="shared" si="1698"/>
        <v>45637</v>
      </c>
      <c r="AJ1818" s="3"/>
      <c r="AK1818" s="2">
        <f t="shared" si="1670"/>
        <v>-2</v>
      </c>
      <c r="AL1818" s="2" t="s">
        <v>5567</v>
      </c>
      <c r="AM1818" s="2" t="str">
        <f t="shared" si="1672"/>
        <v>생산완료(-2)</v>
      </c>
      <c r="AN1818" s="9">
        <f t="shared" si="1673"/>
        <v>45639</v>
      </c>
      <c r="AO1818" s="9">
        <f t="shared" si="1674"/>
        <v>45637</v>
      </c>
      <c r="AP1818" s="9"/>
      <c r="AQ1818" s="2">
        <f t="shared" si="1659"/>
        <v>-2</v>
      </c>
      <c r="AR1818" s="12">
        <f t="shared" si="1675"/>
        <v>-2</v>
      </c>
      <c r="AS1818" t="s">
        <v>5567</v>
      </c>
      <c r="AT1818" t="str">
        <f t="shared" si="1676"/>
        <v>생산완료(-2)</v>
      </c>
    </row>
    <row r="1819" spans="2:46" x14ac:dyDescent="0.3">
      <c r="B1819" s="2" t="s">
        <v>5416</v>
      </c>
      <c r="C1819" s="7">
        <v>-2</v>
      </c>
      <c r="D1819" s="2" t="s">
        <v>5421</v>
      </c>
      <c r="E1819" s="2" t="s">
        <v>5408</v>
      </c>
      <c r="F1819" s="2" t="s">
        <v>5424</v>
      </c>
      <c r="G1819" s="2"/>
      <c r="H1819" s="2" t="s">
        <v>4137</v>
      </c>
      <c r="I1819" s="2" t="str">
        <f t="shared" si="1664"/>
        <v>20241129-1219P0379-인쇄</v>
      </c>
      <c r="J1819" s="2" t="str">
        <f t="shared" si="1665"/>
        <v>20241129-1219P0379-합지</v>
      </c>
      <c r="K1819" s="2" t="str">
        <f t="shared" si="1666"/>
        <v>20241129-1219P0379-분단</v>
      </c>
      <c r="L1819" s="2" t="str">
        <f t="shared" si="1667"/>
        <v>20241129-1219P0379-제대</v>
      </c>
      <c r="M1819" s="2" t="str">
        <f>VLOOKUP(H1819, '쿼리1'!$A:$R, 17, 0)</f>
        <v>3도-동대문엽기떡볶이-2인오리지널분말(68g)-220폭</v>
      </c>
      <c r="N1819" s="2" t="str">
        <f>VLOOKUP(H1819, '쿼리1'!$A:$P, 15, 0)</f>
        <v>패증착74</v>
      </c>
      <c r="O1819" s="2" t="s">
        <v>5696</v>
      </c>
      <c r="P1819" s="2" t="str">
        <f>VLOOKUP(H1819, '쿼리1'!$A:$R, 17, 0)</f>
        <v>3도-동대문엽기떡볶이-2인오리지널분말(68g)-220폭</v>
      </c>
      <c r="Q1819" s="4">
        <f>VLOOKUP(H1819, '쿼리1'!$A:$U, 20, 0)</f>
        <v>36</v>
      </c>
      <c r="R1819" s="2" t="s">
        <v>31</v>
      </c>
      <c r="S1819" s="2" t="s">
        <v>31</v>
      </c>
      <c r="T1819" s="2" t="s">
        <v>31</v>
      </c>
      <c r="U1819" s="2" t="s">
        <v>5397</v>
      </c>
      <c r="V1819" s="3">
        <v>45631</v>
      </c>
      <c r="W1819" s="3">
        <v>45636</v>
      </c>
      <c r="X1819" s="6" t="str">
        <f t="shared" si="1696"/>
        <v>+5</v>
      </c>
      <c r="Y1819" s="3">
        <v>45636</v>
      </c>
      <c r="Z1819" s="3">
        <v>45639</v>
      </c>
      <c r="AA1819" s="6" t="str">
        <f t="shared" si="1683"/>
        <v>+3</v>
      </c>
      <c r="AB1819" s="3">
        <v>45637</v>
      </c>
      <c r="AC1819" s="3">
        <v>45639</v>
      </c>
      <c r="AD1819" s="6" t="str">
        <f t="shared" si="1697"/>
        <v>+2</v>
      </c>
      <c r="AE1819" s="2" t="s">
        <v>5388</v>
      </c>
      <c r="AF1819" s="2" t="s">
        <v>5388</v>
      </c>
      <c r="AG1819" s="2" t="str">
        <f>IFERROR(AF1819-AE1819, "X")</f>
        <v>X</v>
      </c>
      <c r="AH1819" s="3">
        <v>45639</v>
      </c>
      <c r="AI1819" s="3">
        <f t="shared" si="1698"/>
        <v>45637</v>
      </c>
      <c r="AJ1819" s="3"/>
      <c r="AK1819" s="2">
        <f t="shared" si="1670"/>
        <v>-2</v>
      </c>
      <c r="AL1819" s="2" t="s">
        <v>5567</v>
      </c>
      <c r="AM1819" s="2" t="str">
        <f t="shared" si="1672"/>
        <v>생산완료(-2)</v>
      </c>
      <c r="AN1819" s="9">
        <f t="shared" si="1673"/>
        <v>45639</v>
      </c>
      <c r="AO1819" s="9">
        <f t="shared" si="1674"/>
        <v>45656</v>
      </c>
      <c r="AP1819" s="9"/>
      <c r="AQ1819" s="2">
        <f t="shared" si="1659"/>
        <v>17</v>
      </c>
      <c r="AR1819" s="12" t="str">
        <f t="shared" si="1675"/>
        <v>+17</v>
      </c>
      <c r="AS1819" t="s">
        <v>5567</v>
      </c>
      <c r="AT1819" t="str">
        <f t="shared" si="1676"/>
        <v>생산완료(+17)</v>
      </c>
    </row>
    <row r="1820" spans="2:46" x14ac:dyDescent="0.3">
      <c r="B1820" s="2" t="s">
        <v>5418</v>
      </c>
      <c r="C1820" s="7">
        <v>-4</v>
      </c>
      <c r="D1820" s="2" t="s">
        <v>5412</v>
      </c>
      <c r="E1820" s="2"/>
      <c r="F1820" s="2"/>
      <c r="G1820" s="2" t="s">
        <v>5451</v>
      </c>
      <c r="H1820" s="2" t="s">
        <v>1540</v>
      </c>
      <c r="I1820" s="2" t="str">
        <f t="shared" si="1664"/>
        <v>20241129-2000137869-인쇄</v>
      </c>
      <c r="J1820" s="2" t="str">
        <f t="shared" si="1665"/>
        <v>20241129-2000137869-합지</v>
      </c>
      <c r="K1820" s="2" t="str">
        <f t="shared" si="1666"/>
        <v>20241129-2000137869-분단</v>
      </c>
      <c r="L1820" s="2" t="str">
        <f t="shared" si="1667"/>
        <v>20241129-2000137869-제대</v>
      </c>
      <c r="M1820" s="2" t="str">
        <f>VLOOKUP(H1820, '쿼리1'!$A:$R, 17, 0)</f>
        <v>양면2도-자연의 건강함을 담았습니다-B</v>
      </c>
      <c r="N1820" s="2" t="str">
        <f>VLOOKUP(H1820, '쿼리1'!$A:$P, 15, 0)</f>
        <v>PP튜브(투명)60</v>
      </c>
      <c r="O1820" s="2">
        <v>2000137869</v>
      </c>
      <c r="P1820" s="2" t="str">
        <f>VLOOKUP(H1820, '쿼리1'!$A:$R, 17, 0)</f>
        <v>양면2도-자연의 건강함을 담았습니다-B</v>
      </c>
      <c r="Q1820" s="4">
        <f>VLOOKUP(H1820, '쿼리1'!$A:$U, 20, 0)</f>
        <v>5263</v>
      </c>
      <c r="R1820" s="2" t="s">
        <v>31</v>
      </c>
      <c r="S1820" s="2" t="s">
        <v>5397</v>
      </c>
      <c r="T1820" s="2" t="s">
        <v>5397</v>
      </c>
      <c r="U1820" s="2" t="s">
        <v>31</v>
      </c>
      <c r="V1820" s="3">
        <v>45631</v>
      </c>
      <c r="W1820" s="3">
        <v>45632</v>
      </c>
      <c r="X1820" s="6" t="str">
        <f t="shared" si="1696"/>
        <v>+1</v>
      </c>
      <c r="Y1820" s="2" t="s">
        <v>5388</v>
      </c>
      <c r="Z1820" s="3" t="s">
        <v>5388</v>
      </c>
      <c r="AA1820" s="6" t="str">
        <f t="shared" ref="AA1820:AA1828" si="1699">IFERROR(Z1820-Y1820, "X")</f>
        <v>X</v>
      </c>
      <c r="AB1820" s="3" t="s">
        <v>5388</v>
      </c>
      <c r="AC1820" s="2" t="s">
        <v>5388</v>
      </c>
      <c r="AD1820" s="6" t="str">
        <f>IFERROR(AC1820-AB1820, "X")</f>
        <v>X</v>
      </c>
      <c r="AE1820" s="3">
        <v>45632</v>
      </c>
      <c r="AF1820" s="3">
        <v>45636</v>
      </c>
      <c r="AG1820" s="2" t="str">
        <f>IFERROR(IF(AF1820-AE1820&gt;0, "+" &amp; (AF1820-AE1820), AF1820-AE1820), "X")</f>
        <v>+4</v>
      </c>
      <c r="AH1820" s="3">
        <v>45636</v>
      </c>
      <c r="AI1820" s="3">
        <f>AE1820</f>
        <v>45632</v>
      </c>
      <c r="AJ1820" s="3"/>
      <c r="AK1820" s="2">
        <f t="shared" si="1670"/>
        <v>-4</v>
      </c>
      <c r="AL1820" s="2" t="s">
        <v>5567</v>
      </c>
      <c r="AM1820" s="2" t="str">
        <f t="shared" si="1672"/>
        <v>생산완료(-4)</v>
      </c>
      <c r="AN1820" s="9">
        <f t="shared" si="1673"/>
        <v>45636</v>
      </c>
      <c r="AO1820" s="9">
        <f t="shared" si="1674"/>
        <v>45632</v>
      </c>
      <c r="AP1820" s="9"/>
      <c r="AQ1820" s="2">
        <f t="shared" si="1659"/>
        <v>-4</v>
      </c>
      <c r="AR1820" s="12">
        <f t="shared" si="1675"/>
        <v>-4</v>
      </c>
      <c r="AS1820" t="s">
        <v>5567</v>
      </c>
      <c r="AT1820" t="str">
        <f t="shared" si="1676"/>
        <v>생산완료(-4)</v>
      </c>
    </row>
    <row r="1821" spans="2:46" x14ac:dyDescent="0.3">
      <c r="B1821" s="2" t="s">
        <v>5416</v>
      </c>
      <c r="C1821" s="7">
        <v>-2</v>
      </c>
      <c r="D1821" s="2" t="s">
        <v>5424</v>
      </c>
      <c r="E1821" s="2"/>
      <c r="F1821" s="2" t="s">
        <v>5539</v>
      </c>
      <c r="G1821" s="2" t="s">
        <v>5536</v>
      </c>
      <c r="H1821" s="2" t="s">
        <v>1356</v>
      </c>
      <c r="I1821" s="2" t="str">
        <f t="shared" si="1664"/>
        <v>20241129-2000142911-인쇄</v>
      </c>
      <c r="J1821" s="2" t="str">
        <f t="shared" si="1665"/>
        <v>20241129-2000142911-합지</v>
      </c>
      <c r="K1821" s="2" t="str">
        <f t="shared" si="1666"/>
        <v>20241129-2000142911-분단</v>
      </c>
      <c r="L1821" s="2" t="str">
        <f t="shared" si="1667"/>
        <v>20241129-2000142911-제대</v>
      </c>
      <c r="M1821" s="2" t="str">
        <f>VLOOKUP(H1821, '쿼리1'!$A:$R, 17, 0)</f>
        <v>1도-무스케익(분리배출 850*50)</v>
      </c>
      <c r="N1821" s="2" t="str">
        <f>VLOOKUP(H1821, '쿼리1'!$A:$P, 15, 0)</f>
        <v>PET80</v>
      </c>
      <c r="O1821" s="2">
        <v>2000142911</v>
      </c>
      <c r="P1821" s="2" t="str">
        <f>VLOOKUP(H1821, '쿼리1'!$A:$R, 17, 0)</f>
        <v>1도-무스케익(분리배출 850*50)</v>
      </c>
      <c r="Q1821" s="4">
        <f>VLOOKUP(H1821, '쿼리1'!$A:$U, 20, 0)</f>
        <v>160000</v>
      </c>
      <c r="R1821" s="2" t="s">
        <v>31</v>
      </c>
      <c r="S1821" s="2" t="s">
        <v>5397</v>
      </c>
      <c r="T1821" s="2" t="s">
        <v>5399</v>
      </c>
      <c r="U1821" s="2" t="s">
        <v>5399</v>
      </c>
      <c r="V1821" s="3">
        <v>45630</v>
      </c>
      <c r="W1821" s="3">
        <v>45632</v>
      </c>
      <c r="X1821" s="6" t="str">
        <f t="shared" si="1696"/>
        <v>+2</v>
      </c>
      <c r="Y1821" s="3" t="s">
        <v>5388</v>
      </c>
      <c r="Z1821" s="3" t="s">
        <v>5388</v>
      </c>
      <c r="AA1821" s="6" t="str">
        <f t="shared" si="1699"/>
        <v>X</v>
      </c>
      <c r="AB1821" s="3">
        <v>45631</v>
      </c>
      <c r="AC1821" s="5" t="s">
        <v>5396</v>
      </c>
      <c r="AD1821" s="6">
        <f ca="1">TODAY()-AB1821</f>
        <v>25</v>
      </c>
      <c r="AE1821" s="3">
        <v>45632</v>
      </c>
      <c r="AF1821" s="5" t="s">
        <v>5396</v>
      </c>
      <c r="AG1821" s="6">
        <f ca="1">TODAY()-AE1821</f>
        <v>24</v>
      </c>
      <c r="AH1821" s="3">
        <v>45632</v>
      </c>
      <c r="AI1821" s="3">
        <f>V1821</f>
        <v>45630</v>
      </c>
      <c r="AJ1821" s="3"/>
      <c r="AK1821" s="2">
        <f t="shared" si="1670"/>
        <v>-2</v>
      </c>
      <c r="AL1821" s="2" t="s">
        <v>5567</v>
      </c>
      <c r="AM1821" s="2" t="str">
        <f t="shared" si="1672"/>
        <v>생산완료(-2)</v>
      </c>
      <c r="AN1821" s="9">
        <f t="shared" si="1673"/>
        <v>45651</v>
      </c>
      <c r="AO1821" s="9">
        <f t="shared" si="1674"/>
        <v>45643</v>
      </c>
      <c r="AP1821" s="9"/>
      <c r="AQ1821" s="2">
        <f t="shared" si="1659"/>
        <v>-8</v>
      </c>
      <c r="AR1821" s="12">
        <f t="shared" si="1675"/>
        <v>-8</v>
      </c>
      <c r="AS1821" t="s">
        <v>5567</v>
      </c>
      <c r="AT1821" t="str">
        <f t="shared" si="1676"/>
        <v>생산완료(-8)</v>
      </c>
    </row>
    <row r="1822" spans="2:46" x14ac:dyDescent="0.3">
      <c r="B1822" s="2" t="s">
        <v>5666</v>
      </c>
      <c r="C1822" s="8" t="s">
        <v>5670</v>
      </c>
      <c r="D1822" s="2"/>
      <c r="E1822" s="2"/>
      <c r="F1822" s="2"/>
      <c r="G1822" s="2"/>
      <c r="H1822" s="2" t="s">
        <v>905</v>
      </c>
      <c r="I1822" s="2" t="str">
        <f t="shared" si="1664"/>
        <v>20241129-2000143975-인쇄</v>
      </c>
      <c r="J1822" s="2" t="str">
        <f t="shared" si="1665"/>
        <v>20241129-2000143975-합지</v>
      </c>
      <c r="K1822" s="2" t="str">
        <f t="shared" si="1666"/>
        <v>20241129-2000143975-분단</v>
      </c>
      <c r="L1822" s="2" t="str">
        <f t="shared" si="1667"/>
        <v>20241129-2000143975-제대</v>
      </c>
      <c r="M1822" s="2" t="str">
        <f>VLOOKUP(H1822, '쿼리1'!$A:$R, 17, 0)</f>
        <v>무지(로터리랙카-신)</v>
      </c>
      <c r="N1822" s="2" t="str">
        <f>VLOOKUP(H1822, '쿼리1'!$A:$P, 15, 0)</f>
        <v>PE튜브(투명)50</v>
      </c>
      <c r="O1822" s="2">
        <v>2000143975</v>
      </c>
      <c r="P1822" s="2" t="str">
        <f>VLOOKUP(H1822, '쿼리1'!$A:$R, 17, 0)</f>
        <v>무지(로터리랙카-신)</v>
      </c>
      <c r="Q1822" s="4">
        <f>VLOOKUP(H1822, '쿼리1'!$A:$U, 20, 0)</f>
        <v>1000</v>
      </c>
      <c r="R1822" s="2" t="s">
        <v>5397</v>
      </c>
      <c r="S1822" s="2" t="s">
        <v>5397</v>
      </c>
      <c r="T1822" s="2" t="s">
        <v>5397</v>
      </c>
      <c r="U1822" s="2" t="s">
        <v>5397</v>
      </c>
      <c r="V1822" s="2" t="s">
        <v>5388</v>
      </c>
      <c r="W1822" s="2" t="s">
        <v>5388</v>
      </c>
      <c r="X1822" s="6" t="str">
        <f t="shared" ref="X1822:X1828" si="1700">IFERROR(W1822-V1822, "X")</f>
        <v>X</v>
      </c>
      <c r="Y1822" s="2" t="s">
        <v>5388</v>
      </c>
      <c r="Z1822" s="2" t="s">
        <v>5388</v>
      </c>
      <c r="AA1822" s="6" t="str">
        <f t="shared" si="1699"/>
        <v>X</v>
      </c>
      <c r="AB1822" s="2" t="s">
        <v>5388</v>
      </c>
      <c r="AC1822" s="2" t="s">
        <v>5388</v>
      </c>
      <c r="AD1822" s="6" t="str">
        <f>IFERROR(AC1822-AB1822, "X")</f>
        <v>X</v>
      </c>
      <c r="AE1822" s="2" t="s">
        <v>5388</v>
      </c>
      <c r="AF1822" s="2" t="s">
        <v>5388</v>
      </c>
      <c r="AG1822" s="2" t="str">
        <f>IFERROR(AF1822-AE1822, "X")</f>
        <v>X</v>
      </c>
      <c r="AH1822" s="2" t="s">
        <v>5388</v>
      </c>
      <c r="AI1822" s="3" t="s">
        <v>5388</v>
      </c>
      <c r="AJ1822" s="3">
        <f ca="1">TODAY()</f>
        <v>45656</v>
      </c>
      <c r="AK1822" s="2" t="str">
        <f t="shared" si="1670"/>
        <v>+공정납기일없음</v>
      </c>
      <c r="AL1822" s="2"/>
      <c r="AM1822" s="2" t="str">
        <f t="shared" si="1672"/>
        <v>(+공정납기일없음)</v>
      </c>
      <c r="AN1822" s="9">
        <f t="shared" si="1673"/>
        <v>0</v>
      </c>
      <c r="AO1822" s="9">
        <f t="shared" si="1674"/>
        <v>45582</v>
      </c>
      <c r="AP1822" s="9">
        <f ca="1">TODAY()</f>
        <v>45656</v>
      </c>
      <c r="AQ1822" s="6">
        <f ca="1">AO1822-AP1822</f>
        <v>-74</v>
      </c>
      <c r="AR1822" s="12">
        <f t="shared" ca="1" si="1675"/>
        <v>-74</v>
      </c>
      <c r="AS1822" t="str">
        <f ca="1">IF(AQ1822&lt;0, "진행중", "지연")</f>
        <v>진행중</v>
      </c>
      <c r="AT1822" t="str">
        <f t="shared" ca="1" si="1676"/>
        <v>진행중(-74)</v>
      </c>
    </row>
    <row r="1823" spans="2:46" x14ac:dyDescent="0.3">
      <c r="B1823" s="2" t="s">
        <v>5436</v>
      </c>
      <c r="C1823" s="7">
        <v>-7</v>
      </c>
      <c r="D1823" s="2"/>
      <c r="E1823" s="2"/>
      <c r="F1823" s="2" t="s">
        <v>5430</v>
      </c>
      <c r="G1823" s="2"/>
      <c r="H1823" s="2" t="s">
        <v>4557</v>
      </c>
      <c r="I1823" s="2" t="str">
        <f t="shared" si="1664"/>
        <v>20241129-2000160622-인쇄</v>
      </c>
      <c r="J1823" s="2" t="str">
        <f t="shared" si="1665"/>
        <v>20241129-2000160622-합지</v>
      </c>
      <c r="K1823" s="2" t="str">
        <f t="shared" si="1666"/>
        <v>20241129-2000160622-분단</v>
      </c>
      <c r="L1823" s="2" t="str">
        <f t="shared" si="1667"/>
        <v>20241129-2000160622-제대</v>
      </c>
      <c r="M1823" s="2" t="str">
        <f>VLOOKUP(H1823, '쿼리1'!$A:$R, 17, 0)</f>
        <v>무지[SB)조각케익띠지(70)]</v>
      </c>
      <c r="N1823" s="2" t="str">
        <f>VLOOKUP(H1823, '쿼리1'!$A:$P, 15, 0)</f>
        <v>OPP(투명)30</v>
      </c>
      <c r="O1823" s="2">
        <v>2000160622</v>
      </c>
      <c r="P1823" s="2" t="str">
        <f>VLOOKUP(H1823, '쿼리1'!$A:$R, 17, 0)</f>
        <v>무지[SB)조각케익띠지(70)]</v>
      </c>
      <c r="Q1823" s="4">
        <f>VLOOKUP(H1823, '쿼리1'!$A:$U, 20, 0)</f>
        <v>480</v>
      </c>
      <c r="R1823" s="2" t="s">
        <v>5397</v>
      </c>
      <c r="S1823" s="2" t="s">
        <v>5397</v>
      </c>
      <c r="T1823" s="2" t="s">
        <v>31</v>
      </c>
      <c r="U1823" s="2" t="s">
        <v>5397</v>
      </c>
      <c r="V1823" s="2" t="s">
        <v>5388</v>
      </c>
      <c r="W1823" s="2" t="s">
        <v>5388</v>
      </c>
      <c r="X1823" s="6" t="str">
        <f t="shared" si="1700"/>
        <v>X</v>
      </c>
      <c r="Y1823" s="3" t="s">
        <v>5388</v>
      </c>
      <c r="Z1823" s="3" t="s">
        <v>5388</v>
      </c>
      <c r="AA1823" s="6" t="str">
        <f t="shared" si="1699"/>
        <v>X</v>
      </c>
      <c r="AB1823" s="3">
        <v>45625</v>
      </c>
      <c r="AC1823" s="3">
        <v>45632</v>
      </c>
      <c r="AD1823" s="6" t="str">
        <f>IFERROR(IF(AC1823-AB1823&gt;0, "+" &amp; (AC1823-AB1823), AC1823-AB1823), "X")</f>
        <v>+7</v>
      </c>
      <c r="AE1823" s="2" t="s">
        <v>5388</v>
      </c>
      <c r="AF1823" s="2" t="s">
        <v>5388</v>
      </c>
      <c r="AG1823" s="2" t="str">
        <f>IFERROR(AF1823-AE1823, "X")</f>
        <v>X</v>
      </c>
      <c r="AH1823" s="3">
        <v>45632</v>
      </c>
      <c r="AI1823" s="3">
        <f t="shared" ref="AI1823" si="1701">AB1823</f>
        <v>45625</v>
      </c>
      <c r="AJ1823" s="3"/>
      <c r="AK1823" s="2">
        <f t="shared" si="1670"/>
        <v>-7</v>
      </c>
      <c r="AL1823" s="2" t="s">
        <v>5567</v>
      </c>
      <c r="AM1823" s="2" t="str">
        <f t="shared" si="1672"/>
        <v>생산완료(-7)</v>
      </c>
      <c r="AN1823" s="9">
        <f t="shared" si="1673"/>
        <v>45632</v>
      </c>
      <c r="AO1823" s="9">
        <f t="shared" si="1674"/>
        <v>45625</v>
      </c>
      <c r="AP1823" s="9"/>
      <c r="AQ1823" s="2">
        <f>AO1823-AN1823</f>
        <v>-7</v>
      </c>
      <c r="AR1823" s="12">
        <f t="shared" si="1675"/>
        <v>-7</v>
      </c>
      <c r="AS1823" t="s">
        <v>5567</v>
      </c>
      <c r="AT1823" t="str">
        <f t="shared" si="1676"/>
        <v>생산완료(-7)</v>
      </c>
    </row>
    <row r="1824" spans="2:46" x14ac:dyDescent="0.3">
      <c r="B1824" s="2" t="s">
        <v>5666</v>
      </c>
      <c r="C1824" s="8" t="s">
        <v>5670</v>
      </c>
      <c r="D1824" s="2"/>
      <c r="E1824" s="2"/>
      <c r="F1824" s="2"/>
      <c r="G1824" s="2" t="s">
        <v>5543</v>
      </c>
      <c r="H1824" s="2" t="s">
        <v>5302</v>
      </c>
      <c r="I1824" s="2" t="str">
        <f t="shared" si="1664"/>
        <v>20241129-2000165170-인쇄</v>
      </c>
      <c r="J1824" s="2" t="str">
        <f t="shared" si="1665"/>
        <v>20241129-2000165170-합지</v>
      </c>
      <c r="K1824" s="2" t="str">
        <f t="shared" si="1666"/>
        <v>20241129-2000165170-분단</v>
      </c>
      <c r="L1824" s="2" t="str">
        <f t="shared" si="1667"/>
        <v>20241129-2000165170-제대</v>
      </c>
      <c r="M1824" s="2" t="str">
        <f>VLOOKUP(H1824, '쿼리1'!$A:$R, 17, 0)</f>
        <v>무지</v>
      </c>
      <c r="N1824" s="2" t="str">
        <f>VLOOKUP(H1824, '쿼리1'!$A:$P, 15, 0)</f>
        <v>PE(투명)90</v>
      </c>
      <c r="O1824" s="2">
        <v>2000165170</v>
      </c>
      <c r="P1824" s="2" t="str">
        <f>VLOOKUP(H1824, '쿼리1'!$A:$R, 17, 0)</f>
        <v>무지</v>
      </c>
      <c r="Q1824" s="4">
        <f>VLOOKUP(H1824, '쿼리1'!$A:$U, 20, 0)</f>
        <v>21052</v>
      </c>
      <c r="R1824" s="2" t="s">
        <v>5397</v>
      </c>
      <c r="S1824" s="2" t="s">
        <v>5397</v>
      </c>
      <c r="T1824" s="2" t="s">
        <v>5397</v>
      </c>
      <c r="U1824" s="2" t="s">
        <v>5399</v>
      </c>
      <c r="V1824" s="2" t="s">
        <v>5388</v>
      </c>
      <c r="W1824" s="2" t="s">
        <v>5388</v>
      </c>
      <c r="X1824" s="6" t="str">
        <f t="shared" si="1700"/>
        <v>X</v>
      </c>
      <c r="Y1824" s="2" t="s">
        <v>5388</v>
      </c>
      <c r="Z1824" s="3" t="s">
        <v>5388</v>
      </c>
      <c r="AA1824" s="6" t="str">
        <f t="shared" si="1699"/>
        <v>X</v>
      </c>
      <c r="AB1824" s="5" t="s">
        <v>5388</v>
      </c>
      <c r="AC1824" s="2" t="s">
        <v>5388</v>
      </c>
      <c r="AD1824" s="6" t="str">
        <f>IFERROR(AC1824-AB1824, "X")</f>
        <v>X</v>
      </c>
      <c r="AE1824" s="3">
        <v>45629</v>
      </c>
      <c r="AF1824" s="5" t="s">
        <v>5396</v>
      </c>
      <c r="AG1824" s="6">
        <f ca="1">TODAY()-AE1824</f>
        <v>27</v>
      </c>
      <c r="AH1824" s="2" t="s">
        <v>5388</v>
      </c>
      <c r="AI1824" s="3" t="s">
        <v>5388</v>
      </c>
      <c r="AJ1824" s="3">
        <f ca="1">TODAY()</f>
        <v>45656</v>
      </c>
      <c r="AK1824" s="2" t="str">
        <f t="shared" si="1670"/>
        <v>+공정납기일없음</v>
      </c>
      <c r="AL1824" s="2"/>
      <c r="AM1824" s="2" t="str">
        <f t="shared" si="1672"/>
        <v>(+공정납기일없음)</v>
      </c>
      <c r="AN1824" s="9">
        <f t="shared" si="1673"/>
        <v>0</v>
      </c>
      <c r="AO1824" s="9">
        <f t="shared" si="1674"/>
        <v>0</v>
      </c>
      <c r="AP1824" s="9">
        <f ca="1">TODAY()</f>
        <v>45656</v>
      </c>
      <c r="AQ1824" s="6" t="s">
        <v>5388</v>
      </c>
      <c r="AR1824" s="12" t="str">
        <f t="shared" si="1675"/>
        <v>+X</v>
      </c>
      <c r="AS1824" t="s">
        <v>5680</v>
      </c>
      <c r="AT1824" t="str">
        <f t="shared" si="1676"/>
        <v>공정납기일없음(+X)</v>
      </c>
    </row>
    <row r="1825" spans="2:46" x14ac:dyDescent="0.3">
      <c r="B1825" s="2" t="s">
        <v>5522</v>
      </c>
      <c r="C1825" s="7">
        <v>-12</v>
      </c>
      <c r="D1825" s="2"/>
      <c r="E1825" s="2"/>
      <c r="F1825" s="2" t="s">
        <v>5463</v>
      </c>
      <c r="G1825" s="2" t="s">
        <v>5456</v>
      </c>
      <c r="H1825" s="2" t="s">
        <v>974</v>
      </c>
      <c r="I1825" s="2" t="str">
        <f t="shared" si="1664"/>
        <v>20241129-2000169629-인쇄</v>
      </c>
      <c r="J1825" s="2" t="str">
        <f t="shared" si="1665"/>
        <v>20241129-2000169629-합지</v>
      </c>
      <c r="K1825" s="2" t="str">
        <f t="shared" si="1666"/>
        <v>20241129-2000169629-분단</v>
      </c>
      <c r="L1825" s="2" t="str">
        <f t="shared" si="1667"/>
        <v>20241129-2000169629-제대</v>
      </c>
      <c r="M1825" s="2" t="str">
        <f>VLOOKUP(H1825, '쿼리1'!$A:$R, 17, 0)</f>
        <v>무지(SB-딸기 촉촉 초코 생크림 케이크)</v>
      </c>
      <c r="N1825" s="2" t="str">
        <f>VLOOKUP(H1825, '쿼리1'!$A:$P, 15, 0)</f>
        <v>PET100</v>
      </c>
      <c r="O1825" s="2">
        <v>2000169629</v>
      </c>
      <c r="P1825" s="2" t="str">
        <f>VLOOKUP(H1825, '쿼리1'!$A:$R, 17, 0)</f>
        <v>무지(SB-딸기 촉촉 초코 생크림 케이크)</v>
      </c>
      <c r="Q1825" s="4">
        <f>VLOOKUP(H1825, '쿼리1'!$A:$U, 20, 0)</f>
        <v>20000</v>
      </c>
      <c r="R1825" s="2" t="s">
        <v>5397</v>
      </c>
      <c r="S1825" s="2" t="s">
        <v>5397</v>
      </c>
      <c r="T1825" s="2" t="s">
        <v>31</v>
      </c>
      <c r="U1825" s="2" t="s">
        <v>31</v>
      </c>
      <c r="V1825" s="2" t="s">
        <v>5388</v>
      </c>
      <c r="W1825" s="2" t="s">
        <v>5388</v>
      </c>
      <c r="X1825" s="6" t="str">
        <f t="shared" si="1700"/>
        <v>X</v>
      </c>
      <c r="Y1825" s="3" t="s">
        <v>5388</v>
      </c>
      <c r="Z1825" s="3" t="s">
        <v>5388</v>
      </c>
      <c r="AA1825" s="6" t="str">
        <f t="shared" si="1699"/>
        <v>X</v>
      </c>
      <c r="AB1825" s="3">
        <v>45629</v>
      </c>
      <c r="AC1825" s="3">
        <v>45640</v>
      </c>
      <c r="AD1825" s="6" t="str">
        <f>IFERROR(IF(AC1825-AB1825&gt;0, "+" &amp; (AC1825-AB1825), AC1825-AB1825), "X")</f>
        <v>+11</v>
      </c>
      <c r="AE1825" s="3">
        <v>45628</v>
      </c>
      <c r="AF1825" s="3">
        <v>45640</v>
      </c>
      <c r="AG1825" s="2" t="str">
        <f t="shared" ref="AG1825:AG1827" si="1702">IFERROR(IF(AF1825-AE1825&gt;0, "+" &amp; (AF1825-AE1825), AF1825-AE1825), "X")</f>
        <v>+12</v>
      </c>
      <c r="AH1825" s="3">
        <v>45640</v>
      </c>
      <c r="AI1825" s="3">
        <f t="shared" ref="AI1825:AI1827" si="1703">AE1825</f>
        <v>45628</v>
      </c>
      <c r="AJ1825" s="3"/>
      <c r="AK1825" s="2">
        <f t="shared" si="1670"/>
        <v>-12</v>
      </c>
      <c r="AL1825" s="2" t="s">
        <v>5567</v>
      </c>
      <c r="AM1825" s="2" t="str">
        <f t="shared" si="1672"/>
        <v>생산완료(-12)</v>
      </c>
      <c r="AN1825" s="9">
        <f t="shared" si="1673"/>
        <v>45640</v>
      </c>
      <c r="AO1825" s="9">
        <f t="shared" si="1674"/>
        <v>45628</v>
      </c>
      <c r="AP1825" s="9"/>
      <c r="AQ1825" s="2">
        <f t="shared" ref="AQ1825:AQ1827" si="1704">AO1825-AN1825</f>
        <v>-12</v>
      </c>
      <c r="AR1825" s="12">
        <f t="shared" si="1675"/>
        <v>-12</v>
      </c>
      <c r="AS1825" t="s">
        <v>5567</v>
      </c>
      <c r="AT1825" t="str">
        <f t="shared" si="1676"/>
        <v>생산완료(-12)</v>
      </c>
    </row>
    <row r="1826" spans="2:46" x14ac:dyDescent="0.3">
      <c r="B1826" s="2" t="s">
        <v>5405</v>
      </c>
      <c r="C1826" s="7">
        <v>-1</v>
      </c>
      <c r="D1826" s="2"/>
      <c r="E1826" s="2"/>
      <c r="F1826" s="2"/>
      <c r="G1826" s="2" t="s">
        <v>5412</v>
      </c>
      <c r="H1826" s="2" t="s">
        <v>1528</v>
      </c>
      <c r="I1826" s="2" t="str">
        <f t="shared" si="1664"/>
        <v>20241129-210346-인쇄</v>
      </c>
      <c r="J1826" s="2" t="str">
        <f t="shared" si="1665"/>
        <v>20241129-210346-합지</v>
      </c>
      <c r="K1826" s="2" t="str">
        <f t="shared" si="1666"/>
        <v>20241129-210346-분단</v>
      </c>
      <c r="L1826" s="2" t="str">
        <f t="shared" si="1667"/>
        <v>20241129-210346-제대</v>
      </c>
      <c r="M1826" s="2" t="str">
        <f>VLOOKUP(H1826, '쿼리1'!$A:$R, 17, 0)</f>
        <v>무지</v>
      </c>
      <c r="N1826" s="2" t="str">
        <f>VLOOKUP(H1826, '쿼리1'!$A:$P, 15, 0)</f>
        <v>OPP(투명)40</v>
      </c>
      <c r="O1826" s="2">
        <v>210346</v>
      </c>
      <c r="P1826" s="2" t="str">
        <f>VLOOKUP(H1826, '쿼리1'!$A:$R, 17, 0)</f>
        <v>무지</v>
      </c>
      <c r="Q1826" s="4">
        <f>VLOOKUP(H1826, '쿼리1'!$A:$U, 20, 0)</f>
        <v>13793</v>
      </c>
      <c r="R1826" s="2" t="s">
        <v>5397</v>
      </c>
      <c r="S1826" s="2" t="s">
        <v>5397</v>
      </c>
      <c r="T1826" s="2" t="s">
        <v>5397</v>
      </c>
      <c r="U1826" s="2" t="s">
        <v>31</v>
      </c>
      <c r="V1826" s="2" t="s">
        <v>5388</v>
      </c>
      <c r="W1826" s="2" t="s">
        <v>5388</v>
      </c>
      <c r="X1826" s="6" t="str">
        <f t="shared" si="1700"/>
        <v>X</v>
      </c>
      <c r="Y1826" s="2" t="s">
        <v>5388</v>
      </c>
      <c r="Z1826" s="3" t="s">
        <v>5388</v>
      </c>
      <c r="AA1826" s="6" t="str">
        <f t="shared" si="1699"/>
        <v>X</v>
      </c>
      <c r="AB1826" s="3" t="s">
        <v>5388</v>
      </c>
      <c r="AC1826" s="2" t="s">
        <v>5388</v>
      </c>
      <c r="AD1826" s="6" t="str">
        <f>IFERROR(AC1826-AB1826, "X")</f>
        <v>X</v>
      </c>
      <c r="AE1826" s="3">
        <v>45629</v>
      </c>
      <c r="AF1826" s="3">
        <v>45630</v>
      </c>
      <c r="AG1826" s="2" t="str">
        <f t="shared" si="1702"/>
        <v>+1</v>
      </c>
      <c r="AH1826" s="3">
        <v>45630</v>
      </c>
      <c r="AI1826" s="3">
        <f t="shared" si="1703"/>
        <v>45629</v>
      </c>
      <c r="AJ1826" s="3"/>
      <c r="AK1826" s="2">
        <f t="shared" si="1670"/>
        <v>-1</v>
      </c>
      <c r="AL1826" s="2" t="s">
        <v>5567</v>
      </c>
      <c r="AM1826" s="2" t="str">
        <f t="shared" si="1672"/>
        <v>생산완료(-1)</v>
      </c>
      <c r="AN1826" s="9">
        <f t="shared" si="1673"/>
        <v>45649</v>
      </c>
      <c r="AO1826" s="9">
        <f t="shared" si="1674"/>
        <v>45645</v>
      </c>
      <c r="AP1826" s="9"/>
      <c r="AQ1826" s="2">
        <f t="shared" si="1704"/>
        <v>-4</v>
      </c>
      <c r="AR1826" s="12">
        <f t="shared" si="1675"/>
        <v>-4</v>
      </c>
      <c r="AS1826" t="s">
        <v>5567</v>
      </c>
      <c r="AT1826" t="str">
        <f t="shared" si="1676"/>
        <v>생산완료(-4)</v>
      </c>
    </row>
    <row r="1827" spans="2:46" x14ac:dyDescent="0.3">
      <c r="B1827" s="2" t="s">
        <v>5405</v>
      </c>
      <c r="C1827" s="7">
        <v>-1</v>
      </c>
      <c r="D1827" s="2"/>
      <c r="E1827" s="2"/>
      <c r="F1827" s="2"/>
      <c r="G1827" s="2" t="s">
        <v>5412</v>
      </c>
      <c r="H1827" s="2" t="s">
        <v>1522</v>
      </c>
      <c r="I1827" s="2" t="str">
        <f t="shared" si="1664"/>
        <v>20241129-210348-인쇄</v>
      </c>
      <c r="J1827" s="2" t="str">
        <f t="shared" si="1665"/>
        <v>20241129-210348-합지</v>
      </c>
      <c r="K1827" s="2" t="str">
        <f t="shared" si="1666"/>
        <v>20241129-210348-분단</v>
      </c>
      <c r="L1827" s="2" t="str">
        <f t="shared" si="1667"/>
        <v>20241129-210348-제대</v>
      </c>
      <c r="M1827" s="2" t="str">
        <f>VLOOKUP(H1827, '쿼리1'!$A:$R, 17, 0)</f>
        <v>무지</v>
      </c>
      <c r="N1827" s="2" t="str">
        <f>VLOOKUP(H1827, '쿼리1'!$A:$P, 15, 0)</f>
        <v>OPP(투명)40</v>
      </c>
      <c r="O1827" s="2">
        <v>210348</v>
      </c>
      <c r="P1827" s="2" t="str">
        <f>VLOOKUP(H1827, '쿼리1'!$A:$R, 17, 0)</f>
        <v>무지</v>
      </c>
      <c r="Q1827" s="4">
        <f>VLOOKUP(H1827, '쿼리1'!$A:$U, 20, 0)</f>
        <v>10810</v>
      </c>
      <c r="R1827" s="2" t="s">
        <v>5397</v>
      </c>
      <c r="S1827" s="2" t="s">
        <v>5397</v>
      </c>
      <c r="T1827" s="2" t="s">
        <v>5397</v>
      </c>
      <c r="U1827" s="2" t="s">
        <v>31</v>
      </c>
      <c r="V1827" s="2" t="s">
        <v>5388</v>
      </c>
      <c r="W1827" s="2" t="s">
        <v>5388</v>
      </c>
      <c r="X1827" s="6" t="str">
        <f t="shared" si="1700"/>
        <v>X</v>
      </c>
      <c r="Y1827" s="2" t="s">
        <v>5388</v>
      </c>
      <c r="Z1827" s="3" t="s">
        <v>5388</v>
      </c>
      <c r="AA1827" s="6" t="str">
        <f t="shared" si="1699"/>
        <v>X</v>
      </c>
      <c r="AB1827" s="3" t="s">
        <v>5388</v>
      </c>
      <c r="AC1827" s="2" t="s">
        <v>5388</v>
      </c>
      <c r="AD1827" s="6" t="str">
        <f>IFERROR(AC1827-AB1827, "X")</f>
        <v>X</v>
      </c>
      <c r="AE1827" s="3">
        <v>45629</v>
      </c>
      <c r="AF1827" s="3">
        <v>45630</v>
      </c>
      <c r="AG1827" s="2" t="str">
        <f t="shared" si="1702"/>
        <v>+1</v>
      </c>
      <c r="AH1827" s="3">
        <v>45630</v>
      </c>
      <c r="AI1827" s="3">
        <f t="shared" si="1703"/>
        <v>45629</v>
      </c>
      <c r="AJ1827" s="3"/>
      <c r="AK1827" s="2">
        <f t="shared" si="1670"/>
        <v>-1</v>
      </c>
      <c r="AL1827" s="2" t="s">
        <v>5567</v>
      </c>
      <c r="AM1827" s="2" t="str">
        <f t="shared" si="1672"/>
        <v>생산완료(-1)</v>
      </c>
      <c r="AN1827" s="9">
        <f t="shared" si="1673"/>
        <v>45630</v>
      </c>
      <c r="AO1827" s="9">
        <f t="shared" si="1674"/>
        <v>45629</v>
      </c>
      <c r="AP1827" s="9"/>
      <c r="AQ1827" s="2">
        <f t="shared" si="1704"/>
        <v>-1</v>
      </c>
      <c r="AR1827" s="12">
        <f t="shared" si="1675"/>
        <v>-1</v>
      </c>
      <c r="AS1827" t="s">
        <v>5567</v>
      </c>
      <c r="AT1827" t="str">
        <f t="shared" si="1676"/>
        <v>생산완료(-1)</v>
      </c>
    </row>
    <row r="1828" spans="2:46" x14ac:dyDescent="0.3">
      <c r="B1828" s="2" t="s">
        <v>5666</v>
      </c>
      <c r="C1828" s="8" t="s">
        <v>5670</v>
      </c>
      <c r="D1828" s="2"/>
      <c r="E1828" s="2"/>
      <c r="F1828" s="2"/>
      <c r="G1828" s="2"/>
      <c r="H1828" s="2" t="s">
        <v>5345</v>
      </c>
      <c r="I1828" s="2" t="str">
        <f t="shared" si="1664"/>
        <v>20241129-3000166276-인쇄</v>
      </c>
      <c r="J1828" s="2" t="str">
        <f t="shared" si="1665"/>
        <v>20241129-3000166276-합지</v>
      </c>
      <c r="K1828" s="2" t="str">
        <f t="shared" si="1666"/>
        <v>20241129-3000166276-분단</v>
      </c>
      <c r="L1828" s="2" t="str">
        <f t="shared" si="1667"/>
        <v>20241129-3000166276-제대</v>
      </c>
      <c r="M1828" s="2" t="str">
        <f>VLOOKUP(H1828, '쿼리1'!$A:$R, 17, 0)</f>
        <v>6도-(주)푸드코아-계란듬뿍 샌드위치</v>
      </c>
      <c r="N1828" s="2" t="str">
        <f>VLOOKUP(H1828, '쿼리1'!$A:$P, 15, 0)</f>
        <v>유포지80</v>
      </c>
      <c r="O1828" s="2">
        <v>3000166276</v>
      </c>
      <c r="P1828" s="2" t="str">
        <f>VLOOKUP(H1828, '쿼리1'!$A:$R, 17, 0)</f>
        <v>6도-(주)푸드코아-계란듬뿍 샌드위치</v>
      </c>
      <c r="Q1828" s="4">
        <f>VLOOKUP(H1828, '쿼리1'!$A:$U, 20, 0)</f>
        <v>10000</v>
      </c>
      <c r="R1828" s="2" t="s">
        <v>5397</v>
      </c>
      <c r="S1828" s="2" t="s">
        <v>5397</v>
      </c>
      <c r="T1828" s="2" t="s">
        <v>5397</v>
      </c>
      <c r="U1828" s="2" t="s">
        <v>5397</v>
      </c>
      <c r="V1828" s="2" t="s">
        <v>5388</v>
      </c>
      <c r="W1828" s="2" t="s">
        <v>5388</v>
      </c>
      <c r="X1828" s="6" t="str">
        <f t="shared" si="1700"/>
        <v>X</v>
      </c>
      <c r="Y1828" s="2" t="s">
        <v>5388</v>
      </c>
      <c r="Z1828" s="2" t="s">
        <v>5388</v>
      </c>
      <c r="AA1828" s="6" t="str">
        <f t="shared" si="1699"/>
        <v>X</v>
      </c>
      <c r="AB1828" s="2" t="s">
        <v>5388</v>
      </c>
      <c r="AC1828" s="2" t="s">
        <v>5388</v>
      </c>
      <c r="AD1828" s="6" t="str">
        <f>IFERROR(AC1828-AB1828, "X")</f>
        <v>X</v>
      </c>
      <c r="AE1828" s="2" t="s">
        <v>5388</v>
      </c>
      <c r="AF1828" s="2" t="s">
        <v>5388</v>
      </c>
      <c r="AG1828" s="2" t="str">
        <f>IFERROR(AF1828-AE1828, "X")</f>
        <v>X</v>
      </c>
      <c r="AH1828" s="2" t="s">
        <v>5388</v>
      </c>
      <c r="AI1828" s="3" t="s">
        <v>5388</v>
      </c>
      <c r="AJ1828" s="3">
        <f ca="1">TODAY()</f>
        <v>45656</v>
      </c>
      <c r="AK1828" s="2" t="str">
        <f t="shared" si="1670"/>
        <v>+공정납기일없음</v>
      </c>
      <c r="AL1828" s="2"/>
      <c r="AM1828" s="2" t="str">
        <f t="shared" si="1672"/>
        <v>(+공정납기일없음)</v>
      </c>
      <c r="AN1828" s="9">
        <f t="shared" si="1673"/>
        <v>0</v>
      </c>
      <c r="AO1828" s="9">
        <f t="shared" si="1674"/>
        <v>0</v>
      </c>
      <c r="AP1828" s="9">
        <f ca="1">TODAY()</f>
        <v>45656</v>
      </c>
      <c r="AQ1828" s="6" t="s">
        <v>5388</v>
      </c>
      <c r="AR1828" s="12" t="str">
        <f t="shared" si="1675"/>
        <v>+X</v>
      </c>
      <c r="AS1828" t="s">
        <v>5680</v>
      </c>
      <c r="AT1828" t="str">
        <f t="shared" si="1676"/>
        <v>공정납기일없음(+X)</v>
      </c>
    </row>
    <row r="1829" spans="2:46" x14ac:dyDescent="0.3">
      <c r="B1829" s="2" t="s">
        <v>5436</v>
      </c>
      <c r="C1829" s="7">
        <v>-7</v>
      </c>
      <c r="D1829" s="2" t="s">
        <v>5430</v>
      </c>
      <c r="E1829" s="2" t="s">
        <v>5421</v>
      </c>
      <c r="F1829" s="2"/>
      <c r="G1829" s="2" t="s">
        <v>5430</v>
      </c>
      <c r="H1829" s="2" t="s">
        <v>2348</v>
      </c>
      <c r="I1829" s="2" t="str">
        <f t="shared" si="1664"/>
        <v>20241202-1000149508-인쇄</v>
      </c>
      <c r="J1829" s="2" t="str">
        <f t="shared" si="1665"/>
        <v>20241202-1000149508-합지</v>
      </c>
      <c r="K1829" s="2" t="str">
        <f t="shared" si="1666"/>
        <v>20241202-1000149508-분단</v>
      </c>
      <c r="L1829" s="2" t="str">
        <f t="shared" si="1667"/>
        <v>20241202-1000149508-제대</v>
      </c>
      <c r="M1829" s="2" t="str">
        <f>VLOOKUP(H1829, '쿼리1'!$A:$R, 17, 0)</f>
        <v>2도-바다원-마켓컬리-멸치국물용팩 90g(15gX6팩)</v>
      </c>
      <c r="N1829" s="2" t="str">
        <f>VLOOKUP(H1829, '쿼리1'!$A:$P, 15, 0)</f>
        <v>오씨피피(투명)80</v>
      </c>
      <c r="O1829" s="2">
        <v>1000149508</v>
      </c>
      <c r="P1829" s="2" t="str">
        <f>VLOOKUP(H1829, '쿼리1'!$A:$R, 17, 0)</f>
        <v>2도-바다원-마켓컬리-멸치국물용팩 90g(15gX6팩)</v>
      </c>
      <c r="Q1829" s="4">
        <f>VLOOKUP(H1829, '쿼리1'!$A:$U, 20, 0)</f>
        <v>15384</v>
      </c>
      <c r="R1829" s="2" t="s">
        <v>31</v>
      </c>
      <c r="S1829" s="2" t="s">
        <v>31</v>
      </c>
      <c r="T1829" s="2" t="s">
        <v>5397</v>
      </c>
      <c r="U1829" s="2" t="s">
        <v>31</v>
      </c>
      <c r="V1829" s="3">
        <v>45632</v>
      </c>
      <c r="W1829" s="3">
        <v>45639</v>
      </c>
      <c r="X1829" s="6" t="str">
        <f>IFERROR(IF(W1829-V1829&gt;0, "+" &amp; (W1829-V1829), W1829-V1829), "X")</f>
        <v>+7</v>
      </c>
      <c r="Y1829" s="3">
        <v>45637</v>
      </c>
      <c r="Z1829" s="3">
        <v>45642</v>
      </c>
      <c r="AA1829" s="6" t="str">
        <f>IFERROR(IF(Z1829-Y1829&gt;0, "+" &amp; (Z1829-Y1829), Z1829-Y1829), "X")</f>
        <v>+5</v>
      </c>
      <c r="AB1829" s="3" t="s">
        <v>5388</v>
      </c>
      <c r="AC1829" s="2" t="s">
        <v>5388</v>
      </c>
      <c r="AD1829" s="6" t="str">
        <f>IFERROR(AC1829-AB1829, "X")</f>
        <v>X</v>
      </c>
      <c r="AE1829" s="3">
        <v>45639</v>
      </c>
      <c r="AF1829" s="3">
        <v>45646</v>
      </c>
      <c r="AG1829" s="2" t="str">
        <f t="shared" ref="AG1829:AG1830" si="1705">IFERROR(IF(AF1829-AE1829&gt;0, "+" &amp; (AF1829-AE1829), AF1829-AE1829), "X")</f>
        <v>+7</v>
      </c>
      <c r="AH1829" s="3">
        <v>45646</v>
      </c>
      <c r="AI1829" s="3">
        <f t="shared" ref="AI1829:AI1830" si="1706">AE1829</f>
        <v>45639</v>
      </c>
      <c r="AJ1829" s="3"/>
      <c r="AK1829" s="2">
        <f t="shared" si="1670"/>
        <v>-7</v>
      </c>
      <c r="AL1829" s="2" t="s">
        <v>5567</v>
      </c>
      <c r="AM1829" s="2" t="str">
        <f t="shared" si="1672"/>
        <v>생산완료(-7)</v>
      </c>
      <c r="AN1829" s="9">
        <f t="shared" si="1673"/>
        <v>45646</v>
      </c>
      <c r="AO1829" s="9">
        <f t="shared" si="1674"/>
        <v>45639</v>
      </c>
      <c r="AP1829" s="9"/>
      <c r="AQ1829" s="2">
        <f t="shared" ref="AQ1829:AQ1841" si="1707">AO1829-AN1829</f>
        <v>-7</v>
      </c>
      <c r="AR1829" s="12">
        <f t="shared" si="1675"/>
        <v>-7</v>
      </c>
      <c r="AS1829" t="s">
        <v>5567</v>
      </c>
      <c r="AT1829" t="str">
        <f t="shared" si="1676"/>
        <v>생산완료(-7)</v>
      </c>
    </row>
    <row r="1830" spans="2:46" x14ac:dyDescent="0.3">
      <c r="B1830" s="2" t="s">
        <v>5424</v>
      </c>
      <c r="C1830" s="7">
        <v>2</v>
      </c>
      <c r="D1830" s="2"/>
      <c r="E1830" s="2" t="s">
        <v>5545</v>
      </c>
      <c r="F1830" s="2"/>
      <c r="G1830" s="2" t="s">
        <v>5416</v>
      </c>
      <c r="H1830" s="2" t="s">
        <v>3522</v>
      </c>
      <c r="I1830" s="2" t="str">
        <f t="shared" si="1664"/>
        <v>20241202-1000150743-인쇄</v>
      </c>
      <c r="J1830" s="2" t="str">
        <f t="shared" si="1665"/>
        <v>20241202-1000150743-합지</v>
      </c>
      <c r="K1830" s="2" t="str">
        <f t="shared" si="1666"/>
        <v>20241202-1000150743-분단</v>
      </c>
      <c r="L1830" s="2" t="str">
        <f t="shared" si="1667"/>
        <v>20241202-1000150743-제대</v>
      </c>
      <c r="M1830" s="2" t="str">
        <f>VLOOKUP(H1830, '쿼리1'!$A:$R, 17, 0)</f>
        <v>무지</v>
      </c>
      <c r="N1830" s="2" t="str">
        <f>VLOOKUP(H1830, '쿼리1'!$A:$P, 15, 0)</f>
        <v>나이론60</v>
      </c>
      <c r="O1830" s="2">
        <v>1000150743</v>
      </c>
      <c r="P1830" s="2" t="str">
        <f>VLOOKUP(H1830, '쿼리1'!$A:$R, 17, 0)</f>
        <v>무지</v>
      </c>
      <c r="Q1830" s="4">
        <f>VLOOKUP(H1830, '쿼리1'!$A:$U, 20, 0)</f>
        <v>24000</v>
      </c>
      <c r="R1830" s="2" t="s">
        <v>5397</v>
      </c>
      <c r="S1830" s="2" t="s">
        <v>5399</v>
      </c>
      <c r="T1830" s="2" t="s">
        <v>5397</v>
      </c>
      <c r="U1830" s="2" t="s">
        <v>31</v>
      </c>
      <c r="V1830" s="2" t="s">
        <v>5388</v>
      </c>
      <c r="W1830" s="3" t="s">
        <v>5388</v>
      </c>
      <c r="X1830" s="6" t="str">
        <f>IFERROR(W1830-V1830, "X")</f>
        <v>X</v>
      </c>
      <c r="Y1830" s="3">
        <v>45637</v>
      </c>
      <c r="Z1830" s="5" t="s">
        <v>5396</v>
      </c>
      <c r="AA1830" s="6">
        <f t="shared" ref="AA1830:AA1831" ca="1" si="1708">TODAY()-Y1830</f>
        <v>19</v>
      </c>
      <c r="AB1830" s="3" t="s">
        <v>5388</v>
      </c>
      <c r="AC1830" s="2" t="s">
        <v>5388</v>
      </c>
      <c r="AD1830" s="6" t="str">
        <f>IFERROR(AC1830-AB1830, "X")</f>
        <v>X</v>
      </c>
      <c r="AE1830" s="3">
        <v>45639</v>
      </c>
      <c r="AF1830" s="3">
        <v>45637</v>
      </c>
      <c r="AG1830" s="2">
        <f t="shared" si="1705"/>
        <v>-2</v>
      </c>
      <c r="AH1830" s="3">
        <v>45637</v>
      </c>
      <c r="AI1830" s="3">
        <f t="shared" si="1706"/>
        <v>45639</v>
      </c>
      <c r="AJ1830" s="3"/>
      <c r="AK1830" s="2" t="str">
        <f t="shared" si="1670"/>
        <v>+2</v>
      </c>
      <c r="AL1830" s="2" t="s">
        <v>5567</v>
      </c>
      <c r="AM1830" s="2" t="str">
        <f t="shared" si="1672"/>
        <v>생산완료(+2)</v>
      </c>
      <c r="AN1830" s="9">
        <f t="shared" si="1673"/>
        <v>45637</v>
      </c>
      <c r="AO1830" s="9">
        <f t="shared" si="1674"/>
        <v>45639</v>
      </c>
      <c r="AP1830" s="9"/>
      <c r="AQ1830" s="2">
        <f t="shared" si="1707"/>
        <v>2</v>
      </c>
      <c r="AR1830" s="12" t="str">
        <f t="shared" si="1675"/>
        <v>+2</v>
      </c>
      <c r="AS1830" t="s">
        <v>5567</v>
      </c>
      <c r="AT1830" t="str">
        <f t="shared" si="1676"/>
        <v>생산완료(+2)</v>
      </c>
    </row>
    <row r="1831" spans="2:46" x14ac:dyDescent="0.3">
      <c r="B1831" s="2" t="s">
        <v>5407</v>
      </c>
      <c r="C1831" s="7">
        <v>-6</v>
      </c>
      <c r="D1831" s="2" t="s">
        <v>5451</v>
      </c>
      <c r="E1831" s="2" t="s">
        <v>5545</v>
      </c>
      <c r="F1831" s="2" t="s">
        <v>5432</v>
      </c>
      <c r="G1831" s="2"/>
      <c r="H1831" s="2" t="s">
        <v>4110</v>
      </c>
      <c r="I1831" s="2" t="str">
        <f t="shared" si="1664"/>
        <v>20241202-1000151003-인쇄</v>
      </c>
      <c r="J1831" s="2" t="str">
        <f t="shared" si="1665"/>
        <v>20241202-1000151003-합지</v>
      </c>
      <c r="K1831" s="2" t="str">
        <f t="shared" si="1666"/>
        <v>20241202-1000151003-분단</v>
      </c>
      <c r="L1831" s="2" t="str">
        <f t="shared" si="1667"/>
        <v>20241202-1000151003-제대</v>
      </c>
      <c r="M1831" s="2" t="str">
        <f>VLOOKUP(H1831, '쿼리1'!$A:$R, 17, 0)</f>
        <v>7도-널담 고단백 아메리칸쿠키-넛츠초코칩 100g</v>
      </c>
      <c r="N1831" s="2" t="str">
        <f>VLOOKUP(H1831, '쿼리1'!$A:$P, 15, 0)</f>
        <v>패트60</v>
      </c>
      <c r="O1831" s="2">
        <v>1000151003</v>
      </c>
      <c r="P1831" s="2" t="str">
        <f>VLOOKUP(H1831, '쿼리1'!$A:$R, 17, 0)</f>
        <v>7도-널담 고단백 아메리칸쿠키-넛츠초코칩 100g</v>
      </c>
      <c r="Q1831" s="4">
        <f>VLOOKUP(H1831, '쿼리1'!$A:$U, 20, 0)</f>
        <v>30</v>
      </c>
      <c r="R1831" s="2" t="s">
        <v>31</v>
      </c>
      <c r="S1831" s="2" t="s">
        <v>5399</v>
      </c>
      <c r="T1831" s="2" t="s">
        <v>31</v>
      </c>
      <c r="U1831" s="2" t="s">
        <v>5397</v>
      </c>
      <c r="V1831" s="3">
        <v>45632</v>
      </c>
      <c r="W1831" s="3">
        <v>45636</v>
      </c>
      <c r="X1831" s="6" t="str">
        <f t="shared" ref="X1831:X1833" si="1709">IFERROR(IF(W1831-V1831&gt;0, "+" &amp; (W1831-V1831), W1831-V1831), "X")</f>
        <v>+4</v>
      </c>
      <c r="Y1831" s="3">
        <v>45637</v>
      </c>
      <c r="Z1831" s="5" t="s">
        <v>5396</v>
      </c>
      <c r="AA1831" s="6">
        <f t="shared" ca="1" si="1708"/>
        <v>19</v>
      </c>
      <c r="AB1831" s="3">
        <v>45638</v>
      </c>
      <c r="AC1831" s="3">
        <v>45644</v>
      </c>
      <c r="AD1831" s="6" t="str">
        <f>IFERROR(IF(AC1831-AB1831&gt;0, "+" &amp; (AC1831-AB1831), AC1831-AB1831), "X")</f>
        <v>+6</v>
      </c>
      <c r="AE1831" s="2" t="s">
        <v>5388</v>
      </c>
      <c r="AF1831" s="2" t="s">
        <v>5388</v>
      </c>
      <c r="AG1831" s="2" t="str">
        <f>IFERROR(AF1831-AE1831, "X")</f>
        <v>X</v>
      </c>
      <c r="AH1831" s="3">
        <v>45644</v>
      </c>
      <c r="AI1831" s="3">
        <f t="shared" ref="AI1831" si="1710">AB1831</f>
        <v>45638</v>
      </c>
      <c r="AJ1831" s="3"/>
      <c r="AK1831" s="2">
        <f t="shared" si="1670"/>
        <v>-6</v>
      </c>
      <c r="AL1831" s="2" t="s">
        <v>5567</v>
      </c>
      <c r="AM1831" s="2" t="str">
        <f t="shared" si="1672"/>
        <v>생산완료(-6)</v>
      </c>
      <c r="AN1831" s="9">
        <f t="shared" si="1673"/>
        <v>45644</v>
      </c>
      <c r="AO1831" s="9">
        <f t="shared" si="1674"/>
        <v>45638</v>
      </c>
      <c r="AP1831" s="9"/>
      <c r="AQ1831" s="2">
        <f t="shared" si="1707"/>
        <v>-6</v>
      </c>
      <c r="AR1831" s="12">
        <f t="shared" si="1675"/>
        <v>-6</v>
      </c>
      <c r="AS1831" t="s">
        <v>5567</v>
      </c>
      <c r="AT1831" t="str">
        <f t="shared" si="1676"/>
        <v>생산완료(-6)</v>
      </c>
    </row>
    <row r="1832" spans="2:46" x14ac:dyDescent="0.3">
      <c r="B1832" s="2" t="s">
        <v>5412</v>
      </c>
      <c r="C1832" s="7">
        <v>1</v>
      </c>
      <c r="D1832" s="2" t="s">
        <v>5412</v>
      </c>
      <c r="E1832" s="2" t="s">
        <v>5405</v>
      </c>
      <c r="F1832" s="2" t="s">
        <v>5545</v>
      </c>
      <c r="G1832" s="2"/>
      <c r="H1832" s="2" t="s">
        <v>4377</v>
      </c>
      <c r="I1832" s="2" t="str">
        <f t="shared" si="1664"/>
        <v>20241202-1000151508-인쇄</v>
      </c>
      <c r="J1832" s="2" t="str">
        <f t="shared" si="1665"/>
        <v>20241202-1000151508-합지</v>
      </c>
      <c r="K1832" s="2" t="str">
        <f t="shared" si="1666"/>
        <v>20241202-1000151508-분단</v>
      </c>
      <c r="L1832" s="2" t="str">
        <f t="shared" si="1667"/>
        <v>20241202-1000151508-제대</v>
      </c>
      <c r="M1832" s="2" t="str">
        <f>VLOOKUP(H1832, '쿼리1'!$A:$R, 17, 0)</f>
        <v>9도-(주)푸드코아-연세우유 우유생크림빵</v>
      </c>
      <c r="N1832" s="2" t="str">
        <f>VLOOKUP(H1832, '쿼리1'!$A:$P, 15, 0)</f>
        <v>오씨피피(유무광)60</v>
      </c>
      <c r="O1832" s="2">
        <v>1000151508</v>
      </c>
      <c r="P1832" s="2" t="str">
        <f>VLOOKUP(H1832, '쿼리1'!$A:$R, 17, 0)</f>
        <v>9도-(주)푸드코아-연세우유 우유생크림빵</v>
      </c>
      <c r="Q1832" s="4">
        <f>VLOOKUP(H1832, '쿼리1'!$A:$U, 20, 0)</f>
        <v>36</v>
      </c>
      <c r="R1832" s="2" t="s">
        <v>31</v>
      </c>
      <c r="S1832" s="2" t="s">
        <v>31</v>
      </c>
      <c r="T1832" s="2" t="s">
        <v>5399</v>
      </c>
      <c r="U1832" s="2" t="s">
        <v>5397</v>
      </c>
      <c r="V1832" s="3">
        <v>45631</v>
      </c>
      <c r="W1832" s="3">
        <v>45632</v>
      </c>
      <c r="X1832" s="6" t="str">
        <f t="shared" si="1709"/>
        <v>+1</v>
      </c>
      <c r="Y1832" s="3">
        <v>45636</v>
      </c>
      <c r="Z1832" s="3">
        <v>45635</v>
      </c>
      <c r="AA1832" s="6">
        <f t="shared" ref="AA1832:AA1841" si="1711">IFERROR(IF(Z1832-Y1832&gt;0, "+" &amp; (Z1832-Y1832), Z1832-Y1832), "X")</f>
        <v>-1</v>
      </c>
      <c r="AB1832" s="3">
        <v>45637</v>
      </c>
      <c r="AC1832" s="5" t="s">
        <v>5396</v>
      </c>
      <c r="AD1832" s="6">
        <f ca="1">TODAY()-AB1832</f>
        <v>19</v>
      </c>
      <c r="AE1832" s="2" t="s">
        <v>5388</v>
      </c>
      <c r="AF1832" s="2" t="s">
        <v>5388</v>
      </c>
      <c r="AG1832" s="2" t="str">
        <f>IFERROR(AF1832-AE1832, "X")</f>
        <v>X</v>
      </c>
      <c r="AH1832" s="3">
        <v>45635</v>
      </c>
      <c r="AI1832" s="3">
        <f>Y1832</f>
        <v>45636</v>
      </c>
      <c r="AJ1832" s="3"/>
      <c r="AK1832" s="2" t="str">
        <f t="shared" si="1670"/>
        <v>+1</v>
      </c>
      <c r="AL1832" s="2" t="s">
        <v>5567</v>
      </c>
      <c r="AM1832" s="2" t="str">
        <f t="shared" si="1672"/>
        <v>생산완료(+1)</v>
      </c>
      <c r="AN1832" s="9">
        <f t="shared" si="1673"/>
        <v>45635</v>
      </c>
      <c r="AO1832" s="9">
        <f t="shared" si="1674"/>
        <v>45636</v>
      </c>
      <c r="AP1832" s="9"/>
      <c r="AQ1832" s="2">
        <f t="shared" si="1707"/>
        <v>1</v>
      </c>
      <c r="AR1832" s="12" t="str">
        <f t="shared" si="1675"/>
        <v>+1</v>
      </c>
      <c r="AS1832" t="s">
        <v>5567</v>
      </c>
      <c r="AT1832" t="str">
        <f t="shared" si="1676"/>
        <v>생산완료(+1)</v>
      </c>
    </row>
    <row r="1833" spans="2:46" x14ac:dyDescent="0.3">
      <c r="B1833" s="2" t="s">
        <v>5436</v>
      </c>
      <c r="C1833" s="7">
        <v>-7</v>
      </c>
      <c r="D1833" s="2" t="s">
        <v>5430</v>
      </c>
      <c r="E1833" s="2" t="s">
        <v>5421</v>
      </c>
      <c r="F1833" s="2"/>
      <c r="G1833" s="2" t="s">
        <v>5430</v>
      </c>
      <c r="H1833" s="2" t="s">
        <v>2350</v>
      </c>
      <c r="I1833" s="2" t="str">
        <f t="shared" si="1664"/>
        <v>20241202-1000152102-인쇄</v>
      </c>
      <c r="J1833" s="2" t="str">
        <f t="shared" si="1665"/>
        <v>20241202-1000152102-합지</v>
      </c>
      <c r="K1833" s="2" t="str">
        <f t="shared" si="1666"/>
        <v>20241202-1000152102-분단</v>
      </c>
      <c r="L1833" s="2" t="str">
        <f t="shared" si="1667"/>
        <v>20241202-1000152102-제대</v>
      </c>
      <c r="M1833" s="2" t="str">
        <f>VLOOKUP(H1833, '쿼리1'!$A:$R, 17, 0)</f>
        <v>2도-바다원-마켓컬리-구운쥐포채 150g</v>
      </c>
      <c r="N1833" s="2" t="str">
        <f>VLOOKUP(H1833, '쿼리1'!$A:$P, 15, 0)</f>
        <v>오씨피피(투명)80</v>
      </c>
      <c r="O1833" s="2">
        <v>1000152102</v>
      </c>
      <c r="P1833" s="2" t="str">
        <f>VLOOKUP(H1833, '쿼리1'!$A:$R, 17, 0)</f>
        <v>2도-바다원-마켓컬리-구운쥐포채 150g</v>
      </c>
      <c r="Q1833" s="4">
        <f>VLOOKUP(H1833, '쿼리1'!$A:$U, 20, 0)</f>
        <v>15384</v>
      </c>
      <c r="R1833" s="2" t="s">
        <v>31</v>
      </c>
      <c r="S1833" s="2" t="s">
        <v>31</v>
      </c>
      <c r="T1833" s="2" t="s">
        <v>5397</v>
      </c>
      <c r="U1833" s="2" t="s">
        <v>31</v>
      </c>
      <c r="V1833" s="3">
        <v>45632</v>
      </c>
      <c r="W1833" s="3">
        <v>45639</v>
      </c>
      <c r="X1833" s="6" t="str">
        <f t="shared" si="1709"/>
        <v>+7</v>
      </c>
      <c r="Y1833" s="3">
        <v>45637</v>
      </c>
      <c r="Z1833" s="3">
        <v>45642</v>
      </c>
      <c r="AA1833" s="6" t="str">
        <f t="shared" si="1711"/>
        <v>+5</v>
      </c>
      <c r="AB1833" s="3" t="s">
        <v>5388</v>
      </c>
      <c r="AC1833" s="2" t="s">
        <v>5388</v>
      </c>
      <c r="AD1833" s="6" t="str">
        <f>IFERROR(AC1833-AB1833, "X")</f>
        <v>X</v>
      </c>
      <c r="AE1833" s="3">
        <v>45639</v>
      </c>
      <c r="AF1833" s="3">
        <v>45646</v>
      </c>
      <c r="AG1833" s="2" t="str">
        <f t="shared" ref="AG1833:AG1834" si="1712">IFERROR(IF(AF1833-AE1833&gt;0, "+" &amp; (AF1833-AE1833), AF1833-AE1833), "X")</f>
        <v>+7</v>
      </c>
      <c r="AH1833" s="3">
        <v>45646</v>
      </c>
      <c r="AI1833" s="3">
        <f t="shared" ref="AI1833:AI1834" si="1713">AE1833</f>
        <v>45639</v>
      </c>
      <c r="AJ1833" s="3"/>
      <c r="AK1833" s="2">
        <f t="shared" si="1670"/>
        <v>-7</v>
      </c>
      <c r="AL1833" s="2" t="s">
        <v>5567</v>
      </c>
      <c r="AM1833" s="2" t="str">
        <f t="shared" si="1672"/>
        <v>생산완료(-7)</v>
      </c>
      <c r="AN1833" s="9">
        <f t="shared" si="1673"/>
        <v>45646</v>
      </c>
      <c r="AO1833" s="9">
        <f t="shared" si="1674"/>
        <v>45639</v>
      </c>
      <c r="AP1833" s="9"/>
      <c r="AQ1833" s="2">
        <f t="shared" si="1707"/>
        <v>-7</v>
      </c>
      <c r="AR1833" s="12">
        <f t="shared" si="1675"/>
        <v>-7</v>
      </c>
      <c r="AS1833" t="s">
        <v>5567</v>
      </c>
      <c r="AT1833" t="str">
        <f t="shared" si="1676"/>
        <v>생산완료(-7)</v>
      </c>
    </row>
    <row r="1834" spans="2:46" x14ac:dyDescent="0.3">
      <c r="B1834" s="2" t="s">
        <v>5416</v>
      </c>
      <c r="C1834" s="7">
        <v>-2</v>
      </c>
      <c r="D1834" s="2"/>
      <c r="E1834" s="2" t="s">
        <v>5407</v>
      </c>
      <c r="F1834" s="2" t="s">
        <v>5432</v>
      </c>
      <c r="G1834" s="2" t="s">
        <v>5406</v>
      </c>
      <c r="H1834" s="2" t="s">
        <v>1596</v>
      </c>
      <c r="I1834" s="2" t="str">
        <f t="shared" si="1664"/>
        <v>20241202-1000153201-인쇄</v>
      </c>
      <c r="J1834" s="2" t="str">
        <f t="shared" si="1665"/>
        <v>20241202-1000153201-합지</v>
      </c>
      <c r="K1834" s="2" t="str">
        <f t="shared" si="1666"/>
        <v>20241202-1000153201-분단</v>
      </c>
      <c r="L1834" s="2" t="str">
        <f t="shared" si="1667"/>
        <v>20241202-1000153201-제대</v>
      </c>
      <c r="M1834" s="2" t="str">
        <f>VLOOKUP(H1834, '쿼리1'!$A:$R, 17, 0)</f>
        <v>무지</v>
      </c>
      <c r="N1834" s="2" t="str">
        <f>VLOOKUP(H1834, '쿼리1'!$A:$P, 15, 0)</f>
        <v>오씨피피(투명)60</v>
      </c>
      <c r="O1834" s="2">
        <v>1000153201</v>
      </c>
      <c r="P1834" s="2" t="str">
        <f>VLOOKUP(H1834, '쿼리1'!$A:$R, 17, 0)</f>
        <v>무지</v>
      </c>
      <c r="Q1834" s="4">
        <f>VLOOKUP(H1834, '쿼리1'!$A:$U, 20, 0)</f>
        <v>34782</v>
      </c>
      <c r="R1834" s="2" t="s">
        <v>5397</v>
      </c>
      <c r="S1834" s="2" t="s">
        <v>31</v>
      </c>
      <c r="T1834" s="2" t="s">
        <v>31</v>
      </c>
      <c r="U1834" s="2" t="s">
        <v>31</v>
      </c>
      <c r="V1834" s="2" t="s">
        <v>5388</v>
      </c>
      <c r="W1834" s="3" t="s">
        <v>5388</v>
      </c>
      <c r="X1834" s="6" t="str">
        <f>IFERROR(W1834-V1834, "X")</f>
        <v>X</v>
      </c>
      <c r="Y1834" s="3">
        <v>45637</v>
      </c>
      <c r="Z1834" s="3">
        <v>45631</v>
      </c>
      <c r="AA1834" s="6">
        <f t="shared" si="1711"/>
        <v>-6</v>
      </c>
      <c r="AB1834" s="3">
        <v>45638</v>
      </c>
      <c r="AC1834" s="3">
        <v>45644</v>
      </c>
      <c r="AD1834" s="6" t="str">
        <f t="shared" ref="AD1834:AD1836" si="1714">IFERROR(IF(AC1834-AB1834&gt;0, "+" &amp; (AC1834-AB1834), AC1834-AB1834), "X")</f>
        <v>+6</v>
      </c>
      <c r="AE1834" s="3">
        <v>45642</v>
      </c>
      <c r="AF1834" s="3">
        <v>45637</v>
      </c>
      <c r="AG1834" s="2">
        <f t="shared" si="1712"/>
        <v>-5</v>
      </c>
      <c r="AH1834" s="3">
        <v>45644</v>
      </c>
      <c r="AI1834" s="3">
        <f t="shared" si="1713"/>
        <v>45642</v>
      </c>
      <c r="AJ1834" s="3"/>
      <c r="AK1834" s="2">
        <f t="shared" si="1670"/>
        <v>-2</v>
      </c>
      <c r="AL1834" s="2" t="s">
        <v>5567</v>
      </c>
      <c r="AM1834" s="2" t="str">
        <f t="shared" si="1672"/>
        <v>생산완료(-2)</v>
      </c>
      <c r="AN1834" s="9">
        <f t="shared" si="1673"/>
        <v>45644</v>
      </c>
      <c r="AO1834" s="9">
        <f t="shared" si="1674"/>
        <v>45642</v>
      </c>
      <c r="AP1834" s="9"/>
      <c r="AQ1834" s="2">
        <f t="shared" si="1707"/>
        <v>-2</v>
      </c>
      <c r="AR1834" s="12">
        <f t="shared" si="1675"/>
        <v>-2</v>
      </c>
      <c r="AS1834" t="s">
        <v>5567</v>
      </c>
      <c r="AT1834" t="str">
        <f t="shared" si="1676"/>
        <v>생산완료(-2)</v>
      </c>
    </row>
    <row r="1835" spans="2:46" x14ac:dyDescent="0.3">
      <c r="B1835" s="2" t="s">
        <v>5406</v>
      </c>
      <c r="C1835" s="7">
        <v>-5</v>
      </c>
      <c r="D1835" s="2" t="s">
        <v>5421</v>
      </c>
      <c r="E1835" s="2" t="s">
        <v>5412</v>
      </c>
      <c r="F1835" s="2" t="s">
        <v>5421</v>
      </c>
      <c r="G1835" s="2"/>
      <c r="H1835" s="2" t="s">
        <v>3916</v>
      </c>
      <c r="I1835" s="2" t="str">
        <f t="shared" si="1664"/>
        <v>20241202-1000154681-인쇄</v>
      </c>
      <c r="J1835" s="2" t="str">
        <f t="shared" si="1665"/>
        <v>20241202-1000154681-합지</v>
      </c>
      <c r="K1835" s="2" t="str">
        <f t="shared" si="1666"/>
        <v>20241202-1000154681-분단</v>
      </c>
      <c r="L1835" s="2" t="str">
        <f t="shared" si="1667"/>
        <v>20241202-1000154681-제대</v>
      </c>
      <c r="M1835" s="2" t="str">
        <f>VLOOKUP(H1835, '쿼리1'!$A:$R, 17, 0)</f>
        <v>4도-MH)부드러운 10결버터 데니쉬식빵(3개입)-사이즈변경</v>
      </c>
      <c r="N1835" s="2" t="str">
        <f>VLOOKUP(H1835, '쿼리1'!$A:$P, 15, 0)</f>
        <v>오씨피피(투명)40</v>
      </c>
      <c r="O1835" s="2">
        <v>1000154681</v>
      </c>
      <c r="P1835" s="2" t="str">
        <f>VLOOKUP(H1835, '쿼리1'!$A:$R, 17, 0)</f>
        <v>4도-MH)부드러운 10결버터 데니쉬식빵(3개입)-사이즈변경</v>
      </c>
      <c r="Q1835" s="4">
        <f>VLOOKUP(H1835, '쿼리1'!$A:$U, 20, 0)</f>
        <v>32</v>
      </c>
      <c r="R1835" s="2" t="s">
        <v>31</v>
      </c>
      <c r="S1835" s="2" t="s">
        <v>31</v>
      </c>
      <c r="T1835" s="2" t="s">
        <v>31</v>
      </c>
      <c r="U1835" s="2" t="s">
        <v>5397</v>
      </c>
      <c r="V1835" s="3">
        <v>45631</v>
      </c>
      <c r="W1835" s="3">
        <v>45636</v>
      </c>
      <c r="X1835" s="6" t="str">
        <f t="shared" ref="X1835:X1836" si="1715">IFERROR(IF(W1835-V1835&gt;0, "+" &amp; (W1835-V1835), W1835-V1835), "X")</f>
        <v>+5</v>
      </c>
      <c r="Y1835" s="3">
        <v>45636</v>
      </c>
      <c r="Z1835" s="3">
        <v>45637</v>
      </c>
      <c r="AA1835" s="6" t="str">
        <f t="shared" si="1711"/>
        <v>+1</v>
      </c>
      <c r="AB1835" s="3">
        <v>45637</v>
      </c>
      <c r="AC1835" s="3">
        <v>45642</v>
      </c>
      <c r="AD1835" s="6" t="str">
        <f t="shared" si="1714"/>
        <v>+5</v>
      </c>
      <c r="AE1835" s="2" t="s">
        <v>5388</v>
      </c>
      <c r="AF1835" s="2" t="s">
        <v>5388</v>
      </c>
      <c r="AG1835" s="2" t="str">
        <f>IFERROR(AF1835-AE1835, "X")</f>
        <v>X</v>
      </c>
      <c r="AH1835" s="3">
        <v>45642</v>
      </c>
      <c r="AI1835" s="3">
        <f t="shared" ref="AI1835:AI1836" si="1716">AB1835</f>
        <v>45637</v>
      </c>
      <c r="AJ1835" s="3"/>
      <c r="AK1835" s="2">
        <f t="shared" si="1670"/>
        <v>-5</v>
      </c>
      <c r="AL1835" s="2" t="s">
        <v>5567</v>
      </c>
      <c r="AM1835" s="2" t="str">
        <f t="shared" si="1672"/>
        <v>생산완료(-5)</v>
      </c>
      <c r="AN1835" s="9">
        <f t="shared" si="1673"/>
        <v>45650</v>
      </c>
      <c r="AO1835" s="9">
        <f t="shared" si="1674"/>
        <v>45658</v>
      </c>
      <c r="AP1835" s="9"/>
      <c r="AQ1835" s="2">
        <f t="shared" si="1707"/>
        <v>8</v>
      </c>
      <c r="AR1835" s="12" t="str">
        <f t="shared" si="1675"/>
        <v>+8</v>
      </c>
      <c r="AS1835" t="s">
        <v>5567</v>
      </c>
      <c r="AT1835" t="str">
        <f t="shared" si="1676"/>
        <v>생산완료(+8)</v>
      </c>
    </row>
    <row r="1836" spans="2:46" x14ac:dyDescent="0.3">
      <c r="B1836" s="2" t="s">
        <v>5439</v>
      </c>
      <c r="C1836" s="7">
        <v>-8</v>
      </c>
      <c r="D1836" s="2" t="s">
        <v>5443</v>
      </c>
      <c r="E1836" s="2" t="s">
        <v>5432</v>
      </c>
      <c r="F1836" s="2" t="s">
        <v>5443</v>
      </c>
      <c r="G1836" s="2"/>
      <c r="H1836" s="2" t="s">
        <v>4301</v>
      </c>
      <c r="I1836" s="2" t="str">
        <f t="shared" si="1664"/>
        <v>20241202-1000154686-인쇄</v>
      </c>
      <c r="J1836" s="2" t="str">
        <f t="shared" si="1665"/>
        <v>20241202-1000154686-합지</v>
      </c>
      <c r="K1836" s="2" t="str">
        <f t="shared" si="1666"/>
        <v>20241202-1000154686-분단</v>
      </c>
      <c r="L1836" s="2" t="str">
        <f t="shared" si="1667"/>
        <v>20241202-1000154686-제대</v>
      </c>
      <c r="M1836" s="2" t="str">
        <f>VLOOKUP(H1836, '쿼리1'!$A:$R, 17, 0)</f>
        <v>3도-MH)버터 몽블랑 데니쉬240g-사이즈변경</v>
      </c>
      <c r="N1836" s="2" t="str">
        <f>VLOOKUP(H1836, '쿼리1'!$A:$P, 15, 0)</f>
        <v>오씨피피(투명)40</v>
      </c>
      <c r="O1836" s="2">
        <v>1000154686</v>
      </c>
      <c r="P1836" s="2" t="str">
        <f>VLOOKUP(H1836, '쿼리1'!$A:$R, 17, 0)</f>
        <v>3도-MH)버터 몽블랑 데니쉬240g-사이즈변경</v>
      </c>
      <c r="Q1836" s="4">
        <f>VLOOKUP(H1836, '쿼리1'!$A:$U, 20, 0)</f>
        <v>32</v>
      </c>
      <c r="R1836" s="2" t="s">
        <v>31</v>
      </c>
      <c r="S1836" s="2" t="s">
        <v>31</v>
      </c>
      <c r="T1836" s="2" t="s">
        <v>31</v>
      </c>
      <c r="U1836" s="2" t="s">
        <v>5397</v>
      </c>
      <c r="V1836" s="3">
        <v>45631</v>
      </c>
      <c r="W1836" s="3">
        <v>45639</v>
      </c>
      <c r="X1836" s="6" t="str">
        <f t="shared" si="1715"/>
        <v>+8</v>
      </c>
      <c r="Y1836" s="3">
        <v>45636</v>
      </c>
      <c r="Z1836" s="3">
        <v>45642</v>
      </c>
      <c r="AA1836" s="6" t="str">
        <f t="shared" si="1711"/>
        <v>+6</v>
      </c>
      <c r="AB1836" s="3">
        <v>45637</v>
      </c>
      <c r="AC1836" s="3">
        <v>45645</v>
      </c>
      <c r="AD1836" s="6" t="str">
        <f t="shared" si="1714"/>
        <v>+8</v>
      </c>
      <c r="AE1836" s="2" t="s">
        <v>5388</v>
      </c>
      <c r="AF1836" s="2" t="s">
        <v>5388</v>
      </c>
      <c r="AG1836" s="2" t="str">
        <f>IFERROR(AF1836-AE1836, "X")</f>
        <v>X</v>
      </c>
      <c r="AH1836" s="3">
        <v>45645</v>
      </c>
      <c r="AI1836" s="3">
        <f t="shared" si="1716"/>
        <v>45637</v>
      </c>
      <c r="AJ1836" s="3"/>
      <c r="AK1836" s="2">
        <f t="shared" si="1670"/>
        <v>-8</v>
      </c>
      <c r="AL1836" s="2" t="s">
        <v>5567</v>
      </c>
      <c r="AM1836" s="2" t="str">
        <f t="shared" si="1672"/>
        <v>생산완료(-8)</v>
      </c>
      <c r="AN1836" s="9">
        <f t="shared" si="1673"/>
        <v>45645</v>
      </c>
      <c r="AO1836" s="9">
        <f t="shared" si="1674"/>
        <v>45637</v>
      </c>
      <c r="AP1836" s="9"/>
      <c r="AQ1836" s="2">
        <f t="shared" si="1707"/>
        <v>-8</v>
      </c>
      <c r="AR1836" s="12">
        <f t="shared" si="1675"/>
        <v>-8</v>
      </c>
      <c r="AS1836" t="s">
        <v>5567</v>
      </c>
      <c r="AT1836" t="str">
        <f t="shared" si="1676"/>
        <v>생산완료(-8)</v>
      </c>
    </row>
    <row r="1837" spans="2:46" x14ac:dyDescent="0.3">
      <c r="B1837" s="2" t="s">
        <v>5451</v>
      </c>
      <c r="C1837" s="7">
        <v>4</v>
      </c>
      <c r="D1837" s="2"/>
      <c r="E1837" s="2" t="s">
        <v>5407</v>
      </c>
      <c r="F1837" s="2"/>
      <c r="G1837" s="2" t="s">
        <v>5418</v>
      </c>
      <c r="H1837" s="2" t="s">
        <v>3013</v>
      </c>
      <c r="I1837" s="2" t="str">
        <f t="shared" si="1664"/>
        <v>20241202-1000158450-인쇄</v>
      </c>
      <c r="J1837" s="2" t="str">
        <f t="shared" si="1665"/>
        <v>20241202-1000158450-합지</v>
      </c>
      <c r="K1837" s="2" t="str">
        <f t="shared" si="1666"/>
        <v>20241202-1000158450-분단</v>
      </c>
      <c r="L1837" s="2" t="str">
        <f t="shared" si="1667"/>
        <v>20241202-1000158450-제대</v>
      </c>
      <c r="M1837" s="2" t="str">
        <f>VLOOKUP(H1837, '쿼리1'!$A:$R, 17, 0)</f>
        <v>무지</v>
      </c>
      <c r="N1837" s="2" t="str">
        <f>VLOOKUP(H1837, '쿼리1'!$A:$P, 15, 0)</f>
        <v>나이론60</v>
      </c>
      <c r="O1837" s="2">
        <v>1000158450</v>
      </c>
      <c r="P1837" s="2" t="str">
        <f>VLOOKUP(H1837, '쿼리1'!$A:$R, 17, 0)</f>
        <v>무지</v>
      </c>
      <c r="Q1837" s="4">
        <f>VLOOKUP(H1837, '쿼리1'!$A:$U, 20, 0)</f>
        <v>9230</v>
      </c>
      <c r="R1837" s="2" t="s">
        <v>5397</v>
      </c>
      <c r="S1837" s="2" t="s">
        <v>31</v>
      </c>
      <c r="T1837" s="2" t="s">
        <v>5397</v>
      </c>
      <c r="U1837" s="2" t="s">
        <v>31</v>
      </c>
      <c r="V1837" s="2" t="s">
        <v>5388</v>
      </c>
      <c r="W1837" s="3" t="s">
        <v>5388</v>
      </c>
      <c r="X1837" s="6" t="str">
        <f>IFERROR(W1837-V1837, "X")</f>
        <v>X</v>
      </c>
      <c r="Y1837" s="3">
        <v>45637</v>
      </c>
      <c r="Z1837" s="3">
        <v>45631</v>
      </c>
      <c r="AA1837" s="6">
        <f t="shared" si="1711"/>
        <v>-6</v>
      </c>
      <c r="AB1837" s="3" t="s">
        <v>5388</v>
      </c>
      <c r="AC1837" s="2" t="s">
        <v>5388</v>
      </c>
      <c r="AD1837" s="6" t="str">
        <f>IFERROR(AC1837-AB1837, "X")</f>
        <v>X</v>
      </c>
      <c r="AE1837" s="3">
        <v>45639</v>
      </c>
      <c r="AF1837" s="3">
        <v>45635</v>
      </c>
      <c r="AG1837" s="2">
        <f>IFERROR(IF(AF1837-AE1837&gt;0, "+" &amp; (AF1837-AE1837), AF1837-AE1837), "X")</f>
        <v>-4</v>
      </c>
      <c r="AH1837" s="3">
        <v>45635</v>
      </c>
      <c r="AI1837" s="3">
        <f>AE1837</f>
        <v>45639</v>
      </c>
      <c r="AJ1837" s="3"/>
      <c r="AK1837" s="2" t="str">
        <f t="shared" si="1670"/>
        <v>+4</v>
      </c>
      <c r="AL1837" s="2" t="s">
        <v>5567</v>
      </c>
      <c r="AM1837" s="2" t="str">
        <f t="shared" si="1672"/>
        <v>생산완료(+4)</v>
      </c>
      <c r="AN1837" s="9">
        <f t="shared" si="1673"/>
        <v>45635</v>
      </c>
      <c r="AO1837" s="9">
        <f t="shared" si="1674"/>
        <v>45639</v>
      </c>
      <c r="AP1837" s="9"/>
      <c r="AQ1837" s="2">
        <f t="shared" si="1707"/>
        <v>4</v>
      </c>
      <c r="AR1837" s="12" t="str">
        <f t="shared" si="1675"/>
        <v>+4</v>
      </c>
      <c r="AS1837" t="s">
        <v>5567</v>
      </c>
      <c r="AT1837" t="str">
        <f t="shared" si="1676"/>
        <v>생산완료(+4)</v>
      </c>
    </row>
    <row r="1838" spans="2:46" x14ac:dyDescent="0.3">
      <c r="B1838" s="2" t="s">
        <v>5418</v>
      </c>
      <c r="C1838" s="7">
        <v>-4</v>
      </c>
      <c r="D1838" s="2" t="s">
        <v>5451</v>
      </c>
      <c r="E1838" s="2" t="s">
        <v>5409</v>
      </c>
      <c r="F1838" s="2" t="s">
        <v>5451</v>
      </c>
      <c r="G1838" s="2"/>
      <c r="H1838" s="2" t="s">
        <v>4404</v>
      </c>
      <c r="I1838" s="2" t="str">
        <f t="shared" si="1664"/>
        <v>20241202-1000161011-인쇄</v>
      </c>
      <c r="J1838" s="2" t="str">
        <f t="shared" si="1665"/>
        <v>20241202-1000161011-합지</v>
      </c>
      <c r="K1838" s="2" t="str">
        <f t="shared" si="1666"/>
        <v>20241202-1000161011-분단</v>
      </c>
      <c r="L1838" s="2" t="str">
        <f t="shared" si="1667"/>
        <v>20241202-1000161011-제대</v>
      </c>
      <c r="M1838" s="2" t="str">
        <f>VLOOKUP(H1838, '쿼리1'!$A:$R, 17, 0)</f>
        <v>1도-찰떡궁합(해썹)</v>
      </c>
      <c r="N1838" s="2" t="str">
        <f>VLOOKUP(H1838, '쿼리1'!$A:$P, 15, 0)</f>
        <v>오씨피피(무광)40</v>
      </c>
      <c r="O1838" s="2">
        <v>1000161011</v>
      </c>
      <c r="P1838" s="2" t="str">
        <f>VLOOKUP(H1838, '쿼리1'!$A:$R, 17, 0)</f>
        <v>1도-찰떡궁합(해썹)</v>
      </c>
      <c r="Q1838" s="4">
        <f>VLOOKUP(H1838, '쿼리1'!$A:$U, 20, 0)</f>
        <v>24</v>
      </c>
      <c r="R1838" s="2" t="s">
        <v>31</v>
      </c>
      <c r="S1838" s="2" t="s">
        <v>31</v>
      </c>
      <c r="T1838" s="2" t="s">
        <v>31</v>
      </c>
      <c r="U1838" s="2" t="s">
        <v>5397</v>
      </c>
      <c r="V1838" s="3">
        <v>45632</v>
      </c>
      <c r="W1838" s="3">
        <v>45636</v>
      </c>
      <c r="X1838" s="6" t="str">
        <f t="shared" ref="X1838:X1841" si="1717">IFERROR(IF(W1838-V1838&gt;0, "+" &amp; (W1838-V1838), W1838-V1838), "X")</f>
        <v>+4</v>
      </c>
      <c r="Y1838" s="3">
        <v>45637</v>
      </c>
      <c r="Z1838" s="3">
        <v>45637</v>
      </c>
      <c r="AA1838" s="6">
        <f t="shared" si="1711"/>
        <v>0</v>
      </c>
      <c r="AB1838" s="3">
        <v>45638</v>
      </c>
      <c r="AC1838" s="3">
        <v>45642</v>
      </c>
      <c r="AD1838" s="6" t="str">
        <f t="shared" ref="AD1838:AD1841" si="1718">IFERROR(IF(AC1838-AB1838&gt;0, "+" &amp; (AC1838-AB1838), AC1838-AB1838), "X")</f>
        <v>+4</v>
      </c>
      <c r="AE1838" s="2" t="s">
        <v>5388</v>
      </c>
      <c r="AF1838" s="2" t="s">
        <v>5388</v>
      </c>
      <c r="AG1838" s="2" t="str">
        <f>IFERROR(AF1838-AE1838, "X")</f>
        <v>X</v>
      </c>
      <c r="AH1838" s="3">
        <v>45642</v>
      </c>
      <c r="AI1838" s="3">
        <f t="shared" ref="AI1838:AI1841" si="1719">AB1838</f>
        <v>45638</v>
      </c>
      <c r="AJ1838" s="3"/>
      <c r="AK1838" s="2">
        <f t="shared" si="1670"/>
        <v>-4</v>
      </c>
      <c r="AL1838" s="2" t="s">
        <v>5567</v>
      </c>
      <c r="AM1838" s="2" t="str">
        <f t="shared" si="1672"/>
        <v>생산완료(-4)</v>
      </c>
      <c r="AN1838" s="9">
        <f t="shared" si="1673"/>
        <v>45642</v>
      </c>
      <c r="AO1838" s="9">
        <f t="shared" si="1674"/>
        <v>45638</v>
      </c>
      <c r="AP1838" s="9"/>
      <c r="AQ1838" s="2">
        <f t="shared" si="1707"/>
        <v>-4</v>
      </c>
      <c r="AR1838" s="12">
        <f t="shared" si="1675"/>
        <v>-4</v>
      </c>
      <c r="AS1838" t="s">
        <v>5567</v>
      </c>
      <c r="AT1838" t="str">
        <f t="shared" si="1676"/>
        <v>생산완료(-4)</v>
      </c>
    </row>
    <row r="1839" spans="2:46" x14ac:dyDescent="0.3">
      <c r="B1839" s="2" t="s">
        <v>5406</v>
      </c>
      <c r="C1839" s="7">
        <v>-5</v>
      </c>
      <c r="D1839" s="2" t="s">
        <v>5421</v>
      </c>
      <c r="E1839" s="2" t="s">
        <v>5412</v>
      </c>
      <c r="F1839" s="2" t="s">
        <v>5421</v>
      </c>
      <c r="G1839" s="2"/>
      <c r="H1839" s="2" t="s">
        <v>4302</v>
      </c>
      <c r="I1839" s="2" t="str">
        <f t="shared" si="1664"/>
        <v>20241202-1000161651-인쇄</v>
      </c>
      <c r="J1839" s="2" t="str">
        <f t="shared" si="1665"/>
        <v>20241202-1000161651-합지</v>
      </c>
      <c r="K1839" s="2" t="str">
        <f t="shared" si="1666"/>
        <v>20241202-1000161651-분단</v>
      </c>
      <c r="L1839" s="2" t="str">
        <f t="shared" si="1667"/>
        <v>20241202-1000161651-제대</v>
      </c>
      <c r="M1839" s="2" t="str">
        <f>VLOOKUP(H1839, '쿼리1'!$A:$R, 17, 0)</f>
        <v>3도-SB)버터바58g</v>
      </c>
      <c r="N1839" s="2" t="str">
        <f>VLOOKUP(H1839, '쿼리1'!$A:$P, 15, 0)</f>
        <v>오씨피피(유무광)40</v>
      </c>
      <c r="O1839" s="2">
        <v>1000161651</v>
      </c>
      <c r="P1839" s="2" t="str">
        <f>VLOOKUP(H1839, '쿼리1'!$A:$R, 17, 0)</f>
        <v>3도-SB)버터바58g</v>
      </c>
      <c r="Q1839" s="4">
        <f>VLOOKUP(H1839, '쿼리1'!$A:$U, 20, 0)</f>
        <v>32</v>
      </c>
      <c r="R1839" s="2" t="s">
        <v>31</v>
      </c>
      <c r="S1839" s="2" t="s">
        <v>31</v>
      </c>
      <c r="T1839" s="2" t="s">
        <v>31</v>
      </c>
      <c r="U1839" s="2" t="s">
        <v>5397</v>
      </c>
      <c r="V1839" s="3">
        <v>45631</v>
      </c>
      <c r="W1839" s="3">
        <v>45636</v>
      </c>
      <c r="X1839" s="6" t="str">
        <f t="shared" si="1717"/>
        <v>+5</v>
      </c>
      <c r="Y1839" s="3">
        <v>45636</v>
      </c>
      <c r="Z1839" s="3">
        <v>45637</v>
      </c>
      <c r="AA1839" s="6" t="str">
        <f t="shared" si="1711"/>
        <v>+1</v>
      </c>
      <c r="AB1839" s="3">
        <v>45637</v>
      </c>
      <c r="AC1839" s="3">
        <v>45642</v>
      </c>
      <c r="AD1839" s="6" t="str">
        <f t="shared" si="1718"/>
        <v>+5</v>
      </c>
      <c r="AE1839" s="2" t="s">
        <v>5388</v>
      </c>
      <c r="AF1839" s="2" t="s">
        <v>5388</v>
      </c>
      <c r="AG1839" s="2" t="str">
        <f>IFERROR(AF1839-AE1839, "X")</f>
        <v>X</v>
      </c>
      <c r="AH1839" s="3">
        <v>45642</v>
      </c>
      <c r="AI1839" s="3">
        <f t="shared" si="1719"/>
        <v>45637</v>
      </c>
      <c r="AJ1839" s="3"/>
      <c r="AK1839" s="2">
        <f t="shared" si="1670"/>
        <v>-5</v>
      </c>
      <c r="AL1839" s="2" t="s">
        <v>5567</v>
      </c>
      <c r="AM1839" s="2" t="str">
        <f t="shared" si="1672"/>
        <v>생산완료(-5)</v>
      </c>
      <c r="AN1839" s="9">
        <f t="shared" si="1673"/>
        <v>45654</v>
      </c>
      <c r="AO1839" s="9">
        <f t="shared" si="1674"/>
        <v>45653</v>
      </c>
      <c r="AP1839" s="9"/>
      <c r="AQ1839" s="2">
        <f t="shared" si="1707"/>
        <v>-1</v>
      </c>
      <c r="AR1839" s="12">
        <f t="shared" si="1675"/>
        <v>-1</v>
      </c>
      <c r="AS1839" t="s">
        <v>5567</v>
      </c>
      <c r="AT1839" t="str">
        <f t="shared" si="1676"/>
        <v>생산완료(-1)</v>
      </c>
    </row>
    <row r="1840" spans="2:46" x14ac:dyDescent="0.3">
      <c r="B1840" s="2" t="s">
        <v>5406</v>
      </c>
      <c r="C1840" s="7">
        <v>-5</v>
      </c>
      <c r="D1840" s="2" t="s">
        <v>5421</v>
      </c>
      <c r="E1840" s="2" t="s">
        <v>5412</v>
      </c>
      <c r="F1840" s="2" t="s">
        <v>5421</v>
      </c>
      <c r="G1840" s="2"/>
      <c r="H1840" s="2" t="s">
        <v>4775</v>
      </c>
      <c r="I1840" s="2" t="str">
        <f t="shared" si="1664"/>
        <v>20241202-1000168693-인쇄</v>
      </c>
      <c r="J1840" s="2" t="str">
        <f t="shared" si="1665"/>
        <v>20241202-1000168693-합지</v>
      </c>
      <c r="K1840" s="2" t="str">
        <f t="shared" si="1666"/>
        <v>20241202-1000168693-분단</v>
      </c>
      <c r="L1840" s="2" t="str">
        <f t="shared" si="1667"/>
        <v>20241202-1000168693-제대</v>
      </c>
      <c r="M1840" s="2" t="str">
        <f>VLOOKUP(H1840, '쿼리1'!$A:$R, 17, 0)</f>
        <v>1도-아이마크(폴바셋베이글)</v>
      </c>
      <c r="N1840" s="2" t="str">
        <f>VLOOKUP(H1840, '쿼리1'!$A:$P, 15, 0)</f>
        <v>오씨피피40</v>
      </c>
      <c r="O1840" s="2">
        <v>1000168693</v>
      </c>
      <c r="P1840" s="2" t="str">
        <f>VLOOKUP(H1840, '쿼리1'!$A:$R, 17, 0)</f>
        <v>1도-아이마크(폴바셋베이글)</v>
      </c>
      <c r="Q1840" s="4">
        <f>VLOOKUP(H1840, '쿼리1'!$A:$U, 20, 0)</f>
        <v>16</v>
      </c>
      <c r="R1840" s="2" t="s">
        <v>31</v>
      </c>
      <c r="S1840" s="2" t="s">
        <v>31</v>
      </c>
      <c r="T1840" s="2" t="s">
        <v>31</v>
      </c>
      <c r="U1840" s="2" t="s">
        <v>5397</v>
      </c>
      <c r="V1840" s="3">
        <v>45631</v>
      </c>
      <c r="W1840" s="3">
        <v>45636</v>
      </c>
      <c r="X1840" s="6" t="str">
        <f t="shared" si="1717"/>
        <v>+5</v>
      </c>
      <c r="Y1840" s="3">
        <v>45636</v>
      </c>
      <c r="Z1840" s="3">
        <v>45637</v>
      </c>
      <c r="AA1840" s="6" t="str">
        <f t="shared" si="1711"/>
        <v>+1</v>
      </c>
      <c r="AB1840" s="3">
        <v>45637</v>
      </c>
      <c r="AC1840" s="3">
        <v>45642</v>
      </c>
      <c r="AD1840" s="6" t="str">
        <f t="shared" si="1718"/>
        <v>+5</v>
      </c>
      <c r="AE1840" s="2" t="s">
        <v>5388</v>
      </c>
      <c r="AF1840" s="2" t="s">
        <v>5388</v>
      </c>
      <c r="AG1840" s="2" t="str">
        <f>IFERROR(AF1840-AE1840, "X")</f>
        <v>X</v>
      </c>
      <c r="AH1840" s="3">
        <v>45642</v>
      </c>
      <c r="AI1840" s="3">
        <f t="shared" si="1719"/>
        <v>45637</v>
      </c>
      <c r="AJ1840" s="3"/>
      <c r="AK1840" s="2">
        <f t="shared" si="1670"/>
        <v>-5</v>
      </c>
      <c r="AL1840" s="2" t="s">
        <v>5567</v>
      </c>
      <c r="AM1840" s="2" t="str">
        <f t="shared" si="1672"/>
        <v>생산완료(-5)</v>
      </c>
      <c r="AN1840" s="9">
        <f t="shared" si="1673"/>
        <v>45642</v>
      </c>
      <c r="AO1840" s="9">
        <f t="shared" si="1674"/>
        <v>45637</v>
      </c>
      <c r="AP1840" s="9"/>
      <c r="AQ1840" s="2">
        <f t="shared" si="1707"/>
        <v>-5</v>
      </c>
      <c r="AR1840" s="12">
        <f t="shared" si="1675"/>
        <v>-5</v>
      </c>
      <c r="AS1840" t="s">
        <v>5567</v>
      </c>
      <c r="AT1840" t="str">
        <f t="shared" si="1676"/>
        <v>생산완료(-5)</v>
      </c>
    </row>
    <row r="1841" spans="2:46" x14ac:dyDescent="0.3">
      <c r="B1841" s="2" t="s">
        <v>5406</v>
      </c>
      <c r="C1841" s="7">
        <v>-5</v>
      </c>
      <c r="D1841" s="2" t="s">
        <v>5421</v>
      </c>
      <c r="E1841" s="2" t="s">
        <v>5412</v>
      </c>
      <c r="F1841" s="2" t="s">
        <v>5421</v>
      </c>
      <c r="G1841" s="2"/>
      <c r="H1841" s="2" t="s">
        <v>4198</v>
      </c>
      <c r="I1841" s="2" t="str">
        <f t="shared" si="1664"/>
        <v>20241202-1120P0037-인쇄</v>
      </c>
      <c r="J1841" s="2" t="str">
        <f t="shared" si="1665"/>
        <v>20241202-1120P0037-합지</v>
      </c>
      <c r="K1841" s="2" t="str">
        <f t="shared" si="1666"/>
        <v>20241202-1120P0037-분단</v>
      </c>
      <c r="L1841" s="2" t="str">
        <f t="shared" si="1667"/>
        <v>20241202-1120P0037-제대</v>
      </c>
      <c r="M1841" s="2" t="str">
        <f>VLOOKUP(H1841, '쿼리1'!$A:$R, 17, 0)</f>
        <v>1도-MILK AND HONEY(밀크앤허니 온라인 파운드류 자동롤)-폭변경</v>
      </c>
      <c r="N1841" s="2" t="str">
        <f>VLOOKUP(H1841, '쿼리1'!$A:$P, 15, 0)</f>
        <v>오씨피피(투명)50</v>
      </c>
      <c r="O1841" s="2" t="s">
        <v>5732</v>
      </c>
      <c r="P1841" s="2" t="str">
        <f>VLOOKUP(H1841, '쿼리1'!$A:$R, 17, 0)</f>
        <v>1도-MILK AND HONEY(밀크앤허니 온라인 파운드류 자동롤)-폭변경</v>
      </c>
      <c r="Q1841" s="4">
        <f>VLOOKUP(H1841, '쿼리1'!$A:$U, 20, 0)</f>
        <v>32</v>
      </c>
      <c r="R1841" s="2" t="s">
        <v>31</v>
      </c>
      <c r="S1841" s="2" t="s">
        <v>31</v>
      </c>
      <c r="T1841" s="2" t="s">
        <v>31</v>
      </c>
      <c r="U1841" s="2" t="s">
        <v>5397</v>
      </c>
      <c r="V1841" s="3">
        <v>45631</v>
      </c>
      <c r="W1841" s="3">
        <v>45636</v>
      </c>
      <c r="X1841" s="6" t="str">
        <f t="shared" si="1717"/>
        <v>+5</v>
      </c>
      <c r="Y1841" s="3">
        <v>45636</v>
      </c>
      <c r="Z1841" s="3">
        <v>45637</v>
      </c>
      <c r="AA1841" s="6" t="str">
        <f t="shared" si="1711"/>
        <v>+1</v>
      </c>
      <c r="AB1841" s="3">
        <v>45637</v>
      </c>
      <c r="AC1841" s="3">
        <v>45642</v>
      </c>
      <c r="AD1841" s="6" t="str">
        <f t="shared" si="1718"/>
        <v>+5</v>
      </c>
      <c r="AE1841" s="2" t="s">
        <v>5388</v>
      </c>
      <c r="AF1841" s="2" t="s">
        <v>5388</v>
      </c>
      <c r="AG1841" s="2" t="str">
        <f>IFERROR(AF1841-AE1841, "X")</f>
        <v>X</v>
      </c>
      <c r="AH1841" s="3">
        <v>45642</v>
      </c>
      <c r="AI1841" s="3">
        <f t="shared" si="1719"/>
        <v>45637</v>
      </c>
      <c r="AJ1841" s="3"/>
      <c r="AK1841" s="2">
        <f t="shared" si="1670"/>
        <v>-5</v>
      </c>
      <c r="AL1841" s="2" t="s">
        <v>5567</v>
      </c>
      <c r="AM1841" s="2" t="str">
        <f t="shared" si="1672"/>
        <v>생산완료(-5)</v>
      </c>
      <c r="AN1841" s="9">
        <f t="shared" si="1673"/>
        <v>45642</v>
      </c>
      <c r="AO1841" s="9">
        <f t="shared" si="1674"/>
        <v>45637</v>
      </c>
      <c r="AP1841" s="9"/>
      <c r="AQ1841" s="2">
        <f t="shared" si="1707"/>
        <v>-5</v>
      </c>
      <c r="AR1841" s="12">
        <f t="shared" si="1675"/>
        <v>-5</v>
      </c>
      <c r="AS1841" t="s">
        <v>5567</v>
      </c>
      <c r="AT1841" t="str">
        <f t="shared" si="1676"/>
        <v>생산완료(-5)</v>
      </c>
    </row>
    <row r="1842" spans="2:46" x14ac:dyDescent="0.3">
      <c r="B1842" s="2" t="s">
        <v>5666</v>
      </c>
      <c r="C1842" s="8" t="s">
        <v>5670</v>
      </c>
      <c r="D1842" s="2"/>
      <c r="E1842" s="2"/>
      <c r="F1842" s="2"/>
      <c r="G1842" s="2"/>
      <c r="H1842" s="2" t="s">
        <v>5239</v>
      </c>
      <c r="I1842" s="2" t="str">
        <f t="shared" si="1664"/>
        <v>20241202-130084-인쇄</v>
      </c>
      <c r="J1842" s="2" t="str">
        <f t="shared" si="1665"/>
        <v>20241202-130084-합지</v>
      </c>
      <c r="K1842" s="2" t="str">
        <f t="shared" si="1666"/>
        <v>20241202-130084-분단</v>
      </c>
      <c r="L1842" s="2" t="str">
        <f t="shared" si="1667"/>
        <v>20241202-130084-제대</v>
      </c>
      <c r="M1842" s="2" t="str">
        <f>VLOOKUP(H1842, '쿼리1'!$A:$R, 17, 0)</f>
        <v>무지</v>
      </c>
      <c r="N1842" s="2" t="str">
        <f>VLOOKUP(H1842, '쿼리1'!$A:$P, 15, 0)</f>
        <v>정전기70</v>
      </c>
      <c r="O1842" s="2">
        <v>130084</v>
      </c>
      <c r="P1842" s="2" t="str">
        <f>VLOOKUP(H1842, '쿼리1'!$A:$R, 17, 0)</f>
        <v>무지</v>
      </c>
      <c r="Q1842" s="4">
        <f>VLOOKUP(H1842, '쿼리1'!$A:$U, 20, 0)</f>
        <v>10000</v>
      </c>
      <c r="R1842" s="2" t="s">
        <v>5397</v>
      </c>
      <c r="S1842" s="2" t="s">
        <v>5397</v>
      </c>
      <c r="T1842" s="2" t="s">
        <v>5397</v>
      </c>
      <c r="U1842" s="2" t="s">
        <v>5397</v>
      </c>
      <c r="V1842" s="2" t="s">
        <v>5388</v>
      </c>
      <c r="W1842" s="2" t="s">
        <v>5388</v>
      </c>
      <c r="X1842" s="6" t="str">
        <f t="shared" ref="X1842:X1859" si="1720">IFERROR(W1842-V1842, "X")</f>
        <v>X</v>
      </c>
      <c r="Y1842" s="2" t="s">
        <v>5388</v>
      </c>
      <c r="Z1842" s="2" t="s">
        <v>5388</v>
      </c>
      <c r="AA1842" s="6" t="str">
        <f>IFERROR(Z1842-Y1842, "X")</f>
        <v>X</v>
      </c>
      <c r="AB1842" s="2" t="s">
        <v>5388</v>
      </c>
      <c r="AC1842" s="2" t="s">
        <v>5388</v>
      </c>
      <c r="AD1842" s="6" t="str">
        <f>IFERROR(AC1842-AB1842, "X")</f>
        <v>X</v>
      </c>
      <c r="AE1842" s="2" t="s">
        <v>5388</v>
      </c>
      <c r="AF1842" s="2" t="s">
        <v>5388</v>
      </c>
      <c r="AG1842" s="2" t="str">
        <f>IFERROR(AF1842-AE1842, "X")</f>
        <v>X</v>
      </c>
      <c r="AH1842" s="2" t="s">
        <v>5388</v>
      </c>
      <c r="AI1842" s="3" t="s">
        <v>5388</v>
      </c>
      <c r="AJ1842" s="3">
        <f ca="1">TODAY()</f>
        <v>45656</v>
      </c>
      <c r="AK1842" s="2" t="str">
        <f t="shared" si="1670"/>
        <v>+공정납기일없음</v>
      </c>
      <c r="AL1842" s="2"/>
      <c r="AM1842" s="2" t="str">
        <f t="shared" si="1672"/>
        <v>(+공정납기일없음)</v>
      </c>
      <c r="AN1842" s="9">
        <f t="shared" si="1673"/>
        <v>0</v>
      </c>
      <c r="AO1842" s="9">
        <f t="shared" si="1674"/>
        <v>45555</v>
      </c>
      <c r="AP1842" s="9">
        <f ca="1">TODAY()</f>
        <v>45656</v>
      </c>
      <c r="AQ1842" s="6">
        <f ca="1">AO1842-AP1842</f>
        <v>-101</v>
      </c>
      <c r="AR1842" s="12">
        <f t="shared" ca="1" si="1675"/>
        <v>-101</v>
      </c>
      <c r="AS1842" t="str">
        <f ca="1">IF(AQ1842&lt;0, "진행중", "지연")</f>
        <v>진행중</v>
      </c>
      <c r="AT1842" t="str">
        <f t="shared" ca="1" si="1676"/>
        <v>진행중(-101)</v>
      </c>
    </row>
    <row r="1843" spans="2:46" x14ac:dyDescent="0.3">
      <c r="B1843" s="2" t="s">
        <v>5416</v>
      </c>
      <c r="C1843" s="7">
        <v>-2</v>
      </c>
      <c r="D1843" s="2"/>
      <c r="E1843" s="2" t="s">
        <v>5407</v>
      </c>
      <c r="F1843" s="2" t="s">
        <v>5432</v>
      </c>
      <c r="G1843" s="2" t="s">
        <v>5406</v>
      </c>
      <c r="H1843" s="2" t="s">
        <v>2461</v>
      </c>
      <c r="I1843" s="2" t="str">
        <f t="shared" si="1664"/>
        <v>20241202-1420N0002-인쇄</v>
      </c>
      <c r="J1843" s="2" t="str">
        <f t="shared" si="1665"/>
        <v>20241202-1420N0002-합지</v>
      </c>
      <c r="K1843" s="2" t="str">
        <f t="shared" si="1666"/>
        <v>20241202-1420N0002-분단</v>
      </c>
      <c r="L1843" s="2" t="str">
        <f t="shared" si="1667"/>
        <v>20241202-1420N0002-제대</v>
      </c>
      <c r="M1843" s="2" t="str">
        <f>VLOOKUP(H1843, '쿼리1'!$A:$R, 17, 0)</f>
        <v>무지</v>
      </c>
      <c r="N1843" s="2" t="str">
        <f>VLOOKUP(H1843, '쿼리1'!$A:$P, 15, 0)</f>
        <v>오씨피피(투명)80=무지</v>
      </c>
      <c r="O1843" s="2" t="s">
        <v>5700</v>
      </c>
      <c r="P1843" s="2" t="str">
        <f>VLOOKUP(H1843, '쿼리1'!$A:$R, 17, 0)</f>
        <v>무지</v>
      </c>
      <c r="Q1843" s="4">
        <f>VLOOKUP(H1843, '쿼리1'!$A:$U, 20, 0)</f>
        <v>11881</v>
      </c>
      <c r="R1843" s="2" t="s">
        <v>5397</v>
      </c>
      <c r="S1843" s="2" t="s">
        <v>31</v>
      </c>
      <c r="T1843" s="2" t="s">
        <v>31</v>
      </c>
      <c r="U1843" s="2" t="s">
        <v>31</v>
      </c>
      <c r="V1843" s="2" t="s">
        <v>5388</v>
      </c>
      <c r="W1843" s="3" t="s">
        <v>5388</v>
      </c>
      <c r="X1843" s="6" t="str">
        <f t="shared" si="1720"/>
        <v>X</v>
      </c>
      <c r="Y1843" s="3">
        <v>45637</v>
      </c>
      <c r="Z1843" s="3">
        <v>45631</v>
      </c>
      <c r="AA1843" s="6">
        <f t="shared" ref="AA1843:AA1844" si="1721">IFERROR(IF(Z1843-Y1843&gt;0, "+" &amp; (Z1843-Y1843), Z1843-Y1843), "X")</f>
        <v>-6</v>
      </c>
      <c r="AB1843" s="3">
        <v>45638</v>
      </c>
      <c r="AC1843" s="3">
        <v>45644</v>
      </c>
      <c r="AD1843" s="6" t="str">
        <f>IFERROR(IF(AC1843-AB1843&gt;0, "+" &amp; (AC1843-AB1843), AC1843-AB1843), "X")</f>
        <v>+6</v>
      </c>
      <c r="AE1843" s="3">
        <v>45642</v>
      </c>
      <c r="AF1843" s="3">
        <v>45637</v>
      </c>
      <c r="AG1843" s="2">
        <f t="shared" ref="AG1843:AG1845" si="1722">IFERROR(IF(AF1843-AE1843&gt;0, "+" &amp; (AF1843-AE1843), AF1843-AE1843), "X")</f>
        <v>-5</v>
      </c>
      <c r="AH1843" s="3">
        <v>45644</v>
      </c>
      <c r="AI1843" s="3">
        <f t="shared" ref="AI1843:AI1845" si="1723">AE1843</f>
        <v>45642</v>
      </c>
      <c r="AJ1843" s="3"/>
      <c r="AK1843" s="2">
        <f t="shared" si="1670"/>
        <v>-2</v>
      </c>
      <c r="AL1843" s="2" t="s">
        <v>5567</v>
      </c>
      <c r="AM1843" s="2" t="str">
        <f t="shared" si="1672"/>
        <v>생산완료(-2)</v>
      </c>
      <c r="AN1843" s="9">
        <f t="shared" si="1673"/>
        <v>45644</v>
      </c>
      <c r="AO1843" s="9">
        <f t="shared" si="1674"/>
        <v>45642</v>
      </c>
      <c r="AP1843" s="9"/>
      <c r="AQ1843" s="2">
        <f t="shared" ref="AQ1843:AQ1845" si="1724">AO1843-AN1843</f>
        <v>-2</v>
      </c>
      <c r="AR1843" s="12">
        <f t="shared" si="1675"/>
        <v>-2</v>
      </c>
      <c r="AS1843" t="s">
        <v>5567</v>
      </c>
      <c r="AT1843" t="str">
        <f t="shared" si="1676"/>
        <v>생산완료(-2)</v>
      </c>
    </row>
    <row r="1844" spans="2:46" x14ac:dyDescent="0.3">
      <c r="B1844" s="2" t="s">
        <v>5575</v>
      </c>
      <c r="C1844" s="7">
        <v>-14</v>
      </c>
      <c r="D1844" s="2"/>
      <c r="E1844" s="2" t="s">
        <v>5444</v>
      </c>
      <c r="F1844" s="2"/>
      <c r="G1844" s="2" t="s">
        <v>5429</v>
      </c>
      <c r="H1844" s="2" t="s">
        <v>2492</v>
      </c>
      <c r="I1844" s="2" t="str">
        <f t="shared" si="1664"/>
        <v>20241202-150095-인쇄</v>
      </c>
      <c r="J1844" s="2" t="str">
        <f t="shared" si="1665"/>
        <v>20241202-150095-합지</v>
      </c>
      <c r="K1844" s="2" t="str">
        <f t="shared" si="1666"/>
        <v>20241202-150095-분단</v>
      </c>
      <c r="L1844" s="2" t="str">
        <f t="shared" si="1667"/>
        <v>20241202-150095-제대</v>
      </c>
      <c r="M1844" s="2" t="str">
        <f>VLOOKUP(H1844, '쿼리1'!$A:$R, 17, 0)</f>
        <v>무지</v>
      </c>
      <c r="N1844" s="2" t="str">
        <f>VLOOKUP(H1844, '쿼리1'!$A:$P, 15, 0)</f>
        <v>나이론(크린)80</v>
      </c>
      <c r="O1844" s="2">
        <v>150095</v>
      </c>
      <c r="P1844" s="2" t="str">
        <f>VLOOKUP(H1844, '쿼리1'!$A:$R, 17, 0)</f>
        <v>무지</v>
      </c>
      <c r="Q1844" s="4">
        <f>VLOOKUP(H1844, '쿼리1'!$A:$U, 20, 0)</f>
        <v>10344</v>
      </c>
      <c r="R1844" s="2" t="s">
        <v>5397</v>
      </c>
      <c r="S1844" s="2" t="s">
        <v>31</v>
      </c>
      <c r="T1844" s="2" t="s">
        <v>5397</v>
      </c>
      <c r="U1844" s="2" t="s">
        <v>31</v>
      </c>
      <c r="V1844" s="2" t="s">
        <v>5388</v>
      </c>
      <c r="W1844" s="3" t="s">
        <v>5388</v>
      </c>
      <c r="X1844" s="6" t="str">
        <f t="shared" si="1720"/>
        <v>X</v>
      </c>
      <c r="Y1844" s="3">
        <v>45636</v>
      </c>
      <c r="Z1844" s="3">
        <v>45646</v>
      </c>
      <c r="AA1844" s="6" t="str">
        <f t="shared" si="1721"/>
        <v>+10</v>
      </c>
      <c r="AB1844" s="3" t="s">
        <v>5388</v>
      </c>
      <c r="AC1844" s="2" t="s">
        <v>5388</v>
      </c>
      <c r="AD1844" s="6" t="str">
        <f t="shared" ref="AD1844:AD1860" si="1725">IFERROR(AC1844-AB1844, "X")</f>
        <v>X</v>
      </c>
      <c r="AE1844" s="3">
        <v>45638</v>
      </c>
      <c r="AF1844" s="3">
        <v>45652</v>
      </c>
      <c r="AG1844" s="2" t="str">
        <f t="shared" si="1722"/>
        <v>+14</v>
      </c>
      <c r="AH1844" s="3">
        <v>45652</v>
      </c>
      <c r="AI1844" s="3">
        <f t="shared" si="1723"/>
        <v>45638</v>
      </c>
      <c r="AJ1844" s="3"/>
      <c r="AK1844" s="2">
        <f t="shared" si="1670"/>
        <v>-14</v>
      </c>
      <c r="AL1844" s="2" t="s">
        <v>5567</v>
      </c>
      <c r="AM1844" s="2" t="str">
        <f t="shared" si="1672"/>
        <v>생산완료(-14)</v>
      </c>
      <c r="AN1844" s="9">
        <f t="shared" si="1673"/>
        <v>45652</v>
      </c>
      <c r="AO1844" s="9">
        <f t="shared" si="1674"/>
        <v>45638</v>
      </c>
      <c r="AP1844" s="9"/>
      <c r="AQ1844" s="2">
        <f t="shared" si="1724"/>
        <v>-14</v>
      </c>
      <c r="AR1844" s="12">
        <f t="shared" si="1675"/>
        <v>-14</v>
      </c>
      <c r="AS1844" t="s">
        <v>5567</v>
      </c>
      <c r="AT1844" t="str">
        <f t="shared" si="1676"/>
        <v>생산완료(-14)</v>
      </c>
    </row>
    <row r="1845" spans="2:46" x14ac:dyDescent="0.3">
      <c r="B1845" s="2" t="s">
        <v>5407</v>
      </c>
      <c r="C1845" s="7">
        <v>-6</v>
      </c>
      <c r="D1845" s="2"/>
      <c r="E1845" s="2"/>
      <c r="F1845" s="2"/>
      <c r="G1845" s="2" t="s">
        <v>5432</v>
      </c>
      <c r="H1845" s="2" t="s">
        <v>1226</v>
      </c>
      <c r="I1845" s="2" t="str">
        <f t="shared" si="1664"/>
        <v>20241202-2000151589-인쇄</v>
      </c>
      <c r="J1845" s="2" t="str">
        <f t="shared" si="1665"/>
        <v>20241202-2000151589-합지</v>
      </c>
      <c r="K1845" s="2" t="str">
        <f t="shared" si="1666"/>
        <v>20241202-2000151589-분단</v>
      </c>
      <c r="L1845" s="2" t="str">
        <f t="shared" si="1667"/>
        <v>20241202-2000151589-제대</v>
      </c>
      <c r="M1845" s="2" t="str">
        <f>VLOOKUP(H1845, '쿼리1'!$A:$R, 17, 0)</f>
        <v>무지</v>
      </c>
      <c r="N1845" s="2" t="str">
        <f>VLOOKUP(H1845, '쿼리1'!$A:$P, 15, 0)</f>
        <v>PE튜브(투명)40</v>
      </c>
      <c r="O1845" s="2">
        <v>2000151589</v>
      </c>
      <c r="P1845" s="2" t="str">
        <f>VLOOKUP(H1845, '쿼리1'!$A:$R, 17, 0)</f>
        <v>무지</v>
      </c>
      <c r="Q1845" s="4">
        <f>VLOOKUP(H1845, '쿼리1'!$A:$U, 20, 0)</f>
        <v>15000</v>
      </c>
      <c r="R1845" s="2" t="s">
        <v>5397</v>
      </c>
      <c r="S1845" s="2" t="s">
        <v>5397</v>
      </c>
      <c r="T1845" s="2" t="s">
        <v>5397</v>
      </c>
      <c r="U1845" s="2" t="s">
        <v>31</v>
      </c>
      <c r="V1845" s="2" t="s">
        <v>5388</v>
      </c>
      <c r="W1845" s="2" t="s">
        <v>5388</v>
      </c>
      <c r="X1845" s="6" t="str">
        <f t="shared" si="1720"/>
        <v>X</v>
      </c>
      <c r="Y1845" s="2" t="s">
        <v>5388</v>
      </c>
      <c r="Z1845" s="3" t="s">
        <v>5388</v>
      </c>
      <c r="AA1845" s="6" t="str">
        <f t="shared" ref="AA1845:AA1859" si="1726">IFERROR(Z1845-Y1845, "X")</f>
        <v>X</v>
      </c>
      <c r="AB1845" s="3" t="s">
        <v>5388</v>
      </c>
      <c r="AC1845" s="2" t="s">
        <v>5388</v>
      </c>
      <c r="AD1845" s="6" t="str">
        <f t="shared" si="1725"/>
        <v>X</v>
      </c>
      <c r="AE1845" s="3">
        <v>45630</v>
      </c>
      <c r="AF1845" s="3">
        <v>45636</v>
      </c>
      <c r="AG1845" s="2" t="str">
        <f t="shared" si="1722"/>
        <v>+6</v>
      </c>
      <c r="AH1845" s="3">
        <v>45636</v>
      </c>
      <c r="AI1845" s="3">
        <f t="shared" si="1723"/>
        <v>45630</v>
      </c>
      <c r="AJ1845" s="3"/>
      <c r="AK1845" s="2">
        <f t="shared" si="1670"/>
        <v>-6</v>
      </c>
      <c r="AL1845" s="2" t="s">
        <v>5567</v>
      </c>
      <c r="AM1845" s="2" t="str">
        <f t="shared" si="1672"/>
        <v>생산완료(-6)</v>
      </c>
      <c r="AN1845" s="9">
        <f t="shared" si="1673"/>
        <v>45636</v>
      </c>
      <c r="AO1845" s="9">
        <f t="shared" si="1674"/>
        <v>45630</v>
      </c>
      <c r="AP1845" s="9"/>
      <c r="AQ1845" s="2">
        <f t="shared" si="1724"/>
        <v>-6</v>
      </c>
      <c r="AR1845" s="12">
        <f t="shared" si="1675"/>
        <v>-6</v>
      </c>
      <c r="AS1845" t="s">
        <v>5567</v>
      </c>
      <c r="AT1845" t="str">
        <f t="shared" si="1676"/>
        <v>생산완료(-6)</v>
      </c>
    </row>
    <row r="1846" spans="2:46" x14ac:dyDescent="0.3">
      <c r="B1846" s="2" t="s">
        <v>5666</v>
      </c>
      <c r="C1846" s="8" t="s">
        <v>5670</v>
      </c>
      <c r="D1846" s="2"/>
      <c r="E1846" s="2"/>
      <c r="F1846" s="2"/>
      <c r="G1846" s="2"/>
      <c r="H1846" s="2" t="s">
        <v>444</v>
      </c>
      <c r="I1846" s="2" t="str">
        <f t="shared" si="1664"/>
        <v>20241202-2000151995-인쇄</v>
      </c>
      <c r="J1846" s="2" t="str">
        <f t="shared" si="1665"/>
        <v>20241202-2000151995-합지</v>
      </c>
      <c r="K1846" s="2" t="str">
        <f t="shared" si="1666"/>
        <v>20241202-2000151995-분단</v>
      </c>
      <c r="L1846" s="2" t="str">
        <f t="shared" si="1667"/>
        <v>20241202-2000151995-제대</v>
      </c>
      <c r="M1846" s="2" t="str">
        <f>VLOOKUP(H1846, '쿼리1'!$A:$R, 17, 0)</f>
        <v>1도-분리배출(수산물10kg)</v>
      </c>
      <c r="N1846" s="2" t="str">
        <f>VLOOKUP(H1846, '쿼리1'!$A:$P, 15, 0)</f>
        <v>PE튜브(투명)40=1도-분리배출(수산물10kg)</v>
      </c>
      <c r="O1846" s="2">
        <v>2000151995</v>
      </c>
      <c r="P1846" s="2" t="str">
        <f>VLOOKUP(H1846, '쿼리1'!$A:$R, 17, 0)</f>
        <v>1도-분리배출(수산물10kg)</v>
      </c>
      <c r="Q1846" s="4">
        <f>VLOOKUP(H1846, '쿼리1'!$A:$U, 20, 0)</f>
        <v>40000</v>
      </c>
      <c r="R1846" s="2" t="s">
        <v>5397</v>
      </c>
      <c r="S1846" s="2" t="s">
        <v>5397</v>
      </c>
      <c r="T1846" s="2" t="s">
        <v>5397</v>
      </c>
      <c r="U1846" s="2" t="s">
        <v>5397</v>
      </c>
      <c r="V1846" s="2" t="s">
        <v>5388</v>
      </c>
      <c r="W1846" s="2" t="s">
        <v>5388</v>
      </c>
      <c r="X1846" s="6" t="str">
        <f t="shared" si="1720"/>
        <v>X</v>
      </c>
      <c r="Y1846" s="2" t="s">
        <v>5388</v>
      </c>
      <c r="Z1846" s="2" t="s">
        <v>5388</v>
      </c>
      <c r="AA1846" s="6" t="str">
        <f t="shared" si="1726"/>
        <v>X</v>
      </c>
      <c r="AB1846" s="2" t="s">
        <v>5388</v>
      </c>
      <c r="AC1846" s="2" t="s">
        <v>5388</v>
      </c>
      <c r="AD1846" s="6" t="str">
        <f t="shared" si="1725"/>
        <v>X</v>
      </c>
      <c r="AE1846" s="2" t="s">
        <v>5388</v>
      </c>
      <c r="AF1846" s="2" t="s">
        <v>5388</v>
      </c>
      <c r="AG1846" s="2" t="str">
        <f>IFERROR(AF1846-AE1846, "X")</f>
        <v>X</v>
      </c>
      <c r="AH1846" s="2" t="s">
        <v>5388</v>
      </c>
      <c r="AI1846" s="3" t="s">
        <v>5388</v>
      </c>
      <c r="AJ1846" s="3">
        <f t="shared" ref="AJ1846:AJ1859" ca="1" si="1727">TODAY()</f>
        <v>45656</v>
      </c>
      <c r="AK1846" s="2" t="str">
        <f t="shared" si="1670"/>
        <v>+공정납기일없음</v>
      </c>
      <c r="AL1846" s="2"/>
      <c r="AM1846" s="2" t="str">
        <f t="shared" si="1672"/>
        <v>(+공정납기일없음)</v>
      </c>
      <c r="AN1846" s="9">
        <f t="shared" si="1673"/>
        <v>0</v>
      </c>
      <c r="AO1846" s="9">
        <f t="shared" si="1674"/>
        <v>45639</v>
      </c>
      <c r="AP1846" s="9">
        <f t="shared" ref="AP1846:AP1848" ca="1" si="1728">TODAY()</f>
        <v>45656</v>
      </c>
      <c r="AQ1846" s="6">
        <f ca="1">AO1846-AP1846</f>
        <v>-17</v>
      </c>
      <c r="AR1846" s="12">
        <f t="shared" ca="1" si="1675"/>
        <v>-17</v>
      </c>
      <c r="AS1846" t="str">
        <f ca="1">IF(AQ1846&lt;0, "진행중", "지연")</f>
        <v>진행중</v>
      </c>
      <c r="AT1846" t="str">
        <f t="shared" ca="1" si="1676"/>
        <v>진행중(-17)</v>
      </c>
    </row>
    <row r="1847" spans="2:46" x14ac:dyDescent="0.3">
      <c r="B1847" s="2" t="s">
        <v>5666</v>
      </c>
      <c r="C1847" s="8" t="s">
        <v>5670</v>
      </c>
      <c r="D1847" s="2"/>
      <c r="E1847" s="2"/>
      <c r="F1847" s="2"/>
      <c r="G1847" s="2"/>
      <c r="H1847" s="2" t="s">
        <v>5081</v>
      </c>
      <c r="I1847" s="2" t="str">
        <f t="shared" si="1664"/>
        <v>20241202-2000153103-인쇄</v>
      </c>
      <c r="J1847" s="2" t="str">
        <f t="shared" si="1665"/>
        <v>20241202-2000153103-합지</v>
      </c>
      <c r="K1847" s="2" t="str">
        <f t="shared" si="1666"/>
        <v>20241202-2000153103-분단</v>
      </c>
      <c r="L1847" s="2" t="str">
        <f t="shared" si="1667"/>
        <v>20241202-2000153103-제대</v>
      </c>
      <c r="M1847" s="2" t="str">
        <f>VLOOKUP(H1847, '쿼리1'!$A:$R, 17, 0)</f>
        <v>무지</v>
      </c>
      <c r="N1847" s="2" t="str">
        <f>VLOOKUP(H1847, '쿼리1'!$A:$P, 15, 0)</f>
        <v>HD튜브(반투명)20</v>
      </c>
      <c r="O1847" s="2">
        <v>2000153103</v>
      </c>
      <c r="P1847" s="2" t="str">
        <f>VLOOKUP(H1847, '쿼리1'!$A:$R, 17, 0)</f>
        <v>무지</v>
      </c>
      <c r="Q1847" s="4">
        <f>VLOOKUP(H1847, '쿼리1'!$A:$U, 20, 0)</f>
        <v>40000</v>
      </c>
      <c r="R1847" s="2" t="s">
        <v>5397</v>
      </c>
      <c r="S1847" s="2" t="s">
        <v>5397</v>
      </c>
      <c r="T1847" s="2" t="s">
        <v>5397</v>
      </c>
      <c r="U1847" s="2" t="s">
        <v>5397</v>
      </c>
      <c r="V1847" s="2" t="s">
        <v>5388</v>
      </c>
      <c r="W1847" s="2" t="s">
        <v>5388</v>
      </c>
      <c r="X1847" s="6" t="str">
        <f t="shared" si="1720"/>
        <v>X</v>
      </c>
      <c r="Y1847" s="2" t="s">
        <v>5388</v>
      </c>
      <c r="Z1847" s="2" t="s">
        <v>5388</v>
      </c>
      <c r="AA1847" s="6" t="str">
        <f t="shared" si="1726"/>
        <v>X</v>
      </c>
      <c r="AB1847" s="2" t="s">
        <v>5388</v>
      </c>
      <c r="AC1847" s="2" t="s">
        <v>5388</v>
      </c>
      <c r="AD1847" s="6" t="str">
        <f t="shared" si="1725"/>
        <v>X</v>
      </c>
      <c r="AE1847" s="2" t="s">
        <v>5388</v>
      </c>
      <c r="AF1847" s="2" t="s">
        <v>5388</v>
      </c>
      <c r="AG1847" s="2" t="str">
        <f>IFERROR(AF1847-AE1847, "X")</f>
        <v>X</v>
      </c>
      <c r="AH1847" s="2" t="s">
        <v>5388</v>
      </c>
      <c r="AI1847" s="3" t="s">
        <v>5388</v>
      </c>
      <c r="AJ1847" s="3">
        <f t="shared" ca="1" si="1727"/>
        <v>45656</v>
      </c>
      <c r="AK1847" s="2" t="str">
        <f t="shared" si="1670"/>
        <v>+공정납기일없음</v>
      </c>
      <c r="AL1847" s="2"/>
      <c r="AM1847" s="2" t="str">
        <f t="shared" si="1672"/>
        <v>(+공정납기일없음)</v>
      </c>
      <c r="AN1847" s="9">
        <f t="shared" si="1673"/>
        <v>0</v>
      </c>
      <c r="AO1847" s="9">
        <f t="shared" si="1674"/>
        <v>0</v>
      </c>
      <c r="AP1847" s="9">
        <f t="shared" ca="1" si="1728"/>
        <v>45656</v>
      </c>
      <c r="AQ1847" s="6" t="s">
        <v>5388</v>
      </c>
      <c r="AR1847" s="12" t="str">
        <f t="shared" si="1675"/>
        <v>+X</v>
      </c>
      <c r="AS1847" t="s">
        <v>5680</v>
      </c>
      <c r="AT1847" t="str">
        <f t="shared" si="1676"/>
        <v>공정납기일없음(+X)</v>
      </c>
    </row>
    <row r="1848" spans="2:46" x14ac:dyDescent="0.3">
      <c r="B1848" s="2" t="s">
        <v>5666</v>
      </c>
      <c r="C1848" s="8" t="s">
        <v>5670</v>
      </c>
      <c r="D1848" s="2"/>
      <c r="E1848" s="2"/>
      <c r="F1848" s="2"/>
      <c r="G1848" s="2"/>
      <c r="H1848" s="2" t="s">
        <v>5143</v>
      </c>
      <c r="I1848" s="2" t="str">
        <f t="shared" si="1664"/>
        <v>20241202-2000166865-인쇄</v>
      </c>
      <c r="J1848" s="2" t="str">
        <f t="shared" si="1665"/>
        <v>20241202-2000166865-합지</v>
      </c>
      <c r="K1848" s="2" t="str">
        <f t="shared" si="1666"/>
        <v>20241202-2000166865-분단</v>
      </c>
      <c r="L1848" s="2" t="str">
        <f t="shared" si="1667"/>
        <v>20241202-2000166865-제대</v>
      </c>
      <c r="M1848" s="2" t="str">
        <f>VLOOKUP(H1848, '쿼리1'!$A:$R, 17, 0)</f>
        <v>무지</v>
      </c>
      <c r="N1848" s="2" t="str">
        <f>VLOOKUP(H1848, '쿼리1'!$A:$P, 15, 0)</f>
        <v>PE(투명)30</v>
      </c>
      <c r="O1848" s="2">
        <v>2000166865</v>
      </c>
      <c r="P1848" s="2" t="str">
        <f>VLOOKUP(H1848, '쿼리1'!$A:$R, 17, 0)</f>
        <v>무지</v>
      </c>
      <c r="Q1848" s="4">
        <f>VLOOKUP(H1848, '쿼리1'!$A:$U, 20, 0)</f>
        <v>10000</v>
      </c>
      <c r="R1848" s="2" t="s">
        <v>5397</v>
      </c>
      <c r="S1848" s="2" t="s">
        <v>5397</v>
      </c>
      <c r="T1848" s="2" t="s">
        <v>5397</v>
      </c>
      <c r="U1848" s="2" t="s">
        <v>5397</v>
      </c>
      <c r="V1848" s="2" t="s">
        <v>5388</v>
      </c>
      <c r="W1848" s="2" t="s">
        <v>5388</v>
      </c>
      <c r="X1848" s="6" t="str">
        <f t="shared" si="1720"/>
        <v>X</v>
      </c>
      <c r="Y1848" s="2" t="s">
        <v>5388</v>
      </c>
      <c r="Z1848" s="2" t="s">
        <v>5388</v>
      </c>
      <c r="AA1848" s="6" t="str">
        <f t="shared" si="1726"/>
        <v>X</v>
      </c>
      <c r="AB1848" s="2" t="s">
        <v>5388</v>
      </c>
      <c r="AC1848" s="2" t="s">
        <v>5388</v>
      </c>
      <c r="AD1848" s="6" t="str">
        <f t="shared" si="1725"/>
        <v>X</v>
      </c>
      <c r="AE1848" s="2" t="s">
        <v>5388</v>
      </c>
      <c r="AF1848" s="2" t="s">
        <v>5388</v>
      </c>
      <c r="AG1848" s="2" t="str">
        <f>IFERROR(AF1848-AE1848, "X")</f>
        <v>X</v>
      </c>
      <c r="AH1848" s="2" t="s">
        <v>5388</v>
      </c>
      <c r="AI1848" s="3" t="s">
        <v>5388</v>
      </c>
      <c r="AJ1848" s="3">
        <f t="shared" ca="1" si="1727"/>
        <v>45656</v>
      </c>
      <c r="AK1848" s="2" t="str">
        <f t="shared" si="1670"/>
        <v>+공정납기일없음</v>
      </c>
      <c r="AL1848" s="2"/>
      <c r="AM1848" s="2" t="str">
        <f t="shared" si="1672"/>
        <v>(+공정납기일없음)</v>
      </c>
      <c r="AN1848" s="9">
        <f t="shared" si="1673"/>
        <v>0</v>
      </c>
      <c r="AO1848" s="9">
        <f t="shared" si="1674"/>
        <v>45644</v>
      </c>
      <c r="AP1848" s="9">
        <f t="shared" ca="1" si="1728"/>
        <v>45656</v>
      </c>
      <c r="AQ1848" s="6">
        <f ca="1">AO1848-AP1848</f>
        <v>-12</v>
      </c>
      <c r="AR1848" s="12">
        <f t="shared" ca="1" si="1675"/>
        <v>-12</v>
      </c>
      <c r="AS1848" t="str">
        <f ca="1">IF(AQ1848&lt;0, "진행중", "지연")</f>
        <v>진행중</v>
      </c>
      <c r="AT1848" t="str">
        <f t="shared" ca="1" si="1676"/>
        <v>진행중(-12)</v>
      </c>
    </row>
    <row r="1849" spans="2:46" x14ac:dyDescent="0.3">
      <c r="B1849" s="2" t="s">
        <v>5666</v>
      </c>
      <c r="C1849" s="8" t="s">
        <v>5670</v>
      </c>
      <c r="D1849" s="2"/>
      <c r="E1849" s="2"/>
      <c r="F1849" s="2"/>
      <c r="G1849" s="2" t="s">
        <v>5538</v>
      </c>
      <c r="H1849" s="2" t="s">
        <v>2396</v>
      </c>
      <c r="I1849" s="2" t="str">
        <f t="shared" si="1664"/>
        <v>20241202-2000169141-인쇄</v>
      </c>
      <c r="J1849" s="2" t="str">
        <f t="shared" si="1665"/>
        <v>20241202-2000169141-합지</v>
      </c>
      <c r="K1849" s="2" t="str">
        <f t="shared" si="1666"/>
        <v>20241202-2000169141-분단</v>
      </c>
      <c r="L1849" s="2" t="str">
        <f t="shared" si="1667"/>
        <v>20241202-2000169141-제대</v>
      </c>
      <c r="M1849" s="2" t="str">
        <f>VLOOKUP(H1849, '쿼리1'!$A:$R, 17, 0)</f>
        <v>무지</v>
      </c>
      <c r="N1849" s="2" t="str">
        <f>VLOOKUP(H1849, '쿼리1'!$A:$P, 15, 0)</f>
        <v>LDPE(투명)25</v>
      </c>
      <c r="O1849" s="2">
        <v>2000169141</v>
      </c>
      <c r="P1849" s="2" t="str">
        <f>VLOOKUP(H1849, '쿼리1'!$A:$R, 17, 0)</f>
        <v>무지</v>
      </c>
      <c r="Q1849" s="4">
        <f>VLOOKUP(H1849, '쿼리1'!$A:$U, 20, 0)</f>
        <v>10000</v>
      </c>
      <c r="R1849" s="2" t="s">
        <v>5397</v>
      </c>
      <c r="S1849" s="2" t="s">
        <v>5397</v>
      </c>
      <c r="T1849" s="2" t="s">
        <v>5397</v>
      </c>
      <c r="U1849" s="2" t="s">
        <v>5399</v>
      </c>
      <c r="V1849" s="2" t="s">
        <v>5388</v>
      </c>
      <c r="W1849" s="2" t="s">
        <v>5388</v>
      </c>
      <c r="X1849" s="6" t="str">
        <f t="shared" si="1720"/>
        <v>X</v>
      </c>
      <c r="Y1849" s="2" t="s">
        <v>5388</v>
      </c>
      <c r="Z1849" s="3" t="s">
        <v>5388</v>
      </c>
      <c r="AA1849" s="6" t="str">
        <f t="shared" si="1726"/>
        <v>X</v>
      </c>
      <c r="AB1849" s="5" t="s">
        <v>5388</v>
      </c>
      <c r="AC1849" s="2" t="s">
        <v>5388</v>
      </c>
      <c r="AD1849" s="6" t="str">
        <f t="shared" si="1725"/>
        <v>X</v>
      </c>
      <c r="AE1849" s="3">
        <v>45630</v>
      </c>
      <c r="AF1849" s="5" t="s">
        <v>5396</v>
      </c>
      <c r="AG1849" s="6">
        <f t="shared" ref="AG1849:AG1850" ca="1" si="1729">TODAY()-AE1849</f>
        <v>26</v>
      </c>
      <c r="AH1849" s="2" t="s">
        <v>5388</v>
      </c>
      <c r="AI1849" s="3" t="s">
        <v>5388</v>
      </c>
      <c r="AJ1849" s="3">
        <f t="shared" ca="1" si="1727"/>
        <v>45656</v>
      </c>
      <c r="AK1849" s="2" t="str">
        <f t="shared" si="1670"/>
        <v>+공정납기일없음</v>
      </c>
      <c r="AL1849" s="2"/>
      <c r="AM1849" s="2" t="str">
        <f t="shared" si="1672"/>
        <v>(+공정납기일없음)</v>
      </c>
      <c r="AN1849" s="9">
        <f t="shared" si="1673"/>
        <v>45575</v>
      </c>
      <c r="AO1849" s="9">
        <f t="shared" si="1674"/>
        <v>45559</v>
      </c>
      <c r="AP1849" s="9"/>
      <c r="AQ1849" s="6">
        <f t="shared" ref="AQ1849:AQ1850" si="1730">AO1849-AN1849</f>
        <v>-16</v>
      </c>
      <c r="AR1849" s="12">
        <f t="shared" si="1675"/>
        <v>-16</v>
      </c>
      <c r="AS1849" t="s">
        <v>5567</v>
      </c>
      <c r="AT1849" t="str">
        <f t="shared" si="1676"/>
        <v>생산완료(-16)</v>
      </c>
    </row>
    <row r="1850" spans="2:46" x14ac:dyDescent="0.3">
      <c r="B1850" s="2" t="s">
        <v>5666</v>
      </c>
      <c r="C1850" s="8" t="s">
        <v>5670</v>
      </c>
      <c r="D1850" s="2"/>
      <c r="E1850" s="2"/>
      <c r="F1850" s="2"/>
      <c r="G1850" s="2" t="s">
        <v>5539</v>
      </c>
      <c r="H1850" s="2" t="s">
        <v>1357</v>
      </c>
      <c r="I1850" s="2" t="str">
        <f t="shared" si="1664"/>
        <v>20241202-21160037-인쇄</v>
      </c>
      <c r="J1850" s="2" t="str">
        <f t="shared" si="1665"/>
        <v>20241202-21160037-합지</v>
      </c>
      <c r="K1850" s="2" t="str">
        <f t="shared" si="1666"/>
        <v>20241202-21160037-분단</v>
      </c>
      <c r="L1850" s="2" t="str">
        <f t="shared" si="1667"/>
        <v>20241202-21160037-제대</v>
      </c>
      <c r="M1850" s="2" t="str">
        <f>VLOOKUP(H1850, '쿼리1'!$A:$R, 17, 0)</f>
        <v>무지</v>
      </c>
      <c r="N1850" s="2" t="str">
        <f>VLOOKUP(H1850, '쿼리1'!$A:$P, 15, 0)</f>
        <v>PE튜브(투명)60</v>
      </c>
      <c r="O1850" s="2">
        <v>21160037</v>
      </c>
      <c r="P1850" s="2" t="str">
        <f>VLOOKUP(H1850, '쿼리1'!$A:$R, 17, 0)</f>
        <v>무지</v>
      </c>
      <c r="Q1850" s="4">
        <f>VLOOKUP(H1850, '쿼리1'!$A:$U, 20, 0)</f>
        <v>40000</v>
      </c>
      <c r="R1850" s="2" t="s">
        <v>5397</v>
      </c>
      <c r="S1850" s="2" t="s">
        <v>5397</v>
      </c>
      <c r="T1850" s="2" t="s">
        <v>5397</v>
      </c>
      <c r="U1850" s="2" t="s">
        <v>5399</v>
      </c>
      <c r="V1850" s="2" t="s">
        <v>5388</v>
      </c>
      <c r="W1850" s="2" t="s">
        <v>5388</v>
      </c>
      <c r="X1850" s="6" t="str">
        <f t="shared" si="1720"/>
        <v>X</v>
      </c>
      <c r="Y1850" s="2" t="s">
        <v>5388</v>
      </c>
      <c r="Z1850" s="3" t="s">
        <v>5388</v>
      </c>
      <c r="AA1850" s="6" t="str">
        <f t="shared" si="1726"/>
        <v>X</v>
      </c>
      <c r="AB1850" s="5" t="s">
        <v>5388</v>
      </c>
      <c r="AC1850" s="2" t="s">
        <v>5388</v>
      </c>
      <c r="AD1850" s="6" t="str">
        <f t="shared" si="1725"/>
        <v>X</v>
      </c>
      <c r="AE1850" s="3">
        <v>45631</v>
      </c>
      <c r="AF1850" s="5" t="s">
        <v>5396</v>
      </c>
      <c r="AG1850" s="6">
        <f t="shared" ca="1" si="1729"/>
        <v>25</v>
      </c>
      <c r="AH1850" s="2" t="s">
        <v>5388</v>
      </c>
      <c r="AI1850" s="3" t="s">
        <v>5388</v>
      </c>
      <c r="AJ1850" s="3">
        <f t="shared" ca="1" si="1727"/>
        <v>45656</v>
      </c>
      <c r="AK1850" s="2" t="str">
        <f t="shared" si="1670"/>
        <v>+공정납기일없음</v>
      </c>
      <c r="AL1850" s="2"/>
      <c r="AM1850" s="2" t="str">
        <f t="shared" si="1672"/>
        <v>(+공정납기일없음)</v>
      </c>
      <c r="AN1850" s="9">
        <f t="shared" si="1673"/>
        <v>45611</v>
      </c>
      <c r="AO1850" s="9">
        <f t="shared" si="1674"/>
        <v>45611</v>
      </c>
      <c r="AP1850" s="9"/>
      <c r="AQ1850" s="6">
        <f t="shared" si="1730"/>
        <v>0</v>
      </c>
      <c r="AR1850" s="12">
        <f t="shared" si="1675"/>
        <v>0</v>
      </c>
      <c r="AS1850" t="s">
        <v>5567</v>
      </c>
      <c r="AT1850" t="str">
        <f t="shared" si="1676"/>
        <v>생산완료(0)</v>
      </c>
    </row>
    <row r="1851" spans="2:46" x14ac:dyDescent="0.3">
      <c r="B1851" s="2" t="s">
        <v>5666</v>
      </c>
      <c r="C1851" s="8" t="s">
        <v>5670</v>
      </c>
      <c r="D1851" s="2"/>
      <c r="E1851" s="2"/>
      <c r="F1851" s="2"/>
      <c r="G1851" s="2"/>
      <c r="H1851" s="2" t="s">
        <v>1566</v>
      </c>
      <c r="I1851" s="2" t="str">
        <f t="shared" si="1664"/>
        <v>20241202-2117P0175-인쇄</v>
      </c>
      <c r="J1851" s="2" t="str">
        <f t="shared" si="1665"/>
        <v>20241202-2117P0175-합지</v>
      </c>
      <c r="K1851" s="2" t="str">
        <f t="shared" si="1666"/>
        <v>20241202-2117P0175-분단</v>
      </c>
      <c r="L1851" s="2" t="str">
        <f t="shared" si="1667"/>
        <v>20241202-2117P0175-제대</v>
      </c>
      <c r="M1851" s="2" t="str">
        <f>VLOOKUP(H1851, '쿼리1'!$A:$R, 17, 0)</f>
        <v>단면1도-수원지구원예농협)양배추 15kg</v>
      </c>
      <c r="N1851" s="2" t="str">
        <f>VLOOKUP(H1851, '쿼리1'!$A:$P, 15, 0)</f>
        <v>PE튜브(노랑)55</v>
      </c>
      <c r="O1851" s="2" t="s">
        <v>5896</v>
      </c>
      <c r="P1851" s="2" t="str">
        <f>VLOOKUP(H1851, '쿼리1'!$A:$R, 17, 0)</f>
        <v>단면1도-수원지구원예농협)양배추 15kg</v>
      </c>
      <c r="Q1851" s="4">
        <f>VLOOKUP(H1851, '쿼리1'!$A:$U, 20, 0)</f>
        <v>15000</v>
      </c>
      <c r="R1851" s="2" t="s">
        <v>5397</v>
      </c>
      <c r="S1851" s="2" t="s">
        <v>5397</v>
      </c>
      <c r="T1851" s="2" t="s">
        <v>5397</v>
      </c>
      <c r="U1851" s="2" t="s">
        <v>5397</v>
      </c>
      <c r="V1851" s="2" t="s">
        <v>5388</v>
      </c>
      <c r="W1851" s="2" t="s">
        <v>5388</v>
      </c>
      <c r="X1851" s="6" t="str">
        <f t="shared" si="1720"/>
        <v>X</v>
      </c>
      <c r="Y1851" s="2" t="s">
        <v>5388</v>
      </c>
      <c r="Z1851" s="2" t="s">
        <v>5388</v>
      </c>
      <c r="AA1851" s="6" t="str">
        <f t="shared" si="1726"/>
        <v>X</v>
      </c>
      <c r="AB1851" s="2" t="s">
        <v>5388</v>
      </c>
      <c r="AC1851" s="2" t="s">
        <v>5388</v>
      </c>
      <c r="AD1851" s="6" t="str">
        <f t="shared" si="1725"/>
        <v>X</v>
      </c>
      <c r="AE1851" s="2" t="s">
        <v>5388</v>
      </c>
      <c r="AF1851" s="2" t="s">
        <v>5388</v>
      </c>
      <c r="AG1851" s="2" t="str">
        <f>IFERROR(AF1851-AE1851, "X")</f>
        <v>X</v>
      </c>
      <c r="AH1851" s="2" t="s">
        <v>5388</v>
      </c>
      <c r="AI1851" s="3" t="s">
        <v>5388</v>
      </c>
      <c r="AJ1851" s="3">
        <f t="shared" ca="1" si="1727"/>
        <v>45656</v>
      </c>
      <c r="AK1851" s="2" t="str">
        <f t="shared" si="1670"/>
        <v>+공정납기일없음</v>
      </c>
      <c r="AL1851" s="2"/>
      <c r="AM1851" s="2" t="str">
        <f t="shared" si="1672"/>
        <v>(+공정납기일없음)</v>
      </c>
      <c r="AN1851" s="9">
        <f t="shared" si="1673"/>
        <v>0</v>
      </c>
      <c r="AO1851" s="9">
        <f t="shared" si="1674"/>
        <v>0</v>
      </c>
      <c r="AP1851" s="9">
        <f ca="1">TODAY()</f>
        <v>45656</v>
      </c>
      <c r="AQ1851" s="6" t="s">
        <v>5388</v>
      </c>
      <c r="AR1851" s="12" t="str">
        <f t="shared" si="1675"/>
        <v>+X</v>
      </c>
      <c r="AS1851" t="s">
        <v>5680</v>
      </c>
      <c r="AT1851" t="str">
        <f t="shared" si="1676"/>
        <v>공정납기일없음(+X)</v>
      </c>
    </row>
    <row r="1852" spans="2:46" x14ac:dyDescent="0.3">
      <c r="B1852" s="2" t="s">
        <v>5666</v>
      </c>
      <c r="C1852" s="8" t="s">
        <v>5670</v>
      </c>
      <c r="D1852" s="2"/>
      <c r="E1852" s="2"/>
      <c r="F1852" s="2"/>
      <c r="G1852" s="2" t="s">
        <v>5538</v>
      </c>
      <c r="H1852" s="2" t="s">
        <v>1751</v>
      </c>
      <c r="I1852" s="2" t="str">
        <f t="shared" si="1664"/>
        <v>20241202-220052-인쇄</v>
      </c>
      <c r="J1852" s="2" t="str">
        <f t="shared" si="1665"/>
        <v>20241202-220052-합지</v>
      </c>
      <c r="K1852" s="2" t="str">
        <f t="shared" si="1666"/>
        <v>20241202-220052-분단</v>
      </c>
      <c r="L1852" s="2" t="str">
        <f t="shared" si="1667"/>
        <v>20241202-220052-제대</v>
      </c>
      <c r="M1852" s="2" t="str">
        <f>VLOOKUP(H1852, '쿼리1'!$A:$R, 17, 0)</f>
        <v>무지</v>
      </c>
      <c r="N1852" s="2" t="str">
        <f>VLOOKUP(H1852, '쿼리1'!$A:$P, 15, 0)</f>
        <v>PP튜브(투명)40</v>
      </c>
      <c r="O1852" s="2">
        <v>220052</v>
      </c>
      <c r="P1852" s="2" t="str">
        <f>VLOOKUP(H1852, '쿼리1'!$A:$R, 17, 0)</f>
        <v>무지</v>
      </c>
      <c r="Q1852" s="4">
        <f>VLOOKUP(H1852, '쿼리1'!$A:$U, 20, 0)</f>
        <v>10000</v>
      </c>
      <c r="R1852" s="2" t="s">
        <v>5397</v>
      </c>
      <c r="S1852" s="2" t="s">
        <v>5397</v>
      </c>
      <c r="T1852" s="2" t="s">
        <v>5397</v>
      </c>
      <c r="U1852" s="2" t="s">
        <v>5399</v>
      </c>
      <c r="V1852" s="2" t="s">
        <v>5388</v>
      </c>
      <c r="W1852" s="2" t="s">
        <v>5388</v>
      </c>
      <c r="X1852" s="6" t="str">
        <f t="shared" si="1720"/>
        <v>X</v>
      </c>
      <c r="Y1852" s="2" t="s">
        <v>5388</v>
      </c>
      <c r="Z1852" s="3" t="s">
        <v>5388</v>
      </c>
      <c r="AA1852" s="6" t="str">
        <f t="shared" si="1726"/>
        <v>X</v>
      </c>
      <c r="AB1852" s="5" t="s">
        <v>5388</v>
      </c>
      <c r="AC1852" s="2" t="s">
        <v>5388</v>
      </c>
      <c r="AD1852" s="6" t="str">
        <f t="shared" si="1725"/>
        <v>X</v>
      </c>
      <c r="AE1852" s="3">
        <v>45630</v>
      </c>
      <c r="AF1852" s="5" t="s">
        <v>5396</v>
      </c>
      <c r="AG1852" s="6">
        <f t="shared" ref="AG1852:AG1853" ca="1" si="1731">TODAY()-AE1852</f>
        <v>26</v>
      </c>
      <c r="AH1852" s="2" t="s">
        <v>5388</v>
      </c>
      <c r="AI1852" s="3" t="s">
        <v>5388</v>
      </c>
      <c r="AJ1852" s="3">
        <f t="shared" ca="1" si="1727"/>
        <v>45656</v>
      </c>
      <c r="AK1852" s="2" t="str">
        <f t="shared" si="1670"/>
        <v>+공정납기일없음</v>
      </c>
      <c r="AL1852" s="2"/>
      <c r="AM1852" s="2" t="str">
        <f t="shared" si="1672"/>
        <v>(+공정납기일없음)</v>
      </c>
      <c r="AN1852" s="9">
        <f t="shared" si="1673"/>
        <v>45607</v>
      </c>
      <c r="AO1852" s="9">
        <f t="shared" si="1674"/>
        <v>45607</v>
      </c>
      <c r="AP1852" s="9"/>
      <c r="AQ1852" s="6">
        <f>AO1852-AN1852</f>
        <v>0</v>
      </c>
      <c r="AR1852" s="12">
        <f t="shared" si="1675"/>
        <v>0</v>
      </c>
      <c r="AS1852" t="s">
        <v>5567</v>
      </c>
      <c r="AT1852" t="str">
        <f t="shared" si="1676"/>
        <v>생산완료(0)</v>
      </c>
    </row>
    <row r="1853" spans="2:46" x14ac:dyDescent="0.3">
      <c r="B1853" s="2" t="s">
        <v>5666</v>
      </c>
      <c r="C1853" s="8" t="s">
        <v>5670</v>
      </c>
      <c r="D1853" s="2"/>
      <c r="E1853" s="2"/>
      <c r="F1853" s="2"/>
      <c r="G1853" s="2" t="s">
        <v>5543</v>
      </c>
      <c r="H1853" s="2" t="s">
        <v>5256</v>
      </c>
      <c r="I1853" s="2" t="str">
        <f t="shared" si="1664"/>
        <v>20241202-220416-인쇄</v>
      </c>
      <c r="J1853" s="2" t="str">
        <f t="shared" si="1665"/>
        <v>20241202-220416-합지</v>
      </c>
      <c r="K1853" s="2" t="str">
        <f t="shared" si="1666"/>
        <v>20241202-220416-분단</v>
      </c>
      <c r="L1853" s="2" t="str">
        <f t="shared" si="1667"/>
        <v>20241202-220416-제대</v>
      </c>
      <c r="M1853" s="2" t="str">
        <f>VLOOKUP(H1853, '쿼리1'!$A:$R, 17, 0)</f>
        <v>무지</v>
      </c>
      <c r="N1853" s="2" t="str">
        <f>VLOOKUP(H1853, '쿼리1'!$A:$P, 15, 0)</f>
        <v>OPP(투명)40</v>
      </c>
      <c r="O1853" s="2">
        <v>220416</v>
      </c>
      <c r="P1853" s="2" t="str">
        <f>VLOOKUP(H1853, '쿼리1'!$A:$R, 17, 0)</f>
        <v>무지</v>
      </c>
      <c r="Q1853" s="4">
        <f>VLOOKUP(H1853, '쿼리1'!$A:$U, 20, 0)</f>
        <v>13333</v>
      </c>
      <c r="R1853" s="2" t="s">
        <v>5397</v>
      </c>
      <c r="S1853" s="2" t="s">
        <v>5397</v>
      </c>
      <c r="T1853" s="2" t="s">
        <v>5397</v>
      </c>
      <c r="U1853" s="2" t="s">
        <v>5399</v>
      </c>
      <c r="V1853" s="2" t="s">
        <v>5388</v>
      </c>
      <c r="W1853" s="2" t="s">
        <v>5388</v>
      </c>
      <c r="X1853" s="6" t="str">
        <f t="shared" si="1720"/>
        <v>X</v>
      </c>
      <c r="Y1853" s="2" t="s">
        <v>5388</v>
      </c>
      <c r="Z1853" s="3" t="s">
        <v>5388</v>
      </c>
      <c r="AA1853" s="6" t="str">
        <f t="shared" si="1726"/>
        <v>X</v>
      </c>
      <c r="AB1853" s="5" t="s">
        <v>5388</v>
      </c>
      <c r="AC1853" s="2" t="s">
        <v>5388</v>
      </c>
      <c r="AD1853" s="6" t="str">
        <f t="shared" si="1725"/>
        <v>X</v>
      </c>
      <c r="AE1853" s="3">
        <v>45629</v>
      </c>
      <c r="AF1853" s="5" t="s">
        <v>5396</v>
      </c>
      <c r="AG1853" s="6">
        <f t="shared" ca="1" si="1731"/>
        <v>27</v>
      </c>
      <c r="AH1853" s="2" t="s">
        <v>5388</v>
      </c>
      <c r="AI1853" s="3" t="s">
        <v>5388</v>
      </c>
      <c r="AJ1853" s="3">
        <f t="shared" ca="1" si="1727"/>
        <v>45656</v>
      </c>
      <c r="AK1853" s="2" t="str">
        <f t="shared" si="1670"/>
        <v>+공정납기일없음</v>
      </c>
      <c r="AL1853" s="2"/>
      <c r="AM1853" s="2" t="str">
        <f t="shared" si="1672"/>
        <v>(+공정납기일없음)</v>
      </c>
      <c r="AN1853" s="9">
        <f t="shared" si="1673"/>
        <v>0</v>
      </c>
      <c r="AO1853" s="9">
        <f t="shared" si="1674"/>
        <v>0</v>
      </c>
      <c r="AP1853" s="9">
        <f t="shared" ref="AP1853:AP1859" ca="1" si="1732">TODAY()</f>
        <v>45656</v>
      </c>
      <c r="AQ1853" s="6" t="s">
        <v>5388</v>
      </c>
      <c r="AR1853" s="12" t="str">
        <f t="shared" si="1675"/>
        <v>+X</v>
      </c>
      <c r="AS1853" t="s">
        <v>5680</v>
      </c>
      <c r="AT1853" t="str">
        <f t="shared" si="1676"/>
        <v>공정납기일없음(+X)</v>
      </c>
    </row>
    <row r="1854" spans="2:46" x14ac:dyDescent="0.3">
      <c r="B1854" s="2" t="s">
        <v>5666</v>
      </c>
      <c r="C1854" s="8" t="s">
        <v>5670</v>
      </c>
      <c r="D1854" s="2"/>
      <c r="E1854" s="2"/>
      <c r="F1854" s="2"/>
      <c r="G1854" s="2"/>
      <c r="H1854" s="2" t="s">
        <v>5151</v>
      </c>
      <c r="I1854" s="2" t="str">
        <f t="shared" si="1664"/>
        <v>20241202-2519N0001-인쇄</v>
      </c>
      <c r="J1854" s="2" t="str">
        <f t="shared" si="1665"/>
        <v>20241202-2519N0001-합지</v>
      </c>
      <c r="K1854" s="2" t="str">
        <f t="shared" si="1666"/>
        <v>20241202-2519N0001-분단</v>
      </c>
      <c r="L1854" s="2" t="str">
        <f t="shared" si="1667"/>
        <v>20241202-2519N0001-제대</v>
      </c>
      <c r="M1854" s="2" t="str">
        <f>VLOOKUP(H1854, '쿼리1'!$A:$R, 17, 0)</f>
        <v>무지</v>
      </c>
      <c r="N1854" s="2" t="str">
        <f>VLOOKUP(H1854, '쿼리1'!$A:$P, 15, 0)</f>
        <v>PE(투명)40</v>
      </c>
      <c r="O1854" s="2" t="s">
        <v>5690</v>
      </c>
      <c r="P1854" s="2" t="str">
        <f>VLOOKUP(H1854, '쿼리1'!$A:$R, 17, 0)</f>
        <v>무지</v>
      </c>
      <c r="Q1854" s="4">
        <f>VLOOKUP(H1854, '쿼리1'!$A:$U, 20, 0)</f>
        <v>15000</v>
      </c>
      <c r="R1854" s="2" t="s">
        <v>5397</v>
      </c>
      <c r="S1854" s="2" t="s">
        <v>5397</v>
      </c>
      <c r="T1854" s="2" t="s">
        <v>5397</v>
      </c>
      <c r="U1854" s="2" t="s">
        <v>5397</v>
      </c>
      <c r="V1854" s="2" t="s">
        <v>5388</v>
      </c>
      <c r="W1854" s="2" t="s">
        <v>5388</v>
      </c>
      <c r="X1854" s="6" t="str">
        <f t="shared" si="1720"/>
        <v>X</v>
      </c>
      <c r="Y1854" s="2" t="s">
        <v>5388</v>
      </c>
      <c r="Z1854" s="2" t="s">
        <v>5388</v>
      </c>
      <c r="AA1854" s="6" t="str">
        <f t="shared" si="1726"/>
        <v>X</v>
      </c>
      <c r="AB1854" s="2" t="s">
        <v>5388</v>
      </c>
      <c r="AC1854" s="2" t="s">
        <v>5388</v>
      </c>
      <c r="AD1854" s="6" t="str">
        <f t="shared" si="1725"/>
        <v>X</v>
      </c>
      <c r="AE1854" s="2" t="s">
        <v>5388</v>
      </c>
      <c r="AF1854" s="2" t="s">
        <v>5388</v>
      </c>
      <c r="AG1854" s="2" t="str">
        <f t="shared" ref="AG1854:AG1859" si="1733">IFERROR(AF1854-AE1854, "X")</f>
        <v>X</v>
      </c>
      <c r="AH1854" s="2" t="s">
        <v>5388</v>
      </c>
      <c r="AI1854" s="3" t="s">
        <v>5388</v>
      </c>
      <c r="AJ1854" s="3">
        <f t="shared" ca="1" si="1727"/>
        <v>45656</v>
      </c>
      <c r="AK1854" s="2" t="str">
        <f t="shared" si="1670"/>
        <v>+공정납기일없음</v>
      </c>
      <c r="AL1854" s="2"/>
      <c r="AM1854" s="2" t="str">
        <f t="shared" si="1672"/>
        <v>(+공정납기일없음)</v>
      </c>
      <c r="AN1854" s="9">
        <f t="shared" si="1673"/>
        <v>0</v>
      </c>
      <c r="AO1854" s="9">
        <f t="shared" si="1674"/>
        <v>45555</v>
      </c>
      <c r="AP1854" s="9">
        <f t="shared" ca="1" si="1732"/>
        <v>45656</v>
      </c>
      <c r="AQ1854" s="6">
        <f t="shared" ref="AQ1854:AQ1855" ca="1" si="1734">AO1854-AP1854</f>
        <v>-101</v>
      </c>
      <c r="AR1854" s="12">
        <f t="shared" ca="1" si="1675"/>
        <v>-101</v>
      </c>
      <c r="AS1854" t="str">
        <f t="shared" ref="AS1854:AS1855" ca="1" si="1735">IF(AQ1854&lt;0, "진행중", "지연")</f>
        <v>진행중</v>
      </c>
      <c r="AT1854" t="str">
        <f t="shared" ca="1" si="1676"/>
        <v>진행중(-101)</v>
      </c>
    </row>
    <row r="1855" spans="2:46" x14ac:dyDescent="0.3">
      <c r="B1855" s="2" t="s">
        <v>5666</v>
      </c>
      <c r="C1855" s="8" t="s">
        <v>5670</v>
      </c>
      <c r="D1855" s="2"/>
      <c r="E1855" s="2"/>
      <c r="F1855" s="2"/>
      <c r="G1855" s="2"/>
      <c r="H1855" s="2" t="s">
        <v>5276</v>
      </c>
      <c r="I1855" s="2" t="str">
        <f t="shared" si="1664"/>
        <v>20241202-3000149806-인쇄</v>
      </c>
      <c r="J1855" s="2" t="str">
        <f t="shared" si="1665"/>
        <v>20241202-3000149806-합지</v>
      </c>
      <c r="K1855" s="2" t="str">
        <f t="shared" si="1666"/>
        <v>20241202-3000149806-분단</v>
      </c>
      <c r="L1855" s="2" t="str">
        <f t="shared" si="1667"/>
        <v>20241202-3000149806-제대</v>
      </c>
      <c r="M1855" s="2" t="str">
        <f>VLOOKUP(H1855, '쿼리1'!$A:$R, 17, 0)</f>
        <v>무지</v>
      </c>
      <c r="N1855" s="2" t="str">
        <f>VLOOKUP(H1855, '쿼리1'!$A:$P, 15, 0)</f>
        <v>정전기70</v>
      </c>
      <c r="O1855" s="2">
        <v>3000149806</v>
      </c>
      <c r="P1855" s="2" t="str">
        <f>VLOOKUP(H1855, '쿼리1'!$A:$R, 17, 0)</f>
        <v>무지</v>
      </c>
      <c r="Q1855" s="4">
        <f>VLOOKUP(H1855, '쿼리1'!$A:$U, 20, 0)</f>
        <v>25000</v>
      </c>
      <c r="R1855" s="2" t="s">
        <v>5397</v>
      </c>
      <c r="S1855" s="2" t="s">
        <v>5397</v>
      </c>
      <c r="T1855" s="2" t="s">
        <v>5397</v>
      </c>
      <c r="U1855" s="2" t="s">
        <v>5397</v>
      </c>
      <c r="V1855" s="2" t="s">
        <v>5388</v>
      </c>
      <c r="W1855" s="2" t="s">
        <v>5388</v>
      </c>
      <c r="X1855" s="6" t="str">
        <f t="shared" si="1720"/>
        <v>X</v>
      </c>
      <c r="Y1855" s="2" t="s">
        <v>5388</v>
      </c>
      <c r="Z1855" s="2" t="s">
        <v>5388</v>
      </c>
      <c r="AA1855" s="6" t="str">
        <f t="shared" si="1726"/>
        <v>X</v>
      </c>
      <c r="AB1855" s="2" t="s">
        <v>5388</v>
      </c>
      <c r="AC1855" s="2" t="s">
        <v>5388</v>
      </c>
      <c r="AD1855" s="6" t="str">
        <f t="shared" si="1725"/>
        <v>X</v>
      </c>
      <c r="AE1855" s="2" t="s">
        <v>5388</v>
      </c>
      <c r="AF1855" s="2" t="s">
        <v>5388</v>
      </c>
      <c r="AG1855" s="2" t="str">
        <f t="shared" si="1733"/>
        <v>X</v>
      </c>
      <c r="AH1855" s="2" t="s">
        <v>5388</v>
      </c>
      <c r="AI1855" s="3" t="s">
        <v>5388</v>
      </c>
      <c r="AJ1855" s="3">
        <f t="shared" ca="1" si="1727"/>
        <v>45656</v>
      </c>
      <c r="AK1855" s="2" t="str">
        <f t="shared" si="1670"/>
        <v>+공정납기일없음</v>
      </c>
      <c r="AL1855" s="2"/>
      <c r="AM1855" s="2" t="str">
        <f t="shared" si="1672"/>
        <v>(+공정납기일없음)</v>
      </c>
      <c r="AN1855" s="9">
        <f t="shared" si="1673"/>
        <v>0</v>
      </c>
      <c r="AO1855" s="9">
        <f t="shared" si="1674"/>
        <v>45551</v>
      </c>
      <c r="AP1855" s="9">
        <f t="shared" ca="1" si="1732"/>
        <v>45656</v>
      </c>
      <c r="AQ1855" s="6">
        <f t="shared" ca="1" si="1734"/>
        <v>-105</v>
      </c>
      <c r="AR1855" s="12">
        <f t="shared" ca="1" si="1675"/>
        <v>-105</v>
      </c>
      <c r="AS1855" t="str">
        <f t="shared" ca="1" si="1735"/>
        <v>진행중</v>
      </c>
      <c r="AT1855" t="str">
        <f t="shared" ca="1" si="1676"/>
        <v>진행중(-105)</v>
      </c>
    </row>
    <row r="1856" spans="2:46" x14ac:dyDescent="0.3">
      <c r="B1856" s="2" t="s">
        <v>5666</v>
      </c>
      <c r="C1856" s="8" t="s">
        <v>5670</v>
      </c>
      <c r="D1856" s="2"/>
      <c r="E1856" s="2"/>
      <c r="F1856" s="2"/>
      <c r="G1856" s="2"/>
      <c r="H1856" s="2" t="s">
        <v>5161</v>
      </c>
      <c r="I1856" s="2" t="str">
        <f t="shared" si="1664"/>
        <v>20241202-3000156042-인쇄</v>
      </c>
      <c r="J1856" s="2" t="str">
        <f t="shared" si="1665"/>
        <v>20241202-3000156042-합지</v>
      </c>
      <c r="K1856" s="2" t="str">
        <f t="shared" si="1666"/>
        <v>20241202-3000156042-분단</v>
      </c>
      <c r="L1856" s="2" t="str">
        <f t="shared" si="1667"/>
        <v>20241202-3000156042-제대</v>
      </c>
      <c r="M1856" s="2" t="str">
        <f>VLOOKUP(H1856, '쿼리1'!$A:$R, 17, 0)</f>
        <v>단면1도-신묘 건두부 5kg</v>
      </c>
      <c r="N1856" s="2" t="str">
        <f>VLOOKUP(H1856, '쿼리1'!$A:$P, 15, 0)</f>
        <v>HD튜브(투명)35</v>
      </c>
      <c r="O1856" s="2">
        <v>3000156042</v>
      </c>
      <c r="P1856" s="2" t="str">
        <f>VLOOKUP(H1856, '쿼리1'!$A:$R, 17, 0)</f>
        <v>단면1도-신묘 건두부 5kg</v>
      </c>
      <c r="Q1856" s="4">
        <f>VLOOKUP(H1856, '쿼리1'!$A:$U, 20, 0)</f>
        <v>20000</v>
      </c>
      <c r="R1856" s="2" t="s">
        <v>5397</v>
      </c>
      <c r="S1856" s="2" t="s">
        <v>5397</v>
      </c>
      <c r="T1856" s="2" t="s">
        <v>5397</v>
      </c>
      <c r="U1856" s="2" t="s">
        <v>5397</v>
      </c>
      <c r="V1856" s="2" t="s">
        <v>5388</v>
      </c>
      <c r="W1856" s="2" t="s">
        <v>5388</v>
      </c>
      <c r="X1856" s="6" t="str">
        <f t="shared" si="1720"/>
        <v>X</v>
      </c>
      <c r="Y1856" s="2" t="s">
        <v>5388</v>
      </c>
      <c r="Z1856" s="2" t="s">
        <v>5388</v>
      </c>
      <c r="AA1856" s="6" t="str">
        <f t="shared" si="1726"/>
        <v>X</v>
      </c>
      <c r="AB1856" s="2" t="s">
        <v>5388</v>
      </c>
      <c r="AC1856" s="2" t="s">
        <v>5388</v>
      </c>
      <c r="AD1856" s="6" t="str">
        <f t="shared" si="1725"/>
        <v>X</v>
      </c>
      <c r="AE1856" s="2" t="s">
        <v>5388</v>
      </c>
      <c r="AF1856" s="2" t="s">
        <v>5388</v>
      </c>
      <c r="AG1856" s="2" t="str">
        <f t="shared" si="1733"/>
        <v>X</v>
      </c>
      <c r="AH1856" s="2" t="s">
        <v>5388</v>
      </c>
      <c r="AI1856" s="3" t="s">
        <v>5388</v>
      </c>
      <c r="AJ1856" s="3">
        <f t="shared" ca="1" si="1727"/>
        <v>45656</v>
      </c>
      <c r="AK1856" s="2" t="str">
        <f t="shared" si="1670"/>
        <v>+공정납기일없음</v>
      </c>
      <c r="AL1856" s="2"/>
      <c r="AM1856" s="2" t="str">
        <f t="shared" si="1672"/>
        <v>(+공정납기일없음)</v>
      </c>
      <c r="AN1856" s="9">
        <f t="shared" si="1673"/>
        <v>0</v>
      </c>
      <c r="AO1856" s="9">
        <f t="shared" si="1674"/>
        <v>0</v>
      </c>
      <c r="AP1856" s="9">
        <f t="shared" ca="1" si="1732"/>
        <v>45656</v>
      </c>
      <c r="AQ1856" s="6" t="s">
        <v>5388</v>
      </c>
      <c r="AR1856" s="12" t="str">
        <f t="shared" si="1675"/>
        <v>+X</v>
      </c>
      <c r="AS1856" t="s">
        <v>5680</v>
      </c>
      <c r="AT1856" t="str">
        <f t="shared" si="1676"/>
        <v>공정납기일없음(+X)</v>
      </c>
    </row>
    <row r="1857" spans="2:46" x14ac:dyDescent="0.3">
      <c r="B1857" s="2" t="s">
        <v>5666</v>
      </c>
      <c r="C1857" s="8" t="s">
        <v>5670</v>
      </c>
      <c r="D1857" s="2"/>
      <c r="E1857" s="2"/>
      <c r="F1857" s="2"/>
      <c r="G1857" s="2"/>
      <c r="H1857" s="2" t="s">
        <v>390</v>
      </c>
      <c r="I1857" s="2" t="str">
        <f t="shared" si="1664"/>
        <v>20241202-3000159083-인쇄</v>
      </c>
      <c r="J1857" s="2" t="str">
        <f t="shared" si="1665"/>
        <v>20241202-3000159083-합지</v>
      </c>
      <c r="K1857" s="2" t="str">
        <f t="shared" si="1666"/>
        <v>20241202-3000159083-분단</v>
      </c>
      <c r="L1857" s="2" t="str">
        <f t="shared" si="1667"/>
        <v>20241202-3000159083-제대</v>
      </c>
      <c r="M1857" s="2" t="str">
        <f>VLOOKUP(H1857, '쿼리1'!$A:$R, 17, 0)</f>
        <v>무지</v>
      </c>
      <c r="N1857" s="2" t="str">
        <f>VLOOKUP(H1857, '쿼리1'!$A:$P, 15, 0)</f>
        <v>의류고정용 종이(SC400,210*297)-M363(10098)</v>
      </c>
      <c r="O1857" s="2">
        <v>3000159083</v>
      </c>
      <c r="P1857" s="2" t="str">
        <f>VLOOKUP(H1857, '쿼리1'!$A:$R, 17, 0)</f>
        <v>무지</v>
      </c>
      <c r="Q1857" s="4">
        <f>VLOOKUP(H1857, '쿼리1'!$A:$U, 20, 0)</f>
        <v>22500</v>
      </c>
      <c r="R1857" s="2" t="s">
        <v>5397</v>
      </c>
      <c r="S1857" s="2" t="s">
        <v>5397</v>
      </c>
      <c r="T1857" s="2" t="s">
        <v>5397</v>
      </c>
      <c r="U1857" s="2" t="s">
        <v>5397</v>
      </c>
      <c r="V1857" s="2" t="s">
        <v>5388</v>
      </c>
      <c r="W1857" s="2" t="s">
        <v>5388</v>
      </c>
      <c r="X1857" s="6" t="str">
        <f t="shared" si="1720"/>
        <v>X</v>
      </c>
      <c r="Y1857" s="2" t="s">
        <v>5388</v>
      </c>
      <c r="Z1857" s="2" t="s">
        <v>5388</v>
      </c>
      <c r="AA1857" s="6" t="str">
        <f t="shared" si="1726"/>
        <v>X</v>
      </c>
      <c r="AB1857" s="2" t="s">
        <v>5388</v>
      </c>
      <c r="AC1857" s="2" t="s">
        <v>5388</v>
      </c>
      <c r="AD1857" s="6" t="str">
        <f t="shared" si="1725"/>
        <v>X</v>
      </c>
      <c r="AE1857" s="2" t="s">
        <v>5388</v>
      </c>
      <c r="AF1857" s="2" t="s">
        <v>5388</v>
      </c>
      <c r="AG1857" s="2" t="str">
        <f t="shared" si="1733"/>
        <v>X</v>
      </c>
      <c r="AH1857" s="2" t="s">
        <v>5388</v>
      </c>
      <c r="AI1857" s="3" t="s">
        <v>5388</v>
      </c>
      <c r="AJ1857" s="3">
        <f t="shared" ca="1" si="1727"/>
        <v>45656</v>
      </c>
      <c r="AK1857" s="2" t="str">
        <f t="shared" si="1670"/>
        <v>+공정납기일없음</v>
      </c>
      <c r="AL1857" s="2"/>
      <c r="AM1857" s="2" t="str">
        <f t="shared" si="1672"/>
        <v>(+공정납기일없음)</v>
      </c>
      <c r="AN1857" s="9">
        <f t="shared" si="1673"/>
        <v>0</v>
      </c>
      <c r="AO1857" s="9">
        <f t="shared" si="1674"/>
        <v>45595</v>
      </c>
      <c r="AP1857" s="9">
        <f t="shared" ca="1" si="1732"/>
        <v>45656</v>
      </c>
      <c r="AQ1857" s="6">
        <f ca="1">AO1857-AP1857</f>
        <v>-61</v>
      </c>
      <c r="AR1857" s="12">
        <f t="shared" ca="1" si="1675"/>
        <v>-61</v>
      </c>
      <c r="AS1857" t="str">
        <f ca="1">IF(AQ1857&lt;0, "진행중", "지연")</f>
        <v>진행중</v>
      </c>
      <c r="AT1857" t="str">
        <f t="shared" ca="1" si="1676"/>
        <v>진행중(-61)</v>
      </c>
    </row>
    <row r="1858" spans="2:46" x14ac:dyDescent="0.3">
      <c r="B1858" s="2" t="s">
        <v>5666</v>
      </c>
      <c r="C1858" s="8" t="s">
        <v>5670</v>
      </c>
      <c r="D1858" s="2"/>
      <c r="E1858" s="2"/>
      <c r="F1858" s="2"/>
      <c r="G1858" s="2"/>
      <c r="H1858" s="2" t="s">
        <v>2903</v>
      </c>
      <c r="I1858" s="2" t="str">
        <f t="shared" si="1664"/>
        <v>20241202-3419P0019-인쇄</v>
      </c>
      <c r="J1858" s="2" t="str">
        <f t="shared" si="1665"/>
        <v>20241202-3419P0019-합지</v>
      </c>
      <c r="K1858" s="2" t="str">
        <f t="shared" si="1666"/>
        <v>20241202-3419P0019-분단</v>
      </c>
      <c r="L1858" s="2" t="str">
        <f t="shared" si="1667"/>
        <v>20241202-3419P0019-제대</v>
      </c>
      <c r="M1858" s="2" t="str">
        <f>VLOOKUP(H1858, '쿼리1'!$A:$R, 17, 0)</f>
        <v>1도-용기수산</v>
      </c>
      <c r="N1858" s="2" t="str">
        <f>VLOOKUP(H1858, '쿼리1'!$A:$P, 15, 0)</f>
        <v>박스 SK.GK.S(A골)=1도-용기수산</v>
      </c>
      <c r="O1858" s="2" t="s">
        <v>5897</v>
      </c>
      <c r="P1858" s="2" t="str">
        <f>VLOOKUP(H1858, '쿼리1'!$A:$R, 17, 0)</f>
        <v>1도-용기수산</v>
      </c>
      <c r="Q1858" s="4">
        <f>VLOOKUP(H1858, '쿼리1'!$A:$U, 20, 0)</f>
        <v>500</v>
      </c>
      <c r="R1858" s="2" t="s">
        <v>5397</v>
      </c>
      <c r="S1858" s="2" t="s">
        <v>5397</v>
      </c>
      <c r="T1858" s="2" t="s">
        <v>5397</v>
      </c>
      <c r="U1858" s="2" t="s">
        <v>5397</v>
      </c>
      <c r="V1858" s="2" t="s">
        <v>5388</v>
      </c>
      <c r="W1858" s="2" t="s">
        <v>5388</v>
      </c>
      <c r="X1858" s="6" t="str">
        <f t="shared" si="1720"/>
        <v>X</v>
      </c>
      <c r="Y1858" s="2" t="s">
        <v>5388</v>
      </c>
      <c r="Z1858" s="2" t="s">
        <v>5388</v>
      </c>
      <c r="AA1858" s="6" t="str">
        <f t="shared" si="1726"/>
        <v>X</v>
      </c>
      <c r="AB1858" s="2" t="s">
        <v>5388</v>
      </c>
      <c r="AC1858" s="2" t="s">
        <v>5388</v>
      </c>
      <c r="AD1858" s="6" t="str">
        <f t="shared" si="1725"/>
        <v>X</v>
      </c>
      <c r="AE1858" s="2" t="s">
        <v>5388</v>
      </c>
      <c r="AF1858" s="2" t="s">
        <v>5388</v>
      </c>
      <c r="AG1858" s="2" t="str">
        <f t="shared" si="1733"/>
        <v>X</v>
      </c>
      <c r="AH1858" s="2" t="s">
        <v>5388</v>
      </c>
      <c r="AI1858" s="3" t="s">
        <v>5388</v>
      </c>
      <c r="AJ1858" s="3">
        <f t="shared" ca="1" si="1727"/>
        <v>45656</v>
      </c>
      <c r="AK1858" s="2" t="str">
        <f t="shared" si="1670"/>
        <v>+공정납기일없음</v>
      </c>
      <c r="AL1858" s="2"/>
      <c r="AM1858" s="2" t="str">
        <f t="shared" si="1672"/>
        <v>(+공정납기일없음)</v>
      </c>
      <c r="AN1858" s="9">
        <f t="shared" si="1673"/>
        <v>0</v>
      </c>
      <c r="AO1858" s="9">
        <f t="shared" si="1674"/>
        <v>0</v>
      </c>
      <c r="AP1858" s="9">
        <f t="shared" ca="1" si="1732"/>
        <v>45656</v>
      </c>
      <c r="AQ1858" s="6" t="s">
        <v>5388</v>
      </c>
      <c r="AR1858" s="12" t="str">
        <f t="shared" si="1675"/>
        <v>+X</v>
      </c>
      <c r="AS1858" t="s">
        <v>5680</v>
      </c>
      <c r="AT1858" t="str">
        <f t="shared" si="1676"/>
        <v>공정납기일없음(+X)</v>
      </c>
    </row>
    <row r="1859" spans="2:46" x14ac:dyDescent="0.3">
      <c r="B1859" s="2" t="s">
        <v>5666</v>
      </c>
      <c r="C1859" s="8" t="s">
        <v>5670</v>
      </c>
      <c r="D1859" s="2"/>
      <c r="E1859" s="2"/>
      <c r="F1859" s="2"/>
      <c r="G1859" s="2"/>
      <c r="H1859" s="2" t="s">
        <v>5277</v>
      </c>
      <c r="I1859" s="2" t="str">
        <f t="shared" si="1664"/>
        <v>20241202-3620N0001-인쇄</v>
      </c>
      <c r="J1859" s="2" t="str">
        <f t="shared" si="1665"/>
        <v>20241202-3620N0001-합지</v>
      </c>
      <c r="K1859" s="2" t="str">
        <f t="shared" si="1666"/>
        <v>20241202-3620N0001-분단</v>
      </c>
      <c r="L1859" s="2" t="str">
        <f t="shared" si="1667"/>
        <v>20241202-3620N0001-제대</v>
      </c>
      <c r="M1859" s="2" t="str">
        <f>VLOOKUP(H1859, '쿼리1'!$A:$R, 17, 0)</f>
        <v>무지</v>
      </c>
      <c r="N1859" s="2" t="str">
        <f>VLOOKUP(H1859, '쿼리1'!$A:$P, 15, 0)</f>
        <v>정전기70=무지</v>
      </c>
      <c r="O1859" s="2" t="s">
        <v>5691</v>
      </c>
      <c r="P1859" s="2" t="str">
        <f>VLOOKUP(H1859, '쿼리1'!$A:$R, 17, 0)</f>
        <v>무지</v>
      </c>
      <c r="Q1859" s="4">
        <f>VLOOKUP(H1859, '쿼리1'!$A:$U, 20, 0)</f>
        <v>66000</v>
      </c>
      <c r="R1859" s="2" t="s">
        <v>5397</v>
      </c>
      <c r="S1859" s="2" t="s">
        <v>5397</v>
      </c>
      <c r="T1859" s="2" t="s">
        <v>5397</v>
      </c>
      <c r="U1859" s="2" t="s">
        <v>5397</v>
      </c>
      <c r="V1859" s="2" t="s">
        <v>5388</v>
      </c>
      <c r="W1859" s="2" t="s">
        <v>5388</v>
      </c>
      <c r="X1859" s="6" t="str">
        <f t="shared" si="1720"/>
        <v>X</v>
      </c>
      <c r="Y1859" s="2" t="s">
        <v>5388</v>
      </c>
      <c r="Z1859" s="2" t="s">
        <v>5388</v>
      </c>
      <c r="AA1859" s="6" t="str">
        <f t="shared" si="1726"/>
        <v>X</v>
      </c>
      <c r="AB1859" s="2" t="s">
        <v>5388</v>
      </c>
      <c r="AC1859" s="2" t="s">
        <v>5388</v>
      </c>
      <c r="AD1859" s="6" t="str">
        <f t="shared" si="1725"/>
        <v>X</v>
      </c>
      <c r="AE1859" s="2" t="s">
        <v>5388</v>
      </c>
      <c r="AF1859" s="2" t="s">
        <v>5388</v>
      </c>
      <c r="AG1859" s="2" t="str">
        <f t="shared" si="1733"/>
        <v>X</v>
      </c>
      <c r="AH1859" s="2" t="s">
        <v>5388</v>
      </c>
      <c r="AI1859" s="3" t="s">
        <v>5388</v>
      </c>
      <c r="AJ1859" s="3">
        <f t="shared" ca="1" si="1727"/>
        <v>45656</v>
      </c>
      <c r="AK1859" s="2" t="str">
        <f t="shared" si="1670"/>
        <v>+공정납기일없음</v>
      </c>
      <c r="AL1859" s="2"/>
      <c r="AM1859" s="2" t="str">
        <f t="shared" si="1672"/>
        <v>(+공정납기일없음)</v>
      </c>
      <c r="AN1859" s="9">
        <f t="shared" si="1673"/>
        <v>0</v>
      </c>
      <c r="AO1859" s="9">
        <f t="shared" si="1674"/>
        <v>45554</v>
      </c>
      <c r="AP1859" s="9">
        <f t="shared" ca="1" si="1732"/>
        <v>45656</v>
      </c>
      <c r="AQ1859" s="6">
        <f ca="1">AO1859-AP1859</f>
        <v>-102</v>
      </c>
      <c r="AR1859" s="12">
        <f t="shared" ca="1" si="1675"/>
        <v>-102</v>
      </c>
      <c r="AS1859" t="str">
        <f ca="1">IF(AQ1859&lt;0, "진행중", "지연")</f>
        <v>진행중</v>
      </c>
      <c r="AT1859" t="str">
        <f t="shared" ca="1" si="1676"/>
        <v>진행중(-102)</v>
      </c>
    </row>
    <row r="1860" spans="2:46" x14ac:dyDescent="0.3">
      <c r="B1860" s="2" t="s">
        <v>5418</v>
      </c>
      <c r="C1860" s="7">
        <v>-4</v>
      </c>
      <c r="D1860" s="2" t="s">
        <v>5532</v>
      </c>
      <c r="E1860" s="2" t="s">
        <v>5451</v>
      </c>
      <c r="F1860" s="2"/>
      <c r="G1860" s="2" t="s">
        <v>5451</v>
      </c>
      <c r="H1860" s="2" t="s">
        <v>1438</v>
      </c>
      <c r="I1860" s="2" t="str">
        <f t="shared" si="1664"/>
        <v>20241203-1000143636-인쇄</v>
      </c>
      <c r="J1860" s="2" t="str">
        <f t="shared" si="1665"/>
        <v>20241203-1000143636-합지</v>
      </c>
      <c r="K1860" s="2" t="str">
        <f t="shared" si="1666"/>
        <v>20241203-1000143636-분단</v>
      </c>
      <c r="L1860" s="2" t="str">
        <f t="shared" si="1667"/>
        <v>20241203-1000143636-제대</v>
      </c>
      <c r="M1860" s="2" t="str">
        <f>VLOOKUP(H1860, '쿼리1'!$A:$R, 17, 0)</f>
        <v>1도-옛날 육수봉지</v>
      </c>
      <c r="N1860" s="2" t="str">
        <f>VLOOKUP(H1860, '쿼리1'!$A:$P, 15, 0)</f>
        <v>나이론(메탈로젠)100</v>
      </c>
      <c r="O1860" s="2">
        <v>1000143636</v>
      </c>
      <c r="P1860" s="2" t="str">
        <f>VLOOKUP(H1860, '쿼리1'!$A:$R, 17, 0)</f>
        <v>1도-옛날 육수봉지</v>
      </c>
      <c r="Q1860" s="4">
        <f>VLOOKUP(H1860, '쿼리1'!$A:$U, 20, 0)</f>
        <v>35294</v>
      </c>
      <c r="R1860" s="2" t="s">
        <v>5399</v>
      </c>
      <c r="S1860" s="2" t="s">
        <v>31</v>
      </c>
      <c r="T1860" s="2" t="s">
        <v>5397</v>
      </c>
      <c r="U1860" s="2" t="s">
        <v>31</v>
      </c>
      <c r="V1860" s="3">
        <v>45635</v>
      </c>
      <c r="W1860" s="5" t="s">
        <v>5396</v>
      </c>
      <c r="X1860" s="6">
        <f ca="1">TODAY()-V1860</f>
        <v>21</v>
      </c>
      <c r="Y1860" s="3">
        <v>45638</v>
      </c>
      <c r="Z1860" s="3">
        <v>45642</v>
      </c>
      <c r="AA1860" s="6" t="str">
        <f t="shared" ref="AA1860:AA1861" si="1736">IFERROR(IF(Z1860-Y1860&gt;0, "+" &amp; (Z1860-Y1860), Z1860-Y1860), "X")</f>
        <v>+4</v>
      </c>
      <c r="AB1860" s="3" t="s">
        <v>5388</v>
      </c>
      <c r="AC1860" s="2" t="s">
        <v>5388</v>
      </c>
      <c r="AD1860" s="6" t="str">
        <f t="shared" si="1725"/>
        <v>X</v>
      </c>
      <c r="AE1860" s="3">
        <v>45642</v>
      </c>
      <c r="AF1860" s="3">
        <v>45646</v>
      </c>
      <c r="AG1860" s="2" t="str">
        <f>IFERROR(IF(AF1860-AE1860&gt;0, "+" &amp; (AF1860-AE1860), AF1860-AE1860), "X")</f>
        <v>+4</v>
      </c>
      <c r="AH1860" s="3">
        <v>45646</v>
      </c>
      <c r="AI1860" s="3">
        <f>AE1860</f>
        <v>45642</v>
      </c>
      <c r="AJ1860" s="3"/>
      <c r="AK1860" s="2">
        <f t="shared" si="1670"/>
        <v>-4</v>
      </c>
      <c r="AL1860" s="2" t="s">
        <v>5567</v>
      </c>
      <c r="AM1860" s="2" t="str">
        <f t="shared" si="1672"/>
        <v>생산완료(-4)</v>
      </c>
      <c r="AN1860" s="9">
        <f t="shared" si="1673"/>
        <v>45646</v>
      </c>
      <c r="AO1860" s="9">
        <f t="shared" si="1674"/>
        <v>45642</v>
      </c>
      <c r="AP1860" s="9"/>
      <c r="AQ1860" s="2">
        <f t="shared" ref="AQ1860:AQ1871" si="1737">AO1860-AN1860</f>
        <v>-4</v>
      </c>
      <c r="AR1860" s="12">
        <f t="shared" si="1675"/>
        <v>-4</v>
      </c>
      <c r="AS1860" t="s">
        <v>5567</v>
      </c>
      <c r="AT1860" t="str">
        <f t="shared" si="1676"/>
        <v>생산완료(-4)</v>
      </c>
    </row>
    <row r="1861" spans="2:46" x14ac:dyDescent="0.3">
      <c r="B1861" s="2" t="s">
        <v>5408</v>
      </c>
      <c r="C1861" s="7">
        <v>3</v>
      </c>
      <c r="D1861" s="2" t="s">
        <v>5415</v>
      </c>
      <c r="E1861" s="2" t="s">
        <v>5415</v>
      </c>
      <c r="F1861" s="2" t="s">
        <v>5535</v>
      </c>
      <c r="G1861" s="2"/>
      <c r="H1861" s="2" t="s">
        <v>4289</v>
      </c>
      <c r="I1861" s="2" t="str">
        <f t="shared" si="1664"/>
        <v>20241203-1000153049-인쇄</v>
      </c>
      <c r="J1861" s="2" t="str">
        <f t="shared" si="1665"/>
        <v>20241203-1000153049-합지</v>
      </c>
      <c r="K1861" s="2" t="str">
        <f t="shared" si="1666"/>
        <v>20241203-1000153049-분단</v>
      </c>
      <c r="L1861" s="2" t="str">
        <f t="shared" si="1667"/>
        <v>20241203-1000153049-제대</v>
      </c>
      <c r="M1861" s="2" t="str">
        <f>VLOOKUP(H1861, '쿼리1'!$A:$R, 17, 0)</f>
        <v>9도-(주)푸드코아-연세우유 초코생크림빵</v>
      </c>
      <c r="N1861" s="2" t="str">
        <f>VLOOKUP(H1861, '쿼리1'!$A:$P, 15, 0)</f>
        <v>오씨피피(유무광)60</v>
      </c>
      <c r="O1861" s="2">
        <v>1000153049</v>
      </c>
      <c r="P1861" s="2" t="str">
        <f>VLOOKUP(H1861, '쿼리1'!$A:$R, 17, 0)</f>
        <v>9도-(주)푸드코아-연세우유 초코생크림빵</v>
      </c>
      <c r="Q1861" s="4">
        <f>VLOOKUP(H1861, '쿼리1'!$A:$U, 20, 0)</f>
        <v>12</v>
      </c>
      <c r="R1861" s="2" t="s">
        <v>31</v>
      </c>
      <c r="S1861" s="2" t="s">
        <v>31</v>
      </c>
      <c r="T1861" s="2" t="s">
        <v>5399</v>
      </c>
      <c r="U1861" s="2" t="s">
        <v>5397</v>
      </c>
      <c r="V1861" s="3">
        <v>45635</v>
      </c>
      <c r="W1861" s="3">
        <v>45632</v>
      </c>
      <c r="X1861" s="6">
        <f t="shared" ref="X1861:X1862" si="1738">IFERROR(IF(W1861-V1861&gt;0, "+" &amp; (W1861-V1861), W1861-V1861), "X")</f>
        <v>-3</v>
      </c>
      <c r="Y1861" s="3">
        <v>45638</v>
      </c>
      <c r="Z1861" s="3">
        <v>45635</v>
      </c>
      <c r="AA1861" s="6">
        <f t="shared" si="1736"/>
        <v>-3</v>
      </c>
      <c r="AB1861" s="3">
        <v>45639</v>
      </c>
      <c r="AC1861" s="5" t="s">
        <v>5396</v>
      </c>
      <c r="AD1861" s="6">
        <f ca="1">TODAY()-AB1861</f>
        <v>17</v>
      </c>
      <c r="AE1861" s="2" t="s">
        <v>5388</v>
      </c>
      <c r="AF1861" s="2" t="s">
        <v>5388</v>
      </c>
      <c r="AG1861" s="2" t="str">
        <f>IFERROR(AF1861-AE1861, "X")</f>
        <v>X</v>
      </c>
      <c r="AH1861" s="3">
        <v>45635</v>
      </c>
      <c r="AI1861" s="3">
        <f>Y1861</f>
        <v>45638</v>
      </c>
      <c r="AJ1861" s="3"/>
      <c r="AK1861" s="2" t="str">
        <f t="shared" si="1670"/>
        <v>+3</v>
      </c>
      <c r="AL1861" s="2" t="s">
        <v>5567</v>
      </c>
      <c r="AM1861" s="2" t="str">
        <f t="shared" si="1672"/>
        <v>생산완료(+3)</v>
      </c>
      <c r="AN1861" s="9">
        <f t="shared" si="1673"/>
        <v>45635</v>
      </c>
      <c r="AO1861" s="9">
        <f t="shared" si="1674"/>
        <v>45638</v>
      </c>
      <c r="AP1861" s="9"/>
      <c r="AQ1861" s="2">
        <f t="shared" si="1737"/>
        <v>3</v>
      </c>
      <c r="AR1861" s="12" t="str">
        <f t="shared" si="1675"/>
        <v>+3</v>
      </c>
      <c r="AS1861" t="s">
        <v>5567</v>
      </c>
      <c r="AT1861" t="str">
        <f t="shared" si="1676"/>
        <v>생산완료(+3)</v>
      </c>
    </row>
    <row r="1862" spans="2:46" x14ac:dyDescent="0.3">
      <c r="B1862" s="2" t="s">
        <v>5415</v>
      </c>
      <c r="C1862" s="7">
        <v>-3</v>
      </c>
      <c r="D1862" s="2" t="s">
        <v>5412</v>
      </c>
      <c r="E1862" s="2" t="s">
        <v>5546</v>
      </c>
      <c r="F1862" s="2"/>
      <c r="G1862" s="2" t="s">
        <v>5408</v>
      </c>
      <c r="H1862" s="2" t="s">
        <v>4024</v>
      </c>
      <c r="I1862" s="2" t="str">
        <f t="shared" ref="I1862:I1925" si="1739">_xlfn.CONCAT(H1862, "-", "인쇄")</f>
        <v>20241203-1000158633-인쇄</v>
      </c>
      <c r="J1862" s="2" t="str">
        <f t="shared" ref="J1862:J1925" si="1740">_xlfn.CONCAT(H1862, "-", "합지")</f>
        <v>20241203-1000158633-합지</v>
      </c>
      <c r="K1862" s="2" t="str">
        <f t="shared" ref="K1862:K1925" si="1741">_xlfn.CONCAT(H1862, "-", "분단")</f>
        <v>20241203-1000158633-분단</v>
      </c>
      <c r="L1862" s="2" t="str">
        <f t="shared" ref="L1862:L1925" si="1742">_xlfn.CONCAT(H1862, "-", "제대")</f>
        <v>20241203-1000158633-제대</v>
      </c>
      <c r="M1862" s="2" t="str">
        <f>VLOOKUP(H1862, '쿼리1'!$A:$R, 17, 0)</f>
        <v>2도-위소라 슬라이스 250g</v>
      </c>
      <c r="N1862" s="2" t="str">
        <f>VLOOKUP(H1862, '쿼리1'!$A:$P, 15, 0)</f>
        <v>나이론70</v>
      </c>
      <c r="O1862" s="2">
        <v>1000158633</v>
      </c>
      <c r="P1862" s="2" t="str">
        <f>VLOOKUP(H1862, '쿼리1'!$A:$R, 17, 0)</f>
        <v>2도-위소라 슬라이스 250g</v>
      </c>
      <c r="Q1862" s="4">
        <f>VLOOKUP(H1862, '쿼리1'!$A:$U, 20, 0)</f>
        <v>37500</v>
      </c>
      <c r="R1862" s="2" t="s">
        <v>31</v>
      </c>
      <c r="S1862" s="2" t="s">
        <v>5399</v>
      </c>
      <c r="T1862" s="2" t="s">
        <v>5397</v>
      </c>
      <c r="U1862" s="2" t="s">
        <v>31</v>
      </c>
      <c r="V1862" s="3">
        <v>45635</v>
      </c>
      <c r="W1862" s="3">
        <v>45636</v>
      </c>
      <c r="X1862" s="6" t="str">
        <f t="shared" si="1738"/>
        <v>+1</v>
      </c>
      <c r="Y1862" s="3">
        <v>45638</v>
      </c>
      <c r="Z1862" s="5" t="s">
        <v>5396</v>
      </c>
      <c r="AA1862" s="6">
        <f ca="1">TODAY()-Y1862</f>
        <v>18</v>
      </c>
      <c r="AB1862" s="3" t="s">
        <v>5388</v>
      </c>
      <c r="AC1862" s="2" t="s">
        <v>5388</v>
      </c>
      <c r="AD1862" s="6" t="str">
        <f>IFERROR(AC1862-AB1862, "X")</f>
        <v>X</v>
      </c>
      <c r="AE1862" s="3">
        <v>45642</v>
      </c>
      <c r="AF1862" s="3">
        <v>45645</v>
      </c>
      <c r="AG1862" s="2" t="str">
        <f t="shared" ref="AG1862:AG1863" si="1743">IFERROR(IF(AF1862-AE1862&gt;0, "+" &amp; (AF1862-AE1862), AF1862-AE1862), "X")</f>
        <v>+3</v>
      </c>
      <c r="AH1862" s="3">
        <v>45645</v>
      </c>
      <c r="AI1862" s="3">
        <f t="shared" ref="AI1862:AI1863" si="1744">AE1862</f>
        <v>45642</v>
      </c>
      <c r="AJ1862" s="3"/>
      <c r="AK1862" s="2">
        <f t="shared" ref="AK1862:AK1925" si="1745">IF(C1862&gt;0, "+"&amp;C1862, C1862)</f>
        <v>-3</v>
      </c>
      <c r="AL1862" s="2" t="s">
        <v>5567</v>
      </c>
      <c r="AM1862" s="2" t="str">
        <f t="shared" si="1672"/>
        <v>생산완료(-3)</v>
      </c>
      <c r="AN1862" s="9">
        <f t="shared" si="1673"/>
        <v>45645</v>
      </c>
      <c r="AO1862" s="9">
        <f t="shared" si="1674"/>
        <v>45642</v>
      </c>
      <c r="AP1862" s="9"/>
      <c r="AQ1862" s="2">
        <f t="shared" si="1737"/>
        <v>-3</v>
      </c>
      <c r="AR1862" s="12">
        <f t="shared" si="1675"/>
        <v>-3</v>
      </c>
      <c r="AS1862" t="s">
        <v>5567</v>
      </c>
      <c r="AT1862" t="str">
        <f t="shared" si="1676"/>
        <v>생산완료(-3)</v>
      </c>
    </row>
    <row r="1863" spans="2:46" x14ac:dyDescent="0.3">
      <c r="B1863" s="2" t="s">
        <v>5436</v>
      </c>
      <c r="C1863" s="7">
        <v>-7</v>
      </c>
      <c r="D1863" s="2"/>
      <c r="E1863" s="2" t="s">
        <v>5409</v>
      </c>
      <c r="F1863" s="2"/>
      <c r="G1863" s="2" t="s">
        <v>5430</v>
      </c>
      <c r="H1863" s="2" t="s">
        <v>3275</v>
      </c>
      <c r="I1863" s="2" t="str">
        <f t="shared" si="1739"/>
        <v>20241203-1000169883-인쇄</v>
      </c>
      <c r="J1863" s="2" t="str">
        <f t="shared" si="1740"/>
        <v>20241203-1000169883-합지</v>
      </c>
      <c r="K1863" s="2" t="str">
        <f t="shared" si="1741"/>
        <v>20241203-1000169883-분단</v>
      </c>
      <c r="L1863" s="2" t="str">
        <f t="shared" si="1742"/>
        <v>20241203-1000169883-제대</v>
      </c>
      <c r="M1863" s="2" t="str">
        <f>VLOOKUP(H1863, '쿼리1'!$A:$R, 17, 0)</f>
        <v>무지</v>
      </c>
      <c r="N1863" s="2" t="str">
        <f>VLOOKUP(H1863, '쿼리1'!$A:$P, 15, 0)</f>
        <v>정전기120</v>
      </c>
      <c r="O1863" s="2">
        <v>1000169883</v>
      </c>
      <c r="P1863" s="2" t="str">
        <f>VLOOKUP(H1863, '쿼리1'!$A:$R, 17, 0)</f>
        <v>무지</v>
      </c>
      <c r="Q1863" s="4">
        <f>VLOOKUP(H1863, '쿼리1'!$A:$U, 20, 0)</f>
        <v>41379</v>
      </c>
      <c r="R1863" s="2" t="s">
        <v>5397</v>
      </c>
      <c r="S1863" s="2" t="s">
        <v>31</v>
      </c>
      <c r="T1863" s="2" t="s">
        <v>5397</v>
      </c>
      <c r="U1863" s="2" t="s">
        <v>31</v>
      </c>
      <c r="V1863" s="2" t="s">
        <v>5388</v>
      </c>
      <c r="W1863" s="3" t="s">
        <v>5388</v>
      </c>
      <c r="X1863" s="6" t="str">
        <f>IFERROR(W1863-V1863, "X")</f>
        <v>X</v>
      </c>
      <c r="Y1863" s="3">
        <v>45638</v>
      </c>
      <c r="Z1863" s="3">
        <v>45638</v>
      </c>
      <c r="AA1863" s="6">
        <f t="shared" ref="AA1863:AA1871" si="1746">IFERROR(IF(Z1863-Y1863&gt;0, "+" &amp; (Z1863-Y1863), Z1863-Y1863), "X")</f>
        <v>0</v>
      </c>
      <c r="AB1863" s="3" t="s">
        <v>5388</v>
      </c>
      <c r="AC1863" s="2" t="s">
        <v>5388</v>
      </c>
      <c r="AD1863" s="6" t="str">
        <f>IFERROR(AC1863-AB1863, "X")</f>
        <v>X</v>
      </c>
      <c r="AE1863" s="3">
        <v>45642</v>
      </c>
      <c r="AF1863" s="3">
        <v>45649</v>
      </c>
      <c r="AG1863" s="2" t="str">
        <f t="shared" si="1743"/>
        <v>+7</v>
      </c>
      <c r="AH1863" s="3">
        <v>45649</v>
      </c>
      <c r="AI1863" s="3">
        <f t="shared" si="1744"/>
        <v>45642</v>
      </c>
      <c r="AJ1863" s="3"/>
      <c r="AK1863" s="2">
        <f t="shared" si="1745"/>
        <v>-7</v>
      </c>
      <c r="AL1863" s="2" t="s">
        <v>5567</v>
      </c>
      <c r="AM1863" s="2" t="str">
        <f t="shared" ref="AM1863:AM1926" si="1747">_xlfn.CONCAT(AL1863, "(", AK1863, ")")</f>
        <v>생산완료(-7)</v>
      </c>
      <c r="AN1863" s="9">
        <f t="shared" ref="AN1863:AN1926" si="1748">_xlfn.MAXIFS($AH$6:$AH$2358, $O$6:$O$2358, O1863)</f>
        <v>45649</v>
      </c>
      <c r="AO1863" s="9">
        <f t="shared" ref="AO1863:AO1926" si="1749">_xlfn.MAXIFS($AI$6:$AI$2358, $O$6:$O$2358, O1863)</f>
        <v>45642</v>
      </c>
      <c r="AP1863" s="9"/>
      <c r="AQ1863" s="2">
        <f t="shared" si="1737"/>
        <v>-7</v>
      </c>
      <c r="AR1863" s="12">
        <f t="shared" ref="AR1863:AR1926" si="1750">IF(AQ1863&gt;0, "+"&amp;AQ1863, AQ1863)</f>
        <v>-7</v>
      </c>
      <c r="AS1863" t="s">
        <v>5567</v>
      </c>
      <c r="AT1863" t="str">
        <f t="shared" ref="AT1863:AT1926" si="1751">_xlfn.CONCAT(AS1863, "(", AR1863, ")")</f>
        <v>생산완료(-7)</v>
      </c>
    </row>
    <row r="1864" spans="2:46" x14ac:dyDescent="0.3">
      <c r="B1864" s="2" t="s">
        <v>5413</v>
      </c>
      <c r="C1864" s="7">
        <v>-10</v>
      </c>
      <c r="D1864" s="2"/>
      <c r="E1864" s="2" t="s">
        <v>5455</v>
      </c>
      <c r="F1864" s="2" t="s">
        <v>5444</v>
      </c>
      <c r="G1864" s="2"/>
      <c r="H1864" s="2" t="s">
        <v>4452</v>
      </c>
      <c r="I1864" s="2" t="str">
        <f t="shared" si="1739"/>
        <v>20241203-1117N0091-인쇄</v>
      </c>
      <c r="J1864" s="2" t="str">
        <f t="shared" si="1740"/>
        <v>20241203-1117N0091-합지</v>
      </c>
      <c r="K1864" s="2" t="str">
        <f t="shared" si="1741"/>
        <v>20241203-1117N0091-분단</v>
      </c>
      <c r="L1864" s="2" t="str">
        <f t="shared" si="1742"/>
        <v>20241203-1117N0091-제대</v>
      </c>
      <c r="M1864" s="2" t="str">
        <f>VLOOKUP(H1864, '쿼리1'!$A:$R, 17, 0)</f>
        <v>무지</v>
      </c>
      <c r="N1864" s="2" t="str">
        <f>VLOOKUP(H1864, '쿼리1'!$A:$P, 15, 0)</f>
        <v>은박110</v>
      </c>
      <c r="O1864" s="2" t="s">
        <v>5742</v>
      </c>
      <c r="P1864" s="2" t="str">
        <f>VLOOKUP(H1864, '쿼리1'!$A:$R, 17, 0)</f>
        <v>무지</v>
      </c>
      <c r="Q1864" s="4">
        <f>VLOOKUP(H1864, '쿼리1'!$A:$U, 20, 0)</f>
        <v>24</v>
      </c>
      <c r="R1864" s="2" t="s">
        <v>5397</v>
      </c>
      <c r="S1864" s="2" t="s">
        <v>31</v>
      </c>
      <c r="T1864" s="2" t="s">
        <v>31</v>
      </c>
      <c r="U1864" s="2" t="s">
        <v>5397</v>
      </c>
      <c r="V1864" s="2" t="s">
        <v>5388</v>
      </c>
      <c r="W1864" s="3" t="s">
        <v>5388</v>
      </c>
      <c r="X1864" s="6" t="str">
        <f>IFERROR(W1864-V1864, "X")</f>
        <v>X</v>
      </c>
      <c r="Y1864" s="3">
        <v>45639</v>
      </c>
      <c r="Z1864" s="3">
        <v>45652</v>
      </c>
      <c r="AA1864" s="6" t="str">
        <f t="shared" si="1746"/>
        <v>+13</v>
      </c>
      <c r="AB1864" s="3">
        <v>45642</v>
      </c>
      <c r="AC1864" s="3">
        <v>45652</v>
      </c>
      <c r="AD1864" s="6" t="str">
        <f>IFERROR(IF(AC1864-AB1864&gt;0, "+" &amp; (AC1864-AB1864), AC1864-AB1864), "X")</f>
        <v>+10</v>
      </c>
      <c r="AE1864" s="2" t="s">
        <v>5388</v>
      </c>
      <c r="AF1864" s="2" t="s">
        <v>5388</v>
      </c>
      <c r="AG1864" s="2" t="str">
        <f>IFERROR(AF1864-AE1864, "X")</f>
        <v>X</v>
      </c>
      <c r="AH1864" s="3">
        <v>45652</v>
      </c>
      <c r="AI1864" s="3">
        <f t="shared" ref="AI1864" si="1752">AB1864</f>
        <v>45642</v>
      </c>
      <c r="AJ1864" s="3"/>
      <c r="AK1864" s="2">
        <f t="shared" si="1745"/>
        <v>-10</v>
      </c>
      <c r="AL1864" s="2" t="s">
        <v>5567</v>
      </c>
      <c r="AM1864" s="2" t="str">
        <f t="shared" si="1747"/>
        <v>생산완료(-10)</v>
      </c>
      <c r="AN1864" s="9">
        <f t="shared" si="1748"/>
        <v>45652</v>
      </c>
      <c r="AO1864" s="9">
        <f t="shared" si="1749"/>
        <v>45642</v>
      </c>
      <c r="AP1864" s="9"/>
      <c r="AQ1864" s="2">
        <f t="shared" si="1737"/>
        <v>-10</v>
      </c>
      <c r="AR1864" s="12">
        <f t="shared" si="1750"/>
        <v>-10</v>
      </c>
      <c r="AS1864" t="s">
        <v>5567</v>
      </c>
      <c r="AT1864" t="str">
        <f t="shared" si="1751"/>
        <v>생산완료(-10)</v>
      </c>
    </row>
    <row r="1865" spans="2:46" x14ac:dyDescent="0.3">
      <c r="B1865" s="2" t="s">
        <v>5407</v>
      </c>
      <c r="C1865" s="7">
        <v>-6</v>
      </c>
      <c r="D1865" s="2" t="s">
        <v>5539</v>
      </c>
      <c r="E1865" s="2" t="s">
        <v>5451</v>
      </c>
      <c r="F1865" s="2"/>
      <c r="G1865" s="2" t="s">
        <v>5432</v>
      </c>
      <c r="H1865" s="2" t="s">
        <v>298</v>
      </c>
      <c r="I1865" s="2" t="str">
        <f t="shared" si="1739"/>
        <v>20241203-1117P0158-인쇄</v>
      </c>
      <c r="J1865" s="2" t="str">
        <f t="shared" si="1740"/>
        <v>20241203-1117P0158-합지</v>
      </c>
      <c r="K1865" s="2" t="str">
        <f t="shared" si="1741"/>
        <v>20241203-1117P0158-분단</v>
      </c>
      <c r="L1865" s="2" t="str">
        <f t="shared" si="1742"/>
        <v>20241203-1117P0158-제대</v>
      </c>
      <c r="M1865" s="2" t="str">
        <f>VLOOKUP(H1865, '쿼리1'!$A:$R, 17, 0)</f>
        <v>3도-팔천순대)고기순대2kg (노랑)</v>
      </c>
      <c r="N1865" s="2" t="str">
        <f>VLOOKUP(H1865, '쿼리1'!$A:$P, 15, 0)</f>
        <v>나이론80</v>
      </c>
      <c r="O1865" s="2" t="s">
        <v>5898</v>
      </c>
      <c r="P1865" s="2" t="str">
        <f>VLOOKUP(H1865, '쿼리1'!$A:$R, 17, 0)</f>
        <v>3도-팔천순대)고기순대2kg (노랑)</v>
      </c>
      <c r="Q1865" s="4">
        <f>VLOOKUP(H1865, '쿼리1'!$A:$U, 20, 0)</f>
        <v>17142</v>
      </c>
      <c r="R1865" s="2" t="s">
        <v>5399</v>
      </c>
      <c r="S1865" s="2" t="s">
        <v>31</v>
      </c>
      <c r="T1865" s="2" t="s">
        <v>5397</v>
      </c>
      <c r="U1865" s="2" t="s">
        <v>31</v>
      </c>
      <c r="V1865" s="3">
        <v>45631</v>
      </c>
      <c r="W1865" s="5" t="s">
        <v>5396</v>
      </c>
      <c r="X1865" s="6">
        <f ca="1">TODAY()-V1865</f>
        <v>25</v>
      </c>
      <c r="Y1865" s="3">
        <v>45635</v>
      </c>
      <c r="Z1865" s="3">
        <v>45639</v>
      </c>
      <c r="AA1865" s="6" t="str">
        <f t="shared" si="1746"/>
        <v>+4</v>
      </c>
      <c r="AB1865" s="3" t="s">
        <v>5388</v>
      </c>
      <c r="AC1865" s="2" t="s">
        <v>5388</v>
      </c>
      <c r="AD1865" s="6" t="str">
        <f>IFERROR(AC1865-AB1865, "X")</f>
        <v>X</v>
      </c>
      <c r="AE1865" s="3">
        <v>45637</v>
      </c>
      <c r="AF1865" s="3">
        <v>45643</v>
      </c>
      <c r="AG1865" s="2" t="str">
        <f>IFERROR(IF(AF1865-AE1865&gt;0, "+" &amp; (AF1865-AE1865), AF1865-AE1865), "X")</f>
        <v>+6</v>
      </c>
      <c r="AH1865" s="3">
        <v>45643</v>
      </c>
      <c r="AI1865" s="3">
        <f>AE1865</f>
        <v>45637</v>
      </c>
      <c r="AJ1865" s="3"/>
      <c r="AK1865" s="2">
        <f t="shared" si="1745"/>
        <v>-6</v>
      </c>
      <c r="AL1865" s="2" t="s">
        <v>5567</v>
      </c>
      <c r="AM1865" s="2" t="str">
        <f t="shared" si="1747"/>
        <v>생산완료(-6)</v>
      </c>
      <c r="AN1865" s="9">
        <f t="shared" si="1748"/>
        <v>45643</v>
      </c>
      <c r="AO1865" s="9">
        <f t="shared" si="1749"/>
        <v>45637</v>
      </c>
      <c r="AP1865" s="9"/>
      <c r="AQ1865" s="2">
        <f t="shared" si="1737"/>
        <v>-6</v>
      </c>
      <c r="AR1865" s="12">
        <f t="shared" si="1750"/>
        <v>-6</v>
      </c>
      <c r="AS1865" t="s">
        <v>5567</v>
      </c>
      <c r="AT1865" t="str">
        <f t="shared" si="1751"/>
        <v>생산완료(-6)</v>
      </c>
    </row>
    <row r="1866" spans="2:46" x14ac:dyDescent="0.3">
      <c r="B1866" s="2" t="s">
        <v>5522</v>
      </c>
      <c r="C1866" s="7">
        <v>-12</v>
      </c>
      <c r="D1866" s="2" t="s">
        <v>5408</v>
      </c>
      <c r="E1866" s="2" t="s">
        <v>5455</v>
      </c>
      <c r="F1866" s="2" t="s">
        <v>5456</v>
      </c>
      <c r="G1866" s="2"/>
      <c r="H1866" s="2" t="s">
        <v>1582</v>
      </c>
      <c r="I1866" s="2" t="str">
        <f t="shared" si="1739"/>
        <v>20241203-120749-인쇄</v>
      </c>
      <c r="J1866" s="2" t="str">
        <f t="shared" si="1740"/>
        <v>20241203-120749-합지</v>
      </c>
      <c r="K1866" s="2" t="str">
        <f t="shared" si="1741"/>
        <v>20241203-120749-분단</v>
      </c>
      <c r="L1866" s="2" t="str">
        <f t="shared" si="1742"/>
        <v>20241203-120749-제대</v>
      </c>
      <c r="M1866" s="2" t="str">
        <f>VLOOKUP(H1866, '쿼리1'!$A:$R, 17, 0)</f>
        <v>한살림-후랑크소세지300g</v>
      </c>
      <c r="N1866" s="2" t="str">
        <f>VLOOKUP(H1866, '쿼리1'!$A:$P, 15, 0)</f>
        <v>나이론90</v>
      </c>
      <c r="O1866" s="2">
        <v>120749</v>
      </c>
      <c r="P1866" s="2" t="str">
        <f>VLOOKUP(H1866, '쿼리1'!$A:$R, 17, 0)</f>
        <v>한살림-후랑크소세지300g</v>
      </c>
      <c r="Q1866" s="4">
        <f>VLOOKUP(H1866, '쿼리1'!$A:$U, 20, 0)</f>
        <v>6</v>
      </c>
      <c r="R1866" s="2" t="s">
        <v>31</v>
      </c>
      <c r="S1866" s="2" t="s">
        <v>31</v>
      </c>
      <c r="T1866" s="2" t="s">
        <v>31</v>
      </c>
      <c r="U1866" s="2" t="s">
        <v>5397</v>
      </c>
      <c r="V1866" s="3">
        <v>45635</v>
      </c>
      <c r="W1866" s="3">
        <v>45638</v>
      </c>
      <c r="X1866" s="6" t="str">
        <f t="shared" ref="X1866:X1868" si="1753">IFERROR(IF(W1866-V1866&gt;0, "+" &amp; (W1866-V1866), W1866-V1866), "X")</f>
        <v>+3</v>
      </c>
      <c r="Y1866" s="3">
        <v>45637</v>
      </c>
      <c r="Z1866" s="3">
        <v>45650</v>
      </c>
      <c r="AA1866" s="6" t="str">
        <f t="shared" si="1746"/>
        <v>+13</v>
      </c>
      <c r="AB1866" s="3">
        <v>45638</v>
      </c>
      <c r="AC1866" s="3">
        <v>45650</v>
      </c>
      <c r="AD1866" s="6" t="str">
        <f t="shared" ref="AD1866:AD1868" si="1754">IFERROR(IF(AC1866-AB1866&gt;0, "+" &amp; (AC1866-AB1866), AC1866-AB1866), "X")</f>
        <v>+12</v>
      </c>
      <c r="AE1866" s="2" t="s">
        <v>5388</v>
      </c>
      <c r="AF1866" s="2" t="s">
        <v>5388</v>
      </c>
      <c r="AG1866" s="2" t="str">
        <f>IFERROR(AF1866-AE1866, "X")</f>
        <v>X</v>
      </c>
      <c r="AH1866" s="3">
        <v>45650</v>
      </c>
      <c r="AI1866" s="3">
        <f t="shared" ref="AI1866:AI1868" si="1755">AB1866</f>
        <v>45638</v>
      </c>
      <c r="AJ1866" s="3"/>
      <c r="AK1866" s="2">
        <f t="shared" si="1745"/>
        <v>-12</v>
      </c>
      <c r="AL1866" s="2" t="s">
        <v>5567</v>
      </c>
      <c r="AM1866" s="2" t="str">
        <f t="shared" si="1747"/>
        <v>생산완료(-12)</v>
      </c>
      <c r="AN1866" s="9">
        <f t="shared" si="1748"/>
        <v>45650</v>
      </c>
      <c r="AO1866" s="9">
        <f t="shared" si="1749"/>
        <v>45638</v>
      </c>
      <c r="AP1866" s="9"/>
      <c r="AQ1866" s="2">
        <f t="shared" si="1737"/>
        <v>-12</v>
      </c>
      <c r="AR1866" s="12">
        <f t="shared" si="1750"/>
        <v>-12</v>
      </c>
      <c r="AS1866" t="s">
        <v>5567</v>
      </c>
      <c r="AT1866" t="str">
        <f t="shared" si="1751"/>
        <v>생산완료(-12)</v>
      </c>
    </row>
    <row r="1867" spans="2:46" x14ac:dyDescent="0.3">
      <c r="B1867" s="2" t="s">
        <v>5522</v>
      </c>
      <c r="C1867" s="7">
        <v>-12</v>
      </c>
      <c r="D1867" s="2" t="s">
        <v>5408</v>
      </c>
      <c r="E1867" s="2" t="s">
        <v>5455</v>
      </c>
      <c r="F1867" s="2" t="s">
        <v>5456</v>
      </c>
      <c r="G1867" s="2"/>
      <c r="H1867" s="2" t="s">
        <v>1579</v>
      </c>
      <c r="I1867" s="2" t="str">
        <f t="shared" si="1739"/>
        <v>20241203-120754-인쇄</v>
      </c>
      <c r="J1867" s="2" t="str">
        <f t="shared" si="1740"/>
        <v>20241203-120754-합지</v>
      </c>
      <c r="K1867" s="2" t="str">
        <f t="shared" si="1741"/>
        <v>20241203-120754-분단</v>
      </c>
      <c r="L1867" s="2" t="str">
        <f t="shared" si="1742"/>
        <v>20241203-120754-제대</v>
      </c>
      <c r="M1867" s="2" t="str">
        <f>VLOOKUP(H1867, '쿼리1'!$A:$R, 17, 0)</f>
        <v>한살림-네모난햄500g</v>
      </c>
      <c r="N1867" s="2" t="str">
        <f>VLOOKUP(H1867, '쿼리1'!$A:$P, 15, 0)</f>
        <v>나이론90</v>
      </c>
      <c r="O1867" s="2">
        <v>120754</v>
      </c>
      <c r="P1867" s="2" t="str">
        <f>VLOOKUP(H1867, '쿼리1'!$A:$R, 17, 0)</f>
        <v>한살림-네모난햄500g</v>
      </c>
      <c r="Q1867" s="4">
        <f>VLOOKUP(H1867, '쿼리1'!$A:$U, 20, 0)</f>
        <v>6</v>
      </c>
      <c r="R1867" s="2" t="s">
        <v>31</v>
      </c>
      <c r="S1867" s="2" t="s">
        <v>31</v>
      </c>
      <c r="T1867" s="2" t="s">
        <v>31</v>
      </c>
      <c r="U1867" s="2" t="s">
        <v>5397</v>
      </c>
      <c r="V1867" s="3">
        <v>45635</v>
      </c>
      <c r="W1867" s="3">
        <v>45638</v>
      </c>
      <c r="X1867" s="6" t="str">
        <f t="shared" si="1753"/>
        <v>+3</v>
      </c>
      <c r="Y1867" s="3">
        <v>45637</v>
      </c>
      <c r="Z1867" s="3">
        <v>45650</v>
      </c>
      <c r="AA1867" s="6" t="str">
        <f t="shared" si="1746"/>
        <v>+13</v>
      </c>
      <c r="AB1867" s="3">
        <v>45638</v>
      </c>
      <c r="AC1867" s="3">
        <v>45650</v>
      </c>
      <c r="AD1867" s="6" t="str">
        <f t="shared" si="1754"/>
        <v>+12</v>
      </c>
      <c r="AE1867" s="2" t="s">
        <v>5388</v>
      </c>
      <c r="AF1867" s="2" t="s">
        <v>5388</v>
      </c>
      <c r="AG1867" s="2" t="str">
        <f>IFERROR(AF1867-AE1867, "X")</f>
        <v>X</v>
      </c>
      <c r="AH1867" s="3">
        <v>45650</v>
      </c>
      <c r="AI1867" s="3">
        <f t="shared" si="1755"/>
        <v>45638</v>
      </c>
      <c r="AJ1867" s="3"/>
      <c r="AK1867" s="2">
        <f t="shared" si="1745"/>
        <v>-12</v>
      </c>
      <c r="AL1867" s="2" t="s">
        <v>5567</v>
      </c>
      <c r="AM1867" s="2" t="str">
        <f t="shared" si="1747"/>
        <v>생산완료(-12)</v>
      </c>
      <c r="AN1867" s="9">
        <f t="shared" si="1748"/>
        <v>45650</v>
      </c>
      <c r="AO1867" s="9">
        <f t="shared" si="1749"/>
        <v>45638</v>
      </c>
      <c r="AP1867" s="9"/>
      <c r="AQ1867" s="2">
        <f t="shared" si="1737"/>
        <v>-12</v>
      </c>
      <c r="AR1867" s="12">
        <f t="shared" si="1750"/>
        <v>-12</v>
      </c>
      <c r="AS1867" t="s">
        <v>5567</v>
      </c>
      <c r="AT1867" t="str">
        <f t="shared" si="1751"/>
        <v>생산완료(-12)</v>
      </c>
    </row>
    <row r="1868" spans="2:46" x14ac:dyDescent="0.3">
      <c r="B1868" s="2" t="s">
        <v>5522</v>
      </c>
      <c r="C1868" s="7">
        <v>-12</v>
      </c>
      <c r="D1868" s="2" t="s">
        <v>5430</v>
      </c>
      <c r="E1868" s="2" t="s">
        <v>5455</v>
      </c>
      <c r="F1868" s="2" t="s">
        <v>5456</v>
      </c>
      <c r="G1868" s="2"/>
      <c r="H1868" s="2" t="s">
        <v>1584</v>
      </c>
      <c r="I1868" s="2" t="str">
        <f t="shared" si="1739"/>
        <v>20241203-13150076-인쇄</v>
      </c>
      <c r="J1868" s="2" t="str">
        <f t="shared" si="1740"/>
        <v>20241203-13150076-합지</v>
      </c>
      <c r="K1868" s="2" t="str">
        <f t="shared" si="1741"/>
        <v>20241203-13150076-분단</v>
      </c>
      <c r="L1868" s="2" t="str">
        <f t="shared" si="1742"/>
        <v>20241203-13150076-제대</v>
      </c>
      <c r="M1868" s="2" t="str">
        <f>VLOOKUP(H1868, '쿼리1'!$A:$R, 17, 0)</f>
        <v>한살림-꼬마소시지300g-자동롤</v>
      </c>
      <c r="N1868" s="2" t="str">
        <f>VLOOKUP(H1868, '쿼리1'!$A:$P, 15, 0)</f>
        <v>나이론90</v>
      </c>
      <c r="O1868" s="2">
        <v>13150076</v>
      </c>
      <c r="P1868" s="2" t="str">
        <f>VLOOKUP(H1868, '쿼리1'!$A:$R, 17, 0)</f>
        <v>한살림-꼬마소시지300g-자동롤</v>
      </c>
      <c r="Q1868" s="4">
        <f>VLOOKUP(H1868, '쿼리1'!$A:$U, 20, 0)</f>
        <v>12</v>
      </c>
      <c r="R1868" s="2" t="s">
        <v>31</v>
      </c>
      <c r="S1868" s="2" t="s">
        <v>31</v>
      </c>
      <c r="T1868" s="2" t="s">
        <v>31</v>
      </c>
      <c r="U1868" s="2" t="s">
        <v>5397</v>
      </c>
      <c r="V1868" s="3">
        <v>45635</v>
      </c>
      <c r="W1868" s="3">
        <v>45642</v>
      </c>
      <c r="X1868" s="6" t="str">
        <f t="shared" si="1753"/>
        <v>+7</v>
      </c>
      <c r="Y1868" s="3">
        <v>45637</v>
      </c>
      <c r="Z1868" s="3">
        <v>45650</v>
      </c>
      <c r="AA1868" s="6" t="str">
        <f t="shared" si="1746"/>
        <v>+13</v>
      </c>
      <c r="AB1868" s="3">
        <v>45638</v>
      </c>
      <c r="AC1868" s="3">
        <v>45650</v>
      </c>
      <c r="AD1868" s="6" t="str">
        <f t="shared" si="1754"/>
        <v>+12</v>
      </c>
      <c r="AE1868" s="2" t="s">
        <v>5388</v>
      </c>
      <c r="AF1868" s="2" t="s">
        <v>5388</v>
      </c>
      <c r="AG1868" s="2" t="str">
        <f>IFERROR(AF1868-AE1868, "X")</f>
        <v>X</v>
      </c>
      <c r="AH1868" s="3">
        <v>45650</v>
      </c>
      <c r="AI1868" s="3">
        <f t="shared" si="1755"/>
        <v>45638</v>
      </c>
      <c r="AJ1868" s="3"/>
      <c r="AK1868" s="2">
        <f t="shared" si="1745"/>
        <v>-12</v>
      </c>
      <c r="AL1868" s="2" t="s">
        <v>5567</v>
      </c>
      <c r="AM1868" s="2" t="str">
        <f t="shared" si="1747"/>
        <v>생산완료(-12)</v>
      </c>
      <c r="AN1868" s="9">
        <f t="shared" si="1748"/>
        <v>45650</v>
      </c>
      <c r="AO1868" s="9">
        <f t="shared" si="1749"/>
        <v>45638</v>
      </c>
      <c r="AP1868" s="9"/>
      <c r="AQ1868" s="2">
        <f t="shared" si="1737"/>
        <v>-12</v>
      </c>
      <c r="AR1868" s="12">
        <f t="shared" si="1750"/>
        <v>-12</v>
      </c>
      <c r="AS1868" t="s">
        <v>5567</v>
      </c>
      <c r="AT1868" t="str">
        <f t="shared" si="1751"/>
        <v>생산완료(-12)</v>
      </c>
    </row>
    <row r="1869" spans="2:46" x14ac:dyDescent="0.3">
      <c r="B1869" s="2" t="s">
        <v>5418</v>
      </c>
      <c r="C1869" s="7">
        <v>-4</v>
      </c>
      <c r="D1869" s="2"/>
      <c r="E1869" s="2" t="s">
        <v>5409</v>
      </c>
      <c r="F1869" s="2"/>
      <c r="G1869" s="2" t="s">
        <v>5451</v>
      </c>
      <c r="H1869" s="2" t="s">
        <v>3278</v>
      </c>
      <c r="I1869" s="2" t="str">
        <f t="shared" si="1739"/>
        <v>20241203-1319N0028-인쇄</v>
      </c>
      <c r="J1869" s="2" t="str">
        <f t="shared" si="1740"/>
        <v>20241203-1319N0028-합지</v>
      </c>
      <c r="K1869" s="2" t="str">
        <f t="shared" si="1741"/>
        <v>20241203-1319N0028-분단</v>
      </c>
      <c r="L1869" s="2" t="str">
        <f t="shared" si="1742"/>
        <v>20241203-1319N0028-제대</v>
      </c>
      <c r="M1869" s="2" t="str">
        <f>VLOOKUP(H1869, '쿼리1'!$A:$R, 17, 0)</f>
        <v>무지</v>
      </c>
      <c r="N1869" s="2" t="str">
        <f>VLOOKUP(H1869, '쿼리1'!$A:$P, 15, 0)</f>
        <v>정전기120</v>
      </c>
      <c r="O1869" s="2" t="s">
        <v>5899</v>
      </c>
      <c r="P1869" s="2" t="str">
        <f>VLOOKUP(H1869, '쿼리1'!$A:$R, 17, 0)</f>
        <v>무지</v>
      </c>
      <c r="Q1869" s="4">
        <f>VLOOKUP(H1869, '쿼리1'!$A:$U, 20, 0)</f>
        <v>140077</v>
      </c>
      <c r="R1869" s="2" t="s">
        <v>5397</v>
      </c>
      <c r="S1869" s="2" t="s">
        <v>31</v>
      </c>
      <c r="T1869" s="2" t="s">
        <v>5397</v>
      </c>
      <c r="U1869" s="2" t="s">
        <v>31</v>
      </c>
      <c r="V1869" s="2" t="s">
        <v>5388</v>
      </c>
      <c r="W1869" s="3" t="s">
        <v>5388</v>
      </c>
      <c r="X1869" s="6" t="str">
        <f>IFERROR(W1869-V1869, "X")</f>
        <v>X</v>
      </c>
      <c r="Y1869" s="3">
        <v>45638</v>
      </c>
      <c r="Z1869" s="3">
        <v>45638</v>
      </c>
      <c r="AA1869" s="6">
        <f t="shared" si="1746"/>
        <v>0</v>
      </c>
      <c r="AB1869" s="3" t="s">
        <v>5388</v>
      </c>
      <c r="AC1869" s="2" t="s">
        <v>5388</v>
      </c>
      <c r="AD1869" s="6" t="str">
        <f>IFERROR(AC1869-AB1869, "X")</f>
        <v>X</v>
      </c>
      <c r="AE1869" s="3">
        <v>45645</v>
      </c>
      <c r="AF1869" s="3">
        <v>45649</v>
      </c>
      <c r="AG1869" s="2" t="str">
        <f>IFERROR(IF(AF1869-AE1869&gt;0, "+" &amp; (AF1869-AE1869), AF1869-AE1869), "X")</f>
        <v>+4</v>
      </c>
      <c r="AH1869" s="3">
        <v>45649</v>
      </c>
      <c r="AI1869" s="3">
        <f>AE1869</f>
        <v>45645</v>
      </c>
      <c r="AJ1869" s="3"/>
      <c r="AK1869" s="2">
        <f t="shared" si="1745"/>
        <v>-4</v>
      </c>
      <c r="AL1869" s="2" t="s">
        <v>5567</v>
      </c>
      <c r="AM1869" s="2" t="str">
        <f t="shared" si="1747"/>
        <v>생산완료(-4)</v>
      </c>
      <c r="AN1869" s="9">
        <f t="shared" si="1748"/>
        <v>45649</v>
      </c>
      <c r="AO1869" s="9">
        <f t="shared" si="1749"/>
        <v>45645</v>
      </c>
      <c r="AP1869" s="9"/>
      <c r="AQ1869" s="2">
        <f t="shared" si="1737"/>
        <v>-4</v>
      </c>
      <c r="AR1869" s="12">
        <f t="shared" si="1750"/>
        <v>-4</v>
      </c>
      <c r="AS1869" t="s">
        <v>5567</v>
      </c>
      <c r="AT1869" t="str">
        <f t="shared" si="1751"/>
        <v>생산완료(-4)</v>
      </c>
    </row>
    <row r="1870" spans="2:46" x14ac:dyDescent="0.3">
      <c r="B1870" s="2" t="s">
        <v>5522</v>
      </c>
      <c r="C1870" s="7">
        <v>-12</v>
      </c>
      <c r="D1870" s="2" t="s">
        <v>5408</v>
      </c>
      <c r="E1870" s="2" t="s">
        <v>5455</v>
      </c>
      <c r="F1870" s="2" t="s">
        <v>5456</v>
      </c>
      <c r="G1870" s="2"/>
      <c r="H1870" s="2" t="s">
        <v>1585</v>
      </c>
      <c r="I1870" s="2" t="str">
        <f t="shared" si="1739"/>
        <v>20241203-140369-인쇄</v>
      </c>
      <c r="J1870" s="2" t="str">
        <f t="shared" si="1740"/>
        <v>20241203-140369-합지</v>
      </c>
      <c r="K1870" s="2" t="str">
        <f t="shared" si="1741"/>
        <v>20241203-140369-분단</v>
      </c>
      <c r="L1870" s="2" t="str">
        <f t="shared" si="1742"/>
        <v>20241203-140369-제대</v>
      </c>
      <c r="M1870" s="2" t="str">
        <f>VLOOKUP(H1870, '쿼리1'!$A:$R, 17, 0)</f>
        <v>7도-한살림-불고기햄400g</v>
      </c>
      <c r="N1870" s="2" t="str">
        <f>VLOOKUP(H1870, '쿼리1'!$A:$P, 15, 0)</f>
        <v>나이론90</v>
      </c>
      <c r="O1870" s="2">
        <v>140369</v>
      </c>
      <c r="P1870" s="2" t="str">
        <f>VLOOKUP(H1870, '쿼리1'!$A:$R, 17, 0)</f>
        <v>7도-한살림-불고기햄400g</v>
      </c>
      <c r="Q1870" s="4">
        <f>VLOOKUP(H1870, '쿼리1'!$A:$U, 20, 0)</f>
        <v>6</v>
      </c>
      <c r="R1870" s="2" t="s">
        <v>31</v>
      </c>
      <c r="S1870" s="2" t="s">
        <v>31</v>
      </c>
      <c r="T1870" s="2" t="s">
        <v>31</v>
      </c>
      <c r="U1870" s="2" t="s">
        <v>5397</v>
      </c>
      <c r="V1870" s="3">
        <v>45635</v>
      </c>
      <c r="W1870" s="3">
        <v>45638</v>
      </c>
      <c r="X1870" s="6" t="str">
        <f t="shared" ref="X1870:X1871" si="1756">IFERROR(IF(W1870-V1870&gt;0, "+" &amp; (W1870-V1870), W1870-V1870), "X")</f>
        <v>+3</v>
      </c>
      <c r="Y1870" s="3">
        <v>45637</v>
      </c>
      <c r="Z1870" s="3">
        <v>45650</v>
      </c>
      <c r="AA1870" s="6" t="str">
        <f t="shared" si="1746"/>
        <v>+13</v>
      </c>
      <c r="AB1870" s="3">
        <v>45638</v>
      </c>
      <c r="AC1870" s="3">
        <v>45650</v>
      </c>
      <c r="AD1870" s="6" t="str">
        <f t="shared" ref="AD1870:AD1871" si="1757">IFERROR(IF(AC1870-AB1870&gt;0, "+" &amp; (AC1870-AB1870), AC1870-AB1870), "X")</f>
        <v>+12</v>
      </c>
      <c r="AE1870" s="2" t="s">
        <v>5388</v>
      </c>
      <c r="AF1870" s="2" t="s">
        <v>5388</v>
      </c>
      <c r="AG1870" s="2" t="str">
        <f>IFERROR(AF1870-AE1870, "X")</f>
        <v>X</v>
      </c>
      <c r="AH1870" s="3">
        <v>45650</v>
      </c>
      <c r="AI1870" s="3">
        <f t="shared" ref="AI1870:AI1871" si="1758">AB1870</f>
        <v>45638</v>
      </c>
      <c r="AJ1870" s="3"/>
      <c r="AK1870" s="2">
        <f t="shared" si="1745"/>
        <v>-12</v>
      </c>
      <c r="AL1870" s="2" t="s">
        <v>5567</v>
      </c>
      <c r="AM1870" s="2" t="str">
        <f t="shared" si="1747"/>
        <v>생산완료(-12)</v>
      </c>
      <c r="AN1870" s="9">
        <f t="shared" si="1748"/>
        <v>45650</v>
      </c>
      <c r="AO1870" s="9">
        <f t="shared" si="1749"/>
        <v>45638</v>
      </c>
      <c r="AP1870" s="9"/>
      <c r="AQ1870" s="2">
        <f t="shared" si="1737"/>
        <v>-12</v>
      </c>
      <c r="AR1870" s="12">
        <f t="shared" si="1750"/>
        <v>-12</v>
      </c>
      <c r="AS1870" t="s">
        <v>5567</v>
      </c>
      <c r="AT1870" t="str">
        <f t="shared" si="1751"/>
        <v>생산완료(-12)</v>
      </c>
    </row>
    <row r="1871" spans="2:46" x14ac:dyDescent="0.3">
      <c r="B1871" s="2" t="s">
        <v>5470</v>
      </c>
      <c r="C1871" s="7">
        <v>-15</v>
      </c>
      <c r="D1871" s="2" t="s">
        <v>5433</v>
      </c>
      <c r="E1871" s="2" t="s">
        <v>5455</v>
      </c>
      <c r="F1871" s="2" t="s">
        <v>5456</v>
      </c>
      <c r="G1871" s="2"/>
      <c r="H1871" s="2" t="s">
        <v>1587</v>
      </c>
      <c r="I1871" s="2" t="str">
        <f t="shared" si="1739"/>
        <v>20241203-140504-인쇄</v>
      </c>
      <c r="J1871" s="2" t="str">
        <f t="shared" si="1740"/>
        <v>20241203-140504-합지</v>
      </c>
      <c r="K1871" s="2" t="str">
        <f t="shared" si="1741"/>
        <v>20241203-140504-분단</v>
      </c>
      <c r="L1871" s="2" t="str">
        <f t="shared" si="1742"/>
        <v>20241203-140504-제대</v>
      </c>
      <c r="M1871" s="2" t="str">
        <f>VLOOKUP(H1871, '쿼리1'!$A:$R, 17, 0)</f>
        <v>7도-한살림-불고기양념소시지300g</v>
      </c>
      <c r="N1871" s="2" t="str">
        <f>VLOOKUP(H1871, '쿼리1'!$A:$P, 15, 0)</f>
        <v>나이론90</v>
      </c>
      <c r="O1871" s="2">
        <v>140504</v>
      </c>
      <c r="P1871" s="2" t="str">
        <f>VLOOKUP(H1871, '쿼리1'!$A:$R, 17, 0)</f>
        <v>7도-한살림-불고기양념소시지300g</v>
      </c>
      <c r="Q1871" s="4">
        <f>VLOOKUP(H1871, '쿼리1'!$A:$U, 20, 0)</f>
        <v>6</v>
      </c>
      <c r="R1871" s="2" t="s">
        <v>31</v>
      </c>
      <c r="S1871" s="2" t="s">
        <v>31</v>
      </c>
      <c r="T1871" s="2" t="s">
        <v>31</v>
      </c>
      <c r="U1871" s="2" t="s">
        <v>5397</v>
      </c>
      <c r="V1871" s="3">
        <v>45635</v>
      </c>
      <c r="W1871" s="3">
        <v>45653</v>
      </c>
      <c r="X1871" s="6" t="str">
        <f t="shared" si="1756"/>
        <v>+18</v>
      </c>
      <c r="Y1871" s="3">
        <v>45637</v>
      </c>
      <c r="Z1871" s="3">
        <v>45650</v>
      </c>
      <c r="AA1871" s="6" t="str">
        <f t="shared" si="1746"/>
        <v>+13</v>
      </c>
      <c r="AB1871" s="3">
        <v>45638</v>
      </c>
      <c r="AC1871" s="3">
        <v>45650</v>
      </c>
      <c r="AD1871" s="6" t="str">
        <f t="shared" si="1757"/>
        <v>+12</v>
      </c>
      <c r="AE1871" s="2" t="s">
        <v>5388</v>
      </c>
      <c r="AF1871" s="2" t="s">
        <v>5388</v>
      </c>
      <c r="AG1871" s="2" t="str">
        <f>IFERROR(AF1871-AE1871, "X")</f>
        <v>X</v>
      </c>
      <c r="AH1871" s="3">
        <v>45653</v>
      </c>
      <c r="AI1871" s="3">
        <f t="shared" si="1758"/>
        <v>45638</v>
      </c>
      <c r="AJ1871" s="3"/>
      <c r="AK1871" s="2">
        <f t="shared" si="1745"/>
        <v>-15</v>
      </c>
      <c r="AL1871" s="2" t="s">
        <v>5567</v>
      </c>
      <c r="AM1871" s="2" t="str">
        <f t="shared" si="1747"/>
        <v>생산완료(-15)</v>
      </c>
      <c r="AN1871" s="9">
        <f t="shared" si="1748"/>
        <v>45653</v>
      </c>
      <c r="AO1871" s="9">
        <f t="shared" si="1749"/>
        <v>45638</v>
      </c>
      <c r="AP1871" s="9"/>
      <c r="AQ1871" s="2">
        <f t="shared" si="1737"/>
        <v>-15</v>
      </c>
      <c r="AR1871" s="12">
        <f t="shared" si="1750"/>
        <v>-15</v>
      </c>
      <c r="AS1871" t="s">
        <v>5567</v>
      </c>
      <c r="AT1871" t="str">
        <f t="shared" si="1751"/>
        <v>생산완료(-15)</v>
      </c>
    </row>
    <row r="1872" spans="2:46" x14ac:dyDescent="0.3">
      <c r="B1872" s="2" t="s">
        <v>5666</v>
      </c>
      <c r="C1872" s="8" t="s">
        <v>5670</v>
      </c>
      <c r="D1872" s="2"/>
      <c r="E1872" s="2"/>
      <c r="F1872" s="2"/>
      <c r="G1872" s="2"/>
      <c r="H1872" s="2" t="s">
        <v>903</v>
      </c>
      <c r="I1872" s="2" t="str">
        <f t="shared" si="1739"/>
        <v>20241203-2000165164-인쇄</v>
      </c>
      <c r="J1872" s="2" t="str">
        <f t="shared" si="1740"/>
        <v>20241203-2000165164-합지</v>
      </c>
      <c r="K1872" s="2" t="str">
        <f t="shared" si="1741"/>
        <v>20241203-2000165164-분단</v>
      </c>
      <c r="L1872" s="2" t="str">
        <f t="shared" si="1742"/>
        <v>20241203-2000165164-제대</v>
      </c>
      <c r="M1872" s="2" t="str">
        <f>VLOOKUP(H1872, '쿼리1'!$A:$R, 17, 0)</f>
        <v>무지(버거킹-투명)</v>
      </c>
      <c r="N1872" s="2" t="str">
        <f>VLOOKUP(H1872, '쿼리1'!$A:$P, 15, 0)</f>
        <v>PE튜브(투명)45</v>
      </c>
      <c r="O1872" s="2">
        <v>2000165164</v>
      </c>
      <c r="P1872" s="2" t="str">
        <f>VLOOKUP(H1872, '쿼리1'!$A:$R, 17, 0)</f>
        <v>무지(버거킹-투명)</v>
      </c>
      <c r="Q1872" s="4">
        <f>VLOOKUP(H1872, '쿼리1'!$A:$U, 20, 0)</f>
        <v>5000</v>
      </c>
      <c r="R1872" s="2" t="s">
        <v>5397</v>
      </c>
      <c r="S1872" s="2" t="s">
        <v>5397</v>
      </c>
      <c r="T1872" s="2" t="s">
        <v>5397</v>
      </c>
      <c r="U1872" s="2" t="s">
        <v>5397</v>
      </c>
      <c r="V1872" s="2" t="s">
        <v>5388</v>
      </c>
      <c r="W1872" s="2" t="s">
        <v>5388</v>
      </c>
      <c r="X1872" s="6" t="str">
        <f t="shared" ref="X1872:X1877" si="1759">IFERROR(W1872-V1872, "X")</f>
        <v>X</v>
      </c>
      <c r="Y1872" s="2" t="s">
        <v>5388</v>
      </c>
      <c r="Z1872" s="2" t="s">
        <v>5388</v>
      </c>
      <c r="AA1872" s="6" t="str">
        <f t="shared" ref="AA1872:AA1877" si="1760">IFERROR(Z1872-Y1872, "X")</f>
        <v>X</v>
      </c>
      <c r="AB1872" s="2" t="s">
        <v>5388</v>
      </c>
      <c r="AC1872" s="2" t="s">
        <v>5388</v>
      </c>
      <c r="AD1872" s="6" t="str">
        <f t="shared" ref="AD1872:AD1878" si="1761">IFERROR(AC1872-AB1872, "X")</f>
        <v>X</v>
      </c>
      <c r="AE1872" s="2" t="s">
        <v>5388</v>
      </c>
      <c r="AF1872" s="2" t="s">
        <v>5388</v>
      </c>
      <c r="AG1872" s="2" t="str">
        <f>IFERROR(AF1872-AE1872, "X")</f>
        <v>X</v>
      </c>
      <c r="AH1872" s="2" t="s">
        <v>5388</v>
      </c>
      <c r="AI1872" s="3" t="s">
        <v>5388</v>
      </c>
      <c r="AJ1872" s="3">
        <f ca="1">TODAY()</f>
        <v>45656</v>
      </c>
      <c r="AK1872" s="2" t="str">
        <f t="shared" si="1745"/>
        <v>+공정납기일없음</v>
      </c>
      <c r="AL1872" s="2"/>
      <c r="AM1872" s="2" t="str">
        <f t="shared" si="1747"/>
        <v>(+공정납기일없음)</v>
      </c>
      <c r="AN1872" s="9">
        <f t="shared" si="1748"/>
        <v>0</v>
      </c>
      <c r="AO1872" s="9">
        <f t="shared" si="1749"/>
        <v>45601</v>
      </c>
      <c r="AP1872" s="9">
        <f ca="1">TODAY()</f>
        <v>45656</v>
      </c>
      <c r="AQ1872" s="6">
        <f ca="1">AO1872-AP1872</f>
        <v>-55</v>
      </c>
      <c r="AR1872" s="12">
        <f t="shared" ca="1" si="1750"/>
        <v>-55</v>
      </c>
      <c r="AS1872" t="str">
        <f ca="1">IF(AQ1872&lt;0, "진행중", "지연")</f>
        <v>진행중</v>
      </c>
      <c r="AT1872" t="str">
        <f t="shared" ca="1" si="1751"/>
        <v>진행중(-55)</v>
      </c>
    </row>
    <row r="1873" spans="2:46" x14ac:dyDescent="0.3">
      <c r="B1873" s="2" t="s">
        <v>5436</v>
      </c>
      <c r="C1873" s="7">
        <v>-7</v>
      </c>
      <c r="D1873" s="2"/>
      <c r="E1873" s="2"/>
      <c r="F1873" s="2"/>
      <c r="G1873" s="2" t="s">
        <v>5430</v>
      </c>
      <c r="H1873" s="2" t="s">
        <v>1551</v>
      </c>
      <c r="I1873" s="2" t="str">
        <f t="shared" si="1739"/>
        <v>20241203-2000167594-인쇄</v>
      </c>
      <c r="J1873" s="2" t="str">
        <f t="shared" si="1740"/>
        <v>20241203-2000167594-합지</v>
      </c>
      <c r="K1873" s="2" t="str">
        <f t="shared" si="1741"/>
        <v>20241203-2000167594-분단</v>
      </c>
      <c r="L1873" s="2" t="str">
        <f t="shared" si="1742"/>
        <v>20241203-2000167594-제대</v>
      </c>
      <c r="M1873" s="2" t="str">
        <f>VLOOKUP(H1873, '쿼리1'!$A:$R, 17, 0)</f>
        <v>무지</v>
      </c>
      <c r="N1873" s="2" t="str">
        <f>VLOOKUP(H1873, '쿼리1'!$A:$P, 15, 0)</f>
        <v>OPP(투명)50</v>
      </c>
      <c r="O1873" s="2">
        <v>2000167594</v>
      </c>
      <c r="P1873" s="2" t="str">
        <f>VLOOKUP(H1873, '쿼리1'!$A:$R, 17, 0)</f>
        <v>무지</v>
      </c>
      <c r="Q1873" s="4">
        <f>VLOOKUP(H1873, '쿼리1'!$A:$U, 20, 0)</f>
        <v>32258</v>
      </c>
      <c r="R1873" s="2" t="s">
        <v>5397</v>
      </c>
      <c r="S1873" s="2" t="s">
        <v>5397</v>
      </c>
      <c r="T1873" s="2" t="s">
        <v>5397</v>
      </c>
      <c r="U1873" s="2" t="s">
        <v>31</v>
      </c>
      <c r="V1873" s="2" t="s">
        <v>5388</v>
      </c>
      <c r="W1873" s="2" t="s">
        <v>5388</v>
      </c>
      <c r="X1873" s="6" t="str">
        <f t="shared" si="1759"/>
        <v>X</v>
      </c>
      <c r="Y1873" s="2" t="s">
        <v>5388</v>
      </c>
      <c r="Z1873" s="3" t="s">
        <v>5388</v>
      </c>
      <c r="AA1873" s="6" t="str">
        <f t="shared" si="1760"/>
        <v>X</v>
      </c>
      <c r="AB1873" s="3" t="s">
        <v>5388</v>
      </c>
      <c r="AC1873" s="2" t="s">
        <v>5388</v>
      </c>
      <c r="AD1873" s="6" t="str">
        <f t="shared" si="1761"/>
        <v>X</v>
      </c>
      <c r="AE1873" s="3">
        <v>45630</v>
      </c>
      <c r="AF1873" s="3">
        <v>45637</v>
      </c>
      <c r="AG1873" s="2" t="str">
        <f t="shared" ref="AG1873:AG1874" si="1762">IFERROR(IF(AF1873-AE1873&gt;0, "+" &amp; (AF1873-AE1873), AF1873-AE1873), "X")</f>
        <v>+7</v>
      </c>
      <c r="AH1873" s="3">
        <v>45637</v>
      </c>
      <c r="AI1873" s="3">
        <f t="shared" ref="AI1873:AI1874" si="1763">AE1873</f>
        <v>45630</v>
      </c>
      <c r="AJ1873" s="3"/>
      <c r="AK1873" s="2">
        <f t="shared" si="1745"/>
        <v>-7</v>
      </c>
      <c r="AL1873" s="2" t="s">
        <v>5567</v>
      </c>
      <c r="AM1873" s="2" t="str">
        <f t="shared" si="1747"/>
        <v>생산완료(-7)</v>
      </c>
      <c r="AN1873" s="9">
        <f t="shared" si="1748"/>
        <v>45637</v>
      </c>
      <c r="AO1873" s="9">
        <f t="shared" si="1749"/>
        <v>45630</v>
      </c>
      <c r="AP1873" s="9"/>
      <c r="AQ1873" s="2">
        <f t="shared" ref="AQ1873:AQ1874" si="1764">AO1873-AN1873</f>
        <v>-7</v>
      </c>
      <c r="AR1873" s="12">
        <f t="shared" si="1750"/>
        <v>-7</v>
      </c>
      <c r="AS1873" t="s">
        <v>5567</v>
      </c>
      <c r="AT1873" t="str">
        <f t="shared" si="1751"/>
        <v>생산완료(-7)</v>
      </c>
    </row>
    <row r="1874" spans="2:46" x14ac:dyDescent="0.3">
      <c r="B1874" s="2" t="s">
        <v>5414</v>
      </c>
      <c r="C1874" s="7">
        <v>-9</v>
      </c>
      <c r="D1874" s="2"/>
      <c r="E1874" s="2"/>
      <c r="F1874" s="2"/>
      <c r="G1874" s="2" t="s">
        <v>5419</v>
      </c>
      <c r="H1874" s="2" t="s">
        <v>1549</v>
      </c>
      <c r="I1874" s="2" t="str">
        <f t="shared" si="1739"/>
        <v>20241203-2000169882-인쇄</v>
      </c>
      <c r="J1874" s="2" t="str">
        <f t="shared" si="1740"/>
        <v>20241203-2000169882-합지</v>
      </c>
      <c r="K1874" s="2" t="str">
        <f t="shared" si="1741"/>
        <v>20241203-2000169882-분단</v>
      </c>
      <c r="L1874" s="2" t="str">
        <f t="shared" si="1742"/>
        <v>20241203-2000169882-제대</v>
      </c>
      <c r="M1874" s="2" t="str">
        <f>VLOOKUP(H1874, '쿼리1'!$A:$R, 17, 0)</f>
        <v>무지</v>
      </c>
      <c r="N1874" s="2" t="str">
        <f>VLOOKUP(H1874, '쿼리1'!$A:$P, 15, 0)</f>
        <v>PE튜브(투명)50</v>
      </c>
      <c r="O1874" s="2">
        <v>2000169882</v>
      </c>
      <c r="P1874" s="2" t="str">
        <f>VLOOKUP(H1874, '쿼리1'!$A:$R, 17, 0)</f>
        <v>무지</v>
      </c>
      <c r="Q1874" s="4">
        <f>VLOOKUP(H1874, '쿼리1'!$A:$U, 20, 0)</f>
        <v>30000</v>
      </c>
      <c r="R1874" s="2" t="s">
        <v>5397</v>
      </c>
      <c r="S1874" s="2" t="s">
        <v>5397</v>
      </c>
      <c r="T1874" s="2" t="s">
        <v>5397</v>
      </c>
      <c r="U1874" s="2" t="s">
        <v>31</v>
      </c>
      <c r="V1874" s="2" t="s">
        <v>5388</v>
      </c>
      <c r="W1874" s="2" t="s">
        <v>5388</v>
      </c>
      <c r="X1874" s="6" t="str">
        <f t="shared" si="1759"/>
        <v>X</v>
      </c>
      <c r="Y1874" s="2" t="s">
        <v>5388</v>
      </c>
      <c r="Z1874" s="3" t="s">
        <v>5388</v>
      </c>
      <c r="AA1874" s="6" t="str">
        <f t="shared" si="1760"/>
        <v>X</v>
      </c>
      <c r="AB1874" s="3" t="s">
        <v>5388</v>
      </c>
      <c r="AC1874" s="2" t="s">
        <v>5388</v>
      </c>
      <c r="AD1874" s="6" t="str">
        <f t="shared" si="1761"/>
        <v>X</v>
      </c>
      <c r="AE1874" s="3">
        <v>45630</v>
      </c>
      <c r="AF1874" s="3">
        <v>45639</v>
      </c>
      <c r="AG1874" s="2" t="str">
        <f t="shared" si="1762"/>
        <v>+9</v>
      </c>
      <c r="AH1874" s="3">
        <v>45639</v>
      </c>
      <c r="AI1874" s="3">
        <f t="shared" si="1763"/>
        <v>45630</v>
      </c>
      <c r="AJ1874" s="3"/>
      <c r="AK1874" s="2">
        <f t="shared" si="1745"/>
        <v>-9</v>
      </c>
      <c r="AL1874" s="2" t="s">
        <v>5567</v>
      </c>
      <c r="AM1874" s="2" t="str">
        <f t="shared" si="1747"/>
        <v>생산완료(-9)</v>
      </c>
      <c r="AN1874" s="9">
        <f t="shared" si="1748"/>
        <v>45639</v>
      </c>
      <c r="AO1874" s="9">
        <f t="shared" si="1749"/>
        <v>45630</v>
      </c>
      <c r="AP1874" s="9"/>
      <c r="AQ1874" s="2">
        <f t="shared" si="1764"/>
        <v>-9</v>
      </c>
      <c r="AR1874" s="12">
        <f t="shared" si="1750"/>
        <v>-9</v>
      </c>
      <c r="AS1874" t="s">
        <v>5567</v>
      </c>
      <c r="AT1874" t="str">
        <f t="shared" si="1751"/>
        <v>생산완료(-9)</v>
      </c>
    </row>
    <row r="1875" spans="2:46" x14ac:dyDescent="0.3">
      <c r="B1875" s="2" t="s">
        <v>5666</v>
      </c>
      <c r="C1875" s="8" t="s">
        <v>5670</v>
      </c>
      <c r="D1875" s="2"/>
      <c r="E1875" s="2"/>
      <c r="F1875" s="2"/>
      <c r="G1875" s="2"/>
      <c r="H1875" s="2" t="s">
        <v>5134</v>
      </c>
      <c r="I1875" s="2" t="str">
        <f t="shared" si="1739"/>
        <v>20241203-2219N0016-인쇄</v>
      </c>
      <c r="J1875" s="2" t="str">
        <f t="shared" si="1740"/>
        <v>20241203-2219N0016-합지</v>
      </c>
      <c r="K1875" s="2" t="str">
        <f t="shared" si="1741"/>
        <v>20241203-2219N0016-분단</v>
      </c>
      <c r="L1875" s="2" t="str">
        <f t="shared" si="1742"/>
        <v>20241203-2219N0016-제대</v>
      </c>
      <c r="M1875" s="2" t="str">
        <f>VLOOKUP(H1875, '쿼리1'!$A:$R, 17, 0)</f>
        <v>무지</v>
      </c>
      <c r="N1875" s="2" t="str">
        <f>VLOOKUP(H1875, '쿼리1'!$A:$P, 15, 0)</f>
        <v>PE튜브(투명)30=무지</v>
      </c>
      <c r="O1875" s="2" t="s">
        <v>5900</v>
      </c>
      <c r="P1875" s="2" t="str">
        <f>VLOOKUP(H1875, '쿼리1'!$A:$R, 17, 0)</f>
        <v>무지</v>
      </c>
      <c r="Q1875" s="4">
        <f>VLOOKUP(H1875, '쿼리1'!$A:$U, 20, 0)</f>
        <v>20000</v>
      </c>
      <c r="R1875" s="2" t="s">
        <v>5397</v>
      </c>
      <c r="S1875" s="2" t="s">
        <v>5397</v>
      </c>
      <c r="T1875" s="2" t="s">
        <v>5397</v>
      </c>
      <c r="U1875" s="2" t="s">
        <v>5397</v>
      </c>
      <c r="V1875" s="2" t="s">
        <v>5388</v>
      </c>
      <c r="W1875" s="2" t="s">
        <v>5388</v>
      </c>
      <c r="X1875" s="6" t="str">
        <f t="shared" si="1759"/>
        <v>X</v>
      </c>
      <c r="Y1875" s="2" t="s">
        <v>5388</v>
      </c>
      <c r="Z1875" s="2" t="s">
        <v>5388</v>
      </c>
      <c r="AA1875" s="6" t="str">
        <f t="shared" si="1760"/>
        <v>X</v>
      </c>
      <c r="AB1875" s="2" t="s">
        <v>5388</v>
      </c>
      <c r="AC1875" s="2" t="s">
        <v>5388</v>
      </c>
      <c r="AD1875" s="6" t="str">
        <f t="shared" si="1761"/>
        <v>X</v>
      </c>
      <c r="AE1875" s="2" t="s">
        <v>5388</v>
      </c>
      <c r="AF1875" s="2" t="s">
        <v>5388</v>
      </c>
      <c r="AG1875" s="2" t="str">
        <f>IFERROR(AF1875-AE1875, "X")</f>
        <v>X</v>
      </c>
      <c r="AH1875" s="2" t="s">
        <v>5388</v>
      </c>
      <c r="AI1875" s="3" t="s">
        <v>5388</v>
      </c>
      <c r="AJ1875" s="3">
        <f t="shared" ref="AJ1875:AJ1877" ca="1" si="1765">TODAY()</f>
        <v>45656</v>
      </c>
      <c r="AK1875" s="2" t="str">
        <f t="shared" si="1745"/>
        <v>+공정납기일없음</v>
      </c>
      <c r="AL1875" s="2"/>
      <c r="AM1875" s="2" t="str">
        <f t="shared" si="1747"/>
        <v>(+공정납기일없음)</v>
      </c>
      <c r="AN1875" s="9">
        <f t="shared" si="1748"/>
        <v>0</v>
      </c>
      <c r="AO1875" s="9">
        <f t="shared" si="1749"/>
        <v>0</v>
      </c>
      <c r="AP1875" s="9">
        <f t="shared" ref="AP1875:AP1877" ca="1" si="1766">TODAY()</f>
        <v>45656</v>
      </c>
      <c r="AQ1875" s="6" t="s">
        <v>5388</v>
      </c>
      <c r="AR1875" s="12" t="str">
        <f t="shared" si="1750"/>
        <v>+X</v>
      </c>
      <c r="AS1875" t="s">
        <v>5680</v>
      </c>
      <c r="AT1875" t="str">
        <f t="shared" si="1751"/>
        <v>공정납기일없음(+X)</v>
      </c>
    </row>
    <row r="1876" spans="2:46" x14ac:dyDescent="0.3">
      <c r="B1876" s="2" t="s">
        <v>5666</v>
      </c>
      <c r="C1876" s="8" t="s">
        <v>5670</v>
      </c>
      <c r="D1876" s="2"/>
      <c r="E1876" s="2"/>
      <c r="F1876" s="2"/>
      <c r="G1876" s="2" t="s">
        <v>5539</v>
      </c>
      <c r="H1876" s="2" t="s">
        <v>1761</v>
      </c>
      <c r="I1876" s="2" t="str">
        <f t="shared" si="1739"/>
        <v>20241203-2219N0017-인쇄</v>
      </c>
      <c r="J1876" s="2" t="str">
        <f t="shared" si="1740"/>
        <v>20241203-2219N0017-합지</v>
      </c>
      <c r="K1876" s="2" t="str">
        <f t="shared" si="1741"/>
        <v>20241203-2219N0017-분단</v>
      </c>
      <c r="L1876" s="2" t="str">
        <f t="shared" si="1742"/>
        <v>20241203-2219N0017-제대</v>
      </c>
      <c r="M1876" s="2" t="str">
        <f>VLOOKUP(H1876, '쿼리1'!$A:$R, 17, 0)</f>
        <v>무지</v>
      </c>
      <c r="N1876" s="2" t="str">
        <f>VLOOKUP(H1876, '쿼리1'!$A:$P, 15, 0)</f>
        <v>PE튜브(투명)30</v>
      </c>
      <c r="O1876" s="2" t="s">
        <v>5901</v>
      </c>
      <c r="P1876" s="2" t="str">
        <f>VLOOKUP(H1876, '쿼리1'!$A:$R, 17, 0)</f>
        <v>무지</v>
      </c>
      <c r="Q1876" s="4">
        <f>VLOOKUP(H1876, '쿼리1'!$A:$U, 20, 0)</f>
        <v>10000</v>
      </c>
      <c r="R1876" s="2" t="s">
        <v>5397</v>
      </c>
      <c r="S1876" s="2" t="s">
        <v>5397</v>
      </c>
      <c r="T1876" s="2" t="s">
        <v>5397</v>
      </c>
      <c r="U1876" s="2" t="s">
        <v>5399</v>
      </c>
      <c r="V1876" s="2" t="s">
        <v>5388</v>
      </c>
      <c r="W1876" s="2" t="s">
        <v>5388</v>
      </c>
      <c r="X1876" s="6" t="str">
        <f t="shared" si="1759"/>
        <v>X</v>
      </c>
      <c r="Y1876" s="2" t="s">
        <v>5388</v>
      </c>
      <c r="Z1876" s="3" t="s">
        <v>5388</v>
      </c>
      <c r="AA1876" s="6" t="str">
        <f t="shared" si="1760"/>
        <v>X</v>
      </c>
      <c r="AB1876" s="5" t="s">
        <v>5388</v>
      </c>
      <c r="AC1876" s="2" t="s">
        <v>5388</v>
      </c>
      <c r="AD1876" s="6" t="str">
        <f t="shared" si="1761"/>
        <v>X</v>
      </c>
      <c r="AE1876" s="3">
        <v>45631</v>
      </c>
      <c r="AF1876" s="5" t="s">
        <v>5396</v>
      </c>
      <c r="AG1876" s="6">
        <f ca="1">TODAY()-AE1876</f>
        <v>25</v>
      </c>
      <c r="AH1876" s="2" t="s">
        <v>5388</v>
      </c>
      <c r="AI1876" s="3" t="s">
        <v>5388</v>
      </c>
      <c r="AJ1876" s="3">
        <f t="shared" ca="1" si="1765"/>
        <v>45656</v>
      </c>
      <c r="AK1876" s="2" t="str">
        <f t="shared" si="1745"/>
        <v>+공정납기일없음</v>
      </c>
      <c r="AL1876" s="2"/>
      <c r="AM1876" s="2" t="str">
        <f t="shared" si="1747"/>
        <v>(+공정납기일없음)</v>
      </c>
      <c r="AN1876" s="9">
        <f t="shared" si="1748"/>
        <v>0</v>
      </c>
      <c r="AO1876" s="9">
        <f t="shared" si="1749"/>
        <v>0</v>
      </c>
      <c r="AP1876" s="9">
        <f t="shared" ca="1" si="1766"/>
        <v>45656</v>
      </c>
      <c r="AQ1876" s="6" t="s">
        <v>5388</v>
      </c>
      <c r="AR1876" s="12" t="str">
        <f t="shared" si="1750"/>
        <v>+X</v>
      </c>
      <c r="AS1876" t="s">
        <v>5680</v>
      </c>
      <c r="AT1876" t="str">
        <f t="shared" si="1751"/>
        <v>공정납기일없음(+X)</v>
      </c>
    </row>
    <row r="1877" spans="2:46" x14ac:dyDescent="0.3">
      <c r="B1877" s="2" t="s">
        <v>5666</v>
      </c>
      <c r="C1877" s="8" t="s">
        <v>5670</v>
      </c>
      <c r="D1877" s="2"/>
      <c r="E1877" s="2"/>
      <c r="F1877" s="2"/>
      <c r="G1877" s="2"/>
      <c r="H1877" s="2" t="s">
        <v>5342</v>
      </c>
      <c r="I1877" s="2" t="str">
        <f t="shared" si="1739"/>
        <v>20241203-3000166279-인쇄</v>
      </c>
      <c r="J1877" s="2" t="str">
        <f t="shared" si="1740"/>
        <v>20241203-3000166279-합지</v>
      </c>
      <c r="K1877" s="2" t="str">
        <f t="shared" si="1741"/>
        <v>20241203-3000166279-분단</v>
      </c>
      <c r="L1877" s="2" t="str">
        <f t="shared" si="1742"/>
        <v>20241203-3000166279-제대</v>
      </c>
      <c r="M1877" s="2" t="str">
        <f>VLOOKUP(H1877, '쿼리1'!$A:$R, 17, 0)</f>
        <v>6도-(주)푸드코아-올리브치킨 샌드위치</v>
      </c>
      <c r="N1877" s="2" t="str">
        <f>VLOOKUP(H1877, '쿼리1'!$A:$P, 15, 0)</f>
        <v>유포지80</v>
      </c>
      <c r="O1877" s="2">
        <v>3000166279</v>
      </c>
      <c r="P1877" s="2" t="str">
        <f>VLOOKUP(H1877, '쿼리1'!$A:$R, 17, 0)</f>
        <v>6도-(주)푸드코아-올리브치킨 샌드위치</v>
      </c>
      <c r="Q1877" s="4">
        <f>VLOOKUP(H1877, '쿼리1'!$A:$U, 20, 0)</f>
        <v>10000</v>
      </c>
      <c r="R1877" s="2" t="s">
        <v>5397</v>
      </c>
      <c r="S1877" s="2" t="s">
        <v>5397</v>
      </c>
      <c r="T1877" s="2" t="s">
        <v>5397</v>
      </c>
      <c r="U1877" s="2" t="s">
        <v>5397</v>
      </c>
      <c r="V1877" s="2" t="s">
        <v>5388</v>
      </c>
      <c r="W1877" s="2" t="s">
        <v>5388</v>
      </c>
      <c r="X1877" s="6" t="str">
        <f t="shared" si="1759"/>
        <v>X</v>
      </c>
      <c r="Y1877" s="2" t="s">
        <v>5388</v>
      </c>
      <c r="Z1877" s="2" t="s">
        <v>5388</v>
      </c>
      <c r="AA1877" s="6" t="str">
        <f t="shared" si="1760"/>
        <v>X</v>
      </c>
      <c r="AB1877" s="2" t="s">
        <v>5388</v>
      </c>
      <c r="AC1877" s="2" t="s">
        <v>5388</v>
      </c>
      <c r="AD1877" s="6" t="str">
        <f t="shared" si="1761"/>
        <v>X</v>
      </c>
      <c r="AE1877" s="2" t="s">
        <v>5388</v>
      </c>
      <c r="AF1877" s="2" t="s">
        <v>5388</v>
      </c>
      <c r="AG1877" s="2" t="str">
        <f>IFERROR(AF1877-AE1877, "X")</f>
        <v>X</v>
      </c>
      <c r="AH1877" s="2" t="s">
        <v>5388</v>
      </c>
      <c r="AI1877" s="3" t="s">
        <v>5388</v>
      </c>
      <c r="AJ1877" s="3">
        <f t="shared" ca="1" si="1765"/>
        <v>45656</v>
      </c>
      <c r="AK1877" s="2" t="str">
        <f t="shared" si="1745"/>
        <v>+공정납기일없음</v>
      </c>
      <c r="AL1877" s="2"/>
      <c r="AM1877" s="2" t="str">
        <f t="shared" si="1747"/>
        <v>(+공정납기일없음)</v>
      </c>
      <c r="AN1877" s="9">
        <f t="shared" si="1748"/>
        <v>0</v>
      </c>
      <c r="AO1877" s="9">
        <f t="shared" si="1749"/>
        <v>0</v>
      </c>
      <c r="AP1877" s="9">
        <f t="shared" ca="1" si="1766"/>
        <v>45656</v>
      </c>
      <c r="AQ1877" s="6" t="s">
        <v>5388</v>
      </c>
      <c r="AR1877" s="12" t="str">
        <f t="shared" si="1750"/>
        <v>+X</v>
      </c>
      <c r="AS1877" t="s">
        <v>5680</v>
      </c>
      <c r="AT1877" t="str">
        <f t="shared" si="1751"/>
        <v>공정납기일없음(+X)</v>
      </c>
    </row>
    <row r="1878" spans="2:46" x14ac:dyDescent="0.3">
      <c r="B1878" s="2" t="s">
        <v>5409</v>
      </c>
      <c r="C1878" s="7">
        <v>0</v>
      </c>
      <c r="D1878" s="2" t="s">
        <v>5408</v>
      </c>
      <c r="E1878" s="2" t="s">
        <v>5412</v>
      </c>
      <c r="F1878" s="2"/>
      <c r="G1878" s="2" t="s">
        <v>5409</v>
      </c>
      <c r="H1878" s="2" t="s">
        <v>2518</v>
      </c>
      <c r="I1878" s="2" t="str">
        <f t="shared" si="1739"/>
        <v>20241204-1000147349-인쇄</v>
      </c>
      <c r="J1878" s="2" t="str">
        <f t="shared" si="1740"/>
        <v>20241204-1000147349-합지</v>
      </c>
      <c r="K1878" s="2" t="str">
        <f t="shared" si="1741"/>
        <v>20241204-1000147349-분단</v>
      </c>
      <c r="L1878" s="2" t="str">
        <f t="shared" si="1742"/>
        <v>20241204-1000147349-제대</v>
      </c>
      <c r="M1878" s="2" t="str">
        <f>VLOOKUP(H1878, '쿼리1'!$A:$R, 17, 0)</f>
        <v>3도-데코재료</v>
      </c>
      <c r="N1878" s="2" t="str">
        <f>VLOOKUP(H1878, '쿼리1'!$A:$P, 15, 0)</f>
        <v>오씨피피(투명)60</v>
      </c>
      <c r="O1878" s="2">
        <v>1000147349</v>
      </c>
      <c r="P1878" s="2" t="str">
        <f>VLOOKUP(H1878, '쿼리1'!$A:$R, 17, 0)</f>
        <v>3도-데코재료</v>
      </c>
      <c r="Q1878" s="4">
        <f>VLOOKUP(H1878, '쿼리1'!$A:$U, 20, 0)</f>
        <v>66666</v>
      </c>
      <c r="R1878" s="2" t="s">
        <v>31</v>
      </c>
      <c r="S1878" s="2" t="s">
        <v>31</v>
      </c>
      <c r="T1878" s="2" t="s">
        <v>5397</v>
      </c>
      <c r="U1878" s="2" t="s">
        <v>31</v>
      </c>
      <c r="V1878" s="3">
        <v>45635</v>
      </c>
      <c r="W1878" s="3">
        <v>45638</v>
      </c>
      <c r="X1878" s="6" t="str">
        <f t="shared" ref="X1878:X1885" si="1767">IFERROR(IF(W1878-V1878&gt;0, "+" &amp; (W1878-V1878), W1878-V1878), "X")</f>
        <v>+3</v>
      </c>
      <c r="Y1878" s="3">
        <v>45638</v>
      </c>
      <c r="Z1878" s="3">
        <v>45639</v>
      </c>
      <c r="AA1878" s="6" t="str">
        <f t="shared" ref="AA1878:AA1884" si="1768">IFERROR(IF(Z1878-Y1878&gt;0, "+" &amp; (Z1878-Y1878), Z1878-Y1878), "X")</f>
        <v>+1</v>
      </c>
      <c r="AB1878" s="3" t="s">
        <v>5388</v>
      </c>
      <c r="AC1878" s="2" t="s">
        <v>5388</v>
      </c>
      <c r="AD1878" s="6" t="str">
        <f t="shared" si="1761"/>
        <v>X</v>
      </c>
      <c r="AE1878" s="3">
        <v>45642</v>
      </c>
      <c r="AF1878" s="3">
        <v>45642</v>
      </c>
      <c r="AG1878" s="2">
        <f>IFERROR(IF(AF1878-AE1878&gt;0, "+" &amp; (AF1878-AE1878), AF1878-AE1878), "X")</f>
        <v>0</v>
      </c>
      <c r="AH1878" s="3">
        <v>45642</v>
      </c>
      <c r="AI1878" s="3">
        <f>AE1878</f>
        <v>45642</v>
      </c>
      <c r="AJ1878" s="3"/>
      <c r="AK1878" s="2">
        <f t="shared" si="1745"/>
        <v>0</v>
      </c>
      <c r="AL1878" s="2" t="s">
        <v>5567</v>
      </c>
      <c r="AM1878" s="2" t="str">
        <f t="shared" si="1747"/>
        <v>생산완료(0)</v>
      </c>
      <c r="AN1878" s="9">
        <f t="shared" si="1748"/>
        <v>45642</v>
      </c>
      <c r="AO1878" s="9">
        <f t="shared" si="1749"/>
        <v>45642</v>
      </c>
      <c r="AP1878" s="9"/>
      <c r="AQ1878" s="2">
        <f t="shared" ref="AQ1878:AQ1895" si="1769">AO1878-AN1878</f>
        <v>0</v>
      </c>
      <c r="AR1878" s="12">
        <f t="shared" si="1750"/>
        <v>0</v>
      </c>
      <c r="AS1878" t="s">
        <v>5567</v>
      </c>
      <c r="AT1878" t="str">
        <f t="shared" si="1751"/>
        <v>생산완료(0)</v>
      </c>
    </row>
    <row r="1879" spans="2:46" x14ac:dyDescent="0.3">
      <c r="B1879" s="2" t="s">
        <v>5416</v>
      </c>
      <c r="C1879" s="7">
        <v>-2</v>
      </c>
      <c r="D1879" s="2" t="s">
        <v>5408</v>
      </c>
      <c r="E1879" s="2" t="s">
        <v>5409</v>
      </c>
      <c r="F1879" s="2" t="s">
        <v>5424</v>
      </c>
      <c r="G1879" s="2"/>
      <c r="H1879" s="2" t="s">
        <v>3919</v>
      </c>
      <c r="I1879" s="2" t="str">
        <f t="shared" si="1739"/>
        <v>20241204-1000152156-인쇄</v>
      </c>
      <c r="J1879" s="2" t="str">
        <f t="shared" si="1740"/>
        <v>20241204-1000152156-합지</v>
      </c>
      <c r="K1879" s="2" t="str">
        <f t="shared" si="1741"/>
        <v>20241204-1000152156-분단</v>
      </c>
      <c r="L1879" s="2" t="str">
        <f t="shared" si="1742"/>
        <v>20241204-1000152156-제대</v>
      </c>
      <c r="M1879" s="2" t="str">
        <f>VLOOKUP(H1879, '쿼리1'!$A:$R, 17, 0)</f>
        <v>5도-컴포즈커피)산딸기마카롱33g</v>
      </c>
      <c r="N1879" s="2" t="str">
        <f>VLOOKUP(H1879, '쿼리1'!$A:$P, 15, 0)</f>
        <v>오씨피피(유무광)50</v>
      </c>
      <c r="O1879" s="2">
        <v>1000152156</v>
      </c>
      <c r="P1879" s="2" t="str">
        <f>VLOOKUP(H1879, '쿼리1'!$A:$R, 17, 0)</f>
        <v>5도-컴포즈커피)산딸기마카롱33g</v>
      </c>
      <c r="Q1879" s="4">
        <f>VLOOKUP(H1879, '쿼리1'!$A:$U, 20, 0)</f>
        <v>16</v>
      </c>
      <c r="R1879" s="2" t="s">
        <v>31</v>
      </c>
      <c r="S1879" s="2" t="s">
        <v>31</v>
      </c>
      <c r="T1879" s="2" t="s">
        <v>31</v>
      </c>
      <c r="U1879" s="2" t="s">
        <v>5397</v>
      </c>
      <c r="V1879" s="3">
        <v>45636</v>
      </c>
      <c r="W1879" s="3">
        <v>45639</v>
      </c>
      <c r="X1879" s="6" t="str">
        <f t="shared" si="1767"/>
        <v>+3</v>
      </c>
      <c r="Y1879" s="3">
        <v>45639</v>
      </c>
      <c r="Z1879" s="3">
        <v>45639</v>
      </c>
      <c r="AA1879" s="6">
        <f t="shared" si="1768"/>
        <v>0</v>
      </c>
      <c r="AB1879" s="3">
        <v>45642</v>
      </c>
      <c r="AC1879" s="3">
        <v>45644</v>
      </c>
      <c r="AD1879" s="6" t="str">
        <f t="shared" ref="AD1879:AD1882" si="1770">IFERROR(IF(AC1879-AB1879&gt;0, "+" &amp; (AC1879-AB1879), AC1879-AB1879), "X")</f>
        <v>+2</v>
      </c>
      <c r="AE1879" s="2" t="s">
        <v>5388</v>
      </c>
      <c r="AF1879" s="2" t="s">
        <v>5388</v>
      </c>
      <c r="AG1879" s="2" t="str">
        <f>IFERROR(AF1879-AE1879, "X")</f>
        <v>X</v>
      </c>
      <c r="AH1879" s="3">
        <v>45644</v>
      </c>
      <c r="AI1879" s="3">
        <f t="shared" ref="AI1879:AI1882" si="1771">AB1879</f>
        <v>45642</v>
      </c>
      <c r="AJ1879" s="3"/>
      <c r="AK1879" s="2">
        <f t="shared" si="1745"/>
        <v>-2</v>
      </c>
      <c r="AL1879" s="2" t="s">
        <v>5567</v>
      </c>
      <c r="AM1879" s="2" t="str">
        <f t="shared" si="1747"/>
        <v>생산완료(-2)</v>
      </c>
      <c r="AN1879" s="9">
        <f t="shared" si="1748"/>
        <v>45644</v>
      </c>
      <c r="AO1879" s="9">
        <f t="shared" si="1749"/>
        <v>45642</v>
      </c>
      <c r="AP1879" s="9"/>
      <c r="AQ1879" s="2">
        <f t="shared" si="1769"/>
        <v>-2</v>
      </c>
      <c r="AR1879" s="12">
        <f t="shared" si="1750"/>
        <v>-2</v>
      </c>
      <c r="AS1879" t="s">
        <v>5567</v>
      </c>
      <c r="AT1879" t="str">
        <f t="shared" si="1751"/>
        <v>생산완료(-2)</v>
      </c>
    </row>
    <row r="1880" spans="2:46" x14ac:dyDescent="0.3">
      <c r="B1880" s="2" t="s">
        <v>5439</v>
      </c>
      <c r="C1880" s="7">
        <v>-8</v>
      </c>
      <c r="D1880" s="2" t="s">
        <v>5455</v>
      </c>
      <c r="E1880" s="2" t="s">
        <v>5463</v>
      </c>
      <c r="F1880" s="2" t="s">
        <v>5443</v>
      </c>
      <c r="G1880" s="2"/>
      <c r="H1880" s="2" t="s">
        <v>4379</v>
      </c>
      <c r="I1880" s="2" t="str">
        <f t="shared" si="1739"/>
        <v>20241204-1000160657-인쇄</v>
      </c>
      <c r="J1880" s="2" t="str">
        <f t="shared" si="1740"/>
        <v>20241204-1000160657-합지</v>
      </c>
      <c r="K1880" s="2" t="str">
        <f t="shared" si="1741"/>
        <v>20241204-1000160657-분단</v>
      </c>
      <c r="L1880" s="2" t="str">
        <f t="shared" si="1742"/>
        <v>20241204-1000160657-제대</v>
      </c>
      <c r="M1880" s="2" t="str">
        <f>VLOOKUP(H1880, '쿼리1'!$A:$R, 17, 0)</f>
        <v>6도-(주)푸드코아-스웰리 우유크림빵 105g(323kcal)</v>
      </c>
      <c r="N1880" s="2" t="str">
        <f>VLOOKUP(H1880, '쿼리1'!$A:$P, 15, 0)</f>
        <v>오씨피피(투명)50</v>
      </c>
      <c r="O1880" s="2">
        <v>1000160657</v>
      </c>
      <c r="P1880" s="2" t="str">
        <f>VLOOKUP(H1880, '쿼리1'!$A:$R, 17, 0)</f>
        <v>6도-(주)푸드코아-스웰리 우유크림빵 105g(323kcal)</v>
      </c>
      <c r="Q1880" s="4">
        <f>VLOOKUP(H1880, '쿼리1'!$A:$U, 20, 0)</f>
        <v>12</v>
      </c>
      <c r="R1880" s="2" t="s">
        <v>31</v>
      </c>
      <c r="S1880" s="2" t="s">
        <v>31</v>
      </c>
      <c r="T1880" s="2" t="s">
        <v>31</v>
      </c>
      <c r="U1880" s="2" t="s">
        <v>5397</v>
      </c>
      <c r="V1880" s="3">
        <v>45636</v>
      </c>
      <c r="W1880" s="3">
        <v>45649</v>
      </c>
      <c r="X1880" s="6" t="str">
        <f t="shared" si="1767"/>
        <v>+13</v>
      </c>
      <c r="Y1880" s="3">
        <v>45639</v>
      </c>
      <c r="Z1880" s="3">
        <v>45650</v>
      </c>
      <c r="AA1880" s="6" t="str">
        <f t="shared" si="1768"/>
        <v>+11</v>
      </c>
      <c r="AB1880" s="3">
        <v>45642</v>
      </c>
      <c r="AC1880" s="3">
        <v>45650</v>
      </c>
      <c r="AD1880" s="6" t="str">
        <f t="shared" si="1770"/>
        <v>+8</v>
      </c>
      <c r="AE1880" s="2" t="s">
        <v>5388</v>
      </c>
      <c r="AF1880" s="2" t="s">
        <v>5388</v>
      </c>
      <c r="AG1880" s="2" t="str">
        <f>IFERROR(AF1880-AE1880, "X")</f>
        <v>X</v>
      </c>
      <c r="AH1880" s="3">
        <v>45650</v>
      </c>
      <c r="AI1880" s="3">
        <f t="shared" si="1771"/>
        <v>45642</v>
      </c>
      <c r="AJ1880" s="3"/>
      <c r="AK1880" s="2">
        <f t="shared" si="1745"/>
        <v>-8</v>
      </c>
      <c r="AL1880" s="2" t="s">
        <v>5567</v>
      </c>
      <c r="AM1880" s="2" t="str">
        <f t="shared" si="1747"/>
        <v>생산완료(-8)</v>
      </c>
      <c r="AN1880" s="9">
        <f t="shared" si="1748"/>
        <v>45650</v>
      </c>
      <c r="AO1880" s="9">
        <f t="shared" si="1749"/>
        <v>45642</v>
      </c>
      <c r="AP1880" s="9"/>
      <c r="AQ1880" s="2">
        <f t="shared" si="1769"/>
        <v>-8</v>
      </c>
      <c r="AR1880" s="12">
        <f t="shared" si="1750"/>
        <v>-8</v>
      </c>
      <c r="AS1880" t="s">
        <v>5567</v>
      </c>
      <c r="AT1880" t="str">
        <f t="shared" si="1751"/>
        <v>생산완료(-8)</v>
      </c>
    </row>
    <row r="1881" spans="2:46" x14ac:dyDescent="0.3">
      <c r="B1881" s="2" t="s">
        <v>5416</v>
      </c>
      <c r="C1881" s="7">
        <v>-2</v>
      </c>
      <c r="D1881" s="2" t="s">
        <v>5412</v>
      </c>
      <c r="E1881" s="2" t="s">
        <v>5416</v>
      </c>
      <c r="F1881" s="2" t="s">
        <v>5424</v>
      </c>
      <c r="G1881" s="2"/>
      <c r="H1881" s="2" t="s">
        <v>4842</v>
      </c>
      <c r="I1881" s="2" t="str">
        <f t="shared" si="1739"/>
        <v>20241204-1000160974-인쇄</v>
      </c>
      <c r="J1881" s="2" t="str">
        <f t="shared" si="1740"/>
        <v>20241204-1000160974-합지</v>
      </c>
      <c r="K1881" s="2" t="str">
        <f t="shared" si="1741"/>
        <v>20241204-1000160974-분단</v>
      </c>
      <c r="L1881" s="2" t="str">
        <f t="shared" si="1742"/>
        <v>20241204-1000160974-제대</v>
      </c>
      <c r="M1881" s="2" t="str">
        <f>VLOOKUP(H1881, '쿼리1'!$A:$R, 17, 0)</f>
        <v>4도-널담 뚱낭시에 녹차커스타드 50g</v>
      </c>
      <c r="N1881" s="2" t="str">
        <f>VLOOKUP(H1881, '쿼리1'!$A:$P, 15, 0)</f>
        <v>패트60</v>
      </c>
      <c r="O1881" s="2">
        <v>1000160974</v>
      </c>
      <c r="P1881" s="2" t="str">
        <f>VLOOKUP(H1881, '쿼리1'!$A:$R, 17, 0)</f>
        <v>4도-널담 뚱낭시에 녹차커스타드 50g</v>
      </c>
      <c r="Q1881" s="4">
        <f>VLOOKUP(H1881, '쿼리1'!$A:$U, 20, 0)</f>
        <v>30</v>
      </c>
      <c r="R1881" s="2" t="s">
        <v>31</v>
      </c>
      <c r="S1881" s="2" t="s">
        <v>31</v>
      </c>
      <c r="T1881" s="2" t="s">
        <v>31</v>
      </c>
      <c r="U1881" s="2" t="s">
        <v>5397</v>
      </c>
      <c r="V1881" s="3">
        <v>45636</v>
      </c>
      <c r="W1881" s="3">
        <v>45637</v>
      </c>
      <c r="X1881" s="6" t="str">
        <f t="shared" si="1767"/>
        <v>+1</v>
      </c>
      <c r="Y1881" s="3">
        <v>45639</v>
      </c>
      <c r="Z1881" s="3">
        <v>45637</v>
      </c>
      <c r="AA1881" s="6">
        <f t="shared" si="1768"/>
        <v>-2</v>
      </c>
      <c r="AB1881" s="3">
        <v>45642</v>
      </c>
      <c r="AC1881" s="3">
        <v>45644</v>
      </c>
      <c r="AD1881" s="6" t="str">
        <f t="shared" si="1770"/>
        <v>+2</v>
      </c>
      <c r="AE1881" s="2" t="s">
        <v>5388</v>
      </c>
      <c r="AF1881" s="2" t="s">
        <v>5388</v>
      </c>
      <c r="AG1881" s="2" t="str">
        <f>IFERROR(AF1881-AE1881, "X")</f>
        <v>X</v>
      </c>
      <c r="AH1881" s="3">
        <v>45644</v>
      </c>
      <c r="AI1881" s="3">
        <f t="shared" si="1771"/>
        <v>45642</v>
      </c>
      <c r="AJ1881" s="3"/>
      <c r="AK1881" s="2">
        <f t="shared" si="1745"/>
        <v>-2</v>
      </c>
      <c r="AL1881" s="2" t="s">
        <v>5567</v>
      </c>
      <c r="AM1881" s="2" t="str">
        <f t="shared" si="1747"/>
        <v>생산완료(-2)</v>
      </c>
      <c r="AN1881" s="9">
        <f t="shared" si="1748"/>
        <v>45644</v>
      </c>
      <c r="AO1881" s="9">
        <f t="shared" si="1749"/>
        <v>45642</v>
      </c>
      <c r="AP1881" s="9"/>
      <c r="AQ1881" s="2">
        <f t="shared" si="1769"/>
        <v>-2</v>
      </c>
      <c r="AR1881" s="12">
        <f t="shared" si="1750"/>
        <v>-2</v>
      </c>
      <c r="AS1881" t="s">
        <v>5567</v>
      </c>
      <c r="AT1881" t="str">
        <f t="shared" si="1751"/>
        <v>생산완료(-2)</v>
      </c>
    </row>
    <row r="1882" spans="2:46" x14ac:dyDescent="0.3">
      <c r="B1882" s="2" t="s">
        <v>5415</v>
      </c>
      <c r="C1882" s="7">
        <v>-3</v>
      </c>
      <c r="D1882" s="2" t="s">
        <v>5412</v>
      </c>
      <c r="E1882" s="2" t="s">
        <v>5408</v>
      </c>
      <c r="F1882" s="2" t="s">
        <v>5408</v>
      </c>
      <c r="G1882" s="2"/>
      <c r="H1882" s="2" t="s">
        <v>4123</v>
      </c>
      <c r="I1882" s="2" t="str">
        <f t="shared" si="1739"/>
        <v>20241204-1000168180-인쇄</v>
      </c>
      <c r="J1882" s="2" t="str">
        <f t="shared" si="1740"/>
        <v>20241204-1000168180-합지</v>
      </c>
      <c r="K1882" s="2" t="str">
        <f t="shared" si="1741"/>
        <v>20241204-1000168180-분단</v>
      </c>
      <c r="L1882" s="2" t="str">
        <f t="shared" si="1742"/>
        <v>20241204-1000168180-제대</v>
      </c>
      <c r="M1882" s="2" t="str">
        <f>VLOOKUP(H1882, '쿼리1'!$A:$R, 17, 0)</f>
        <v>2도-스웰리 브리오쉬 50 (냉동)</v>
      </c>
      <c r="N1882" s="2" t="str">
        <f>VLOOKUP(H1882, '쿼리1'!$A:$P, 15, 0)</f>
        <v>오씨피피(투명)40</v>
      </c>
      <c r="O1882" s="2">
        <v>1000168180</v>
      </c>
      <c r="P1882" s="2" t="str">
        <f>VLOOKUP(H1882, '쿼리1'!$A:$R, 17, 0)</f>
        <v>2도-스웰리 브리오쉬 50 (냉동)</v>
      </c>
      <c r="Q1882" s="4">
        <f>VLOOKUP(H1882, '쿼리1'!$A:$U, 20, 0)</f>
        <v>16</v>
      </c>
      <c r="R1882" s="2" t="s">
        <v>31</v>
      </c>
      <c r="S1882" s="2" t="s">
        <v>31</v>
      </c>
      <c r="T1882" s="2" t="s">
        <v>31</v>
      </c>
      <c r="U1882" s="2" t="s">
        <v>5397</v>
      </c>
      <c r="V1882" s="3">
        <v>45636</v>
      </c>
      <c r="W1882" s="3">
        <v>45637</v>
      </c>
      <c r="X1882" s="6" t="str">
        <f t="shared" si="1767"/>
        <v>+1</v>
      </c>
      <c r="Y1882" s="3">
        <v>45639</v>
      </c>
      <c r="Z1882" s="3">
        <v>45642</v>
      </c>
      <c r="AA1882" s="6" t="str">
        <f t="shared" si="1768"/>
        <v>+3</v>
      </c>
      <c r="AB1882" s="3">
        <v>45642</v>
      </c>
      <c r="AC1882" s="3">
        <v>45645</v>
      </c>
      <c r="AD1882" s="6" t="str">
        <f t="shared" si="1770"/>
        <v>+3</v>
      </c>
      <c r="AE1882" s="2" t="s">
        <v>5388</v>
      </c>
      <c r="AF1882" s="2" t="s">
        <v>5388</v>
      </c>
      <c r="AG1882" s="2" t="str">
        <f>IFERROR(AF1882-AE1882, "X")</f>
        <v>X</v>
      </c>
      <c r="AH1882" s="3">
        <v>45645</v>
      </c>
      <c r="AI1882" s="3">
        <f t="shared" si="1771"/>
        <v>45642</v>
      </c>
      <c r="AJ1882" s="3"/>
      <c r="AK1882" s="2">
        <f t="shared" si="1745"/>
        <v>-3</v>
      </c>
      <c r="AL1882" s="2" t="s">
        <v>5567</v>
      </c>
      <c r="AM1882" s="2" t="str">
        <f t="shared" si="1747"/>
        <v>생산완료(-3)</v>
      </c>
      <c r="AN1882" s="9">
        <f t="shared" si="1748"/>
        <v>45645</v>
      </c>
      <c r="AO1882" s="9">
        <f t="shared" si="1749"/>
        <v>45642</v>
      </c>
      <c r="AP1882" s="9"/>
      <c r="AQ1882" s="2">
        <f t="shared" si="1769"/>
        <v>-3</v>
      </c>
      <c r="AR1882" s="12">
        <f t="shared" si="1750"/>
        <v>-3</v>
      </c>
      <c r="AS1882" t="s">
        <v>5567</v>
      </c>
      <c r="AT1882" t="str">
        <f t="shared" si="1751"/>
        <v>생산완료(-3)</v>
      </c>
    </row>
    <row r="1883" spans="2:46" x14ac:dyDescent="0.3">
      <c r="B1883" s="2" t="s">
        <v>5408</v>
      </c>
      <c r="C1883" s="7">
        <v>3</v>
      </c>
      <c r="D1883" s="2" t="s">
        <v>5409</v>
      </c>
      <c r="E1883" s="2" t="s">
        <v>5405</v>
      </c>
      <c r="F1883" s="2"/>
      <c r="G1883" s="2" t="s">
        <v>5415</v>
      </c>
      <c r="H1883" s="2" t="s">
        <v>3041</v>
      </c>
      <c r="I1883" s="2" t="str">
        <f t="shared" si="1739"/>
        <v>20241204-1000168502-인쇄</v>
      </c>
      <c r="J1883" s="2" t="str">
        <f t="shared" si="1740"/>
        <v>20241204-1000168502-합지</v>
      </c>
      <c r="K1883" s="2" t="str">
        <f t="shared" si="1741"/>
        <v>20241204-1000168502-분단</v>
      </c>
      <c r="L1883" s="2" t="str">
        <f t="shared" si="1742"/>
        <v>20241204-1000168502-제대</v>
      </c>
      <c r="M1883" s="2" t="str">
        <f>VLOOKUP(H1883, '쿼리1'!$A:$R, 17, 0)</f>
        <v>7도-어기여찬-수협 뿌리다시마(소)</v>
      </c>
      <c r="N1883" s="2" t="str">
        <f>VLOOKUP(H1883, '쿼리1'!$A:$P, 15, 0)</f>
        <v>패트92</v>
      </c>
      <c r="O1883" s="2">
        <v>1000168502</v>
      </c>
      <c r="P1883" s="2" t="str">
        <f>VLOOKUP(H1883, '쿼리1'!$A:$R, 17, 0)</f>
        <v>7도-어기여찬-수협 뿌리다시마(소)</v>
      </c>
      <c r="Q1883" s="4">
        <f>VLOOKUP(H1883, '쿼리1'!$A:$U, 20, 0)</f>
        <v>18750</v>
      </c>
      <c r="R1883" s="2" t="s">
        <v>31</v>
      </c>
      <c r="S1883" s="2" t="s">
        <v>31</v>
      </c>
      <c r="T1883" s="2" t="s">
        <v>5397</v>
      </c>
      <c r="U1883" s="2" t="s">
        <v>31</v>
      </c>
      <c r="V1883" s="3">
        <v>45636</v>
      </c>
      <c r="W1883" s="3">
        <v>45636</v>
      </c>
      <c r="X1883" s="6">
        <f t="shared" si="1767"/>
        <v>0</v>
      </c>
      <c r="Y1883" s="3">
        <v>45639</v>
      </c>
      <c r="Z1883" s="3">
        <v>45638</v>
      </c>
      <c r="AA1883" s="6">
        <f t="shared" si="1768"/>
        <v>-1</v>
      </c>
      <c r="AB1883" s="3" t="s">
        <v>5388</v>
      </c>
      <c r="AC1883" s="2" t="s">
        <v>5388</v>
      </c>
      <c r="AD1883" s="6" t="str">
        <f>IFERROR(AC1883-AB1883, "X")</f>
        <v>X</v>
      </c>
      <c r="AE1883" s="3">
        <v>45643</v>
      </c>
      <c r="AF1883" s="3">
        <v>45640</v>
      </c>
      <c r="AG1883" s="2">
        <f>IFERROR(IF(AF1883-AE1883&gt;0, "+" &amp; (AF1883-AE1883), AF1883-AE1883), "X")</f>
        <v>-3</v>
      </c>
      <c r="AH1883" s="3">
        <v>45640</v>
      </c>
      <c r="AI1883" s="3">
        <f>AE1883</f>
        <v>45643</v>
      </c>
      <c r="AJ1883" s="3"/>
      <c r="AK1883" s="2" t="str">
        <f t="shared" si="1745"/>
        <v>+3</v>
      </c>
      <c r="AL1883" s="2" t="s">
        <v>5567</v>
      </c>
      <c r="AM1883" s="2" t="str">
        <f t="shared" si="1747"/>
        <v>생산완료(+3)</v>
      </c>
      <c r="AN1883" s="9">
        <f t="shared" si="1748"/>
        <v>45640</v>
      </c>
      <c r="AO1883" s="9">
        <f t="shared" si="1749"/>
        <v>45643</v>
      </c>
      <c r="AP1883" s="9"/>
      <c r="AQ1883" s="2">
        <f t="shared" si="1769"/>
        <v>3</v>
      </c>
      <c r="AR1883" s="12" t="str">
        <f t="shared" si="1750"/>
        <v>+3</v>
      </c>
      <c r="AS1883" t="s">
        <v>5567</v>
      </c>
      <c r="AT1883" t="str">
        <f t="shared" si="1751"/>
        <v>생산완료(+3)</v>
      </c>
    </row>
    <row r="1884" spans="2:46" x14ac:dyDescent="0.3">
      <c r="B1884" s="2" t="s">
        <v>5408</v>
      </c>
      <c r="C1884" s="7">
        <v>3</v>
      </c>
      <c r="D1884" s="2" t="s">
        <v>5405</v>
      </c>
      <c r="E1884" s="2" t="s">
        <v>5415</v>
      </c>
      <c r="F1884" s="2" t="s">
        <v>5533</v>
      </c>
      <c r="G1884" s="2"/>
      <c r="H1884" s="2" t="s">
        <v>4290</v>
      </c>
      <c r="I1884" s="2" t="str">
        <f t="shared" si="1739"/>
        <v>20241204-1000168510-인쇄</v>
      </c>
      <c r="J1884" s="2" t="str">
        <f t="shared" si="1740"/>
        <v>20241204-1000168510-합지</v>
      </c>
      <c r="K1884" s="2" t="str">
        <f t="shared" si="1741"/>
        <v>20241204-1000168510-분단</v>
      </c>
      <c r="L1884" s="2" t="str">
        <f t="shared" si="1742"/>
        <v>20241204-1000168510-제대</v>
      </c>
      <c r="M1884" s="2" t="str">
        <f>VLOOKUP(H1884, '쿼리1'!$A:$R, 17, 0)</f>
        <v>9도-(주)푸드코아-연세우유 피스타치오생크림빵</v>
      </c>
      <c r="N1884" s="2" t="str">
        <f>VLOOKUP(H1884, '쿼리1'!$A:$P, 15, 0)</f>
        <v>오씨피피(유무광)60</v>
      </c>
      <c r="O1884" s="2">
        <v>1000168510</v>
      </c>
      <c r="P1884" s="2" t="str">
        <f>VLOOKUP(H1884, '쿼리1'!$A:$R, 17, 0)</f>
        <v>9도-(주)푸드코아-연세우유 피스타치오생크림빵</v>
      </c>
      <c r="Q1884" s="4">
        <f>VLOOKUP(H1884, '쿼리1'!$A:$U, 20, 0)</f>
        <v>12</v>
      </c>
      <c r="R1884" s="2" t="s">
        <v>31</v>
      </c>
      <c r="S1884" s="2" t="s">
        <v>31</v>
      </c>
      <c r="T1884" s="2" t="s">
        <v>5399</v>
      </c>
      <c r="U1884" s="2" t="s">
        <v>5397</v>
      </c>
      <c r="V1884" s="3">
        <v>45636</v>
      </c>
      <c r="W1884" s="3">
        <v>45635</v>
      </c>
      <c r="X1884" s="6">
        <f t="shared" si="1767"/>
        <v>-1</v>
      </c>
      <c r="Y1884" s="3">
        <v>45639</v>
      </c>
      <c r="Z1884" s="3">
        <v>45636</v>
      </c>
      <c r="AA1884" s="6">
        <f t="shared" si="1768"/>
        <v>-3</v>
      </c>
      <c r="AB1884" s="3">
        <v>45642</v>
      </c>
      <c r="AC1884" s="5" t="s">
        <v>5396</v>
      </c>
      <c r="AD1884" s="6">
        <f ca="1">TODAY()-AB1884</f>
        <v>14</v>
      </c>
      <c r="AE1884" s="2" t="s">
        <v>5388</v>
      </c>
      <c r="AF1884" s="2" t="s">
        <v>5388</v>
      </c>
      <c r="AG1884" s="2" t="str">
        <f>IFERROR(AF1884-AE1884, "X")</f>
        <v>X</v>
      </c>
      <c r="AH1884" s="3">
        <v>45636</v>
      </c>
      <c r="AI1884" s="3">
        <f>Y1884</f>
        <v>45639</v>
      </c>
      <c r="AJ1884" s="3"/>
      <c r="AK1884" s="2" t="str">
        <f t="shared" si="1745"/>
        <v>+3</v>
      </c>
      <c r="AL1884" s="2" t="s">
        <v>5567</v>
      </c>
      <c r="AM1884" s="2" t="str">
        <f t="shared" si="1747"/>
        <v>생산완료(+3)</v>
      </c>
      <c r="AN1884" s="9">
        <f t="shared" si="1748"/>
        <v>45636</v>
      </c>
      <c r="AO1884" s="9">
        <f t="shared" si="1749"/>
        <v>45639</v>
      </c>
      <c r="AP1884" s="9"/>
      <c r="AQ1884" s="2">
        <f t="shared" si="1769"/>
        <v>3</v>
      </c>
      <c r="AR1884" s="12" t="str">
        <f t="shared" si="1750"/>
        <v>+3</v>
      </c>
      <c r="AS1884" t="s">
        <v>5567</v>
      </c>
      <c r="AT1884" t="str">
        <f t="shared" si="1751"/>
        <v>생산완료(+3)</v>
      </c>
    </row>
    <row r="1885" spans="2:46" x14ac:dyDescent="0.3">
      <c r="B1885" s="2" t="s">
        <v>5421</v>
      </c>
      <c r="C1885" s="7">
        <v>5</v>
      </c>
      <c r="D1885" s="2" t="s">
        <v>5406</v>
      </c>
      <c r="E1885" s="2" t="s">
        <v>5546</v>
      </c>
      <c r="F1885" s="2"/>
      <c r="G1885" s="2"/>
      <c r="H1885" s="2" t="s">
        <v>4050</v>
      </c>
      <c r="I1885" s="2" t="str">
        <f t="shared" si="1739"/>
        <v>20241204-1000169868-인쇄</v>
      </c>
      <c r="J1885" s="2" t="str">
        <f t="shared" si="1740"/>
        <v>20241204-1000169868-합지</v>
      </c>
      <c r="K1885" s="2" t="str">
        <f t="shared" si="1741"/>
        <v>20241204-1000169868-분단</v>
      </c>
      <c r="L1885" s="2" t="str">
        <f t="shared" si="1742"/>
        <v>20241204-1000169868-제대</v>
      </c>
      <c r="M1885" s="2" t="str">
        <f>VLOOKUP(H1885, '쿼리1'!$A:$R, 17, 0)</f>
        <v>2도-대서양 오로라 송어 1kg</v>
      </c>
      <c r="N1885" s="2" t="str">
        <f>VLOOKUP(H1885, '쿼리1'!$A:$P, 15, 0)</f>
        <v>나이론100</v>
      </c>
      <c r="O1885" s="2">
        <v>1000169868</v>
      </c>
      <c r="P1885" s="2" t="str">
        <f>VLOOKUP(H1885, '쿼리1'!$A:$R, 17, 0)</f>
        <v>2도-대서양 오로라 송어 1kg</v>
      </c>
      <c r="Q1885" s="4">
        <f>VLOOKUP(H1885, '쿼리1'!$A:$U, 20, 0)</f>
        <v>1</v>
      </c>
      <c r="R1885" s="2" t="s">
        <v>31</v>
      </c>
      <c r="S1885" s="2" t="s">
        <v>5399</v>
      </c>
      <c r="T1885" s="2" t="s">
        <v>5397</v>
      </c>
      <c r="U1885" s="2" t="s">
        <v>5397</v>
      </c>
      <c r="V1885" s="3">
        <v>45636</v>
      </c>
      <c r="W1885" s="3">
        <v>45631</v>
      </c>
      <c r="X1885" s="6">
        <f t="shared" si="1767"/>
        <v>-5</v>
      </c>
      <c r="Y1885" s="3">
        <v>45638</v>
      </c>
      <c r="Z1885" s="5" t="s">
        <v>5396</v>
      </c>
      <c r="AA1885" s="6">
        <f ca="1">TODAY()-Y1885</f>
        <v>18</v>
      </c>
      <c r="AB1885" s="2" t="s">
        <v>5388</v>
      </c>
      <c r="AC1885" s="2" t="s">
        <v>5388</v>
      </c>
      <c r="AD1885" s="6" t="str">
        <f>IFERROR(AC1885-AB1885, "X")</f>
        <v>X</v>
      </c>
      <c r="AE1885" s="2" t="s">
        <v>5388</v>
      </c>
      <c r="AF1885" s="2" t="s">
        <v>5388</v>
      </c>
      <c r="AG1885" s="2" t="str">
        <f>IFERROR(AF1885-AE1885, "X")</f>
        <v>X</v>
      </c>
      <c r="AH1885" s="3">
        <v>45631</v>
      </c>
      <c r="AI1885" s="3">
        <f>V1885</f>
        <v>45636</v>
      </c>
      <c r="AJ1885" s="3"/>
      <c r="AK1885" s="2" t="str">
        <f t="shared" si="1745"/>
        <v>+5</v>
      </c>
      <c r="AL1885" s="2" t="s">
        <v>5567</v>
      </c>
      <c r="AM1885" s="2" t="str">
        <f t="shared" si="1747"/>
        <v>생산완료(+5)</v>
      </c>
      <c r="AN1885" s="9">
        <f t="shared" si="1748"/>
        <v>45635</v>
      </c>
      <c r="AO1885" s="9">
        <f t="shared" si="1749"/>
        <v>45636</v>
      </c>
      <c r="AP1885" s="9"/>
      <c r="AQ1885" s="2">
        <f t="shared" si="1769"/>
        <v>1</v>
      </c>
      <c r="AR1885" s="12" t="str">
        <f t="shared" si="1750"/>
        <v>+1</v>
      </c>
      <c r="AS1885" t="s">
        <v>5567</v>
      </c>
      <c r="AT1885" t="str">
        <f t="shared" si="1751"/>
        <v>생산완료(+1)</v>
      </c>
    </row>
    <row r="1886" spans="2:46" x14ac:dyDescent="0.3">
      <c r="B1886" s="2" t="s">
        <v>5418</v>
      </c>
      <c r="C1886" s="7">
        <v>-4</v>
      </c>
      <c r="D1886" s="2"/>
      <c r="E1886" s="2" t="s">
        <v>5414</v>
      </c>
      <c r="F1886" s="2" t="s">
        <v>5432</v>
      </c>
      <c r="G1886" s="2" t="s">
        <v>5522</v>
      </c>
      <c r="H1886" s="2" t="s">
        <v>4216</v>
      </c>
      <c r="I1886" s="2" t="str">
        <f t="shared" si="1739"/>
        <v>20241204-1000169871-인쇄</v>
      </c>
      <c r="J1886" s="2" t="str">
        <f t="shared" si="1740"/>
        <v>20241204-1000169871-합지</v>
      </c>
      <c r="K1886" s="2" t="str">
        <f t="shared" si="1741"/>
        <v>20241204-1000169871-분단</v>
      </c>
      <c r="L1886" s="2" t="str">
        <f t="shared" si="1742"/>
        <v>20241204-1000169871-제대</v>
      </c>
      <c r="M1886" s="2" t="str">
        <f>VLOOKUP(H1886, '쿼리1'!$A:$R, 17, 0)</f>
        <v>무지(영양소고기죽300g*4입)</v>
      </c>
      <c r="N1886" s="2" t="str">
        <f>VLOOKUP(H1886, '쿼리1'!$A:$P, 15, 0)</f>
        <v>패트(투명)82</v>
      </c>
      <c r="O1886" s="2">
        <v>1000169871</v>
      </c>
      <c r="P1886" s="2" t="str">
        <f>VLOOKUP(H1886, '쿼리1'!$A:$R, 17, 0)</f>
        <v>무지(영양소고기죽300g*4입)</v>
      </c>
      <c r="Q1886" s="4">
        <f>VLOOKUP(H1886, '쿼리1'!$A:$U, 20, 0)</f>
        <v>7500</v>
      </c>
      <c r="R1886" s="2" t="s">
        <v>5397</v>
      </c>
      <c r="S1886" s="2" t="s">
        <v>31</v>
      </c>
      <c r="T1886" s="2" t="s">
        <v>31</v>
      </c>
      <c r="U1886" s="2" t="s">
        <v>31</v>
      </c>
      <c r="V1886" s="2" t="s">
        <v>5388</v>
      </c>
      <c r="W1886" s="3" t="s">
        <v>5388</v>
      </c>
      <c r="X1886" s="6" t="str">
        <f>IFERROR(W1886-V1886, "X")</f>
        <v>X</v>
      </c>
      <c r="Y1886" s="3">
        <v>45639</v>
      </c>
      <c r="Z1886" s="3">
        <v>45630</v>
      </c>
      <c r="AA1886" s="6">
        <f t="shared" ref="AA1886:AA1893" si="1772">IFERROR(IF(Z1886-Y1886&gt;0, "+" &amp; (Z1886-Y1886), Z1886-Y1886), "X")</f>
        <v>-9</v>
      </c>
      <c r="AB1886" s="3">
        <v>45642</v>
      </c>
      <c r="AC1886" s="3">
        <v>45648</v>
      </c>
      <c r="AD1886" s="6" t="str">
        <f>IFERROR(IF(AC1886-AB1886&gt;0, "+" &amp; (AC1886-AB1886), AC1886-AB1886), "X")</f>
        <v>+6</v>
      </c>
      <c r="AE1886" s="3">
        <v>45644</v>
      </c>
      <c r="AF1886" s="3">
        <v>45632</v>
      </c>
      <c r="AG1886" s="2">
        <f>IFERROR(IF(AF1886-AE1886&gt;0, "+" &amp; (AF1886-AE1886), AF1886-AE1886), "X")</f>
        <v>-12</v>
      </c>
      <c r="AH1886" s="3">
        <v>45648</v>
      </c>
      <c r="AI1886" s="3">
        <f>AE1886</f>
        <v>45644</v>
      </c>
      <c r="AJ1886" s="3"/>
      <c r="AK1886" s="2">
        <f t="shared" si="1745"/>
        <v>-4</v>
      </c>
      <c r="AL1886" s="2" t="s">
        <v>5567</v>
      </c>
      <c r="AM1886" s="2" t="str">
        <f t="shared" si="1747"/>
        <v>생산완료(-4)</v>
      </c>
      <c r="AN1886" s="9">
        <f t="shared" si="1748"/>
        <v>45648</v>
      </c>
      <c r="AO1886" s="9">
        <f t="shared" si="1749"/>
        <v>45644</v>
      </c>
      <c r="AP1886" s="9"/>
      <c r="AQ1886" s="2">
        <f t="shared" si="1769"/>
        <v>-4</v>
      </c>
      <c r="AR1886" s="12">
        <f t="shared" si="1750"/>
        <v>-4</v>
      </c>
      <c r="AS1886" t="s">
        <v>5567</v>
      </c>
      <c r="AT1886" t="str">
        <f t="shared" si="1751"/>
        <v>생산완료(-4)</v>
      </c>
    </row>
    <row r="1887" spans="2:46" x14ac:dyDescent="0.3">
      <c r="B1887" s="2" t="s">
        <v>5451</v>
      </c>
      <c r="C1887" s="7">
        <v>4</v>
      </c>
      <c r="D1887" s="2" t="s">
        <v>5418</v>
      </c>
      <c r="E1887" s="2" t="s">
        <v>5418</v>
      </c>
      <c r="F1887" s="2" t="s">
        <v>5533</v>
      </c>
      <c r="G1887" s="2"/>
      <c r="H1887" s="2" t="s">
        <v>4382</v>
      </c>
      <c r="I1887" s="2" t="str">
        <f t="shared" si="1739"/>
        <v>20241204-1000169884-인쇄</v>
      </c>
      <c r="J1887" s="2" t="str">
        <f t="shared" si="1740"/>
        <v>20241204-1000169884-합지</v>
      </c>
      <c r="K1887" s="2" t="str">
        <f t="shared" si="1741"/>
        <v>20241204-1000169884-분단</v>
      </c>
      <c r="L1887" s="2" t="str">
        <f t="shared" si="1742"/>
        <v>20241204-1000169884-제대</v>
      </c>
      <c r="M1887" s="2" t="str">
        <f>VLOOKUP(H1887, '쿼리1'!$A:$R, 17, 0)</f>
        <v>9도-(주)푸드코아-연세우유 우유생크림빵&lt;2024크리스마스&gt;</v>
      </c>
      <c r="N1887" s="2" t="str">
        <f>VLOOKUP(H1887, '쿼리1'!$A:$P, 15, 0)</f>
        <v>오씨피피(유무광)60</v>
      </c>
      <c r="O1887" s="2">
        <v>1000169884</v>
      </c>
      <c r="P1887" s="2" t="str">
        <f>VLOOKUP(H1887, '쿼리1'!$A:$R, 17, 0)</f>
        <v>9도-(주)푸드코아-연세우유 우유생크림빵&lt;2024크리스마스&gt;</v>
      </c>
      <c r="Q1887" s="4">
        <f>VLOOKUP(H1887, '쿼리1'!$A:$U, 20, 0)</f>
        <v>60</v>
      </c>
      <c r="R1887" s="2" t="s">
        <v>31</v>
      </c>
      <c r="S1887" s="2" t="s">
        <v>31</v>
      </c>
      <c r="T1887" s="2" t="s">
        <v>5399</v>
      </c>
      <c r="U1887" s="2" t="s">
        <v>5397</v>
      </c>
      <c r="V1887" s="3">
        <v>45636</v>
      </c>
      <c r="W1887" s="3">
        <v>45632</v>
      </c>
      <c r="X1887" s="6">
        <f t="shared" ref="X1887:X1895" si="1773">IFERROR(IF(W1887-V1887&gt;0, "+" &amp; (W1887-V1887), W1887-V1887), "X")</f>
        <v>-4</v>
      </c>
      <c r="Y1887" s="3">
        <v>45639</v>
      </c>
      <c r="Z1887" s="3">
        <v>45635</v>
      </c>
      <c r="AA1887" s="6">
        <f t="shared" si="1772"/>
        <v>-4</v>
      </c>
      <c r="AB1887" s="3">
        <v>45642</v>
      </c>
      <c r="AC1887" s="5" t="s">
        <v>5396</v>
      </c>
      <c r="AD1887" s="6">
        <f t="shared" ref="AD1887:AD1888" ca="1" si="1774">TODAY()-AB1887</f>
        <v>14</v>
      </c>
      <c r="AE1887" s="2" t="s">
        <v>5388</v>
      </c>
      <c r="AF1887" s="2" t="s">
        <v>5388</v>
      </c>
      <c r="AG1887" s="2" t="str">
        <f>IFERROR(AF1887-AE1887, "X")</f>
        <v>X</v>
      </c>
      <c r="AH1887" s="3">
        <v>45635</v>
      </c>
      <c r="AI1887" s="3">
        <f t="shared" ref="AI1887:AI1888" si="1775">Y1887</f>
        <v>45639</v>
      </c>
      <c r="AJ1887" s="3"/>
      <c r="AK1887" s="2" t="str">
        <f t="shared" si="1745"/>
        <v>+4</v>
      </c>
      <c r="AL1887" s="2" t="s">
        <v>5567</v>
      </c>
      <c r="AM1887" s="2" t="str">
        <f t="shared" si="1747"/>
        <v>생산완료(+4)</v>
      </c>
      <c r="AN1887" s="9">
        <f t="shared" si="1748"/>
        <v>45635</v>
      </c>
      <c r="AO1887" s="9">
        <f t="shared" si="1749"/>
        <v>45639</v>
      </c>
      <c r="AP1887" s="9"/>
      <c r="AQ1887" s="2">
        <f t="shared" si="1769"/>
        <v>4</v>
      </c>
      <c r="AR1887" s="12" t="str">
        <f t="shared" si="1750"/>
        <v>+4</v>
      </c>
      <c r="AS1887" t="s">
        <v>5567</v>
      </c>
      <c r="AT1887" t="str">
        <f t="shared" si="1751"/>
        <v>생산완료(+4)</v>
      </c>
    </row>
    <row r="1888" spans="2:46" x14ac:dyDescent="0.3">
      <c r="B1888" s="2" t="s">
        <v>5451</v>
      </c>
      <c r="C1888" s="7">
        <v>4</v>
      </c>
      <c r="D1888" s="2" t="s">
        <v>5406</v>
      </c>
      <c r="E1888" s="2" t="s">
        <v>5418</v>
      </c>
      <c r="F1888" s="2" t="s">
        <v>5533</v>
      </c>
      <c r="G1888" s="2"/>
      <c r="H1888" s="2" t="s">
        <v>4335</v>
      </c>
      <c r="I1888" s="2" t="str">
        <f t="shared" si="1739"/>
        <v>20241204-1000169894-인쇄</v>
      </c>
      <c r="J1888" s="2" t="str">
        <f t="shared" si="1740"/>
        <v>20241204-1000169894-합지</v>
      </c>
      <c r="K1888" s="2" t="str">
        <f t="shared" si="1741"/>
        <v>20241204-1000169894-분단</v>
      </c>
      <c r="L1888" s="2" t="str">
        <f t="shared" si="1742"/>
        <v>20241204-1000169894-제대</v>
      </c>
      <c r="M1888" s="2" t="str">
        <f>VLOOKUP(H1888, '쿼리1'!$A:$R, 17, 0)</f>
        <v>9도-(주)푸드코아-연세우유 초코생크림빵&lt;2024크리스마스&gt;</v>
      </c>
      <c r="N1888" s="2" t="str">
        <f>VLOOKUP(H1888, '쿼리1'!$A:$P, 15, 0)</f>
        <v>오씨피피(유무광)60</v>
      </c>
      <c r="O1888" s="2">
        <v>1000169894</v>
      </c>
      <c r="P1888" s="2" t="str">
        <f>VLOOKUP(H1888, '쿼리1'!$A:$R, 17, 0)</f>
        <v>9도-(주)푸드코아-연세우유 초코생크림빵&lt;2024크리스마스&gt;</v>
      </c>
      <c r="Q1888" s="4">
        <f>VLOOKUP(H1888, '쿼리1'!$A:$U, 20, 0)</f>
        <v>48</v>
      </c>
      <c r="R1888" s="2" t="s">
        <v>31</v>
      </c>
      <c r="S1888" s="2" t="s">
        <v>31</v>
      </c>
      <c r="T1888" s="2" t="s">
        <v>5399</v>
      </c>
      <c r="U1888" s="2" t="s">
        <v>5397</v>
      </c>
      <c r="V1888" s="3">
        <v>45636</v>
      </c>
      <c r="W1888" s="3">
        <v>45631</v>
      </c>
      <c r="X1888" s="6">
        <f t="shared" si="1773"/>
        <v>-5</v>
      </c>
      <c r="Y1888" s="3">
        <v>45639</v>
      </c>
      <c r="Z1888" s="3">
        <v>45635</v>
      </c>
      <c r="AA1888" s="6">
        <f t="shared" si="1772"/>
        <v>-4</v>
      </c>
      <c r="AB1888" s="3">
        <v>45642</v>
      </c>
      <c r="AC1888" s="5" t="s">
        <v>5396</v>
      </c>
      <c r="AD1888" s="6">
        <f t="shared" ca="1" si="1774"/>
        <v>14</v>
      </c>
      <c r="AE1888" s="2" t="s">
        <v>5388</v>
      </c>
      <c r="AF1888" s="2" t="s">
        <v>5388</v>
      </c>
      <c r="AG1888" s="2" t="str">
        <f>IFERROR(AF1888-AE1888, "X")</f>
        <v>X</v>
      </c>
      <c r="AH1888" s="3">
        <v>45635</v>
      </c>
      <c r="AI1888" s="3">
        <f t="shared" si="1775"/>
        <v>45639</v>
      </c>
      <c r="AJ1888" s="3"/>
      <c r="AK1888" s="2" t="str">
        <f t="shared" si="1745"/>
        <v>+4</v>
      </c>
      <c r="AL1888" s="2" t="s">
        <v>5567</v>
      </c>
      <c r="AM1888" s="2" t="str">
        <f t="shared" si="1747"/>
        <v>생산완료(+4)</v>
      </c>
      <c r="AN1888" s="9">
        <f t="shared" si="1748"/>
        <v>45635</v>
      </c>
      <c r="AO1888" s="9">
        <f t="shared" si="1749"/>
        <v>45639</v>
      </c>
      <c r="AP1888" s="9"/>
      <c r="AQ1888" s="2">
        <f t="shared" si="1769"/>
        <v>4</v>
      </c>
      <c r="AR1888" s="12" t="str">
        <f t="shared" si="1750"/>
        <v>+4</v>
      </c>
      <c r="AS1888" t="s">
        <v>5567</v>
      </c>
      <c r="AT1888" t="str">
        <f t="shared" si="1751"/>
        <v>생산완료(+4)</v>
      </c>
    </row>
    <row r="1889" spans="2:46" x14ac:dyDescent="0.3">
      <c r="B1889" s="2" t="s">
        <v>5409</v>
      </c>
      <c r="C1889" s="7">
        <v>0</v>
      </c>
      <c r="D1889" s="2" t="s">
        <v>5409</v>
      </c>
      <c r="E1889" s="2" t="s">
        <v>5415</v>
      </c>
      <c r="F1889" s="2" t="s">
        <v>5409</v>
      </c>
      <c r="G1889" s="2"/>
      <c r="H1889" s="2" t="s">
        <v>4673</v>
      </c>
      <c r="I1889" s="2" t="str">
        <f t="shared" si="1739"/>
        <v>20241204-1000169904-인쇄</v>
      </c>
      <c r="J1889" s="2" t="str">
        <f t="shared" si="1740"/>
        <v>20241204-1000169904-합지</v>
      </c>
      <c r="K1889" s="2" t="str">
        <f t="shared" si="1741"/>
        <v>20241204-1000169904-분단</v>
      </c>
      <c r="L1889" s="2" t="str">
        <f t="shared" si="1742"/>
        <v>20241204-1000169904-제대</v>
      </c>
      <c r="M1889" s="2" t="str">
        <f>VLOOKUP(H1889, '쿼리1'!$A:$R, 17, 0)</f>
        <v>7도-널담 뉴트리션 통밀식빵 비트 100g</v>
      </c>
      <c r="N1889" s="2" t="str">
        <f>VLOOKUP(H1889, '쿼리1'!$A:$P, 15, 0)</f>
        <v>패트(무광)60</v>
      </c>
      <c r="O1889" s="2">
        <v>1000169904</v>
      </c>
      <c r="P1889" s="2" t="str">
        <f>VLOOKUP(H1889, '쿼리1'!$A:$R, 17, 0)</f>
        <v>7도-널담 뉴트리션 통밀식빵 비트 100g</v>
      </c>
      <c r="Q1889" s="4">
        <f>VLOOKUP(H1889, '쿼리1'!$A:$U, 20, 0)</f>
        <v>30</v>
      </c>
      <c r="R1889" s="2" t="s">
        <v>31</v>
      </c>
      <c r="S1889" s="2" t="s">
        <v>31</v>
      </c>
      <c r="T1889" s="2" t="s">
        <v>31</v>
      </c>
      <c r="U1889" s="2" t="s">
        <v>5397</v>
      </c>
      <c r="V1889" s="3">
        <v>45636</v>
      </c>
      <c r="W1889" s="3">
        <v>45636</v>
      </c>
      <c r="X1889" s="6">
        <f t="shared" si="1773"/>
        <v>0</v>
      </c>
      <c r="Y1889" s="3">
        <v>45639</v>
      </c>
      <c r="Z1889" s="3">
        <v>45636</v>
      </c>
      <c r="AA1889" s="6">
        <f t="shared" si="1772"/>
        <v>-3</v>
      </c>
      <c r="AB1889" s="3">
        <v>45642</v>
      </c>
      <c r="AC1889" s="3">
        <v>45642</v>
      </c>
      <c r="AD1889" s="6">
        <f t="shared" ref="AD1889:AD1890" si="1776">IFERROR(IF(AC1889-AB1889&gt;0, "+" &amp; (AC1889-AB1889), AC1889-AB1889), "X")</f>
        <v>0</v>
      </c>
      <c r="AE1889" s="2" t="s">
        <v>5388</v>
      </c>
      <c r="AF1889" s="2" t="s">
        <v>5388</v>
      </c>
      <c r="AG1889" s="2" t="str">
        <f>IFERROR(AF1889-AE1889, "X")</f>
        <v>X</v>
      </c>
      <c r="AH1889" s="3">
        <v>45642</v>
      </c>
      <c r="AI1889" s="3">
        <f t="shared" ref="AI1889:AI1890" si="1777">AB1889</f>
        <v>45642</v>
      </c>
      <c r="AJ1889" s="3"/>
      <c r="AK1889" s="2">
        <f t="shared" si="1745"/>
        <v>0</v>
      </c>
      <c r="AL1889" s="2" t="s">
        <v>5567</v>
      </c>
      <c r="AM1889" s="2" t="str">
        <f t="shared" si="1747"/>
        <v>생산완료(0)</v>
      </c>
      <c r="AN1889" s="9">
        <f t="shared" si="1748"/>
        <v>45642</v>
      </c>
      <c r="AO1889" s="9">
        <f t="shared" si="1749"/>
        <v>45642</v>
      </c>
      <c r="AP1889" s="9"/>
      <c r="AQ1889" s="2">
        <f t="shared" si="1769"/>
        <v>0</v>
      </c>
      <c r="AR1889" s="12">
        <f t="shared" si="1750"/>
        <v>0</v>
      </c>
      <c r="AS1889" t="s">
        <v>5567</v>
      </c>
      <c r="AT1889" t="str">
        <f t="shared" si="1751"/>
        <v>생산완료(0)</v>
      </c>
    </row>
    <row r="1890" spans="2:46" x14ac:dyDescent="0.3">
      <c r="B1890" s="2" t="s">
        <v>5409</v>
      </c>
      <c r="C1890" s="7">
        <v>0</v>
      </c>
      <c r="D1890" s="2" t="s">
        <v>5409</v>
      </c>
      <c r="E1890" s="2" t="s">
        <v>5415</v>
      </c>
      <c r="F1890" s="2" t="s">
        <v>5409</v>
      </c>
      <c r="G1890" s="2"/>
      <c r="H1890" s="2" t="s">
        <v>4675</v>
      </c>
      <c r="I1890" s="2" t="str">
        <f t="shared" si="1739"/>
        <v>20241204-1000169912-인쇄</v>
      </c>
      <c r="J1890" s="2" t="str">
        <f t="shared" si="1740"/>
        <v>20241204-1000169912-합지</v>
      </c>
      <c r="K1890" s="2" t="str">
        <f t="shared" si="1741"/>
        <v>20241204-1000169912-분단</v>
      </c>
      <c r="L1890" s="2" t="str">
        <f t="shared" si="1742"/>
        <v>20241204-1000169912-제대</v>
      </c>
      <c r="M1890" s="2" t="str">
        <f>VLOOKUP(H1890, '쿼리1'!$A:$R, 17, 0)</f>
        <v>7도-널담 뉴트리션 통밀식빵 톳 100g</v>
      </c>
      <c r="N1890" s="2" t="str">
        <f>VLOOKUP(H1890, '쿼리1'!$A:$P, 15, 0)</f>
        <v>패트(무광)60</v>
      </c>
      <c r="O1890" s="2">
        <v>1000169912</v>
      </c>
      <c r="P1890" s="2" t="str">
        <f>VLOOKUP(H1890, '쿼리1'!$A:$R, 17, 0)</f>
        <v>7도-널담 뉴트리션 통밀식빵 톳 100g</v>
      </c>
      <c r="Q1890" s="4">
        <f>VLOOKUP(H1890, '쿼리1'!$A:$U, 20, 0)</f>
        <v>30</v>
      </c>
      <c r="R1890" s="2" t="s">
        <v>31</v>
      </c>
      <c r="S1890" s="2" t="s">
        <v>31</v>
      </c>
      <c r="T1890" s="2" t="s">
        <v>31</v>
      </c>
      <c r="U1890" s="2" t="s">
        <v>5397</v>
      </c>
      <c r="V1890" s="3">
        <v>45636</v>
      </c>
      <c r="W1890" s="3">
        <v>45636</v>
      </c>
      <c r="X1890" s="6">
        <f t="shared" si="1773"/>
        <v>0</v>
      </c>
      <c r="Y1890" s="3">
        <v>45639</v>
      </c>
      <c r="Z1890" s="3">
        <v>45636</v>
      </c>
      <c r="AA1890" s="6">
        <f t="shared" si="1772"/>
        <v>-3</v>
      </c>
      <c r="AB1890" s="3">
        <v>45642</v>
      </c>
      <c r="AC1890" s="3">
        <v>45642</v>
      </c>
      <c r="AD1890" s="6">
        <f t="shared" si="1776"/>
        <v>0</v>
      </c>
      <c r="AE1890" s="2" t="s">
        <v>5388</v>
      </c>
      <c r="AF1890" s="2" t="s">
        <v>5388</v>
      </c>
      <c r="AG1890" s="2" t="str">
        <f>IFERROR(AF1890-AE1890, "X")</f>
        <v>X</v>
      </c>
      <c r="AH1890" s="3">
        <v>45642</v>
      </c>
      <c r="AI1890" s="3">
        <f t="shared" si="1777"/>
        <v>45642</v>
      </c>
      <c r="AJ1890" s="3"/>
      <c r="AK1890" s="2">
        <f t="shared" si="1745"/>
        <v>0</v>
      </c>
      <c r="AL1890" s="2" t="s">
        <v>5567</v>
      </c>
      <c r="AM1890" s="2" t="str">
        <f t="shared" si="1747"/>
        <v>생산완료(0)</v>
      </c>
      <c r="AN1890" s="9">
        <f t="shared" si="1748"/>
        <v>45642</v>
      </c>
      <c r="AO1890" s="9">
        <f t="shared" si="1749"/>
        <v>45642</v>
      </c>
      <c r="AP1890" s="9"/>
      <c r="AQ1890" s="2">
        <f t="shared" si="1769"/>
        <v>0</v>
      </c>
      <c r="AR1890" s="12">
        <f t="shared" si="1750"/>
        <v>0</v>
      </c>
      <c r="AS1890" t="s">
        <v>5567</v>
      </c>
      <c r="AT1890" t="str">
        <f t="shared" si="1751"/>
        <v>생산완료(0)</v>
      </c>
    </row>
    <row r="1891" spans="2:46" x14ac:dyDescent="0.3">
      <c r="B1891" s="2" t="s">
        <v>5405</v>
      </c>
      <c r="C1891" s="7">
        <v>-1</v>
      </c>
      <c r="D1891" s="2" t="s">
        <v>5424</v>
      </c>
      <c r="E1891" s="2" t="s">
        <v>5408</v>
      </c>
      <c r="F1891" s="2"/>
      <c r="G1891" s="2" t="s">
        <v>5412</v>
      </c>
      <c r="H1891" s="2" t="s">
        <v>2559</v>
      </c>
      <c r="I1891" s="2" t="str">
        <f t="shared" si="1739"/>
        <v>20241204-1000169920-인쇄</v>
      </c>
      <c r="J1891" s="2" t="str">
        <f t="shared" si="1740"/>
        <v>20241204-1000169920-합지</v>
      </c>
      <c r="K1891" s="2" t="str">
        <f t="shared" si="1741"/>
        <v>20241204-1000169920-분단</v>
      </c>
      <c r="L1891" s="2" t="str">
        <f t="shared" si="1742"/>
        <v>20241204-1000169920-제대</v>
      </c>
      <c r="M1891" s="2" t="str">
        <f>VLOOKUP(H1891, '쿼리1'!$A:$R, 17, 0)</f>
        <v>6도-바다원-바베큐조미오징어 100g(삼흥)</v>
      </c>
      <c r="N1891" s="2" t="str">
        <f>VLOOKUP(H1891, '쿼리1'!$A:$P, 15, 0)</f>
        <v>오씨피피(투명)80</v>
      </c>
      <c r="O1891" s="2">
        <v>1000169920</v>
      </c>
      <c r="P1891" s="2" t="str">
        <f>VLOOKUP(H1891, '쿼리1'!$A:$R, 17, 0)</f>
        <v>6도-바다원-바베큐조미오징어 100g(삼흥)</v>
      </c>
      <c r="Q1891" s="4">
        <f>VLOOKUP(H1891, '쿼리1'!$A:$U, 20, 0)</f>
        <v>30769</v>
      </c>
      <c r="R1891" s="2" t="s">
        <v>31</v>
      </c>
      <c r="S1891" s="2" t="s">
        <v>31</v>
      </c>
      <c r="T1891" s="2" t="s">
        <v>5397</v>
      </c>
      <c r="U1891" s="2" t="s">
        <v>31</v>
      </c>
      <c r="V1891" s="3">
        <v>45636</v>
      </c>
      <c r="W1891" s="3">
        <v>45638</v>
      </c>
      <c r="X1891" s="6" t="str">
        <f t="shared" si="1773"/>
        <v>+2</v>
      </c>
      <c r="Y1891" s="3">
        <v>45639</v>
      </c>
      <c r="Z1891" s="3">
        <v>45642</v>
      </c>
      <c r="AA1891" s="6" t="str">
        <f t="shared" si="1772"/>
        <v>+3</v>
      </c>
      <c r="AB1891" s="3" t="s">
        <v>5388</v>
      </c>
      <c r="AC1891" s="2" t="s">
        <v>5388</v>
      </c>
      <c r="AD1891" s="6" t="str">
        <f>IFERROR(AC1891-AB1891, "X")</f>
        <v>X</v>
      </c>
      <c r="AE1891" s="3">
        <v>45643</v>
      </c>
      <c r="AF1891" s="3">
        <v>45644</v>
      </c>
      <c r="AG1891" s="2" t="str">
        <f t="shared" ref="AG1891:AG1894" si="1778">IFERROR(IF(AF1891-AE1891&gt;0, "+" &amp; (AF1891-AE1891), AF1891-AE1891), "X")</f>
        <v>+1</v>
      </c>
      <c r="AH1891" s="3">
        <v>45644</v>
      </c>
      <c r="AI1891" s="3">
        <f t="shared" ref="AI1891:AI1894" si="1779">AE1891</f>
        <v>45643</v>
      </c>
      <c r="AJ1891" s="3"/>
      <c r="AK1891" s="2">
        <f t="shared" si="1745"/>
        <v>-1</v>
      </c>
      <c r="AL1891" s="2" t="s">
        <v>5567</v>
      </c>
      <c r="AM1891" s="2" t="str">
        <f t="shared" si="1747"/>
        <v>생산완료(-1)</v>
      </c>
      <c r="AN1891" s="9">
        <f t="shared" si="1748"/>
        <v>45644</v>
      </c>
      <c r="AO1891" s="9">
        <f t="shared" si="1749"/>
        <v>45643</v>
      </c>
      <c r="AP1891" s="9"/>
      <c r="AQ1891" s="2">
        <f t="shared" si="1769"/>
        <v>-1</v>
      </c>
      <c r="AR1891" s="12">
        <f t="shared" si="1750"/>
        <v>-1</v>
      </c>
      <c r="AS1891" t="s">
        <v>5567</v>
      </c>
      <c r="AT1891" t="str">
        <f t="shared" si="1751"/>
        <v>생산완료(-1)</v>
      </c>
    </row>
    <row r="1892" spans="2:46" x14ac:dyDescent="0.3">
      <c r="B1892" s="2" t="s">
        <v>5405</v>
      </c>
      <c r="C1892" s="7">
        <v>-1</v>
      </c>
      <c r="D1892" s="2" t="s">
        <v>5412</v>
      </c>
      <c r="E1892" s="2" t="s">
        <v>5409</v>
      </c>
      <c r="F1892" s="2"/>
      <c r="G1892" s="2" t="s">
        <v>5412</v>
      </c>
      <c r="H1892" s="2" t="s">
        <v>3844</v>
      </c>
      <c r="I1892" s="2" t="str">
        <f t="shared" si="1739"/>
        <v>20241204-1000169928-인쇄</v>
      </c>
      <c r="J1892" s="2" t="str">
        <f t="shared" si="1740"/>
        <v>20241204-1000169928-합지</v>
      </c>
      <c r="K1892" s="2" t="str">
        <f t="shared" si="1741"/>
        <v>20241204-1000169928-분단</v>
      </c>
      <c r="L1892" s="2" t="str">
        <f t="shared" si="1742"/>
        <v>20241204-1000169928-제대</v>
      </c>
      <c r="M1892" s="2" t="str">
        <f>VLOOKUP(H1892, '쿼리1'!$A:$R, 17, 0)</f>
        <v>2도-리베르(LIBER)</v>
      </c>
      <c r="N1892" s="2" t="str">
        <f>VLOOKUP(H1892, '쿼리1'!$A:$P, 15, 0)</f>
        <v>나이론(무광)120</v>
      </c>
      <c r="O1892" s="2">
        <v>1000169928</v>
      </c>
      <c r="P1892" s="2" t="str">
        <f>VLOOKUP(H1892, '쿼리1'!$A:$R, 17, 0)</f>
        <v>2도-리베르(LIBER)</v>
      </c>
      <c r="Q1892" s="4">
        <f>VLOOKUP(H1892, '쿼리1'!$A:$U, 20, 0)</f>
        <v>30000</v>
      </c>
      <c r="R1892" s="2" t="s">
        <v>31</v>
      </c>
      <c r="S1892" s="2" t="s">
        <v>31</v>
      </c>
      <c r="T1892" s="2" t="s">
        <v>5397</v>
      </c>
      <c r="U1892" s="2" t="s">
        <v>31</v>
      </c>
      <c r="V1892" s="3">
        <v>45636</v>
      </c>
      <c r="W1892" s="3">
        <v>45637</v>
      </c>
      <c r="X1892" s="6" t="str">
        <f t="shared" si="1773"/>
        <v>+1</v>
      </c>
      <c r="Y1892" s="3">
        <v>45639</v>
      </c>
      <c r="Z1892" s="3">
        <v>45639</v>
      </c>
      <c r="AA1892" s="6">
        <f t="shared" si="1772"/>
        <v>0</v>
      </c>
      <c r="AB1892" s="3" t="s">
        <v>5388</v>
      </c>
      <c r="AC1892" s="2" t="s">
        <v>5388</v>
      </c>
      <c r="AD1892" s="6" t="str">
        <f>IFERROR(AC1892-AB1892, "X")</f>
        <v>X</v>
      </c>
      <c r="AE1892" s="3">
        <v>45643</v>
      </c>
      <c r="AF1892" s="3">
        <v>45644</v>
      </c>
      <c r="AG1892" s="2" t="str">
        <f t="shared" si="1778"/>
        <v>+1</v>
      </c>
      <c r="AH1892" s="3">
        <v>45644</v>
      </c>
      <c r="AI1892" s="3">
        <f t="shared" si="1779"/>
        <v>45643</v>
      </c>
      <c r="AJ1892" s="3"/>
      <c r="AK1892" s="2">
        <f t="shared" si="1745"/>
        <v>-1</v>
      </c>
      <c r="AL1892" s="2" t="s">
        <v>5567</v>
      </c>
      <c r="AM1892" s="2" t="str">
        <f t="shared" si="1747"/>
        <v>생산완료(-1)</v>
      </c>
      <c r="AN1892" s="9">
        <f t="shared" si="1748"/>
        <v>45644</v>
      </c>
      <c r="AO1892" s="9">
        <f t="shared" si="1749"/>
        <v>45643</v>
      </c>
      <c r="AP1892" s="9"/>
      <c r="AQ1892" s="2">
        <f t="shared" si="1769"/>
        <v>-1</v>
      </c>
      <c r="AR1892" s="12">
        <f t="shared" si="1750"/>
        <v>-1</v>
      </c>
      <c r="AS1892" t="s">
        <v>5567</v>
      </c>
      <c r="AT1892" t="str">
        <f t="shared" si="1751"/>
        <v>생산완료(-1)</v>
      </c>
    </row>
    <row r="1893" spans="2:46" x14ac:dyDescent="0.3">
      <c r="B1893" s="2" t="s">
        <v>5418</v>
      </c>
      <c r="C1893" s="7">
        <v>-4</v>
      </c>
      <c r="D1893" s="2" t="s">
        <v>5432</v>
      </c>
      <c r="E1893" s="2" t="s">
        <v>5424</v>
      </c>
      <c r="F1893" s="2"/>
      <c r="G1893" s="2" t="s">
        <v>5451</v>
      </c>
      <c r="H1893" s="2" t="s">
        <v>2034</v>
      </c>
      <c r="I1893" s="2" t="str">
        <f t="shared" si="1739"/>
        <v>20241204-13160151-인쇄</v>
      </c>
      <c r="J1893" s="2" t="str">
        <f t="shared" si="1740"/>
        <v>20241204-13160151-합지</v>
      </c>
      <c r="K1893" s="2" t="str">
        <f t="shared" si="1741"/>
        <v>20241204-13160151-분단</v>
      </c>
      <c r="L1893" s="2" t="str">
        <f t="shared" si="1742"/>
        <v>20241204-13160151-제대</v>
      </c>
      <c r="M1893" s="2" t="str">
        <f>VLOOKUP(H1893, '쿼리1'!$A:$R, 17, 0)</f>
        <v>3도-냉동옛날고명지단(적색냉동마크)700g</v>
      </c>
      <c r="N1893" s="2" t="str">
        <f>VLOOKUP(H1893, '쿼리1'!$A:$P, 15, 0)</f>
        <v>[구이 2-10]나이론(자동포장용)100</v>
      </c>
      <c r="O1893" s="2">
        <v>13160151</v>
      </c>
      <c r="P1893" s="2" t="str">
        <f>VLOOKUP(H1893, '쿼리1'!$A:$R, 17, 0)</f>
        <v>3도-냉동옛날고명지단(적색냉동마크)700g</v>
      </c>
      <c r="Q1893" s="4">
        <f>VLOOKUP(H1893, '쿼리1'!$A:$U, 20, 0)</f>
        <v>50000</v>
      </c>
      <c r="R1893" s="2" t="s">
        <v>31</v>
      </c>
      <c r="S1893" s="2" t="s">
        <v>31</v>
      </c>
      <c r="T1893" s="2" t="s">
        <v>5397</v>
      </c>
      <c r="U1893" s="2" t="s">
        <v>31</v>
      </c>
      <c r="V1893" s="3">
        <v>45632</v>
      </c>
      <c r="W1893" s="3">
        <v>45638</v>
      </c>
      <c r="X1893" s="6" t="str">
        <f t="shared" si="1773"/>
        <v>+6</v>
      </c>
      <c r="Y1893" s="3">
        <v>45637</v>
      </c>
      <c r="Z1893" s="3">
        <v>45639</v>
      </c>
      <c r="AA1893" s="6" t="str">
        <f t="shared" si="1772"/>
        <v>+2</v>
      </c>
      <c r="AB1893" s="3" t="s">
        <v>5388</v>
      </c>
      <c r="AC1893" s="2" t="s">
        <v>5388</v>
      </c>
      <c r="AD1893" s="6" t="str">
        <f>IFERROR(AC1893-AB1893, "X")</f>
        <v>X</v>
      </c>
      <c r="AE1893" s="3">
        <v>45639</v>
      </c>
      <c r="AF1893" s="3">
        <v>45643</v>
      </c>
      <c r="AG1893" s="2" t="str">
        <f t="shared" si="1778"/>
        <v>+4</v>
      </c>
      <c r="AH1893" s="3">
        <v>45643</v>
      </c>
      <c r="AI1893" s="3">
        <f t="shared" si="1779"/>
        <v>45639</v>
      </c>
      <c r="AJ1893" s="3"/>
      <c r="AK1893" s="2">
        <f t="shared" si="1745"/>
        <v>-4</v>
      </c>
      <c r="AL1893" s="2" t="s">
        <v>5567</v>
      </c>
      <c r="AM1893" s="2" t="str">
        <f t="shared" si="1747"/>
        <v>생산완료(-4)</v>
      </c>
      <c r="AN1893" s="9">
        <f t="shared" si="1748"/>
        <v>45643</v>
      </c>
      <c r="AO1893" s="9">
        <f t="shared" si="1749"/>
        <v>45652</v>
      </c>
      <c r="AP1893" s="9"/>
      <c r="AQ1893" s="2">
        <f t="shared" si="1769"/>
        <v>9</v>
      </c>
      <c r="AR1893" s="12" t="str">
        <f t="shared" si="1750"/>
        <v>+9</v>
      </c>
      <c r="AS1893" t="s">
        <v>5567</v>
      </c>
      <c r="AT1893" t="str">
        <f t="shared" si="1751"/>
        <v>생산완료(+9)</v>
      </c>
    </row>
    <row r="1894" spans="2:46" x14ac:dyDescent="0.3">
      <c r="B1894" s="2" t="s">
        <v>5436</v>
      </c>
      <c r="C1894" s="7">
        <v>-7</v>
      </c>
      <c r="D1894" s="2" t="s">
        <v>5429</v>
      </c>
      <c r="E1894" s="2" t="s">
        <v>5546</v>
      </c>
      <c r="F1894" s="2"/>
      <c r="G1894" s="2" t="s">
        <v>5424</v>
      </c>
      <c r="H1894" s="2" t="s">
        <v>3548</v>
      </c>
      <c r="I1894" s="2" t="str">
        <f t="shared" si="1739"/>
        <v>20241204-1316P0076-인쇄</v>
      </c>
      <c r="J1894" s="2" t="str">
        <f t="shared" si="1740"/>
        <v>20241204-1316P0076-합지</v>
      </c>
      <c r="K1894" s="2" t="str">
        <f t="shared" si="1741"/>
        <v>20241204-1316P0076-분단</v>
      </c>
      <c r="L1894" s="2" t="str">
        <f t="shared" si="1742"/>
        <v>20241204-1316P0076-제대</v>
      </c>
      <c r="M1894" s="2" t="str">
        <f>VLOOKUP(H1894, '쿼리1'!$A:$R, 17, 0)</f>
        <v>5도-에코블루(타겟형)80g-(색상변경:헥사크롬Cyan C)</v>
      </c>
      <c r="N1894" s="2" t="str">
        <f>VLOOKUP(H1894, '쿼리1'!$A:$P, 15, 0)</f>
        <v>패씨피피60</v>
      </c>
      <c r="O1894" s="2" t="s">
        <v>5740</v>
      </c>
      <c r="P1894" s="2" t="str">
        <f>VLOOKUP(H1894, '쿼리1'!$A:$R, 17, 0)</f>
        <v>5도-에코블루(타겟형)80g-(색상변경:헥사크롬Cyan C)</v>
      </c>
      <c r="Q1894" s="4">
        <f>VLOOKUP(H1894, '쿼리1'!$A:$U, 20, 0)</f>
        <v>28571</v>
      </c>
      <c r="R1894" s="2" t="s">
        <v>31</v>
      </c>
      <c r="S1894" s="2" t="s">
        <v>5399</v>
      </c>
      <c r="T1894" s="2" t="s">
        <v>5397</v>
      </c>
      <c r="U1894" s="2" t="s">
        <v>31</v>
      </c>
      <c r="V1894" s="3">
        <v>45635</v>
      </c>
      <c r="W1894" s="3">
        <v>45649</v>
      </c>
      <c r="X1894" s="6" t="str">
        <f t="shared" si="1773"/>
        <v>+14</v>
      </c>
      <c r="Y1894" s="3">
        <v>45638</v>
      </c>
      <c r="Z1894" s="5" t="s">
        <v>5396</v>
      </c>
      <c r="AA1894" s="6">
        <f ca="1">TODAY()-Y1894</f>
        <v>18</v>
      </c>
      <c r="AB1894" s="3" t="s">
        <v>5388</v>
      </c>
      <c r="AC1894" s="2" t="s">
        <v>5388</v>
      </c>
      <c r="AD1894" s="6" t="str">
        <f>IFERROR(AC1894-AB1894, "X")</f>
        <v>X</v>
      </c>
      <c r="AE1894" s="3">
        <v>45642</v>
      </c>
      <c r="AF1894" s="3">
        <v>45644</v>
      </c>
      <c r="AG1894" s="2" t="str">
        <f t="shared" si="1778"/>
        <v>+2</v>
      </c>
      <c r="AH1894" s="3">
        <v>45649</v>
      </c>
      <c r="AI1894" s="3">
        <f t="shared" si="1779"/>
        <v>45642</v>
      </c>
      <c r="AJ1894" s="3"/>
      <c r="AK1894" s="2">
        <f t="shared" si="1745"/>
        <v>-7</v>
      </c>
      <c r="AL1894" s="2" t="s">
        <v>5567</v>
      </c>
      <c r="AM1894" s="2" t="str">
        <f t="shared" si="1747"/>
        <v>생산완료(-7)</v>
      </c>
      <c r="AN1894" s="9">
        <f t="shared" si="1748"/>
        <v>45649</v>
      </c>
      <c r="AO1894" s="9">
        <f t="shared" si="1749"/>
        <v>45642</v>
      </c>
      <c r="AP1894" s="9"/>
      <c r="AQ1894" s="2">
        <f t="shared" si="1769"/>
        <v>-7</v>
      </c>
      <c r="AR1894" s="12">
        <f t="shared" si="1750"/>
        <v>-7</v>
      </c>
      <c r="AS1894" t="s">
        <v>5567</v>
      </c>
      <c r="AT1894" t="str">
        <f t="shared" si="1751"/>
        <v>생산완료(-7)</v>
      </c>
    </row>
    <row r="1895" spans="2:46" x14ac:dyDescent="0.3">
      <c r="B1895" s="2" t="s">
        <v>5413</v>
      </c>
      <c r="C1895" s="7">
        <v>-10</v>
      </c>
      <c r="D1895" s="2" t="s">
        <v>5409</v>
      </c>
      <c r="E1895" s="2" t="s">
        <v>5412</v>
      </c>
      <c r="F1895" s="2" t="s">
        <v>5444</v>
      </c>
      <c r="G1895" s="2"/>
      <c r="H1895" s="2" t="s">
        <v>3904</v>
      </c>
      <c r="I1895" s="2" t="str">
        <f t="shared" si="1739"/>
        <v>20241204-1420P0054-인쇄</v>
      </c>
      <c r="J1895" s="2" t="str">
        <f t="shared" si="1740"/>
        <v>20241204-1420P0054-합지</v>
      </c>
      <c r="K1895" s="2" t="str">
        <f t="shared" si="1741"/>
        <v>20241204-1420P0054-분단</v>
      </c>
      <c r="L1895" s="2" t="str">
        <f t="shared" si="1742"/>
        <v>20241204-1420P0054-제대</v>
      </c>
      <c r="M1895" s="2" t="str">
        <f>VLOOKUP(H1895, '쿼리1'!$A:$R, 17, 0)</f>
        <v>7도-아침한끼 퀵오트밀(내포장)</v>
      </c>
      <c r="N1895" s="2" t="str">
        <f>VLOOKUP(H1895, '쿼리1'!$A:$P, 15, 0)</f>
        <v>은박(유무광)120</v>
      </c>
      <c r="O1895" s="2" t="s">
        <v>5821</v>
      </c>
      <c r="P1895" s="2" t="str">
        <f>VLOOKUP(H1895, '쿼리1'!$A:$R, 17, 0)</f>
        <v>7도-아침한끼 퀵오트밀(내포장)</v>
      </c>
      <c r="Q1895" s="4">
        <f>VLOOKUP(H1895, '쿼리1'!$A:$U, 20, 0)</f>
        <v>48</v>
      </c>
      <c r="R1895" s="2" t="s">
        <v>31</v>
      </c>
      <c r="S1895" s="2" t="s">
        <v>31</v>
      </c>
      <c r="T1895" s="2" t="s">
        <v>31</v>
      </c>
      <c r="U1895" s="2" t="s">
        <v>5397</v>
      </c>
      <c r="V1895" s="3">
        <v>45636</v>
      </c>
      <c r="W1895" s="3">
        <v>45636</v>
      </c>
      <c r="X1895" s="6">
        <f t="shared" si="1773"/>
        <v>0</v>
      </c>
      <c r="Y1895" s="3">
        <v>45638</v>
      </c>
      <c r="Z1895" s="3">
        <v>45639</v>
      </c>
      <c r="AA1895" s="6" t="str">
        <f>IFERROR(IF(Z1895-Y1895&gt;0, "+" &amp; (Z1895-Y1895), Z1895-Y1895), "X")</f>
        <v>+1</v>
      </c>
      <c r="AB1895" s="3">
        <v>45639</v>
      </c>
      <c r="AC1895" s="3">
        <v>45649</v>
      </c>
      <c r="AD1895" s="6" t="str">
        <f>IFERROR(IF(AC1895-AB1895&gt;0, "+" &amp; (AC1895-AB1895), AC1895-AB1895), "X")</f>
        <v>+10</v>
      </c>
      <c r="AE1895" s="2" t="s">
        <v>5388</v>
      </c>
      <c r="AF1895" s="2" t="s">
        <v>5388</v>
      </c>
      <c r="AG1895" s="2" t="str">
        <f>IFERROR(AF1895-AE1895, "X")</f>
        <v>X</v>
      </c>
      <c r="AH1895" s="3">
        <v>45649</v>
      </c>
      <c r="AI1895" s="3">
        <f t="shared" ref="AI1895" si="1780">AB1895</f>
        <v>45639</v>
      </c>
      <c r="AJ1895" s="3"/>
      <c r="AK1895" s="2">
        <f t="shared" si="1745"/>
        <v>-10</v>
      </c>
      <c r="AL1895" s="2" t="s">
        <v>5567</v>
      </c>
      <c r="AM1895" s="2" t="str">
        <f t="shared" si="1747"/>
        <v>생산완료(-10)</v>
      </c>
      <c r="AN1895" s="9">
        <f t="shared" si="1748"/>
        <v>45649</v>
      </c>
      <c r="AO1895" s="9">
        <f t="shared" si="1749"/>
        <v>45639</v>
      </c>
      <c r="AP1895" s="9"/>
      <c r="AQ1895" s="2">
        <f t="shared" si="1769"/>
        <v>-10</v>
      </c>
      <c r="AR1895" s="12">
        <f t="shared" si="1750"/>
        <v>-10</v>
      </c>
      <c r="AS1895" t="s">
        <v>5567</v>
      </c>
      <c r="AT1895" t="str">
        <f t="shared" si="1751"/>
        <v>생산완료(-10)</v>
      </c>
    </row>
    <row r="1896" spans="2:46" x14ac:dyDescent="0.3">
      <c r="B1896" s="2" t="s">
        <v>5666</v>
      </c>
      <c r="C1896" s="8" t="s">
        <v>5670</v>
      </c>
      <c r="D1896" s="2"/>
      <c r="E1896" s="2"/>
      <c r="F1896" s="2"/>
      <c r="G1896" s="2"/>
      <c r="H1896" s="2" t="s">
        <v>5087</v>
      </c>
      <c r="I1896" s="2" t="str">
        <f t="shared" si="1739"/>
        <v>20241204-2000147243-인쇄</v>
      </c>
      <c r="J1896" s="2" t="str">
        <f t="shared" si="1740"/>
        <v>20241204-2000147243-합지</v>
      </c>
      <c r="K1896" s="2" t="str">
        <f t="shared" si="1741"/>
        <v>20241204-2000147243-분단</v>
      </c>
      <c r="L1896" s="2" t="str">
        <f t="shared" si="1742"/>
        <v>20241204-2000147243-제대</v>
      </c>
      <c r="M1896" s="2" t="str">
        <f>VLOOKUP(H1896, '쿼리1'!$A:$R, 17, 0)</f>
        <v>단면1도-포트캔커피-소</v>
      </c>
      <c r="N1896" s="2" t="str">
        <f>VLOOKUP(H1896, '쿼리1'!$A:$P, 15, 0)</f>
        <v>HD튜브(반투명)40</v>
      </c>
      <c r="O1896" s="2">
        <v>2000147243</v>
      </c>
      <c r="P1896" s="2" t="str">
        <f>VLOOKUP(H1896, '쿼리1'!$A:$R, 17, 0)</f>
        <v>단면1도-포트캔커피-소</v>
      </c>
      <c r="Q1896" s="4">
        <f>VLOOKUP(H1896, '쿼리1'!$A:$U, 20, 0)</f>
        <v>60312</v>
      </c>
      <c r="R1896" s="2" t="s">
        <v>5397</v>
      </c>
      <c r="S1896" s="2" t="s">
        <v>5397</v>
      </c>
      <c r="T1896" s="2" t="s">
        <v>5397</v>
      </c>
      <c r="U1896" s="2" t="s">
        <v>5397</v>
      </c>
      <c r="V1896" s="2" t="s">
        <v>5388</v>
      </c>
      <c r="W1896" s="2" t="s">
        <v>5388</v>
      </c>
      <c r="X1896" s="6" t="str">
        <f>IFERROR(W1896-V1896, "X")</f>
        <v>X</v>
      </c>
      <c r="Y1896" s="2" t="s">
        <v>5388</v>
      </c>
      <c r="Z1896" s="2" t="s">
        <v>5388</v>
      </c>
      <c r="AA1896" s="6" t="str">
        <f t="shared" ref="AA1896:AA1908" si="1781">IFERROR(Z1896-Y1896, "X")</f>
        <v>X</v>
      </c>
      <c r="AB1896" s="2" t="s">
        <v>5388</v>
      </c>
      <c r="AC1896" s="2" t="s">
        <v>5388</v>
      </c>
      <c r="AD1896" s="6" t="str">
        <f t="shared" ref="AD1896:AD1916" si="1782">IFERROR(AC1896-AB1896, "X")</f>
        <v>X</v>
      </c>
      <c r="AE1896" s="2" t="s">
        <v>5388</v>
      </c>
      <c r="AF1896" s="2" t="s">
        <v>5388</v>
      </c>
      <c r="AG1896" s="2" t="str">
        <f>IFERROR(AF1896-AE1896, "X")</f>
        <v>X</v>
      </c>
      <c r="AH1896" s="2" t="s">
        <v>5388</v>
      </c>
      <c r="AI1896" s="3" t="s">
        <v>5388</v>
      </c>
      <c r="AJ1896" s="3">
        <f t="shared" ref="AJ1896:AJ1899" ca="1" si="1783">TODAY()</f>
        <v>45656</v>
      </c>
      <c r="AK1896" s="2" t="str">
        <f t="shared" si="1745"/>
        <v>+공정납기일없음</v>
      </c>
      <c r="AL1896" s="2"/>
      <c r="AM1896" s="2" t="str">
        <f t="shared" si="1747"/>
        <v>(+공정납기일없음)</v>
      </c>
      <c r="AN1896" s="9">
        <f t="shared" si="1748"/>
        <v>0</v>
      </c>
      <c r="AO1896" s="9">
        <f t="shared" si="1749"/>
        <v>45573</v>
      </c>
      <c r="AP1896" s="9">
        <f t="shared" ref="AP1896:AP1898" ca="1" si="1784">TODAY()</f>
        <v>45656</v>
      </c>
      <c r="AQ1896" s="6">
        <f t="shared" ref="AQ1896:AQ1897" ca="1" si="1785">AO1896-AP1896</f>
        <v>-83</v>
      </c>
      <c r="AR1896" s="12">
        <f t="shared" ca="1" si="1750"/>
        <v>-83</v>
      </c>
      <c r="AS1896" t="str">
        <f t="shared" ref="AS1896:AS1897" ca="1" si="1786">IF(AQ1896&lt;0, "진행중", "지연")</f>
        <v>진행중</v>
      </c>
      <c r="AT1896" t="str">
        <f t="shared" ca="1" si="1751"/>
        <v>진행중(-83)</v>
      </c>
    </row>
    <row r="1897" spans="2:46" x14ac:dyDescent="0.3">
      <c r="B1897" s="2" t="s">
        <v>5666</v>
      </c>
      <c r="C1897" s="8" t="s">
        <v>5670</v>
      </c>
      <c r="D1897" s="2"/>
      <c r="E1897" s="2"/>
      <c r="F1897" s="2"/>
      <c r="G1897" s="2"/>
      <c r="H1897" s="2" t="s">
        <v>354</v>
      </c>
      <c r="I1897" s="2" t="str">
        <f t="shared" si="1739"/>
        <v>20241204-2000148004-인쇄</v>
      </c>
      <c r="J1897" s="2" t="str">
        <f t="shared" si="1740"/>
        <v>20241204-2000148004-합지</v>
      </c>
      <c r="K1897" s="2" t="str">
        <f t="shared" si="1741"/>
        <v>20241204-2000148004-분단</v>
      </c>
      <c r="L1897" s="2" t="str">
        <f t="shared" si="1742"/>
        <v>20241204-2000148004-제대</v>
      </c>
      <c r="M1897" s="2" t="str">
        <f>VLOOKUP(H1897, '쿼리1'!$A:$R, 17, 0)</f>
        <v>무지</v>
      </c>
      <c r="N1897" s="2" t="str">
        <f>VLOOKUP(H1897, '쿼리1'!$A:$P, 15, 0)</f>
        <v>PE튜브(투명)50</v>
      </c>
      <c r="O1897" s="2">
        <v>2000148004</v>
      </c>
      <c r="P1897" s="2" t="str">
        <f>VLOOKUP(H1897, '쿼리1'!$A:$R, 17, 0)</f>
        <v>무지</v>
      </c>
      <c r="Q1897" s="4">
        <f>VLOOKUP(H1897, '쿼리1'!$A:$U, 20, 0)</f>
        <v>10000</v>
      </c>
      <c r="R1897" s="2" t="s">
        <v>5397</v>
      </c>
      <c r="S1897" s="2" t="s">
        <v>5397</v>
      </c>
      <c r="T1897" s="2" t="s">
        <v>5397</v>
      </c>
      <c r="U1897" s="2" t="s">
        <v>5397</v>
      </c>
      <c r="V1897" s="2" t="s">
        <v>5388</v>
      </c>
      <c r="W1897" s="2" t="s">
        <v>5388</v>
      </c>
      <c r="X1897" s="6" t="str">
        <f>IFERROR(W1897-V1897, "X")</f>
        <v>X</v>
      </c>
      <c r="Y1897" s="2" t="s">
        <v>5388</v>
      </c>
      <c r="Z1897" s="2" t="s">
        <v>5388</v>
      </c>
      <c r="AA1897" s="6" t="str">
        <f t="shared" si="1781"/>
        <v>X</v>
      </c>
      <c r="AB1897" s="2" t="s">
        <v>5388</v>
      </c>
      <c r="AC1897" s="2" t="s">
        <v>5388</v>
      </c>
      <c r="AD1897" s="6" t="str">
        <f t="shared" si="1782"/>
        <v>X</v>
      </c>
      <c r="AE1897" s="2" t="s">
        <v>5388</v>
      </c>
      <c r="AF1897" s="2" t="s">
        <v>5388</v>
      </c>
      <c r="AG1897" s="2" t="str">
        <f>IFERROR(AF1897-AE1897, "X")</f>
        <v>X</v>
      </c>
      <c r="AH1897" s="2" t="s">
        <v>5388</v>
      </c>
      <c r="AI1897" s="3" t="s">
        <v>5388</v>
      </c>
      <c r="AJ1897" s="3">
        <f t="shared" ca="1" si="1783"/>
        <v>45656</v>
      </c>
      <c r="AK1897" s="2" t="str">
        <f t="shared" si="1745"/>
        <v>+공정납기일없음</v>
      </c>
      <c r="AL1897" s="2"/>
      <c r="AM1897" s="2" t="str">
        <f t="shared" si="1747"/>
        <v>(+공정납기일없음)</v>
      </c>
      <c r="AN1897" s="9">
        <f t="shared" si="1748"/>
        <v>0</v>
      </c>
      <c r="AO1897" s="9">
        <f t="shared" si="1749"/>
        <v>45574</v>
      </c>
      <c r="AP1897" s="9">
        <f t="shared" ca="1" si="1784"/>
        <v>45656</v>
      </c>
      <c r="AQ1897" s="6">
        <f t="shared" ca="1" si="1785"/>
        <v>-82</v>
      </c>
      <c r="AR1897" s="12">
        <f t="shared" ca="1" si="1750"/>
        <v>-82</v>
      </c>
      <c r="AS1897" t="str">
        <f t="shared" ca="1" si="1786"/>
        <v>진행중</v>
      </c>
      <c r="AT1897" t="str">
        <f t="shared" ca="1" si="1751"/>
        <v>진행중(-82)</v>
      </c>
    </row>
    <row r="1898" spans="2:46" x14ac:dyDescent="0.3">
      <c r="B1898" s="2" t="s">
        <v>5666</v>
      </c>
      <c r="C1898" s="8" t="s">
        <v>5670</v>
      </c>
      <c r="D1898" s="2"/>
      <c r="E1898" s="2"/>
      <c r="F1898" s="2"/>
      <c r="G1898" s="2"/>
      <c r="H1898" s="2" t="s">
        <v>1282</v>
      </c>
      <c r="I1898" s="2" t="str">
        <f t="shared" si="1739"/>
        <v>20241204-2000151760-인쇄</v>
      </c>
      <c r="J1898" s="2" t="str">
        <f t="shared" si="1740"/>
        <v>20241204-2000151760-합지</v>
      </c>
      <c r="K1898" s="2" t="str">
        <f t="shared" si="1741"/>
        <v>20241204-2000151760-분단</v>
      </c>
      <c r="L1898" s="2" t="str">
        <f t="shared" si="1742"/>
        <v>20241204-2000151760-제대</v>
      </c>
      <c r="M1898" s="2" t="str">
        <f>VLOOKUP(H1898, '쿼리1'!$A:$R, 17, 0)</f>
        <v>1도-구수하리</v>
      </c>
      <c r="N1898" s="2" t="str">
        <f>VLOOKUP(H1898, '쿼리1'!$A:$P, 15, 0)</f>
        <v>PE튜브(투명)70</v>
      </c>
      <c r="O1898" s="2">
        <v>2000151760</v>
      </c>
      <c r="P1898" s="2" t="str">
        <f>VLOOKUP(H1898, '쿼리1'!$A:$R, 17, 0)</f>
        <v>1도-구수하리</v>
      </c>
      <c r="Q1898" s="4">
        <f>VLOOKUP(H1898, '쿼리1'!$A:$U, 20, 0)</f>
        <v>10000</v>
      </c>
      <c r="R1898" s="2" t="s">
        <v>5397</v>
      </c>
      <c r="S1898" s="2" t="s">
        <v>5397</v>
      </c>
      <c r="T1898" s="2" t="s">
        <v>5397</v>
      </c>
      <c r="U1898" s="2" t="s">
        <v>5397</v>
      </c>
      <c r="V1898" s="2" t="s">
        <v>5388</v>
      </c>
      <c r="W1898" s="2" t="s">
        <v>5388</v>
      </c>
      <c r="X1898" s="6" t="str">
        <f>IFERROR(W1898-V1898, "X")</f>
        <v>X</v>
      </c>
      <c r="Y1898" s="2" t="s">
        <v>5388</v>
      </c>
      <c r="Z1898" s="2" t="s">
        <v>5388</v>
      </c>
      <c r="AA1898" s="6" t="str">
        <f t="shared" si="1781"/>
        <v>X</v>
      </c>
      <c r="AB1898" s="2" t="s">
        <v>5388</v>
      </c>
      <c r="AC1898" s="2" t="s">
        <v>5388</v>
      </c>
      <c r="AD1898" s="6" t="str">
        <f t="shared" si="1782"/>
        <v>X</v>
      </c>
      <c r="AE1898" s="2" t="s">
        <v>5388</v>
      </c>
      <c r="AF1898" s="2" t="s">
        <v>5388</v>
      </c>
      <c r="AG1898" s="2" t="str">
        <f>IFERROR(AF1898-AE1898, "X")</f>
        <v>X</v>
      </c>
      <c r="AH1898" s="2" t="s">
        <v>5388</v>
      </c>
      <c r="AI1898" s="3" t="s">
        <v>5388</v>
      </c>
      <c r="AJ1898" s="3">
        <f t="shared" ca="1" si="1783"/>
        <v>45656</v>
      </c>
      <c r="AK1898" s="2" t="str">
        <f t="shared" si="1745"/>
        <v>+공정납기일없음</v>
      </c>
      <c r="AL1898" s="2"/>
      <c r="AM1898" s="2" t="str">
        <f t="shared" si="1747"/>
        <v>(+공정납기일없음)</v>
      </c>
      <c r="AN1898" s="9">
        <f t="shared" si="1748"/>
        <v>0</v>
      </c>
      <c r="AO1898" s="9">
        <f t="shared" si="1749"/>
        <v>0</v>
      </c>
      <c r="AP1898" s="9">
        <f t="shared" ca="1" si="1784"/>
        <v>45656</v>
      </c>
      <c r="AQ1898" s="6" t="s">
        <v>5388</v>
      </c>
      <c r="AR1898" s="12" t="str">
        <f t="shared" si="1750"/>
        <v>+X</v>
      </c>
      <c r="AS1898" t="s">
        <v>5680</v>
      </c>
      <c r="AT1898" t="str">
        <f t="shared" si="1751"/>
        <v>공정납기일없음(+X)</v>
      </c>
    </row>
    <row r="1899" spans="2:46" x14ac:dyDescent="0.3">
      <c r="B1899" s="2" t="s">
        <v>5666</v>
      </c>
      <c r="C1899" s="8" t="s">
        <v>5670</v>
      </c>
      <c r="D1899" s="2"/>
      <c r="E1899" s="2"/>
      <c r="F1899" s="2"/>
      <c r="G1899" s="2" t="s">
        <v>5535</v>
      </c>
      <c r="H1899" s="2" t="s">
        <v>2601</v>
      </c>
      <c r="I1899" s="2" t="str">
        <f t="shared" si="1739"/>
        <v>20241204-2000152174-인쇄</v>
      </c>
      <c r="J1899" s="2" t="str">
        <f t="shared" si="1740"/>
        <v>20241204-2000152174-합지</v>
      </c>
      <c r="K1899" s="2" t="str">
        <f t="shared" si="1741"/>
        <v>20241204-2000152174-분단</v>
      </c>
      <c r="L1899" s="2" t="str">
        <f t="shared" si="1742"/>
        <v>20241204-2000152174-제대</v>
      </c>
      <c r="M1899" s="2" t="str">
        <f>VLOOKUP(H1899, '쿼리1'!$A:$R, 17, 0)</f>
        <v>무지(NBB 딜리버리)-두께변경</v>
      </c>
      <c r="N1899" s="2" t="str">
        <f>VLOOKUP(H1899, '쿼리1'!$A:$P, 15, 0)</f>
        <v>PE튜브(투명)25</v>
      </c>
      <c r="O1899" s="2">
        <v>2000152174</v>
      </c>
      <c r="P1899" s="2" t="str">
        <f>VLOOKUP(H1899, '쿼리1'!$A:$R, 17, 0)</f>
        <v>무지(NBB 딜리버리)-두께변경</v>
      </c>
      <c r="Q1899" s="4">
        <f>VLOOKUP(H1899, '쿼리1'!$A:$U, 20, 0)</f>
        <v>100000</v>
      </c>
      <c r="R1899" s="2" t="s">
        <v>5397</v>
      </c>
      <c r="S1899" s="2" t="s">
        <v>5397</v>
      </c>
      <c r="T1899" s="2" t="s">
        <v>5397</v>
      </c>
      <c r="U1899" s="2" t="s">
        <v>5399</v>
      </c>
      <c r="V1899" s="2" t="s">
        <v>5388</v>
      </c>
      <c r="W1899" s="2" t="s">
        <v>5388</v>
      </c>
      <c r="X1899" s="6" t="str">
        <f>IFERROR(W1899-V1899, "X")</f>
        <v>X</v>
      </c>
      <c r="Y1899" s="2" t="s">
        <v>5388</v>
      </c>
      <c r="Z1899" s="3" t="s">
        <v>5388</v>
      </c>
      <c r="AA1899" s="6" t="str">
        <f t="shared" si="1781"/>
        <v>X</v>
      </c>
      <c r="AB1899" s="5" t="s">
        <v>5388</v>
      </c>
      <c r="AC1899" s="2" t="s">
        <v>5388</v>
      </c>
      <c r="AD1899" s="6" t="str">
        <f t="shared" si="1782"/>
        <v>X</v>
      </c>
      <c r="AE1899" s="3">
        <v>45639</v>
      </c>
      <c r="AF1899" s="5" t="s">
        <v>5396</v>
      </c>
      <c r="AG1899" s="6">
        <f t="shared" ref="AG1899:AG1901" ca="1" si="1787">TODAY()-AE1899</f>
        <v>17</v>
      </c>
      <c r="AH1899" s="2" t="s">
        <v>5388</v>
      </c>
      <c r="AI1899" s="3" t="s">
        <v>5388</v>
      </c>
      <c r="AJ1899" s="3">
        <f t="shared" ca="1" si="1783"/>
        <v>45656</v>
      </c>
      <c r="AK1899" s="2" t="str">
        <f t="shared" si="1745"/>
        <v>+공정납기일없음</v>
      </c>
      <c r="AL1899" s="2"/>
      <c r="AM1899" s="2" t="str">
        <f t="shared" si="1747"/>
        <v>(+공정납기일없음)</v>
      </c>
      <c r="AN1899" s="9">
        <f t="shared" si="1748"/>
        <v>45608</v>
      </c>
      <c r="AO1899" s="9">
        <f t="shared" si="1749"/>
        <v>45609</v>
      </c>
      <c r="AP1899" s="9"/>
      <c r="AQ1899" s="6">
        <f t="shared" ref="AQ1899:AQ1901" si="1788">AO1899-AN1899</f>
        <v>1</v>
      </c>
      <c r="AR1899" s="12" t="str">
        <f t="shared" si="1750"/>
        <v>+1</v>
      </c>
      <c r="AS1899" t="s">
        <v>5567</v>
      </c>
      <c r="AT1899" t="str">
        <f t="shared" si="1751"/>
        <v>생산완료(+1)</v>
      </c>
    </row>
    <row r="1900" spans="2:46" x14ac:dyDescent="0.3">
      <c r="B1900" s="2" t="s">
        <v>5415</v>
      </c>
      <c r="C1900" s="7">
        <v>-3</v>
      </c>
      <c r="D1900" s="2" t="s">
        <v>5408</v>
      </c>
      <c r="E1900" s="2"/>
      <c r="F1900" s="2"/>
      <c r="G1900" s="2" t="s">
        <v>5546</v>
      </c>
      <c r="H1900" s="2" t="s">
        <v>2215</v>
      </c>
      <c r="I1900" s="2" t="str">
        <f t="shared" si="1739"/>
        <v>20241204-2000157515-인쇄</v>
      </c>
      <c r="J1900" s="2" t="str">
        <f t="shared" si="1740"/>
        <v>20241204-2000157515-합지</v>
      </c>
      <c r="K1900" s="2" t="str">
        <f t="shared" si="1741"/>
        <v>20241204-2000157515-분단</v>
      </c>
      <c r="L1900" s="2" t="str">
        <f t="shared" si="1742"/>
        <v>20241204-2000157515-제대</v>
      </c>
      <c r="M1900" s="2" t="str">
        <f>VLOOKUP(H1900, '쿼리1'!$A:$R, 17, 0)</f>
        <v>1도-쿼드커피-소</v>
      </c>
      <c r="N1900" s="2" t="str">
        <f>VLOOKUP(H1900, '쿼리1'!$A:$P, 15, 0)</f>
        <v>PE튜브(투명)35</v>
      </c>
      <c r="O1900" s="2">
        <v>2000157515</v>
      </c>
      <c r="P1900" s="2" t="str">
        <f>VLOOKUP(H1900, '쿼리1'!$A:$R, 17, 0)</f>
        <v>1도-쿼드커피-소</v>
      </c>
      <c r="Q1900" s="4">
        <f>VLOOKUP(H1900, '쿼리1'!$A:$U, 20, 0)</f>
        <v>16176</v>
      </c>
      <c r="R1900" s="2" t="s">
        <v>31</v>
      </c>
      <c r="S1900" s="2" t="s">
        <v>5397</v>
      </c>
      <c r="T1900" s="2" t="s">
        <v>5397</v>
      </c>
      <c r="U1900" s="2" t="s">
        <v>5399</v>
      </c>
      <c r="V1900" s="3">
        <v>45636</v>
      </c>
      <c r="W1900" s="3">
        <v>45639</v>
      </c>
      <c r="X1900" s="6" t="str">
        <f>IFERROR(IF(W1900-V1900&gt;0, "+" &amp; (W1900-V1900), W1900-V1900), "X")</f>
        <v>+3</v>
      </c>
      <c r="Y1900" s="2" t="s">
        <v>5388</v>
      </c>
      <c r="Z1900" s="3" t="s">
        <v>5388</v>
      </c>
      <c r="AA1900" s="6" t="str">
        <f t="shared" si="1781"/>
        <v>X</v>
      </c>
      <c r="AB1900" s="5" t="s">
        <v>5388</v>
      </c>
      <c r="AC1900" s="2" t="s">
        <v>5388</v>
      </c>
      <c r="AD1900" s="6" t="str">
        <f t="shared" si="1782"/>
        <v>X</v>
      </c>
      <c r="AE1900" s="3">
        <v>45638</v>
      </c>
      <c r="AF1900" s="5" t="s">
        <v>5396</v>
      </c>
      <c r="AG1900" s="6">
        <f t="shared" ca="1" si="1787"/>
        <v>18</v>
      </c>
      <c r="AH1900" s="3">
        <v>45639</v>
      </c>
      <c r="AI1900" s="3">
        <f>V1900</f>
        <v>45636</v>
      </c>
      <c r="AJ1900" s="3"/>
      <c r="AK1900" s="2">
        <f t="shared" si="1745"/>
        <v>-3</v>
      </c>
      <c r="AL1900" s="2" t="s">
        <v>5567</v>
      </c>
      <c r="AM1900" s="2" t="str">
        <f t="shared" si="1747"/>
        <v>생산완료(-3)</v>
      </c>
      <c r="AN1900" s="9">
        <f t="shared" si="1748"/>
        <v>45639</v>
      </c>
      <c r="AO1900" s="9">
        <f t="shared" si="1749"/>
        <v>45636</v>
      </c>
      <c r="AP1900" s="9"/>
      <c r="AQ1900" s="2">
        <f t="shared" si="1788"/>
        <v>-3</v>
      </c>
      <c r="AR1900" s="12">
        <f t="shared" si="1750"/>
        <v>-3</v>
      </c>
      <c r="AS1900" t="s">
        <v>5567</v>
      </c>
      <c r="AT1900" t="str">
        <f t="shared" si="1751"/>
        <v>생산완료(-3)</v>
      </c>
    </row>
    <row r="1901" spans="2:46" x14ac:dyDescent="0.3">
      <c r="B1901" s="2" t="s">
        <v>5666</v>
      </c>
      <c r="C1901" s="8" t="s">
        <v>5670</v>
      </c>
      <c r="D1901" s="2"/>
      <c r="E1901" s="2"/>
      <c r="F1901" s="2"/>
      <c r="G1901" s="2" t="s">
        <v>5536</v>
      </c>
      <c r="H1901" s="2" t="s">
        <v>2386</v>
      </c>
      <c r="I1901" s="2" t="str">
        <f t="shared" si="1739"/>
        <v>20241204-2000169586-인쇄</v>
      </c>
      <c r="J1901" s="2" t="str">
        <f t="shared" si="1740"/>
        <v>20241204-2000169586-합지</v>
      </c>
      <c r="K1901" s="2" t="str">
        <f t="shared" si="1741"/>
        <v>20241204-2000169586-분단</v>
      </c>
      <c r="L1901" s="2" t="str">
        <f t="shared" si="1742"/>
        <v>20241204-2000169586-제대</v>
      </c>
      <c r="M1901" s="2" t="str">
        <f>VLOOKUP(H1901, '쿼리1'!$A:$R, 17, 0)</f>
        <v>무지(SB부쉬드노엘초코크레이프롤)</v>
      </c>
      <c r="N1901" s="2" t="str">
        <f>VLOOKUP(H1901, '쿼리1'!$A:$P, 15, 0)</f>
        <v>OPP(투명)40</v>
      </c>
      <c r="O1901" s="2">
        <v>2000169586</v>
      </c>
      <c r="P1901" s="2" t="str">
        <f>VLOOKUP(H1901, '쿼리1'!$A:$R, 17, 0)</f>
        <v>무지(SB부쉬드노엘초코크레이프롤)</v>
      </c>
      <c r="Q1901" s="4">
        <f>VLOOKUP(H1901, '쿼리1'!$A:$U, 20, 0)</f>
        <v>171428</v>
      </c>
      <c r="R1901" s="2" t="s">
        <v>5397</v>
      </c>
      <c r="S1901" s="2" t="s">
        <v>5397</v>
      </c>
      <c r="T1901" s="2" t="s">
        <v>5397</v>
      </c>
      <c r="U1901" s="2" t="s">
        <v>5399</v>
      </c>
      <c r="V1901" s="2" t="s">
        <v>5388</v>
      </c>
      <c r="W1901" s="2" t="s">
        <v>5388</v>
      </c>
      <c r="X1901" s="6" t="str">
        <f>IFERROR(W1901-V1901, "X")</f>
        <v>X</v>
      </c>
      <c r="Y1901" s="2" t="s">
        <v>5388</v>
      </c>
      <c r="Z1901" s="3" t="s">
        <v>5388</v>
      </c>
      <c r="AA1901" s="6" t="str">
        <f t="shared" si="1781"/>
        <v>X</v>
      </c>
      <c r="AB1901" s="5" t="s">
        <v>5388</v>
      </c>
      <c r="AC1901" s="2" t="s">
        <v>5388</v>
      </c>
      <c r="AD1901" s="6" t="str">
        <f t="shared" si="1782"/>
        <v>X</v>
      </c>
      <c r="AE1901" s="3">
        <v>45632</v>
      </c>
      <c r="AF1901" s="5" t="s">
        <v>5396</v>
      </c>
      <c r="AG1901" s="6">
        <f t="shared" ca="1" si="1787"/>
        <v>24</v>
      </c>
      <c r="AH1901" s="2" t="s">
        <v>5388</v>
      </c>
      <c r="AI1901" s="3" t="s">
        <v>5388</v>
      </c>
      <c r="AJ1901" s="3">
        <f t="shared" ref="AJ1901:AJ1903" ca="1" si="1789">TODAY()</f>
        <v>45656</v>
      </c>
      <c r="AK1901" s="2" t="str">
        <f t="shared" si="1745"/>
        <v>+공정납기일없음</v>
      </c>
      <c r="AL1901" s="2"/>
      <c r="AM1901" s="2" t="str">
        <f t="shared" si="1747"/>
        <v>(+공정납기일없음)</v>
      </c>
      <c r="AN1901" s="9">
        <f t="shared" si="1748"/>
        <v>45609</v>
      </c>
      <c r="AO1901" s="9">
        <f t="shared" si="1749"/>
        <v>45609</v>
      </c>
      <c r="AP1901" s="9"/>
      <c r="AQ1901" s="6">
        <f t="shared" si="1788"/>
        <v>0</v>
      </c>
      <c r="AR1901" s="12">
        <f t="shared" si="1750"/>
        <v>0</v>
      </c>
      <c r="AS1901" t="s">
        <v>5567</v>
      </c>
      <c r="AT1901" t="str">
        <f t="shared" si="1751"/>
        <v>생산완료(0)</v>
      </c>
    </row>
    <row r="1902" spans="2:46" x14ac:dyDescent="0.3">
      <c r="B1902" s="2" t="s">
        <v>5666</v>
      </c>
      <c r="C1902" s="8" t="s">
        <v>5670</v>
      </c>
      <c r="D1902" s="2"/>
      <c r="E1902" s="2"/>
      <c r="F1902" s="2"/>
      <c r="G1902" s="2"/>
      <c r="H1902" s="2" t="s">
        <v>1132</v>
      </c>
      <c r="I1902" s="2" t="str">
        <f t="shared" si="1739"/>
        <v>20241204-2000169927-인쇄</v>
      </c>
      <c r="J1902" s="2" t="str">
        <f t="shared" si="1740"/>
        <v>20241204-2000169927-합지</v>
      </c>
      <c r="K1902" s="2" t="str">
        <f t="shared" si="1741"/>
        <v>20241204-2000169927-분단</v>
      </c>
      <c r="L1902" s="2" t="str">
        <f t="shared" si="1742"/>
        <v>20241204-2000169927-제대</v>
      </c>
      <c r="M1902" s="2" t="str">
        <f>VLOOKUP(H1902, '쿼리1'!$A:$R, 17, 0)</f>
        <v>무지(SB-해피버스데이 해리케이크)</v>
      </c>
      <c r="N1902" s="2" t="str">
        <f>VLOOKUP(H1902, '쿼리1'!$A:$P, 15, 0)</f>
        <v>PET75</v>
      </c>
      <c r="O1902" s="2">
        <v>2000169927</v>
      </c>
      <c r="P1902" s="2" t="str">
        <f>VLOOKUP(H1902, '쿼리1'!$A:$R, 17, 0)</f>
        <v>무지(SB-해피버스데이 해리케이크)</v>
      </c>
      <c r="Q1902" s="4">
        <f>VLOOKUP(H1902, '쿼리1'!$A:$U, 20, 0)</f>
        <v>120000</v>
      </c>
      <c r="R1902" s="2" t="s">
        <v>5397</v>
      </c>
      <c r="S1902" s="2" t="s">
        <v>5397</v>
      </c>
      <c r="T1902" s="2" t="s">
        <v>5397</v>
      </c>
      <c r="U1902" s="2" t="s">
        <v>5397</v>
      </c>
      <c r="V1902" s="2" t="s">
        <v>5388</v>
      </c>
      <c r="W1902" s="2" t="s">
        <v>5388</v>
      </c>
      <c r="X1902" s="6" t="str">
        <f>IFERROR(W1902-V1902, "X")</f>
        <v>X</v>
      </c>
      <c r="Y1902" s="2" t="s">
        <v>5388</v>
      </c>
      <c r="Z1902" s="2" t="s">
        <v>5388</v>
      </c>
      <c r="AA1902" s="6" t="str">
        <f t="shared" si="1781"/>
        <v>X</v>
      </c>
      <c r="AB1902" s="2" t="s">
        <v>5388</v>
      </c>
      <c r="AC1902" s="2" t="s">
        <v>5388</v>
      </c>
      <c r="AD1902" s="6" t="str">
        <f t="shared" si="1782"/>
        <v>X</v>
      </c>
      <c r="AE1902" s="2" t="s">
        <v>5388</v>
      </c>
      <c r="AF1902" s="2" t="s">
        <v>5388</v>
      </c>
      <c r="AG1902" s="2" t="str">
        <f>IFERROR(AF1902-AE1902, "X")</f>
        <v>X</v>
      </c>
      <c r="AH1902" s="2" t="s">
        <v>5388</v>
      </c>
      <c r="AI1902" s="3" t="s">
        <v>5388</v>
      </c>
      <c r="AJ1902" s="3">
        <f t="shared" ca="1" si="1789"/>
        <v>45656</v>
      </c>
      <c r="AK1902" s="2" t="str">
        <f t="shared" si="1745"/>
        <v>+공정납기일없음</v>
      </c>
      <c r="AL1902" s="2"/>
      <c r="AM1902" s="2" t="str">
        <f t="shared" si="1747"/>
        <v>(+공정납기일없음)</v>
      </c>
      <c r="AN1902" s="9">
        <f t="shared" si="1748"/>
        <v>0</v>
      </c>
      <c r="AO1902" s="9">
        <f t="shared" si="1749"/>
        <v>0</v>
      </c>
      <c r="AP1902" s="9">
        <f t="shared" ref="AP1902:AP1903" ca="1" si="1790">TODAY()</f>
        <v>45656</v>
      </c>
      <c r="AQ1902" s="6" t="s">
        <v>5388</v>
      </c>
      <c r="AR1902" s="12" t="str">
        <f t="shared" si="1750"/>
        <v>+X</v>
      </c>
      <c r="AS1902" t="s">
        <v>5680</v>
      </c>
      <c r="AT1902" t="str">
        <f t="shared" si="1751"/>
        <v>공정납기일없음(+X)</v>
      </c>
    </row>
    <row r="1903" spans="2:46" x14ac:dyDescent="0.3">
      <c r="B1903" s="2" t="s">
        <v>5666</v>
      </c>
      <c r="C1903" s="8" t="s">
        <v>5670</v>
      </c>
      <c r="D1903" s="2"/>
      <c r="E1903" s="2"/>
      <c r="F1903" s="2"/>
      <c r="G1903" s="2"/>
      <c r="H1903" s="2" t="s">
        <v>5305</v>
      </c>
      <c r="I1903" s="2" t="str">
        <f t="shared" si="1739"/>
        <v>20241204-2118P0152-인쇄</v>
      </c>
      <c r="J1903" s="2" t="str">
        <f t="shared" si="1740"/>
        <v>20241204-2118P0152-합지</v>
      </c>
      <c r="K1903" s="2" t="str">
        <f t="shared" si="1741"/>
        <v>20241204-2118P0152-분단</v>
      </c>
      <c r="L1903" s="2" t="str">
        <f t="shared" si="1742"/>
        <v>20241204-2118P0152-제대</v>
      </c>
      <c r="M1903" s="2" t="str">
        <f>VLOOKUP(H1903, '쿼리1'!$A:$R, 17, 0)</f>
        <v>단면1도(적)-MIES 미즈컨테이너 하이파이브 (헬멧그림)</v>
      </c>
      <c r="N1903" s="2" t="str">
        <f>VLOOKUP(H1903, '쿼리1'!$A:$P, 15, 0)</f>
        <v>생분해(유백)55=단면1도(적)-MIES 미즈컨테이너 하이파이브 (헬멧그림)</v>
      </c>
      <c r="O1903" s="2" t="s">
        <v>5902</v>
      </c>
      <c r="P1903" s="2" t="str">
        <f>VLOOKUP(H1903, '쿼리1'!$A:$R, 17, 0)</f>
        <v>단면1도(적)-MIES 미즈컨테이너 하이파이브 (헬멧그림)</v>
      </c>
      <c r="Q1903" s="4">
        <f>VLOOKUP(H1903, '쿼리1'!$A:$U, 20, 0)</f>
        <v>10000</v>
      </c>
      <c r="R1903" s="2" t="s">
        <v>5397</v>
      </c>
      <c r="S1903" s="2" t="s">
        <v>5397</v>
      </c>
      <c r="T1903" s="2" t="s">
        <v>5397</v>
      </c>
      <c r="U1903" s="2" t="s">
        <v>5397</v>
      </c>
      <c r="V1903" s="2" t="s">
        <v>5388</v>
      </c>
      <c r="W1903" s="2" t="s">
        <v>5388</v>
      </c>
      <c r="X1903" s="6" t="str">
        <f>IFERROR(W1903-V1903, "X")</f>
        <v>X</v>
      </c>
      <c r="Y1903" s="2" t="s">
        <v>5388</v>
      </c>
      <c r="Z1903" s="2" t="s">
        <v>5388</v>
      </c>
      <c r="AA1903" s="6" t="str">
        <f t="shared" si="1781"/>
        <v>X</v>
      </c>
      <c r="AB1903" s="2" t="s">
        <v>5388</v>
      </c>
      <c r="AC1903" s="2" t="s">
        <v>5388</v>
      </c>
      <c r="AD1903" s="6" t="str">
        <f t="shared" si="1782"/>
        <v>X</v>
      </c>
      <c r="AE1903" s="2" t="s">
        <v>5388</v>
      </c>
      <c r="AF1903" s="2" t="s">
        <v>5388</v>
      </c>
      <c r="AG1903" s="2" t="str">
        <f>IFERROR(AF1903-AE1903, "X")</f>
        <v>X</v>
      </c>
      <c r="AH1903" s="2" t="s">
        <v>5388</v>
      </c>
      <c r="AI1903" s="3" t="s">
        <v>5388</v>
      </c>
      <c r="AJ1903" s="3">
        <f t="shared" ca="1" si="1789"/>
        <v>45656</v>
      </c>
      <c r="AK1903" s="2" t="str">
        <f t="shared" si="1745"/>
        <v>+공정납기일없음</v>
      </c>
      <c r="AL1903" s="2"/>
      <c r="AM1903" s="2" t="str">
        <f t="shared" si="1747"/>
        <v>(+공정납기일없음)</v>
      </c>
      <c r="AN1903" s="9">
        <f t="shared" si="1748"/>
        <v>0</v>
      </c>
      <c r="AO1903" s="9">
        <f t="shared" si="1749"/>
        <v>0</v>
      </c>
      <c r="AP1903" s="9">
        <f t="shared" ca="1" si="1790"/>
        <v>45656</v>
      </c>
      <c r="AQ1903" s="6" t="s">
        <v>5388</v>
      </c>
      <c r="AR1903" s="12" t="str">
        <f t="shared" si="1750"/>
        <v>+X</v>
      </c>
      <c r="AS1903" t="s">
        <v>5680</v>
      </c>
      <c r="AT1903" t="str">
        <f t="shared" si="1751"/>
        <v>공정납기일없음(+X)</v>
      </c>
    </row>
    <row r="1904" spans="2:46" x14ac:dyDescent="0.3">
      <c r="B1904" s="2" t="s">
        <v>5483</v>
      </c>
      <c r="C1904" s="7">
        <v>-11</v>
      </c>
      <c r="D1904" s="2" t="s">
        <v>5443</v>
      </c>
      <c r="E1904" s="2"/>
      <c r="F1904" s="2"/>
      <c r="G1904" s="2" t="s">
        <v>5463</v>
      </c>
      <c r="H1904" s="2" t="s">
        <v>529</v>
      </c>
      <c r="I1904" s="2" t="str">
        <f t="shared" si="1739"/>
        <v>20241204-220350-인쇄</v>
      </c>
      <c r="J1904" s="2" t="str">
        <f t="shared" si="1740"/>
        <v>20241204-220350-합지</v>
      </c>
      <c r="K1904" s="2" t="str">
        <f t="shared" si="1741"/>
        <v>20241204-220350-분단</v>
      </c>
      <c r="L1904" s="2" t="str">
        <f t="shared" si="1742"/>
        <v>20241204-220350-제대</v>
      </c>
      <c r="M1904" s="2" t="str">
        <f>VLOOKUP(H1904, '쿼리1'!$A:$R, 17, 0)</f>
        <v>단면3도-HappyOrganic해피오가닉-대</v>
      </c>
      <c r="N1904" s="2" t="str">
        <f>VLOOKUP(H1904, '쿼리1'!$A:$P, 15, 0)</f>
        <v>PE튜브(투명)40</v>
      </c>
      <c r="O1904" s="2">
        <v>220350</v>
      </c>
      <c r="P1904" s="2" t="str">
        <f>VLOOKUP(H1904, '쿼리1'!$A:$R, 17, 0)</f>
        <v>단면3도-HappyOrganic해피오가닉-대</v>
      </c>
      <c r="Q1904" s="4">
        <f>VLOOKUP(H1904, '쿼리1'!$A:$U, 20, 0)</f>
        <v>10000</v>
      </c>
      <c r="R1904" s="2" t="s">
        <v>31</v>
      </c>
      <c r="S1904" s="2" t="s">
        <v>5397</v>
      </c>
      <c r="T1904" s="2" t="s">
        <v>5397</v>
      </c>
      <c r="U1904" s="2" t="s">
        <v>31</v>
      </c>
      <c r="V1904" s="3">
        <v>45636</v>
      </c>
      <c r="W1904" s="3">
        <v>45644</v>
      </c>
      <c r="X1904" s="6" t="str">
        <f t="shared" ref="X1904:X1907" si="1791">IFERROR(IF(W1904-V1904&gt;0, "+" &amp; (W1904-V1904), W1904-V1904), "X")</f>
        <v>+8</v>
      </c>
      <c r="Y1904" s="2" t="s">
        <v>5388</v>
      </c>
      <c r="Z1904" s="3" t="s">
        <v>5388</v>
      </c>
      <c r="AA1904" s="6" t="str">
        <f t="shared" si="1781"/>
        <v>X</v>
      </c>
      <c r="AB1904" s="3" t="s">
        <v>5388</v>
      </c>
      <c r="AC1904" s="2" t="s">
        <v>5388</v>
      </c>
      <c r="AD1904" s="6" t="str">
        <f t="shared" si="1782"/>
        <v>X</v>
      </c>
      <c r="AE1904" s="3">
        <v>45638</v>
      </c>
      <c r="AF1904" s="3">
        <v>45649</v>
      </c>
      <c r="AG1904" s="2" t="str">
        <f>IFERROR(IF(AF1904-AE1904&gt;0, "+" &amp; (AF1904-AE1904), AF1904-AE1904), "X")</f>
        <v>+11</v>
      </c>
      <c r="AH1904" s="3">
        <v>45649</v>
      </c>
      <c r="AI1904" s="3">
        <f>AE1904</f>
        <v>45638</v>
      </c>
      <c r="AJ1904" s="3"/>
      <c r="AK1904" s="2">
        <f t="shared" si="1745"/>
        <v>-11</v>
      </c>
      <c r="AL1904" s="2" t="s">
        <v>5567</v>
      </c>
      <c r="AM1904" s="2" t="str">
        <f t="shared" si="1747"/>
        <v>생산완료(-11)</v>
      </c>
      <c r="AN1904" s="9">
        <f t="shared" si="1748"/>
        <v>45649</v>
      </c>
      <c r="AO1904" s="9">
        <f t="shared" si="1749"/>
        <v>45638</v>
      </c>
      <c r="AP1904" s="9"/>
      <c r="AQ1904" s="2">
        <f t="shared" ref="AQ1904:AQ1907" si="1792">AO1904-AN1904</f>
        <v>-11</v>
      </c>
      <c r="AR1904" s="12">
        <f t="shared" si="1750"/>
        <v>-11</v>
      </c>
      <c r="AS1904" t="s">
        <v>5567</v>
      </c>
      <c r="AT1904" t="str">
        <f t="shared" si="1751"/>
        <v>생산완료(-11)</v>
      </c>
    </row>
    <row r="1905" spans="2:46" x14ac:dyDescent="0.3">
      <c r="B1905" s="2" t="s">
        <v>5405</v>
      </c>
      <c r="C1905" s="7">
        <v>-1</v>
      </c>
      <c r="D1905" s="2" t="s">
        <v>5412</v>
      </c>
      <c r="E1905" s="2"/>
      <c r="F1905" s="2"/>
      <c r="G1905" s="2" t="s">
        <v>5546</v>
      </c>
      <c r="H1905" s="2" t="s">
        <v>1758</v>
      </c>
      <c r="I1905" s="2" t="str">
        <f t="shared" si="1739"/>
        <v>20241204-2216P0046-인쇄</v>
      </c>
      <c r="J1905" s="2" t="str">
        <f t="shared" si="1740"/>
        <v>20241204-2216P0046-합지</v>
      </c>
      <c r="K1905" s="2" t="str">
        <f t="shared" si="1741"/>
        <v>20241204-2216P0046-분단</v>
      </c>
      <c r="L1905" s="2" t="str">
        <f t="shared" si="1742"/>
        <v>20241204-2216P0046-제대</v>
      </c>
      <c r="M1905" s="2" t="str">
        <f>VLOOKUP(H1905, '쿼리1'!$A:$R, 17, 0)</f>
        <v>1도-건강한빵(식빵봉투-대)</v>
      </c>
      <c r="N1905" s="2" t="str">
        <f>VLOOKUP(H1905, '쿼리1'!$A:$P, 15, 0)</f>
        <v>PP(투명)40</v>
      </c>
      <c r="O1905" s="2" t="s">
        <v>5903</v>
      </c>
      <c r="P1905" s="2" t="str">
        <f>VLOOKUP(H1905, '쿼리1'!$A:$R, 17, 0)</f>
        <v>1도-건강한빵(식빵봉투-대)</v>
      </c>
      <c r="Q1905" s="4">
        <f>VLOOKUP(H1905, '쿼리1'!$A:$U, 20, 0)</f>
        <v>15000</v>
      </c>
      <c r="R1905" s="2" t="s">
        <v>31</v>
      </c>
      <c r="S1905" s="2" t="s">
        <v>5397</v>
      </c>
      <c r="T1905" s="2" t="s">
        <v>5397</v>
      </c>
      <c r="U1905" s="2" t="s">
        <v>5399</v>
      </c>
      <c r="V1905" s="3">
        <v>45636</v>
      </c>
      <c r="W1905" s="3">
        <v>45637</v>
      </c>
      <c r="X1905" s="6" t="str">
        <f t="shared" si="1791"/>
        <v>+1</v>
      </c>
      <c r="Y1905" s="2" t="s">
        <v>5388</v>
      </c>
      <c r="Z1905" s="3" t="s">
        <v>5388</v>
      </c>
      <c r="AA1905" s="6" t="str">
        <f t="shared" si="1781"/>
        <v>X</v>
      </c>
      <c r="AB1905" s="5" t="s">
        <v>5388</v>
      </c>
      <c r="AC1905" s="2" t="s">
        <v>5388</v>
      </c>
      <c r="AD1905" s="6" t="str">
        <f t="shared" si="1782"/>
        <v>X</v>
      </c>
      <c r="AE1905" s="3">
        <v>45638</v>
      </c>
      <c r="AF1905" s="5" t="s">
        <v>5396</v>
      </c>
      <c r="AG1905" s="6">
        <f t="shared" ref="AG1905:AG1907" ca="1" si="1793">TODAY()-AE1905</f>
        <v>18</v>
      </c>
      <c r="AH1905" s="3">
        <v>45637</v>
      </c>
      <c r="AI1905" s="3">
        <f t="shared" ref="AI1905:AI1907" si="1794">V1905</f>
        <v>45636</v>
      </c>
      <c r="AJ1905" s="3"/>
      <c r="AK1905" s="2">
        <f t="shared" si="1745"/>
        <v>-1</v>
      </c>
      <c r="AL1905" s="2" t="s">
        <v>5567</v>
      </c>
      <c r="AM1905" s="2" t="str">
        <f t="shared" si="1747"/>
        <v>생산완료(-1)</v>
      </c>
      <c r="AN1905" s="9">
        <f t="shared" si="1748"/>
        <v>45637</v>
      </c>
      <c r="AO1905" s="9">
        <f t="shared" si="1749"/>
        <v>45636</v>
      </c>
      <c r="AP1905" s="9"/>
      <c r="AQ1905" s="2">
        <f t="shared" si="1792"/>
        <v>-1</v>
      </c>
      <c r="AR1905" s="12">
        <f t="shared" si="1750"/>
        <v>-1</v>
      </c>
      <c r="AS1905" t="s">
        <v>5567</v>
      </c>
      <c r="AT1905" t="str">
        <f t="shared" si="1751"/>
        <v>생산완료(-1)</v>
      </c>
    </row>
    <row r="1906" spans="2:46" x14ac:dyDescent="0.3">
      <c r="B1906" s="2" t="s">
        <v>5506</v>
      </c>
      <c r="C1906" s="7">
        <v>-17</v>
      </c>
      <c r="D1906" s="2" t="s">
        <v>5425</v>
      </c>
      <c r="E1906" s="2"/>
      <c r="F1906" s="2"/>
      <c r="G1906" s="2" t="s">
        <v>5545</v>
      </c>
      <c r="H1906" s="2" t="s">
        <v>1820</v>
      </c>
      <c r="I1906" s="2" t="str">
        <f t="shared" si="1739"/>
        <v>20241204-2619P0030-인쇄</v>
      </c>
      <c r="J1906" s="2" t="str">
        <f t="shared" si="1740"/>
        <v>20241204-2619P0030-합지</v>
      </c>
      <c r="K1906" s="2" t="str">
        <f t="shared" si="1741"/>
        <v>20241204-2619P0030-분단</v>
      </c>
      <c r="L1906" s="2" t="str">
        <f t="shared" si="1742"/>
        <v>20241204-2619P0030-제대</v>
      </c>
      <c r="M1906" s="2" t="str">
        <f>VLOOKUP(H1906, '쿼리1'!$A:$R, 17, 0)</f>
        <v>1도-건강한빵 접착식봉투(130)</v>
      </c>
      <c r="N1906" s="2" t="str">
        <f>VLOOKUP(H1906, '쿼리1'!$A:$P, 15, 0)</f>
        <v>OPP(투명)40</v>
      </c>
      <c r="O1906" s="2" t="s">
        <v>5904</v>
      </c>
      <c r="P1906" s="2" t="str">
        <f>VLOOKUP(H1906, '쿼리1'!$A:$R, 17, 0)</f>
        <v>1도-건강한빵 접착식봉투(130)</v>
      </c>
      <c r="Q1906" s="4">
        <f>VLOOKUP(H1906, '쿼리1'!$A:$U, 20, 0)</f>
        <v>15384</v>
      </c>
      <c r="R1906" s="2" t="s">
        <v>31</v>
      </c>
      <c r="S1906" s="2" t="s">
        <v>5397</v>
      </c>
      <c r="T1906" s="2" t="s">
        <v>5397</v>
      </c>
      <c r="U1906" s="2" t="s">
        <v>5399</v>
      </c>
      <c r="V1906" s="3">
        <v>45636</v>
      </c>
      <c r="W1906" s="3">
        <v>45653</v>
      </c>
      <c r="X1906" s="6" t="str">
        <f t="shared" si="1791"/>
        <v>+17</v>
      </c>
      <c r="Y1906" s="2" t="s">
        <v>5388</v>
      </c>
      <c r="Z1906" s="3" t="s">
        <v>5388</v>
      </c>
      <c r="AA1906" s="6" t="str">
        <f t="shared" si="1781"/>
        <v>X</v>
      </c>
      <c r="AB1906" s="5" t="s">
        <v>5388</v>
      </c>
      <c r="AC1906" s="2" t="s">
        <v>5388</v>
      </c>
      <c r="AD1906" s="6" t="str">
        <f t="shared" si="1782"/>
        <v>X</v>
      </c>
      <c r="AE1906" s="3">
        <v>45637</v>
      </c>
      <c r="AF1906" s="5" t="s">
        <v>5396</v>
      </c>
      <c r="AG1906" s="6">
        <f t="shared" ca="1" si="1793"/>
        <v>19</v>
      </c>
      <c r="AH1906" s="3">
        <v>45653</v>
      </c>
      <c r="AI1906" s="3">
        <f t="shared" si="1794"/>
        <v>45636</v>
      </c>
      <c r="AJ1906" s="3"/>
      <c r="AK1906" s="2">
        <f t="shared" si="1745"/>
        <v>-17</v>
      </c>
      <c r="AL1906" s="2" t="s">
        <v>5567</v>
      </c>
      <c r="AM1906" s="2" t="str">
        <f t="shared" si="1747"/>
        <v>생산완료(-17)</v>
      </c>
      <c r="AN1906" s="9">
        <f t="shared" si="1748"/>
        <v>45653</v>
      </c>
      <c r="AO1906" s="9">
        <f t="shared" si="1749"/>
        <v>45636</v>
      </c>
      <c r="AP1906" s="9"/>
      <c r="AQ1906" s="2">
        <f t="shared" si="1792"/>
        <v>-17</v>
      </c>
      <c r="AR1906" s="12">
        <f t="shared" si="1750"/>
        <v>-17</v>
      </c>
      <c r="AS1906" t="s">
        <v>5567</v>
      </c>
      <c r="AT1906" t="str">
        <f t="shared" si="1751"/>
        <v>생산완료(-17)</v>
      </c>
    </row>
    <row r="1907" spans="2:46" x14ac:dyDescent="0.3">
      <c r="B1907" s="2" t="s">
        <v>5506</v>
      </c>
      <c r="C1907" s="7">
        <v>-17</v>
      </c>
      <c r="D1907" s="2" t="s">
        <v>5425</v>
      </c>
      <c r="E1907" s="2"/>
      <c r="F1907" s="2"/>
      <c r="G1907" s="2" t="s">
        <v>5545</v>
      </c>
      <c r="H1907" s="2" t="s">
        <v>2000</v>
      </c>
      <c r="I1907" s="2" t="str">
        <f t="shared" si="1739"/>
        <v>20241204-2620P0018-인쇄</v>
      </c>
      <c r="J1907" s="2" t="str">
        <f t="shared" si="1740"/>
        <v>20241204-2620P0018-합지</v>
      </c>
      <c r="K1907" s="2" t="str">
        <f t="shared" si="1741"/>
        <v>20241204-2620P0018-분단</v>
      </c>
      <c r="L1907" s="2" t="str">
        <f t="shared" si="1742"/>
        <v>20241204-2620P0018-제대</v>
      </c>
      <c r="M1907" s="2" t="str">
        <f>VLOOKUP(H1907, '쿼리1'!$A:$R, 17, 0)</f>
        <v>단면1도-영등포건두부(250g)-두께변경</v>
      </c>
      <c r="N1907" s="2" t="str">
        <f>VLOOKUP(H1907, '쿼리1'!$A:$P, 15, 0)</f>
        <v>PE튜브(투명)60</v>
      </c>
      <c r="O1907" s="2" t="s">
        <v>5905</v>
      </c>
      <c r="P1907" s="2" t="str">
        <f>VLOOKUP(H1907, '쿼리1'!$A:$R, 17, 0)</f>
        <v>단면1도-영등포건두부(250g)-두께변경</v>
      </c>
      <c r="Q1907" s="4">
        <f>VLOOKUP(H1907, '쿼리1'!$A:$U, 20, 0)</f>
        <v>10000</v>
      </c>
      <c r="R1907" s="2" t="s">
        <v>31</v>
      </c>
      <c r="S1907" s="2" t="s">
        <v>5397</v>
      </c>
      <c r="T1907" s="2" t="s">
        <v>5397</v>
      </c>
      <c r="U1907" s="2" t="s">
        <v>5399</v>
      </c>
      <c r="V1907" s="3">
        <v>45636</v>
      </c>
      <c r="W1907" s="3">
        <v>45653</v>
      </c>
      <c r="X1907" s="6" t="str">
        <f t="shared" si="1791"/>
        <v>+17</v>
      </c>
      <c r="Y1907" s="2" t="s">
        <v>5388</v>
      </c>
      <c r="Z1907" s="3" t="s">
        <v>5388</v>
      </c>
      <c r="AA1907" s="6" t="str">
        <f t="shared" si="1781"/>
        <v>X</v>
      </c>
      <c r="AB1907" s="5" t="s">
        <v>5388</v>
      </c>
      <c r="AC1907" s="2" t="s">
        <v>5388</v>
      </c>
      <c r="AD1907" s="6" t="str">
        <f t="shared" si="1782"/>
        <v>X</v>
      </c>
      <c r="AE1907" s="3">
        <v>45637</v>
      </c>
      <c r="AF1907" s="5" t="s">
        <v>5396</v>
      </c>
      <c r="AG1907" s="6">
        <f t="shared" ca="1" si="1793"/>
        <v>19</v>
      </c>
      <c r="AH1907" s="3">
        <v>45653</v>
      </c>
      <c r="AI1907" s="3">
        <f t="shared" si="1794"/>
        <v>45636</v>
      </c>
      <c r="AJ1907" s="3"/>
      <c r="AK1907" s="2">
        <f t="shared" si="1745"/>
        <v>-17</v>
      </c>
      <c r="AL1907" s="2" t="s">
        <v>5567</v>
      </c>
      <c r="AM1907" s="2" t="str">
        <f t="shared" si="1747"/>
        <v>생산완료(-17)</v>
      </c>
      <c r="AN1907" s="9">
        <f t="shared" si="1748"/>
        <v>45653</v>
      </c>
      <c r="AO1907" s="9">
        <f t="shared" si="1749"/>
        <v>45636</v>
      </c>
      <c r="AP1907" s="9"/>
      <c r="AQ1907" s="2">
        <f t="shared" si="1792"/>
        <v>-17</v>
      </c>
      <c r="AR1907" s="12">
        <f t="shared" si="1750"/>
        <v>-17</v>
      </c>
      <c r="AS1907" t="s">
        <v>5567</v>
      </c>
      <c r="AT1907" t="str">
        <f t="shared" si="1751"/>
        <v>생산완료(-17)</v>
      </c>
    </row>
    <row r="1908" spans="2:46" x14ac:dyDescent="0.3">
      <c r="B1908" s="2" t="s">
        <v>5666</v>
      </c>
      <c r="C1908" s="8" t="s">
        <v>5670</v>
      </c>
      <c r="D1908" s="2"/>
      <c r="E1908" s="2"/>
      <c r="F1908" s="2"/>
      <c r="G1908" s="2"/>
      <c r="H1908" s="2" t="s">
        <v>1254</v>
      </c>
      <c r="I1908" s="2" t="str">
        <f t="shared" si="1739"/>
        <v>20241204-3118N0012-인쇄</v>
      </c>
      <c r="J1908" s="2" t="str">
        <f t="shared" si="1740"/>
        <v>20241204-3118N0012-합지</v>
      </c>
      <c r="K1908" s="2" t="str">
        <f t="shared" si="1741"/>
        <v>20241204-3118N0012-분단</v>
      </c>
      <c r="L1908" s="2" t="str">
        <f t="shared" si="1742"/>
        <v>20241204-3118N0012-제대</v>
      </c>
      <c r="M1908" s="2" t="str">
        <f>VLOOKUP(H1908, '쿼리1'!$A:$R, 17, 0)</f>
        <v>무지</v>
      </c>
      <c r="N1908" s="2" t="str">
        <f>VLOOKUP(H1908, '쿼리1'!$A:$P, 15, 0)</f>
        <v>PE튜브(투명/대방)80</v>
      </c>
      <c r="O1908" s="2" t="s">
        <v>5778</v>
      </c>
      <c r="P1908" s="2" t="str">
        <f>VLOOKUP(H1908, '쿼리1'!$A:$R, 17, 0)</f>
        <v>무지</v>
      </c>
      <c r="Q1908" s="4">
        <f>VLOOKUP(H1908, '쿼리1'!$A:$U, 20, 0)</f>
        <v>5000</v>
      </c>
      <c r="R1908" s="2" t="s">
        <v>5397</v>
      </c>
      <c r="S1908" s="2" t="s">
        <v>5397</v>
      </c>
      <c r="T1908" s="2" t="s">
        <v>5397</v>
      </c>
      <c r="U1908" s="2" t="s">
        <v>5397</v>
      </c>
      <c r="V1908" s="2" t="s">
        <v>5388</v>
      </c>
      <c r="W1908" s="2" t="s">
        <v>5388</v>
      </c>
      <c r="X1908" s="6" t="str">
        <f>IFERROR(W1908-V1908, "X")</f>
        <v>X</v>
      </c>
      <c r="Y1908" s="2" t="s">
        <v>5388</v>
      </c>
      <c r="Z1908" s="2" t="s">
        <v>5388</v>
      </c>
      <c r="AA1908" s="6" t="str">
        <f t="shared" si="1781"/>
        <v>X</v>
      </c>
      <c r="AB1908" s="2" t="s">
        <v>5388</v>
      </c>
      <c r="AC1908" s="2" t="s">
        <v>5388</v>
      </c>
      <c r="AD1908" s="6" t="str">
        <f t="shared" si="1782"/>
        <v>X</v>
      </c>
      <c r="AE1908" s="2" t="s">
        <v>5388</v>
      </c>
      <c r="AF1908" s="2" t="s">
        <v>5388</v>
      </c>
      <c r="AG1908" s="2" t="str">
        <f>IFERROR(AF1908-AE1908, "X")</f>
        <v>X</v>
      </c>
      <c r="AH1908" s="2" t="s">
        <v>5388</v>
      </c>
      <c r="AI1908" s="3" t="s">
        <v>5388</v>
      </c>
      <c r="AJ1908" s="3">
        <f ca="1">TODAY()</f>
        <v>45656</v>
      </c>
      <c r="AK1908" s="2" t="str">
        <f t="shared" si="1745"/>
        <v>+공정납기일없음</v>
      </c>
      <c r="AL1908" s="2"/>
      <c r="AM1908" s="2" t="str">
        <f t="shared" si="1747"/>
        <v>(+공정납기일없음)</v>
      </c>
      <c r="AN1908" s="9">
        <f t="shared" si="1748"/>
        <v>0</v>
      </c>
      <c r="AO1908" s="9">
        <f t="shared" si="1749"/>
        <v>45608</v>
      </c>
      <c r="AP1908" s="9">
        <f ca="1">TODAY()</f>
        <v>45656</v>
      </c>
      <c r="AQ1908" s="6">
        <f ca="1">AO1908-AP1908</f>
        <v>-48</v>
      </c>
      <c r="AR1908" s="12">
        <f t="shared" ca="1" si="1750"/>
        <v>-48</v>
      </c>
      <c r="AS1908" t="str">
        <f ca="1">IF(AQ1908&lt;0, "진행중", "지연")</f>
        <v>진행중</v>
      </c>
      <c r="AT1908" t="str">
        <f t="shared" ca="1" si="1751"/>
        <v>진행중(-48)</v>
      </c>
    </row>
    <row r="1909" spans="2:46" x14ac:dyDescent="0.3">
      <c r="B1909" s="2" t="s">
        <v>5416</v>
      </c>
      <c r="C1909" s="7">
        <v>-2</v>
      </c>
      <c r="D1909" s="2"/>
      <c r="E1909" s="2" t="s">
        <v>5407</v>
      </c>
      <c r="F1909" s="2"/>
      <c r="G1909" s="2" t="s">
        <v>5424</v>
      </c>
      <c r="H1909" s="2" t="s">
        <v>1520</v>
      </c>
      <c r="I1909" s="2" t="str">
        <f t="shared" si="1739"/>
        <v>20241205-1000137856-인쇄</v>
      </c>
      <c r="J1909" s="2" t="str">
        <f t="shared" si="1740"/>
        <v>20241205-1000137856-합지</v>
      </c>
      <c r="K1909" s="2" t="str">
        <f t="shared" si="1741"/>
        <v>20241205-1000137856-분단</v>
      </c>
      <c r="L1909" s="2" t="str">
        <f t="shared" si="1742"/>
        <v>20241205-1000137856-제대</v>
      </c>
      <c r="M1909" s="2" t="str">
        <f>VLOOKUP(H1909, '쿼리1'!$A:$R, 17, 0)</f>
        <v>무지</v>
      </c>
      <c r="N1909" s="2" t="str">
        <f>VLOOKUP(H1909, '쿼리1'!$A:$P, 15, 0)</f>
        <v>나이론60</v>
      </c>
      <c r="O1909" s="2">
        <v>1000137856</v>
      </c>
      <c r="P1909" s="2" t="str">
        <f>VLOOKUP(H1909, '쿼리1'!$A:$R, 17, 0)</f>
        <v>무지</v>
      </c>
      <c r="Q1909" s="4">
        <f>VLOOKUP(H1909, '쿼리1'!$A:$U, 20, 0)</f>
        <v>34285</v>
      </c>
      <c r="R1909" s="2" t="s">
        <v>5397</v>
      </c>
      <c r="S1909" s="2" t="s">
        <v>31</v>
      </c>
      <c r="T1909" s="2" t="s">
        <v>5397</v>
      </c>
      <c r="U1909" s="2" t="s">
        <v>31</v>
      </c>
      <c r="V1909" s="2" t="s">
        <v>5388</v>
      </c>
      <c r="W1909" s="3" t="s">
        <v>5388</v>
      </c>
      <c r="X1909" s="6" t="str">
        <f>IFERROR(W1909-V1909, "X")</f>
        <v>X</v>
      </c>
      <c r="Y1909" s="3">
        <v>45642</v>
      </c>
      <c r="Z1909" s="3">
        <v>45636</v>
      </c>
      <c r="AA1909" s="6">
        <f t="shared" ref="AA1909:AA1912" si="1795">IFERROR(IF(Z1909-Y1909&gt;0, "+" &amp; (Z1909-Y1909), Z1909-Y1909), "X")</f>
        <v>-6</v>
      </c>
      <c r="AB1909" s="3" t="s">
        <v>5388</v>
      </c>
      <c r="AC1909" s="2" t="s">
        <v>5388</v>
      </c>
      <c r="AD1909" s="6" t="str">
        <f t="shared" si="1782"/>
        <v>X</v>
      </c>
      <c r="AE1909" s="3">
        <v>45644</v>
      </c>
      <c r="AF1909" s="3">
        <v>45646</v>
      </c>
      <c r="AG1909" s="2" t="str">
        <f t="shared" ref="AG1909:AG1912" si="1796">IFERROR(IF(AF1909-AE1909&gt;0, "+" &amp; (AF1909-AE1909), AF1909-AE1909), "X")</f>
        <v>+2</v>
      </c>
      <c r="AH1909" s="3">
        <v>45646</v>
      </c>
      <c r="AI1909" s="3">
        <f t="shared" ref="AI1909:AI1912" si="1797">AE1909</f>
        <v>45644</v>
      </c>
      <c r="AJ1909" s="3"/>
      <c r="AK1909" s="2">
        <f t="shared" si="1745"/>
        <v>-2</v>
      </c>
      <c r="AL1909" s="2" t="s">
        <v>5567</v>
      </c>
      <c r="AM1909" s="2" t="str">
        <f t="shared" si="1747"/>
        <v>생산완료(-2)</v>
      </c>
      <c r="AN1909" s="9">
        <f t="shared" si="1748"/>
        <v>45654</v>
      </c>
      <c r="AO1909" s="9">
        <f t="shared" si="1749"/>
        <v>45657</v>
      </c>
      <c r="AP1909" s="9"/>
      <c r="AQ1909" s="2">
        <f t="shared" ref="AQ1909:AQ1924" si="1798">AO1909-AN1909</f>
        <v>3</v>
      </c>
      <c r="AR1909" s="12" t="str">
        <f t="shared" si="1750"/>
        <v>+3</v>
      </c>
      <c r="AS1909" t="s">
        <v>5567</v>
      </c>
      <c r="AT1909" t="str">
        <f t="shared" si="1751"/>
        <v>생산완료(+3)</v>
      </c>
    </row>
    <row r="1910" spans="2:46" x14ac:dyDescent="0.3">
      <c r="B1910" s="2" t="s">
        <v>5418</v>
      </c>
      <c r="C1910" s="7">
        <v>-4</v>
      </c>
      <c r="D1910" s="2" t="s">
        <v>5424</v>
      </c>
      <c r="E1910" s="2" t="s">
        <v>5451</v>
      </c>
      <c r="F1910" s="2"/>
      <c r="G1910" s="2" t="s">
        <v>5451</v>
      </c>
      <c r="H1910" s="2" t="s">
        <v>3288</v>
      </c>
      <c r="I1910" s="2" t="str">
        <f t="shared" si="1739"/>
        <v>20241205-1000138052-인쇄</v>
      </c>
      <c r="J1910" s="2" t="str">
        <f t="shared" si="1740"/>
        <v>20241205-1000138052-합지</v>
      </c>
      <c r="K1910" s="2" t="str">
        <f t="shared" si="1741"/>
        <v>20241205-1000138052-분단</v>
      </c>
      <c r="L1910" s="2" t="str">
        <f t="shared" si="1742"/>
        <v>20241205-1000138052-제대</v>
      </c>
      <c r="M1910" s="2" t="str">
        <f>VLOOKUP(H1910, '쿼리1'!$A:$R, 17, 0)</f>
        <v>8도-한상 깡통시장 김말이1kg(지퍼)</v>
      </c>
      <c r="N1910" s="2" t="str">
        <f>VLOOKUP(H1910, '쿼리1'!$A:$P, 15, 0)</f>
        <v>나이론(유무광)100</v>
      </c>
      <c r="O1910" s="2">
        <v>1000138052</v>
      </c>
      <c r="P1910" s="2" t="str">
        <f>VLOOKUP(H1910, '쿼리1'!$A:$R, 17, 0)</f>
        <v>8도-한상 깡통시장 김말이1kg(지퍼)</v>
      </c>
      <c r="Q1910" s="4">
        <f>VLOOKUP(H1910, '쿼리1'!$A:$U, 20, 0)</f>
        <v>24000</v>
      </c>
      <c r="R1910" s="2" t="s">
        <v>31</v>
      </c>
      <c r="S1910" s="2" t="s">
        <v>31</v>
      </c>
      <c r="T1910" s="2" t="s">
        <v>5397</v>
      </c>
      <c r="U1910" s="2" t="s">
        <v>31</v>
      </c>
      <c r="V1910" s="3">
        <v>45635</v>
      </c>
      <c r="W1910" s="3">
        <v>45637</v>
      </c>
      <c r="X1910" s="6" t="str">
        <f>IFERROR(IF(W1910-V1910&gt;0, "+" &amp; (W1910-V1910), W1910-V1910), "X")</f>
        <v>+2</v>
      </c>
      <c r="Y1910" s="3">
        <v>45638</v>
      </c>
      <c r="Z1910" s="3">
        <v>45642</v>
      </c>
      <c r="AA1910" s="6" t="str">
        <f t="shared" si="1795"/>
        <v>+4</v>
      </c>
      <c r="AB1910" s="3" t="s">
        <v>5388</v>
      </c>
      <c r="AC1910" s="2" t="s">
        <v>5388</v>
      </c>
      <c r="AD1910" s="6" t="str">
        <f t="shared" si="1782"/>
        <v>X</v>
      </c>
      <c r="AE1910" s="3">
        <v>45642</v>
      </c>
      <c r="AF1910" s="3">
        <v>45646</v>
      </c>
      <c r="AG1910" s="2" t="str">
        <f t="shared" si="1796"/>
        <v>+4</v>
      </c>
      <c r="AH1910" s="3">
        <v>45646</v>
      </c>
      <c r="AI1910" s="3">
        <f t="shared" si="1797"/>
        <v>45642</v>
      </c>
      <c r="AJ1910" s="3"/>
      <c r="AK1910" s="2">
        <f t="shared" si="1745"/>
        <v>-4</v>
      </c>
      <c r="AL1910" s="2" t="s">
        <v>5567</v>
      </c>
      <c r="AM1910" s="2" t="str">
        <f t="shared" si="1747"/>
        <v>생산완료(-4)</v>
      </c>
      <c r="AN1910" s="9">
        <f t="shared" si="1748"/>
        <v>45646</v>
      </c>
      <c r="AO1910" s="9">
        <f t="shared" si="1749"/>
        <v>45642</v>
      </c>
      <c r="AP1910" s="9"/>
      <c r="AQ1910" s="2">
        <f t="shared" si="1798"/>
        <v>-4</v>
      </c>
      <c r="AR1910" s="12">
        <f t="shared" si="1750"/>
        <v>-4</v>
      </c>
      <c r="AS1910" t="s">
        <v>5567</v>
      </c>
      <c r="AT1910" t="str">
        <f t="shared" si="1751"/>
        <v>생산완료(-4)</v>
      </c>
    </row>
    <row r="1911" spans="2:46" x14ac:dyDescent="0.3">
      <c r="B1911" s="2" t="s">
        <v>5413</v>
      </c>
      <c r="C1911" s="7">
        <v>-10</v>
      </c>
      <c r="D1911" s="2"/>
      <c r="E1911" s="2" t="s">
        <v>5430</v>
      </c>
      <c r="F1911" s="2"/>
      <c r="G1911" s="2" t="s">
        <v>5444</v>
      </c>
      <c r="H1911" s="2" t="s">
        <v>1521</v>
      </c>
      <c r="I1911" s="2" t="str">
        <f t="shared" si="1739"/>
        <v>20241205-1000139129-인쇄</v>
      </c>
      <c r="J1911" s="2" t="str">
        <f t="shared" si="1740"/>
        <v>20241205-1000139129-합지</v>
      </c>
      <c r="K1911" s="2" t="str">
        <f t="shared" si="1741"/>
        <v>20241205-1000139129-분단</v>
      </c>
      <c r="L1911" s="2" t="str">
        <f t="shared" si="1742"/>
        <v>20241205-1000139129-제대</v>
      </c>
      <c r="M1911" s="2" t="str">
        <f>VLOOKUP(H1911, '쿼리1'!$A:$R, 17, 0)</f>
        <v>무지</v>
      </c>
      <c r="N1911" s="2" t="str">
        <f>VLOOKUP(H1911, '쿼리1'!$A:$P, 15, 0)</f>
        <v>나이론60</v>
      </c>
      <c r="O1911" s="2">
        <v>1000139129</v>
      </c>
      <c r="P1911" s="2" t="str">
        <f>VLOOKUP(H1911, '쿼리1'!$A:$R, 17, 0)</f>
        <v>무지</v>
      </c>
      <c r="Q1911" s="4">
        <f>VLOOKUP(H1911, '쿼리1'!$A:$U, 20, 0)</f>
        <v>9230</v>
      </c>
      <c r="R1911" s="2" t="s">
        <v>5397</v>
      </c>
      <c r="S1911" s="2" t="s">
        <v>31</v>
      </c>
      <c r="T1911" s="2" t="s">
        <v>5397</v>
      </c>
      <c r="U1911" s="2" t="s">
        <v>31</v>
      </c>
      <c r="V1911" s="2" t="s">
        <v>5388</v>
      </c>
      <c r="W1911" s="3" t="s">
        <v>5388</v>
      </c>
      <c r="X1911" s="6" t="str">
        <f>IFERROR(W1911-V1911, "X")</f>
        <v>X</v>
      </c>
      <c r="Y1911" s="3">
        <v>45642</v>
      </c>
      <c r="Z1911" s="3">
        <v>45649</v>
      </c>
      <c r="AA1911" s="6" t="str">
        <f t="shared" si="1795"/>
        <v>+7</v>
      </c>
      <c r="AB1911" s="3" t="s">
        <v>5388</v>
      </c>
      <c r="AC1911" s="2" t="s">
        <v>5388</v>
      </c>
      <c r="AD1911" s="6" t="str">
        <f t="shared" si="1782"/>
        <v>X</v>
      </c>
      <c r="AE1911" s="3">
        <v>45644</v>
      </c>
      <c r="AF1911" s="3">
        <v>45654</v>
      </c>
      <c r="AG1911" s="2" t="str">
        <f t="shared" si="1796"/>
        <v>+10</v>
      </c>
      <c r="AH1911" s="3">
        <v>45654</v>
      </c>
      <c r="AI1911" s="3">
        <f t="shared" si="1797"/>
        <v>45644</v>
      </c>
      <c r="AJ1911" s="3"/>
      <c r="AK1911" s="2">
        <f t="shared" si="1745"/>
        <v>-10</v>
      </c>
      <c r="AL1911" s="2" t="s">
        <v>5567</v>
      </c>
      <c r="AM1911" s="2" t="str">
        <f t="shared" si="1747"/>
        <v>생산완료(-10)</v>
      </c>
      <c r="AN1911" s="9">
        <f t="shared" si="1748"/>
        <v>45654</v>
      </c>
      <c r="AO1911" s="9">
        <f t="shared" si="1749"/>
        <v>45644</v>
      </c>
      <c r="AP1911" s="9"/>
      <c r="AQ1911" s="2">
        <f t="shared" si="1798"/>
        <v>-10</v>
      </c>
      <c r="AR1911" s="12">
        <f t="shared" si="1750"/>
        <v>-10</v>
      </c>
      <c r="AS1911" t="s">
        <v>5567</v>
      </c>
      <c r="AT1911" t="str">
        <f t="shared" si="1751"/>
        <v>생산완료(-10)</v>
      </c>
    </row>
    <row r="1912" spans="2:46" x14ac:dyDescent="0.3">
      <c r="B1912" s="2" t="s">
        <v>5418</v>
      </c>
      <c r="C1912" s="7">
        <v>-4</v>
      </c>
      <c r="D1912" s="2" t="s">
        <v>5424</v>
      </c>
      <c r="E1912" s="2" t="s">
        <v>5451</v>
      </c>
      <c r="F1912" s="2"/>
      <c r="G1912" s="2" t="s">
        <v>5451</v>
      </c>
      <c r="H1912" s="2" t="s">
        <v>3291</v>
      </c>
      <c r="I1912" s="2" t="str">
        <f t="shared" si="1739"/>
        <v>20241205-1000141781-인쇄</v>
      </c>
      <c r="J1912" s="2" t="str">
        <f t="shared" si="1740"/>
        <v>20241205-1000141781-합지</v>
      </c>
      <c r="K1912" s="2" t="str">
        <f t="shared" si="1741"/>
        <v>20241205-1000141781-분단</v>
      </c>
      <c r="L1912" s="2" t="str">
        <f t="shared" si="1742"/>
        <v>20241205-1000141781-제대</v>
      </c>
      <c r="M1912" s="2" t="str">
        <f>VLOOKUP(H1912, '쿼리1'!$A:$R, 17, 0)</f>
        <v>8도-한상 깡통시장 매콤김말이1kg(지퍼)</v>
      </c>
      <c r="N1912" s="2" t="str">
        <f>VLOOKUP(H1912, '쿼리1'!$A:$P, 15, 0)</f>
        <v>나이론(유무광)100</v>
      </c>
      <c r="O1912" s="2">
        <v>1000141781</v>
      </c>
      <c r="P1912" s="2" t="str">
        <f>VLOOKUP(H1912, '쿼리1'!$A:$R, 17, 0)</f>
        <v>8도-한상 깡통시장 매콤김말이1kg(지퍼)</v>
      </c>
      <c r="Q1912" s="4">
        <f>VLOOKUP(H1912, '쿼리1'!$A:$U, 20, 0)</f>
        <v>24000</v>
      </c>
      <c r="R1912" s="2" t="s">
        <v>31</v>
      </c>
      <c r="S1912" s="2" t="s">
        <v>31</v>
      </c>
      <c r="T1912" s="2" t="s">
        <v>5397</v>
      </c>
      <c r="U1912" s="2" t="s">
        <v>31</v>
      </c>
      <c r="V1912" s="3">
        <v>45635</v>
      </c>
      <c r="W1912" s="3">
        <v>45637</v>
      </c>
      <c r="X1912" s="6" t="str">
        <f t="shared" ref="X1912:X1916" si="1799">IFERROR(IF(W1912-V1912&gt;0, "+" &amp; (W1912-V1912), W1912-V1912), "X")</f>
        <v>+2</v>
      </c>
      <c r="Y1912" s="3">
        <v>45638</v>
      </c>
      <c r="Z1912" s="3">
        <v>45642</v>
      </c>
      <c r="AA1912" s="6" t="str">
        <f t="shared" si="1795"/>
        <v>+4</v>
      </c>
      <c r="AB1912" s="3" t="s">
        <v>5388</v>
      </c>
      <c r="AC1912" s="2" t="s">
        <v>5388</v>
      </c>
      <c r="AD1912" s="6" t="str">
        <f t="shared" si="1782"/>
        <v>X</v>
      </c>
      <c r="AE1912" s="3">
        <v>45642</v>
      </c>
      <c r="AF1912" s="3">
        <v>45646</v>
      </c>
      <c r="AG1912" s="2" t="str">
        <f t="shared" si="1796"/>
        <v>+4</v>
      </c>
      <c r="AH1912" s="3">
        <v>45646</v>
      </c>
      <c r="AI1912" s="3">
        <f t="shared" si="1797"/>
        <v>45642</v>
      </c>
      <c r="AJ1912" s="3"/>
      <c r="AK1912" s="2">
        <f t="shared" si="1745"/>
        <v>-4</v>
      </c>
      <c r="AL1912" s="2" t="s">
        <v>5567</v>
      </c>
      <c r="AM1912" s="2" t="str">
        <f t="shared" si="1747"/>
        <v>생산완료(-4)</v>
      </c>
      <c r="AN1912" s="9">
        <f t="shared" si="1748"/>
        <v>45646</v>
      </c>
      <c r="AO1912" s="9">
        <f t="shared" si="1749"/>
        <v>45642</v>
      </c>
      <c r="AP1912" s="9"/>
      <c r="AQ1912" s="2">
        <f t="shared" si="1798"/>
        <v>-4</v>
      </c>
      <c r="AR1912" s="12">
        <f t="shared" si="1750"/>
        <v>-4</v>
      </c>
      <c r="AS1912" t="s">
        <v>5567</v>
      </c>
      <c r="AT1912" t="str">
        <f t="shared" si="1751"/>
        <v>생산완료(-4)</v>
      </c>
    </row>
    <row r="1913" spans="2:46" x14ac:dyDescent="0.3">
      <c r="B1913" s="2" t="s">
        <v>5432</v>
      </c>
      <c r="C1913" s="7">
        <v>6</v>
      </c>
      <c r="D1913" s="2" t="s">
        <v>5407</v>
      </c>
      <c r="E1913" s="2"/>
      <c r="F1913" s="2"/>
      <c r="G1913" s="2"/>
      <c r="H1913" s="2" t="s">
        <v>5357</v>
      </c>
      <c r="I1913" s="2" t="str">
        <f t="shared" si="1739"/>
        <v>20241205-1000146475-인쇄</v>
      </c>
      <c r="J1913" s="2" t="str">
        <f t="shared" si="1740"/>
        <v>20241205-1000146475-합지</v>
      </c>
      <c r="K1913" s="2" t="str">
        <f t="shared" si="1741"/>
        <v>20241205-1000146475-분단</v>
      </c>
      <c r="L1913" s="2" t="str">
        <f t="shared" si="1742"/>
        <v>20241205-1000146475-제대</v>
      </c>
      <c r="M1913" s="2" t="str">
        <f>VLOOKUP(H1913, '쿼리1'!$A:$R, 17, 0)</f>
        <v>1도-동대문땡초불닭발-오돌뼈(냉동) 85g</v>
      </c>
      <c r="N1913" s="2" t="str">
        <f>VLOOKUP(H1913, '쿼리1'!$A:$P, 15, 0)</f>
        <v>나이론110</v>
      </c>
      <c r="O1913" s="2">
        <v>1000146475</v>
      </c>
      <c r="P1913" s="2" t="str">
        <f>VLOOKUP(H1913, '쿼리1'!$A:$R, 17, 0)</f>
        <v>1도-동대문땡초불닭발-오돌뼈(냉동) 85g</v>
      </c>
      <c r="Q1913" s="4">
        <f>VLOOKUP(H1913, '쿼리1'!$A:$U, 20, 0)</f>
        <v>1</v>
      </c>
      <c r="R1913" s="2" t="s">
        <v>31</v>
      </c>
      <c r="S1913" s="2" t="s">
        <v>5397</v>
      </c>
      <c r="T1913" s="2" t="s">
        <v>5397</v>
      </c>
      <c r="U1913" s="2" t="s">
        <v>5397</v>
      </c>
      <c r="V1913" s="3">
        <v>45637</v>
      </c>
      <c r="W1913" s="3">
        <v>45631</v>
      </c>
      <c r="X1913" s="6">
        <f t="shared" si="1799"/>
        <v>-6</v>
      </c>
      <c r="Y1913" s="2" t="s">
        <v>5388</v>
      </c>
      <c r="Z1913" s="2" t="s">
        <v>5388</v>
      </c>
      <c r="AA1913" s="6" t="str">
        <f>IFERROR(Z1913-Y1913, "X")</f>
        <v>X</v>
      </c>
      <c r="AB1913" s="2" t="s">
        <v>5388</v>
      </c>
      <c r="AC1913" s="2" t="s">
        <v>5388</v>
      </c>
      <c r="AD1913" s="6" t="str">
        <f t="shared" si="1782"/>
        <v>X</v>
      </c>
      <c r="AE1913" s="2" t="s">
        <v>5388</v>
      </c>
      <c r="AF1913" s="2" t="s">
        <v>5388</v>
      </c>
      <c r="AG1913" s="2" t="str">
        <f>IFERROR(AF1913-AE1913, "X")</f>
        <v>X</v>
      </c>
      <c r="AH1913" s="3">
        <v>45631</v>
      </c>
      <c r="AI1913" s="3">
        <f>V1913</f>
        <v>45637</v>
      </c>
      <c r="AJ1913" s="3"/>
      <c r="AK1913" s="2" t="str">
        <f t="shared" si="1745"/>
        <v>+6</v>
      </c>
      <c r="AL1913" s="2" t="s">
        <v>5567</v>
      </c>
      <c r="AM1913" s="2" t="str">
        <f t="shared" si="1747"/>
        <v>생산완료(+6)</v>
      </c>
      <c r="AN1913" s="9">
        <f t="shared" si="1748"/>
        <v>45635</v>
      </c>
      <c r="AO1913" s="9">
        <f t="shared" si="1749"/>
        <v>45637</v>
      </c>
      <c r="AP1913" s="9"/>
      <c r="AQ1913" s="2">
        <f t="shared" si="1798"/>
        <v>2</v>
      </c>
      <c r="AR1913" s="12" t="str">
        <f t="shared" si="1750"/>
        <v>+2</v>
      </c>
      <c r="AS1913" t="s">
        <v>5567</v>
      </c>
      <c r="AT1913" t="str">
        <f t="shared" si="1751"/>
        <v>생산완료(+2)</v>
      </c>
    </row>
    <row r="1914" spans="2:46" x14ac:dyDescent="0.3">
      <c r="B1914" s="2" t="s">
        <v>5412</v>
      </c>
      <c r="C1914" s="7">
        <v>1</v>
      </c>
      <c r="D1914" s="2" t="s">
        <v>5405</v>
      </c>
      <c r="E1914" s="2" t="s">
        <v>5533</v>
      </c>
      <c r="F1914" s="2"/>
      <c r="G1914" s="2" t="s">
        <v>5405</v>
      </c>
      <c r="H1914" s="2" t="s">
        <v>2345</v>
      </c>
      <c r="I1914" s="2" t="str">
        <f t="shared" si="1739"/>
        <v>20241205-1000146641-인쇄</v>
      </c>
      <c r="J1914" s="2" t="str">
        <f t="shared" si="1740"/>
        <v>20241205-1000146641-합지</v>
      </c>
      <c r="K1914" s="2" t="str">
        <f t="shared" si="1741"/>
        <v>20241205-1000146641-분단</v>
      </c>
      <c r="L1914" s="2" t="str">
        <f t="shared" si="1742"/>
        <v>20241205-1000146641-제대</v>
      </c>
      <c r="M1914" s="2" t="str">
        <f>VLOOKUP(H1914, '쿼리1'!$A:$R, 17, 0)</f>
        <v>4도-왕식자재 공용파우치-대</v>
      </c>
      <c r="N1914" s="2" t="str">
        <f>VLOOKUP(H1914, '쿼리1'!$A:$P, 15, 0)</f>
        <v>패트(유무광)90</v>
      </c>
      <c r="O1914" s="2">
        <v>1000146641</v>
      </c>
      <c r="P1914" s="2" t="str">
        <f>VLOOKUP(H1914, '쿼리1'!$A:$R, 17, 0)</f>
        <v>4도-왕식자재 공용파우치-대</v>
      </c>
      <c r="Q1914" s="4">
        <f>VLOOKUP(H1914, '쿼리1'!$A:$U, 20, 0)</f>
        <v>16666</v>
      </c>
      <c r="R1914" s="2" t="s">
        <v>31</v>
      </c>
      <c r="S1914" s="2" t="s">
        <v>5399</v>
      </c>
      <c r="T1914" s="2" t="s">
        <v>5397</v>
      </c>
      <c r="U1914" s="2" t="s">
        <v>31</v>
      </c>
      <c r="V1914" s="3">
        <v>45637</v>
      </c>
      <c r="W1914" s="3">
        <v>45636</v>
      </c>
      <c r="X1914" s="6">
        <f t="shared" si="1799"/>
        <v>-1</v>
      </c>
      <c r="Y1914" s="3">
        <v>45642</v>
      </c>
      <c r="Z1914" s="5" t="s">
        <v>5396</v>
      </c>
      <c r="AA1914" s="6">
        <f ca="1">TODAY()-Y1914</f>
        <v>14</v>
      </c>
      <c r="AB1914" s="3" t="s">
        <v>5388</v>
      </c>
      <c r="AC1914" s="2" t="s">
        <v>5388</v>
      </c>
      <c r="AD1914" s="6" t="str">
        <f t="shared" si="1782"/>
        <v>X</v>
      </c>
      <c r="AE1914" s="3">
        <v>45644</v>
      </c>
      <c r="AF1914" s="3">
        <v>45643</v>
      </c>
      <c r="AG1914" s="2">
        <f t="shared" ref="AG1914:AG1916" si="1800">IFERROR(IF(AF1914-AE1914&gt;0, "+" &amp; (AF1914-AE1914), AF1914-AE1914), "X")</f>
        <v>-1</v>
      </c>
      <c r="AH1914" s="3">
        <v>45643</v>
      </c>
      <c r="AI1914" s="3">
        <f t="shared" ref="AI1914:AI1916" si="1801">AE1914</f>
        <v>45644</v>
      </c>
      <c r="AJ1914" s="3"/>
      <c r="AK1914" s="2" t="str">
        <f t="shared" si="1745"/>
        <v>+1</v>
      </c>
      <c r="AL1914" s="2" t="s">
        <v>5567</v>
      </c>
      <c r="AM1914" s="2" t="str">
        <f t="shared" si="1747"/>
        <v>생산완료(+1)</v>
      </c>
      <c r="AN1914" s="9">
        <f t="shared" si="1748"/>
        <v>45643</v>
      </c>
      <c r="AO1914" s="9">
        <f t="shared" si="1749"/>
        <v>45644</v>
      </c>
      <c r="AP1914" s="9"/>
      <c r="AQ1914" s="2">
        <f t="shared" si="1798"/>
        <v>1</v>
      </c>
      <c r="AR1914" s="12" t="str">
        <f t="shared" si="1750"/>
        <v>+1</v>
      </c>
      <c r="AS1914" t="s">
        <v>5567</v>
      </c>
      <c r="AT1914" t="str">
        <f t="shared" si="1751"/>
        <v>생산완료(+1)</v>
      </c>
    </row>
    <row r="1915" spans="2:46" x14ac:dyDescent="0.3">
      <c r="B1915" s="2" t="s">
        <v>5405</v>
      </c>
      <c r="C1915" s="7">
        <v>-1</v>
      </c>
      <c r="D1915" s="2" t="s">
        <v>5424</v>
      </c>
      <c r="E1915" s="2" t="s">
        <v>5412</v>
      </c>
      <c r="F1915" s="2"/>
      <c r="G1915" s="2" t="s">
        <v>5412</v>
      </c>
      <c r="H1915" s="2" t="s">
        <v>978</v>
      </c>
      <c r="I1915" s="2" t="str">
        <f t="shared" si="1739"/>
        <v>20241205-1000152197-인쇄</v>
      </c>
      <c r="J1915" s="2" t="str">
        <f t="shared" si="1740"/>
        <v>20241205-1000152197-합지</v>
      </c>
      <c r="K1915" s="2" t="str">
        <f t="shared" si="1741"/>
        <v>20241205-1000152197-분단</v>
      </c>
      <c r="L1915" s="2" t="str">
        <f t="shared" si="1742"/>
        <v>20241205-1000152197-제대</v>
      </c>
      <c r="M1915" s="2" t="str">
        <f>VLOOKUP(H1915, '쿼리1'!$A:$R, 17, 0)</f>
        <v>1도(반무광인쇄-D)-두께변경</v>
      </c>
      <c r="N1915" s="2" t="str">
        <f>VLOOKUP(H1915, '쿼리1'!$A:$P, 15, 0)</f>
        <v>나이론(유무광)100</v>
      </c>
      <c r="O1915" s="2">
        <v>1000152197</v>
      </c>
      <c r="P1915" s="2" t="str">
        <f>VLOOKUP(H1915, '쿼리1'!$A:$R, 17, 0)</f>
        <v>1도(반무광인쇄-D)-두께변경</v>
      </c>
      <c r="Q1915" s="4">
        <f>VLOOKUP(H1915, '쿼리1'!$A:$U, 20, 0)</f>
        <v>240000</v>
      </c>
      <c r="R1915" s="2" t="s">
        <v>31</v>
      </c>
      <c r="S1915" s="2" t="s">
        <v>31</v>
      </c>
      <c r="T1915" s="2" t="s">
        <v>5397</v>
      </c>
      <c r="U1915" s="2" t="s">
        <v>31</v>
      </c>
      <c r="V1915" s="3">
        <v>45635</v>
      </c>
      <c r="W1915" s="3">
        <v>45637</v>
      </c>
      <c r="X1915" s="6" t="str">
        <f t="shared" si="1799"/>
        <v>+2</v>
      </c>
      <c r="Y1915" s="3">
        <v>45638</v>
      </c>
      <c r="Z1915" s="3">
        <v>45639</v>
      </c>
      <c r="AA1915" s="6" t="str">
        <f t="shared" ref="AA1915:AA1924" si="1802">IFERROR(IF(Z1915-Y1915&gt;0, "+" &amp; (Z1915-Y1915), Z1915-Y1915), "X")</f>
        <v>+1</v>
      </c>
      <c r="AB1915" s="3" t="s">
        <v>5388</v>
      </c>
      <c r="AC1915" s="2" t="s">
        <v>5388</v>
      </c>
      <c r="AD1915" s="6" t="str">
        <f t="shared" si="1782"/>
        <v>X</v>
      </c>
      <c r="AE1915" s="3">
        <v>45644</v>
      </c>
      <c r="AF1915" s="3">
        <v>45645</v>
      </c>
      <c r="AG1915" s="2" t="str">
        <f t="shared" si="1800"/>
        <v>+1</v>
      </c>
      <c r="AH1915" s="3">
        <v>45645</v>
      </c>
      <c r="AI1915" s="3">
        <f t="shared" si="1801"/>
        <v>45644</v>
      </c>
      <c r="AJ1915" s="3"/>
      <c r="AK1915" s="2">
        <f t="shared" si="1745"/>
        <v>-1</v>
      </c>
      <c r="AL1915" s="2" t="s">
        <v>5567</v>
      </c>
      <c r="AM1915" s="2" t="str">
        <f t="shared" si="1747"/>
        <v>생산완료(-1)</v>
      </c>
      <c r="AN1915" s="9">
        <f t="shared" si="1748"/>
        <v>45645</v>
      </c>
      <c r="AO1915" s="9">
        <f t="shared" si="1749"/>
        <v>45644</v>
      </c>
      <c r="AP1915" s="9"/>
      <c r="AQ1915" s="2">
        <f t="shared" si="1798"/>
        <v>-1</v>
      </c>
      <c r="AR1915" s="12">
        <f t="shared" si="1750"/>
        <v>-1</v>
      </c>
      <c r="AS1915" t="s">
        <v>5567</v>
      </c>
      <c r="AT1915" t="str">
        <f t="shared" si="1751"/>
        <v>생산완료(-1)</v>
      </c>
    </row>
    <row r="1916" spans="2:46" x14ac:dyDescent="0.3">
      <c r="B1916" s="2" t="s">
        <v>5406</v>
      </c>
      <c r="C1916" s="7">
        <v>-5</v>
      </c>
      <c r="D1916" s="2" t="s">
        <v>5421</v>
      </c>
      <c r="E1916" s="2" t="s">
        <v>5412</v>
      </c>
      <c r="F1916" s="2"/>
      <c r="G1916" s="2" t="s">
        <v>5421</v>
      </c>
      <c r="H1916" s="2" t="s">
        <v>3951</v>
      </c>
      <c r="I1916" s="2" t="str">
        <f t="shared" si="1739"/>
        <v>20241205-1000153537-인쇄</v>
      </c>
      <c r="J1916" s="2" t="str">
        <f t="shared" si="1740"/>
        <v>20241205-1000153537-합지</v>
      </c>
      <c r="K1916" s="2" t="str">
        <f t="shared" si="1741"/>
        <v>20241205-1000153537-분단</v>
      </c>
      <c r="L1916" s="2" t="str">
        <f t="shared" si="1742"/>
        <v>20241205-1000153537-제대</v>
      </c>
      <c r="M1916" s="2" t="str">
        <f>VLOOKUP(H1916, '쿼리1'!$A:$R, 17, 0)</f>
        <v>3도-대림바스)PVC샤워호스2M</v>
      </c>
      <c r="N1916" s="2" t="str">
        <f>VLOOKUP(H1916, '쿼리1'!$A:$P, 15, 0)</f>
        <v>패트(유무광)120</v>
      </c>
      <c r="O1916" s="2">
        <v>1000153537</v>
      </c>
      <c r="P1916" s="2" t="str">
        <f>VLOOKUP(H1916, '쿼리1'!$A:$R, 17, 0)</f>
        <v>3도-대림바스)PVC샤워호스2M</v>
      </c>
      <c r="Q1916" s="4">
        <f>VLOOKUP(H1916, '쿼리1'!$A:$U, 20, 0)</f>
        <v>54545</v>
      </c>
      <c r="R1916" s="2" t="s">
        <v>31</v>
      </c>
      <c r="S1916" s="2" t="s">
        <v>31</v>
      </c>
      <c r="T1916" s="2" t="s">
        <v>5397</v>
      </c>
      <c r="U1916" s="2" t="s">
        <v>31</v>
      </c>
      <c r="V1916" s="3">
        <v>45637</v>
      </c>
      <c r="W1916" s="3">
        <v>45642</v>
      </c>
      <c r="X1916" s="6" t="str">
        <f t="shared" si="1799"/>
        <v>+5</v>
      </c>
      <c r="Y1916" s="3">
        <v>45642</v>
      </c>
      <c r="Z1916" s="3">
        <v>45643</v>
      </c>
      <c r="AA1916" s="6" t="str">
        <f t="shared" si="1802"/>
        <v>+1</v>
      </c>
      <c r="AB1916" s="3" t="s">
        <v>5388</v>
      </c>
      <c r="AC1916" s="2" t="s">
        <v>5388</v>
      </c>
      <c r="AD1916" s="6" t="str">
        <f t="shared" si="1782"/>
        <v>X</v>
      </c>
      <c r="AE1916" s="3">
        <v>45644</v>
      </c>
      <c r="AF1916" s="3">
        <v>45649</v>
      </c>
      <c r="AG1916" s="2" t="str">
        <f t="shared" si="1800"/>
        <v>+5</v>
      </c>
      <c r="AH1916" s="3">
        <v>45649</v>
      </c>
      <c r="AI1916" s="3">
        <f t="shared" si="1801"/>
        <v>45644</v>
      </c>
      <c r="AJ1916" s="3"/>
      <c r="AK1916" s="2">
        <f t="shared" si="1745"/>
        <v>-5</v>
      </c>
      <c r="AL1916" s="2" t="s">
        <v>5567</v>
      </c>
      <c r="AM1916" s="2" t="str">
        <f t="shared" si="1747"/>
        <v>생산완료(-5)</v>
      </c>
      <c r="AN1916" s="9">
        <f t="shared" si="1748"/>
        <v>45649</v>
      </c>
      <c r="AO1916" s="9">
        <f t="shared" si="1749"/>
        <v>45644</v>
      </c>
      <c r="AP1916" s="9"/>
      <c r="AQ1916" s="2">
        <f t="shared" si="1798"/>
        <v>-5</v>
      </c>
      <c r="AR1916" s="12">
        <f t="shared" si="1750"/>
        <v>-5</v>
      </c>
      <c r="AS1916" t="s">
        <v>5567</v>
      </c>
      <c r="AT1916" t="str">
        <f t="shared" si="1751"/>
        <v>생산완료(-5)</v>
      </c>
    </row>
    <row r="1917" spans="2:46" x14ac:dyDescent="0.3">
      <c r="B1917" s="2" t="s">
        <v>5405</v>
      </c>
      <c r="C1917" s="7">
        <v>-1</v>
      </c>
      <c r="D1917" s="2" t="s">
        <v>5545</v>
      </c>
      <c r="E1917" s="2" t="s">
        <v>5415</v>
      </c>
      <c r="F1917" s="2" t="s">
        <v>5412</v>
      </c>
      <c r="G1917" s="2"/>
      <c r="H1917" s="2" t="s">
        <v>4681</v>
      </c>
      <c r="I1917" s="2" t="str">
        <f t="shared" si="1739"/>
        <v>20241205-1000154176-인쇄</v>
      </c>
      <c r="J1917" s="2" t="str">
        <f t="shared" si="1740"/>
        <v>20241205-1000154176-합지</v>
      </c>
      <c r="K1917" s="2" t="str">
        <f t="shared" si="1741"/>
        <v>20241205-1000154176-분단</v>
      </c>
      <c r="L1917" s="2" t="str">
        <f t="shared" si="1742"/>
        <v>20241205-1000154176-제대</v>
      </c>
      <c r="M1917" s="2" t="str">
        <f>VLOOKUP(H1917, '쿼리1'!$A:$R, 17, 0)</f>
        <v>2도-갓지은</v>
      </c>
      <c r="N1917" s="2" t="str">
        <f>VLOOKUP(H1917, '쿼리1'!$A:$P, 15, 0)</f>
        <v>오씨피피(무광)40</v>
      </c>
      <c r="O1917" s="2">
        <v>1000154176</v>
      </c>
      <c r="P1917" s="2" t="str">
        <f>VLOOKUP(H1917, '쿼리1'!$A:$R, 17, 0)</f>
        <v>2도-갓지은</v>
      </c>
      <c r="Q1917" s="4">
        <f>VLOOKUP(H1917, '쿼리1'!$A:$U, 20, 0)</f>
        <v>24</v>
      </c>
      <c r="R1917" s="2" t="s">
        <v>5399</v>
      </c>
      <c r="S1917" s="2" t="s">
        <v>31</v>
      </c>
      <c r="T1917" s="2" t="s">
        <v>31</v>
      </c>
      <c r="U1917" s="2" t="s">
        <v>5397</v>
      </c>
      <c r="V1917" s="3">
        <v>45637</v>
      </c>
      <c r="W1917" s="5" t="s">
        <v>5396</v>
      </c>
      <c r="X1917" s="6">
        <f ca="1">TODAY()-V1917</f>
        <v>19</v>
      </c>
      <c r="Y1917" s="3">
        <v>45642</v>
      </c>
      <c r="Z1917" s="3">
        <v>45639</v>
      </c>
      <c r="AA1917" s="6">
        <f t="shared" si="1802"/>
        <v>-3</v>
      </c>
      <c r="AB1917" s="3">
        <v>45643</v>
      </c>
      <c r="AC1917" s="3">
        <v>45644</v>
      </c>
      <c r="AD1917" s="6" t="str">
        <f>IFERROR(IF(AC1917-AB1917&gt;0, "+" &amp; (AC1917-AB1917), AC1917-AB1917), "X")</f>
        <v>+1</v>
      </c>
      <c r="AE1917" s="2" t="s">
        <v>5388</v>
      </c>
      <c r="AF1917" s="2" t="s">
        <v>5388</v>
      </c>
      <c r="AG1917" s="2" t="str">
        <f>IFERROR(AF1917-AE1917, "X")</f>
        <v>X</v>
      </c>
      <c r="AH1917" s="3">
        <v>45644</v>
      </c>
      <c r="AI1917" s="3">
        <f t="shared" ref="AI1917" si="1803">AB1917</f>
        <v>45643</v>
      </c>
      <c r="AJ1917" s="3"/>
      <c r="AK1917" s="2">
        <f t="shared" si="1745"/>
        <v>-1</v>
      </c>
      <c r="AL1917" s="2" t="s">
        <v>5567</v>
      </c>
      <c r="AM1917" s="2" t="str">
        <f t="shared" si="1747"/>
        <v>생산완료(-1)</v>
      </c>
      <c r="AN1917" s="9">
        <f t="shared" si="1748"/>
        <v>45644</v>
      </c>
      <c r="AO1917" s="9">
        <f t="shared" si="1749"/>
        <v>45643</v>
      </c>
      <c r="AP1917" s="9"/>
      <c r="AQ1917" s="2">
        <f t="shared" si="1798"/>
        <v>-1</v>
      </c>
      <c r="AR1917" s="12">
        <f t="shared" si="1750"/>
        <v>-1</v>
      </c>
      <c r="AS1917" t="s">
        <v>5567</v>
      </c>
      <c r="AT1917" t="str">
        <f t="shared" si="1751"/>
        <v>생산완료(-1)</v>
      </c>
    </row>
    <row r="1918" spans="2:46" x14ac:dyDescent="0.3">
      <c r="B1918" s="2" t="s">
        <v>5416</v>
      </c>
      <c r="C1918" s="7">
        <v>-2</v>
      </c>
      <c r="D1918" s="2" t="s">
        <v>5421</v>
      </c>
      <c r="E1918" s="2" t="s">
        <v>5409</v>
      </c>
      <c r="F1918" s="2"/>
      <c r="G1918" s="2" t="s">
        <v>5424</v>
      </c>
      <c r="H1918" s="2" t="s">
        <v>2340</v>
      </c>
      <c r="I1918" s="2" t="str">
        <f t="shared" si="1739"/>
        <v>20241205-1000159007-인쇄</v>
      </c>
      <c r="J1918" s="2" t="str">
        <f t="shared" si="1740"/>
        <v>20241205-1000159007-합지</v>
      </c>
      <c r="K1918" s="2" t="str">
        <f t="shared" si="1741"/>
        <v>20241205-1000159007-분단</v>
      </c>
      <c r="L1918" s="2" t="str">
        <f t="shared" si="1742"/>
        <v>20241205-1000159007-제대</v>
      </c>
      <c r="M1918" s="2" t="str">
        <f>VLOOKUP(H1918, '쿼리1'!$A:$R, 17, 0)</f>
        <v>5도-안심이력제-볶음용멸치 200g</v>
      </c>
      <c r="N1918" s="2" t="str">
        <f>VLOOKUP(H1918, '쿼리1'!$A:$P, 15, 0)</f>
        <v>오씨피피(투명)70</v>
      </c>
      <c r="O1918" s="2">
        <v>1000159007</v>
      </c>
      <c r="P1918" s="2" t="str">
        <f>VLOOKUP(H1918, '쿼리1'!$A:$R, 17, 0)</f>
        <v>5도-안심이력제-볶음용멸치 200g</v>
      </c>
      <c r="Q1918" s="4">
        <f>VLOOKUP(H1918, '쿼리1'!$A:$U, 20, 0)</f>
        <v>26086</v>
      </c>
      <c r="R1918" s="2" t="s">
        <v>31</v>
      </c>
      <c r="S1918" s="2" t="s">
        <v>31</v>
      </c>
      <c r="T1918" s="2" t="s">
        <v>5397</v>
      </c>
      <c r="U1918" s="2" t="s">
        <v>31</v>
      </c>
      <c r="V1918" s="3">
        <v>45637</v>
      </c>
      <c r="W1918" s="3">
        <v>45642</v>
      </c>
      <c r="X1918" s="6" t="str">
        <f>IFERROR(IF(W1918-V1918&gt;0, "+" &amp; (W1918-V1918), W1918-V1918), "X")</f>
        <v>+5</v>
      </c>
      <c r="Y1918" s="3">
        <v>45642</v>
      </c>
      <c r="Z1918" s="3">
        <v>45642</v>
      </c>
      <c r="AA1918" s="6">
        <f t="shared" si="1802"/>
        <v>0</v>
      </c>
      <c r="AB1918" s="3" t="s">
        <v>5388</v>
      </c>
      <c r="AC1918" s="2" t="s">
        <v>5388</v>
      </c>
      <c r="AD1918" s="6" t="str">
        <f>IFERROR(AC1918-AB1918, "X")</f>
        <v>X</v>
      </c>
      <c r="AE1918" s="3">
        <v>45644</v>
      </c>
      <c r="AF1918" s="3">
        <v>45646</v>
      </c>
      <c r="AG1918" s="2" t="str">
        <f t="shared" ref="AG1918:AG1920" si="1804">IFERROR(IF(AF1918-AE1918&gt;0, "+" &amp; (AF1918-AE1918), AF1918-AE1918), "X")</f>
        <v>+2</v>
      </c>
      <c r="AH1918" s="3">
        <v>45646</v>
      </c>
      <c r="AI1918" s="3">
        <f t="shared" ref="AI1918:AI1920" si="1805">AE1918</f>
        <v>45644</v>
      </c>
      <c r="AJ1918" s="3"/>
      <c r="AK1918" s="2">
        <f t="shared" si="1745"/>
        <v>-2</v>
      </c>
      <c r="AL1918" s="2" t="s">
        <v>5567</v>
      </c>
      <c r="AM1918" s="2" t="str">
        <f t="shared" si="1747"/>
        <v>생산완료(-2)</v>
      </c>
      <c r="AN1918" s="9">
        <f t="shared" si="1748"/>
        <v>45646</v>
      </c>
      <c r="AO1918" s="9">
        <f t="shared" si="1749"/>
        <v>45644</v>
      </c>
      <c r="AP1918" s="9"/>
      <c r="AQ1918" s="2">
        <f t="shared" si="1798"/>
        <v>-2</v>
      </c>
      <c r="AR1918" s="12">
        <f t="shared" si="1750"/>
        <v>-2</v>
      </c>
      <c r="AS1918" t="s">
        <v>5567</v>
      </c>
      <c r="AT1918" t="str">
        <f t="shared" si="1751"/>
        <v>생산완료(-2)</v>
      </c>
    </row>
    <row r="1919" spans="2:46" x14ac:dyDescent="0.3">
      <c r="B1919" s="2" t="s">
        <v>5421</v>
      </c>
      <c r="C1919" s="7">
        <v>5</v>
      </c>
      <c r="D1919" s="2"/>
      <c r="E1919" s="2" t="s">
        <v>5407</v>
      </c>
      <c r="F1919" s="2"/>
      <c r="G1919" s="2" t="s">
        <v>5406</v>
      </c>
      <c r="H1919" s="2" t="s">
        <v>3120</v>
      </c>
      <c r="I1919" s="2" t="str">
        <f t="shared" si="1739"/>
        <v>20241205-1000162659-인쇄</v>
      </c>
      <c r="J1919" s="2" t="str">
        <f t="shared" si="1740"/>
        <v>20241205-1000162659-합지</v>
      </c>
      <c r="K1919" s="2" t="str">
        <f t="shared" si="1741"/>
        <v>20241205-1000162659-분단</v>
      </c>
      <c r="L1919" s="2" t="str">
        <f t="shared" si="1742"/>
        <v>20241205-1000162659-제대</v>
      </c>
      <c r="M1919" s="2" t="str">
        <f>VLOOKUP(H1919, '쿼리1'!$A:$R, 17, 0)</f>
        <v>무지</v>
      </c>
      <c r="N1919" s="2" t="str">
        <f>VLOOKUP(H1919, '쿼리1'!$A:$P, 15, 0)</f>
        <v>나이론70</v>
      </c>
      <c r="O1919" s="2">
        <v>1000162659</v>
      </c>
      <c r="P1919" s="2" t="str">
        <f>VLOOKUP(H1919, '쿼리1'!$A:$R, 17, 0)</f>
        <v>무지</v>
      </c>
      <c r="Q1919" s="4">
        <f>VLOOKUP(H1919, '쿼리1'!$A:$U, 20, 0)</f>
        <v>15000</v>
      </c>
      <c r="R1919" s="2" t="s">
        <v>5397</v>
      </c>
      <c r="S1919" s="2" t="s">
        <v>31</v>
      </c>
      <c r="T1919" s="2" t="s">
        <v>5397</v>
      </c>
      <c r="U1919" s="2" t="s">
        <v>31</v>
      </c>
      <c r="V1919" s="2" t="s">
        <v>5388</v>
      </c>
      <c r="W1919" s="3" t="s">
        <v>5388</v>
      </c>
      <c r="X1919" s="6" t="str">
        <f>IFERROR(W1919-V1919, "X")</f>
        <v>X</v>
      </c>
      <c r="Y1919" s="3">
        <v>45642</v>
      </c>
      <c r="Z1919" s="3">
        <v>45636</v>
      </c>
      <c r="AA1919" s="6">
        <f t="shared" si="1802"/>
        <v>-6</v>
      </c>
      <c r="AB1919" s="3" t="s">
        <v>5388</v>
      </c>
      <c r="AC1919" s="2" t="s">
        <v>5388</v>
      </c>
      <c r="AD1919" s="6" t="str">
        <f>IFERROR(AC1919-AB1919, "X")</f>
        <v>X</v>
      </c>
      <c r="AE1919" s="3">
        <v>45644</v>
      </c>
      <c r="AF1919" s="3">
        <v>45639</v>
      </c>
      <c r="AG1919" s="2">
        <f t="shared" si="1804"/>
        <v>-5</v>
      </c>
      <c r="AH1919" s="3">
        <v>45639</v>
      </c>
      <c r="AI1919" s="3">
        <f t="shared" si="1805"/>
        <v>45644</v>
      </c>
      <c r="AJ1919" s="3"/>
      <c r="AK1919" s="2" t="str">
        <f t="shared" si="1745"/>
        <v>+5</v>
      </c>
      <c r="AL1919" s="2" t="s">
        <v>5567</v>
      </c>
      <c r="AM1919" s="2" t="str">
        <f t="shared" si="1747"/>
        <v>생산완료(+5)</v>
      </c>
      <c r="AN1919" s="9">
        <f t="shared" si="1748"/>
        <v>45639</v>
      </c>
      <c r="AO1919" s="9">
        <f t="shared" si="1749"/>
        <v>45644</v>
      </c>
      <c r="AP1919" s="9"/>
      <c r="AQ1919" s="2">
        <f t="shared" si="1798"/>
        <v>5</v>
      </c>
      <c r="AR1919" s="12" t="str">
        <f t="shared" si="1750"/>
        <v>+5</v>
      </c>
      <c r="AS1919" t="s">
        <v>5567</v>
      </c>
      <c r="AT1919" t="str">
        <f t="shared" si="1751"/>
        <v>생산완료(+5)</v>
      </c>
    </row>
    <row r="1920" spans="2:46" x14ac:dyDescent="0.3">
      <c r="B1920" s="2" t="s">
        <v>5418</v>
      </c>
      <c r="C1920" s="7">
        <v>-4</v>
      </c>
      <c r="D1920" s="2"/>
      <c r="E1920" s="2" t="s">
        <v>5424</v>
      </c>
      <c r="F1920" s="2"/>
      <c r="G1920" s="2" t="s">
        <v>5451</v>
      </c>
      <c r="H1920" s="2" t="s">
        <v>3694</v>
      </c>
      <c r="I1920" s="2" t="str">
        <f t="shared" si="1739"/>
        <v>20241205-1000165517-인쇄</v>
      </c>
      <c r="J1920" s="2" t="str">
        <f t="shared" si="1740"/>
        <v>20241205-1000165517-합지</v>
      </c>
      <c r="K1920" s="2" t="str">
        <f t="shared" si="1741"/>
        <v>20241205-1000165517-분단</v>
      </c>
      <c r="L1920" s="2" t="str">
        <f t="shared" si="1742"/>
        <v>20241205-1000165517-제대</v>
      </c>
      <c r="M1920" s="2" t="str">
        <f>VLOOKUP(H1920, '쿼리1'!$A:$R, 17, 0)</f>
        <v>무지</v>
      </c>
      <c r="N1920" s="2" t="str">
        <f>VLOOKUP(H1920, '쿼리1'!$A:$P, 15, 0)</f>
        <v>나이론70</v>
      </c>
      <c r="O1920" s="2">
        <v>1000165517</v>
      </c>
      <c r="P1920" s="2" t="str">
        <f>VLOOKUP(H1920, '쿼리1'!$A:$R, 17, 0)</f>
        <v>무지</v>
      </c>
      <c r="Q1920" s="4">
        <f>VLOOKUP(H1920, '쿼리1'!$A:$U, 20, 0)</f>
        <v>15000</v>
      </c>
      <c r="R1920" s="2" t="s">
        <v>5397</v>
      </c>
      <c r="S1920" s="2" t="s">
        <v>31</v>
      </c>
      <c r="T1920" s="2" t="s">
        <v>5397</v>
      </c>
      <c r="U1920" s="2" t="s">
        <v>31</v>
      </c>
      <c r="V1920" s="2" t="s">
        <v>5388</v>
      </c>
      <c r="W1920" s="3" t="s">
        <v>5388</v>
      </c>
      <c r="X1920" s="6" t="str">
        <f>IFERROR(W1920-V1920, "X")</f>
        <v>X</v>
      </c>
      <c r="Y1920" s="3">
        <v>45637</v>
      </c>
      <c r="Z1920" s="3">
        <v>45639</v>
      </c>
      <c r="AA1920" s="6" t="str">
        <f t="shared" si="1802"/>
        <v>+2</v>
      </c>
      <c r="AB1920" s="3" t="s">
        <v>5388</v>
      </c>
      <c r="AC1920" s="2" t="s">
        <v>5388</v>
      </c>
      <c r="AD1920" s="6" t="str">
        <f>IFERROR(AC1920-AB1920, "X")</f>
        <v>X</v>
      </c>
      <c r="AE1920" s="3">
        <v>45639</v>
      </c>
      <c r="AF1920" s="3">
        <v>45643</v>
      </c>
      <c r="AG1920" s="2" t="str">
        <f t="shared" si="1804"/>
        <v>+4</v>
      </c>
      <c r="AH1920" s="3">
        <v>45643</v>
      </c>
      <c r="AI1920" s="3">
        <f t="shared" si="1805"/>
        <v>45639</v>
      </c>
      <c r="AJ1920" s="3"/>
      <c r="AK1920" s="2">
        <f t="shared" si="1745"/>
        <v>-4</v>
      </c>
      <c r="AL1920" s="2" t="s">
        <v>5567</v>
      </c>
      <c r="AM1920" s="2" t="str">
        <f t="shared" si="1747"/>
        <v>생산완료(-4)</v>
      </c>
      <c r="AN1920" s="9">
        <f t="shared" si="1748"/>
        <v>45643</v>
      </c>
      <c r="AO1920" s="9">
        <f t="shared" si="1749"/>
        <v>45639</v>
      </c>
      <c r="AP1920" s="9"/>
      <c r="AQ1920" s="2">
        <f t="shared" si="1798"/>
        <v>-4</v>
      </c>
      <c r="AR1920" s="12">
        <f t="shared" si="1750"/>
        <v>-4</v>
      </c>
      <c r="AS1920" t="s">
        <v>5567</v>
      </c>
      <c r="AT1920" t="str">
        <f t="shared" si="1751"/>
        <v>생산완료(-4)</v>
      </c>
    </row>
    <row r="1921" spans="2:46" x14ac:dyDescent="0.3">
      <c r="B1921" s="2" t="s">
        <v>5412</v>
      </c>
      <c r="C1921" s="7">
        <v>1</v>
      </c>
      <c r="D1921" s="2" t="s">
        <v>5405</v>
      </c>
      <c r="E1921" s="2" t="s">
        <v>5418</v>
      </c>
      <c r="F1921" s="2" t="s">
        <v>5405</v>
      </c>
      <c r="G1921" s="2"/>
      <c r="H1921" s="2" t="s">
        <v>4339</v>
      </c>
      <c r="I1921" s="2" t="str">
        <f t="shared" si="1739"/>
        <v>20241205-1000166493-인쇄</v>
      </c>
      <c r="J1921" s="2" t="str">
        <f t="shared" si="1740"/>
        <v>20241205-1000166493-합지</v>
      </c>
      <c r="K1921" s="2" t="str">
        <f t="shared" si="1741"/>
        <v>20241205-1000166493-분단</v>
      </c>
      <c r="L1921" s="2" t="str">
        <f t="shared" si="1742"/>
        <v>20241205-1000166493-제대</v>
      </c>
      <c r="M1921" s="2" t="str">
        <f>VLOOKUP(H1921, '쿼리1'!$A:$R, 17, 0)</f>
        <v>7도-널담 고단백 통밀스콘-다크초콜릿100g</v>
      </c>
      <c r="N1921" s="2" t="str">
        <f>VLOOKUP(H1921, '쿼리1'!$A:$P, 15, 0)</f>
        <v>패트60(무광)</v>
      </c>
      <c r="O1921" s="2">
        <v>1000166493</v>
      </c>
      <c r="P1921" s="2" t="str">
        <f>VLOOKUP(H1921, '쿼리1'!$A:$R, 17, 0)</f>
        <v>7도-널담 고단백 통밀스콘-다크초콜릿100g</v>
      </c>
      <c r="Q1921" s="4">
        <f>VLOOKUP(H1921, '쿼리1'!$A:$U, 20, 0)</f>
        <v>30</v>
      </c>
      <c r="R1921" s="2" t="s">
        <v>31</v>
      </c>
      <c r="S1921" s="2" t="s">
        <v>31</v>
      </c>
      <c r="T1921" s="2" t="s">
        <v>31</v>
      </c>
      <c r="U1921" s="2" t="s">
        <v>5397</v>
      </c>
      <c r="V1921" s="3">
        <v>45637</v>
      </c>
      <c r="W1921" s="3">
        <v>45636</v>
      </c>
      <c r="X1921" s="6">
        <f t="shared" ref="X1921:X1924" si="1806">IFERROR(IF(W1921-V1921&gt;0, "+" &amp; (W1921-V1921), W1921-V1921), "X")</f>
        <v>-1</v>
      </c>
      <c r="Y1921" s="3">
        <v>45642</v>
      </c>
      <c r="Z1921" s="3">
        <v>45638</v>
      </c>
      <c r="AA1921" s="6">
        <f t="shared" si="1802"/>
        <v>-4</v>
      </c>
      <c r="AB1921" s="3">
        <v>45643</v>
      </c>
      <c r="AC1921" s="3">
        <v>45642</v>
      </c>
      <c r="AD1921" s="6">
        <f t="shared" ref="AD1921:AD1922" si="1807">IFERROR(IF(AC1921-AB1921&gt;0, "+" &amp; (AC1921-AB1921), AC1921-AB1921), "X")</f>
        <v>-1</v>
      </c>
      <c r="AE1921" s="2" t="s">
        <v>5388</v>
      </c>
      <c r="AF1921" s="2" t="s">
        <v>5388</v>
      </c>
      <c r="AG1921" s="2" t="str">
        <f>IFERROR(AF1921-AE1921, "X")</f>
        <v>X</v>
      </c>
      <c r="AH1921" s="3">
        <v>45642</v>
      </c>
      <c r="AI1921" s="3">
        <f t="shared" ref="AI1921:AI1922" si="1808">AB1921</f>
        <v>45643</v>
      </c>
      <c r="AJ1921" s="3"/>
      <c r="AK1921" s="2" t="str">
        <f t="shared" si="1745"/>
        <v>+1</v>
      </c>
      <c r="AL1921" s="2" t="s">
        <v>5567</v>
      </c>
      <c r="AM1921" s="2" t="str">
        <f t="shared" si="1747"/>
        <v>생산완료(+1)</v>
      </c>
      <c r="AN1921" s="9">
        <f t="shared" si="1748"/>
        <v>45642</v>
      </c>
      <c r="AO1921" s="9">
        <f t="shared" si="1749"/>
        <v>45643</v>
      </c>
      <c r="AP1921" s="9"/>
      <c r="AQ1921" s="2">
        <f t="shared" si="1798"/>
        <v>1</v>
      </c>
      <c r="AR1921" s="12" t="str">
        <f t="shared" si="1750"/>
        <v>+1</v>
      </c>
      <c r="AS1921" t="s">
        <v>5567</v>
      </c>
      <c r="AT1921" t="str">
        <f t="shared" si="1751"/>
        <v>생산완료(+1)</v>
      </c>
    </row>
    <row r="1922" spans="2:46" x14ac:dyDescent="0.3">
      <c r="B1922" s="2" t="s">
        <v>5405</v>
      </c>
      <c r="C1922" s="7">
        <v>-1</v>
      </c>
      <c r="D1922" s="2" t="s">
        <v>5412</v>
      </c>
      <c r="E1922" s="2" t="s">
        <v>5424</v>
      </c>
      <c r="F1922" s="2" t="s">
        <v>5412</v>
      </c>
      <c r="G1922" s="2"/>
      <c r="H1922" s="2" t="s">
        <v>4378</v>
      </c>
      <c r="I1922" s="2" t="str">
        <f t="shared" si="1739"/>
        <v>20241205-1000169266-인쇄</v>
      </c>
      <c r="J1922" s="2" t="str">
        <f t="shared" si="1740"/>
        <v>20241205-1000169266-합지</v>
      </c>
      <c r="K1922" s="2" t="str">
        <f t="shared" si="1741"/>
        <v>20241205-1000169266-분단</v>
      </c>
      <c r="L1922" s="2" t="str">
        <f t="shared" si="1742"/>
        <v>20241205-1000169266-제대</v>
      </c>
      <c r="M1922" s="2" t="str">
        <f>VLOOKUP(H1922, '쿼리1'!$A:$R, 17, 0)</f>
        <v>8도-(주)푸드코아-연세우유 흑임자찰떡생크림빵</v>
      </c>
      <c r="N1922" s="2" t="str">
        <f>VLOOKUP(H1922, '쿼리1'!$A:$P, 15, 0)</f>
        <v>오씨피피(유무광)60</v>
      </c>
      <c r="O1922" s="2">
        <v>1000169266</v>
      </c>
      <c r="P1922" s="2" t="str">
        <f>VLOOKUP(H1922, '쿼리1'!$A:$R, 17, 0)</f>
        <v>8도-(주)푸드코아-연세우유 흑임자찰떡생크림빵</v>
      </c>
      <c r="Q1922" s="4">
        <f>VLOOKUP(H1922, '쿼리1'!$A:$U, 20, 0)</f>
        <v>24</v>
      </c>
      <c r="R1922" s="2" t="s">
        <v>31</v>
      </c>
      <c r="S1922" s="2" t="s">
        <v>31</v>
      </c>
      <c r="T1922" s="2" t="s">
        <v>31</v>
      </c>
      <c r="U1922" s="2" t="s">
        <v>5397</v>
      </c>
      <c r="V1922" s="3">
        <v>45637</v>
      </c>
      <c r="W1922" s="3">
        <v>45638</v>
      </c>
      <c r="X1922" s="6" t="str">
        <f t="shared" si="1806"/>
        <v>+1</v>
      </c>
      <c r="Y1922" s="3">
        <v>45642</v>
      </c>
      <c r="Z1922" s="3">
        <v>45644</v>
      </c>
      <c r="AA1922" s="6" t="str">
        <f t="shared" si="1802"/>
        <v>+2</v>
      </c>
      <c r="AB1922" s="3">
        <v>45643</v>
      </c>
      <c r="AC1922" s="3">
        <v>45644</v>
      </c>
      <c r="AD1922" s="6" t="str">
        <f t="shared" si="1807"/>
        <v>+1</v>
      </c>
      <c r="AE1922" s="2" t="s">
        <v>5388</v>
      </c>
      <c r="AF1922" s="2" t="s">
        <v>5388</v>
      </c>
      <c r="AG1922" s="2" t="str">
        <f>IFERROR(AF1922-AE1922, "X")</f>
        <v>X</v>
      </c>
      <c r="AH1922" s="3">
        <v>45644</v>
      </c>
      <c r="AI1922" s="3">
        <f t="shared" si="1808"/>
        <v>45643</v>
      </c>
      <c r="AJ1922" s="3"/>
      <c r="AK1922" s="2">
        <f t="shared" si="1745"/>
        <v>-1</v>
      </c>
      <c r="AL1922" s="2" t="s">
        <v>5567</v>
      </c>
      <c r="AM1922" s="2" t="str">
        <f t="shared" si="1747"/>
        <v>생산완료(-1)</v>
      </c>
      <c r="AN1922" s="9">
        <f t="shared" si="1748"/>
        <v>45644</v>
      </c>
      <c r="AO1922" s="9">
        <f t="shared" si="1749"/>
        <v>45643</v>
      </c>
      <c r="AP1922" s="9"/>
      <c r="AQ1922" s="2">
        <f t="shared" si="1798"/>
        <v>-1</v>
      </c>
      <c r="AR1922" s="12">
        <f t="shared" si="1750"/>
        <v>-1</v>
      </c>
      <c r="AS1922" t="s">
        <v>5567</v>
      </c>
      <c r="AT1922" t="str">
        <f t="shared" si="1751"/>
        <v>생산완료(-1)</v>
      </c>
    </row>
    <row r="1923" spans="2:46" x14ac:dyDescent="0.3">
      <c r="B1923" s="2" t="s">
        <v>5405</v>
      </c>
      <c r="C1923" s="7">
        <v>-1</v>
      </c>
      <c r="D1923" s="2" t="s">
        <v>5412</v>
      </c>
      <c r="E1923" s="2" t="s">
        <v>5405</v>
      </c>
      <c r="F1923" s="2"/>
      <c r="G1923" s="2" t="s">
        <v>5412</v>
      </c>
      <c r="H1923" s="2" t="s">
        <v>4257</v>
      </c>
      <c r="I1923" s="2" t="str">
        <f t="shared" si="1739"/>
        <v>20241205-1000169370-인쇄</v>
      </c>
      <c r="J1923" s="2" t="str">
        <f t="shared" si="1740"/>
        <v>20241205-1000169370-합지</v>
      </c>
      <c r="K1923" s="2" t="str">
        <f t="shared" si="1741"/>
        <v>20241205-1000169370-분단</v>
      </c>
      <c r="L1923" s="2" t="str">
        <f t="shared" si="1742"/>
        <v>20241205-1000169370-제대</v>
      </c>
      <c r="M1923" s="2" t="str">
        <f>VLOOKUP(H1923, '쿼리1'!$A:$R, 17, 0)</f>
        <v>1도-무궁화꽃이피었습니다-무궁화김</v>
      </c>
      <c r="N1923" s="2" t="str">
        <f>VLOOKUP(H1923, '쿼리1'!$A:$P, 15, 0)</f>
        <v>오씨피피(투명)70</v>
      </c>
      <c r="O1923" s="2">
        <v>1000169370</v>
      </c>
      <c r="P1923" s="2" t="str">
        <f>VLOOKUP(H1923, '쿼리1'!$A:$R, 17, 0)</f>
        <v>1도-무궁화꽃이피었습니다-무궁화김</v>
      </c>
      <c r="Q1923" s="4">
        <f>VLOOKUP(H1923, '쿼리1'!$A:$U, 20, 0)</f>
        <v>75000</v>
      </c>
      <c r="R1923" s="2" t="s">
        <v>31</v>
      </c>
      <c r="S1923" s="2" t="s">
        <v>31</v>
      </c>
      <c r="T1923" s="2" t="s">
        <v>5397</v>
      </c>
      <c r="U1923" s="2" t="s">
        <v>31</v>
      </c>
      <c r="V1923" s="3">
        <v>45636</v>
      </c>
      <c r="W1923" s="3">
        <v>45637</v>
      </c>
      <c r="X1923" s="6" t="str">
        <f t="shared" si="1806"/>
        <v>+1</v>
      </c>
      <c r="Y1923" s="3">
        <v>45639</v>
      </c>
      <c r="Z1923" s="3">
        <v>45638</v>
      </c>
      <c r="AA1923" s="6">
        <f t="shared" si="1802"/>
        <v>-1</v>
      </c>
      <c r="AB1923" s="3" t="s">
        <v>5388</v>
      </c>
      <c r="AC1923" s="2" t="s">
        <v>5388</v>
      </c>
      <c r="AD1923" s="6" t="str">
        <f t="shared" ref="AD1923:AD1930" si="1809">IFERROR(AC1923-AB1923, "X")</f>
        <v>X</v>
      </c>
      <c r="AE1923" s="3">
        <v>45645</v>
      </c>
      <c r="AF1923" s="3">
        <v>45646</v>
      </c>
      <c r="AG1923" s="2" t="str">
        <f t="shared" ref="AG1923:AG1924" si="1810">IFERROR(IF(AF1923-AE1923&gt;0, "+" &amp; (AF1923-AE1923), AF1923-AE1923), "X")</f>
        <v>+1</v>
      </c>
      <c r="AH1923" s="3">
        <v>45646</v>
      </c>
      <c r="AI1923" s="3">
        <f t="shared" ref="AI1923:AI1924" si="1811">AE1923</f>
        <v>45645</v>
      </c>
      <c r="AJ1923" s="3"/>
      <c r="AK1923" s="2">
        <f t="shared" si="1745"/>
        <v>-1</v>
      </c>
      <c r="AL1923" s="2" t="s">
        <v>5567</v>
      </c>
      <c r="AM1923" s="2" t="str">
        <f t="shared" si="1747"/>
        <v>생산완료(-1)</v>
      </c>
      <c r="AN1923" s="9">
        <f t="shared" si="1748"/>
        <v>45646</v>
      </c>
      <c r="AO1923" s="9">
        <f t="shared" si="1749"/>
        <v>45652</v>
      </c>
      <c r="AP1923" s="9"/>
      <c r="AQ1923" s="2">
        <f t="shared" si="1798"/>
        <v>6</v>
      </c>
      <c r="AR1923" s="12" t="str">
        <f t="shared" si="1750"/>
        <v>+6</v>
      </c>
      <c r="AS1923" t="s">
        <v>5567</v>
      </c>
      <c r="AT1923" t="str">
        <f t="shared" si="1751"/>
        <v>생산완료(+6)</v>
      </c>
    </row>
    <row r="1924" spans="2:46" x14ac:dyDescent="0.3">
      <c r="B1924" s="2" t="s">
        <v>5406</v>
      </c>
      <c r="C1924" s="7">
        <v>-5</v>
      </c>
      <c r="D1924" s="2" t="s">
        <v>5412</v>
      </c>
      <c r="E1924" s="2" t="s">
        <v>5424</v>
      </c>
      <c r="F1924" s="2"/>
      <c r="G1924" s="2" t="s">
        <v>5421</v>
      </c>
      <c r="H1924" s="2" t="s">
        <v>3815</v>
      </c>
      <c r="I1924" s="2" t="str">
        <f t="shared" si="1739"/>
        <v>20241205-1000169931-인쇄</v>
      </c>
      <c r="J1924" s="2" t="str">
        <f t="shared" si="1740"/>
        <v>20241205-1000169931-합지</v>
      </c>
      <c r="K1924" s="2" t="str">
        <f t="shared" si="1741"/>
        <v>20241205-1000169931-분단</v>
      </c>
      <c r="L1924" s="2" t="str">
        <f t="shared" si="1742"/>
        <v>20241205-1000169931-제대</v>
      </c>
      <c r="M1924" s="2" t="str">
        <f>VLOOKUP(H1924, '쿼리1'!$A:$R, 17, 0)</f>
        <v>3도-현대푸드-홍진미 오징어 130g</v>
      </c>
      <c r="N1924" s="2" t="str">
        <f>VLOOKUP(H1924, '쿼리1'!$A:$P, 15, 0)</f>
        <v>패트90</v>
      </c>
      <c r="O1924" s="2">
        <v>1000169931</v>
      </c>
      <c r="P1924" s="2" t="str">
        <f>VLOOKUP(H1924, '쿼리1'!$A:$R, 17, 0)</f>
        <v>3도-현대푸드-홍진미 오징어 130g</v>
      </c>
      <c r="Q1924" s="4">
        <f>VLOOKUP(H1924, '쿼리1'!$A:$U, 20, 0)</f>
        <v>30000</v>
      </c>
      <c r="R1924" s="2" t="s">
        <v>31</v>
      </c>
      <c r="S1924" s="2" t="s">
        <v>31</v>
      </c>
      <c r="T1924" s="2" t="s">
        <v>5397</v>
      </c>
      <c r="U1924" s="2" t="s">
        <v>31</v>
      </c>
      <c r="V1924" s="3">
        <v>45637</v>
      </c>
      <c r="W1924" s="3">
        <v>45638</v>
      </c>
      <c r="X1924" s="6" t="str">
        <f t="shared" si="1806"/>
        <v>+1</v>
      </c>
      <c r="Y1924" s="3">
        <v>45642</v>
      </c>
      <c r="Z1924" s="3">
        <v>45644</v>
      </c>
      <c r="AA1924" s="6" t="str">
        <f t="shared" si="1802"/>
        <v>+2</v>
      </c>
      <c r="AB1924" s="3" t="s">
        <v>5388</v>
      </c>
      <c r="AC1924" s="2" t="s">
        <v>5388</v>
      </c>
      <c r="AD1924" s="6" t="str">
        <f t="shared" si="1809"/>
        <v>X</v>
      </c>
      <c r="AE1924" s="3">
        <v>45644</v>
      </c>
      <c r="AF1924" s="3">
        <v>45649</v>
      </c>
      <c r="AG1924" s="2" t="str">
        <f t="shared" si="1810"/>
        <v>+5</v>
      </c>
      <c r="AH1924" s="3">
        <v>45649</v>
      </c>
      <c r="AI1924" s="3">
        <f t="shared" si="1811"/>
        <v>45644</v>
      </c>
      <c r="AJ1924" s="3"/>
      <c r="AK1924" s="2">
        <f t="shared" si="1745"/>
        <v>-5</v>
      </c>
      <c r="AL1924" s="2" t="s">
        <v>5567</v>
      </c>
      <c r="AM1924" s="2" t="str">
        <f t="shared" si="1747"/>
        <v>생산완료(-5)</v>
      </c>
      <c r="AN1924" s="9">
        <f t="shared" si="1748"/>
        <v>45649</v>
      </c>
      <c r="AO1924" s="9">
        <f t="shared" si="1749"/>
        <v>45644</v>
      </c>
      <c r="AP1924" s="9"/>
      <c r="AQ1924" s="2">
        <f t="shared" si="1798"/>
        <v>-5</v>
      </c>
      <c r="AR1924" s="12">
        <f t="shared" si="1750"/>
        <v>-5</v>
      </c>
      <c r="AS1924" t="s">
        <v>5567</v>
      </c>
      <c r="AT1924" t="str">
        <f t="shared" si="1751"/>
        <v>생산완료(-5)</v>
      </c>
    </row>
    <row r="1925" spans="2:46" x14ac:dyDescent="0.3">
      <c r="B1925" s="2" t="s">
        <v>5666</v>
      </c>
      <c r="C1925" s="8" t="s">
        <v>5670</v>
      </c>
      <c r="D1925" s="2"/>
      <c r="E1925" s="2"/>
      <c r="F1925" s="2"/>
      <c r="G1925" s="2"/>
      <c r="H1925" s="2" t="s">
        <v>5272</v>
      </c>
      <c r="I1925" s="2" t="str">
        <f t="shared" si="1739"/>
        <v>20241205-1318N0046-인쇄</v>
      </c>
      <c r="J1925" s="2" t="str">
        <f t="shared" si="1740"/>
        <v>20241205-1318N0046-합지</v>
      </c>
      <c r="K1925" s="2" t="str">
        <f t="shared" si="1741"/>
        <v>20241205-1318N0046-분단</v>
      </c>
      <c r="L1925" s="2" t="str">
        <f t="shared" si="1742"/>
        <v>20241205-1318N0046-제대</v>
      </c>
      <c r="M1925" s="2" t="str">
        <f>VLOOKUP(H1925, '쿼리1'!$A:$R, 17, 0)</f>
        <v>무지</v>
      </c>
      <c r="N1925" s="2" t="str">
        <f>VLOOKUP(H1925, '쿼리1'!$A:$P, 15, 0)</f>
        <v>정전기70</v>
      </c>
      <c r="O1925" s="2" t="s">
        <v>5770</v>
      </c>
      <c r="P1925" s="2" t="str">
        <f>VLOOKUP(H1925, '쿼리1'!$A:$R, 17, 0)</f>
        <v>무지</v>
      </c>
      <c r="Q1925" s="4">
        <f>VLOOKUP(H1925, '쿼리1'!$A:$U, 20, 0)</f>
        <v>5000</v>
      </c>
      <c r="R1925" s="2" t="s">
        <v>5397</v>
      </c>
      <c r="S1925" s="2" t="s">
        <v>5397</v>
      </c>
      <c r="T1925" s="2" t="s">
        <v>5397</v>
      </c>
      <c r="U1925" s="2" t="s">
        <v>5397</v>
      </c>
      <c r="V1925" s="2" t="s">
        <v>5388</v>
      </c>
      <c r="W1925" s="2" t="s">
        <v>5388</v>
      </c>
      <c r="X1925" s="6" t="str">
        <f t="shared" ref="X1925:X1931" si="1812">IFERROR(W1925-V1925, "X")</f>
        <v>X</v>
      </c>
      <c r="Y1925" s="2" t="s">
        <v>5388</v>
      </c>
      <c r="Z1925" s="2" t="s">
        <v>5388</v>
      </c>
      <c r="AA1925" s="6" t="str">
        <f t="shared" ref="AA1925:AA1930" si="1813">IFERROR(Z1925-Y1925, "X")</f>
        <v>X</v>
      </c>
      <c r="AB1925" s="2" t="s">
        <v>5388</v>
      </c>
      <c r="AC1925" s="2" t="s">
        <v>5388</v>
      </c>
      <c r="AD1925" s="6" t="str">
        <f t="shared" si="1809"/>
        <v>X</v>
      </c>
      <c r="AE1925" s="2" t="s">
        <v>5388</v>
      </c>
      <c r="AF1925" s="2" t="s">
        <v>5388</v>
      </c>
      <c r="AG1925" s="2" t="str">
        <f>IFERROR(AF1925-AE1925, "X")</f>
        <v>X</v>
      </c>
      <c r="AH1925" s="2" t="s">
        <v>5388</v>
      </c>
      <c r="AI1925" s="3" t="s">
        <v>5388</v>
      </c>
      <c r="AJ1925" s="3">
        <f t="shared" ref="AJ1925:AJ1930" ca="1" si="1814">TODAY()</f>
        <v>45656</v>
      </c>
      <c r="AK1925" s="2" t="str">
        <f t="shared" si="1745"/>
        <v>+공정납기일없음</v>
      </c>
      <c r="AL1925" s="2"/>
      <c r="AM1925" s="2" t="str">
        <f t="shared" si="1747"/>
        <v>(+공정납기일없음)</v>
      </c>
      <c r="AN1925" s="9">
        <f t="shared" si="1748"/>
        <v>0</v>
      </c>
      <c r="AO1925" s="9">
        <f t="shared" si="1749"/>
        <v>45600</v>
      </c>
      <c r="AP1925" s="9">
        <f ca="1">TODAY()</f>
        <v>45656</v>
      </c>
      <c r="AQ1925" s="6">
        <f ca="1">AO1925-AP1925</f>
        <v>-56</v>
      </c>
      <c r="AR1925" s="12">
        <f t="shared" ca="1" si="1750"/>
        <v>-56</v>
      </c>
      <c r="AS1925" t="str">
        <f ca="1">IF(AQ1925&lt;0, "진행중", "지연")</f>
        <v>진행중</v>
      </c>
      <c r="AT1925" t="str">
        <f t="shared" ca="1" si="1751"/>
        <v>진행중(-56)</v>
      </c>
    </row>
    <row r="1926" spans="2:46" x14ac:dyDescent="0.3">
      <c r="B1926" s="2" t="s">
        <v>5666</v>
      </c>
      <c r="C1926" s="8" t="s">
        <v>5670</v>
      </c>
      <c r="D1926" s="2"/>
      <c r="E1926" s="2"/>
      <c r="F1926" s="2"/>
      <c r="G1926" s="2" t="s">
        <v>5532</v>
      </c>
      <c r="H1926" s="2" t="s">
        <v>234</v>
      </c>
      <c r="I1926" s="2" t="str">
        <f t="shared" ref="I1926:I1989" si="1815">_xlfn.CONCAT(H1926, "-", "인쇄")</f>
        <v>20241205-2419N0005-인쇄</v>
      </c>
      <c r="J1926" s="2" t="str">
        <f t="shared" ref="J1926:J1989" si="1816">_xlfn.CONCAT(H1926, "-", "합지")</f>
        <v>20241205-2419N0005-합지</v>
      </c>
      <c r="K1926" s="2" t="str">
        <f t="shared" ref="K1926:K1989" si="1817">_xlfn.CONCAT(H1926, "-", "분단")</f>
        <v>20241205-2419N0005-분단</v>
      </c>
      <c r="L1926" s="2" t="str">
        <f t="shared" ref="L1926:L1989" si="1818">_xlfn.CONCAT(H1926, "-", "제대")</f>
        <v>20241205-2419N0005-제대</v>
      </c>
      <c r="M1926" s="2" t="str">
        <f>VLOOKUP(H1926, '쿼리1'!$A:$R, 17, 0)</f>
        <v>무지</v>
      </c>
      <c r="N1926" s="2" t="str">
        <f>VLOOKUP(H1926, '쿼리1'!$A:$P, 15, 0)</f>
        <v>PP튜브(투명)75=무지</v>
      </c>
      <c r="O1926" s="2" t="s">
        <v>5830</v>
      </c>
      <c r="P1926" s="2" t="str">
        <f>VLOOKUP(H1926, '쿼리1'!$A:$R, 17, 0)</f>
        <v>무지</v>
      </c>
      <c r="Q1926" s="4">
        <f>VLOOKUP(H1926, '쿼리1'!$A:$U, 20, 0)</f>
        <v>10000</v>
      </c>
      <c r="R1926" s="2" t="s">
        <v>5397</v>
      </c>
      <c r="S1926" s="2" t="s">
        <v>5397</v>
      </c>
      <c r="T1926" s="2" t="s">
        <v>5397</v>
      </c>
      <c r="U1926" s="2" t="s">
        <v>5399</v>
      </c>
      <c r="V1926" s="2" t="s">
        <v>5388</v>
      </c>
      <c r="W1926" s="2" t="s">
        <v>5388</v>
      </c>
      <c r="X1926" s="6" t="str">
        <f t="shared" si="1812"/>
        <v>X</v>
      </c>
      <c r="Y1926" s="2" t="s">
        <v>5388</v>
      </c>
      <c r="Z1926" s="3" t="s">
        <v>5388</v>
      </c>
      <c r="AA1926" s="6" t="str">
        <f t="shared" si="1813"/>
        <v>X</v>
      </c>
      <c r="AB1926" s="5" t="s">
        <v>5388</v>
      </c>
      <c r="AC1926" s="2" t="s">
        <v>5388</v>
      </c>
      <c r="AD1926" s="6" t="str">
        <f t="shared" si="1809"/>
        <v>X</v>
      </c>
      <c r="AE1926" s="3">
        <v>45635</v>
      </c>
      <c r="AF1926" s="5" t="s">
        <v>5396</v>
      </c>
      <c r="AG1926" s="6">
        <f ca="1">TODAY()-AE1926</f>
        <v>21</v>
      </c>
      <c r="AH1926" s="2" t="s">
        <v>5388</v>
      </c>
      <c r="AI1926" s="3" t="s">
        <v>5388</v>
      </c>
      <c r="AJ1926" s="3">
        <f t="shared" ca="1" si="1814"/>
        <v>45656</v>
      </c>
      <c r="AK1926" s="2" t="str">
        <f t="shared" ref="AK1926:AK1989" si="1819">IF(C1926&gt;0, "+"&amp;C1926, C1926)</f>
        <v>+공정납기일없음</v>
      </c>
      <c r="AL1926" s="2"/>
      <c r="AM1926" s="2" t="str">
        <f t="shared" si="1747"/>
        <v>(+공정납기일없음)</v>
      </c>
      <c r="AN1926" s="9">
        <f t="shared" si="1748"/>
        <v>45593</v>
      </c>
      <c r="AO1926" s="9">
        <f t="shared" si="1749"/>
        <v>45593</v>
      </c>
      <c r="AP1926" s="9"/>
      <c r="AQ1926" s="6">
        <f>AO1926-AN1926</f>
        <v>0</v>
      </c>
      <c r="AR1926" s="12">
        <f t="shared" si="1750"/>
        <v>0</v>
      </c>
      <c r="AS1926" t="s">
        <v>5567</v>
      </c>
      <c r="AT1926" t="str">
        <f t="shared" si="1751"/>
        <v>생산완료(0)</v>
      </c>
    </row>
    <row r="1927" spans="2:46" x14ac:dyDescent="0.3">
      <c r="B1927" s="2" t="s">
        <v>5666</v>
      </c>
      <c r="C1927" s="8" t="s">
        <v>5670</v>
      </c>
      <c r="D1927" s="2"/>
      <c r="E1927" s="2"/>
      <c r="F1927" s="2"/>
      <c r="G1927" s="2"/>
      <c r="H1927" s="2" t="s">
        <v>3206</v>
      </c>
      <c r="I1927" s="2" t="str">
        <f t="shared" si="1815"/>
        <v>20241205-3000153153-인쇄</v>
      </c>
      <c r="J1927" s="2" t="str">
        <f t="shared" si="1816"/>
        <v>20241205-3000153153-합지</v>
      </c>
      <c r="K1927" s="2" t="str">
        <f t="shared" si="1817"/>
        <v>20241205-3000153153-분단</v>
      </c>
      <c r="L1927" s="2" t="str">
        <f t="shared" si="1818"/>
        <v>20241205-3000153153-제대</v>
      </c>
      <c r="M1927" s="2" t="str">
        <f>VLOOKUP(H1927, '쿼리1'!$A:$R, 17, 0)</f>
        <v>전후면1도(실크)-초유2080</v>
      </c>
      <c r="N1927" s="2" t="str">
        <f>VLOOKUP(H1927, '쿼리1'!$A:$P, 15, 0)</f>
        <v>패트120=무지</v>
      </c>
      <c r="O1927" s="2">
        <v>3000153153</v>
      </c>
      <c r="P1927" s="2" t="str">
        <f>VLOOKUP(H1927, '쿼리1'!$A:$R, 17, 0)</f>
        <v>전후면1도(실크)-초유2080</v>
      </c>
      <c r="Q1927" s="4">
        <f>VLOOKUP(H1927, '쿼리1'!$A:$U, 20, 0)</f>
        <v>10000</v>
      </c>
      <c r="R1927" s="2" t="s">
        <v>5397</v>
      </c>
      <c r="S1927" s="2" t="s">
        <v>5397</v>
      </c>
      <c r="T1927" s="2" t="s">
        <v>5397</v>
      </c>
      <c r="U1927" s="2" t="s">
        <v>5397</v>
      </c>
      <c r="V1927" s="2" t="s">
        <v>5388</v>
      </c>
      <c r="W1927" s="2" t="s">
        <v>5388</v>
      </c>
      <c r="X1927" s="6" t="str">
        <f t="shared" si="1812"/>
        <v>X</v>
      </c>
      <c r="Y1927" s="2" t="s">
        <v>5388</v>
      </c>
      <c r="Z1927" s="2" t="s">
        <v>5388</v>
      </c>
      <c r="AA1927" s="6" t="str">
        <f t="shared" si="1813"/>
        <v>X</v>
      </c>
      <c r="AB1927" s="2" t="s">
        <v>5388</v>
      </c>
      <c r="AC1927" s="2" t="s">
        <v>5388</v>
      </c>
      <c r="AD1927" s="6" t="str">
        <f t="shared" si="1809"/>
        <v>X</v>
      </c>
      <c r="AE1927" s="2" t="s">
        <v>5388</v>
      </c>
      <c r="AF1927" s="2" t="s">
        <v>5388</v>
      </c>
      <c r="AG1927" s="2" t="str">
        <f>IFERROR(AF1927-AE1927, "X")</f>
        <v>X</v>
      </c>
      <c r="AH1927" s="2" t="s">
        <v>5388</v>
      </c>
      <c r="AI1927" s="3" t="s">
        <v>5388</v>
      </c>
      <c r="AJ1927" s="3">
        <f t="shared" ca="1" si="1814"/>
        <v>45656</v>
      </c>
      <c r="AK1927" s="2" t="str">
        <f t="shared" si="1819"/>
        <v>+공정납기일없음</v>
      </c>
      <c r="AL1927" s="2"/>
      <c r="AM1927" s="2" t="str">
        <f t="shared" ref="AM1927:AM1990" si="1820">_xlfn.CONCAT(AL1927, "(", AK1927, ")")</f>
        <v>(+공정납기일없음)</v>
      </c>
      <c r="AN1927" s="9">
        <f t="shared" ref="AN1927:AN1990" si="1821">_xlfn.MAXIFS($AH$6:$AH$2358, $O$6:$O$2358, O1927)</f>
        <v>0</v>
      </c>
      <c r="AO1927" s="9">
        <f t="shared" ref="AO1927:AO1990" si="1822">_xlfn.MAXIFS($AI$6:$AI$2358, $O$6:$O$2358, O1927)</f>
        <v>0</v>
      </c>
      <c r="AP1927" s="9">
        <f t="shared" ref="AP1927:AP1930" ca="1" si="1823">TODAY()</f>
        <v>45656</v>
      </c>
      <c r="AQ1927" s="6" t="s">
        <v>5388</v>
      </c>
      <c r="AR1927" s="12" t="str">
        <f t="shared" ref="AR1927:AR1990" si="1824">IF(AQ1927&gt;0, "+"&amp;AQ1927, AQ1927)</f>
        <v>+X</v>
      </c>
      <c r="AS1927" t="s">
        <v>5680</v>
      </c>
      <c r="AT1927" t="str">
        <f t="shared" ref="AT1927:AT1990" si="1825">_xlfn.CONCAT(AS1927, "(", AR1927, ")")</f>
        <v>공정납기일없음(+X)</v>
      </c>
    </row>
    <row r="1928" spans="2:46" x14ac:dyDescent="0.3">
      <c r="B1928" s="2" t="s">
        <v>5666</v>
      </c>
      <c r="C1928" s="8" t="s">
        <v>5670</v>
      </c>
      <c r="D1928" s="2"/>
      <c r="E1928" s="2"/>
      <c r="F1928" s="2"/>
      <c r="G1928" s="2"/>
      <c r="H1928" s="2" t="s">
        <v>3200</v>
      </c>
      <c r="I1928" s="2" t="str">
        <f t="shared" si="1815"/>
        <v>20241205-3000156841-인쇄</v>
      </c>
      <c r="J1928" s="2" t="str">
        <f t="shared" si="1816"/>
        <v>20241205-3000156841-합지</v>
      </c>
      <c r="K1928" s="2" t="str">
        <f t="shared" si="1817"/>
        <v>20241205-3000156841-분단</v>
      </c>
      <c r="L1928" s="2" t="str">
        <f t="shared" si="1818"/>
        <v>20241205-3000156841-제대</v>
      </c>
      <c r="M1928" s="2" t="str">
        <f>VLOOKUP(H1928, '쿼리1'!$A:$R, 17, 0)</f>
        <v>전후면1도(실크)-순수초유</v>
      </c>
      <c r="N1928" s="2" t="str">
        <f>VLOOKUP(H1928, '쿼리1'!$A:$P, 15, 0)</f>
        <v>패트120=무지</v>
      </c>
      <c r="O1928" s="2">
        <v>3000156841</v>
      </c>
      <c r="P1928" s="2" t="str">
        <f>VLOOKUP(H1928, '쿼리1'!$A:$R, 17, 0)</f>
        <v>전후면1도(실크)-순수초유</v>
      </c>
      <c r="Q1928" s="4">
        <f>VLOOKUP(H1928, '쿼리1'!$A:$U, 20, 0)</f>
        <v>1000</v>
      </c>
      <c r="R1928" s="2" t="s">
        <v>5397</v>
      </c>
      <c r="S1928" s="2" t="s">
        <v>5397</v>
      </c>
      <c r="T1928" s="2" t="s">
        <v>5397</v>
      </c>
      <c r="U1928" s="2" t="s">
        <v>5397</v>
      </c>
      <c r="V1928" s="2" t="s">
        <v>5388</v>
      </c>
      <c r="W1928" s="2" t="s">
        <v>5388</v>
      </c>
      <c r="X1928" s="6" t="str">
        <f t="shared" si="1812"/>
        <v>X</v>
      </c>
      <c r="Y1928" s="2" t="s">
        <v>5388</v>
      </c>
      <c r="Z1928" s="2" t="s">
        <v>5388</v>
      </c>
      <c r="AA1928" s="6" t="str">
        <f t="shared" si="1813"/>
        <v>X</v>
      </c>
      <c r="AB1928" s="2" t="s">
        <v>5388</v>
      </c>
      <c r="AC1928" s="2" t="s">
        <v>5388</v>
      </c>
      <c r="AD1928" s="6" t="str">
        <f t="shared" si="1809"/>
        <v>X</v>
      </c>
      <c r="AE1928" s="2" t="s">
        <v>5388</v>
      </c>
      <c r="AF1928" s="2" t="s">
        <v>5388</v>
      </c>
      <c r="AG1928" s="2" t="str">
        <f>IFERROR(AF1928-AE1928, "X")</f>
        <v>X</v>
      </c>
      <c r="AH1928" s="2" t="s">
        <v>5388</v>
      </c>
      <c r="AI1928" s="3" t="s">
        <v>5388</v>
      </c>
      <c r="AJ1928" s="3">
        <f t="shared" ca="1" si="1814"/>
        <v>45656</v>
      </c>
      <c r="AK1928" s="2" t="str">
        <f t="shared" si="1819"/>
        <v>+공정납기일없음</v>
      </c>
      <c r="AL1928" s="2"/>
      <c r="AM1928" s="2" t="str">
        <f t="shared" si="1820"/>
        <v>(+공정납기일없음)</v>
      </c>
      <c r="AN1928" s="9">
        <f t="shared" si="1821"/>
        <v>0</v>
      </c>
      <c r="AO1928" s="9">
        <f t="shared" si="1822"/>
        <v>0</v>
      </c>
      <c r="AP1928" s="9">
        <f t="shared" ca="1" si="1823"/>
        <v>45656</v>
      </c>
      <c r="AQ1928" s="6" t="s">
        <v>5388</v>
      </c>
      <c r="AR1928" s="12" t="str">
        <f t="shared" si="1824"/>
        <v>+X</v>
      </c>
      <c r="AS1928" t="s">
        <v>5680</v>
      </c>
      <c r="AT1928" t="str">
        <f t="shared" si="1825"/>
        <v>공정납기일없음(+X)</v>
      </c>
    </row>
    <row r="1929" spans="2:46" x14ac:dyDescent="0.3">
      <c r="B1929" s="2" t="s">
        <v>5666</v>
      </c>
      <c r="C1929" s="8" t="s">
        <v>5670</v>
      </c>
      <c r="D1929" s="2"/>
      <c r="E1929" s="2"/>
      <c r="F1929" s="2"/>
      <c r="G1929" s="2"/>
      <c r="H1929" s="2" t="s">
        <v>3209</v>
      </c>
      <c r="I1929" s="2" t="str">
        <f t="shared" si="1815"/>
        <v>20241205-3000164878-인쇄</v>
      </c>
      <c r="J1929" s="2" t="str">
        <f t="shared" si="1816"/>
        <v>20241205-3000164878-합지</v>
      </c>
      <c r="K1929" s="2" t="str">
        <f t="shared" si="1817"/>
        <v>20241205-3000164878-분단</v>
      </c>
      <c r="L1929" s="2" t="str">
        <f t="shared" si="1818"/>
        <v>20241205-3000164878-제대</v>
      </c>
      <c r="M1929" s="2" t="str">
        <f>VLOOKUP(H1929, '쿼리1'!$A:$R, 17, 0)</f>
        <v>1도-본깁스(250)</v>
      </c>
      <c r="N1929" s="2" t="str">
        <f>VLOOKUP(H1929, '쿼리1'!$A:$P, 15, 0)</f>
        <v>하이시보(백색/무광)120</v>
      </c>
      <c r="O1929" s="2">
        <v>3000164878</v>
      </c>
      <c r="P1929" s="2" t="str">
        <f>VLOOKUP(H1929, '쿼리1'!$A:$R, 17, 0)</f>
        <v>1도-본깁스(250)</v>
      </c>
      <c r="Q1929" s="4">
        <f>VLOOKUP(H1929, '쿼리1'!$A:$U, 20, 0)</f>
        <v>10000</v>
      </c>
      <c r="R1929" s="2" t="s">
        <v>5397</v>
      </c>
      <c r="S1929" s="2" t="s">
        <v>5397</v>
      </c>
      <c r="T1929" s="2" t="s">
        <v>5397</v>
      </c>
      <c r="U1929" s="2" t="s">
        <v>5397</v>
      </c>
      <c r="V1929" s="2" t="s">
        <v>5388</v>
      </c>
      <c r="W1929" s="2" t="s">
        <v>5388</v>
      </c>
      <c r="X1929" s="6" t="str">
        <f t="shared" si="1812"/>
        <v>X</v>
      </c>
      <c r="Y1929" s="2" t="s">
        <v>5388</v>
      </c>
      <c r="Z1929" s="2" t="s">
        <v>5388</v>
      </c>
      <c r="AA1929" s="6" t="str">
        <f t="shared" si="1813"/>
        <v>X</v>
      </c>
      <c r="AB1929" s="2" t="s">
        <v>5388</v>
      </c>
      <c r="AC1929" s="2" t="s">
        <v>5388</v>
      </c>
      <c r="AD1929" s="6" t="str">
        <f t="shared" si="1809"/>
        <v>X</v>
      </c>
      <c r="AE1929" s="2" t="s">
        <v>5388</v>
      </c>
      <c r="AF1929" s="2" t="s">
        <v>5388</v>
      </c>
      <c r="AG1929" s="2" t="str">
        <f>IFERROR(AF1929-AE1929, "X")</f>
        <v>X</v>
      </c>
      <c r="AH1929" s="2" t="s">
        <v>5388</v>
      </c>
      <c r="AI1929" s="3" t="s">
        <v>5388</v>
      </c>
      <c r="AJ1929" s="3">
        <f t="shared" ca="1" si="1814"/>
        <v>45656</v>
      </c>
      <c r="AK1929" s="2" t="str">
        <f t="shared" si="1819"/>
        <v>+공정납기일없음</v>
      </c>
      <c r="AL1929" s="2"/>
      <c r="AM1929" s="2" t="str">
        <f t="shared" si="1820"/>
        <v>(+공정납기일없음)</v>
      </c>
      <c r="AN1929" s="9">
        <f t="shared" si="1821"/>
        <v>0</v>
      </c>
      <c r="AO1929" s="9">
        <f t="shared" si="1822"/>
        <v>0</v>
      </c>
      <c r="AP1929" s="9">
        <f t="shared" ca="1" si="1823"/>
        <v>45656</v>
      </c>
      <c r="AQ1929" s="6" t="s">
        <v>5388</v>
      </c>
      <c r="AR1929" s="12" t="str">
        <f t="shared" si="1824"/>
        <v>+X</v>
      </c>
      <c r="AS1929" t="s">
        <v>5680</v>
      </c>
      <c r="AT1929" t="str">
        <f t="shared" si="1825"/>
        <v>공정납기일없음(+X)</v>
      </c>
    </row>
    <row r="1930" spans="2:46" x14ac:dyDescent="0.3">
      <c r="B1930" s="2" t="s">
        <v>5666</v>
      </c>
      <c r="C1930" s="8" t="s">
        <v>5670</v>
      </c>
      <c r="D1930" s="2"/>
      <c r="E1930" s="2"/>
      <c r="F1930" s="2"/>
      <c r="G1930" s="2"/>
      <c r="H1930" s="2" t="s">
        <v>3214</v>
      </c>
      <c r="I1930" s="2" t="str">
        <f t="shared" si="1815"/>
        <v>20241205-3000164879-인쇄</v>
      </c>
      <c r="J1930" s="2" t="str">
        <f t="shared" si="1816"/>
        <v>20241205-3000164879-합지</v>
      </c>
      <c r="K1930" s="2" t="str">
        <f t="shared" si="1817"/>
        <v>20241205-3000164879-분단</v>
      </c>
      <c r="L1930" s="2" t="str">
        <f t="shared" si="1818"/>
        <v>20241205-3000164879-제대</v>
      </c>
      <c r="M1930" s="2" t="str">
        <f>VLOOKUP(H1930, '쿼리1'!$A:$R, 17, 0)</f>
        <v>1도-본깁스(240)</v>
      </c>
      <c r="N1930" s="2" t="str">
        <f>VLOOKUP(H1930, '쿼리1'!$A:$P, 15, 0)</f>
        <v>하이시보(백색/무광)120</v>
      </c>
      <c r="O1930" s="2">
        <v>3000164879</v>
      </c>
      <c r="P1930" s="2" t="str">
        <f>VLOOKUP(H1930, '쿼리1'!$A:$R, 17, 0)</f>
        <v>1도-본깁스(240)</v>
      </c>
      <c r="Q1930" s="4">
        <f>VLOOKUP(H1930, '쿼리1'!$A:$U, 20, 0)</f>
        <v>10000</v>
      </c>
      <c r="R1930" s="2" t="s">
        <v>5397</v>
      </c>
      <c r="S1930" s="2" t="s">
        <v>5397</v>
      </c>
      <c r="T1930" s="2" t="s">
        <v>5397</v>
      </c>
      <c r="U1930" s="2" t="s">
        <v>5397</v>
      </c>
      <c r="V1930" s="2" t="s">
        <v>5388</v>
      </c>
      <c r="W1930" s="2" t="s">
        <v>5388</v>
      </c>
      <c r="X1930" s="6" t="str">
        <f t="shared" si="1812"/>
        <v>X</v>
      </c>
      <c r="Y1930" s="2" t="s">
        <v>5388</v>
      </c>
      <c r="Z1930" s="2" t="s">
        <v>5388</v>
      </c>
      <c r="AA1930" s="6" t="str">
        <f t="shared" si="1813"/>
        <v>X</v>
      </c>
      <c r="AB1930" s="2" t="s">
        <v>5388</v>
      </c>
      <c r="AC1930" s="2" t="s">
        <v>5388</v>
      </c>
      <c r="AD1930" s="6" t="str">
        <f t="shared" si="1809"/>
        <v>X</v>
      </c>
      <c r="AE1930" s="2" t="s">
        <v>5388</v>
      </c>
      <c r="AF1930" s="2" t="s">
        <v>5388</v>
      </c>
      <c r="AG1930" s="2" t="str">
        <f>IFERROR(AF1930-AE1930, "X")</f>
        <v>X</v>
      </c>
      <c r="AH1930" s="2" t="s">
        <v>5388</v>
      </c>
      <c r="AI1930" s="3" t="s">
        <v>5388</v>
      </c>
      <c r="AJ1930" s="3">
        <f t="shared" ca="1" si="1814"/>
        <v>45656</v>
      </c>
      <c r="AK1930" s="2" t="str">
        <f t="shared" si="1819"/>
        <v>+공정납기일없음</v>
      </c>
      <c r="AL1930" s="2"/>
      <c r="AM1930" s="2" t="str">
        <f t="shared" si="1820"/>
        <v>(+공정납기일없음)</v>
      </c>
      <c r="AN1930" s="9">
        <f t="shared" si="1821"/>
        <v>0</v>
      </c>
      <c r="AO1930" s="9">
        <f t="shared" si="1822"/>
        <v>0</v>
      </c>
      <c r="AP1930" s="9">
        <f t="shared" ca="1" si="1823"/>
        <v>45656</v>
      </c>
      <c r="AQ1930" s="6" t="s">
        <v>5388</v>
      </c>
      <c r="AR1930" s="12" t="str">
        <f t="shared" si="1824"/>
        <v>+X</v>
      </c>
      <c r="AS1930" t="s">
        <v>5680</v>
      </c>
      <c r="AT1930" t="str">
        <f t="shared" si="1825"/>
        <v>공정납기일없음(+X)</v>
      </c>
    </row>
    <row r="1931" spans="2:46" x14ac:dyDescent="0.3">
      <c r="B1931" s="2" t="s">
        <v>5416</v>
      </c>
      <c r="C1931" s="7">
        <v>-2</v>
      </c>
      <c r="D1931" s="2"/>
      <c r="E1931" s="2" t="s">
        <v>5451</v>
      </c>
      <c r="F1931" s="2" t="s">
        <v>5430</v>
      </c>
      <c r="G1931" s="2" t="s">
        <v>5424</v>
      </c>
      <c r="H1931" s="2" t="s">
        <v>4542</v>
      </c>
      <c r="I1931" s="2" t="str">
        <f t="shared" si="1815"/>
        <v>20241205-903002-인쇄</v>
      </c>
      <c r="J1931" s="2" t="str">
        <f t="shared" si="1816"/>
        <v>20241205-903002-합지</v>
      </c>
      <c r="K1931" s="2" t="str">
        <f t="shared" si="1817"/>
        <v>20241205-903002-분단</v>
      </c>
      <c r="L1931" s="2" t="str">
        <f t="shared" si="1818"/>
        <v>20241205-903002-제대</v>
      </c>
      <c r="M1931" s="2" t="str">
        <f>VLOOKUP(H1931, '쿼리1'!$A:$R, 17, 0)</f>
        <v>무지</v>
      </c>
      <c r="N1931" s="2" t="str">
        <f>VLOOKUP(H1931, '쿼리1'!$A:$P, 15, 0)</f>
        <v>진지스120</v>
      </c>
      <c r="O1931" s="2">
        <v>903002</v>
      </c>
      <c r="P1931" s="2" t="str">
        <f>VLOOKUP(H1931, '쿼리1'!$A:$R, 17, 0)</f>
        <v>무지</v>
      </c>
      <c r="Q1931" s="4">
        <f>VLOOKUP(H1931, '쿼리1'!$A:$U, 20, 0)</f>
        <v>400000</v>
      </c>
      <c r="R1931" s="2" t="s">
        <v>5397</v>
      </c>
      <c r="S1931" s="2" t="s">
        <v>31</v>
      </c>
      <c r="T1931" s="2" t="s">
        <v>31</v>
      </c>
      <c r="U1931" s="2" t="s">
        <v>31</v>
      </c>
      <c r="V1931" s="2" t="s">
        <v>5388</v>
      </c>
      <c r="W1931" s="3" t="s">
        <v>5388</v>
      </c>
      <c r="X1931" s="6" t="str">
        <f t="shared" si="1812"/>
        <v>X</v>
      </c>
      <c r="Y1931" s="3">
        <v>45639</v>
      </c>
      <c r="Z1931" s="3">
        <v>45643</v>
      </c>
      <c r="AA1931" s="6" t="str">
        <f t="shared" ref="AA1931:AA1942" si="1826">IFERROR(IF(Z1931-Y1931&gt;0, "+" &amp; (Z1931-Y1931), Z1931-Y1931), "X")</f>
        <v>+4</v>
      </c>
      <c r="AB1931" s="3">
        <v>45642</v>
      </c>
      <c r="AC1931" s="3">
        <v>45649</v>
      </c>
      <c r="AD1931" s="6" t="str">
        <f>IFERROR(IF(AC1931-AB1931&gt;0, "+" &amp; (AC1931-AB1931), AC1931-AB1931), "X")</f>
        <v>+7</v>
      </c>
      <c r="AE1931" s="3">
        <v>45651</v>
      </c>
      <c r="AF1931" s="3">
        <v>45653</v>
      </c>
      <c r="AG1931" s="2" t="str">
        <f>IFERROR(IF(AF1931-AE1931&gt;0, "+" &amp; (AF1931-AE1931), AF1931-AE1931), "X")</f>
        <v>+2</v>
      </c>
      <c r="AH1931" s="3">
        <v>45653</v>
      </c>
      <c r="AI1931" s="3">
        <f>AE1931</f>
        <v>45651</v>
      </c>
      <c r="AJ1931" s="3"/>
      <c r="AK1931" s="2">
        <f t="shared" si="1819"/>
        <v>-2</v>
      </c>
      <c r="AL1931" s="2" t="s">
        <v>5567</v>
      </c>
      <c r="AM1931" s="2" t="str">
        <f t="shared" si="1820"/>
        <v>생산완료(-2)</v>
      </c>
      <c r="AN1931" s="9">
        <f t="shared" si="1821"/>
        <v>45653</v>
      </c>
      <c r="AO1931" s="9">
        <f t="shared" si="1822"/>
        <v>45651</v>
      </c>
      <c r="AP1931" s="9"/>
      <c r="AQ1931" s="2">
        <f t="shared" ref="AQ1931:AQ1958" si="1827">AO1931-AN1931</f>
        <v>-2</v>
      </c>
      <c r="AR1931" s="12">
        <f t="shared" si="1824"/>
        <v>-2</v>
      </c>
      <c r="AS1931" t="s">
        <v>5567</v>
      </c>
      <c r="AT1931" t="str">
        <f t="shared" si="1825"/>
        <v>생산완료(-2)</v>
      </c>
    </row>
    <row r="1932" spans="2:46" x14ac:dyDescent="0.3">
      <c r="B1932" s="2" t="s">
        <v>5407</v>
      </c>
      <c r="C1932" s="7">
        <v>-6</v>
      </c>
      <c r="D1932" s="2" t="s">
        <v>5421</v>
      </c>
      <c r="E1932" s="2" t="s">
        <v>5432</v>
      </c>
      <c r="F1932" s="2" t="s">
        <v>5547</v>
      </c>
      <c r="G1932" s="2"/>
      <c r="H1932" s="2" t="s">
        <v>4730</v>
      </c>
      <c r="I1932" s="2" t="str">
        <f t="shared" si="1815"/>
        <v>20241206-1000137122-인쇄</v>
      </c>
      <c r="J1932" s="2" t="str">
        <f t="shared" si="1816"/>
        <v>20241206-1000137122-합지</v>
      </c>
      <c r="K1932" s="2" t="str">
        <f t="shared" si="1817"/>
        <v>20241206-1000137122-분단</v>
      </c>
      <c r="L1932" s="2" t="str">
        <f t="shared" si="1818"/>
        <v>20241206-1000137122-제대</v>
      </c>
      <c r="M1932" s="2" t="str">
        <f>VLOOKUP(H1932, '쿼리1'!$A:$R, 17, 0)</f>
        <v>6도-버섯가루 즐겨찾김25g(전장)</v>
      </c>
      <c r="N1932" s="2" t="str">
        <f>VLOOKUP(H1932, '쿼리1'!$A:$P, 15, 0)</f>
        <v>은박(무광)55</v>
      </c>
      <c r="O1932" s="2">
        <v>1000137122</v>
      </c>
      <c r="P1932" s="2" t="str">
        <f>VLOOKUP(H1932, '쿼리1'!$A:$R, 17, 0)</f>
        <v>6도-버섯가루 즐겨찾김25g(전장)</v>
      </c>
      <c r="Q1932" s="4">
        <f>VLOOKUP(H1932, '쿼리1'!$A:$U, 20, 0)</f>
        <v>6</v>
      </c>
      <c r="R1932" s="2" t="s">
        <v>31</v>
      </c>
      <c r="S1932" s="2" t="s">
        <v>31</v>
      </c>
      <c r="T1932" s="2" t="s">
        <v>5399</v>
      </c>
      <c r="U1932" s="2" t="s">
        <v>5397</v>
      </c>
      <c r="V1932" s="3">
        <v>45638</v>
      </c>
      <c r="W1932" s="3">
        <v>45643</v>
      </c>
      <c r="X1932" s="6" t="str">
        <f t="shared" ref="X1932:X1933" si="1828">IFERROR(IF(W1932-V1932&gt;0, "+" &amp; (W1932-V1932), W1932-V1932), "X")</f>
        <v>+5</v>
      </c>
      <c r="Y1932" s="3">
        <v>45643</v>
      </c>
      <c r="Z1932" s="3">
        <v>45649</v>
      </c>
      <c r="AA1932" s="6" t="str">
        <f t="shared" si="1826"/>
        <v>+6</v>
      </c>
      <c r="AB1932" s="3">
        <v>45644</v>
      </c>
      <c r="AC1932" s="5" t="s">
        <v>5396</v>
      </c>
      <c r="AD1932" s="6">
        <f t="shared" ref="AD1932:AD1933" ca="1" si="1829">TODAY()-AB1932</f>
        <v>12</v>
      </c>
      <c r="AE1932" s="2" t="s">
        <v>5388</v>
      </c>
      <c r="AF1932" s="2" t="s">
        <v>5388</v>
      </c>
      <c r="AG1932" s="2" t="str">
        <f>IFERROR(AF1932-AE1932, "X")</f>
        <v>X</v>
      </c>
      <c r="AH1932" s="3">
        <v>45649</v>
      </c>
      <c r="AI1932" s="3">
        <f t="shared" ref="AI1932:AI1933" si="1830">Y1932</f>
        <v>45643</v>
      </c>
      <c r="AJ1932" s="3"/>
      <c r="AK1932" s="2">
        <f t="shared" si="1819"/>
        <v>-6</v>
      </c>
      <c r="AL1932" s="2" t="s">
        <v>5567</v>
      </c>
      <c r="AM1932" s="2" t="str">
        <f t="shared" si="1820"/>
        <v>생산완료(-6)</v>
      </c>
      <c r="AN1932" s="9">
        <f t="shared" si="1821"/>
        <v>45649</v>
      </c>
      <c r="AO1932" s="9">
        <f t="shared" si="1822"/>
        <v>45643</v>
      </c>
      <c r="AP1932" s="9"/>
      <c r="AQ1932" s="2">
        <f t="shared" si="1827"/>
        <v>-6</v>
      </c>
      <c r="AR1932" s="12">
        <f t="shared" si="1824"/>
        <v>-6</v>
      </c>
      <c r="AS1932" t="s">
        <v>5567</v>
      </c>
      <c r="AT1932" t="str">
        <f t="shared" si="1825"/>
        <v>생산완료(-6)</v>
      </c>
    </row>
    <row r="1933" spans="2:46" x14ac:dyDescent="0.3">
      <c r="B1933" s="2" t="s">
        <v>5407</v>
      </c>
      <c r="C1933" s="7">
        <v>-6</v>
      </c>
      <c r="D1933" s="2" t="s">
        <v>5421</v>
      </c>
      <c r="E1933" s="2" t="s">
        <v>5432</v>
      </c>
      <c r="F1933" s="2" t="s">
        <v>5547</v>
      </c>
      <c r="G1933" s="2"/>
      <c r="H1933" s="2" t="s">
        <v>4733</v>
      </c>
      <c r="I1933" s="2" t="str">
        <f t="shared" si="1815"/>
        <v>20241206-1000137781-인쇄</v>
      </c>
      <c r="J1933" s="2" t="str">
        <f t="shared" si="1816"/>
        <v>20241206-1000137781-합지</v>
      </c>
      <c r="K1933" s="2" t="str">
        <f t="shared" si="1817"/>
        <v>20241206-1000137781-분단</v>
      </c>
      <c r="L1933" s="2" t="str">
        <f t="shared" si="1818"/>
        <v>20241206-1000137781-제대</v>
      </c>
      <c r="M1933" s="2" t="str">
        <f>VLOOKUP(H1933, '쿼리1'!$A:$R, 17, 0)</f>
        <v>6도-버섯가루 즐겨찾김 4g(도시락김)</v>
      </c>
      <c r="N1933" s="2" t="str">
        <f>VLOOKUP(H1933, '쿼리1'!$A:$P, 15, 0)</f>
        <v>은박(무광)55</v>
      </c>
      <c r="O1933" s="2">
        <v>1000137781</v>
      </c>
      <c r="P1933" s="2" t="str">
        <f>VLOOKUP(H1933, '쿼리1'!$A:$R, 17, 0)</f>
        <v>6도-버섯가루 즐겨찾김 4g(도시락김)</v>
      </c>
      <c r="Q1933" s="4">
        <f>VLOOKUP(H1933, '쿼리1'!$A:$U, 20, 0)</f>
        <v>12</v>
      </c>
      <c r="R1933" s="2" t="s">
        <v>31</v>
      </c>
      <c r="S1933" s="2" t="s">
        <v>31</v>
      </c>
      <c r="T1933" s="2" t="s">
        <v>5399</v>
      </c>
      <c r="U1933" s="2" t="s">
        <v>5397</v>
      </c>
      <c r="V1933" s="3">
        <v>45638</v>
      </c>
      <c r="W1933" s="3">
        <v>45643</v>
      </c>
      <c r="X1933" s="6" t="str">
        <f t="shared" si="1828"/>
        <v>+5</v>
      </c>
      <c r="Y1933" s="3">
        <v>45643</v>
      </c>
      <c r="Z1933" s="3">
        <v>45649</v>
      </c>
      <c r="AA1933" s="6" t="str">
        <f t="shared" si="1826"/>
        <v>+6</v>
      </c>
      <c r="AB1933" s="3">
        <v>45644</v>
      </c>
      <c r="AC1933" s="5" t="s">
        <v>5396</v>
      </c>
      <c r="AD1933" s="6">
        <f t="shared" ca="1" si="1829"/>
        <v>12</v>
      </c>
      <c r="AE1933" s="2" t="s">
        <v>5388</v>
      </c>
      <c r="AF1933" s="2" t="s">
        <v>5388</v>
      </c>
      <c r="AG1933" s="2" t="str">
        <f>IFERROR(AF1933-AE1933, "X")</f>
        <v>X</v>
      </c>
      <c r="AH1933" s="3">
        <v>45649</v>
      </c>
      <c r="AI1933" s="3">
        <f t="shared" si="1830"/>
        <v>45643</v>
      </c>
      <c r="AJ1933" s="3"/>
      <c r="AK1933" s="2">
        <f t="shared" si="1819"/>
        <v>-6</v>
      </c>
      <c r="AL1933" s="2" t="s">
        <v>5567</v>
      </c>
      <c r="AM1933" s="2" t="str">
        <f t="shared" si="1820"/>
        <v>생산완료(-6)</v>
      </c>
      <c r="AN1933" s="9">
        <f t="shared" si="1821"/>
        <v>45649</v>
      </c>
      <c r="AO1933" s="9">
        <f t="shared" si="1822"/>
        <v>45643</v>
      </c>
      <c r="AP1933" s="9"/>
      <c r="AQ1933" s="2">
        <f t="shared" si="1827"/>
        <v>-6</v>
      </c>
      <c r="AR1933" s="12">
        <f t="shared" si="1824"/>
        <v>-6</v>
      </c>
      <c r="AS1933" t="s">
        <v>5567</v>
      </c>
      <c r="AT1933" t="str">
        <f t="shared" si="1825"/>
        <v>생산완료(-6)</v>
      </c>
    </row>
    <row r="1934" spans="2:46" x14ac:dyDescent="0.3">
      <c r="B1934" s="2" t="s">
        <v>5416</v>
      </c>
      <c r="C1934" s="7">
        <v>-2</v>
      </c>
      <c r="D1934" s="2"/>
      <c r="E1934" s="2" t="s">
        <v>5409</v>
      </c>
      <c r="F1934" s="2" t="s">
        <v>5451</v>
      </c>
      <c r="G1934" s="2" t="s">
        <v>5409</v>
      </c>
      <c r="H1934" s="2" t="s">
        <v>2662</v>
      </c>
      <c r="I1934" s="2" t="str">
        <f t="shared" si="1815"/>
        <v>20241206-1000140902-인쇄</v>
      </c>
      <c r="J1934" s="2" t="str">
        <f t="shared" si="1816"/>
        <v>20241206-1000140902-합지</v>
      </c>
      <c r="K1934" s="2" t="str">
        <f t="shared" si="1817"/>
        <v>20241206-1000140902-분단</v>
      </c>
      <c r="L1934" s="2" t="str">
        <f t="shared" si="1818"/>
        <v>20241206-1000140902-제대</v>
      </c>
      <c r="M1934" s="2" t="str">
        <f>VLOOKUP(H1934, '쿼리1'!$A:$R, 17, 0)</f>
        <v>무지(파베이크무지)</v>
      </c>
      <c r="N1934" s="2" t="str">
        <f>VLOOKUP(H1934, '쿼리1'!$A:$P, 15, 0)</f>
        <v>패트70</v>
      </c>
      <c r="O1934" s="2">
        <v>1000140902</v>
      </c>
      <c r="P1934" s="2" t="str">
        <f>VLOOKUP(H1934, '쿼리1'!$A:$R, 17, 0)</f>
        <v>무지(파베이크무지)</v>
      </c>
      <c r="Q1934" s="4">
        <f>VLOOKUP(H1934, '쿼리1'!$A:$U, 20, 0)</f>
        <v>20000</v>
      </c>
      <c r="R1934" s="2" t="s">
        <v>5397</v>
      </c>
      <c r="S1934" s="2" t="s">
        <v>31</v>
      </c>
      <c r="T1934" s="2" t="s">
        <v>31</v>
      </c>
      <c r="U1934" s="2" t="s">
        <v>31</v>
      </c>
      <c r="V1934" s="2" t="s">
        <v>5388</v>
      </c>
      <c r="W1934" s="3" t="s">
        <v>5388</v>
      </c>
      <c r="X1934" s="6" t="str">
        <f>IFERROR(W1934-V1934, "X")</f>
        <v>X</v>
      </c>
      <c r="Y1934" s="3">
        <v>45643</v>
      </c>
      <c r="Z1934" s="3">
        <v>45643</v>
      </c>
      <c r="AA1934" s="6">
        <f t="shared" si="1826"/>
        <v>0</v>
      </c>
      <c r="AB1934" s="3">
        <v>45644</v>
      </c>
      <c r="AC1934" s="3">
        <v>45648</v>
      </c>
      <c r="AD1934" s="6" t="str">
        <f t="shared" ref="AD1934:AD1936" si="1831">IFERROR(IF(AC1934-AB1934&gt;0, "+" &amp; (AC1934-AB1934), AC1934-AB1934), "X")</f>
        <v>+4</v>
      </c>
      <c r="AE1934" s="3">
        <v>45646</v>
      </c>
      <c r="AF1934" s="3">
        <v>45646</v>
      </c>
      <c r="AG1934" s="2">
        <f>IFERROR(IF(AF1934-AE1934&gt;0, "+" &amp; (AF1934-AE1934), AF1934-AE1934), "X")</f>
        <v>0</v>
      </c>
      <c r="AH1934" s="3">
        <v>45648</v>
      </c>
      <c r="AI1934" s="3">
        <f>AE1934</f>
        <v>45646</v>
      </c>
      <c r="AJ1934" s="3"/>
      <c r="AK1934" s="2">
        <f t="shared" si="1819"/>
        <v>-2</v>
      </c>
      <c r="AL1934" s="2" t="s">
        <v>5567</v>
      </c>
      <c r="AM1934" s="2" t="str">
        <f t="shared" si="1820"/>
        <v>생산완료(-2)</v>
      </c>
      <c r="AN1934" s="9">
        <f t="shared" si="1821"/>
        <v>45648</v>
      </c>
      <c r="AO1934" s="9">
        <f t="shared" si="1822"/>
        <v>45646</v>
      </c>
      <c r="AP1934" s="9"/>
      <c r="AQ1934" s="2">
        <f t="shared" si="1827"/>
        <v>-2</v>
      </c>
      <c r="AR1934" s="12">
        <f t="shared" si="1824"/>
        <v>-2</v>
      </c>
      <c r="AS1934" t="s">
        <v>5567</v>
      </c>
      <c r="AT1934" t="str">
        <f t="shared" si="1825"/>
        <v>생산완료(-2)</v>
      </c>
    </row>
    <row r="1935" spans="2:46" x14ac:dyDescent="0.3">
      <c r="B1935" s="2" t="s">
        <v>5409</v>
      </c>
      <c r="C1935" s="7">
        <v>0</v>
      </c>
      <c r="D1935" s="2" t="s">
        <v>5412</v>
      </c>
      <c r="E1935" s="2" t="s">
        <v>5418</v>
      </c>
      <c r="F1935" s="2" t="s">
        <v>5409</v>
      </c>
      <c r="G1935" s="2"/>
      <c r="H1935" s="2" t="s">
        <v>4778</v>
      </c>
      <c r="I1935" s="2" t="str">
        <f t="shared" si="1815"/>
        <v>20241206-1000152145-인쇄</v>
      </c>
      <c r="J1935" s="2" t="str">
        <f t="shared" si="1816"/>
        <v>20241206-1000152145-합지</v>
      </c>
      <c r="K1935" s="2" t="str">
        <f t="shared" si="1817"/>
        <v>20241206-1000152145-분단</v>
      </c>
      <c r="L1935" s="2" t="str">
        <f t="shared" si="1818"/>
        <v>20241206-1000152145-제대</v>
      </c>
      <c r="M1935" s="2" t="str">
        <f>VLOOKUP(H1935, '쿼리1'!$A:$R, 17, 0)</f>
        <v>4도-컴포즈커피)초코마카롱27g</v>
      </c>
      <c r="N1935" s="2" t="str">
        <f>VLOOKUP(H1935, '쿼리1'!$A:$P, 15, 0)</f>
        <v>오씨피피(유무광)50</v>
      </c>
      <c r="O1935" s="2">
        <v>1000152145</v>
      </c>
      <c r="P1935" s="2" t="str">
        <f>VLOOKUP(H1935, '쿼리1'!$A:$R, 17, 0)</f>
        <v>4도-컴포즈커피)초코마카롱27g</v>
      </c>
      <c r="Q1935" s="4">
        <f>VLOOKUP(H1935, '쿼리1'!$A:$U, 20, 0)</f>
        <v>16</v>
      </c>
      <c r="R1935" s="2" t="s">
        <v>31</v>
      </c>
      <c r="S1935" s="2" t="s">
        <v>31</v>
      </c>
      <c r="T1935" s="2" t="s">
        <v>31</v>
      </c>
      <c r="U1935" s="2" t="s">
        <v>5397</v>
      </c>
      <c r="V1935" s="3">
        <v>45638</v>
      </c>
      <c r="W1935" s="3">
        <v>45639</v>
      </c>
      <c r="X1935" s="6" t="str">
        <f t="shared" ref="X1935:X1943" si="1832">IFERROR(IF(W1935-V1935&gt;0, "+" &amp; (W1935-V1935), W1935-V1935), "X")</f>
        <v>+1</v>
      </c>
      <c r="Y1935" s="3">
        <v>45643</v>
      </c>
      <c r="Z1935" s="3">
        <v>45639</v>
      </c>
      <c r="AA1935" s="6">
        <f t="shared" si="1826"/>
        <v>-4</v>
      </c>
      <c r="AB1935" s="3">
        <v>45644</v>
      </c>
      <c r="AC1935" s="3">
        <v>45644</v>
      </c>
      <c r="AD1935" s="6">
        <f t="shared" si="1831"/>
        <v>0</v>
      </c>
      <c r="AE1935" s="2" t="s">
        <v>5388</v>
      </c>
      <c r="AF1935" s="2" t="s">
        <v>5388</v>
      </c>
      <c r="AG1935" s="2" t="str">
        <f>IFERROR(AF1935-AE1935, "X")</f>
        <v>X</v>
      </c>
      <c r="AH1935" s="3">
        <v>45644</v>
      </c>
      <c r="AI1935" s="3">
        <f t="shared" ref="AI1935:AI1936" si="1833">AB1935</f>
        <v>45644</v>
      </c>
      <c r="AJ1935" s="3"/>
      <c r="AK1935" s="2">
        <f t="shared" si="1819"/>
        <v>0</v>
      </c>
      <c r="AL1935" s="2" t="s">
        <v>5567</v>
      </c>
      <c r="AM1935" s="2" t="str">
        <f t="shared" si="1820"/>
        <v>생산완료(0)</v>
      </c>
      <c r="AN1935" s="9">
        <f t="shared" si="1821"/>
        <v>45644</v>
      </c>
      <c r="AO1935" s="9">
        <f t="shared" si="1822"/>
        <v>45644</v>
      </c>
      <c r="AP1935" s="9"/>
      <c r="AQ1935" s="2">
        <f t="shared" si="1827"/>
        <v>0</v>
      </c>
      <c r="AR1935" s="12">
        <f t="shared" si="1824"/>
        <v>0</v>
      </c>
      <c r="AS1935" t="s">
        <v>5567</v>
      </c>
      <c r="AT1935" t="str">
        <f t="shared" si="1825"/>
        <v>생산완료(0)</v>
      </c>
    </row>
    <row r="1936" spans="2:46" x14ac:dyDescent="0.3">
      <c r="B1936" s="2" t="s">
        <v>5409</v>
      </c>
      <c r="C1936" s="7">
        <v>0</v>
      </c>
      <c r="D1936" s="2" t="s">
        <v>5412</v>
      </c>
      <c r="E1936" s="2" t="s">
        <v>5418</v>
      </c>
      <c r="F1936" s="2" t="s">
        <v>5409</v>
      </c>
      <c r="G1936" s="2"/>
      <c r="H1936" s="2" t="s">
        <v>4307</v>
      </c>
      <c r="I1936" s="2" t="str">
        <f t="shared" si="1815"/>
        <v>20241206-1000152162-인쇄</v>
      </c>
      <c r="J1936" s="2" t="str">
        <f t="shared" si="1816"/>
        <v>20241206-1000152162-합지</v>
      </c>
      <c r="K1936" s="2" t="str">
        <f t="shared" si="1817"/>
        <v>20241206-1000152162-분단</v>
      </c>
      <c r="L1936" s="2" t="str">
        <f t="shared" si="1818"/>
        <v>20241206-1000152162-제대</v>
      </c>
      <c r="M1936" s="2" t="str">
        <f>VLOOKUP(H1936, '쿼리1'!$A:$R, 17, 0)</f>
        <v>5도-컴포즈커피)모카마카롱34g</v>
      </c>
      <c r="N1936" s="2" t="str">
        <f>VLOOKUP(H1936, '쿼리1'!$A:$P, 15, 0)</f>
        <v>오씨피피(유무광)50</v>
      </c>
      <c r="O1936" s="2">
        <v>1000152162</v>
      </c>
      <c r="P1936" s="2" t="str">
        <f>VLOOKUP(H1936, '쿼리1'!$A:$R, 17, 0)</f>
        <v>5도-컴포즈커피)모카마카롱34g</v>
      </c>
      <c r="Q1936" s="4">
        <f>VLOOKUP(H1936, '쿼리1'!$A:$U, 20, 0)</f>
        <v>16</v>
      </c>
      <c r="R1936" s="2" t="s">
        <v>31</v>
      </c>
      <c r="S1936" s="2" t="s">
        <v>31</v>
      </c>
      <c r="T1936" s="2" t="s">
        <v>31</v>
      </c>
      <c r="U1936" s="2" t="s">
        <v>5397</v>
      </c>
      <c r="V1936" s="3">
        <v>45638</v>
      </c>
      <c r="W1936" s="3">
        <v>45639</v>
      </c>
      <c r="X1936" s="6" t="str">
        <f t="shared" si="1832"/>
        <v>+1</v>
      </c>
      <c r="Y1936" s="3">
        <v>45643</v>
      </c>
      <c r="Z1936" s="3">
        <v>45639</v>
      </c>
      <c r="AA1936" s="6">
        <f t="shared" si="1826"/>
        <v>-4</v>
      </c>
      <c r="AB1936" s="3">
        <v>45644</v>
      </c>
      <c r="AC1936" s="3">
        <v>45644</v>
      </c>
      <c r="AD1936" s="6">
        <f t="shared" si="1831"/>
        <v>0</v>
      </c>
      <c r="AE1936" s="2" t="s">
        <v>5388</v>
      </c>
      <c r="AF1936" s="2" t="s">
        <v>5388</v>
      </c>
      <c r="AG1936" s="2" t="str">
        <f>IFERROR(AF1936-AE1936, "X")</f>
        <v>X</v>
      </c>
      <c r="AH1936" s="3">
        <v>45644</v>
      </c>
      <c r="AI1936" s="3">
        <f t="shared" si="1833"/>
        <v>45644</v>
      </c>
      <c r="AJ1936" s="3"/>
      <c r="AK1936" s="2">
        <f t="shared" si="1819"/>
        <v>0</v>
      </c>
      <c r="AL1936" s="2" t="s">
        <v>5567</v>
      </c>
      <c r="AM1936" s="2" t="str">
        <f t="shared" si="1820"/>
        <v>생산완료(0)</v>
      </c>
      <c r="AN1936" s="9">
        <f t="shared" si="1821"/>
        <v>45644</v>
      </c>
      <c r="AO1936" s="9">
        <f t="shared" si="1822"/>
        <v>45644</v>
      </c>
      <c r="AP1936" s="9"/>
      <c r="AQ1936" s="2">
        <f t="shared" si="1827"/>
        <v>0</v>
      </c>
      <c r="AR1936" s="12">
        <f t="shared" si="1824"/>
        <v>0</v>
      </c>
      <c r="AS1936" t="s">
        <v>5567</v>
      </c>
      <c r="AT1936" t="str">
        <f t="shared" si="1825"/>
        <v>생산완료(0)</v>
      </c>
    </row>
    <row r="1937" spans="2:46" x14ac:dyDescent="0.3">
      <c r="B1937" s="2" t="s">
        <v>5418</v>
      </c>
      <c r="C1937" s="7">
        <v>-4</v>
      </c>
      <c r="D1937" s="2" t="s">
        <v>5412</v>
      </c>
      <c r="E1937" s="2" t="s">
        <v>5432</v>
      </c>
      <c r="F1937" s="2"/>
      <c r="G1937" s="2" t="s">
        <v>5424</v>
      </c>
      <c r="H1937" s="2" t="s">
        <v>2930</v>
      </c>
      <c r="I1937" s="2" t="str">
        <f t="shared" si="1815"/>
        <v>20241206-1000154035-인쇄</v>
      </c>
      <c r="J1937" s="2" t="str">
        <f t="shared" si="1816"/>
        <v>20241206-1000154035-합지</v>
      </c>
      <c r="K1937" s="2" t="str">
        <f t="shared" si="1817"/>
        <v>20241206-1000154035-분단</v>
      </c>
      <c r="L1937" s="2" t="str">
        <f t="shared" si="1818"/>
        <v>20241206-1000154035-제대</v>
      </c>
      <c r="M1937" s="2" t="str">
        <f>VLOOKUP(H1937, '쿼리1'!$A:$R, 17, 0)</f>
        <v>8도-세준에프앤비-오뚜기 쫄깃한 쌀떡국떡 600g</v>
      </c>
      <c r="N1937" s="2" t="str">
        <f>VLOOKUP(H1937, '쿼리1'!$A:$P, 15, 0)</f>
        <v>나이론(자동포장용)110</v>
      </c>
      <c r="O1937" s="2">
        <v>1000154035</v>
      </c>
      <c r="P1937" s="2" t="str">
        <f>VLOOKUP(H1937, '쿼리1'!$A:$R, 17, 0)</f>
        <v>8도-세준에프앤비-오뚜기 쫄깃한 쌀떡국떡 600g</v>
      </c>
      <c r="Q1937" s="4">
        <f>VLOOKUP(H1937, '쿼리1'!$A:$U, 20, 0)</f>
        <v>28571</v>
      </c>
      <c r="R1937" s="2" t="s">
        <v>31</v>
      </c>
      <c r="S1937" s="2" t="s">
        <v>31</v>
      </c>
      <c r="T1937" s="2" t="s">
        <v>5397</v>
      </c>
      <c r="U1937" s="2" t="s">
        <v>31</v>
      </c>
      <c r="V1937" s="3">
        <v>45638</v>
      </c>
      <c r="W1937" s="3">
        <v>45639</v>
      </c>
      <c r="X1937" s="6" t="str">
        <f t="shared" si="1832"/>
        <v>+1</v>
      </c>
      <c r="Y1937" s="3">
        <v>45643</v>
      </c>
      <c r="Z1937" s="3">
        <v>45649</v>
      </c>
      <c r="AA1937" s="6" t="str">
        <f t="shared" si="1826"/>
        <v>+6</v>
      </c>
      <c r="AB1937" s="3" t="s">
        <v>5388</v>
      </c>
      <c r="AC1937" s="2" t="s">
        <v>5388</v>
      </c>
      <c r="AD1937" s="6" t="str">
        <f>IFERROR(AC1937-AB1937, "X")</f>
        <v>X</v>
      </c>
      <c r="AE1937" s="3">
        <v>45645</v>
      </c>
      <c r="AF1937" s="3">
        <v>45647</v>
      </c>
      <c r="AG1937" s="2" t="str">
        <f t="shared" ref="AG1937:AG1938" si="1834">IFERROR(IF(AF1937-AE1937&gt;0, "+" &amp; (AF1937-AE1937), AF1937-AE1937), "X")</f>
        <v>+2</v>
      </c>
      <c r="AH1937" s="3">
        <v>45649</v>
      </c>
      <c r="AI1937" s="3">
        <f t="shared" ref="AI1937:AI1938" si="1835">AE1937</f>
        <v>45645</v>
      </c>
      <c r="AJ1937" s="3"/>
      <c r="AK1937" s="2">
        <f t="shared" si="1819"/>
        <v>-4</v>
      </c>
      <c r="AL1937" s="2" t="s">
        <v>5567</v>
      </c>
      <c r="AM1937" s="2" t="str">
        <f t="shared" si="1820"/>
        <v>생산완료(-4)</v>
      </c>
      <c r="AN1937" s="9">
        <f t="shared" si="1821"/>
        <v>45649</v>
      </c>
      <c r="AO1937" s="9">
        <f t="shared" si="1822"/>
        <v>45645</v>
      </c>
      <c r="AP1937" s="9"/>
      <c r="AQ1937" s="2">
        <f t="shared" si="1827"/>
        <v>-4</v>
      </c>
      <c r="AR1937" s="12">
        <f t="shared" si="1824"/>
        <v>-4</v>
      </c>
      <c r="AS1937" t="s">
        <v>5567</v>
      </c>
      <c r="AT1937" t="str">
        <f t="shared" si="1825"/>
        <v>생산완료(-4)</v>
      </c>
    </row>
    <row r="1938" spans="2:46" x14ac:dyDescent="0.3">
      <c r="B1938" s="2" t="s">
        <v>5406</v>
      </c>
      <c r="C1938" s="7">
        <v>-5</v>
      </c>
      <c r="D1938" s="2" t="s">
        <v>5421</v>
      </c>
      <c r="E1938" s="2" t="s">
        <v>5412</v>
      </c>
      <c r="F1938" s="2"/>
      <c r="G1938" s="2" t="s">
        <v>5421</v>
      </c>
      <c r="H1938" s="2" t="s">
        <v>2692</v>
      </c>
      <c r="I1938" s="2" t="str">
        <f t="shared" si="1815"/>
        <v>20241206-1000155583-인쇄</v>
      </c>
      <c r="J1938" s="2" t="str">
        <f t="shared" si="1816"/>
        <v>20241206-1000155583-합지</v>
      </c>
      <c r="K1938" s="2" t="str">
        <f t="shared" si="1817"/>
        <v>20241206-1000155583-분단</v>
      </c>
      <c r="L1938" s="2" t="str">
        <f t="shared" si="1818"/>
        <v>20241206-1000155583-제대</v>
      </c>
      <c r="M1938" s="2" t="str">
        <f>VLOOKUP(H1938, '쿼리1'!$A:$R, 17, 0)</f>
        <v>3도-세준에프앤비-옛날 쌀떡국떡 150g</v>
      </c>
      <c r="N1938" s="2" t="str">
        <f>VLOOKUP(H1938, '쿼리1'!$A:$P, 15, 0)</f>
        <v>나이론80</v>
      </c>
      <c r="O1938" s="2">
        <v>1000155583</v>
      </c>
      <c r="P1938" s="2" t="str">
        <f>VLOOKUP(H1938, '쿼리1'!$A:$R, 17, 0)</f>
        <v>3도-세준에프앤비-옛날 쌀떡국떡 150g</v>
      </c>
      <c r="Q1938" s="4">
        <f>VLOOKUP(H1938, '쿼리1'!$A:$U, 20, 0)</f>
        <v>326530</v>
      </c>
      <c r="R1938" s="2" t="s">
        <v>31</v>
      </c>
      <c r="S1938" s="2" t="s">
        <v>31</v>
      </c>
      <c r="T1938" s="2" t="s">
        <v>5397</v>
      </c>
      <c r="U1938" s="2" t="s">
        <v>31</v>
      </c>
      <c r="V1938" s="3">
        <v>45638</v>
      </c>
      <c r="W1938" s="3">
        <v>45643</v>
      </c>
      <c r="X1938" s="6" t="str">
        <f t="shared" si="1832"/>
        <v>+5</v>
      </c>
      <c r="Y1938" s="3">
        <v>45643</v>
      </c>
      <c r="Z1938" s="3">
        <v>45644</v>
      </c>
      <c r="AA1938" s="6" t="str">
        <f t="shared" si="1826"/>
        <v>+1</v>
      </c>
      <c r="AB1938" s="3" t="s">
        <v>5388</v>
      </c>
      <c r="AC1938" s="2" t="s">
        <v>5388</v>
      </c>
      <c r="AD1938" s="6" t="str">
        <f>IFERROR(AC1938-AB1938, "X")</f>
        <v>X</v>
      </c>
      <c r="AE1938" s="3">
        <v>45649</v>
      </c>
      <c r="AF1938" s="3">
        <v>45654</v>
      </c>
      <c r="AG1938" s="2" t="str">
        <f t="shared" si="1834"/>
        <v>+5</v>
      </c>
      <c r="AH1938" s="3">
        <v>45654</v>
      </c>
      <c r="AI1938" s="3">
        <f t="shared" si="1835"/>
        <v>45649</v>
      </c>
      <c r="AJ1938" s="3"/>
      <c r="AK1938" s="2">
        <f t="shared" si="1819"/>
        <v>-5</v>
      </c>
      <c r="AL1938" s="2" t="s">
        <v>5567</v>
      </c>
      <c r="AM1938" s="2" t="str">
        <f t="shared" si="1820"/>
        <v>생산완료(-5)</v>
      </c>
      <c r="AN1938" s="9">
        <f t="shared" si="1821"/>
        <v>45654</v>
      </c>
      <c r="AO1938" s="9">
        <f t="shared" si="1822"/>
        <v>45649</v>
      </c>
      <c r="AP1938" s="9"/>
      <c r="AQ1938" s="2">
        <f t="shared" si="1827"/>
        <v>-5</v>
      </c>
      <c r="AR1938" s="12">
        <f t="shared" si="1824"/>
        <v>-5</v>
      </c>
      <c r="AS1938" t="s">
        <v>5567</v>
      </c>
      <c r="AT1938" t="str">
        <f t="shared" si="1825"/>
        <v>생산완료(-5)</v>
      </c>
    </row>
    <row r="1939" spans="2:46" x14ac:dyDescent="0.3">
      <c r="B1939" s="2" t="s">
        <v>5407</v>
      </c>
      <c r="C1939" s="7">
        <v>-6</v>
      </c>
      <c r="D1939" s="2" t="s">
        <v>5463</v>
      </c>
      <c r="E1939" s="2" t="s">
        <v>5409</v>
      </c>
      <c r="F1939" s="2" t="s">
        <v>5547</v>
      </c>
      <c r="G1939" s="2"/>
      <c r="H1939" s="2" t="s">
        <v>4233</v>
      </c>
      <c r="I1939" s="2" t="str">
        <f t="shared" si="1815"/>
        <v>20241206-1000156584-인쇄</v>
      </c>
      <c r="J1939" s="2" t="str">
        <f t="shared" si="1816"/>
        <v>20241206-1000156584-합지</v>
      </c>
      <c r="K1939" s="2" t="str">
        <f t="shared" si="1817"/>
        <v>20241206-1000156584-분단</v>
      </c>
      <c r="L1939" s="2" t="str">
        <f t="shared" si="1818"/>
        <v>20241206-1000156584-제대</v>
      </c>
      <c r="M1939" s="2" t="str">
        <f>VLOOKUP(H1939, '쿼리1'!$A:$R, 17, 0)</f>
        <v>7도-광천 아보카도김 4g(도시락김)</v>
      </c>
      <c r="N1939" s="2" t="str">
        <f>VLOOKUP(H1939, '쿼리1'!$A:$P, 15, 0)</f>
        <v>은박(무광)55</v>
      </c>
      <c r="O1939" s="2">
        <v>1000156584</v>
      </c>
      <c r="P1939" s="2" t="str">
        <f>VLOOKUP(H1939, '쿼리1'!$A:$R, 17, 0)</f>
        <v>7도-광천 아보카도김 4g(도시락김)</v>
      </c>
      <c r="Q1939" s="4">
        <f>VLOOKUP(H1939, '쿼리1'!$A:$U, 20, 0)</f>
        <v>18</v>
      </c>
      <c r="R1939" s="2" t="s">
        <v>31</v>
      </c>
      <c r="S1939" s="2" t="s">
        <v>31</v>
      </c>
      <c r="T1939" s="2" t="s">
        <v>5399</v>
      </c>
      <c r="U1939" s="2" t="s">
        <v>5397</v>
      </c>
      <c r="V1939" s="3">
        <v>45638</v>
      </c>
      <c r="W1939" s="3">
        <v>45649</v>
      </c>
      <c r="X1939" s="6" t="str">
        <f t="shared" si="1832"/>
        <v>+11</v>
      </c>
      <c r="Y1939" s="3">
        <v>45643</v>
      </c>
      <c r="Z1939" s="3">
        <v>45643</v>
      </c>
      <c r="AA1939" s="6">
        <f t="shared" si="1826"/>
        <v>0</v>
      </c>
      <c r="AB1939" s="3">
        <v>45644</v>
      </c>
      <c r="AC1939" s="5" t="s">
        <v>5396</v>
      </c>
      <c r="AD1939" s="6">
        <f ca="1">TODAY()-AB1939</f>
        <v>12</v>
      </c>
      <c r="AE1939" s="2" t="s">
        <v>5388</v>
      </c>
      <c r="AF1939" s="2" t="s">
        <v>5388</v>
      </c>
      <c r="AG1939" s="2" t="str">
        <f>IFERROR(AF1939-AE1939, "X")</f>
        <v>X</v>
      </c>
      <c r="AH1939" s="3">
        <v>45649</v>
      </c>
      <c r="AI1939" s="3">
        <f>Y1939</f>
        <v>45643</v>
      </c>
      <c r="AJ1939" s="3"/>
      <c r="AK1939" s="2">
        <f t="shared" si="1819"/>
        <v>-6</v>
      </c>
      <c r="AL1939" s="2" t="s">
        <v>5567</v>
      </c>
      <c r="AM1939" s="2" t="str">
        <f t="shared" si="1820"/>
        <v>생산완료(-6)</v>
      </c>
      <c r="AN1939" s="9">
        <f t="shared" si="1821"/>
        <v>45649</v>
      </c>
      <c r="AO1939" s="9">
        <f t="shared" si="1822"/>
        <v>45643</v>
      </c>
      <c r="AP1939" s="9"/>
      <c r="AQ1939" s="2">
        <f t="shared" si="1827"/>
        <v>-6</v>
      </c>
      <c r="AR1939" s="12">
        <f t="shared" si="1824"/>
        <v>-6</v>
      </c>
      <c r="AS1939" t="s">
        <v>5567</v>
      </c>
      <c r="AT1939" t="str">
        <f t="shared" si="1825"/>
        <v>생산완료(-6)</v>
      </c>
    </row>
    <row r="1940" spans="2:46" x14ac:dyDescent="0.3">
      <c r="B1940" s="2" t="s">
        <v>5412</v>
      </c>
      <c r="C1940" s="7">
        <v>1</v>
      </c>
      <c r="D1940" s="2" t="s">
        <v>5412</v>
      </c>
      <c r="E1940" s="2" t="s">
        <v>5405</v>
      </c>
      <c r="F1940" s="2" t="s">
        <v>5409</v>
      </c>
      <c r="G1940" s="2" t="s">
        <v>5405</v>
      </c>
      <c r="H1940" s="2" t="s">
        <v>2666</v>
      </c>
      <c r="I1940" s="2" t="str">
        <f t="shared" si="1815"/>
        <v>20241206-1000156851-인쇄</v>
      </c>
      <c r="J1940" s="2" t="str">
        <f t="shared" si="1816"/>
        <v>20241206-1000156851-합지</v>
      </c>
      <c r="K1940" s="2" t="str">
        <f t="shared" si="1817"/>
        <v>20241206-1000156851-분단</v>
      </c>
      <c r="L1940" s="2" t="str">
        <f t="shared" si="1818"/>
        <v>20241206-1000156851-제대</v>
      </c>
      <c r="M1940" s="2" t="str">
        <f>VLOOKUP(H1940, '쿼리1'!$A:$R, 17, 0)</f>
        <v>3도-SB)하트파이96g(455kacl)-QR면백색</v>
      </c>
      <c r="N1940" s="2" t="str">
        <f>VLOOKUP(H1940, '쿼리1'!$A:$P, 15, 0)</f>
        <v>오씨피피60</v>
      </c>
      <c r="O1940" s="2">
        <v>1000156851</v>
      </c>
      <c r="P1940" s="2" t="str">
        <f>VLOOKUP(H1940, '쿼리1'!$A:$R, 17, 0)</f>
        <v>3도-SB)하트파이96g(455kacl)-QR면백색</v>
      </c>
      <c r="Q1940" s="4">
        <f>VLOOKUP(H1940, '쿼리1'!$A:$U, 20, 0)</f>
        <v>123076</v>
      </c>
      <c r="R1940" s="2" t="s">
        <v>31</v>
      </c>
      <c r="S1940" s="2" t="s">
        <v>31</v>
      </c>
      <c r="T1940" s="2" t="s">
        <v>31</v>
      </c>
      <c r="U1940" s="2" t="s">
        <v>31</v>
      </c>
      <c r="V1940" s="3">
        <v>45638</v>
      </c>
      <c r="W1940" s="3">
        <v>45639</v>
      </c>
      <c r="X1940" s="6" t="str">
        <f t="shared" si="1832"/>
        <v>+1</v>
      </c>
      <c r="Y1940" s="3">
        <v>45643</v>
      </c>
      <c r="Z1940" s="3">
        <v>45642</v>
      </c>
      <c r="AA1940" s="6">
        <f t="shared" si="1826"/>
        <v>-1</v>
      </c>
      <c r="AB1940" s="3">
        <v>45644</v>
      </c>
      <c r="AC1940" s="3">
        <v>45644</v>
      </c>
      <c r="AD1940" s="6">
        <f t="shared" ref="AD1940:AD1941" si="1836">IFERROR(IF(AC1940-AB1940&gt;0, "+" &amp; (AC1940-AB1940), AC1940-AB1940), "X")</f>
        <v>0</v>
      </c>
      <c r="AE1940" s="3">
        <v>45646</v>
      </c>
      <c r="AF1940" s="3">
        <v>45645</v>
      </c>
      <c r="AG1940" s="2">
        <f>IFERROR(IF(AF1940-AE1940&gt;0, "+" &amp; (AF1940-AE1940), AF1940-AE1940), "X")</f>
        <v>-1</v>
      </c>
      <c r="AH1940" s="3">
        <v>45645</v>
      </c>
      <c r="AI1940" s="3">
        <f>AE1940</f>
        <v>45646</v>
      </c>
      <c r="AJ1940" s="3"/>
      <c r="AK1940" s="2" t="str">
        <f t="shared" si="1819"/>
        <v>+1</v>
      </c>
      <c r="AL1940" s="2" t="s">
        <v>5567</v>
      </c>
      <c r="AM1940" s="2" t="str">
        <f t="shared" si="1820"/>
        <v>생산완료(+1)</v>
      </c>
      <c r="AN1940" s="9">
        <f t="shared" si="1821"/>
        <v>45645</v>
      </c>
      <c r="AO1940" s="9">
        <f t="shared" si="1822"/>
        <v>45646</v>
      </c>
      <c r="AP1940" s="9"/>
      <c r="AQ1940" s="2">
        <f t="shared" si="1827"/>
        <v>1</v>
      </c>
      <c r="AR1940" s="12" t="str">
        <f t="shared" si="1824"/>
        <v>+1</v>
      </c>
      <c r="AS1940" t="s">
        <v>5567</v>
      </c>
      <c r="AT1940" t="str">
        <f t="shared" si="1825"/>
        <v>생산완료(+1)</v>
      </c>
    </row>
    <row r="1941" spans="2:46" x14ac:dyDescent="0.3">
      <c r="B1941" s="2" t="s">
        <v>5418</v>
      </c>
      <c r="C1941" s="7">
        <v>-4</v>
      </c>
      <c r="D1941" s="2" t="s">
        <v>5409</v>
      </c>
      <c r="E1941" s="2" t="s">
        <v>5412</v>
      </c>
      <c r="F1941" s="2" t="s">
        <v>5451</v>
      </c>
      <c r="G1941" s="2"/>
      <c r="H1941" s="2" t="s">
        <v>4147</v>
      </c>
      <c r="I1941" s="2" t="str">
        <f t="shared" si="1815"/>
        <v>20241206-1000158166-인쇄</v>
      </c>
      <c r="J1941" s="2" t="str">
        <f t="shared" si="1816"/>
        <v>20241206-1000158166-합지</v>
      </c>
      <c r="K1941" s="2" t="str">
        <f t="shared" si="1817"/>
        <v>20241206-1000158166-분단</v>
      </c>
      <c r="L1941" s="2" t="str">
        <f t="shared" si="1818"/>
        <v>20241206-1000158166-제대</v>
      </c>
      <c r="M1941" s="2" t="str">
        <f>VLOOKUP(H1941, '쿼리1'!$A:$R, 17, 0)</f>
        <v>2도-동대문엽기떡볶이-로제분말60g</v>
      </c>
      <c r="N1941" s="2" t="str">
        <f>VLOOKUP(H1941, '쿼리1'!$A:$P, 15, 0)</f>
        <v>패증착74</v>
      </c>
      <c r="O1941" s="2">
        <v>1000158166</v>
      </c>
      <c r="P1941" s="2" t="str">
        <f>VLOOKUP(H1941, '쿼리1'!$A:$R, 17, 0)</f>
        <v>2도-동대문엽기떡볶이-로제분말60g</v>
      </c>
      <c r="Q1941" s="4">
        <f>VLOOKUP(H1941, '쿼리1'!$A:$U, 20, 0)</f>
        <v>108</v>
      </c>
      <c r="R1941" s="2" t="s">
        <v>31</v>
      </c>
      <c r="S1941" s="2" t="s">
        <v>31</v>
      </c>
      <c r="T1941" s="2" t="s">
        <v>31</v>
      </c>
      <c r="U1941" s="2" t="s">
        <v>5397</v>
      </c>
      <c r="V1941" s="3">
        <v>45638</v>
      </c>
      <c r="W1941" s="3">
        <v>45638</v>
      </c>
      <c r="X1941" s="6">
        <f t="shared" si="1832"/>
        <v>0</v>
      </c>
      <c r="Y1941" s="3">
        <v>45643</v>
      </c>
      <c r="Z1941" s="3">
        <v>45644</v>
      </c>
      <c r="AA1941" s="6" t="str">
        <f t="shared" si="1826"/>
        <v>+1</v>
      </c>
      <c r="AB1941" s="3">
        <v>45644</v>
      </c>
      <c r="AC1941" s="3">
        <v>45648</v>
      </c>
      <c r="AD1941" s="6" t="str">
        <f t="shared" si="1836"/>
        <v>+4</v>
      </c>
      <c r="AE1941" s="2" t="s">
        <v>5388</v>
      </c>
      <c r="AF1941" s="2" t="s">
        <v>5388</v>
      </c>
      <c r="AG1941" s="2" t="str">
        <f>IFERROR(AF1941-AE1941, "X")</f>
        <v>X</v>
      </c>
      <c r="AH1941" s="3">
        <v>45648</v>
      </c>
      <c r="AI1941" s="3">
        <f t="shared" ref="AI1941" si="1837">AB1941</f>
        <v>45644</v>
      </c>
      <c r="AJ1941" s="3"/>
      <c r="AK1941" s="2">
        <f t="shared" si="1819"/>
        <v>-4</v>
      </c>
      <c r="AL1941" s="2" t="s">
        <v>5567</v>
      </c>
      <c r="AM1941" s="2" t="str">
        <f t="shared" si="1820"/>
        <v>생산완료(-4)</v>
      </c>
      <c r="AN1941" s="9">
        <f t="shared" si="1821"/>
        <v>45648</v>
      </c>
      <c r="AO1941" s="9">
        <f t="shared" si="1822"/>
        <v>45644</v>
      </c>
      <c r="AP1941" s="9"/>
      <c r="AQ1941" s="2">
        <f t="shared" si="1827"/>
        <v>-4</v>
      </c>
      <c r="AR1941" s="12">
        <f t="shared" si="1824"/>
        <v>-4</v>
      </c>
      <c r="AS1941" t="s">
        <v>5567</v>
      </c>
      <c r="AT1941" t="str">
        <f t="shared" si="1825"/>
        <v>생산완료(-4)</v>
      </c>
    </row>
    <row r="1942" spans="2:46" x14ac:dyDescent="0.3">
      <c r="B1942" s="2" t="s">
        <v>5407</v>
      </c>
      <c r="C1942" s="7">
        <v>-6</v>
      </c>
      <c r="D1942" s="2" t="s">
        <v>5408</v>
      </c>
      <c r="E1942" s="2" t="s">
        <v>5444</v>
      </c>
      <c r="F1942" s="2"/>
      <c r="G1942" s="2" t="s">
        <v>5451</v>
      </c>
      <c r="H1942" s="2" t="s">
        <v>2688</v>
      </c>
      <c r="I1942" s="2" t="str">
        <f t="shared" si="1815"/>
        <v>20241206-1000159156-인쇄</v>
      </c>
      <c r="J1942" s="2" t="str">
        <f t="shared" si="1816"/>
        <v>20241206-1000159156-합지</v>
      </c>
      <c r="K1942" s="2" t="str">
        <f t="shared" si="1817"/>
        <v>20241206-1000159156-분단</v>
      </c>
      <c r="L1942" s="2" t="str">
        <f t="shared" si="1818"/>
        <v>20241206-1000159156-제대</v>
      </c>
      <c r="M1942" s="2" t="str">
        <f>VLOOKUP(H1942, '쿼리1'!$A:$R, 17, 0)</f>
        <v>8도-세준에프앤비-오쉐프 우리쌀 떡국떡(냉장) 1kg</v>
      </c>
      <c r="N1942" s="2" t="str">
        <f>VLOOKUP(H1942, '쿼리1'!$A:$P, 15, 0)</f>
        <v>나이론(자동포장용)110</v>
      </c>
      <c r="O1942" s="2">
        <v>1000159156</v>
      </c>
      <c r="P1942" s="2" t="str">
        <f>VLOOKUP(H1942, '쿼리1'!$A:$R, 17, 0)</f>
        <v>8도-세준에프앤비-오쉐프 우리쌀 떡국떡(냉장) 1kg</v>
      </c>
      <c r="Q1942" s="4">
        <f>VLOOKUP(H1942, '쿼리1'!$A:$U, 20, 0)</f>
        <v>27272</v>
      </c>
      <c r="R1942" s="2" t="s">
        <v>31</v>
      </c>
      <c r="S1942" s="2" t="s">
        <v>31</v>
      </c>
      <c r="T1942" s="2" t="s">
        <v>5397</v>
      </c>
      <c r="U1942" s="2" t="s">
        <v>31</v>
      </c>
      <c r="V1942" s="3">
        <v>45636</v>
      </c>
      <c r="W1942" s="3">
        <v>45639</v>
      </c>
      <c r="X1942" s="6" t="str">
        <f t="shared" si="1832"/>
        <v>+3</v>
      </c>
      <c r="Y1942" s="3">
        <v>45639</v>
      </c>
      <c r="Z1942" s="3">
        <v>45649</v>
      </c>
      <c r="AA1942" s="6" t="str">
        <f t="shared" si="1826"/>
        <v>+10</v>
      </c>
      <c r="AB1942" s="3" t="s">
        <v>5388</v>
      </c>
      <c r="AC1942" s="2" t="s">
        <v>5388</v>
      </c>
      <c r="AD1942" s="6" t="str">
        <f>IFERROR(AC1942-AB1942, "X")</f>
        <v>X</v>
      </c>
      <c r="AE1942" s="3">
        <v>45643</v>
      </c>
      <c r="AF1942" s="3">
        <v>45647</v>
      </c>
      <c r="AG1942" s="2" t="str">
        <f>IFERROR(IF(AF1942-AE1942&gt;0, "+" &amp; (AF1942-AE1942), AF1942-AE1942), "X")</f>
        <v>+4</v>
      </c>
      <c r="AH1942" s="3">
        <v>45649</v>
      </c>
      <c r="AI1942" s="3">
        <f>AE1942</f>
        <v>45643</v>
      </c>
      <c r="AJ1942" s="3"/>
      <c r="AK1942" s="2">
        <f t="shared" si="1819"/>
        <v>-6</v>
      </c>
      <c r="AL1942" s="2" t="s">
        <v>5567</v>
      </c>
      <c r="AM1942" s="2" t="str">
        <f t="shared" si="1820"/>
        <v>생산완료(-6)</v>
      </c>
      <c r="AN1942" s="9">
        <f t="shared" si="1821"/>
        <v>45649</v>
      </c>
      <c r="AO1942" s="9">
        <f t="shared" si="1822"/>
        <v>45643</v>
      </c>
      <c r="AP1942" s="9"/>
      <c r="AQ1942" s="2">
        <f t="shared" si="1827"/>
        <v>-6</v>
      </c>
      <c r="AR1942" s="12">
        <f t="shared" si="1824"/>
        <v>-6</v>
      </c>
      <c r="AS1942" t="s">
        <v>5567</v>
      </c>
      <c r="AT1942" t="str">
        <f t="shared" si="1825"/>
        <v>생산완료(-6)</v>
      </c>
    </row>
    <row r="1943" spans="2:46" x14ac:dyDescent="0.3">
      <c r="B1943" s="2" t="s">
        <v>5406</v>
      </c>
      <c r="C1943" s="7">
        <v>-5</v>
      </c>
      <c r="D1943" s="2" t="s">
        <v>5451</v>
      </c>
      <c r="E1943" s="2" t="s">
        <v>5548</v>
      </c>
      <c r="F1943" s="2" t="s">
        <v>5421</v>
      </c>
      <c r="G1943" s="2"/>
      <c r="H1943" s="2" t="s">
        <v>3589</v>
      </c>
      <c r="I1943" s="2" t="str">
        <f t="shared" si="1815"/>
        <v>20241206-1000162722-인쇄</v>
      </c>
      <c r="J1943" s="2" t="str">
        <f t="shared" si="1816"/>
        <v>20241206-1000162722-합지</v>
      </c>
      <c r="K1943" s="2" t="str">
        <f t="shared" si="1817"/>
        <v>20241206-1000162722-분단</v>
      </c>
      <c r="L1943" s="2" t="str">
        <f t="shared" si="1818"/>
        <v>20241206-1000162722-제대</v>
      </c>
      <c r="M1943" s="2" t="str">
        <f>VLOOKUP(H1943, '쿼리1'!$A:$R, 17, 0)</f>
        <v>9도-삼진후레쉬-쉐프원 영양만점 반숙 계란프라이 900g(45g*20개)</v>
      </c>
      <c r="N1943" s="2" t="str">
        <f>VLOOKUP(H1943, '쿼리1'!$A:$P, 15, 0)</f>
        <v>나이론70</v>
      </c>
      <c r="O1943" s="2">
        <v>1000162722</v>
      </c>
      <c r="P1943" s="2" t="str">
        <f>VLOOKUP(H1943, '쿼리1'!$A:$R, 17, 0)</f>
        <v>9도-삼진후레쉬-쉐프원 영양만점 반숙 계란프라이 900g(45g*20개)</v>
      </c>
      <c r="Q1943" s="4">
        <f>VLOOKUP(H1943, '쿼리1'!$A:$U, 20, 0)</f>
        <v>36</v>
      </c>
      <c r="R1943" s="2" t="s">
        <v>31</v>
      </c>
      <c r="S1943" s="2" t="s">
        <v>5399</v>
      </c>
      <c r="T1943" s="2" t="s">
        <v>31</v>
      </c>
      <c r="U1943" s="2" t="s">
        <v>5397</v>
      </c>
      <c r="V1943" s="3">
        <v>45638</v>
      </c>
      <c r="W1943" s="3">
        <v>45642</v>
      </c>
      <c r="X1943" s="6" t="str">
        <f t="shared" si="1832"/>
        <v>+4</v>
      </c>
      <c r="Y1943" s="3">
        <v>45643</v>
      </c>
      <c r="Z1943" s="5" t="s">
        <v>5396</v>
      </c>
      <c r="AA1943" s="6">
        <f ca="1">TODAY()-Y1943</f>
        <v>13</v>
      </c>
      <c r="AB1943" s="3">
        <v>45644</v>
      </c>
      <c r="AC1943" s="3">
        <v>45649</v>
      </c>
      <c r="AD1943" s="6" t="str">
        <f>IFERROR(IF(AC1943-AB1943&gt;0, "+" &amp; (AC1943-AB1943), AC1943-AB1943), "X")</f>
        <v>+5</v>
      </c>
      <c r="AE1943" s="2" t="s">
        <v>5388</v>
      </c>
      <c r="AF1943" s="2" t="s">
        <v>5388</v>
      </c>
      <c r="AG1943" s="2" t="str">
        <f>IFERROR(AF1943-AE1943, "X")</f>
        <v>X</v>
      </c>
      <c r="AH1943" s="3">
        <v>45649</v>
      </c>
      <c r="AI1943" s="3">
        <f t="shared" ref="AI1943" si="1838">AB1943</f>
        <v>45644</v>
      </c>
      <c r="AJ1943" s="3"/>
      <c r="AK1943" s="2">
        <f t="shared" si="1819"/>
        <v>-5</v>
      </c>
      <c r="AL1943" s="2" t="s">
        <v>5567</v>
      </c>
      <c r="AM1943" s="2" t="str">
        <f t="shared" si="1820"/>
        <v>생산완료(-5)</v>
      </c>
      <c r="AN1943" s="9">
        <f t="shared" si="1821"/>
        <v>45649</v>
      </c>
      <c r="AO1943" s="9">
        <f t="shared" si="1822"/>
        <v>45644</v>
      </c>
      <c r="AP1943" s="9"/>
      <c r="AQ1943" s="2">
        <f t="shared" si="1827"/>
        <v>-5</v>
      </c>
      <c r="AR1943" s="12">
        <f t="shared" si="1824"/>
        <v>-5</v>
      </c>
      <c r="AS1943" t="s">
        <v>5567</v>
      </c>
      <c r="AT1943" t="str">
        <f t="shared" si="1825"/>
        <v>생산완료(-5)</v>
      </c>
    </row>
    <row r="1944" spans="2:46" x14ac:dyDescent="0.3">
      <c r="B1944" s="2" t="s">
        <v>5409</v>
      </c>
      <c r="C1944" s="7">
        <v>0</v>
      </c>
      <c r="D1944" s="2"/>
      <c r="E1944" s="2" t="s">
        <v>5407</v>
      </c>
      <c r="F1944" s="2"/>
      <c r="G1944" s="2" t="s">
        <v>5409</v>
      </c>
      <c r="H1944" s="2" t="s">
        <v>982</v>
      </c>
      <c r="I1944" s="2" t="str">
        <f t="shared" si="1815"/>
        <v>20241206-1000163732-인쇄</v>
      </c>
      <c r="J1944" s="2" t="str">
        <f t="shared" si="1816"/>
        <v>20241206-1000163732-합지</v>
      </c>
      <c r="K1944" s="2" t="str">
        <f t="shared" si="1817"/>
        <v>20241206-1000163732-분단</v>
      </c>
      <c r="L1944" s="2" t="str">
        <f t="shared" si="1818"/>
        <v>20241206-1000163732-제대</v>
      </c>
      <c r="M1944" s="2" t="str">
        <f>VLOOKUP(H1944, '쿼리1'!$A:$R, 17, 0)</f>
        <v>무지(삼방진공봉투-성수)</v>
      </c>
      <c r="N1944" s="2" t="str">
        <f>VLOOKUP(H1944, '쿼리1'!$A:$P, 15, 0)</f>
        <v>나이론70</v>
      </c>
      <c r="O1944" s="2">
        <v>1000163732</v>
      </c>
      <c r="P1944" s="2" t="str">
        <f>VLOOKUP(H1944, '쿼리1'!$A:$R, 17, 0)</f>
        <v>무지(삼방진공봉투-성수)</v>
      </c>
      <c r="Q1944" s="4">
        <f>VLOOKUP(H1944, '쿼리1'!$A:$U, 20, 0)</f>
        <v>17142</v>
      </c>
      <c r="R1944" s="2" t="s">
        <v>5397</v>
      </c>
      <c r="S1944" s="2" t="s">
        <v>31</v>
      </c>
      <c r="T1944" s="2" t="s">
        <v>5397</v>
      </c>
      <c r="U1944" s="2" t="s">
        <v>31</v>
      </c>
      <c r="V1944" s="2" t="s">
        <v>5388</v>
      </c>
      <c r="W1944" s="3" t="s">
        <v>5388</v>
      </c>
      <c r="X1944" s="6" t="str">
        <f>IFERROR(W1944-V1944, "X")</f>
        <v>X</v>
      </c>
      <c r="Y1944" s="3">
        <v>45642</v>
      </c>
      <c r="Z1944" s="3">
        <v>45636</v>
      </c>
      <c r="AA1944" s="6">
        <f t="shared" ref="AA1944:AA1945" si="1839">IFERROR(IF(Z1944-Y1944&gt;0, "+" &amp; (Z1944-Y1944), Z1944-Y1944), "X")</f>
        <v>-6</v>
      </c>
      <c r="AB1944" s="3" t="s">
        <v>5388</v>
      </c>
      <c r="AC1944" s="2" t="s">
        <v>5388</v>
      </c>
      <c r="AD1944" s="6" t="str">
        <f>IFERROR(AC1944-AB1944, "X")</f>
        <v>X</v>
      </c>
      <c r="AE1944" s="3">
        <v>45644</v>
      </c>
      <c r="AF1944" s="3">
        <v>45644</v>
      </c>
      <c r="AG1944" s="2">
        <f>IFERROR(IF(AF1944-AE1944&gt;0, "+" &amp; (AF1944-AE1944), AF1944-AE1944), "X")</f>
        <v>0</v>
      </c>
      <c r="AH1944" s="3">
        <v>45644</v>
      </c>
      <c r="AI1944" s="3">
        <f>AE1944</f>
        <v>45644</v>
      </c>
      <c r="AJ1944" s="3"/>
      <c r="AK1944" s="2">
        <f t="shared" si="1819"/>
        <v>0</v>
      </c>
      <c r="AL1944" s="2" t="s">
        <v>5567</v>
      </c>
      <c r="AM1944" s="2" t="str">
        <f t="shared" si="1820"/>
        <v>생산완료(0)</v>
      </c>
      <c r="AN1944" s="9">
        <f t="shared" si="1821"/>
        <v>45644</v>
      </c>
      <c r="AO1944" s="9">
        <f t="shared" si="1822"/>
        <v>45644</v>
      </c>
      <c r="AP1944" s="9"/>
      <c r="AQ1944" s="2">
        <f t="shared" si="1827"/>
        <v>0</v>
      </c>
      <c r="AR1944" s="12">
        <f t="shared" si="1824"/>
        <v>0</v>
      </c>
      <c r="AS1944" t="s">
        <v>5567</v>
      </c>
      <c r="AT1944" t="str">
        <f t="shared" si="1825"/>
        <v>생산완료(0)</v>
      </c>
    </row>
    <row r="1945" spans="2:46" x14ac:dyDescent="0.3">
      <c r="B1945" s="2" t="s">
        <v>5483</v>
      </c>
      <c r="C1945" s="7">
        <v>-11</v>
      </c>
      <c r="D1945" s="2" t="s">
        <v>5463</v>
      </c>
      <c r="E1945" s="2" t="s">
        <v>5463</v>
      </c>
      <c r="F1945" s="2"/>
      <c r="G1945" s="2" t="s">
        <v>5547</v>
      </c>
      <c r="H1945" s="2" t="s">
        <v>591</v>
      </c>
      <c r="I1945" s="2" t="str">
        <f t="shared" si="1815"/>
        <v>20241206-1000167559-인쇄</v>
      </c>
      <c r="J1945" s="2" t="str">
        <f t="shared" si="1816"/>
        <v>20241206-1000167559-합지</v>
      </c>
      <c r="K1945" s="2" t="str">
        <f t="shared" si="1817"/>
        <v>20241206-1000167559-분단</v>
      </c>
      <c r="L1945" s="2" t="str">
        <f t="shared" si="1818"/>
        <v>20241206-1000167559-제대</v>
      </c>
      <c r="M1945" s="2" t="str">
        <f>VLOOKUP(H1945, '쿼리1'!$A:$R, 17, 0)</f>
        <v>6도-꼬미다-코코넛분말 400g (수입원:동암실업)</v>
      </c>
      <c r="N1945" s="2" t="str">
        <f>VLOOKUP(H1945, '쿼리1'!$A:$P, 15, 0)</f>
        <v>패트(유무광)80</v>
      </c>
      <c r="O1945" s="2">
        <v>1000167559</v>
      </c>
      <c r="P1945" s="2" t="str">
        <f>VLOOKUP(H1945, '쿼리1'!$A:$R, 17, 0)</f>
        <v>6도-꼬미다-코코넛분말 400g (수입원:동암실업)</v>
      </c>
      <c r="Q1945" s="4">
        <f>VLOOKUP(H1945, '쿼리1'!$A:$U, 20, 0)</f>
        <v>27272</v>
      </c>
      <c r="R1945" s="2" t="s">
        <v>31</v>
      </c>
      <c r="S1945" s="2" t="s">
        <v>31</v>
      </c>
      <c r="T1945" s="2" t="s">
        <v>5397</v>
      </c>
      <c r="U1945" s="2" t="s">
        <v>5399</v>
      </c>
      <c r="V1945" s="3">
        <v>45638</v>
      </c>
      <c r="W1945" s="3">
        <v>45649</v>
      </c>
      <c r="X1945" s="6" t="str">
        <f t="shared" ref="X1945:X1955" si="1840">IFERROR(IF(W1945-V1945&gt;0, "+" &amp; (W1945-V1945), W1945-V1945), "X")</f>
        <v>+11</v>
      </c>
      <c r="Y1945" s="3">
        <v>45642</v>
      </c>
      <c r="Z1945" s="3">
        <v>45653</v>
      </c>
      <c r="AA1945" s="6" t="str">
        <f t="shared" si="1839"/>
        <v>+11</v>
      </c>
      <c r="AB1945" s="5" t="s">
        <v>5388</v>
      </c>
      <c r="AC1945" s="2" t="s">
        <v>5388</v>
      </c>
      <c r="AD1945" s="6" t="str">
        <f>IFERROR(AC1945-AB1945, "X")</f>
        <v>X</v>
      </c>
      <c r="AE1945" s="3">
        <v>45644</v>
      </c>
      <c r="AF1945" s="5" t="s">
        <v>5396</v>
      </c>
      <c r="AG1945" s="6">
        <f ca="1">TODAY()-AE1945</f>
        <v>12</v>
      </c>
      <c r="AH1945" s="3">
        <v>45653</v>
      </c>
      <c r="AI1945" s="3">
        <f>Y1945</f>
        <v>45642</v>
      </c>
      <c r="AJ1945" s="3"/>
      <c r="AK1945" s="2">
        <f t="shared" si="1819"/>
        <v>-11</v>
      </c>
      <c r="AL1945" s="2" t="s">
        <v>5567</v>
      </c>
      <c r="AM1945" s="2" t="str">
        <f t="shared" si="1820"/>
        <v>생산완료(-11)</v>
      </c>
      <c r="AN1945" s="9">
        <f t="shared" si="1821"/>
        <v>45653</v>
      </c>
      <c r="AO1945" s="9">
        <f t="shared" si="1822"/>
        <v>45642</v>
      </c>
      <c r="AP1945" s="9"/>
      <c r="AQ1945" s="2">
        <f t="shared" si="1827"/>
        <v>-11</v>
      </c>
      <c r="AR1945" s="12">
        <f t="shared" si="1824"/>
        <v>-11</v>
      </c>
      <c r="AS1945" t="s">
        <v>5567</v>
      </c>
      <c r="AT1945" t="str">
        <f t="shared" si="1825"/>
        <v>생산완료(-11)</v>
      </c>
    </row>
    <row r="1946" spans="2:46" x14ac:dyDescent="0.3">
      <c r="B1946" s="2" t="s">
        <v>5436</v>
      </c>
      <c r="C1946" s="7">
        <v>-7</v>
      </c>
      <c r="D1946" s="2" t="s">
        <v>5421</v>
      </c>
      <c r="E1946" s="2" t="s">
        <v>5533</v>
      </c>
      <c r="F1946" s="2" t="s">
        <v>5432</v>
      </c>
      <c r="G1946" s="2" t="s">
        <v>5430</v>
      </c>
      <c r="H1946" s="2" t="s">
        <v>3576</v>
      </c>
      <c r="I1946" s="2" t="str">
        <f t="shared" si="1815"/>
        <v>20241206-1000168436-인쇄</v>
      </c>
      <c r="J1946" s="2" t="str">
        <f t="shared" si="1816"/>
        <v>20241206-1000168436-합지</v>
      </c>
      <c r="K1946" s="2" t="str">
        <f t="shared" si="1817"/>
        <v>20241206-1000168436-분단</v>
      </c>
      <c r="L1946" s="2" t="str">
        <f t="shared" si="1818"/>
        <v>20241206-1000168436-제대</v>
      </c>
      <c r="M1946" s="2" t="str">
        <f>VLOOKUP(H1946, '쿼리1'!$A:$R, 17, 0)</f>
        <v>6도-답례연구소 호두정과 80g</v>
      </c>
      <c r="N1946" s="2" t="str">
        <f>VLOOKUP(H1946, '쿼리1'!$A:$P, 15, 0)</f>
        <v>은박(무광)130</v>
      </c>
      <c r="O1946" s="2">
        <v>1000168436</v>
      </c>
      <c r="P1946" s="2" t="str">
        <f>VLOOKUP(H1946, '쿼리1'!$A:$R, 17, 0)</f>
        <v>6도-답례연구소 호두정과 80g</v>
      </c>
      <c r="Q1946" s="4">
        <f>VLOOKUP(H1946, '쿼리1'!$A:$U, 20, 0)</f>
        <v>75000</v>
      </c>
      <c r="R1946" s="2" t="s">
        <v>31</v>
      </c>
      <c r="S1946" s="2" t="s">
        <v>5399</v>
      </c>
      <c r="T1946" s="2" t="s">
        <v>31</v>
      </c>
      <c r="U1946" s="2" t="s">
        <v>31</v>
      </c>
      <c r="V1946" s="3">
        <v>45637</v>
      </c>
      <c r="W1946" s="3">
        <v>45642</v>
      </c>
      <c r="X1946" s="6" t="str">
        <f t="shared" si="1840"/>
        <v>+5</v>
      </c>
      <c r="Y1946" s="3">
        <v>45642</v>
      </c>
      <c r="Z1946" s="5" t="s">
        <v>5396</v>
      </c>
      <c r="AA1946" s="6">
        <f t="shared" ref="AA1946:AA1947" ca="1" si="1841">TODAY()-Y1946</f>
        <v>14</v>
      </c>
      <c r="AB1946" s="3">
        <v>45643</v>
      </c>
      <c r="AC1946" s="3">
        <v>45649</v>
      </c>
      <c r="AD1946" s="6" t="str">
        <f t="shared" ref="AD1946:AD1949" si="1842">IFERROR(IF(AC1946-AB1946&gt;0, "+" &amp; (AC1946-AB1946), AC1946-AB1946), "X")</f>
        <v>+6</v>
      </c>
      <c r="AE1946" s="3">
        <v>45645</v>
      </c>
      <c r="AF1946" s="3">
        <v>45652</v>
      </c>
      <c r="AG1946" s="2" t="str">
        <f t="shared" ref="AG1946:AG1947" si="1843">IFERROR(IF(AF1946-AE1946&gt;0, "+" &amp; (AF1946-AE1946), AF1946-AE1946), "X")</f>
        <v>+7</v>
      </c>
      <c r="AH1946" s="3">
        <v>45652</v>
      </c>
      <c r="AI1946" s="3">
        <f t="shared" ref="AI1946:AI1947" si="1844">AE1946</f>
        <v>45645</v>
      </c>
      <c r="AJ1946" s="3"/>
      <c r="AK1946" s="2">
        <f t="shared" si="1819"/>
        <v>-7</v>
      </c>
      <c r="AL1946" s="2" t="s">
        <v>5567</v>
      </c>
      <c r="AM1946" s="2" t="str">
        <f t="shared" si="1820"/>
        <v>생산완료(-7)</v>
      </c>
      <c r="AN1946" s="9">
        <f t="shared" si="1821"/>
        <v>45652</v>
      </c>
      <c r="AO1946" s="9">
        <f t="shared" si="1822"/>
        <v>45645</v>
      </c>
      <c r="AP1946" s="9"/>
      <c r="AQ1946" s="2">
        <f t="shared" si="1827"/>
        <v>-7</v>
      </c>
      <c r="AR1946" s="12">
        <f t="shared" si="1824"/>
        <v>-7</v>
      </c>
      <c r="AS1946" t="s">
        <v>5567</v>
      </c>
      <c r="AT1946" t="str">
        <f t="shared" si="1825"/>
        <v>생산완료(-7)</v>
      </c>
    </row>
    <row r="1947" spans="2:46" x14ac:dyDescent="0.3">
      <c r="B1947" s="2" t="s">
        <v>5436</v>
      </c>
      <c r="C1947" s="7">
        <v>-7</v>
      </c>
      <c r="D1947" s="2" t="s">
        <v>5421</v>
      </c>
      <c r="E1947" s="2" t="s">
        <v>5533</v>
      </c>
      <c r="F1947" s="2" t="s">
        <v>5432</v>
      </c>
      <c r="G1947" s="2" t="s">
        <v>5430</v>
      </c>
      <c r="H1947" s="2" t="s">
        <v>3587</v>
      </c>
      <c r="I1947" s="2" t="str">
        <f t="shared" si="1815"/>
        <v>20241206-1000168443-인쇄</v>
      </c>
      <c r="J1947" s="2" t="str">
        <f t="shared" si="1816"/>
        <v>20241206-1000168443-합지</v>
      </c>
      <c r="K1947" s="2" t="str">
        <f t="shared" si="1817"/>
        <v>20241206-1000168443-분단</v>
      </c>
      <c r="L1947" s="2" t="str">
        <f t="shared" si="1818"/>
        <v>20241206-1000168443-제대</v>
      </c>
      <c r="M1947" s="2" t="str">
        <f>VLOOKUP(H1947, '쿼리1'!$A:$R, 17, 0)</f>
        <v>6도-답례연구소 피칸정과 80g</v>
      </c>
      <c r="N1947" s="2" t="str">
        <f>VLOOKUP(H1947, '쿼리1'!$A:$P, 15, 0)</f>
        <v>은박(무광)130</v>
      </c>
      <c r="O1947" s="2">
        <v>1000168443</v>
      </c>
      <c r="P1947" s="2" t="str">
        <f>VLOOKUP(H1947, '쿼리1'!$A:$R, 17, 0)</f>
        <v>6도-답례연구소 피칸정과 80g</v>
      </c>
      <c r="Q1947" s="4">
        <f>VLOOKUP(H1947, '쿼리1'!$A:$U, 20, 0)</f>
        <v>25000</v>
      </c>
      <c r="R1947" s="2" t="s">
        <v>31</v>
      </c>
      <c r="S1947" s="2" t="s">
        <v>5399</v>
      </c>
      <c r="T1947" s="2" t="s">
        <v>31</v>
      </c>
      <c r="U1947" s="2" t="s">
        <v>31</v>
      </c>
      <c r="V1947" s="3">
        <v>45637</v>
      </c>
      <c r="W1947" s="3">
        <v>45642</v>
      </c>
      <c r="X1947" s="6" t="str">
        <f t="shared" si="1840"/>
        <v>+5</v>
      </c>
      <c r="Y1947" s="3">
        <v>45642</v>
      </c>
      <c r="Z1947" s="5" t="s">
        <v>5396</v>
      </c>
      <c r="AA1947" s="6">
        <f t="shared" ca="1" si="1841"/>
        <v>14</v>
      </c>
      <c r="AB1947" s="3">
        <v>45643</v>
      </c>
      <c r="AC1947" s="3">
        <v>45649</v>
      </c>
      <c r="AD1947" s="6" t="str">
        <f t="shared" si="1842"/>
        <v>+6</v>
      </c>
      <c r="AE1947" s="3">
        <v>45645</v>
      </c>
      <c r="AF1947" s="3">
        <v>45652</v>
      </c>
      <c r="AG1947" s="2" t="str">
        <f t="shared" si="1843"/>
        <v>+7</v>
      </c>
      <c r="AH1947" s="3">
        <v>45652</v>
      </c>
      <c r="AI1947" s="3">
        <f t="shared" si="1844"/>
        <v>45645</v>
      </c>
      <c r="AJ1947" s="3"/>
      <c r="AK1947" s="2">
        <f t="shared" si="1819"/>
        <v>-7</v>
      </c>
      <c r="AL1947" s="2" t="s">
        <v>5567</v>
      </c>
      <c r="AM1947" s="2" t="str">
        <f t="shared" si="1820"/>
        <v>생산완료(-7)</v>
      </c>
      <c r="AN1947" s="9">
        <f t="shared" si="1821"/>
        <v>45652</v>
      </c>
      <c r="AO1947" s="9">
        <f t="shared" si="1822"/>
        <v>45645</v>
      </c>
      <c r="AP1947" s="9"/>
      <c r="AQ1947" s="2">
        <f t="shared" si="1827"/>
        <v>-7</v>
      </c>
      <c r="AR1947" s="12">
        <f t="shared" si="1824"/>
        <v>-7</v>
      </c>
      <c r="AS1947" t="s">
        <v>5567</v>
      </c>
      <c r="AT1947" t="str">
        <f t="shared" si="1825"/>
        <v>생산완료(-7)</v>
      </c>
    </row>
    <row r="1948" spans="2:46" x14ac:dyDescent="0.3">
      <c r="B1948" s="2" t="s">
        <v>5409</v>
      </c>
      <c r="C1948" s="7">
        <v>0</v>
      </c>
      <c r="D1948" s="2" t="s">
        <v>5412</v>
      </c>
      <c r="E1948" s="2" t="s">
        <v>5415</v>
      </c>
      <c r="F1948" s="2" t="s">
        <v>5409</v>
      </c>
      <c r="G1948" s="2"/>
      <c r="H1948" s="2" t="s">
        <v>3852</v>
      </c>
      <c r="I1948" s="2" t="str">
        <f t="shared" si="1815"/>
        <v>20241206-1000169398-인쇄</v>
      </c>
      <c r="J1948" s="2" t="str">
        <f t="shared" si="1816"/>
        <v>20241206-1000169398-합지</v>
      </c>
      <c r="K1948" s="2" t="str">
        <f t="shared" si="1817"/>
        <v>20241206-1000169398-분단</v>
      </c>
      <c r="L1948" s="2" t="str">
        <f t="shared" si="1818"/>
        <v>20241206-1000169398-제대</v>
      </c>
      <c r="M1948" s="2" t="str">
        <f>VLOOKUP(H1948, '쿼리1'!$A:$R, 17, 0)</f>
        <v>3도-SB)클래식 피낭시에36g</v>
      </c>
      <c r="N1948" s="2" t="str">
        <f>VLOOKUP(H1948, '쿼리1'!$A:$P, 15, 0)</f>
        <v>오씨피피(유무광)40</v>
      </c>
      <c r="O1948" s="2">
        <v>1000169398</v>
      </c>
      <c r="P1948" s="2" t="str">
        <f>VLOOKUP(H1948, '쿼리1'!$A:$R, 17, 0)</f>
        <v>3도-SB)클래식 피낭시에36g</v>
      </c>
      <c r="Q1948" s="4">
        <f>VLOOKUP(H1948, '쿼리1'!$A:$U, 20, 0)</f>
        <v>32</v>
      </c>
      <c r="R1948" s="2" t="s">
        <v>31</v>
      </c>
      <c r="S1948" s="2" t="s">
        <v>31</v>
      </c>
      <c r="T1948" s="2" t="s">
        <v>31</v>
      </c>
      <c r="U1948" s="2" t="s">
        <v>5397</v>
      </c>
      <c r="V1948" s="3">
        <v>45638</v>
      </c>
      <c r="W1948" s="3">
        <v>45639</v>
      </c>
      <c r="X1948" s="6" t="str">
        <f t="shared" si="1840"/>
        <v>+1</v>
      </c>
      <c r="Y1948" s="3">
        <v>45643</v>
      </c>
      <c r="Z1948" s="3">
        <v>45640</v>
      </c>
      <c r="AA1948" s="6">
        <f t="shared" ref="AA1948:AA1949" si="1845">IFERROR(IF(Z1948-Y1948&gt;0, "+" &amp; (Z1948-Y1948), Z1948-Y1948), "X")</f>
        <v>-3</v>
      </c>
      <c r="AB1948" s="3">
        <v>45644</v>
      </c>
      <c r="AC1948" s="3">
        <v>45644</v>
      </c>
      <c r="AD1948" s="6">
        <f t="shared" si="1842"/>
        <v>0</v>
      </c>
      <c r="AE1948" s="2" t="s">
        <v>5388</v>
      </c>
      <c r="AF1948" s="2" t="s">
        <v>5388</v>
      </c>
      <c r="AG1948" s="2" t="str">
        <f>IFERROR(AF1948-AE1948, "X")</f>
        <v>X</v>
      </c>
      <c r="AH1948" s="3">
        <v>45644</v>
      </c>
      <c r="AI1948" s="3">
        <f t="shared" ref="AI1948:AI1949" si="1846">AB1948</f>
        <v>45644</v>
      </c>
      <c r="AJ1948" s="3"/>
      <c r="AK1948" s="2">
        <f t="shared" si="1819"/>
        <v>0</v>
      </c>
      <c r="AL1948" s="2" t="s">
        <v>5567</v>
      </c>
      <c r="AM1948" s="2" t="str">
        <f t="shared" si="1820"/>
        <v>생산완료(0)</v>
      </c>
      <c r="AN1948" s="9">
        <f t="shared" si="1821"/>
        <v>45644</v>
      </c>
      <c r="AO1948" s="9">
        <f t="shared" si="1822"/>
        <v>45644</v>
      </c>
      <c r="AP1948" s="9"/>
      <c r="AQ1948" s="2">
        <f t="shared" si="1827"/>
        <v>0</v>
      </c>
      <c r="AR1948" s="12">
        <f t="shared" si="1824"/>
        <v>0</v>
      </c>
      <c r="AS1948" t="s">
        <v>5567</v>
      </c>
      <c r="AT1948" t="str">
        <f t="shared" si="1825"/>
        <v>생산완료(0)</v>
      </c>
    </row>
    <row r="1949" spans="2:46" x14ac:dyDescent="0.3">
      <c r="B1949" s="2" t="s">
        <v>5409</v>
      </c>
      <c r="C1949" s="7">
        <v>0</v>
      </c>
      <c r="D1949" s="2" t="s">
        <v>5412</v>
      </c>
      <c r="E1949" s="2" t="s">
        <v>5415</v>
      </c>
      <c r="F1949" s="2" t="s">
        <v>5409</v>
      </c>
      <c r="G1949" s="2"/>
      <c r="H1949" s="2" t="s">
        <v>3856</v>
      </c>
      <c r="I1949" s="2" t="str">
        <f t="shared" si="1815"/>
        <v>20241206-1000169402-인쇄</v>
      </c>
      <c r="J1949" s="2" t="str">
        <f t="shared" si="1816"/>
        <v>20241206-1000169402-합지</v>
      </c>
      <c r="K1949" s="2" t="str">
        <f t="shared" si="1817"/>
        <v>20241206-1000169402-분단</v>
      </c>
      <c r="L1949" s="2" t="str">
        <f t="shared" si="1818"/>
        <v>20241206-1000169402-제대</v>
      </c>
      <c r="M1949" s="2" t="str">
        <f>VLOOKUP(H1949, '쿼리1'!$A:$R, 17, 0)</f>
        <v>3도-SB)초콜릿 피낭시에36g</v>
      </c>
      <c r="N1949" s="2" t="str">
        <f>VLOOKUP(H1949, '쿼리1'!$A:$P, 15, 0)</f>
        <v>오씨피피(유무광)40</v>
      </c>
      <c r="O1949" s="2">
        <v>1000169402</v>
      </c>
      <c r="P1949" s="2" t="str">
        <f>VLOOKUP(H1949, '쿼리1'!$A:$R, 17, 0)</f>
        <v>3도-SB)초콜릿 피낭시에36g</v>
      </c>
      <c r="Q1949" s="4">
        <f>VLOOKUP(H1949, '쿼리1'!$A:$U, 20, 0)</f>
        <v>32</v>
      </c>
      <c r="R1949" s="2" t="s">
        <v>31</v>
      </c>
      <c r="S1949" s="2" t="s">
        <v>31</v>
      </c>
      <c r="T1949" s="2" t="s">
        <v>31</v>
      </c>
      <c r="U1949" s="2" t="s">
        <v>5397</v>
      </c>
      <c r="V1949" s="3">
        <v>45638</v>
      </c>
      <c r="W1949" s="3">
        <v>45639</v>
      </c>
      <c r="X1949" s="6" t="str">
        <f t="shared" si="1840"/>
        <v>+1</v>
      </c>
      <c r="Y1949" s="3">
        <v>45643</v>
      </c>
      <c r="Z1949" s="3">
        <v>45640</v>
      </c>
      <c r="AA1949" s="6">
        <f t="shared" si="1845"/>
        <v>-3</v>
      </c>
      <c r="AB1949" s="3">
        <v>45644</v>
      </c>
      <c r="AC1949" s="3">
        <v>45644</v>
      </c>
      <c r="AD1949" s="6">
        <f t="shared" si="1842"/>
        <v>0</v>
      </c>
      <c r="AE1949" s="2" t="s">
        <v>5388</v>
      </c>
      <c r="AF1949" s="2" t="s">
        <v>5388</v>
      </c>
      <c r="AG1949" s="2" t="str">
        <f>IFERROR(AF1949-AE1949, "X")</f>
        <v>X</v>
      </c>
      <c r="AH1949" s="3">
        <v>45644</v>
      </c>
      <c r="AI1949" s="3">
        <f t="shared" si="1846"/>
        <v>45644</v>
      </c>
      <c r="AJ1949" s="3"/>
      <c r="AK1949" s="2">
        <f t="shared" si="1819"/>
        <v>0</v>
      </c>
      <c r="AL1949" s="2" t="s">
        <v>5567</v>
      </c>
      <c r="AM1949" s="2" t="str">
        <f t="shared" si="1820"/>
        <v>생산완료(0)</v>
      </c>
      <c r="AN1949" s="9">
        <f t="shared" si="1821"/>
        <v>45644</v>
      </c>
      <c r="AO1949" s="9">
        <f t="shared" si="1822"/>
        <v>45644</v>
      </c>
      <c r="AP1949" s="9"/>
      <c r="AQ1949" s="2">
        <f t="shared" si="1827"/>
        <v>0</v>
      </c>
      <c r="AR1949" s="12">
        <f t="shared" si="1824"/>
        <v>0</v>
      </c>
      <c r="AS1949" t="s">
        <v>5567</v>
      </c>
      <c r="AT1949" t="str">
        <f t="shared" si="1825"/>
        <v>생산완료(0)</v>
      </c>
    </row>
    <row r="1950" spans="2:46" x14ac:dyDescent="0.3">
      <c r="B1950" s="2" t="s">
        <v>5436</v>
      </c>
      <c r="C1950" s="7">
        <v>-7</v>
      </c>
      <c r="D1950" s="2" t="s">
        <v>5451</v>
      </c>
      <c r="E1950" s="2" t="s">
        <v>5548</v>
      </c>
      <c r="F1950" s="2"/>
      <c r="G1950" s="2" t="s">
        <v>5430</v>
      </c>
      <c r="H1950" s="2" t="s">
        <v>4021</v>
      </c>
      <c r="I1950" s="2" t="str">
        <f t="shared" si="1815"/>
        <v>20241206-1000169941-인쇄</v>
      </c>
      <c r="J1950" s="2" t="str">
        <f t="shared" si="1816"/>
        <v>20241206-1000169941-합지</v>
      </c>
      <c r="K1950" s="2" t="str">
        <f t="shared" si="1817"/>
        <v>20241206-1000169941-분단</v>
      </c>
      <c r="L1950" s="2" t="str">
        <f t="shared" si="1818"/>
        <v>20241206-1000169941-제대</v>
      </c>
      <c r="M1950" s="2" t="str">
        <f>VLOOKUP(H1950, '쿼리1'!$A:$R, 17, 0)</f>
        <v>7도-군용-수협 녹차고등어순살 1kg-감천항</v>
      </c>
      <c r="N1950" s="2" t="str">
        <f>VLOOKUP(H1950, '쿼리1'!$A:$P, 15, 0)</f>
        <v>나이론105</v>
      </c>
      <c r="O1950" s="2">
        <v>1000169941</v>
      </c>
      <c r="P1950" s="2" t="str">
        <f>VLOOKUP(H1950, '쿼리1'!$A:$R, 17, 0)</f>
        <v>7도-군용-수협 녹차고등어순살 1kg-감천항</v>
      </c>
      <c r="Q1950" s="4">
        <f>VLOOKUP(H1950, '쿼리1'!$A:$U, 20, 0)</f>
        <v>20000</v>
      </c>
      <c r="R1950" s="2" t="s">
        <v>31</v>
      </c>
      <c r="S1950" s="2" t="s">
        <v>5399</v>
      </c>
      <c r="T1950" s="2" t="s">
        <v>5397</v>
      </c>
      <c r="U1950" s="2" t="s">
        <v>31</v>
      </c>
      <c r="V1950" s="3">
        <v>45638</v>
      </c>
      <c r="W1950" s="3">
        <v>45642</v>
      </c>
      <c r="X1950" s="6" t="str">
        <f t="shared" si="1840"/>
        <v>+4</v>
      </c>
      <c r="Y1950" s="3">
        <v>45643</v>
      </c>
      <c r="Z1950" s="5" t="s">
        <v>5396</v>
      </c>
      <c r="AA1950" s="6">
        <f ca="1">TODAY()-Y1950</f>
        <v>13</v>
      </c>
      <c r="AB1950" s="3" t="s">
        <v>5388</v>
      </c>
      <c r="AC1950" s="2" t="s">
        <v>5388</v>
      </c>
      <c r="AD1950" s="6" t="str">
        <f>IFERROR(AC1950-AB1950, "X")</f>
        <v>X</v>
      </c>
      <c r="AE1950" s="3">
        <v>45645</v>
      </c>
      <c r="AF1950" s="3">
        <v>45652</v>
      </c>
      <c r="AG1950" s="2" t="str">
        <f t="shared" ref="AG1950:AG1952" si="1847">IFERROR(IF(AF1950-AE1950&gt;0, "+" &amp; (AF1950-AE1950), AF1950-AE1950), "X")</f>
        <v>+7</v>
      </c>
      <c r="AH1950" s="3">
        <v>45652</v>
      </c>
      <c r="AI1950" s="3">
        <f t="shared" ref="AI1950:AI1952" si="1848">AE1950</f>
        <v>45645</v>
      </c>
      <c r="AJ1950" s="3"/>
      <c r="AK1950" s="2">
        <f t="shared" si="1819"/>
        <v>-7</v>
      </c>
      <c r="AL1950" s="2" t="s">
        <v>5567</v>
      </c>
      <c r="AM1950" s="2" t="str">
        <f t="shared" si="1820"/>
        <v>생산완료(-7)</v>
      </c>
      <c r="AN1950" s="9">
        <f t="shared" si="1821"/>
        <v>45652</v>
      </c>
      <c r="AO1950" s="9">
        <f t="shared" si="1822"/>
        <v>45645</v>
      </c>
      <c r="AP1950" s="9"/>
      <c r="AQ1950" s="2">
        <f t="shared" si="1827"/>
        <v>-7</v>
      </c>
      <c r="AR1950" s="12">
        <f t="shared" si="1824"/>
        <v>-7</v>
      </c>
      <c r="AS1950" t="s">
        <v>5567</v>
      </c>
      <c r="AT1950" t="str">
        <f t="shared" si="1825"/>
        <v>생산완료(-7)</v>
      </c>
    </row>
    <row r="1951" spans="2:46" x14ac:dyDescent="0.3">
      <c r="B1951" s="2" t="s">
        <v>5421</v>
      </c>
      <c r="C1951" s="7">
        <v>5</v>
      </c>
      <c r="D1951" s="2" t="s">
        <v>5405</v>
      </c>
      <c r="E1951" s="2" t="s">
        <v>5407</v>
      </c>
      <c r="F1951" s="2" t="s">
        <v>5547</v>
      </c>
      <c r="G1951" s="2" t="s">
        <v>5406</v>
      </c>
      <c r="H1951" s="2" t="s">
        <v>625</v>
      </c>
      <c r="I1951" s="2" t="str">
        <f t="shared" si="1815"/>
        <v>20241206-1000169949-인쇄</v>
      </c>
      <c r="J1951" s="2" t="str">
        <f t="shared" si="1816"/>
        <v>20241206-1000169949-합지</v>
      </c>
      <c r="K1951" s="2" t="str">
        <f t="shared" si="1817"/>
        <v>20241206-1000169949-분단</v>
      </c>
      <c r="L1951" s="2" t="str">
        <f t="shared" si="1818"/>
        <v>20241206-1000169949-제대</v>
      </c>
      <c r="M1951" s="2" t="str">
        <f>VLOOKUP(H1951, '쿼리1'!$A:$R, 17, 0)</f>
        <v>5도-SB)산타베어리스타딸기케이크</v>
      </c>
      <c r="N1951" s="2" t="str">
        <f>VLOOKUP(H1951, '쿼리1'!$A:$P, 15, 0)</f>
        <v>PET175</v>
      </c>
      <c r="O1951" s="2">
        <v>1000169949</v>
      </c>
      <c r="P1951" s="2" t="str">
        <f>VLOOKUP(H1951, '쿼리1'!$A:$R, 17, 0)</f>
        <v>5도-SB)산타베어리스타딸기케이크</v>
      </c>
      <c r="Q1951" s="4">
        <f>VLOOKUP(H1951, '쿼리1'!$A:$U, 20, 0)</f>
        <v>14285</v>
      </c>
      <c r="R1951" s="2" t="s">
        <v>31</v>
      </c>
      <c r="S1951" s="2" t="s">
        <v>31</v>
      </c>
      <c r="T1951" s="2" t="s">
        <v>5399</v>
      </c>
      <c r="U1951" s="2" t="s">
        <v>31</v>
      </c>
      <c r="V1951" s="3">
        <v>45638</v>
      </c>
      <c r="W1951" s="3">
        <v>45637</v>
      </c>
      <c r="X1951" s="6">
        <f t="shared" si="1840"/>
        <v>-1</v>
      </c>
      <c r="Y1951" s="3">
        <v>45643</v>
      </c>
      <c r="Z1951" s="3">
        <v>45637</v>
      </c>
      <c r="AA1951" s="6">
        <f>IFERROR(IF(Z1951-Y1951&gt;0, "+" &amp; (Z1951-Y1951), Z1951-Y1951), "X")</f>
        <v>-6</v>
      </c>
      <c r="AB1951" s="3">
        <v>45644</v>
      </c>
      <c r="AC1951" s="5" t="s">
        <v>5396</v>
      </c>
      <c r="AD1951" s="6">
        <f ca="1">TODAY()-AB1951</f>
        <v>12</v>
      </c>
      <c r="AE1951" s="3">
        <v>45645</v>
      </c>
      <c r="AF1951" s="3">
        <v>45640</v>
      </c>
      <c r="AG1951" s="2">
        <f t="shared" si="1847"/>
        <v>-5</v>
      </c>
      <c r="AH1951" s="3">
        <v>45640</v>
      </c>
      <c r="AI1951" s="3">
        <f t="shared" si="1848"/>
        <v>45645</v>
      </c>
      <c r="AJ1951" s="3"/>
      <c r="AK1951" s="2" t="str">
        <f t="shared" si="1819"/>
        <v>+5</v>
      </c>
      <c r="AL1951" s="2" t="s">
        <v>5567</v>
      </c>
      <c r="AM1951" s="2" t="str">
        <f t="shared" si="1820"/>
        <v>생산완료(+5)</v>
      </c>
      <c r="AN1951" s="9">
        <f t="shared" si="1821"/>
        <v>45640</v>
      </c>
      <c r="AO1951" s="9">
        <f t="shared" si="1822"/>
        <v>45645</v>
      </c>
      <c r="AP1951" s="9"/>
      <c r="AQ1951" s="2">
        <f t="shared" si="1827"/>
        <v>5</v>
      </c>
      <c r="AR1951" s="12" t="str">
        <f t="shared" si="1824"/>
        <v>+5</v>
      </c>
      <c r="AS1951" t="s">
        <v>5567</v>
      </c>
      <c r="AT1951" t="str">
        <f t="shared" si="1825"/>
        <v>생산완료(+5)</v>
      </c>
    </row>
    <row r="1952" spans="2:46" x14ac:dyDescent="0.3">
      <c r="B1952" s="2" t="s">
        <v>5418</v>
      </c>
      <c r="C1952" s="7">
        <v>-4</v>
      </c>
      <c r="D1952" s="2" t="s">
        <v>5405</v>
      </c>
      <c r="E1952" s="2" t="s">
        <v>5533</v>
      </c>
      <c r="F1952" s="2" t="s">
        <v>5432</v>
      </c>
      <c r="G1952" s="2" t="s">
        <v>5416</v>
      </c>
      <c r="H1952" s="2" t="s">
        <v>2796</v>
      </c>
      <c r="I1952" s="2" t="str">
        <f t="shared" si="1815"/>
        <v>20241206-1000169956-인쇄</v>
      </c>
      <c r="J1952" s="2" t="str">
        <f t="shared" si="1816"/>
        <v>20241206-1000169956-합지</v>
      </c>
      <c r="K1952" s="2" t="str">
        <f t="shared" si="1817"/>
        <v>20241206-1000169956-분단</v>
      </c>
      <c r="L1952" s="2" t="str">
        <f t="shared" si="1818"/>
        <v>20241206-1000169956-제대</v>
      </c>
      <c r="M1952" s="2" t="str">
        <f>VLOOKUP(H1952, '쿼리1'!$A:$R, 17, 0)</f>
        <v>2도-라로슈포제</v>
      </c>
      <c r="N1952" s="2" t="str">
        <f>VLOOKUP(H1952, '쿼리1'!$A:$P, 15, 0)</f>
        <v>전투후은120</v>
      </c>
      <c r="O1952" s="2">
        <v>1000169956</v>
      </c>
      <c r="P1952" s="2" t="str">
        <f>VLOOKUP(H1952, '쿼리1'!$A:$R, 17, 0)</f>
        <v>2도-라로슈포제</v>
      </c>
      <c r="Q1952" s="4">
        <f>VLOOKUP(H1952, '쿼리1'!$A:$U, 20, 0)</f>
        <v>33333</v>
      </c>
      <c r="R1952" s="2" t="s">
        <v>31</v>
      </c>
      <c r="S1952" s="2" t="s">
        <v>5399</v>
      </c>
      <c r="T1952" s="2" t="s">
        <v>31</v>
      </c>
      <c r="U1952" s="2" t="s">
        <v>31</v>
      </c>
      <c r="V1952" s="3">
        <v>45638</v>
      </c>
      <c r="W1952" s="3">
        <v>45637</v>
      </c>
      <c r="X1952" s="6">
        <f t="shared" si="1840"/>
        <v>-1</v>
      </c>
      <c r="Y1952" s="3">
        <v>45642</v>
      </c>
      <c r="Z1952" s="5" t="s">
        <v>5396</v>
      </c>
      <c r="AA1952" s="6">
        <f t="shared" ref="AA1952:AA1954" ca="1" si="1849">TODAY()-Y1952</f>
        <v>14</v>
      </c>
      <c r="AB1952" s="3">
        <v>45643</v>
      </c>
      <c r="AC1952" s="3">
        <v>45649</v>
      </c>
      <c r="AD1952" s="6" t="str">
        <f>IFERROR(IF(AC1952-AB1952&gt;0, "+" &amp; (AC1952-AB1952), AC1952-AB1952), "X")</f>
        <v>+6</v>
      </c>
      <c r="AE1952" s="3">
        <v>45645</v>
      </c>
      <c r="AF1952" s="3">
        <v>45643</v>
      </c>
      <c r="AG1952" s="2">
        <f t="shared" si="1847"/>
        <v>-2</v>
      </c>
      <c r="AH1952" s="3">
        <v>45649</v>
      </c>
      <c r="AI1952" s="3">
        <f t="shared" si="1848"/>
        <v>45645</v>
      </c>
      <c r="AJ1952" s="3"/>
      <c r="AK1952" s="2">
        <f t="shared" si="1819"/>
        <v>-4</v>
      </c>
      <c r="AL1952" s="2" t="s">
        <v>5567</v>
      </c>
      <c r="AM1952" s="2" t="str">
        <f t="shared" si="1820"/>
        <v>생산완료(-4)</v>
      </c>
      <c r="AN1952" s="9">
        <f t="shared" si="1821"/>
        <v>45649</v>
      </c>
      <c r="AO1952" s="9">
        <f t="shared" si="1822"/>
        <v>45645</v>
      </c>
      <c r="AP1952" s="9"/>
      <c r="AQ1952" s="2">
        <f t="shared" si="1827"/>
        <v>-4</v>
      </c>
      <c r="AR1952" s="12">
        <f t="shared" si="1824"/>
        <v>-4</v>
      </c>
      <c r="AS1952" t="s">
        <v>5567</v>
      </c>
      <c r="AT1952" t="str">
        <f t="shared" si="1825"/>
        <v>생산완료(-4)</v>
      </c>
    </row>
    <row r="1953" spans="2:46" x14ac:dyDescent="0.3">
      <c r="B1953" s="2" t="s">
        <v>5409</v>
      </c>
      <c r="C1953" s="7">
        <v>0</v>
      </c>
      <c r="D1953" s="2" t="s">
        <v>5409</v>
      </c>
      <c r="E1953" s="2" t="s">
        <v>5548</v>
      </c>
      <c r="F1953" s="2" t="s">
        <v>5547</v>
      </c>
      <c r="G1953" s="2"/>
      <c r="H1953" s="2" t="s">
        <v>3658</v>
      </c>
      <c r="I1953" s="2" t="str">
        <f t="shared" si="1815"/>
        <v>20241206-1000169959-인쇄</v>
      </c>
      <c r="J1953" s="2" t="str">
        <f t="shared" si="1816"/>
        <v>20241206-1000169959-합지</v>
      </c>
      <c r="K1953" s="2" t="str">
        <f t="shared" si="1817"/>
        <v>20241206-1000169959-분단</v>
      </c>
      <c r="L1953" s="2" t="str">
        <f t="shared" si="1818"/>
        <v>20241206-1000169959-제대</v>
      </c>
      <c r="M1953" s="2" t="str">
        <f>VLOOKUP(H1953, '쿼리1'!$A:$R, 17, 0)</f>
        <v>6도-휘닉스파크-제주 진저 유자티 3g,제주 메밀 그린티 3g</v>
      </c>
      <c r="N1953" s="2" t="str">
        <f>VLOOKUP(H1953, '쿼리1'!$A:$P, 15, 0)</f>
        <v>은박(무광)100</v>
      </c>
      <c r="O1953" s="2">
        <v>1000169959</v>
      </c>
      <c r="P1953" s="2" t="str">
        <f>VLOOKUP(H1953, '쿼리1'!$A:$R, 17, 0)</f>
        <v>6도-휘닉스파크-제주 진저 유자티 3g,제주 메밀 그린티 3g</v>
      </c>
      <c r="Q1953" s="4">
        <f>VLOOKUP(H1953, '쿼리1'!$A:$U, 20, 0)</f>
        <v>12</v>
      </c>
      <c r="R1953" s="2" t="s">
        <v>31</v>
      </c>
      <c r="S1953" s="2" t="s">
        <v>5399</v>
      </c>
      <c r="T1953" s="2" t="s">
        <v>5399</v>
      </c>
      <c r="U1953" s="2" t="s">
        <v>5397</v>
      </c>
      <c r="V1953" s="3">
        <v>45638</v>
      </c>
      <c r="W1953" s="3">
        <v>45638</v>
      </c>
      <c r="X1953" s="6">
        <f t="shared" si="1840"/>
        <v>0</v>
      </c>
      <c r="Y1953" s="3">
        <v>45643</v>
      </c>
      <c r="Z1953" s="5" t="s">
        <v>5396</v>
      </c>
      <c r="AA1953" s="6">
        <f t="shared" ca="1" si="1849"/>
        <v>13</v>
      </c>
      <c r="AB1953" s="3">
        <v>45644</v>
      </c>
      <c r="AC1953" s="5" t="s">
        <v>5396</v>
      </c>
      <c r="AD1953" s="6">
        <f t="shared" ref="AD1953:AD1954" ca="1" si="1850">TODAY()-AB1953</f>
        <v>12</v>
      </c>
      <c r="AE1953" s="2" t="s">
        <v>5388</v>
      </c>
      <c r="AF1953" s="2" t="s">
        <v>5388</v>
      </c>
      <c r="AG1953" s="2" t="str">
        <f>IFERROR(AF1953-AE1953, "X")</f>
        <v>X</v>
      </c>
      <c r="AH1953" s="3">
        <v>45638</v>
      </c>
      <c r="AI1953" s="3">
        <f t="shared" ref="AI1953:AI1954" si="1851">V1953</f>
        <v>45638</v>
      </c>
      <c r="AJ1953" s="3"/>
      <c r="AK1953" s="2">
        <f t="shared" si="1819"/>
        <v>0</v>
      </c>
      <c r="AL1953" s="2" t="s">
        <v>5567</v>
      </c>
      <c r="AM1953" s="2" t="str">
        <f t="shared" si="1820"/>
        <v>생산완료(0)</v>
      </c>
      <c r="AN1953" s="9">
        <f t="shared" si="1821"/>
        <v>45638</v>
      </c>
      <c r="AO1953" s="9">
        <f t="shared" si="1822"/>
        <v>45638</v>
      </c>
      <c r="AP1953" s="9"/>
      <c r="AQ1953" s="2">
        <f t="shared" si="1827"/>
        <v>0</v>
      </c>
      <c r="AR1953" s="12">
        <f t="shared" si="1824"/>
        <v>0</v>
      </c>
      <c r="AS1953" t="s">
        <v>5567</v>
      </c>
      <c r="AT1953" t="str">
        <f t="shared" si="1825"/>
        <v>생산완료(0)</v>
      </c>
    </row>
    <row r="1954" spans="2:46" x14ac:dyDescent="0.3">
      <c r="B1954" s="2" t="s">
        <v>5483</v>
      </c>
      <c r="C1954" s="7">
        <v>-11</v>
      </c>
      <c r="D1954" s="2" t="s">
        <v>5463</v>
      </c>
      <c r="E1954" s="2" t="s">
        <v>5548</v>
      </c>
      <c r="F1954" s="2" t="s">
        <v>5547</v>
      </c>
      <c r="G1954" s="2"/>
      <c r="H1954" s="2" t="s">
        <v>3655</v>
      </c>
      <c r="I1954" s="2" t="str">
        <f t="shared" si="1815"/>
        <v>20241206-1000169966-인쇄</v>
      </c>
      <c r="J1954" s="2" t="str">
        <f t="shared" si="1816"/>
        <v>20241206-1000169966-합지</v>
      </c>
      <c r="K1954" s="2" t="str">
        <f t="shared" si="1817"/>
        <v>20241206-1000169966-분단</v>
      </c>
      <c r="L1954" s="2" t="str">
        <f t="shared" si="1818"/>
        <v>20241206-1000169966-제대</v>
      </c>
      <c r="M1954" s="2" t="str">
        <f>VLOOKUP(H1954, '쿼리1'!$A:$R, 17, 0)</f>
        <v>6도-스템블렌드 드립백 10g</v>
      </c>
      <c r="N1954" s="2" t="str">
        <f>VLOOKUP(H1954, '쿼리1'!$A:$P, 15, 0)</f>
        <v>은박(무광)100</v>
      </c>
      <c r="O1954" s="2">
        <v>1000169966</v>
      </c>
      <c r="P1954" s="2" t="str">
        <f>VLOOKUP(H1954, '쿼리1'!$A:$R, 17, 0)</f>
        <v>6도-스템블렌드 드립백 10g</v>
      </c>
      <c r="Q1954" s="4">
        <f>VLOOKUP(H1954, '쿼리1'!$A:$U, 20, 0)</f>
        <v>12</v>
      </c>
      <c r="R1954" s="2" t="s">
        <v>31</v>
      </c>
      <c r="S1954" s="2" t="s">
        <v>5399</v>
      </c>
      <c r="T1954" s="2" t="s">
        <v>5399</v>
      </c>
      <c r="U1954" s="2" t="s">
        <v>5397</v>
      </c>
      <c r="V1954" s="3">
        <v>45638</v>
      </c>
      <c r="W1954" s="3">
        <v>45649</v>
      </c>
      <c r="X1954" s="6" t="str">
        <f t="shared" si="1840"/>
        <v>+11</v>
      </c>
      <c r="Y1954" s="3">
        <v>45643</v>
      </c>
      <c r="Z1954" s="5" t="s">
        <v>5396</v>
      </c>
      <c r="AA1954" s="6">
        <f t="shared" ca="1" si="1849"/>
        <v>13</v>
      </c>
      <c r="AB1954" s="3">
        <v>45644</v>
      </c>
      <c r="AC1954" s="5" t="s">
        <v>5396</v>
      </c>
      <c r="AD1954" s="6">
        <f t="shared" ca="1" si="1850"/>
        <v>12</v>
      </c>
      <c r="AE1954" s="2" t="s">
        <v>5388</v>
      </c>
      <c r="AF1954" s="2" t="s">
        <v>5388</v>
      </c>
      <c r="AG1954" s="2" t="str">
        <f>IFERROR(AF1954-AE1954, "X")</f>
        <v>X</v>
      </c>
      <c r="AH1954" s="3">
        <v>45649</v>
      </c>
      <c r="AI1954" s="3">
        <f t="shared" si="1851"/>
        <v>45638</v>
      </c>
      <c r="AJ1954" s="3"/>
      <c r="AK1954" s="2">
        <f t="shared" si="1819"/>
        <v>-11</v>
      </c>
      <c r="AL1954" s="2" t="s">
        <v>5567</v>
      </c>
      <c r="AM1954" s="2" t="str">
        <f t="shared" si="1820"/>
        <v>생산완료(-11)</v>
      </c>
      <c r="AN1954" s="9">
        <f t="shared" si="1821"/>
        <v>45649</v>
      </c>
      <c r="AO1954" s="9">
        <f t="shared" si="1822"/>
        <v>45638</v>
      </c>
      <c r="AP1954" s="9"/>
      <c r="AQ1954" s="2">
        <f t="shared" si="1827"/>
        <v>-11</v>
      </c>
      <c r="AR1954" s="12">
        <f t="shared" si="1824"/>
        <v>-11</v>
      </c>
      <c r="AS1954" t="s">
        <v>5567</v>
      </c>
      <c r="AT1954" t="str">
        <f t="shared" si="1825"/>
        <v>생산완료(-11)</v>
      </c>
    </row>
    <row r="1955" spans="2:46" x14ac:dyDescent="0.3">
      <c r="B1955" s="2" t="s">
        <v>5409</v>
      </c>
      <c r="C1955" s="7">
        <v>0</v>
      </c>
      <c r="D1955" s="2" t="s">
        <v>5416</v>
      </c>
      <c r="E1955" s="2" t="s">
        <v>5409</v>
      </c>
      <c r="F1955" s="2"/>
      <c r="G1955" s="2" t="s">
        <v>5409</v>
      </c>
      <c r="H1955" s="2" t="s">
        <v>4835</v>
      </c>
      <c r="I1955" s="2" t="str">
        <f t="shared" si="1815"/>
        <v>20241206-1119P0054-인쇄</v>
      </c>
      <c r="J1955" s="2" t="str">
        <f t="shared" si="1816"/>
        <v>20241206-1119P0054-합지</v>
      </c>
      <c r="K1955" s="2" t="str">
        <f t="shared" si="1817"/>
        <v>20241206-1119P0054-분단</v>
      </c>
      <c r="L1955" s="2" t="str">
        <f t="shared" si="1818"/>
        <v>20241206-1119P0054-제대</v>
      </c>
      <c r="M1955" s="2" t="str">
        <f>VLOOKUP(H1955, '쿼리1'!$A:$R, 17, 0)</f>
        <v>7도-꼬미다)분당1kg [주의추가]</v>
      </c>
      <c r="N1955" s="2" t="str">
        <f>VLOOKUP(H1955, '쿼리1'!$A:$P, 15, 0)</f>
        <v>패트(유무광)100</v>
      </c>
      <c r="O1955" s="2" t="s">
        <v>5731</v>
      </c>
      <c r="P1955" s="2" t="str">
        <f>VLOOKUP(H1955, '쿼리1'!$A:$R, 17, 0)</f>
        <v>7도-꼬미다)분당1kg [주의추가]</v>
      </c>
      <c r="Q1955" s="4">
        <f>VLOOKUP(H1955, '쿼리1'!$A:$U, 20, 0)</f>
        <v>27272</v>
      </c>
      <c r="R1955" s="2" t="s">
        <v>31</v>
      </c>
      <c r="S1955" s="2" t="s">
        <v>31</v>
      </c>
      <c r="T1955" s="2" t="s">
        <v>5397</v>
      </c>
      <c r="U1955" s="2" t="s">
        <v>31</v>
      </c>
      <c r="V1955" s="3">
        <v>45638</v>
      </c>
      <c r="W1955" s="3">
        <v>45636</v>
      </c>
      <c r="X1955" s="6">
        <f t="shared" si="1840"/>
        <v>-2</v>
      </c>
      <c r="Y1955" s="3">
        <v>45642</v>
      </c>
      <c r="Z1955" s="3">
        <v>45642</v>
      </c>
      <c r="AA1955" s="6">
        <f t="shared" ref="AA1955:AA1958" si="1852">IFERROR(IF(Z1955-Y1955&gt;0, "+" &amp; (Z1955-Y1955), Z1955-Y1955), "X")</f>
        <v>0</v>
      </c>
      <c r="AB1955" s="3" t="s">
        <v>5388</v>
      </c>
      <c r="AC1955" s="2" t="s">
        <v>5388</v>
      </c>
      <c r="AD1955" s="6" t="str">
        <f>IFERROR(AC1955-AB1955, "X")</f>
        <v>X</v>
      </c>
      <c r="AE1955" s="3">
        <v>45644</v>
      </c>
      <c r="AF1955" s="3">
        <v>45644</v>
      </c>
      <c r="AG1955" s="2">
        <f t="shared" ref="AG1955:AG1957" si="1853">IFERROR(IF(AF1955-AE1955&gt;0, "+" &amp; (AF1955-AE1955), AF1955-AE1955), "X")</f>
        <v>0</v>
      </c>
      <c r="AH1955" s="3">
        <v>45644</v>
      </c>
      <c r="AI1955" s="3">
        <f t="shared" ref="AI1955:AI1957" si="1854">AE1955</f>
        <v>45644</v>
      </c>
      <c r="AJ1955" s="3"/>
      <c r="AK1955" s="2">
        <f t="shared" si="1819"/>
        <v>0</v>
      </c>
      <c r="AL1955" s="2" t="s">
        <v>5567</v>
      </c>
      <c r="AM1955" s="2" t="str">
        <f t="shared" si="1820"/>
        <v>생산완료(0)</v>
      </c>
      <c r="AN1955" s="9">
        <f t="shared" si="1821"/>
        <v>45644</v>
      </c>
      <c r="AO1955" s="9">
        <f t="shared" si="1822"/>
        <v>45644</v>
      </c>
      <c r="AP1955" s="9"/>
      <c r="AQ1955" s="2">
        <f t="shared" si="1827"/>
        <v>0</v>
      </c>
      <c r="AR1955" s="12">
        <f t="shared" si="1824"/>
        <v>0</v>
      </c>
      <c r="AS1955" t="s">
        <v>5567</v>
      </c>
      <c r="AT1955" t="str">
        <f t="shared" si="1825"/>
        <v>생산완료(0)</v>
      </c>
    </row>
    <row r="1956" spans="2:46" x14ac:dyDescent="0.3">
      <c r="B1956" s="2" t="s">
        <v>5409</v>
      </c>
      <c r="C1956" s="7">
        <v>0</v>
      </c>
      <c r="D1956" s="2"/>
      <c r="E1956" s="2" t="s">
        <v>5418</v>
      </c>
      <c r="F1956" s="2" t="s">
        <v>5412</v>
      </c>
      <c r="G1956" s="2" t="s">
        <v>5409</v>
      </c>
      <c r="H1956" s="2" t="s">
        <v>1595</v>
      </c>
      <c r="I1956" s="2" t="str">
        <f t="shared" si="1815"/>
        <v>20241206-1219N0020-인쇄</v>
      </c>
      <c r="J1956" s="2" t="str">
        <f t="shared" si="1816"/>
        <v>20241206-1219N0020-합지</v>
      </c>
      <c r="K1956" s="2" t="str">
        <f t="shared" si="1817"/>
        <v>20241206-1219N0020-분단</v>
      </c>
      <c r="L1956" s="2" t="str">
        <f t="shared" si="1818"/>
        <v>20241206-1219N0020-제대</v>
      </c>
      <c r="M1956" s="2" t="str">
        <f>VLOOKUP(H1956, '쿼리1'!$A:$R, 17, 0)</f>
        <v>무지</v>
      </c>
      <c r="N1956" s="2" t="str">
        <f>VLOOKUP(H1956, '쿼리1'!$A:$P, 15, 0)</f>
        <v>오씨피피(무광)60</v>
      </c>
      <c r="O1956" s="2" t="s">
        <v>5827</v>
      </c>
      <c r="P1956" s="2" t="str">
        <f>VLOOKUP(H1956, '쿼리1'!$A:$R, 17, 0)</f>
        <v>무지</v>
      </c>
      <c r="Q1956" s="4">
        <f>VLOOKUP(H1956, '쿼리1'!$A:$U, 20, 0)</f>
        <v>44444</v>
      </c>
      <c r="R1956" s="2" t="s">
        <v>5397</v>
      </c>
      <c r="S1956" s="2" t="s">
        <v>31</v>
      </c>
      <c r="T1956" s="2" t="s">
        <v>31</v>
      </c>
      <c r="U1956" s="2" t="s">
        <v>31</v>
      </c>
      <c r="V1956" s="2" t="s">
        <v>5388</v>
      </c>
      <c r="W1956" s="3" t="s">
        <v>5388</v>
      </c>
      <c r="X1956" s="6" t="str">
        <f>IFERROR(W1956-V1956, "X")</f>
        <v>X</v>
      </c>
      <c r="Y1956" s="3">
        <v>45643</v>
      </c>
      <c r="Z1956" s="3">
        <v>45639</v>
      </c>
      <c r="AA1956" s="6">
        <f t="shared" si="1852"/>
        <v>-4</v>
      </c>
      <c r="AB1956" s="3">
        <v>45644</v>
      </c>
      <c r="AC1956" s="3">
        <v>45645</v>
      </c>
      <c r="AD1956" s="6" t="str">
        <f>IFERROR(IF(AC1956-AB1956&gt;0, "+" &amp; (AC1956-AB1956), AC1956-AB1956), "X")</f>
        <v>+1</v>
      </c>
      <c r="AE1956" s="3">
        <v>45646</v>
      </c>
      <c r="AF1956" s="3">
        <v>45646</v>
      </c>
      <c r="AG1956" s="2">
        <f t="shared" si="1853"/>
        <v>0</v>
      </c>
      <c r="AH1956" s="3">
        <v>45646</v>
      </c>
      <c r="AI1956" s="3">
        <f t="shared" si="1854"/>
        <v>45646</v>
      </c>
      <c r="AJ1956" s="3"/>
      <c r="AK1956" s="2">
        <f t="shared" si="1819"/>
        <v>0</v>
      </c>
      <c r="AL1956" s="2" t="s">
        <v>5567</v>
      </c>
      <c r="AM1956" s="2" t="str">
        <f t="shared" si="1820"/>
        <v>생산완료(0)</v>
      </c>
      <c r="AN1956" s="9">
        <f t="shared" si="1821"/>
        <v>45646</v>
      </c>
      <c r="AO1956" s="9">
        <f t="shared" si="1822"/>
        <v>45646</v>
      </c>
      <c r="AP1956" s="9"/>
      <c r="AQ1956" s="2">
        <f t="shared" si="1827"/>
        <v>0</v>
      </c>
      <c r="AR1956" s="12">
        <f t="shared" si="1824"/>
        <v>0</v>
      </c>
      <c r="AS1956" t="s">
        <v>5567</v>
      </c>
      <c r="AT1956" t="str">
        <f t="shared" si="1825"/>
        <v>생산완료(0)</v>
      </c>
    </row>
    <row r="1957" spans="2:46" x14ac:dyDescent="0.3">
      <c r="B1957" s="2" t="s">
        <v>5436</v>
      </c>
      <c r="C1957" s="7">
        <v>-7</v>
      </c>
      <c r="D1957" s="2" t="s">
        <v>5451</v>
      </c>
      <c r="E1957" s="2" t="s">
        <v>5432</v>
      </c>
      <c r="F1957" s="2"/>
      <c r="G1957" s="2" t="s">
        <v>5430</v>
      </c>
      <c r="H1957" s="2" t="s">
        <v>739</v>
      </c>
      <c r="I1957" s="2" t="str">
        <f t="shared" si="1815"/>
        <v>20241206-1219P0390-인쇄</v>
      </c>
      <c r="J1957" s="2" t="str">
        <f t="shared" si="1816"/>
        <v>20241206-1219P0390-합지</v>
      </c>
      <c r="K1957" s="2" t="str">
        <f t="shared" si="1817"/>
        <v>20241206-1219P0390-분단</v>
      </c>
      <c r="L1957" s="2" t="str">
        <f t="shared" si="1818"/>
        <v>20241206-1219P0390-제대</v>
      </c>
      <c r="M1957" s="2" t="str">
        <f>VLOOKUP(H1957, '쿼리1'!$A:$R, 17, 0)</f>
        <v>4도-한석길의 삭힌홍어회 200g원산지:외국산(아르헨티나,노르웨이,미국등)</v>
      </c>
      <c r="N1957" s="2" t="str">
        <f>VLOOKUP(H1957, '쿼리1'!$A:$P, 15, 0)</f>
        <v>나이론80</v>
      </c>
      <c r="O1957" s="2" t="s">
        <v>5720</v>
      </c>
      <c r="P1957" s="2" t="str">
        <f>VLOOKUP(H1957, '쿼리1'!$A:$R, 17, 0)</f>
        <v>4도-한석길의 삭힌홍어회 200g원산지:외국산(아르헨티나,노르웨이,미국등)</v>
      </c>
      <c r="Q1957" s="4">
        <f>VLOOKUP(H1957, '쿼리1'!$A:$U, 20, 0)</f>
        <v>24000</v>
      </c>
      <c r="R1957" s="2" t="s">
        <v>31</v>
      </c>
      <c r="S1957" s="2" t="s">
        <v>31</v>
      </c>
      <c r="T1957" s="2" t="s">
        <v>5397</v>
      </c>
      <c r="U1957" s="2" t="s">
        <v>31</v>
      </c>
      <c r="V1957" s="3">
        <v>45638</v>
      </c>
      <c r="W1957" s="3">
        <v>45642</v>
      </c>
      <c r="X1957" s="6" t="str">
        <f t="shared" ref="X1957:X1958" si="1855">IFERROR(IF(W1957-V1957&gt;0, "+" &amp; (W1957-V1957), W1957-V1957), "X")</f>
        <v>+4</v>
      </c>
      <c r="Y1957" s="3">
        <v>45643</v>
      </c>
      <c r="Z1957" s="3">
        <v>45649</v>
      </c>
      <c r="AA1957" s="6" t="str">
        <f t="shared" si="1852"/>
        <v>+6</v>
      </c>
      <c r="AB1957" s="3" t="s">
        <v>5388</v>
      </c>
      <c r="AC1957" s="2" t="s">
        <v>5388</v>
      </c>
      <c r="AD1957" s="6" t="str">
        <f>IFERROR(AC1957-AB1957, "X")</f>
        <v>X</v>
      </c>
      <c r="AE1957" s="3">
        <v>45645</v>
      </c>
      <c r="AF1957" s="3">
        <v>45652</v>
      </c>
      <c r="AG1957" s="2" t="str">
        <f t="shared" si="1853"/>
        <v>+7</v>
      </c>
      <c r="AH1957" s="3">
        <v>45652</v>
      </c>
      <c r="AI1957" s="3">
        <f t="shared" si="1854"/>
        <v>45645</v>
      </c>
      <c r="AJ1957" s="3"/>
      <c r="AK1957" s="2">
        <f t="shared" si="1819"/>
        <v>-7</v>
      </c>
      <c r="AL1957" s="2" t="s">
        <v>5567</v>
      </c>
      <c r="AM1957" s="2" t="str">
        <f t="shared" si="1820"/>
        <v>생산완료(-7)</v>
      </c>
      <c r="AN1957" s="9">
        <f t="shared" si="1821"/>
        <v>45652</v>
      </c>
      <c r="AO1957" s="9">
        <f t="shared" si="1822"/>
        <v>45645</v>
      </c>
      <c r="AP1957" s="9"/>
      <c r="AQ1957" s="2">
        <f t="shared" si="1827"/>
        <v>-7</v>
      </c>
      <c r="AR1957" s="12">
        <f t="shared" si="1824"/>
        <v>-7</v>
      </c>
      <c r="AS1957" t="s">
        <v>5567</v>
      </c>
      <c r="AT1957" t="str">
        <f t="shared" si="1825"/>
        <v>생산완료(-7)</v>
      </c>
    </row>
    <row r="1958" spans="2:46" x14ac:dyDescent="0.3">
      <c r="B1958" s="2" t="s">
        <v>5424</v>
      </c>
      <c r="C1958" s="7">
        <v>2</v>
      </c>
      <c r="D1958" s="2" t="s">
        <v>5405</v>
      </c>
      <c r="E1958" s="2" t="s">
        <v>5406</v>
      </c>
      <c r="F1958" s="2" t="s">
        <v>5416</v>
      </c>
      <c r="G1958" s="2"/>
      <c r="H1958" s="2" t="s">
        <v>3828</v>
      </c>
      <c r="I1958" s="2" t="str">
        <f t="shared" si="1815"/>
        <v>20241206-1418P0016-인쇄</v>
      </c>
      <c r="J1958" s="2" t="str">
        <f t="shared" si="1816"/>
        <v>20241206-1418P0016-합지</v>
      </c>
      <c r="K1958" s="2" t="str">
        <f t="shared" si="1817"/>
        <v>20241206-1418P0016-분단</v>
      </c>
      <c r="L1958" s="2" t="str">
        <f t="shared" si="1818"/>
        <v>20241206-1418P0016-제대</v>
      </c>
      <c r="M1958" s="2" t="str">
        <f>VLOOKUP(H1958, '쿼리1'!$A:$R, 17, 0)</f>
        <v>1도-SEOUL COOKIE CO.</v>
      </c>
      <c r="N1958" s="2" t="str">
        <f>VLOOKUP(H1958, '쿼리1'!$A:$P, 15, 0)</f>
        <v>오씨피피(투명)70</v>
      </c>
      <c r="O1958" s="2" t="s">
        <v>5750</v>
      </c>
      <c r="P1958" s="2" t="str">
        <f>VLOOKUP(H1958, '쿼리1'!$A:$R, 17, 0)</f>
        <v>1도-SEOUL COOKIE CO.</v>
      </c>
      <c r="Q1958" s="4">
        <f>VLOOKUP(H1958, '쿼리1'!$A:$U, 20, 0)</f>
        <v>18</v>
      </c>
      <c r="R1958" s="2" t="s">
        <v>31</v>
      </c>
      <c r="S1958" s="2" t="s">
        <v>31</v>
      </c>
      <c r="T1958" s="2" t="s">
        <v>31</v>
      </c>
      <c r="U1958" s="2" t="s">
        <v>5397</v>
      </c>
      <c r="V1958" s="3">
        <v>45638</v>
      </c>
      <c r="W1958" s="3">
        <v>45637</v>
      </c>
      <c r="X1958" s="6">
        <f t="shared" si="1855"/>
        <v>-1</v>
      </c>
      <c r="Y1958" s="3">
        <v>45643</v>
      </c>
      <c r="Z1958" s="3">
        <v>45638</v>
      </c>
      <c r="AA1958" s="6">
        <f t="shared" si="1852"/>
        <v>-5</v>
      </c>
      <c r="AB1958" s="3">
        <v>45644</v>
      </c>
      <c r="AC1958" s="3">
        <v>45642</v>
      </c>
      <c r="AD1958" s="6">
        <f>IFERROR(IF(AC1958-AB1958&gt;0, "+" &amp; (AC1958-AB1958), AC1958-AB1958), "X")</f>
        <v>-2</v>
      </c>
      <c r="AE1958" s="2" t="s">
        <v>5388</v>
      </c>
      <c r="AF1958" s="2" t="s">
        <v>5388</v>
      </c>
      <c r="AG1958" s="2" t="str">
        <f>IFERROR(AF1958-AE1958, "X")</f>
        <v>X</v>
      </c>
      <c r="AH1958" s="3">
        <v>45642</v>
      </c>
      <c r="AI1958" s="3">
        <f t="shared" ref="AI1958" si="1856">AB1958</f>
        <v>45644</v>
      </c>
      <c r="AJ1958" s="3"/>
      <c r="AK1958" s="2" t="str">
        <f t="shared" si="1819"/>
        <v>+2</v>
      </c>
      <c r="AL1958" s="2" t="s">
        <v>5567</v>
      </c>
      <c r="AM1958" s="2" t="str">
        <f t="shared" si="1820"/>
        <v>생산완료(+2)</v>
      </c>
      <c r="AN1958" s="9">
        <f t="shared" si="1821"/>
        <v>45642</v>
      </c>
      <c r="AO1958" s="9">
        <f t="shared" si="1822"/>
        <v>45644</v>
      </c>
      <c r="AP1958" s="9"/>
      <c r="AQ1958" s="2">
        <f t="shared" si="1827"/>
        <v>2</v>
      </c>
      <c r="AR1958" s="12" t="str">
        <f t="shared" si="1824"/>
        <v>+2</v>
      </c>
      <c r="AS1958" t="s">
        <v>5567</v>
      </c>
      <c r="AT1958" t="str">
        <f t="shared" si="1825"/>
        <v>생산완료(+2)</v>
      </c>
    </row>
    <row r="1959" spans="2:46" x14ac:dyDescent="0.3">
      <c r="B1959" s="2" t="s">
        <v>5666</v>
      </c>
      <c r="C1959" s="8" t="s">
        <v>5670</v>
      </c>
      <c r="D1959" s="2"/>
      <c r="E1959" s="2"/>
      <c r="F1959" s="2"/>
      <c r="G1959" s="2"/>
      <c r="H1959" s="2" t="s">
        <v>5126</v>
      </c>
      <c r="I1959" s="2" t="str">
        <f t="shared" si="1815"/>
        <v>20241206-2000138320-인쇄</v>
      </c>
      <c r="J1959" s="2" t="str">
        <f t="shared" si="1816"/>
        <v>20241206-2000138320-합지</v>
      </c>
      <c r="K1959" s="2" t="str">
        <f t="shared" si="1817"/>
        <v>20241206-2000138320-분단</v>
      </c>
      <c r="L1959" s="2" t="str">
        <f t="shared" si="1818"/>
        <v>20241206-2000138320-제대</v>
      </c>
      <c r="M1959" s="2" t="str">
        <f>VLOOKUP(H1959, '쿼리1'!$A:$R, 17, 0)</f>
        <v>무지</v>
      </c>
      <c r="N1959" s="2" t="str">
        <f>VLOOKUP(H1959, '쿼리1'!$A:$P, 15, 0)</f>
        <v>PE튜브(투명)70</v>
      </c>
      <c r="O1959" s="2">
        <v>2000138320</v>
      </c>
      <c r="P1959" s="2" t="str">
        <f>VLOOKUP(H1959, '쿼리1'!$A:$R, 17, 0)</f>
        <v>무지</v>
      </c>
      <c r="Q1959" s="4">
        <f>VLOOKUP(H1959, '쿼리1'!$A:$U, 20, 0)</f>
        <v>6000</v>
      </c>
      <c r="R1959" s="2" t="s">
        <v>5397</v>
      </c>
      <c r="S1959" s="2" t="s">
        <v>5397</v>
      </c>
      <c r="T1959" s="2" t="s">
        <v>5397</v>
      </c>
      <c r="U1959" s="2" t="s">
        <v>5397</v>
      </c>
      <c r="V1959" s="2" t="s">
        <v>5388</v>
      </c>
      <c r="W1959" s="2" t="s">
        <v>5388</v>
      </c>
      <c r="X1959" s="6" t="str">
        <f t="shared" ref="X1959:X1964" si="1857">IFERROR(W1959-V1959, "X")</f>
        <v>X</v>
      </c>
      <c r="Y1959" s="2" t="s">
        <v>5388</v>
      </c>
      <c r="Z1959" s="2" t="s">
        <v>5388</v>
      </c>
      <c r="AA1959" s="6" t="str">
        <f t="shared" ref="AA1959:AA1964" si="1858">IFERROR(Z1959-Y1959, "X")</f>
        <v>X</v>
      </c>
      <c r="AB1959" s="2" t="s">
        <v>5388</v>
      </c>
      <c r="AC1959" s="2" t="s">
        <v>5388</v>
      </c>
      <c r="AD1959" s="6" t="str">
        <f t="shared" ref="AD1959:AD1965" si="1859">IFERROR(AC1959-AB1959, "X")</f>
        <v>X</v>
      </c>
      <c r="AE1959" s="2" t="s">
        <v>5388</v>
      </c>
      <c r="AF1959" s="2" t="s">
        <v>5388</v>
      </c>
      <c r="AG1959" s="2" t="str">
        <f>IFERROR(AF1959-AE1959, "X")</f>
        <v>X</v>
      </c>
      <c r="AH1959" s="2" t="s">
        <v>5388</v>
      </c>
      <c r="AI1959" s="3" t="s">
        <v>5388</v>
      </c>
      <c r="AJ1959" s="3">
        <f t="shared" ref="AJ1959:AJ1964" ca="1" si="1860">TODAY()</f>
        <v>45656</v>
      </c>
      <c r="AK1959" s="2" t="str">
        <f t="shared" si="1819"/>
        <v>+공정납기일없음</v>
      </c>
      <c r="AL1959" s="2"/>
      <c r="AM1959" s="2" t="str">
        <f t="shared" si="1820"/>
        <v>(+공정납기일없음)</v>
      </c>
      <c r="AN1959" s="9">
        <f t="shared" si="1821"/>
        <v>0</v>
      </c>
      <c r="AO1959" s="9">
        <f t="shared" si="1822"/>
        <v>45628</v>
      </c>
      <c r="AP1959" s="9">
        <f t="shared" ref="AP1959:AP1960" ca="1" si="1861">TODAY()</f>
        <v>45656</v>
      </c>
      <c r="AQ1959" s="6">
        <f ca="1">AO1959-AP1959</f>
        <v>-28</v>
      </c>
      <c r="AR1959" s="12">
        <f t="shared" ca="1" si="1824"/>
        <v>-28</v>
      </c>
      <c r="AS1959" t="str">
        <f ca="1">IF(AQ1959&lt;0, "진행중", "지연")</f>
        <v>진행중</v>
      </c>
      <c r="AT1959" t="str">
        <f t="shared" ca="1" si="1825"/>
        <v>진행중(-28)</v>
      </c>
    </row>
    <row r="1960" spans="2:46" x14ac:dyDescent="0.3">
      <c r="B1960" s="2" t="s">
        <v>5666</v>
      </c>
      <c r="C1960" s="8" t="s">
        <v>5670</v>
      </c>
      <c r="D1960" s="2"/>
      <c r="E1960" s="2"/>
      <c r="F1960" s="2"/>
      <c r="G1960" s="2"/>
      <c r="H1960" s="2" t="s">
        <v>787</v>
      </c>
      <c r="I1960" s="2" t="str">
        <f t="shared" si="1815"/>
        <v>20241206-2000143050-인쇄</v>
      </c>
      <c r="J1960" s="2" t="str">
        <f t="shared" si="1816"/>
        <v>20241206-2000143050-합지</v>
      </c>
      <c r="K1960" s="2" t="str">
        <f t="shared" si="1817"/>
        <v>20241206-2000143050-분단</v>
      </c>
      <c r="L1960" s="2" t="str">
        <f t="shared" si="1818"/>
        <v>20241206-2000143050-제대</v>
      </c>
      <c r="M1960" s="2" t="str">
        <f>VLOOKUP(H1960, '쿼리1'!$A:$R, 17, 0)</f>
        <v>무지</v>
      </c>
      <c r="N1960" s="2" t="str">
        <f>VLOOKUP(H1960, '쿼리1'!$A:$P, 15, 0)</f>
        <v>PET75</v>
      </c>
      <c r="O1960" s="2">
        <v>2000143050</v>
      </c>
      <c r="P1960" s="2" t="str">
        <f>VLOOKUP(H1960, '쿼리1'!$A:$R, 17, 0)</f>
        <v>무지</v>
      </c>
      <c r="Q1960" s="4">
        <f>VLOOKUP(H1960, '쿼리1'!$A:$U, 20, 0)</f>
        <v>10000</v>
      </c>
      <c r="R1960" s="2" t="s">
        <v>5397</v>
      </c>
      <c r="S1960" s="2" t="s">
        <v>5397</v>
      </c>
      <c r="T1960" s="2" t="s">
        <v>5397</v>
      </c>
      <c r="U1960" s="2" t="s">
        <v>5397</v>
      </c>
      <c r="V1960" s="2" t="s">
        <v>5388</v>
      </c>
      <c r="W1960" s="2" t="s">
        <v>5388</v>
      </c>
      <c r="X1960" s="6" t="str">
        <f t="shared" si="1857"/>
        <v>X</v>
      </c>
      <c r="Y1960" s="2" t="s">
        <v>5388</v>
      </c>
      <c r="Z1960" s="2" t="s">
        <v>5388</v>
      </c>
      <c r="AA1960" s="6" t="str">
        <f t="shared" si="1858"/>
        <v>X</v>
      </c>
      <c r="AB1960" s="2" t="s">
        <v>5388</v>
      </c>
      <c r="AC1960" s="2" t="s">
        <v>5388</v>
      </c>
      <c r="AD1960" s="6" t="str">
        <f t="shared" si="1859"/>
        <v>X</v>
      </c>
      <c r="AE1960" s="2" t="s">
        <v>5388</v>
      </c>
      <c r="AF1960" s="2" t="s">
        <v>5388</v>
      </c>
      <c r="AG1960" s="2" t="str">
        <f>IFERROR(AF1960-AE1960, "X")</f>
        <v>X</v>
      </c>
      <c r="AH1960" s="2" t="s">
        <v>5388</v>
      </c>
      <c r="AI1960" s="3" t="s">
        <v>5388</v>
      </c>
      <c r="AJ1960" s="3">
        <f t="shared" ca="1" si="1860"/>
        <v>45656</v>
      </c>
      <c r="AK1960" s="2" t="str">
        <f t="shared" si="1819"/>
        <v>+공정납기일없음</v>
      </c>
      <c r="AL1960" s="2"/>
      <c r="AM1960" s="2" t="str">
        <f t="shared" si="1820"/>
        <v>(+공정납기일없음)</v>
      </c>
      <c r="AN1960" s="9">
        <f t="shared" si="1821"/>
        <v>0</v>
      </c>
      <c r="AO1960" s="9">
        <f t="shared" si="1822"/>
        <v>0</v>
      </c>
      <c r="AP1960" s="9">
        <f t="shared" ca="1" si="1861"/>
        <v>45656</v>
      </c>
      <c r="AQ1960" s="6" t="s">
        <v>5388</v>
      </c>
      <c r="AR1960" s="12" t="str">
        <f t="shared" si="1824"/>
        <v>+X</v>
      </c>
      <c r="AS1960" t="s">
        <v>5680</v>
      </c>
      <c r="AT1960" t="str">
        <f t="shared" si="1825"/>
        <v>공정납기일없음(+X)</v>
      </c>
    </row>
    <row r="1961" spans="2:46" x14ac:dyDescent="0.3">
      <c r="B1961" s="2" t="s">
        <v>5666</v>
      </c>
      <c r="C1961" s="8" t="s">
        <v>5670</v>
      </c>
      <c r="D1961" s="2"/>
      <c r="E1961" s="2"/>
      <c r="F1961" s="2"/>
      <c r="G1961" s="2" t="s">
        <v>5544</v>
      </c>
      <c r="H1961" s="2" t="s">
        <v>810</v>
      </c>
      <c r="I1961" s="2" t="str">
        <f t="shared" si="1815"/>
        <v>20241206-2000163368-인쇄</v>
      </c>
      <c r="J1961" s="2" t="str">
        <f t="shared" si="1816"/>
        <v>20241206-2000163368-합지</v>
      </c>
      <c r="K1961" s="2" t="str">
        <f t="shared" si="1817"/>
        <v>20241206-2000163368-분단</v>
      </c>
      <c r="L1961" s="2" t="str">
        <f t="shared" si="1818"/>
        <v>20241206-2000163368-제대</v>
      </c>
      <c r="M1961" s="2" t="str">
        <f>VLOOKUP(H1961, '쿼리1'!$A:$R, 17, 0)</f>
        <v>무지(브리오쉬덮지)</v>
      </c>
      <c r="N1961" s="2" t="str">
        <f>VLOOKUP(H1961, '쿼리1'!$A:$P, 15, 0)</f>
        <v>OPP40</v>
      </c>
      <c r="O1961" s="2">
        <v>2000163368</v>
      </c>
      <c r="P1961" s="2" t="str">
        <f>VLOOKUP(H1961, '쿼리1'!$A:$R, 17, 0)</f>
        <v>무지(브리오쉬덮지)</v>
      </c>
      <c r="Q1961" s="4">
        <f>VLOOKUP(H1961, '쿼리1'!$A:$U, 20, 0)</f>
        <v>311111</v>
      </c>
      <c r="R1961" s="2" t="s">
        <v>5397</v>
      </c>
      <c r="S1961" s="2" t="s">
        <v>5397</v>
      </c>
      <c r="T1961" s="2" t="s">
        <v>5397</v>
      </c>
      <c r="U1961" s="2" t="s">
        <v>5399</v>
      </c>
      <c r="V1961" s="2" t="s">
        <v>5388</v>
      </c>
      <c r="W1961" s="2" t="s">
        <v>5388</v>
      </c>
      <c r="X1961" s="6" t="str">
        <f t="shared" si="1857"/>
        <v>X</v>
      </c>
      <c r="Y1961" s="2" t="s">
        <v>5388</v>
      </c>
      <c r="Z1961" s="3" t="s">
        <v>5388</v>
      </c>
      <c r="AA1961" s="6" t="str">
        <f t="shared" si="1858"/>
        <v>X</v>
      </c>
      <c r="AB1961" s="5" t="s">
        <v>5388</v>
      </c>
      <c r="AC1961" s="2" t="s">
        <v>5388</v>
      </c>
      <c r="AD1961" s="6" t="str">
        <f t="shared" si="1859"/>
        <v>X</v>
      </c>
      <c r="AE1961" s="3">
        <v>45636</v>
      </c>
      <c r="AF1961" s="5" t="s">
        <v>5396</v>
      </c>
      <c r="AG1961" s="6">
        <f t="shared" ref="AG1961:AG1962" ca="1" si="1862">TODAY()-AE1961</f>
        <v>20</v>
      </c>
      <c r="AH1961" s="2" t="s">
        <v>5388</v>
      </c>
      <c r="AI1961" s="3" t="s">
        <v>5388</v>
      </c>
      <c r="AJ1961" s="3">
        <f t="shared" ca="1" si="1860"/>
        <v>45656</v>
      </c>
      <c r="AK1961" s="2" t="str">
        <f t="shared" si="1819"/>
        <v>+공정납기일없음</v>
      </c>
      <c r="AL1961" s="2"/>
      <c r="AM1961" s="2" t="str">
        <f t="shared" si="1820"/>
        <v>(+공정납기일없음)</v>
      </c>
      <c r="AN1961" s="9">
        <f t="shared" si="1821"/>
        <v>45602</v>
      </c>
      <c r="AO1961" s="9">
        <f t="shared" si="1822"/>
        <v>45602</v>
      </c>
      <c r="AP1961" s="9"/>
      <c r="AQ1961" s="6">
        <f t="shared" ref="AQ1961:AQ1962" si="1863">AO1961-AN1961</f>
        <v>0</v>
      </c>
      <c r="AR1961" s="12">
        <f t="shared" si="1824"/>
        <v>0</v>
      </c>
      <c r="AS1961" t="s">
        <v>5567</v>
      </c>
      <c r="AT1961" t="str">
        <f t="shared" si="1825"/>
        <v>생산완료(0)</v>
      </c>
    </row>
    <row r="1962" spans="2:46" x14ac:dyDescent="0.3">
      <c r="B1962" s="2" t="s">
        <v>5666</v>
      </c>
      <c r="C1962" s="8" t="s">
        <v>5670</v>
      </c>
      <c r="D1962" s="2"/>
      <c r="E1962" s="2"/>
      <c r="F1962" s="2"/>
      <c r="G1962" s="2" t="s">
        <v>5544</v>
      </c>
      <c r="H1962" s="2" t="s">
        <v>1353</v>
      </c>
      <c r="I1962" s="2" t="str">
        <f t="shared" si="1815"/>
        <v>20241206-2000169512-인쇄</v>
      </c>
      <c r="J1962" s="2" t="str">
        <f t="shared" si="1816"/>
        <v>20241206-2000169512-합지</v>
      </c>
      <c r="K1962" s="2" t="str">
        <f t="shared" si="1817"/>
        <v>20241206-2000169512-분단</v>
      </c>
      <c r="L1962" s="2" t="str">
        <f t="shared" si="1818"/>
        <v>20241206-2000169512-제대</v>
      </c>
      <c r="M1962" s="2" t="str">
        <f>VLOOKUP(H1962, '쿼리1'!$A:$R, 17, 0)</f>
        <v>무지(미니젤리롤)</v>
      </c>
      <c r="N1962" s="2" t="str">
        <f>VLOOKUP(H1962, '쿼리1'!$A:$P, 15, 0)</f>
        <v>OPP40</v>
      </c>
      <c r="O1962" s="2">
        <v>2000169512</v>
      </c>
      <c r="P1962" s="2" t="str">
        <f>VLOOKUP(H1962, '쿼리1'!$A:$R, 17, 0)</f>
        <v>무지(미니젤리롤)</v>
      </c>
      <c r="Q1962" s="4">
        <f>VLOOKUP(H1962, '쿼리1'!$A:$U, 20, 0)</f>
        <v>28070</v>
      </c>
      <c r="R1962" s="2" t="s">
        <v>5397</v>
      </c>
      <c r="S1962" s="2" t="s">
        <v>5397</v>
      </c>
      <c r="T1962" s="2" t="s">
        <v>5397</v>
      </c>
      <c r="U1962" s="2" t="s">
        <v>5399</v>
      </c>
      <c r="V1962" s="2" t="s">
        <v>5388</v>
      </c>
      <c r="W1962" s="2" t="s">
        <v>5388</v>
      </c>
      <c r="X1962" s="6" t="str">
        <f t="shared" si="1857"/>
        <v>X</v>
      </c>
      <c r="Y1962" s="2" t="s">
        <v>5388</v>
      </c>
      <c r="Z1962" s="3" t="s">
        <v>5388</v>
      </c>
      <c r="AA1962" s="6" t="str">
        <f t="shared" si="1858"/>
        <v>X</v>
      </c>
      <c r="AB1962" s="5" t="s">
        <v>5388</v>
      </c>
      <c r="AC1962" s="2" t="s">
        <v>5388</v>
      </c>
      <c r="AD1962" s="6" t="str">
        <f t="shared" si="1859"/>
        <v>X</v>
      </c>
      <c r="AE1962" s="3">
        <v>45636</v>
      </c>
      <c r="AF1962" s="5" t="s">
        <v>5396</v>
      </c>
      <c r="AG1962" s="6">
        <f t="shared" ca="1" si="1862"/>
        <v>20</v>
      </c>
      <c r="AH1962" s="2" t="s">
        <v>5388</v>
      </c>
      <c r="AI1962" s="3" t="s">
        <v>5388</v>
      </c>
      <c r="AJ1962" s="3">
        <f t="shared" ca="1" si="1860"/>
        <v>45656</v>
      </c>
      <c r="AK1962" s="2" t="str">
        <f t="shared" si="1819"/>
        <v>+공정납기일없음</v>
      </c>
      <c r="AL1962" s="2"/>
      <c r="AM1962" s="2" t="str">
        <f t="shared" si="1820"/>
        <v>(+공정납기일없음)</v>
      </c>
      <c r="AN1962" s="9">
        <f t="shared" si="1821"/>
        <v>45601</v>
      </c>
      <c r="AO1962" s="9">
        <f t="shared" si="1822"/>
        <v>45602</v>
      </c>
      <c r="AP1962" s="9"/>
      <c r="AQ1962" s="6">
        <f t="shared" si="1863"/>
        <v>1</v>
      </c>
      <c r="AR1962" s="12" t="str">
        <f t="shared" si="1824"/>
        <v>+1</v>
      </c>
      <c r="AS1962" t="s">
        <v>5567</v>
      </c>
      <c r="AT1962" t="str">
        <f t="shared" si="1825"/>
        <v>생산완료(+1)</v>
      </c>
    </row>
    <row r="1963" spans="2:46" x14ac:dyDescent="0.3">
      <c r="B1963" s="2" t="s">
        <v>5666</v>
      </c>
      <c r="C1963" s="8" t="s">
        <v>5670</v>
      </c>
      <c r="D1963" s="2"/>
      <c r="E1963" s="2"/>
      <c r="F1963" s="2"/>
      <c r="G1963" s="2"/>
      <c r="H1963" s="2" t="s">
        <v>418</v>
      </c>
      <c r="I1963" s="2" t="str">
        <f t="shared" si="1815"/>
        <v>20241206-2119P0041-인쇄</v>
      </c>
      <c r="J1963" s="2" t="str">
        <f t="shared" si="1816"/>
        <v>20241206-2119P0041-합지</v>
      </c>
      <c r="K1963" s="2" t="str">
        <f t="shared" si="1817"/>
        <v>20241206-2119P0041-분단</v>
      </c>
      <c r="L1963" s="2" t="str">
        <f t="shared" si="1818"/>
        <v>20241206-2119P0041-제대</v>
      </c>
      <c r="M1963" s="2" t="str">
        <f>VLOOKUP(H1963, '쿼리1'!$A:$R, 17, 0)</f>
        <v>2도(청/백)-꼬미다 호밀가루3kg (바코드추가)</v>
      </c>
      <c r="N1963" s="2" t="str">
        <f>VLOOKUP(H1963, '쿼리1'!$A:$P, 15, 0)</f>
        <v>PE튜브(투명)80</v>
      </c>
      <c r="O1963" s="2" t="s">
        <v>5906</v>
      </c>
      <c r="P1963" s="2" t="str">
        <f>VLOOKUP(H1963, '쿼리1'!$A:$R, 17, 0)</f>
        <v>2도(청/백)-꼬미다 호밀가루3kg (바코드추가)</v>
      </c>
      <c r="Q1963" s="4">
        <f>VLOOKUP(H1963, '쿼리1'!$A:$U, 20, 0)</f>
        <v>20000</v>
      </c>
      <c r="R1963" s="2" t="s">
        <v>5397</v>
      </c>
      <c r="S1963" s="2" t="s">
        <v>5397</v>
      </c>
      <c r="T1963" s="2" t="s">
        <v>5397</v>
      </c>
      <c r="U1963" s="2" t="s">
        <v>5397</v>
      </c>
      <c r="V1963" s="2" t="s">
        <v>5388</v>
      </c>
      <c r="W1963" s="2" t="s">
        <v>5388</v>
      </c>
      <c r="X1963" s="6" t="str">
        <f t="shared" si="1857"/>
        <v>X</v>
      </c>
      <c r="Y1963" s="2" t="s">
        <v>5388</v>
      </c>
      <c r="Z1963" s="2" t="s">
        <v>5388</v>
      </c>
      <c r="AA1963" s="6" t="str">
        <f t="shared" si="1858"/>
        <v>X</v>
      </c>
      <c r="AB1963" s="2" t="s">
        <v>5388</v>
      </c>
      <c r="AC1963" s="2" t="s">
        <v>5388</v>
      </c>
      <c r="AD1963" s="6" t="str">
        <f t="shared" si="1859"/>
        <v>X</v>
      </c>
      <c r="AE1963" s="2" t="s">
        <v>5388</v>
      </c>
      <c r="AF1963" s="2" t="s">
        <v>5388</v>
      </c>
      <c r="AG1963" s="2" t="str">
        <f>IFERROR(AF1963-AE1963, "X")</f>
        <v>X</v>
      </c>
      <c r="AH1963" s="2" t="s">
        <v>5388</v>
      </c>
      <c r="AI1963" s="3" t="s">
        <v>5388</v>
      </c>
      <c r="AJ1963" s="3">
        <f t="shared" ca="1" si="1860"/>
        <v>45656</v>
      </c>
      <c r="AK1963" s="2" t="str">
        <f t="shared" si="1819"/>
        <v>+공정납기일없음</v>
      </c>
      <c r="AL1963" s="2"/>
      <c r="AM1963" s="2" t="str">
        <f t="shared" si="1820"/>
        <v>(+공정납기일없음)</v>
      </c>
      <c r="AN1963" s="9">
        <f t="shared" si="1821"/>
        <v>0</v>
      </c>
      <c r="AO1963" s="9">
        <f t="shared" si="1822"/>
        <v>0</v>
      </c>
      <c r="AP1963" s="9">
        <f t="shared" ref="AP1963:AP1964" ca="1" si="1864">TODAY()</f>
        <v>45656</v>
      </c>
      <c r="AQ1963" s="6" t="s">
        <v>5388</v>
      </c>
      <c r="AR1963" s="12" t="str">
        <f t="shared" si="1824"/>
        <v>+X</v>
      </c>
      <c r="AS1963" t="s">
        <v>5680</v>
      </c>
      <c r="AT1963" t="str">
        <f t="shared" si="1825"/>
        <v>공정납기일없음(+X)</v>
      </c>
    </row>
    <row r="1964" spans="2:46" x14ac:dyDescent="0.3">
      <c r="B1964" s="2" t="s">
        <v>5666</v>
      </c>
      <c r="C1964" s="8" t="s">
        <v>5670</v>
      </c>
      <c r="D1964" s="2"/>
      <c r="E1964" s="2"/>
      <c r="F1964" s="2"/>
      <c r="G1964" s="2"/>
      <c r="H1964" s="2" t="s">
        <v>424</v>
      </c>
      <c r="I1964" s="2" t="str">
        <f t="shared" si="1815"/>
        <v>20241206-3000166107-인쇄</v>
      </c>
      <c r="J1964" s="2" t="str">
        <f t="shared" si="1816"/>
        <v>20241206-3000166107-합지</v>
      </c>
      <c r="K1964" s="2" t="str">
        <f t="shared" si="1817"/>
        <v>20241206-3000166107-분단</v>
      </c>
      <c r="L1964" s="2" t="str">
        <f t="shared" si="1818"/>
        <v>20241206-3000166107-제대</v>
      </c>
      <c r="M1964" s="2" t="str">
        <f>VLOOKUP(H1964, '쿼리1'!$A:$R, 17, 0)</f>
        <v>2도(청/백)-슈가파우더3kg(32x40)</v>
      </c>
      <c r="N1964" s="2" t="str">
        <f>VLOOKUP(H1964, '쿼리1'!$A:$P, 15, 0)</f>
        <v>PE튜브(투명)100</v>
      </c>
      <c r="O1964" s="2">
        <v>3000166107</v>
      </c>
      <c r="P1964" s="2" t="str">
        <f>VLOOKUP(H1964, '쿼리1'!$A:$R, 17, 0)</f>
        <v>2도(청/백)-슈가파우더3kg(32x40)</v>
      </c>
      <c r="Q1964" s="4">
        <f>VLOOKUP(H1964, '쿼리1'!$A:$U, 20, 0)</f>
        <v>60000</v>
      </c>
      <c r="R1964" s="2" t="s">
        <v>5397</v>
      </c>
      <c r="S1964" s="2" t="s">
        <v>5397</v>
      </c>
      <c r="T1964" s="2" t="s">
        <v>5397</v>
      </c>
      <c r="U1964" s="2" t="s">
        <v>5397</v>
      </c>
      <c r="V1964" s="2" t="s">
        <v>5388</v>
      </c>
      <c r="W1964" s="2" t="s">
        <v>5388</v>
      </c>
      <c r="X1964" s="6" t="str">
        <f t="shared" si="1857"/>
        <v>X</v>
      </c>
      <c r="Y1964" s="2" t="s">
        <v>5388</v>
      </c>
      <c r="Z1964" s="2" t="s">
        <v>5388</v>
      </c>
      <c r="AA1964" s="6" t="str">
        <f t="shared" si="1858"/>
        <v>X</v>
      </c>
      <c r="AB1964" s="2" t="s">
        <v>5388</v>
      </c>
      <c r="AC1964" s="2" t="s">
        <v>5388</v>
      </c>
      <c r="AD1964" s="6" t="str">
        <f t="shared" si="1859"/>
        <v>X</v>
      </c>
      <c r="AE1964" s="2" t="s">
        <v>5388</v>
      </c>
      <c r="AF1964" s="2" t="s">
        <v>5388</v>
      </c>
      <c r="AG1964" s="2" t="str">
        <f>IFERROR(AF1964-AE1964, "X")</f>
        <v>X</v>
      </c>
      <c r="AH1964" s="2" t="s">
        <v>5388</v>
      </c>
      <c r="AI1964" s="3" t="s">
        <v>5388</v>
      </c>
      <c r="AJ1964" s="3">
        <f t="shared" ca="1" si="1860"/>
        <v>45656</v>
      </c>
      <c r="AK1964" s="2" t="str">
        <f t="shared" si="1819"/>
        <v>+공정납기일없음</v>
      </c>
      <c r="AL1964" s="2"/>
      <c r="AM1964" s="2" t="str">
        <f t="shared" si="1820"/>
        <v>(+공정납기일없음)</v>
      </c>
      <c r="AN1964" s="9">
        <f t="shared" si="1821"/>
        <v>0</v>
      </c>
      <c r="AO1964" s="9">
        <f t="shared" si="1822"/>
        <v>45580</v>
      </c>
      <c r="AP1964" s="9">
        <f t="shared" ca="1" si="1864"/>
        <v>45656</v>
      </c>
      <c r="AQ1964" s="6">
        <f ca="1">AO1964-AP1964</f>
        <v>-76</v>
      </c>
      <c r="AR1964" s="12">
        <f t="shared" ca="1" si="1824"/>
        <v>-76</v>
      </c>
      <c r="AS1964" t="str">
        <f ca="1">IF(AQ1964&lt;0, "진행중", "지연")</f>
        <v>진행중</v>
      </c>
      <c r="AT1964" t="str">
        <f t="shared" ca="1" si="1825"/>
        <v>진행중(-76)</v>
      </c>
    </row>
    <row r="1965" spans="2:46" x14ac:dyDescent="0.3">
      <c r="B1965" s="2" t="s">
        <v>5436</v>
      </c>
      <c r="C1965" s="7">
        <v>-7</v>
      </c>
      <c r="D1965" s="2" t="s">
        <v>5432</v>
      </c>
      <c r="E1965" s="2" t="s">
        <v>5547</v>
      </c>
      <c r="F1965" s="2"/>
      <c r="G1965" s="2" t="s">
        <v>5430</v>
      </c>
      <c r="H1965" s="2" t="s">
        <v>2342</v>
      </c>
      <c r="I1965" s="2" t="str">
        <f t="shared" si="1815"/>
        <v>20241209-1000156494-인쇄</v>
      </c>
      <c r="J1965" s="2" t="str">
        <f t="shared" si="1816"/>
        <v>20241209-1000156494-합지</v>
      </c>
      <c r="K1965" s="2" t="str">
        <f t="shared" si="1817"/>
        <v>20241209-1000156494-분단</v>
      </c>
      <c r="L1965" s="2" t="str">
        <f t="shared" si="1818"/>
        <v>20241209-1000156494-제대</v>
      </c>
      <c r="M1965" s="2" t="str">
        <f>VLOOKUP(H1965, '쿼리1'!$A:$R, 17, 0)</f>
        <v>4도-칼맞은 오징어 200g</v>
      </c>
      <c r="N1965" s="2" t="str">
        <f>VLOOKUP(H1965, '쿼리1'!$A:$P, 15, 0)</f>
        <v>오씨피피(투명)80</v>
      </c>
      <c r="O1965" s="2">
        <v>1000156494</v>
      </c>
      <c r="P1965" s="2" t="str">
        <f>VLOOKUP(H1965, '쿼리1'!$A:$R, 17, 0)</f>
        <v>4도-칼맞은 오징어 200g</v>
      </c>
      <c r="Q1965" s="4">
        <f>VLOOKUP(H1965, '쿼리1'!$A:$U, 20, 0)</f>
        <v>26086</v>
      </c>
      <c r="R1965" s="2" t="s">
        <v>31</v>
      </c>
      <c r="S1965" s="2" t="s">
        <v>5399</v>
      </c>
      <c r="T1965" s="2" t="s">
        <v>5397</v>
      </c>
      <c r="U1965" s="2" t="s">
        <v>31</v>
      </c>
      <c r="V1965" s="3">
        <v>45639</v>
      </c>
      <c r="W1965" s="3">
        <v>45645</v>
      </c>
      <c r="X1965" s="6" t="str">
        <f t="shared" ref="X1965:X1969" si="1865">IFERROR(IF(W1965-V1965&gt;0, "+" &amp; (W1965-V1965), W1965-V1965), "X")</f>
        <v>+6</v>
      </c>
      <c r="Y1965" s="3">
        <v>45644</v>
      </c>
      <c r="Z1965" s="5" t="s">
        <v>5396</v>
      </c>
      <c r="AA1965" s="6">
        <f ca="1">TODAY()-Y1965</f>
        <v>12</v>
      </c>
      <c r="AB1965" s="3" t="s">
        <v>5388</v>
      </c>
      <c r="AC1965" s="2" t="s">
        <v>5388</v>
      </c>
      <c r="AD1965" s="6" t="str">
        <f t="shared" si="1859"/>
        <v>X</v>
      </c>
      <c r="AE1965" s="3">
        <v>45646</v>
      </c>
      <c r="AF1965" s="3">
        <v>45653</v>
      </c>
      <c r="AG1965" s="2" t="str">
        <f>IFERROR(IF(AF1965-AE1965&gt;0, "+" &amp; (AF1965-AE1965), AF1965-AE1965), "X")</f>
        <v>+7</v>
      </c>
      <c r="AH1965" s="3">
        <v>45653</v>
      </c>
      <c r="AI1965" s="3">
        <f>AE1965</f>
        <v>45646</v>
      </c>
      <c r="AJ1965" s="3"/>
      <c r="AK1965" s="2">
        <f t="shared" si="1819"/>
        <v>-7</v>
      </c>
      <c r="AL1965" s="2" t="s">
        <v>5567</v>
      </c>
      <c r="AM1965" s="2" t="str">
        <f t="shared" si="1820"/>
        <v>생산완료(-7)</v>
      </c>
      <c r="AN1965" s="9">
        <f t="shared" si="1821"/>
        <v>45653</v>
      </c>
      <c r="AO1965" s="9">
        <f t="shared" si="1822"/>
        <v>45646</v>
      </c>
      <c r="AP1965" s="9"/>
      <c r="AQ1965" s="2">
        <f t="shared" ref="AQ1965:AQ1981" si="1866">AO1965-AN1965</f>
        <v>-7</v>
      </c>
      <c r="AR1965" s="12">
        <f t="shared" si="1824"/>
        <v>-7</v>
      </c>
      <c r="AS1965" t="s">
        <v>5567</v>
      </c>
      <c r="AT1965" t="str">
        <f t="shared" si="1825"/>
        <v>생산완료(-7)</v>
      </c>
    </row>
    <row r="1966" spans="2:46" x14ac:dyDescent="0.3">
      <c r="B1966" s="2" t="s">
        <v>5409</v>
      </c>
      <c r="C1966" s="7">
        <v>0</v>
      </c>
      <c r="D1966" s="2" t="s">
        <v>5409</v>
      </c>
      <c r="E1966" s="2" t="s">
        <v>5418</v>
      </c>
      <c r="F1966" s="2" t="s">
        <v>5409</v>
      </c>
      <c r="G1966" s="2"/>
      <c r="H1966" s="2" t="s">
        <v>4625</v>
      </c>
      <c r="I1966" s="2" t="str">
        <f t="shared" si="1815"/>
        <v>20241209-1000160573-인쇄</v>
      </c>
      <c r="J1966" s="2" t="str">
        <f t="shared" si="1816"/>
        <v>20241209-1000160573-합지</v>
      </c>
      <c r="K1966" s="2" t="str">
        <f t="shared" si="1817"/>
        <v>20241209-1000160573-분단</v>
      </c>
      <c r="L1966" s="2" t="str">
        <f t="shared" si="1818"/>
        <v>20241209-1000160573-제대</v>
      </c>
      <c r="M1966" s="2" t="str">
        <f>VLOOKUP(H1966, '쿼리1'!$A:$R, 17, 0)</f>
        <v>1도-베트남 반미-빵류 90~95g 연속무늬</v>
      </c>
      <c r="N1966" s="2" t="str">
        <f>VLOOKUP(H1966, '쿼리1'!$A:$P, 15, 0)</f>
        <v>오씨피피(투명)60</v>
      </c>
      <c r="O1966" s="2">
        <v>1000160573</v>
      </c>
      <c r="P1966" s="2" t="str">
        <f>VLOOKUP(H1966, '쿼리1'!$A:$R, 17, 0)</f>
        <v>1도-베트남 반미-빵류 90~95g 연속무늬</v>
      </c>
      <c r="Q1966" s="4">
        <f>VLOOKUP(H1966, '쿼리1'!$A:$U, 20, 0)</f>
        <v>24</v>
      </c>
      <c r="R1966" s="2" t="s">
        <v>31</v>
      </c>
      <c r="S1966" s="2" t="s">
        <v>31</v>
      </c>
      <c r="T1966" s="2" t="s">
        <v>31</v>
      </c>
      <c r="U1966" s="2" t="s">
        <v>5397</v>
      </c>
      <c r="V1966" s="3">
        <v>45638</v>
      </c>
      <c r="W1966" s="3">
        <v>45638</v>
      </c>
      <c r="X1966" s="6">
        <f t="shared" si="1865"/>
        <v>0</v>
      </c>
      <c r="Y1966" s="3">
        <v>45643</v>
      </c>
      <c r="Z1966" s="3">
        <v>45639</v>
      </c>
      <c r="AA1966" s="6">
        <f t="shared" ref="AA1966:AA1967" si="1867">IFERROR(IF(Z1966-Y1966&gt;0, "+" &amp; (Z1966-Y1966), Z1966-Y1966), "X")</f>
        <v>-4</v>
      </c>
      <c r="AB1966" s="3">
        <v>45644</v>
      </c>
      <c r="AC1966" s="3">
        <v>45644</v>
      </c>
      <c r="AD1966" s="6">
        <f t="shared" ref="AD1966:AD1967" si="1868">IFERROR(IF(AC1966-AB1966&gt;0, "+" &amp; (AC1966-AB1966), AC1966-AB1966), "X")</f>
        <v>0</v>
      </c>
      <c r="AE1966" s="2" t="s">
        <v>5388</v>
      </c>
      <c r="AF1966" s="2" t="s">
        <v>5388</v>
      </c>
      <c r="AG1966" s="2" t="str">
        <f>IFERROR(AF1966-AE1966, "X")</f>
        <v>X</v>
      </c>
      <c r="AH1966" s="3">
        <v>45644</v>
      </c>
      <c r="AI1966" s="3">
        <f t="shared" ref="AI1966:AI1967" si="1869">AB1966</f>
        <v>45644</v>
      </c>
      <c r="AJ1966" s="3"/>
      <c r="AK1966" s="2">
        <f t="shared" si="1819"/>
        <v>0</v>
      </c>
      <c r="AL1966" s="2" t="s">
        <v>5567</v>
      </c>
      <c r="AM1966" s="2" t="str">
        <f t="shared" si="1820"/>
        <v>생산완료(0)</v>
      </c>
      <c r="AN1966" s="9">
        <f t="shared" si="1821"/>
        <v>45650</v>
      </c>
      <c r="AO1966" s="9">
        <f t="shared" si="1822"/>
        <v>45659</v>
      </c>
      <c r="AP1966" s="9"/>
      <c r="AQ1966" s="2">
        <f t="shared" si="1866"/>
        <v>9</v>
      </c>
      <c r="AR1966" s="12" t="str">
        <f t="shared" si="1824"/>
        <v>+9</v>
      </c>
      <c r="AS1966" t="s">
        <v>5567</v>
      </c>
      <c r="AT1966" t="str">
        <f t="shared" si="1825"/>
        <v>생산완료(+9)</v>
      </c>
    </row>
    <row r="1967" spans="2:46" x14ac:dyDescent="0.3">
      <c r="B1967" s="2" t="s">
        <v>5415</v>
      </c>
      <c r="C1967" s="7">
        <v>-3</v>
      </c>
      <c r="D1967" s="2" t="s">
        <v>5408</v>
      </c>
      <c r="E1967" s="2" t="s">
        <v>5412</v>
      </c>
      <c r="F1967" s="2" t="s">
        <v>5408</v>
      </c>
      <c r="G1967" s="2"/>
      <c r="H1967" s="2" t="s">
        <v>4348</v>
      </c>
      <c r="I1967" s="2" t="str">
        <f t="shared" si="1815"/>
        <v>20241209-1000164768-인쇄</v>
      </c>
      <c r="J1967" s="2" t="str">
        <f t="shared" si="1816"/>
        <v>20241209-1000164768-합지</v>
      </c>
      <c r="K1967" s="2" t="str">
        <f t="shared" si="1817"/>
        <v>20241209-1000164768-분단</v>
      </c>
      <c r="L1967" s="2" t="str">
        <f t="shared" si="1818"/>
        <v>20241209-1000164768-제대</v>
      </c>
      <c r="M1967" s="2" t="str">
        <f>VLOOKUP(H1967, '쿼리1'!$A:$R, 17, 0)</f>
        <v>6도-널담 뚱카롱-다크초콜릿 50g</v>
      </c>
      <c r="N1967" s="2" t="str">
        <f>VLOOKUP(H1967, '쿼리1'!$A:$P, 15, 0)</f>
        <v>패트60</v>
      </c>
      <c r="O1967" s="2">
        <v>1000164768</v>
      </c>
      <c r="P1967" s="2" t="str">
        <f>VLOOKUP(H1967, '쿼리1'!$A:$R, 17, 0)</f>
        <v>6도-널담 뚱카롱-다크초콜릿 50g</v>
      </c>
      <c r="Q1967" s="4">
        <f>VLOOKUP(H1967, '쿼리1'!$A:$U, 20, 0)</f>
        <v>30</v>
      </c>
      <c r="R1967" s="2" t="s">
        <v>31</v>
      </c>
      <c r="S1967" s="2" t="s">
        <v>31</v>
      </c>
      <c r="T1967" s="2" t="s">
        <v>31</v>
      </c>
      <c r="U1967" s="2" t="s">
        <v>5397</v>
      </c>
      <c r="V1967" s="3">
        <v>45639</v>
      </c>
      <c r="W1967" s="3">
        <v>45642</v>
      </c>
      <c r="X1967" s="6" t="str">
        <f t="shared" si="1865"/>
        <v>+3</v>
      </c>
      <c r="Y1967" s="3">
        <v>45644</v>
      </c>
      <c r="Z1967" s="3">
        <v>45645</v>
      </c>
      <c r="AA1967" s="6" t="str">
        <f t="shared" si="1867"/>
        <v>+1</v>
      </c>
      <c r="AB1967" s="3">
        <v>45645</v>
      </c>
      <c r="AC1967" s="3">
        <v>45648</v>
      </c>
      <c r="AD1967" s="6" t="str">
        <f t="shared" si="1868"/>
        <v>+3</v>
      </c>
      <c r="AE1967" s="2" t="s">
        <v>5388</v>
      </c>
      <c r="AF1967" s="2" t="s">
        <v>5388</v>
      </c>
      <c r="AG1967" s="2" t="str">
        <f>IFERROR(AF1967-AE1967, "X")</f>
        <v>X</v>
      </c>
      <c r="AH1967" s="3">
        <v>45648</v>
      </c>
      <c r="AI1967" s="3">
        <f t="shared" si="1869"/>
        <v>45645</v>
      </c>
      <c r="AJ1967" s="3"/>
      <c r="AK1967" s="2">
        <f t="shared" si="1819"/>
        <v>-3</v>
      </c>
      <c r="AL1967" s="2" t="s">
        <v>5567</v>
      </c>
      <c r="AM1967" s="2" t="str">
        <f t="shared" si="1820"/>
        <v>생산완료(-3)</v>
      </c>
      <c r="AN1967" s="9">
        <f t="shared" si="1821"/>
        <v>45648</v>
      </c>
      <c r="AO1967" s="9">
        <f t="shared" si="1822"/>
        <v>45645</v>
      </c>
      <c r="AP1967" s="9"/>
      <c r="AQ1967" s="2">
        <f t="shared" si="1866"/>
        <v>-3</v>
      </c>
      <c r="AR1967" s="12">
        <f t="shared" si="1824"/>
        <v>-3</v>
      </c>
      <c r="AS1967" t="s">
        <v>5567</v>
      </c>
      <c r="AT1967" t="str">
        <f t="shared" si="1825"/>
        <v>생산완료(-3)</v>
      </c>
    </row>
    <row r="1968" spans="2:46" x14ac:dyDescent="0.3">
      <c r="B1968" s="2" t="s">
        <v>5439</v>
      </c>
      <c r="C1968" s="7">
        <v>-8</v>
      </c>
      <c r="D1968" s="2" t="s">
        <v>5444</v>
      </c>
      <c r="E1968" s="2" t="s">
        <v>5547</v>
      </c>
      <c r="F1968" s="2"/>
      <c r="G1968" s="2" t="s">
        <v>5443</v>
      </c>
      <c r="H1968" s="2" t="s">
        <v>3418</v>
      </c>
      <c r="I1968" s="2" t="str">
        <f t="shared" si="1815"/>
        <v>20241209-1000165055-인쇄</v>
      </c>
      <c r="J1968" s="2" t="str">
        <f t="shared" si="1816"/>
        <v>20241209-1000165055-합지</v>
      </c>
      <c r="K1968" s="2" t="str">
        <f t="shared" si="1817"/>
        <v>20241209-1000165055-분단</v>
      </c>
      <c r="L1968" s="2" t="str">
        <f t="shared" si="1818"/>
        <v>20241209-1000165055-제대</v>
      </c>
      <c r="M1968" s="2" t="str">
        <f>VLOOKUP(H1968, '쿼리1'!$A:$R, 17, 0)</f>
        <v>6도-명절용 제사포 (70g)</v>
      </c>
      <c r="N1968" s="2" t="str">
        <f>VLOOKUP(H1968, '쿼리1'!$A:$P, 15, 0)</f>
        <v>나이론(유무광)105</v>
      </c>
      <c r="O1968" s="2">
        <v>1000165055</v>
      </c>
      <c r="P1968" s="2" t="str">
        <f>VLOOKUP(H1968, '쿼리1'!$A:$R, 17, 0)</f>
        <v>6도-명절용 제사포 (70g)</v>
      </c>
      <c r="Q1968" s="4">
        <f>VLOOKUP(H1968, '쿼리1'!$A:$U, 20, 0)</f>
        <v>35294</v>
      </c>
      <c r="R1968" s="2" t="s">
        <v>31</v>
      </c>
      <c r="S1968" s="2" t="s">
        <v>5399</v>
      </c>
      <c r="T1968" s="2" t="s">
        <v>5397</v>
      </c>
      <c r="U1968" s="2" t="s">
        <v>31</v>
      </c>
      <c r="V1968" s="3">
        <v>45639</v>
      </c>
      <c r="W1968" s="3">
        <v>45649</v>
      </c>
      <c r="X1968" s="6" t="str">
        <f t="shared" si="1865"/>
        <v>+10</v>
      </c>
      <c r="Y1968" s="3">
        <v>45644</v>
      </c>
      <c r="Z1968" s="5" t="s">
        <v>5396</v>
      </c>
      <c r="AA1968" s="6">
        <f ca="1">TODAY()-Y1968</f>
        <v>12</v>
      </c>
      <c r="AB1968" s="3" t="s">
        <v>5388</v>
      </c>
      <c r="AC1968" s="2" t="s">
        <v>5388</v>
      </c>
      <c r="AD1968" s="6" t="str">
        <f>IFERROR(AC1968-AB1968, "X")</f>
        <v>X</v>
      </c>
      <c r="AE1968" s="3">
        <v>45646</v>
      </c>
      <c r="AF1968" s="3">
        <v>45654</v>
      </c>
      <c r="AG1968" s="2" t="str">
        <f>IFERROR(IF(AF1968-AE1968&gt;0, "+" &amp; (AF1968-AE1968), AF1968-AE1968), "X")</f>
        <v>+8</v>
      </c>
      <c r="AH1968" s="3">
        <v>45654</v>
      </c>
      <c r="AI1968" s="3">
        <f>AE1968</f>
        <v>45646</v>
      </c>
      <c r="AJ1968" s="3"/>
      <c r="AK1968" s="2">
        <f t="shared" si="1819"/>
        <v>-8</v>
      </c>
      <c r="AL1968" s="2" t="s">
        <v>5567</v>
      </c>
      <c r="AM1968" s="2" t="str">
        <f t="shared" si="1820"/>
        <v>생산완료(-8)</v>
      </c>
      <c r="AN1968" s="9">
        <f t="shared" si="1821"/>
        <v>45654</v>
      </c>
      <c r="AO1968" s="9">
        <f t="shared" si="1822"/>
        <v>45646</v>
      </c>
      <c r="AP1968" s="9"/>
      <c r="AQ1968" s="2">
        <f t="shared" si="1866"/>
        <v>-8</v>
      </c>
      <c r="AR1968" s="12">
        <f t="shared" si="1824"/>
        <v>-8</v>
      </c>
      <c r="AS1968" t="s">
        <v>5567</v>
      </c>
      <c r="AT1968" t="str">
        <f t="shared" si="1825"/>
        <v>생산완료(-8)</v>
      </c>
    </row>
    <row r="1969" spans="2:46" x14ac:dyDescent="0.3">
      <c r="B1969" s="2" t="s">
        <v>5415</v>
      </c>
      <c r="C1969" s="7">
        <v>-3</v>
      </c>
      <c r="D1969" s="2" t="s">
        <v>5409</v>
      </c>
      <c r="E1969" s="2" t="s">
        <v>5412</v>
      </c>
      <c r="F1969" s="2" t="s">
        <v>5408</v>
      </c>
      <c r="G1969" s="2"/>
      <c r="H1969" s="2" t="s">
        <v>4342</v>
      </c>
      <c r="I1969" s="2" t="str">
        <f t="shared" si="1815"/>
        <v>20241209-1000165782-인쇄</v>
      </c>
      <c r="J1969" s="2" t="str">
        <f t="shared" si="1816"/>
        <v>20241209-1000165782-합지</v>
      </c>
      <c r="K1969" s="2" t="str">
        <f t="shared" si="1817"/>
        <v>20241209-1000165782-분단</v>
      </c>
      <c r="L1969" s="2" t="str">
        <f t="shared" si="1818"/>
        <v>20241209-1000165782-제대</v>
      </c>
      <c r="M1969" s="2" t="str">
        <f>VLOOKUP(H1969, '쿼리1'!$A:$R, 17, 0)</f>
        <v>7도-널담 고단백 배꼽 베이글-바질 140g</v>
      </c>
      <c r="N1969" s="2" t="str">
        <f>VLOOKUP(H1969, '쿼리1'!$A:$P, 15, 0)</f>
        <v>패트(무광)60</v>
      </c>
      <c r="O1969" s="2">
        <v>1000165782</v>
      </c>
      <c r="P1969" s="2" t="str">
        <f>VLOOKUP(H1969, '쿼리1'!$A:$R, 17, 0)</f>
        <v>7도-널담 고단백 배꼽 베이글-바질 140g</v>
      </c>
      <c r="Q1969" s="4">
        <f>VLOOKUP(H1969, '쿼리1'!$A:$U, 20, 0)</f>
        <v>30</v>
      </c>
      <c r="R1969" s="2" t="s">
        <v>31</v>
      </c>
      <c r="S1969" s="2" t="s">
        <v>31</v>
      </c>
      <c r="T1969" s="2" t="s">
        <v>31</v>
      </c>
      <c r="U1969" s="2" t="s">
        <v>5397</v>
      </c>
      <c r="V1969" s="3">
        <v>45639</v>
      </c>
      <c r="W1969" s="3">
        <v>45639</v>
      </c>
      <c r="X1969" s="6">
        <f t="shared" si="1865"/>
        <v>0</v>
      </c>
      <c r="Y1969" s="3">
        <v>45644</v>
      </c>
      <c r="Z1969" s="3">
        <v>45645</v>
      </c>
      <c r="AA1969" s="6" t="str">
        <f t="shared" ref="AA1969:AA1977" si="1870">IFERROR(IF(Z1969-Y1969&gt;0, "+" &amp; (Z1969-Y1969), Z1969-Y1969), "X")</f>
        <v>+1</v>
      </c>
      <c r="AB1969" s="3">
        <v>45645</v>
      </c>
      <c r="AC1969" s="3">
        <v>45648</v>
      </c>
      <c r="AD1969" s="6" t="str">
        <f t="shared" ref="AD1969:AD1972" si="1871">IFERROR(IF(AC1969-AB1969&gt;0, "+" &amp; (AC1969-AB1969), AC1969-AB1969), "X")</f>
        <v>+3</v>
      </c>
      <c r="AE1969" s="2" t="s">
        <v>5388</v>
      </c>
      <c r="AF1969" s="2" t="s">
        <v>5388</v>
      </c>
      <c r="AG1969" s="2" t="str">
        <f>IFERROR(AF1969-AE1969, "X")</f>
        <v>X</v>
      </c>
      <c r="AH1969" s="3">
        <v>45648</v>
      </c>
      <c r="AI1969" s="3">
        <f t="shared" ref="AI1969:AI1970" si="1872">AB1969</f>
        <v>45645</v>
      </c>
      <c r="AJ1969" s="3"/>
      <c r="AK1969" s="2">
        <f t="shared" si="1819"/>
        <v>-3</v>
      </c>
      <c r="AL1969" s="2" t="s">
        <v>5567</v>
      </c>
      <c r="AM1969" s="2" t="str">
        <f t="shared" si="1820"/>
        <v>생산완료(-3)</v>
      </c>
      <c r="AN1969" s="9">
        <f t="shared" si="1821"/>
        <v>45648</v>
      </c>
      <c r="AO1969" s="9">
        <f t="shared" si="1822"/>
        <v>45645</v>
      </c>
      <c r="AP1969" s="9"/>
      <c r="AQ1969" s="2">
        <f t="shared" si="1866"/>
        <v>-3</v>
      </c>
      <c r="AR1969" s="12">
        <f t="shared" si="1824"/>
        <v>-3</v>
      </c>
      <c r="AS1969" t="s">
        <v>5567</v>
      </c>
      <c r="AT1969" t="str">
        <f t="shared" si="1825"/>
        <v>생산완료(-3)</v>
      </c>
    </row>
    <row r="1970" spans="2:46" x14ac:dyDescent="0.3">
      <c r="B1970" s="2" t="s">
        <v>5406</v>
      </c>
      <c r="C1970" s="7">
        <v>-5</v>
      </c>
      <c r="D1970" s="2"/>
      <c r="E1970" s="2" t="s">
        <v>5424</v>
      </c>
      <c r="F1970" s="2" t="s">
        <v>5421</v>
      </c>
      <c r="G1970" s="2"/>
      <c r="H1970" s="2" t="s">
        <v>4841</v>
      </c>
      <c r="I1970" s="2" t="str">
        <f t="shared" si="1815"/>
        <v>20241209-1000168533-인쇄</v>
      </c>
      <c r="J1970" s="2" t="str">
        <f t="shared" si="1816"/>
        <v>20241209-1000168533-합지</v>
      </c>
      <c r="K1970" s="2" t="str">
        <f t="shared" si="1817"/>
        <v>20241209-1000168533-분단</v>
      </c>
      <c r="L1970" s="2" t="str">
        <f t="shared" si="1818"/>
        <v>20241209-1000168533-제대</v>
      </c>
      <c r="M1970" s="2" t="str">
        <f>VLOOKUP(H1970, '쿼리1'!$A:$R, 17, 0)</f>
        <v>무지</v>
      </c>
      <c r="N1970" s="2" t="str">
        <f>VLOOKUP(H1970, '쿼리1'!$A:$P, 15, 0)</f>
        <v>패트70</v>
      </c>
      <c r="O1970" s="2">
        <v>1000168533</v>
      </c>
      <c r="P1970" s="2" t="str">
        <f>VLOOKUP(H1970, '쿼리1'!$A:$R, 17, 0)</f>
        <v>무지</v>
      </c>
      <c r="Q1970" s="4">
        <f>VLOOKUP(H1970, '쿼리1'!$A:$U, 20, 0)</f>
        <v>30</v>
      </c>
      <c r="R1970" s="2" t="s">
        <v>5397</v>
      </c>
      <c r="S1970" s="2" t="s">
        <v>31</v>
      </c>
      <c r="T1970" s="2" t="s">
        <v>31</v>
      </c>
      <c r="U1970" s="2" t="s">
        <v>5397</v>
      </c>
      <c r="V1970" s="2" t="s">
        <v>5388</v>
      </c>
      <c r="W1970" s="3" t="s">
        <v>5388</v>
      </c>
      <c r="X1970" s="6" t="str">
        <f>IFERROR(W1970-V1970, "X")</f>
        <v>X</v>
      </c>
      <c r="Y1970" s="3">
        <v>45644</v>
      </c>
      <c r="Z1970" s="3">
        <v>45646</v>
      </c>
      <c r="AA1970" s="6" t="str">
        <f t="shared" si="1870"/>
        <v>+2</v>
      </c>
      <c r="AB1970" s="3">
        <v>45645</v>
      </c>
      <c r="AC1970" s="3">
        <v>45650</v>
      </c>
      <c r="AD1970" s="6" t="str">
        <f t="shared" si="1871"/>
        <v>+5</v>
      </c>
      <c r="AE1970" s="2" t="s">
        <v>5388</v>
      </c>
      <c r="AF1970" s="2" t="s">
        <v>5388</v>
      </c>
      <c r="AG1970" s="2" t="str">
        <f>IFERROR(AF1970-AE1970, "X")</f>
        <v>X</v>
      </c>
      <c r="AH1970" s="3">
        <v>45650</v>
      </c>
      <c r="AI1970" s="3">
        <f t="shared" si="1872"/>
        <v>45645</v>
      </c>
      <c r="AJ1970" s="3"/>
      <c r="AK1970" s="2">
        <f t="shared" si="1819"/>
        <v>-5</v>
      </c>
      <c r="AL1970" s="2" t="s">
        <v>5567</v>
      </c>
      <c r="AM1970" s="2" t="str">
        <f t="shared" si="1820"/>
        <v>생산완료(-5)</v>
      </c>
      <c r="AN1970" s="9">
        <f t="shared" si="1821"/>
        <v>45650</v>
      </c>
      <c r="AO1970" s="9">
        <f t="shared" si="1822"/>
        <v>45645</v>
      </c>
      <c r="AP1970" s="9"/>
      <c r="AQ1970" s="2">
        <f t="shared" si="1866"/>
        <v>-5</v>
      </c>
      <c r="AR1970" s="12">
        <f t="shared" si="1824"/>
        <v>-5</v>
      </c>
      <c r="AS1970" t="s">
        <v>5567</v>
      </c>
      <c r="AT1970" t="str">
        <f t="shared" si="1825"/>
        <v>생산완료(-5)</v>
      </c>
    </row>
    <row r="1971" spans="2:46" x14ac:dyDescent="0.3">
      <c r="B1971" s="2" t="s">
        <v>5451</v>
      </c>
      <c r="C1971" s="7">
        <v>4</v>
      </c>
      <c r="D1971" s="2"/>
      <c r="E1971" s="2" t="s">
        <v>5406</v>
      </c>
      <c r="F1971" s="2" t="s">
        <v>5409</v>
      </c>
      <c r="G1971" s="2" t="s">
        <v>5418</v>
      </c>
      <c r="H1971" s="2" t="s">
        <v>1854</v>
      </c>
      <c r="I1971" s="2" t="str">
        <f t="shared" si="1815"/>
        <v>20241209-1000169233-인쇄</v>
      </c>
      <c r="J1971" s="2" t="str">
        <f t="shared" si="1816"/>
        <v>20241209-1000169233-합지</v>
      </c>
      <c r="K1971" s="2" t="str">
        <f t="shared" si="1817"/>
        <v>20241209-1000169233-분단</v>
      </c>
      <c r="L1971" s="2" t="str">
        <f t="shared" si="1818"/>
        <v>20241209-1000169233-제대</v>
      </c>
      <c r="M1971" s="2" t="str">
        <f>VLOOKUP(H1971, '쿼리1'!$A:$R, 17, 0)</f>
        <v>무지</v>
      </c>
      <c r="N1971" s="2" t="str">
        <f>VLOOKUP(H1971, '쿼리1'!$A:$P, 15, 0)</f>
        <v>오씨피피(투명)60</v>
      </c>
      <c r="O1971" s="2">
        <v>1000169233</v>
      </c>
      <c r="P1971" s="2" t="str">
        <f>VLOOKUP(H1971, '쿼리1'!$A:$R, 17, 0)</f>
        <v>무지</v>
      </c>
      <c r="Q1971" s="4">
        <f>VLOOKUP(H1971, '쿼리1'!$A:$U, 20, 0)</f>
        <v>139534</v>
      </c>
      <c r="R1971" s="2" t="s">
        <v>5397</v>
      </c>
      <c r="S1971" s="2" t="s">
        <v>31</v>
      </c>
      <c r="T1971" s="2" t="s">
        <v>31</v>
      </c>
      <c r="U1971" s="2" t="s">
        <v>31</v>
      </c>
      <c r="V1971" s="2" t="s">
        <v>5388</v>
      </c>
      <c r="W1971" s="3" t="s">
        <v>5388</v>
      </c>
      <c r="X1971" s="6" t="str">
        <f>IFERROR(W1971-V1971, "X")</f>
        <v>X</v>
      </c>
      <c r="Y1971" s="3">
        <v>45644</v>
      </c>
      <c r="Z1971" s="3">
        <v>45639</v>
      </c>
      <c r="AA1971" s="6">
        <f t="shared" si="1870"/>
        <v>-5</v>
      </c>
      <c r="AB1971" s="3">
        <v>45645</v>
      </c>
      <c r="AC1971" s="3">
        <v>45645</v>
      </c>
      <c r="AD1971" s="6">
        <f t="shared" si="1871"/>
        <v>0</v>
      </c>
      <c r="AE1971" s="3">
        <v>45650</v>
      </c>
      <c r="AF1971" s="3">
        <v>45646</v>
      </c>
      <c r="AG1971" s="2">
        <f>IFERROR(IF(AF1971-AE1971&gt;0, "+" &amp; (AF1971-AE1971), AF1971-AE1971), "X")</f>
        <v>-4</v>
      </c>
      <c r="AH1971" s="3">
        <v>45646</v>
      </c>
      <c r="AI1971" s="3">
        <f>AE1971</f>
        <v>45650</v>
      </c>
      <c r="AJ1971" s="3"/>
      <c r="AK1971" s="2" t="str">
        <f t="shared" si="1819"/>
        <v>+4</v>
      </c>
      <c r="AL1971" s="2" t="s">
        <v>5567</v>
      </c>
      <c r="AM1971" s="2" t="str">
        <f t="shared" si="1820"/>
        <v>생산완료(+4)</v>
      </c>
      <c r="AN1971" s="9">
        <f t="shared" si="1821"/>
        <v>45646</v>
      </c>
      <c r="AO1971" s="9">
        <f t="shared" si="1822"/>
        <v>45650</v>
      </c>
      <c r="AP1971" s="9"/>
      <c r="AQ1971" s="2">
        <f t="shared" si="1866"/>
        <v>4</v>
      </c>
      <c r="AR1971" s="12" t="str">
        <f t="shared" si="1824"/>
        <v>+4</v>
      </c>
      <c r="AS1971" t="s">
        <v>5567</v>
      </c>
      <c r="AT1971" t="str">
        <f t="shared" si="1825"/>
        <v>생산완료(+4)</v>
      </c>
    </row>
    <row r="1972" spans="2:46" x14ac:dyDescent="0.3">
      <c r="B1972" s="2" t="s">
        <v>5409</v>
      </c>
      <c r="C1972" s="7">
        <v>0</v>
      </c>
      <c r="D1972" s="2"/>
      <c r="E1972" s="2" t="s">
        <v>5409</v>
      </c>
      <c r="F1972" s="2" t="s">
        <v>5409</v>
      </c>
      <c r="G1972" s="2"/>
      <c r="H1972" s="2" t="s">
        <v>4780</v>
      </c>
      <c r="I1972" s="2" t="str">
        <f t="shared" si="1815"/>
        <v>20241209-1000169989-인쇄</v>
      </c>
      <c r="J1972" s="2" t="str">
        <f t="shared" si="1816"/>
        <v>20241209-1000169989-합지</v>
      </c>
      <c r="K1972" s="2" t="str">
        <f t="shared" si="1817"/>
        <v>20241209-1000169989-분단</v>
      </c>
      <c r="L1972" s="2" t="str">
        <f t="shared" si="1818"/>
        <v>20241209-1000169989-제대</v>
      </c>
      <c r="M1972" s="2" t="str">
        <f>VLOOKUP(H1972, '쿼리1'!$A:$R, 17, 0)</f>
        <v>무지(폴바셋 크로아상 뺑오쇼콜라)</v>
      </c>
      <c r="N1972" s="2" t="str">
        <f>VLOOKUP(H1972, '쿼리1'!$A:$P, 15, 0)</f>
        <v>오씨피피(투명)40</v>
      </c>
      <c r="O1972" s="2">
        <v>1000169989</v>
      </c>
      <c r="P1972" s="2" t="str">
        <f>VLOOKUP(H1972, '쿼리1'!$A:$R, 17, 0)</f>
        <v>무지(폴바셋 크로아상 뺑오쇼콜라)</v>
      </c>
      <c r="Q1972" s="4">
        <f>VLOOKUP(H1972, '쿼리1'!$A:$U, 20, 0)</f>
        <v>16</v>
      </c>
      <c r="R1972" s="2" t="s">
        <v>5397</v>
      </c>
      <c r="S1972" s="2" t="s">
        <v>31</v>
      </c>
      <c r="T1972" s="2" t="s">
        <v>31</v>
      </c>
      <c r="U1972" s="2" t="s">
        <v>5397</v>
      </c>
      <c r="V1972" s="2" t="s">
        <v>5388</v>
      </c>
      <c r="W1972" s="3" t="s">
        <v>5388</v>
      </c>
      <c r="X1972" s="6" t="str">
        <f>IFERROR(W1972-V1972, "X")</f>
        <v>X</v>
      </c>
      <c r="Y1972" s="3">
        <v>45644</v>
      </c>
      <c r="Z1972" s="3">
        <v>45644</v>
      </c>
      <c r="AA1972" s="6">
        <f t="shared" si="1870"/>
        <v>0</v>
      </c>
      <c r="AB1972" s="3">
        <v>45645</v>
      </c>
      <c r="AC1972" s="3">
        <v>45645</v>
      </c>
      <c r="AD1972" s="6">
        <f t="shared" si="1871"/>
        <v>0</v>
      </c>
      <c r="AE1972" s="2" t="s">
        <v>5388</v>
      </c>
      <c r="AF1972" s="2" t="s">
        <v>5388</v>
      </c>
      <c r="AG1972" s="2" t="str">
        <f>IFERROR(AF1972-AE1972, "X")</f>
        <v>X</v>
      </c>
      <c r="AH1972" s="3">
        <v>45645</v>
      </c>
      <c r="AI1972" s="3">
        <f t="shared" ref="AI1972" si="1873">AB1972</f>
        <v>45645</v>
      </c>
      <c r="AJ1972" s="3"/>
      <c r="AK1972" s="2">
        <f t="shared" si="1819"/>
        <v>0</v>
      </c>
      <c r="AL1972" s="2" t="s">
        <v>5567</v>
      </c>
      <c r="AM1972" s="2" t="str">
        <f t="shared" si="1820"/>
        <v>생산완료(0)</v>
      </c>
      <c r="AN1972" s="9">
        <f t="shared" si="1821"/>
        <v>45645</v>
      </c>
      <c r="AO1972" s="9">
        <f t="shared" si="1822"/>
        <v>45645</v>
      </c>
      <c r="AP1972" s="9"/>
      <c r="AQ1972" s="2">
        <f t="shared" si="1866"/>
        <v>0</v>
      </c>
      <c r="AR1972" s="12">
        <f t="shared" si="1824"/>
        <v>0</v>
      </c>
      <c r="AS1972" t="s">
        <v>5567</v>
      </c>
      <c r="AT1972" t="str">
        <f t="shared" si="1825"/>
        <v>생산완료(0)</v>
      </c>
    </row>
    <row r="1973" spans="2:46" x14ac:dyDescent="0.3">
      <c r="B1973" s="2" t="s">
        <v>5407</v>
      </c>
      <c r="C1973" s="7">
        <v>-6</v>
      </c>
      <c r="D1973" s="2" t="s">
        <v>5451</v>
      </c>
      <c r="E1973" s="2" t="s">
        <v>5409</v>
      </c>
      <c r="F1973" s="2"/>
      <c r="G1973" s="2" t="s">
        <v>5432</v>
      </c>
      <c r="H1973" s="2" t="s">
        <v>3465</v>
      </c>
      <c r="I1973" s="2" t="str">
        <f t="shared" si="1815"/>
        <v>20241209-1000169997-인쇄</v>
      </c>
      <c r="J1973" s="2" t="str">
        <f t="shared" si="1816"/>
        <v>20241209-1000169997-합지</v>
      </c>
      <c r="K1973" s="2" t="str">
        <f t="shared" si="1817"/>
        <v>20241209-1000169997-분단</v>
      </c>
      <c r="L1973" s="2" t="str">
        <f t="shared" si="1818"/>
        <v>20241209-1000169997-제대</v>
      </c>
      <c r="M1973" s="2" t="str">
        <f>VLOOKUP(H1973, '쿼리1'!$A:$R, 17, 0)</f>
        <v>5도-소리마을영농조합법인) 지리산 소리마을</v>
      </c>
      <c r="N1973" s="2" t="str">
        <f>VLOOKUP(H1973, '쿼리1'!$A:$P, 15, 0)</f>
        <v>패트100</v>
      </c>
      <c r="O1973" s="2">
        <v>1000169997</v>
      </c>
      <c r="P1973" s="2" t="str">
        <f>VLOOKUP(H1973, '쿼리1'!$A:$R, 17, 0)</f>
        <v>5도-소리마을영농조합법인) 지리산 소리마을</v>
      </c>
      <c r="Q1973" s="4">
        <f>VLOOKUP(H1973, '쿼리1'!$A:$U, 20, 0)</f>
        <v>46153</v>
      </c>
      <c r="R1973" s="2" t="s">
        <v>31</v>
      </c>
      <c r="S1973" s="2" t="s">
        <v>31</v>
      </c>
      <c r="T1973" s="2" t="s">
        <v>5397</v>
      </c>
      <c r="U1973" s="2" t="s">
        <v>31</v>
      </c>
      <c r="V1973" s="3">
        <v>45639</v>
      </c>
      <c r="W1973" s="3">
        <v>45643</v>
      </c>
      <c r="X1973" s="6" t="str">
        <f t="shared" ref="X1973:X1974" si="1874">IFERROR(IF(W1973-V1973&gt;0, "+" &amp; (W1973-V1973), W1973-V1973), "X")</f>
        <v>+4</v>
      </c>
      <c r="Y1973" s="3">
        <v>45644</v>
      </c>
      <c r="Z1973" s="3">
        <v>45644</v>
      </c>
      <c r="AA1973" s="6">
        <f t="shared" si="1870"/>
        <v>0</v>
      </c>
      <c r="AB1973" s="3" t="s">
        <v>5388</v>
      </c>
      <c r="AC1973" s="2" t="s">
        <v>5388</v>
      </c>
      <c r="AD1973" s="6" t="str">
        <f t="shared" ref="AD1973:AD1978" si="1875">IFERROR(AC1973-AB1973, "X")</f>
        <v>X</v>
      </c>
      <c r="AE1973" s="3">
        <v>45646</v>
      </c>
      <c r="AF1973" s="3">
        <v>45652</v>
      </c>
      <c r="AG1973" s="2" t="str">
        <f t="shared" ref="AG1973:AG1977" si="1876">IFERROR(IF(AF1973-AE1973&gt;0, "+" &amp; (AF1973-AE1973), AF1973-AE1973), "X")</f>
        <v>+6</v>
      </c>
      <c r="AH1973" s="3">
        <v>45652</v>
      </c>
      <c r="AI1973" s="3">
        <f t="shared" ref="AI1973:AI1977" si="1877">AE1973</f>
        <v>45646</v>
      </c>
      <c r="AJ1973" s="3"/>
      <c r="AK1973" s="2">
        <f t="shared" si="1819"/>
        <v>-6</v>
      </c>
      <c r="AL1973" s="2" t="s">
        <v>5567</v>
      </c>
      <c r="AM1973" s="2" t="str">
        <f t="shared" si="1820"/>
        <v>생산완료(-6)</v>
      </c>
      <c r="AN1973" s="9">
        <f t="shared" si="1821"/>
        <v>45652</v>
      </c>
      <c r="AO1973" s="9">
        <f t="shared" si="1822"/>
        <v>45646</v>
      </c>
      <c r="AP1973" s="9"/>
      <c r="AQ1973" s="2">
        <f t="shared" si="1866"/>
        <v>-6</v>
      </c>
      <c r="AR1973" s="12">
        <f t="shared" si="1824"/>
        <v>-6</v>
      </c>
      <c r="AS1973" t="s">
        <v>5567</v>
      </c>
      <c r="AT1973" t="str">
        <f t="shared" si="1825"/>
        <v>생산완료(-6)</v>
      </c>
    </row>
    <row r="1974" spans="2:46" x14ac:dyDescent="0.3">
      <c r="B1974" s="2" t="s">
        <v>5412</v>
      </c>
      <c r="C1974" s="7">
        <v>1</v>
      </c>
      <c r="D1974" s="2" t="s">
        <v>5405</v>
      </c>
      <c r="E1974" s="2" t="s">
        <v>5418</v>
      </c>
      <c r="F1974" s="2"/>
      <c r="G1974" s="2" t="s">
        <v>5405</v>
      </c>
      <c r="H1974" s="2" t="s">
        <v>2676</v>
      </c>
      <c r="I1974" s="2" t="str">
        <f t="shared" si="1815"/>
        <v>20241209-1116P0191-인쇄</v>
      </c>
      <c r="J1974" s="2" t="str">
        <f t="shared" si="1816"/>
        <v>20241209-1116P0191-합지</v>
      </c>
      <c r="K1974" s="2" t="str">
        <f t="shared" si="1817"/>
        <v>20241209-1116P0191-분단</v>
      </c>
      <c r="L1974" s="2" t="str">
        <f t="shared" si="1818"/>
        <v>20241209-1116P0191-제대</v>
      </c>
      <c r="M1974" s="2" t="str">
        <f>VLOOKUP(H1974, '쿼리1'!$A:$R, 17, 0)</f>
        <v>1도(백)-수원원예농협 산지유통센터</v>
      </c>
      <c r="N1974" s="2" t="str">
        <f>VLOOKUP(H1974, '쿼리1'!$A:$P, 15, 0)</f>
        <v>나이론(옥텐)140</v>
      </c>
      <c r="O1974" s="2" t="s">
        <v>5826</v>
      </c>
      <c r="P1974" s="2" t="str">
        <f>VLOOKUP(H1974, '쿼리1'!$A:$R, 17, 0)</f>
        <v>1도(백)-수원원예농협 산지유통센터</v>
      </c>
      <c r="Q1974" s="4">
        <f>VLOOKUP(H1974, '쿼리1'!$A:$U, 20, 0)</f>
        <v>10909</v>
      </c>
      <c r="R1974" s="2" t="s">
        <v>31</v>
      </c>
      <c r="S1974" s="2" t="s">
        <v>31</v>
      </c>
      <c r="T1974" s="2" t="s">
        <v>5397</v>
      </c>
      <c r="U1974" s="2" t="s">
        <v>31</v>
      </c>
      <c r="V1974" s="3">
        <v>45639</v>
      </c>
      <c r="W1974" s="3">
        <v>45638</v>
      </c>
      <c r="X1974" s="6">
        <f t="shared" si="1874"/>
        <v>-1</v>
      </c>
      <c r="Y1974" s="3">
        <v>45644</v>
      </c>
      <c r="Z1974" s="3">
        <v>45640</v>
      </c>
      <c r="AA1974" s="6">
        <f t="shared" si="1870"/>
        <v>-4</v>
      </c>
      <c r="AB1974" s="3" t="s">
        <v>5388</v>
      </c>
      <c r="AC1974" s="2" t="s">
        <v>5388</v>
      </c>
      <c r="AD1974" s="6" t="str">
        <f t="shared" si="1875"/>
        <v>X</v>
      </c>
      <c r="AE1974" s="3">
        <v>45646</v>
      </c>
      <c r="AF1974" s="3">
        <v>45645</v>
      </c>
      <c r="AG1974" s="2">
        <f t="shared" si="1876"/>
        <v>-1</v>
      </c>
      <c r="AH1974" s="3">
        <v>45645</v>
      </c>
      <c r="AI1974" s="3">
        <f t="shared" si="1877"/>
        <v>45646</v>
      </c>
      <c r="AJ1974" s="3"/>
      <c r="AK1974" s="2" t="str">
        <f t="shared" si="1819"/>
        <v>+1</v>
      </c>
      <c r="AL1974" s="2" t="s">
        <v>5567</v>
      </c>
      <c r="AM1974" s="2" t="str">
        <f t="shared" si="1820"/>
        <v>생산완료(+1)</v>
      </c>
      <c r="AN1974" s="9">
        <f t="shared" si="1821"/>
        <v>45652</v>
      </c>
      <c r="AO1974" s="9">
        <f t="shared" si="1822"/>
        <v>45652</v>
      </c>
      <c r="AP1974" s="9"/>
      <c r="AQ1974" s="2">
        <f t="shared" si="1866"/>
        <v>0</v>
      </c>
      <c r="AR1974" s="12">
        <f t="shared" si="1824"/>
        <v>0</v>
      </c>
      <c r="AS1974" t="s">
        <v>5567</v>
      </c>
      <c r="AT1974" t="str">
        <f t="shared" si="1825"/>
        <v>생산완료(0)</v>
      </c>
    </row>
    <row r="1975" spans="2:46" x14ac:dyDescent="0.3">
      <c r="B1975" s="2" t="s">
        <v>5408</v>
      </c>
      <c r="C1975" s="7">
        <v>3</v>
      </c>
      <c r="D1975" s="2"/>
      <c r="E1975" s="2" t="s">
        <v>5415</v>
      </c>
      <c r="F1975" s="2"/>
      <c r="G1975" s="2" t="s">
        <v>5415</v>
      </c>
      <c r="H1975" s="2" t="s">
        <v>300</v>
      </c>
      <c r="I1975" s="2" t="str">
        <f t="shared" si="1815"/>
        <v>20241209-140358-인쇄</v>
      </c>
      <c r="J1975" s="2" t="str">
        <f t="shared" si="1816"/>
        <v>20241209-140358-합지</v>
      </c>
      <c r="K1975" s="2" t="str">
        <f t="shared" si="1817"/>
        <v>20241209-140358-분단</v>
      </c>
      <c r="L1975" s="2" t="str">
        <f t="shared" si="1818"/>
        <v>20241209-140358-제대</v>
      </c>
      <c r="M1975" s="2" t="str">
        <f>VLOOKUP(H1975, '쿼리1'!$A:$R, 17, 0)</f>
        <v>무지</v>
      </c>
      <c r="N1975" s="2" t="str">
        <f>VLOOKUP(H1975, '쿼리1'!$A:$P, 15, 0)</f>
        <v>은박100</v>
      </c>
      <c r="O1975" s="2">
        <v>140358</v>
      </c>
      <c r="P1975" s="2" t="str">
        <f>VLOOKUP(H1975, '쿼리1'!$A:$R, 17, 0)</f>
        <v>무지</v>
      </c>
      <c r="Q1975" s="4">
        <f>VLOOKUP(H1975, '쿼리1'!$A:$U, 20, 0)</f>
        <v>35294</v>
      </c>
      <c r="R1975" s="2" t="s">
        <v>5397</v>
      </c>
      <c r="S1975" s="2" t="s">
        <v>31</v>
      </c>
      <c r="T1975" s="2" t="s">
        <v>5397</v>
      </c>
      <c r="U1975" s="2" t="s">
        <v>31</v>
      </c>
      <c r="V1975" s="2" t="s">
        <v>5388</v>
      </c>
      <c r="W1975" s="3" t="s">
        <v>5388</v>
      </c>
      <c r="X1975" s="6" t="str">
        <f>IFERROR(W1975-V1975, "X")</f>
        <v>X</v>
      </c>
      <c r="Y1975" s="3">
        <v>45645</v>
      </c>
      <c r="Z1975" s="3">
        <v>45642</v>
      </c>
      <c r="AA1975" s="6">
        <f t="shared" si="1870"/>
        <v>-3</v>
      </c>
      <c r="AB1975" s="3" t="s">
        <v>5388</v>
      </c>
      <c r="AC1975" s="2" t="s">
        <v>5388</v>
      </c>
      <c r="AD1975" s="6" t="str">
        <f t="shared" si="1875"/>
        <v>X</v>
      </c>
      <c r="AE1975" s="3">
        <v>45649</v>
      </c>
      <c r="AF1975" s="3">
        <v>45646</v>
      </c>
      <c r="AG1975" s="2">
        <f t="shared" si="1876"/>
        <v>-3</v>
      </c>
      <c r="AH1975" s="3">
        <v>45646</v>
      </c>
      <c r="AI1975" s="3">
        <f t="shared" si="1877"/>
        <v>45649</v>
      </c>
      <c r="AJ1975" s="3"/>
      <c r="AK1975" s="2" t="str">
        <f t="shared" si="1819"/>
        <v>+3</v>
      </c>
      <c r="AL1975" s="2" t="s">
        <v>5567</v>
      </c>
      <c r="AM1975" s="2" t="str">
        <f t="shared" si="1820"/>
        <v>생산완료(+3)</v>
      </c>
      <c r="AN1975" s="9">
        <f t="shared" si="1821"/>
        <v>45646</v>
      </c>
      <c r="AO1975" s="9">
        <f t="shared" si="1822"/>
        <v>45649</v>
      </c>
      <c r="AP1975" s="9"/>
      <c r="AQ1975" s="2">
        <f t="shared" si="1866"/>
        <v>3</v>
      </c>
      <c r="AR1975" s="12" t="str">
        <f t="shared" si="1824"/>
        <v>+3</v>
      </c>
      <c r="AS1975" t="s">
        <v>5567</v>
      </c>
      <c r="AT1975" t="str">
        <f t="shared" si="1825"/>
        <v>생산완료(+3)</v>
      </c>
    </row>
    <row r="1976" spans="2:46" x14ac:dyDescent="0.3">
      <c r="B1976" s="2" t="s">
        <v>5436</v>
      </c>
      <c r="C1976" s="7">
        <v>-7</v>
      </c>
      <c r="D1976" s="2" t="s">
        <v>5451</v>
      </c>
      <c r="E1976" s="2" t="s">
        <v>5409</v>
      </c>
      <c r="F1976" s="2"/>
      <c r="G1976" s="2" t="s">
        <v>5430</v>
      </c>
      <c r="H1976" s="2" t="s">
        <v>3461</v>
      </c>
      <c r="I1976" s="2" t="str">
        <f t="shared" si="1815"/>
        <v>20241209-141216-인쇄</v>
      </c>
      <c r="J1976" s="2" t="str">
        <f t="shared" si="1816"/>
        <v>20241209-141216-합지</v>
      </c>
      <c r="K1976" s="2" t="str">
        <f t="shared" si="1817"/>
        <v>20241209-141216-분단</v>
      </c>
      <c r="L1976" s="2" t="str">
        <f t="shared" si="1818"/>
        <v>20241209-141216-제대</v>
      </c>
      <c r="M1976" s="2" t="str">
        <f>VLOOKUP(H1976, '쿼리1'!$A:$R, 17, 0)</f>
        <v>5도-소리마을영농조합법인) 지리산 소리마을</v>
      </c>
      <c r="N1976" s="2" t="str">
        <f>VLOOKUP(H1976, '쿼리1'!$A:$P, 15, 0)</f>
        <v>패트100</v>
      </c>
      <c r="O1976" s="2">
        <v>141216</v>
      </c>
      <c r="P1976" s="2" t="str">
        <f>VLOOKUP(H1976, '쿼리1'!$A:$R, 17, 0)</f>
        <v>5도-소리마을영농조합법인) 지리산 소리마을</v>
      </c>
      <c r="Q1976" s="4">
        <f>VLOOKUP(H1976, '쿼리1'!$A:$U, 20, 0)</f>
        <v>60000</v>
      </c>
      <c r="R1976" s="2" t="s">
        <v>31</v>
      </c>
      <c r="S1976" s="2" t="s">
        <v>31</v>
      </c>
      <c r="T1976" s="2" t="s">
        <v>5397</v>
      </c>
      <c r="U1976" s="2" t="s">
        <v>31</v>
      </c>
      <c r="V1976" s="3">
        <v>45639</v>
      </c>
      <c r="W1976" s="3">
        <v>45643</v>
      </c>
      <c r="X1976" s="6" t="str">
        <f t="shared" ref="X1976:X1977" si="1878">IFERROR(IF(W1976-V1976&gt;0, "+" &amp; (W1976-V1976), W1976-V1976), "X")</f>
        <v>+4</v>
      </c>
      <c r="Y1976" s="3">
        <v>45644</v>
      </c>
      <c r="Z1976" s="3">
        <v>45644</v>
      </c>
      <c r="AA1976" s="6">
        <f t="shared" si="1870"/>
        <v>0</v>
      </c>
      <c r="AB1976" s="3" t="s">
        <v>5388</v>
      </c>
      <c r="AC1976" s="2" t="s">
        <v>5388</v>
      </c>
      <c r="AD1976" s="6" t="str">
        <f t="shared" si="1875"/>
        <v>X</v>
      </c>
      <c r="AE1976" s="3">
        <v>45646</v>
      </c>
      <c r="AF1976" s="3">
        <v>45653</v>
      </c>
      <c r="AG1976" s="2" t="str">
        <f t="shared" si="1876"/>
        <v>+7</v>
      </c>
      <c r="AH1976" s="3">
        <v>45653</v>
      </c>
      <c r="AI1976" s="3">
        <f t="shared" si="1877"/>
        <v>45646</v>
      </c>
      <c r="AJ1976" s="3"/>
      <c r="AK1976" s="2">
        <f t="shared" si="1819"/>
        <v>-7</v>
      </c>
      <c r="AL1976" s="2" t="s">
        <v>5567</v>
      </c>
      <c r="AM1976" s="2" t="str">
        <f t="shared" si="1820"/>
        <v>생산완료(-7)</v>
      </c>
      <c r="AN1976" s="9">
        <f t="shared" si="1821"/>
        <v>45653</v>
      </c>
      <c r="AO1976" s="9">
        <f t="shared" si="1822"/>
        <v>45646</v>
      </c>
      <c r="AP1976" s="9"/>
      <c r="AQ1976" s="2">
        <f t="shared" si="1866"/>
        <v>-7</v>
      </c>
      <c r="AR1976" s="12">
        <f t="shared" si="1824"/>
        <v>-7</v>
      </c>
      <c r="AS1976" t="s">
        <v>5567</v>
      </c>
      <c r="AT1976" t="str">
        <f t="shared" si="1825"/>
        <v>생산완료(-7)</v>
      </c>
    </row>
    <row r="1977" spans="2:46" x14ac:dyDescent="0.3">
      <c r="B1977" s="2" t="s">
        <v>5436</v>
      </c>
      <c r="C1977" s="7">
        <v>-7</v>
      </c>
      <c r="D1977" s="2" t="s">
        <v>5421</v>
      </c>
      <c r="E1977" s="2" t="s">
        <v>5432</v>
      </c>
      <c r="F1977" s="2"/>
      <c r="G1977" s="2" t="s">
        <v>5430</v>
      </c>
      <c r="H1977" s="2" t="s">
        <v>2135</v>
      </c>
      <c r="I1977" s="2" t="str">
        <f t="shared" si="1815"/>
        <v>20241209-1420P0042-인쇄</v>
      </c>
      <c r="J1977" s="2" t="str">
        <f t="shared" si="1816"/>
        <v>20241209-1420P0042-합지</v>
      </c>
      <c r="K1977" s="2" t="str">
        <f t="shared" si="1817"/>
        <v>20241209-1420P0042-분단</v>
      </c>
      <c r="L1977" s="2" t="str">
        <f t="shared" si="1818"/>
        <v>20241209-1420P0042-제대</v>
      </c>
      <c r="M1977" s="2" t="str">
        <f>VLOOKUP(H1977, '쿼리1'!$A:$R, 17, 0)</f>
        <v>6도-장수 건해산물 500g(260x360)</v>
      </c>
      <c r="N1977" s="2" t="str">
        <f>VLOOKUP(H1977, '쿼리1'!$A:$P, 15, 0)</f>
        <v>오씨피피(유무광)70</v>
      </c>
      <c r="O1977" s="2" t="s">
        <v>5813</v>
      </c>
      <c r="P1977" s="2" t="str">
        <f>VLOOKUP(H1977, '쿼리1'!$A:$R, 17, 0)</f>
        <v>6도-장수 건해산물 500g(260x360)</v>
      </c>
      <c r="Q1977" s="4">
        <f>VLOOKUP(H1977, '쿼리1'!$A:$U, 20, 0)</f>
        <v>23076</v>
      </c>
      <c r="R1977" s="2" t="s">
        <v>31</v>
      </c>
      <c r="S1977" s="2" t="s">
        <v>31</v>
      </c>
      <c r="T1977" s="2" t="s">
        <v>5397</v>
      </c>
      <c r="U1977" s="2" t="s">
        <v>31</v>
      </c>
      <c r="V1977" s="3">
        <v>45639</v>
      </c>
      <c r="W1977" s="3">
        <v>45644</v>
      </c>
      <c r="X1977" s="6" t="str">
        <f t="shared" si="1878"/>
        <v>+5</v>
      </c>
      <c r="Y1977" s="3">
        <v>45644</v>
      </c>
      <c r="Z1977" s="3">
        <v>45650</v>
      </c>
      <c r="AA1977" s="6" t="str">
        <f t="shared" si="1870"/>
        <v>+6</v>
      </c>
      <c r="AB1977" s="3" t="s">
        <v>5388</v>
      </c>
      <c r="AC1977" s="2" t="s">
        <v>5388</v>
      </c>
      <c r="AD1977" s="6" t="str">
        <f t="shared" si="1875"/>
        <v>X</v>
      </c>
      <c r="AE1977" s="3">
        <v>45646</v>
      </c>
      <c r="AF1977" s="3">
        <v>45653</v>
      </c>
      <c r="AG1977" s="2" t="str">
        <f t="shared" si="1876"/>
        <v>+7</v>
      </c>
      <c r="AH1977" s="3">
        <v>45653</v>
      </c>
      <c r="AI1977" s="3">
        <f t="shared" si="1877"/>
        <v>45646</v>
      </c>
      <c r="AJ1977" s="3"/>
      <c r="AK1977" s="2">
        <f t="shared" si="1819"/>
        <v>-7</v>
      </c>
      <c r="AL1977" s="2" t="s">
        <v>5567</v>
      </c>
      <c r="AM1977" s="2" t="str">
        <f t="shared" si="1820"/>
        <v>생산완료(-7)</v>
      </c>
      <c r="AN1977" s="9">
        <f t="shared" si="1821"/>
        <v>45653</v>
      </c>
      <c r="AO1977" s="9">
        <f t="shared" si="1822"/>
        <v>45646</v>
      </c>
      <c r="AP1977" s="9"/>
      <c r="AQ1977" s="2">
        <f t="shared" si="1866"/>
        <v>-7</v>
      </c>
      <c r="AR1977" s="12">
        <f t="shared" si="1824"/>
        <v>-7</v>
      </c>
      <c r="AS1977" t="s">
        <v>5567</v>
      </c>
      <c r="AT1977" t="str">
        <f t="shared" si="1825"/>
        <v>생산완료(-7)</v>
      </c>
    </row>
    <row r="1978" spans="2:46" x14ac:dyDescent="0.3">
      <c r="B1978" s="2" t="s">
        <v>5666</v>
      </c>
      <c r="C1978" s="8" t="s">
        <v>5670</v>
      </c>
      <c r="D1978" s="2"/>
      <c r="E1978" s="2"/>
      <c r="F1978" s="2"/>
      <c r="G1978" s="2" t="s">
        <v>5549</v>
      </c>
      <c r="H1978" s="2" t="s">
        <v>2602</v>
      </c>
      <c r="I1978" s="2" t="str">
        <f t="shared" si="1815"/>
        <v>20241209-2000162866-인쇄</v>
      </c>
      <c r="J1978" s="2" t="str">
        <f t="shared" si="1816"/>
        <v>20241209-2000162866-합지</v>
      </c>
      <c r="K1978" s="2" t="str">
        <f t="shared" si="1817"/>
        <v>20241209-2000162866-분단</v>
      </c>
      <c r="L1978" s="2" t="str">
        <f t="shared" si="1818"/>
        <v>20241209-2000162866-제대</v>
      </c>
      <c r="M1978" s="2" t="str">
        <f>VLOOKUP(H1978, '쿼리1'!$A:$R, 17, 0)</f>
        <v>무지(NBB 쇼핑백-소)</v>
      </c>
      <c r="N1978" s="2" t="str">
        <f>VLOOKUP(H1978, '쿼리1'!$A:$P, 15, 0)</f>
        <v>PE튜브(투명)25</v>
      </c>
      <c r="O1978" s="2">
        <v>2000162866</v>
      </c>
      <c r="P1978" s="2" t="str">
        <f>VLOOKUP(H1978, '쿼리1'!$A:$R, 17, 0)</f>
        <v>무지(NBB 쇼핑백-소)</v>
      </c>
      <c r="Q1978" s="4">
        <f>VLOOKUP(H1978, '쿼리1'!$A:$U, 20, 0)</f>
        <v>200000</v>
      </c>
      <c r="R1978" s="2" t="s">
        <v>5397</v>
      </c>
      <c r="S1978" s="2" t="s">
        <v>5397</v>
      </c>
      <c r="T1978" s="2" t="s">
        <v>5397</v>
      </c>
      <c r="U1978" s="2" t="s">
        <v>5399</v>
      </c>
      <c r="V1978" s="2" t="s">
        <v>5388</v>
      </c>
      <c r="W1978" s="2" t="s">
        <v>5388</v>
      </c>
      <c r="X1978" s="6" t="str">
        <f t="shared" ref="X1978:X1986" si="1879">IFERROR(W1978-V1978, "X")</f>
        <v>X</v>
      </c>
      <c r="Y1978" s="2" t="s">
        <v>5388</v>
      </c>
      <c r="Z1978" s="3" t="s">
        <v>5388</v>
      </c>
      <c r="AA1978" s="6" t="str">
        <f t="shared" ref="AA1978:AA1985" si="1880">IFERROR(Z1978-Y1978, "X")</f>
        <v>X</v>
      </c>
      <c r="AB1978" s="5" t="s">
        <v>5388</v>
      </c>
      <c r="AC1978" s="2" t="s">
        <v>5388</v>
      </c>
      <c r="AD1978" s="6" t="str">
        <f t="shared" si="1875"/>
        <v>X</v>
      </c>
      <c r="AE1978" s="3">
        <v>45651</v>
      </c>
      <c r="AF1978" s="5" t="s">
        <v>5396</v>
      </c>
      <c r="AG1978" s="6">
        <f ca="1">TODAY()-AE1978</f>
        <v>5</v>
      </c>
      <c r="AH1978" s="2" t="s">
        <v>5388</v>
      </c>
      <c r="AI1978" s="3" t="s">
        <v>5388</v>
      </c>
      <c r="AJ1978" s="3">
        <f ca="1">TODAY()</f>
        <v>45656</v>
      </c>
      <c r="AK1978" s="2" t="str">
        <f t="shared" si="1819"/>
        <v>+공정납기일없음</v>
      </c>
      <c r="AL1978" s="2"/>
      <c r="AM1978" s="2" t="str">
        <f t="shared" si="1820"/>
        <v>(+공정납기일없음)</v>
      </c>
      <c r="AN1978" s="9">
        <f t="shared" si="1821"/>
        <v>45616</v>
      </c>
      <c r="AO1978" s="9">
        <f t="shared" si="1822"/>
        <v>45616</v>
      </c>
      <c r="AP1978" s="9"/>
      <c r="AQ1978" s="6">
        <f t="shared" si="1866"/>
        <v>0</v>
      </c>
      <c r="AR1978" s="12">
        <f t="shared" si="1824"/>
        <v>0</v>
      </c>
      <c r="AS1978" t="s">
        <v>5567</v>
      </c>
      <c r="AT1978" t="str">
        <f t="shared" si="1825"/>
        <v>생산완료(0)</v>
      </c>
    </row>
    <row r="1979" spans="2:46" x14ac:dyDescent="0.3">
      <c r="B1979" s="2" t="s">
        <v>5439</v>
      </c>
      <c r="C1979" s="7">
        <v>-8</v>
      </c>
      <c r="D1979" s="2"/>
      <c r="E1979" s="2"/>
      <c r="F1979" s="2" t="s">
        <v>5443</v>
      </c>
      <c r="G1979" s="2"/>
      <c r="H1979" s="2" t="s">
        <v>4799</v>
      </c>
      <c r="I1979" s="2" t="str">
        <f t="shared" si="1815"/>
        <v>20241209-2000166648-인쇄</v>
      </c>
      <c r="J1979" s="2" t="str">
        <f t="shared" si="1816"/>
        <v>20241209-2000166648-합지</v>
      </c>
      <c r="K1979" s="2" t="str">
        <f t="shared" si="1817"/>
        <v>20241209-2000166648-분단</v>
      </c>
      <c r="L1979" s="2" t="str">
        <f t="shared" si="1818"/>
        <v>20241209-2000166648-제대</v>
      </c>
      <c r="M1979" s="2" t="str">
        <f>VLOOKUP(H1979, '쿼리1'!$A:$R, 17, 0)</f>
        <v>무지[조각케익띠지(50)]</v>
      </c>
      <c r="N1979" s="2" t="str">
        <f>VLOOKUP(H1979, '쿼리1'!$A:$P, 15, 0)</f>
        <v>OPP(투명)30</v>
      </c>
      <c r="O1979" s="2">
        <v>2000166648</v>
      </c>
      <c r="P1979" s="2" t="str">
        <f>VLOOKUP(H1979, '쿼리1'!$A:$R, 17, 0)</f>
        <v>무지[조각케익띠지(50)]</v>
      </c>
      <c r="Q1979" s="4">
        <f>VLOOKUP(H1979, '쿼리1'!$A:$U, 20, 0)</f>
        <v>120</v>
      </c>
      <c r="R1979" s="2" t="s">
        <v>5397</v>
      </c>
      <c r="S1979" s="2" t="s">
        <v>5397</v>
      </c>
      <c r="T1979" s="2" t="s">
        <v>31</v>
      </c>
      <c r="U1979" s="2" t="s">
        <v>5397</v>
      </c>
      <c r="V1979" s="2" t="s">
        <v>5388</v>
      </c>
      <c r="W1979" s="2" t="s">
        <v>5388</v>
      </c>
      <c r="X1979" s="6" t="str">
        <f t="shared" si="1879"/>
        <v>X</v>
      </c>
      <c r="Y1979" s="3" t="s">
        <v>5388</v>
      </c>
      <c r="Z1979" s="3" t="s">
        <v>5388</v>
      </c>
      <c r="AA1979" s="6" t="str">
        <f t="shared" si="1880"/>
        <v>X</v>
      </c>
      <c r="AB1979" s="3">
        <v>45636</v>
      </c>
      <c r="AC1979" s="3">
        <v>45644</v>
      </c>
      <c r="AD1979" s="6" t="str">
        <f t="shared" ref="AD1979:AD1980" si="1881">IFERROR(IF(AC1979-AB1979&gt;0, "+" &amp; (AC1979-AB1979), AC1979-AB1979), "X")</f>
        <v>+8</v>
      </c>
      <c r="AE1979" s="2" t="s">
        <v>5388</v>
      </c>
      <c r="AF1979" s="2" t="s">
        <v>5388</v>
      </c>
      <c r="AG1979" s="2" t="str">
        <f>IFERROR(AF1979-AE1979, "X")</f>
        <v>X</v>
      </c>
      <c r="AH1979" s="3">
        <v>45644</v>
      </c>
      <c r="AI1979" s="3">
        <f t="shared" ref="AI1979:AI1980" si="1882">AB1979</f>
        <v>45636</v>
      </c>
      <c r="AJ1979" s="3"/>
      <c r="AK1979" s="2">
        <f t="shared" si="1819"/>
        <v>-8</v>
      </c>
      <c r="AL1979" s="2" t="s">
        <v>5567</v>
      </c>
      <c r="AM1979" s="2" t="str">
        <f t="shared" si="1820"/>
        <v>생산완료(-8)</v>
      </c>
      <c r="AN1979" s="9">
        <f t="shared" si="1821"/>
        <v>45644</v>
      </c>
      <c r="AO1979" s="9">
        <f t="shared" si="1822"/>
        <v>45636</v>
      </c>
      <c r="AP1979" s="9"/>
      <c r="AQ1979" s="2">
        <f t="shared" si="1866"/>
        <v>-8</v>
      </c>
      <c r="AR1979" s="12">
        <f t="shared" si="1824"/>
        <v>-8</v>
      </c>
      <c r="AS1979" t="s">
        <v>5567</v>
      </c>
      <c r="AT1979" t="str">
        <f t="shared" si="1825"/>
        <v>생산완료(-8)</v>
      </c>
    </row>
    <row r="1980" spans="2:46" x14ac:dyDescent="0.3">
      <c r="B1980" s="2" t="s">
        <v>5439</v>
      </c>
      <c r="C1980" s="7">
        <v>-8</v>
      </c>
      <c r="D1980" s="2"/>
      <c r="E1980" s="2"/>
      <c r="F1980" s="2" t="s">
        <v>5443</v>
      </c>
      <c r="G1980" s="2"/>
      <c r="H1980" s="2" t="s">
        <v>4715</v>
      </c>
      <c r="I1980" s="2" t="str">
        <f t="shared" si="1815"/>
        <v>20241209-2000166649-인쇄</v>
      </c>
      <c r="J1980" s="2" t="str">
        <f t="shared" si="1816"/>
        <v>20241209-2000166649-합지</v>
      </c>
      <c r="K1980" s="2" t="str">
        <f t="shared" si="1817"/>
        <v>20241209-2000166649-분단</v>
      </c>
      <c r="L1980" s="2" t="str">
        <f t="shared" si="1818"/>
        <v>20241209-2000166649-제대</v>
      </c>
      <c r="M1980" s="2" t="str">
        <f>VLOOKUP(H1980, '쿼리1'!$A:$R, 17, 0)</f>
        <v>무지[조각케익띠지(55)]</v>
      </c>
      <c r="N1980" s="2" t="str">
        <f>VLOOKUP(H1980, '쿼리1'!$A:$P, 15, 0)</f>
        <v>OPP(투명)30</v>
      </c>
      <c r="O1980" s="2">
        <v>2000166649</v>
      </c>
      <c r="P1980" s="2" t="str">
        <f>VLOOKUP(H1980, '쿼리1'!$A:$R, 17, 0)</f>
        <v>무지[조각케익띠지(55)]</v>
      </c>
      <c r="Q1980" s="4">
        <f>VLOOKUP(H1980, '쿼리1'!$A:$U, 20, 0)</f>
        <v>120</v>
      </c>
      <c r="R1980" s="2" t="s">
        <v>5397</v>
      </c>
      <c r="S1980" s="2" t="s">
        <v>5397</v>
      </c>
      <c r="T1980" s="2" t="s">
        <v>31</v>
      </c>
      <c r="U1980" s="2" t="s">
        <v>5397</v>
      </c>
      <c r="V1980" s="2" t="s">
        <v>5388</v>
      </c>
      <c r="W1980" s="2" t="s">
        <v>5388</v>
      </c>
      <c r="X1980" s="6" t="str">
        <f t="shared" si="1879"/>
        <v>X</v>
      </c>
      <c r="Y1980" s="3" t="s">
        <v>5388</v>
      </c>
      <c r="Z1980" s="3" t="s">
        <v>5388</v>
      </c>
      <c r="AA1980" s="6" t="str">
        <f t="shared" si="1880"/>
        <v>X</v>
      </c>
      <c r="AB1980" s="3">
        <v>45636</v>
      </c>
      <c r="AC1980" s="3">
        <v>45644</v>
      </c>
      <c r="AD1980" s="6" t="str">
        <f t="shared" si="1881"/>
        <v>+8</v>
      </c>
      <c r="AE1980" s="2" t="s">
        <v>5388</v>
      </c>
      <c r="AF1980" s="2" t="s">
        <v>5388</v>
      </c>
      <c r="AG1980" s="2" t="str">
        <f>IFERROR(AF1980-AE1980, "X")</f>
        <v>X</v>
      </c>
      <c r="AH1980" s="3">
        <v>45644</v>
      </c>
      <c r="AI1980" s="3">
        <f t="shared" si="1882"/>
        <v>45636</v>
      </c>
      <c r="AJ1980" s="3"/>
      <c r="AK1980" s="2">
        <f t="shared" si="1819"/>
        <v>-8</v>
      </c>
      <c r="AL1980" s="2" t="s">
        <v>5567</v>
      </c>
      <c r="AM1980" s="2" t="str">
        <f t="shared" si="1820"/>
        <v>생산완료(-8)</v>
      </c>
      <c r="AN1980" s="9">
        <f t="shared" si="1821"/>
        <v>45644</v>
      </c>
      <c r="AO1980" s="9">
        <f t="shared" si="1822"/>
        <v>45636</v>
      </c>
      <c r="AP1980" s="9"/>
      <c r="AQ1980" s="2">
        <f t="shared" si="1866"/>
        <v>-8</v>
      </c>
      <c r="AR1980" s="12">
        <f t="shared" si="1824"/>
        <v>-8</v>
      </c>
      <c r="AS1980" t="s">
        <v>5567</v>
      </c>
      <c r="AT1980" t="str">
        <f t="shared" si="1825"/>
        <v>생산완료(-8)</v>
      </c>
    </row>
    <row r="1981" spans="2:46" x14ac:dyDescent="0.3">
      <c r="B1981" s="2" t="s">
        <v>5666</v>
      </c>
      <c r="C1981" s="8" t="s">
        <v>5670</v>
      </c>
      <c r="D1981" s="2"/>
      <c r="E1981" s="2"/>
      <c r="F1981" s="2"/>
      <c r="G1981" s="2" t="s">
        <v>5545</v>
      </c>
      <c r="H1981" s="2" t="s">
        <v>800</v>
      </c>
      <c r="I1981" s="2" t="str">
        <f t="shared" si="1815"/>
        <v>20241209-2000167662-인쇄</v>
      </c>
      <c r="J1981" s="2" t="str">
        <f t="shared" si="1816"/>
        <v>20241209-2000167662-합지</v>
      </c>
      <c r="K1981" s="2" t="str">
        <f t="shared" si="1817"/>
        <v>20241209-2000167662-분단</v>
      </c>
      <c r="L1981" s="2" t="str">
        <f t="shared" si="1818"/>
        <v>20241209-2000167662-제대</v>
      </c>
      <c r="M1981" s="2" t="str">
        <f>VLOOKUP(H1981, '쿼리1'!$A:$R, 17, 0)</f>
        <v>무지(EM유부초밥필름)</v>
      </c>
      <c r="N1981" s="2" t="str">
        <f>VLOOKUP(H1981, '쿼리1'!$A:$P, 15, 0)</f>
        <v>OPP(투명)40</v>
      </c>
      <c r="O1981" s="2">
        <v>2000167662</v>
      </c>
      <c r="P1981" s="2" t="str">
        <f>VLOOKUP(H1981, '쿼리1'!$A:$R, 17, 0)</f>
        <v>무지(EM유부초밥필름)</v>
      </c>
      <c r="Q1981" s="4">
        <f>VLOOKUP(H1981, '쿼리1'!$A:$U, 20, 0)</f>
        <v>57142</v>
      </c>
      <c r="R1981" s="2" t="s">
        <v>5397</v>
      </c>
      <c r="S1981" s="2" t="s">
        <v>5397</v>
      </c>
      <c r="T1981" s="2" t="s">
        <v>5397</v>
      </c>
      <c r="U1981" s="2" t="s">
        <v>5399</v>
      </c>
      <c r="V1981" s="2" t="s">
        <v>5388</v>
      </c>
      <c r="W1981" s="2" t="s">
        <v>5388</v>
      </c>
      <c r="X1981" s="6" t="str">
        <f t="shared" si="1879"/>
        <v>X</v>
      </c>
      <c r="Y1981" s="2" t="s">
        <v>5388</v>
      </c>
      <c r="Z1981" s="3" t="s">
        <v>5388</v>
      </c>
      <c r="AA1981" s="6" t="str">
        <f t="shared" si="1880"/>
        <v>X</v>
      </c>
      <c r="AB1981" s="5" t="s">
        <v>5388</v>
      </c>
      <c r="AC1981" s="2" t="s">
        <v>5388</v>
      </c>
      <c r="AD1981" s="6" t="str">
        <f>IFERROR(AC1981-AB1981, "X")</f>
        <v>X</v>
      </c>
      <c r="AE1981" s="3">
        <v>45637</v>
      </c>
      <c r="AF1981" s="5" t="s">
        <v>5396</v>
      </c>
      <c r="AG1981" s="6">
        <f ca="1">TODAY()-AE1981</f>
        <v>19</v>
      </c>
      <c r="AH1981" s="2" t="s">
        <v>5388</v>
      </c>
      <c r="AI1981" s="3" t="s">
        <v>5388</v>
      </c>
      <c r="AJ1981" s="3">
        <f t="shared" ref="AJ1981:AJ1985" ca="1" si="1883">TODAY()</f>
        <v>45656</v>
      </c>
      <c r="AK1981" s="2" t="str">
        <f t="shared" si="1819"/>
        <v>+공정납기일없음</v>
      </c>
      <c r="AL1981" s="2"/>
      <c r="AM1981" s="2" t="str">
        <f t="shared" si="1820"/>
        <v>(+공정납기일없음)</v>
      </c>
      <c r="AN1981" s="9">
        <f t="shared" si="1821"/>
        <v>45608</v>
      </c>
      <c r="AO1981" s="9">
        <f t="shared" si="1822"/>
        <v>45608</v>
      </c>
      <c r="AP1981" s="9"/>
      <c r="AQ1981" s="6">
        <f t="shared" si="1866"/>
        <v>0</v>
      </c>
      <c r="AR1981" s="12">
        <f t="shared" si="1824"/>
        <v>0</v>
      </c>
      <c r="AS1981" t="s">
        <v>5567</v>
      </c>
      <c r="AT1981" t="str">
        <f t="shared" si="1825"/>
        <v>생산완료(0)</v>
      </c>
    </row>
    <row r="1982" spans="2:46" x14ac:dyDescent="0.3">
      <c r="B1982" s="2" t="s">
        <v>5666</v>
      </c>
      <c r="C1982" s="8" t="s">
        <v>5670</v>
      </c>
      <c r="D1982" s="2"/>
      <c r="E1982" s="2"/>
      <c r="F1982" s="2"/>
      <c r="G1982" s="2"/>
      <c r="H1982" s="2" t="s">
        <v>790</v>
      </c>
      <c r="I1982" s="2" t="str">
        <f t="shared" si="1815"/>
        <v>20241209-2000169990-인쇄</v>
      </c>
      <c r="J1982" s="2" t="str">
        <f t="shared" si="1816"/>
        <v>20241209-2000169990-합지</v>
      </c>
      <c r="K1982" s="2" t="str">
        <f t="shared" si="1817"/>
        <v>20241209-2000169990-분단</v>
      </c>
      <c r="L1982" s="2" t="str">
        <f t="shared" si="1818"/>
        <v>20241209-2000169990-제대</v>
      </c>
      <c r="M1982" s="2" t="str">
        <f>VLOOKUP(H1982, '쿼리1'!$A:$R, 17, 0)</f>
        <v>무지(투명-고디바 케이크)-사이즈변경</v>
      </c>
      <c r="N1982" s="2" t="str">
        <f>VLOOKUP(H1982, '쿼리1'!$A:$P, 15, 0)</f>
        <v>PET150</v>
      </c>
      <c r="O1982" s="2">
        <v>2000169990</v>
      </c>
      <c r="P1982" s="2" t="str">
        <f>VLOOKUP(H1982, '쿼리1'!$A:$R, 17, 0)</f>
        <v>무지(투명-고디바 케이크)-사이즈변경</v>
      </c>
      <c r="Q1982" s="4">
        <f>VLOOKUP(H1982, '쿼리1'!$A:$U, 20, 0)</f>
        <v>7142</v>
      </c>
      <c r="R1982" s="2" t="s">
        <v>5397</v>
      </c>
      <c r="S1982" s="2" t="s">
        <v>5397</v>
      </c>
      <c r="T1982" s="2" t="s">
        <v>5397</v>
      </c>
      <c r="U1982" s="2" t="s">
        <v>5397</v>
      </c>
      <c r="V1982" s="2" t="s">
        <v>5388</v>
      </c>
      <c r="W1982" s="2" t="s">
        <v>5388</v>
      </c>
      <c r="X1982" s="6" t="str">
        <f t="shared" si="1879"/>
        <v>X</v>
      </c>
      <c r="Y1982" s="2" t="s">
        <v>5388</v>
      </c>
      <c r="Z1982" s="2" t="s">
        <v>5388</v>
      </c>
      <c r="AA1982" s="6" t="str">
        <f t="shared" si="1880"/>
        <v>X</v>
      </c>
      <c r="AB1982" s="2" t="s">
        <v>5388</v>
      </c>
      <c r="AC1982" s="2" t="s">
        <v>5388</v>
      </c>
      <c r="AD1982" s="6" t="str">
        <f>IFERROR(AC1982-AB1982, "X")</f>
        <v>X</v>
      </c>
      <c r="AE1982" s="2" t="s">
        <v>5388</v>
      </c>
      <c r="AF1982" s="2" t="s">
        <v>5388</v>
      </c>
      <c r="AG1982" s="2" t="str">
        <f>IFERROR(AF1982-AE1982, "X")</f>
        <v>X</v>
      </c>
      <c r="AH1982" s="2" t="s">
        <v>5388</v>
      </c>
      <c r="AI1982" s="3" t="s">
        <v>5388</v>
      </c>
      <c r="AJ1982" s="3">
        <f t="shared" ca="1" si="1883"/>
        <v>45656</v>
      </c>
      <c r="AK1982" s="2" t="str">
        <f t="shared" si="1819"/>
        <v>+공정납기일없음</v>
      </c>
      <c r="AL1982" s="2"/>
      <c r="AM1982" s="2" t="str">
        <f t="shared" si="1820"/>
        <v>(+공정납기일없음)</v>
      </c>
      <c r="AN1982" s="9">
        <f t="shared" si="1821"/>
        <v>0</v>
      </c>
      <c r="AO1982" s="9">
        <f t="shared" si="1822"/>
        <v>0</v>
      </c>
      <c r="AP1982" s="9">
        <f t="shared" ref="AP1982:AP1985" ca="1" si="1884">TODAY()</f>
        <v>45656</v>
      </c>
      <c r="AQ1982" s="6" t="s">
        <v>5388</v>
      </c>
      <c r="AR1982" s="12" t="str">
        <f t="shared" si="1824"/>
        <v>+X</v>
      </c>
      <c r="AS1982" t="s">
        <v>5680</v>
      </c>
      <c r="AT1982" t="str">
        <f t="shared" si="1825"/>
        <v>공정납기일없음(+X)</v>
      </c>
    </row>
    <row r="1983" spans="2:46" x14ac:dyDescent="0.3">
      <c r="B1983" s="2" t="s">
        <v>5666</v>
      </c>
      <c r="C1983" s="8" t="s">
        <v>5670</v>
      </c>
      <c r="D1983" s="2"/>
      <c r="E1983" s="2"/>
      <c r="F1983" s="2"/>
      <c r="G1983" s="2"/>
      <c r="H1983" s="2" t="s">
        <v>502</v>
      </c>
      <c r="I1983" s="2" t="str">
        <f t="shared" si="1815"/>
        <v>20241209-3000148143-인쇄</v>
      </c>
      <c r="J1983" s="2" t="str">
        <f t="shared" si="1816"/>
        <v>20241209-3000148143-합지</v>
      </c>
      <c r="K1983" s="2" t="str">
        <f t="shared" si="1817"/>
        <v>20241209-3000148143-분단</v>
      </c>
      <c r="L1983" s="2" t="str">
        <f t="shared" si="1818"/>
        <v>20241209-3000148143-제대</v>
      </c>
      <c r="M1983" s="2" t="str">
        <f>VLOOKUP(H1983, '쿼리1'!$A:$R, 17, 0)</f>
        <v>1도-벤티프레소 1구 비닐캐리어</v>
      </c>
      <c r="N1983" s="2" t="str">
        <f>VLOOKUP(H1983, '쿼리1'!$A:$P, 15, 0)</f>
        <v>HD튜브(반투명)25</v>
      </c>
      <c r="O1983" s="2">
        <v>3000148143</v>
      </c>
      <c r="P1983" s="2" t="str">
        <f>VLOOKUP(H1983, '쿼리1'!$A:$R, 17, 0)</f>
        <v>1도-벤티프레소 1구 비닐캐리어</v>
      </c>
      <c r="Q1983" s="4">
        <f>VLOOKUP(H1983, '쿼리1'!$A:$U, 20, 0)</f>
        <v>32777</v>
      </c>
      <c r="R1983" s="2" t="s">
        <v>5397</v>
      </c>
      <c r="S1983" s="2" t="s">
        <v>5397</v>
      </c>
      <c r="T1983" s="2" t="s">
        <v>5397</v>
      </c>
      <c r="U1983" s="2" t="s">
        <v>5397</v>
      </c>
      <c r="V1983" s="2" t="s">
        <v>5388</v>
      </c>
      <c r="W1983" s="2" t="s">
        <v>5388</v>
      </c>
      <c r="X1983" s="6" t="str">
        <f t="shared" si="1879"/>
        <v>X</v>
      </c>
      <c r="Y1983" s="2" t="s">
        <v>5388</v>
      </c>
      <c r="Z1983" s="2" t="s">
        <v>5388</v>
      </c>
      <c r="AA1983" s="6" t="str">
        <f t="shared" si="1880"/>
        <v>X</v>
      </c>
      <c r="AB1983" s="2" t="s">
        <v>5388</v>
      </c>
      <c r="AC1983" s="2" t="s">
        <v>5388</v>
      </c>
      <c r="AD1983" s="6" t="str">
        <f>IFERROR(AC1983-AB1983, "X")</f>
        <v>X</v>
      </c>
      <c r="AE1983" s="2" t="s">
        <v>5388</v>
      </c>
      <c r="AF1983" s="2" t="s">
        <v>5388</v>
      </c>
      <c r="AG1983" s="2" t="str">
        <f>IFERROR(AF1983-AE1983, "X")</f>
        <v>X</v>
      </c>
      <c r="AH1983" s="2" t="s">
        <v>5388</v>
      </c>
      <c r="AI1983" s="3" t="s">
        <v>5388</v>
      </c>
      <c r="AJ1983" s="3">
        <f t="shared" ca="1" si="1883"/>
        <v>45656</v>
      </c>
      <c r="AK1983" s="2" t="str">
        <f t="shared" si="1819"/>
        <v>+공정납기일없음</v>
      </c>
      <c r="AL1983" s="2"/>
      <c r="AM1983" s="2" t="str">
        <f t="shared" si="1820"/>
        <v>(+공정납기일없음)</v>
      </c>
      <c r="AN1983" s="9">
        <f t="shared" si="1821"/>
        <v>0</v>
      </c>
      <c r="AO1983" s="9">
        <f t="shared" si="1822"/>
        <v>0</v>
      </c>
      <c r="AP1983" s="9">
        <f t="shared" ca="1" si="1884"/>
        <v>45656</v>
      </c>
      <c r="AQ1983" s="6" t="s">
        <v>5388</v>
      </c>
      <c r="AR1983" s="12" t="str">
        <f t="shared" si="1824"/>
        <v>+X</v>
      </c>
      <c r="AS1983" t="s">
        <v>5680</v>
      </c>
      <c r="AT1983" t="str">
        <f t="shared" si="1825"/>
        <v>공정납기일없음(+X)</v>
      </c>
    </row>
    <row r="1984" spans="2:46" x14ac:dyDescent="0.3">
      <c r="B1984" s="2" t="s">
        <v>5666</v>
      </c>
      <c r="C1984" s="8" t="s">
        <v>5670</v>
      </c>
      <c r="D1984" s="2"/>
      <c r="E1984" s="2"/>
      <c r="F1984" s="2"/>
      <c r="G1984" s="2"/>
      <c r="H1984" s="2" t="s">
        <v>856</v>
      </c>
      <c r="I1984" s="2" t="str">
        <f t="shared" si="1815"/>
        <v>20241209-3000169595-인쇄</v>
      </c>
      <c r="J1984" s="2" t="str">
        <f t="shared" si="1816"/>
        <v>20241209-3000169595-합지</v>
      </c>
      <c r="K1984" s="2" t="str">
        <f t="shared" si="1817"/>
        <v>20241209-3000169595-분단</v>
      </c>
      <c r="L1984" s="2" t="str">
        <f t="shared" si="1818"/>
        <v>20241209-3000169595-제대</v>
      </c>
      <c r="M1984" s="2" t="str">
        <f>VLOOKUP(H1984, '쿼리1'!$A:$R, 17, 0)</f>
        <v>5도-(주)비지에프푸드-돼지불고기 유부초밥</v>
      </c>
      <c r="N1984" s="2" t="str">
        <f>VLOOKUP(H1984, '쿼리1'!$A:$P, 15, 0)</f>
        <v>PP(투명)40</v>
      </c>
      <c r="O1984" s="2">
        <v>3000169595</v>
      </c>
      <c r="P1984" s="2" t="str">
        <f>VLOOKUP(H1984, '쿼리1'!$A:$R, 17, 0)</f>
        <v>5도-(주)비지에프푸드-돼지불고기 유부초밥</v>
      </c>
      <c r="Q1984" s="4">
        <f>VLOOKUP(H1984, '쿼리1'!$A:$U, 20, 0)</f>
        <v>150000</v>
      </c>
      <c r="R1984" s="2" t="s">
        <v>5397</v>
      </c>
      <c r="S1984" s="2" t="s">
        <v>5397</v>
      </c>
      <c r="T1984" s="2" t="s">
        <v>5397</v>
      </c>
      <c r="U1984" s="2" t="s">
        <v>5397</v>
      </c>
      <c r="V1984" s="2" t="s">
        <v>5388</v>
      </c>
      <c r="W1984" s="2" t="s">
        <v>5388</v>
      </c>
      <c r="X1984" s="6" t="str">
        <f t="shared" si="1879"/>
        <v>X</v>
      </c>
      <c r="Y1984" s="2" t="s">
        <v>5388</v>
      </c>
      <c r="Z1984" s="2" t="s">
        <v>5388</v>
      </c>
      <c r="AA1984" s="6" t="str">
        <f t="shared" si="1880"/>
        <v>X</v>
      </c>
      <c r="AB1984" s="2" t="s">
        <v>5388</v>
      </c>
      <c r="AC1984" s="2" t="s">
        <v>5388</v>
      </c>
      <c r="AD1984" s="6" t="str">
        <f>IFERROR(AC1984-AB1984, "X")</f>
        <v>X</v>
      </c>
      <c r="AE1984" s="2" t="s">
        <v>5388</v>
      </c>
      <c r="AF1984" s="2" t="s">
        <v>5388</v>
      </c>
      <c r="AG1984" s="2" t="str">
        <f>IFERROR(AF1984-AE1984, "X")</f>
        <v>X</v>
      </c>
      <c r="AH1984" s="2" t="s">
        <v>5388</v>
      </c>
      <c r="AI1984" s="3" t="s">
        <v>5388</v>
      </c>
      <c r="AJ1984" s="3">
        <f t="shared" ca="1" si="1883"/>
        <v>45656</v>
      </c>
      <c r="AK1984" s="2" t="str">
        <f t="shared" si="1819"/>
        <v>+공정납기일없음</v>
      </c>
      <c r="AL1984" s="2"/>
      <c r="AM1984" s="2" t="str">
        <f t="shared" si="1820"/>
        <v>(+공정납기일없음)</v>
      </c>
      <c r="AN1984" s="9">
        <f t="shared" si="1821"/>
        <v>0</v>
      </c>
      <c r="AO1984" s="9">
        <f t="shared" si="1822"/>
        <v>0</v>
      </c>
      <c r="AP1984" s="9">
        <f t="shared" ca="1" si="1884"/>
        <v>45656</v>
      </c>
      <c r="AQ1984" s="6" t="s">
        <v>5388</v>
      </c>
      <c r="AR1984" s="12" t="str">
        <f t="shared" si="1824"/>
        <v>+X</v>
      </c>
      <c r="AS1984" t="s">
        <v>5680</v>
      </c>
      <c r="AT1984" t="str">
        <f t="shared" si="1825"/>
        <v>공정납기일없음(+X)</v>
      </c>
    </row>
    <row r="1985" spans="2:46" x14ac:dyDescent="0.3">
      <c r="B1985" s="2" t="s">
        <v>5666</v>
      </c>
      <c r="C1985" s="8" t="s">
        <v>5670</v>
      </c>
      <c r="D1985" s="2"/>
      <c r="E1985" s="2"/>
      <c r="F1985" s="2"/>
      <c r="G1985" s="2"/>
      <c r="H1985" s="2" t="s">
        <v>1577</v>
      </c>
      <c r="I1985" s="2" t="str">
        <f t="shared" si="1815"/>
        <v>20241209-3000170003-인쇄</v>
      </c>
      <c r="J1985" s="2" t="str">
        <f t="shared" si="1816"/>
        <v>20241209-3000170003-합지</v>
      </c>
      <c r="K1985" s="2" t="str">
        <f t="shared" si="1817"/>
        <v>20241209-3000170003-분단</v>
      </c>
      <c r="L1985" s="2" t="str">
        <f t="shared" si="1818"/>
        <v>20241209-3000170003-제대</v>
      </c>
      <c r="M1985" s="2" t="str">
        <f>VLOOKUP(H1985, '쿼리1'!$A:$R, 17, 0)</f>
        <v>무지</v>
      </c>
      <c r="N1985" s="2" t="str">
        <f>VLOOKUP(H1985, '쿼리1'!$A:$P, 15, 0)</f>
        <v>HD튜브(반투명)20</v>
      </c>
      <c r="O1985" s="2">
        <v>3000170003</v>
      </c>
      <c r="P1985" s="2" t="str">
        <f>VLOOKUP(H1985, '쿼리1'!$A:$R, 17, 0)</f>
        <v>무지</v>
      </c>
      <c r="Q1985" s="4">
        <f>VLOOKUP(H1985, '쿼리1'!$A:$U, 20, 0)</f>
        <v>6000</v>
      </c>
      <c r="R1985" s="2" t="s">
        <v>5397</v>
      </c>
      <c r="S1985" s="2" t="s">
        <v>5397</v>
      </c>
      <c r="T1985" s="2" t="s">
        <v>5397</v>
      </c>
      <c r="U1985" s="2" t="s">
        <v>5397</v>
      </c>
      <c r="V1985" s="2" t="s">
        <v>5388</v>
      </c>
      <c r="W1985" s="2" t="s">
        <v>5388</v>
      </c>
      <c r="X1985" s="6" t="str">
        <f t="shared" si="1879"/>
        <v>X</v>
      </c>
      <c r="Y1985" s="2" t="s">
        <v>5388</v>
      </c>
      <c r="Z1985" s="2" t="s">
        <v>5388</v>
      </c>
      <c r="AA1985" s="6" t="str">
        <f t="shared" si="1880"/>
        <v>X</v>
      </c>
      <c r="AB1985" s="2" t="s">
        <v>5388</v>
      </c>
      <c r="AC1985" s="2" t="s">
        <v>5388</v>
      </c>
      <c r="AD1985" s="6" t="str">
        <f>IFERROR(AC1985-AB1985, "X")</f>
        <v>X</v>
      </c>
      <c r="AE1985" s="2" t="s">
        <v>5388</v>
      </c>
      <c r="AF1985" s="2" t="s">
        <v>5388</v>
      </c>
      <c r="AG1985" s="2" t="str">
        <f>IFERROR(AF1985-AE1985, "X")</f>
        <v>X</v>
      </c>
      <c r="AH1985" s="2" t="s">
        <v>5388</v>
      </c>
      <c r="AI1985" s="3" t="s">
        <v>5388</v>
      </c>
      <c r="AJ1985" s="3">
        <f t="shared" ca="1" si="1883"/>
        <v>45656</v>
      </c>
      <c r="AK1985" s="2" t="str">
        <f t="shared" si="1819"/>
        <v>+공정납기일없음</v>
      </c>
      <c r="AL1985" s="2"/>
      <c r="AM1985" s="2" t="str">
        <f t="shared" si="1820"/>
        <v>(+공정납기일없음)</v>
      </c>
      <c r="AN1985" s="9">
        <f t="shared" si="1821"/>
        <v>0</v>
      </c>
      <c r="AO1985" s="9">
        <f t="shared" si="1822"/>
        <v>0</v>
      </c>
      <c r="AP1985" s="9">
        <f t="shared" ca="1" si="1884"/>
        <v>45656</v>
      </c>
      <c r="AQ1985" s="6" t="s">
        <v>5388</v>
      </c>
      <c r="AR1985" s="12" t="str">
        <f t="shared" si="1824"/>
        <v>+X</v>
      </c>
      <c r="AS1985" t="s">
        <v>5680</v>
      </c>
      <c r="AT1985" t="str">
        <f t="shared" si="1825"/>
        <v>공정납기일없음(+X)</v>
      </c>
    </row>
    <row r="1986" spans="2:46" x14ac:dyDescent="0.3">
      <c r="B1986" s="2" t="s">
        <v>5424</v>
      </c>
      <c r="C1986" s="7">
        <v>2</v>
      </c>
      <c r="D1986" s="2"/>
      <c r="E1986" s="2" t="s">
        <v>5416</v>
      </c>
      <c r="F1986" s="2" t="s">
        <v>5406</v>
      </c>
      <c r="G1986" s="2" t="s">
        <v>5416</v>
      </c>
      <c r="H1986" s="2" t="s">
        <v>49</v>
      </c>
      <c r="I1986" s="2" t="str">
        <f t="shared" si="1815"/>
        <v>20241210-1000137788-인쇄</v>
      </c>
      <c r="J1986" s="2" t="str">
        <f t="shared" si="1816"/>
        <v>20241210-1000137788-합지</v>
      </c>
      <c r="K1986" s="2" t="str">
        <f t="shared" si="1817"/>
        <v>20241210-1000137788-분단</v>
      </c>
      <c r="L1986" s="2" t="str">
        <f t="shared" si="1818"/>
        <v>20241210-1000137788-제대</v>
      </c>
      <c r="M1986" s="2" t="str">
        <f>VLOOKUP(H1986, '쿼리1'!$A:$R, 17, 0)</f>
        <v>무지</v>
      </c>
      <c r="N1986" s="2" t="str">
        <f>VLOOKUP(H1986, '쿼리1'!$A:$P, 15, 0)</f>
        <v>크커120</v>
      </c>
      <c r="O1986" s="2">
        <v>1000137788</v>
      </c>
      <c r="P1986" s="2" t="str">
        <f>VLOOKUP(H1986, '쿼리1'!$A:$R, 17, 0)</f>
        <v>무지</v>
      </c>
      <c r="Q1986" s="4">
        <f>VLOOKUP(H1986, '쿼리1'!$A:$U, 20, 0)</f>
        <v>15000</v>
      </c>
      <c r="R1986" s="2" t="s">
        <v>5397</v>
      </c>
      <c r="S1986" s="2" t="s">
        <v>31</v>
      </c>
      <c r="T1986" s="2" t="s">
        <v>31</v>
      </c>
      <c r="U1986" s="2" t="s">
        <v>31</v>
      </c>
      <c r="V1986" s="2" t="s">
        <v>5388</v>
      </c>
      <c r="W1986" s="3" t="s">
        <v>5388</v>
      </c>
      <c r="X1986" s="6" t="str">
        <f t="shared" si="1879"/>
        <v>X</v>
      </c>
      <c r="Y1986" s="3">
        <v>45646</v>
      </c>
      <c r="Z1986" s="3">
        <v>45644</v>
      </c>
      <c r="AA1986" s="6">
        <f t="shared" ref="AA1986:AA1989" si="1885">IFERROR(IF(Z1986-Y1986&gt;0, "+" &amp; (Z1986-Y1986), Z1986-Y1986), "X")</f>
        <v>-2</v>
      </c>
      <c r="AB1986" s="3">
        <v>45649</v>
      </c>
      <c r="AC1986" s="3">
        <v>45644</v>
      </c>
      <c r="AD1986" s="6">
        <f t="shared" ref="AD1986:AD1988" si="1886">IFERROR(IF(AC1986-AB1986&gt;0, "+" &amp; (AC1986-AB1986), AC1986-AB1986), "X")</f>
        <v>-5</v>
      </c>
      <c r="AE1986" s="3">
        <v>45651</v>
      </c>
      <c r="AF1986" s="3">
        <v>45649</v>
      </c>
      <c r="AG1986" s="2">
        <f t="shared" ref="AG1986:AG1987" si="1887">IFERROR(IF(AF1986-AE1986&gt;0, "+" &amp; (AF1986-AE1986), AF1986-AE1986), "X")</f>
        <v>-2</v>
      </c>
      <c r="AH1986" s="3">
        <v>45649</v>
      </c>
      <c r="AI1986" s="3">
        <f t="shared" ref="AI1986:AI1987" si="1888">AE1986</f>
        <v>45651</v>
      </c>
      <c r="AJ1986" s="3"/>
      <c r="AK1986" s="2" t="str">
        <f t="shared" si="1819"/>
        <v>+2</v>
      </c>
      <c r="AL1986" s="2" t="s">
        <v>5567</v>
      </c>
      <c r="AM1986" s="2" t="str">
        <f t="shared" si="1820"/>
        <v>생산완료(+2)</v>
      </c>
      <c r="AN1986" s="9">
        <f t="shared" si="1821"/>
        <v>45649</v>
      </c>
      <c r="AO1986" s="9">
        <f t="shared" si="1822"/>
        <v>45651</v>
      </c>
      <c r="AP1986" s="9"/>
      <c r="AQ1986" s="2">
        <f t="shared" ref="AQ1986:AQ2008" si="1889">AO1986-AN1986</f>
        <v>2</v>
      </c>
      <c r="AR1986" s="12" t="str">
        <f t="shared" si="1824"/>
        <v>+2</v>
      </c>
      <c r="AS1986" t="s">
        <v>5567</v>
      </c>
      <c r="AT1986" t="str">
        <f t="shared" si="1825"/>
        <v>생산완료(+2)</v>
      </c>
    </row>
    <row r="1987" spans="2:46" x14ac:dyDescent="0.3">
      <c r="B1987" s="2" t="s">
        <v>5415</v>
      </c>
      <c r="C1987" s="7">
        <v>-3</v>
      </c>
      <c r="D1987" s="2" t="s">
        <v>5408</v>
      </c>
      <c r="E1987" s="2" t="s">
        <v>5412</v>
      </c>
      <c r="F1987" s="2" t="s">
        <v>5451</v>
      </c>
      <c r="G1987" s="2" t="s">
        <v>5408</v>
      </c>
      <c r="H1987" s="2" t="s">
        <v>2085</v>
      </c>
      <c r="I1987" s="2" t="str">
        <f t="shared" si="1815"/>
        <v>20241210-1000140528-인쇄</v>
      </c>
      <c r="J1987" s="2" t="str">
        <f t="shared" si="1816"/>
        <v>20241210-1000140528-합지</v>
      </c>
      <c r="K1987" s="2" t="str">
        <f t="shared" si="1817"/>
        <v>20241210-1000140528-분단</v>
      </c>
      <c r="L1987" s="2" t="str">
        <f t="shared" si="1818"/>
        <v>20241210-1000140528-제대</v>
      </c>
      <c r="M1987" s="2" t="str">
        <f>VLOOKUP(H1987, '쿼리1'!$A:$R, 17, 0)</f>
        <v>3도-강성은명과-코코넛와다닥,코코넛튀일</v>
      </c>
      <c r="N1987" s="2" t="str">
        <f>VLOOKUP(H1987, '쿼리1'!$A:$P, 15, 0)</f>
        <v>오씨피피(투명)70</v>
      </c>
      <c r="O1987" s="2">
        <v>1000140528</v>
      </c>
      <c r="P1987" s="2" t="str">
        <f>VLOOKUP(H1987, '쿼리1'!$A:$R, 17, 0)</f>
        <v>3도-강성은명과-코코넛와다닥,코코넛튀일</v>
      </c>
      <c r="Q1987" s="4">
        <f>VLOOKUP(H1987, '쿼리1'!$A:$U, 20, 0)</f>
        <v>61538</v>
      </c>
      <c r="R1987" s="2" t="s">
        <v>31</v>
      </c>
      <c r="S1987" s="2" t="s">
        <v>31</v>
      </c>
      <c r="T1987" s="2" t="s">
        <v>31</v>
      </c>
      <c r="U1987" s="2" t="s">
        <v>31</v>
      </c>
      <c r="V1987" s="3">
        <v>45642</v>
      </c>
      <c r="W1987" s="3">
        <v>45645</v>
      </c>
      <c r="X1987" s="6" t="str">
        <f t="shared" ref="X1987:X1988" si="1890">IFERROR(IF(W1987-V1987&gt;0, "+" &amp; (W1987-V1987), W1987-V1987), "X")</f>
        <v>+3</v>
      </c>
      <c r="Y1987" s="3">
        <v>45645</v>
      </c>
      <c r="Z1987" s="3">
        <v>45646</v>
      </c>
      <c r="AA1987" s="6" t="str">
        <f t="shared" si="1885"/>
        <v>+1</v>
      </c>
      <c r="AB1987" s="3">
        <v>45646</v>
      </c>
      <c r="AC1987" s="3">
        <v>45650</v>
      </c>
      <c r="AD1987" s="6" t="str">
        <f t="shared" si="1886"/>
        <v>+4</v>
      </c>
      <c r="AE1987" s="3">
        <v>45650</v>
      </c>
      <c r="AF1987" s="3">
        <v>45653</v>
      </c>
      <c r="AG1987" s="2" t="str">
        <f t="shared" si="1887"/>
        <v>+3</v>
      </c>
      <c r="AH1987" s="3">
        <v>45653</v>
      </c>
      <c r="AI1987" s="3">
        <f t="shared" si="1888"/>
        <v>45650</v>
      </c>
      <c r="AJ1987" s="3"/>
      <c r="AK1987" s="2">
        <f t="shared" si="1819"/>
        <v>-3</v>
      </c>
      <c r="AL1987" s="2" t="s">
        <v>5567</v>
      </c>
      <c r="AM1987" s="2" t="str">
        <f t="shared" si="1820"/>
        <v>생산완료(-3)</v>
      </c>
      <c r="AN1987" s="9">
        <f t="shared" si="1821"/>
        <v>45653</v>
      </c>
      <c r="AO1987" s="9">
        <f t="shared" si="1822"/>
        <v>45650</v>
      </c>
      <c r="AP1987" s="9"/>
      <c r="AQ1987" s="2">
        <f t="shared" si="1889"/>
        <v>-3</v>
      </c>
      <c r="AR1987" s="12">
        <f t="shared" si="1824"/>
        <v>-3</v>
      </c>
      <c r="AS1987" t="s">
        <v>5567</v>
      </c>
      <c r="AT1987" t="str">
        <f t="shared" si="1825"/>
        <v>생산완료(-3)</v>
      </c>
    </row>
    <row r="1988" spans="2:46" x14ac:dyDescent="0.3">
      <c r="B1988" s="2" t="s">
        <v>5416</v>
      </c>
      <c r="C1988" s="7">
        <v>-2</v>
      </c>
      <c r="D1988" s="2" t="s">
        <v>5412</v>
      </c>
      <c r="E1988" s="2" t="s">
        <v>5405</v>
      </c>
      <c r="F1988" s="2" t="s">
        <v>5424</v>
      </c>
      <c r="G1988" s="2"/>
      <c r="H1988" s="2" t="s">
        <v>3942</v>
      </c>
      <c r="I1988" s="2" t="str">
        <f t="shared" si="1815"/>
        <v>20241210-1000142743-인쇄</v>
      </c>
      <c r="J1988" s="2" t="str">
        <f t="shared" si="1816"/>
        <v>20241210-1000142743-합지</v>
      </c>
      <c r="K1988" s="2" t="str">
        <f t="shared" si="1817"/>
        <v>20241210-1000142743-분단</v>
      </c>
      <c r="L1988" s="2" t="str">
        <f t="shared" si="1818"/>
        <v>20241210-1000142743-제대</v>
      </c>
      <c r="M1988" s="2" t="str">
        <f>VLOOKUP(H1988, '쿼리1'!$A:$R, 17, 0)</f>
        <v>3도-(주)조이푸드-동원 달고나 우유 마카롱 23g(115kcal)</v>
      </c>
      <c r="N1988" s="2" t="str">
        <f>VLOOKUP(H1988, '쿼리1'!$A:$P, 15, 0)</f>
        <v>오씨피피(투명)50</v>
      </c>
      <c r="O1988" s="2">
        <v>1000142743</v>
      </c>
      <c r="P1988" s="2" t="str">
        <f>VLOOKUP(H1988, '쿼리1'!$A:$R, 17, 0)</f>
        <v>3도-(주)조이푸드-동원 달고나 우유 마카롱 23g(115kcal)</v>
      </c>
      <c r="Q1988" s="4">
        <f>VLOOKUP(H1988, '쿼리1'!$A:$U, 20, 0)</f>
        <v>12</v>
      </c>
      <c r="R1988" s="2" t="s">
        <v>31</v>
      </c>
      <c r="S1988" s="2" t="s">
        <v>31</v>
      </c>
      <c r="T1988" s="2" t="s">
        <v>31</v>
      </c>
      <c r="U1988" s="2" t="s">
        <v>5397</v>
      </c>
      <c r="V1988" s="3">
        <v>45642</v>
      </c>
      <c r="W1988" s="3">
        <v>45643</v>
      </c>
      <c r="X1988" s="6" t="str">
        <f t="shared" si="1890"/>
        <v>+1</v>
      </c>
      <c r="Y1988" s="3">
        <v>45645</v>
      </c>
      <c r="Z1988" s="3">
        <v>45644</v>
      </c>
      <c r="AA1988" s="6">
        <f t="shared" si="1885"/>
        <v>-1</v>
      </c>
      <c r="AB1988" s="3">
        <v>45646</v>
      </c>
      <c r="AC1988" s="3">
        <v>45648</v>
      </c>
      <c r="AD1988" s="6" t="str">
        <f t="shared" si="1886"/>
        <v>+2</v>
      </c>
      <c r="AE1988" s="2" t="s">
        <v>5388</v>
      </c>
      <c r="AF1988" s="2" t="s">
        <v>5388</v>
      </c>
      <c r="AG1988" s="2" t="str">
        <f>IFERROR(AF1988-AE1988, "X")</f>
        <v>X</v>
      </c>
      <c r="AH1988" s="3">
        <v>45648</v>
      </c>
      <c r="AI1988" s="3">
        <f t="shared" ref="AI1988" si="1891">AB1988</f>
        <v>45646</v>
      </c>
      <c r="AJ1988" s="3"/>
      <c r="AK1988" s="2">
        <f t="shared" si="1819"/>
        <v>-2</v>
      </c>
      <c r="AL1988" s="2" t="s">
        <v>5567</v>
      </c>
      <c r="AM1988" s="2" t="str">
        <f t="shared" si="1820"/>
        <v>생산완료(-2)</v>
      </c>
      <c r="AN1988" s="9">
        <f t="shared" si="1821"/>
        <v>45648</v>
      </c>
      <c r="AO1988" s="9">
        <f t="shared" si="1822"/>
        <v>45646</v>
      </c>
      <c r="AP1988" s="9"/>
      <c r="AQ1988" s="2">
        <f t="shared" si="1889"/>
        <v>-2</v>
      </c>
      <c r="AR1988" s="12">
        <f t="shared" si="1824"/>
        <v>-2</v>
      </c>
      <c r="AS1988" t="s">
        <v>5567</v>
      </c>
      <c r="AT1988" t="str">
        <f t="shared" si="1825"/>
        <v>생산완료(-2)</v>
      </c>
    </row>
    <row r="1989" spans="2:46" x14ac:dyDescent="0.3">
      <c r="B1989" s="2" t="s">
        <v>5407</v>
      </c>
      <c r="C1989" s="7">
        <v>-6</v>
      </c>
      <c r="D1989" s="2"/>
      <c r="E1989" s="2" t="s">
        <v>5432</v>
      </c>
      <c r="F1989" s="2" t="s">
        <v>5550</v>
      </c>
      <c r="G1989" s="2"/>
      <c r="H1989" s="2" t="s">
        <v>4122</v>
      </c>
      <c r="I1989" s="2" t="str">
        <f t="shared" si="1815"/>
        <v>20241210-1000144917-인쇄</v>
      </c>
      <c r="J1989" s="2" t="str">
        <f t="shared" si="1816"/>
        <v>20241210-1000144917-합지</v>
      </c>
      <c r="K1989" s="2" t="str">
        <f t="shared" si="1817"/>
        <v>20241210-1000144917-분단</v>
      </c>
      <c r="L1989" s="2" t="str">
        <f t="shared" si="1818"/>
        <v>20241210-1000144917-제대</v>
      </c>
      <c r="M1989" s="2" t="str">
        <f>VLOOKUP(H1989, '쿼리1'!$A:$R, 17, 0)</f>
        <v>무지</v>
      </c>
      <c r="N1989" s="2" t="str">
        <f>VLOOKUP(H1989, '쿼리1'!$A:$P, 15, 0)</f>
        <v>패트(pet이지필)50</v>
      </c>
      <c r="O1989" s="2">
        <v>1000144917</v>
      </c>
      <c r="P1989" s="2" t="str">
        <f>VLOOKUP(H1989, '쿼리1'!$A:$R, 17, 0)</f>
        <v>무지</v>
      </c>
      <c r="Q1989" s="4">
        <f>VLOOKUP(H1989, '쿼리1'!$A:$U, 20, 0)</f>
        <v>288</v>
      </c>
      <c r="R1989" s="2" t="s">
        <v>5397</v>
      </c>
      <c r="S1989" s="2" t="s">
        <v>31</v>
      </c>
      <c r="T1989" s="2" t="s">
        <v>5399</v>
      </c>
      <c r="U1989" s="2" t="s">
        <v>5397</v>
      </c>
      <c r="V1989" s="2" t="s">
        <v>5388</v>
      </c>
      <c r="W1989" s="3" t="s">
        <v>5388</v>
      </c>
      <c r="X1989" s="6" t="str">
        <f>IFERROR(W1989-V1989, "X")</f>
        <v>X</v>
      </c>
      <c r="Y1989" s="3">
        <v>45646</v>
      </c>
      <c r="Z1989" s="3">
        <v>45652</v>
      </c>
      <c r="AA1989" s="6" t="str">
        <f t="shared" si="1885"/>
        <v>+6</v>
      </c>
      <c r="AB1989" s="3">
        <v>45649</v>
      </c>
      <c r="AC1989" s="5" t="s">
        <v>5396</v>
      </c>
      <c r="AD1989" s="6">
        <f ca="1">TODAY()-AB1989</f>
        <v>7</v>
      </c>
      <c r="AE1989" s="2" t="s">
        <v>5388</v>
      </c>
      <c r="AF1989" s="2" t="s">
        <v>5388</v>
      </c>
      <c r="AG1989" s="2" t="str">
        <f>IFERROR(AF1989-AE1989, "X")</f>
        <v>X</v>
      </c>
      <c r="AH1989" s="3">
        <v>45652</v>
      </c>
      <c r="AI1989" s="3">
        <f>Y1989</f>
        <v>45646</v>
      </c>
      <c r="AJ1989" s="3"/>
      <c r="AK1989" s="2">
        <f t="shared" si="1819"/>
        <v>-6</v>
      </c>
      <c r="AL1989" s="2" t="s">
        <v>5567</v>
      </c>
      <c r="AM1989" s="2" t="str">
        <f t="shared" si="1820"/>
        <v>생산완료(-6)</v>
      </c>
      <c r="AN1989" s="9">
        <f t="shared" si="1821"/>
        <v>45652</v>
      </c>
      <c r="AO1989" s="9">
        <f t="shared" si="1822"/>
        <v>45646</v>
      </c>
      <c r="AP1989" s="9"/>
      <c r="AQ1989" s="2">
        <f t="shared" si="1889"/>
        <v>-6</v>
      </c>
      <c r="AR1989" s="12">
        <f t="shared" si="1824"/>
        <v>-6</v>
      </c>
      <c r="AS1989" t="s">
        <v>5567</v>
      </c>
      <c r="AT1989" t="str">
        <f t="shared" si="1825"/>
        <v>생산완료(-6)</v>
      </c>
    </row>
    <row r="1990" spans="2:46" x14ac:dyDescent="0.3">
      <c r="B1990" s="2" t="s">
        <v>5418</v>
      </c>
      <c r="C1990" s="7">
        <v>-4</v>
      </c>
      <c r="D1990" s="2" t="s">
        <v>5424</v>
      </c>
      <c r="E1990" s="2" t="s">
        <v>5551</v>
      </c>
      <c r="F1990" s="2"/>
      <c r="G1990" s="2" t="s">
        <v>5451</v>
      </c>
      <c r="H1990" s="2" t="s">
        <v>2453</v>
      </c>
      <c r="I1990" s="2" t="str">
        <f t="shared" ref="I1990:I2053" si="1892">_xlfn.CONCAT(H1990, "-", "인쇄")</f>
        <v>20241210-1000145489-인쇄</v>
      </c>
      <c r="J1990" s="2" t="str">
        <f t="shared" ref="J1990:J2053" si="1893">_xlfn.CONCAT(H1990, "-", "합지")</f>
        <v>20241210-1000145489-합지</v>
      </c>
      <c r="K1990" s="2" t="str">
        <f t="shared" ref="K1990:K2053" si="1894">_xlfn.CONCAT(H1990, "-", "분단")</f>
        <v>20241210-1000145489-분단</v>
      </c>
      <c r="L1990" s="2" t="str">
        <f t="shared" ref="L1990:L2053" si="1895">_xlfn.CONCAT(H1990, "-", "제대")</f>
        <v>20241210-1000145489-제대</v>
      </c>
      <c r="M1990" s="2" t="str">
        <f>VLOOKUP(H1990, '쿼리1'!$A:$R, 17, 0)</f>
        <v>6도-막국수 2kg(제조원:뫼바우식품)</v>
      </c>
      <c r="N1990" s="2" t="str">
        <f>VLOOKUP(H1990, '쿼리1'!$A:$P, 15, 0)</f>
        <v>나이론80</v>
      </c>
      <c r="O1990" s="2">
        <v>1000145489</v>
      </c>
      <c r="P1990" s="2" t="str">
        <f>VLOOKUP(H1990, '쿼리1'!$A:$R, 17, 0)</f>
        <v>6도-막국수 2kg(제조원:뫼바우식품)</v>
      </c>
      <c r="Q1990" s="4">
        <f>VLOOKUP(H1990, '쿼리1'!$A:$U, 20, 0)</f>
        <v>16216</v>
      </c>
      <c r="R1990" s="2" t="s">
        <v>31</v>
      </c>
      <c r="S1990" s="2" t="s">
        <v>5399</v>
      </c>
      <c r="T1990" s="2" t="s">
        <v>5397</v>
      </c>
      <c r="U1990" s="2" t="s">
        <v>31</v>
      </c>
      <c r="V1990" s="3">
        <v>45642</v>
      </c>
      <c r="W1990" s="3">
        <v>45644</v>
      </c>
      <c r="X1990" s="6" t="str">
        <f t="shared" ref="X1990:X1993" si="1896">IFERROR(IF(W1990-V1990&gt;0, "+" &amp; (W1990-V1990), W1990-V1990), "X")</f>
        <v>+2</v>
      </c>
      <c r="Y1990" s="3">
        <v>45645</v>
      </c>
      <c r="Z1990" s="5" t="s">
        <v>5396</v>
      </c>
      <c r="AA1990" s="6">
        <f ca="1">TODAY()-Y1990</f>
        <v>11</v>
      </c>
      <c r="AB1990" s="3" t="s">
        <v>5388</v>
      </c>
      <c r="AC1990" s="2" t="s">
        <v>5388</v>
      </c>
      <c r="AD1990" s="6" t="str">
        <f>IFERROR(AC1990-AB1990, "X")</f>
        <v>X</v>
      </c>
      <c r="AE1990" s="3">
        <v>45649</v>
      </c>
      <c r="AF1990" s="3">
        <v>45653</v>
      </c>
      <c r="AG1990" s="2" t="str">
        <f t="shared" ref="AG1990:AG1992" si="1897">IFERROR(IF(AF1990-AE1990&gt;0, "+" &amp; (AF1990-AE1990), AF1990-AE1990), "X")</f>
        <v>+4</v>
      </c>
      <c r="AH1990" s="3">
        <v>45653</v>
      </c>
      <c r="AI1990" s="3">
        <f t="shared" ref="AI1990:AI1992" si="1898">AE1990</f>
        <v>45649</v>
      </c>
      <c r="AJ1990" s="3"/>
      <c r="AK1990" s="2">
        <f t="shared" ref="AK1990:AK2053" si="1899">IF(C1990&gt;0, "+"&amp;C1990, C1990)</f>
        <v>-4</v>
      </c>
      <c r="AL1990" s="2" t="s">
        <v>5567</v>
      </c>
      <c r="AM1990" s="2" t="str">
        <f t="shared" si="1820"/>
        <v>생산완료(-4)</v>
      </c>
      <c r="AN1990" s="9">
        <f t="shared" si="1821"/>
        <v>45653</v>
      </c>
      <c r="AO1990" s="9">
        <f t="shared" si="1822"/>
        <v>45649</v>
      </c>
      <c r="AP1990" s="9"/>
      <c r="AQ1990" s="2">
        <f t="shared" si="1889"/>
        <v>-4</v>
      </c>
      <c r="AR1990" s="12">
        <f t="shared" si="1824"/>
        <v>-4</v>
      </c>
      <c r="AS1990" t="s">
        <v>5567</v>
      </c>
      <c r="AT1990" t="str">
        <f t="shared" si="1825"/>
        <v>생산완료(-4)</v>
      </c>
    </row>
    <row r="1991" spans="2:46" x14ac:dyDescent="0.3">
      <c r="B1991" s="2" t="s">
        <v>5416</v>
      </c>
      <c r="C1991" s="7">
        <v>-2</v>
      </c>
      <c r="D1991" s="2" t="s">
        <v>5409</v>
      </c>
      <c r="E1991" s="2" t="s">
        <v>5409</v>
      </c>
      <c r="F1991" s="2" t="s">
        <v>5424</v>
      </c>
      <c r="G1991" s="2" t="s">
        <v>5424</v>
      </c>
      <c r="H1991" s="2" t="s">
        <v>2070</v>
      </c>
      <c r="I1991" s="2" t="str">
        <f t="shared" si="1892"/>
        <v>20241210-1000150222-인쇄</v>
      </c>
      <c r="J1991" s="2" t="str">
        <f t="shared" si="1893"/>
        <v>20241210-1000150222-합지</v>
      </c>
      <c r="K1991" s="2" t="str">
        <f t="shared" si="1894"/>
        <v>20241210-1000150222-분단</v>
      </c>
      <c r="L1991" s="2" t="str">
        <f t="shared" si="1895"/>
        <v>20241210-1000150222-제대</v>
      </c>
      <c r="M1991" s="2" t="str">
        <f>VLOOKUP(H1991, '쿼리1'!$A:$R, 17, 0)</f>
        <v>2도-카페쌔미</v>
      </c>
      <c r="N1991" s="2" t="str">
        <f>VLOOKUP(H1991, '쿼리1'!$A:$P, 15, 0)</f>
        <v>오씨피피(무광)40</v>
      </c>
      <c r="O1991" s="2">
        <v>1000150222</v>
      </c>
      <c r="P1991" s="2" t="str">
        <f>VLOOKUP(H1991, '쿼리1'!$A:$R, 17, 0)</f>
        <v>2도-카페쌔미</v>
      </c>
      <c r="Q1991" s="4">
        <f>VLOOKUP(H1991, '쿼리1'!$A:$U, 20, 0)</f>
        <v>30769</v>
      </c>
      <c r="R1991" s="2" t="s">
        <v>31</v>
      </c>
      <c r="S1991" s="2" t="s">
        <v>31</v>
      </c>
      <c r="T1991" s="2" t="s">
        <v>31</v>
      </c>
      <c r="U1991" s="2" t="s">
        <v>31</v>
      </c>
      <c r="V1991" s="3">
        <v>45642</v>
      </c>
      <c r="W1991" s="3">
        <v>45642</v>
      </c>
      <c r="X1991" s="6">
        <f t="shared" si="1896"/>
        <v>0</v>
      </c>
      <c r="Y1991" s="3">
        <v>45645</v>
      </c>
      <c r="Z1991" s="3">
        <v>45645</v>
      </c>
      <c r="AA1991" s="6">
        <f>IFERROR(IF(Z1991-Y1991&gt;0, "+" &amp; (Z1991-Y1991), Z1991-Y1991), "X")</f>
        <v>0</v>
      </c>
      <c r="AB1991" s="3">
        <v>45646</v>
      </c>
      <c r="AC1991" s="3">
        <v>45648</v>
      </c>
      <c r="AD1991" s="6" t="str">
        <f>IFERROR(IF(AC1991-AB1991&gt;0, "+" &amp; (AC1991-AB1991), AC1991-AB1991), "X")</f>
        <v>+2</v>
      </c>
      <c r="AE1991" s="3">
        <v>45650</v>
      </c>
      <c r="AF1991" s="3">
        <v>45652</v>
      </c>
      <c r="AG1991" s="2" t="str">
        <f t="shared" si="1897"/>
        <v>+2</v>
      </c>
      <c r="AH1991" s="3">
        <v>45652</v>
      </c>
      <c r="AI1991" s="3">
        <f t="shared" si="1898"/>
        <v>45650</v>
      </c>
      <c r="AJ1991" s="3"/>
      <c r="AK1991" s="2">
        <f t="shared" si="1899"/>
        <v>-2</v>
      </c>
      <c r="AL1991" s="2" t="s">
        <v>5567</v>
      </c>
      <c r="AM1991" s="2" t="str">
        <f t="shared" ref="AM1991:AM2054" si="1900">_xlfn.CONCAT(AL1991, "(", AK1991, ")")</f>
        <v>생산완료(-2)</v>
      </c>
      <c r="AN1991" s="9">
        <f t="shared" ref="AN1991:AN2054" si="1901">_xlfn.MAXIFS($AH$6:$AH$2358, $O$6:$O$2358, O1991)</f>
        <v>45652</v>
      </c>
      <c r="AO1991" s="9">
        <f t="shared" ref="AO1991:AO2054" si="1902">_xlfn.MAXIFS($AI$6:$AI$2358, $O$6:$O$2358, O1991)</f>
        <v>45650</v>
      </c>
      <c r="AP1991" s="9"/>
      <c r="AQ1991" s="2">
        <f t="shared" si="1889"/>
        <v>-2</v>
      </c>
      <c r="AR1991" s="12">
        <f t="shared" ref="AR1991:AR2054" si="1903">IF(AQ1991&gt;0, "+"&amp;AQ1991, AQ1991)</f>
        <v>-2</v>
      </c>
      <c r="AS1991" t="s">
        <v>5567</v>
      </c>
      <c r="AT1991" t="str">
        <f t="shared" ref="AT1991:AT2054" si="1904">_xlfn.CONCAT(AS1991, "(", AR1991, ")")</f>
        <v>생산완료(-2)</v>
      </c>
    </row>
    <row r="1992" spans="2:46" x14ac:dyDescent="0.3">
      <c r="B1992" s="2" t="s">
        <v>5415</v>
      </c>
      <c r="C1992" s="7">
        <v>-3</v>
      </c>
      <c r="D1992" s="2" t="s">
        <v>5424</v>
      </c>
      <c r="E1992" s="2" t="s">
        <v>5551</v>
      </c>
      <c r="F1992" s="2"/>
      <c r="G1992" s="2" t="s">
        <v>5408</v>
      </c>
      <c r="H1992" s="2" t="s">
        <v>2612</v>
      </c>
      <c r="I1992" s="2" t="str">
        <f t="shared" si="1892"/>
        <v>20241210-1000151254-인쇄</v>
      </c>
      <c r="J1992" s="2" t="str">
        <f t="shared" si="1893"/>
        <v>20241210-1000151254-합지</v>
      </c>
      <c r="K1992" s="2" t="str">
        <f t="shared" si="1894"/>
        <v>20241210-1000151254-분단</v>
      </c>
      <c r="L1992" s="2" t="str">
        <f t="shared" si="1895"/>
        <v>20241210-1000151254-제대</v>
      </c>
      <c r="M1992" s="2" t="str">
        <f>VLOOKUP(H1992, '쿼리1'!$A:$R, 17, 0)</f>
        <v>5도-뫼바우식품)막국수면 2kg(주황)</v>
      </c>
      <c r="N1992" s="2" t="str">
        <f>VLOOKUP(H1992, '쿼리1'!$A:$P, 15, 0)</f>
        <v>나이론80</v>
      </c>
      <c r="O1992" s="2">
        <v>1000151254</v>
      </c>
      <c r="P1992" s="2" t="str">
        <f>VLOOKUP(H1992, '쿼리1'!$A:$R, 17, 0)</f>
        <v>5도-뫼바우식품)막국수면 2kg(주황)</v>
      </c>
      <c r="Q1992" s="4">
        <f>VLOOKUP(H1992, '쿼리1'!$A:$U, 20, 0)</f>
        <v>16216</v>
      </c>
      <c r="R1992" s="2" t="s">
        <v>31</v>
      </c>
      <c r="S1992" s="2" t="s">
        <v>5399</v>
      </c>
      <c r="T1992" s="2" t="s">
        <v>5397</v>
      </c>
      <c r="U1992" s="2" t="s">
        <v>31</v>
      </c>
      <c r="V1992" s="3">
        <v>45642</v>
      </c>
      <c r="W1992" s="3">
        <v>45644</v>
      </c>
      <c r="X1992" s="6" t="str">
        <f t="shared" si="1896"/>
        <v>+2</v>
      </c>
      <c r="Y1992" s="3">
        <v>45645</v>
      </c>
      <c r="Z1992" s="5" t="s">
        <v>5396</v>
      </c>
      <c r="AA1992" s="6">
        <f ca="1">TODAY()-Y1992</f>
        <v>11</v>
      </c>
      <c r="AB1992" s="3" t="s">
        <v>5388</v>
      </c>
      <c r="AC1992" s="2" t="s">
        <v>5388</v>
      </c>
      <c r="AD1992" s="6" t="str">
        <f>IFERROR(AC1992-AB1992, "X")</f>
        <v>X</v>
      </c>
      <c r="AE1992" s="3">
        <v>45649</v>
      </c>
      <c r="AF1992" s="3">
        <v>45652</v>
      </c>
      <c r="AG1992" s="2" t="str">
        <f t="shared" si="1897"/>
        <v>+3</v>
      </c>
      <c r="AH1992" s="3">
        <v>45652</v>
      </c>
      <c r="AI1992" s="3">
        <f t="shared" si="1898"/>
        <v>45649</v>
      </c>
      <c r="AJ1992" s="3"/>
      <c r="AK1992" s="2">
        <f t="shared" si="1899"/>
        <v>-3</v>
      </c>
      <c r="AL1992" s="2" t="s">
        <v>5567</v>
      </c>
      <c r="AM1992" s="2" t="str">
        <f t="shared" si="1900"/>
        <v>생산완료(-3)</v>
      </c>
      <c r="AN1992" s="9">
        <f t="shared" si="1901"/>
        <v>45652</v>
      </c>
      <c r="AO1992" s="9">
        <f t="shared" si="1902"/>
        <v>45649</v>
      </c>
      <c r="AP1992" s="9"/>
      <c r="AQ1992" s="2">
        <f t="shared" si="1889"/>
        <v>-3</v>
      </c>
      <c r="AR1992" s="12">
        <f t="shared" si="1903"/>
        <v>-3</v>
      </c>
      <c r="AS1992" t="s">
        <v>5567</v>
      </c>
      <c r="AT1992" t="str">
        <f t="shared" si="1904"/>
        <v>생산완료(-3)</v>
      </c>
    </row>
    <row r="1993" spans="2:46" x14ac:dyDescent="0.3">
      <c r="B1993" s="2" t="s">
        <v>5408</v>
      </c>
      <c r="C1993" s="7">
        <v>3</v>
      </c>
      <c r="D1993" s="2" t="s">
        <v>5418</v>
      </c>
      <c r="E1993" s="2" t="s">
        <v>5409</v>
      </c>
      <c r="F1993" s="2" t="s">
        <v>5415</v>
      </c>
      <c r="G1993" s="2"/>
      <c r="H1993" s="2" t="s">
        <v>2955</v>
      </c>
      <c r="I1993" s="2" t="str">
        <f t="shared" si="1892"/>
        <v>20241210-1000155695-인쇄</v>
      </c>
      <c r="J1993" s="2" t="str">
        <f t="shared" si="1893"/>
        <v>20241210-1000155695-합지</v>
      </c>
      <c r="K1993" s="2" t="str">
        <f t="shared" si="1894"/>
        <v>20241210-1000155695-분단</v>
      </c>
      <c r="L1993" s="2" t="str">
        <f t="shared" si="1895"/>
        <v>20241210-1000155695-제대</v>
      </c>
      <c r="M1993" s="2" t="str">
        <f>VLOOKUP(H1993, '쿼리1'!$A:$R, 17, 0)</f>
        <v>6도-스테비아 커피믹스-전도수정 9.5g(10열)</v>
      </c>
      <c r="N1993" s="2" t="str">
        <f>VLOOKUP(H1993, '쿼리1'!$A:$P, 15, 0)</f>
        <v>은박90</v>
      </c>
      <c r="O1993" s="2">
        <v>1000155695</v>
      </c>
      <c r="P1993" s="2" t="str">
        <f>VLOOKUP(H1993, '쿼리1'!$A:$R, 17, 0)</f>
        <v>6도-스테비아 커피믹스-전도수정 9.5g(10열)</v>
      </c>
      <c r="Q1993" s="4">
        <f>VLOOKUP(H1993, '쿼리1'!$A:$U, 20, 0)</f>
        <v>16</v>
      </c>
      <c r="R1993" s="2" t="s">
        <v>31</v>
      </c>
      <c r="S1993" s="2" t="s">
        <v>31</v>
      </c>
      <c r="T1993" s="2" t="s">
        <v>31</v>
      </c>
      <c r="U1993" s="2" t="s">
        <v>5397</v>
      </c>
      <c r="V1993" s="3">
        <v>45642</v>
      </c>
      <c r="W1993" s="3">
        <v>45638</v>
      </c>
      <c r="X1993" s="6">
        <f t="shared" si="1896"/>
        <v>-4</v>
      </c>
      <c r="Y1993" s="3">
        <v>45646</v>
      </c>
      <c r="Z1993" s="3">
        <v>45646</v>
      </c>
      <c r="AA1993" s="6">
        <f>IFERROR(IF(Z1993-Y1993&gt;0, "+" &amp; (Z1993-Y1993), Z1993-Y1993), "X")</f>
        <v>0</v>
      </c>
      <c r="AB1993" s="3">
        <v>45649</v>
      </c>
      <c r="AC1993" s="3">
        <v>45646</v>
      </c>
      <c r="AD1993" s="6">
        <f>IFERROR(IF(AC1993-AB1993&gt;0, "+" &amp; (AC1993-AB1993), AC1993-AB1993), "X")</f>
        <v>-3</v>
      </c>
      <c r="AE1993" s="2" t="s">
        <v>5388</v>
      </c>
      <c r="AF1993" s="2" t="s">
        <v>5388</v>
      </c>
      <c r="AG1993" s="2" t="str">
        <f>IFERROR(AF1993-AE1993, "X")</f>
        <v>X</v>
      </c>
      <c r="AH1993" s="3">
        <v>45646</v>
      </c>
      <c r="AI1993" s="3">
        <f t="shared" ref="AI1993" si="1905">AB1993</f>
        <v>45649</v>
      </c>
      <c r="AJ1993" s="3"/>
      <c r="AK1993" s="2" t="str">
        <f t="shared" si="1899"/>
        <v>+3</v>
      </c>
      <c r="AL1993" s="2" t="s">
        <v>5567</v>
      </c>
      <c r="AM1993" s="2" t="str">
        <f t="shared" si="1900"/>
        <v>생산완료(+3)</v>
      </c>
      <c r="AN1993" s="9">
        <f t="shared" si="1901"/>
        <v>45646</v>
      </c>
      <c r="AO1993" s="9">
        <f t="shared" si="1902"/>
        <v>45649</v>
      </c>
      <c r="AP1993" s="9"/>
      <c r="AQ1993" s="2">
        <f t="shared" si="1889"/>
        <v>3</v>
      </c>
      <c r="AR1993" s="12" t="str">
        <f t="shared" si="1903"/>
        <v>+3</v>
      </c>
      <c r="AS1993" t="s">
        <v>5567</v>
      </c>
      <c r="AT1993" t="str">
        <f t="shared" si="1904"/>
        <v>생산완료(+3)</v>
      </c>
    </row>
    <row r="1994" spans="2:46" x14ac:dyDescent="0.3">
      <c r="B1994" s="2" t="s">
        <v>5439</v>
      </c>
      <c r="C1994" s="7">
        <v>-8</v>
      </c>
      <c r="D1994" s="2" t="s">
        <v>5535</v>
      </c>
      <c r="E1994" s="2" t="s">
        <v>5547</v>
      </c>
      <c r="F1994" s="2"/>
      <c r="G1994" s="2" t="s">
        <v>5443</v>
      </c>
      <c r="H1994" s="2" t="s">
        <v>2309</v>
      </c>
      <c r="I1994" s="2" t="str">
        <f t="shared" si="1892"/>
        <v>20241210-1000157897-인쇄</v>
      </c>
      <c r="J1994" s="2" t="str">
        <f t="shared" si="1893"/>
        <v>20241210-1000157897-합지</v>
      </c>
      <c r="K1994" s="2" t="str">
        <f t="shared" si="1894"/>
        <v>20241210-1000157897-분단</v>
      </c>
      <c r="L1994" s="2" t="str">
        <f t="shared" si="1895"/>
        <v>20241210-1000157897-제대</v>
      </c>
      <c r="M1994" s="2" t="str">
        <f>VLOOKUP(H1994, '쿼리1'!$A:$R, 17, 0)</f>
        <v>2도-롯데푸드 창호무늬(대)</v>
      </c>
      <c r="N1994" s="2" t="str">
        <f>VLOOKUP(H1994, '쿼리1'!$A:$P, 15, 0)</f>
        <v>오씨피피(무광)80</v>
      </c>
      <c r="O1994" s="2">
        <v>1000157897</v>
      </c>
      <c r="P1994" s="2" t="str">
        <f>VLOOKUP(H1994, '쿼리1'!$A:$R, 17, 0)</f>
        <v>2도-롯데푸드 창호무늬(대)</v>
      </c>
      <c r="Q1994" s="4">
        <f>VLOOKUP(H1994, '쿼리1'!$A:$U, 20, 0)</f>
        <v>24000</v>
      </c>
      <c r="R1994" s="2" t="s">
        <v>5399</v>
      </c>
      <c r="S1994" s="2" t="s">
        <v>5399</v>
      </c>
      <c r="T1994" s="2" t="s">
        <v>5397</v>
      </c>
      <c r="U1994" s="2" t="s">
        <v>31</v>
      </c>
      <c r="V1994" s="3">
        <v>45639</v>
      </c>
      <c r="W1994" s="5" t="s">
        <v>5396</v>
      </c>
      <c r="X1994" s="6">
        <f ca="1">TODAY()-V1994</f>
        <v>17</v>
      </c>
      <c r="Y1994" s="3">
        <v>45644</v>
      </c>
      <c r="Z1994" s="5" t="s">
        <v>5396</v>
      </c>
      <c r="AA1994" s="6">
        <f t="shared" ref="AA1994:AA1995" ca="1" si="1906">TODAY()-Y1994</f>
        <v>12</v>
      </c>
      <c r="AB1994" s="3" t="s">
        <v>5388</v>
      </c>
      <c r="AC1994" s="2" t="s">
        <v>5388</v>
      </c>
      <c r="AD1994" s="6" t="str">
        <f>IFERROR(AC1994-AB1994, "X")</f>
        <v>X</v>
      </c>
      <c r="AE1994" s="3">
        <v>45646</v>
      </c>
      <c r="AF1994" s="3">
        <v>45654</v>
      </c>
      <c r="AG1994" s="2" t="str">
        <f t="shared" ref="AG1994:AG1995" si="1907">IFERROR(IF(AF1994-AE1994&gt;0, "+" &amp; (AF1994-AE1994), AF1994-AE1994), "X")</f>
        <v>+8</v>
      </c>
      <c r="AH1994" s="3">
        <v>45654</v>
      </c>
      <c r="AI1994" s="3">
        <f t="shared" ref="AI1994:AI1995" si="1908">AE1994</f>
        <v>45646</v>
      </c>
      <c r="AJ1994" s="3"/>
      <c r="AK1994" s="2">
        <f t="shared" si="1899"/>
        <v>-8</v>
      </c>
      <c r="AL1994" s="2" t="s">
        <v>5567</v>
      </c>
      <c r="AM1994" s="2" t="str">
        <f t="shared" si="1900"/>
        <v>생산완료(-8)</v>
      </c>
      <c r="AN1994" s="9">
        <f t="shared" si="1901"/>
        <v>45654</v>
      </c>
      <c r="AO1994" s="9">
        <f t="shared" si="1902"/>
        <v>45646</v>
      </c>
      <c r="AP1994" s="9"/>
      <c r="AQ1994" s="2">
        <f t="shared" si="1889"/>
        <v>-8</v>
      </c>
      <c r="AR1994" s="12">
        <f t="shared" si="1903"/>
        <v>-8</v>
      </c>
      <c r="AS1994" t="s">
        <v>5567</v>
      </c>
      <c r="AT1994" t="str">
        <f t="shared" si="1904"/>
        <v>생산완료(-8)</v>
      </c>
    </row>
    <row r="1995" spans="2:46" x14ac:dyDescent="0.3">
      <c r="B1995" s="2" t="s">
        <v>5436</v>
      </c>
      <c r="C1995" s="7">
        <v>-7</v>
      </c>
      <c r="D1995" s="2" t="s">
        <v>5430</v>
      </c>
      <c r="E1995" s="2" t="s">
        <v>5548</v>
      </c>
      <c r="F1995" s="2"/>
      <c r="G1995" s="2" t="s">
        <v>5430</v>
      </c>
      <c r="H1995" s="2" t="s">
        <v>4969</v>
      </c>
      <c r="I1995" s="2" t="str">
        <f t="shared" si="1892"/>
        <v>20241210-1000160893-인쇄</v>
      </c>
      <c r="J1995" s="2" t="str">
        <f t="shared" si="1893"/>
        <v>20241210-1000160893-합지</v>
      </c>
      <c r="K1995" s="2" t="str">
        <f t="shared" si="1894"/>
        <v>20241210-1000160893-분단</v>
      </c>
      <c r="L1995" s="2" t="str">
        <f t="shared" si="1895"/>
        <v>20241210-1000160893-제대</v>
      </c>
      <c r="M1995" s="2" t="str">
        <f>VLOOKUP(H1995, '쿼리1'!$A:$R, 17, 0)</f>
        <v>4도-주현냉동-프리미엄 아이스 3kg</v>
      </c>
      <c r="N1995" s="2" t="str">
        <f>VLOOKUP(H1995, '쿼리1'!$A:$P, 15, 0)</f>
        <v>나이론110</v>
      </c>
      <c r="O1995" s="2">
        <v>1000160893</v>
      </c>
      <c r="P1995" s="2" t="str">
        <f>VLOOKUP(H1995, '쿼리1'!$A:$R, 17, 0)</f>
        <v>4도-주현냉동-프리미엄 아이스 3kg</v>
      </c>
      <c r="Q1995" s="4">
        <f>VLOOKUP(H1995, '쿼리1'!$A:$U, 20, 0)</f>
        <v>57142</v>
      </c>
      <c r="R1995" s="2" t="s">
        <v>31</v>
      </c>
      <c r="S1995" s="2" t="s">
        <v>5399</v>
      </c>
      <c r="T1995" s="2" t="s">
        <v>5397</v>
      </c>
      <c r="U1995" s="2" t="s">
        <v>31</v>
      </c>
      <c r="V1995" s="3">
        <v>45638</v>
      </c>
      <c r="W1995" s="3">
        <v>45645</v>
      </c>
      <c r="X1995" s="6" t="str">
        <f t="shared" ref="X1995:X1999" si="1909">IFERROR(IF(W1995-V1995&gt;0, "+" &amp; (W1995-V1995), W1995-V1995), "X")</f>
        <v>+7</v>
      </c>
      <c r="Y1995" s="3">
        <v>45643</v>
      </c>
      <c r="Z1995" s="5" t="s">
        <v>5396</v>
      </c>
      <c r="AA1995" s="6">
        <f t="shared" ca="1" si="1906"/>
        <v>13</v>
      </c>
      <c r="AB1995" s="3" t="s">
        <v>5388</v>
      </c>
      <c r="AC1995" s="2" t="s">
        <v>5388</v>
      </c>
      <c r="AD1995" s="6" t="str">
        <f>IFERROR(AC1995-AB1995, "X")</f>
        <v>X</v>
      </c>
      <c r="AE1995" s="3">
        <v>45646</v>
      </c>
      <c r="AF1995" s="3">
        <v>45653</v>
      </c>
      <c r="AG1995" s="2" t="str">
        <f t="shared" si="1907"/>
        <v>+7</v>
      </c>
      <c r="AH1995" s="3">
        <v>45653</v>
      </c>
      <c r="AI1995" s="3">
        <f t="shared" si="1908"/>
        <v>45646</v>
      </c>
      <c r="AJ1995" s="3"/>
      <c r="AK1995" s="2">
        <f t="shared" si="1899"/>
        <v>-7</v>
      </c>
      <c r="AL1995" s="2" t="s">
        <v>5567</v>
      </c>
      <c r="AM1995" s="2" t="str">
        <f t="shared" si="1900"/>
        <v>생산완료(-7)</v>
      </c>
      <c r="AN1995" s="9">
        <f t="shared" si="1901"/>
        <v>45653</v>
      </c>
      <c r="AO1995" s="9">
        <f t="shared" si="1902"/>
        <v>45646</v>
      </c>
      <c r="AP1995" s="9"/>
      <c r="AQ1995" s="2">
        <f t="shared" si="1889"/>
        <v>-7</v>
      </c>
      <c r="AR1995" s="12">
        <f t="shared" si="1903"/>
        <v>-7</v>
      </c>
      <c r="AS1995" t="s">
        <v>5567</v>
      </c>
      <c r="AT1995" t="str">
        <f t="shared" si="1904"/>
        <v>생산완료(-7)</v>
      </c>
    </row>
    <row r="1996" spans="2:46" x14ac:dyDescent="0.3">
      <c r="B1996" s="2" t="s">
        <v>5421</v>
      </c>
      <c r="C1996" s="7">
        <v>5</v>
      </c>
      <c r="D1996" s="2" t="s">
        <v>5405</v>
      </c>
      <c r="E1996" s="2" t="s">
        <v>5406</v>
      </c>
      <c r="F1996" s="2" t="s">
        <v>5551</v>
      </c>
      <c r="G1996" s="2"/>
      <c r="H1996" s="2" t="s">
        <v>5067</v>
      </c>
      <c r="I1996" s="2" t="str">
        <f t="shared" si="1892"/>
        <v>20241210-1000160961-인쇄</v>
      </c>
      <c r="J1996" s="2" t="str">
        <f t="shared" si="1893"/>
        <v>20241210-1000160961-합지</v>
      </c>
      <c r="K1996" s="2" t="str">
        <f t="shared" si="1894"/>
        <v>20241210-1000160961-분단</v>
      </c>
      <c r="L1996" s="2" t="str">
        <f t="shared" si="1895"/>
        <v>20241210-1000160961-제대</v>
      </c>
      <c r="M1996" s="2" t="str">
        <f>VLOOKUP(H1996, '쿼리1'!$A:$R, 17, 0)</f>
        <v>7도-(주)조이푸드-자이언트 점보치즈불고기버거</v>
      </c>
      <c r="N1996" s="2" t="str">
        <f>VLOOKUP(H1996, '쿼리1'!$A:$P, 15, 0)</f>
        <v>오씨피피(투명)50</v>
      </c>
      <c r="O1996" s="2">
        <v>1000160961</v>
      </c>
      <c r="P1996" s="2" t="str">
        <f>VLOOKUP(H1996, '쿼리1'!$A:$R, 17, 0)</f>
        <v>7도-(주)조이푸드-자이언트 점보치즈불고기버거</v>
      </c>
      <c r="Q1996" s="4">
        <f>VLOOKUP(H1996, '쿼리1'!$A:$U, 20, 0)</f>
        <v>24</v>
      </c>
      <c r="R1996" s="2" t="s">
        <v>31</v>
      </c>
      <c r="S1996" s="2" t="s">
        <v>31</v>
      </c>
      <c r="T1996" s="2" t="s">
        <v>5399</v>
      </c>
      <c r="U1996" s="2" t="s">
        <v>5397</v>
      </c>
      <c r="V1996" s="3">
        <v>45639</v>
      </c>
      <c r="W1996" s="3">
        <v>45638</v>
      </c>
      <c r="X1996" s="6">
        <f t="shared" si="1909"/>
        <v>-1</v>
      </c>
      <c r="Y1996" s="3">
        <v>45644</v>
      </c>
      <c r="Z1996" s="3">
        <v>45639</v>
      </c>
      <c r="AA1996" s="6">
        <f t="shared" ref="AA1996:AA1997" si="1910">IFERROR(IF(Z1996-Y1996&gt;0, "+" &amp; (Z1996-Y1996), Z1996-Y1996), "X")</f>
        <v>-5</v>
      </c>
      <c r="AB1996" s="3">
        <v>45645</v>
      </c>
      <c r="AC1996" s="5" t="s">
        <v>5396</v>
      </c>
      <c r="AD1996" s="6">
        <f ca="1">TODAY()-AB1996</f>
        <v>11</v>
      </c>
      <c r="AE1996" s="2" t="s">
        <v>5388</v>
      </c>
      <c r="AF1996" s="2" t="s">
        <v>5388</v>
      </c>
      <c r="AG1996" s="2" t="str">
        <f>IFERROR(AF1996-AE1996, "X")</f>
        <v>X</v>
      </c>
      <c r="AH1996" s="3">
        <v>45639</v>
      </c>
      <c r="AI1996" s="3">
        <f>Y1996</f>
        <v>45644</v>
      </c>
      <c r="AJ1996" s="3"/>
      <c r="AK1996" s="2" t="str">
        <f t="shared" si="1899"/>
        <v>+5</v>
      </c>
      <c r="AL1996" s="2" t="s">
        <v>5567</v>
      </c>
      <c r="AM1996" s="2" t="str">
        <f t="shared" si="1900"/>
        <v>생산완료(+5)</v>
      </c>
      <c r="AN1996" s="9">
        <f t="shared" si="1901"/>
        <v>45652</v>
      </c>
      <c r="AO1996" s="9">
        <f t="shared" si="1902"/>
        <v>45651</v>
      </c>
      <c r="AP1996" s="9"/>
      <c r="AQ1996" s="2">
        <f t="shared" si="1889"/>
        <v>-1</v>
      </c>
      <c r="AR1996" s="12">
        <f t="shared" si="1903"/>
        <v>-1</v>
      </c>
      <c r="AS1996" t="s">
        <v>5567</v>
      </c>
      <c r="AT1996" t="str">
        <f t="shared" si="1904"/>
        <v>생산완료(-1)</v>
      </c>
    </row>
    <row r="1997" spans="2:46" x14ac:dyDescent="0.3">
      <c r="B1997" s="2" t="s">
        <v>5407</v>
      </c>
      <c r="C1997" s="7">
        <v>-6</v>
      </c>
      <c r="D1997" s="2" t="s">
        <v>5424</v>
      </c>
      <c r="E1997" s="2" t="s">
        <v>5421</v>
      </c>
      <c r="F1997" s="2"/>
      <c r="G1997" s="2" t="s">
        <v>5432</v>
      </c>
      <c r="H1997" s="2" t="s">
        <v>736</v>
      </c>
      <c r="I1997" s="2" t="str">
        <f t="shared" si="1892"/>
        <v>20241210-1000162115-인쇄</v>
      </c>
      <c r="J1997" s="2" t="str">
        <f t="shared" si="1893"/>
        <v>20241210-1000162115-합지</v>
      </c>
      <c r="K1997" s="2" t="str">
        <f t="shared" si="1894"/>
        <v>20241210-1000162115-분단</v>
      </c>
      <c r="L1997" s="2" t="str">
        <f t="shared" si="1895"/>
        <v>20241210-1000162115-제대</v>
      </c>
      <c r="M1997" s="2" t="str">
        <f>VLOOKUP(H1997, '쿼리1'!$A:$R, 17, 0)</f>
        <v>2도-VEZZLE 크룽지</v>
      </c>
      <c r="N1997" s="2" t="str">
        <f>VLOOKUP(H1997, '쿼리1'!$A:$P, 15, 0)</f>
        <v>패트100</v>
      </c>
      <c r="O1997" s="2">
        <v>1000162115</v>
      </c>
      <c r="P1997" s="2" t="str">
        <f>VLOOKUP(H1997, '쿼리1'!$A:$R, 17, 0)</f>
        <v>2도-VEZZLE 크룽지</v>
      </c>
      <c r="Q1997" s="4">
        <f>VLOOKUP(H1997, '쿼리1'!$A:$U, 20, 0)</f>
        <v>30000</v>
      </c>
      <c r="R1997" s="2" t="s">
        <v>31</v>
      </c>
      <c r="S1997" s="2" t="s">
        <v>31</v>
      </c>
      <c r="T1997" s="2" t="s">
        <v>5397</v>
      </c>
      <c r="U1997" s="2" t="s">
        <v>31</v>
      </c>
      <c r="V1997" s="3">
        <v>45642</v>
      </c>
      <c r="W1997" s="3">
        <v>45644</v>
      </c>
      <c r="X1997" s="6" t="str">
        <f t="shared" si="1909"/>
        <v>+2</v>
      </c>
      <c r="Y1997" s="3">
        <v>45644</v>
      </c>
      <c r="Z1997" s="3">
        <v>45649</v>
      </c>
      <c r="AA1997" s="6" t="str">
        <f t="shared" si="1910"/>
        <v>+5</v>
      </c>
      <c r="AB1997" s="3" t="s">
        <v>5388</v>
      </c>
      <c r="AC1997" s="2" t="s">
        <v>5388</v>
      </c>
      <c r="AD1997" s="6" t="str">
        <f>IFERROR(AC1997-AB1997, "X")</f>
        <v>X</v>
      </c>
      <c r="AE1997" s="3">
        <v>45646</v>
      </c>
      <c r="AF1997" s="3">
        <v>45652</v>
      </c>
      <c r="AG1997" s="2" t="str">
        <f>IFERROR(IF(AF1997-AE1997&gt;0, "+" &amp; (AF1997-AE1997), AF1997-AE1997), "X")</f>
        <v>+6</v>
      </c>
      <c r="AH1997" s="3">
        <v>45652</v>
      </c>
      <c r="AI1997" s="3">
        <f>AE1997</f>
        <v>45646</v>
      </c>
      <c r="AJ1997" s="3"/>
      <c r="AK1997" s="2">
        <f t="shared" si="1899"/>
        <v>-6</v>
      </c>
      <c r="AL1997" s="2" t="s">
        <v>5567</v>
      </c>
      <c r="AM1997" s="2" t="str">
        <f t="shared" si="1900"/>
        <v>생산완료(-6)</v>
      </c>
      <c r="AN1997" s="9">
        <f t="shared" si="1901"/>
        <v>45652</v>
      </c>
      <c r="AO1997" s="9">
        <f t="shared" si="1902"/>
        <v>45646</v>
      </c>
      <c r="AP1997" s="9"/>
      <c r="AQ1997" s="2">
        <f t="shared" si="1889"/>
        <v>-6</v>
      </c>
      <c r="AR1997" s="12">
        <f t="shared" si="1903"/>
        <v>-6</v>
      </c>
      <c r="AS1997" t="s">
        <v>5567</v>
      </c>
      <c r="AT1997" t="str">
        <f t="shared" si="1904"/>
        <v>생산완료(-6)</v>
      </c>
    </row>
    <row r="1998" spans="2:46" x14ac:dyDescent="0.3">
      <c r="B1998" s="2" t="s">
        <v>5483</v>
      </c>
      <c r="C1998" s="7">
        <v>-11</v>
      </c>
      <c r="D1998" s="2" t="s">
        <v>5463</v>
      </c>
      <c r="E1998" s="2"/>
      <c r="F1998" s="2"/>
      <c r="G1998" s="2" t="s">
        <v>5533</v>
      </c>
      <c r="H1998" s="2" t="s">
        <v>4029</v>
      </c>
      <c r="I1998" s="2" t="str">
        <f t="shared" si="1892"/>
        <v>20241210-1000163340-인쇄</v>
      </c>
      <c r="J1998" s="2" t="str">
        <f t="shared" si="1893"/>
        <v>20241210-1000163340-합지</v>
      </c>
      <c r="K1998" s="2" t="str">
        <f t="shared" si="1894"/>
        <v>20241210-1000163340-분단</v>
      </c>
      <c r="L1998" s="2" t="str">
        <f t="shared" si="1895"/>
        <v>20241210-1000163340-제대</v>
      </c>
      <c r="M1998" s="2" t="str">
        <f>VLOOKUP(H1998, '쿼리1'!$A:$R, 17, 0)</f>
        <v>1도=Corentec(코렌텍)</v>
      </c>
      <c r="N1998" s="2" t="str">
        <f>VLOOKUP(H1998, '쿼리1'!$A:$P, 15, 0)</f>
        <v>정전기75</v>
      </c>
      <c r="O1998" s="2">
        <v>1000163340</v>
      </c>
      <c r="P1998" s="2" t="str">
        <f>VLOOKUP(H1998, '쿼리1'!$A:$R, 17, 0)</f>
        <v>1도=Corentec(코렌텍)</v>
      </c>
      <c r="Q1998" s="4">
        <f>VLOOKUP(H1998, '쿼리1'!$A:$U, 20, 0)</f>
        <v>60000</v>
      </c>
      <c r="R1998" s="2" t="s">
        <v>31</v>
      </c>
      <c r="S1998" s="2" t="s">
        <v>5397</v>
      </c>
      <c r="T1998" s="2" t="s">
        <v>5397</v>
      </c>
      <c r="U1998" s="2" t="s">
        <v>5399</v>
      </c>
      <c r="V1998" s="3">
        <v>45638</v>
      </c>
      <c r="W1998" s="3">
        <v>45649</v>
      </c>
      <c r="X1998" s="6" t="str">
        <f t="shared" si="1909"/>
        <v>+11</v>
      </c>
      <c r="Y1998" s="2" t="s">
        <v>5388</v>
      </c>
      <c r="Z1998" s="3" t="s">
        <v>5388</v>
      </c>
      <c r="AA1998" s="6" t="str">
        <f>IFERROR(Z1998-Y1998, "X")</f>
        <v>X</v>
      </c>
      <c r="AB1998" s="5" t="s">
        <v>5388</v>
      </c>
      <c r="AC1998" s="2" t="s">
        <v>5388</v>
      </c>
      <c r="AD1998" s="6" t="str">
        <f>IFERROR(AC1998-AB1998, "X")</f>
        <v>X</v>
      </c>
      <c r="AE1998" s="3">
        <v>45642</v>
      </c>
      <c r="AF1998" s="5" t="s">
        <v>5396</v>
      </c>
      <c r="AG1998" s="6">
        <f ca="1">TODAY()-AE1998</f>
        <v>14</v>
      </c>
      <c r="AH1998" s="3">
        <v>45649</v>
      </c>
      <c r="AI1998" s="3">
        <f>V1998</f>
        <v>45638</v>
      </c>
      <c r="AJ1998" s="3"/>
      <c r="AK1998" s="2">
        <f t="shared" si="1899"/>
        <v>-11</v>
      </c>
      <c r="AL1998" s="2" t="s">
        <v>5567</v>
      </c>
      <c r="AM1998" s="2" t="str">
        <f t="shared" si="1900"/>
        <v>생산완료(-11)</v>
      </c>
      <c r="AN1998" s="9">
        <f t="shared" si="1901"/>
        <v>45649</v>
      </c>
      <c r="AO1998" s="9">
        <f t="shared" si="1902"/>
        <v>45638</v>
      </c>
      <c r="AP1998" s="9"/>
      <c r="AQ1998" s="2">
        <f t="shared" si="1889"/>
        <v>-11</v>
      </c>
      <c r="AR1998" s="12">
        <f t="shared" si="1903"/>
        <v>-11</v>
      </c>
      <c r="AS1998" t="s">
        <v>5567</v>
      </c>
      <c r="AT1998" t="str">
        <f t="shared" si="1904"/>
        <v>생산완료(-11)</v>
      </c>
    </row>
    <row r="1999" spans="2:46" x14ac:dyDescent="0.3">
      <c r="B1999" s="2" t="s">
        <v>5409</v>
      </c>
      <c r="C1999" s="7">
        <v>0</v>
      </c>
      <c r="D1999" s="2" t="s">
        <v>5408</v>
      </c>
      <c r="E1999" s="2" t="s">
        <v>5405</v>
      </c>
      <c r="F1999" s="2" t="s">
        <v>5408</v>
      </c>
      <c r="G1999" s="2" t="s">
        <v>5409</v>
      </c>
      <c r="H1999" s="2" t="s">
        <v>629</v>
      </c>
      <c r="I1999" s="2" t="str">
        <f t="shared" si="1892"/>
        <v>20241210-1000164958-인쇄</v>
      </c>
      <c r="J1999" s="2" t="str">
        <f t="shared" si="1893"/>
        <v>20241210-1000164958-합지</v>
      </c>
      <c r="K1999" s="2" t="str">
        <f t="shared" si="1894"/>
        <v>20241210-1000164958-분단</v>
      </c>
      <c r="L1999" s="2" t="str">
        <f t="shared" si="1895"/>
        <v>20241210-1000164958-제대</v>
      </c>
      <c r="M1999" s="2" t="str">
        <f>VLOOKUP(H1999, '쿼리1'!$A:$R, 17, 0)</f>
        <v>2도-NBB미트패티1940g-규격변경</v>
      </c>
      <c r="N1999" s="2" t="str">
        <f>VLOOKUP(H1999, '쿼리1'!$A:$P, 15, 0)</f>
        <v>나이론105</v>
      </c>
      <c r="O1999" s="2">
        <v>1000164958</v>
      </c>
      <c r="P1999" s="2" t="str">
        <f>VLOOKUP(H1999, '쿼리1'!$A:$R, 17, 0)</f>
        <v>2도-NBB미트패티1940g-규격변경</v>
      </c>
      <c r="Q1999" s="4">
        <f>VLOOKUP(H1999, '쿼리1'!$A:$U, 20, 0)</f>
        <v>40000</v>
      </c>
      <c r="R1999" s="2" t="s">
        <v>31</v>
      </c>
      <c r="S1999" s="2" t="s">
        <v>31</v>
      </c>
      <c r="T1999" s="2" t="s">
        <v>31</v>
      </c>
      <c r="U1999" s="2" t="s">
        <v>31</v>
      </c>
      <c r="V1999" s="3">
        <v>45639</v>
      </c>
      <c r="W1999" s="3">
        <v>45642</v>
      </c>
      <c r="X1999" s="6" t="str">
        <f t="shared" si="1909"/>
        <v>+3</v>
      </c>
      <c r="Y1999" s="3">
        <v>45644</v>
      </c>
      <c r="Z1999" s="3">
        <v>45643</v>
      </c>
      <c r="AA1999" s="6">
        <f t="shared" ref="AA1999:AA2000" si="1911">IFERROR(IF(Z1999-Y1999&gt;0, "+" &amp; (Z1999-Y1999), Z1999-Y1999), "X")</f>
        <v>-1</v>
      </c>
      <c r="AB1999" s="3">
        <v>45645</v>
      </c>
      <c r="AC1999" s="3">
        <v>45648</v>
      </c>
      <c r="AD1999" s="6" t="str">
        <f t="shared" ref="AD1999:AD2000" si="1912">IFERROR(IF(AC1999-AB1999&gt;0, "+" &amp; (AC1999-AB1999), AC1999-AB1999), "X")</f>
        <v>+3</v>
      </c>
      <c r="AE1999" s="3">
        <v>45649</v>
      </c>
      <c r="AF1999" s="3">
        <v>45649</v>
      </c>
      <c r="AG1999" s="2">
        <f t="shared" ref="AG1999:AG2000" si="1913">IFERROR(IF(AF1999-AE1999&gt;0, "+" &amp; (AF1999-AE1999), AF1999-AE1999), "X")</f>
        <v>0</v>
      </c>
      <c r="AH1999" s="3">
        <v>45649</v>
      </c>
      <c r="AI1999" s="3">
        <f t="shared" ref="AI1999:AI2000" si="1914">AE1999</f>
        <v>45649</v>
      </c>
      <c r="AJ1999" s="3"/>
      <c r="AK1999" s="2">
        <f t="shared" si="1899"/>
        <v>0</v>
      </c>
      <c r="AL1999" s="2" t="s">
        <v>5567</v>
      </c>
      <c r="AM1999" s="2" t="str">
        <f t="shared" si="1900"/>
        <v>생산완료(0)</v>
      </c>
      <c r="AN1999" s="9">
        <f t="shared" si="1901"/>
        <v>45654</v>
      </c>
      <c r="AO1999" s="9">
        <f t="shared" si="1902"/>
        <v>45653</v>
      </c>
      <c r="AP1999" s="9"/>
      <c r="AQ1999" s="2">
        <f t="shared" si="1889"/>
        <v>-1</v>
      </c>
      <c r="AR1999" s="12">
        <f t="shared" si="1903"/>
        <v>-1</v>
      </c>
      <c r="AS1999" t="s">
        <v>5567</v>
      </c>
      <c r="AT1999" t="str">
        <f t="shared" si="1904"/>
        <v>생산완료(-1)</v>
      </c>
    </row>
    <row r="2000" spans="2:46" x14ac:dyDescent="0.3">
      <c r="B2000" s="2" t="s">
        <v>5418</v>
      </c>
      <c r="C2000" s="7">
        <v>-4</v>
      </c>
      <c r="D2000" s="2"/>
      <c r="E2000" s="2" t="s">
        <v>5412</v>
      </c>
      <c r="F2000" s="2" t="s">
        <v>5421</v>
      </c>
      <c r="G2000" s="2" t="s">
        <v>5451</v>
      </c>
      <c r="H2000" s="2" t="s">
        <v>983</v>
      </c>
      <c r="I2000" s="2" t="str">
        <f t="shared" si="1892"/>
        <v>20241210-1000165165-인쇄</v>
      </c>
      <c r="J2000" s="2" t="str">
        <f t="shared" si="1893"/>
        <v>20241210-1000165165-합지</v>
      </c>
      <c r="K2000" s="2" t="str">
        <f t="shared" si="1894"/>
        <v>20241210-1000165165-분단</v>
      </c>
      <c r="L2000" s="2" t="str">
        <f t="shared" si="1895"/>
        <v>20241210-1000165165-제대</v>
      </c>
      <c r="M2000" s="2" t="str">
        <f>VLOOKUP(H2000, '쿼리1'!$A:$R, 17, 0)</f>
        <v>무지(육가공2KG-사이즈변경)</v>
      </c>
      <c r="N2000" s="2" t="str">
        <f>VLOOKUP(H2000, '쿼리1'!$A:$P, 15, 0)</f>
        <v>나이론105</v>
      </c>
      <c r="O2000" s="2">
        <v>1000165165</v>
      </c>
      <c r="P2000" s="2" t="str">
        <f>VLOOKUP(H2000, '쿼리1'!$A:$R, 17, 0)</f>
        <v>무지(육가공2KG-사이즈변경)</v>
      </c>
      <c r="Q2000" s="4">
        <f>VLOOKUP(H2000, '쿼리1'!$A:$U, 20, 0)</f>
        <v>40000</v>
      </c>
      <c r="R2000" s="2" t="s">
        <v>5397</v>
      </c>
      <c r="S2000" s="2" t="s">
        <v>31</v>
      </c>
      <c r="T2000" s="2" t="s">
        <v>31</v>
      </c>
      <c r="U2000" s="2" t="s">
        <v>31</v>
      </c>
      <c r="V2000" s="2" t="s">
        <v>5388</v>
      </c>
      <c r="W2000" s="3" t="s">
        <v>5388</v>
      </c>
      <c r="X2000" s="6" t="str">
        <f>IFERROR(W2000-V2000, "X")</f>
        <v>X</v>
      </c>
      <c r="Y2000" s="3">
        <v>45642</v>
      </c>
      <c r="Z2000" s="3">
        <v>45643</v>
      </c>
      <c r="AA2000" s="6" t="str">
        <f t="shared" si="1911"/>
        <v>+1</v>
      </c>
      <c r="AB2000" s="3">
        <v>45643</v>
      </c>
      <c r="AC2000" s="3">
        <v>45648</v>
      </c>
      <c r="AD2000" s="6" t="str">
        <f t="shared" si="1912"/>
        <v>+5</v>
      </c>
      <c r="AE2000" s="3">
        <v>45645</v>
      </c>
      <c r="AF2000" s="3">
        <v>45649</v>
      </c>
      <c r="AG2000" s="2" t="str">
        <f t="shared" si="1913"/>
        <v>+4</v>
      </c>
      <c r="AH2000" s="3">
        <v>45649</v>
      </c>
      <c r="AI2000" s="3">
        <f t="shared" si="1914"/>
        <v>45645</v>
      </c>
      <c r="AJ2000" s="3"/>
      <c r="AK2000" s="2">
        <f t="shared" si="1899"/>
        <v>-4</v>
      </c>
      <c r="AL2000" s="2" t="s">
        <v>5567</v>
      </c>
      <c r="AM2000" s="2" t="str">
        <f t="shared" si="1900"/>
        <v>생산완료(-4)</v>
      </c>
      <c r="AN2000" s="9">
        <f t="shared" si="1901"/>
        <v>45649</v>
      </c>
      <c r="AO2000" s="9">
        <f t="shared" si="1902"/>
        <v>45645</v>
      </c>
      <c r="AP2000" s="9"/>
      <c r="AQ2000" s="2">
        <f t="shared" si="1889"/>
        <v>-4</v>
      </c>
      <c r="AR2000" s="12">
        <f t="shared" si="1903"/>
        <v>-4</v>
      </c>
      <c r="AS2000" t="s">
        <v>5567</v>
      </c>
      <c r="AT2000" t="str">
        <f t="shared" si="1904"/>
        <v>생산완료(-4)</v>
      </c>
    </row>
    <row r="2001" spans="2:46" x14ac:dyDescent="0.3">
      <c r="B2001" s="2" t="s">
        <v>5413</v>
      </c>
      <c r="C2001" s="7">
        <v>-10</v>
      </c>
      <c r="D2001" s="2" t="s">
        <v>5444</v>
      </c>
      <c r="E2001" s="2" t="s">
        <v>5551</v>
      </c>
      <c r="F2001" s="2"/>
      <c r="G2001" s="2" t="s">
        <v>5550</v>
      </c>
      <c r="H2001" s="2" t="s">
        <v>3779</v>
      </c>
      <c r="I2001" s="2" t="str">
        <f t="shared" si="1892"/>
        <v>20241210-1000165959-인쇄</v>
      </c>
      <c r="J2001" s="2" t="str">
        <f t="shared" si="1893"/>
        <v>20241210-1000165959-합지</v>
      </c>
      <c r="K2001" s="2" t="str">
        <f t="shared" si="1894"/>
        <v>20241210-1000165959-분단</v>
      </c>
      <c r="L2001" s="2" t="str">
        <f t="shared" si="1895"/>
        <v>20241210-1000165959-제대</v>
      </c>
      <c r="M2001" s="2" t="str">
        <f>VLOOKUP(H2001, '쿼리1'!$A:$R, 17, 0)</f>
        <v>7도-현대푸드-구룡포 덕장 초콜릿빛 건오징어 230g</v>
      </c>
      <c r="N2001" s="2" t="str">
        <f>VLOOKUP(H2001, '쿼리1'!$A:$P, 15, 0)</f>
        <v>나이론(유무광)110</v>
      </c>
      <c r="O2001" s="2">
        <v>1000165959</v>
      </c>
      <c r="P2001" s="2" t="str">
        <f>VLOOKUP(H2001, '쿼리1'!$A:$R, 17, 0)</f>
        <v>7도-현대푸드-구룡포 덕장 초콜릿빛 건오징어 230g</v>
      </c>
      <c r="Q2001" s="4">
        <f>VLOOKUP(H2001, '쿼리1'!$A:$U, 20, 0)</f>
        <v>26086</v>
      </c>
      <c r="R2001" s="2" t="s">
        <v>31</v>
      </c>
      <c r="S2001" s="2" t="s">
        <v>5399</v>
      </c>
      <c r="T2001" s="2" t="s">
        <v>5397</v>
      </c>
      <c r="U2001" s="2" t="s">
        <v>5399</v>
      </c>
      <c r="V2001" s="3">
        <v>45642</v>
      </c>
      <c r="W2001" s="3">
        <v>45652</v>
      </c>
      <c r="X2001" s="6" t="str">
        <f t="shared" ref="X2001:X2008" si="1915">IFERROR(IF(W2001-V2001&gt;0, "+" &amp; (W2001-V2001), W2001-V2001), "X")</f>
        <v>+10</v>
      </c>
      <c r="Y2001" s="3">
        <v>45645</v>
      </c>
      <c r="Z2001" s="5" t="s">
        <v>5396</v>
      </c>
      <c r="AA2001" s="6">
        <f ca="1">TODAY()-Y2001</f>
        <v>11</v>
      </c>
      <c r="AB2001" s="5" t="s">
        <v>5388</v>
      </c>
      <c r="AC2001" s="2" t="s">
        <v>5388</v>
      </c>
      <c r="AD2001" s="6" t="str">
        <f>IFERROR(AC2001-AB2001, "X")</f>
        <v>X</v>
      </c>
      <c r="AE2001" s="3">
        <v>45649</v>
      </c>
      <c r="AF2001" s="5" t="s">
        <v>5396</v>
      </c>
      <c r="AG2001" s="6">
        <f ca="1">TODAY()-AE2001</f>
        <v>7</v>
      </c>
      <c r="AH2001" s="3">
        <v>45652</v>
      </c>
      <c r="AI2001" s="3">
        <f>V2001</f>
        <v>45642</v>
      </c>
      <c r="AJ2001" s="3"/>
      <c r="AK2001" s="2">
        <f t="shared" si="1899"/>
        <v>-10</v>
      </c>
      <c r="AL2001" s="2" t="s">
        <v>5567</v>
      </c>
      <c r="AM2001" s="2" t="str">
        <f t="shared" si="1900"/>
        <v>생산완료(-10)</v>
      </c>
      <c r="AN2001" s="9">
        <f t="shared" si="1901"/>
        <v>45652</v>
      </c>
      <c r="AO2001" s="9">
        <f t="shared" si="1902"/>
        <v>45642</v>
      </c>
      <c r="AP2001" s="9"/>
      <c r="AQ2001" s="2">
        <f t="shared" si="1889"/>
        <v>-10</v>
      </c>
      <c r="AR2001" s="12">
        <f t="shared" si="1903"/>
        <v>-10</v>
      </c>
      <c r="AS2001" t="s">
        <v>5567</v>
      </c>
      <c r="AT2001" t="str">
        <f t="shared" si="1904"/>
        <v>생산완료(-10)</v>
      </c>
    </row>
    <row r="2002" spans="2:46" x14ac:dyDescent="0.3">
      <c r="B2002" s="2" t="s">
        <v>5424</v>
      </c>
      <c r="C2002" s="7">
        <v>2</v>
      </c>
      <c r="D2002" s="2" t="s">
        <v>5415</v>
      </c>
      <c r="E2002" s="2" t="s">
        <v>5405</v>
      </c>
      <c r="F2002" s="2" t="s">
        <v>5416</v>
      </c>
      <c r="G2002" s="2"/>
      <c r="H2002" s="2" t="s">
        <v>4329</v>
      </c>
      <c r="I2002" s="2" t="str">
        <f t="shared" si="1892"/>
        <v>20241210-1000169973-인쇄</v>
      </c>
      <c r="J2002" s="2" t="str">
        <f t="shared" si="1893"/>
        <v>20241210-1000169973-합지</v>
      </c>
      <c r="K2002" s="2" t="str">
        <f t="shared" si="1894"/>
        <v>20241210-1000169973-분단</v>
      </c>
      <c r="L2002" s="2" t="str">
        <f t="shared" si="1895"/>
        <v>20241210-1000169973-제대</v>
      </c>
      <c r="M2002" s="2" t="str">
        <f>VLOOKUP(H2002, '쿼리1'!$A:$R, 17, 0)</f>
        <v>9도-(주)푸드코아-연세우유 딸기피스타치오 생크림빵</v>
      </c>
      <c r="N2002" s="2" t="str">
        <f>VLOOKUP(H2002, '쿼리1'!$A:$P, 15, 0)</f>
        <v>오씨피피(유무광)60</v>
      </c>
      <c r="O2002" s="2">
        <v>1000169973</v>
      </c>
      <c r="P2002" s="2" t="str">
        <f>VLOOKUP(H2002, '쿼리1'!$A:$R, 17, 0)</f>
        <v>9도-(주)푸드코아-연세우유 딸기피스타치오 생크림빵</v>
      </c>
      <c r="Q2002" s="4">
        <f>VLOOKUP(H2002, '쿼리1'!$A:$U, 20, 0)</f>
        <v>36</v>
      </c>
      <c r="R2002" s="2" t="s">
        <v>31</v>
      </c>
      <c r="S2002" s="2" t="s">
        <v>31</v>
      </c>
      <c r="T2002" s="2" t="s">
        <v>31</v>
      </c>
      <c r="U2002" s="2" t="s">
        <v>5397</v>
      </c>
      <c r="V2002" s="3">
        <v>45642</v>
      </c>
      <c r="W2002" s="3">
        <v>45639</v>
      </c>
      <c r="X2002" s="6">
        <f t="shared" si="1915"/>
        <v>-3</v>
      </c>
      <c r="Y2002" s="3">
        <v>45645</v>
      </c>
      <c r="Z2002" s="3">
        <v>45644</v>
      </c>
      <c r="AA2002" s="6">
        <f t="shared" ref="AA2002:AA2007" si="1916">IFERROR(IF(Z2002-Y2002&gt;0, "+" &amp; (Z2002-Y2002), Z2002-Y2002), "X")</f>
        <v>-1</v>
      </c>
      <c r="AB2002" s="3">
        <v>45646</v>
      </c>
      <c r="AC2002" s="3">
        <v>45644</v>
      </c>
      <c r="AD2002" s="6">
        <f>IFERROR(IF(AC2002-AB2002&gt;0, "+" &amp; (AC2002-AB2002), AC2002-AB2002), "X")</f>
        <v>-2</v>
      </c>
      <c r="AE2002" s="2" t="s">
        <v>5388</v>
      </c>
      <c r="AF2002" s="2" t="s">
        <v>5388</v>
      </c>
      <c r="AG2002" s="2" t="str">
        <f>IFERROR(AF2002-AE2002, "X")</f>
        <v>X</v>
      </c>
      <c r="AH2002" s="3">
        <v>45644</v>
      </c>
      <c r="AI2002" s="3">
        <f t="shared" ref="AI2002" si="1917">AB2002</f>
        <v>45646</v>
      </c>
      <c r="AJ2002" s="3"/>
      <c r="AK2002" s="2" t="str">
        <f t="shared" si="1899"/>
        <v>+2</v>
      </c>
      <c r="AL2002" s="2" t="s">
        <v>5567</v>
      </c>
      <c r="AM2002" s="2" t="str">
        <f t="shared" si="1900"/>
        <v>생산완료(+2)</v>
      </c>
      <c r="AN2002" s="9">
        <f t="shared" si="1901"/>
        <v>45653</v>
      </c>
      <c r="AO2002" s="9">
        <f t="shared" si="1902"/>
        <v>45656</v>
      </c>
      <c r="AP2002" s="9"/>
      <c r="AQ2002" s="2">
        <f t="shared" si="1889"/>
        <v>3</v>
      </c>
      <c r="AR2002" s="12" t="str">
        <f t="shared" si="1903"/>
        <v>+3</v>
      </c>
      <c r="AS2002" t="s">
        <v>5567</v>
      </c>
      <c r="AT2002" t="str">
        <f t="shared" si="1904"/>
        <v>생산완료(+3)</v>
      </c>
    </row>
    <row r="2003" spans="2:46" x14ac:dyDescent="0.3">
      <c r="B2003" s="2" t="s">
        <v>5418</v>
      </c>
      <c r="C2003" s="7">
        <v>-4</v>
      </c>
      <c r="D2003" s="2" t="s">
        <v>5409</v>
      </c>
      <c r="E2003" s="2" t="s">
        <v>5416</v>
      </c>
      <c r="F2003" s="2"/>
      <c r="G2003" s="2" t="s">
        <v>5451</v>
      </c>
      <c r="H2003" s="2" t="s">
        <v>875</v>
      </c>
      <c r="I2003" s="2" t="str">
        <f t="shared" si="1892"/>
        <v>20241210-1000169983-인쇄</v>
      </c>
      <c r="J2003" s="2" t="str">
        <f t="shared" si="1893"/>
        <v>20241210-1000169983-합지</v>
      </c>
      <c r="K2003" s="2" t="str">
        <f t="shared" si="1894"/>
        <v>20241210-1000169983-분단</v>
      </c>
      <c r="L2003" s="2" t="str">
        <f t="shared" si="1895"/>
        <v>20241210-1000169983-제대</v>
      </c>
      <c r="M2003" s="2" t="str">
        <f>VLOOKUP(H2003, '쿼리1'!$A:$R, 17, 0)</f>
        <v>1도-EasyOne Filter FT (601736)</v>
      </c>
      <c r="N2003" s="2" t="str">
        <f>VLOOKUP(H2003, '쿼리1'!$A:$P, 15, 0)</f>
        <v>패트60</v>
      </c>
      <c r="O2003" s="2">
        <v>1000169983</v>
      </c>
      <c r="P2003" s="2" t="str">
        <f>VLOOKUP(H2003, '쿼리1'!$A:$R, 17, 0)</f>
        <v>1도-EasyOne Filter FT (601736)</v>
      </c>
      <c r="Q2003" s="4">
        <f>VLOOKUP(H2003, '쿼리1'!$A:$U, 20, 0)</f>
        <v>5300</v>
      </c>
      <c r="R2003" s="2" t="s">
        <v>31</v>
      </c>
      <c r="S2003" s="2" t="s">
        <v>31</v>
      </c>
      <c r="T2003" s="2" t="s">
        <v>5397</v>
      </c>
      <c r="U2003" s="2" t="s">
        <v>31</v>
      </c>
      <c r="V2003" s="3">
        <v>45642</v>
      </c>
      <c r="W2003" s="3">
        <v>45642</v>
      </c>
      <c r="X2003" s="6">
        <f t="shared" si="1915"/>
        <v>0</v>
      </c>
      <c r="Y2003" s="3">
        <v>45645</v>
      </c>
      <c r="Z2003" s="3">
        <v>45643</v>
      </c>
      <c r="AA2003" s="6">
        <f t="shared" si="1916"/>
        <v>-2</v>
      </c>
      <c r="AB2003" s="3" t="s">
        <v>5388</v>
      </c>
      <c r="AC2003" s="2" t="s">
        <v>5388</v>
      </c>
      <c r="AD2003" s="6" t="str">
        <f>IFERROR(AC2003-AB2003, "X")</f>
        <v>X</v>
      </c>
      <c r="AE2003" s="3">
        <v>45646</v>
      </c>
      <c r="AF2003" s="3">
        <v>45650</v>
      </c>
      <c r="AG2003" s="2" t="str">
        <f t="shared" ref="AG2003:AG2005" si="1918">IFERROR(IF(AF2003-AE2003&gt;0, "+" &amp; (AF2003-AE2003), AF2003-AE2003), "X")</f>
        <v>+4</v>
      </c>
      <c r="AH2003" s="3">
        <v>45650</v>
      </c>
      <c r="AI2003" s="3">
        <f t="shared" ref="AI2003:AI2005" si="1919">AE2003</f>
        <v>45646</v>
      </c>
      <c r="AJ2003" s="3"/>
      <c r="AK2003" s="2">
        <f t="shared" si="1899"/>
        <v>-4</v>
      </c>
      <c r="AL2003" s="2" t="s">
        <v>5567</v>
      </c>
      <c r="AM2003" s="2" t="str">
        <f t="shared" si="1900"/>
        <v>생산완료(-4)</v>
      </c>
      <c r="AN2003" s="9">
        <f t="shared" si="1901"/>
        <v>45650</v>
      </c>
      <c r="AO2003" s="9">
        <f t="shared" si="1902"/>
        <v>45646</v>
      </c>
      <c r="AP2003" s="9"/>
      <c r="AQ2003" s="2">
        <f t="shared" si="1889"/>
        <v>-4</v>
      </c>
      <c r="AR2003" s="12">
        <f t="shared" si="1903"/>
        <v>-4</v>
      </c>
      <c r="AS2003" t="s">
        <v>5567</v>
      </c>
      <c r="AT2003" t="str">
        <f t="shared" si="1904"/>
        <v>생산완료(-4)</v>
      </c>
    </row>
    <row r="2004" spans="2:46" x14ac:dyDescent="0.3">
      <c r="B2004" s="2" t="s">
        <v>5405</v>
      </c>
      <c r="C2004" s="7">
        <v>-1</v>
      </c>
      <c r="D2004" s="2" t="s">
        <v>5409</v>
      </c>
      <c r="E2004" s="2" t="s">
        <v>5416</v>
      </c>
      <c r="F2004" s="2"/>
      <c r="G2004" s="2" t="s">
        <v>5412</v>
      </c>
      <c r="H2004" s="2" t="s">
        <v>871</v>
      </c>
      <c r="I2004" s="2" t="str">
        <f t="shared" si="1892"/>
        <v>20241210-1000169985-인쇄</v>
      </c>
      <c r="J2004" s="2" t="str">
        <f t="shared" si="1893"/>
        <v>20241210-1000169985-합지</v>
      </c>
      <c r="K2004" s="2" t="str">
        <f t="shared" si="1894"/>
        <v>20241210-1000169985-분단</v>
      </c>
      <c r="L2004" s="2" t="str">
        <f t="shared" si="1895"/>
        <v>20241210-1000169985-제대</v>
      </c>
      <c r="M2004" s="2" t="str">
        <f>VLOOKUP(H2004, '쿼리1'!$A:$R, 17, 0)</f>
        <v>1도-EasyOne Filter SP (601586)</v>
      </c>
      <c r="N2004" s="2" t="str">
        <f>VLOOKUP(H2004, '쿼리1'!$A:$P, 15, 0)</f>
        <v>패트60</v>
      </c>
      <c r="O2004" s="2">
        <v>1000169985</v>
      </c>
      <c r="P2004" s="2" t="str">
        <f>VLOOKUP(H2004, '쿼리1'!$A:$R, 17, 0)</f>
        <v>1도-EasyOne Filter SP (601586)</v>
      </c>
      <c r="Q2004" s="4">
        <f>VLOOKUP(H2004, '쿼리1'!$A:$U, 20, 0)</f>
        <v>30500</v>
      </c>
      <c r="R2004" s="2" t="s">
        <v>31</v>
      </c>
      <c r="S2004" s="2" t="s">
        <v>31</v>
      </c>
      <c r="T2004" s="2" t="s">
        <v>5397</v>
      </c>
      <c r="U2004" s="2" t="s">
        <v>31</v>
      </c>
      <c r="V2004" s="3">
        <v>45642</v>
      </c>
      <c r="W2004" s="3">
        <v>45642</v>
      </c>
      <c r="X2004" s="6">
        <f t="shared" si="1915"/>
        <v>0</v>
      </c>
      <c r="Y2004" s="3">
        <v>45645</v>
      </c>
      <c r="Z2004" s="3">
        <v>45643</v>
      </c>
      <c r="AA2004" s="6">
        <f t="shared" si="1916"/>
        <v>-2</v>
      </c>
      <c r="AB2004" s="3" t="s">
        <v>5388</v>
      </c>
      <c r="AC2004" s="2" t="s">
        <v>5388</v>
      </c>
      <c r="AD2004" s="6" t="str">
        <f>IFERROR(AC2004-AB2004, "X")</f>
        <v>X</v>
      </c>
      <c r="AE2004" s="3">
        <v>45649</v>
      </c>
      <c r="AF2004" s="3">
        <v>45650</v>
      </c>
      <c r="AG2004" s="2" t="str">
        <f t="shared" si="1918"/>
        <v>+1</v>
      </c>
      <c r="AH2004" s="3">
        <v>45650</v>
      </c>
      <c r="AI2004" s="3">
        <f t="shared" si="1919"/>
        <v>45649</v>
      </c>
      <c r="AJ2004" s="3"/>
      <c r="AK2004" s="2">
        <f t="shared" si="1899"/>
        <v>-1</v>
      </c>
      <c r="AL2004" s="2" t="s">
        <v>5567</v>
      </c>
      <c r="AM2004" s="2" t="str">
        <f t="shared" si="1900"/>
        <v>생산완료(-1)</v>
      </c>
      <c r="AN2004" s="9">
        <f t="shared" si="1901"/>
        <v>45650</v>
      </c>
      <c r="AO2004" s="9">
        <f t="shared" si="1902"/>
        <v>45649</v>
      </c>
      <c r="AP2004" s="9"/>
      <c r="AQ2004" s="2">
        <f t="shared" si="1889"/>
        <v>-1</v>
      </c>
      <c r="AR2004" s="12">
        <f t="shared" si="1903"/>
        <v>-1</v>
      </c>
      <c r="AS2004" t="s">
        <v>5567</v>
      </c>
      <c r="AT2004" t="str">
        <f t="shared" si="1904"/>
        <v>생산완료(-1)</v>
      </c>
    </row>
    <row r="2005" spans="2:46" x14ac:dyDescent="0.3">
      <c r="B2005" s="2" t="s">
        <v>5405</v>
      </c>
      <c r="C2005" s="7">
        <v>-1</v>
      </c>
      <c r="D2005" s="2" t="s">
        <v>5412</v>
      </c>
      <c r="E2005" s="2" t="s">
        <v>5416</v>
      </c>
      <c r="F2005" s="2"/>
      <c r="G2005" s="2" t="s">
        <v>5412</v>
      </c>
      <c r="H2005" s="2" t="s">
        <v>3685</v>
      </c>
      <c r="I2005" s="2" t="str">
        <f t="shared" si="1892"/>
        <v>20241210-1000169987-인쇄</v>
      </c>
      <c r="J2005" s="2" t="str">
        <f t="shared" si="1893"/>
        <v>20241210-1000169987-합지</v>
      </c>
      <c r="K2005" s="2" t="str">
        <f t="shared" si="1894"/>
        <v>20241210-1000169987-분단</v>
      </c>
      <c r="L2005" s="2" t="str">
        <f t="shared" si="1895"/>
        <v>20241210-1000169987-제대</v>
      </c>
      <c r="M2005" s="2" t="str">
        <f>VLOOKUP(H2005, '쿼리1'!$A:$R, 17, 0)</f>
        <v>1도-EasyOne Filter FT (601587)</v>
      </c>
      <c r="N2005" s="2" t="str">
        <f>VLOOKUP(H2005, '쿼리1'!$A:$P, 15, 0)</f>
        <v>패트60</v>
      </c>
      <c r="O2005" s="2">
        <v>1000169987</v>
      </c>
      <c r="P2005" s="2" t="str">
        <f>VLOOKUP(H2005, '쿼리1'!$A:$R, 17, 0)</f>
        <v>1도-EasyOne Filter FT (601587)</v>
      </c>
      <c r="Q2005" s="4">
        <f>VLOOKUP(H2005, '쿼리1'!$A:$U, 20, 0)</f>
        <v>61500</v>
      </c>
      <c r="R2005" s="2" t="s">
        <v>31</v>
      </c>
      <c r="S2005" s="2" t="s">
        <v>31</v>
      </c>
      <c r="T2005" s="2" t="s">
        <v>5397</v>
      </c>
      <c r="U2005" s="2" t="s">
        <v>31</v>
      </c>
      <c r="V2005" s="3">
        <v>45642</v>
      </c>
      <c r="W2005" s="3">
        <v>45643</v>
      </c>
      <c r="X2005" s="6" t="str">
        <f t="shared" si="1915"/>
        <v>+1</v>
      </c>
      <c r="Y2005" s="3">
        <v>45645</v>
      </c>
      <c r="Z2005" s="3">
        <v>45643</v>
      </c>
      <c r="AA2005" s="6">
        <f t="shared" si="1916"/>
        <v>-2</v>
      </c>
      <c r="AB2005" s="3" t="s">
        <v>5388</v>
      </c>
      <c r="AC2005" s="2" t="s">
        <v>5388</v>
      </c>
      <c r="AD2005" s="6" t="str">
        <f>IFERROR(AC2005-AB2005, "X")</f>
        <v>X</v>
      </c>
      <c r="AE2005" s="3">
        <v>45649</v>
      </c>
      <c r="AF2005" s="3">
        <v>45650</v>
      </c>
      <c r="AG2005" s="2" t="str">
        <f t="shared" si="1918"/>
        <v>+1</v>
      </c>
      <c r="AH2005" s="3">
        <v>45650</v>
      </c>
      <c r="AI2005" s="3">
        <f t="shared" si="1919"/>
        <v>45649</v>
      </c>
      <c r="AJ2005" s="3"/>
      <c r="AK2005" s="2">
        <f t="shared" si="1899"/>
        <v>-1</v>
      </c>
      <c r="AL2005" s="2" t="s">
        <v>5567</v>
      </c>
      <c r="AM2005" s="2" t="str">
        <f t="shared" si="1900"/>
        <v>생산완료(-1)</v>
      </c>
      <c r="AN2005" s="9">
        <f t="shared" si="1901"/>
        <v>45652</v>
      </c>
      <c r="AO2005" s="9">
        <f t="shared" si="1902"/>
        <v>45659</v>
      </c>
      <c r="AP2005" s="9"/>
      <c r="AQ2005" s="2">
        <f t="shared" si="1889"/>
        <v>7</v>
      </c>
      <c r="AR2005" s="12" t="str">
        <f t="shared" si="1903"/>
        <v>+7</v>
      </c>
      <c r="AS2005" t="s">
        <v>5567</v>
      </c>
      <c r="AT2005" t="str">
        <f t="shared" si="1904"/>
        <v>생산완료(+7)</v>
      </c>
    </row>
    <row r="2006" spans="2:46" x14ac:dyDescent="0.3">
      <c r="B2006" s="2" t="s">
        <v>5406</v>
      </c>
      <c r="C2006" s="7">
        <v>-5</v>
      </c>
      <c r="D2006" s="2" t="s">
        <v>5430</v>
      </c>
      <c r="E2006" s="2" t="s">
        <v>5421</v>
      </c>
      <c r="F2006" s="2"/>
      <c r="G2006" s="2" t="s">
        <v>5550</v>
      </c>
      <c r="H2006" s="2" t="s">
        <v>1883</v>
      </c>
      <c r="I2006" s="2" t="str">
        <f t="shared" si="1892"/>
        <v>20241210-1000170004-인쇄</v>
      </c>
      <c r="J2006" s="2" t="str">
        <f t="shared" si="1893"/>
        <v>20241210-1000170004-합지</v>
      </c>
      <c r="K2006" s="2" t="str">
        <f t="shared" si="1894"/>
        <v>20241210-1000170004-분단</v>
      </c>
      <c r="L2006" s="2" t="str">
        <f t="shared" si="1895"/>
        <v>20241210-1000170004-제대</v>
      </c>
      <c r="M2006" s="2" t="str">
        <f>VLOOKUP(H2006, '쿼리1'!$A:$R, 17, 0)</f>
        <v>7도-효성 영농곶감 600g</v>
      </c>
      <c r="N2006" s="2" t="str">
        <f>VLOOKUP(H2006, '쿼리1'!$A:$P, 15, 0)</f>
        <v>패트90</v>
      </c>
      <c r="O2006" s="2">
        <v>1000170004</v>
      </c>
      <c r="P2006" s="2" t="str">
        <f>VLOOKUP(H2006, '쿼리1'!$A:$R, 17, 0)</f>
        <v>7도-효성 영농곶감 600g</v>
      </c>
      <c r="Q2006" s="4">
        <f>VLOOKUP(H2006, '쿼리1'!$A:$U, 20, 0)</f>
        <v>35294</v>
      </c>
      <c r="R2006" s="2" t="s">
        <v>31</v>
      </c>
      <c r="S2006" s="2" t="s">
        <v>31</v>
      </c>
      <c r="T2006" s="2" t="s">
        <v>5397</v>
      </c>
      <c r="U2006" s="2" t="s">
        <v>5399</v>
      </c>
      <c r="V2006" s="3">
        <v>45642</v>
      </c>
      <c r="W2006" s="3">
        <v>45649</v>
      </c>
      <c r="X2006" s="6" t="str">
        <f t="shared" si="1915"/>
        <v>+7</v>
      </c>
      <c r="Y2006" s="3">
        <v>45645</v>
      </c>
      <c r="Z2006" s="3">
        <v>45650</v>
      </c>
      <c r="AA2006" s="6" t="str">
        <f t="shared" si="1916"/>
        <v>+5</v>
      </c>
      <c r="AB2006" s="5" t="s">
        <v>5388</v>
      </c>
      <c r="AC2006" s="2" t="s">
        <v>5388</v>
      </c>
      <c r="AD2006" s="6" t="str">
        <f>IFERROR(AC2006-AB2006, "X")</f>
        <v>X</v>
      </c>
      <c r="AE2006" s="3">
        <v>45649</v>
      </c>
      <c r="AF2006" s="5" t="s">
        <v>5396</v>
      </c>
      <c r="AG2006" s="6">
        <f ca="1">TODAY()-AE2006</f>
        <v>7</v>
      </c>
      <c r="AH2006" s="3">
        <v>45650</v>
      </c>
      <c r="AI2006" s="3">
        <f>Y2006</f>
        <v>45645</v>
      </c>
      <c r="AJ2006" s="3"/>
      <c r="AK2006" s="2">
        <f t="shared" si="1899"/>
        <v>-5</v>
      </c>
      <c r="AL2006" s="2" t="s">
        <v>5567</v>
      </c>
      <c r="AM2006" s="2" t="str">
        <f t="shared" si="1900"/>
        <v>생산완료(-5)</v>
      </c>
      <c r="AN2006" s="9">
        <f t="shared" si="1901"/>
        <v>45650</v>
      </c>
      <c r="AO2006" s="9">
        <f t="shared" si="1902"/>
        <v>45645</v>
      </c>
      <c r="AP2006" s="9"/>
      <c r="AQ2006" s="2">
        <f t="shared" si="1889"/>
        <v>-5</v>
      </c>
      <c r="AR2006" s="12">
        <f t="shared" si="1903"/>
        <v>-5</v>
      </c>
      <c r="AS2006" t="s">
        <v>5567</v>
      </c>
      <c r="AT2006" t="str">
        <f t="shared" si="1904"/>
        <v>생산완료(-5)</v>
      </c>
    </row>
    <row r="2007" spans="2:46" x14ac:dyDescent="0.3">
      <c r="B2007" s="2" t="s">
        <v>5415</v>
      </c>
      <c r="C2007" s="7">
        <v>-3</v>
      </c>
      <c r="D2007" s="2" t="s">
        <v>5424</v>
      </c>
      <c r="E2007" s="2" t="s">
        <v>5409</v>
      </c>
      <c r="F2007" s="2"/>
      <c r="G2007" s="2" t="s">
        <v>5408</v>
      </c>
      <c r="H2007" s="2" t="s">
        <v>3343</v>
      </c>
      <c r="I2007" s="2" t="str">
        <f t="shared" si="1892"/>
        <v>20241210-11150297-인쇄</v>
      </c>
      <c r="J2007" s="2" t="str">
        <f t="shared" si="1893"/>
        <v>20241210-11150297-합지</v>
      </c>
      <c r="K2007" s="2" t="str">
        <f t="shared" si="1894"/>
        <v>20241210-11150297-분단</v>
      </c>
      <c r="L2007" s="2" t="str">
        <f t="shared" si="1895"/>
        <v>20241210-11150297-제대</v>
      </c>
      <c r="M2007" s="2" t="str">
        <f>VLOOKUP(H2007, '쿼리1'!$A:$R, 17, 0)</f>
        <v>7도-피코크)떡갈비450g (리뉴얼)</v>
      </c>
      <c r="N2007" s="2" t="str">
        <f>VLOOKUP(H2007, '쿼리1'!$A:$P, 15, 0)</f>
        <v>나이론(유백/유무광)115</v>
      </c>
      <c r="O2007" s="2">
        <v>11150297</v>
      </c>
      <c r="P2007" s="2" t="str">
        <f>VLOOKUP(H2007, '쿼리1'!$A:$R, 17, 0)</f>
        <v>7도-피코크)떡갈비450g (리뉴얼)</v>
      </c>
      <c r="Q2007" s="4">
        <f>VLOOKUP(H2007, '쿼리1'!$A:$U, 20, 0)</f>
        <v>48000</v>
      </c>
      <c r="R2007" s="2" t="s">
        <v>31</v>
      </c>
      <c r="S2007" s="2" t="s">
        <v>31</v>
      </c>
      <c r="T2007" s="2" t="s">
        <v>5397</v>
      </c>
      <c r="U2007" s="2" t="s">
        <v>31</v>
      </c>
      <c r="V2007" s="3">
        <v>45637</v>
      </c>
      <c r="W2007" s="3">
        <v>45639</v>
      </c>
      <c r="X2007" s="6" t="str">
        <f t="shared" si="1915"/>
        <v>+2</v>
      </c>
      <c r="Y2007" s="3">
        <v>45642</v>
      </c>
      <c r="Z2007" s="3">
        <v>45642</v>
      </c>
      <c r="AA2007" s="6">
        <f t="shared" si="1916"/>
        <v>0</v>
      </c>
      <c r="AB2007" s="3" t="s">
        <v>5388</v>
      </c>
      <c r="AC2007" s="2" t="s">
        <v>5388</v>
      </c>
      <c r="AD2007" s="6" t="str">
        <f>IFERROR(AC2007-AB2007, "X")</f>
        <v>X</v>
      </c>
      <c r="AE2007" s="3">
        <v>45644</v>
      </c>
      <c r="AF2007" s="3">
        <v>45647</v>
      </c>
      <c r="AG2007" s="2" t="str">
        <f>IFERROR(IF(AF2007-AE2007&gt;0, "+" &amp; (AF2007-AE2007), AF2007-AE2007), "X")</f>
        <v>+3</v>
      </c>
      <c r="AH2007" s="3">
        <v>45647</v>
      </c>
      <c r="AI2007" s="3">
        <f>AE2007</f>
        <v>45644</v>
      </c>
      <c r="AJ2007" s="3"/>
      <c r="AK2007" s="2">
        <f t="shared" si="1899"/>
        <v>-3</v>
      </c>
      <c r="AL2007" s="2" t="s">
        <v>5567</v>
      </c>
      <c r="AM2007" s="2" t="str">
        <f t="shared" si="1900"/>
        <v>생산완료(-3)</v>
      </c>
      <c r="AN2007" s="9">
        <f t="shared" si="1901"/>
        <v>45647</v>
      </c>
      <c r="AO2007" s="9">
        <f t="shared" si="1902"/>
        <v>45644</v>
      </c>
      <c r="AP2007" s="9"/>
      <c r="AQ2007" s="2">
        <f t="shared" si="1889"/>
        <v>-3</v>
      </c>
      <c r="AR2007" s="12">
        <f t="shared" si="1903"/>
        <v>-3</v>
      </c>
      <c r="AS2007" t="s">
        <v>5567</v>
      </c>
      <c r="AT2007" t="str">
        <f t="shared" si="1904"/>
        <v>생산완료(-3)</v>
      </c>
    </row>
    <row r="2008" spans="2:46" x14ac:dyDescent="0.3">
      <c r="B2008" s="2" t="s">
        <v>5408</v>
      </c>
      <c r="C2008" s="7">
        <v>3</v>
      </c>
      <c r="D2008" s="2" t="s">
        <v>5415</v>
      </c>
      <c r="E2008" s="2" t="s">
        <v>5551</v>
      </c>
      <c r="F2008" s="2" t="s">
        <v>5552</v>
      </c>
      <c r="G2008" s="2"/>
      <c r="H2008" s="2" t="s">
        <v>5062</v>
      </c>
      <c r="I2008" s="2" t="str">
        <f t="shared" si="1892"/>
        <v>20241210-1119P0106-인쇄</v>
      </c>
      <c r="J2008" s="2" t="str">
        <f t="shared" si="1893"/>
        <v>20241210-1119P0106-합지</v>
      </c>
      <c r="K2008" s="2" t="str">
        <f t="shared" si="1894"/>
        <v>20241210-1119P0106-분단</v>
      </c>
      <c r="L2008" s="2" t="str">
        <f t="shared" si="1895"/>
        <v>20241210-1119P0106-제대</v>
      </c>
      <c r="M2008" s="2" t="str">
        <f>VLOOKUP(H2008, '쿼리1'!$A:$R, 17, 0)</f>
        <v>6도-델리프레쉬)한입과일(원형용기-145)</v>
      </c>
      <c r="N2008" s="2" t="str">
        <f>VLOOKUP(H2008, '쿼리1'!$A:$P, 15, 0)</f>
        <v>패트(PP이지필)70</v>
      </c>
      <c r="O2008" s="2" t="s">
        <v>5907</v>
      </c>
      <c r="P2008" s="2" t="str">
        <f>VLOOKUP(H2008, '쿼리1'!$A:$R, 17, 0)</f>
        <v>6도-델리프레쉬)한입과일(원형용기-145)</v>
      </c>
      <c r="Q2008" s="4">
        <f>VLOOKUP(H2008, '쿼리1'!$A:$U, 20, 0)</f>
        <v>48</v>
      </c>
      <c r="R2008" s="2" t="s">
        <v>31</v>
      </c>
      <c r="S2008" s="2" t="s">
        <v>5399</v>
      </c>
      <c r="T2008" s="2" t="s">
        <v>5399</v>
      </c>
      <c r="U2008" s="2" t="s">
        <v>5397</v>
      </c>
      <c r="V2008" s="3">
        <v>45642</v>
      </c>
      <c r="W2008" s="3">
        <v>45639</v>
      </c>
      <c r="X2008" s="6">
        <f t="shared" si="1915"/>
        <v>-3</v>
      </c>
      <c r="Y2008" s="3">
        <v>45645</v>
      </c>
      <c r="Z2008" s="5" t="s">
        <v>5396</v>
      </c>
      <c r="AA2008" s="6">
        <f ca="1">TODAY()-Y2008</f>
        <v>11</v>
      </c>
      <c r="AB2008" s="3">
        <v>45646</v>
      </c>
      <c r="AC2008" s="5" t="s">
        <v>5396</v>
      </c>
      <c r="AD2008" s="6">
        <f ca="1">TODAY()-AB2008</f>
        <v>10</v>
      </c>
      <c r="AE2008" s="2" t="s">
        <v>5388</v>
      </c>
      <c r="AF2008" s="2" t="s">
        <v>5388</v>
      </c>
      <c r="AG2008" s="2" t="str">
        <f>IFERROR(AF2008-AE2008, "X")</f>
        <v>X</v>
      </c>
      <c r="AH2008" s="3">
        <v>45639</v>
      </c>
      <c r="AI2008" s="3">
        <f>V2008</f>
        <v>45642</v>
      </c>
      <c r="AJ2008" s="3"/>
      <c r="AK2008" s="2" t="str">
        <f t="shared" si="1899"/>
        <v>+3</v>
      </c>
      <c r="AL2008" s="2" t="s">
        <v>5567</v>
      </c>
      <c r="AM2008" s="2" t="str">
        <f t="shared" si="1900"/>
        <v>생산완료(+3)</v>
      </c>
      <c r="AN2008" s="9">
        <f t="shared" si="1901"/>
        <v>45639</v>
      </c>
      <c r="AO2008" s="9">
        <f t="shared" si="1902"/>
        <v>45642</v>
      </c>
      <c r="AP2008" s="9"/>
      <c r="AQ2008" s="2">
        <f t="shared" si="1889"/>
        <v>3</v>
      </c>
      <c r="AR2008" s="12" t="str">
        <f t="shared" si="1903"/>
        <v>+3</v>
      </c>
      <c r="AS2008" t="s">
        <v>5567</v>
      </c>
      <c r="AT2008" t="str">
        <f t="shared" si="1904"/>
        <v>생산완료(+3)</v>
      </c>
    </row>
    <row r="2009" spans="2:46" x14ac:dyDescent="0.3">
      <c r="B2009" s="2" t="s">
        <v>5666</v>
      </c>
      <c r="C2009" s="8" t="s">
        <v>5670</v>
      </c>
      <c r="D2009" s="2"/>
      <c r="E2009" s="2"/>
      <c r="F2009" s="2"/>
      <c r="G2009" s="2"/>
      <c r="H2009" s="2" t="s">
        <v>5287</v>
      </c>
      <c r="I2009" s="2" t="str">
        <f t="shared" si="1892"/>
        <v>20241210-120425-인쇄</v>
      </c>
      <c r="J2009" s="2" t="str">
        <f t="shared" si="1893"/>
        <v>20241210-120425-합지</v>
      </c>
      <c r="K2009" s="2" t="str">
        <f t="shared" si="1894"/>
        <v>20241210-120425-분단</v>
      </c>
      <c r="L2009" s="2" t="str">
        <f t="shared" si="1895"/>
        <v>20241210-120425-제대</v>
      </c>
      <c r="M2009" s="2" t="str">
        <f>VLOOKUP(H2009, '쿼리1'!$A:$R, 17, 0)</f>
        <v>무지</v>
      </c>
      <c r="N2009" s="2" t="str">
        <f>VLOOKUP(H2009, '쿼리1'!$A:$P, 15, 0)</f>
        <v>정전기70=무지</v>
      </c>
      <c r="O2009" s="2">
        <v>120425</v>
      </c>
      <c r="P2009" s="2" t="str">
        <f>VLOOKUP(H2009, '쿼리1'!$A:$R, 17, 0)</f>
        <v>무지</v>
      </c>
      <c r="Q2009" s="4">
        <f>VLOOKUP(H2009, '쿼리1'!$A:$U, 20, 0)</f>
        <v>10000</v>
      </c>
      <c r="R2009" s="2" t="s">
        <v>5397</v>
      </c>
      <c r="S2009" s="2" t="s">
        <v>5397</v>
      </c>
      <c r="T2009" s="2" t="s">
        <v>5397</v>
      </c>
      <c r="U2009" s="2" t="s">
        <v>5397</v>
      </c>
      <c r="V2009" s="2" t="s">
        <v>5388</v>
      </c>
      <c r="W2009" s="2" t="s">
        <v>5388</v>
      </c>
      <c r="X2009" s="6" t="str">
        <f>IFERROR(W2009-V2009, "X")</f>
        <v>X</v>
      </c>
      <c r="Y2009" s="2" t="s">
        <v>5388</v>
      </c>
      <c r="Z2009" s="2" t="s">
        <v>5388</v>
      </c>
      <c r="AA2009" s="6" t="str">
        <f>IFERROR(Z2009-Y2009, "X")</f>
        <v>X</v>
      </c>
      <c r="AB2009" s="2" t="s">
        <v>5388</v>
      </c>
      <c r="AC2009" s="2" t="s">
        <v>5388</v>
      </c>
      <c r="AD2009" s="6" t="str">
        <f>IFERROR(AC2009-AB2009, "X")</f>
        <v>X</v>
      </c>
      <c r="AE2009" s="2" t="s">
        <v>5388</v>
      </c>
      <c r="AF2009" s="2" t="s">
        <v>5388</v>
      </c>
      <c r="AG2009" s="2" t="str">
        <f>IFERROR(AF2009-AE2009, "X")</f>
        <v>X</v>
      </c>
      <c r="AH2009" s="2" t="s">
        <v>5388</v>
      </c>
      <c r="AI2009" s="3" t="s">
        <v>5388</v>
      </c>
      <c r="AJ2009" s="3">
        <f ca="1">TODAY()</f>
        <v>45656</v>
      </c>
      <c r="AK2009" s="2" t="str">
        <f t="shared" si="1899"/>
        <v>+공정납기일없음</v>
      </c>
      <c r="AL2009" s="2"/>
      <c r="AM2009" s="2" t="str">
        <f t="shared" si="1900"/>
        <v>(+공정납기일없음)</v>
      </c>
      <c r="AN2009" s="9">
        <f t="shared" si="1901"/>
        <v>0</v>
      </c>
      <c r="AO2009" s="9">
        <f t="shared" si="1902"/>
        <v>0</v>
      </c>
      <c r="AP2009" s="9">
        <f ca="1">TODAY()</f>
        <v>45656</v>
      </c>
      <c r="AQ2009" s="6" t="s">
        <v>5388</v>
      </c>
      <c r="AR2009" s="12" t="str">
        <f t="shared" si="1903"/>
        <v>+X</v>
      </c>
      <c r="AS2009" t="s">
        <v>5680</v>
      </c>
      <c r="AT2009" t="str">
        <f t="shared" si="1904"/>
        <v>공정납기일없음(+X)</v>
      </c>
    </row>
    <row r="2010" spans="2:46" x14ac:dyDescent="0.3">
      <c r="B2010" s="2" t="s">
        <v>5415</v>
      </c>
      <c r="C2010" s="7">
        <v>-3</v>
      </c>
      <c r="D2010" s="2" t="s">
        <v>5424</v>
      </c>
      <c r="E2010" s="2" t="s">
        <v>5412</v>
      </c>
      <c r="F2010" s="2"/>
      <c r="G2010" s="2" t="s">
        <v>5408</v>
      </c>
      <c r="H2010" s="2" t="s">
        <v>3611</v>
      </c>
      <c r="I2010" s="2" t="str">
        <f t="shared" si="1892"/>
        <v>20241210-1219P0336-인쇄</v>
      </c>
      <c r="J2010" s="2" t="str">
        <f t="shared" si="1893"/>
        <v>20241210-1219P0336-합지</v>
      </c>
      <c r="K2010" s="2" t="str">
        <f t="shared" si="1894"/>
        <v>20241210-1219P0336-분단</v>
      </c>
      <c r="L2010" s="2" t="str">
        <f t="shared" si="1895"/>
        <v>20241210-1219P0336-제대</v>
      </c>
      <c r="M2010" s="2" t="str">
        <f>VLOOKUP(H2010, '쿼리1'!$A:$R, 17, 0)</f>
        <v>5도-혜혜만두-셀러리만두550g</v>
      </c>
      <c r="N2010" s="2" t="str">
        <f>VLOOKUP(H2010, '쿼리1'!$A:$P, 15, 0)</f>
        <v>나이론80</v>
      </c>
      <c r="O2010" s="2" t="s">
        <v>5710</v>
      </c>
      <c r="P2010" s="2" t="str">
        <f>VLOOKUP(H2010, '쿼리1'!$A:$R, 17, 0)</f>
        <v>5도-혜혜만두-셀러리만두550g</v>
      </c>
      <c r="Q2010" s="4">
        <f>VLOOKUP(H2010, '쿼리1'!$A:$U, 20, 0)</f>
        <v>30000</v>
      </c>
      <c r="R2010" s="2" t="s">
        <v>31</v>
      </c>
      <c r="S2010" s="2" t="s">
        <v>31</v>
      </c>
      <c r="T2010" s="2" t="s">
        <v>5397</v>
      </c>
      <c r="U2010" s="2" t="s">
        <v>31</v>
      </c>
      <c r="V2010" s="3">
        <v>45642</v>
      </c>
      <c r="W2010" s="3">
        <v>45644</v>
      </c>
      <c r="X2010" s="6" t="str">
        <f t="shared" ref="X2010:X2011" si="1920">IFERROR(IF(W2010-V2010&gt;0, "+" &amp; (W2010-V2010), W2010-V2010), "X")</f>
        <v>+2</v>
      </c>
      <c r="Y2010" s="3">
        <v>45645</v>
      </c>
      <c r="Z2010" s="3">
        <v>45646</v>
      </c>
      <c r="AA2010" s="6" t="str">
        <f t="shared" ref="AA2010:AA2013" si="1921">IFERROR(IF(Z2010-Y2010&gt;0, "+" &amp; (Z2010-Y2010), Z2010-Y2010), "X")</f>
        <v>+1</v>
      </c>
      <c r="AB2010" s="3" t="s">
        <v>5388</v>
      </c>
      <c r="AC2010" s="2" t="s">
        <v>5388</v>
      </c>
      <c r="AD2010" s="6" t="str">
        <f>IFERROR(AC2010-AB2010, "X")</f>
        <v>X</v>
      </c>
      <c r="AE2010" s="3">
        <v>45649</v>
      </c>
      <c r="AF2010" s="3">
        <v>45652</v>
      </c>
      <c r="AG2010" s="2" t="str">
        <f t="shared" ref="AG2010:AG2013" si="1922">IFERROR(IF(AF2010-AE2010&gt;0, "+" &amp; (AF2010-AE2010), AF2010-AE2010), "X")</f>
        <v>+3</v>
      </c>
      <c r="AH2010" s="3">
        <v>45652</v>
      </c>
      <c r="AI2010" s="3">
        <f t="shared" ref="AI2010:AI2013" si="1923">AE2010</f>
        <v>45649</v>
      </c>
      <c r="AJ2010" s="3"/>
      <c r="AK2010" s="2">
        <f t="shared" si="1899"/>
        <v>-3</v>
      </c>
      <c r="AL2010" s="2" t="s">
        <v>5567</v>
      </c>
      <c r="AM2010" s="2" t="str">
        <f t="shared" si="1900"/>
        <v>생산완료(-3)</v>
      </c>
      <c r="AN2010" s="9">
        <f t="shared" si="1901"/>
        <v>45652</v>
      </c>
      <c r="AO2010" s="9">
        <f t="shared" si="1902"/>
        <v>45649</v>
      </c>
      <c r="AP2010" s="9"/>
      <c r="AQ2010" s="2">
        <f t="shared" ref="AQ2010:AQ2016" si="1924">AO2010-AN2010</f>
        <v>-3</v>
      </c>
      <c r="AR2010" s="12">
        <f t="shared" si="1903"/>
        <v>-3</v>
      </c>
      <c r="AS2010" t="s">
        <v>5567</v>
      </c>
      <c r="AT2010" t="str">
        <f t="shared" si="1904"/>
        <v>생산완료(-3)</v>
      </c>
    </row>
    <row r="2011" spans="2:46" x14ac:dyDescent="0.3">
      <c r="B2011" s="2" t="s">
        <v>5415</v>
      </c>
      <c r="C2011" s="7">
        <v>-3</v>
      </c>
      <c r="D2011" s="2" t="s">
        <v>5424</v>
      </c>
      <c r="E2011" s="2" t="s">
        <v>5412</v>
      </c>
      <c r="F2011" s="2"/>
      <c r="G2011" s="2" t="s">
        <v>5408</v>
      </c>
      <c r="H2011" s="2" t="s">
        <v>3610</v>
      </c>
      <c r="I2011" s="2" t="str">
        <f t="shared" si="1892"/>
        <v>20241210-1219P0337-인쇄</v>
      </c>
      <c r="J2011" s="2" t="str">
        <f t="shared" si="1893"/>
        <v>20241210-1219P0337-합지</v>
      </c>
      <c r="K2011" s="2" t="str">
        <f t="shared" si="1894"/>
        <v>20241210-1219P0337-분단</v>
      </c>
      <c r="L2011" s="2" t="str">
        <f t="shared" si="1895"/>
        <v>20241210-1219P0337-제대</v>
      </c>
      <c r="M2011" s="2" t="str">
        <f>VLOOKUP(H2011, '쿼리1'!$A:$R, 17, 0)</f>
        <v>5도-혜혜만두-삼선만두550g</v>
      </c>
      <c r="N2011" s="2" t="str">
        <f>VLOOKUP(H2011, '쿼리1'!$A:$P, 15, 0)</f>
        <v>나이론80</v>
      </c>
      <c r="O2011" s="2" t="s">
        <v>5820</v>
      </c>
      <c r="P2011" s="2" t="str">
        <f>VLOOKUP(H2011, '쿼리1'!$A:$R, 17, 0)</f>
        <v>5도-혜혜만두-삼선만두550g</v>
      </c>
      <c r="Q2011" s="4">
        <f>VLOOKUP(H2011, '쿼리1'!$A:$U, 20, 0)</f>
        <v>30000</v>
      </c>
      <c r="R2011" s="2" t="s">
        <v>31</v>
      </c>
      <c r="S2011" s="2" t="s">
        <v>31</v>
      </c>
      <c r="T2011" s="2" t="s">
        <v>5397</v>
      </c>
      <c r="U2011" s="2" t="s">
        <v>31</v>
      </c>
      <c r="V2011" s="3">
        <v>45642</v>
      </c>
      <c r="W2011" s="3">
        <v>45644</v>
      </c>
      <c r="X2011" s="6" t="str">
        <f t="shared" si="1920"/>
        <v>+2</v>
      </c>
      <c r="Y2011" s="3">
        <v>45645</v>
      </c>
      <c r="Z2011" s="3">
        <v>45646</v>
      </c>
      <c r="AA2011" s="6" t="str">
        <f t="shared" si="1921"/>
        <v>+1</v>
      </c>
      <c r="AB2011" s="3" t="s">
        <v>5388</v>
      </c>
      <c r="AC2011" s="2" t="s">
        <v>5388</v>
      </c>
      <c r="AD2011" s="6" t="str">
        <f>IFERROR(AC2011-AB2011, "X")</f>
        <v>X</v>
      </c>
      <c r="AE2011" s="3">
        <v>45649</v>
      </c>
      <c r="AF2011" s="3">
        <v>45652</v>
      </c>
      <c r="AG2011" s="2" t="str">
        <f t="shared" si="1922"/>
        <v>+3</v>
      </c>
      <c r="AH2011" s="3">
        <v>45652</v>
      </c>
      <c r="AI2011" s="3">
        <f t="shared" si="1923"/>
        <v>45649</v>
      </c>
      <c r="AJ2011" s="3"/>
      <c r="AK2011" s="2">
        <f t="shared" si="1899"/>
        <v>-3</v>
      </c>
      <c r="AL2011" s="2" t="s">
        <v>5567</v>
      </c>
      <c r="AM2011" s="2" t="str">
        <f t="shared" si="1900"/>
        <v>생산완료(-3)</v>
      </c>
      <c r="AN2011" s="9">
        <f t="shared" si="1901"/>
        <v>45652</v>
      </c>
      <c r="AO2011" s="9">
        <f t="shared" si="1902"/>
        <v>45649</v>
      </c>
      <c r="AP2011" s="9"/>
      <c r="AQ2011" s="2">
        <f t="shared" si="1924"/>
        <v>-3</v>
      </c>
      <c r="AR2011" s="12">
        <f t="shared" si="1903"/>
        <v>-3</v>
      </c>
      <c r="AS2011" t="s">
        <v>5567</v>
      </c>
      <c r="AT2011" t="str">
        <f t="shared" si="1904"/>
        <v>생산완료(-3)</v>
      </c>
    </row>
    <row r="2012" spans="2:46" x14ac:dyDescent="0.3">
      <c r="B2012" s="2" t="s">
        <v>5424</v>
      </c>
      <c r="C2012" s="7">
        <v>2</v>
      </c>
      <c r="D2012" s="2"/>
      <c r="E2012" s="2" t="s">
        <v>5415</v>
      </c>
      <c r="F2012" s="2" t="s">
        <v>5424</v>
      </c>
      <c r="G2012" s="2" t="s">
        <v>5418</v>
      </c>
      <c r="H2012" s="2" t="s">
        <v>1624</v>
      </c>
      <c r="I2012" s="2" t="str">
        <f t="shared" si="1892"/>
        <v>20241210-1220N0073-인쇄</v>
      </c>
      <c r="J2012" s="2" t="str">
        <f t="shared" si="1893"/>
        <v>20241210-1220N0073-합지</v>
      </c>
      <c r="K2012" s="2" t="str">
        <f t="shared" si="1894"/>
        <v>20241210-1220N0073-분단</v>
      </c>
      <c r="L2012" s="2" t="str">
        <f t="shared" si="1895"/>
        <v>20241210-1220N0073-제대</v>
      </c>
      <c r="M2012" s="2" t="str">
        <f>VLOOKUP(H2012, '쿼리1'!$A:$R, 17, 0)</f>
        <v>무지</v>
      </c>
      <c r="N2012" s="2" t="str">
        <f>VLOOKUP(H2012, '쿼리1'!$A:$P, 15, 0)</f>
        <v>오씨피피(투명)60</v>
      </c>
      <c r="O2012" s="2" t="s">
        <v>5697</v>
      </c>
      <c r="P2012" s="2" t="str">
        <f>VLOOKUP(H2012, '쿼리1'!$A:$R, 17, 0)</f>
        <v>무지</v>
      </c>
      <c r="Q2012" s="4">
        <f>VLOOKUP(H2012, '쿼리1'!$A:$U, 20, 0)</f>
        <v>26086</v>
      </c>
      <c r="R2012" s="2" t="s">
        <v>5397</v>
      </c>
      <c r="S2012" s="2" t="s">
        <v>31</v>
      </c>
      <c r="T2012" s="2" t="s">
        <v>31</v>
      </c>
      <c r="U2012" s="2" t="s">
        <v>31</v>
      </c>
      <c r="V2012" s="2" t="s">
        <v>5388</v>
      </c>
      <c r="W2012" s="3" t="s">
        <v>5388</v>
      </c>
      <c r="X2012" s="6" t="str">
        <f>IFERROR(W2012-V2012, "X")</f>
        <v>X</v>
      </c>
      <c r="Y2012" s="3">
        <v>45645</v>
      </c>
      <c r="Z2012" s="3">
        <v>45642</v>
      </c>
      <c r="AA2012" s="6">
        <f t="shared" si="1921"/>
        <v>-3</v>
      </c>
      <c r="AB2012" s="3">
        <v>45646</v>
      </c>
      <c r="AC2012" s="3">
        <v>45648</v>
      </c>
      <c r="AD2012" s="6" t="str">
        <f>IFERROR(IF(AC2012-AB2012&gt;0, "+" &amp; (AC2012-AB2012), AC2012-AB2012), "X")</f>
        <v>+2</v>
      </c>
      <c r="AE2012" s="3">
        <v>45650</v>
      </c>
      <c r="AF2012" s="3">
        <v>45646</v>
      </c>
      <c r="AG2012" s="2">
        <f t="shared" si="1922"/>
        <v>-4</v>
      </c>
      <c r="AH2012" s="3">
        <v>45648</v>
      </c>
      <c r="AI2012" s="3">
        <f t="shared" si="1923"/>
        <v>45650</v>
      </c>
      <c r="AJ2012" s="3"/>
      <c r="AK2012" s="2" t="str">
        <f t="shared" si="1899"/>
        <v>+2</v>
      </c>
      <c r="AL2012" s="2" t="s">
        <v>5567</v>
      </c>
      <c r="AM2012" s="2" t="str">
        <f t="shared" si="1900"/>
        <v>생산완료(+2)</v>
      </c>
      <c r="AN2012" s="9">
        <f t="shared" si="1901"/>
        <v>45648</v>
      </c>
      <c r="AO2012" s="9">
        <f t="shared" si="1902"/>
        <v>45650</v>
      </c>
      <c r="AP2012" s="9"/>
      <c r="AQ2012" s="2">
        <f t="shared" si="1924"/>
        <v>2</v>
      </c>
      <c r="AR2012" s="12" t="str">
        <f t="shared" si="1903"/>
        <v>+2</v>
      </c>
      <c r="AS2012" t="s">
        <v>5567</v>
      </c>
      <c r="AT2012" t="str">
        <f t="shared" si="1904"/>
        <v>생산완료(+2)</v>
      </c>
    </row>
    <row r="2013" spans="2:46" x14ac:dyDescent="0.3">
      <c r="B2013" s="2" t="s">
        <v>5415</v>
      </c>
      <c r="C2013" s="7">
        <v>-3</v>
      </c>
      <c r="D2013" s="2" t="s">
        <v>5424</v>
      </c>
      <c r="E2013" s="2" t="s">
        <v>5412</v>
      </c>
      <c r="F2013" s="2"/>
      <c r="G2013" s="2" t="s">
        <v>5408</v>
      </c>
      <c r="H2013" s="2" t="s">
        <v>2450</v>
      </c>
      <c r="I2013" s="2" t="str">
        <f t="shared" si="1892"/>
        <v>20241210-1619P0061-인쇄</v>
      </c>
      <c r="J2013" s="2" t="str">
        <f t="shared" si="1893"/>
        <v>20241210-1619P0061-합지</v>
      </c>
      <c r="K2013" s="2" t="str">
        <f t="shared" si="1894"/>
        <v>20241210-1619P0061-분단</v>
      </c>
      <c r="L2013" s="2" t="str">
        <f t="shared" si="1895"/>
        <v>20241210-1619P0061-제대</v>
      </c>
      <c r="M2013" s="2" t="str">
        <f>VLOOKUP(H2013, '쿼리1'!$A:$R, 17, 0)</f>
        <v>5도-뫼바우식품)막국수면 2kg</v>
      </c>
      <c r="N2013" s="2" t="str">
        <f>VLOOKUP(H2013, '쿼리1'!$A:$P, 15, 0)</f>
        <v>나이론80</v>
      </c>
      <c r="O2013" s="2" t="s">
        <v>5908</v>
      </c>
      <c r="P2013" s="2" t="str">
        <f>VLOOKUP(H2013, '쿼리1'!$A:$R, 17, 0)</f>
        <v>5도-뫼바우식품)막국수면 2kg</v>
      </c>
      <c r="Q2013" s="4">
        <f>VLOOKUP(H2013, '쿼리1'!$A:$U, 20, 0)</f>
        <v>16216</v>
      </c>
      <c r="R2013" s="2" t="s">
        <v>31</v>
      </c>
      <c r="S2013" s="2" t="s">
        <v>31</v>
      </c>
      <c r="T2013" s="2" t="s">
        <v>5397</v>
      </c>
      <c r="U2013" s="2" t="s">
        <v>31</v>
      </c>
      <c r="V2013" s="3">
        <v>45642</v>
      </c>
      <c r="W2013" s="3">
        <v>45644</v>
      </c>
      <c r="X2013" s="6" t="str">
        <f t="shared" ref="X2013:X2016" si="1925">IFERROR(IF(W2013-V2013&gt;0, "+" &amp; (W2013-V2013), W2013-V2013), "X")</f>
        <v>+2</v>
      </c>
      <c r="Y2013" s="3">
        <v>45645</v>
      </c>
      <c r="Z2013" s="3">
        <v>45646</v>
      </c>
      <c r="AA2013" s="6" t="str">
        <f t="shared" si="1921"/>
        <v>+1</v>
      </c>
      <c r="AB2013" s="3" t="s">
        <v>5388</v>
      </c>
      <c r="AC2013" s="2" t="s">
        <v>5388</v>
      </c>
      <c r="AD2013" s="6" t="str">
        <f t="shared" ref="AD2013:AD2021" si="1926">IFERROR(AC2013-AB2013, "X")</f>
        <v>X</v>
      </c>
      <c r="AE2013" s="3">
        <v>45649</v>
      </c>
      <c r="AF2013" s="3">
        <v>45652</v>
      </c>
      <c r="AG2013" s="2" t="str">
        <f t="shared" si="1922"/>
        <v>+3</v>
      </c>
      <c r="AH2013" s="3">
        <v>45652</v>
      </c>
      <c r="AI2013" s="3">
        <f t="shared" si="1923"/>
        <v>45649</v>
      </c>
      <c r="AJ2013" s="3"/>
      <c r="AK2013" s="2">
        <f t="shared" si="1899"/>
        <v>-3</v>
      </c>
      <c r="AL2013" s="2" t="s">
        <v>5567</v>
      </c>
      <c r="AM2013" s="2" t="str">
        <f t="shared" si="1900"/>
        <v>생산완료(-3)</v>
      </c>
      <c r="AN2013" s="9">
        <f t="shared" si="1901"/>
        <v>45652</v>
      </c>
      <c r="AO2013" s="9">
        <f t="shared" si="1902"/>
        <v>45649</v>
      </c>
      <c r="AP2013" s="9"/>
      <c r="AQ2013" s="2">
        <f t="shared" si="1924"/>
        <v>-3</v>
      </c>
      <c r="AR2013" s="12">
        <f t="shared" si="1903"/>
        <v>-3</v>
      </c>
      <c r="AS2013" t="s">
        <v>5567</v>
      </c>
      <c r="AT2013" t="str">
        <f t="shared" si="1904"/>
        <v>생산완료(-3)</v>
      </c>
    </row>
    <row r="2014" spans="2:46" x14ac:dyDescent="0.3">
      <c r="B2014" s="2" t="s">
        <v>5405</v>
      </c>
      <c r="C2014" s="7">
        <v>-1</v>
      </c>
      <c r="D2014" s="2" t="s">
        <v>5412</v>
      </c>
      <c r="E2014" s="2"/>
      <c r="F2014" s="2"/>
      <c r="G2014" s="2" t="s">
        <v>5551</v>
      </c>
      <c r="H2014" s="2" t="s">
        <v>1000</v>
      </c>
      <c r="I2014" s="2" t="str">
        <f t="shared" si="1892"/>
        <v>20241210-2000139116-인쇄</v>
      </c>
      <c r="J2014" s="2" t="str">
        <f t="shared" si="1893"/>
        <v>20241210-2000139116-합지</v>
      </c>
      <c r="K2014" s="2" t="str">
        <f t="shared" si="1894"/>
        <v>20241210-2000139116-분단</v>
      </c>
      <c r="L2014" s="2" t="str">
        <f t="shared" si="1895"/>
        <v>20241210-2000139116-제대</v>
      </c>
      <c r="M2014" s="2" t="str">
        <f>VLOOKUP(H2014, '쿼리1'!$A:$R, 17, 0)</f>
        <v>단면1도-meal 밀(공용봉투_175)</v>
      </c>
      <c r="N2014" s="2" t="str">
        <f>VLOOKUP(H2014, '쿼리1'!$A:$P, 15, 0)</f>
        <v>PP튜브(투명)45</v>
      </c>
      <c r="O2014" s="2">
        <v>2000139116</v>
      </c>
      <c r="P2014" s="2" t="str">
        <f>VLOOKUP(H2014, '쿼리1'!$A:$R, 17, 0)</f>
        <v>단면1도-meal 밀(공용봉투_175)</v>
      </c>
      <c r="Q2014" s="4">
        <f>VLOOKUP(H2014, '쿼리1'!$A:$U, 20, 0)</f>
        <v>50000</v>
      </c>
      <c r="R2014" s="2" t="s">
        <v>31</v>
      </c>
      <c r="S2014" s="2" t="s">
        <v>5397</v>
      </c>
      <c r="T2014" s="2" t="s">
        <v>5397</v>
      </c>
      <c r="U2014" s="2" t="s">
        <v>5399</v>
      </c>
      <c r="V2014" s="3">
        <v>45642</v>
      </c>
      <c r="W2014" s="3">
        <v>45643</v>
      </c>
      <c r="X2014" s="6" t="str">
        <f t="shared" si="1925"/>
        <v>+1</v>
      </c>
      <c r="Y2014" s="2" t="s">
        <v>5388</v>
      </c>
      <c r="Z2014" s="3" t="s">
        <v>5388</v>
      </c>
      <c r="AA2014" s="6" t="str">
        <f t="shared" ref="AA2014:AA2026" si="1927">IFERROR(Z2014-Y2014, "X")</f>
        <v>X</v>
      </c>
      <c r="AB2014" s="5" t="s">
        <v>5388</v>
      </c>
      <c r="AC2014" s="2" t="s">
        <v>5388</v>
      </c>
      <c r="AD2014" s="6" t="str">
        <f t="shared" si="1926"/>
        <v>X</v>
      </c>
      <c r="AE2014" s="3">
        <v>45645</v>
      </c>
      <c r="AF2014" s="5" t="s">
        <v>5396</v>
      </c>
      <c r="AG2014" s="6">
        <f t="shared" ref="AG2014:AG2015" ca="1" si="1928">TODAY()-AE2014</f>
        <v>11</v>
      </c>
      <c r="AH2014" s="3">
        <v>45643</v>
      </c>
      <c r="AI2014" s="3">
        <f t="shared" ref="AI2014:AI2015" si="1929">V2014</f>
        <v>45642</v>
      </c>
      <c r="AJ2014" s="3"/>
      <c r="AK2014" s="2">
        <f t="shared" si="1899"/>
        <v>-1</v>
      </c>
      <c r="AL2014" s="2" t="s">
        <v>5567</v>
      </c>
      <c r="AM2014" s="2" t="str">
        <f t="shared" si="1900"/>
        <v>생산완료(-1)</v>
      </c>
      <c r="AN2014" s="9">
        <f t="shared" si="1901"/>
        <v>45643</v>
      </c>
      <c r="AO2014" s="9">
        <f t="shared" si="1902"/>
        <v>45642</v>
      </c>
      <c r="AP2014" s="9"/>
      <c r="AQ2014" s="2">
        <f t="shared" si="1924"/>
        <v>-1</v>
      </c>
      <c r="AR2014" s="12">
        <f t="shared" si="1903"/>
        <v>-1</v>
      </c>
      <c r="AS2014" t="s">
        <v>5567</v>
      </c>
      <c r="AT2014" t="str">
        <f t="shared" si="1904"/>
        <v>생산완료(-1)</v>
      </c>
    </row>
    <row r="2015" spans="2:46" x14ac:dyDescent="0.3">
      <c r="B2015" s="2" t="s">
        <v>5412</v>
      </c>
      <c r="C2015" s="7">
        <v>1</v>
      </c>
      <c r="D2015" s="2" t="s">
        <v>5405</v>
      </c>
      <c r="E2015" s="2"/>
      <c r="F2015" s="2"/>
      <c r="G2015" s="2" t="s">
        <v>5551</v>
      </c>
      <c r="H2015" s="2" t="s">
        <v>994</v>
      </c>
      <c r="I2015" s="2" t="str">
        <f t="shared" si="1892"/>
        <v>20241210-2000139878-인쇄</v>
      </c>
      <c r="J2015" s="2" t="str">
        <f t="shared" si="1893"/>
        <v>20241210-2000139878-합지</v>
      </c>
      <c r="K2015" s="2" t="str">
        <f t="shared" si="1894"/>
        <v>20241210-2000139878-분단</v>
      </c>
      <c r="L2015" s="2" t="str">
        <f t="shared" si="1895"/>
        <v>20241210-2000139878-제대</v>
      </c>
      <c r="M2015" s="2" t="str">
        <f>VLOOKUP(H2015, '쿼리1'!$A:$R, 17, 0)</f>
        <v>단면1도-meal밀(공용봉투_265)</v>
      </c>
      <c r="N2015" s="2" t="str">
        <f>VLOOKUP(H2015, '쿼리1'!$A:$P, 15, 0)</f>
        <v>PP튜브(투명)45</v>
      </c>
      <c r="O2015" s="2">
        <v>2000139878</v>
      </c>
      <c r="P2015" s="2" t="str">
        <f>VLOOKUP(H2015, '쿼리1'!$A:$R, 17, 0)</f>
        <v>단면1도-meal밀(공용봉투_265)</v>
      </c>
      <c r="Q2015" s="4">
        <f>VLOOKUP(H2015, '쿼리1'!$A:$U, 20, 0)</f>
        <v>50188</v>
      </c>
      <c r="R2015" s="2" t="s">
        <v>31</v>
      </c>
      <c r="S2015" s="2" t="s">
        <v>5397</v>
      </c>
      <c r="T2015" s="2" t="s">
        <v>5397</v>
      </c>
      <c r="U2015" s="2" t="s">
        <v>5399</v>
      </c>
      <c r="V2015" s="3">
        <v>45642</v>
      </c>
      <c r="W2015" s="3">
        <v>45641</v>
      </c>
      <c r="X2015" s="6">
        <f t="shared" si="1925"/>
        <v>-1</v>
      </c>
      <c r="Y2015" s="2" t="s">
        <v>5388</v>
      </c>
      <c r="Z2015" s="3" t="s">
        <v>5388</v>
      </c>
      <c r="AA2015" s="6" t="str">
        <f t="shared" si="1927"/>
        <v>X</v>
      </c>
      <c r="AB2015" s="5" t="s">
        <v>5388</v>
      </c>
      <c r="AC2015" s="2" t="s">
        <v>5388</v>
      </c>
      <c r="AD2015" s="6" t="str">
        <f t="shared" si="1926"/>
        <v>X</v>
      </c>
      <c r="AE2015" s="3">
        <v>45645</v>
      </c>
      <c r="AF2015" s="5" t="s">
        <v>5396</v>
      </c>
      <c r="AG2015" s="6">
        <f t="shared" ca="1" si="1928"/>
        <v>11</v>
      </c>
      <c r="AH2015" s="3">
        <v>45641</v>
      </c>
      <c r="AI2015" s="3">
        <f t="shared" si="1929"/>
        <v>45642</v>
      </c>
      <c r="AJ2015" s="3"/>
      <c r="AK2015" s="2" t="str">
        <f t="shared" si="1899"/>
        <v>+1</v>
      </c>
      <c r="AL2015" s="2" t="s">
        <v>5567</v>
      </c>
      <c r="AM2015" s="2" t="str">
        <f t="shared" si="1900"/>
        <v>생산완료(+1)</v>
      </c>
      <c r="AN2015" s="9">
        <f t="shared" si="1901"/>
        <v>45641</v>
      </c>
      <c r="AO2015" s="9">
        <f t="shared" si="1902"/>
        <v>45642</v>
      </c>
      <c r="AP2015" s="9"/>
      <c r="AQ2015" s="2">
        <f t="shared" si="1924"/>
        <v>1</v>
      </c>
      <c r="AR2015" s="12" t="str">
        <f t="shared" si="1903"/>
        <v>+1</v>
      </c>
      <c r="AS2015" t="s">
        <v>5567</v>
      </c>
      <c r="AT2015" t="str">
        <f t="shared" si="1904"/>
        <v>생산완료(+1)</v>
      </c>
    </row>
    <row r="2016" spans="2:46" x14ac:dyDescent="0.3">
      <c r="B2016" s="2" t="s">
        <v>5415</v>
      </c>
      <c r="C2016" s="7">
        <v>-3</v>
      </c>
      <c r="D2016" s="2" t="s">
        <v>5409</v>
      </c>
      <c r="E2016" s="2"/>
      <c r="F2016" s="2"/>
      <c r="G2016" s="2" t="s">
        <v>5408</v>
      </c>
      <c r="H2016" s="2" t="s">
        <v>814</v>
      </c>
      <c r="I2016" s="2" t="str">
        <f t="shared" si="1892"/>
        <v>20241210-2000149752-인쇄</v>
      </c>
      <c r="J2016" s="2" t="str">
        <f t="shared" si="1893"/>
        <v>20241210-2000149752-합지</v>
      </c>
      <c r="K2016" s="2" t="str">
        <f t="shared" si="1894"/>
        <v>20241210-2000149752-분단</v>
      </c>
      <c r="L2016" s="2" t="str">
        <f t="shared" si="1895"/>
        <v>20241210-2000149752-제대</v>
      </c>
      <c r="M2016" s="2" t="str">
        <f>VLOOKUP(H2016, '쿼리1'!$A:$R, 17, 0)</f>
        <v>1도-즉석구이 곱창김</v>
      </c>
      <c r="N2016" s="2" t="str">
        <f>VLOOKUP(H2016, '쿼리1'!$A:$P, 15, 0)</f>
        <v>OPP(투명)40</v>
      </c>
      <c r="O2016" s="2">
        <v>2000149752</v>
      </c>
      <c r="P2016" s="2" t="str">
        <f>VLOOKUP(H2016, '쿼리1'!$A:$R, 17, 0)</f>
        <v>1도-즉석구이 곱창김</v>
      </c>
      <c r="Q2016" s="4">
        <f>VLOOKUP(H2016, '쿼리1'!$A:$U, 20, 0)</f>
        <v>25000</v>
      </c>
      <c r="R2016" s="2" t="s">
        <v>31</v>
      </c>
      <c r="S2016" s="2" t="s">
        <v>5397</v>
      </c>
      <c r="T2016" s="2" t="s">
        <v>5397</v>
      </c>
      <c r="U2016" s="2" t="s">
        <v>31</v>
      </c>
      <c r="V2016" s="3">
        <v>45642</v>
      </c>
      <c r="W2016" s="3">
        <v>45642</v>
      </c>
      <c r="X2016" s="6">
        <f t="shared" si="1925"/>
        <v>0</v>
      </c>
      <c r="Y2016" s="2" t="s">
        <v>5388</v>
      </c>
      <c r="Z2016" s="3" t="s">
        <v>5388</v>
      </c>
      <c r="AA2016" s="6" t="str">
        <f t="shared" si="1927"/>
        <v>X</v>
      </c>
      <c r="AB2016" s="3" t="s">
        <v>5388</v>
      </c>
      <c r="AC2016" s="2" t="s">
        <v>5388</v>
      </c>
      <c r="AD2016" s="6" t="str">
        <f t="shared" si="1926"/>
        <v>X</v>
      </c>
      <c r="AE2016" s="3">
        <v>45644</v>
      </c>
      <c r="AF2016" s="3">
        <v>45647</v>
      </c>
      <c r="AG2016" s="2" t="str">
        <f>IFERROR(IF(AF2016-AE2016&gt;0, "+" &amp; (AF2016-AE2016), AF2016-AE2016), "X")</f>
        <v>+3</v>
      </c>
      <c r="AH2016" s="3">
        <v>45647</v>
      </c>
      <c r="AI2016" s="3">
        <f>AE2016</f>
        <v>45644</v>
      </c>
      <c r="AJ2016" s="3"/>
      <c r="AK2016" s="2">
        <f t="shared" si="1899"/>
        <v>-3</v>
      </c>
      <c r="AL2016" s="2" t="s">
        <v>5567</v>
      </c>
      <c r="AM2016" s="2" t="str">
        <f t="shared" si="1900"/>
        <v>생산완료(-3)</v>
      </c>
      <c r="AN2016" s="9">
        <f t="shared" si="1901"/>
        <v>45647</v>
      </c>
      <c r="AO2016" s="9">
        <f t="shared" si="1902"/>
        <v>45644</v>
      </c>
      <c r="AP2016" s="9"/>
      <c r="AQ2016" s="2">
        <f t="shared" si="1924"/>
        <v>-3</v>
      </c>
      <c r="AR2016" s="12">
        <f t="shared" si="1903"/>
        <v>-3</v>
      </c>
      <c r="AS2016" t="s">
        <v>5567</v>
      </c>
      <c r="AT2016" t="str">
        <f t="shared" si="1904"/>
        <v>생산완료(-3)</v>
      </c>
    </row>
    <row r="2017" spans="2:46" x14ac:dyDescent="0.3">
      <c r="B2017" s="2" t="s">
        <v>5666</v>
      </c>
      <c r="C2017" s="8" t="s">
        <v>5670</v>
      </c>
      <c r="D2017" s="2"/>
      <c r="E2017" s="2"/>
      <c r="F2017" s="2"/>
      <c r="G2017" s="2"/>
      <c r="H2017" s="2" t="s">
        <v>438</v>
      </c>
      <c r="I2017" s="2" t="str">
        <f t="shared" si="1892"/>
        <v>20241210-2000151391-인쇄</v>
      </c>
      <c r="J2017" s="2" t="str">
        <f t="shared" si="1893"/>
        <v>20241210-2000151391-합지</v>
      </c>
      <c r="K2017" s="2" t="str">
        <f t="shared" si="1894"/>
        <v>20241210-2000151391-분단</v>
      </c>
      <c r="L2017" s="2" t="str">
        <f t="shared" si="1895"/>
        <v>20241210-2000151391-제대</v>
      </c>
      <c r="M2017" s="2" t="str">
        <f>VLOOKUP(H2017, '쿼리1'!$A:$R, 17, 0)</f>
        <v>단면1도(백)-분리배출(연속무늬)-중</v>
      </c>
      <c r="N2017" s="2" t="str">
        <f>VLOOKUP(H2017, '쿼리1'!$A:$P, 15, 0)</f>
        <v>PE튜브(투명)40</v>
      </c>
      <c r="O2017" s="2">
        <v>2000151391</v>
      </c>
      <c r="P2017" s="2" t="str">
        <f>VLOOKUP(H2017, '쿼리1'!$A:$R, 17, 0)</f>
        <v>단면1도(백)-분리배출(연속무늬)-중</v>
      </c>
      <c r="Q2017" s="4">
        <f>VLOOKUP(H2017, '쿼리1'!$A:$U, 20, 0)</f>
        <v>40000</v>
      </c>
      <c r="R2017" s="2" t="s">
        <v>5397</v>
      </c>
      <c r="S2017" s="2" t="s">
        <v>5397</v>
      </c>
      <c r="T2017" s="2" t="s">
        <v>5397</v>
      </c>
      <c r="U2017" s="2" t="s">
        <v>5397</v>
      </c>
      <c r="V2017" s="2" t="s">
        <v>5388</v>
      </c>
      <c r="W2017" s="2" t="s">
        <v>5388</v>
      </c>
      <c r="X2017" s="6" t="str">
        <f>IFERROR(W2017-V2017, "X")</f>
        <v>X</v>
      </c>
      <c r="Y2017" s="2" t="s">
        <v>5388</v>
      </c>
      <c r="Z2017" s="2" t="s">
        <v>5388</v>
      </c>
      <c r="AA2017" s="6" t="str">
        <f t="shared" si="1927"/>
        <v>X</v>
      </c>
      <c r="AB2017" s="2" t="s">
        <v>5388</v>
      </c>
      <c r="AC2017" s="2" t="s">
        <v>5388</v>
      </c>
      <c r="AD2017" s="6" t="str">
        <f t="shared" si="1926"/>
        <v>X</v>
      </c>
      <c r="AE2017" s="2" t="s">
        <v>5388</v>
      </c>
      <c r="AF2017" s="2" t="s">
        <v>5388</v>
      </c>
      <c r="AG2017" s="2" t="str">
        <f>IFERROR(AF2017-AE2017, "X")</f>
        <v>X</v>
      </c>
      <c r="AH2017" s="2" t="s">
        <v>5388</v>
      </c>
      <c r="AI2017" s="3" t="s">
        <v>5388</v>
      </c>
      <c r="AJ2017" s="3">
        <f t="shared" ref="AJ2017:AJ2018" ca="1" si="1930">TODAY()</f>
        <v>45656</v>
      </c>
      <c r="AK2017" s="2" t="str">
        <f t="shared" si="1899"/>
        <v>+공정납기일없음</v>
      </c>
      <c r="AL2017" s="2"/>
      <c r="AM2017" s="2" t="str">
        <f t="shared" si="1900"/>
        <v>(+공정납기일없음)</v>
      </c>
      <c r="AN2017" s="9">
        <f t="shared" si="1901"/>
        <v>0</v>
      </c>
      <c r="AO2017" s="9">
        <f t="shared" si="1902"/>
        <v>45608</v>
      </c>
      <c r="AP2017" s="9">
        <f t="shared" ref="AP2017:AP2018" ca="1" si="1931">TODAY()</f>
        <v>45656</v>
      </c>
      <c r="AQ2017" s="6">
        <f t="shared" ref="AQ2017:AQ2018" ca="1" si="1932">AO2017-AP2017</f>
        <v>-48</v>
      </c>
      <c r="AR2017" s="12">
        <f t="shared" ca="1" si="1903"/>
        <v>-48</v>
      </c>
      <c r="AS2017" t="str">
        <f t="shared" ref="AS2017:AS2018" ca="1" si="1933">IF(AQ2017&lt;0, "진행중", "지연")</f>
        <v>진행중</v>
      </c>
      <c r="AT2017" t="str">
        <f t="shared" ca="1" si="1904"/>
        <v>진행중(-48)</v>
      </c>
    </row>
    <row r="2018" spans="2:46" x14ac:dyDescent="0.3">
      <c r="B2018" s="2" t="s">
        <v>5666</v>
      </c>
      <c r="C2018" s="8" t="s">
        <v>5670</v>
      </c>
      <c r="D2018" s="2"/>
      <c r="E2018" s="2"/>
      <c r="F2018" s="2"/>
      <c r="G2018" s="2"/>
      <c r="H2018" s="2" t="s">
        <v>443</v>
      </c>
      <c r="I2018" s="2" t="str">
        <f t="shared" si="1892"/>
        <v>20241210-2000152658-인쇄</v>
      </c>
      <c r="J2018" s="2" t="str">
        <f t="shared" si="1893"/>
        <v>20241210-2000152658-합지</v>
      </c>
      <c r="K2018" s="2" t="str">
        <f t="shared" si="1894"/>
        <v>20241210-2000152658-분단</v>
      </c>
      <c r="L2018" s="2" t="str">
        <f t="shared" si="1895"/>
        <v>20241210-2000152658-제대</v>
      </c>
      <c r="M2018" s="2" t="str">
        <f>VLOOKUP(H2018, '쿼리1'!$A:$R, 17, 0)</f>
        <v>단면1도(백)-분리배출(연속무늬)-건어물 소</v>
      </c>
      <c r="N2018" s="2" t="str">
        <f>VLOOKUP(H2018, '쿼리1'!$A:$P, 15, 0)</f>
        <v>PE튜브(투명)40</v>
      </c>
      <c r="O2018" s="2">
        <v>2000152658</v>
      </c>
      <c r="P2018" s="2" t="str">
        <f>VLOOKUP(H2018, '쿼리1'!$A:$R, 17, 0)</f>
        <v>단면1도(백)-분리배출(연속무늬)-건어물 소</v>
      </c>
      <c r="Q2018" s="4">
        <f>VLOOKUP(H2018, '쿼리1'!$A:$U, 20, 0)</f>
        <v>20000</v>
      </c>
      <c r="R2018" s="2" t="s">
        <v>5397</v>
      </c>
      <c r="S2018" s="2" t="s">
        <v>5397</v>
      </c>
      <c r="T2018" s="2" t="s">
        <v>5397</v>
      </c>
      <c r="U2018" s="2" t="s">
        <v>5397</v>
      </c>
      <c r="V2018" s="2" t="s">
        <v>5388</v>
      </c>
      <c r="W2018" s="2" t="s">
        <v>5388</v>
      </c>
      <c r="X2018" s="6" t="str">
        <f>IFERROR(W2018-V2018, "X")</f>
        <v>X</v>
      </c>
      <c r="Y2018" s="2" t="s">
        <v>5388</v>
      </c>
      <c r="Z2018" s="2" t="s">
        <v>5388</v>
      </c>
      <c r="AA2018" s="6" t="str">
        <f t="shared" si="1927"/>
        <v>X</v>
      </c>
      <c r="AB2018" s="2" t="s">
        <v>5388</v>
      </c>
      <c r="AC2018" s="2" t="s">
        <v>5388</v>
      </c>
      <c r="AD2018" s="6" t="str">
        <f t="shared" si="1926"/>
        <v>X</v>
      </c>
      <c r="AE2018" s="2" t="s">
        <v>5388</v>
      </c>
      <c r="AF2018" s="2" t="s">
        <v>5388</v>
      </c>
      <c r="AG2018" s="2" t="str">
        <f>IFERROR(AF2018-AE2018, "X")</f>
        <v>X</v>
      </c>
      <c r="AH2018" s="2" t="s">
        <v>5388</v>
      </c>
      <c r="AI2018" s="3" t="s">
        <v>5388</v>
      </c>
      <c r="AJ2018" s="3">
        <f t="shared" ca="1" si="1930"/>
        <v>45656</v>
      </c>
      <c r="AK2018" s="2" t="str">
        <f t="shared" si="1899"/>
        <v>+공정납기일없음</v>
      </c>
      <c r="AL2018" s="2"/>
      <c r="AM2018" s="2" t="str">
        <f t="shared" si="1900"/>
        <v>(+공정납기일없음)</v>
      </c>
      <c r="AN2018" s="9">
        <f t="shared" si="1901"/>
        <v>0</v>
      </c>
      <c r="AO2018" s="9">
        <f t="shared" si="1902"/>
        <v>45604</v>
      </c>
      <c r="AP2018" s="9">
        <f t="shared" ca="1" si="1931"/>
        <v>45656</v>
      </c>
      <c r="AQ2018" s="6">
        <f t="shared" ca="1" si="1932"/>
        <v>-52</v>
      </c>
      <c r="AR2018" s="12">
        <f t="shared" ca="1" si="1903"/>
        <v>-52</v>
      </c>
      <c r="AS2018" t="str">
        <f t="shared" ca="1" si="1933"/>
        <v>진행중</v>
      </c>
      <c r="AT2018" t="str">
        <f t="shared" ca="1" si="1904"/>
        <v>진행중(-52)</v>
      </c>
    </row>
    <row r="2019" spans="2:46" x14ac:dyDescent="0.3">
      <c r="B2019" s="2" t="s">
        <v>5412</v>
      </c>
      <c r="C2019" s="7">
        <v>1</v>
      </c>
      <c r="D2019" s="2" t="s">
        <v>5405</v>
      </c>
      <c r="E2019" s="2"/>
      <c r="F2019" s="2"/>
      <c r="G2019" s="2"/>
      <c r="H2019" s="2" t="s">
        <v>3994</v>
      </c>
      <c r="I2019" s="2" t="str">
        <f t="shared" si="1892"/>
        <v>20241210-2000163227-인쇄</v>
      </c>
      <c r="J2019" s="2" t="str">
        <f t="shared" si="1893"/>
        <v>20241210-2000163227-합지</v>
      </c>
      <c r="K2019" s="2" t="str">
        <f t="shared" si="1894"/>
        <v>20241210-2000163227-분단</v>
      </c>
      <c r="L2019" s="2" t="str">
        <f t="shared" si="1895"/>
        <v>20241210-2000163227-제대</v>
      </c>
      <c r="M2019" s="2" t="str">
        <f>VLOOKUP(H2019, '쿼리1'!$A:$R, 17, 0)</f>
        <v>1도-듀레베이커리)위생봉투(대)</v>
      </c>
      <c r="N2019" s="2" t="str">
        <f>VLOOKUP(H2019, '쿼리1'!$A:$P, 15, 0)</f>
        <v>HD(반투명)20</v>
      </c>
      <c r="O2019" s="2">
        <v>2000163227</v>
      </c>
      <c r="P2019" s="2" t="str">
        <f>VLOOKUP(H2019, '쿼리1'!$A:$R, 17, 0)</f>
        <v>1도-듀레베이커리)위생봉투(대)</v>
      </c>
      <c r="Q2019" s="4">
        <f>VLOOKUP(H2019, '쿼리1'!$A:$U, 20, 0)</f>
        <v>30000</v>
      </c>
      <c r="R2019" s="2" t="s">
        <v>31</v>
      </c>
      <c r="S2019" s="2" t="s">
        <v>5397</v>
      </c>
      <c r="T2019" s="2" t="s">
        <v>5397</v>
      </c>
      <c r="U2019" s="2" t="s">
        <v>5397</v>
      </c>
      <c r="V2019" s="3">
        <v>45642</v>
      </c>
      <c r="W2019" s="3">
        <v>45641</v>
      </c>
      <c r="X2019" s="6">
        <f>IFERROR(IF(W2019-V2019&gt;0, "+" &amp; (W2019-V2019), W2019-V2019), "X")</f>
        <v>-1</v>
      </c>
      <c r="Y2019" s="2" t="s">
        <v>5388</v>
      </c>
      <c r="Z2019" s="2" t="s">
        <v>5388</v>
      </c>
      <c r="AA2019" s="6" t="str">
        <f t="shared" si="1927"/>
        <v>X</v>
      </c>
      <c r="AB2019" s="2" t="s">
        <v>5388</v>
      </c>
      <c r="AC2019" s="2" t="s">
        <v>5388</v>
      </c>
      <c r="AD2019" s="6" t="str">
        <f t="shared" si="1926"/>
        <v>X</v>
      </c>
      <c r="AE2019" s="2" t="s">
        <v>5388</v>
      </c>
      <c r="AF2019" s="2" t="s">
        <v>5388</v>
      </c>
      <c r="AG2019" s="2" t="str">
        <f>IFERROR(AF2019-AE2019, "X")</f>
        <v>X</v>
      </c>
      <c r="AH2019" s="3">
        <v>45641</v>
      </c>
      <c r="AI2019" s="3">
        <f>V2019</f>
        <v>45642</v>
      </c>
      <c r="AJ2019" s="3"/>
      <c r="AK2019" s="2" t="str">
        <f t="shared" si="1899"/>
        <v>+1</v>
      </c>
      <c r="AL2019" s="2" t="s">
        <v>5567</v>
      </c>
      <c r="AM2019" s="2" t="str">
        <f t="shared" si="1900"/>
        <v>생산완료(+1)</v>
      </c>
      <c r="AN2019" s="9">
        <f t="shared" si="1901"/>
        <v>45641</v>
      </c>
      <c r="AO2019" s="9">
        <f t="shared" si="1902"/>
        <v>45642</v>
      </c>
      <c r="AP2019" s="9"/>
      <c r="AQ2019" s="2">
        <f t="shared" ref="AQ2019:AQ2041" si="1934">AO2019-AN2019</f>
        <v>1</v>
      </c>
      <c r="AR2019" s="12" t="str">
        <f t="shared" si="1903"/>
        <v>+1</v>
      </c>
      <c r="AS2019" t="s">
        <v>5567</v>
      </c>
      <c r="AT2019" t="str">
        <f t="shared" si="1904"/>
        <v>생산완료(+1)</v>
      </c>
    </row>
    <row r="2020" spans="2:46" x14ac:dyDescent="0.3">
      <c r="B2020" s="2" t="s">
        <v>5666</v>
      </c>
      <c r="C2020" s="8" t="s">
        <v>5670</v>
      </c>
      <c r="D2020" s="2"/>
      <c r="E2020" s="2"/>
      <c r="F2020" s="2"/>
      <c r="G2020" s="2" t="s">
        <v>5545</v>
      </c>
      <c r="H2020" s="2" t="s">
        <v>2761</v>
      </c>
      <c r="I2020" s="2" t="str">
        <f t="shared" si="1892"/>
        <v>20241210-2000167659-인쇄</v>
      </c>
      <c r="J2020" s="2" t="str">
        <f t="shared" si="1893"/>
        <v>20241210-2000167659-합지</v>
      </c>
      <c r="K2020" s="2" t="str">
        <f t="shared" si="1894"/>
        <v>20241210-2000167659-분단</v>
      </c>
      <c r="L2020" s="2" t="str">
        <f t="shared" si="1895"/>
        <v>20241210-2000167659-제대</v>
      </c>
      <c r="M2020" s="2" t="str">
        <f>VLOOKUP(H2020, '쿼리1'!$A:$R, 17, 0)</f>
        <v>무지(SB-생크림크레이프롤)</v>
      </c>
      <c r="N2020" s="2" t="str">
        <f>VLOOKUP(H2020, '쿼리1'!$A:$P, 15, 0)</f>
        <v>OPP(투명)40</v>
      </c>
      <c r="O2020" s="2">
        <v>2000167659</v>
      </c>
      <c r="P2020" s="2" t="str">
        <f>VLOOKUP(H2020, '쿼리1'!$A:$R, 17, 0)</f>
        <v>무지(SB-생크림크레이프롤)</v>
      </c>
      <c r="Q2020" s="4">
        <f>VLOOKUP(H2020, '쿼리1'!$A:$U, 20, 0)</f>
        <v>51612</v>
      </c>
      <c r="R2020" s="2" t="s">
        <v>5397</v>
      </c>
      <c r="S2020" s="2" t="s">
        <v>5397</v>
      </c>
      <c r="T2020" s="2" t="s">
        <v>5397</v>
      </c>
      <c r="U2020" s="2" t="s">
        <v>5399</v>
      </c>
      <c r="V2020" s="2" t="s">
        <v>5388</v>
      </c>
      <c r="W2020" s="2" t="s">
        <v>5388</v>
      </c>
      <c r="X2020" s="6" t="str">
        <f>IFERROR(W2020-V2020, "X")</f>
        <v>X</v>
      </c>
      <c r="Y2020" s="2" t="s">
        <v>5388</v>
      </c>
      <c r="Z2020" s="3" t="s">
        <v>5388</v>
      </c>
      <c r="AA2020" s="6" t="str">
        <f t="shared" si="1927"/>
        <v>X</v>
      </c>
      <c r="AB2020" s="5" t="s">
        <v>5388</v>
      </c>
      <c r="AC2020" s="2" t="s">
        <v>5388</v>
      </c>
      <c r="AD2020" s="6" t="str">
        <f t="shared" si="1926"/>
        <v>X</v>
      </c>
      <c r="AE2020" s="3">
        <v>45637</v>
      </c>
      <c r="AF2020" s="5" t="s">
        <v>5396</v>
      </c>
      <c r="AG2020" s="6">
        <f t="shared" ref="AG2020:AG2022" ca="1" si="1935">TODAY()-AE2020</f>
        <v>19</v>
      </c>
      <c r="AH2020" s="2" t="s">
        <v>5388</v>
      </c>
      <c r="AI2020" s="3" t="s">
        <v>5388</v>
      </c>
      <c r="AJ2020" s="3">
        <f ca="1">TODAY()</f>
        <v>45656</v>
      </c>
      <c r="AK2020" s="2" t="str">
        <f t="shared" si="1899"/>
        <v>+공정납기일없음</v>
      </c>
      <c r="AL2020" s="2"/>
      <c r="AM2020" s="2" t="str">
        <f t="shared" si="1900"/>
        <v>(+공정납기일없음)</v>
      </c>
      <c r="AN2020" s="9">
        <f t="shared" si="1901"/>
        <v>45580</v>
      </c>
      <c r="AO2020" s="9">
        <f t="shared" si="1902"/>
        <v>45580</v>
      </c>
      <c r="AP2020" s="9"/>
      <c r="AQ2020" s="6">
        <f t="shared" si="1934"/>
        <v>0</v>
      </c>
      <c r="AR2020" s="12">
        <f t="shared" si="1903"/>
        <v>0</v>
      </c>
      <c r="AS2020" t="s">
        <v>5567</v>
      </c>
      <c r="AT2020" t="str">
        <f t="shared" si="1904"/>
        <v>생산완료(0)</v>
      </c>
    </row>
    <row r="2021" spans="2:46" x14ac:dyDescent="0.3">
      <c r="B2021" s="2" t="s">
        <v>5418</v>
      </c>
      <c r="C2021" s="7">
        <v>-4</v>
      </c>
      <c r="D2021" s="2" t="s">
        <v>5451</v>
      </c>
      <c r="E2021" s="2"/>
      <c r="F2021" s="2"/>
      <c r="G2021" s="2" t="s">
        <v>5551</v>
      </c>
      <c r="H2021" s="2" t="s">
        <v>2395</v>
      </c>
      <c r="I2021" s="2" t="str">
        <f t="shared" si="1892"/>
        <v>20241210-2000169100-인쇄</v>
      </c>
      <c r="J2021" s="2" t="str">
        <f t="shared" si="1893"/>
        <v>20241210-2000169100-합지</v>
      </c>
      <c r="K2021" s="2" t="str">
        <f t="shared" si="1894"/>
        <v>20241210-2000169100-분단</v>
      </c>
      <c r="L2021" s="2" t="str">
        <f t="shared" si="1895"/>
        <v>20241210-2000169100-제대</v>
      </c>
      <c r="M2021" s="2" t="str">
        <f>VLOOKUP(H2021, '쿼리1'!$A:$R, 17, 0)</f>
        <v>3도-TR)블루베리 베이글(6입)-EINSTEIN BROS BAGELS</v>
      </c>
      <c r="N2021" s="2" t="str">
        <f>VLOOKUP(H2021, '쿼리1'!$A:$P, 15, 0)</f>
        <v>PP튜브(투명)40</v>
      </c>
      <c r="O2021" s="2">
        <v>2000169100</v>
      </c>
      <c r="P2021" s="2" t="str">
        <f>VLOOKUP(H2021, '쿼리1'!$A:$R, 17, 0)</f>
        <v>3도-TR)블루베리 베이글(6입)-EINSTEIN BROS BAGELS</v>
      </c>
      <c r="Q2021" s="4">
        <f>VLOOKUP(H2021, '쿼리1'!$A:$U, 20, 0)</f>
        <v>50000</v>
      </c>
      <c r="R2021" s="2" t="s">
        <v>31</v>
      </c>
      <c r="S2021" s="2" t="s">
        <v>5397</v>
      </c>
      <c r="T2021" s="2" t="s">
        <v>5397</v>
      </c>
      <c r="U2021" s="2" t="s">
        <v>5399</v>
      </c>
      <c r="V2021" s="3">
        <v>45642</v>
      </c>
      <c r="W2021" s="3">
        <v>45646</v>
      </c>
      <c r="X2021" s="6" t="str">
        <f t="shared" ref="X2021:X2026" si="1936">IFERROR(IF(W2021-V2021&gt;0, "+" &amp; (W2021-V2021), W2021-V2021), "X")</f>
        <v>+4</v>
      </c>
      <c r="Y2021" s="2" t="s">
        <v>5388</v>
      </c>
      <c r="Z2021" s="3" t="s">
        <v>5388</v>
      </c>
      <c r="AA2021" s="6" t="str">
        <f t="shared" si="1927"/>
        <v>X</v>
      </c>
      <c r="AB2021" s="5" t="s">
        <v>5388</v>
      </c>
      <c r="AC2021" s="2" t="s">
        <v>5388</v>
      </c>
      <c r="AD2021" s="6" t="str">
        <f t="shared" si="1926"/>
        <v>X</v>
      </c>
      <c r="AE2021" s="3">
        <v>45645</v>
      </c>
      <c r="AF2021" s="5" t="s">
        <v>5396</v>
      </c>
      <c r="AG2021" s="6">
        <f t="shared" ca="1" si="1935"/>
        <v>11</v>
      </c>
      <c r="AH2021" s="3">
        <v>45646</v>
      </c>
      <c r="AI2021" s="3">
        <f t="shared" ref="AI2021:AI2022" si="1937">V2021</f>
        <v>45642</v>
      </c>
      <c r="AJ2021" s="3"/>
      <c r="AK2021" s="2">
        <f t="shared" si="1899"/>
        <v>-4</v>
      </c>
      <c r="AL2021" s="2" t="s">
        <v>5567</v>
      </c>
      <c r="AM2021" s="2" t="str">
        <f t="shared" si="1900"/>
        <v>생산완료(-4)</v>
      </c>
      <c r="AN2021" s="9">
        <f t="shared" si="1901"/>
        <v>45646</v>
      </c>
      <c r="AO2021" s="9">
        <f t="shared" si="1902"/>
        <v>45653</v>
      </c>
      <c r="AP2021" s="9"/>
      <c r="AQ2021" s="2">
        <f t="shared" si="1934"/>
        <v>7</v>
      </c>
      <c r="AR2021" s="12" t="str">
        <f t="shared" si="1903"/>
        <v>+7</v>
      </c>
      <c r="AS2021" t="s">
        <v>5567</v>
      </c>
      <c r="AT2021" t="str">
        <f t="shared" si="1904"/>
        <v>생산완료(+7)</v>
      </c>
    </row>
    <row r="2022" spans="2:46" x14ac:dyDescent="0.3">
      <c r="B2022" s="2" t="s">
        <v>5405</v>
      </c>
      <c r="C2022" s="7">
        <v>-1</v>
      </c>
      <c r="D2022" s="2" t="s">
        <v>5412</v>
      </c>
      <c r="E2022" s="2"/>
      <c r="F2022" s="2" t="s">
        <v>5548</v>
      </c>
      <c r="G2022" s="2" t="s">
        <v>5547</v>
      </c>
      <c r="H2022" s="2" t="s">
        <v>2750</v>
      </c>
      <c r="I2022" s="2" t="str">
        <f t="shared" si="1892"/>
        <v>20241210-2000170012-인쇄</v>
      </c>
      <c r="J2022" s="2" t="str">
        <f t="shared" si="1893"/>
        <v>20241210-2000170012-합지</v>
      </c>
      <c r="K2022" s="2" t="str">
        <f t="shared" si="1894"/>
        <v>20241210-2000170012-분단</v>
      </c>
      <c r="L2022" s="2" t="str">
        <f t="shared" si="1895"/>
        <v>20241210-2000170012-제대</v>
      </c>
      <c r="M2022" s="2" t="str">
        <f>VLOOKUP(H2022, '쿼리1'!$A:$R, 17, 0)</f>
        <v>3도-고디바)케이크 공용띠지</v>
      </c>
      <c r="N2022" s="2" t="str">
        <f>VLOOKUP(H2022, '쿼리1'!$A:$P, 15, 0)</f>
        <v>PET75</v>
      </c>
      <c r="O2022" s="2">
        <v>2000170012</v>
      </c>
      <c r="P2022" s="2" t="str">
        <f>VLOOKUP(H2022, '쿼리1'!$A:$R, 17, 0)</f>
        <v>3도-고디바)케이크 공용띠지</v>
      </c>
      <c r="Q2022" s="4">
        <f>VLOOKUP(H2022, '쿼리1'!$A:$U, 20, 0)</f>
        <v>30769</v>
      </c>
      <c r="R2022" s="2" t="s">
        <v>31</v>
      </c>
      <c r="S2022" s="2" t="s">
        <v>5397</v>
      </c>
      <c r="T2022" s="2" t="s">
        <v>5399</v>
      </c>
      <c r="U2022" s="2" t="s">
        <v>5399</v>
      </c>
      <c r="V2022" s="3">
        <v>45642</v>
      </c>
      <c r="W2022" s="3">
        <v>45643</v>
      </c>
      <c r="X2022" s="6" t="str">
        <f t="shared" si="1936"/>
        <v>+1</v>
      </c>
      <c r="Y2022" s="3" t="s">
        <v>5388</v>
      </c>
      <c r="Z2022" s="3" t="s">
        <v>5388</v>
      </c>
      <c r="AA2022" s="6" t="str">
        <f t="shared" si="1927"/>
        <v>X</v>
      </c>
      <c r="AB2022" s="3">
        <v>45643</v>
      </c>
      <c r="AC2022" s="5" t="s">
        <v>5396</v>
      </c>
      <c r="AD2022" s="6">
        <f ca="1">TODAY()-AB2022</f>
        <v>13</v>
      </c>
      <c r="AE2022" s="3">
        <v>45644</v>
      </c>
      <c r="AF2022" s="5" t="s">
        <v>5396</v>
      </c>
      <c r="AG2022" s="6">
        <f t="shared" ca="1" si="1935"/>
        <v>12</v>
      </c>
      <c r="AH2022" s="3">
        <v>45643</v>
      </c>
      <c r="AI2022" s="3">
        <f t="shared" si="1937"/>
        <v>45642</v>
      </c>
      <c r="AJ2022" s="3"/>
      <c r="AK2022" s="2">
        <f t="shared" si="1899"/>
        <v>-1</v>
      </c>
      <c r="AL2022" s="2" t="s">
        <v>5567</v>
      </c>
      <c r="AM2022" s="2" t="str">
        <f t="shared" si="1900"/>
        <v>생산완료(-1)</v>
      </c>
      <c r="AN2022" s="9">
        <f t="shared" si="1901"/>
        <v>45643</v>
      </c>
      <c r="AO2022" s="9">
        <f t="shared" si="1902"/>
        <v>45642</v>
      </c>
      <c r="AP2022" s="9"/>
      <c r="AQ2022" s="2">
        <f t="shared" si="1934"/>
        <v>-1</v>
      </c>
      <c r="AR2022" s="12">
        <f t="shared" si="1903"/>
        <v>-1</v>
      </c>
      <c r="AS2022" t="s">
        <v>5567</v>
      </c>
      <c r="AT2022" t="str">
        <f t="shared" si="1904"/>
        <v>생산완료(-1)</v>
      </c>
    </row>
    <row r="2023" spans="2:46" x14ac:dyDescent="0.3">
      <c r="B2023" s="2" t="s">
        <v>5415</v>
      </c>
      <c r="C2023" s="7">
        <v>-3</v>
      </c>
      <c r="D2023" s="2" t="s">
        <v>5415</v>
      </c>
      <c r="E2023" s="2"/>
      <c r="F2023" s="2"/>
      <c r="G2023" s="2" t="s">
        <v>5408</v>
      </c>
      <c r="H2023" s="2" t="s">
        <v>818</v>
      </c>
      <c r="I2023" s="2" t="str">
        <f t="shared" si="1892"/>
        <v>20241210-2000170016-인쇄</v>
      </c>
      <c r="J2023" s="2" t="str">
        <f t="shared" si="1893"/>
        <v>20241210-2000170016-합지</v>
      </c>
      <c r="K2023" s="2" t="str">
        <f t="shared" si="1894"/>
        <v>20241210-2000170016-분단</v>
      </c>
      <c r="L2023" s="2" t="str">
        <f t="shared" si="1895"/>
        <v>20241210-2000170016-제대</v>
      </c>
      <c r="M2023" s="2" t="str">
        <f>VLOOKUP(H2023, '쿼리1'!$A:$R, 17, 0)</f>
        <v>1도-듀레베이커리)OPP250-명암점</v>
      </c>
      <c r="N2023" s="2" t="str">
        <f>VLOOKUP(H2023, '쿼리1'!$A:$P, 15, 0)</f>
        <v>OPP(투명)40</v>
      </c>
      <c r="O2023" s="2">
        <v>2000170016</v>
      </c>
      <c r="P2023" s="2" t="str">
        <f>VLOOKUP(H2023, '쿼리1'!$A:$R, 17, 0)</f>
        <v>1도-듀레베이커리)OPP250-명암점</v>
      </c>
      <c r="Q2023" s="4">
        <f>VLOOKUP(H2023, '쿼리1'!$A:$U, 20, 0)</f>
        <v>16000</v>
      </c>
      <c r="R2023" s="2" t="s">
        <v>31</v>
      </c>
      <c r="S2023" s="2" t="s">
        <v>5397</v>
      </c>
      <c r="T2023" s="2" t="s">
        <v>5397</v>
      </c>
      <c r="U2023" s="2" t="s">
        <v>31</v>
      </c>
      <c r="V2023" s="3">
        <v>45642</v>
      </c>
      <c r="W2023" s="3">
        <v>45639</v>
      </c>
      <c r="X2023" s="6">
        <f t="shared" si="1936"/>
        <v>-3</v>
      </c>
      <c r="Y2023" s="2" t="s">
        <v>5388</v>
      </c>
      <c r="Z2023" s="3" t="s">
        <v>5388</v>
      </c>
      <c r="AA2023" s="6" t="str">
        <f t="shared" si="1927"/>
        <v>X</v>
      </c>
      <c r="AB2023" s="3" t="s">
        <v>5388</v>
      </c>
      <c r="AC2023" s="2" t="s">
        <v>5388</v>
      </c>
      <c r="AD2023" s="6" t="str">
        <f t="shared" ref="AD2023:AD2028" si="1938">IFERROR(AC2023-AB2023, "X")</f>
        <v>X</v>
      </c>
      <c r="AE2023" s="3">
        <v>45644</v>
      </c>
      <c r="AF2023" s="3">
        <v>45647</v>
      </c>
      <c r="AG2023" s="2" t="str">
        <f t="shared" ref="AG2023:AG2024" si="1939">IFERROR(IF(AF2023-AE2023&gt;0, "+" &amp; (AF2023-AE2023), AF2023-AE2023), "X")</f>
        <v>+3</v>
      </c>
      <c r="AH2023" s="3">
        <v>45647</v>
      </c>
      <c r="AI2023" s="3">
        <f t="shared" ref="AI2023:AI2024" si="1940">AE2023</f>
        <v>45644</v>
      </c>
      <c r="AJ2023" s="3"/>
      <c r="AK2023" s="2">
        <f t="shared" si="1899"/>
        <v>-3</v>
      </c>
      <c r="AL2023" s="2" t="s">
        <v>5567</v>
      </c>
      <c r="AM2023" s="2" t="str">
        <f t="shared" si="1900"/>
        <v>생산완료(-3)</v>
      </c>
      <c r="AN2023" s="9">
        <f t="shared" si="1901"/>
        <v>45647</v>
      </c>
      <c r="AO2023" s="9">
        <f t="shared" si="1902"/>
        <v>45644</v>
      </c>
      <c r="AP2023" s="9"/>
      <c r="AQ2023" s="2">
        <f t="shared" si="1934"/>
        <v>-3</v>
      </c>
      <c r="AR2023" s="12">
        <f t="shared" si="1903"/>
        <v>-3</v>
      </c>
      <c r="AS2023" t="s">
        <v>5567</v>
      </c>
      <c r="AT2023" t="str">
        <f t="shared" si="1904"/>
        <v>생산완료(-3)</v>
      </c>
    </row>
    <row r="2024" spans="2:46" x14ac:dyDescent="0.3">
      <c r="B2024" s="2" t="s">
        <v>5406</v>
      </c>
      <c r="C2024" s="7">
        <v>-5</v>
      </c>
      <c r="D2024" s="2" t="s">
        <v>5424</v>
      </c>
      <c r="E2024" s="2"/>
      <c r="F2024" s="2"/>
      <c r="G2024" s="2" t="s">
        <v>5421</v>
      </c>
      <c r="H2024" s="2" t="s">
        <v>1826</v>
      </c>
      <c r="I2024" s="2" t="str">
        <f t="shared" si="1892"/>
        <v>20241210-2118P0155-인쇄</v>
      </c>
      <c r="J2024" s="2" t="str">
        <f t="shared" si="1893"/>
        <v>20241210-2118P0155-합지</v>
      </c>
      <c r="K2024" s="2" t="str">
        <f t="shared" si="1894"/>
        <v>20241210-2118P0155-분단</v>
      </c>
      <c r="L2024" s="2" t="str">
        <f t="shared" si="1895"/>
        <v>20241210-2118P0155-제대</v>
      </c>
      <c r="M2024" s="2" t="str">
        <f>VLOOKUP(H2024, '쿼리1'!$A:$R, 17, 0)</f>
        <v>단면1도(회색)-HIYOKO BABY 히요코베이비(230/재질변경)</v>
      </c>
      <c r="N2024" s="2" t="str">
        <f>VLOOKUP(H2024, '쿼리1'!$A:$P, 15, 0)</f>
        <v>PP튜브(투명)50</v>
      </c>
      <c r="O2024" s="2" t="s">
        <v>5909</v>
      </c>
      <c r="P2024" s="2" t="str">
        <f>VLOOKUP(H2024, '쿼리1'!$A:$R, 17, 0)</f>
        <v>단면1도(회색)-HIYOKO BABY 히요코베이비(230/재질변경)</v>
      </c>
      <c r="Q2024" s="4">
        <f>VLOOKUP(H2024, '쿼리1'!$A:$U, 20, 0)</f>
        <v>13478</v>
      </c>
      <c r="R2024" s="2" t="s">
        <v>31</v>
      </c>
      <c r="S2024" s="2" t="s">
        <v>5397</v>
      </c>
      <c r="T2024" s="2" t="s">
        <v>5397</v>
      </c>
      <c r="U2024" s="2" t="s">
        <v>31</v>
      </c>
      <c r="V2024" s="3">
        <v>45642</v>
      </c>
      <c r="W2024" s="3">
        <v>45644</v>
      </c>
      <c r="X2024" s="6" t="str">
        <f t="shared" si="1936"/>
        <v>+2</v>
      </c>
      <c r="Y2024" s="2" t="s">
        <v>5388</v>
      </c>
      <c r="Z2024" s="3" t="s">
        <v>5388</v>
      </c>
      <c r="AA2024" s="6" t="str">
        <f t="shared" si="1927"/>
        <v>X</v>
      </c>
      <c r="AB2024" s="3" t="s">
        <v>5388</v>
      </c>
      <c r="AC2024" s="2" t="s">
        <v>5388</v>
      </c>
      <c r="AD2024" s="6" t="str">
        <f t="shared" si="1938"/>
        <v>X</v>
      </c>
      <c r="AE2024" s="3">
        <v>45644</v>
      </c>
      <c r="AF2024" s="3">
        <v>45649</v>
      </c>
      <c r="AG2024" s="2" t="str">
        <f t="shared" si="1939"/>
        <v>+5</v>
      </c>
      <c r="AH2024" s="3">
        <v>45649</v>
      </c>
      <c r="AI2024" s="3">
        <f t="shared" si="1940"/>
        <v>45644</v>
      </c>
      <c r="AJ2024" s="3"/>
      <c r="AK2024" s="2">
        <f t="shared" si="1899"/>
        <v>-5</v>
      </c>
      <c r="AL2024" s="2" t="s">
        <v>5567</v>
      </c>
      <c r="AM2024" s="2" t="str">
        <f t="shared" si="1900"/>
        <v>생산완료(-5)</v>
      </c>
      <c r="AN2024" s="9">
        <f t="shared" si="1901"/>
        <v>45649</v>
      </c>
      <c r="AO2024" s="9">
        <f t="shared" si="1902"/>
        <v>45644</v>
      </c>
      <c r="AP2024" s="9"/>
      <c r="AQ2024" s="2">
        <f t="shared" si="1934"/>
        <v>-5</v>
      </c>
      <c r="AR2024" s="12">
        <f t="shared" si="1903"/>
        <v>-5</v>
      </c>
      <c r="AS2024" t="s">
        <v>5567</v>
      </c>
      <c r="AT2024" t="str">
        <f t="shared" si="1904"/>
        <v>생산완료(-5)</v>
      </c>
    </row>
    <row r="2025" spans="2:46" x14ac:dyDescent="0.3">
      <c r="B2025" s="2" t="s">
        <v>5406</v>
      </c>
      <c r="C2025" s="7">
        <v>-5</v>
      </c>
      <c r="D2025" s="2" t="s">
        <v>5421</v>
      </c>
      <c r="E2025" s="2"/>
      <c r="F2025" s="2"/>
      <c r="G2025" s="2" t="s">
        <v>5550</v>
      </c>
      <c r="H2025" s="2" t="s">
        <v>206</v>
      </c>
      <c r="I2025" s="2" t="str">
        <f t="shared" si="1892"/>
        <v>20241210-2120P0023-인쇄</v>
      </c>
      <c r="J2025" s="2" t="str">
        <f t="shared" si="1893"/>
        <v>20241210-2120P0023-합지</v>
      </c>
      <c r="K2025" s="2" t="str">
        <f t="shared" si="1894"/>
        <v>20241210-2120P0023-분단</v>
      </c>
      <c r="L2025" s="2" t="str">
        <f t="shared" si="1895"/>
        <v>20241210-2120P0023-제대</v>
      </c>
      <c r="M2025" s="2" t="str">
        <f>VLOOKUP(H2025, '쿼리1'!$A:$R, 17, 0)</f>
        <v>단면1도(백색PP분리배출)-18인치 조각피자</v>
      </c>
      <c r="N2025" s="2" t="str">
        <f>VLOOKUP(H2025, '쿼리1'!$A:$P, 15, 0)</f>
        <v>PP튜브(투명)50</v>
      </c>
      <c r="O2025" s="2" t="s">
        <v>5762</v>
      </c>
      <c r="P2025" s="2" t="str">
        <f>VLOOKUP(H2025, '쿼리1'!$A:$R, 17, 0)</f>
        <v>단면1도(백색PP분리배출)-18인치 조각피자</v>
      </c>
      <c r="Q2025" s="4">
        <f>VLOOKUP(H2025, '쿼리1'!$A:$U, 20, 0)</f>
        <v>117647</v>
      </c>
      <c r="R2025" s="2" t="s">
        <v>31</v>
      </c>
      <c r="S2025" s="2" t="s">
        <v>5397</v>
      </c>
      <c r="T2025" s="2" t="s">
        <v>5397</v>
      </c>
      <c r="U2025" s="2" t="s">
        <v>5399</v>
      </c>
      <c r="V2025" s="3">
        <v>45642</v>
      </c>
      <c r="W2025" s="3">
        <v>45647</v>
      </c>
      <c r="X2025" s="6" t="str">
        <f t="shared" si="1936"/>
        <v>+5</v>
      </c>
      <c r="Y2025" s="2" t="s">
        <v>5388</v>
      </c>
      <c r="Z2025" s="3" t="s">
        <v>5388</v>
      </c>
      <c r="AA2025" s="6" t="str">
        <f t="shared" si="1927"/>
        <v>X</v>
      </c>
      <c r="AB2025" s="5" t="s">
        <v>5388</v>
      </c>
      <c r="AC2025" s="2" t="s">
        <v>5388</v>
      </c>
      <c r="AD2025" s="6" t="str">
        <f t="shared" si="1938"/>
        <v>X</v>
      </c>
      <c r="AE2025" s="3">
        <v>45649</v>
      </c>
      <c r="AF2025" s="5" t="s">
        <v>5396</v>
      </c>
      <c r="AG2025" s="6">
        <f ca="1">TODAY()-AE2025</f>
        <v>7</v>
      </c>
      <c r="AH2025" s="3">
        <v>45647</v>
      </c>
      <c r="AI2025" s="3">
        <f>V2025</f>
        <v>45642</v>
      </c>
      <c r="AJ2025" s="3"/>
      <c r="AK2025" s="2">
        <f t="shared" si="1899"/>
        <v>-5</v>
      </c>
      <c r="AL2025" s="2" t="s">
        <v>5567</v>
      </c>
      <c r="AM2025" s="2" t="str">
        <f t="shared" si="1900"/>
        <v>생산완료(-5)</v>
      </c>
      <c r="AN2025" s="9">
        <f t="shared" si="1901"/>
        <v>45647</v>
      </c>
      <c r="AO2025" s="9">
        <f t="shared" si="1902"/>
        <v>45642</v>
      </c>
      <c r="AP2025" s="9"/>
      <c r="AQ2025" s="2">
        <f t="shared" si="1934"/>
        <v>-5</v>
      </c>
      <c r="AR2025" s="12">
        <f t="shared" si="1903"/>
        <v>-5</v>
      </c>
      <c r="AS2025" t="s">
        <v>5567</v>
      </c>
      <c r="AT2025" t="str">
        <f t="shared" si="1904"/>
        <v>생산완료(-5)</v>
      </c>
    </row>
    <row r="2026" spans="2:46" x14ac:dyDescent="0.3">
      <c r="B2026" s="2" t="s">
        <v>5415</v>
      </c>
      <c r="C2026" s="7">
        <v>-3</v>
      </c>
      <c r="D2026" s="2" t="s">
        <v>5415</v>
      </c>
      <c r="E2026" s="2"/>
      <c r="F2026" s="2"/>
      <c r="G2026" s="2" t="s">
        <v>5408</v>
      </c>
      <c r="H2026" s="2" t="s">
        <v>2051</v>
      </c>
      <c r="I2026" s="2" t="str">
        <f t="shared" si="1892"/>
        <v>20241210-220112-인쇄</v>
      </c>
      <c r="J2026" s="2" t="str">
        <f t="shared" si="1893"/>
        <v>20241210-220112-합지</v>
      </c>
      <c r="K2026" s="2" t="str">
        <f t="shared" si="1894"/>
        <v>20241210-220112-분단</v>
      </c>
      <c r="L2026" s="2" t="str">
        <f t="shared" si="1895"/>
        <v>20241210-220112-제대</v>
      </c>
      <c r="M2026" s="2" t="str">
        <f>VLOOKUP(H2026, '쿼리1'!$A:$R, 17, 0)</f>
        <v>1도-궁전맛김-본점</v>
      </c>
      <c r="N2026" s="2" t="str">
        <f>VLOOKUP(H2026, '쿼리1'!$A:$P, 15, 0)</f>
        <v>OPP(투명)30</v>
      </c>
      <c r="O2026" s="2">
        <v>220112</v>
      </c>
      <c r="P2026" s="2" t="str">
        <f>VLOOKUP(H2026, '쿼리1'!$A:$R, 17, 0)</f>
        <v>1도-궁전맛김-본점</v>
      </c>
      <c r="Q2026" s="4">
        <f>VLOOKUP(H2026, '쿼리1'!$A:$U, 20, 0)</f>
        <v>27272</v>
      </c>
      <c r="R2026" s="2" t="s">
        <v>31</v>
      </c>
      <c r="S2026" s="2" t="s">
        <v>5397</v>
      </c>
      <c r="T2026" s="2" t="s">
        <v>5397</v>
      </c>
      <c r="U2026" s="2" t="s">
        <v>31</v>
      </c>
      <c r="V2026" s="3">
        <v>45642</v>
      </c>
      <c r="W2026" s="3">
        <v>45639</v>
      </c>
      <c r="X2026" s="6">
        <f t="shared" si="1936"/>
        <v>-3</v>
      </c>
      <c r="Y2026" s="2" t="s">
        <v>5388</v>
      </c>
      <c r="Z2026" s="3" t="s">
        <v>5388</v>
      </c>
      <c r="AA2026" s="6" t="str">
        <f t="shared" si="1927"/>
        <v>X</v>
      </c>
      <c r="AB2026" s="3" t="s">
        <v>5388</v>
      </c>
      <c r="AC2026" s="2" t="s">
        <v>5388</v>
      </c>
      <c r="AD2026" s="6" t="str">
        <f t="shared" si="1938"/>
        <v>X</v>
      </c>
      <c r="AE2026" s="3">
        <v>45644</v>
      </c>
      <c r="AF2026" s="3">
        <v>45647</v>
      </c>
      <c r="AG2026" s="2" t="str">
        <f>IFERROR(IF(AF2026-AE2026&gt;0, "+" &amp; (AF2026-AE2026), AF2026-AE2026), "X")</f>
        <v>+3</v>
      </c>
      <c r="AH2026" s="3">
        <v>45647</v>
      </c>
      <c r="AI2026" s="3">
        <f>AE2026</f>
        <v>45644</v>
      </c>
      <c r="AJ2026" s="3"/>
      <c r="AK2026" s="2">
        <f t="shared" si="1899"/>
        <v>-3</v>
      </c>
      <c r="AL2026" s="2" t="s">
        <v>5567</v>
      </c>
      <c r="AM2026" s="2" t="str">
        <f t="shared" si="1900"/>
        <v>생산완료(-3)</v>
      </c>
      <c r="AN2026" s="9">
        <f t="shared" si="1901"/>
        <v>45647</v>
      </c>
      <c r="AO2026" s="9">
        <f t="shared" si="1902"/>
        <v>45644</v>
      </c>
      <c r="AP2026" s="9"/>
      <c r="AQ2026" s="2">
        <f t="shared" si="1934"/>
        <v>-3</v>
      </c>
      <c r="AR2026" s="12">
        <f t="shared" si="1903"/>
        <v>-3</v>
      </c>
      <c r="AS2026" t="s">
        <v>5567</v>
      </c>
      <c r="AT2026" t="str">
        <f t="shared" si="1904"/>
        <v>생산완료(-3)</v>
      </c>
    </row>
    <row r="2027" spans="2:46" x14ac:dyDescent="0.3">
      <c r="B2027" s="2" t="s">
        <v>5436</v>
      </c>
      <c r="C2027" s="7">
        <v>-7</v>
      </c>
      <c r="D2027" s="2"/>
      <c r="E2027" s="2" t="s">
        <v>5430</v>
      </c>
      <c r="F2027" s="2"/>
      <c r="G2027" s="2" t="s">
        <v>5553</v>
      </c>
      <c r="H2027" s="2" t="s">
        <v>1157</v>
      </c>
      <c r="I2027" s="2" t="str">
        <f t="shared" si="1892"/>
        <v>20241210-901005-인쇄</v>
      </c>
      <c r="J2027" s="2" t="str">
        <f t="shared" si="1893"/>
        <v>20241210-901005-합지</v>
      </c>
      <c r="K2027" s="2" t="str">
        <f t="shared" si="1894"/>
        <v>20241210-901005-분단</v>
      </c>
      <c r="L2027" s="2" t="str">
        <f t="shared" si="1895"/>
        <v>20241210-901005-제대</v>
      </c>
      <c r="M2027" s="2" t="str">
        <f>VLOOKUP(H2027, '쿼리1'!$A:$R, 17, 0)</f>
        <v>무지</v>
      </c>
      <c r="N2027" s="2" t="str">
        <f>VLOOKUP(H2027, '쿼리1'!$A:$P, 15, 0)</f>
        <v>나이론60=무지</v>
      </c>
      <c r="O2027" s="2">
        <v>901005</v>
      </c>
      <c r="P2027" s="2" t="str">
        <f>VLOOKUP(H2027, '쿼리1'!$A:$R, 17, 0)</f>
        <v>무지</v>
      </c>
      <c r="Q2027" s="4">
        <f>VLOOKUP(H2027, '쿼리1'!$A:$U, 20, 0)</f>
        <v>102857</v>
      </c>
      <c r="R2027" s="2" t="s">
        <v>5397</v>
      </c>
      <c r="S2027" s="2" t="s">
        <v>31</v>
      </c>
      <c r="T2027" s="2" t="s">
        <v>5397</v>
      </c>
      <c r="U2027" s="2" t="s">
        <v>5399</v>
      </c>
      <c r="V2027" s="2" t="s">
        <v>5388</v>
      </c>
      <c r="W2027" s="3" t="s">
        <v>5388</v>
      </c>
      <c r="X2027" s="6" t="str">
        <f>IFERROR(W2027-V2027, "X")</f>
        <v>X</v>
      </c>
      <c r="Y2027" s="3">
        <v>45646</v>
      </c>
      <c r="Z2027" s="3">
        <v>45653</v>
      </c>
      <c r="AA2027" s="6" t="str">
        <f t="shared" ref="AA2027:AA2032" si="1941">IFERROR(IF(Z2027-Y2027&gt;0, "+" &amp; (Z2027-Y2027), Z2027-Y2027), "X")</f>
        <v>+7</v>
      </c>
      <c r="AB2027" s="5" t="s">
        <v>5388</v>
      </c>
      <c r="AC2027" s="2" t="s">
        <v>5388</v>
      </c>
      <c r="AD2027" s="6" t="str">
        <f t="shared" si="1938"/>
        <v>X</v>
      </c>
      <c r="AE2027" s="3">
        <v>45653</v>
      </c>
      <c r="AF2027" s="5" t="s">
        <v>5396</v>
      </c>
      <c r="AG2027" s="6">
        <f t="shared" ref="AG2027:AG2029" ca="1" si="1942">TODAY()-AE2027</f>
        <v>3</v>
      </c>
      <c r="AH2027" s="3">
        <v>45653</v>
      </c>
      <c r="AI2027" s="3">
        <f t="shared" ref="AI2027:AI2028" si="1943">Y2027</f>
        <v>45646</v>
      </c>
      <c r="AJ2027" s="3"/>
      <c r="AK2027" s="2">
        <f t="shared" si="1899"/>
        <v>-7</v>
      </c>
      <c r="AL2027" s="2" t="s">
        <v>5567</v>
      </c>
      <c r="AM2027" s="2" t="str">
        <f t="shared" si="1900"/>
        <v>생산완료(-7)</v>
      </c>
      <c r="AN2027" s="9">
        <f t="shared" si="1901"/>
        <v>45653</v>
      </c>
      <c r="AO2027" s="9">
        <f t="shared" si="1902"/>
        <v>45646</v>
      </c>
      <c r="AP2027" s="9"/>
      <c r="AQ2027" s="2">
        <f t="shared" si="1934"/>
        <v>-7</v>
      </c>
      <c r="AR2027" s="12">
        <f t="shared" si="1903"/>
        <v>-7</v>
      </c>
      <c r="AS2027" t="s">
        <v>5567</v>
      </c>
      <c r="AT2027" t="str">
        <f t="shared" si="1904"/>
        <v>생산완료(-7)</v>
      </c>
    </row>
    <row r="2028" spans="2:46" x14ac:dyDescent="0.3">
      <c r="B2028" s="2" t="s">
        <v>5439</v>
      </c>
      <c r="C2028" s="7">
        <v>-8</v>
      </c>
      <c r="D2028" s="2"/>
      <c r="E2028" s="2" t="s">
        <v>5443</v>
      </c>
      <c r="F2028" s="2"/>
      <c r="G2028" s="2" t="s">
        <v>5553</v>
      </c>
      <c r="H2028" s="2" t="s">
        <v>1156</v>
      </c>
      <c r="I2028" s="2" t="str">
        <f t="shared" si="1892"/>
        <v>20241210-901008-인쇄</v>
      </c>
      <c r="J2028" s="2" t="str">
        <f t="shared" si="1893"/>
        <v>20241210-901008-합지</v>
      </c>
      <c r="K2028" s="2" t="str">
        <f t="shared" si="1894"/>
        <v>20241210-901008-분단</v>
      </c>
      <c r="L2028" s="2" t="str">
        <f t="shared" si="1895"/>
        <v>20241210-901008-제대</v>
      </c>
      <c r="M2028" s="2" t="str">
        <f>VLOOKUP(H2028, '쿼리1'!$A:$R, 17, 0)</f>
        <v>무지</v>
      </c>
      <c r="N2028" s="2" t="str">
        <f>VLOOKUP(H2028, '쿼리1'!$A:$P, 15, 0)</f>
        <v>나이론60</v>
      </c>
      <c r="O2028" s="2">
        <v>901008</v>
      </c>
      <c r="P2028" s="2" t="str">
        <f>VLOOKUP(H2028, '쿼리1'!$A:$R, 17, 0)</f>
        <v>무지</v>
      </c>
      <c r="Q2028" s="4">
        <f>VLOOKUP(H2028, '쿼리1'!$A:$U, 20, 0)</f>
        <v>55384</v>
      </c>
      <c r="R2028" s="2" t="s">
        <v>5397</v>
      </c>
      <c r="S2028" s="2" t="s">
        <v>31</v>
      </c>
      <c r="T2028" s="2" t="s">
        <v>5397</v>
      </c>
      <c r="U2028" s="2" t="s">
        <v>5399</v>
      </c>
      <c r="V2028" s="2" t="s">
        <v>5388</v>
      </c>
      <c r="W2028" s="3" t="s">
        <v>5388</v>
      </c>
      <c r="X2028" s="6" t="str">
        <f>IFERROR(W2028-V2028, "X")</f>
        <v>X</v>
      </c>
      <c r="Y2028" s="3">
        <v>45646</v>
      </c>
      <c r="Z2028" s="3">
        <v>45654</v>
      </c>
      <c r="AA2028" s="6" t="str">
        <f t="shared" si="1941"/>
        <v>+8</v>
      </c>
      <c r="AB2028" s="5" t="s">
        <v>5388</v>
      </c>
      <c r="AC2028" s="2" t="s">
        <v>5388</v>
      </c>
      <c r="AD2028" s="6" t="str">
        <f t="shared" si="1938"/>
        <v>X</v>
      </c>
      <c r="AE2028" s="3">
        <v>45653</v>
      </c>
      <c r="AF2028" s="5" t="s">
        <v>5396</v>
      </c>
      <c r="AG2028" s="6">
        <f t="shared" ca="1" si="1942"/>
        <v>3</v>
      </c>
      <c r="AH2028" s="3">
        <v>45654</v>
      </c>
      <c r="AI2028" s="3">
        <f t="shared" si="1943"/>
        <v>45646</v>
      </c>
      <c r="AJ2028" s="3"/>
      <c r="AK2028" s="2">
        <f t="shared" si="1899"/>
        <v>-8</v>
      </c>
      <c r="AL2028" s="2" t="s">
        <v>5567</v>
      </c>
      <c r="AM2028" s="2" t="str">
        <f t="shared" si="1900"/>
        <v>생산완료(-8)</v>
      </c>
      <c r="AN2028" s="9">
        <f t="shared" si="1901"/>
        <v>45654</v>
      </c>
      <c r="AO2028" s="9">
        <f t="shared" si="1902"/>
        <v>45646</v>
      </c>
      <c r="AP2028" s="9"/>
      <c r="AQ2028" s="2">
        <f t="shared" si="1934"/>
        <v>-8</v>
      </c>
      <c r="AR2028" s="12">
        <f t="shared" si="1903"/>
        <v>-8</v>
      </c>
      <c r="AS2028" t="s">
        <v>5567</v>
      </c>
      <c r="AT2028" t="str">
        <f t="shared" si="1904"/>
        <v>생산완료(-8)</v>
      </c>
    </row>
    <row r="2029" spans="2:46" x14ac:dyDescent="0.3">
      <c r="B2029" s="2" t="s">
        <v>5409</v>
      </c>
      <c r="C2029" s="7">
        <v>0</v>
      </c>
      <c r="D2029" s="2"/>
      <c r="E2029" s="2" t="s">
        <v>5412</v>
      </c>
      <c r="F2029" s="2" t="s">
        <v>5409</v>
      </c>
      <c r="G2029" s="2" t="s">
        <v>5554</v>
      </c>
      <c r="H2029" s="2" t="s">
        <v>4522</v>
      </c>
      <c r="I2029" s="2" t="str">
        <f t="shared" si="1892"/>
        <v>20241210-903003-인쇄</v>
      </c>
      <c r="J2029" s="2" t="str">
        <f t="shared" si="1893"/>
        <v>20241210-903003-합지</v>
      </c>
      <c r="K2029" s="2" t="str">
        <f t="shared" si="1894"/>
        <v>20241210-903003-분단</v>
      </c>
      <c r="L2029" s="2" t="str">
        <f t="shared" si="1895"/>
        <v>20241210-903003-제대</v>
      </c>
      <c r="M2029" s="2" t="str">
        <f>VLOOKUP(H2029, '쿼리1'!$A:$R, 17, 0)</f>
        <v>무지</v>
      </c>
      <c r="N2029" s="2" t="str">
        <f>VLOOKUP(H2029, '쿼리1'!$A:$P, 15, 0)</f>
        <v>진지스120=무지</v>
      </c>
      <c r="O2029" s="2">
        <v>903003</v>
      </c>
      <c r="P2029" s="2" t="str">
        <f>VLOOKUP(H2029, '쿼리1'!$A:$R, 17, 0)</f>
        <v>무지</v>
      </c>
      <c r="Q2029" s="4">
        <f>VLOOKUP(H2029, '쿼리1'!$A:$U, 20, 0)</f>
        <v>200000</v>
      </c>
      <c r="R2029" s="2" t="s">
        <v>5397</v>
      </c>
      <c r="S2029" s="2" t="s">
        <v>31</v>
      </c>
      <c r="T2029" s="2" t="s">
        <v>31</v>
      </c>
      <c r="U2029" s="2" t="s">
        <v>5399</v>
      </c>
      <c r="V2029" s="2" t="s">
        <v>5388</v>
      </c>
      <c r="W2029" s="3" t="s">
        <v>5388</v>
      </c>
      <c r="X2029" s="6" t="str">
        <f>IFERROR(W2029-V2029, "X")</f>
        <v>X</v>
      </c>
      <c r="Y2029" s="3">
        <v>45644</v>
      </c>
      <c r="Z2029" s="3">
        <v>45645</v>
      </c>
      <c r="AA2029" s="6" t="str">
        <f t="shared" si="1941"/>
        <v>+1</v>
      </c>
      <c r="AB2029" s="3">
        <v>45645</v>
      </c>
      <c r="AC2029" s="3">
        <v>45645</v>
      </c>
      <c r="AD2029" s="6">
        <f t="shared" ref="AD2029:AD2033" si="1944">IFERROR(IF(AC2029-AB2029&gt;0, "+" &amp; (AC2029-AB2029), AC2029-AB2029), "X")</f>
        <v>0</v>
      </c>
      <c r="AE2029" s="3">
        <v>45652</v>
      </c>
      <c r="AF2029" s="5" t="s">
        <v>5396</v>
      </c>
      <c r="AG2029" s="6">
        <f t="shared" ca="1" si="1942"/>
        <v>4</v>
      </c>
      <c r="AH2029" s="3">
        <v>45645</v>
      </c>
      <c r="AI2029" s="3">
        <f t="shared" ref="AI2029:AI2033" si="1945">AB2029</f>
        <v>45645</v>
      </c>
      <c r="AJ2029" s="3"/>
      <c r="AK2029" s="2">
        <f t="shared" si="1899"/>
        <v>0</v>
      </c>
      <c r="AL2029" s="2" t="s">
        <v>5567</v>
      </c>
      <c r="AM2029" s="2" t="str">
        <f t="shared" si="1900"/>
        <v>생산완료(0)</v>
      </c>
      <c r="AN2029" s="9">
        <f t="shared" si="1901"/>
        <v>45645</v>
      </c>
      <c r="AO2029" s="9">
        <f t="shared" si="1902"/>
        <v>45645</v>
      </c>
      <c r="AP2029" s="9"/>
      <c r="AQ2029" s="2">
        <f t="shared" si="1934"/>
        <v>0</v>
      </c>
      <c r="AR2029" s="12">
        <f t="shared" si="1903"/>
        <v>0</v>
      </c>
      <c r="AS2029" t="s">
        <v>5567</v>
      </c>
      <c r="AT2029" t="str">
        <f t="shared" si="1904"/>
        <v>생산완료(0)</v>
      </c>
    </row>
    <row r="2030" spans="2:46" x14ac:dyDescent="0.3">
      <c r="B2030" s="2" t="s">
        <v>5405</v>
      </c>
      <c r="C2030" s="7">
        <v>-1</v>
      </c>
      <c r="D2030" s="2" t="s">
        <v>5412</v>
      </c>
      <c r="E2030" s="2" t="s">
        <v>5405</v>
      </c>
      <c r="F2030" s="2" t="s">
        <v>5412</v>
      </c>
      <c r="G2030" s="2"/>
      <c r="H2030" s="2" t="s">
        <v>4768</v>
      </c>
      <c r="I2030" s="2" t="str">
        <f t="shared" si="1892"/>
        <v>20241211-1000138622-인쇄</v>
      </c>
      <c r="J2030" s="2" t="str">
        <f t="shared" si="1893"/>
        <v>20241211-1000138622-합지</v>
      </c>
      <c r="K2030" s="2" t="str">
        <f t="shared" si="1894"/>
        <v>20241211-1000138622-분단</v>
      </c>
      <c r="L2030" s="2" t="str">
        <f t="shared" si="1895"/>
        <v>20241211-1000138622-제대</v>
      </c>
      <c r="M2030" s="2" t="str">
        <f>VLOOKUP(H2030, '쿼리1'!$A:$R, 17, 0)</f>
        <v>1도-MH 냉동 바질치즈치아바타 샌드위치 내포장지-사이즈변경</v>
      </c>
      <c r="N2030" s="2" t="str">
        <f>VLOOKUP(H2030, '쿼리1'!$A:$P, 15, 0)</f>
        <v>오씨피피(투명)50</v>
      </c>
      <c r="O2030" s="2">
        <v>1000138622</v>
      </c>
      <c r="P2030" s="2" t="str">
        <f>VLOOKUP(H2030, '쿼리1'!$A:$R, 17, 0)</f>
        <v>1도-MH 냉동 바질치즈치아바타 샌드위치 내포장지-사이즈변경</v>
      </c>
      <c r="Q2030" s="4">
        <f>VLOOKUP(H2030, '쿼리1'!$A:$U, 20, 0)</f>
        <v>320</v>
      </c>
      <c r="R2030" s="2" t="s">
        <v>31</v>
      </c>
      <c r="S2030" s="2" t="s">
        <v>31</v>
      </c>
      <c r="T2030" s="2" t="s">
        <v>31</v>
      </c>
      <c r="U2030" s="2" t="s">
        <v>5397</v>
      </c>
      <c r="V2030" s="3">
        <v>45643</v>
      </c>
      <c r="W2030" s="3">
        <v>45644</v>
      </c>
      <c r="X2030" s="6" t="str">
        <f>IFERROR(IF(W2030-V2030&gt;0, "+" &amp; (W2030-V2030), W2030-V2030), "X")</f>
        <v>+1</v>
      </c>
      <c r="Y2030" s="3">
        <v>45646</v>
      </c>
      <c r="Z2030" s="3">
        <v>45645</v>
      </c>
      <c r="AA2030" s="6">
        <f t="shared" si="1941"/>
        <v>-1</v>
      </c>
      <c r="AB2030" s="3">
        <v>45649</v>
      </c>
      <c r="AC2030" s="3">
        <v>45650</v>
      </c>
      <c r="AD2030" s="6" t="str">
        <f t="shared" si="1944"/>
        <v>+1</v>
      </c>
      <c r="AE2030" s="2" t="s">
        <v>5388</v>
      </c>
      <c r="AF2030" s="2" t="s">
        <v>5388</v>
      </c>
      <c r="AG2030" s="2" t="str">
        <f>IFERROR(AF2030-AE2030, "X")</f>
        <v>X</v>
      </c>
      <c r="AH2030" s="3">
        <v>45650</v>
      </c>
      <c r="AI2030" s="3">
        <f t="shared" si="1945"/>
        <v>45649</v>
      </c>
      <c r="AJ2030" s="3"/>
      <c r="AK2030" s="2">
        <f t="shared" si="1899"/>
        <v>-1</v>
      </c>
      <c r="AL2030" s="2" t="s">
        <v>5567</v>
      </c>
      <c r="AM2030" s="2" t="str">
        <f t="shared" si="1900"/>
        <v>생산완료(-1)</v>
      </c>
      <c r="AN2030" s="9">
        <f t="shared" si="1901"/>
        <v>45650</v>
      </c>
      <c r="AO2030" s="9">
        <f t="shared" si="1902"/>
        <v>45649</v>
      </c>
      <c r="AP2030" s="9"/>
      <c r="AQ2030" s="2">
        <f t="shared" si="1934"/>
        <v>-1</v>
      </c>
      <c r="AR2030" s="12">
        <f t="shared" si="1903"/>
        <v>-1</v>
      </c>
      <c r="AS2030" t="s">
        <v>5567</v>
      </c>
      <c r="AT2030" t="str">
        <f t="shared" si="1904"/>
        <v>생산완료(-1)</v>
      </c>
    </row>
    <row r="2031" spans="2:46" x14ac:dyDescent="0.3">
      <c r="B2031" s="2" t="s">
        <v>5409</v>
      </c>
      <c r="C2031" s="7">
        <v>0</v>
      </c>
      <c r="D2031" s="2"/>
      <c r="E2031" s="2" t="s">
        <v>5412</v>
      </c>
      <c r="F2031" s="2" t="s">
        <v>5409</v>
      </c>
      <c r="G2031" s="2" t="s">
        <v>5555</v>
      </c>
      <c r="H2031" s="2" t="s">
        <v>2969</v>
      </c>
      <c r="I2031" s="2" t="str">
        <f t="shared" si="1892"/>
        <v>20241211-1000157743-인쇄</v>
      </c>
      <c r="J2031" s="2" t="str">
        <f t="shared" si="1893"/>
        <v>20241211-1000157743-합지</v>
      </c>
      <c r="K2031" s="2" t="str">
        <f t="shared" si="1894"/>
        <v>20241211-1000157743-분단</v>
      </c>
      <c r="L2031" s="2" t="str">
        <f t="shared" si="1895"/>
        <v>20241211-1000157743-제대</v>
      </c>
      <c r="M2031" s="2" t="str">
        <f>VLOOKUP(H2031, '쿼리1'!$A:$R, 17, 0)</f>
        <v>무지</v>
      </c>
      <c r="N2031" s="2" t="str">
        <f>VLOOKUP(H2031, '쿼리1'!$A:$P, 15, 0)</f>
        <v>패트120</v>
      </c>
      <c r="O2031" s="2">
        <v>1000157743</v>
      </c>
      <c r="P2031" s="2" t="str">
        <f>VLOOKUP(H2031, '쿼리1'!$A:$R, 17, 0)</f>
        <v>무지</v>
      </c>
      <c r="Q2031" s="4">
        <f>VLOOKUP(H2031, '쿼리1'!$A:$U, 20, 0)</f>
        <v>33333</v>
      </c>
      <c r="R2031" s="2" t="s">
        <v>5397</v>
      </c>
      <c r="S2031" s="2" t="s">
        <v>31</v>
      </c>
      <c r="T2031" s="2" t="s">
        <v>31</v>
      </c>
      <c r="U2031" s="2" t="s">
        <v>5399</v>
      </c>
      <c r="V2031" s="2" t="s">
        <v>5388</v>
      </c>
      <c r="W2031" s="3" t="s">
        <v>5388</v>
      </c>
      <c r="X2031" s="6" t="str">
        <f>IFERROR(W2031-V2031, "X")</f>
        <v>X</v>
      </c>
      <c r="Y2031" s="3">
        <v>45645</v>
      </c>
      <c r="Z2031" s="3">
        <v>45646</v>
      </c>
      <c r="AA2031" s="6" t="str">
        <f t="shared" si="1941"/>
        <v>+1</v>
      </c>
      <c r="AB2031" s="3">
        <v>45646</v>
      </c>
      <c r="AC2031" s="3">
        <v>45646</v>
      </c>
      <c r="AD2031" s="6">
        <f t="shared" si="1944"/>
        <v>0</v>
      </c>
      <c r="AE2031" s="3">
        <v>45650</v>
      </c>
      <c r="AF2031" s="5" t="s">
        <v>5396</v>
      </c>
      <c r="AG2031" s="6">
        <f ca="1">TODAY()-AE2031</f>
        <v>6</v>
      </c>
      <c r="AH2031" s="3">
        <v>45646</v>
      </c>
      <c r="AI2031" s="3">
        <f t="shared" si="1945"/>
        <v>45646</v>
      </c>
      <c r="AJ2031" s="3"/>
      <c r="AK2031" s="2">
        <f t="shared" si="1899"/>
        <v>0</v>
      </c>
      <c r="AL2031" s="2" t="s">
        <v>5567</v>
      </c>
      <c r="AM2031" s="2" t="str">
        <f t="shared" si="1900"/>
        <v>생산완료(0)</v>
      </c>
      <c r="AN2031" s="9">
        <f t="shared" si="1901"/>
        <v>45646</v>
      </c>
      <c r="AO2031" s="9">
        <f t="shared" si="1902"/>
        <v>45646</v>
      </c>
      <c r="AP2031" s="9"/>
      <c r="AQ2031" s="2">
        <f t="shared" si="1934"/>
        <v>0</v>
      </c>
      <c r="AR2031" s="12">
        <f t="shared" si="1903"/>
        <v>0</v>
      </c>
      <c r="AS2031" t="s">
        <v>5567</v>
      </c>
      <c r="AT2031" t="str">
        <f t="shared" si="1904"/>
        <v>생산완료(0)</v>
      </c>
    </row>
    <row r="2032" spans="2:46" x14ac:dyDescent="0.3">
      <c r="B2032" s="2" t="s">
        <v>5451</v>
      </c>
      <c r="C2032" s="7">
        <v>4</v>
      </c>
      <c r="D2032" s="2" t="s">
        <v>5409</v>
      </c>
      <c r="E2032" s="2" t="s">
        <v>5416</v>
      </c>
      <c r="F2032" s="2" t="s">
        <v>5418</v>
      </c>
      <c r="G2032" s="2"/>
      <c r="H2032" s="2" t="s">
        <v>4203</v>
      </c>
      <c r="I2032" s="2" t="str">
        <f t="shared" si="1892"/>
        <v>20241211-1000161948-인쇄</v>
      </c>
      <c r="J2032" s="2" t="str">
        <f t="shared" si="1893"/>
        <v>20241211-1000161948-합지</v>
      </c>
      <c r="K2032" s="2" t="str">
        <f t="shared" si="1894"/>
        <v>20241211-1000161948-분단</v>
      </c>
      <c r="L2032" s="2" t="str">
        <f t="shared" si="1895"/>
        <v>20241211-1000161948-제대</v>
      </c>
      <c r="M2032" s="2" t="str">
        <f>VLOOKUP(H2032, '쿼리1'!$A:$R, 17, 0)</f>
        <v>1도-VN)에그베이컨 블랙퍼스트 샌드위치</v>
      </c>
      <c r="N2032" s="2" t="str">
        <f>VLOOKUP(H2032, '쿼리1'!$A:$P, 15, 0)</f>
        <v>오씨피피(투명)40</v>
      </c>
      <c r="O2032" s="2">
        <v>1000161948</v>
      </c>
      <c r="P2032" s="2" t="str">
        <f>VLOOKUP(H2032, '쿼리1'!$A:$R, 17, 0)</f>
        <v>1도-VN)에그베이컨 블랙퍼스트 샌드위치</v>
      </c>
      <c r="Q2032" s="4">
        <f>VLOOKUP(H2032, '쿼리1'!$A:$U, 20, 0)</f>
        <v>32</v>
      </c>
      <c r="R2032" s="2" t="s">
        <v>31</v>
      </c>
      <c r="S2032" s="2" t="s">
        <v>31</v>
      </c>
      <c r="T2032" s="2" t="s">
        <v>31</v>
      </c>
      <c r="U2032" s="2" t="s">
        <v>5397</v>
      </c>
      <c r="V2032" s="3">
        <v>45643</v>
      </c>
      <c r="W2032" s="3">
        <v>45643</v>
      </c>
      <c r="X2032" s="6">
        <f t="shared" ref="X2032:X2033" si="1946">IFERROR(IF(W2032-V2032&gt;0, "+" &amp; (W2032-V2032), W2032-V2032), "X")</f>
        <v>0</v>
      </c>
      <c r="Y2032" s="3">
        <v>45646</v>
      </c>
      <c r="Z2032" s="3">
        <v>45644</v>
      </c>
      <c r="AA2032" s="6">
        <f t="shared" si="1941"/>
        <v>-2</v>
      </c>
      <c r="AB2032" s="3">
        <v>45649</v>
      </c>
      <c r="AC2032" s="3">
        <v>45645</v>
      </c>
      <c r="AD2032" s="6">
        <f t="shared" si="1944"/>
        <v>-4</v>
      </c>
      <c r="AE2032" s="2" t="s">
        <v>5388</v>
      </c>
      <c r="AF2032" s="2" t="s">
        <v>5388</v>
      </c>
      <c r="AG2032" s="2" t="str">
        <f>IFERROR(AF2032-AE2032, "X")</f>
        <v>X</v>
      </c>
      <c r="AH2032" s="3">
        <v>45645</v>
      </c>
      <c r="AI2032" s="3">
        <f t="shared" si="1945"/>
        <v>45649</v>
      </c>
      <c r="AJ2032" s="3"/>
      <c r="AK2032" s="2" t="str">
        <f t="shared" si="1899"/>
        <v>+4</v>
      </c>
      <c r="AL2032" s="2" t="s">
        <v>5567</v>
      </c>
      <c r="AM2032" s="2" t="str">
        <f t="shared" si="1900"/>
        <v>생산완료(+4)</v>
      </c>
      <c r="AN2032" s="9">
        <f t="shared" si="1901"/>
        <v>45645</v>
      </c>
      <c r="AO2032" s="9">
        <f t="shared" si="1902"/>
        <v>45649</v>
      </c>
      <c r="AP2032" s="9"/>
      <c r="AQ2032" s="2">
        <f t="shared" si="1934"/>
        <v>4</v>
      </c>
      <c r="AR2032" s="12" t="str">
        <f t="shared" si="1903"/>
        <v>+4</v>
      </c>
      <c r="AS2032" t="s">
        <v>5567</v>
      </c>
      <c r="AT2032" t="str">
        <f t="shared" si="1904"/>
        <v>생산완료(+4)</v>
      </c>
    </row>
    <row r="2033" spans="2:46" x14ac:dyDescent="0.3">
      <c r="B2033" s="2" t="s">
        <v>5405</v>
      </c>
      <c r="C2033" s="7">
        <v>-1</v>
      </c>
      <c r="D2033" s="2" t="s">
        <v>5408</v>
      </c>
      <c r="E2033" s="2" t="s">
        <v>5552</v>
      </c>
      <c r="F2033" s="2" t="s">
        <v>5412</v>
      </c>
      <c r="G2033" s="2"/>
      <c r="H2033" s="2" t="s">
        <v>4243</v>
      </c>
      <c r="I2033" s="2" t="str">
        <f t="shared" si="1892"/>
        <v>20241211-1000165926-인쇄</v>
      </c>
      <c r="J2033" s="2" t="str">
        <f t="shared" si="1893"/>
        <v>20241211-1000165926-합지</v>
      </c>
      <c r="K2033" s="2" t="str">
        <f t="shared" si="1894"/>
        <v>20241211-1000165926-분단</v>
      </c>
      <c r="L2033" s="2" t="str">
        <f t="shared" si="1895"/>
        <v>20241211-1000165926-제대</v>
      </c>
      <c r="M2033" s="2" t="str">
        <f>VLOOKUP(H2033, '쿼리1'!$A:$R, 17, 0)</f>
        <v>7도-VN)바질치즈 치아바타 샌드위치780g(TR)-재질변경</v>
      </c>
      <c r="N2033" s="2" t="str">
        <f>VLOOKUP(H2033, '쿼리1'!$A:$P, 15, 0)</f>
        <v>나이론75</v>
      </c>
      <c r="O2033" s="2">
        <v>1000165926</v>
      </c>
      <c r="P2033" s="2" t="str">
        <f>VLOOKUP(H2033, '쿼리1'!$A:$R, 17, 0)</f>
        <v>7도-VN)바질치즈 치아바타 샌드위치780g(TR)-재질변경</v>
      </c>
      <c r="Q2033" s="4">
        <f>VLOOKUP(H2033, '쿼리1'!$A:$U, 20, 0)</f>
        <v>60</v>
      </c>
      <c r="R2033" s="2" t="s">
        <v>31</v>
      </c>
      <c r="S2033" s="2" t="s">
        <v>5399</v>
      </c>
      <c r="T2033" s="2" t="s">
        <v>31</v>
      </c>
      <c r="U2033" s="2" t="s">
        <v>5397</v>
      </c>
      <c r="V2033" s="3">
        <v>45643</v>
      </c>
      <c r="W2033" s="3">
        <v>45646</v>
      </c>
      <c r="X2033" s="6" t="str">
        <f t="shared" si="1946"/>
        <v>+3</v>
      </c>
      <c r="Y2033" s="3">
        <v>45646</v>
      </c>
      <c r="Z2033" s="5" t="s">
        <v>5396</v>
      </c>
      <c r="AA2033" s="6">
        <f ca="1">TODAY()-Y2033</f>
        <v>10</v>
      </c>
      <c r="AB2033" s="3">
        <v>45649</v>
      </c>
      <c r="AC2033" s="3">
        <v>45650</v>
      </c>
      <c r="AD2033" s="6" t="str">
        <f t="shared" si="1944"/>
        <v>+1</v>
      </c>
      <c r="AE2033" s="2" t="s">
        <v>5388</v>
      </c>
      <c r="AF2033" s="2" t="s">
        <v>5388</v>
      </c>
      <c r="AG2033" s="2" t="str">
        <f>IFERROR(AF2033-AE2033, "X")</f>
        <v>X</v>
      </c>
      <c r="AH2033" s="3">
        <v>45650</v>
      </c>
      <c r="AI2033" s="3">
        <f t="shared" si="1945"/>
        <v>45649</v>
      </c>
      <c r="AJ2033" s="3"/>
      <c r="AK2033" s="2">
        <f t="shared" si="1899"/>
        <v>-1</v>
      </c>
      <c r="AL2033" s="2" t="s">
        <v>5567</v>
      </c>
      <c r="AM2033" s="2" t="str">
        <f t="shared" si="1900"/>
        <v>생산완료(-1)</v>
      </c>
      <c r="AN2033" s="9">
        <f t="shared" si="1901"/>
        <v>45650</v>
      </c>
      <c r="AO2033" s="9">
        <f t="shared" si="1902"/>
        <v>45649</v>
      </c>
      <c r="AP2033" s="9"/>
      <c r="AQ2033" s="2">
        <f t="shared" si="1934"/>
        <v>-1</v>
      </c>
      <c r="AR2033" s="12">
        <f t="shared" si="1903"/>
        <v>-1</v>
      </c>
      <c r="AS2033" t="s">
        <v>5567</v>
      </c>
      <c r="AT2033" t="str">
        <f t="shared" si="1904"/>
        <v>생산완료(-1)</v>
      </c>
    </row>
    <row r="2034" spans="2:46" x14ac:dyDescent="0.3">
      <c r="B2034" s="2" t="s">
        <v>5416</v>
      </c>
      <c r="C2034" s="7">
        <v>-2</v>
      </c>
      <c r="D2034" s="2"/>
      <c r="E2034" s="2" t="s">
        <v>5415</v>
      </c>
      <c r="F2034" s="2"/>
      <c r="G2034" s="2" t="s">
        <v>5424</v>
      </c>
      <c r="H2034" s="2" t="s">
        <v>1683</v>
      </c>
      <c r="I2034" s="2" t="str">
        <f t="shared" si="1892"/>
        <v>20241211-1117N0055-인쇄</v>
      </c>
      <c r="J2034" s="2" t="str">
        <f t="shared" si="1893"/>
        <v>20241211-1117N0055-합지</v>
      </c>
      <c r="K2034" s="2" t="str">
        <f t="shared" si="1894"/>
        <v>20241211-1117N0055-분단</v>
      </c>
      <c r="L2034" s="2" t="str">
        <f t="shared" si="1895"/>
        <v>20241211-1117N0055-제대</v>
      </c>
      <c r="M2034" s="2" t="str">
        <f>VLOOKUP(H2034, '쿼리1'!$A:$R, 17, 0)</f>
        <v>무지</v>
      </c>
      <c r="N2034" s="2" t="str">
        <f>VLOOKUP(H2034, '쿼리1'!$A:$P, 15, 0)</f>
        <v>나이론(옥텐)100</v>
      </c>
      <c r="O2034" s="2" t="s">
        <v>5683</v>
      </c>
      <c r="P2034" s="2" t="str">
        <f>VLOOKUP(H2034, '쿼리1'!$A:$R, 17, 0)</f>
        <v>무지</v>
      </c>
      <c r="Q2034" s="4">
        <f>VLOOKUP(H2034, '쿼리1'!$A:$U, 20, 0)</f>
        <v>40000</v>
      </c>
      <c r="R2034" s="2" t="s">
        <v>5397</v>
      </c>
      <c r="S2034" s="2" t="s">
        <v>31</v>
      </c>
      <c r="T2034" s="2" t="s">
        <v>5397</v>
      </c>
      <c r="U2034" s="2" t="s">
        <v>31</v>
      </c>
      <c r="V2034" s="2" t="s">
        <v>5388</v>
      </c>
      <c r="W2034" s="3" t="s">
        <v>5388</v>
      </c>
      <c r="X2034" s="6" t="str">
        <f>IFERROR(W2034-V2034, "X")</f>
        <v>X</v>
      </c>
      <c r="Y2034" s="3">
        <v>45646</v>
      </c>
      <c r="Z2034" s="3">
        <v>45643</v>
      </c>
      <c r="AA2034" s="6">
        <f t="shared" ref="AA2034:AA2036" si="1947">IFERROR(IF(Z2034-Y2034&gt;0, "+" &amp; (Z2034-Y2034), Z2034-Y2034), "X")</f>
        <v>-3</v>
      </c>
      <c r="AB2034" s="3" t="s">
        <v>5388</v>
      </c>
      <c r="AC2034" s="2" t="s">
        <v>5388</v>
      </c>
      <c r="AD2034" s="6" t="str">
        <f>IFERROR(AC2034-AB2034, "X")</f>
        <v>X</v>
      </c>
      <c r="AE2034" s="3">
        <v>45650</v>
      </c>
      <c r="AF2034" s="3">
        <v>45652</v>
      </c>
      <c r="AG2034" s="2" t="str">
        <f t="shared" ref="AG2034:AG2036" si="1948">IFERROR(IF(AF2034-AE2034&gt;0, "+" &amp; (AF2034-AE2034), AF2034-AE2034), "X")</f>
        <v>+2</v>
      </c>
      <c r="AH2034" s="3">
        <v>45652</v>
      </c>
      <c r="AI2034" s="3">
        <f t="shared" ref="AI2034:AI2036" si="1949">AE2034</f>
        <v>45650</v>
      </c>
      <c r="AJ2034" s="3"/>
      <c r="AK2034" s="2">
        <f t="shared" si="1899"/>
        <v>-2</v>
      </c>
      <c r="AL2034" s="2" t="s">
        <v>5567</v>
      </c>
      <c r="AM2034" s="2" t="str">
        <f t="shared" si="1900"/>
        <v>생산완료(-2)</v>
      </c>
      <c r="AN2034" s="9">
        <f t="shared" si="1901"/>
        <v>45652</v>
      </c>
      <c r="AO2034" s="9">
        <f t="shared" si="1902"/>
        <v>45650</v>
      </c>
      <c r="AP2034" s="9"/>
      <c r="AQ2034" s="2">
        <f t="shared" si="1934"/>
        <v>-2</v>
      </c>
      <c r="AR2034" s="12">
        <f t="shared" si="1903"/>
        <v>-2</v>
      </c>
      <c r="AS2034" t="s">
        <v>5567</v>
      </c>
      <c r="AT2034" t="str">
        <f t="shared" si="1904"/>
        <v>생산완료(-2)</v>
      </c>
    </row>
    <row r="2035" spans="2:46" x14ac:dyDescent="0.3">
      <c r="B2035" s="2" t="s">
        <v>5415</v>
      </c>
      <c r="C2035" s="7">
        <v>-3</v>
      </c>
      <c r="D2035" s="2" t="s">
        <v>5424</v>
      </c>
      <c r="E2035" s="2" t="s">
        <v>5408</v>
      </c>
      <c r="F2035" s="2"/>
      <c r="G2035" s="2" t="s">
        <v>5408</v>
      </c>
      <c r="H2035" s="2" t="s">
        <v>1511</v>
      </c>
      <c r="I2035" s="2" t="str">
        <f t="shared" si="1892"/>
        <v>20241211-1419P0236-인쇄</v>
      </c>
      <c r="J2035" s="2" t="str">
        <f t="shared" si="1893"/>
        <v>20241211-1419P0236-합지</v>
      </c>
      <c r="K2035" s="2" t="str">
        <f t="shared" si="1894"/>
        <v>20241211-1419P0236-분단</v>
      </c>
      <c r="L2035" s="2" t="str">
        <f t="shared" si="1895"/>
        <v>20241211-1419P0236-제대</v>
      </c>
      <c r="M2035" s="2" t="str">
        <f>VLOOKUP(H2035, '쿼리1'!$A:$R, 17, 0)</f>
        <v>6도-건오징어</v>
      </c>
      <c r="N2035" s="2" t="str">
        <f>VLOOKUP(H2035, '쿼리1'!$A:$P, 15, 0)</f>
        <v>오씨피피(투명)80</v>
      </c>
      <c r="O2035" s="2" t="s">
        <v>5910</v>
      </c>
      <c r="P2035" s="2" t="str">
        <f>VLOOKUP(H2035, '쿼리1'!$A:$R, 17, 0)</f>
        <v>6도-건오징어</v>
      </c>
      <c r="Q2035" s="4">
        <f>VLOOKUP(H2035, '쿼리1'!$A:$U, 20, 0)</f>
        <v>11428</v>
      </c>
      <c r="R2035" s="2" t="s">
        <v>31</v>
      </c>
      <c r="S2035" s="2" t="s">
        <v>31</v>
      </c>
      <c r="T2035" s="2" t="s">
        <v>5397</v>
      </c>
      <c r="U2035" s="2" t="s">
        <v>31</v>
      </c>
      <c r="V2035" s="3">
        <v>45643</v>
      </c>
      <c r="W2035" s="3">
        <v>45645</v>
      </c>
      <c r="X2035" s="6" t="str">
        <f t="shared" ref="X2035:X2041" si="1950">IFERROR(IF(W2035-V2035&gt;0, "+" &amp; (W2035-V2035), W2035-V2035), "X")</f>
        <v>+2</v>
      </c>
      <c r="Y2035" s="3">
        <v>45646</v>
      </c>
      <c r="Z2035" s="3">
        <v>45649</v>
      </c>
      <c r="AA2035" s="6" t="str">
        <f t="shared" si="1947"/>
        <v>+3</v>
      </c>
      <c r="AB2035" s="3" t="s">
        <v>5388</v>
      </c>
      <c r="AC2035" s="2" t="s">
        <v>5388</v>
      </c>
      <c r="AD2035" s="6" t="str">
        <f>IFERROR(AC2035-AB2035, "X")</f>
        <v>X</v>
      </c>
      <c r="AE2035" s="3">
        <v>45650</v>
      </c>
      <c r="AF2035" s="3">
        <v>45653</v>
      </c>
      <c r="AG2035" s="2" t="str">
        <f t="shared" si="1948"/>
        <v>+3</v>
      </c>
      <c r="AH2035" s="3">
        <v>45653</v>
      </c>
      <c r="AI2035" s="3">
        <f t="shared" si="1949"/>
        <v>45650</v>
      </c>
      <c r="AJ2035" s="3"/>
      <c r="AK2035" s="2">
        <f t="shared" si="1899"/>
        <v>-3</v>
      </c>
      <c r="AL2035" s="2" t="s">
        <v>5567</v>
      </c>
      <c r="AM2035" s="2" t="str">
        <f t="shared" si="1900"/>
        <v>생산완료(-3)</v>
      </c>
      <c r="AN2035" s="9">
        <f t="shared" si="1901"/>
        <v>45653</v>
      </c>
      <c r="AO2035" s="9">
        <f t="shared" si="1902"/>
        <v>45650</v>
      </c>
      <c r="AP2035" s="9"/>
      <c r="AQ2035" s="2">
        <f t="shared" si="1934"/>
        <v>-3</v>
      </c>
      <c r="AR2035" s="12">
        <f t="shared" si="1903"/>
        <v>-3</v>
      </c>
      <c r="AS2035" t="s">
        <v>5567</v>
      </c>
      <c r="AT2035" t="str">
        <f t="shared" si="1904"/>
        <v>생산완료(-3)</v>
      </c>
    </row>
    <row r="2036" spans="2:46" x14ac:dyDescent="0.3">
      <c r="B2036" s="2" t="s">
        <v>5424</v>
      </c>
      <c r="C2036" s="7">
        <v>2</v>
      </c>
      <c r="D2036" s="2" t="s">
        <v>5412</v>
      </c>
      <c r="E2036" s="2" t="s">
        <v>5416</v>
      </c>
      <c r="F2036" s="2" t="s">
        <v>5405</v>
      </c>
      <c r="G2036" s="2" t="s">
        <v>5416</v>
      </c>
      <c r="H2036" s="2" t="s">
        <v>1202</v>
      </c>
      <c r="I2036" s="2" t="str">
        <f t="shared" si="1892"/>
        <v>20241211-1420P0052-인쇄</v>
      </c>
      <c r="J2036" s="2" t="str">
        <f t="shared" si="1893"/>
        <v>20241211-1420P0052-합지</v>
      </c>
      <c r="K2036" s="2" t="str">
        <f t="shared" si="1894"/>
        <v>20241211-1420P0052-분단</v>
      </c>
      <c r="L2036" s="2" t="str">
        <f t="shared" si="1895"/>
        <v>20241211-1420P0052-제대</v>
      </c>
      <c r="M2036" s="2" t="str">
        <f>VLOOKUP(H2036, '쿼리1'!$A:$R, 17, 0)</f>
        <v>5도-생김</v>
      </c>
      <c r="N2036" s="2" t="str">
        <f>VLOOKUP(H2036, '쿼리1'!$A:$P, 15, 0)</f>
        <v>오씨피피(투명)40=5도-생김</v>
      </c>
      <c r="O2036" s="2" t="s">
        <v>5911</v>
      </c>
      <c r="P2036" s="2" t="str">
        <f>VLOOKUP(H2036, '쿼리1'!$A:$R, 17, 0)</f>
        <v>5도-생김</v>
      </c>
      <c r="Q2036" s="4">
        <f>VLOOKUP(H2036, '쿼리1'!$A:$U, 20, 0)</f>
        <v>17621</v>
      </c>
      <c r="R2036" s="2" t="s">
        <v>31</v>
      </c>
      <c r="S2036" s="2" t="s">
        <v>31</v>
      </c>
      <c r="T2036" s="2" t="s">
        <v>31</v>
      </c>
      <c r="U2036" s="2" t="s">
        <v>31</v>
      </c>
      <c r="V2036" s="3">
        <v>45643</v>
      </c>
      <c r="W2036" s="3">
        <v>45644</v>
      </c>
      <c r="X2036" s="6" t="str">
        <f t="shared" si="1950"/>
        <v>+1</v>
      </c>
      <c r="Y2036" s="3">
        <v>45646</v>
      </c>
      <c r="Z2036" s="3">
        <v>45644</v>
      </c>
      <c r="AA2036" s="6">
        <f t="shared" si="1947"/>
        <v>-2</v>
      </c>
      <c r="AB2036" s="3">
        <v>45649</v>
      </c>
      <c r="AC2036" s="3">
        <v>45648</v>
      </c>
      <c r="AD2036" s="6">
        <f>IFERROR(IF(AC2036-AB2036&gt;0, "+" &amp; (AC2036-AB2036), AC2036-AB2036), "X")</f>
        <v>-1</v>
      </c>
      <c r="AE2036" s="3">
        <v>45651</v>
      </c>
      <c r="AF2036" s="3">
        <v>45649</v>
      </c>
      <c r="AG2036" s="2">
        <f t="shared" si="1948"/>
        <v>-2</v>
      </c>
      <c r="AH2036" s="3">
        <v>45649</v>
      </c>
      <c r="AI2036" s="3">
        <f t="shared" si="1949"/>
        <v>45651</v>
      </c>
      <c r="AJ2036" s="3"/>
      <c r="AK2036" s="2" t="str">
        <f t="shared" si="1899"/>
        <v>+2</v>
      </c>
      <c r="AL2036" s="2" t="s">
        <v>5567</v>
      </c>
      <c r="AM2036" s="2" t="str">
        <f t="shared" si="1900"/>
        <v>생산완료(+2)</v>
      </c>
      <c r="AN2036" s="9">
        <f t="shared" si="1901"/>
        <v>45649</v>
      </c>
      <c r="AO2036" s="9">
        <f t="shared" si="1902"/>
        <v>45651</v>
      </c>
      <c r="AP2036" s="9"/>
      <c r="AQ2036" s="2">
        <f t="shared" si="1934"/>
        <v>2</v>
      </c>
      <c r="AR2036" s="12" t="str">
        <f t="shared" si="1903"/>
        <v>+2</v>
      </c>
      <c r="AS2036" t="s">
        <v>5567</v>
      </c>
      <c r="AT2036" t="str">
        <f t="shared" si="1904"/>
        <v>생산완료(+2)</v>
      </c>
    </row>
    <row r="2037" spans="2:46" x14ac:dyDescent="0.3">
      <c r="B2037" s="2" t="s">
        <v>5405</v>
      </c>
      <c r="C2037" s="7">
        <v>-1</v>
      </c>
      <c r="D2037" s="2" t="s">
        <v>5412</v>
      </c>
      <c r="E2037" s="2"/>
      <c r="F2037" s="2"/>
      <c r="G2037" s="2" t="s">
        <v>5551</v>
      </c>
      <c r="H2037" s="2" t="s">
        <v>2596</v>
      </c>
      <c r="I2037" s="2" t="str">
        <f t="shared" si="1892"/>
        <v>20241211-2000135106-인쇄</v>
      </c>
      <c r="J2037" s="2" t="str">
        <f t="shared" si="1893"/>
        <v>20241211-2000135106-합지</v>
      </c>
      <c r="K2037" s="2" t="str">
        <f t="shared" si="1894"/>
        <v>20241211-2000135106-분단</v>
      </c>
      <c r="L2037" s="2" t="str">
        <f t="shared" si="1895"/>
        <v>20241211-2000135106-제대</v>
      </c>
      <c r="M2037" s="2" t="str">
        <f>VLOOKUP(H2037, '쿼리1'!$A:$R, 17, 0)</f>
        <v>단면2도-방이샤브샤브칼국수(대)</v>
      </c>
      <c r="N2037" s="2" t="str">
        <f>VLOOKUP(H2037, '쿼리1'!$A:$P, 15, 0)</f>
        <v>HD튜브(유백)70</v>
      </c>
      <c r="O2037" s="2">
        <v>2000135106</v>
      </c>
      <c r="P2037" s="2" t="str">
        <f>VLOOKUP(H2037, '쿼리1'!$A:$R, 17, 0)</f>
        <v>단면2도-방이샤브샤브칼국수(대)</v>
      </c>
      <c r="Q2037" s="4">
        <f>VLOOKUP(H2037, '쿼리1'!$A:$U, 20, 0)</f>
        <v>9090</v>
      </c>
      <c r="R2037" s="2" t="s">
        <v>31</v>
      </c>
      <c r="S2037" s="2" t="s">
        <v>5397</v>
      </c>
      <c r="T2037" s="2" t="s">
        <v>5397</v>
      </c>
      <c r="U2037" s="2" t="s">
        <v>5399</v>
      </c>
      <c r="V2037" s="3">
        <v>45643</v>
      </c>
      <c r="W2037" s="3">
        <v>45644</v>
      </c>
      <c r="X2037" s="6" t="str">
        <f t="shared" si="1950"/>
        <v>+1</v>
      </c>
      <c r="Y2037" s="2" t="s">
        <v>5388</v>
      </c>
      <c r="Z2037" s="3" t="s">
        <v>5388</v>
      </c>
      <c r="AA2037" s="6" t="str">
        <f t="shared" ref="AA2037:AA2044" si="1951">IFERROR(Z2037-Y2037, "X")</f>
        <v>X</v>
      </c>
      <c r="AB2037" s="5" t="s">
        <v>5388</v>
      </c>
      <c r="AC2037" s="2" t="s">
        <v>5388</v>
      </c>
      <c r="AD2037" s="6" t="str">
        <f>IFERROR(AC2037-AB2037, "X")</f>
        <v>X</v>
      </c>
      <c r="AE2037" s="3">
        <v>45645</v>
      </c>
      <c r="AF2037" s="5" t="s">
        <v>5396</v>
      </c>
      <c r="AG2037" s="6">
        <f t="shared" ref="AG2037:AG2039" ca="1" si="1952">TODAY()-AE2037</f>
        <v>11</v>
      </c>
      <c r="AH2037" s="3">
        <v>45644</v>
      </c>
      <c r="AI2037" s="3">
        <f t="shared" ref="AI2037:AI2039" si="1953">V2037</f>
        <v>45643</v>
      </c>
      <c r="AJ2037" s="3"/>
      <c r="AK2037" s="2">
        <f t="shared" si="1899"/>
        <v>-1</v>
      </c>
      <c r="AL2037" s="2" t="s">
        <v>5567</v>
      </c>
      <c r="AM2037" s="2" t="str">
        <f t="shared" si="1900"/>
        <v>생산완료(-1)</v>
      </c>
      <c r="AN2037" s="9">
        <f t="shared" si="1901"/>
        <v>45644</v>
      </c>
      <c r="AO2037" s="9">
        <f t="shared" si="1902"/>
        <v>45643</v>
      </c>
      <c r="AP2037" s="9"/>
      <c r="AQ2037" s="2">
        <f t="shared" si="1934"/>
        <v>-1</v>
      </c>
      <c r="AR2037" s="12">
        <f t="shared" si="1903"/>
        <v>-1</v>
      </c>
      <c r="AS2037" t="s">
        <v>5567</v>
      </c>
      <c r="AT2037" t="str">
        <f t="shared" si="1904"/>
        <v>생산완료(-1)</v>
      </c>
    </row>
    <row r="2038" spans="2:46" x14ac:dyDescent="0.3">
      <c r="B2038" s="2" t="s">
        <v>5418</v>
      </c>
      <c r="C2038" s="7">
        <v>-4</v>
      </c>
      <c r="D2038" s="2" t="s">
        <v>5451</v>
      </c>
      <c r="E2038" s="2"/>
      <c r="F2038" s="2"/>
      <c r="G2038" s="2" t="s">
        <v>5551</v>
      </c>
      <c r="H2038" s="2" t="s">
        <v>2007</v>
      </c>
      <c r="I2038" s="2" t="str">
        <f t="shared" si="1892"/>
        <v>20241211-2000141599-인쇄</v>
      </c>
      <c r="J2038" s="2" t="str">
        <f t="shared" si="1893"/>
        <v>20241211-2000141599-합지</v>
      </c>
      <c r="K2038" s="2" t="str">
        <f t="shared" si="1894"/>
        <v>20241211-2000141599-분단</v>
      </c>
      <c r="L2038" s="2" t="str">
        <f t="shared" si="1895"/>
        <v>20241211-2000141599-제대</v>
      </c>
      <c r="M2038" s="2" t="str">
        <f>VLOOKUP(H2038, '쿼리1'!$A:$R, 17, 0)</f>
        <v>단면1도-바이오텝스(이알테크)</v>
      </c>
      <c r="N2038" s="2" t="str">
        <f>VLOOKUP(H2038, '쿼리1'!$A:$P, 15, 0)</f>
        <v>PE튜브(투명)50</v>
      </c>
      <c r="O2038" s="2">
        <v>2000141599</v>
      </c>
      <c r="P2038" s="2" t="str">
        <f>VLOOKUP(H2038, '쿼리1'!$A:$R, 17, 0)</f>
        <v>단면1도-바이오텝스(이알테크)</v>
      </c>
      <c r="Q2038" s="4">
        <f>VLOOKUP(H2038, '쿼리1'!$A:$U, 20, 0)</f>
        <v>20000</v>
      </c>
      <c r="R2038" s="2" t="s">
        <v>31</v>
      </c>
      <c r="S2038" s="2" t="s">
        <v>5397</v>
      </c>
      <c r="T2038" s="2" t="s">
        <v>5397</v>
      </c>
      <c r="U2038" s="2" t="s">
        <v>5399</v>
      </c>
      <c r="V2038" s="3">
        <v>45643</v>
      </c>
      <c r="W2038" s="3">
        <v>45647</v>
      </c>
      <c r="X2038" s="6" t="str">
        <f t="shared" si="1950"/>
        <v>+4</v>
      </c>
      <c r="Y2038" s="2" t="s">
        <v>5388</v>
      </c>
      <c r="Z2038" s="3" t="s">
        <v>5388</v>
      </c>
      <c r="AA2038" s="6" t="str">
        <f t="shared" si="1951"/>
        <v>X</v>
      </c>
      <c r="AB2038" s="5" t="s">
        <v>5388</v>
      </c>
      <c r="AC2038" s="2" t="s">
        <v>5388</v>
      </c>
      <c r="AD2038" s="6" t="str">
        <f>IFERROR(AC2038-AB2038, "X")</f>
        <v>X</v>
      </c>
      <c r="AE2038" s="3">
        <v>45645</v>
      </c>
      <c r="AF2038" s="5" t="s">
        <v>5396</v>
      </c>
      <c r="AG2038" s="6">
        <f t="shared" ca="1" si="1952"/>
        <v>11</v>
      </c>
      <c r="AH2038" s="3">
        <v>45647</v>
      </c>
      <c r="AI2038" s="3">
        <f t="shared" si="1953"/>
        <v>45643</v>
      </c>
      <c r="AJ2038" s="3"/>
      <c r="AK2038" s="2">
        <f t="shared" si="1899"/>
        <v>-4</v>
      </c>
      <c r="AL2038" s="2" t="s">
        <v>5567</v>
      </c>
      <c r="AM2038" s="2" t="str">
        <f t="shared" si="1900"/>
        <v>생산완료(-4)</v>
      </c>
      <c r="AN2038" s="9">
        <f t="shared" si="1901"/>
        <v>45647</v>
      </c>
      <c r="AO2038" s="9">
        <f t="shared" si="1902"/>
        <v>45643</v>
      </c>
      <c r="AP2038" s="9"/>
      <c r="AQ2038" s="2">
        <f t="shared" si="1934"/>
        <v>-4</v>
      </c>
      <c r="AR2038" s="12">
        <f t="shared" si="1903"/>
        <v>-4</v>
      </c>
      <c r="AS2038" t="s">
        <v>5567</v>
      </c>
      <c r="AT2038" t="str">
        <f t="shared" si="1904"/>
        <v>생산완료(-4)</v>
      </c>
    </row>
    <row r="2039" spans="2:46" x14ac:dyDescent="0.3">
      <c r="B2039" s="2" t="s">
        <v>5439</v>
      </c>
      <c r="C2039" s="7">
        <v>-8</v>
      </c>
      <c r="D2039" s="2" t="s">
        <v>5443</v>
      </c>
      <c r="E2039" s="2"/>
      <c r="F2039" s="2" t="s">
        <v>5547</v>
      </c>
      <c r="G2039" s="2" t="s">
        <v>5551</v>
      </c>
      <c r="H2039" s="2" t="s">
        <v>2401</v>
      </c>
      <c r="I2039" s="2" t="str">
        <f t="shared" si="1892"/>
        <v>20241211-2000142911-인쇄</v>
      </c>
      <c r="J2039" s="2" t="str">
        <f t="shared" si="1893"/>
        <v>20241211-2000142911-합지</v>
      </c>
      <c r="K2039" s="2" t="str">
        <f t="shared" si="1894"/>
        <v>20241211-2000142911-분단</v>
      </c>
      <c r="L2039" s="2" t="str">
        <f t="shared" si="1895"/>
        <v>20241211-2000142911-제대</v>
      </c>
      <c r="M2039" s="2" t="str">
        <f>VLOOKUP(H2039, '쿼리1'!$A:$R, 17, 0)</f>
        <v>1도-무스케익(분리배출 850*50)</v>
      </c>
      <c r="N2039" s="2" t="str">
        <f>VLOOKUP(H2039, '쿼리1'!$A:$P, 15, 0)</f>
        <v>PET80</v>
      </c>
      <c r="O2039" s="2">
        <v>2000142911</v>
      </c>
      <c r="P2039" s="2" t="str">
        <f>VLOOKUP(H2039, '쿼리1'!$A:$R, 17, 0)</f>
        <v>1도-무스케익(분리배출 850*50)</v>
      </c>
      <c r="Q2039" s="4">
        <f>VLOOKUP(H2039, '쿼리1'!$A:$U, 20, 0)</f>
        <v>16000</v>
      </c>
      <c r="R2039" s="2" t="s">
        <v>31</v>
      </c>
      <c r="S2039" s="2" t="s">
        <v>5397</v>
      </c>
      <c r="T2039" s="2" t="s">
        <v>5399</v>
      </c>
      <c r="U2039" s="2" t="s">
        <v>5399</v>
      </c>
      <c r="V2039" s="3">
        <v>45643</v>
      </c>
      <c r="W2039" s="3">
        <v>45651</v>
      </c>
      <c r="X2039" s="6" t="str">
        <f t="shared" si="1950"/>
        <v>+8</v>
      </c>
      <c r="Y2039" s="3" t="s">
        <v>5388</v>
      </c>
      <c r="Z2039" s="3" t="s">
        <v>5388</v>
      </c>
      <c r="AA2039" s="6" t="str">
        <f t="shared" si="1951"/>
        <v>X</v>
      </c>
      <c r="AB2039" s="3">
        <v>45644</v>
      </c>
      <c r="AC2039" s="5" t="s">
        <v>5396</v>
      </c>
      <c r="AD2039" s="6">
        <f ca="1">TODAY()-AB2039</f>
        <v>12</v>
      </c>
      <c r="AE2039" s="3">
        <v>45645</v>
      </c>
      <c r="AF2039" s="5" t="s">
        <v>5396</v>
      </c>
      <c r="AG2039" s="6">
        <f t="shared" ca="1" si="1952"/>
        <v>11</v>
      </c>
      <c r="AH2039" s="3">
        <v>45651</v>
      </c>
      <c r="AI2039" s="3">
        <f t="shared" si="1953"/>
        <v>45643</v>
      </c>
      <c r="AJ2039" s="3"/>
      <c r="AK2039" s="2">
        <f t="shared" si="1899"/>
        <v>-8</v>
      </c>
      <c r="AL2039" s="2" t="s">
        <v>5567</v>
      </c>
      <c r="AM2039" s="2" t="str">
        <f t="shared" si="1900"/>
        <v>생산완료(-8)</v>
      </c>
      <c r="AN2039" s="9">
        <f t="shared" si="1901"/>
        <v>45651</v>
      </c>
      <c r="AO2039" s="9">
        <f t="shared" si="1902"/>
        <v>45643</v>
      </c>
      <c r="AP2039" s="9"/>
      <c r="AQ2039" s="2">
        <f t="shared" si="1934"/>
        <v>-8</v>
      </c>
      <c r="AR2039" s="12">
        <f t="shared" si="1903"/>
        <v>-8</v>
      </c>
      <c r="AS2039" t="s">
        <v>5567</v>
      </c>
      <c r="AT2039" t="str">
        <f t="shared" si="1904"/>
        <v>생산완료(-8)</v>
      </c>
    </row>
    <row r="2040" spans="2:46" x14ac:dyDescent="0.3">
      <c r="B2040" s="2" t="s">
        <v>5522</v>
      </c>
      <c r="C2040" s="7">
        <v>-12</v>
      </c>
      <c r="D2040" s="2" t="s">
        <v>5429</v>
      </c>
      <c r="E2040" s="2"/>
      <c r="F2040" s="2" t="s">
        <v>5456</v>
      </c>
      <c r="G2040" s="2"/>
      <c r="H2040" s="2" t="s">
        <v>4530</v>
      </c>
      <c r="I2040" s="2" t="str">
        <f t="shared" si="1892"/>
        <v>20241211-2000159648-인쇄</v>
      </c>
      <c r="J2040" s="2" t="str">
        <f t="shared" si="1893"/>
        <v>20241211-2000159648-합지</v>
      </c>
      <c r="K2040" s="2" t="str">
        <f t="shared" si="1894"/>
        <v>20241211-2000159648-분단</v>
      </c>
      <c r="L2040" s="2" t="str">
        <f t="shared" si="1895"/>
        <v>20241211-2000159648-제대</v>
      </c>
      <c r="M2040" s="2" t="str">
        <f>VLOOKUP(H2040, '쿼리1'!$A:$R, 17, 0)</f>
        <v>1도-SB)샌드위치(소)-오산</v>
      </c>
      <c r="N2040" s="2" t="str">
        <f>VLOOKUP(H2040, '쿼리1'!$A:$P, 15, 0)</f>
        <v>OPP(보폭스)25</v>
      </c>
      <c r="O2040" s="2">
        <v>2000159648</v>
      </c>
      <c r="P2040" s="2" t="str">
        <f>VLOOKUP(H2040, '쿼리1'!$A:$R, 17, 0)</f>
        <v>1도-SB)샌드위치(소)-오산</v>
      </c>
      <c r="Q2040" s="4">
        <f>VLOOKUP(H2040, '쿼리1'!$A:$U, 20, 0)</f>
        <v>400</v>
      </c>
      <c r="R2040" s="2" t="s">
        <v>31</v>
      </c>
      <c r="S2040" s="2" t="s">
        <v>5397</v>
      </c>
      <c r="T2040" s="2" t="s">
        <v>31</v>
      </c>
      <c r="U2040" s="2" t="s">
        <v>5397</v>
      </c>
      <c r="V2040" s="3">
        <v>45639</v>
      </c>
      <c r="W2040" s="3">
        <v>45653</v>
      </c>
      <c r="X2040" s="6" t="str">
        <f t="shared" si="1950"/>
        <v>+14</v>
      </c>
      <c r="Y2040" s="3" t="s">
        <v>5388</v>
      </c>
      <c r="Z2040" s="3" t="s">
        <v>5388</v>
      </c>
      <c r="AA2040" s="6" t="str">
        <f t="shared" si="1951"/>
        <v>X</v>
      </c>
      <c r="AB2040" s="3">
        <v>45642</v>
      </c>
      <c r="AC2040" s="3">
        <v>45654</v>
      </c>
      <c r="AD2040" s="6" t="str">
        <f t="shared" ref="AD2040:AD2041" si="1954">IFERROR(IF(AC2040-AB2040&gt;0, "+" &amp; (AC2040-AB2040), AC2040-AB2040), "X")</f>
        <v>+12</v>
      </c>
      <c r="AE2040" s="2" t="s">
        <v>5388</v>
      </c>
      <c r="AF2040" s="2" t="s">
        <v>5388</v>
      </c>
      <c r="AG2040" s="2" t="str">
        <f>IFERROR(AF2040-AE2040, "X")</f>
        <v>X</v>
      </c>
      <c r="AH2040" s="3">
        <v>45654</v>
      </c>
      <c r="AI2040" s="3">
        <f t="shared" ref="AI2040:AI2041" si="1955">AB2040</f>
        <v>45642</v>
      </c>
      <c r="AJ2040" s="3"/>
      <c r="AK2040" s="2">
        <f t="shared" si="1899"/>
        <v>-12</v>
      </c>
      <c r="AL2040" s="2" t="s">
        <v>5567</v>
      </c>
      <c r="AM2040" s="2" t="str">
        <f t="shared" si="1900"/>
        <v>생산완료(-12)</v>
      </c>
      <c r="AN2040" s="9">
        <f t="shared" si="1901"/>
        <v>45654</v>
      </c>
      <c r="AO2040" s="9">
        <f t="shared" si="1902"/>
        <v>45642</v>
      </c>
      <c r="AP2040" s="9"/>
      <c r="AQ2040" s="2">
        <f t="shared" si="1934"/>
        <v>-12</v>
      </c>
      <c r="AR2040" s="12">
        <f t="shared" si="1903"/>
        <v>-12</v>
      </c>
      <c r="AS2040" t="s">
        <v>5567</v>
      </c>
      <c r="AT2040" t="str">
        <f t="shared" si="1904"/>
        <v>생산완료(-12)</v>
      </c>
    </row>
    <row r="2041" spans="2:46" x14ac:dyDescent="0.3">
      <c r="B2041" s="2" t="s">
        <v>5415</v>
      </c>
      <c r="C2041" s="7">
        <v>-3</v>
      </c>
      <c r="D2041" s="2" t="s">
        <v>5451</v>
      </c>
      <c r="E2041" s="2"/>
      <c r="F2041" s="2" t="s">
        <v>5408</v>
      </c>
      <c r="G2041" s="2"/>
      <c r="H2041" s="2" t="s">
        <v>4689</v>
      </c>
      <c r="I2041" s="2" t="str">
        <f t="shared" si="1892"/>
        <v>20241211-2000168902-인쇄</v>
      </c>
      <c r="J2041" s="2" t="str">
        <f t="shared" si="1893"/>
        <v>20241211-2000168902-합지</v>
      </c>
      <c r="K2041" s="2" t="str">
        <f t="shared" si="1894"/>
        <v>20241211-2000168902-분단</v>
      </c>
      <c r="L2041" s="2" t="str">
        <f t="shared" si="1895"/>
        <v>20241211-2000168902-제대</v>
      </c>
      <c r="M2041" s="2" t="str">
        <f>VLOOKUP(H2041, '쿼리1'!$A:$R, 17, 0)</f>
        <v>1도-SB)포테이토 어니언(400)</v>
      </c>
      <c r="N2041" s="2" t="str">
        <f>VLOOKUP(H2041, '쿼리1'!$A:$P, 15, 0)</f>
        <v>OPP(보폭스)25</v>
      </c>
      <c r="O2041" s="2">
        <v>2000168902</v>
      </c>
      <c r="P2041" s="2" t="str">
        <f>VLOOKUP(H2041, '쿼리1'!$A:$R, 17, 0)</f>
        <v>1도-SB)포테이토 어니언(400)</v>
      </c>
      <c r="Q2041" s="4">
        <f>VLOOKUP(H2041, '쿼리1'!$A:$U, 20, 0)</f>
        <v>96</v>
      </c>
      <c r="R2041" s="2" t="s">
        <v>31</v>
      </c>
      <c r="S2041" s="2" t="s">
        <v>5397</v>
      </c>
      <c r="T2041" s="2" t="s">
        <v>31</v>
      </c>
      <c r="U2041" s="2" t="s">
        <v>5397</v>
      </c>
      <c r="V2041" s="3">
        <v>45639</v>
      </c>
      <c r="W2041" s="3">
        <v>45643</v>
      </c>
      <c r="X2041" s="6" t="str">
        <f t="shared" si="1950"/>
        <v>+4</v>
      </c>
      <c r="Y2041" s="3" t="s">
        <v>5388</v>
      </c>
      <c r="Z2041" s="3" t="s">
        <v>5388</v>
      </c>
      <c r="AA2041" s="6" t="str">
        <f t="shared" si="1951"/>
        <v>X</v>
      </c>
      <c r="AB2041" s="3">
        <v>45642</v>
      </c>
      <c r="AC2041" s="3">
        <v>45645</v>
      </c>
      <c r="AD2041" s="6" t="str">
        <f t="shared" si="1954"/>
        <v>+3</v>
      </c>
      <c r="AE2041" s="2" t="s">
        <v>5388</v>
      </c>
      <c r="AF2041" s="2" t="s">
        <v>5388</v>
      </c>
      <c r="AG2041" s="2" t="str">
        <f>IFERROR(AF2041-AE2041, "X")</f>
        <v>X</v>
      </c>
      <c r="AH2041" s="3">
        <v>45645</v>
      </c>
      <c r="AI2041" s="3">
        <f t="shared" si="1955"/>
        <v>45642</v>
      </c>
      <c r="AJ2041" s="3"/>
      <c r="AK2041" s="2">
        <f t="shared" si="1899"/>
        <v>-3</v>
      </c>
      <c r="AL2041" s="2" t="s">
        <v>5567</v>
      </c>
      <c r="AM2041" s="2" t="str">
        <f t="shared" si="1900"/>
        <v>생산완료(-3)</v>
      </c>
      <c r="AN2041" s="9">
        <f t="shared" si="1901"/>
        <v>45645</v>
      </c>
      <c r="AO2041" s="9">
        <f t="shared" si="1902"/>
        <v>45642</v>
      </c>
      <c r="AP2041" s="9"/>
      <c r="AQ2041" s="2">
        <f t="shared" si="1934"/>
        <v>-3</v>
      </c>
      <c r="AR2041" s="12">
        <f t="shared" si="1903"/>
        <v>-3</v>
      </c>
      <c r="AS2041" t="s">
        <v>5567</v>
      </c>
      <c r="AT2041" t="str">
        <f t="shared" si="1904"/>
        <v>생산완료(-3)</v>
      </c>
    </row>
    <row r="2042" spans="2:46" x14ac:dyDescent="0.3">
      <c r="B2042" s="2" t="s">
        <v>5666</v>
      </c>
      <c r="C2042" s="8" t="s">
        <v>5670</v>
      </c>
      <c r="D2042" s="2"/>
      <c r="E2042" s="2"/>
      <c r="F2042" s="2"/>
      <c r="G2042" s="2"/>
      <c r="H2042" s="2" t="s">
        <v>5116</v>
      </c>
      <c r="I2042" s="2" t="str">
        <f t="shared" si="1892"/>
        <v>20241211-21150066-인쇄</v>
      </c>
      <c r="J2042" s="2" t="str">
        <f t="shared" si="1893"/>
        <v>20241211-21150066-합지</v>
      </c>
      <c r="K2042" s="2" t="str">
        <f t="shared" si="1894"/>
        <v>20241211-21150066-분단</v>
      </c>
      <c r="L2042" s="2" t="str">
        <f t="shared" si="1895"/>
        <v>20241211-21150066-제대</v>
      </c>
      <c r="M2042" s="2" t="str">
        <f>VLOOKUP(H2042, '쿼리1'!$A:$R, 17, 0)</f>
        <v>무지</v>
      </c>
      <c r="N2042" s="2" t="str">
        <f>VLOOKUP(H2042, '쿼리1'!$A:$P, 15, 0)</f>
        <v>PE튜브(투명)100</v>
      </c>
      <c r="O2042" s="2">
        <v>21150066</v>
      </c>
      <c r="P2042" s="2" t="str">
        <f>VLOOKUP(H2042, '쿼리1'!$A:$R, 17, 0)</f>
        <v>무지</v>
      </c>
      <c r="Q2042" s="4">
        <f>VLOOKUP(H2042, '쿼리1'!$A:$U, 20, 0)</f>
        <v>20000</v>
      </c>
      <c r="R2042" s="2" t="s">
        <v>5397</v>
      </c>
      <c r="S2042" s="2" t="s">
        <v>5397</v>
      </c>
      <c r="T2042" s="2" t="s">
        <v>5397</v>
      </c>
      <c r="U2042" s="2" t="s">
        <v>5397</v>
      </c>
      <c r="V2042" s="2" t="s">
        <v>5388</v>
      </c>
      <c r="W2042" s="2" t="s">
        <v>5388</v>
      </c>
      <c r="X2042" s="6" t="str">
        <f>IFERROR(W2042-V2042, "X")</f>
        <v>X</v>
      </c>
      <c r="Y2042" s="2" t="s">
        <v>5388</v>
      </c>
      <c r="Z2042" s="2" t="s">
        <v>5388</v>
      </c>
      <c r="AA2042" s="6" t="str">
        <f t="shared" si="1951"/>
        <v>X</v>
      </c>
      <c r="AB2042" s="2" t="s">
        <v>5388</v>
      </c>
      <c r="AC2042" s="2" t="s">
        <v>5388</v>
      </c>
      <c r="AD2042" s="6" t="str">
        <f>IFERROR(AC2042-AB2042, "X")</f>
        <v>X</v>
      </c>
      <c r="AE2042" s="2" t="s">
        <v>5388</v>
      </c>
      <c r="AF2042" s="2" t="s">
        <v>5388</v>
      </c>
      <c r="AG2042" s="2" t="str">
        <f>IFERROR(AF2042-AE2042, "X")</f>
        <v>X</v>
      </c>
      <c r="AH2042" s="2" t="s">
        <v>5388</v>
      </c>
      <c r="AI2042" s="3" t="s">
        <v>5388</v>
      </c>
      <c r="AJ2042" s="3">
        <f ca="1">TODAY()</f>
        <v>45656</v>
      </c>
      <c r="AK2042" s="2" t="str">
        <f t="shared" si="1899"/>
        <v>+공정납기일없음</v>
      </c>
      <c r="AL2042" s="2"/>
      <c r="AM2042" s="2" t="str">
        <f t="shared" si="1900"/>
        <v>(+공정납기일없음)</v>
      </c>
      <c r="AN2042" s="9">
        <f t="shared" si="1901"/>
        <v>0</v>
      </c>
      <c r="AO2042" s="9">
        <f t="shared" si="1902"/>
        <v>0</v>
      </c>
      <c r="AP2042" s="9">
        <f ca="1">TODAY()</f>
        <v>45656</v>
      </c>
      <c r="AQ2042" s="6" t="s">
        <v>5388</v>
      </c>
      <c r="AR2042" s="12" t="str">
        <f t="shared" si="1903"/>
        <v>+X</v>
      </c>
      <c r="AS2042" t="s">
        <v>5680</v>
      </c>
      <c r="AT2042" t="str">
        <f t="shared" si="1904"/>
        <v>공정납기일없음(+X)</v>
      </c>
    </row>
    <row r="2043" spans="2:46" x14ac:dyDescent="0.3">
      <c r="B2043" s="2" t="s">
        <v>5436</v>
      </c>
      <c r="C2043" s="7">
        <v>-7</v>
      </c>
      <c r="D2043" s="2" t="s">
        <v>5432</v>
      </c>
      <c r="E2043" s="2"/>
      <c r="F2043" s="2"/>
      <c r="G2043" s="2" t="s">
        <v>5430</v>
      </c>
      <c r="H2043" s="2" t="s">
        <v>526</v>
      </c>
      <c r="I2043" s="2" t="str">
        <f t="shared" si="1892"/>
        <v>20241211-220687-인쇄</v>
      </c>
      <c r="J2043" s="2" t="str">
        <f t="shared" si="1893"/>
        <v>20241211-220687-합지</v>
      </c>
      <c r="K2043" s="2" t="str">
        <f t="shared" si="1894"/>
        <v>20241211-220687-분단</v>
      </c>
      <c r="L2043" s="2" t="str">
        <f t="shared" si="1895"/>
        <v>20241211-220687-제대</v>
      </c>
      <c r="M2043" s="2" t="str">
        <f>VLOOKUP(H2043, '쿼리1'!$A:$R, 17, 0)</f>
        <v>단면2도-HappyOrganic 해피오가닉-소</v>
      </c>
      <c r="N2043" s="2" t="str">
        <f>VLOOKUP(H2043, '쿼리1'!$A:$P, 15, 0)</f>
        <v>PE튜브(투명)40</v>
      </c>
      <c r="O2043" s="2">
        <v>220687</v>
      </c>
      <c r="P2043" s="2" t="str">
        <f>VLOOKUP(H2043, '쿼리1'!$A:$R, 17, 0)</f>
        <v>단면2도-HappyOrganic 해피오가닉-소</v>
      </c>
      <c r="Q2043" s="4">
        <f>VLOOKUP(H2043, '쿼리1'!$A:$U, 20, 0)</f>
        <v>10000</v>
      </c>
      <c r="R2043" s="2" t="s">
        <v>31</v>
      </c>
      <c r="S2043" s="2" t="s">
        <v>5397</v>
      </c>
      <c r="T2043" s="2" t="s">
        <v>5397</v>
      </c>
      <c r="U2043" s="2" t="s">
        <v>31</v>
      </c>
      <c r="V2043" s="3">
        <v>45643</v>
      </c>
      <c r="W2043" s="3">
        <v>45649</v>
      </c>
      <c r="X2043" s="6" t="str">
        <f>IFERROR(IF(W2043-V2043&gt;0, "+" &amp; (W2043-V2043), W2043-V2043), "X")</f>
        <v>+6</v>
      </c>
      <c r="Y2043" s="2" t="s">
        <v>5388</v>
      </c>
      <c r="Z2043" s="3" t="s">
        <v>5388</v>
      </c>
      <c r="AA2043" s="6" t="str">
        <f t="shared" si="1951"/>
        <v>X</v>
      </c>
      <c r="AB2043" s="3" t="s">
        <v>5388</v>
      </c>
      <c r="AC2043" s="2" t="s">
        <v>5388</v>
      </c>
      <c r="AD2043" s="6" t="str">
        <f>IFERROR(AC2043-AB2043, "X")</f>
        <v>X</v>
      </c>
      <c r="AE2043" s="3">
        <v>45644</v>
      </c>
      <c r="AF2043" s="3">
        <v>45651</v>
      </c>
      <c r="AG2043" s="2" t="str">
        <f>IFERROR(IF(AF2043-AE2043&gt;0, "+" &amp; (AF2043-AE2043), AF2043-AE2043), "X")</f>
        <v>+7</v>
      </c>
      <c r="AH2043" s="3">
        <v>45651</v>
      </c>
      <c r="AI2043" s="3">
        <f>AE2043</f>
        <v>45644</v>
      </c>
      <c r="AJ2043" s="3"/>
      <c r="AK2043" s="2">
        <f t="shared" si="1899"/>
        <v>-7</v>
      </c>
      <c r="AL2043" s="2" t="s">
        <v>5567</v>
      </c>
      <c r="AM2043" s="2" t="str">
        <f t="shared" si="1900"/>
        <v>생산완료(-7)</v>
      </c>
      <c r="AN2043" s="9">
        <f t="shared" si="1901"/>
        <v>45651</v>
      </c>
      <c r="AO2043" s="9">
        <f t="shared" si="1902"/>
        <v>45644</v>
      </c>
      <c r="AP2043" s="9"/>
      <c r="AQ2043" s="2">
        <f>AO2043-AN2043</f>
        <v>-7</v>
      </c>
      <c r="AR2043" s="12">
        <f t="shared" si="1903"/>
        <v>-7</v>
      </c>
      <c r="AS2043" t="s">
        <v>5567</v>
      </c>
      <c r="AT2043" t="str">
        <f t="shared" si="1904"/>
        <v>생산완료(-7)</v>
      </c>
    </row>
    <row r="2044" spans="2:46" x14ac:dyDescent="0.3">
      <c r="B2044" s="2" t="s">
        <v>5666</v>
      </c>
      <c r="C2044" s="8" t="s">
        <v>5670</v>
      </c>
      <c r="D2044" s="2"/>
      <c r="E2044" s="2"/>
      <c r="F2044" s="2"/>
      <c r="G2044" s="2"/>
      <c r="H2044" s="2" t="s">
        <v>881</v>
      </c>
      <c r="I2044" s="2" t="str">
        <f t="shared" si="1892"/>
        <v>20241211-2619N0014-인쇄</v>
      </c>
      <c r="J2044" s="2" t="str">
        <f t="shared" si="1893"/>
        <v>20241211-2619N0014-합지</v>
      </c>
      <c r="K2044" s="2" t="str">
        <f t="shared" si="1894"/>
        <v>20241211-2619N0014-분단</v>
      </c>
      <c r="L2044" s="2" t="str">
        <f t="shared" si="1895"/>
        <v>20241211-2619N0014-제대</v>
      </c>
      <c r="M2044" s="2" t="str">
        <f>VLOOKUP(H2044, '쿼리1'!$A:$R, 17, 0)</f>
        <v>무지</v>
      </c>
      <c r="N2044" s="2" t="str">
        <f>VLOOKUP(H2044, '쿼리1'!$A:$P, 15, 0)</f>
        <v>PE(투명)70=무지</v>
      </c>
      <c r="O2044" s="2" t="s">
        <v>5912</v>
      </c>
      <c r="P2044" s="2" t="str">
        <f>VLOOKUP(H2044, '쿼리1'!$A:$R, 17, 0)</f>
        <v>무지</v>
      </c>
      <c r="Q2044" s="4">
        <f>VLOOKUP(H2044, '쿼리1'!$A:$U, 20, 0)</f>
        <v>5000</v>
      </c>
      <c r="R2044" s="2" t="s">
        <v>5397</v>
      </c>
      <c r="S2044" s="2" t="s">
        <v>5397</v>
      </c>
      <c r="T2044" s="2" t="s">
        <v>5397</v>
      </c>
      <c r="U2044" s="2" t="s">
        <v>5397</v>
      </c>
      <c r="V2044" s="2" t="s">
        <v>5388</v>
      </c>
      <c r="W2044" s="2" t="s">
        <v>5388</v>
      </c>
      <c r="X2044" s="6" t="str">
        <f>IFERROR(W2044-V2044, "X")</f>
        <v>X</v>
      </c>
      <c r="Y2044" s="2" t="s">
        <v>5388</v>
      </c>
      <c r="Z2044" s="2" t="s">
        <v>5388</v>
      </c>
      <c r="AA2044" s="6" t="str">
        <f t="shared" si="1951"/>
        <v>X</v>
      </c>
      <c r="AB2044" s="2" t="s">
        <v>5388</v>
      </c>
      <c r="AC2044" s="2" t="s">
        <v>5388</v>
      </c>
      <c r="AD2044" s="6" t="str">
        <f>IFERROR(AC2044-AB2044, "X")</f>
        <v>X</v>
      </c>
      <c r="AE2044" s="2" t="s">
        <v>5388</v>
      </c>
      <c r="AF2044" s="2" t="s">
        <v>5388</v>
      </c>
      <c r="AG2044" s="2" t="str">
        <f>IFERROR(AF2044-AE2044, "X")</f>
        <v>X</v>
      </c>
      <c r="AH2044" s="2" t="s">
        <v>5388</v>
      </c>
      <c r="AI2044" s="3" t="s">
        <v>5388</v>
      </c>
      <c r="AJ2044" s="3">
        <f ca="1">TODAY()</f>
        <v>45656</v>
      </c>
      <c r="AK2044" s="2" t="str">
        <f t="shared" si="1899"/>
        <v>+공정납기일없음</v>
      </c>
      <c r="AL2044" s="2"/>
      <c r="AM2044" s="2" t="str">
        <f t="shared" si="1900"/>
        <v>(+공정납기일없음)</v>
      </c>
      <c r="AN2044" s="9">
        <f t="shared" si="1901"/>
        <v>0</v>
      </c>
      <c r="AO2044" s="9">
        <f t="shared" si="1902"/>
        <v>0</v>
      </c>
      <c r="AP2044" s="9">
        <f ca="1">TODAY()</f>
        <v>45656</v>
      </c>
      <c r="AQ2044" s="6" t="s">
        <v>5388</v>
      </c>
      <c r="AR2044" s="12" t="str">
        <f t="shared" si="1903"/>
        <v>+X</v>
      </c>
      <c r="AS2044" t="s">
        <v>5680</v>
      </c>
      <c r="AT2044" t="str">
        <f t="shared" si="1904"/>
        <v>공정납기일없음(+X)</v>
      </c>
    </row>
    <row r="2045" spans="2:46" x14ac:dyDescent="0.3">
      <c r="B2045" s="2" t="s">
        <v>5424</v>
      </c>
      <c r="C2045" s="7">
        <v>2</v>
      </c>
      <c r="D2045" s="2"/>
      <c r="E2045" s="2" t="s">
        <v>5407</v>
      </c>
      <c r="F2045" s="2" t="s">
        <v>5409</v>
      </c>
      <c r="G2045" s="2" t="s">
        <v>5416</v>
      </c>
      <c r="H2045" s="2" t="s">
        <v>3132</v>
      </c>
      <c r="I2045" s="2" t="str">
        <f t="shared" si="1892"/>
        <v>20241212-1000139378-인쇄</v>
      </c>
      <c r="J2045" s="2" t="str">
        <f t="shared" si="1893"/>
        <v>20241212-1000139378-합지</v>
      </c>
      <c r="K2045" s="2" t="str">
        <f t="shared" si="1894"/>
        <v>20241212-1000139378-분단</v>
      </c>
      <c r="L2045" s="2" t="str">
        <f t="shared" si="1895"/>
        <v>20241212-1000139378-제대</v>
      </c>
      <c r="M2045" s="2" t="str">
        <f>VLOOKUP(H2045, '쿼리1'!$A:$R, 17, 0)</f>
        <v>무지</v>
      </c>
      <c r="N2045" s="2" t="str">
        <f>VLOOKUP(H2045, '쿼리1'!$A:$P, 15, 0)</f>
        <v>패트140</v>
      </c>
      <c r="O2045" s="2">
        <v>1000139378</v>
      </c>
      <c r="P2045" s="2" t="str">
        <f>VLOOKUP(H2045, '쿼리1'!$A:$R, 17, 0)</f>
        <v>무지</v>
      </c>
      <c r="Q2045" s="4">
        <f>VLOOKUP(H2045, '쿼리1'!$A:$U, 20, 0)</f>
        <v>50000</v>
      </c>
      <c r="R2045" s="2" t="s">
        <v>5397</v>
      </c>
      <c r="S2045" s="2" t="s">
        <v>31</v>
      </c>
      <c r="T2045" s="2" t="s">
        <v>31</v>
      </c>
      <c r="U2045" s="2" t="s">
        <v>31</v>
      </c>
      <c r="V2045" s="2" t="s">
        <v>5388</v>
      </c>
      <c r="W2045" s="3" t="s">
        <v>5388</v>
      </c>
      <c r="X2045" s="6" t="str">
        <f>IFERROR(W2045-V2045, "X")</f>
        <v>X</v>
      </c>
      <c r="Y2045" s="3">
        <v>45649</v>
      </c>
      <c r="Z2045" s="3">
        <v>45643</v>
      </c>
      <c r="AA2045" s="6">
        <f t="shared" ref="AA2045:AA2048" si="1956">IFERROR(IF(Z2045-Y2045&gt;0, "+" &amp; (Z2045-Y2045), Z2045-Y2045), "X")</f>
        <v>-6</v>
      </c>
      <c r="AB2045" s="3">
        <v>45650</v>
      </c>
      <c r="AC2045" s="3">
        <v>45650</v>
      </c>
      <c r="AD2045" s="6">
        <f t="shared" ref="AD2045:AD2046" si="1957">IFERROR(IF(AC2045-AB2045&gt;0, "+" &amp; (AC2045-AB2045), AC2045-AB2045), "X")</f>
        <v>0</v>
      </c>
      <c r="AE2045" s="3">
        <v>45652</v>
      </c>
      <c r="AF2045" s="3">
        <v>45650</v>
      </c>
      <c r="AG2045" s="2">
        <f t="shared" ref="AG2045:AG2049" si="1958">IFERROR(IF(AF2045-AE2045&gt;0, "+" &amp; (AF2045-AE2045), AF2045-AE2045), "X")</f>
        <v>-2</v>
      </c>
      <c r="AH2045" s="3">
        <v>45650</v>
      </c>
      <c r="AI2045" s="3">
        <f t="shared" ref="AI2045:AI2049" si="1959">AE2045</f>
        <v>45652</v>
      </c>
      <c r="AJ2045" s="3"/>
      <c r="AK2045" s="2" t="str">
        <f t="shared" si="1899"/>
        <v>+2</v>
      </c>
      <c r="AL2045" s="2" t="s">
        <v>5567</v>
      </c>
      <c r="AM2045" s="2" t="str">
        <f t="shared" si="1900"/>
        <v>생산완료(+2)</v>
      </c>
      <c r="AN2045" s="9">
        <f t="shared" si="1901"/>
        <v>45650</v>
      </c>
      <c r="AO2045" s="9">
        <f t="shared" si="1902"/>
        <v>45652</v>
      </c>
      <c r="AP2045" s="9"/>
      <c r="AQ2045" s="2">
        <f t="shared" ref="AQ2045:AQ2070" si="1960">AO2045-AN2045</f>
        <v>2</v>
      </c>
      <c r="AR2045" s="12" t="str">
        <f t="shared" si="1903"/>
        <v>+2</v>
      </c>
      <c r="AS2045" t="s">
        <v>5567</v>
      </c>
      <c r="AT2045" t="str">
        <f t="shared" si="1904"/>
        <v>생산완료(+2)</v>
      </c>
    </row>
    <row r="2046" spans="2:46" x14ac:dyDescent="0.3">
      <c r="B2046" s="2" t="s">
        <v>5424</v>
      </c>
      <c r="C2046" s="7">
        <v>2</v>
      </c>
      <c r="D2046" s="2" t="s">
        <v>5405</v>
      </c>
      <c r="E2046" s="2" t="s">
        <v>5409</v>
      </c>
      <c r="F2046" s="2" t="s">
        <v>5405</v>
      </c>
      <c r="G2046" s="2" t="s">
        <v>5416</v>
      </c>
      <c r="H2046" s="2" t="s">
        <v>3114</v>
      </c>
      <c r="I2046" s="2" t="str">
        <f t="shared" si="1892"/>
        <v>20241212-1000143574-인쇄</v>
      </c>
      <c r="J2046" s="2" t="str">
        <f t="shared" si="1893"/>
        <v>20241212-1000143574-합지</v>
      </c>
      <c r="K2046" s="2" t="str">
        <f t="shared" si="1894"/>
        <v>20241212-1000143574-분단</v>
      </c>
      <c r="L2046" s="2" t="str">
        <f t="shared" si="1895"/>
        <v>20241212-1000143574-제대</v>
      </c>
      <c r="M2046" s="2" t="str">
        <f>VLOOKUP(H2046, '쿼리1'!$A:$R, 17, 0)</f>
        <v>8도-자연다움-건망고 말랭이 100g</v>
      </c>
      <c r="N2046" s="2" t="str">
        <f>VLOOKUP(H2046, '쿼리1'!$A:$P, 15, 0)</f>
        <v>패트(유무광)120</v>
      </c>
      <c r="O2046" s="2">
        <v>1000143574</v>
      </c>
      <c r="P2046" s="2" t="str">
        <f>VLOOKUP(H2046, '쿼리1'!$A:$R, 17, 0)</f>
        <v>8도-자연다움-건망고 말랭이 100g</v>
      </c>
      <c r="Q2046" s="4">
        <f>VLOOKUP(H2046, '쿼리1'!$A:$U, 20, 0)</f>
        <v>22000</v>
      </c>
      <c r="R2046" s="2" t="s">
        <v>31</v>
      </c>
      <c r="S2046" s="2" t="s">
        <v>31</v>
      </c>
      <c r="T2046" s="2" t="s">
        <v>31</v>
      </c>
      <c r="U2046" s="2" t="s">
        <v>31</v>
      </c>
      <c r="V2046" s="3">
        <v>45644</v>
      </c>
      <c r="W2046" s="3">
        <v>45643</v>
      </c>
      <c r="X2046" s="6">
        <f>IFERROR(IF(W2046-V2046&gt;0, "+" &amp; (W2046-V2046), W2046-V2046), "X")</f>
        <v>-1</v>
      </c>
      <c r="Y2046" s="3">
        <v>45649</v>
      </c>
      <c r="Z2046" s="3">
        <v>45649</v>
      </c>
      <c r="AA2046" s="6">
        <f t="shared" si="1956"/>
        <v>0</v>
      </c>
      <c r="AB2046" s="3">
        <v>45650</v>
      </c>
      <c r="AC2046" s="3">
        <v>45649</v>
      </c>
      <c r="AD2046" s="6">
        <f t="shared" si="1957"/>
        <v>-1</v>
      </c>
      <c r="AE2046" s="3">
        <v>45652</v>
      </c>
      <c r="AF2046" s="3">
        <v>45650</v>
      </c>
      <c r="AG2046" s="2">
        <f t="shared" si="1958"/>
        <v>-2</v>
      </c>
      <c r="AH2046" s="3">
        <v>45650</v>
      </c>
      <c r="AI2046" s="3">
        <f t="shared" si="1959"/>
        <v>45652</v>
      </c>
      <c r="AJ2046" s="3"/>
      <c r="AK2046" s="2" t="str">
        <f t="shared" si="1899"/>
        <v>+2</v>
      </c>
      <c r="AL2046" s="2" t="s">
        <v>5567</v>
      </c>
      <c r="AM2046" s="2" t="str">
        <f t="shared" si="1900"/>
        <v>생산완료(+2)</v>
      </c>
      <c r="AN2046" s="9">
        <f t="shared" si="1901"/>
        <v>45650</v>
      </c>
      <c r="AO2046" s="9">
        <f t="shared" si="1902"/>
        <v>45652</v>
      </c>
      <c r="AP2046" s="9"/>
      <c r="AQ2046" s="2">
        <f t="shared" si="1960"/>
        <v>2</v>
      </c>
      <c r="AR2046" s="12" t="str">
        <f t="shared" si="1903"/>
        <v>+2</v>
      </c>
      <c r="AS2046" t="s">
        <v>5567</v>
      </c>
      <c r="AT2046" t="str">
        <f t="shared" si="1904"/>
        <v>생산완료(+2)</v>
      </c>
    </row>
    <row r="2047" spans="2:46" x14ac:dyDescent="0.3">
      <c r="B2047" s="2" t="s">
        <v>5432</v>
      </c>
      <c r="C2047" s="7">
        <v>6</v>
      </c>
      <c r="D2047" s="2"/>
      <c r="E2047" s="2" t="s">
        <v>5436</v>
      </c>
      <c r="F2047" s="2"/>
      <c r="G2047" s="2" t="s">
        <v>5407</v>
      </c>
      <c r="H2047" s="2" t="s">
        <v>2337</v>
      </c>
      <c r="I2047" s="2" t="str">
        <f t="shared" si="1892"/>
        <v>20241212-1000144905-인쇄</v>
      </c>
      <c r="J2047" s="2" t="str">
        <f t="shared" si="1893"/>
        <v>20241212-1000144905-합지</v>
      </c>
      <c r="K2047" s="2" t="str">
        <f t="shared" si="1894"/>
        <v>20241212-1000144905-분단</v>
      </c>
      <c r="L2047" s="2" t="str">
        <f t="shared" si="1895"/>
        <v>20241212-1000144905-제대</v>
      </c>
      <c r="M2047" s="2" t="str">
        <f>VLOOKUP(H2047, '쿼리1'!$A:$R, 17, 0)</f>
        <v>무지</v>
      </c>
      <c r="N2047" s="2" t="str">
        <f>VLOOKUP(H2047, '쿼리1'!$A:$P, 15, 0)</f>
        <v>나이론100</v>
      </c>
      <c r="O2047" s="2">
        <v>1000144905</v>
      </c>
      <c r="P2047" s="2" t="str">
        <f>VLOOKUP(H2047, '쿼리1'!$A:$R, 17, 0)</f>
        <v>무지</v>
      </c>
      <c r="Q2047" s="4">
        <f>VLOOKUP(H2047, '쿼리1'!$A:$U, 20, 0)</f>
        <v>35294</v>
      </c>
      <c r="R2047" s="2" t="s">
        <v>5397</v>
      </c>
      <c r="S2047" s="2" t="s">
        <v>31</v>
      </c>
      <c r="T2047" s="2" t="s">
        <v>5397</v>
      </c>
      <c r="U2047" s="2" t="s">
        <v>31</v>
      </c>
      <c r="V2047" s="2" t="s">
        <v>5388</v>
      </c>
      <c r="W2047" s="3" t="s">
        <v>5388</v>
      </c>
      <c r="X2047" s="6" t="str">
        <f>IFERROR(W2047-V2047, "X")</f>
        <v>X</v>
      </c>
      <c r="Y2047" s="3">
        <v>45649</v>
      </c>
      <c r="Z2047" s="3">
        <v>45642</v>
      </c>
      <c r="AA2047" s="6">
        <f t="shared" si="1956"/>
        <v>-7</v>
      </c>
      <c r="AB2047" s="3" t="s">
        <v>5388</v>
      </c>
      <c r="AC2047" s="2" t="s">
        <v>5388</v>
      </c>
      <c r="AD2047" s="6" t="str">
        <f>IFERROR(AC2047-AB2047, "X")</f>
        <v>X</v>
      </c>
      <c r="AE2047" s="3">
        <v>45651</v>
      </c>
      <c r="AF2047" s="3">
        <v>45645</v>
      </c>
      <c r="AG2047" s="2">
        <f t="shared" si="1958"/>
        <v>-6</v>
      </c>
      <c r="AH2047" s="3">
        <v>45645</v>
      </c>
      <c r="AI2047" s="3">
        <f t="shared" si="1959"/>
        <v>45651</v>
      </c>
      <c r="AJ2047" s="3"/>
      <c r="AK2047" s="2" t="str">
        <f t="shared" si="1899"/>
        <v>+6</v>
      </c>
      <c r="AL2047" s="2" t="s">
        <v>5567</v>
      </c>
      <c r="AM2047" s="2" t="str">
        <f t="shared" si="1900"/>
        <v>생산완료(+6)</v>
      </c>
      <c r="AN2047" s="9">
        <f t="shared" si="1901"/>
        <v>45645</v>
      </c>
      <c r="AO2047" s="9">
        <f t="shared" si="1902"/>
        <v>45651</v>
      </c>
      <c r="AP2047" s="9"/>
      <c r="AQ2047" s="2">
        <f t="shared" si="1960"/>
        <v>6</v>
      </c>
      <c r="AR2047" s="12" t="str">
        <f t="shared" si="1903"/>
        <v>+6</v>
      </c>
      <c r="AS2047" t="s">
        <v>5567</v>
      </c>
      <c r="AT2047" t="str">
        <f t="shared" si="1904"/>
        <v>생산완료(+6)</v>
      </c>
    </row>
    <row r="2048" spans="2:46" x14ac:dyDescent="0.3">
      <c r="B2048" s="2" t="s">
        <v>5408</v>
      </c>
      <c r="C2048" s="7">
        <v>3</v>
      </c>
      <c r="D2048" s="2" t="s">
        <v>5405</v>
      </c>
      <c r="E2048" s="2" t="s">
        <v>5406</v>
      </c>
      <c r="F2048" s="2" t="s">
        <v>5416</v>
      </c>
      <c r="G2048" s="2" t="s">
        <v>5415</v>
      </c>
      <c r="H2048" s="2" t="s">
        <v>1863</v>
      </c>
      <c r="I2048" s="2" t="str">
        <f t="shared" si="1892"/>
        <v>20241212-1000150470-인쇄</v>
      </c>
      <c r="J2048" s="2" t="str">
        <f t="shared" si="1893"/>
        <v>20241212-1000150470-합지</v>
      </c>
      <c r="K2048" s="2" t="str">
        <f t="shared" si="1894"/>
        <v>20241212-1000150470-분단</v>
      </c>
      <c r="L2048" s="2" t="str">
        <f t="shared" si="1895"/>
        <v>20241212-1000150470-제대</v>
      </c>
      <c r="M2048" s="2" t="str">
        <f>VLOOKUP(H2048, '쿼리1'!$A:$R, 17, 0)</f>
        <v>8도-리틀넥)스테이크 키트</v>
      </c>
      <c r="N2048" s="2" t="str">
        <f>VLOOKUP(H2048, '쿼리1'!$A:$P, 15, 0)</f>
        <v>패트(무광/유백)100</v>
      </c>
      <c r="O2048" s="2">
        <v>1000150470</v>
      </c>
      <c r="P2048" s="2" t="str">
        <f>VLOOKUP(H2048, '쿼리1'!$A:$R, 17, 0)</f>
        <v>8도-리틀넥)스테이크 키트</v>
      </c>
      <c r="Q2048" s="4">
        <f>VLOOKUP(H2048, '쿼리1'!$A:$U, 20, 0)</f>
        <v>20000</v>
      </c>
      <c r="R2048" s="2" t="s">
        <v>31</v>
      </c>
      <c r="S2048" s="2" t="s">
        <v>31</v>
      </c>
      <c r="T2048" s="2" t="s">
        <v>31</v>
      </c>
      <c r="U2048" s="2" t="s">
        <v>31</v>
      </c>
      <c r="V2048" s="3">
        <v>45644</v>
      </c>
      <c r="W2048" s="3">
        <v>45643</v>
      </c>
      <c r="X2048" s="6">
        <f>IFERROR(IF(W2048-V2048&gt;0, "+" &amp; (W2048-V2048), W2048-V2048), "X")</f>
        <v>-1</v>
      </c>
      <c r="Y2048" s="3">
        <v>45649</v>
      </c>
      <c r="Z2048" s="3">
        <v>45644</v>
      </c>
      <c r="AA2048" s="6">
        <f t="shared" si="1956"/>
        <v>-5</v>
      </c>
      <c r="AB2048" s="3">
        <v>45650</v>
      </c>
      <c r="AC2048" s="3">
        <v>45648</v>
      </c>
      <c r="AD2048" s="6">
        <f>IFERROR(IF(AC2048-AB2048&gt;0, "+" &amp; (AC2048-AB2048), AC2048-AB2048), "X")</f>
        <v>-2</v>
      </c>
      <c r="AE2048" s="3">
        <v>45652</v>
      </c>
      <c r="AF2048" s="3">
        <v>45649</v>
      </c>
      <c r="AG2048" s="2">
        <f t="shared" si="1958"/>
        <v>-3</v>
      </c>
      <c r="AH2048" s="3">
        <v>45649</v>
      </c>
      <c r="AI2048" s="3">
        <f t="shared" si="1959"/>
        <v>45652</v>
      </c>
      <c r="AJ2048" s="3"/>
      <c r="AK2048" s="2" t="str">
        <f t="shared" si="1899"/>
        <v>+3</v>
      </c>
      <c r="AL2048" s="2" t="s">
        <v>5567</v>
      </c>
      <c r="AM2048" s="2" t="str">
        <f t="shared" si="1900"/>
        <v>생산완료(+3)</v>
      </c>
      <c r="AN2048" s="9">
        <f t="shared" si="1901"/>
        <v>45649</v>
      </c>
      <c r="AO2048" s="9">
        <f t="shared" si="1902"/>
        <v>45652</v>
      </c>
      <c r="AP2048" s="9"/>
      <c r="AQ2048" s="2">
        <f t="shared" si="1960"/>
        <v>3</v>
      </c>
      <c r="AR2048" s="12" t="str">
        <f t="shared" si="1903"/>
        <v>+3</v>
      </c>
      <c r="AS2048" t="s">
        <v>5567</v>
      </c>
      <c r="AT2048" t="str">
        <f t="shared" si="1904"/>
        <v>생산완료(+3)</v>
      </c>
    </row>
    <row r="2049" spans="2:46" x14ac:dyDescent="0.3">
      <c r="B2049" s="2" t="s">
        <v>5412</v>
      </c>
      <c r="C2049" s="7">
        <v>1</v>
      </c>
      <c r="D2049" s="2"/>
      <c r="E2049" s="2" t="s">
        <v>5550</v>
      </c>
      <c r="F2049" s="2"/>
      <c r="G2049" s="2" t="s">
        <v>5405</v>
      </c>
      <c r="H2049" s="2" t="s">
        <v>3017</v>
      </c>
      <c r="I2049" s="2" t="str">
        <f t="shared" si="1892"/>
        <v>20241212-1000150745-인쇄</v>
      </c>
      <c r="J2049" s="2" t="str">
        <f t="shared" si="1893"/>
        <v>20241212-1000150745-합지</v>
      </c>
      <c r="K2049" s="2" t="str">
        <f t="shared" si="1894"/>
        <v>20241212-1000150745-분단</v>
      </c>
      <c r="L2049" s="2" t="str">
        <f t="shared" si="1895"/>
        <v>20241212-1000150745-제대</v>
      </c>
      <c r="M2049" s="2" t="str">
        <f>VLOOKUP(H2049, '쿼리1'!$A:$R, 17, 0)</f>
        <v>무지</v>
      </c>
      <c r="N2049" s="2" t="str">
        <f>VLOOKUP(H2049, '쿼리1'!$A:$P, 15, 0)</f>
        <v>나이론60</v>
      </c>
      <c r="O2049" s="2">
        <v>1000150745</v>
      </c>
      <c r="P2049" s="2" t="str">
        <f>VLOOKUP(H2049, '쿼리1'!$A:$R, 17, 0)</f>
        <v>무지</v>
      </c>
      <c r="Q2049" s="4">
        <f>VLOOKUP(H2049, '쿼리1'!$A:$U, 20, 0)</f>
        <v>17142</v>
      </c>
      <c r="R2049" s="2" t="s">
        <v>5397</v>
      </c>
      <c r="S2049" s="2" t="s">
        <v>5399</v>
      </c>
      <c r="T2049" s="2" t="s">
        <v>5397</v>
      </c>
      <c r="U2049" s="2" t="s">
        <v>31</v>
      </c>
      <c r="V2049" s="2" t="s">
        <v>5388</v>
      </c>
      <c r="W2049" s="3" t="s">
        <v>5388</v>
      </c>
      <c r="X2049" s="6" t="str">
        <f>IFERROR(W2049-V2049, "X")</f>
        <v>X</v>
      </c>
      <c r="Y2049" s="3">
        <v>45649</v>
      </c>
      <c r="Z2049" s="5" t="s">
        <v>5396</v>
      </c>
      <c r="AA2049" s="6">
        <f t="shared" ref="AA2049:AA2050" ca="1" si="1961">TODAY()-Y2049</f>
        <v>7</v>
      </c>
      <c r="AB2049" s="3" t="s">
        <v>5388</v>
      </c>
      <c r="AC2049" s="2" t="s">
        <v>5388</v>
      </c>
      <c r="AD2049" s="6" t="str">
        <f>IFERROR(AC2049-AB2049, "X")</f>
        <v>X</v>
      </c>
      <c r="AE2049" s="3">
        <v>45651</v>
      </c>
      <c r="AF2049" s="3">
        <v>45650</v>
      </c>
      <c r="AG2049" s="2">
        <f t="shared" si="1958"/>
        <v>-1</v>
      </c>
      <c r="AH2049" s="3">
        <v>45650</v>
      </c>
      <c r="AI2049" s="3">
        <f t="shared" si="1959"/>
        <v>45651</v>
      </c>
      <c r="AJ2049" s="3"/>
      <c r="AK2049" s="2" t="str">
        <f t="shared" si="1899"/>
        <v>+1</v>
      </c>
      <c r="AL2049" s="2" t="s">
        <v>5567</v>
      </c>
      <c r="AM2049" s="2" t="str">
        <f t="shared" si="1900"/>
        <v>생산완료(+1)</v>
      </c>
      <c r="AN2049" s="9">
        <f t="shared" si="1901"/>
        <v>45650</v>
      </c>
      <c r="AO2049" s="9">
        <f t="shared" si="1902"/>
        <v>45651</v>
      </c>
      <c r="AP2049" s="9"/>
      <c r="AQ2049" s="2">
        <f t="shared" si="1960"/>
        <v>1</v>
      </c>
      <c r="AR2049" s="12" t="str">
        <f t="shared" si="1903"/>
        <v>+1</v>
      </c>
      <c r="AS2049" t="s">
        <v>5567</v>
      </c>
      <c r="AT2049" t="str">
        <f t="shared" si="1904"/>
        <v>생산완료(+1)</v>
      </c>
    </row>
    <row r="2050" spans="2:46" x14ac:dyDescent="0.3">
      <c r="B2050" s="2" t="s">
        <v>5662</v>
      </c>
      <c r="C2050" s="8">
        <v>-12</v>
      </c>
      <c r="D2050" s="2" t="s">
        <v>5547</v>
      </c>
      <c r="E2050" s="2" t="s">
        <v>5550</v>
      </c>
      <c r="F2050" s="2"/>
      <c r="G2050" s="2" t="s">
        <v>5553</v>
      </c>
      <c r="H2050" s="2" t="s">
        <v>3294</v>
      </c>
      <c r="I2050" s="2" t="str">
        <f t="shared" si="1892"/>
        <v>20241212-1000159459-인쇄</v>
      </c>
      <c r="J2050" s="2" t="str">
        <f t="shared" si="1893"/>
        <v>20241212-1000159459-합지</v>
      </c>
      <c r="K2050" s="2" t="str">
        <f t="shared" si="1894"/>
        <v>20241212-1000159459-분단</v>
      </c>
      <c r="L2050" s="2" t="str">
        <f t="shared" si="1895"/>
        <v>20241212-1000159459-제대</v>
      </c>
      <c r="M2050" s="2" t="str">
        <f>VLOOKUP(H2050, '쿼리1'!$A:$R, 17, 0)</f>
        <v>3도-여름용)클린앤영 화이트소프트황사방역 마스크(KF94/대형)</v>
      </c>
      <c r="N2050" s="2" t="str">
        <f>VLOOKUP(H2050, '쿼리1'!$A:$P, 15, 0)</f>
        <v>패증착90</v>
      </c>
      <c r="O2050" s="2">
        <v>1000159459</v>
      </c>
      <c r="P2050" s="2" t="str">
        <f>VLOOKUP(H2050, '쿼리1'!$A:$R, 17, 0)</f>
        <v>3도-여름용)클린앤영 화이트소프트황사방역 마스크(KF94/대형)</v>
      </c>
      <c r="Q2050" s="4">
        <f>VLOOKUP(H2050, '쿼리1'!$A:$U, 20, 0)</f>
        <v>436363</v>
      </c>
      <c r="R2050" s="2" t="s">
        <v>5399</v>
      </c>
      <c r="S2050" s="2" t="s">
        <v>5399</v>
      </c>
      <c r="T2050" s="2" t="s">
        <v>5397</v>
      </c>
      <c r="U2050" s="2" t="s">
        <v>5399</v>
      </c>
      <c r="V2050" s="3">
        <v>45644</v>
      </c>
      <c r="W2050" s="5" t="s">
        <v>5396</v>
      </c>
      <c r="X2050" s="6">
        <f ca="1">TODAY()-V2050</f>
        <v>12</v>
      </c>
      <c r="Y2050" s="3">
        <v>45649</v>
      </c>
      <c r="Z2050" s="5" t="s">
        <v>5396</v>
      </c>
      <c r="AA2050" s="6">
        <f t="shared" ca="1" si="1961"/>
        <v>7</v>
      </c>
      <c r="AB2050" s="5" t="s">
        <v>5388</v>
      </c>
      <c r="AC2050" s="2" t="s">
        <v>5388</v>
      </c>
      <c r="AD2050" s="6" t="str">
        <f>IFERROR(AC2050-AB2050, "X")</f>
        <v>X</v>
      </c>
      <c r="AE2050" s="3">
        <v>45653</v>
      </c>
      <c r="AF2050" s="5" t="s">
        <v>5396</v>
      </c>
      <c r="AG2050" s="6">
        <f ca="1">TODAY()-AE2050</f>
        <v>3</v>
      </c>
      <c r="AH2050" s="2" t="s">
        <v>5388</v>
      </c>
      <c r="AI2050" s="3">
        <f>V2050</f>
        <v>45644</v>
      </c>
      <c r="AJ2050" s="3">
        <f ca="1">TODAY()</f>
        <v>45656</v>
      </c>
      <c r="AK2050" s="2">
        <f t="shared" si="1899"/>
        <v>-12</v>
      </c>
      <c r="AL2050" s="2" t="str">
        <f>IF(C2050&lt;0, "진행중", "지연")</f>
        <v>진행중</v>
      </c>
      <c r="AM2050" s="2" t="str">
        <f t="shared" si="1900"/>
        <v>진행중(-12)</v>
      </c>
      <c r="AN2050" s="9">
        <f t="shared" si="1901"/>
        <v>45635</v>
      </c>
      <c r="AO2050" s="9">
        <f t="shared" si="1902"/>
        <v>45644</v>
      </c>
      <c r="AP2050" s="9"/>
      <c r="AQ2050" s="6">
        <f t="shared" si="1960"/>
        <v>9</v>
      </c>
      <c r="AR2050" s="12" t="str">
        <f t="shared" si="1903"/>
        <v>+9</v>
      </c>
      <c r="AS2050" t="s">
        <v>5567</v>
      </c>
      <c r="AT2050" t="str">
        <f t="shared" si="1904"/>
        <v>생산완료(+9)</v>
      </c>
    </row>
    <row r="2051" spans="2:46" x14ac:dyDescent="0.3">
      <c r="B2051" s="2" t="s">
        <v>5405</v>
      </c>
      <c r="C2051" s="7">
        <v>-1</v>
      </c>
      <c r="D2051" s="2" t="s">
        <v>5412</v>
      </c>
      <c r="E2051" s="2" t="s">
        <v>5415</v>
      </c>
      <c r="F2051" s="2" t="s">
        <v>5409</v>
      </c>
      <c r="G2051" s="2" t="s">
        <v>5412</v>
      </c>
      <c r="H2051" s="2" t="s">
        <v>153</v>
      </c>
      <c r="I2051" s="2" t="str">
        <f t="shared" si="1892"/>
        <v>20241212-1000159652-인쇄</v>
      </c>
      <c r="J2051" s="2" t="str">
        <f t="shared" si="1893"/>
        <v>20241212-1000159652-합지</v>
      </c>
      <c r="K2051" s="2" t="str">
        <f t="shared" si="1894"/>
        <v>20241212-1000159652-분단</v>
      </c>
      <c r="L2051" s="2" t="str">
        <f t="shared" si="1895"/>
        <v>20241212-1000159652-제대</v>
      </c>
      <c r="M2051" s="2" t="str">
        <f>VLOOKUP(H2051, '쿼리1'!$A:$R, 17, 0)</f>
        <v>1도(백색)-베어베터 초코칩쿠키 35g</v>
      </c>
      <c r="N2051" s="2" t="str">
        <f>VLOOKUP(H2051, '쿼리1'!$A:$P, 15, 0)</f>
        <v>오씨피피(무광)60</v>
      </c>
      <c r="O2051" s="2">
        <v>1000159652</v>
      </c>
      <c r="P2051" s="2" t="str">
        <f>VLOOKUP(H2051, '쿼리1'!$A:$R, 17, 0)</f>
        <v>1도(백색)-베어베터 초코칩쿠키 35g</v>
      </c>
      <c r="Q2051" s="4">
        <f>VLOOKUP(H2051, '쿼리1'!$A:$U, 20, 0)</f>
        <v>55172</v>
      </c>
      <c r="R2051" s="2" t="s">
        <v>31</v>
      </c>
      <c r="S2051" s="2" t="s">
        <v>31</v>
      </c>
      <c r="T2051" s="2" t="s">
        <v>31</v>
      </c>
      <c r="U2051" s="2" t="s">
        <v>31</v>
      </c>
      <c r="V2051" s="3">
        <v>45644</v>
      </c>
      <c r="W2051" s="3">
        <v>45645</v>
      </c>
      <c r="X2051" s="6" t="str">
        <f>IFERROR(IF(W2051-V2051&gt;0, "+" &amp; (W2051-V2051), W2051-V2051), "X")</f>
        <v>+1</v>
      </c>
      <c r="Y2051" s="3">
        <v>45649</v>
      </c>
      <c r="Z2051" s="3">
        <v>45646</v>
      </c>
      <c r="AA2051" s="6">
        <f t="shared" ref="AA2051:AA2060" si="1962">IFERROR(IF(Z2051-Y2051&gt;0, "+" &amp; (Z2051-Y2051), Z2051-Y2051), "X")</f>
        <v>-3</v>
      </c>
      <c r="AB2051" s="3">
        <v>45650</v>
      </c>
      <c r="AC2051" s="3">
        <v>45650</v>
      </c>
      <c r="AD2051" s="6">
        <f>IFERROR(IF(AC2051-AB2051&gt;0, "+" &amp; (AC2051-AB2051), AC2051-AB2051), "X")</f>
        <v>0</v>
      </c>
      <c r="AE2051" s="3">
        <v>45652</v>
      </c>
      <c r="AF2051" s="3">
        <v>45653</v>
      </c>
      <c r="AG2051" s="2" t="str">
        <f t="shared" ref="AG2051:AG2052" si="1963">IFERROR(IF(AF2051-AE2051&gt;0, "+" &amp; (AF2051-AE2051), AF2051-AE2051), "X")</f>
        <v>+1</v>
      </c>
      <c r="AH2051" s="3">
        <v>45653</v>
      </c>
      <c r="AI2051" s="3">
        <f t="shared" ref="AI2051:AI2052" si="1964">AE2051</f>
        <v>45652</v>
      </c>
      <c r="AJ2051" s="3"/>
      <c r="AK2051" s="2">
        <f t="shared" si="1899"/>
        <v>-1</v>
      </c>
      <c r="AL2051" s="2" t="s">
        <v>5567</v>
      </c>
      <c r="AM2051" s="2" t="str">
        <f t="shared" si="1900"/>
        <v>생산완료(-1)</v>
      </c>
      <c r="AN2051" s="9">
        <f t="shared" si="1901"/>
        <v>45653</v>
      </c>
      <c r="AO2051" s="9">
        <f t="shared" si="1902"/>
        <v>45652</v>
      </c>
      <c r="AP2051" s="9"/>
      <c r="AQ2051" s="2">
        <f t="shared" si="1960"/>
        <v>-1</v>
      </c>
      <c r="AR2051" s="12">
        <f t="shared" si="1903"/>
        <v>-1</v>
      </c>
      <c r="AS2051" t="s">
        <v>5567</v>
      </c>
      <c r="AT2051" t="str">
        <f t="shared" si="1904"/>
        <v>생산완료(-1)</v>
      </c>
    </row>
    <row r="2052" spans="2:46" x14ac:dyDescent="0.3">
      <c r="B2052" s="2" t="s">
        <v>5409</v>
      </c>
      <c r="C2052" s="7">
        <v>0</v>
      </c>
      <c r="D2052" s="2"/>
      <c r="E2052" s="2" t="s">
        <v>5405</v>
      </c>
      <c r="F2052" s="2"/>
      <c r="G2052" s="2" t="s">
        <v>5409</v>
      </c>
      <c r="H2052" s="2" t="s">
        <v>1073</v>
      </c>
      <c r="I2052" s="2" t="str">
        <f t="shared" si="1892"/>
        <v>20241212-1000159704-인쇄</v>
      </c>
      <c r="J2052" s="2" t="str">
        <f t="shared" si="1893"/>
        <v>20241212-1000159704-합지</v>
      </c>
      <c r="K2052" s="2" t="str">
        <f t="shared" si="1894"/>
        <v>20241212-1000159704-분단</v>
      </c>
      <c r="L2052" s="2" t="str">
        <f t="shared" si="1895"/>
        <v>20241212-1000159704-제대</v>
      </c>
      <c r="M2052" s="2" t="str">
        <f>VLOOKUP(H2052, '쿼리1'!$A:$R, 17, 0)</f>
        <v>무지</v>
      </c>
      <c r="N2052" s="2" t="str">
        <f>VLOOKUP(H2052, '쿼리1'!$A:$P, 15, 0)</f>
        <v>나이론100</v>
      </c>
      <c r="O2052" s="2">
        <v>1000159704</v>
      </c>
      <c r="P2052" s="2" t="str">
        <f>VLOOKUP(H2052, '쿼리1'!$A:$R, 17, 0)</f>
        <v>무지</v>
      </c>
      <c r="Q2052" s="4">
        <f>VLOOKUP(H2052, '쿼리1'!$A:$U, 20, 0)</f>
        <v>31578</v>
      </c>
      <c r="R2052" s="2" t="s">
        <v>5397</v>
      </c>
      <c r="S2052" s="2" t="s">
        <v>31</v>
      </c>
      <c r="T2052" s="2" t="s">
        <v>5397</v>
      </c>
      <c r="U2052" s="2" t="s">
        <v>31</v>
      </c>
      <c r="V2052" s="2" t="s">
        <v>5388</v>
      </c>
      <c r="W2052" s="3" t="s">
        <v>5388</v>
      </c>
      <c r="X2052" s="6" t="str">
        <f>IFERROR(W2052-V2052, "X")</f>
        <v>X</v>
      </c>
      <c r="Y2052" s="3">
        <v>45646</v>
      </c>
      <c r="Z2052" s="3">
        <v>45645</v>
      </c>
      <c r="AA2052" s="6">
        <f t="shared" si="1962"/>
        <v>-1</v>
      </c>
      <c r="AB2052" s="3" t="s">
        <v>5388</v>
      </c>
      <c r="AC2052" s="2" t="s">
        <v>5388</v>
      </c>
      <c r="AD2052" s="6" t="str">
        <f>IFERROR(AC2052-AB2052, "X")</f>
        <v>X</v>
      </c>
      <c r="AE2052" s="3">
        <v>45650</v>
      </c>
      <c r="AF2052" s="3">
        <v>45650</v>
      </c>
      <c r="AG2052" s="2">
        <f t="shared" si="1963"/>
        <v>0</v>
      </c>
      <c r="AH2052" s="3">
        <v>45650</v>
      </c>
      <c r="AI2052" s="3">
        <f t="shared" si="1964"/>
        <v>45650</v>
      </c>
      <c r="AJ2052" s="3"/>
      <c r="AK2052" s="2">
        <f t="shared" si="1899"/>
        <v>0</v>
      </c>
      <c r="AL2052" s="2" t="s">
        <v>5567</v>
      </c>
      <c r="AM2052" s="2" t="str">
        <f t="shared" si="1900"/>
        <v>생산완료(0)</v>
      </c>
      <c r="AN2052" s="9">
        <f t="shared" si="1901"/>
        <v>45650</v>
      </c>
      <c r="AO2052" s="9">
        <f t="shared" si="1902"/>
        <v>45650</v>
      </c>
      <c r="AP2052" s="9"/>
      <c r="AQ2052" s="2">
        <f t="shared" si="1960"/>
        <v>0</v>
      </c>
      <c r="AR2052" s="12">
        <f t="shared" si="1903"/>
        <v>0</v>
      </c>
      <c r="AS2052" t="s">
        <v>5567</v>
      </c>
      <c r="AT2052" t="str">
        <f t="shared" si="1904"/>
        <v>생산완료(0)</v>
      </c>
    </row>
    <row r="2053" spans="2:46" x14ac:dyDescent="0.3">
      <c r="B2053" s="2" t="s">
        <v>5418</v>
      </c>
      <c r="C2053" s="7">
        <v>-4</v>
      </c>
      <c r="D2053" s="2" t="s">
        <v>5432</v>
      </c>
      <c r="E2053" s="2" t="s">
        <v>5408</v>
      </c>
      <c r="F2053" s="2" t="s">
        <v>5451</v>
      </c>
      <c r="G2053" s="2"/>
      <c r="H2053" s="2" t="s">
        <v>3922</v>
      </c>
      <c r="I2053" s="2" t="str">
        <f t="shared" si="1892"/>
        <v>20241212-1000161651-인쇄</v>
      </c>
      <c r="J2053" s="2" t="str">
        <f t="shared" si="1893"/>
        <v>20241212-1000161651-합지</v>
      </c>
      <c r="K2053" s="2" t="str">
        <f t="shared" si="1894"/>
        <v>20241212-1000161651-분단</v>
      </c>
      <c r="L2053" s="2" t="str">
        <f t="shared" si="1895"/>
        <v>20241212-1000161651-제대</v>
      </c>
      <c r="M2053" s="2" t="str">
        <f>VLOOKUP(H2053, '쿼리1'!$A:$R, 17, 0)</f>
        <v>3도-SB)버터바58g</v>
      </c>
      <c r="N2053" s="2" t="str">
        <f>VLOOKUP(H2053, '쿼리1'!$A:$P, 15, 0)</f>
        <v>오씨피피(유무광)40</v>
      </c>
      <c r="O2053" s="2">
        <v>1000161651</v>
      </c>
      <c r="P2053" s="2" t="str">
        <f>VLOOKUP(H2053, '쿼리1'!$A:$R, 17, 0)</f>
        <v>3도-SB)버터바58g</v>
      </c>
      <c r="Q2053" s="4">
        <f>VLOOKUP(H2053, '쿼리1'!$A:$U, 20, 0)</f>
        <v>32</v>
      </c>
      <c r="R2053" s="2" t="s">
        <v>31</v>
      </c>
      <c r="S2053" s="2" t="s">
        <v>31</v>
      </c>
      <c r="T2053" s="2" t="s">
        <v>31</v>
      </c>
      <c r="U2053" s="2" t="s">
        <v>5397</v>
      </c>
      <c r="V2053" s="3">
        <v>45644</v>
      </c>
      <c r="W2053" s="3">
        <v>45650</v>
      </c>
      <c r="X2053" s="6" t="str">
        <f t="shared" ref="X2053:X2062" si="1965">IFERROR(IF(W2053-V2053&gt;0, "+" &amp; (W2053-V2053), W2053-V2053), "X")</f>
        <v>+6</v>
      </c>
      <c r="Y2053" s="3">
        <v>45649</v>
      </c>
      <c r="Z2053" s="3">
        <v>45652</v>
      </c>
      <c r="AA2053" s="6" t="str">
        <f t="shared" si="1962"/>
        <v>+3</v>
      </c>
      <c r="AB2053" s="3">
        <v>45650</v>
      </c>
      <c r="AC2053" s="3">
        <v>45654</v>
      </c>
      <c r="AD2053" s="6" t="str">
        <f>IFERROR(IF(AC2053-AB2053&gt;0, "+" &amp; (AC2053-AB2053), AC2053-AB2053), "X")</f>
        <v>+4</v>
      </c>
      <c r="AE2053" s="2" t="s">
        <v>5388</v>
      </c>
      <c r="AF2053" s="2" t="s">
        <v>5388</v>
      </c>
      <c r="AG2053" s="2" t="str">
        <f>IFERROR(AF2053-AE2053, "X")</f>
        <v>X</v>
      </c>
      <c r="AH2053" s="3">
        <v>45654</v>
      </c>
      <c r="AI2053" s="3">
        <f t="shared" ref="AI2053" si="1966">AB2053</f>
        <v>45650</v>
      </c>
      <c r="AJ2053" s="3"/>
      <c r="AK2053" s="2">
        <f t="shared" si="1899"/>
        <v>-4</v>
      </c>
      <c r="AL2053" s="2" t="s">
        <v>5567</v>
      </c>
      <c r="AM2053" s="2" t="str">
        <f t="shared" si="1900"/>
        <v>생산완료(-4)</v>
      </c>
      <c r="AN2053" s="9">
        <f t="shared" si="1901"/>
        <v>45654</v>
      </c>
      <c r="AO2053" s="9">
        <f t="shared" si="1902"/>
        <v>45653</v>
      </c>
      <c r="AP2053" s="9"/>
      <c r="AQ2053" s="2">
        <f t="shared" si="1960"/>
        <v>-1</v>
      </c>
      <c r="AR2053" s="12">
        <f t="shared" si="1903"/>
        <v>-1</v>
      </c>
      <c r="AS2053" t="s">
        <v>5567</v>
      </c>
      <c r="AT2053" t="str">
        <f t="shared" si="1904"/>
        <v>생산완료(-1)</v>
      </c>
    </row>
    <row r="2054" spans="2:46" x14ac:dyDescent="0.3">
      <c r="B2054" s="2" t="s">
        <v>5415</v>
      </c>
      <c r="C2054" s="7">
        <v>-3</v>
      </c>
      <c r="D2054" s="2" t="s">
        <v>5424</v>
      </c>
      <c r="E2054" s="2" t="s">
        <v>5412</v>
      </c>
      <c r="F2054" s="2"/>
      <c r="G2054" s="2" t="s">
        <v>5408</v>
      </c>
      <c r="H2054" s="2" t="s">
        <v>3175</v>
      </c>
      <c r="I2054" s="2" t="str">
        <f t="shared" ref="I2054:I2117" si="1967">_xlfn.CONCAT(H2054, "-", "인쇄")</f>
        <v>20241212-1000164143-인쇄</v>
      </c>
      <c r="J2054" s="2" t="str">
        <f t="shared" ref="J2054:J2117" si="1968">_xlfn.CONCAT(H2054, "-", "합지")</f>
        <v>20241212-1000164143-합지</v>
      </c>
      <c r="K2054" s="2" t="str">
        <f t="shared" ref="K2054:K2117" si="1969">_xlfn.CONCAT(H2054, "-", "분단")</f>
        <v>20241212-1000164143-분단</v>
      </c>
      <c r="L2054" s="2" t="str">
        <f t="shared" ref="L2054:L2117" si="1970">_xlfn.CONCAT(H2054, "-", "제대")</f>
        <v>20241212-1000164143-제대</v>
      </c>
      <c r="M2054" s="2" t="str">
        <f>VLOOKUP(H2054, '쿼리1'!$A:$R, 17, 0)</f>
        <v>7도-호텔컬렉션)호만두-명란왕교자210g</v>
      </c>
      <c r="N2054" s="2" t="str">
        <f>VLOOKUP(H2054, '쿼리1'!$A:$P, 15, 0)</f>
        <v>나이론95</v>
      </c>
      <c r="O2054" s="2">
        <v>1000164143</v>
      </c>
      <c r="P2054" s="2" t="str">
        <f>VLOOKUP(H2054, '쿼리1'!$A:$R, 17, 0)</f>
        <v>7도-호텔컬렉션)호만두-명란왕교자210g</v>
      </c>
      <c r="Q2054" s="4">
        <f>VLOOKUP(H2054, '쿼리1'!$A:$U, 20, 0)</f>
        <v>30000</v>
      </c>
      <c r="R2054" s="2" t="s">
        <v>31</v>
      </c>
      <c r="S2054" s="2" t="s">
        <v>31</v>
      </c>
      <c r="T2054" s="2" t="s">
        <v>5397</v>
      </c>
      <c r="U2054" s="2" t="s">
        <v>31</v>
      </c>
      <c r="V2054" s="3">
        <v>45642</v>
      </c>
      <c r="W2054" s="3">
        <v>45644</v>
      </c>
      <c r="X2054" s="6" t="str">
        <f t="shared" si="1965"/>
        <v>+2</v>
      </c>
      <c r="Y2054" s="3">
        <v>45645</v>
      </c>
      <c r="Z2054" s="3">
        <v>45646</v>
      </c>
      <c r="AA2054" s="6" t="str">
        <f t="shared" si="1962"/>
        <v>+1</v>
      </c>
      <c r="AB2054" s="3" t="s">
        <v>5388</v>
      </c>
      <c r="AC2054" s="2" t="s">
        <v>5388</v>
      </c>
      <c r="AD2054" s="6" t="str">
        <f>IFERROR(AC2054-AB2054, "X")</f>
        <v>X</v>
      </c>
      <c r="AE2054" s="3">
        <v>45649</v>
      </c>
      <c r="AF2054" s="3">
        <v>45652</v>
      </c>
      <c r="AG2054" s="2" t="str">
        <f t="shared" ref="AG2054:AG2055" si="1971">IFERROR(IF(AF2054-AE2054&gt;0, "+" &amp; (AF2054-AE2054), AF2054-AE2054), "X")</f>
        <v>+3</v>
      </c>
      <c r="AH2054" s="3">
        <v>45652</v>
      </c>
      <c r="AI2054" s="3">
        <f t="shared" ref="AI2054:AI2055" si="1972">AE2054</f>
        <v>45649</v>
      </c>
      <c r="AJ2054" s="3"/>
      <c r="AK2054" s="2">
        <f t="shared" ref="AK2054:AK2117" si="1973">IF(C2054&gt;0, "+"&amp;C2054, C2054)</f>
        <v>-3</v>
      </c>
      <c r="AL2054" s="2" t="s">
        <v>5567</v>
      </c>
      <c r="AM2054" s="2" t="str">
        <f t="shared" si="1900"/>
        <v>생산완료(-3)</v>
      </c>
      <c r="AN2054" s="9">
        <f t="shared" si="1901"/>
        <v>45652</v>
      </c>
      <c r="AO2054" s="9">
        <f t="shared" si="1902"/>
        <v>45649</v>
      </c>
      <c r="AP2054" s="9"/>
      <c r="AQ2054" s="2">
        <f t="shared" si="1960"/>
        <v>-3</v>
      </c>
      <c r="AR2054" s="12">
        <f t="shared" si="1903"/>
        <v>-3</v>
      </c>
      <c r="AS2054" t="s">
        <v>5567</v>
      </c>
      <c r="AT2054" t="str">
        <f t="shared" si="1904"/>
        <v>생산완료(-3)</v>
      </c>
    </row>
    <row r="2055" spans="2:46" x14ac:dyDescent="0.3">
      <c r="B2055" s="2" t="s">
        <v>5424</v>
      </c>
      <c r="C2055" s="7">
        <v>2</v>
      </c>
      <c r="D2055" s="2" t="s">
        <v>5409</v>
      </c>
      <c r="E2055" s="2" t="s">
        <v>5415</v>
      </c>
      <c r="F2055" s="2"/>
      <c r="G2055" s="2" t="s">
        <v>5416</v>
      </c>
      <c r="H2055" s="2" t="s">
        <v>3180</v>
      </c>
      <c r="I2055" s="2" t="str">
        <f t="shared" si="1967"/>
        <v>20241212-1000165249-인쇄</v>
      </c>
      <c r="J2055" s="2" t="str">
        <f t="shared" si="1968"/>
        <v>20241212-1000165249-합지</v>
      </c>
      <c r="K2055" s="2" t="str">
        <f t="shared" si="1969"/>
        <v>20241212-1000165249-분단</v>
      </c>
      <c r="L2055" s="2" t="str">
        <f t="shared" si="1970"/>
        <v>20241212-1000165249-제대</v>
      </c>
      <c r="M2055" s="2" t="str">
        <f>VLOOKUP(H2055, '쿼리1'!$A:$R, 17, 0)</f>
        <v>8도-호텔컬렉션)호만두-명란왕교자1.05kg</v>
      </c>
      <c r="N2055" s="2" t="str">
        <f>VLOOKUP(H2055, '쿼리1'!$A:$P, 15, 0)</f>
        <v>나이론(유백/유무광)105</v>
      </c>
      <c r="O2055" s="2">
        <v>1000165249</v>
      </c>
      <c r="P2055" s="2" t="str">
        <f>VLOOKUP(H2055, '쿼리1'!$A:$R, 17, 0)</f>
        <v>8도-호텔컬렉션)호만두-명란왕교자1.05kg</v>
      </c>
      <c r="Q2055" s="4">
        <f>VLOOKUP(H2055, '쿼리1'!$A:$U, 20, 0)</f>
        <v>22222</v>
      </c>
      <c r="R2055" s="2" t="s">
        <v>31</v>
      </c>
      <c r="S2055" s="2" t="s">
        <v>31</v>
      </c>
      <c r="T2055" s="2" t="s">
        <v>5397</v>
      </c>
      <c r="U2055" s="2" t="s">
        <v>31</v>
      </c>
      <c r="V2055" s="3">
        <v>45644</v>
      </c>
      <c r="W2055" s="3">
        <v>45644</v>
      </c>
      <c r="X2055" s="6">
        <f t="shared" si="1965"/>
        <v>0</v>
      </c>
      <c r="Y2055" s="3">
        <v>45649</v>
      </c>
      <c r="Z2055" s="3">
        <v>45646</v>
      </c>
      <c r="AA2055" s="6">
        <f t="shared" si="1962"/>
        <v>-3</v>
      </c>
      <c r="AB2055" s="3" t="s">
        <v>5388</v>
      </c>
      <c r="AC2055" s="2" t="s">
        <v>5388</v>
      </c>
      <c r="AD2055" s="6" t="str">
        <f>IFERROR(AC2055-AB2055, "X")</f>
        <v>X</v>
      </c>
      <c r="AE2055" s="3">
        <v>45651</v>
      </c>
      <c r="AF2055" s="3">
        <v>45649</v>
      </c>
      <c r="AG2055" s="2">
        <f t="shared" si="1971"/>
        <v>-2</v>
      </c>
      <c r="AH2055" s="3">
        <v>45649</v>
      </c>
      <c r="AI2055" s="3">
        <f t="shared" si="1972"/>
        <v>45651</v>
      </c>
      <c r="AJ2055" s="3"/>
      <c r="AK2055" s="2" t="str">
        <f t="shared" si="1973"/>
        <v>+2</v>
      </c>
      <c r="AL2055" s="2" t="s">
        <v>5567</v>
      </c>
      <c r="AM2055" s="2" t="str">
        <f t="shared" ref="AM2055:AM2118" si="1974">_xlfn.CONCAT(AL2055, "(", AK2055, ")")</f>
        <v>생산완료(+2)</v>
      </c>
      <c r="AN2055" s="9">
        <f t="shared" ref="AN2055:AN2118" si="1975">_xlfn.MAXIFS($AH$6:$AH$2358, $O$6:$O$2358, O2055)</f>
        <v>45649</v>
      </c>
      <c r="AO2055" s="9">
        <f t="shared" ref="AO2055:AO2118" si="1976">_xlfn.MAXIFS($AI$6:$AI$2358, $O$6:$O$2358, O2055)</f>
        <v>45651</v>
      </c>
      <c r="AP2055" s="9"/>
      <c r="AQ2055" s="2">
        <f t="shared" si="1960"/>
        <v>2</v>
      </c>
      <c r="AR2055" s="12" t="str">
        <f t="shared" ref="AR2055:AR2118" si="1977">IF(AQ2055&gt;0, "+"&amp;AQ2055, AQ2055)</f>
        <v>+2</v>
      </c>
      <c r="AS2055" t="s">
        <v>5567</v>
      </c>
      <c r="AT2055" t="str">
        <f t="shared" ref="AT2055:AT2118" si="1978">_xlfn.CONCAT(AS2055, "(", AR2055, ")")</f>
        <v>생산완료(+2)</v>
      </c>
    </row>
    <row r="2056" spans="2:46" x14ac:dyDescent="0.3">
      <c r="B2056" s="2" t="s">
        <v>5432</v>
      </c>
      <c r="C2056" s="7">
        <v>6</v>
      </c>
      <c r="D2056" s="2" t="s">
        <v>5405</v>
      </c>
      <c r="E2056" s="2" t="s">
        <v>5406</v>
      </c>
      <c r="F2056" s="2" t="s">
        <v>5407</v>
      </c>
      <c r="G2056" s="2"/>
      <c r="H2056" s="2" t="s">
        <v>3793</v>
      </c>
      <c r="I2056" s="2" t="str">
        <f t="shared" si="1967"/>
        <v>20241212-1000168339-인쇄</v>
      </c>
      <c r="J2056" s="2" t="str">
        <f t="shared" si="1968"/>
        <v>20241212-1000168339-합지</v>
      </c>
      <c r="K2056" s="2" t="str">
        <f t="shared" si="1969"/>
        <v>20241212-1000168339-분단</v>
      </c>
      <c r="L2056" s="2" t="str">
        <f t="shared" si="1970"/>
        <v>20241212-1000168339-제대</v>
      </c>
      <c r="M2056" s="2" t="str">
        <f>VLOOKUP(H2056, '쿼리1'!$A:$R, 17, 0)</f>
        <v>9도-(주)푸드코아-연세우유 메론생크림빵(사이즈변경)</v>
      </c>
      <c r="N2056" s="2" t="str">
        <f>VLOOKUP(H2056, '쿼리1'!$A:$P, 15, 0)</f>
        <v>오씨피피(유무광)60</v>
      </c>
      <c r="O2056" s="2">
        <v>1000168339</v>
      </c>
      <c r="P2056" s="2" t="str">
        <f>VLOOKUP(H2056, '쿼리1'!$A:$R, 17, 0)</f>
        <v>9도-(주)푸드코아-연세우유 메론생크림빵(사이즈변경)</v>
      </c>
      <c r="Q2056" s="4">
        <f>VLOOKUP(H2056, '쿼리1'!$A:$U, 20, 0)</f>
        <v>12</v>
      </c>
      <c r="R2056" s="2" t="s">
        <v>31</v>
      </c>
      <c r="S2056" s="2" t="s">
        <v>31</v>
      </c>
      <c r="T2056" s="2" t="s">
        <v>31</v>
      </c>
      <c r="U2056" s="2" t="s">
        <v>5397</v>
      </c>
      <c r="V2056" s="3">
        <v>45644</v>
      </c>
      <c r="W2056" s="3">
        <v>45643</v>
      </c>
      <c r="X2056" s="6">
        <f t="shared" si="1965"/>
        <v>-1</v>
      </c>
      <c r="Y2056" s="3">
        <v>45649</v>
      </c>
      <c r="Z2056" s="3">
        <v>45644</v>
      </c>
      <c r="AA2056" s="6">
        <f t="shared" si="1962"/>
        <v>-5</v>
      </c>
      <c r="AB2056" s="3">
        <v>45650</v>
      </c>
      <c r="AC2056" s="3">
        <v>45644</v>
      </c>
      <c r="AD2056" s="6">
        <f>IFERROR(IF(AC2056-AB2056&gt;0, "+" &amp; (AC2056-AB2056), AC2056-AB2056), "X")</f>
        <v>-6</v>
      </c>
      <c r="AE2056" s="2" t="s">
        <v>5388</v>
      </c>
      <c r="AF2056" s="2" t="s">
        <v>5388</v>
      </c>
      <c r="AG2056" s="2" t="str">
        <f>IFERROR(AF2056-AE2056, "X")</f>
        <v>X</v>
      </c>
      <c r="AH2056" s="3">
        <v>45644</v>
      </c>
      <c r="AI2056" s="3">
        <f t="shared" ref="AI2056" si="1979">AB2056</f>
        <v>45650</v>
      </c>
      <c r="AJ2056" s="3"/>
      <c r="AK2056" s="2" t="str">
        <f t="shared" si="1973"/>
        <v>+6</v>
      </c>
      <c r="AL2056" s="2" t="s">
        <v>5567</v>
      </c>
      <c r="AM2056" s="2" t="str">
        <f t="shared" si="1974"/>
        <v>생산완료(+6)</v>
      </c>
      <c r="AN2056" s="9">
        <f t="shared" si="1975"/>
        <v>45653</v>
      </c>
      <c r="AO2056" s="9">
        <f t="shared" si="1976"/>
        <v>45658</v>
      </c>
      <c r="AP2056" s="9"/>
      <c r="AQ2056" s="2">
        <f t="shared" si="1960"/>
        <v>5</v>
      </c>
      <c r="AR2056" s="12" t="str">
        <f t="shared" si="1977"/>
        <v>+5</v>
      </c>
      <c r="AS2056" t="s">
        <v>5567</v>
      </c>
      <c r="AT2056" t="str">
        <f t="shared" si="1978"/>
        <v>생산완료(+5)</v>
      </c>
    </row>
    <row r="2057" spans="2:46" x14ac:dyDescent="0.3">
      <c r="B2057" s="2" t="s">
        <v>5409</v>
      </c>
      <c r="C2057" s="7">
        <v>0</v>
      </c>
      <c r="D2057" s="2" t="s">
        <v>5424</v>
      </c>
      <c r="E2057" s="2" t="s">
        <v>5409</v>
      </c>
      <c r="F2057" s="2"/>
      <c r="G2057" s="2" t="s">
        <v>5549</v>
      </c>
      <c r="H2057" s="2" t="s">
        <v>3797</v>
      </c>
      <c r="I2057" s="2" t="str">
        <f t="shared" si="1967"/>
        <v>20241212-1000168755-인쇄</v>
      </c>
      <c r="J2057" s="2" t="str">
        <f t="shared" si="1968"/>
        <v>20241212-1000168755-합지</v>
      </c>
      <c r="K2057" s="2" t="str">
        <f t="shared" si="1969"/>
        <v>20241212-1000168755-분단</v>
      </c>
      <c r="L2057" s="2" t="str">
        <f t="shared" si="1970"/>
        <v>20241212-1000168755-제대</v>
      </c>
      <c r="M2057" s="2" t="str">
        <f>VLOOKUP(H2057, '쿼리1'!$A:$R, 17, 0)</f>
        <v>3도-BONGIPS(본깁스) 280x800</v>
      </c>
      <c r="N2057" s="2" t="str">
        <f>VLOOKUP(H2057, '쿼리1'!$A:$P, 15, 0)</f>
        <v>나이론60</v>
      </c>
      <c r="O2057" s="2">
        <v>1000168755</v>
      </c>
      <c r="P2057" s="2" t="str">
        <f>VLOOKUP(H2057, '쿼리1'!$A:$R, 17, 0)</f>
        <v>3도-BONGIPS(본깁스) 280x800</v>
      </c>
      <c r="Q2057" s="4">
        <f>VLOOKUP(H2057, '쿼리1'!$A:$U, 20, 0)</f>
        <v>7500</v>
      </c>
      <c r="R2057" s="2" t="s">
        <v>31</v>
      </c>
      <c r="S2057" s="2" t="s">
        <v>31</v>
      </c>
      <c r="T2057" s="2" t="s">
        <v>5397</v>
      </c>
      <c r="U2057" s="2" t="s">
        <v>5399</v>
      </c>
      <c r="V2057" s="3">
        <v>45644</v>
      </c>
      <c r="W2057" s="3">
        <v>45646</v>
      </c>
      <c r="X2057" s="6" t="str">
        <f t="shared" si="1965"/>
        <v>+2</v>
      </c>
      <c r="Y2057" s="3">
        <v>45649</v>
      </c>
      <c r="Z2057" s="3">
        <v>45649</v>
      </c>
      <c r="AA2057" s="6">
        <f t="shared" si="1962"/>
        <v>0</v>
      </c>
      <c r="AB2057" s="5" t="s">
        <v>5388</v>
      </c>
      <c r="AC2057" s="2" t="s">
        <v>5388</v>
      </c>
      <c r="AD2057" s="6" t="str">
        <f t="shared" ref="AD2057:AD2064" si="1980">IFERROR(AC2057-AB2057, "X")</f>
        <v>X</v>
      </c>
      <c r="AE2057" s="3">
        <v>45651</v>
      </c>
      <c r="AF2057" s="5" t="s">
        <v>5396</v>
      </c>
      <c r="AG2057" s="6">
        <f t="shared" ref="AG2057:AG2066" ca="1" si="1981">TODAY()-AE2057</f>
        <v>5</v>
      </c>
      <c r="AH2057" s="3">
        <v>45649</v>
      </c>
      <c r="AI2057" s="3">
        <f t="shared" ref="AI2057:AI2060" si="1982">Y2057</f>
        <v>45649</v>
      </c>
      <c r="AJ2057" s="3"/>
      <c r="AK2057" s="2">
        <f t="shared" si="1973"/>
        <v>0</v>
      </c>
      <c r="AL2057" s="2" t="s">
        <v>5567</v>
      </c>
      <c r="AM2057" s="2" t="str">
        <f t="shared" si="1974"/>
        <v>생산완료(0)</v>
      </c>
      <c r="AN2057" s="9">
        <f t="shared" si="1975"/>
        <v>45649</v>
      </c>
      <c r="AO2057" s="9">
        <f t="shared" si="1976"/>
        <v>45649</v>
      </c>
      <c r="AP2057" s="9"/>
      <c r="AQ2057" s="2">
        <f t="shared" si="1960"/>
        <v>0</v>
      </c>
      <c r="AR2057" s="12">
        <f t="shared" si="1977"/>
        <v>0</v>
      </c>
      <c r="AS2057" t="s">
        <v>5567</v>
      </c>
      <c r="AT2057" t="str">
        <f t="shared" si="1978"/>
        <v>생산완료(0)</v>
      </c>
    </row>
    <row r="2058" spans="2:46" x14ac:dyDescent="0.3">
      <c r="B2058" s="2" t="s">
        <v>5409</v>
      </c>
      <c r="C2058" s="7">
        <v>0</v>
      </c>
      <c r="D2058" s="2" t="s">
        <v>5424</v>
      </c>
      <c r="E2058" s="2" t="s">
        <v>5409</v>
      </c>
      <c r="F2058" s="2"/>
      <c r="G2058" s="2" t="s">
        <v>5549</v>
      </c>
      <c r="H2058" s="2" t="s">
        <v>3801</v>
      </c>
      <c r="I2058" s="2" t="str">
        <f t="shared" si="1967"/>
        <v>20241212-1000168759-인쇄</v>
      </c>
      <c r="J2058" s="2" t="str">
        <f t="shared" si="1968"/>
        <v>20241212-1000168759-합지</v>
      </c>
      <c r="K2058" s="2" t="str">
        <f t="shared" si="1969"/>
        <v>20241212-1000168759-분단</v>
      </c>
      <c r="L2058" s="2" t="str">
        <f t="shared" si="1970"/>
        <v>20241212-1000168759-제대</v>
      </c>
      <c r="M2058" s="2" t="str">
        <f>VLOOKUP(H2058, '쿼리1'!$A:$R, 17, 0)</f>
        <v>3도-BONGIPS(본깁스) 280x700</v>
      </c>
      <c r="N2058" s="2" t="str">
        <f>VLOOKUP(H2058, '쿼리1'!$A:$P, 15, 0)</f>
        <v>나이론60</v>
      </c>
      <c r="O2058" s="2">
        <v>1000168759</v>
      </c>
      <c r="P2058" s="2" t="str">
        <f>VLOOKUP(H2058, '쿼리1'!$A:$R, 17, 0)</f>
        <v>3도-BONGIPS(본깁스) 280x700</v>
      </c>
      <c r="Q2058" s="4">
        <f>VLOOKUP(H2058, '쿼리1'!$A:$U, 20, 0)</f>
        <v>8571</v>
      </c>
      <c r="R2058" s="2" t="s">
        <v>31</v>
      </c>
      <c r="S2058" s="2" t="s">
        <v>31</v>
      </c>
      <c r="T2058" s="2" t="s">
        <v>5397</v>
      </c>
      <c r="U2058" s="2" t="s">
        <v>5399</v>
      </c>
      <c r="V2058" s="3">
        <v>45644</v>
      </c>
      <c r="W2058" s="3">
        <v>45646</v>
      </c>
      <c r="X2058" s="6" t="str">
        <f t="shared" si="1965"/>
        <v>+2</v>
      </c>
      <c r="Y2058" s="3">
        <v>45649</v>
      </c>
      <c r="Z2058" s="3">
        <v>45649</v>
      </c>
      <c r="AA2058" s="6">
        <f t="shared" si="1962"/>
        <v>0</v>
      </c>
      <c r="AB2058" s="5" t="s">
        <v>5388</v>
      </c>
      <c r="AC2058" s="2" t="s">
        <v>5388</v>
      </c>
      <c r="AD2058" s="6" t="str">
        <f t="shared" si="1980"/>
        <v>X</v>
      </c>
      <c r="AE2058" s="3">
        <v>45651</v>
      </c>
      <c r="AF2058" s="5" t="s">
        <v>5396</v>
      </c>
      <c r="AG2058" s="6">
        <f t="shared" ca="1" si="1981"/>
        <v>5</v>
      </c>
      <c r="AH2058" s="3">
        <v>45649</v>
      </c>
      <c r="AI2058" s="3">
        <f t="shared" si="1982"/>
        <v>45649</v>
      </c>
      <c r="AJ2058" s="3"/>
      <c r="AK2058" s="2">
        <f t="shared" si="1973"/>
        <v>0</v>
      </c>
      <c r="AL2058" s="2" t="s">
        <v>5567</v>
      </c>
      <c r="AM2058" s="2" t="str">
        <f t="shared" si="1974"/>
        <v>생산완료(0)</v>
      </c>
      <c r="AN2058" s="9">
        <f t="shared" si="1975"/>
        <v>45649</v>
      </c>
      <c r="AO2058" s="9">
        <f t="shared" si="1976"/>
        <v>45649</v>
      </c>
      <c r="AP2058" s="9"/>
      <c r="AQ2058" s="2">
        <f t="shared" si="1960"/>
        <v>0</v>
      </c>
      <c r="AR2058" s="12">
        <f t="shared" si="1977"/>
        <v>0</v>
      </c>
      <c r="AS2058" t="s">
        <v>5567</v>
      </c>
      <c r="AT2058" t="str">
        <f t="shared" si="1978"/>
        <v>생산완료(0)</v>
      </c>
    </row>
    <row r="2059" spans="2:46" x14ac:dyDescent="0.3">
      <c r="B2059" s="2" t="s">
        <v>5409</v>
      </c>
      <c r="C2059" s="7">
        <v>0</v>
      </c>
      <c r="D2059" s="2" t="s">
        <v>5424</v>
      </c>
      <c r="E2059" s="2" t="s">
        <v>5409</v>
      </c>
      <c r="F2059" s="2"/>
      <c r="G2059" s="2" t="s">
        <v>5549</v>
      </c>
      <c r="H2059" s="2" t="s">
        <v>3800</v>
      </c>
      <c r="I2059" s="2" t="str">
        <f t="shared" si="1967"/>
        <v>20241212-1000168763-인쇄</v>
      </c>
      <c r="J2059" s="2" t="str">
        <f t="shared" si="1968"/>
        <v>20241212-1000168763-합지</v>
      </c>
      <c r="K2059" s="2" t="str">
        <f t="shared" si="1969"/>
        <v>20241212-1000168763-분단</v>
      </c>
      <c r="L2059" s="2" t="str">
        <f t="shared" si="1970"/>
        <v>20241212-1000168763-제대</v>
      </c>
      <c r="M2059" s="2" t="str">
        <f>VLOOKUP(H2059, '쿼리1'!$A:$R, 17, 0)</f>
        <v>3도-BONGIPS(본깁스) 250x700</v>
      </c>
      <c r="N2059" s="2" t="str">
        <f>VLOOKUP(H2059, '쿼리1'!$A:$P, 15, 0)</f>
        <v>나이론60</v>
      </c>
      <c r="O2059" s="2">
        <v>1000168763</v>
      </c>
      <c r="P2059" s="2" t="str">
        <f>VLOOKUP(H2059, '쿼리1'!$A:$R, 17, 0)</f>
        <v>3도-BONGIPS(본깁스) 250x700</v>
      </c>
      <c r="Q2059" s="4">
        <f>VLOOKUP(H2059, '쿼리1'!$A:$U, 20, 0)</f>
        <v>8571</v>
      </c>
      <c r="R2059" s="2" t="s">
        <v>31</v>
      </c>
      <c r="S2059" s="2" t="s">
        <v>31</v>
      </c>
      <c r="T2059" s="2" t="s">
        <v>5397</v>
      </c>
      <c r="U2059" s="2" t="s">
        <v>5399</v>
      </c>
      <c r="V2059" s="3">
        <v>45644</v>
      </c>
      <c r="W2059" s="3">
        <v>45646</v>
      </c>
      <c r="X2059" s="6" t="str">
        <f t="shared" si="1965"/>
        <v>+2</v>
      </c>
      <c r="Y2059" s="3">
        <v>45649</v>
      </c>
      <c r="Z2059" s="3">
        <v>45649</v>
      </c>
      <c r="AA2059" s="6">
        <f t="shared" si="1962"/>
        <v>0</v>
      </c>
      <c r="AB2059" s="5" t="s">
        <v>5388</v>
      </c>
      <c r="AC2059" s="2" t="s">
        <v>5388</v>
      </c>
      <c r="AD2059" s="6" t="str">
        <f t="shared" si="1980"/>
        <v>X</v>
      </c>
      <c r="AE2059" s="3">
        <v>45651</v>
      </c>
      <c r="AF2059" s="5" t="s">
        <v>5396</v>
      </c>
      <c r="AG2059" s="6">
        <f t="shared" ca="1" si="1981"/>
        <v>5</v>
      </c>
      <c r="AH2059" s="3">
        <v>45649</v>
      </c>
      <c r="AI2059" s="3">
        <f t="shared" si="1982"/>
        <v>45649</v>
      </c>
      <c r="AJ2059" s="3"/>
      <c r="AK2059" s="2">
        <f t="shared" si="1973"/>
        <v>0</v>
      </c>
      <c r="AL2059" s="2" t="s">
        <v>5567</v>
      </c>
      <c r="AM2059" s="2" t="str">
        <f t="shared" si="1974"/>
        <v>생산완료(0)</v>
      </c>
      <c r="AN2059" s="9">
        <f t="shared" si="1975"/>
        <v>45649</v>
      </c>
      <c r="AO2059" s="9">
        <f t="shared" si="1976"/>
        <v>45649</v>
      </c>
      <c r="AP2059" s="9"/>
      <c r="AQ2059" s="2">
        <f t="shared" si="1960"/>
        <v>0</v>
      </c>
      <c r="AR2059" s="12">
        <f t="shared" si="1977"/>
        <v>0</v>
      </c>
      <c r="AS2059" t="s">
        <v>5567</v>
      </c>
      <c r="AT2059" t="str">
        <f t="shared" si="1978"/>
        <v>생산완료(0)</v>
      </c>
    </row>
    <row r="2060" spans="2:46" x14ac:dyDescent="0.3">
      <c r="B2060" s="2" t="s">
        <v>5409</v>
      </c>
      <c r="C2060" s="7">
        <v>0</v>
      </c>
      <c r="D2060" s="2" t="s">
        <v>5424</v>
      </c>
      <c r="E2060" s="2" t="s">
        <v>5409</v>
      </c>
      <c r="F2060" s="2"/>
      <c r="G2060" s="2" t="s">
        <v>5549</v>
      </c>
      <c r="H2060" s="2" t="s">
        <v>3808</v>
      </c>
      <c r="I2060" s="2" t="str">
        <f t="shared" si="1967"/>
        <v>20241212-1000168767-인쇄</v>
      </c>
      <c r="J2060" s="2" t="str">
        <f t="shared" si="1968"/>
        <v>20241212-1000168767-합지</v>
      </c>
      <c r="K2060" s="2" t="str">
        <f t="shared" si="1969"/>
        <v>20241212-1000168767-분단</v>
      </c>
      <c r="L2060" s="2" t="str">
        <f t="shared" si="1970"/>
        <v>20241212-1000168767-제대</v>
      </c>
      <c r="M2060" s="2" t="str">
        <f>VLOOKUP(H2060, '쿼리1'!$A:$R, 17, 0)</f>
        <v>3도-BONGIPS(본깁스) 250x580</v>
      </c>
      <c r="N2060" s="2" t="str">
        <f>VLOOKUP(H2060, '쿼리1'!$A:$P, 15, 0)</f>
        <v>나이론60</v>
      </c>
      <c r="O2060" s="2">
        <v>1000168767</v>
      </c>
      <c r="P2060" s="2" t="str">
        <f>VLOOKUP(H2060, '쿼리1'!$A:$R, 17, 0)</f>
        <v>3도-BONGIPS(본깁스) 250x580</v>
      </c>
      <c r="Q2060" s="4">
        <f>VLOOKUP(H2060, '쿼리1'!$A:$U, 20, 0)</f>
        <v>10344</v>
      </c>
      <c r="R2060" s="2" t="s">
        <v>31</v>
      </c>
      <c r="S2060" s="2" t="s">
        <v>31</v>
      </c>
      <c r="T2060" s="2" t="s">
        <v>5397</v>
      </c>
      <c r="U2060" s="2" t="s">
        <v>5399</v>
      </c>
      <c r="V2060" s="3">
        <v>45644</v>
      </c>
      <c r="W2060" s="3">
        <v>45646</v>
      </c>
      <c r="X2060" s="6" t="str">
        <f t="shared" si="1965"/>
        <v>+2</v>
      </c>
      <c r="Y2060" s="3">
        <v>45649</v>
      </c>
      <c r="Z2060" s="3">
        <v>45649</v>
      </c>
      <c r="AA2060" s="6">
        <f t="shared" si="1962"/>
        <v>0</v>
      </c>
      <c r="AB2060" s="5" t="s">
        <v>5388</v>
      </c>
      <c r="AC2060" s="2" t="s">
        <v>5388</v>
      </c>
      <c r="AD2060" s="6" t="str">
        <f t="shared" si="1980"/>
        <v>X</v>
      </c>
      <c r="AE2060" s="3">
        <v>45651</v>
      </c>
      <c r="AF2060" s="5" t="s">
        <v>5396</v>
      </c>
      <c r="AG2060" s="6">
        <f t="shared" ca="1" si="1981"/>
        <v>5</v>
      </c>
      <c r="AH2060" s="3">
        <v>45649</v>
      </c>
      <c r="AI2060" s="3">
        <f t="shared" si="1982"/>
        <v>45649</v>
      </c>
      <c r="AJ2060" s="3"/>
      <c r="AK2060" s="2">
        <f t="shared" si="1973"/>
        <v>0</v>
      </c>
      <c r="AL2060" s="2" t="s">
        <v>5567</v>
      </c>
      <c r="AM2060" s="2" t="str">
        <f t="shared" si="1974"/>
        <v>생산완료(0)</v>
      </c>
      <c r="AN2060" s="9">
        <f t="shared" si="1975"/>
        <v>45649</v>
      </c>
      <c r="AO2060" s="9">
        <f t="shared" si="1976"/>
        <v>45649</v>
      </c>
      <c r="AP2060" s="9"/>
      <c r="AQ2060" s="2">
        <f t="shared" si="1960"/>
        <v>0</v>
      </c>
      <c r="AR2060" s="12">
        <f t="shared" si="1977"/>
        <v>0</v>
      </c>
      <c r="AS2060" t="s">
        <v>5567</v>
      </c>
      <c r="AT2060" t="str">
        <f t="shared" si="1978"/>
        <v>생산완료(0)</v>
      </c>
    </row>
    <row r="2061" spans="2:46" x14ac:dyDescent="0.3">
      <c r="B2061" s="2" t="s">
        <v>5416</v>
      </c>
      <c r="C2061" s="7">
        <v>-2</v>
      </c>
      <c r="D2061" s="2" t="s">
        <v>5424</v>
      </c>
      <c r="E2061" s="2" t="s">
        <v>5550</v>
      </c>
      <c r="F2061" s="2"/>
      <c r="G2061" s="2" t="s">
        <v>5549</v>
      </c>
      <c r="H2061" s="2" t="s">
        <v>3890</v>
      </c>
      <c r="I2061" s="2" t="str">
        <f t="shared" si="1967"/>
        <v>20241212-1420P0232-인쇄</v>
      </c>
      <c r="J2061" s="2" t="str">
        <f t="shared" si="1968"/>
        <v>20241212-1420P0232-합지</v>
      </c>
      <c r="K2061" s="2" t="str">
        <f t="shared" si="1969"/>
        <v>20241212-1420P0232-분단</v>
      </c>
      <c r="L2061" s="2" t="str">
        <f t="shared" si="1970"/>
        <v>20241212-1420P0232-제대</v>
      </c>
      <c r="M2061" s="2" t="str">
        <f>VLOOKUP(H2061, '쿼리1'!$A:$R, 17, 0)</f>
        <v>6도-장수 건해산물 1kg(300x420)</v>
      </c>
      <c r="N2061" s="2" t="str">
        <f>VLOOKUP(H2061, '쿼리1'!$A:$P, 15, 0)</f>
        <v>오씨피피(유무광)70=6도-장수 건해산물 1kg(300x420)</v>
      </c>
      <c r="O2061" s="2" t="s">
        <v>5913</v>
      </c>
      <c r="P2061" s="2" t="str">
        <f>VLOOKUP(H2061, '쿼리1'!$A:$R, 17, 0)</f>
        <v>6도-장수 건해산물 1kg(300x420)</v>
      </c>
      <c r="Q2061" s="4">
        <f>VLOOKUP(H2061, '쿼리1'!$A:$U, 20, 0)</f>
        <v>20000</v>
      </c>
      <c r="R2061" s="2" t="s">
        <v>31</v>
      </c>
      <c r="S2061" s="2" t="s">
        <v>5399</v>
      </c>
      <c r="T2061" s="2" t="s">
        <v>5397</v>
      </c>
      <c r="U2061" s="2" t="s">
        <v>5399</v>
      </c>
      <c r="V2061" s="3">
        <v>45644</v>
      </c>
      <c r="W2061" s="3">
        <v>45646</v>
      </c>
      <c r="X2061" s="6" t="str">
        <f t="shared" si="1965"/>
        <v>+2</v>
      </c>
      <c r="Y2061" s="3">
        <v>45649</v>
      </c>
      <c r="Z2061" s="5" t="s">
        <v>5396</v>
      </c>
      <c r="AA2061" s="6">
        <f ca="1">TODAY()-Y2061</f>
        <v>7</v>
      </c>
      <c r="AB2061" s="5" t="s">
        <v>5388</v>
      </c>
      <c r="AC2061" s="2" t="s">
        <v>5388</v>
      </c>
      <c r="AD2061" s="6" t="str">
        <f t="shared" si="1980"/>
        <v>X</v>
      </c>
      <c r="AE2061" s="3">
        <v>45651</v>
      </c>
      <c r="AF2061" s="5" t="s">
        <v>5396</v>
      </c>
      <c r="AG2061" s="6">
        <f t="shared" ca="1" si="1981"/>
        <v>5</v>
      </c>
      <c r="AH2061" s="3">
        <v>45646</v>
      </c>
      <c r="AI2061" s="3">
        <f t="shared" ref="AI2061:AI2062" si="1983">V2061</f>
        <v>45644</v>
      </c>
      <c r="AJ2061" s="3"/>
      <c r="AK2061" s="2">
        <f t="shared" si="1973"/>
        <v>-2</v>
      </c>
      <c r="AL2061" s="2" t="s">
        <v>5567</v>
      </c>
      <c r="AM2061" s="2" t="str">
        <f t="shared" si="1974"/>
        <v>생산완료(-2)</v>
      </c>
      <c r="AN2061" s="9">
        <f t="shared" si="1975"/>
        <v>45646</v>
      </c>
      <c r="AO2061" s="9">
        <f t="shared" si="1976"/>
        <v>45644</v>
      </c>
      <c r="AP2061" s="9"/>
      <c r="AQ2061" s="2">
        <f t="shared" si="1960"/>
        <v>-2</v>
      </c>
      <c r="AR2061" s="12">
        <f t="shared" si="1977"/>
        <v>-2</v>
      </c>
      <c r="AS2061" t="s">
        <v>5567</v>
      </c>
      <c r="AT2061" t="str">
        <f t="shared" si="1978"/>
        <v>생산완료(-2)</v>
      </c>
    </row>
    <row r="2062" spans="2:46" x14ac:dyDescent="0.3">
      <c r="B2062" s="2" t="s">
        <v>5436</v>
      </c>
      <c r="C2062" s="7">
        <v>-7</v>
      </c>
      <c r="D2062" s="2" t="s">
        <v>5430</v>
      </c>
      <c r="E2062" s="2"/>
      <c r="F2062" s="2"/>
      <c r="G2062" s="2" t="s">
        <v>5552</v>
      </c>
      <c r="H2062" s="2" t="s">
        <v>1979</v>
      </c>
      <c r="I2062" s="2" t="str">
        <f t="shared" si="1967"/>
        <v>20241212-2000144921-인쇄</v>
      </c>
      <c r="J2062" s="2" t="str">
        <f t="shared" si="1968"/>
        <v>20241212-2000144921-합지</v>
      </c>
      <c r="K2062" s="2" t="str">
        <f t="shared" si="1969"/>
        <v>20241212-2000144921-분단</v>
      </c>
      <c r="L2062" s="2" t="str">
        <f t="shared" si="1970"/>
        <v>20241212-2000144921-제대</v>
      </c>
      <c r="M2062" s="2" t="str">
        <f>VLOOKUP(H2062, '쿼리1'!$A:$R, 17, 0)</f>
        <v>단면1도(먹)-MG)식빵M자봉투</v>
      </c>
      <c r="N2062" s="2" t="str">
        <f>VLOOKUP(H2062, '쿼리1'!$A:$P, 15, 0)</f>
        <v>PP튜브(투명)70</v>
      </c>
      <c r="O2062" s="2">
        <v>2000144921</v>
      </c>
      <c r="P2062" s="2" t="str">
        <f>VLOOKUP(H2062, '쿼리1'!$A:$R, 17, 0)</f>
        <v>단면1도(먹)-MG)식빵M자봉투</v>
      </c>
      <c r="Q2062" s="4">
        <f>VLOOKUP(H2062, '쿼리1'!$A:$U, 20, 0)</f>
        <v>10000</v>
      </c>
      <c r="R2062" s="2" t="s">
        <v>31</v>
      </c>
      <c r="S2062" s="2" t="s">
        <v>5397</v>
      </c>
      <c r="T2062" s="2" t="s">
        <v>5397</v>
      </c>
      <c r="U2062" s="2" t="s">
        <v>5399</v>
      </c>
      <c r="V2062" s="3">
        <v>45644</v>
      </c>
      <c r="W2062" s="3">
        <v>45651</v>
      </c>
      <c r="X2062" s="6" t="str">
        <f t="shared" si="1965"/>
        <v>+7</v>
      </c>
      <c r="Y2062" s="2" t="s">
        <v>5388</v>
      </c>
      <c r="Z2062" s="3" t="s">
        <v>5388</v>
      </c>
      <c r="AA2062" s="6" t="str">
        <f>IFERROR(Z2062-Y2062, "X")</f>
        <v>X</v>
      </c>
      <c r="AB2062" s="5" t="s">
        <v>5388</v>
      </c>
      <c r="AC2062" s="2" t="s">
        <v>5388</v>
      </c>
      <c r="AD2062" s="6" t="str">
        <f t="shared" si="1980"/>
        <v>X</v>
      </c>
      <c r="AE2062" s="3">
        <v>45646</v>
      </c>
      <c r="AF2062" s="5" t="s">
        <v>5396</v>
      </c>
      <c r="AG2062" s="6">
        <f t="shared" ca="1" si="1981"/>
        <v>10</v>
      </c>
      <c r="AH2062" s="3">
        <v>45651</v>
      </c>
      <c r="AI2062" s="3">
        <f t="shared" si="1983"/>
        <v>45644</v>
      </c>
      <c r="AJ2062" s="3"/>
      <c r="AK2062" s="2">
        <f t="shared" si="1973"/>
        <v>-7</v>
      </c>
      <c r="AL2062" s="2" t="s">
        <v>5567</v>
      </c>
      <c r="AM2062" s="2" t="str">
        <f t="shared" si="1974"/>
        <v>생산완료(-7)</v>
      </c>
      <c r="AN2062" s="9">
        <f t="shared" si="1975"/>
        <v>45651</v>
      </c>
      <c r="AO2062" s="9">
        <f t="shared" si="1976"/>
        <v>45644</v>
      </c>
      <c r="AP2062" s="9"/>
      <c r="AQ2062" s="2">
        <f t="shared" si="1960"/>
        <v>-7</v>
      </c>
      <c r="AR2062" s="12">
        <f t="shared" si="1977"/>
        <v>-7</v>
      </c>
      <c r="AS2062" t="s">
        <v>5567</v>
      </c>
      <c r="AT2062" t="str">
        <f t="shared" si="1978"/>
        <v>생산완료(-7)</v>
      </c>
    </row>
    <row r="2063" spans="2:46" x14ac:dyDescent="0.3">
      <c r="B2063" s="2" t="s">
        <v>5409</v>
      </c>
      <c r="C2063" s="7">
        <v>0</v>
      </c>
      <c r="D2063" s="2"/>
      <c r="E2063" s="2" t="s">
        <v>5409</v>
      </c>
      <c r="F2063" s="2"/>
      <c r="G2063" s="2" t="s">
        <v>5553</v>
      </c>
      <c r="H2063" s="2" t="s">
        <v>2990</v>
      </c>
      <c r="I2063" s="2" t="str">
        <f t="shared" si="1967"/>
        <v>20241213-1000139884-인쇄</v>
      </c>
      <c r="J2063" s="2" t="str">
        <f t="shared" si="1968"/>
        <v>20241213-1000139884-합지</v>
      </c>
      <c r="K2063" s="2" t="str">
        <f t="shared" si="1969"/>
        <v>20241213-1000139884-분단</v>
      </c>
      <c r="L2063" s="2" t="str">
        <f t="shared" si="1970"/>
        <v>20241213-1000139884-제대</v>
      </c>
      <c r="M2063" s="2" t="str">
        <f>VLOOKUP(H2063, '쿼리1'!$A:$R, 17, 0)</f>
        <v>무지</v>
      </c>
      <c r="N2063" s="2" t="str">
        <f>VLOOKUP(H2063, '쿼리1'!$A:$P, 15, 0)</f>
        <v>나이론80</v>
      </c>
      <c r="O2063" s="2">
        <v>1000139884</v>
      </c>
      <c r="P2063" s="2" t="str">
        <f>VLOOKUP(H2063, '쿼리1'!$A:$R, 17, 0)</f>
        <v>무지</v>
      </c>
      <c r="Q2063" s="4">
        <f>VLOOKUP(H2063, '쿼리1'!$A:$U, 20, 0)</f>
        <v>54545</v>
      </c>
      <c r="R2063" s="2" t="s">
        <v>5397</v>
      </c>
      <c r="S2063" s="2" t="s">
        <v>31</v>
      </c>
      <c r="T2063" s="2" t="s">
        <v>5397</v>
      </c>
      <c r="U2063" s="2" t="s">
        <v>5399</v>
      </c>
      <c r="V2063" s="2" t="s">
        <v>5388</v>
      </c>
      <c r="W2063" s="3" t="s">
        <v>5388</v>
      </c>
      <c r="X2063" s="6" t="str">
        <f>IFERROR(W2063-V2063, "X")</f>
        <v>X</v>
      </c>
      <c r="Y2063" s="3">
        <v>45649</v>
      </c>
      <c r="Z2063" s="3">
        <v>45649</v>
      </c>
      <c r="AA2063" s="6">
        <f t="shared" ref="AA2063:AA2065" si="1984">IFERROR(IF(Z2063-Y2063&gt;0, "+" &amp; (Z2063-Y2063), Z2063-Y2063), "X")</f>
        <v>0</v>
      </c>
      <c r="AB2063" s="5" t="s">
        <v>5388</v>
      </c>
      <c r="AC2063" s="2" t="s">
        <v>5388</v>
      </c>
      <c r="AD2063" s="6" t="str">
        <f t="shared" si="1980"/>
        <v>X</v>
      </c>
      <c r="AE2063" s="3">
        <v>45653</v>
      </c>
      <c r="AF2063" s="5" t="s">
        <v>5396</v>
      </c>
      <c r="AG2063" s="6">
        <f t="shared" ca="1" si="1981"/>
        <v>3</v>
      </c>
      <c r="AH2063" s="3">
        <v>45649</v>
      </c>
      <c r="AI2063" s="3">
        <f t="shared" ref="AI2063:AI2064" si="1985">Y2063</f>
        <v>45649</v>
      </c>
      <c r="AJ2063" s="3"/>
      <c r="AK2063" s="2">
        <f t="shared" si="1973"/>
        <v>0</v>
      </c>
      <c r="AL2063" s="2" t="s">
        <v>5567</v>
      </c>
      <c r="AM2063" s="2" t="str">
        <f t="shared" si="1974"/>
        <v>생산완료(0)</v>
      </c>
      <c r="AN2063" s="9">
        <f t="shared" si="1975"/>
        <v>45649</v>
      </c>
      <c r="AO2063" s="9">
        <f t="shared" si="1976"/>
        <v>45649</v>
      </c>
      <c r="AP2063" s="9"/>
      <c r="AQ2063" s="2">
        <f t="shared" si="1960"/>
        <v>0</v>
      </c>
      <c r="AR2063" s="12">
        <f t="shared" si="1977"/>
        <v>0</v>
      </c>
      <c r="AS2063" t="s">
        <v>5567</v>
      </c>
      <c r="AT2063" t="str">
        <f t="shared" si="1978"/>
        <v>생산완료(0)</v>
      </c>
    </row>
    <row r="2064" spans="2:46" x14ac:dyDescent="0.3">
      <c r="B2064" s="2" t="s">
        <v>5405</v>
      </c>
      <c r="C2064" s="7">
        <v>-1</v>
      </c>
      <c r="D2064" s="2"/>
      <c r="E2064" s="2" t="s">
        <v>5412</v>
      </c>
      <c r="F2064" s="2"/>
      <c r="G2064" s="2" t="s">
        <v>5553</v>
      </c>
      <c r="H2064" s="2" t="s">
        <v>2991</v>
      </c>
      <c r="I2064" s="2" t="str">
        <f t="shared" si="1967"/>
        <v>20241213-1000139913-인쇄</v>
      </c>
      <c r="J2064" s="2" t="str">
        <f t="shared" si="1968"/>
        <v>20241213-1000139913-합지</v>
      </c>
      <c r="K2064" s="2" t="str">
        <f t="shared" si="1969"/>
        <v>20241213-1000139913-분단</v>
      </c>
      <c r="L2064" s="2" t="str">
        <f t="shared" si="1970"/>
        <v>20241213-1000139913-제대</v>
      </c>
      <c r="M2064" s="2" t="str">
        <f>VLOOKUP(H2064, '쿼리1'!$A:$R, 17, 0)</f>
        <v>무지</v>
      </c>
      <c r="N2064" s="2" t="str">
        <f>VLOOKUP(H2064, '쿼리1'!$A:$P, 15, 0)</f>
        <v>나이론80</v>
      </c>
      <c r="O2064" s="2">
        <v>1000139913</v>
      </c>
      <c r="P2064" s="2" t="str">
        <f>VLOOKUP(H2064, '쿼리1'!$A:$R, 17, 0)</f>
        <v>무지</v>
      </c>
      <c r="Q2064" s="4">
        <f>VLOOKUP(H2064, '쿼리1'!$A:$U, 20, 0)</f>
        <v>54545</v>
      </c>
      <c r="R2064" s="2" t="s">
        <v>5397</v>
      </c>
      <c r="S2064" s="2" t="s">
        <v>31</v>
      </c>
      <c r="T2064" s="2" t="s">
        <v>5397</v>
      </c>
      <c r="U2064" s="2" t="s">
        <v>5399</v>
      </c>
      <c r="V2064" s="2" t="s">
        <v>5388</v>
      </c>
      <c r="W2064" s="3" t="s">
        <v>5388</v>
      </c>
      <c r="X2064" s="6" t="str">
        <f>IFERROR(W2064-V2064, "X")</f>
        <v>X</v>
      </c>
      <c r="Y2064" s="3">
        <v>45649</v>
      </c>
      <c r="Z2064" s="3">
        <v>45650</v>
      </c>
      <c r="AA2064" s="6" t="str">
        <f t="shared" si="1984"/>
        <v>+1</v>
      </c>
      <c r="AB2064" s="5" t="s">
        <v>5388</v>
      </c>
      <c r="AC2064" s="2" t="s">
        <v>5388</v>
      </c>
      <c r="AD2064" s="6" t="str">
        <f t="shared" si="1980"/>
        <v>X</v>
      </c>
      <c r="AE2064" s="3">
        <v>45653</v>
      </c>
      <c r="AF2064" s="5" t="s">
        <v>5396</v>
      </c>
      <c r="AG2064" s="6">
        <f t="shared" ca="1" si="1981"/>
        <v>3</v>
      </c>
      <c r="AH2064" s="3">
        <v>45650</v>
      </c>
      <c r="AI2064" s="3">
        <f t="shared" si="1985"/>
        <v>45649</v>
      </c>
      <c r="AJ2064" s="3"/>
      <c r="AK2064" s="2">
        <f t="shared" si="1973"/>
        <v>-1</v>
      </c>
      <c r="AL2064" s="2" t="s">
        <v>5567</v>
      </c>
      <c r="AM2064" s="2" t="str">
        <f t="shared" si="1974"/>
        <v>생산완료(-1)</v>
      </c>
      <c r="AN2064" s="9">
        <f t="shared" si="1975"/>
        <v>45650</v>
      </c>
      <c r="AO2064" s="9">
        <f t="shared" si="1976"/>
        <v>45649</v>
      </c>
      <c r="AP2064" s="9"/>
      <c r="AQ2064" s="2">
        <f t="shared" si="1960"/>
        <v>-1</v>
      </c>
      <c r="AR2064" s="12">
        <f t="shared" si="1977"/>
        <v>-1</v>
      </c>
      <c r="AS2064" t="s">
        <v>5567</v>
      </c>
      <c r="AT2064" t="str">
        <f t="shared" si="1978"/>
        <v>생산완료(-1)</v>
      </c>
    </row>
    <row r="2065" spans="2:46" x14ac:dyDescent="0.3">
      <c r="B2065" s="2" t="s">
        <v>5409</v>
      </c>
      <c r="C2065" s="7">
        <v>0</v>
      </c>
      <c r="D2065" s="2" t="s">
        <v>5451</v>
      </c>
      <c r="E2065" s="2" t="s">
        <v>5412</v>
      </c>
      <c r="F2065" s="2" t="s">
        <v>5409</v>
      </c>
      <c r="G2065" s="2" t="s">
        <v>5554</v>
      </c>
      <c r="H2065" s="2" t="s">
        <v>3786</v>
      </c>
      <c r="I2065" s="2" t="str">
        <f t="shared" si="1967"/>
        <v>20241213-1000141860-인쇄</v>
      </c>
      <c r="J2065" s="2" t="str">
        <f t="shared" si="1968"/>
        <v>20241213-1000141860-합지</v>
      </c>
      <c r="K2065" s="2" t="str">
        <f t="shared" si="1969"/>
        <v>20241213-1000141860-분단</v>
      </c>
      <c r="L2065" s="2" t="str">
        <f t="shared" si="1970"/>
        <v>20241213-1000141860-제대</v>
      </c>
      <c r="M2065" s="2" t="str">
        <f>VLOOKUP(H2065, '쿼리1'!$A:$R, 17, 0)</f>
        <v>6도-DAISO 쌍커풀테이프(No.410)</v>
      </c>
      <c r="N2065" s="2" t="str">
        <f>VLOOKUP(H2065, '쿼리1'!$A:$P, 15, 0)</f>
        <v>패트120</v>
      </c>
      <c r="O2065" s="2">
        <v>1000141860</v>
      </c>
      <c r="P2065" s="2" t="str">
        <f>VLOOKUP(H2065, '쿼리1'!$A:$R, 17, 0)</f>
        <v>6도-DAISO 쌍커풀테이프(No.410)</v>
      </c>
      <c r="Q2065" s="4">
        <f>VLOOKUP(H2065, '쿼리1'!$A:$U, 20, 0)</f>
        <v>144578</v>
      </c>
      <c r="R2065" s="2" t="s">
        <v>31</v>
      </c>
      <c r="S2065" s="2" t="s">
        <v>31</v>
      </c>
      <c r="T2065" s="2" t="s">
        <v>31</v>
      </c>
      <c r="U2065" s="2" t="s">
        <v>5399</v>
      </c>
      <c r="V2065" s="3">
        <v>45645</v>
      </c>
      <c r="W2065" s="3">
        <v>45649</v>
      </c>
      <c r="X2065" s="6" t="str">
        <f t="shared" ref="X2065:X2070" si="1986">IFERROR(IF(W2065-V2065&gt;0, "+" &amp; (W2065-V2065), W2065-V2065), "X")</f>
        <v>+4</v>
      </c>
      <c r="Y2065" s="3">
        <v>45649</v>
      </c>
      <c r="Z2065" s="3">
        <v>45650</v>
      </c>
      <c r="AA2065" s="6" t="str">
        <f t="shared" si="1984"/>
        <v>+1</v>
      </c>
      <c r="AB2065" s="3">
        <v>45650</v>
      </c>
      <c r="AC2065" s="3">
        <v>45650</v>
      </c>
      <c r="AD2065" s="6">
        <f>IFERROR(IF(AC2065-AB2065&gt;0, "+" &amp; (AC2065-AB2065), AC2065-AB2065), "X")</f>
        <v>0</v>
      </c>
      <c r="AE2065" s="3">
        <v>45652</v>
      </c>
      <c r="AF2065" s="5" t="s">
        <v>5396</v>
      </c>
      <c r="AG2065" s="6">
        <f t="shared" ca="1" si="1981"/>
        <v>4</v>
      </c>
      <c r="AH2065" s="3">
        <v>45650</v>
      </c>
      <c r="AI2065" s="3">
        <f t="shared" ref="AI2065" si="1987">AB2065</f>
        <v>45650</v>
      </c>
      <c r="AJ2065" s="3"/>
      <c r="AK2065" s="2">
        <f t="shared" si="1973"/>
        <v>0</v>
      </c>
      <c r="AL2065" s="2" t="s">
        <v>5567</v>
      </c>
      <c r="AM2065" s="2" t="str">
        <f t="shared" si="1974"/>
        <v>생산완료(0)</v>
      </c>
      <c r="AN2065" s="9">
        <f t="shared" si="1975"/>
        <v>45650</v>
      </c>
      <c r="AO2065" s="9">
        <f t="shared" si="1976"/>
        <v>45650</v>
      </c>
      <c r="AP2065" s="9"/>
      <c r="AQ2065" s="2">
        <f t="shared" si="1960"/>
        <v>0</v>
      </c>
      <c r="AR2065" s="12">
        <f t="shared" si="1977"/>
        <v>0</v>
      </c>
      <c r="AS2065" t="s">
        <v>5567</v>
      </c>
      <c r="AT2065" t="str">
        <f t="shared" si="1978"/>
        <v>생산완료(0)</v>
      </c>
    </row>
    <row r="2066" spans="2:46" x14ac:dyDescent="0.3">
      <c r="B2066" s="2" t="s">
        <v>5436</v>
      </c>
      <c r="C2066" s="7">
        <v>-7</v>
      </c>
      <c r="D2066" s="2" t="s">
        <v>5430</v>
      </c>
      <c r="E2066" s="2" t="s">
        <v>5555</v>
      </c>
      <c r="F2066" s="2" t="s">
        <v>5549</v>
      </c>
      <c r="G2066" s="2" t="s">
        <v>5553</v>
      </c>
      <c r="H2066" s="2" t="s">
        <v>2572</v>
      </c>
      <c r="I2066" s="2" t="str">
        <f t="shared" si="1967"/>
        <v>20241213-1000153606-인쇄</v>
      </c>
      <c r="J2066" s="2" t="str">
        <f t="shared" si="1968"/>
        <v>20241213-1000153606-합지</v>
      </c>
      <c r="K2066" s="2" t="str">
        <f t="shared" si="1969"/>
        <v>20241213-1000153606-분단</v>
      </c>
      <c r="L2066" s="2" t="str">
        <f t="shared" si="1970"/>
        <v>20241213-1000153606-제대</v>
      </c>
      <c r="M2066" s="2" t="str">
        <f>VLOOKUP(H2066, '쿼리1'!$A:$R, 17, 0)</f>
        <v>8도-지방사약(20x25)-영문</v>
      </c>
      <c r="N2066" s="2" t="str">
        <f>VLOOKUP(H2066, '쿼리1'!$A:$P, 15, 0)</f>
        <v>은박(무광)100</v>
      </c>
      <c r="O2066" s="2">
        <v>1000153606</v>
      </c>
      <c r="P2066" s="2" t="str">
        <f>VLOOKUP(H2066, '쿼리1'!$A:$R, 17, 0)</f>
        <v>8도-지방사약(20x25)-영문</v>
      </c>
      <c r="Q2066" s="4">
        <f>VLOOKUP(H2066, '쿼리1'!$A:$U, 20, 0)</f>
        <v>30000</v>
      </c>
      <c r="R2066" s="2" t="s">
        <v>31</v>
      </c>
      <c r="S2066" s="2" t="s">
        <v>5399</v>
      </c>
      <c r="T2066" s="2" t="s">
        <v>5399</v>
      </c>
      <c r="U2066" s="2" t="s">
        <v>5399</v>
      </c>
      <c r="V2066" s="3">
        <v>45645</v>
      </c>
      <c r="W2066" s="3">
        <v>45652</v>
      </c>
      <c r="X2066" s="6" t="str">
        <f t="shared" si="1986"/>
        <v>+7</v>
      </c>
      <c r="Y2066" s="3">
        <v>45650</v>
      </c>
      <c r="Z2066" s="5" t="s">
        <v>5396</v>
      </c>
      <c r="AA2066" s="6">
        <f ca="1">TODAY()-Y2066</f>
        <v>6</v>
      </c>
      <c r="AB2066" s="3">
        <v>45651</v>
      </c>
      <c r="AC2066" s="5" t="s">
        <v>5396</v>
      </c>
      <c r="AD2066" s="6">
        <f t="shared" ref="AD2066:AD2067" ca="1" si="1988">TODAY()-AB2066</f>
        <v>5</v>
      </c>
      <c r="AE2066" s="3">
        <v>45653</v>
      </c>
      <c r="AF2066" s="5" t="s">
        <v>5396</v>
      </c>
      <c r="AG2066" s="6">
        <f t="shared" ca="1" si="1981"/>
        <v>3</v>
      </c>
      <c r="AH2066" s="3">
        <v>45652</v>
      </c>
      <c r="AI2066" s="3">
        <f>V2066</f>
        <v>45645</v>
      </c>
      <c r="AJ2066" s="3"/>
      <c r="AK2066" s="2">
        <f t="shared" si="1973"/>
        <v>-7</v>
      </c>
      <c r="AL2066" s="2" t="s">
        <v>5567</v>
      </c>
      <c r="AM2066" s="2" t="str">
        <f t="shared" si="1974"/>
        <v>생산완료(-7)</v>
      </c>
      <c r="AN2066" s="9">
        <f t="shared" si="1975"/>
        <v>45652</v>
      </c>
      <c r="AO2066" s="9">
        <f t="shared" si="1976"/>
        <v>45645</v>
      </c>
      <c r="AP2066" s="9"/>
      <c r="AQ2066" s="2">
        <f t="shared" si="1960"/>
        <v>-7</v>
      </c>
      <c r="AR2066" s="12">
        <f t="shared" si="1977"/>
        <v>-7</v>
      </c>
      <c r="AS2066" t="s">
        <v>5567</v>
      </c>
      <c r="AT2066" t="str">
        <f t="shared" si="1978"/>
        <v>생산완료(-7)</v>
      </c>
    </row>
    <row r="2067" spans="2:46" x14ac:dyDescent="0.3">
      <c r="B2067" s="2" t="s">
        <v>5409</v>
      </c>
      <c r="C2067" s="7">
        <v>0</v>
      </c>
      <c r="D2067" s="2" t="s">
        <v>5451</v>
      </c>
      <c r="E2067" s="2" t="s">
        <v>5409</v>
      </c>
      <c r="F2067" s="2" t="s">
        <v>5549</v>
      </c>
      <c r="G2067" s="2"/>
      <c r="H2067" s="2" t="s">
        <v>4265</v>
      </c>
      <c r="I2067" s="2" t="str">
        <f t="shared" si="1967"/>
        <v>20241213-1000154681-인쇄</v>
      </c>
      <c r="J2067" s="2" t="str">
        <f t="shared" si="1968"/>
        <v>20241213-1000154681-합지</v>
      </c>
      <c r="K2067" s="2" t="str">
        <f t="shared" si="1969"/>
        <v>20241213-1000154681-분단</v>
      </c>
      <c r="L2067" s="2" t="str">
        <f t="shared" si="1970"/>
        <v>20241213-1000154681-제대</v>
      </c>
      <c r="M2067" s="2" t="str">
        <f>VLOOKUP(H2067, '쿼리1'!$A:$R, 17, 0)</f>
        <v>4도-MH)부드러운 10결버터 데니쉬식빵(3개입)-사이즈변경</v>
      </c>
      <c r="N2067" s="2" t="str">
        <f>VLOOKUP(H2067, '쿼리1'!$A:$P, 15, 0)</f>
        <v>오씨피피(투명)40</v>
      </c>
      <c r="O2067" s="2">
        <v>1000154681</v>
      </c>
      <c r="P2067" s="2" t="str">
        <f>VLOOKUP(H2067, '쿼리1'!$A:$R, 17, 0)</f>
        <v>4도-MH)부드러운 10결버터 데니쉬식빵(3개입)-사이즈변경</v>
      </c>
      <c r="Q2067" s="4">
        <f>VLOOKUP(H2067, '쿼리1'!$A:$U, 20, 0)</f>
        <v>32</v>
      </c>
      <c r="R2067" s="2" t="s">
        <v>31</v>
      </c>
      <c r="S2067" s="2" t="s">
        <v>31</v>
      </c>
      <c r="T2067" s="2" t="s">
        <v>5399</v>
      </c>
      <c r="U2067" s="2" t="s">
        <v>5397</v>
      </c>
      <c r="V2067" s="3">
        <v>45645</v>
      </c>
      <c r="W2067" s="3">
        <v>45649</v>
      </c>
      <c r="X2067" s="6" t="str">
        <f t="shared" si="1986"/>
        <v>+4</v>
      </c>
      <c r="Y2067" s="3">
        <v>45650</v>
      </c>
      <c r="Z2067" s="3">
        <v>45650</v>
      </c>
      <c r="AA2067" s="6">
        <f t="shared" ref="AA2067:AA2068" si="1989">IFERROR(IF(Z2067-Y2067&gt;0, "+" &amp; (Z2067-Y2067), Z2067-Y2067), "X")</f>
        <v>0</v>
      </c>
      <c r="AB2067" s="3">
        <v>45651</v>
      </c>
      <c r="AC2067" s="5" t="s">
        <v>5396</v>
      </c>
      <c r="AD2067" s="6">
        <f t="shared" ca="1" si="1988"/>
        <v>5</v>
      </c>
      <c r="AE2067" s="2" t="s">
        <v>5388</v>
      </c>
      <c r="AF2067" s="2" t="s">
        <v>5388</v>
      </c>
      <c r="AG2067" s="2" t="str">
        <f>IFERROR(AF2067-AE2067, "X")</f>
        <v>X</v>
      </c>
      <c r="AH2067" s="3">
        <v>45650</v>
      </c>
      <c r="AI2067" s="3">
        <f t="shared" ref="AI2067:AI2068" si="1990">Y2067</f>
        <v>45650</v>
      </c>
      <c r="AJ2067" s="3"/>
      <c r="AK2067" s="2">
        <f t="shared" si="1973"/>
        <v>0</v>
      </c>
      <c r="AL2067" s="2" t="s">
        <v>5567</v>
      </c>
      <c r="AM2067" s="2" t="str">
        <f t="shared" si="1974"/>
        <v>생산완료(0)</v>
      </c>
      <c r="AN2067" s="9">
        <f t="shared" si="1975"/>
        <v>45650</v>
      </c>
      <c r="AO2067" s="9">
        <f t="shared" si="1976"/>
        <v>45658</v>
      </c>
      <c r="AP2067" s="9"/>
      <c r="AQ2067" s="2">
        <f t="shared" si="1960"/>
        <v>8</v>
      </c>
      <c r="AR2067" s="12" t="str">
        <f t="shared" si="1977"/>
        <v>+8</v>
      </c>
      <c r="AS2067" t="s">
        <v>5567</v>
      </c>
      <c r="AT2067" t="str">
        <f t="shared" si="1978"/>
        <v>생산완료(+8)</v>
      </c>
    </row>
    <row r="2068" spans="2:46" x14ac:dyDescent="0.3">
      <c r="B2068" s="2" t="s">
        <v>5415</v>
      </c>
      <c r="C2068" s="7">
        <v>-3</v>
      </c>
      <c r="D2068" s="2" t="s">
        <v>5412</v>
      </c>
      <c r="E2068" s="2" t="s">
        <v>5408</v>
      </c>
      <c r="F2068" s="2"/>
      <c r="G2068" s="2" t="s">
        <v>5549</v>
      </c>
      <c r="H2068" s="2" t="s">
        <v>3359</v>
      </c>
      <c r="I2068" s="2" t="str">
        <f t="shared" si="1967"/>
        <v>20241213-1000160841-인쇄</v>
      </c>
      <c r="J2068" s="2" t="str">
        <f t="shared" si="1968"/>
        <v>20241213-1000160841-합지</v>
      </c>
      <c r="K2068" s="2" t="str">
        <f t="shared" si="1969"/>
        <v>20241213-1000160841-분단</v>
      </c>
      <c r="L2068" s="2" t="str">
        <f t="shared" si="1970"/>
        <v>20241213-1000160841-제대</v>
      </c>
      <c r="M2068" s="2" t="str">
        <f>VLOOKUP(H2068, '쿼리1'!$A:$R, 17, 0)</f>
        <v>2도-감성창의블록 트라바움</v>
      </c>
      <c r="N2068" s="2" t="str">
        <f>VLOOKUP(H2068, '쿼리1'!$A:$P, 15, 0)</f>
        <v>패트110</v>
      </c>
      <c r="O2068" s="2">
        <v>1000160841</v>
      </c>
      <c r="P2068" s="2" t="str">
        <f>VLOOKUP(H2068, '쿼리1'!$A:$R, 17, 0)</f>
        <v>2도-감성창의블록 트라바움</v>
      </c>
      <c r="Q2068" s="4">
        <f>VLOOKUP(H2068, '쿼리1'!$A:$U, 20, 0)</f>
        <v>25000</v>
      </c>
      <c r="R2068" s="2" t="s">
        <v>31</v>
      </c>
      <c r="S2068" s="2" t="s">
        <v>31</v>
      </c>
      <c r="T2068" s="2" t="s">
        <v>5397</v>
      </c>
      <c r="U2068" s="2" t="s">
        <v>5399</v>
      </c>
      <c r="V2068" s="3">
        <v>45645</v>
      </c>
      <c r="W2068" s="3">
        <v>45646</v>
      </c>
      <c r="X2068" s="6" t="str">
        <f t="shared" si="1986"/>
        <v>+1</v>
      </c>
      <c r="Y2068" s="3">
        <v>45649</v>
      </c>
      <c r="Z2068" s="3">
        <v>45652</v>
      </c>
      <c r="AA2068" s="6" t="str">
        <f t="shared" si="1989"/>
        <v>+3</v>
      </c>
      <c r="AB2068" s="5" t="s">
        <v>5388</v>
      </c>
      <c r="AC2068" s="2" t="s">
        <v>5388</v>
      </c>
      <c r="AD2068" s="6" t="str">
        <f>IFERROR(AC2068-AB2068, "X")</f>
        <v>X</v>
      </c>
      <c r="AE2068" s="3">
        <v>45651</v>
      </c>
      <c r="AF2068" s="5" t="s">
        <v>5396</v>
      </c>
      <c r="AG2068" s="6">
        <f ca="1">TODAY()-AE2068</f>
        <v>5</v>
      </c>
      <c r="AH2068" s="3">
        <v>45652</v>
      </c>
      <c r="AI2068" s="3">
        <f t="shared" si="1990"/>
        <v>45649</v>
      </c>
      <c r="AJ2068" s="3"/>
      <c r="AK2068" s="2">
        <f t="shared" si="1973"/>
        <v>-3</v>
      </c>
      <c r="AL2068" s="2" t="s">
        <v>5567</v>
      </c>
      <c r="AM2068" s="2" t="str">
        <f t="shared" si="1974"/>
        <v>생산완료(-3)</v>
      </c>
      <c r="AN2068" s="9">
        <f t="shared" si="1975"/>
        <v>45652</v>
      </c>
      <c r="AO2068" s="9">
        <f t="shared" si="1976"/>
        <v>45649</v>
      </c>
      <c r="AP2068" s="9"/>
      <c r="AQ2068" s="2">
        <f t="shared" si="1960"/>
        <v>-3</v>
      </c>
      <c r="AR2068" s="12">
        <f t="shared" si="1977"/>
        <v>-3</v>
      </c>
      <c r="AS2068" t="s">
        <v>5567</v>
      </c>
      <c r="AT2068" t="str">
        <f t="shared" si="1978"/>
        <v>생산완료(-3)</v>
      </c>
    </row>
    <row r="2069" spans="2:46" x14ac:dyDescent="0.3">
      <c r="B2069" s="2" t="s">
        <v>5418</v>
      </c>
      <c r="C2069" s="7">
        <v>-4</v>
      </c>
      <c r="D2069" s="2" t="s">
        <v>5421</v>
      </c>
      <c r="E2069" s="2" t="s">
        <v>5550</v>
      </c>
      <c r="F2069" s="2" t="s">
        <v>5451</v>
      </c>
      <c r="G2069" s="2"/>
      <c r="H2069" s="2" t="s">
        <v>4351</v>
      </c>
      <c r="I2069" s="2" t="str">
        <f t="shared" si="1967"/>
        <v>20241213-1000162938-인쇄</v>
      </c>
      <c r="J2069" s="2" t="str">
        <f t="shared" si="1968"/>
        <v>20241213-1000162938-합지</v>
      </c>
      <c r="K2069" s="2" t="str">
        <f t="shared" si="1969"/>
        <v>20241213-1000162938-분단</v>
      </c>
      <c r="L2069" s="2" t="str">
        <f t="shared" si="1970"/>
        <v>20241213-1000162938-제대</v>
      </c>
      <c r="M2069" s="2" t="str">
        <f>VLOOKUP(H2069, '쿼리1'!$A:$R, 17, 0)</f>
        <v>7도-널담 고단백 배꼽 베이글-크랜베리&amp;호두 140g</v>
      </c>
      <c r="N2069" s="2" t="str">
        <f>VLOOKUP(H2069, '쿼리1'!$A:$P, 15, 0)</f>
        <v>패트(무광)60</v>
      </c>
      <c r="O2069" s="2">
        <v>1000162938</v>
      </c>
      <c r="P2069" s="2" t="str">
        <f>VLOOKUP(H2069, '쿼리1'!$A:$R, 17, 0)</f>
        <v>7도-널담 고단백 배꼽 베이글-크랜베리&amp;호두 140g</v>
      </c>
      <c r="Q2069" s="4">
        <f>VLOOKUP(H2069, '쿼리1'!$A:$U, 20, 0)</f>
        <v>30</v>
      </c>
      <c r="R2069" s="2" t="s">
        <v>31</v>
      </c>
      <c r="S2069" s="2" t="s">
        <v>5399</v>
      </c>
      <c r="T2069" s="2" t="s">
        <v>31</v>
      </c>
      <c r="U2069" s="2" t="s">
        <v>5397</v>
      </c>
      <c r="V2069" s="3">
        <v>45644</v>
      </c>
      <c r="W2069" s="3">
        <v>45649</v>
      </c>
      <c r="X2069" s="6" t="str">
        <f t="shared" si="1986"/>
        <v>+5</v>
      </c>
      <c r="Y2069" s="3">
        <v>45649</v>
      </c>
      <c r="Z2069" s="5" t="s">
        <v>5396</v>
      </c>
      <c r="AA2069" s="6">
        <f ca="1">TODAY()-Y2069</f>
        <v>7</v>
      </c>
      <c r="AB2069" s="3">
        <v>45650</v>
      </c>
      <c r="AC2069" s="3">
        <v>45654</v>
      </c>
      <c r="AD2069" s="6" t="str">
        <f t="shared" ref="AD2069:AD2070" si="1991">IFERROR(IF(AC2069-AB2069&gt;0, "+" &amp; (AC2069-AB2069), AC2069-AB2069), "X")</f>
        <v>+4</v>
      </c>
      <c r="AE2069" s="2" t="s">
        <v>5388</v>
      </c>
      <c r="AF2069" s="2" t="s">
        <v>5388</v>
      </c>
      <c r="AG2069" s="2" t="str">
        <f>IFERROR(AF2069-AE2069, "X")</f>
        <v>X</v>
      </c>
      <c r="AH2069" s="3">
        <v>45654</v>
      </c>
      <c r="AI2069" s="3">
        <f t="shared" ref="AI2069:AI2070" si="1992">AB2069</f>
        <v>45650</v>
      </c>
      <c r="AJ2069" s="3"/>
      <c r="AK2069" s="2">
        <f t="shared" si="1973"/>
        <v>-4</v>
      </c>
      <c r="AL2069" s="2" t="s">
        <v>5567</v>
      </c>
      <c r="AM2069" s="2" t="str">
        <f t="shared" si="1974"/>
        <v>생산완료(-4)</v>
      </c>
      <c r="AN2069" s="9">
        <f t="shared" si="1975"/>
        <v>45654</v>
      </c>
      <c r="AO2069" s="9">
        <f t="shared" si="1976"/>
        <v>45650</v>
      </c>
      <c r="AP2069" s="9"/>
      <c r="AQ2069" s="2">
        <f t="shared" si="1960"/>
        <v>-4</v>
      </c>
      <c r="AR2069" s="12">
        <f t="shared" si="1977"/>
        <v>-4</v>
      </c>
      <c r="AS2069" t="s">
        <v>5567</v>
      </c>
      <c r="AT2069" t="str">
        <f t="shared" si="1978"/>
        <v>생산완료(-4)</v>
      </c>
    </row>
    <row r="2070" spans="2:46" x14ac:dyDescent="0.3">
      <c r="B2070" s="2" t="s">
        <v>5418</v>
      </c>
      <c r="C2070" s="7">
        <v>-4</v>
      </c>
      <c r="D2070" s="2" t="s">
        <v>5421</v>
      </c>
      <c r="E2070" s="2" t="s">
        <v>5412</v>
      </c>
      <c r="F2070" s="2" t="s">
        <v>5451</v>
      </c>
      <c r="G2070" s="2" t="s">
        <v>5554</v>
      </c>
      <c r="H2070" s="2" t="s">
        <v>1450</v>
      </c>
      <c r="I2070" s="2" t="str">
        <f t="shared" si="1967"/>
        <v>20241213-1000168625-인쇄</v>
      </c>
      <c r="J2070" s="2" t="str">
        <f t="shared" si="1968"/>
        <v>20241213-1000168625-합지</v>
      </c>
      <c r="K2070" s="2" t="str">
        <f t="shared" si="1969"/>
        <v>20241213-1000168625-분단</v>
      </c>
      <c r="L2070" s="2" t="str">
        <f t="shared" si="1970"/>
        <v>20241213-1000168625-제대</v>
      </c>
      <c r="M2070" s="2" t="str">
        <f>VLOOKUP(H2070, '쿼리1'!$A:$R, 17, 0)</f>
        <v>4도-바닐라코 촉촉 카스테라 퍼프</v>
      </c>
      <c r="N2070" s="2" t="str">
        <f>VLOOKUP(H2070, '쿼리1'!$A:$P, 15, 0)</f>
        <v>패트110</v>
      </c>
      <c r="O2070" s="2">
        <v>1000168625</v>
      </c>
      <c r="P2070" s="2" t="str">
        <f>VLOOKUP(H2070, '쿼리1'!$A:$R, 17, 0)</f>
        <v>4도-바닐라코 촉촉 카스테라 퍼프</v>
      </c>
      <c r="Q2070" s="4">
        <f>VLOOKUP(H2070, '쿼리1'!$A:$U, 20, 0)</f>
        <v>35294</v>
      </c>
      <c r="R2070" s="2" t="s">
        <v>31</v>
      </c>
      <c r="S2070" s="2" t="s">
        <v>31</v>
      </c>
      <c r="T2070" s="2" t="s">
        <v>31</v>
      </c>
      <c r="U2070" s="2" t="s">
        <v>5399</v>
      </c>
      <c r="V2070" s="3">
        <v>45644</v>
      </c>
      <c r="W2070" s="3">
        <v>45649</v>
      </c>
      <c r="X2070" s="6" t="str">
        <f t="shared" si="1986"/>
        <v>+5</v>
      </c>
      <c r="Y2070" s="3">
        <v>45649</v>
      </c>
      <c r="Z2070" s="3">
        <v>45650</v>
      </c>
      <c r="AA2070" s="6" t="str">
        <f>IFERROR(IF(Z2070-Y2070&gt;0, "+" &amp; (Z2070-Y2070), Z2070-Y2070), "X")</f>
        <v>+1</v>
      </c>
      <c r="AB2070" s="3">
        <v>45650</v>
      </c>
      <c r="AC2070" s="3">
        <v>45654</v>
      </c>
      <c r="AD2070" s="6" t="str">
        <f t="shared" si="1991"/>
        <v>+4</v>
      </c>
      <c r="AE2070" s="3">
        <v>45652</v>
      </c>
      <c r="AF2070" s="5" t="s">
        <v>5396</v>
      </c>
      <c r="AG2070" s="6">
        <f t="shared" ref="AG2070:AG2072" ca="1" si="1993">TODAY()-AE2070</f>
        <v>4</v>
      </c>
      <c r="AH2070" s="3">
        <v>45654</v>
      </c>
      <c r="AI2070" s="3">
        <f t="shared" si="1992"/>
        <v>45650</v>
      </c>
      <c r="AJ2070" s="3"/>
      <c r="AK2070" s="2">
        <f t="shared" si="1973"/>
        <v>-4</v>
      </c>
      <c r="AL2070" s="2" t="s">
        <v>5567</v>
      </c>
      <c r="AM2070" s="2" t="str">
        <f t="shared" si="1974"/>
        <v>생산완료(-4)</v>
      </c>
      <c r="AN2070" s="9">
        <f t="shared" si="1975"/>
        <v>45654</v>
      </c>
      <c r="AO2070" s="9">
        <f t="shared" si="1976"/>
        <v>45650</v>
      </c>
      <c r="AP2070" s="9"/>
      <c r="AQ2070" s="2">
        <f t="shared" si="1960"/>
        <v>-4</v>
      </c>
      <c r="AR2070" s="12">
        <f t="shared" si="1977"/>
        <v>-4</v>
      </c>
      <c r="AS2070" t="s">
        <v>5567</v>
      </c>
      <c r="AT2070" t="str">
        <f t="shared" si="1978"/>
        <v>생산완료(-4)</v>
      </c>
    </row>
    <row r="2071" spans="2:46" x14ac:dyDescent="0.3">
      <c r="B2071" s="2" t="s">
        <v>5666</v>
      </c>
      <c r="C2071" s="8" t="s">
        <v>5670</v>
      </c>
      <c r="D2071" s="2"/>
      <c r="E2071" s="2" t="s">
        <v>5552</v>
      </c>
      <c r="F2071" s="2"/>
      <c r="G2071" s="2" t="s">
        <v>5555</v>
      </c>
      <c r="H2071" s="2" t="s">
        <v>3475</v>
      </c>
      <c r="I2071" s="2" t="str">
        <f t="shared" si="1967"/>
        <v>20241213-1000170018-인쇄</v>
      </c>
      <c r="J2071" s="2" t="str">
        <f t="shared" si="1968"/>
        <v>20241213-1000170018-합지</v>
      </c>
      <c r="K2071" s="2" t="str">
        <f t="shared" si="1969"/>
        <v>20241213-1000170018-분단</v>
      </c>
      <c r="L2071" s="2" t="str">
        <f t="shared" si="1970"/>
        <v>20241213-1000170018-제대</v>
      </c>
      <c r="M2071" s="2" t="str">
        <f>VLOOKUP(H2071, '쿼리1'!$A:$R, 17, 0)</f>
        <v>무지</v>
      </c>
      <c r="N2071" s="2" t="str">
        <f>VLOOKUP(H2071, '쿼리1'!$A:$P, 15, 0)</f>
        <v>증착70</v>
      </c>
      <c r="O2071" s="2">
        <v>1000170018</v>
      </c>
      <c r="P2071" s="2" t="str">
        <f>VLOOKUP(H2071, '쿼리1'!$A:$R, 17, 0)</f>
        <v>무지</v>
      </c>
      <c r="Q2071" s="4">
        <f>VLOOKUP(H2071, '쿼리1'!$A:$U, 20, 0)</f>
        <v>22000</v>
      </c>
      <c r="R2071" s="2" t="s">
        <v>5397</v>
      </c>
      <c r="S2071" s="2" t="s">
        <v>5399</v>
      </c>
      <c r="T2071" s="2" t="s">
        <v>5397</v>
      </c>
      <c r="U2071" s="2" t="s">
        <v>5399</v>
      </c>
      <c r="V2071" s="2" t="s">
        <v>5388</v>
      </c>
      <c r="W2071" s="3" t="s">
        <v>5388</v>
      </c>
      <c r="X2071" s="6" t="str">
        <f>IFERROR(W2071-V2071, "X")</f>
        <v>X</v>
      </c>
      <c r="Y2071" s="3">
        <v>45646</v>
      </c>
      <c r="Z2071" s="5" t="s">
        <v>5396</v>
      </c>
      <c r="AA2071" s="6">
        <f t="shared" ref="AA2071:AA2072" ca="1" si="1994">TODAY()-Y2071</f>
        <v>10</v>
      </c>
      <c r="AB2071" s="5" t="s">
        <v>5388</v>
      </c>
      <c r="AC2071" s="2" t="s">
        <v>5388</v>
      </c>
      <c r="AD2071" s="6" t="str">
        <f>IFERROR(AC2071-AB2071, "X")</f>
        <v>X</v>
      </c>
      <c r="AE2071" s="3">
        <v>45650</v>
      </c>
      <c r="AF2071" s="5" t="s">
        <v>5396</v>
      </c>
      <c r="AG2071" s="6">
        <f t="shared" ca="1" si="1993"/>
        <v>6</v>
      </c>
      <c r="AH2071" s="2" t="s">
        <v>5388</v>
      </c>
      <c r="AI2071" s="3" t="s">
        <v>5388</v>
      </c>
      <c r="AJ2071" s="3">
        <f t="shared" ref="AJ2071:AJ2072" ca="1" si="1995">TODAY()</f>
        <v>45656</v>
      </c>
      <c r="AK2071" s="2" t="str">
        <f t="shared" si="1973"/>
        <v>+공정납기일없음</v>
      </c>
      <c r="AL2071" s="2"/>
      <c r="AM2071" s="2" t="str">
        <f t="shared" si="1974"/>
        <v>(+공정납기일없음)</v>
      </c>
      <c r="AN2071" s="9">
        <f t="shared" si="1975"/>
        <v>0</v>
      </c>
      <c r="AO2071" s="9">
        <f t="shared" si="1976"/>
        <v>0</v>
      </c>
      <c r="AP2071" s="9">
        <f t="shared" ref="AP2071:AP2072" ca="1" si="1996">TODAY()</f>
        <v>45656</v>
      </c>
      <c r="AQ2071" s="6" t="s">
        <v>5388</v>
      </c>
      <c r="AR2071" s="12" t="str">
        <f t="shared" si="1977"/>
        <v>+X</v>
      </c>
      <c r="AS2071" t="s">
        <v>5680</v>
      </c>
      <c r="AT2071" t="str">
        <f t="shared" si="1978"/>
        <v>공정납기일없음(+X)</v>
      </c>
    </row>
    <row r="2072" spans="2:46" x14ac:dyDescent="0.3">
      <c r="B2072" s="2" t="s">
        <v>5666</v>
      </c>
      <c r="C2072" s="8" t="s">
        <v>5670</v>
      </c>
      <c r="D2072" s="2"/>
      <c r="E2072" s="2" t="s">
        <v>5552</v>
      </c>
      <c r="F2072" s="2"/>
      <c r="G2072" s="2" t="s">
        <v>5550</v>
      </c>
      <c r="H2072" s="2" t="s">
        <v>3477</v>
      </c>
      <c r="I2072" s="2" t="str">
        <f t="shared" si="1967"/>
        <v>20241213-1000170019-인쇄</v>
      </c>
      <c r="J2072" s="2" t="str">
        <f t="shared" si="1968"/>
        <v>20241213-1000170019-합지</v>
      </c>
      <c r="K2072" s="2" t="str">
        <f t="shared" si="1969"/>
        <v>20241213-1000170019-분단</v>
      </c>
      <c r="L2072" s="2" t="str">
        <f t="shared" si="1970"/>
        <v>20241213-1000170019-제대</v>
      </c>
      <c r="M2072" s="2" t="str">
        <f>VLOOKUP(H2072, '쿼리1'!$A:$R, 17, 0)</f>
        <v>무지</v>
      </c>
      <c r="N2072" s="2" t="str">
        <f>VLOOKUP(H2072, '쿼리1'!$A:$P, 15, 0)</f>
        <v>증착70</v>
      </c>
      <c r="O2072" s="2">
        <v>1000170019</v>
      </c>
      <c r="P2072" s="2" t="str">
        <f>VLOOKUP(H2072, '쿼리1'!$A:$R, 17, 0)</f>
        <v>무지</v>
      </c>
      <c r="Q2072" s="4">
        <f>VLOOKUP(H2072, '쿼리1'!$A:$U, 20, 0)</f>
        <v>10000</v>
      </c>
      <c r="R2072" s="2" t="s">
        <v>5397</v>
      </c>
      <c r="S2072" s="2" t="s">
        <v>5399</v>
      </c>
      <c r="T2072" s="2" t="s">
        <v>5397</v>
      </c>
      <c r="U2072" s="2" t="s">
        <v>5399</v>
      </c>
      <c r="V2072" s="2" t="s">
        <v>5388</v>
      </c>
      <c r="W2072" s="3" t="s">
        <v>5388</v>
      </c>
      <c r="X2072" s="6" t="str">
        <f>IFERROR(W2072-V2072, "X")</f>
        <v>X</v>
      </c>
      <c r="Y2072" s="3">
        <v>45646</v>
      </c>
      <c r="Z2072" s="5" t="s">
        <v>5396</v>
      </c>
      <c r="AA2072" s="6">
        <f t="shared" ca="1" si="1994"/>
        <v>10</v>
      </c>
      <c r="AB2072" s="5" t="s">
        <v>5388</v>
      </c>
      <c r="AC2072" s="2" t="s">
        <v>5388</v>
      </c>
      <c r="AD2072" s="6" t="str">
        <f>IFERROR(AC2072-AB2072, "X")</f>
        <v>X</v>
      </c>
      <c r="AE2072" s="3">
        <v>45649</v>
      </c>
      <c r="AF2072" s="5" t="s">
        <v>5396</v>
      </c>
      <c r="AG2072" s="6">
        <f t="shared" ca="1" si="1993"/>
        <v>7</v>
      </c>
      <c r="AH2072" s="2" t="s">
        <v>5388</v>
      </c>
      <c r="AI2072" s="3" t="s">
        <v>5388</v>
      </c>
      <c r="AJ2072" s="3">
        <f t="shared" ca="1" si="1995"/>
        <v>45656</v>
      </c>
      <c r="AK2072" s="2" t="str">
        <f t="shared" si="1973"/>
        <v>+공정납기일없음</v>
      </c>
      <c r="AL2072" s="2"/>
      <c r="AM2072" s="2" t="str">
        <f t="shared" si="1974"/>
        <v>(+공정납기일없음)</v>
      </c>
      <c r="AN2072" s="9">
        <f t="shared" si="1975"/>
        <v>0</v>
      </c>
      <c r="AO2072" s="9">
        <f t="shared" si="1976"/>
        <v>0</v>
      </c>
      <c r="AP2072" s="9">
        <f t="shared" ca="1" si="1996"/>
        <v>45656</v>
      </c>
      <c r="AQ2072" s="6" t="s">
        <v>5388</v>
      </c>
      <c r="AR2072" s="12" t="str">
        <f t="shared" si="1977"/>
        <v>+X</v>
      </c>
      <c r="AS2072" t="s">
        <v>5680</v>
      </c>
      <c r="AT2072" t="str">
        <f t="shared" si="1978"/>
        <v>공정납기일없음(+X)</v>
      </c>
    </row>
    <row r="2073" spans="2:46" x14ac:dyDescent="0.3">
      <c r="B2073" s="2" t="s">
        <v>5409</v>
      </c>
      <c r="C2073" s="7">
        <v>0</v>
      </c>
      <c r="D2073" s="2" t="s">
        <v>5409</v>
      </c>
      <c r="E2073" s="2" t="s">
        <v>5418</v>
      </c>
      <c r="F2073" s="2"/>
      <c r="G2073" s="2" t="s">
        <v>5409</v>
      </c>
      <c r="H2073" s="2" t="s">
        <v>2679</v>
      </c>
      <c r="I2073" s="2" t="str">
        <f t="shared" si="1967"/>
        <v>20241213-1116P0191-인쇄</v>
      </c>
      <c r="J2073" s="2" t="str">
        <f t="shared" si="1968"/>
        <v>20241213-1116P0191-합지</v>
      </c>
      <c r="K2073" s="2" t="str">
        <f t="shared" si="1969"/>
        <v>20241213-1116P0191-분단</v>
      </c>
      <c r="L2073" s="2" t="str">
        <f t="shared" si="1970"/>
        <v>20241213-1116P0191-제대</v>
      </c>
      <c r="M2073" s="2" t="str">
        <f>VLOOKUP(H2073, '쿼리1'!$A:$R, 17, 0)</f>
        <v>1도(백)-수원원예농협 산지유통센터</v>
      </c>
      <c r="N2073" s="2" t="str">
        <f>VLOOKUP(H2073, '쿼리1'!$A:$P, 15, 0)</f>
        <v>나이론(옥텐)140</v>
      </c>
      <c r="O2073" s="2" t="s">
        <v>5826</v>
      </c>
      <c r="P2073" s="2" t="str">
        <f>VLOOKUP(H2073, '쿼리1'!$A:$R, 17, 0)</f>
        <v>1도(백)-수원원예농협 산지유통센터</v>
      </c>
      <c r="Q2073" s="4">
        <f>VLOOKUP(H2073, '쿼리1'!$A:$U, 20, 0)</f>
        <v>21818</v>
      </c>
      <c r="R2073" s="2" t="s">
        <v>31</v>
      </c>
      <c r="S2073" s="2" t="s">
        <v>31</v>
      </c>
      <c r="T2073" s="2" t="s">
        <v>5397</v>
      </c>
      <c r="U2073" s="2" t="s">
        <v>31</v>
      </c>
      <c r="V2073" s="3">
        <v>45645</v>
      </c>
      <c r="W2073" s="3">
        <v>45645</v>
      </c>
      <c r="X2073" s="6">
        <f t="shared" ref="X2073:X2074" si="1997">IFERROR(IF(W2073-V2073&gt;0, "+" &amp; (W2073-V2073), W2073-V2073), "X")</f>
        <v>0</v>
      </c>
      <c r="Y2073" s="3">
        <v>45650</v>
      </c>
      <c r="Z2073" s="3">
        <v>45646</v>
      </c>
      <c r="AA2073" s="6">
        <f>IFERROR(IF(Z2073-Y2073&gt;0, "+" &amp; (Z2073-Y2073), Z2073-Y2073), "X")</f>
        <v>-4</v>
      </c>
      <c r="AB2073" s="3" t="s">
        <v>5388</v>
      </c>
      <c r="AC2073" s="2" t="s">
        <v>5388</v>
      </c>
      <c r="AD2073" s="6" t="str">
        <f>IFERROR(AC2073-AB2073, "X")</f>
        <v>X</v>
      </c>
      <c r="AE2073" s="3">
        <v>45652</v>
      </c>
      <c r="AF2073" s="3">
        <v>45652</v>
      </c>
      <c r="AG2073" s="2">
        <f>IFERROR(IF(AF2073-AE2073&gt;0, "+" &amp; (AF2073-AE2073), AF2073-AE2073), "X")</f>
        <v>0</v>
      </c>
      <c r="AH2073" s="3">
        <v>45652</v>
      </c>
      <c r="AI2073" s="3">
        <f>AE2073</f>
        <v>45652</v>
      </c>
      <c r="AJ2073" s="3"/>
      <c r="AK2073" s="2">
        <f t="shared" si="1973"/>
        <v>0</v>
      </c>
      <c r="AL2073" s="2" t="s">
        <v>5567</v>
      </c>
      <c r="AM2073" s="2" t="str">
        <f t="shared" si="1974"/>
        <v>생산완료(0)</v>
      </c>
      <c r="AN2073" s="9">
        <f t="shared" si="1975"/>
        <v>45652</v>
      </c>
      <c r="AO2073" s="9">
        <f t="shared" si="1976"/>
        <v>45652</v>
      </c>
      <c r="AP2073" s="9"/>
      <c r="AQ2073" s="2">
        <f t="shared" ref="AQ2073:AQ2076" si="1998">AO2073-AN2073</f>
        <v>0</v>
      </c>
      <c r="AR2073" s="12">
        <f t="shared" si="1977"/>
        <v>0</v>
      </c>
      <c r="AS2073" t="s">
        <v>5567</v>
      </c>
      <c r="AT2073" t="str">
        <f t="shared" si="1978"/>
        <v>생산완료(0)</v>
      </c>
    </row>
    <row r="2074" spans="2:46" x14ac:dyDescent="0.3">
      <c r="B2074" s="2" t="s">
        <v>5436</v>
      </c>
      <c r="C2074" s="7">
        <v>-7</v>
      </c>
      <c r="D2074" s="2" t="s">
        <v>5430</v>
      </c>
      <c r="E2074" s="2" t="s">
        <v>5555</v>
      </c>
      <c r="F2074" s="2" t="s">
        <v>5549</v>
      </c>
      <c r="G2074" s="2"/>
      <c r="H2074" s="2" t="s">
        <v>5045</v>
      </c>
      <c r="I2074" s="2" t="str">
        <f t="shared" si="1967"/>
        <v>20241213-1119P0064-인쇄</v>
      </c>
      <c r="J2074" s="2" t="str">
        <f t="shared" si="1968"/>
        <v>20241213-1119P0064-합지</v>
      </c>
      <c r="K2074" s="2" t="str">
        <f t="shared" si="1969"/>
        <v>20241213-1119P0064-분단</v>
      </c>
      <c r="L2074" s="2" t="str">
        <f t="shared" si="1970"/>
        <v>20241213-1119P0064-제대</v>
      </c>
      <c r="M2074" s="2" t="str">
        <f>VLOOKUP(H2074, '쿼리1'!$A:$R, 17, 0)</f>
        <v>6도-델리프레쉬)한입과일(해썹O-사각용기)</v>
      </c>
      <c r="N2074" s="2" t="str">
        <f>VLOOKUP(H2074, '쿼리1'!$A:$P, 15, 0)</f>
        <v>패씨피피80</v>
      </c>
      <c r="O2074" s="2" t="s">
        <v>5837</v>
      </c>
      <c r="P2074" s="2" t="str">
        <f>VLOOKUP(H2074, '쿼리1'!$A:$R, 17, 0)</f>
        <v>6도-델리프레쉬)한입과일(해썹O-사각용기)</v>
      </c>
      <c r="Q2074" s="4">
        <f>VLOOKUP(H2074, '쿼리1'!$A:$U, 20, 0)</f>
        <v>24</v>
      </c>
      <c r="R2074" s="2" t="s">
        <v>31</v>
      </c>
      <c r="S2074" s="2" t="s">
        <v>5399</v>
      </c>
      <c r="T2074" s="2" t="s">
        <v>5399</v>
      </c>
      <c r="U2074" s="2" t="s">
        <v>5397</v>
      </c>
      <c r="V2074" s="3">
        <v>45645</v>
      </c>
      <c r="W2074" s="3">
        <v>45652</v>
      </c>
      <c r="X2074" s="6" t="str">
        <f t="shared" si="1997"/>
        <v>+7</v>
      </c>
      <c r="Y2074" s="3">
        <v>45650</v>
      </c>
      <c r="Z2074" s="5" t="s">
        <v>5396</v>
      </c>
      <c r="AA2074" s="6">
        <f ca="1">TODAY()-Y2074</f>
        <v>6</v>
      </c>
      <c r="AB2074" s="3">
        <v>45651</v>
      </c>
      <c r="AC2074" s="5" t="s">
        <v>5396</v>
      </c>
      <c r="AD2074" s="6">
        <f ca="1">TODAY()-AB2074</f>
        <v>5</v>
      </c>
      <c r="AE2074" s="2" t="s">
        <v>5388</v>
      </c>
      <c r="AF2074" s="2" t="s">
        <v>5388</v>
      </c>
      <c r="AG2074" s="2" t="str">
        <f>IFERROR(AF2074-AE2074, "X")</f>
        <v>X</v>
      </c>
      <c r="AH2074" s="3">
        <v>45652</v>
      </c>
      <c r="AI2074" s="3">
        <f>V2074</f>
        <v>45645</v>
      </c>
      <c r="AJ2074" s="3"/>
      <c r="AK2074" s="2">
        <f t="shared" si="1973"/>
        <v>-7</v>
      </c>
      <c r="AL2074" s="2" t="s">
        <v>5567</v>
      </c>
      <c r="AM2074" s="2" t="str">
        <f t="shared" si="1974"/>
        <v>생산완료(-7)</v>
      </c>
      <c r="AN2074" s="9">
        <f t="shared" si="1975"/>
        <v>45652</v>
      </c>
      <c r="AO2074" s="9">
        <f t="shared" si="1976"/>
        <v>45645</v>
      </c>
      <c r="AP2074" s="9"/>
      <c r="AQ2074" s="2">
        <f t="shared" si="1998"/>
        <v>-7</v>
      </c>
      <c r="AR2074" s="12">
        <f t="shared" si="1977"/>
        <v>-7</v>
      </c>
      <c r="AS2074" t="s">
        <v>5567</v>
      </c>
      <c r="AT2074" t="str">
        <f t="shared" si="1978"/>
        <v>생산완료(-7)</v>
      </c>
    </row>
    <row r="2075" spans="2:46" x14ac:dyDescent="0.3">
      <c r="B2075" s="2" t="s">
        <v>5432</v>
      </c>
      <c r="C2075" s="7">
        <v>6</v>
      </c>
      <c r="D2075" s="2"/>
      <c r="E2075" s="2" t="s">
        <v>5407</v>
      </c>
      <c r="F2075" s="2"/>
      <c r="G2075" s="2" t="s">
        <v>5549</v>
      </c>
      <c r="H2075" s="2" t="s">
        <v>1443</v>
      </c>
      <c r="I2075" s="2" t="str">
        <f t="shared" si="1967"/>
        <v>20241213-130441-인쇄</v>
      </c>
      <c r="J2075" s="2" t="str">
        <f t="shared" si="1968"/>
        <v>20241213-130441-합지</v>
      </c>
      <c r="K2075" s="2" t="str">
        <f t="shared" si="1969"/>
        <v>20241213-130441-분단</v>
      </c>
      <c r="L2075" s="2" t="str">
        <f t="shared" si="1970"/>
        <v>20241213-130441-제대</v>
      </c>
      <c r="M2075" s="2" t="str">
        <f>VLOOKUP(H2075, '쿼리1'!$A:$R, 17, 0)</f>
        <v>무지</v>
      </c>
      <c r="N2075" s="2" t="str">
        <f>VLOOKUP(H2075, '쿼리1'!$A:$P, 15, 0)</f>
        <v>나이론70</v>
      </c>
      <c r="O2075" s="2">
        <v>130441</v>
      </c>
      <c r="P2075" s="2" t="str">
        <f>VLOOKUP(H2075, '쿼리1'!$A:$R, 17, 0)</f>
        <v>무지</v>
      </c>
      <c r="Q2075" s="4">
        <f>VLOOKUP(H2075, '쿼리1'!$A:$U, 20, 0)</f>
        <v>8571</v>
      </c>
      <c r="R2075" s="2" t="s">
        <v>5397</v>
      </c>
      <c r="S2075" s="2" t="s">
        <v>31</v>
      </c>
      <c r="T2075" s="2" t="s">
        <v>5397</v>
      </c>
      <c r="U2075" s="2" t="s">
        <v>5399</v>
      </c>
      <c r="V2075" s="2" t="s">
        <v>5388</v>
      </c>
      <c r="W2075" s="3" t="s">
        <v>5388</v>
      </c>
      <c r="X2075" s="6" t="str">
        <f t="shared" ref="X2075:X2080" si="1999">IFERROR(W2075-V2075, "X")</f>
        <v>X</v>
      </c>
      <c r="Y2075" s="3">
        <v>45649</v>
      </c>
      <c r="Z2075" s="3">
        <v>45643</v>
      </c>
      <c r="AA2075" s="6">
        <f>IFERROR(IF(Z2075-Y2075&gt;0, "+" &amp; (Z2075-Y2075), Z2075-Y2075), "X")</f>
        <v>-6</v>
      </c>
      <c r="AB2075" s="5" t="s">
        <v>5388</v>
      </c>
      <c r="AC2075" s="2" t="s">
        <v>5388</v>
      </c>
      <c r="AD2075" s="6" t="str">
        <f t="shared" ref="AD2075:AD2082" si="2000">IFERROR(AC2075-AB2075, "X")</f>
        <v>X</v>
      </c>
      <c r="AE2075" s="3">
        <v>45651</v>
      </c>
      <c r="AF2075" s="5" t="s">
        <v>5396</v>
      </c>
      <c r="AG2075" s="6">
        <f ca="1">TODAY()-AE2075</f>
        <v>5</v>
      </c>
      <c r="AH2075" s="3">
        <v>45643</v>
      </c>
      <c r="AI2075" s="3">
        <f>Y2075</f>
        <v>45649</v>
      </c>
      <c r="AJ2075" s="3"/>
      <c r="AK2075" s="2" t="str">
        <f t="shared" si="1973"/>
        <v>+6</v>
      </c>
      <c r="AL2075" s="2" t="s">
        <v>5567</v>
      </c>
      <c r="AM2075" s="2" t="str">
        <f t="shared" si="1974"/>
        <v>생산완료(+6)</v>
      </c>
      <c r="AN2075" s="9">
        <f t="shared" si="1975"/>
        <v>45643</v>
      </c>
      <c r="AO2075" s="9">
        <f t="shared" si="1976"/>
        <v>45649</v>
      </c>
      <c r="AP2075" s="9"/>
      <c r="AQ2075" s="2">
        <f t="shared" si="1998"/>
        <v>6</v>
      </c>
      <c r="AR2075" s="12" t="str">
        <f t="shared" si="1977"/>
        <v>+6</v>
      </c>
      <c r="AS2075" t="s">
        <v>5567</v>
      </c>
      <c r="AT2075" t="str">
        <f t="shared" si="1978"/>
        <v>생산완료(+6)</v>
      </c>
    </row>
    <row r="2076" spans="2:46" x14ac:dyDescent="0.3">
      <c r="B2076" s="2" t="s">
        <v>5407</v>
      </c>
      <c r="C2076" s="7">
        <v>-6</v>
      </c>
      <c r="D2076" s="2"/>
      <c r="E2076" s="2"/>
      <c r="F2076" s="2"/>
      <c r="G2076" s="2" t="s">
        <v>5432</v>
      </c>
      <c r="H2076" s="2" t="s">
        <v>1223</v>
      </c>
      <c r="I2076" s="2" t="str">
        <f t="shared" si="1967"/>
        <v>20241213-2000139004-인쇄</v>
      </c>
      <c r="J2076" s="2" t="str">
        <f t="shared" si="1968"/>
        <v>20241213-2000139004-합지</v>
      </c>
      <c r="K2076" s="2" t="str">
        <f t="shared" si="1969"/>
        <v>20241213-2000139004-분단</v>
      </c>
      <c r="L2076" s="2" t="str">
        <f t="shared" si="1970"/>
        <v>20241213-2000139004-제대</v>
      </c>
      <c r="M2076" s="2" t="str">
        <f>VLOOKUP(H2076, '쿼리1'!$A:$R, 17, 0)</f>
        <v>무지</v>
      </c>
      <c r="N2076" s="2" t="str">
        <f>VLOOKUP(H2076, '쿼리1'!$A:$P, 15, 0)</f>
        <v>PE튜브(투명)30</v>
      </c>
      <c r="O2076" s="2">
        <v>2000139004</v>
      </c>
      <c r="P2076" s="2" t="str">
        <f>VLOOKUP(H2076, '쿼리1'!$A:$R, 17, 0)</f>
        <v>무지</v>
      </c>
      <c r="Q2076" s="4">
        <f>VLOOKUP(H2076, '쿼리1'!$A:$U, 20, 0)</f>
        <v>20000</v>
      </c>
      <c r="R2076" s="2" t="s">
        <v>5397</v>
      </c>
      <c r="S2076" s="2" t="s">
        <v>5397</v>
      </c>
      <c r="T2076" s="2" t="s">
        <v>5397</v>
      </c>
      <c r="U2076" s="2" t="s">
        <v>31</v>
      </c>
      <c r="V2076" s="2" t="s">
        <v>5388</v>
      </c>
      <c r="W2076" s="2" t="s">
        <v>5388</v>
      </c>
      <c r="X2076" s="6" t="str">
        <f t="shared" si="1999"/>
        <v>X</v>
      </c>
      <c r="Y2076" s="2" t="s">
        <v>5388</v>
      </c>
      <c r="Z2076" s="3" t="s">
        <v>5388</v>
      </c>
      <c r="AA2076" s="6" t="str">
        <f>IFERROR(Z2076-Y2076, "X")</f>
        <v>X</v>
      </c>
      <c r="AB2076" s="3" t="s">
        <v>5388</v>
      </c>
      <c r="AC2076" s="2" t="s">
        <v>5388</v>
      </c>
      <c r="AD2076" s="6" t="str">
        <f t="shared" si="2000"/>
        <v>X</v>
      </c>
      <c r="AE2076" s="3">
        <v>45643</v>
      </c>
      <c r="AF2076" s="3">
        <v>45649</v>
      </c>
      <c r="AG2076" s="2" t="str">
        <f>IFERROR(IF(AF2076-AE2076&gt;0, "+" &amp; (AF2076-AE2076), AF2076-AE2076), "X")</f>
        <v>+6</v>
      </c>
      <c r="AH2076" s="3">
        <v>45649</v>
      </c>
      <c r="AI2076" s="3">
        <f>AE2076</f>
        <v>45643</v>
      </c>
      <c r="AJ2076" s="3"/>
      <c r="AK2076" s="2">
        <f t="shared" si="1973"/>
        <v>-6</v>
      </c>
      <c r="AL2076" s="2" t="s">
        <v>5567</v>
      </c>
      <c r="AM2076" s="2" t="str">
        <f t="shared" si="1974"/>
        <v>생산완료(-6)</v>
      </c>
      <c r="AN2076" s="9">
        <f t="shared" si="1975"/>
        <v>45649</v>
      </c>
      <c r="AO2076" s="9">
        <f t="shared" si="1976"/>
        <v>45643</v>
      </c>
      <c r="AP2076" s="9"/>
      <c r="AQ2076" s="2">
        <f t="shared" si="1998"/>
        <v>-6</v>
      </c>
      <c r="AR2076" s="12">
        <f t="shared" si="1977"/>
        <v>-6</v>
      </c>
      <c r="AS2076" t="s">
        <v>5567</v>
      </c>
      <c r="AT2076" t="str">
        <f t="shared" si="1978"/>
        <v>생산완료(-6)</v>
      </c>
    </row>
    <row r="2077" spans="2:46" x14ac:dyDescent="0.3">
      <c r="B2077" s="2" t="s">
        <v>5666</v>
      </c>
      <c r="C2077" s="8" t="s">
        <v>5670</v>
      </c>
      <c r="D2077" s="2"/>
      <c r="E2077" s="2"/>
      <c r="F2077" s="2"/>
      <c r="G2077" s="2"/>
      <c r="H2077" s="2" t="s">
        <v>1130</v>
      </c>
      <c r="I2077" s="2" t="str">
        <f t="shared" si="1967"/>
        <v>20241213-2000153179-인쇄</v>
      </c>
      <c r="J2077" s="2" t="str">
        <f t="shared" si="1968"/>
        <v>20241213-2000153179-합지</v>
      </c>
      <c r="K2077" s="2" t="str">
        <f t="shared" si="1969"/>
        <v>20241213-2000153179-분단</v>
      </c>
      <c r="L2077" s="2" t="str">
        <f t="shared" si="1970"/>
        <v>20241213-2000153179-제대</v>
      </c>
      <c r="M2077" s="2" t="str">
        <f>VLOOKUP(H2077, '쿼리1'!$A:$R, 17, 0)</f>
        <v>무지</v>
      </c>
      <c r="N2077" s="2" t="str">
        <f>VLOOKUP(H2077, '쿼리1'!$A:$P, 15, 0)</f>
        <v>PET75</v>
      </c>
      <c r="O2077" s="2">
        <v>2000153179</v>
      </c>
      <c r="P2077" s="2" t="str">
        <f>VLOOKUP(H2077, '쿼리1'!$A:$R, 17, 0)</f>
        <v>무지</v>
      </c>
      <c r="Q2077" s="4">
        <f>VLOOKUP(H2077, '쿼리1'!$A:$U, 20, 0)</f>
        <v>5000</v>
      </c>
      <c r="R2077" s="2" t="s">
        <v>5397</v>
      </c>
      <c r="S2077" s="2" t="s">
        <v>5397</v>
      </c>
      <c r="T2077" s="2" t="s">
        <v>5397</v>
      </c>
      <c r="U2077" s="2" t="s">
        <v>5397</v>
      </c>
      <c r="V2077" s="2" t="s">
        <v>5388</v>
      </c>
      <c r="W2077" s="2" t="s">
        <v>5388</v>
      </c>
      <c r="X2077" s="6" t="str">
        <f t="shared" si="1999"/>
        <v>X</v>
      </c>
      <c r="Y2077" s="2" t="s">
        <v>5388</v>
      </c>
      <c r="Z2077" s="2" t="s">
        <v>5388</v>
      </c>
      <c r="AA2077" s="6" t="str">
        <f>IFERROR(Z2077-Y2077, "X")</f>
        <v>X</v>
      </c>
      <c r="AB2077" s="2" t="s">
        <v>5388</v>
      </c>
      <c r="AC2077" s="2" t="s">
        <v>5388</v>
      </c>
      <c r="AD2077" s="6" t="str">
        <f t="shared" si="2000"/>
        <v>X</v>
      </c>
      <c r="AE2077" s="2" t="s">
        <v>5388</v>
      </c>
      <c r="AF2077" s="2" t="s">
        <v>5388</v>
      </c>
      <c r="AG2077" s="2" t="str">
        <f>IFERROR(AF2077-AE2077, "X")</f>
        <v>X</v>
      </c>
      <c r="AH2077" s="2" t="s">
        <v>5388</v>
      </c>
      <c r="AI2077" s="3" t="s">
        <v>5388</v>
      </c>
      <c r="AJ2077" s="3">
        <f t="shared" ref="AJ2077:AJ2082" ca="1" si="2001">TODAY()</f>
        <v>45656</v>
      </c>
      <c r="AK2077" s="2" t="str">
        <f t="shared" si="1973"/>
        <v>+공정납기일없음</v>
      </c>
      <c r="AL2077" s="2"/>
      <c r="AM2077" s="2" t="str">
        <f t="shared" si="1974"/>
        <v>(+공정납기일없음)</v>
      </c>
      <c r="AN2077" s="9">
        <f t="shared" si="1975"/>
        <v>0</v>
      </c>
      <c r="AO2077" s="9">
        <f t="shared" si="1976"/>
        <v>0</v>
      </c>
      <c r="AP2077" s="9">
        <f t="shared" ref="AP2077:AP2082" ca="1" si="2002">TODAY()</f>
        <v>45656</v>
      </c>
      <c r="AQ2077" s="6" t="s">
        <v>5388</v>
      </c>
      <c r="AR2077" s="12" t="str">
        <f t="shared" si="1977"/>
        <v>+X</v>
      </c>
      <c r="AS2077" t="s">
        <v>5680</v>
      </c>
      <c r="AT2077" t="str">
        <f t="shared" si="1978"/>
        <v>공정납기일없음(+X)</v>
      </c>
    </row>
    <row r="2078" spans="2:46" x14ac:dyDescent="0.3">
      <c r="B2078" s="2" t="s">
        <v>5666</v>
      </c>
      <c r="C2078" s="8" t="s">
        <v>5670</v>
      </c>
      <c r="D2078" s="2"/>
      <c r="E2078" s="2"/>
      <c r="F2078" s="2"/>
      <c r="G2078" s="2"/>
      <c r="H2078" s="2" t="s">
        <v>5101</v>
      </c>
      <c r="I2078" s="2" t="str">
        <f t="shared" si="1967"/>
        <v>20241213-2120P0024-인쇄</v>
      </c>
      <c r="J2078" s="2" t="str">
        <f t="shared" si="1968"/>
        <v>20241213-2120P0024-합지</v>
      </c>
      <c r="K2078" s="2" t="str">
        <f t="shared" si="1969"/>
        <v>20241213-2120P0024-분단</v>
      </c>
      <c r="L2078" s="2" t="str">
        <f t="shared" si="1970"/>
        <v>20241213-2120P0024-제대</v>
      </c>
      <c r="M2078" s="2" t="str">
        <f>VLOOKUP(H2078, '쿼리1'!$A:$R, 17, 0)</f>
        <v>단면1도(먹)-Mad for Garlic 매드포갈릭(29x39)</v>
      </c>
      <c r="N2078" s="2" t="str">
        <f>VLOOKUP(H2078, '쿼리1'!$A:$P, 15, 0)</f>
        <v>HD튜브(투명)50</v>
      </c>
      <c r="O2078" s="2" t="s">
        <v>5914</v>
      </c>
      <c r="P2078" s="2" t="str">
        <f>VLOOKUP(H2078, '쿼리1'!$A:$R, 17, 0)</f>
        <v>단면1도(먹)-Mad for Garlic 매드포갈릭(29x39)</v>
      </c>
      <c r="Q2078" s="4">
        <f>VLOOKUP(H2078, '쿼리1'!$A:$U, 20, 0)</f>
        <v>10000</v>
      </c>
      <c r="R2078" s="2" t="s">
        <v>5397</v>
      </c>
      <c r="S2078" s="2" t="s">
        <v>5397</v>
      </c>
      <c r="T2078" s="2" t="s">
        <v>5397</v>
      </c>
      <c r="U2078" s="2" t="s">
        <v>5397</v>
      </c>
      <c r="V2078" s="2" t="s">
        <v>5388</v>
      </c>
      <c r="W2078" s="2" t="s">
        <v>5388</v>
      </c>
      <c r="X2078" s="6" t="str">
        <f t="shared" si="1999"/>
        <v>X</v>
      </c>
      <c r="Y2078" s="2" t="s">
        <v>5388</v>
      </c>
      <c r="Z2078" s="2" t="s">
        <v>5388</v>
      </c>
      <c r="AA2078" s="6" t="str">
        <f>IFERROR(Z2078-Y2078, "X")</f>
        <v>X</v>
      </c>
      <c r="AB2078" s="2" t="s">
        <v>5388</v>
      </c>
      <c r="AC2078" s="2" t="s">
        <v>5388</v>
      </c>
      <c r="AD2078" s="6" t="str">
        <f t="shared" si="2000"/>
        <v>X</v>
      </c>
      <c r="AE2078" s="2" t="s">
        <v>5388</v>
      </c>
      <c r="AF2078" s="2" t="s">
        <v>5388</v>
      </c>
      <c r="AG2078" s="2" t="str">
        <f>IFERROR(AF2078-AE2078, "X")</f>
        <v>X</v>
      </c>
      <c r="AH2078" s="2" t="s">
        <v>5388</v>
      </c>
      <c r="AI2078" s="3" t="s">
        <v>5388</v>
      </c>
      <c r="AJ2078" s="3">
        <f t="shared" ca="1" si="2001"/>
        <v>45656</v>
      </c>
      <c r="AK2078" s="2" t="str">
        <f t="shared" si="1973"/>
        <v>+공정납기일없음</v>
      </c>
      <c r="AL2078" s="2"/>
      <c r="AM2078" s="2" t="str">
        <f t="shared" si="1974"/>
        <v>(+공정납기일없음)</v>
      </c>
      <c r="AN2078" s="9">
        <f t="shared" si="1975"/>
        <v>0</v>
      </c>
      <c r="AO2078" s="9">
        <f t="shared" si="1976"/>
        <v>0</v>
      </c>
      <c r="AP2078" s="9">
        <f t="shared" ca="1" si="2002"/>
        <v>45656</v>
      </c>
      <c r="AQ2078" s="6" t="s">
        <v>5388</v>
      </c>
      <c r="AR2078" s="12" t="str">
        <f t="shared" si="1977"/>
        <v>+X</v>
      </c>
      <c r="AS2078" t="s">
        <v>5680</v>
      </c>
      <c r="AT2078" t="str">
        <f t="shared" si="1978"/>
        <v>공정납기일없음(+X)</v>
      </c>
    </row>
    <row r="2079" spans="2:46" x14ac:dyDescent="0.3">
      <c r="B2079" s="2" t="s">
        <v>5666</v>
      </c>
      <c r="C2079" s="8" t="s">
        <v>5670</v>
      </c>
      <c r="D2079" s="2"/>
      <c r="E2079" s="2"/>
      <c r="F2079" s="2"/>
      <c r="G2079" s="2"/>
      <c r="H2079" s="2" t="s">
        <v>783</v>
      </c>
      <c r="I2079" s="2" t="str">
        <f t="shared" si="1967"/>
        <v>20241213-3000170020-인쇄</v>
      </c>
      <c r="J2079" s="2" t="str">
        <f t="shared" si="1968"/>
        <v>20241213-3000170020-합지</v>
      </c>
      <c r="K2079" s="2" t="str">
        <f t="shared" si="1969"/>
        <v>20241213-3000170020-분단</v>
      </c>
      <c r="L2079" s="2" t="str">
        <f t="shared" si="1970"/>
        <v>20241213-3000170020-제대</v>
      </c>
      <c r="M2079" s="2" t="str">
        <f>VLOOKUP(H2079, '쿼리1'!$A:$R, 17, 0)</f>
        <v>무지</v>
      </c>
      <c r="N2079" s="2" t="str">
        <f>VLOOKUP(H2079, '쿼리1'!$A:$P, 15, 0)</f>
        <v>의류고정용 종이(SC300,210*297) (10098)</v>
      </c>
      <c r="O2079" s="2">
        <v>3000170020</v>
      </c>
      <c r="P2079" s="2" t="str">
        <f>VLOOKUP(H2079, '쿼리1'!$A:$R, 17, 0)</f>
        <v>무지</v>
      </c>
      <c r="Q2079" s="4">
        <f>VLOOKUP(H2079, '쿼리1'!$A:$U, 20, 0)</f>
        <v>110000</v>
      </c>
      <c r="R2079" s="2" t="s">
        <v>5397</v>
      </c>
      <c r="S2079" s="2" t="s">
        <v>5397</v>
      </c>
      <c r="T2079" s="2" t="s">
        <v>5397</v>
      </c>
      <c r="U2079" s="2" t="s">
        <v>5397</v>
      </c>
      <c r="V2079" s="2" t="s">
        <v>5388</v>
      </c>
      <c r="W2079" s="2" t="s">
        <v>5388</v>
      </c>
      <c r="X2079" s="6" t="str">
        <f t="shared" si="1999"/>
        <v>X</v>
      </c>
      <c r="Y2079" s="2" t="s">
        <v>5388</v>
      </c>
      <c r="Z2079" s="2" t="s">
        <v>5388</v>
      </c>
      <c r="AA2079" s="6" t="str">
        <f>IFERROR(Z2079-Y2079, "X")</f>
        <v>X</v>
      </c>
      <c r="AB2079" s="2" t="s">
        <v>5388</v>
      </c>
      <c r="AC2079" s="2" t="s">
        <v>5388</v>
      </c>
      <c r="AD2079" s="6" t="str">
        <f t="shared" si="2000"/>
        <v>X</v>
      </c>
      <c r="AE2079" s="2" t="s">
        <v>5388</v>
      </c>
      <c r="AF2079" s="2" t="s">
        <v>5388</v>
      </c>
      <c r="AG2079" s="2" t="str">
        <f>IFERROR(AF2079-AE2079, "X")</f>
        <v>X</v>
      </c>
      <c r="AH2079" s="2" t="s">
        <v>5388</v>
      </c>
      <c r="AI2079" s="3" t="s">
        <v>5388</v>
      </c>
      <c r="AJ2079" s="3">
        <f t="shared" ca="1" si="2001"/>
        <v>45656</v>
      </c>
      <c r="AK2079" s="2" t="str">
        <f t="shared" si="1973"/>
        <v>+공정납기일없음</v>
      </c>
      <c r="AL2079" s="2"/>
      <c r="AM2079" s="2" t="str">
        <f t="shared" si="1974"/>
        <v>(+공정납기일없음)</v>
      </c>
      <c r="AN2079" s="9">
        <f t="shared" si="1975"/>
        <v>0</v>
      </c>
      <c r="AO2079" s="9">
        <f t="shared" si="1976"/>
        <v>0</v>
      </c>
      <c r="AP2079" s="9">
        <f t="shared" ca="1" si="2002"/>
        <v>45656</v>
      </c>
      <c r="AQ2079" s="6" t="s">
        <v>5388</v>
      </c>
      <c r="AR2079" s="12" t="str">
        <f t="shared" si="1977"/>
        <v>+X</v>
      </c>
      <c r="AS2079" t="s">
        <v>5680</v>
      </c>
      <c r="AT2079" t="str">
        <f t="shared" si="1978"/>
        <v>공정납기일없음(+X)</v>
      </c>
    </row>
    <row r="2080" spans="2:46" x14ac:dyDescent="0.3">
      <c r="B2080" s="2" t="s">
        <v>5666</v>
      </c>
      <c r="C2080" s="8" t="s">
        <v>5670</v>
      </c>
      <c r="D2080" s="2"/>
      <c r="E2080" s="2"/>
      <c r="F2080" s="2"/>
      <c r="G2080" s="2"/>
      <c r="H2080" s="2" t="s">
        <v>782</v>
      </c>
      <c r="I2080" s="2" t="str">
        <f t="shared" si="1967"/>
        <v>20241214-3000159084-인쇄</v>
      </c>
      <c r="J2080" s="2" t="str">
        <f t="shared" si="1968"/>
        <v>20241214-3000159084-합지</v>
      </c>
      <c r="K2080" s="2" t="str">
        <f t="shared" si="1969"/>
        <v>20241214-3000159084-분단</v>
      </c>
      <c r="L2080" s="2" t="str">
        <f t="shared" si="1970"/>
        <v>20241214-3000159084-제대</v>
      </c>
      <c r="M2080" s="2" t="str">
        <f>VLOOKUP(H2080, '쿼리1'!$A:$R, 17, 0)</f>
        <v>무지</v>
      </c>
      <c r="N2080" s="2" t="str">
        <f>VLOOKUP(H2080, '쿼리1'!$A:$P, 15, 0)</f>
        <v>의류재포장 종이(노루지,245*340)-M362(10168)</v>
      </c>
      <c r="O2080" s="2">
        <v>3000159084</v>
      </c>
      <c r="P2080" s="2" t="str">
        <f>VLOOKUP(H2080, '쿼리1'!$A:$R, 17, 0)</f>
        <v>무지</v>
      </c>
      <c r="Q2080" s="4">
        <f>VLOOKUP(H2080, '쿼리1'!$A:$U, 20, 0)</f>
        <v>60000</v>
      </c>
      <c r="R2080" s="2" t="s">
        <v>5397</v>
      </c>
      <c r="S2080" s="2" t="s">
        <v>5397</v>
      </c>
      <c r="T2080" s="2" t="s">
        <v>5397</v>
      </c>
      <c r="U2080" s="2" t="s">
        <v>5397</v>
      </c>
      <c r="V2080" s="2" t="s">
        <v>5388</v>
      </c>
      <c r="W2080" s="2" t="s">
        <v>5388</v>
      </c>
      <c r="X2080" s="6" t="str">
        <f t="shared" si="1999"/>
        <v>X</v>
      </c>
      <c r="Y2080" s="2" t="s">
        <v>5388</v>
      </c>
      <c r="Z2080" s="2" t="s">
        <v>5388</v>
      </c>
      <c r="AA2080" s="6" t="str">
        <f>IFERROR(Z2080-Y2080, "X")</f>
        <v>X</v>
      </c>
      <c r="AB2080" s="2" t="s">
        <v>5388</v>
      </c>
      <c r="AC2080" s="2" t="s">
        <v>5388</v>
      </c>
      <c r="AD2080" s="6" t="str">
        <f t="shared" si="2000"/>
        <v>X</v>
      </c>
      <c r="AE2080" s="2" t="s">
        <v>5388</v>
      </c>
      <c r="AF2080" s="2" t="s">
        <v>5388</v>
      </c>
      <c r="AG2080" s="2" t="str">
        <f>IFERROR(AF2080-AE2080, "X")</f>
        <v>X</v>
      </c>
      <c r="AH2080" s="2" t="s">
        <v>5388</v>
      </c>
      <c r="AI2080" s="3" t="s">
        <v>5388</v>
      </c>
      <c r="AJ2080" s="3">
        <f t="shared" ca="1" si="2001"/>
        <v>45656</v>
      </c>
      <c r="AK2080" s="2" t="str">
        <f t="shared" si="1973"/>
        <v>+공정납기일없음</v>
      </c>
      <c r="AL2080" s="2"/>
      <c r="AM2080" s="2" t="str">
        <f t="shared" si="1974"/>
        <v>(+공정납기일없음)</v>
      </c>
      <c r="AN2080" s="9">
        <f t="shared" si="1975"/>
        <v>0</v>
      </c>
      <c r="AO2080" s="9">
        <f t="shared" si="1976"/>
        <v>45642</v>
      </c>
      <c r="AP2080" s="9">
        <f t="shared" ca="1" si="2002"/>
        <v>45656</v>
      </c>
      <c r="AQ2080" s="6">
        <f t="shared" ref="AQ2080:AQ2082" ca="1" si="2003">AO2080-AP2080</f>
        <v>-14</v>
      </c>
      <c r="AR2080" s="12">
        <f t="shared" ca="1" si="1977"/>
        <v>-14</v>
      </c>
      <c r="AS2080" t="str">
        <f t="shared" ref="AS2080:AS2082" ca="1" si="2004">IF(AQ2080&lt;0, "진행중", "지연")</f>
        <v>진행중</v>
      </c>
      <c r="AT2080" t="str">
        <f t="shared" ca="1" si="1978"/>
        <v>진행중(-14)</v>
      </c>
    </row>
    <row r="2081" spans="2:46" x14ac:dyDescent="0.3">
      <c r="B2081" s="2" t="s">
        <v>5565</v>
      </c>
      <c r="C2081" s="8">
        <v>-10</v>
      </c>
      <c r="D2081" s="2" t="s">
        <v>5552</v>
      </c>
      <c r="E2081" s="2" t="s">
        <v>5549</v>
      </c>
      <c r="F2081" s="2"/>
      <c r="G2081" s="2" t="s">
        <v>5553</v>
      </c>
      <c r="H2081" s="2" t="s">
        <v>3883</v>
      </c>
      <c r="I2081" s="2" t="str">
        <f t="shared" si="1967"/>
        <v>20241216-1000150800-인쇄</v>
      </c>
      <c r="J2081" s="2" t="str">
        <f t="shared" si="1968"/>
        <v>20241216-1000150800-합지</v>
      </c>
      <c r="K2081" s="2" t="str">
        <f t="shared" si="1969"/>
        <v>20241216-1000150800-분단</v>
      </c>
      <c r="L2081" s="2" t="str">
        <f t="shared" si="1970"/>
        <v>20241216-1000150800-제대</v>
      </c>
      <c r="M2081" s="2" t="str">
        <f>VLOOKUP(H2081, '쿼리1'!$A:$R, 17, 0)</f>
        <v>5도-바다원-대용량 조미쥐치포 400g</v>
      </c>
      <c r="N2081" s="2" t="str">
        <f>VLOOKUP(H2081, '쿼리1'!$A:$P, 15, 0)</f>
        <v>오씨피피(투명)80</v>
      </c>
      <c r="O2081" s="2">
        <v>1000150800</v>
      </c>
      <c r="P2081" s="2" t="str">
        <f>VLOOKUP(H2081, '쿼리1'!$A:$R, 17, 0)</f>
        <v>5도-바다원-대용량 조미쥐치포 400g</v>
      </c>
      <c r="Q2081" s="4">
        <f>VLOOKUP(H2081, '쿼리1'!$A:$U, 20, 0)</f>
        <v>21428</v>
      </c>
      <c r="R2081" s="2" t="s">
        <v>5399</v>
      </c>
      <c r="S2081" s="2" t="s">
        <v>5399</v>
      </c>
      <c r="T2081" s="2" t="s">
        <v>5397</v>
      </c>
      <c r="U2081" s="2" t="s">
        <v>5399</v>
      </c>
      <c r="V2081" s="3">
        <v>45646</v>
      </c>
      <c r="W2081" s="5" t="s">
        <v>5396</v>
      </c>
      <c r="X2081" s="6">
        <f t="shared" ref="X2081:X2082" ca="1" si="2005">TODAY()-V2081</f>
        <v>10</v>
      </c>
      <c r="Y2081" s="3">
        <v>45651</v>
      </c>
      <c r="Z2081" s="5" t="s">
        <v>5396</v>
      </c>
      <c r="AA2081" s="6">
        <f t="shared" ref="AA2081:AA2083" ca="1" si="2006">TODAY()-Y2081</f>
        <v>5</v>
      </c>
      <c r="AB2081" s="5" t="s">
        <v>5388</v>
      </c>
      <c r="AC2081" s="2" t="s">
        <v>5388</v>
      </c>
      <c r="AD2081" s="6" t="str">
        <f t="shared" si="2000"/>
        <v>X</v>
      </c>
      <c r="AE2081" s="3">
        <v>45653</v>
      </c>
      <c r="AF2081" s="5" t="s">
        <v>5396</v>
      </c>
      <c r="AG2081" s="6">
        <f t="shared" ref="AG2081:AG2082" ca="1" si="2007">TODAY()-AE2081</f>
        <v>3</v>
      </c>
      <c r="AH2081" s="2" t="s">
        <v>5388</v>
      </c>
      <c r="AI2081" s="3">
        <f t="shared" ref="AI2081:AI2082" si="2008">V2081</f>
        <v>45646</v>
      </c>
      <c r="AJ2081" s="3">
        <f t="shared" ca="1" si="2001"/>
        <v>45656</v>
      </c>
      <c r="AK2081" s="2">
        <f t="shared" si="1973"/>
        <v>-10</v>
      </c>
      <c r="AL2081" s="2" t="str">
        <f>IF(C2081&lt;0, "진행중", "지연")</f>
        <v>진행중</v>
      </c>
      <c r="AM2081" s="2" t="str">
        <f t="shared" si="1974"/>
        <v>진행중(-10)</v>
      </c>
      <c r="AN2081" s="9">
        <f t="shared" si="1975"/>
        <v>0</v>
      </c>
      <c r="AO2081" s="9">
        <f t="shared" si="1976"/>
        <v>45646</v>
      </c>
      <c r="AP2081" s="9">
        <f t="shared" ca="1" si="2002"/>
        <v>45656</v>
      </c>
      <c r="AQ2081" s="6">
        <f t="shared" ca="1" si="2003"/>
        <v>-10</v>
      </c>
      <c r="AR2081" s="12">
        <f t="shared" ca="1" si="1977"/>
        <v>-10</v>
      </c>
      <c r="AS2081" t="str">
        <f t="shared" ca="1" si="2004"/>
        <v>진행중</v>
      </c>
      <c r="AT2081" t="str">
        <f t="shared" ca="1" si="1978"/>
        <v>진행중(-10)</v>
      </c>
    </row>
    <row r="2082" spans="2:46" x14ac:dyDescent="0.3">
      <c r="B2082" s="2" t="s">
        <v>5565</v>
      </c>
      <c r="C2082" s="8">
        <v>-10</v>
      </c>
      <c r="D2082" s="2" t="s">
        <v>5552</v>
      </c>
      <c r="E2082" s="2" t="s">
        <v>5549</v>
      </c>
      <c r="F2082" s="2"/>
      <c r="G2082" s="2" t="s">
        <v>5553</v>
      </c>
      <c r="H2082" s="2" t="s">
        <v>2553</v>
      </c>
      <c r="I2082" s="2" t="str">
        <f t="shared" si="1967"/>
        <v>20241216-1000150806-인쇄</v>
      </c>
      <c r="J2082" s="2" t="str">
        <f t="shared" si="1968"/>
        <v>20241216-1000150806-합지</v>
      </c>
      <c r="K2082" s="2" t="str">
        <f t="shared" si="1969"/>
        <v>20241216-1000150806-분단</v>
      </c>
      <c r="L2082" s="2" t="str">
        <f t="shared" si="1970"/>
        <v>20241216-1000150806-제대</v>
      </c>
      <c r="M2082" s="2" t="str">
        <f>VLOOKUP(H2082, '쿼리1'!$A:$R, 17, 0)</f>
        <v>4도-바다원-대용량 구운쥐포채 350g</v>
      </c>
      <c r="N2082" s="2" t="str">
        <f>VLOOKUP(H2082, '쿼리1'!$A:$P, 15, 0)</f>
        <v>오씨피피(투명)80</v>
      </c>
      <c r="O2082" s="2">
        <v>1000150806</v>
      </c>
      <c r="P2082" s="2" t="str">
        <f>VLOOKUP(H2082, '쿼리1'!$A:$R, 17, 0)</f>
        <v>4도-바다원-대용량 구운쥐포채 350g</v>
      </c>
      <c r="Q2082" s="4">
        <f>VLOOKUP(H2082, '쿼리1'!$A:$U, 20, 0)</f>
        <v>21428</v>
      </c>
      <c r="R2082" s="2" t="s">
        <v>5399</v>
      </c>
      <c r="S2082" s="2" t="s">
        <v>5399</v>
      </c>
      <c r="T2082" s="2" t="s">
        <v>5397</v>
      </c>
      <c r="U2082" s="2" t="s">
        <v>5399</v>
      </c>
      <c r="V2082" s="3">
        <v>45646</v>
      </c>
      <c r="W2082" s="5" t="s">
        <v>5396</v>
      </c>
      <c r="X2082" s="6">
        <f t="shared" ca="1" si="2005"/>
        <v>10</v>
      </c>
      <c r="Y2082" s="3">
        <v>45651</v>
      </c>
      <c r="Z2082" s="5" t="s">
        <v>5396</v>
      </c>
      <c r="AA2082" s="6">
        <f t="shared" ca="1" si="2006"/>
        <v>5</v>
      </c>
      <c r="AB2082" s="5" t="s">
        <v>5388</v>
      </c>
      <c r="AC2082" s="2" t="s">
        <v>5388</v>
      </c>
      <c r="AD2082" s="6" t="str">
        <f t="shared" si="2000"/>
        <v>X</v>
      </c>
      <c r="AE2082" s="3">
        <v>45653</v>
      </c>
      <c r="AF2082" s="5" t="s">
        <v>5396</v>
      </c>
      <c r="AG2082" s="6">
        <f t="shared" ca="1" si="2007"/>
        <v>3</v>
      </c>
      <c r="AH2082" s="2" t="s">
        <v>5388</v>
      </c>
      <c r="AI2082" s="3">
        <f t="shared" si="2008"/>
        <v>45646</v>
      </c>
      <c r="AJ2082" s="3">
        <f t="shared" ca="1" si="2001"/>
        <v>45656</v>
      </c>
      <c r="AK2082" s="2">
        <f t="shared" si="1973"/>
        <v>-10</v>
      </c>
      <c r="AL2082" s="2" t="str">
        <f>IF(C2082&lt;0, "진행중", "지연")</f>
        <v>진행중</v>
      </c>
      <c r="AM2082" s="2" t="str">
        <f t="shared" si="1974"/>
        <v>진행중(-10)</v>
      </c>
      <c r="AN2082" s="9">
        <f t="shared" si="1975"/>
        <v>0</v>
      </c>
      <c r="AO2082" s="9">
        <f t="shared" si="1976"/>
        <v>45646</v>
      </c>
      <c r="AP2082" s="9">
        <f t="shared" ca="1" si="2002"/>
        <v>45656</v>
      </c>
      <c r="AQ2082" s="6">
        <f t="shared" ca="1" si="2003"/>
        <v>-10</v>
      </c>
      <c r="AR2082" s="12">
        <f t="shared" ca="1" si="1977"/>
        <v>-10</v>
      </c>
      <c r="AS2082" t="str">
        <f t="shared" ca="1" si="2004"/>
        <v>진행중</v>
      </c>
      <c r="AT2082" t="str">
        <f t="shared" ca="1" si="1978"/>
        <v>진행중(-10)</v>
      </c>
    </row>
    <row r="2083" spans="2:46" x14ac:dyDescent="0.3">
      <c r="B2083" s="2" t="s">
        <v>5415</v>
      </c>
      <c r="C2083" s="7">
        <v>-3</v>
      </c>
      <c r="D2083" s="2" t="s">
        <v>5408</v>
      </c>
      <c r="E2083" s="2" t="s">
        <v>5554</v>
      </c>
      <c r="F2083" s="2" t="s">
        <v>5553</v>
      </c>
      <c r="G2083" s="2"/>
      <c r="H2083" s="2" t="s">
        <v>2958</v>
      </c>
      <c r="I2083" s="2" t="str">
        <f t="shared" si="1967"/>
        <v>20241216-1000152701-인쇄</v>
      </c>
      <c r="J2083" s="2" t="str">
        <f t="shared" si="1968"/>
        <v>20241216-1000152701-합지</v>
      </c>
      <c r="K2083" s="2" t="str">
        <f t="shared" si="1969"/>
        <v>20241216-1000152701-분단</v>
      </c>
      <c r="L2083" s="2" t="str">
        <f t="shared" si="1970"/>
        <v>20241216-1000152701-제대</v>
      </c>
      <c r="M2083" s="2" t="str">
        <f>VLOOKUP(H2083, '쿼리1'!$A:$R, 17, 0)</f>
        <v>6도-이데이 호두아몬드율무차 18g(10열)</v>
      </c>
      <c r="N2083" s="2" t="str">
        <f>VLOOKUP(H2083, '쿼리1'!$A:$P, 15, 0)</f>
        <v>은박(유무광)90</v>
      </c>
      <c r="O2083" s="2">
        <v>1000152701</v>
      </c>
      <c r="P2083" s="2" t="str">
        <f>VLOOKUP(H2083, '쿼리1'!$A:$R, 17, 0)</f>
        <v>6도-이데이 호두아몬드율무차 18g(10열)</v>
      </c>
      <c r="Q2083" s="4">
        <f>VLOOKUP(H2083, '쿼리1'!$A:$U, 20, 0)</f>
        <v>16</v>
      </c>
      <c r="R2083" s="2" t="s">
        <v>31</v>
      </c>
      <c r="S2083" s="2" t="s">
        <v>5399</v>
      </c>
      <c r="T2083" s="2" t="s">
        <v>5399</v>
      </c>
      <c r="U2083" s="2" t="s">
        <v>5397</v>
      </c>
      <c r="V2083" s="3">
        <v>45646</v>
      </c>
      <c r="W2083" s="3">
        <v>45649</v>
      </c>
      <c r="X2083" s="6" t="str">
        <f t="shared" ref="X2083:X2084" si="2009">IFERROR(IF(W2083-V2083&gt;0, "+" &amp; (W2083-V2083), W2083-V2083), "X")</f>
        <v>+3</v>
      </c>
      <c r="Y2083" s="3">
        <v>45652</v>
      </c>
      <c r="Z2083" s="5" t="s">
        <v>5396</v>
      </c>
      <c r="AA2083" s="6">
        <f t="shared" ca="1" si="2006"/>
        <v>4</v>
      </c>
      <c r="AB2083" s="3">
        <v>45653</v>
      </c>
      <c r="AC2083" s="5" t="s">
        <v>5396</v>
      </c>
      <c r="AD2083" s="6">
        <f ca="1">TODAY()-AB2083</f>
        <v>3</v>
      </c>
      <c r="AE2083" s="2" t="s">
        <v>5388</v>
      </c>
      <c r="AF2083" s="2" t="s">
        <v>5388</v>
      </c>
      <c r="AG2083" s="2" t="str">
        <f>IFERROR(AF2083-AE2083, "X")</f>
        <v>X</v>
      </c>
      <c r="AH2083" s="3">
        <v>45649</v>
      </c>
      <c r="AI2083" s="3">
        <f>V2083</f>
        <v>45646</v>
      </c>
      <c r="AJ2083" s="3"/>
      <c r="AK2083" s="2">
        <f t="shared" si="1973"/>
        <v>-3</v>
      </c>
      <c r="AL2083" s="2" t="s">
        <v>5567</v>
      </c>
      <c r="AM2083" s="2" t="str">
        <f t="shared" si="1974"/>
        <v>생산완료(-3)</v>
      </c>
      <c r="AN2083" s="9">
        <f t="shared" si="1975"/>
        <v>45649</v>
      </c>
      <c r="AO2083" s="9">
        <f t="shared" si="1976"/>
        <v>45646</v>
      </c>
      <c r="AP2083" s="9"/>
      <c r="AQ2083" s="2">
        <f t="shared" ref="AQ2083:AQ2100" si="2010">AO2083-AN2083</f>
        <v>-3</v>
      </c>
      <c r="AR2083" s="12">
        <f t="shared" si="1977"/>
        <v>-3</v>
      </c>
      <c r="AS2083" t="s">
        <v>5567</v>
      </c>
      <c r="AT2083" t="str">
        <f t="shared" si="1978"/>
        <v>생산완료(-3)</v>
      </c>
    </row>
    <row r="2084" spans="2:46" x14ac:dyDescent="0.3">
      <c r="B2084" s="2" t="s">
        <v>5416</v>
      </c>
      <c r="C2084" s="7">
        <v>-2</v>
      </c>
      <c r="D2084" s="2" t="s">
        <v>5451</v>
      </c>
      <c r="E2084" s="2" t="s">
        <v>5405</v>
      </c>
      <c r="F2084" s="2" t="s">
        <v>5424</v>
      </c>
      <c r="G2084" s="2" t="s">
        <v>5556</v>
      </c>
      <c r="H2084" s="2" t="s">
        <v>1299</v>
      </c>
      <c r="I2084" s="2" t="str">
        <f t="shared" si="1967"/>
        <v>20241216-1000153428-인쇄</v>
      </c>
      <c r="J2084" s="2" t="str">
        <f t="shared" si="1968"/>
        <v>20241216-1000153428-합지</v>
      </c>
      <c r="K2084" s="2" t="str">
        <f t="shared" si="1969"/>
        <v>20241216-1000153428-분단</v>
      </c>
      <c r="L2084" s="2" t="str">
        <f t="shared" si="1970"/>
        <v>20241216-1000153428-제대</v>
      </c>
      <c r="M2084" s="2" t="str">
        <f>VLOOKUP(H2084, '쿼리1'!$A:$R, 17, 0)</f>
        <v>6도-이데이 호두아몬드율무차 18g  50포입</v>
      </c>
      <c r="N2084" s="2" t="str">
        <f>VLOOKUP(H2084, '쿼리1'!$A:$P, 15, 0)</f>
        <v>패트110</v>
      </c>
      <c r="O2084" s="2">
        <v>1000153428</v>
      </c>
      <c r="P2084" s="2" t="str">
        <f>VLOOKUP(H2084, '쿼리1'!$A:$R, 17, 0)</f>
        <v>6도-이데이 호두아몬드율무차 18g  50포입</v>
      </c>
      <c r="Q2084" s="4">
        <f>VLOOKUP(H2084, '쿼리1'!$A:$U, 20, 0)</f>
        <v>14285</v>
      </c>
      <c r="R2084" s="2" t="s">
        <v>31</v>
      </c>
      <c r="S2084" s="2" t="s">
        <v>31</v>
      </c>
      <c r="T2084" s="2" t="s">
        <v>31</v>
      </c>
      <c r="U2084" s="2" t="s">
        <v>5398</v>
      </c>
      <c r="V2084" s="3">
        <v>45646</v>
      </c>
      <c r="W2084" s="3">
        <v>45650</v>
      </c>
      <c r="X2084" s="6" t="str">
        <f t="shared" si="2009"/>
        <v>+4</v>
      </c>
      <c r="Y2084" s="3">
        <v>45651</v>
      </c>
      <c r="Z2084" s="3">
        <v>45650</v>
      </c>
      <c r="AA2084" s="6">
        <f>IFERROR(IF(Z2084-Y2084&gt;0, "+" &amp; (Z2084-Y2084), Z2084-Y2084), "X")</f>
        <v>-1</v>
      </c>
      <c r="AB2084" s="3">
        <v>45652</v>
      </c>
      <c r="AC2084" s="3">
        <v>45654</v>
      </c>
      <c r="AD2084" s="6" t="str">
        <f>IFERROR(IF(AC2084-AB2084&gt;0, "+" &amp; (AC2084-AB2084), AC2084-AB2084), "X")</f>
        <v>+2</v>
      </c>
      <c r="AE2084" s="3">
        <v>45656</v>
      </c>
      <c r="AF2084" s="5" t="s">
        <v>5396</v>
      </c>
      <c r="AG2084" s="6">
        <f t="shared" ref="AG2084:AG2085" ca="1" si="2011">TODAY()-AE2084</f>
        <v>0</v>
      </c>
      <c r="AH2084" s="3">
        <v>45654</v>
      </c>
      <c r="AI2084" s="3">
        <f t="shared" ref="AI2084" si="2012">AB2084</f>
        <v>45652</v>
      </c>
      <c r="AJ2084" s="3"/>
      <c r="AK2084" s="2">
        <f t="shared" si="1973"/>
        <v>-2</v>
      </c>
      <c r="AL2084" s="2" t="s">
        <v>5567</v>
      </c>
      <c r="AM2084" s="2" t="str">
        <f t="shared" si="1974"/>
        <v>생산완료(-2)</v>
      </c>
      <c r="AN2084" s="9">
        <f t="shared" si="1975"/>
        <v>45654</v>
      </c>
      <c r="AO2084" s="9">
        <f t="shared" si="1976"/>
        <v>45652</v>
      </c>
      <c r="AP2084" s="9"/>
      <c r="AQ2084" s="2">
        <f t="shared" si="2010"/>
        <v>-2</v>
      </c>
      <c r="AR2084" s="12">
        <f t="shared" si="1977"/>
        <v>-2</v>
      </c>
      <c r="AS2084" t="s">
        <v>5567</v>
      </c>
      <c r="AT2084" t="str">
        <f t="shared" si="1978"/>
        <v>생산완료(-2)</v>
      </c>
    </row>
    <row r="2085" spans="2:46" x14ac:dyDescent="0.3">
      <c r="B2085" s="2" t="s">
        <v>5565</v>
      </c>
      <c r="C2085" s="8">
        <v>-10</v>
      </c>
      <c r="D2085" s="2" t="s">
        <v>5552</v>
      </c>
      <c r="E2085" s="2" t="s">
        <v>5549</v>
      </c>
      <c r="F2085" s="2" t="s">
        <v>5554</v>
      </c>
      <c r="G2085" s="2" t="s">
        <v>5556</v>
      </c>
      <c r="H2085" s="2" t="s">
        <v>914</v>
      </c>
      <c r="I2085" s="2" t="str">
        <f t="shared" si="1967"/>
        <v>20241216-1000156851-인쇄</v>
      </c>
      <c r="J2085" s="2" t="str">
        <f t="shared" si="1968"/>
        <v>20241216-1000156851-합지</v>
      </c>
      <c r="K2085" s="2" t="str">
        <f t="shared" si="1969"/>
        <v>20241216-1000156851-분단</v>
      </c>
      <c r="L2085" s="2" t="str">
        <f t="shared" si="1970"/>
        <v>20241216-1000156851-제대</v>
      </c>
      <c r="M2085" s="2" t="str">
        <f>VLOOKUP(H2085, '쿼리1'!$A:$R, 17, 0)</f>
        <v>3도-SB)하트파이96g(455kacl)-QR면백색</v>
      </c>
      <c r="N2085" s="2" t="str">
        <f>VLOOKUP(H2085, '쿼리1'!$A:$P, 15, 0)</f>
        <v>오씨피피60</v>
      </c>
      <c r="O2085" s="2">
        <v>1000156851</v>
      </c>
      <c r="P2085" s="2" t="str">
        <f>VLOOKUP(H2085, '쿼리1'!$A:$R, 17, 0)</f>
        <v>3도-SB)하트파이96g(455kacl)-QR면백색</v>
      </c>
      <c r="Q2085" s="4">
        <f>VLOOKUP(H2085, '쿼리1'!$A:$U, 20, 0)</f>
        <v>123076</v>
      </c>
      <c r="R2085" s="2" t="s">
        <v>5399</v>
      </c>
      <c r="S2085" s="2" t="s">
        <v>5399</v>
      </c>
      <c r="T2085" s="2" t="s">
        <v>5399</v>
      </c>
      <c r="U2085" s="2" t="s">
        <v>5398</v>
      </c>
      <c r="V2085" s="3">
        <v>45646</v>
      </c>
      <c r="W2085" s="5" t="s">
        <v>5396</v>
      </c>
      <c r="X2085" s="6">
        <f ca="1">TODAY()-V2085</f>
        <v>10</v>
      </c>
      <c r="Y2085" s="3">
        <v>45651</v>
      </c>
      <c r="Z2085" s="5" t="s">
        <v>5396</v>
      </c>
      <c r="AA2085" s="6">
        <f ca="1">TODAY()-Y2085</f>
        <v>5</v>
      </c>
      <c r="AB2085" s="3">
        <v>45652</v>
      </c>
      <c r="AC2085" s="5" t="s">
        <v>5396</v>
      </c>
      <c r="AD2085" s="6">
        <f ca="1">TODAY()-AB2085</f>
        <v>4</v>
      </c>
      <c r="AE2085" s="3">
        <v>45656</v>
      </c>
      <c r="AF2085" s="5" t="s">
        <v>5396</v>
      </c>
      <c r="AG2085" s="6">
        <f t="shared" ca="1" si="2011"/>
        <v>0</v>
      </c>
      <c r="AH2085" s="2" t="s">
        <v>5388</v>
      </c>
      <c r="AI2085" s="3">
        <f>V2085</f>
        <v>45646</v>
      </c>
      <c r="AJ2085" s="3">
        <f ca="1">TODAY()</f>
        <v>45656</v>
      </c>
      <c r="AK2085" s="2">
        <f t="shared" si="1973"/>
        <v>-10</v>
      </c>
      <c r="AL2085" s="2" t="str">
        <f>IF(C2085&lt;0, "진행중", "지연")</f>
        <v>진행중</v>
      </c>
      <c r="AM2085" s="2" t="str">
        <f t="shared" si="1974"/>
        <v>진행중(-10)</v>
      </c>
      <c r="AN2085" s="9">
        <f t="shared" si="1975"/>
        <v>45645</v>
      </c>
      <c r="AO2085" s="9">
        <f t="shared" si="1976"/>
        <v>45646</v>
      </c>
      <c r="AP2085" s="9"/>
      <c r="AQ2085" s="6">
        <f t="shared" si="2010"/>
        <v>1</v>
      </c>
      <c r="AR2085" s="12" t="str">
        <f t="shared" si="1977"/>
        <v>+1</v>
      </c>
      <c r="AS2085" t="s">
        <v>5567</v>
      </c>
      <c r="AT2085" t="str">
        <f t="shared" si="1978"/>
        <v>생산완료(+1)</v>
      </c>
    </row>
    <row r="2086" spans="2:46" x14ac:dyDescent="0.3">
      <c r="B2086" s="2" t="s">
        <v>5412</v>
      </c>
      <c r="C2086" s="7">
        <v>1</v>
      </c>
      <c r="D2086" s="2" t="s">
        <v>5408</v>
      </c>
      <c r="E2086" s="2" t="s">
        <v>5409</v>
      </c>
      <c r="F2086" s="2" t="s">
        <v>5405</v>
      </c>
      <c r="G2086" s="2"/>
      <c r="H2086" s="2" t="s">
        <v>2609</v>
      </c>
      <c r="I2086" s="2" t="str">
        <f t="shared" si="1967"/>
        <v>20241216-1000157529-인쇄</v>
      </c>
      <c r="J2086" s="2" t="str">
        <f t="shared" si="1968"/>
        <v>20241216-1000157529-합지</v>
      </c>
      <c r="K2086" s="2" t="str">
        <f t="shared" si="1969"/>
        <v>20241216-1000157529-분단</v>
      </c>
      <c r="L2086" s="2" t="str">
        <f t="shared" si="1970"/>
        <v>20241216-1000157529-제대</v>
      </c>
      <c r="M2086" s="2" t="str">
        <f>VLOOKUP(H2086, '쿼리1'!$A:$R, 17, 0)</f>
        <v>5도-내가파인 핫쵸코 20g(7열)</v>
      </c>
      <c r="N2086" s="2" t="str">
        <f>VLOOKUP(H2086, '쿼리1'!$A:$P, 15, 0)</f>
        <v>은박90</v>
      </c>
      <c r="O2086" s="2">
        <v>1000157529</v>
      </c>
      <c r="P2086" s="2" t="str">
        <f>VLOOKUP(H2086, '쿼리1'!$A:$R, 17, 0)</f>
        <v>5도-내가파인 핫쵸코 20g(7열)</v>
      </c>
      <c r="Q2086" s="4">
        <f>VLOOKUP(H2086, '쿼리1'!$A:$U, 20, 0)</f>
        <v>8</v>
      </c>
      <c r="R2086" s="2" t="s">
        <v>31</v>
      </c>
      <c r="S2086" s="2" t="s">
        <v>31</v>
      </c>
      <c r="T2086" s="2" t="s">
        <v>31</v>
      </c>
      <c r="U2086" s="2" t="s">
        <v>5397</v>
      </c>
      <c r="V2086" s="3">
        <v>45646</v>
      </c>
      <c r="W2086" s="3">
        <v>45649</v>
      </c>
      <c r="X2086" s="6" t="str">
        <f t="shared" ref="X2086:X2089" si="2013">IFERROR(IF(W2086-V2086&gt;0, "+" &amp; (W2086-V2086), W2086-V2086), "X")</f>
        <v>+3</v>
      </c>
      <c r="Y2086" s="3">
        <v>45652</v>
      </c>
      <c r="Z2086" s="3">
        <v>45652</v>
      </c>
      <c r="AA2086" s="6">
        <f>IFERROR(IF(Z2086-Y2086&gt;0, "+" &amp; (Z2086-Y2086), Z2086-Y2086), "X")</f>
        <v>0</v>
      </c>
      <c r="AB2086" s="3">
        <v>45653</v>
      </c>
      <c r="AC2086" s="3">
        <v>45652</v>
      </c>
      <c r="AD2086" s="6">
        <f>IFERROR(IF(AC2086-AB2086&gt;0, "+" &amp; (AC2086-AB2086), AC2086-AB2086), "X")</f>
        <v>-1</v>
      </c>
      <c r="AE2086" s="2" t="s">
        <v>5388</v>
      </c>
      <c r="AF2086" s="2" t="s">
        <v>5388</v>
      </c>
      <c r="AG2086" s="2" t="str">
        <f>IFERROR(AF2086-AE2086, "X")</f>
        <v>X</v>
      </c>
      <c r="AH2086" s="3">
        <v>45652</v>
      </c>
      <c r="AI2086" s="3">
        <f t="shared" ref="AI2086" si="2014">AB2086</f>
        <v>45653</v>
      </c>
      <c r="AJ2086" s="3"/>
      <c r="AK2086" s="2" t="str">
        <f t="shared" si="1973"/>
        <v>+1</v>
      </c>
      <c r="AL2086" s="2" t="s">
        <v>5567</v>
      </c>
      <c r="AM2086" s="2" t="str">
        <f t="shared" si="1974"/>
        <v>생산완료(+1)</v>
      </c>
      <c r="AN2086" s="9">
        <f t="shared" si="1975"/>
        <v>45652</v>
      </c>
      <c r="AO2086" s="9">
        <f t="shared" si="1976"/>
        <v>45653</v>
      </c>
      <c r="AP2086" s="9"/>
      <c r="AQ2086" s="2">
        <f t="shared" si="2010"/>
        <v>1</v>
      </c>
      <c r="AR2086" s="12" t="str">
        <f t="shared" si="1977"/>
        <v>+1</v>
      </c>
      <c r="AS2086" t="s">
        <v>5567</v>
      </c>
      <c r="AT2086" t="str">
        <f t="shared" si="1978"/>
        <v>생산완료(+1)</v>
      </c>
    </row>
    <row r="2087" spans="2:46" x14ac:dyDescent="0.3">
      <c r="B2087" s="2" t="s">
        <v>5415</v>
      </c>
      <c r="C2087" s="7">
        <v>-3</v>
      </c>
      <c r="D2087" s="2" t="s">
        <v>5408</v>
      </c>
      <c r="E2087" s="2" t="s">
        <v>5554</v>
      </c>
      <c r="F2087" s="2" t="s">
        <v>5553</v>
      </c>
      <c r="G2087" s="2"/>
      <c r="H2087" s="2" t="s">
        <v>2963</v>
      </c>
      <c r="I2087" s="2" t="str">
        <f t="shared" si="1967"/>
        <v>20241216-1000159033-인쇄</v>
      </c>
      <c r="J2087" s="2" t="str">
        <f t="shared" si="1968"/>
        <v>20241216-1000159033-합지</v>
      </c>
      <c r="K2087" s="2" t="str">
        <f t="shared" si="1969"/>
        <v>20241216-1000159033-분단</v>
      </c>
      <c r="L2087" s="2" t="str">
        <f t="shared" si="1970"/>
        <v>20241216-1000159033-제대</v>
      </c>
      <c r="M2087" s="2" t="str">
        <f>VLOOKUP(H2087, '쿼리1'!$A:$R, 17, 0)</f>
        <v>6도-콘플레이크 아몬드 천마차 18g</v>
      </c>
      <c r="N2087" s="2" t="str">
        <f>VLOOKUP(H2087, '쿼리1'!$A:$P, 15, 0)</f>
        <v>은박(유무광)90</v>
      </c>
      <c r="O2087" s="2">
        <v>1000159033</v>
      </c>
      <c r="P2087" s="2" t="str">
        <f>VLOOKUP(H2087, '쿼리1'!$A:$R, 17, 0)</f>
        <v>6도-콘플레이크 아몬드 천마차 18g</v>
      </c>
      <c r="Q2087" s="4">
        <f>VLOOKUP(H2087, '쿼리1'!$A:$U, 20, 0)</f>
        <v>8</v>
      </c>
      <c r="R2087" s="2" t="s">
        <v>31</v>
      </c>
      <c r="S2087" s="2" t="s">
        <v>5399</v>
      </c>
      <c r="T2087" s="2" t="s">
        <v>5399</v>
      </c>
      <c r="U2087" s="2" t="s">
        <v>5397</v>
      </c>
      <c r="V2087" s="3">
        <v>45646</v>
      </c>
      <c r="W2087" s="3">
        <v>45649</v>
      </c>
      <c r="X2087" s="6" t="str">
        <f t="shared" si="2013"/>
        <v>+3</v>
      </c>
      <c r="Y2087" s="3">
        <v>45652</v>
      </c>
      <c r="Z2087" s="5" t="s">
        <v>5396</v>
      </c>
      <c r="AA2087" s="6">
        <f ca="1">TODAY()-Y2087</f>
        <v>4</v>
      </c>
      <c r="AB2087" s="3">
        <v>45653</v>
      </c>
      <c r="AC2087" s="5" t="s">
        <v>5396</v>
      </c>
      <c r="AD2087" s="6">
        <f ca="1">TODAY()-AB2087</f>
        <v>3</v>
      </c>
      <c r="AE2087" s="2" t="s">
        <v>5388</v>
      </c>
      <c r="AF2087" s="2" t="s">
        <v>5388</v>
      </c>
      <c r="AG2087" s="2" t="str">
        <f>IFERROR(AF2087-AE2087, "X")</f>
        <v>X</v>
      </c>
      <c r="AH2087" s="3">
        <v>45649</v>
      </c>
      <c r="AI2087" s="3">
        <f>V2087</f>
        <v>45646</v>
      </c>
      <c r="AJ2087" s="3"/>
      <c r="AK2087" s="2">
        <f t="shared" si="1973"/>
        <v>-3</v>
      </c>
      <c r="AL2087" s="2" t="s">
        <v>5567</v>
      </c>
      <c r="AM2087" s="2" t="str">
        <f t="shared" si="1974"/>
        <v>생산완료(-3)</v>
      </c>
      <c r="AN2087" s="9">
        <f t="shared" si="1975"/>
        <v>45649</v>
      </c>
      <c r="AO2087" s="9">
        <f t="shared" si="1976"/>
        <v>45646</v>
      </c>
      <c r="AP2087" s="9"/>
      <c r="AQ2087" s="2">
        <f t="shared" si="2010"/>
        <v>-3</v>
      </c>
      <c r="AR2087" s="12">
        <f t="shared" si="1977"/>
        <v>-3</v>
      </c>
      <c r="AS2087" t="s">
        <v>5567</v>
      </c>
      <c r="AT2087" t="str">
        <f t="shared" si="1978"/>
        <v>생산완료(-3)</v>
      </c>
    </row>
    <row r="2088" spans="2:46" x14ac:dyDescent="0.3">
      <c r="B2088" s="2" t="s">
        <v>5424</v>
      </c>
      <c r="C2088" s="7">
        <v>2</v>
      </c>
      <c r="D2088" s="2" t="s">
        <v>5405</v>
      </c>
      <c r="E2088" s="2" t="s">
        <v>5406</v>
      </c>
      <c r="F2088" s="2" t="s">
        <v>5416</v>
      </c>
      <c r="G2088" s="2"/>
      <c r="H2088" s="2" t="s">
        <v>4624</v>
      </c>
      <c r="I2088" s="2" t="str">
        <f t="shared" si="1967"/>
        <v>20241216-1000160573-인쇄</v>
      </c>
      <c r="J2088" s="2" t="str">
        <f t="shared" si="1968"/>
        <v>20241216-1000160573-합지</v>
      </c>
      <c r="K2088" s="2" t="str">
        <f t="shared" si="1969"/>
        <v>20241216-1000160573-분단</v>
      </c>
      <c r="L2088" s="2" t="str">
        <f t="shared" si="1970"/>
        <v>20241216-1000160573-제대</v>
      </c>
      <c r="M2088" s="2" t="str">
        <f>VLOOKUP(H2088, '쿼리1'!$A:$R, 17, 0)</f>
        <v>1도-베트남 반미-빵류 90~95g 연속무늬</v>
      </c>
      <c r="N2088" s="2" t="str">
        <f>VLOOKUP(H2088, '쿼리1'!$A:$P, 15, 0)</f>
        <v>오씨피피(투명)60</v>
      </c>
      <c r="O2088" s="2">
        <v>1000160573</v>
      </c>
      <c r="P2088" s="2" t="str">
        <f>VLOOKUP(H2088, '쿼리1'!$A:$R, 17, 0)</f>
        <v>1도-베트남 반미-빵류 90~95g 연속무늬</v>
      </c>
      <c r="Q2088" s="4">
        <f>VLOOKUP(H2088, '쿼리1'!$A:$U, 20, 0)</f>
        <v>24</v>
      </c>
      <c r="R2088" s="2" t="s">
        <v>31</v>
      </c>
      <c r="S2088" s="2" t="s">
        <v>31</v>
      </c>
      <c r="T2088" s="2" t="s">
        <v>31</v>
      </c>
      <c r="U2088" s="2" t="s">
        <v>5397</v>
      </c>
      <c r="V2088" s="3">
        <v>45646</v>
      </c>
      <c r="W2088" s="3">
        <v>45645</v>
      </c>
      <c r="X2088" s="6">
        <f t="shared" si="2013"/>
        <v>-1</v>
      </c>
      <c r="Y2088" s="3">
        <v>45651</v>
      </c>
      <c r="Z2088" s="3">
        <v>45646</v>
      </c>
      <c r="AA2088" s="6">
        <f t="shared" ref="AA2088:AA2089" si="2015">IFERROR(IF(Z2088-Y2088&gt;0, "+" &amp; (Z2088-Y2088), Z2088-Y2088), "X")</f>
        <v>-5</v>
      </c>
      <c r="AB2088" s="3">
        <v>45652</v>
      </c>
      <c r="AC2088" s="3">
        <v>45650</v>
      </c>
      <c r="AD2088" s="6">
        <f t="shared" ref="AD2088:AD2089" si="2016">IFERROR(IF(AC2088-AB2088&gt;0, "+" &amp; (AC2088-AB2088), AC2088-AB2088), "X")</f>
        <v>-2</v>
      </c>
      <c r="AE2088" s="2" t="s">
        <v>5388</v>
      </c>
      <c r="AF2088" s="2" t="s">
        <v>5388</v>
      </c>
      <c r="AG2088" s="2" t="str">
        <f>IFERROR(AF2088-AE2088, "X")</f>
        <v>X</v>
      </c>
      <c r="AH2088" s="3">
        <v>45650</v>
      </c>
      <c r="AI2088" s="3">
        <f t="shared" ref="AI2088:AI2089" si="2017">AB2088</f>
        <v>45652</v>
      </c>
      <c r="AJ2088" s="3"/>
      <c r="AK2088" s="2" t="str">
        <f t="shared" si="1973"/>
        <v>+2</v>
      </c>
      <c r="AL2088" s="2" t="s">
        <v>5567</v>
      </c>
      <c r="AM2088" s="2" t="str">
        <f t="shared" si="1974"/>
        <v>생산완료(+2)</v>
      </c>
      <c r="AN2088" s="9">
        <f t="shared" si="1975"/>
        <v>45650</v>
      </c>
      <c r="AO2088" s="9">
        <f t="shared" si="1976"/>
        <v>45659</v>
      </c>
      <c r="AP2088" s="9"/>
      <c r="AQ2088" s="2">
        <f t="shared" si="2010"/>
        <v>9</v>
      </c>
      <c r="AR2088" s="12" t="str">
        <f t="shared" si="1977"/>
        <v>+9</v>
      </c>
      <c r="AS2088" t="s">
        <v>5567</v>
      </c>
      <c r="AT2088" t="str">
        <f t="shared" si="1978"/>
        <v>생산완료(+9)</v>
      </c>
    </row>
    <row r="2089" spans="2:46" x14ac:dyDescent="0.3">
      <c r="B2089" s="2" t="s">
        <v>5416</v>
      </c>
      <c r="C2089" s="7">
        <v>-2</v>
      </c>
      <c r="D2089" s="2" t="s">
        <v>5432</v>
      </c>
      <c r="E2089" s="2" t="s">
        <v>5416</v>
      </c>
      <c r="F2089" s="2" t="s">
        <v>5424</v>
      </c>
      <c r="G2089" s="2"/>
      <c r="H2089" s="2" t="s">
        <v>4343</v>
      </c>
      <c r="I2089" s="2" t="str">
        <f t="shared" si="1967"/>
        <v>20241216-1000162922-인쇄</v>
      </c>
      <c r="J2089" s="2" t="str">
        <f t="shared" si="1968"/>
        <v>20241216-1000162922-합지</v>
      </c>
      <c r="K2089" s="2" t="str">
        <f t="shared" si="1969"/>
        <v>20241216-1000162922-분단</v>
      </c>
      <c r="L2089" s="2" t="str">
        <f t="shared" si="1970"/>
        <v>20241216-1000162922-제대</v>
      </c>
      <c r="M2089" s="2" t="str">
        <f>VLOOKUP(H2089, '쿼리1'!$A:$R, 17, 0)</f>
        <v>7도-널담 고단백 배꼽 베이글-플레인 140g</v>
      </c>
      <c r="N2089" s="2" t="str">
        <f>VLOOKUP(H2089, '쿼리1'!$A:$P, 15, 0)</f>
        <v>패트(무광)60</v>
      </c>
      <c r="O2089" s="2">
        <v>1000162922</v>
      </c>
      <c r="P2089" s="2" t="str">
        <f>VLOOKUP(H2089, '쿼리1'!$A:$R, 17, 0)</f>
        <v>7도-널담 고단백 배꼽 베이글-플레인 140g</v>
      </c>
      <c r="Q2089" s="4">
        <f>VLOOKUP(H2089, '쿼리1'!$A:$U, 20, 0)</f>
        <v>30</v>
      </c>
      <c r="R2089" s="2" t="s">
        <v>31</v>
      </c>
      <c r="S2089" s="2" t="s">
        <v>31</v>
      </c>
      <c r="T2089" s="2" t="s">
        <v>31</v>
      </c>
      <c r="U2089" s="2" t="s">
        <v>5397</v>
      </c>
      <c r="V2089" s="3">
        <v>45646</v>
      </c>
      <c r="W2089" s="3">
        <v>45652</v>
      </c>
      <c r="X2089" s="6" t="str">
        <f t="shared" si="2013"/>
        <v>+6</v>
      </c>
      <c r="Y2089" s="3">
        <v>45651</v>
      </c>
      <c r="Z2089" s="3">
        <v>45649</v>
      </c>
      <c r="AA2089" s="6">
        <f t="shared" si="2015"/>
        <v>-2</v>
      </c>
      <c r="AB2089" s="3">
        <v>45652</v>
      </c>
      <c r="AC2089" s="3">
        <v>45654</v>
      </c>
      <c r="AD2089" s="6" t="str">
        <f t="shared" si="2016"/>
        <v>+2</v>
      </c>
      <c r="AE2089" s="2" t="s">
        <v>5388</v>
      </c>
      <c r="AF2089" s="2" t="s">
        <v>5388</v>
      </c>
      <c r="AG2089" s="2" t="str">
        <f>IFERROR(AF2089-AE2089, "X")</f>
        <v>X</v>
      </c>
      <c r="AH2089" s="3">
        <v>45654</v>
      </c>
      <c r="AI2089" s="3">
        <f t="shared" si="2017"/>
        <v>45652</v>
      </c>
      <c r="AJ2089" s="3"/>
      <c r="AK2089" s="2">
        <f t="shared" si="1973"/>
        <v>-2</v>
      </c>
      <c r="AL2089" s="2" t="s">
        <v>5567</v>
      </c>
      <c r="AM2089" s="2" t="str">
        <f t="shared" si="1974"/>
        <v>생산완료(-2)</v>
      </c>
      <c r="AN2089" s="9">
        <f t="shared" si="1975"/>
        <v>45654</v>
      </c>
      <c r="AO2089" s="9">
        <f t="shared" si="1976"/>
        <v>45652</v>
      </c>
      <c r="AP2089" s="9"/>
      <c r="AQ2089" s="2">
        <f t="shared" si="2010"/>
        <v>-2</v>
      </c>
      <c r="AR2089" s="12">
        <f t="shared" si="1977"/>
        <v>-2</v>
      </c>
      <c r="AS2089" t="s">
        <v>5567</v>
      </c>
      <c r="AT2089" t="str">
        <f t="shared" si="1978"/>
        <v>생산완료(-2)</v>
      </c>
    </row>
    <row r="2090" spans="2:46" x14ac:dyDescent="0.3">
      <c r="B2090" s="2" t="s">
        <v>5565</v>
      </c>
      <c r="C2090" s="8">
        <v>-10</v>
      </c>
      <c r="D2090" s="2" t="s">
        <v>5552</v>
      </c>
      <c r="E2090" s="2" t="s">
        <v>5556</v>
      </c>
      <c r="F2090" s="2" t="s">
        <v>5534</v>
      </c>
      <c r="G2090" s="2" t="s">
        <v>5557</v>
      </c>
      <c r="H2090" s="2" t="s">
        <v>3228</v>
      </c>
      <c r="I2090" s="2" t="str">
        <f t="shared" si="1967"/>
        <v>20241216-1000163886-인쇄</v>
      </c>
      <c r="J2090" s="2" t="str">
        <f t="shared" si="1968"/>
        <v>20241216-1000163886-합지</v>
      </c>
      <c r="K2090" s="2" t="str">
        <f t="shared" si="1969"/>
        <v>20241216-1000163886-분단</v>
      </c>
      <c r="L2090" s="2" t="str">
        <f t="shared" si="1970"/>
        <v>20241216-1000163886-제대</v>
      </c>
      <c r="M2090" s="2" t="str">
        <f>VLOOKUP(H2090, '쿼리1'!$A:$R, 17, 0)</f>
        <v>7도-풀플레이트마켓-그대로고구마말랭이 60g</v>
      </c>
      <c r="N2090" s="2" t="str">
        <f>VLOOKUP(H2090, '쿼리1'!$A:$P, 15, 0)</f>
        <v>은나토르트(유무광)120</v>
      </c>
      <c r="O2090" s="2">
        <v>1000163886</v>
      </c>
      <c r="P2090" s="2" t="str">
        <f>VLOOKUP(H2090, '쿼리1'!$A:$R, 17, 0)</f>
        <v>7도-풀플레이트마켓-그대로고구마말랭이 60g</v>
      </c>
      <c r="Q2090" s="4">
        <f>VLOOKUP(H2090, '쿼리1'!$A:$U, 20, 0)</f>
        <v>11000</v>
      </c>
      <c r="R2090" s="2" t="s">
        <v>5399</v>
      </c>
      <c r="S2090" s="2" t="s">
        <v>5398</v>
      </c>
      <c r="T2090" s="2" t="s">
        <v>5398</v>
      </c>
      <c r="U2090" s="2" t="s">
        <v>5398</v>
      </c>
      <c r="V2090" s="3">
        <v>45646</v>
      </c>
      <c r="W2090" s="5" t="s">
        <v>5396</v>
      </c>
      <c r="X2090" s="6">
        <f ca="1">TODAY()-V2090</f>
        <v>10</v>
      </c>
      <c r="Y2090" s="3">
        <v>45656</v>
      </c>
      <c r="Z2090" s="5" t="s">
        <v>5396</v>
      </c>
      <c r="AA2090" s="6">
        <f ca="1">TODAY()-Y2090</f>
        <v>0</v>
      </c>
      <c r="AB2090" s="3">
        <v>45657</v>
      </c>
      <c r="AC2090" s="5" t="s">
        <v>5396</v>
      </c>
      <c r="AD2090" s="6">
        <f ca="1">TODAY()-AB2090</f>
        <v>-1</v>
      </c>
      <c r="AE2090" s="3">
        <v>45659</v>
      </c>
      <c r="AF2090" s="5" t="s">
        <v>5396</v>
      </c>
      <c r="AG2090" s="6">
        <f ca="1">TODAY()-AE2090</f>
        <v>-3</v>
      </c>
      <c r="AH2090" s="2" t="s">
        <v>5388</v>
      </c>
      <c r="AI2090" s="3">
        <f>V2090</f>
        <v>45646</v>
      </c>
      <c r="AJ2090" s="3">
        <f ca="1">TODAY()</f>
        <v>45656</v>
      </c>
      <c r="AK2090" s="2">
        <f t="shared" si="1973"/>
        <v>-10</v>
      </c>
      <c r="AL2090" s="2" t="str">
        <f>IF(C2090&lt;0, "진행중", "지연")</f>
        <v>진행중</v>
      </c>
      <c r="AM2090" s="2" t="str">
        <f t="shared" si="1974"/>
        <v>진행중(-10)</v>
      </c>
      <c r="AN2090" s="9">
        <f t="shared" si="1975"/>
        <v>45617</v>
      </c>
      <c r="AO2090" s="9">
        <f t="shared" si="1976"/>
        <v>45646</v>
      </c>
      <c r="AP2090" s="9"/>
      <c r="AQ2090" s="6">
        <f t="shared" si="2010"/>
        <v>29</v>
      </c>
      <c r="AR2090" s="12" t="str">
        <f t="shared" si="1977"/>
        <v>+29</v>
      </c>
      <c r="AS2090" t="s">
        <v>5567</v>
      </c>
      <c r="AT2090" t="str">
        <f t="shared" si="1978"/>
        <v>생산완료(+29)</v>
      </c>
    </row>
    <row r="2091" spans="2:46" x14ac:dyDescent="0.3">
      <c r="B2091" s="2" t="s">
        <v>5409</v>
      </c>
      <c r="C2091" s="7">
        <v>0</v>
      </c>
      <c r="D2091" s="2" t="s">
        <v>5409</v>
      </c>
      <c r="E2091" s="2" t="s">
        <v>5416</v>
      </c>
      <c r="F2091" s="2"/>
      <c r="G2091" s="2" t="s">
        <v>5409</v>
      </c>
      <c r="H2091" s="2" t="s">
        <v>3010</v>
      </c>
      <c r="I2091" s="2" t="str">
        <f t="shared" si="1967"/>
        <v>20241216-1000164981-인쇄</v>
      </c>
      <c r="J2091" s="2" t="str">
        <f t="shared" si="1968"/>
        <v>20241216-1000164981-합지</v>
      </c>
      <c r="K2091" s="2" t="str">
        <f t="shared" si="1969"/>
        <v>20241216-1000164981-분단</v>
      </c>
      <c r="L2091" s="2" t="str">
        <f t="shared" si="1970"/>
        <v>20241216-1000164981-제대</v>
      </c>
      <c r="M2091" s="2" t="str">
        <f>VLOOKUP(H2091, '쿼리1'!$A:$R, 17, 0)</f>
        <v>1도-후레쉬 닭갈비1kg(순한맛)</v>
      </c>
      <c r="N2091" s="2" t="str">
        <f>VLOOKUP(H2091, '쿼리1'!$A:$P, 15, 0)</f>
        <v>나이론70</v>
      </c>
      <c r="O2091" s="2">
        <v>1000164981</v>
      </c>
      <c r="P2091" s="2" t="str">
        <f>VLOOKUP(H2091, '쿼리1'!$A:$R, 17, 0)</f>
        <v>1도-후레쉬 닭갈비1kg(순한맛)</v>
      </c>
      <c r="Q2091" s="4">
        <f>VLOOKUP(H2091, '쿼리1'!$A:$U, 20, 0)</f>
        <v>28571</v>
      </c>
      <c r="R2091" s="2" t="s">
        <v>31</v>
      </c>
      <c r="S2091" s="2" t="s">
        <v>31</v>
      </c>
      <c r="T2091" s="2" t="s">
        <v>5397</v>
      </c>
      <c r="U2091" s="2" t="s">
        <v>31</v>
      </c>
      <c r="V2091" s="3">
        <v>45646</v>
      </c>
      <c r="W2091" s="3">
        <v>45646</v>
      </c>
      <c r="X2091" s="6">
        <f t="shared" ref="X2091:X2097" si="2018">IFERROR(IF(W2091-V2091&gt;0, "+" &amp; (W2091-V2091), W2091-V2091), "X")</f>
        <v>0</v>
      </c>
      <c r="Y2091" s="3">
        <v>45651</v>
      </c>
      <c r="Z2091" s="3">
        <v>45649</v>
      </c>
      <c r="AA2091" s="6">
        <f t="shared" ref="AA2091:AA2092" si="2019">IFERROR(IF(Z2091-Y2091&gt;0, "+" &amp; (Z2091-Y2091), Z2091-Y2091), "X")</f>
        <v>-2</v>
      </c>
      <c r="AB2091" s="3" t="s">
        <v>5388</v>
      </c>
      <c r="AC2091" s="2" t="s">
        <v>5388</v>
      </c>
      <c r="AD2091" s="6" t="str">
        <f>IFERROR(AC2091-AB2091, "X")</f>
        <v>X</v>
      </c>
      <c r="AE2091" s="3">
        <v>45653</v>
      </c>
      <c r="AF2091" s="3">
        <v>45653</v>
      </c>
      <c r="AG2091" s="2">
        <f t="shared" ref="AG2091:AG2092" si="2020">IFERROR(IF(AF2091-AE2091&gt;0, "+" &amp; (AF2091-AE2091), AF2091-AE2091), "X")</f>
        <v>0</v>
      </c>
      <c r="AH2091" s="3">
        <v>45653</v>
      </c>
      <c r="AI2091" s="3">
        <f t="shared" ref="AI2091:AI2092" si="2021">AE2091</f>
        <v>45653</v>
      </c>
      <c r="AJ2091" s="3"/>
      <c r="AK2091" s="2">
        <f t="shared" si="1973"/>
        <v>0</v>
      </c>
      <c r="AL2091" s="2" t="s">
        <v>5567</v>
      </c>
      <c r="AM2091" s="2" t="str">
        <f t="shared" si="1974"/>
        <v>생산완료(0)</v>
      </c>
      <c r="AN2091" s="9">
        <f t="shared" si="1975"/>
        <v>45653</v>
      </c>
      <c r="AO2091" s="9">
        <f t="shared" si="1976"/>
        <v>45653</v>
      </c>
      <c r="AP2091" s="9"/>
      <c r="AQ2091" s="2">
        <f t="shared" si="2010"/>
        <v>0</v>
      </c>
      <c r="AR2091" s="12">
        <f t="shared" si="1977"/>
        <v>0</v>
      </c>
      <c r="AS2091" t="s">
        <v>5567</v>
      </c>
      <c r="AT2091" t="str">
        <f t="shared" si="1978"/>
        <v>생산완료(0)</v>
      </c>
    </row>
    <row r="2092" spans="2:46" x14ac:dyDescent="0.3">
      <c r="B2092" s="2" t="s">
        <v>5409</v>
      </c>
      <c r="C2092" s="7">
        <v>0</v>
      </c>
      <c r="D2092" s="2" t="s">
        <v>5409</v>
      </c>
      <c r="E2092" s="2" t="s">
        <v>5416</v>
      </c>
      <c r="F2092" s="2"/>
      <c r="G2092" s="2" t="s">
        <v>5409</v>
      </c>
      <c r="H2092" s="2" t="s">
        <v>3003</v>
      </c>
      <c r="I2092" s="2" t="str">
        <f t="shared" si="1967"/>
        <v>20241216-1000164987-인쇄</v>
      </c>
      <c r="J2092" s="2" t="str">
        <f t="shared" si="1968"/>
        <v>20241216-1000164987-합지</v>
      </c>
      <c r="K2092" s="2" t="str">
        <f t="shared" si="1969"/>
        <v>20241216-1000164987-분단</v>
      </c>
      <c r="L2092" s="2" t="str">
        <f t="shared" si="1970"/>
        <v>20241216-1000164987-제대</v>
      </c>
      <c r="M2092" s="2" t="str">
        <f>VLOOKUP(H2092, '쿼리1'!$A:$R, 17, 0)</f>
        <v>1도-후레쉬 닭갈비1kg(매운맛)</v>
      </c>
      <c r="N2092" s="2" t="str">
        <f>VLOOKUP(H2092, '쿼리1'!$A:$P, 15, 0)</f>
        <v>나이론70</v>
      </c>
      <c r="O2092" s="2">
        <v>1000164987</v>
      </c>
      <c r="P2092" s="2" t="str">
        <f>VLOOKUP(H2092, '쿼리1'!$A:$R, 17, 0)</f>
        <v>1도-후레쉬 닭갈비1kg(매운맛)</v>
      </c>
      <c r="Q2092" s="4">
        <f>VLOOKUP(H2092, '쿼리1'!$A:$U, 20, 0)</f>
        <v>28571</v>
      </c>
      <c r="R2092" s="2" t="s">
        <v>31</v>
      </c>
      <c r="S2092" s="2" t="s">
        <v>31</v>
      </c>
      <c r="T2092" s="2" t="s">
        <v>5397</v>
      </c>
      <c r="U2092" s="2" t="s">
        <v>31</v>
      </c>
      <c r="V2092" s="3">
        <v>45646</v>
      </c>
      <c r="W2092" s="3">
        <v>45646</v>
      </c>
      <c r="X2092" s="6">
        <f t="shared" si="2018"/>
        <v>0</v>
      </c>
      <c r="Y2092" s="3">
        <v>45651</v>
      </c>
      <c r="Z2092" s="3">
        <v>45649</v>
      </c>
      <c r="AA2092" s="6">
        <f t="shared" si="2019"/>
        <v>-2</v>
      </c>
      <c r="AB2092" s="3" t="s">
        <v>5388</v>
      </c>
      <c r="AC2092" s="2" t="s">
        <v>5388</v>
      </c>
      <c r="AD2092" s="6" t="str">
        <f>IFERROR(AC2092-AB2092, "X")</f>
        <v>X</v>
      </c>
      <c r="AE2092" s="3">
        <v>45653</v>
      </c>
      <c r="AF2092" s="3">
        <v>45653</v>
      </c>
      <c r="AG2092" s="2">
        <f t="shared" si="2020"/>
        <v>0</v>
      </c>
      <c r="AH2092" s="3">
        <v>45653</v>
      </c>
      <c r="AI2092" s="3">
        <f t="shared" si="2021"/>
        <v>45653</v>
      </c>
      <c r="AJ2092" s="3"/>
      <c r="AK2092" s="2">
        <f t="shared" si="1973"/>
        <v>0</v>
      </c>
      <c r="AL2092" s="2" t="s">
        <v>5567</v>
      </c>
      <c r="AM2092" s="2" t="str">
        <f t="shared" si="1974"/>
        <v>생산완료(0)</v>
      </c>
      <c r="AN2092" s="9">
        <f t="shared" si="1975"/>
        <v>45653</v>
      </c>
      <c r="AO2092" s="9">
        <f t="shared" si="1976"/>
        <v>45653</v>
      </c>
      <c r="AP2092" s="9"/>
      <c r="AQ2092" s="2">
        <f t="shared" si="2010"/>
        <v>0</v>
      </c>
      <c r="AR2092" s="12">
        <f t="shared" si="1977"/>
        <v>0</v>
      </c>
      <c r="AS2092" t="s">
        <v>5567</v>
      </c>
      <c r="AT2092" t="str">
        <f t="shared" si="1978"/>
        <v>생산완료(0)</v>
      </c>
    </row>
    <row r="2093" spans="2:46" x14ac:dyDescent="0.3">
      <c r="B2093" s="2" t="s">
        <v>5406</v>
      </c>
      <c r="C2093" s="7">
        <v>-5</v>
      </c>
      <c r="D2093" s="2" t="s">
        <v>5421</v>
      </c>
      <c r="E2093" s="2" t="s">
        <v>5549</v>
      </c>
      <c r="F2093" s="2"/>
      <c r="G2093" s="2" t="s">
        <v>5553</v>
      </c>
      <c r="H2093" s="2" t="s">
        <v>2781</v>
      </c>
      <c r="I2093" s="2" t="str">
        <f t="shared" si="1967"/>
        <v>20241216-1000165181-인쇄</v>
      </c>
      <c r="J2093" s="2" t="str">
        <f t="shared" si="1968"/>
        <v>20241216-1000165181-합지</v>
      </c>
      <c r="K2093" s="2" t="str">
        <f t="shared" si="1969"/>
        <v>20241216-1000165181-분단</v>
      </c>
      <c r="L2093" s="2" t="str">
        <f t="shared" si="1970"/>
        <v>20241216-1000165181-제대</v>
      </c>
      <c r="M2093" s="2" t="str">
        <f>VLOOKUP(H2093, '쿼리1'!$A:$R, 17, 0)</f>
        <v>8도-피코크)어랑손만두-어랑만두700g-사이즈변경</v>
      </c>
      <c r="N2093" s="2" t="str">
        <f>VLOOKUP(H2093, '쿼리1'!$A:$P, 15, 0)</f>
        <v>나이론(유백)95</v>
      </c>
      <c r="O2093" s="2">
        <v>1000165181</v>
      </c>
      <c r="P2093" s="2" t="str">
        <f>VLOOKUP(H2093, '쿼리1'!$A:$R, 17, 0)</f>
        <v>8도-피코크)어랑손만두-어랑만두700g-사이즈변경</v>
      </c>
      <c r="Q2093" s="4">
        <f>VLOOKUP(H2093, '쿼리1'!$A:$U, 20, 0)</f>
        <v>24000</v>
      </c>
      <c r="R2093" s="2" t="s">
        <v>31</v>
      </c>
      <c r="S2093" s="2" t="s">
        <v>5399</v>
      </c>
      <c r="T2093" s="2" t="s">
        <v>5397</v>
      </c>
      <c r="U2093" s="2" t="s">
        <v>5399</v>
      </c>
      <c r="V2093" s="3">
        <v>45646</v>
      </c>
      <c r="W2093" s="3">
        <v>45651</v>
      </c>
      <c r="X2093" s="6" t="str">
        <f t="shared" si="2018"/>
        <v>+5</v>
      </c>
      <c r="Y2093" s="3">
        <v>45651</v>
      </c>
      <c r="Z2093" s="5" t="s">
        <v>5396</v>
      </c>
      <c r="AA2093" s="6">
        <f ca="1">TODAY()-Y2093</f>
        <v>5</v>
      </c>
      <c r="AB2093" s="5" t="s">
        <v>5388</v>
      </c>
      <c r="AC2093" s="2" t="s">
        <v>5388</v>
      </c>
      <c r="AD2093" s="6" t="str">
        <f>IFERROR(AC2093-AB2093, "X")</f>
        <v>X</v>
      </c>
      <c r="AE2093" s="3">
        <v>45653</v>
      </c>
      <c r="AF2093" s="5" t="s">
        <v>5396</v>
      </c>
      <c r="AG2093" s="6">
        <f ca="1">TODAY()-AE2093</f>
        <v>3</v>
      </c>
      <c r="AH2093" s="3">
        <v>45651</v>
      </c>
      <c r="AI2093" s="3">
        <f>V2093</f>
        <v>45646</v>
      </c>
      <c r="AJ2093" s="3"/>
      <c r="AK2093" s="2">
        <f t="shared" si="1973"/>
        <v>-5</v>
      </c>
      <c r="AL2093" s="2" t="s">
        <v>5567</v>
      </c>
      <c r="AM2093" s="2" t="str">
        <f t="shared" si="1974"/>
        <v>생산완료(-5)</v>
      </c>
      <c r="AN2093" s="9">
        <f t="shared" si="1975"/>
        <v>45651</v>
      </c>
      <c r="AO2093" s="9">
        <f t="shared" si="1976"/>
        <v>45646</v>
      </c>
      <c r="AP2093" s="9"/>
      <c r="AQ2093" s="2">
        <f t="shared" si="2010"/>
        <v>-5</v>
      </c>
      <c r="AR2093" s="12">
        <f t="shared" si="1977"/>
        <v>-5</v>
      </c>
      <c r="AS2093" t="s">
        <v>5567</v>
      </c>
      <c r="AT2093" t="str">
        <f t="shared" si="1978"/>
        <v>생산완료(-5)</v>
      </c>
    </row>
    <row r="2094" spans="2:46" x14ac:dyDescent="0.3">
      <c r="B2094" s="2" t="s">
        <v>5412</v>
      </c>
      <c r="C2094" s="7">
        <v>1</v>
      </c>
      <c r="D2094" s="2" t="s">
        <v>5405</v>
      </c>
      <c r="E2094" s="2" t="s">
        <v>5405</v>
      </c>
      <c r="F2094" s="2"/>
      <c r="G2094" s="2" t="s">
        <v>5405</v>
      </c>
      <c r="H2094" s="2" t="s">
        <v>2859</v>
      </c>
      <c r="I2094" s="2" t="str">
        <f t="shared" si="1967"/>
        <v>20241216-1000165711-인쇄</v>
      </c>
      <c r="J2094" s="2" t="str">
        <f t="shared" si="1968"/>
        <v>20241216-1000165711-합지</v>
      </c>
      <c r="K2094" s="2" t="str">
        <f t="shared" si="1969"/>
        <v>20241216-1000165711-분단</v>
      </c>
      <c r="L2094" s="2" t="str">
        <f t="shared" si="1970"/>
        <v>20241216-1000165711-제대</v>
      </c>
      <c r="M2094" s="2" t="str">
        <f>VLOOKUP(H2094, '쿼리1'!$A:$R, 17, 0)</f>
        <v>1도-국내산 무청시래기1kg (250)</v>
      </c>
      <c r="N2094" s="2" t="str">
        <f>VLOOKUP(H2094, '쿼리1'!$A:$P, 15, 0)</f>
        <v>나이론70</v>
      </c>
      <c r="O2094" s="2">
        <v>1000165711</v>
      </c>
      <c r="P2094" s="2" t="str">
        <f>VLOOKUP(H2094, '쿼리1'!$A:$R, 17, 0)</f>
        <v>1도-국내산 무청시래기1kg (250)</v>
      </c>
      <c r="Q2094" s="4">
        <f>VLOOKUP(H2094, '쿼리1'!$A:$U, 20, 0)</f>
        <v>24000</v>
      </c>
      <c r="R2094" s="2" t="s">
        <v>31</v>
      </c>
      <c r="S2094" s="2" t="s">
        <v>31</v>
      </c>
      <c r="T2094" s="2" t="s">
        <v>5397</v>
      </c>
      <c r="U2094" s="2" t="s">
        <v>31</v>
      </c>
      <c r="V2094" s="3">
        <v>45646</v>
      </c>
      <c r="W2094" s="3">
        <v>45645</v>
      </c>
      <c r="X2094" s="6">
        <f t="shared" si="2018"/>
        <v>-1</v>
      </c>
      <c r="Y2094" s="3">
        <v>45651</v>
      </c>
      <c r="Z2094" s="3">
        <v>45650</v>
      </c>
      <c r="AA2094" s="6">
        <f t="shared" ref="AA2094:AA2096" si="2022">IFERROR(IF(Z2094-Y2094&gt;0, "+" &amp; (Z2094-Y2094), Z2094-Y2094), "X")</f>
        <v>-1</v>
      </c>
      <c r="AB2094" s="3" t="s">
        <v>5388</v>
      </c>
      <c r="AC2094" s="2" t="s">
        <v>5388</v>
      </c>
      <c r="AD2094" s="6" t="str">
        <f>IFERROR(AC2094-AB2094, "X")</f>
        <v>X</v>
      </c>
      <c r="AE2094" s="3">
        <v>45653</v>
      </c>
      <c r="AF2094" s="3">
        <v>45652</v>
      </c>
      <c r="AG2094" s="2">
        <f>IFERROR(IF(AF2094-AE2094&gt;0, "+" &amp; (AF2094-AE2094), AF2094-AE2094), "X")</f>
        <v>-1</v>
      </c>
      <c r="AH2094" s="3">
        <v>45652</v>
      </c>
      <c r="AI2094" s="3">
        <f>AE2094</f>
        <v>45653</v>
      </c>
      <c r="AJ2094" s="3"/>
      <c r="AK2094" s="2" t="str">
        <f t="shared" si="1973"/>
        <v>+1</v>
      </c>
      <c r="AL2094" s="2" t="s">
        <v>5567</v>
      </c>
      <c r="AM2094" s="2" t="str">
        <f t="shared" si="1974"/>
        <v>생산완료(+1)</v>
      </c>
      <c r="AN2094" s="9">
        <f t="shared" si="1975"/>
        <v>45652</v>
      </c>
      <c r="AO2094" s="9">
        <f t="shared" si="1976"/>
        <v>45653</v>
      </c>
      <c r="AP2094" s="9"/>
      <c r="AQ2094" s="2">
        <f t="shared" si="2010"/>
        <v>1</v>
      </c>
      <c r="AR2094" s="12" t="str">
        <f t="shared" si="1977"/>
        <v>+1</v>
      </c>
      <c r="AS2094" t="s">
        <v>5567</v>
      </c>
      <c r="AT2094" t="str">
        <f t="shared" si="1978"/>
        <v>생산완료(+1)</v>
      </c>
    </row>
    <row r="2095" spans="2:46" x14ac:dyDescent="0.3">
      <c r="B2095" s="2" t="s">
        <v>5424</v>
      </c>
      <c r="C2095" s="7">
        <v>2</v>
      </c>
      <c r="D2095" s="2" t="s">
        <v>5405</v>
      </c>
      <c r="E2095" s="2" t="s">
        <v>5406</v>
      </c>
      <c r="F2095" s="2" t="s">
        <v>5416</v>
      </c>
      <c r="G2095" s="2"/>
      <c r="H2095" s="2" t="s">
        <v>3826</v>
      </c>
      <c r="I2095" s="2" t="str">
        <f t="shared" si="1967"/>
        <v>20241216-1000167360-인쇄</v>
      </c>
      <c r="J2095" s="2" t="str">
        <f t="shared" si="1968"/>
        <v>20241216-1000167360-합지</v>
      </c>
      <c r="K2095" s="2" t="str">
        <f t="shared" si="1969"/>
        <v>20241216-1000167360-분단</v>
      </c>
      <c r="L2095" s="2" t="str">
        <f t="shared" si="1970"/>
        <v>20241216-1000167360-제대</v>
      </c>
      <c r="M2095" s="2" t="str">
        <f>VLOOKUP(H2095, '쿼리1'!$A:$R, 17, 0)</f>
        <v>1도-롯데MVG-우리밀쿠키(배경x)－아몬드와다닥</v>
      </c>
      <c r="N2095" s="2" t="str">
        <f>VLOOKUP(H2095, '쿼리1'!$A:$P, 15, 0)</f>
        <v>오씨피피(무광)50</v>
      </c>
      <c r="O2095" s="2">
        <v>1000167360</v>
      </c>
      <c r="P2095" s="2" t="str">
        <f>VLOOKUP(H2095, '쿼리1'!$A:$R, 17, 0)</f>
        <v>1도-롯데MVG-우리밀쿠키(배경x)－아몬드와다닥</v>
      </c>
      <c r="Q2095" s="4">
        <f>VLOOKUP(H2095, '쿼리1'!$A:$U, 20, 0)</f>
        <v>24</v>
      </c>
      <c r="R2095" s="2" t="s">
        <v>31</v>
      </c>
      <c r="S2095" s="2" t="s">
        <v>31</v>
      </c>
      <c r="T2095" s="2" t="s">
        <v>31</v>
      </c>
      <c r="U2095" s="2" t="s">
        <v>5397</v>
      </c>
      <c r="V2095" s="3">
        <v>45646</v>
      </c>
      <c r="W2095" s="3">
        <v>45645</v>
      </c>
      <c r="X2095" s="6">
        <f t="shared" si="2018"/>
        <v>-1</v>
      </c>
      <c r="Y2095" s="3">
        <v>45651</v>
      </c>
      <c r="Z2095" s="3">
        <v>45646</v>
      </c>
      <c r="AA2095" s="6">
        <f t="shared" si="2022"/>
        <v>-5</v>
      </c>
      <c r="AB2095" s="3">
        <v>45652</v>
      </c>
      <c r="AC2095" s="3">
        <v>45650</v>
      </c>
      <c r="AD2095" s="6">
        <f t="shared" ref="AD2095:AD2096" si="2023">IFERROR(IF(AC2095-AB2095&gt;0, "+" &amp; (AC2095-AB2095), AC2095-AB2095), "X")</f>
        <v>-2</v>
      </c>
      <c r="AE2095" s="2" t="s">
        <v>5388</v>
      </c>
      <c r="AF2095" s="2" t="s">
        <v>5388</v>
      </c>
      <c r="AG2095" s="2" t="str">
        <f>IFERROR(AF2095-AE2095, "X")</f>
        <v>X</v>
      </c>
      <c r="AH2095" s="3">
        <v>45650</v>
      </c>
      <c r="AI2095" s="3">
        <f t="shared" ref="AI2095:AI2096" si="2024">AB2095</f>
        <v>45652</v>
      </c>
      <c r="AJ2095" s="3"/>
      <c r="AK2095" s="2" t="str">
        <f t="shared" si="1973"/>
        <v>+2</v>
      </c>
      <c r="AL2095" s="2" t="s">
        <v>5567</v>
      </c>
      <c r="AM2095" s="2" t="str">
        <f t="shared" si="1974"/>
        <v>생산완료(+2)</v>
      </c>
      <c r="AN2095" s="9">
        <f t="shared" si="1975"/>
        <v>45650</v>
      </c>
      <c r="AO2095" s="9">
        <f t="shared" si="1976"/>
        <v>45652</v>
      </c>
      <c r="AP2095" s="9"/>
      <c r="AQ2095" s="2">
        <f t="shared" si="2010"/>
        <v>2</v>
      </c>
      <c r="AR2095" s="12" t="str">
        <f t="shared" si="1977"/>
        <v>+2</v>
      </c>
      <c r="AS2095" t="s">
        <v>5567</v>
      </c>
      <c r="AT2095" t="str">
        <f t="shared" si="1978"/>
        <v>생산완료(+2)</v>
      </c>
    </row>
    <row r="2096" spans="2:46" x14ac:dyDescent="0.3">
      <c r="B2096" s="2" t="s">
        <v>5424</v>
      </c>
      <c r="C2096" s="7">
        <v>2</v>
      </c>
      <c r="D2096" s="2" t="s">
        <v>5405</v>
      </c>
      <c r="E2096" s="2" t="s">
        <v>5406</v>
      </c>
      <c r="F2096" s="2" t="s">
        <v>5416</v>
      </c>
      <c r="G2096" s="2"/>
      <c r="H2096" s="2" t="s">
        <v>3829</v>
      </c>
      <c r="I2096" s="2" t="str">
        <f t="shared" si="1967"/>
        <v>20241216-1000167363-인쇄</v>
      </c>
      <c r="J2096" s="2" t="str">
        <f t="shared" si="1968"/>
        <v>20241216-1000167363-합지</v>
      </c>
      <c r="K2096" s="2" t="str">
        <f t="shared" si="1969"/>
        <v>20241216-1000167363-분단</v>
      </c>
      <c r="L2096" s="2" t="str">
        <f t="shared" si="1970"/>
        <v>20241216-1000167363-제대</v>
      </c>
      <c r="M2096" s="2" t="str">
        <f>VLOOKUP(H2096, '쿼리1'!$A:$R, 17, 0)</f>
        <v>1도-롯데MVG-우리밀쿠키(배경x)－피칸이와다닥</v>
      </c>
      <c r="N2096" s="2" t="str">
        <f>VLOOKUP(H2096, '쿼리1'!$A:$P, 15, 0)</f>
        <v>오씨피피(무광)50</v>
      </c>
      <c r="O2096" s="2">
        <v>1000167363</v>
      </c>
      <c r="P2096" s="2" t="str">
        <f>VLOOKUP(H2096, '쿼리1'!$A:$R, 17, 0)</f>
        <v>1도-롯데MVG-우리밀쿠키(배경x)－피칸이와다닥</v>
      </c>
      <c r="Q2096" s="4">
        <f>VLOOKUP(H2096, '쿼리1'!$A:$U, 20, 0)</f>
        <v>24</v>
      </c>
      <c r="R2096" s="2" t="s">
        <v>31</v>
      </c>
      <c r="S2096" s="2" t="s">
        <v>31</v>
      </c>
      <c r="T2096" s="2" t="s">
        <v>31</v>
      </c>
      <c r="U2096" s="2" t="s">
        <v>5397</v>
      </c>
      <c r="V2096" s="3">
        <v>45646</v>
      </c>
      <c r="W2096" s="3">
        <v>45645</v>
      </c>
      <c r="X2096" s="6">
        <f t="shared" si="2018"/>
        <v>-1</v>
      </c>
      <c r="Y2096" s="3">
        <v>45651</v>
      </c>
      <c r="Z2096" s="3">
        <v>45646</v>
      </c>
      <c r="AA2096" s="6">
        <f t="shared" si="2022"/>
        <v>-5</v>
      </c>
      <c r="AB2096" s="3">
        <v>45652</v>
      </c>
      <c r="AC2096" s="3">
        <v>45650</v>
      </c>
      <c r="AD2096" s="6">
        <f t="shared" si="2023"/>
        <v>-2</v>
      </c>
      <c r="AE2096" s="2" t="s">
        <v>5388</v>
      </c>
      <c r="AF2096" s="2" t="s">
        <v>5388</v>
      </c>
      <c r="AG2096" s="2" t="str">
        <f>IFERROR(AF2096-AE2096, "X")</f>
        <v>X</v>
      </c>
      <c r="AH2096" s="3">
        <v>45650</v>
      </c>
      <c r="AI2096" s="3">
        <f t="shared" si="2024"/>
        <v>45652</v>
      </c>
      <c r="AJ2096" s="3"/>
      <c r="AK2096" s="2" t="str">
        <f t="shared" si="1973"/>
        <v>+2</v>
      </c>
      <c r="AL2096" s="2" t="s">
        <v>5567</v>
      </c>
      <c r="AM2096" s="2" t="str">
        <f t="shared" si="1974"/>
        <v>생산완료(+2)</v>
      </c>
      <c r="AN2096" s="9">
        <f t="shared" si="1975"/>
        <v>45650</v>
      </c>
      <c r="AO2096" s="9">
        <f t="shared" si="1976"/>
        <v>45652</v>
      </c>
      <c r="AP2096" s="9"/>
      <c r="AQ2096" s="2">
        <f t="shared" si="2010"/>
        <v>2</v>
      </c>
      <c r="AR2096" s="12" t="str">
        <f t="shared" si="1977"/>
        <v>+2</v>
      </c>
      <c r="AS2096" t="s">
        <v>5567</v>
      </c>
      <c r="AT2096" t="str">
        <f t="shared" si="1978"/>
        <v>생산완료(+2)</v>
      </c>
    </row>
    <row r="2097" spans="2:46" x14ac:dyDescent="0.3">
      <c r="B2097" s="2" t="s">
        <v>5418</v>
      </c>
      <c r="C2097" s="7">
        <v>-4</v>
      </c>
      <c r="D2097" s="2" t="s">
        <v>5451</v>
      </c>
      <c r="E2097" s="2" t="s">
        <v>5549</v>
      </c>
      <c r="F2097" s="2"/>
      <c r="G2097" s="2" t="s">
        <v>5553</v>
      </c>
      <c r="H2097" s="2" t="s">
        <v>4066</v>
      </c>
      <c r="I2097" s="2" t="str">
        <f t="shared" si="1967"/>
        <v>20241216-1000168934-인쇄</v>
      </c>
      <c r="J2097" s="2" t="str">
        <f t="shared" si="1968"/>
        <v>20241216-1000168934-합지</v>
      </c>
      <c r="K2097" s="2" t="str">
        <f t="shared" si="1969"/>
        <v>20241216-1000168934-분단</v>
      </c>
      <c r="L2097" s="2" t="str">
        <f t="shared" si="1970"/>
        <v>20241216-1000168934-제대</v>
      </c>
      <c r="M2097" s="2" t="str">
        <f>VLOOKUP(H2097, '쿼리1'!$A:$R, 17, 0)</f>
        <v>8도-TR)통단팥죽1.8kg(450g*4)</v>
      </c>
      <c r="N2097" s="2" t="str">
        <f>VLOOKUP(H2097, '쿼리1'!$A:$P, 15, 0)</f>
        <v>패트(유백/유무광)82</v>
      </c>
      <c r="O2097" s="2">
        <v>1000168934</v>
      </c>
      <c r="P2097" s="2" t="str">
        <f>VLOOKUP(H2097, '쿼리1'!$A:$R, 17, 0)</f>
        <v>8도-TR)통단팥죽1.8kg(450g*4)</v>
      </c>
      <c r="Q2097" s="4">
        <f>VLOOKUP(H2097, '쿼리1'!$A:$U, 20, 0)</f>
        <v>14285</v>
      </c>
      <c r="R2097" s="2" t="s">
        <v>31</v>
      </c>
      <c r="S2097" s="2" t="s">
        <v>5399</v>
      </c>
      <c r="T2097" s="2" t="s">
        <v>5397</v>
      </c>
      <c r="U2097" s="2" t="s">
        <v>5399</v>
      </c>
      <c r="V2097" s="3">
        <v>45646</v>
      </c>
      <c r="W2097" s="3">
        <v>45650</v>
      </c>
      <c r="X2097" s="6" t="str">
        <f t="shared" si="2018"/>
        <v>+4</v>
      </c>
      <c r="Y2097" s="3">
        <v>45651</v>
      </c>
      <c r="Z2097" s="5" t="s">
        <v>5396</v>
      </c>
      <c r="AA2097" s="6">
        <f ca="1">TODAY()-Y2097</f>
        <v>5</v>
      </c>
      <c r="AB2097" s="5" t="s">
        <v>5388</v>
      </c>
      <c r="AC2097" s="2" t="s">
        <v>5388</v>
      </c>
      <c r="AD2097" s="6" t="str">
        <f t="shared" ref="AD2097:AD2110" si="2025">IFERROR(AC2097-AB2097, "X")</f>
        <v>X</v>
      </c>
      <c r="AE2097" s="3">
        <v>45653</v>
      </c>
      <c r="AF2097" s="5" t="s">
        <v>5396</v>
      </c>
      <c r="AG2097" s="6">
        <f ca="1">TODAY()-AE2097</f>
        <v>3</v>
      </c>
      <c r="AH2097" s="3">
        <v>45650</v>
      </c>
      <c r="AI2097" s="3">
        <f>V2097</f>
        <v>45646</v>
      </c>
      <c r="AJ2097" s="3"/>
      <c r="AK2097" s="2">
        <f t="shared" si="1973"/>
        <v>-4</v>
      </c>
      <c r="AL2097" s="2" t="s">
        <v>5567</v>
      </c>
      <c r="AM2097" s="2" t="str">
        <f t="shared" si="1974"/>
        <v>생산완료(-4)</v>
      </c>
      <c r="AN2097" s="9">
        <f t="shared" si="1975"/>
        <v>45650</v>
      </c>
      <c r="AO2097" s="9">
        <f t="shared" si="1976"/>
        <v>45646</v>
      </c>
      <c r="AP2097" s="9"/>
      <c r="AQ2097" s="2">
        <f t="shared" si="2010"/>
        <v>-4</v>
      </c>
      <c r="AR2097" s="12">
        <f t="shared" si="1977"/>
        <v>-4</v>
      </c>
      <c r="AS2097" t="s">
        <v>5567</v>
      </c>
      <c r="AT2097" t="str">
        <f t="shared" si="1978"/>
        <v>생산완료(-4)</v>
      </c>
    </row>
    <row r="2098" spans="2:46" x14ac:dyDescent="0.3">
      <c r="B2098" s="2" t="s">
        <v>5405</v>
      </c>
      <c r="C2098" s="7">
        <v>-1</v>
      </c>
      <c r="D2098" s="2" t="s">
        <v>5552</v>
      </c>
      <c r="E2098" s="2" t="s">
        <v>5408</v>
      </c>
      <c r="F2098" s="2"/>
      <c r="G2098" s="2" t="s">
        <v>5412</v>
      </c>
      <c r="H2098" s="2" t="s">
        <v>3451</v>
      </c>
      <c r="I2098" s="2" t="str">
        <f t="shared" si="1967"/>
        <v>20241216-1117P0162-인쇄</v>
      </c>
      <c r="J2098" s="2" t="str">
        <f t="shared" si="1968"/>
        <v>20241216-1117P0162-합지</v>
      </c>
      <c r="K2098" s="2" t="str">
        <f t="shared" si="1969"/>
        <v>20241216-1117P0162-분단</v>
      </c>
      <c r="L2098" s="2" t="str">
        <f t="shared" si="1970"/>
        <v>20241216-1117P0162-제대</v>
      </c>
      <c r="M2098" s="2" t="str">
        <f>VLOOKUP(H2098, '쿼리1'!$A:$R, 17, 0)</f>
        <v>2도-팔천순대)찰순대2kg (백색)</v>
      </c>
      <c r="N2098" s="2" t="str">
        <f>VLOOKUP(H2098, '쿼리1'!$A:$P, 15, 0)</f>
        <v>나이론80</v>
      </c>
      <c r="O2098" s="2" t="s">
        <v>5685</v>
      </c>
      <c r="P2098" s="2" t="str">
        <f>VLOOKUP(H2098, '쿼리1'!$A:$R, 17, 0)</f>
        <v>2도-팔천순대)찰순대2kg (백색)</v>
      </c>
      <c r="Q2098" s="4">
        <f>VLOOKUP(H2098, '쿼리1'!$A:$U, 20, 0)</f>
        <v>34285</v>
      </c>
      <c r="R2098" s="2" t="s">
        <v>5399</v>
      </c>
      <c r="S2098" s="2" t="s">
        <v>31</v>
      </c>
      <c r="T2098" s="2" t="s">
        <v>5397</v>
      </c>
      <c r="U2098" s="2" t="s">
        <v>31</v>
      </c>
      <c r="V2098" s="3">
        <v>45646</v>
      </c>
      <c r="W2098" s="5" t="s">
        <v>5396</v>
      </c>
      <c r="X2098" s="6">
        <f ca="1">TODAY()-V2098</f>
        <v>10</v>
      </c>
      <c r="Y2098" s="3">
        <v>45650</v>
      </c>
      <c r="Z2098" s="3">
        <v>45653</v>
      </c>
      <c r="AA2098" s="6" t="str">
        <f>IFERROR(IF(Z2098-Y2098&gt;0, "+" &amp; (Z2098-Y2098), Z2098-Y2098), "X")</f>
        <v>+3</v>
      </c>
      <c r="AB2098" s="3" t="s">
        <v>5388</v>
      </c>
      <c r="AC2098" s="2" t="s">
        <v>5388</v>
      </c>
      <c r="AD2098" s="6" t="str">
        <f t="shared" si="2025"/>
        <v>X</v>
      </c>
      <c r="AE2098" s="3">
        <v>45652</v>
      </c>
      <c r="AF2098" s="3">
        <v>45653</v>
      </c>
      <c r="AG2098" s="2" t="str">
        <f>IFERROR(IF(AF2098-AE2098&gt;0, "+" &amp; (AF2098-AE2098), AF2098-AE2098), "X")</f>
        <v>+1</v>
      </c>
      <c r="AH2098" s="3">
        <v>45653</v>
      </c>
      <c r="AI2098" s="3">
        <f>AE2098</f>
        <v>45652</v>
      </c>
      <c r="AJ2098" s="3"/>
      <c r="AK2098" s="2">
        <f t="shared" si="1973"/>
        <v>-1</v>
      </c>
      <c r="AL2098" s="2" t="s">
        <v>5567</v>
      </c>
      <c r="AM2098" s="2" t="str">
        <f t="shared" si="1974"/>
        <v>생산완료(-1)</v>
      </c>
      <c r="AN2098" s="9">
        <f t="shared" si="1975"/>
        <v>45653</v>
      </c>
      <c r="AO2098" s="9">
        <f t="shared" si="1976"/>
        <v>45652</v>
      </c>
      <c r="AP2098" s="9"/>
      <c r="AQ2098" s="2">
        <f t="shared" si="2010"/>
        <v>-1</v>
      </c>
      <c r="AR2098" s="12">
        <f t="shared" si="1977"/>
        <v>-1</v>
      </c>
      <c r="AS2098" t="s">
        <v>5567</v>
      </c>
      <c r="AT2098" t="str">
        <f t="shared" si="1978"/>
        <v>생산완료(-1)</v>
      </c>
    </row>
    <row r="2099" spans="2:46" x14ac:dyDescent="0.3">
      <c r="B2099" s="2" t="s">
        <v>5412</v>
      </c>
      <c r="C2099" s="7">
        <v>1</v>
      </c>
      <c r="D2099" s="2" t="s">
        <v>5405</v>
      </c>
      <c r="E2099" s="2"/>
      <c r="F2099" s="2"/>
      <c r="G2099" s="2"/>
      <c r="H2099" s="2" t="s">
        <v>5356</v>
      </c>
      <c r="I2099" s="2" t="str">
        <f t="shared" si="1967"/>
        <v>20241216-1217P0002-인쇄</v>
      </c>
      <c r="J2099" s="2" t="str">
        <f t="shared" si="1968"/>
        <v>20241216-1217P0002-합지</v>
      </c>
      <c r="K2099" s="2" t="str">
        <f t="shared" si="1969"/>
        <v>20241216-1217P0002-분단</v>
      </c>
      <c r="L2099" s="2" t="str">
        <f t="shared" si="1970"/>
        <v>20241216-1217P0002-제대</v>
      </c>
      <c r="M2099" s="2" t="str">
        <f>VLOOKUP(H2099, '쿼리1'!$A:$R, 17, 0)</f>
        <v>5도-참맛 일산 단무지2.8kg (품목보고번호)</v>
      </c>
      <c r="N2099" s="2" t="str">
        <f>VLOOKUP(H2099, '쿼리1'!$A:$P, 15, 0)</f>
        <v>패씨피피80</v>
      </c>
      <c r="O2099" s="2" t="s">
        <v>5888</v>
      </c>
      <c r="P2099" s="2" t="str">
        <f>VLOOKUP(H2099, '쿼리1'!$A:$R, 17, 0)</f>
        <v>5도-참맛 일산 단무지2.8kg (품목보고번호)</v>
      </c>
      <c r="Q2099" s="4">
        <f>VLOOKUP(H2099, '쿼리1'!$A:$U, 20, 0)</f>
        <v>38709</v>
      </c>
      <c r="R2099" s="2" t="s">
        <v>31</v>
      </c>
      <c r="S2099" s="2" t="s">
        <v>5397</v>
      </c>
      <c r="T2099" s="2" t="s">
        <v>5397</v>
      </c>
      <c r="U2099" s="2" t="s">
        <v>5397</v>
      </c>
      <c r="V2099" s="3">
        <v>45646</v>
      </c>
      <c r="W2099" s="3">
        <v>45645</v>
      </c>
      <c r="X2099" s="6">
        <f t="shared" ref="X2099:X2100" si="2026">IFERROR(IF(W2099-V2099&gt;0, "+" &amp; (W2099-V2099), W2099-V2099), "X")</f>
        <v>-1</v>
      </c>
      <c r="Y2099" s="2" t="s">
        <v>5388</v>
      </c>
      <c r="Z2099" s="2" t="s">
        <v>5388</v>
      </c>
      <c r="AA2099" s="6" t="str">
        <f>IFERROR(Z2099-Y2099, "X")</f>
        <v>X</v>
      </c>
      <c r="AB2099" s="2" t="s">
        <v>5388</v>
      </c>
      <c r="AC2099" s="2" t="s">
        <v>5388</v>
      </c>
      <c r="AD2099" s="6" t="str">
        <f t="shared" si="2025"/>
        <v>X</v>
      </c>
      <c r="AE2099" s="2" t="s">
        <v>5388</v>
      </c>
      <c r="AF2099" s="2" t="s">
        <v>5388</v>
      </c>
      <c r="AG2099" s="2" t="str">
        <f>IFERROR(AF2099-AE2099, "X")</f>
        <v>X</v>
      </c>
      <c r="AH2099" s="3">
        <v>45645</v>
      </c>
      <c r="AI2099" s="3">
        <f t="shared" ref="AI2099:AI2100" si="2027">V2099</f>
        <v>45646</v>
      </c>
      <c r="AJ2099" s="3"/>
      <c r="AK2099" s="2" t="str">
        <f t="shared" si="1973"/>
        <v>+1</v>
      </c>
      <c r="AL2099" s="2" t="s">
        <v>5567</v>
      </c>
      <c r="AM2099" s="2" t="str">
        <f t="shared" si="1974"/>
        <v>생산완료(+1)</v>
      </c>
      <c r="AN2099" s="9">
        <f t="shared" si="1975"/>
        <v>45650</v>
      </c>
      <c r="AO2099" s="9">
        <f t="shared" si="1976"/>
        <v>45646</v>
      </c>
      <c r="AP2099" s="9"/>
      <c r="AQ2099" s="2">
        <f t="shared" si="2010"/>
        <v>-4</v>
      </c>
      <c r="AR2099" s="12">
        <f t="shared" si="1977"/>
        <v>-4</v>
      </c>
      <c r="AS2099" t="s">
        <v>5567</v>
      </c>
      <c r="AT2099" t="str">
        <f t="shared" si="1978"/>
        <v>생산완료(-4)</v>
      </c>
    </row>
    <row r="2100" spans="2:46" x14ac:dyDescent="0.3">
      <c r="B2100" s="2" t="s">
        <v>5407</v>
      </c>
      <c r="C2100" s="7">
        <v>-6</v>
      </c>
      <c r="D2100" s="2" t="s">
        <v>5432</v>
      </c>
      <c r="E2100" s="2" t="s">
        <v>5554</v>
      </c>
      <c r="F2100" s="2"/>
      <c r="G2100" s="2" t="s">
        <v>5556</v>
      </c>
      <c r="H2100" s="2" t="s">
        <v>4132</v>
      </c>
      <c r="I2100" s="2" t="str">
        <f t="shared" si="1967"/>
        <v>20241216-1317P0151-인쇄</v>
      </c>
      <c r="J2100" s="2" t="str">
        <f t="shared" si="1968"/>
        <v>20241216-1317P0151-합지</v>
      </c>
      <c r="K2100" s="2" t="str">
        <f t="shared" si="1969"/>
        <v>20241216-1317P0151-분단</v>
      </c>
      <c r="L2100" s="2" t="str">
        <f t="shared" si="1970"/>
        <v>20241216-1317P0151-제대</v>
      </c>
      <c r="M2100" s="2" t="str">
        <f>VLOOKUP(H2100, '쿼리1'!$A:$R, 17, 0)</f>
        <v>4도-의료용전극(Model_HRTR59)_신디자인</v>
      </c>
      <c r="N2100" s="2" t="str">
        <f>VLOOKUP(H2100, '쿼리1'!$A:$P, 15, 0)</f>
        <v>은박93</v>
      </c>
      <c r="O2100" s="2" t="s">
        <v>5915</v>
      </c>
      <c r="P2100" s="2" t="str">
        <f>VLOOKUP(H2100, '쿼리1'!$A:$R, 17, 0)</f>
        <v>4도-의료용전극(Model_HRTR59)_신디자인</v>
      </c>
      <c r="Q2100" s="4">
        <f>VLOOKUP(H2100, '쿼리1'!$A:$U, 20, 0)</f>
        <v>46153</v>
      </c>
      <c r="R2100" s="2" t="s">
        <v>31</v>
      </c>
      <c r="S2100" s="2" t="s">
        <v>5399</v>
      </c>
      <c r="T2100" s="2" t="s">
        <v>5397</v>
      </c>
      <c r="U2100" s="2" t="s">
        <v>5398</v>
      </c>
      <c r="V2100" s="3">
        <v>45646</v>
      </c>
      <c r="W2100" s="3">
        <v>45652</v>
      </c>
      <c r="X2100" s="6" t="str">
        <f t="shared" si="2026"/>
        <v>+6</v>
      </c>
      <c r="Y2100" s="3">
        <v>45652</v>
      </c>
      <c r="Z2100" s="5" t="s">
        <v>5396</v>
      </c>
      <c r="AA2100" s="6">
        <f ca="1">TODAY()-Y2100</f>
        <v>4</v>
      </c>
      <c r="AB2100" s="5" t="s">
        <v>5388</v>
      </c>
      <c r="AC2100" s="2" t="s">
        <v>5388</v>
      </c>
      <c r="AD2100" s="6" t="str">
        <f t="shared" si="2025"/>
        <v>X</v>
      </c>
      <c r="AE2100" s="3">
        <v>45656</v>
      </c>
      <c r="AF2100" s="5" t="s">
        <v>5396</v>
      </c>
      <c r="AG2100" s="6">
        <f ca="1">TODAY()-AE2100</f>
        <v>0</v>
      </c>
      <c r="AH2100" s="3">
        <v>45652</v>
      </c>
      <c r="AI2100" s="3">
        <f t="shared" si="2027"/>
        <v>45646</v>
      </c>
      <c r="AJ2100" s="3"/>
      <c r="AK2100" s="2">
        <f t="shared" si="1973"/>
        <v>-6</v>
      </c>
      <c r="AL2100" s="2" t="s">
        <v>5567</v>
      </c>
      <c r="AM2100" s="2" t="str">
        <f t="shared" si="1974"/>
        <v>생산완료(-6)</v>
      </c>
      <c r="AN2100" s="9">
        <f t="shared" si="1975"/>
        <v>45652</v>
      </c>
      <c r="AO2100" s="9">
        <f t="shared" si="1976"/>
        <v>45646</v>
      </c>
      <c r="AP2100" s="9"/>
      <c r="AQ2100" s="2">
        <f t="shared" si="2010"/>
        <v>-6</v>
      </c>
      <c r="AR2100" s="12">
        <f t="shared" si="1977"/>
        <v>-6</v>
      </c>
      <c r="AS2100" t="s">
        <v>5567</v>
      </c>
      <c r="AT2100" t="str">
        <f t="shared" si="1978"/>
        <v>생산완료(-6)</v>
      </c>
    </row>
    <row r="2101" spans="2:46" x14ac:dyDescent="0.3">
      <c r="B2101" s="2" t="s">
        <v>5666</v>
      </c>
      <c r="C2101" s="8" t="s">
        <v>5670</v>
      </c>
      <c r="D2101" s="2"/>
      <c r="E2101" s="2"/>
      <c r="F2101" s="2"/>
      <c r="G2101" s="2"/>
      <c r="H2101" s="2" t="s">
        <v>323</v>
      </c>
      <c r="I2101" s="2" t="str">
        <f t="shared" si="1967"/>
        <v>20241216-2000163814-인쇄</v>
      </c>
      <c r="J2101" s="2" t="str">
        <f t="shared" si="1968"/>
        <v>20241216-2000163814-합지</v>
      </c>
      <c r="K2101" s="2" t="str">
        <f t="shared" si="1969"/>
        <v>20241216-2000163814-분단</v>
      </c>
      <c r="L2101" s="2" t="str">
        <f t="shared" si="1970"/>
        <v>20241216-2000163814-제대</v>
      </c>
      <c r="M2101" s="2" t="str">
        <f>VLOOKUP(H2101, '쿼리1'!$A:$R, 17, 0)</f>
        <v>무지(전면투명/후면백색)</v>
      </c>
      <c r="N2101" s="2" t="str">
        <f>VLOOKUP(H2101, '쿼리1'!$A:$P, 15, 0)</f>
        <v>OPP(투명)40</v>
      </c>
      <c r="O2101" s="2">
        <v>2000163814</v>
      </c>
      <c r="P2101" s="2" t="str">
        <f>VLOOKUP(H2101, '쿼리1'!$A:$R, 17, 0)</f>
        <v>무지(전면투명/후면백색)</v>
      </c>
      <c r="Q2101" s="4">
        <f>VLOOKUP(H2101, '쿼리1'!$A:$U, 20, 0)</f>
        <v>16000</v>
      </c>
      <c r="R2101" s="2" t="s">
        <v>5397</v>
      </c>
      <c r="S2101" s="2" t="s">
        <v>5397</v>
      </c>
      <c r="T2101" s="2" t="s">
        <v>5397</v>
      </c>
      <c r="U2101" s="2" t="s">
        <v>5397</v>
      </c>
      <c r="V2101" s="2" t="s">
        <v>5388</v>
      </c>
      <c r="W2101" s="2" t="s">
        <v>5388</v>
      </c>
      <c r="X2101" s="6" t="str">
        <f t="shared" ref="X2101:X2106" si="2028">IFERROR(W2101-V2101, "X")</f>
        <v>X</v>
      </c>
      <c r="Y2101" s="2" t="s">
        <v>5388</v>
      </c>
      <c r="Z2101" s="2" t="s">
        <v>5388</v>
      </c>
      <c r="AA2101" s="6" t="str">
        <f>IFERROR(Z2101-Y2101, "X")</f>
        <v>X</v>
      </c>
      <c r="AB2101" s="2" t="s">
        <v>5388</v>
      </c>
      <c r="AC2101" s="2" t="s">
        <v>5388</v>
      </c>
      <c r="AD2101" s="6" t="str">
        <f t="shared" si="2025"/>
        <v>X</v>
      </c>
      <c r="AE2101" s="2" t="s">
        <v>5388</v>
      </c>
      <c r="AF2101" s="2" t="s">
        <v>5388</v>
      </c>
      <c r="AG2101" s="2" t="str">
        <f>IFERROR(AF2101-AE2101, "X")</f>
        <v>X</v>
      </c>
      <c r="AH2101" s="2" t="s">
        <v>5388</v>
      </c>
      <c r="AI2101" s="3" t="s">
        <v>5388</v>
      </c>
      <c r="AJ2101" s="3">
        <f ca="1">TODAY()</f>
        <v>45656</v>
      </c>
      <c r="AK2101" s="2" t="str">
        <f t="shared" si="1973"/>
        <v>+공정납기일없음</v>
      </c>
      <c r="AL2101" s="2"/>
      <c r="AM2101" s="2" t="str">
        <f t="shared" si="1974"/>
        <v>(+공정납기일없음)</v>
      </c>
      <c r="AN2101" s="9">
        <f t="shared" si="1975"/>
        <v>0</v>
      </c>
      <c r="AO2101" s="9">
        <f t="shared" si="1976"/>
        <v>0</v>
      </c>
      <c r="AP2101" s="9">
        <f ca="1">TODAY()</f>
        <v>45656</v>
      </c>
      <c r="AQ2101" s="6" t="s">
        <v>5388</v>
      </c>
      <c r="AR2101" s="12" t="str">
        <f t="shared" si="1977"/>
        <v>+X</v>
      </c>
      <c r="AS2101" t="s">
        <v>5680</v>
      </c>
      <c r="AT2101" t="str">
        <f t="shared" si="1978"/>
        <v>공정납기일없음(+X)</v>
      </c>
    </row>
    <row r="2102" spans="2:46" x14ac:dyDescent="0.3">
      <c r="B2102" s="2" t="s">
        <v>5436</v>
      </c>
      <c r="C2102" s="7">
        <v>-7</v>
      </c>
      <c r="D2102" s="2"/>
      <c r="E2102" s="2"/>
      <c r="F2102" s="2"/>
      <c r="G2102" s="2" t="s">
        <v>5430</v>
      </c>
      <c r="H2102" s="2" t="s">
        <v>828</v>
      </c>
      <c r="I2102" s="2" t="str">
        <f t="shared" si="1967"/>
        <v>20241216-2119N0081-인쇄</v>
      </c>
      <c r="J2102" s="2" t="str">
        <f t="shared" si="1968"/>
        <v>20241216-2119N0081-합지</v>
      </c>
      <c r="K2102" s="2" t="str">
        <f t="shared" si="1969"/>
        <v>20241216-2119N0081-분단</v>
      </c>
      <c r="L2102" s="2" t="str">
        <f t="shared" si="1970"/>
        <v>20241216-2119N0081-제대</v>
      </c>
      <c r="M2102" s="2" t="str">
        <f>VLOOKUP(H2102, '쿼리1'!$A:$R, 17, 0)</f>
        <v>무지</v>
      </c>
      <c r="N2102" s="2" t="str">
        <f>VLOOKUP(H2102, '쿼리1'!$A:$P, 15, 0)</f>
        <v>OPP(투명)40=무지</v>
      </c>
      <c r="O2102" s="2" t="s">
        <v>5689</v>
      </c>
      <c r="P2102" s="2" t="str">
        <f>VLOOKUP(H2102, '쿼리1'!$A:$R, 17, 0)</f>
        <v>무지</v>
      </c>
      <c r="Q2102" s="4">
        <f>VLOOKUP(H2102, '쿼리1'!$A:$U, 20, 0)</f>
        <v>22222</v>
      </c>
      <c r="R2102" s="2" t="s">
        <v>5397</v>
      </c>
      <c r="S2102" s="2" t="s">
        <v>5397</v>
      </c>
      <c r="T2102" s="2" t="s">
        <v>5397</v>
      </c>
      <c r="U2102" s="2" t="s">
        <v>31</v>
      </c>
      <c r="V2102" s="2" t="s">
        <v>5388</v>
      </c>
      <c r="W2102" s="2" t="s">
        <v>5388</v>
      </c>
      <c r="X2102" s="6" t="str">
        <f t="shared" si="2028"/>
        <v>X</v>
      </c>
      <c r="Y2102" s="2" t="s">
        <v>5388</v>
      </c>
      <c r="Z2102" s="3" t="s">
        <v>5388</v>
      </c>
      <c r="AA2102" s="6" t="str">
        <f>IFERROR(Z2102-Y2102, "X")</f>
        <v>X</v>
      </c>
      <c r="AB2102" s="3" t="s">
        <v>5388</v>
      </c>
      <c r="AC2102" s="2" t="s">
        <v>5388</v>
      </c>
      <c r="AD2102" s="6" t="str">
        <f t="shared" si="2025"/>
        <v>X</v>
      </c>
      <c r="AE2102" s="3">
        <v>45644</v>
      </c>
      <c r="AF2102" s="3">
        <v>45651</v>
      </c>
      <c r="AG2102" s="2" t="str">
        <f>IFERROR(IF(AF2102-AE2102&gt;0, "+" &amp; (AF2102-AE2102), AF2102-AE2102), "X")</f>
        <v>+7</v>
      </c>
      <c r="AH2102" s="3">
        <v>45651</v>
      </c>
      <c r="AI2102" s="3">
        <f>AE2102</f>
        <v>45644</v>
      </c>
      <c r="AJ2102" s="3"/>
      <c r="AK2102" s="2">
        <f t="shared" si="1973"/>
        <v>-7</v>
      </c>
      <c r="AL2102" s="2" t="s">
        <v>5567</v>
      </c>
      <c r="AM2102" s="2" t="str">
        <f t="shared" si="1974"/>
        <v>생산완료(-7)</v>
      </c>
      <c r="AN2102" s="9">
        <f t="shared" si="1975"/>
        <v>45651</v>
      </c>
      <c r="AO2102" s="9">
        <f t="shared" si="1976"/>
        <v>45644</v>
      </c>
      <c r="AP2102" s="9"/>
      <c r="AQ2102" s="2">
        <f>AO2102-AN2102</f>
        <v>-7</v>
      </c>
      <c r="AR2102" s="12">
        <f t="shared" si="1977"/>
        <v>-7</v>
      </c>
      <c r="AS2102" t="s">
        <v>5567</v>
      </c>
      <c r="AT2102" t="str">
        <f t="shared" si="1978"/>
        <v>생산완료(-7)</v>
      </c>
    </row>
    <row r="2103" spans="2:46" x14ac:dyDescent="0.3">
      <c r="B2103" s="2" t="s">
        <v>5666</v>
      </c>
      <c r="C2103" s="8" t="s">
        <v>5670</v>
      </c>
      <c r="D2103" s="2"/>
      <c r="E2103" s="2"/>
      <c r="F2103" s="2"/>
      <c r="G2103" s="2" t="s">
        <v>5547</v>
      </c>
      <c r="H2103" s="2" t="s">
        <v>1730</v>
      </c>
      <c r="I2103" s="2" t="str">
        <f t="shared" si="1967"/>
        <v>20241216-240589-인쇄</v>
      </c>
      <c r="J2103" s="2" t="str">
        <f t="shared" si="1968"/>
        <v>20241216-240589-합지</v>
      </c>
      <c r="K2103" s="2" t="str">
        <f t="shared" si="1969"/>
        <v>20241216-240589-분단</v>
      </c>
      <c r="L2103" s="2" t="str">
        <f t="shared" si="1970"/>
        <v>20241216-240589-제대</v>
      </c>
      <c r="M2103" s="2" t="str">
        <f>VLOOKUP(H2103, '쿼리1'!$A:$R, 17, 0)</f>
        <v>무지</v>
      </c>
      <c r="N2103" s="2" t="str">
        <f>VLOOKUP(H2103, '쿼리1'!$A:$P, 15, 0)</f>
        <v>HD튜브(반투명/엠보)20</v>
      </c>
      <c r="O2103" s="2">
        <v>240589</v>
      </c>
      <c r="P2103" s="2" t="str">
        <f>VLOOKUP(H2103, '쿼리1'!$A:$R, 17, 0)</f>
        <v>무지</v>
      </c>
      <c r="Q2103" s="4">
        <f>VLOOKUP(H2103, '쿼리1'!$A:$U, 20, 0)</f>
        <v>10000</v>
      </c>
      <c r="R2103" s="2" t="s">
        <v>5397</v>
      </c>
      <c r="S2103" s="2" t="s">
        <v>5397</v>
      </c>
      <c r="T2103" s="2" t="s">
        <v>5397</v>
      </c>
      <c r="U2103" s="2" t="s">
        <v>5399</v>
      </c>
      <c r="V2103" s="2" t="s">
        <v>5388</v>
      </c>
      <c r="W2103" s="2" t="s">
        <v>5388</v>
      </c>
      <c r="X2103" s="6" t="str">
        <f t="shared" si="2028"/>
        <v>X</v>
      </c>
      <c r="Y2103" s="2" t="s">
        <v>5388</v>
      </c>
      <c r="Z2103" s="3" t="s">
        <v>5388</v>
      </c>
      <c r="AA2103" s="6" t="str">
        <f>IFERROR(Z2103-Y2103, "X")</f>
        <v>X</v>
      </c>
      <c r="AB2103" s="5" t="s">
        <v>5388</v>
      </c>
      <c r="AC2103" s="2" t="s">
        <v>5388</v>
      </c>
      <c r="AD2103" s="6" t="str">
        <f t="shared" si="2025"/>
        <v>X</v>
      </c>
      <c r="AE2103" s="3">
        <v>45644</v>
      </c>
      <c r="AF2103" s="5" t="s">
        <v>5396</v>
      </c>
      <c r="AG2103" s="6">
        <f ca="1">TODAY()-AE2103</f>
        <v>12</v>
      </c>
      <c r="AH2103" s="2" t="s">
        <v>5388</v>
      </c>
      <c r="AI2103" s="3" t="s">
        <v>5388</v>
      </c>
      <c r="AJ2103" s="3">
        <f t="shared" ref="AJ2103:AJ2105" ca="1" si="2029">TODAY()</f>
        <v>45656</v>
      </c>
      <c r="AK2103" s="2" t="str">
        <f t="shared" si="1973"/>
        <v>+공정납기일없음</v>
      </c>
      <c r="AL2103" s="2"/>
      <c r="AM2103" s="2" t="str">
        <f t="shared" si="1974"/>
        <v>(+공정납기일없음)</v>
      </c>
      <c r="AN2103" s="9">
        <f t="shared" si="1975"/>
        <v>0</v>
      </c>
      <c r="AO2103" s="9">
        <f t="shared" si="1976"/>
        <v>0</v>
      </c>
      <c r="AP2103" s="9">
        <f t="shared" ref="AP2103:AP2104" ca="1" si="2030">TODAY()</f>
        <v>45656</v>
      </c>
      <c r="AQ2103" s="6" t="s">
        <v>5388</v>
      </c>
      <c r="AR2103" s="12" t="str">
        <f t="shared" si="1977"/>
        <v>+X</v>
      </c>
      <c r="AS2103" t="s">
        <v>5680</v>
      </c>
      <c r="AT2103" t="str">
        <f t="shared" si="1978"/>
        <v>공정납기일없음(+X)</v>
      </c>
    </row>
    <row r="2104" spans="2:46" x14ac:dyDescent="0.3">
      <c r="B2104" s="2" t="s">
        <v>5666</v>
      </c>
      <c r="C2104" s="8" t="s">
        <v>5670</v>
      </c>
      <c r="D2104" s="2"/>
      <c r="E2104" s="2"/>
      <c r="F2104" s="2"/>
      <c r="G2104" s="2"/>
      <c r="H2104" s="2" t="s">
        <v>1364</v>
      </c>
      <c r="I2104" s="2" t="str">
        <f t="shared" si="1967"/>
        <v>20241216-3000164745-인쇄</v>
      </c>
      <c r="J2104" s="2" t="str">
        <f t="shared" si="1968"/>
        <v>20241216-3000164745-합지</v>
      </c>
      <c r="K2104" s="2" t="str">
        <f t="shared" si="1969"/>
        <v>20241216-3000164745-분단</v>
      </c>
      <c r="L2104" s="2" t="str">
        <f t="shared" si="1970"/>
        <v>20241216-3000164745-제대</v>
      </c>
      <c r="M2104" s="2" t="str">
        <f>VLOOKUP(H2104, '쿼리1'!$A:$R, 17, 0)</f>
        <v>무지</v>
      </c>
      <c r="N2104" s="2" t="str">
        <f>VLOOKUP(H2104, '쿼리1'!$A:$P, 15, 0)</f>
        <v>PP(투명)70=무지</v>
      </c>
      <c r="O2104" s="2">
        <v>3000164745</v>
      </c>
      <c r="P2104" s="2" t="str">
        <f>VLOOKUP(H2104, '쿼리1'!$A:$R, 17, 0)</f>
        <v>무지</v>
      </c>
      <c r="Q2104" s="4">
        <f>VLOOKUP(H2104, '쿼리1'!$A:$U, 20, 0)</f>
        <v>15000</v>
      </c>
      <c r="R2104" s="2" t="s">
        <v>5397</v>
      </c>
      <c r="S2104" s="2" t="s">
        <v>5397</v>
      </c>
      <c r="T2104" s="2" t="s">
        <v>5397</v>
      </c>
      <c r="U2104" s="2" t="s">
        <v>5397</v>
      </c>
      <c r="V2104" s="2" t="s">
        <v>5388</v>
      </c>
      <c r="W2104" s="2" t="s">
        <v>5388</v>
      </c>
      <c r="X2104" s="6" t="str">
        <f t="shared" si="2028"/>
        <v>X</v>
      </c>
      <c r="Y2104" s="2" t="s">
        <v>5388</v>
      </c>
      <c r="Z2104" s="2" t="s">
        <v>5388</v>
      </c>
      <c r="AA2104" s="6" t="str">
        <f>IFERROR(Z2104-Y2104, "X")</f>
        <v>X</v>
      </c>
      <c r="AB2104" s="2" t="s">
        <v>5388</v>
      </c>
      <c r="AC2104" s="2" t="s">
        <v>5388</v>
      </c>
      <c r="AD2104" s="6" t="str">
        <f t="shared" si="2025"/>
        <v>X</v>
      </c>
      <c r="AE2104" s="2" t="s">
        <v>5388</v>
      </c>
      <c r="AF2104" s="2" t="s">
        <v>5388</v>
      </c>
      <c r="AG2104" s="2" t="str">
        <f>IFERROR(AF2104-AE2104, "X")</f>
        <v>X</v>
      </c>
      <c r="AH2104" s="2" t="s">
        <v>5388</v>
      </c>
      <c r="AI2104" s="3" t="s">
        <v>5388</v>
      </c>
      <c r="AJ2104" s="3">
        <f t="shared" ca="1" si="2029"/>
        <v>45656</v>
      </c>
      <c r="AK2104" s="2" t="str">
        <f t="shared" si="1973"/>
        <v>+공정납기일없음</v>
      </c>
      <c r="AL2104" s="2"/>
      <c r="AM2104" s="2" t="str">
        <f t="shared" si="1974"/>
        <v>(+공정납기일없음)</v>
      </c>
      <c r="AN2104" s="9">
        <f t="shared" si="1975"/>
        <v>0</v>
      </c>
      <c r="AO2104" s="9">
        <f t="shared" si="1976"/>
        <v>45555</v>
      </c>
      <c r="AP2104" s="9">
        <f t="shared" ca="1" si="2030"/>
        <v>45656</v>
      </c>
      <c r="AQ2104" s="6">
        <f ca="1">AO2104-AP2104</f>
        <v>-101</v>
      </c>
      <c r="AR2104" s="12">
        <f t="shared" ca="1" si="1977"/>
        <v>-101</v>
      </c>
      <c r="AS2104" t="str">
        <f ca="1">IF(AQ2104&lt;0, "진행중", "지연")</f>
        <v>진행중</v>
      </c>
      <c r="AT2104" t="str">
        <f t="shared" ca="1" si="1978"/>
        <v>진행중(-101)</v>
      </c>
    </row>
    <row r="2105" spans="2:46" x14ac:dyDescent="0.3">
      <c r="B2105" s="2" t="s">
        <v>5666</v>
      </c>
      <c r="C2105" s="8" t="s">
        <v>5670</v>
      </c>
      <c r="D2105" s="2"/>
      <c r="E2105" s="2" t="s">
        <v>5549</v>
      </c>
      <c r="F2105" s="2"/>
      <c r="G2105" s="2" t="s">
        <v>5558</v>
      </c>
      <c r="H2105" s="2" t="s">
        <v>4536</v>
      </c>
      <c r="I2105" s="2" t="str">
        <f t="shared" si="1967"/>
        <v>20241216-900002-인쇄</v>
      </c>
      <c r="J2105" s="2" t="str">
        <f t="shared" si="1968"/>
        <v>20241216-900002-합지</v>
      </c>
      <c r="K2105" s="2" t="str">
        <f t="shared" si="1969"/>
        <v>20241216-900002-분단</v>
      </c>
      <c r="L2105" s="2" t="str">
        <f t="shared" si="1970"/>
        <v>20241216-900002-제대</v>
      </c>
      <c r="M2105" s="2" t="str">
        <f>VLOOKUP(H2105, '쿼리1'!$A:$R, 17, 0)</f>
        <v>무지</v>
      </c>
      <c r="N2105" s="2" t="str">
        <f>VLOOKUP(H2105, '쿼리1'!$A:$P, 15, 0)</f>
        <v>나이론70</v>
      </c>
      <c r="O2105" s="2">
        <v>900002</v>
      </c>
      <c r="P2105" s="2" t="str">
        <f>VLOOKUP(H2105, '쿼리1'!$A:$R, 17, 0)</f>
        <v>무지</v>
      </c>
      <c r="Q2105" s="4">
        <f>VLOOKUP(H2105, '쿼리1'!$A:$U, 20, 0)</f>
        <v>480000</v>
      </c>
      <c r="R2105" s="2" t="s">
        <v>5397</v>
      </c>
      <c r="S2105" s="2" t="s">
        <v>5399</v>
      </c>
      <c r="T2105" s="2" t="s">
        <v>5397</v>
      </c>
      <c r="U2105" s="2" t="s">
        <v>5398</v>
      </c>
      <c r="V2105" s="2" t="s">
        <v>5388</v>
      </c>
      <c r="W2105" s="3" t="s">
        <v>5388</v>
      </c>
      <c r="X2105" s="6" t="str">
        <f t="shared" si="2028"/>
        <v>X</v>
      </c>
      <c r="Y2105" s="3">
        <v>45651</v>
      </c>
      <c r="Z2105" s="5" t="s">
        <v>5396</v>
      </c>
      <c r="AA2105" s="6">
        <f ca="1">TODAY()-Y2105</f>
        <v>5</v>
      </c>
      <c r="AB2105" s="5" t="s">
        <v>5388</v>
      </c>
      <c r="AC2105" s="2" t="s">
        <v>5388</v>
      </c>
      <c r="AD2105" s="6" t="str">
        <f t="shared" si="2025"/>
        <v>X</v>
      </c>
      <c r="AE2105" s="3">
        <v>45658</v>
      </c>
      <c r="AF2105" s="5" t="s">
        <v>5396</v>
      </c>
      <c r="AG2105" s="6">
        <f t="shared" ref="AG2105:AG2109" ca="1" si="2031">TODAY()-AE2105</f>
        <v>-2</v>
      </c>
      <c r="AH2105" s="2" t="s">
        <v>5388</v>
      </c>
      <c r="AI2105" s="3" t="s">
        <v>5388</v>
      </c>
      <c r="AJ2105" s="3">
        <f t="shared" ca="1" si="2029"/>
        <v>45656</v>
      </c>
      <c r="AK2105" s="2" t="str">
        <f t="shared" si="1973"/>
        <v>+공정납기일없음</v>
      </c>
      <c r="AL2105" s="2"/>
      <c r="AM2105" s="2" t="str">
        <f t="shared" si="1974"/>
        <v>(+공정납기일없음)</v>
      </c>
      <c r="AN2105" s="9">
        <f t="shared" si="1975"/>
        <v>45625</v>
      </c>
      <c r="AO2105" s="9">
        <f t="shared" si="1976"/>
        <v>45625</v>
      </c>
      <c r="AP2105" s="9"/>
      <c r="AQ2105" s="6">
        <f t="shared" ref="AQ2105:AQ2122" si="2032">AO2105-AN2105</f>
        <v>0</v>
      </c>
      <c r="AR2105" s="12">
        <f t="shared" si="1977"/>
        <v>0</v>
      </c>
      <c r="AS2105" t="s">
        <v>5567</v>
      </c>
      <c r="AT2105" t="str">
        <f t="shared" si="1978"/>
        <v>생산완료(0)</v>
      </c>
    </row>
    <row r="2106" spans="2:46" x14ac:dyDescent="0.3">
      <c r="B2106" s="2" t="s">
        <v>5408</v>
      </c>
      <c r="C2106" s="7">
        <v>3</v>
      </c>
      <c r="D2106" s="2"/>
      <c r="E2106" s="2" t="s">
        <v>5415</v>
      </c>
      <c r="F2106" s="2"/>
      <c r="G2106" s="2" t="s">
        <v>5556</v>
      </c>
      <c r="H2106" s="2" t="s">
        <v>4923</v>
      </c>
      <c r="I2106" s="2" t="str">
        <f t="shared" si="1967"/>
        <v>20241217-1000136058-인쇄</v>
      </c>
      <c r="J2106" s="2" t="str">
        <f t="shared" si="1968"/>
        <v>20241217-1000136058-합지</v>
      </c>
      <c r="K2106" s="2" t="str">
        <f t="shared" si="1969"/>
        <v>20241217-1000136058-분단</v>
      </c>
      <c r="L2106" s="2" t="str">
        <f t="shared" si="1970"/>
        <v>20241217-1000136058-제대</v>
      </c>
      <c r="M2106" s="2" t="str">
        <f>VLOOKUP(H2106, '쿼리1'!$A:$R, 17, 0)</f>
        <v>무지</v>
      </c>
      <c r="N2106" s="2" t="str">
        <f>VLOOKUP(H2106, '쿼리1'!$A:$P, 15, 0)</f>
        <v>나이론60</v>
      </c>
      <c r="O2106" s="2">
        <v>1000136058</v>
      </c>
      <c r="P2106" s="2" t="str">
        <f>VLOOKUP(H2106, '쿼리1'!$A:$R, 17, 0)</f>
        <v>무지</v>
      </c>
      <c r="Q2106" s="4">
        <f>VLOOKUP(H2106, '쿼리1'!$A:$U, 20, 0)</f>
        <v>34285</v>
      </c>
      <c r="R2106" s="2" t="s">
        <v>5397</v>
      </c>
      <c r="S2106" s="2" t="s">
        <v>31</v>
      </c>
      <c r="T2106" s="2" t="s">
        <v>5397</v>
      </c>
      <c r="U2106" s="2" t="s">
        <v>5398</v>
      </c>
      <c r="V2106" s="2" t="s">
        <v>5388</v>
      </c>
      <c r="W2106" s="3" t="s">
        <v>5388</v>
      </c>
      <c r="X2106" s="6" t="str">
        <f t="shared" si="2028"/>
        <v>X</v>
      </c>
      <c r="Y2106" s="3">
        <v>45652</v>
      </c>
      <c r="Z2106" s="3">
        <v>45649</v>
      </c>
      <c r="AA2106" s="6">
        <f>IFERROR(IF(Z2106-Y2106&gt;0, "+" &amp; (Z2106-Y2106), Z2106-Y2106), "X")</f>
        <v>-3</v>
      </c>
      <c r="AB2106" s="5" t="s">
        <v>5388</v>
      </c>
      <c r="AC2106" s="2" t="s">
        <v>5388</v>
      </c>
      <c r="AD2106" s="6" t="str">
        <f t="shared" si="2025"/>
        <v>X</v>
      </c>
      <c r="AE2106" s="3">
        <v>45656</v>
      </c>
      <c r="AF2106" s="5" t="s">
        <v>5396</v>
      </c>
      <c r="AG2106" s="6">
        <f t="shared" ca="1" si="2031"/>
        <v>0</v>
      </c>
      <c r="AH2106" s="3">
        <v>45649</v>
      </c>
      <c r="AI2106" s="3">
        <f>Y2106</f>
        <v>45652</v>
      </c>
      <c r="AJ2106" s="3"/>
      <c r="AK2106" s="2" t="str">
        <f t="shared" si="1973"/>
        <v>+3</v>
      </c>
      <c r="AL2106" s="2" t="s">
        <v>5567</v>
      </c>
      <c r="AM2106" s="2" t="str">
        <f t="shared" si="1974"/>
        <v>생산완료(+3)</v>
      </c>
      <c r="AN2106" s="9">
        <f t="shared" si="1975"/>
        <v>45649</v>
      </c>
      <c r="AO2106" s="9">
        <f t="shared" si="1976"/>
        <v>45652</v>
      </c>
      <c r="AP2106" s="9"/>
      <c r="AQ2106" s="2">
        <f t="shared" si="2032"/>
        <v>3</v>
      </c>
      <c r="AR2106" s="12" t="str">
        <f t="shared" si="1977"/>
        <v>+3</v>
      </c>
      <c r="AS2106" t="s">
        <v>5567</v>
      </c>
      <c r="AT2106" t="str">
        <f t="shared" si="1978"/>
        <v>생산완료(+3)</v>
      </c>
    </row>
    <row r="2107" spans="2:46" x14ac:dyDescent="0.3">
      <c r="B2107" s="2" t="s">
        <v>5409</v>
      </c>
      <c r="C2107" s="7">
        <v>0</v>
      </c>
      <c r="D2107" s="2" t="s">
        <v>5409</v>
      </c>
      <c r="E2107" s="2" t="s">
        <v>5554</v>
      </c>
      <c r="F2107" s="2"/>
      <c r="G2107" s="2" t="s">
        <v>5556</v>
      </c>
      <c r="H2107" s="2" t="s">
        <v>1331</v>
      </c>
      <c r="I2107" s="2" t="str">
        <f t="shared" si="1967"/>
        <v>20241217-1000138905-인쇄</v>
      </c>
      <c r="J2107" s="2" t="str">
        <f t="shared" si="1968"/>
        <v>20241217-1000138905-합지</v>
      </c>
      <c r="K2107" s="2" t="str">
        <f t="shared" si="1969"/>
        <v>20241217-1000138905-분단</v>
      </c>
      <c r="L2107" s="2" t="str">
        <f t="shared" si="1970"/>
        <v>20241217-1000138905-제대</v>
      </c>
      <c r="M2107" s="2" t="str">
        <f>VLOOKUP(H2107, '쿼리1'!$A:$R, 17, 0)</f>
        <v>4도-헤아림(공용봉투 대)</v>
      </c>
      <c r="N2107" s="2" t="str">
        <f>VLOOKUP(H2107, '쿼리1'!$A:$P, 15, 0)</f>
        <v>패트(유무광)100</v>
      </c>
      <c r="O2107" s="2">
        <v>1000138905</v>
      </c>
      <c r="P2107" s="2" t="str">
        <f>VLOOKUP(H2107, '쿼리1'!$A:$R, 17, 0)</f>
        <v>4도-헤아림(공용봉투 대)</v>
      </c>
      <c r="Q2107" s="4">
        <f>VLOOKUP(H2107, '쿼리1'!$A:$U, 20, 0)</f>
        <v>20000</v>
      </c>
      <c r="R2107" s="2" t="s">
        <v>31</v>
      </c>
      <c r="S2107" s="2" t="s">
        <v>5399</v>
      </c>
      <c r="T2107" s="2" t="s">
        <v>5397</v>
      </c>
      <c r="U2107" s="2" t="s">
        <v>5398</v>
      </c>
      <c r="V2107" s="3">
        <v>45649</v>
      </c>
      <c r="W2107" s="3">
        <v>45649</v>
      </c>
      <c r="X2107" s="6">
        <f t="shared" ref="X2107:X2108" si="2033">IFERROR(IF(W2107-V2107&gt;0, "+" &amp; (W2107-V2107), W2107-V2107), "X")</f>
        <v>0</v>
      </c>
      <c r="Y2107" s="3">
        <v>45652</v>
      </c>
      <c r="Z2107" s="5" t="s">
        <v>5396</v>
      </c>
      <c r="AA2107" s="6">
        <f t="shared" ref="AA2107:AA2108" ca="1" si="2034">TODAY()-Y2107</f>
        <v>4</v>
      </c>
      <c r="AB2107" s="5" t="s">
        <v>5388</v>
      </c>
      <c r="AC2107" s="2" t="s">
        <v>5388</v>
      </c>
      <c r="AD2107" s="6" t="str">
        <f t="shared" si="2025"/>
        <v>X</v>
      </c>
      <c r="AE2107" s="3">
        <v>45656</v>
      </c>
      <c r="AF2107" s="5" t="s">
        <v>5396</v>
      </c>
      <c r="AG2107" s="6">
        <f t="shared" ca="1" si="2031"/>
        <v>0</v>
      </c>
      <c r="AH2107" s="3">
        <v>45649</v>
      </c>
      <c r="AI2107" s="3">
        <f t="shared" ref="AI2107:AI2108" si="2035">V2107</f>
        <v>45649</v>
      </c>
      <c r="AJ2107" s="3"/>
      <c r="AK2107" s="2">
        <f t="shared" si="1973"/>
        <v>0</v>
      </c>
      <c r="AL2107" s="2" t="s">
        <v>5567</v>
      </c>
      <c r="AM2107" s="2" t="str">
        <f t="shared" si="1974"/>
        <v>생산완료(0)</v>
      </c>
      <c r="AN2107" s="9">
        <f t="shared" si="1975"/>
        <v>45649</v>
      </c>
      <c r="AO2107" s="9">
        <f t="shared" si="1976"/>
        <v>45649</v>
      </c>
      <c r="AP2107" s="9"/>
      <c r="AQ2107" s="2">
        <f t="shared" si="2032"/>
        <v>0</v>
      </c>
      <c r="AR2107" s="12">
        <f t="shared" si="1977"/>
        <v>0</v>
      </c>
      <c r="AS2107" t="s">
        <v>5567</v>
      </c>
      <c r="AT2107" t="str">
        <f t="shared" si="1978"/>
        <v>생산완료(0)</v>
      </c>
    </row>
    <row r="2108" spans="2:46" x14ac:dyDescent="0.3">
      <c r="B2108" s="2" t="s">
        <v>5416</v>
      </c>
      <c r="C2108" s="7">
        <v>-2</v>
      </c>
      <c r="D2108" s="2" t="s">
        <v>5424</v>
      </c>
      <c r="E2108" s="2" t="s">
        <v>5554</v>
      </c>
      <c r="F2108" s="2"/>
      <c r="G2108" s="2" t="s">
        <v>5556</v>
      </c>
      <c r="H2108" s="2" t="s">
        <v>2942</v>
      </c>
      <c r="I2108" s="2" t="str">
        <f t="shared" si="1967"/>
        <v>20241217-1000139790-인쇄</v>
      </c>
      <c r="J2108" s="2" t="str">
        <f t="shared" si="1968"/>
        <v>20241217-1000139790-합지</v>
      </c>
      <c r="K2108" s="2" t="str">
        <f t="shared" si="1969"/>
        <v>20241217-1000139790-분단</v>
      </c>
      <c r="L2108" s="2" t="str">
        <f t="shared" si="1970"/>
        <v>20241217-1000139790-제대</v>
      </c>
      <c r="M2108" s="2" t="str">
        <f>VLOOKUP(H2108, '쿼리1'!$A:$R, 17, 0)</f>
        <v>5도-헤아림(공용봉투 소)</v>
      </c>
      <c r="N2108" s="2" t="str">
        <f>VLOOKUP(H2108, '쿼리1'!$A:$P, 15, 0)</f>
        <v>패트(유무광)100</v>
      </c>
      <c r="O2108" s="2">
        <v>1000139790</v>
      </c>
      <c r="P2108" s="2" t="str">
        <f>VLOOKUP(H2108, '쿼리1'!$A:$R, 17, 0)</f>
        <v>5도-헤아림(공용봉투 소)</v>
      </c>
      <c r="Q2108" s="4">
        <f>VLOOKUP(H2108, '쿼리1'!$A:$U, 20, 0)</f>
        <v>27272</v>
      </c>
      <c r="R2108" s="2" t="s">
        <v>31</v>
      </c>
      <c r="S2108" s="2" t="s">
        <v>5399</v>
      </c>
      <c r="T2108" s="2" t="s">
        <v>5397</v>
      </c>
      <c r="U2108" s="2" t="s">
        <v>5398</v>
      </c>
      <c r="V2108" s="3">
        <v>45649</v>
      </c>
      <c r="W2108" s="3">
        <v>45651</v>
      </c>
      <c r="X2108" s="6" t="str">
        <f t="shared" si="2033"/>
        <v>+2</v>
      </c>
      <c r="Y2108" s="3">
        <v>45652</v>
      </c>
      <c r="Z2108" s="5" t="s">
        <v>5396</v>
      </c>
      <c r="AA2108" s="6">
        <f t="shared" ca="1" si="2034"/>
        <v>4</v>
      </c>
      <c r="AB2108" s="5" t="s">
        <v>5388</v>
      </c>
      <c r="AC2108" s="2" t="s">
        <v>5388</v>
      </c>
      <c r="AD2108" s="6" t="str">
        <f t="shared" si="2025"/>
        <v>X</v>
      </c>
      <c r="AE2108" s="3">
        <v>45656</v>
      </c>
      <c r="AF2108" s="5" t="s">
        <v>5396</v>
      </c>
      <c r="AG2108" s="6">
        <f t="shared" ca="1" si="2031"/>
        <v>0</v>
      </c>
      <c r="AH2108" s="3">
        <v>45651</v>
      </c>
      <c r="AI2108" s="3">
        <f t="shared" si="2035"/>
        <v>45649</v>
      </c>
      <c r="AJ2108" s="3"/>
      <c r="AK2108" s="2">
        <f t="shared" si="1973"/>
        <v>-2</v>
      </c>
      <c r="AL2108" s="2" t="s">
        <v>5567</v>
      </c>
      <c r="AM2108" s="2" t="str">
        <f t="shared" si="1974"/>
        <v>생산완료(-2)</v>
      </c>
      <c r="AN2108" s="9">
        <f t="shared" si="1975"/>
        <v>45651</v>
      </c>
      <c r="AO2108" s="9">
        <f t="shared" si="1976"/>
        <v>45649</v>
      </c>
      <c r="AP2108" s="9"/>
      <c r="AQ2108" s="2">
        <f t="shared" si="2032"/>
        <v>-2</v>
      </c>
      <c r="AR2108" s="12">
        <f t="shared" si="1977"/>
        <v>-2</v>
      </c>
      <c r="AS2108" t="s">
        <v>5567</v>
      </c>
      <c r="AT2108" t="str">
        <f t="shared" si="1978"/>
        <v>생산완료(-2)</v>
      </c>
    </row>
    <row r="2109" spans="2:46" x14ac:dyDescent="0.3">
      <c r="B2109" s="2" t="s">
        <v>5408</v>
      </c>
      <c r="C2109" s="7">
        <v>3</v>
      </c>
      <c r="D2109" s="2"/>
      <c r="E2109" s="2" t="s">
        <v>5415</v>
      </c>
      <c r="F2109" s="2"/>
      <c r="G2109" s="2" t="s">
        <v>5556</v>
      </c>
      <c r="H2109" s="2" t="s">
        <v>4922</v>
      </c>
      <c r="I2109" s="2" t="str">
        <f t="shared" si="1967"/>
        <v>20241217-1000150070-인쇄</v>
      </c>
      <c r="J2109" s="2" t="str">
        <f t="shared" si="1968"/>
        <v>20241217-1000150070-합지</v>
      </c>
      <c r="K2109" s="2" t="str">
        <f t="shared" si="1969"/>
        <v>20241217-1000150070-분단</v>
      </c>
      <c r="L2109" s="2" t="str">
        <f t="shared" si="1970"/>
        <v>20241217-1000150070-제대</v>
      </c>
      <c r="M2109" s="2" t="str">
        <f>VLOOKUP(H2109, '쿼리1'!$A:$R, 17, 0)</f>
        <v>무지</v>
      </c>
      <c r="N2109" s="2" t="str">
        <f>VLOOKUP(H2109, '쿼리1'!$A:$P, 15, 0)</f>
        <v>나이론60</v>
      </c>
      <c r="O2109" s="2">
        <v>1000150070</v>
      </c>
      <c r="P2109" s="2" t="str">
        <f>VLOOKUP(H2109, '쿼리1'!$A:$R, 17, 0)</f>
        <v>무지</v>
      </c>
      <c r="Q2109" s="4">
        <f>VLOOKUP(H2109, '쿼리1'!$A:$U, 20, 0)</f>
        <v>24000</v>
      </c>
      <c r="R2109" s="2" t="s">
        <v>5397</v>
      </c>
      <c r="S2109" s="2" t="s">
        <v>31</v>
      </c>
      <c r="T2109" s="2" t="s">
        <v>5397</v>
      </c>
      <c r="U2109" s="2" t="s">
        <v>5398</v>
      </c>
      <c r="V2109" s="2" t="s">
        <v>5388</v>
      </c>
      <c r="W2109" s="3" t="s">
        <v>5388</v>
      </c>
      <c r="X2109" s="6" t="str">
        <f>IFERROR(W2109-V2109, "X")</f>
        <v>X</v>
      </c>
      <c r="Y2109" s="3">
        <v>45652</v>
      </c>
      <c r="Z2109" s="3">
        <v>45649</v>
      </c>
      <c r="AA2109" s="6">
        <f>IFERROR(IF(Z2109-Y2109&gt;0, "+" &amp; (Z2109-Y2109), Z2109-Y2109), "X")</f>
        <v>-3</v>
      </c>
      <c r="AB2109" s="5" t="s">
        <v>5388</v>
      </c>
      <c r="AC2109" s="2" t="s">
        <v>5388</v>
      </c>
      <c r="AD2109" s="6" t="str">
        <f t="shared" si="2025"/>
        <v>X</v>
      </c>
      <c r="AE2109" s="3">
        <v>45656</v>
      </c>
      <c r="AF2109" s="5" t="s">
        <v>5396</v>
      </c>
      <c r="AG2109" s="6">
        <f t="shared" ca="1" si="2031"/>
        <v>0</v>
      </c>
      <c r="AH2109" s="3">
        <v>45649</v>
      </c>
      <c r="AI2109" s="3">
        <f>Y2109</f>
        <v>45652</v>
      </c>
      <c r="AJ2109" s="3"/>
      <c r="AK2109" s="2" t="str">
        <f t="shared" si="1973"/>
        <v>+3</v>
      </c>
      <c r="AL2109" s="2" t="s">
        <v>5567</v>
      </c>
      <c r="AM2109" s="2" t="str">
        <f t="shared" si="1974"/>
        <v>생산완료(+3)</v>
      </c>
      <c r="AN2109" s="9">
        <f t="shared" si="1975"/>
        <v>45649</v>
      </c>
      <c r="AO2109" s="9">
        <f t="shared" si="1976"/>
        <v>45652</v>
      </c>
      <c r="AP2109" s="9"/>
      <c r="AQ2109" s="2">
        <f t="shared" si="2032"/>
        <v>3</v>
      </c>
      <c r="AR2109" s="12" t="str">
        <f t="shared" si="1977"/>
        <v>+3</v>
      </c>
      <c r="AS2109" t="s">
        <v>5567</v>
      </c>
      <c r="AT2109" t="str">
        <f t="shared" si="1978"/>
        <v>생산완료(+3)</v>
      </c>
    </row>
    <row r="2110" spans="2:46" x14ac:dyDescent="0.3">
      <c r="B2110" s="2" t="s">
        <v>5415</v>
      </c>
      <c r="C2110" s="7">
        <v>-3</v>
      </c>
      <c r="D2110" s="2" t="s">
        <v>5408</v>
      </c>
      <c r="E2110" s="2" t="s">
        <v>5549</v>
      </c>
      <c r="F2110" s="2"/>
      <c r="G2110" s="2" t="s">
        <v>5553</v>
      </c>
      <c r="H2110" s="2" t="s">
        <v>958</v>
      </c>
      <c r="I2110" s="2" t="str">
        <f t="shared" si="1967"/>
        <v>20241217-1000159615-인쇄</v>
      </c>
      <c r="J2110" s="2" t="str">
        <f t="shared" si="1968"/>
        <v>20241217-1000159615-합지</v>
      </c>
      <c r="K2110" s="2" t="str">
        <f t="shared" si="1969"/>
        <v>20241217-1000159615-분단</v>
      </c>
      <c r="L2110" s="2" t="str">
        <f t="shared" si="1970"/>
        <v>20241217-1000159615-제대</v>
      </c>
      <c r="M2110" s="2" t="str">
        <f>VLOOKUP(H2110, '쿼리1'!$A:$R, 17, 0)</f>
        <v>4도-베이크플러스5kg(38x50)</v>
      </c>
      <c r="N2110" s="2" t="str">
        <f>VLOOKUP(H2110, '쿼리1'!$A:$P, 15, 0)</f>
        <v>패트100</v>
      </c>
      <c r="O2110" s="2">
        <v>1000159615</v>
      </c>
      <c r="P2110" s="2" t="str">
        <f>VLOOKUP(H2110, '쿼리1'!$A:$R, 17, 0)</f>
        <v>4도-베이크플러스5kg(38x50)</v>
      </c>
      <c r="Q2110" s="4">
        <f>VLOOKUP(H2110, '쿼리1'!$A:$U, 20, 0)</f>
        <v>15789</v>
      </c>
      <c r="R2110" s="2" t="s">
        <v>31</v>
      </c>
      <c r="S2110" s="2" t="s">
        <v>5399</v>
      </c>
      <c r="T2110" s="2" t="s">
        <v>5397</v>
      </c>
      <c r="U2110" s="2" t="s">
        <v>5399</v>
      </c>
      <c r="V2110" s="3">
        <v>45649</v>
      </c>
      <c r="W2110" s="3">
        <v>45652</v>
      </c>
      <c r="X2110" s="6" t="str">
        <f t="shared" ref="X2110:X2113" si="2036">IFERROR(IF(W2110-V2110&gt;0, "+" &amp; (W2110-V2110), W2110-V2110), "X")</f>
        <v>+3</v>
      </c>
      <c r="Y2110" s="3">
        <v>45651</v>
      </c>
      <c r="Z2110" s="5" t="s">
        <v>5396</v>
      </c>
      <c r="AA2110" s="6">
        <f ca="1">TODAY()-Y2110</f>
        <v>5</v>
      </c>
      <c r="AB2110" s="5" t="s">
        <v>5388</v>
      </c>
      <c r="AC2110" s="2" t="s">
        <v>5388</v>
      </c>
      <c r="AD2110" s="6" t="str">
        <f t="shared" si="2025"/>
        <v>X</v>
      </c>
      <c r="AE2110" s="3">
        <v>45653</v>
      </c>
      <c r="AF2110" s="5" t="s">
        <v>5396</v>
      </c>
      <c r="AG2110" s="6">
        <f ca="1">TODAY()-AE2110</f>
        <v>3</v>
      </c>
      <c r="AH2110" s="3">
        <v>45652</v>
      </c>
      <c r="AI2110" s="3">
        <f>V2110</f>
        <v>45649</v>
      </c>
      <c r="AJ2110" s="3"/>
      <c r="AK2110" s="2">
        <f t="shared" si="1973"/>
        <v>-3</v>
      </c>
      <c r="AL2110" s="2" t="s">
        <v>5567</v>
      </c>
      <c r="AM2110" s="2" t="str">
        <f t="shared" si="1974"/>
        <v>생산완료(-3)</v>
      </c>
      <c r="AN2110" s="9">
        <f t="shared" si="1975"/>
        <v>45652</v>
      </c>
      <c r="AO2110" s="9">
        <f t="shared" si="1976"/>
        <v>45649</v>
      </c>
      <c r="AP2110" s="9"/>
      <c r="AQ2110" s="2">
        <f t="shared" si="2032"/>
        <v>-3</v>
      </c>
      <c r="AR2110" s="12">
        <f t="shared" si="1977"/>
        <v>-3</v>
      </c>
      <c r="AS2110" t="s">
        <v>5567</v>
      </c>
      <c r="AT2110" t="str">
        <f t="shared" si="1978"/>
        <v>생산완료(-3)</v>
      </c>
    </row>
    <row r="2111" spans="2:46" x14ac:dyDescent="0.3">
      <c r="B2111" s="2" t="s">
        <v>5405</v>
      </c>
      <c r="C2111" s="7">
        <v>-1</v>
      </c>
      <c r="D2111" s="2" t="s">
        <v>5412</v>
      </c>
      <c r="E2111" s="2" t="s">
        <v>5409</v>
      </c>
      <c r="F2111" s="2" t="s">
        <v>5412</v>
      </c>
      <c r="G2111" s="2" t="s">
        <v>5534</v>
      </c>
      <c r="H2111" s="2" t="s">
        <v>946</v>
      </c>
      <c r="I2111" s="2" t="str">
        <f t="shared" si="1967"/>
        <v>20241217-1000164958-인쇄</v>
      </c>
      <c r="J2111" s="2" t="str">
        <f t="shared" si="1968"/>
        <v>20241217-1000164958-합지</v>
      </c>
      <c r="K2111" s="2" t="str">
        <f t="shared" si="1969"/>
        <v>20241217-1000164958-분단</v>
      </c>
      <c r="L2111" s="2" t="str">
        <f t="shared" si="1970"/>
        <v>20241217-1000164958-제대</v>
      </c>
      <c r="M2111" s="2" t="str">
        <f>VLOOKUP(H2111, '쿼리1'!$A:$R, 17, 0)</f>
        <v>2도-NBB미트패티1940g-규격변경</v>
      </c>
      <c r="N2111" s="2" t="str">
        <f>VLOOKUP(H2111, '쿼리1'!$A:$P, 15, 0)</f>
        <v>나이론105</v>
      </c>
      <c r="O2111" s="2">
        <v>1000164958</v>
      </c>
      <c r="P2111" s="2" t="str">
        <f>VLOOKUP(H2111, '쿼리1'!$A:$R, 17, 0)</f>
        <v>2도-NBB미트패티1940g-규격변경</v>
      </c>
      <c r="Q2111" s="4">
        <f>VLOOKUP(H2111, '쿼리1'!$A:$U, 20, 0)</f>
        <v>30000</v>
      </c>
      <c r="R2111" s="2" t="s">
        <v>31</v>
      </c>
      <c r="S2111" s="2" t="s">
        <v>31</v>
      </c>
      <c r="T2111" s="2" t="s">
        <v>31</v>
      </c>
      <c r="U2111" s="2" t="s">
        <v>5398</v>
      </c>
      <c r="V2111" s="3">
        <v>45649</v>
      </c>
      <c r="W2111" s="3">
        <v>45650</v>
      </c>
      <c r="X2111" s="6" t="str">
        <f t="shared" si="2036"/>
        <v>+1</v>
      </c>
      <c r="Y2111" s="3">
        <v>45652</v>
      </c>
      <c r="Z2111" s="3">
        <v>45652</v>
      </c>
      <c r="AA2111" s="6">
        <f t="shared" ref="AA2111:AA2116" si="2037">IFERROR(IF(Z2111-Y2111&gt;0, "+" &amp; (Z2111-Y2111), Z2111-Y2111), "X")</f>
        <v>0</v>
      </c>
      <c r="AB2111" s="3">
        <v>45653</v>
      </c>
      <c r="AC2111" s="3">
        <v>45654</v>
      </c>
      <c r="AD2111" s="6" t="str">
        <f>IFERROR(IF(AC2111-AB2111&gt;0, "+" &amp; (AC2111-AB2111), AC2111-AB2111), "X")</f>
        <v>+1</v>
      </c>
      <c r="AE2111" s="3">
        <v>45657</v>
      </c>
      <c r="AF2111" s="5" t="s">
        <v>5396</v>
      </c>
      <c r="AG2111" s="6">
        <f ca="1">TODAY()-AE2111</f>
        <v>-1</v>
      </c>
      <c r="AH2111" s="3">
        <v>45654</v>
      </c>
      <c r="AI2111" s="3">
        <f t="shared" ref="AI2111" si="2038">AB2111</f>
        <v>45653</v>
      </c>
      <c r="AJ2111" s="3"/>
      <c r="AK2111" s="2">
        <f t="shared" si="1973"/>
        <v>-1</v>
      </c>
      <c r="AL2111" s="2" t="s">
        <v>5567</v>
      </c>
      <c r="AM2111" s="2" t="str">
        <f t="shared" si="1974"/>
        <v>생산완료(-1)</v>
      </c>
      <c r="AN2111" s="9">
        <f t="shared" si="1975"/>
        <v>45654</v>
      </c>
      <c r="AO2111" s="9">
        <f t="shared" si="1976"/>
        <v>45653</v>
      </c>
      <c r="AP2111" s="9"/>
      <c r="AQ2111" s="2">
        <f t="shared" si="2032"/>
        <v>-1</v>
      </c>
      <c r="AR2111" s="12">
        <f t="shared" si="1977"/>
        <v>-1</v>
      </c>
      <c r="AS2111" t="s">
        <v>5567</v>
      </c>
      <c r="AT2111" t="str">
        <f t="shared" si="1978"/>
        <v>생산완료(-1)</v>
      </c>
    </row>
    <row r="2112" spans="2:46" x14ac:dyDescent="0.3">
      <c r="B2112" s="2" t="s">
        <v>5424</v>
      </c>
      <c r="C2112" s="7">
        <v>2</v>
      </c>
      <c r="D2112" s="2" t="s">
        <v>5409</v>
      </c>
      <c r="E2112" s="2" t="s">
        <v>5416</v>
      </c>
      <c r="F2112" s="2"/>
      <c r="G2112" s="2" t="s">
        <v>5416</v>
      </c>
      <c r="H2112" s="2" t="s">
        <v>3165</v>
      </c>
      <c r="I2112" s="2" t="str">
        <f t="shared" si="1967"/>
        <v>20241217-1000167708-인쇄</v>
      </c>
      <c r="J2112" s="2" t="str">
        <f t="shared" si="1968"/>
        <v>20241217-1000167708-합지</v>
      </c>
      <c r="K2112" s="2" t="str">
        <f t="shared" si="1969"/>
        <v>20241217-1000167708-분단</v>
      </c>
      <c r="L2112" s="2" t="str">
        <f t="shared" si="1970"/>
        <v>20241217-1000167708-제대</v>
      </c>
      <c r="M2112" s="2" t="str">
        <f>VLOOKUP(H2112, '쿼리1'!$A:$R, 17, 0)</f>
        <v>1도-바로제면</v>
      </c>
      <c r="N2112" s="2" t="str">
        <f>VLOOKUP(H2112, '쿼리1'!$A:$P, 15, 0)</f>
        <v>나이론65</v>
      </c>
      <c r="O2112" s="2">
        <v>1000167708</v>
      </c>
      <c r="P2112" s="2" t="str">
        <f>VLOOKUP(H2112, '쿼리1'!$A:$R, 17, 0)</f>
        <v>1도-바로제면</v>
      </c>
      <c r="Q2112" s="4">
        <f>VLOOKUP(H2112, '쿼리1'!$A:$U, 20, 0)</f>
        <v>18750</v>
      </c>
      <c r="R2112" s="2" t="s">
        <v>31</v>
      </c>
      <c r="S2112" s="2" t="s">
        <v>31</v>
      </c>
      <c r="T2112" s="2" t="s">
        <v>5397</v>
      </c>
      <c r="U2112" s="2" t="s">
        <v>31</v>
      </c>
      <c r="V2112" s="3">
        <v>45649</v>
      </c>
      <c r="W2112" s="3">
        <v>45649</v>
      </c>
      <c r="X2112" s="6">
        <f t="shared" si="2036"/>
        <v>0</v>
      </c>
      <c r="Y2112" s="3">
        <v>45652</v>
      </c>
      <c r="Z2112" s="3">
        <v>45650</v>
      </c>
      <c r="AA2112" s="6">
        <f t="shared" si="2037"/>
        <v>-2</v>
      </c>
      <c r="AB2112" s="3" t="s">
        <v>5388</v>
      </c>
      <c r="AC2112" s="2" t="s">
        <v>5388</v>
      </c>
      <c r="AD2112" s="6" t="str">
        <f>IFERROR(AC2112-AB2112, "X")</f>
        <v>X</v>
      </c>
      <c r="AE2112" s="3">
        <v>45656</v>
      </c>
      <c r="AF2112" s="3">
        <v>45654</v>
      </c>
      <c r="AG2112" s="2">
        <f t="shared" ref="AG2112:AG2115" si="2039">IFERROR(IF(AF2112-AE2112&gt;0, "+" &amp; (AF2112-AE2112), AF2112-AE2112), "X")</f>
        <v>-2</v>
      </c>
      <c r="AH2112" s="3">
        <v>45654</v>
      </c>
      <c r="AI2112" s="3">
        <f t="shared" ref="AI2112:AI2115" si="2040">AE2112</f>
        <v>45656</v>
      </c>
      <c r="AJ2112" s="3"/>
      <c r="AK2112" s="2" t="str">
        <f t="shared" si="1973"/>
        <v>+2</v>
      </c>
      <c r="AL2112" s="2" t="s">
        <v>5567</v>
      </c>
      <c r="AM2112" s="2" t="str">
        <f t="shared" si="1974"/>
        <v>생산완료(+2)</v>
      </c>
      <c r="AN2112" s="9">
        <f t="shared" si="1975"/>
        <v>45654</v>
      </c>
      <c r="AO2112" s="9">
        <f t="shared" si="1976"/>
        <v>45656</v>
      </c>
      <c r="AP2112" s="9"/>
      <c r="AQ2112" s="2">
        <f t="shared" si="2032"/>
        <v>2</v>
      </c>
      <c r="AR2112" s="12" t="str">
        <f t="shared" si="1977"/>
        <v>+2</v>
      </c>
      <c r="AS2112" t="s">
        <v>5567</v>
      </c>
      <c r="AT2112" t="str">
        <f t="shared" si="1978"/>
        <v>생산완료(+2)</v>
      </c>
    </row>
    <row r="2113" spans="2:46" x14ac:dyDescent="0.3">
      <c r="B2113" s="2" t="s">
        <v>5408</v>
      </c>
      <c r="C2113" s="7">
        <v>3</v>
      </c>
      <c r="D2113" s="2" t="s">
        <v>5415</v>
      </c>
      <c r="E2113" s="2" t="s">
        <v>5415</v>
      </c>
      <c r="F2113" s="2"/>
      <c r="G2113" s="2" t="s">
        <v>5415</v>
      </c>
      <c r="H2113" s="2" t="s">
        <v>3775</v>
      </c>
      <c r="I2113" s="2" t="str">
        <f t="shared" si="1967"/>
        <v>20241217-1000167792-인쇄</v>
      </c>
      <c r="J2113" s="2" t="str">
        <f t="shared" si="1968"/>
        <v>20241217-1000167792-합지</v>
      </c>
      <c r="K2113" s="2" t="str">
        <f t="shared" si="1969"/>
        <v>20241217-1000167792-분단</v>
      </c>
      <c r="L2113" s="2" t="str">
        <f t="shared" si="1970"/>
        <v>20241217-1000167792-제대</v>
      </c>
      <c r="M2113" s="2" t="str">
        <f>VLOOKUP(H2113, '쿼리1'!$A:$R, 17, 0)</f>
        <v>4도-현대푸드-몸통 건오징어 130g</v>
      </c>
      <c r="N2113" s="2" t="str">
        <f>VLOOKUP(H2113, '쿼리1'!$A:$P, 15, 0)</f>
        <v>나이론(투명)110</v>
      </c>
      <c r="O2113" s="2">
        <v>1000167792</v>
      </c>
      <c r="P2113" s="2" t="str">
        <f>VLOOKUP(H2113, '쿼리1'!$A:$R, 17, 0)</f>
        <v>4도-현대푸드-몸통 건오징어 130g</v>
      </c>
      <c r="Q2113" s="4">
        <f>VLOOKUP(H2113, '쿼리1'!$A:$U, 20, 0)</f>
        <v>30000</v>
      </c>
      <c r="R2113" s="2" t="s">
        <v>31</v>
      </c>
      <c r="S2113" s="2" t="s">
        <v>31</v>
      </c>
      <c r="T2113" s="2" t="s">
        <v>5397</v>
      </c>
      <c r="U2113" s="2" t="s">
        <v>31</v>
      </c>
      <c r="V2113" s="3">
        <v>45649</v>
      </c>
      <c r="W2113" s="3">
        <v>45646</v>
      </c>
      <c r="X2113" s="6">
        <f t="shared" si="2036"/>
        <v>-3</v>
      </c>
      <c r="Y2113" s="3">
        <v>45652</v>
      </c>
      <c r="Z2113" s="3">
        <v>45649</v>
      </c>
      <c r="AA2113" s="6">
        <f t="shared" si="2037"/>
        <v>-3</v>
      </c>
      <c r="AB2113" s="3" t="s">
        <v>5388</v>
      </c>
      <c r="AC2113" s="2" t="s">
        <v>5388</v>
      </c>
      <c r="AD2113" s="6" t="str">
        <f>IFERROR(AC2113-AB2113, "X")</f>
        <v>X</v>
      </c>
      <c r="AE2113" s="3">
        <v>45656</v>
      </c>
      <c r="AF2113" s="3">
        <v>45653</v>
      </c>
      <c r="AG2113" s="2">
        <f t="shared" si="2039"/>
        <v>-3</v>
      </c>
      <c r="AH2113" s="3">
        <v>45653</v>
      </c>
      <c r="AI2113" s="3">
        <f t="shared" si="2040"/>
        <v>45656</v>
      </c>
      <c r="AJ2113" s="3"/>
      <c r="AK2113" s="2" t="str">
        <f t="shared" si="1973"/>
        <v>+3</v>
      </c>
      <c r="AL2113" s="2" t="s">
        <v>5567</v>
      </c>
      <c r="AM2113" s="2" t="str">
        <f t="shared" si="1974"/>
        <v>생산완료(+3)</v>
      </c>
      <c r="AN2113" s="9">
        <f t="shared" si="1975"/>
        <v>45653</v>
      </c>
      <c r="AO2113" s="9">
        <f t="shared" si="1976"/>
        <v>45656</v>
      </c>
      <c r="AP2113" s="9"/>
      <c r="AQ2113" s="2">
        <f t="shared" si="2032"/>
        <v>3</v>
      </c>
      <c r="AR2113" s="12" t="str">
        <f t="shared" si="1977"/>
        <v>+3</v>
      </c>
      <c r="AS2113" t="s">
        <v>5567</v>
      </c>
      <c r="AT2113" t="str">
        <f t="shared" si="1978"/>
        <v>생산완료(+3)</v>
      </c>
    </row>
    <row r="2114" spans="2:46" x14ac:dyDescent="0.3">
      <c r="B2114" s="2" t="s">
        <v>5451</v>
      </c>
      <c r="C2114" s="7">
        <v>4</v>
      </c>
      <c r="D2114" s="2"/>
      <c r="E2114" s="2" t="s">
        <v>5407</v>
      </c>
      <c r="F2114" s="2" t="s">
        <v>5415</v>
      </c>
      <c r="G2114" s="2" t="s">
        <v>5418</v>
      </c>
      <c r="H2114" s="2" t="s">
        <v>2668</v>
      </c>
      <c r="I2114" s="2" t="str">
        <f t="shared" si="1967"/>
        <v>20241217-1000168256-인쇄</v>
      </c>
      <c r="J2114" s="2" t="str">
        <f t="shared" si="1968"/>
        <v>20241217-1000168256-합지</v>
      </c>
      <c r="K2114" s="2" t="str">
        <f t="shared" si="1969"/>
        <v>20241217-1000168256-분단</v>
      </c>
      <c r="L2114" s="2" t="str">
        <f t="shared" si="1970"/>
        <v>20241217-1000168256-제대</v>
      </c>
      <c r="M2114" s="2" t="str">
        <f>VLOOKUP(H2114, '쿼리1'!$A:$R, 17, 0)</f>
        <v>무지(EB-마늘치아바타)</v>
      </c>
      <c r="N2114" s="2" t="str">
        <f>VLOOKUP(H2114, '쿼리1'!$A:$P, 15, 0)</f>
        <v>오씨피피60</v>
      </c>
      <c r="O2114" s="2">
        <v>1000168256</v>
      </c>
      <c r="P2114" s="2" t="str">
        <f>VLOOKUP(H2114, '쿼리1'!$A:$R, 17, 0)</f>
        <v>무지(EB-마늘치아바타)</v>
      </c>
      <c r="Q2114" s="4">
        <f>VLOOKUP(H2114, '쿼리1'!$A:$U, 20, 0)</f>
        <v>53333</v>
      </c>
      <c r="R2114" s="2" t="s">
        <v>5397</v>
      </c>
      <c r="S2114" s="2" t="s">
        <v>31</v>
      </c>
      <c r="T2114" s="2" t="s">
        <v>31</v>
      </c>
      <c r="U2114" s="2" t="s">
        <v>31</v>
      </c>
      <c r="V2114" s="2" t="s">
        <v>5388</v>
      </c>
      <c r="W2114" s="3" t="s">
        <v>5388</v>
      </c>
      <c r="X2114" s="6" t="str">
        <f>IFERROR(W2114-V2114, "X")</f>
        <v>X</v>
      </c>
      <c r="Y2114" s="3">
        <v>45652</v>
      </c>
      <c r="Z2114" s="3">
        <v>45646</v>
      </c>
      <c r="AA2114" s="6">
        <f t="shared" si="2037"/>
        <v>-6</v>
      </c>
      <c r="AB2114" s="3">
        <v>45653</v>
      </c>
      <c r="AC2114" s="3">
        <v>45650</v>
      </c>
      <c r="AD2114" s="6">
        <f t="shared" ref="AD2114:AD2116" si="2041">IFERROR(IF(AC2114-AB2114&gt;0, "+" &amp; (AC2114-AB2114), AC2114-AB2114), "X")</f>
        <v>-3</v>
      </c>
      <c r="AE2114" s="3">
        <v>45657</v>
      </c>
      <c r="AF2114" s="3">
        <v>45653</v>
      </c>
      <c r="AG2114" s="2">
        <f t="shared" si="2039"/>
        <v>-4</v>
      </c>
      <c r="AH2114" s="3">
        <v>45653</v>
      </c>
      <c r="AI2114" s="3">
        <f t="shared" si="2040"/>
        <v>45657</v>
      </c>
      <c r="AJ2114" s="3"/>
      <c r="AK2114" s="2" t="str">
        <f t="shared" si="1973"/>
        <v>+4</v>
      </c>
      <c r="AL2114" s="2" t="s">
        <v>5567</v>
      </c>
      <c r="AM2114" s="2" t="str">
        <f t="shared" si="1974"/>
        <v>생산완료(+4)</v>
      </c>
      <c r="AN2114" s="9">
        <f t="shared" si="1975"/>
        <v>45654</v>
      </c>
      <c r="AO2114" s="9">
        <f t="shared" si="1976"/>
        <v>45659</v>
      </c>
      <c r="AP2114" s="9"/>
      <c r="AQ2114" s="2">
        <f t="shared" si="2032"/>
        <v>5</v>
      </c>
      <c r="AR2114" s="12" t="str">
        <f t="shared" si="1977"/>
        <v>+5</v>
      </c>
      <c r="AS2114" t="s">
        <v>5567</v>
      </c>
      <c r="AT2114" t="str">
        <f t="shared" si="1978"/>
        <v>생산완료(+5)</v>
      </c>
    </row>
    <row r="2115" spans="2:46" x14ac:dyDescent="0.3">
      <c r="B2115" s="2" t="s">
        <v>5408</v>
      </c>
      <c r="C2115" s="7">
        <v>3</v>
      </c>
      <c r="D2115" s="2" t="s">
        <v>5412</v>
      </c>
      <c r="E2115" s="2" t="s">
        <v>5416</v>
      </c>
      <c r="F2115" s="2" t="s">
        <v>5412</v>
      </c>
      <c r="G2115" s="2" t="s">
        <v>5418</v>
      </c>
      <c r="H2115" s="2" t="s">
        <v>1318</v>
      </c>
      <c r="I2115" s="2" t="str">
        <f t="shared" si="1967"/>
        <v>20241217-1000169824-인쇄</v>
      </c>
      <c r="J2115" s="2" t="str">
        <f t="shared" si="1968"/>
        <v>20241217-1000169824-합지</v>
      </c>
      <c r="K2115" s="2" t="str">
        <f t="shared" si="1969"/>
        <v>20241217-1000169824-분단</v>
      </c>
      <c r="L2115" s="2" t="str">
        <f t="shared" si="1970"/>
        <v>20241217-1000169824-제대</v>
      </c>
      <c r="M2115" s="2" t="str">
        <f>VLOOKUP(H2115, '쿼리1'!$A:$R, 17, 0)</f>
        <v>5도-포천이동)숙주 600g</v>
      </c>
      <c r="N2115" s="2" t="str">
        <f>VLOOKUP(H2115, '쿼리1'!$A:$P, 15, 0)</f>
        <v>패씨피피40</v>
      </c>
      <c r="O2115" s="2">
        <v>1000169824</v>
      </c>
      <c r="P2115" s="2" t="str">
        <f>VLOOKUP(H2115, '쿼리1'!$A:$R, 17, 0)</f>
        <v>5도-포천이동)숙주 600g</v>
      </c>
      <c r="Q2115" s="4">
        <f>VLOOKUP(H2115, '쿼리1'!$A:$U, 20, 0)</f>
        <v>16901</v>
      </c>
      <c r="R2115" s="2" t="s">
        <v>31</v>
      </c>
      <c r="S2115" s="2" t="s">
        <v>31</v>
      </c>
      <c r="T2115" s="2" t="s">
        <v>31</v>
      </c>
      <c r="U2115" s="2" t="s">
        <v>31</v>
      </c>
      <c r="V2115" s="3">
        <v>45649</v>
      </c>
      <c r="W2115" s="3">
        <v>45650</v>
      </c>
      <c r="X2115" s="6" t="str">
        <f t="shared" ref="X2115:X2121" si="2042">IFERROR(IF(W2115-V2115&gt;0, "+" &amp; (W2115-V2115), W2115-V2115), "X")</f>
        <v>+1</v>
      </c>
      <c r="Y2115" s="3">
        <v>45652</v>
      </c>
      <c r="Z2115" s="3">
        <v>45650</v>
      </c>
      <c r="AA2115" s="6">
        <f t="shared" si="2037"/>
        <v>-2</v>
      </c>
      <c r="AB2115" s="3">
        <v>45653</v>
      </c>
      <c r="AC2115" s="3">
        <v>45654</v>
      </c>
      <c r="AD2115" s="6" t="str">
        <f t="shared" si="2041"/>
        <v>+1</v>
      </c>
      <c r="AE2115" s="3">
        <v>45657</v>
      </c>
      <c r="AF2115" s="3">
        <v>45653</v>
      </c>
      <c r="AG2115" s="2">
        <f t="shared" si="2039"/>
        <v>-4</v>
      </c>
      <c r="AH2115" s="3">
        <v>45654</v>
      </c>
      <c r="AI2115" s="3">
        <f t="shared" si="2040"/>
        <v>45657</v>
      </c>
      <c r="AJ2115" s="3"/>
      <c r="AK2115" s="2" t="str">
        <f t="shared" si="1973"/>
        <v>+3</v>
      </c>
      <c r="AL2115" s="2" t="s">
        <v>5567</v>
      </c>
      <c r="AM2115" s="2" t="str">
        <f t="shared" si="1974"/>
        <v>생산완료(+3)</v>
      </c>
      <c r="AN2115" s="9">
        <f t="shared" si="1975"/>
        <v>45654</v>
      </c>
      <c r="AO2115" s="9">
        <f t="shared" si="1976"/>
        <v>45657</v>
      </c>
      <c r="AP2115" s="9"/>
      <c r="AQ2115" s="2">
        <f t="shared" si="2032"/>
        <v>3</v>
      </c>
      <c r="AR2115" s="12" t="str">
        <f t="shared" si="1977"/>
        <v>+3</v>
      </c>
      <c r="AS2115" t="s">
        <v>5567</v>
      </c>
      <c r="AT2115" t="str">
        <f t="shared" si="1978"/>
        <v>생산완료(+3)</v>
      </c>
    </row>
    <row r="2116" spans="2:46" x14ac:dyDescent="0.3">
      <c r="B2116" s="2" t="s">
        <v>5408</v>
      </c>
      <c r="C2116" s="7">
        <v>3</v>
      </c>
      <c r="D2116" s="2" t="s">
        <v>5409</v>
      </c>
      <c r="E2116" s="2" t="s">
        <v>5416</v>
      </c>
      <c r="F2116" s="2" t="s">
        <v>5415</v>
      </c>
      <c r="G2116" s="2"/>
      <c r="H2116" s="2" t="s">
        <v>4330</v>
      </c>
      <c r="I2116" s="2" t="str">
        <f t="shared" si="1967"/>
        <v>20241217-1000169973-인쇄</v>
      </c>
      <c r="J2116" s="2" t="str">
        <f t="shared" si="1968"/>
        <v>20241217-1000169973-합지</v>
      </c>
      <c r="K2116" s="2" t="str">
        <f t="shared" si="1969"/>
        <v>20241217-1000169973-분단</v>
      </c>
      <c r="L2116" s="2" t="str">
        <f t="shared" si="1970"/>
        <v>20241217-1000169973-제대</v>
      </c>
      <c r="M2116" s="2" t="str">
        <f>VLOOKUP(H2116, '쿼리1'!$A:$R, 17, 0)</f>
        <v>9도-(주)푸드코아-연세우유 딸기피스타치오 생크림빵</v>
      </c>
      <c r="N2116" s="2" t="str">
        <f>VLOOKUP(H2116, '쿼리1'!$A:$P, 15, 0)</f>
        <v>오씨피피(유무광)60</v>
      </c>
      <c r="O2116" s="2">
        <v>1000169973</v>
      </c>
      <c r="P2116" s="2" t="str">
        <f>VLOOKUP(H2116, '쿼리1'!$A:$R, 17, 0)</f>
        <v>9도-(주)푸드코아-연세우유 딸기피스타치오 생크림빵</v>
      </c>
      <c r="Q2116" s="4">
        <f>VLOOKUP(H2116, '쿼리1'!$A:$U, 20, 0)</f>
        <v>12</v>
      </c>
      <c r="R2116" s="2" t="s">
        <v>31</v>
      </c>
      <c r="S2116" s="2" t="s">
        <v>31</v>
      </c>
      <c r="T2116" s="2" t="s">
        <v>31</v>
      </c>
      <c r="U2116" s="2" t="s">
        <v>5397</v>
      </c>
      <c r="V2116" s="3">
        <v>45649</v>
      </c>
      <c r="W2116" s="3">
        <v>45649</v>
      </c>
      <c r="X2116" s="6">
        <f t="shared" si="2042"/>
        <v>0</v>
      </c>
      <c r="Y2116" s="3">
        <v>45652</v>
      </c>
      <c r="Z2116" s="3">
        <v>45650</v>
      </c>
      <c r="AA2116" s="6">
        <f t="shared" si="2037"/>
        <v>-2</v>
      </c>
      <c r="AB2116" s="3">
        <v>45653</v>
      </c>
      <c r="AC2116" s="3">
        <v>45650</v>
      </c>
      <c r="AD2116" s="6">
        <f t="shared" si="2041"/>
        <v>-3</v>
      </c>
      <c r="AE2116" s="2" t="s">
        <v>5388</v>
      </c>
      <c r="AF2116" s="2" t="s">
        <v>5388</v>
      </c>
      <c r="AG2116" s="2" t="str">
        <f>IFERROR(AF2116-AE2116, "X")</f>
        <v>X</v>
      </c>
      <c r="AH2116" s="3">
        <v>45650</v>
      </c>
      <c r="AI2116" s="3">
        <f t="shared" ref="AI2116" si="2043">AB2116</f>
        <v>45653</v>
      </c>
      <c r="AJ2116" s="3"/>
      <c r="AK2116" s="2" t="str">
        <f t="shared" si="1973"/>
        <v>+3</v>
      </c>
      <c r="AL2116" s="2" t="s">
        <v>5567</v>
      </c>
      <c r="AM2116" s="2" t="str">
        <f t="shared" si="1974"/>
        <v>생산완료(+3)</v>
      </c>
      <c r="AN2116" s="9">
        <f t="shared" si="1975"/>
        <v>45653</v>
      </c>
      <c r="AO2116" s="9">
        <f t="shared" si="1976"/>
        <v>45656</v>
      </c>
      <c r="AP2116" s="9"/>
      <c r="AQ2116" s="2">
        <f t="shared" si="2032"/>
        <v>3</v>
      </c>
      <c r="AR2116" s="12" t="str">
        <f t="shared" si="1977"/>
        <v>+3</v>
      </c>
      <c r="AS2116" t="s">
        <v>5567</v>
      </c>
      <c r="AT2116" t="str">
        <f t="shared" si="1978"/>
        <v>생산완료(+3)</v>
      </c>
    </row>
    <row r="2117" spans="2:46" x14ac:dyDescent="0.3">
      <c r="B2117" s="2" t="s">
        <v>5416</v>
      </c>
      <c r="C2117" s="7">
        <v>-2</v>
      </c>
      <c r="D2117" s="2" t="s">
        <v>5424</v>
      </c>
      <c r="E2117" s="2" t="s">
        <v>5554</v>
      </c>
      <c r="F2117" s="2"/>
      <c r="G2117" s="2" t="s">
        <v>5556</v>
      </c>
      <c r="H2117" s="2" t="s">
        <v>1153</v>
      </c>
      <c r="I2117" s="2" t="str">
        <f t="shared" si="1967"/>
        <v>20241217-1000170022-인쇄</v>
      </c>
      <c r="J2117" s="2" t="str">
        <f t="shared" si="1968"/>
        <v>20241217-1000170022-합지</v>
      </c>
      <c r="K2117" s="2" t="str">
        <f t="shared" si="1969"/>
        <v>20241217-1000170022-분단</v>
      </c>
      <c r="L2117" s="2" t="str">
        <f t="shared" si="1970"/>
        <v>20241217-1000170022-제대</v>
      </c>
      <c r="M2117" s="2" t="str">
        <f>VLOOKUP(H2117, '쿼리1'!$A:$R, 17, 0)</f>
        <v>5도-헤아림(염장류)</v>
      </c>
      <c r="N2117" s="2" t="str">
        <f>VLOOKUP(H2117, '쿼리1'!$A:$P, 15, 0)</f>
        <v>나이론(유무광)100</v>
      </c>
      <c r="O2117" s="2">
        <v>1000170022</v>
      </c>
      <c r="P2117" s="2" t="str">
        <f>VLOOKUP(H2117, '쿼리1'!$A:$R, 17, 0)</f>
        <v>5도-헤아림(염장류)</v>
      </c>
      <c r="Q2117" s="4">
        <f>VLOOKUP(H2117, '쿼리1'!$A:$U, 20, 0)</f>
        <v>21428</v>
      </c>
      <c r="R2117" s="2" t="s">
        <v>31</v>
      </c>
      <c r="S2117" s="2" t="s">
        <v>5399</v>
      </c>
      <c r="T2117" s="2" t="s">
        <v>5397</v>
      </c>
      <c r="U2117" s="2" t="s">
        <v>5398</v>
      </c>
      <c r="V2117" s="3">
        <v>45649</v>
      </c>
      <c r="W2117" s="3">
        <v>45651</v>
      </c>
      <c r="X2117" s="6" t="str">
        <f t="shared" si="2042"/>
        <v>+2</v>
      </c>
      <c r="Y2117" s="3">
        <v>45652</v>
      </c>
      <c r="Z2117" s="5" t="s">
        <v>5396</v>
      </c>
      <c r="AA2117" s="6">
        <f ca="1">TODAY()-Y2117</f>
        <v>4</v>
      </c>
      <c r="AB2117" s="5" t="s">
        <v>5388</v>
      </c>
      <c r="AC2117" s="2" t="s">
        <v>5388</v>
      </c>
      <c r="AD2117" s="6" t="str">
        <f t="shared" ref="AD2117:AD2122" si="2044">IFERROR(AC2117-AB2117, "X")</f>
        <v>X</v>
      </c>
      <c r="AE2117" s="3">
        <v>45656</v>
      </c>
      <c r="AF2117" s="5" t="s">
        <v>5396</v>
      </c>
      <c r="AG2117" s="6">
        <f t="shared" ref="AG2117:AG2121" ca="1" si="2045">TODAY()-AE2117</f>
        <v>0</v>
      </c>
      <c r="AH2117" s="3">
        <v>45651</v>
      </c>
      <c r="AI2117" s="3">
        <f>V2117</f>
        <v>45649</v>
      </c>
      <c r="AJ2117" s="3"/>
      <c r="AK2117" s="2">
        <f t="shared" si="1973"/>
        <v>-2</v>
      </c>
      <c r="AL2117" s="2" t="s">
        <v>5567</v>
      </c>
      <c r="AM2117" s="2" t="str">
        <f t="shared" si="1974"/>
        <v>생산완료(-2)</v>
      </c>
      <c r="AN2117" s="9">
        <f t="shared" si="1975"/>
        <v>45651</v>
      </c>
      <c r="AO2117" s="9">
        <f t="shared" si="1976"/>
        <v>45649</v>
      </c>
      <c r="AP2117" s="9"/>
      <c r="AQ2117" s="2">
        <f t="shared" si="2032"/>
        <v>-2</v>
      </c>
      <c r="AR2117" s="12">
        <f t="shared" si="1977"/>
        <v>-2</v>
      </c>
      <c r="AS2117" t="s">
        <v>5567</v>
      </c>
      <c r="AT2117" t="str">
        <f t="shared" si="1978"/>
        <v>생산완료(-2)</v>
      </c>
    </row>
    <row r="2118" spans="2:46" x14ac:dyDescent="0.3">
      <c r="B2118" s="2" t="s">
        <v>5412</v>
      </c>
      <c r="C2118" s="7">
        <v>1</v>
      </c>
      <c r="D2118" s="2" t="s">
        <v>5412</v>
      </c>
      <c r="E2118" s="2" t="s">
        <v>5405</v>
      </c>
      <c r="F2118" s="2"/>
      <c r="G2118" s="2" t="s">
        <v>5534</v>
      </c>
      <c r="H2118" s="2" t="s">
        <v>984</v>
      </c>
      <c r="I2118" s="2" t="str">
        <f t="shared" ref="I2118:I2181" si="2046">_xlfn.CONCAT(H2118, "-", "인쇄")</f>
        <v>20241217-1000170032-인쇄</v>
      </c>
      <c r="J2118" s="2" t="str">
        <f t="shared" ref="J2118:J2181" si="2047">_xlfn.CONCAT(H2118, "-", "합지")</f>
        <v>20241217-1000170032-합지</v>
      </c>
      <c r="K2118" s="2" t="str">
        <f t="shared" ref="K2118:K2181" si="2048">_xlfn.CONCAT(H2118, "-", "분단")</f>
        <v>20241217-1000170032-분단</v>
      </c>
      <c r="L2118" s="2" t="str">
        <f t="shared" ref="L2118:L2181" si="2049">_xlfn.CONCAT(H2118, "-", "제대")</f>
        <v>20241217-1000170032-제대</v>
      </c>
      <c r="M2118" s="2" t="str">
        <f>VLOOKUP(H2118, '쿼리1'!$A:$R, 17, 0)</f>
        <v>2도-NBB미트패티2.04kg-두께변경</v>
      </c>
      <c r="N2118" s="2" t="str">
        <f>VLOOKUP(H2118, '쿼리1'!$A:$P, 15, 0)</f>
        <v>나이론70</v>
      </c>
      <c r="O2118" s="2">
        <v>1000170032</v>
      </c>
      <c r="P2118" s="2" t="str">
        <f>VLOOKUP(H2118, '쿼리1'!$A:$R, 17, 0)</f>
        <v>2도-NBB미트패티2.04kg-두께변경</v>
      </c>
      <c r="Q2118" s="4">
        <f>VLOOKUP(H2118, '쿼리1'!$A:$U, 20, 0)</f>
        <v>10000</v>
      </c>
      <c r="R2118" s="2" t="s">
        <v>31</v>
      </c>
      <c r="S2118" s="2" t="s">
        <v>31</v>
      </c>
      <c r="T2118" s="2" t="s">
        <v>5397</v>
      </c>
      <c r="U2118" s="2" t="s">
        <v>5398</v>
      </c>
      <c r="V2118" s="3">
        <v>45649</v>
      </c>
      <c r="W2118" s="3">
        <v>45650</v>
      </c>
      <c r="X2118" s="6" t="str">
        <f t="shared" si="2042"/>
        <v>+1</v>
      </c>
      <c r="Y2118" s="3">
        <v>45653</v>
      </c>
      <c r="Z2118" s="3">
        <v>45652</v>
      </c>
      <c r="AA2118" s="6">
        <f t="shared" ref="AA2118:AA2121" si="2050">IFERROR(IF(Z2118-Y2118&gt;0, "+" &amp; (Z2118-Y2118), Z2118-Y2118), "X")</f>
        <v>-1</v>
      </c>
      <c r="AB2118" s="5" t="s">
        <v>5388</v>
      </c>
      <c r="AC2118" s="2" t="s">
        <v>5388</v>
      </c>
      <c r="AD2118" s="6" t="str">
        <f t="shared" si="2044"/>
        <v>X</v>
      </c>
      <c r="AE2118" s="3">
        <v>45657</v>
      </c>
      <c r="AF2118" s="5" t="s">
        <v>5396</v>
      </c>
      <c r="AG2118" s="6">
        <f t="shared" ca="1" si="2045"/>
        <v>-1</v>
      </c>
      <c r="AH2118" s="3">
        <v>45652</v>
      </c>
      <c r="AI2118" s="3">
        <f t="shared" ref="AI2118:AI2121" si="2051">Y2118</f>
        <v>45653</v>
      </c>
      <c r="AJ2118" s="3"/>
      <c r="AK2118" s="2" t="str">
        <f t="shared" ref="AK2118:AK2181" si="2052">IF(C2118&gt;0, "+"&amp;C2118, C2118)</f>
        <v>+1</v>
      </c>
      <c r="AL2118" s="2" t="s">
        <v>5567</v>
      </c>
      <c r="AM2118" s="2" t="str">
        <f t="shared" si="1974"/>
        <v>생산완료(+1)</v>
      </c>
      <c r="AN2118" s="9">
        <f t="shared" si="1975"/>
        <v>45652</v>
      </c>
      <c r="AO2118" s="9">
        <f t="shared" si="1976"/>
        <v>45653</v>
      </c>
      <c r="AP2118" s="9"/>
      <c r="AQ2118" s="2">
        <f t="shared" si="2032"/>
        <v>1</v>
      </c>
      <c r="AR2118" s="12" t="str">
        <f t="shared" si="1977"/>
        <v>+1</v>
      </c>
      <c r="AS2118" t="s">
        <v>5567</v>
      </c>
      <c r="AT2118" t="str">
        <f t="shared" si="1978"/>
        <v>생산완료(+1)</v>
      </c>
    </row>
    <row r="2119" spans="2:46" x14ac:dyDescent="0.3">
      <c r="B2119" s="2" t="s">
        <v>5424</v>
      </c>
      <c r="C2119" s="7">
        <v>2</v>
      </c>
      <c r="D2119" s="2" t="s">
        <v>5409</v>
      </c>
      <c r="E2119" s="2" t="s">
        <v>5416</v>
      </c>
      <c r="F2119" s="2"/>
      <c r="G2119" s="2" t="s">
        <v>5556</v>
      </c>
      <c r="H2119" s="2" t="s">
        <v>3452</v>
      </c>
      <c r="I2119" s="2" t="str">
        <f t="shared" si="2046"/>
        <v>20241217-11150360-인쇄</v>
      </c>
      <c r="J2119" s="2" t="str">
        <f t="shared" si="2047"/>
        <v>20241217-11150360-합지</v>
      </c>
      <c r="K2119" s="2" t="str">
        <f t="shared" si="2048"/>
        <v>20241217-11150360-분단</v>
      </c>
      <c r="L2119" s="2" t="str">
        <f t="shared" si="2049"/>
        <v>20241217-11150360-제대</v>
      </c>
      <c r="M2119" s="2" t="str">
        <f>VLOOKUP(H2119, '쿼리1'!$A:$R, 17, 0)</f>
        <v>2도-모미존 유황먹은돼지(25*45)</v>
      </c>
      <c r="N2119" s="2" t="str">
        <f>VLOOKUP(H2119, '쿼리1'!$A:$P, 15, 0)</f>
        <v>나이론55</v>
      </c>
      <c r="O2119" s="2">
        <v>11150360</v>
      </c>
      <c r="P2119" s="2" t="str">
        <f>VLOOKUP(H2119, '쿼리1'!$A:$R, 17, 0)</f>
        <v>2도-모미존 유황먹은돼지(25*45)</v>
      </c>
      <c r="Q2119" s="4">
        <f>VLOOKUP(H2119, '쿼리1'!$A:$U, 20, 0)</f>
        <v>13333</v>
      </c>
      <c r="R2119" s="2" t="s">
        <v>31</v>
      </c>
      <c r="S2119" s="2" t="s">
        <v>31</v>
      </c>
      <c r="T2119" s="2" t="s">
        <v>5397</v>
      </c>
      <c r="U2119" s="2" t="s">
        <v>5398</v>
      </c>
      <c r="V2119" s="3">
        <v>45649</v>
      </c>
      <c r="W2119" s="3">
        <v>45649</v>
      </c>
      <c r="X2119" s="6">
        <f t="shared" si="2042"/>
        <v>0</v>
      </c>
      <c r="Y2119" s="3">
        <v>45652</v>
      </c>
      <c r="Z2119" s="3">
        <v>45650</v>
      </c>
      <c r="AA2119" s="6">
        <f t="shared" si="2050"/>
        <v>-2</v>
      </c>
      <c r="AB2119" s="5" t="s">
        <v>5388</v>
      </c>
      <c r="AC2119" s="2" t="s">
        <v>5388</v>
      </c>
      <c r="AD2119" s="6" t="str">
        <f t="shared" si="2044"/>
        <v>X</v>
      </c>
      <c r="AE2119" s="3">
        <v>45656</v>
      </c>
      <c r="AF2119" s="5" t="s">
        <v>5396</v>
      </c>
      <c r="AG2119" s="6">
        <f t="shared" ca="1" si="2045"/>
        <v>0</v>
      </c>
      <c r="AH2119" s="3">
        <v>45650</v>
      </c>
      <c r="AI2119" s="3">
        <f t="shared" si="2051"/>
        <v>45652</v>
      </c>
      <c r="AJ2119" s="3"/>
      <c r="AK2119" s="2" t="str">
        <f t="shared" si="2052"/>
        <v>+2</v>
      </c>
      <c r="AL2119" s="2" t="s">
        <v>5567</v>
      </c>
      <c r="AM2119" s="2" t="str">
        <f t="shared" ref="AM2119:AM2182" si="2053">_xlfn.CONCAT(AL2119, "(", AK2119, ")")</f>
        <v>생산완료(+2)</v>
      </c>
      <c r="AN2119" s="9">
        <f t="shared" ref="AN2119:AN2182" si="2054">_xlfn.MAXIFS($AH$6:$AH$2358, $O$6:$O$2358, O2119)</f>
        <v>45650</v>
      </c>
      <c r="AO2119" s="9">
        <f t="shared" ref="AO2119:AO2182" si="2055">_xlfn.MAXIFS($AI$6:$AI$2358, $O$6:$O$2358, O2119)</f>
        <v>45652</v>
      </c>
      <c r="AP2119" s="9"/>
      <c r="AQ2119" s="2">
        <f t="shared" si="2032"/>
        <v>2</v>
      </c>
      <c r="AR2119" s="12" t="str">
        <f t="shared" ref="AR2119:AR2182" si="2056">IF(AQ2119&gt;0, "+"&amp;AQ2119, AQ2119)</f>
        <v>+2</v>
      </c>
      <c r="AS2119" t="s">
        <v>5567</v>
      </c>
      <c r="AT2119" t="str">
        <f t="shared" ref="AT2119:AT2182" si="2057">_xlfn.CONCAT(AS2119, "(", AR2119, ")")</f>
        <v>생산완료(+2)</v>
      </c>
    </row>
    <row r="2120" spans="2:46" x14ac:dyDescent="0.3">
      <c r="B2120" s="2" t="s">
        <v>5424</v>
      </c>
      <c r="C2120" s="7">
        <v>2</v>
      </c>
      <c r="D2120" s="2" t="s">
        <v>5409</v>
      </c>
      <c r="E2120" s="2" t="s">
        <v>5416</v>
      </c>
      <c r="F2120" s="2"/>
      <c r="G2120" s="2" t="s">
        <v>5556</v>
      </c>
      <c r="H2120" s="2" t="s">
        <v>3448</v>
      </c>
      <c r="I2120" s="2" t="str">
        <f t="shared" si="2046"/>
        <v>20241217-11150361-인쇄</v>
      </c>
      <c r="J2120" s="2" t="str">
        <f t="shared" si="2047"/>
        <v>20241217-11150361-합지</v>
      </c>
      <c r="K2120" s="2" t="str">
        <f t="shared" si="2048"/>
        <v>20241217-11150361-분단</v>
      </c>
      <c r="L2120" s="2" t="str">
        <f t="shared" si="2049"/>
        <v>20241217-11150361-제대</v>
      </c>
      <c r="M2120" s="2" t="str">
        <f>VLOOKUP(H2120, '쿼리1'!$A:$R, 17, 0)</f>
        <v>2도-모미존 유황먹은돼지(35*45)</v>
      </c>
      <c r="N2120" s="2" t="str">
        <f>VLOOKUP(H2120, '쿼리1'!$A:$P, 15, 0)</f>
        <v>나이론55</v>
      </c>
      <c r="O2120" s="2">
        <v>11150361</v>
      </c>
      <c r="P2120" s="2" t="str">
        <f>VLOOKUP(H2120, '쿼리1'!$A:$R, 17, 0)</f>
        <v>2도-모미존 유황먹은돼지(35*45)</v>
      </c>
      <c r="Q2120" s="4">
        <f>VLOOKUP(H2120, '쿼리1'!$A:$U, 20, 0)</f>
        <v>13333</v>
      </c>
      <c r="R2120" s="2" t="s">
        <v>31</v>
      </c>
      <c r="S2120" s="2" t="s">
        <v>31</v>
      </c>
      <c r="T2120" s="2" t="s">
        <v>5397</v>
      </c>
      <c r="U2120" s="2" t="s">
        <v>5398</v>
      </c>
      <c r="V2120" s="3">
        <v>45649</v>
      </c>
      <c r="W2120" s="3">
        <v>45649</v>
      </c>
      <c r="X2120" s="6">
        <f t="shared" si="2042"/>
        <v>0</v>
      </c>
      <c r="Y2120" s="3">
        <v>45652</v>
      </c>
      <c r="Z2120" s="3">
        <v>45650</v>
      </c>
      <c r="AA2120" s="6">
        <f t="shared" si="2050"/>
        <v>-2</v>
      </c>
      <c r="AB2120" s="5" t="s">
        <v>5388</v>
      </c>
      <c r="AC2120" s="2" t="s">
        <v>5388</v>
      </c>
      <c r="AD2120" s="6" t="str">
        <f t="shared" si="2044"/>
        <v>X</v>
      </c>
      <c r="AE2120" s="3">
        <v>45656</v>
      </c>
      <c r="AF2120" s="5" t="s">
        <v>5396</v>
      </c>
      <c r="AG2120" s="6">
        <f t="shared" ca="1" si="2045"/>
        <v>0</v>
      </c>
      <c r="AH2120" s="3">
        <v>45650</v>
      </c>
      <c r="AI2120" s="3">
        <f t="shared" si="2051"/>
        <v>45652</v>
      </c>
      <c r="AJ2120" s="3"/>
      <c r="AK2120" s="2" t="str">
        <f t="shared" si="2052"/>
        <v>+2</v>
      </c>
      <c r="AL2120" s="2" t="s">
        <v>5567</v>
      </c>
      <c r="AM2120" s="2" t="str">
        <f t="shared" si="2053"/>
        <v>생산완료(+2)</v>
      </c>
      <c r="AN2120" s="9">
        <f t="shared" si="2054"/>
        <v>45650</v>
      </c>
      <c r="AO2120" s="9">
        <f t="shared" si="2055"/>
        <v>45652</v>
      </c>
      <c r="AP2120" s="9"/>
      <c r="AQ2120" s="2">
        <f t="shared" si="2032"/>
        <v>2</v>
      </c>
      <c r="AR2120" s="12" t="str">
        <f t="shared" si="2056"/>
        <v>+2</v>
      </c>
      <c r="AS2120" t="s">
        <v>5567</v>
      </c>
      <c r="AT2120" t="str">
        <f t="shared" si="2057"/>
        <v>생산완료(+2)</v>
      </c>
    </row>
    <row r="2121" spans="2:46" x14ac:dyDescent="0.3">
      <c r="B2121" s="2" t="s">
        <v>5405</v>
      </c>
      <c r="C2121" s="7">
        <v>-1</v>
      </c>
      <c r="D2121" s="2" t="s">
        <v>5408</v>
      </c>
      <c r="E2121" s="2" t="s">
        <v>5412</v>
      </c>
      <c r="F2121" s="2"/>
      <c r="G2121" s="2" t="s">
        <v>5556</v>
      </c>
      <c r="H2121" s="2" t="s">
        <v>977</v>
      </c>
      <c r="I2121" s="2" t="str">
        <f t="shared" si="2046"/>
        <v>20241217-1117P0197-인쇄</v>
      </c>
      <c r="J2121" s="2" t="str">
        <f t="shared" si="2047"/>
        <v>20241217-1117P0197-합지</v>
      </c>
      <c r="K2121" s="2" t="str">
        <f t="shared" si="2048"/>
        <v>20241217-1117P0197-분단</v>
      </c>
      <c r="L2121" s="2" t="str">
        <f t="shared" si="2049"/>
        <v>20241217-1117P0197-제대</v>
      </c>
      <c r="M2121" s="2" t="str">
        <f>VLOOKUP(H2121, '쿼리1'!$A:$R, 17, 0)</f>
        <v>5도-쉐프초이스)실속 동그랑땡1000g (후면표시사항개정)</v>
      </c>
      <c r="N2121" s="2" t="str">
        <f>VLOOKUP(H2121, '쿼리1'!$A:$P, 15, 0)</f>
        <v>나이론105</v>
      </c>
      <c r="O2121" s="2" t="s">
        <v>5726</v>
      </c>
      <c r="P2121" s="2" t="str">
        <f>VLOOKUP(H2121, '쿼리1'!$A:$R, 17, 0)</f>
        <v>5도-쉐프초이스)실속 동그랑땡1000g (후면표시사항개정)</v>
      </c>
      <c r="Q2121" s="4">
        <f>VLOOKUP(H2121, '쿼리1'!$A:$U, 20, 0)</f>
        <v>22222</v>
      </c>
      <c r="R2121" s="2" t="s">
        <v>31</v>
      </c>
      <c r="S2121" s="2" t="s">
        <v>31</v>
      </c>
      <c r="T2121" s="2" t="s">
        <v>5397</v>
      </c>
      <c r="U2121" s="2" t="s">
        <v>5398</v>
      </c>
      <c r="V2121" s="3">
        <v>45649</v>
      </c>
      <c r="W2121" s="3">
        <v>45652</v>
      </c>
      <c r="X2121" s="6" t="str">
        <f t="shared" si="2042"/>
        <v>+3</v>
      </c>
      <c r="Y2121" s="3">
        <v>45652</v>
      </c>
      <c r="Z2121" s="3">
        <v>45653</v>
      </c>
      <c r="AA2121" s="6" t="str">
        <f t="shared" si="2050"/>
        <v>+1</v>
      </c>
      <c r="AB2121" s="5" t="s">
        <v>5388</v>
      </c>
      <c r="AC2121" s="2" t="s">
        <v>5388</v>
      </c>
      <c r="AD2121" s="6" t="str">
        <f t="shared" si="2044"/>
        <v>X</v>
      </c>
      <c r="AE2121" s="3">
        <v>45656</v>
      </c>
      <c r="AF2121" s="5" t="s">
        <v>5396</v>
      </c>
      <c r="AG2121" s="6">
        <f t="shared" ca="1" si="2045"/>
        <v>0</v>
      </c>
      <c r="AH2121" s="3">
        <v>45653</v>
      </c>
      <c r="AI2121" s="3">
        <f t="shared" si="2051"/>
        <v>45652</v>
      </c>
      <c r="AJ2121" s="3"/>
      <c r="AK2121" s="2">
        <f t="shared" si="2052"/>
        <v>-1</v>
      </c>
      <c r="AL2121" s="2" t="s">
        <v>5567</v>
      </c>
      <c r="AM2121" s="2" t="str">
        <f t="shared" si="2053"/>
        <v>생산완료(-1)</v>
      </c>
      <c r="AN2121" s="9">
        <f t="shared" si="2054"/>
        <v>45653</v>
      </c>
      <c r="AO2121" s="9">
        <f t="shared" si="2055"/>
        <v>45652</v>
      </c>
      <c r="AP2121" s="9"/>
      <c r="AQ2121" s="2">
        <f t="shared" si="2032"/>
        <v>-1</v>
      </c>
      <c r="AR2121" s="12">
        <f t="shared" si="2056"/>
        <v>-1</v>
      </c>
      <c r="AS2121" t="s">
        <v>5567</v>
      </c>
      <c r="AT2121" t="str">
        <f t="shared" si="2057"/>
        <v>생산완료(-1)</v>
      </c>
    </row>
    <row r="2122" spans="2:46" x14ac:dyDescent="0.3">
      <c r="B2122" s="2" t="s">
        <v>5424</v>
      </c>
      <c r="C2122" s="7">
        <v>2</v>
      </c>
      <c r="D2122" s="2"/>
      <c r="E2122" s="2" t="s">
        <v>5556</v>
      </c>
      <c r="F2122" s="2"/>
      <c r="G2122" s="2" t="s">
        <v>5416</v>
      </c>
      <c r="H2122" s="2" t="s">
        <v>2432</v>
      </c>
      <c r="I2122" s="2" t="str">
        <f t="shared" si="2046"/>
        <v>20241217-1217N0077-인쇄</v>
      </c>
      <c r="J2122" s="2" t="str">
        <f t="shared" si="2047"/>
        <v>20241217-1217N0077-합지</v>
      </c>
      <c r="K2122" s="2" t="str">
        <f t="shared" si="2048"/>
        <v>20241217-1217N0077-분단</v>
      </c>
      <c r="L2122" s="2" t="str">
        <f t="shared" si="2049"/>
        <v>20241217-1217N0077-제대</v>
      </c>
      <c r="M2122" s="2" t="str">
        <f>VLOOKUP(H2122, '쿼리1'!$A:$R, 17, 0)</f>
        <v>무지</v>
      </c>
      <c r="N2122" s="2" t="str">
        <f>VLOOKUP(H2122, '쿼리1'!$A:$P, 15, 0)</f>
        <v>은박130</v>
      </c>
      <c r="O2122" s="2" t="s">
        <v>5916</v>
      </c>
      <c r="P2122" s="2" t="str">
        <f>VLOOKUP(H2122, '쿼리1'!$A:$R, 17, 0)</f>
        <v>무지</v>
      </c>
      <c r="Q2122" s="4">
        <f>VLOOKUP(H2122, '쿼리1'!$A:$U, 20, 0)</f>
        <v>11320</v>
      </c>
      <c r="R2122" s="2" t="s">
        <v>5397</v>
      </c>
      <c r="S2122" s="2" t="s">
        <v>5398</v>
      </c>
      <c r="T2122" s="2" t="s">
        <v>5397</v>
      </c>
      <c r="U2122" s="2" t="s">
        <v>31</v>
      </c>
      <c r="V2122" s="2" t="s">
        <v>5388</v>
      </c>
      <c r="W2122" s="3" t="s">
        <v>5388</v>
      </c>
      <c r="X2122" s="6" t="str">
        <f>IFERROR(W2122-V2122, "X")</f>
        <v>X</v>
      </c>
      <c r="Y2122" s="3">
        <v>45656</v>
      </c>
      <c r="Z2122" s="5" t="s">
        <v>5396</v>
      </c>
      <c r="AA2122" s="6">
        <f ca="1">TODAY()-Y2122</f>
        <v>0</v>
      </c>
      <c r="AB2122" s="3" t="s">
        <v>5388</v>
      </c>
      <c r="AC2122" s="2" t="s">
        <v>5388</v>
      </c>
      <c r="AD2122" s="6" t="str">
        <f t="shared" si="2044"/>
        <v>X</v>
      </c>
      <c r="AE2122" s="3">
        <v>45658</v>
      </c>
      <c r="AF2122" s="3">
        <v>45656</v>
      </c>
      <c r="AG2122" s="2">
        <f>IFERROR(IF(AF2122-AE2122&gt;0, "+" &amp; (AF2122-AE2122), AF2122-AE2122), "X")</f>
        <v>-2</v>
      </c>
      <c r="AH2122" s="3">
        <v>45656</v>
      </c>
      <c r="AI2122" s="3">
        <f>AE2122</f>
        <v>45658</v>
      </c>
      <c r="AJ2122" s="3"/>
      <c r="AK2122" s="2" t="str">
        <f t="shared" si="2052"/>
        <v>+2</v>
      </c>
      <c r="AL2122" s="2" t="s">
        <v>5567</v>
      </c>
      <c r="AM2122" s="2" t="str">
        <f t="shared" si="2053"/>
        <v>생산완료(+2)</v>
      </c>
      <c r="AN2122" s="9">
        <f t="shared" si="2054"/>
        <v>45656</v>
      </c>
      <c r="AO2122" s="9">
        <f t="shared" si="2055"/>
        <v>45658</v>
      </c>
      <c r="AP2122" s="9"/>
      <c r="AQ2122" s="2">
        <f t="shared" si="2032"/>
        <v>2</v>
      </c>
      <c r="AR2122" s="12" t="str">
        <f t="shared" si="2056"/>
        <v>+2</v>
      </c>
      <c r="AS2122" t="s">
        <v>5567</v>
      </c>
      <c r="AT2122" t="str">
        <f t="shared" si="2057"/>
        <v>생산완료(+2)</v>
      </c>
    </row>
    <row r="2123" spans="2:46" x14ac:dyDescent="0.3">
      <c r="B2123" s="2" t="s">
        <v>5560</v>
      </c>
      <c r="C2123" s="8">
        <v>-7</v>
      </c>
      <c r="D2123" s="2" t="s">
        <v>5550</v>
      </c>
      <c r="E2123" s="2" t="s">
        <v>5554</v>
      </c>
      <c r="F2123" s="2" t="s">
        <v>5553</v>
      </c>
      <c r="G2123" s="2" t="s">
        <v>5534</v>
      </c>
      <c r="H2123" s="2" t="s">
        <v>3614</v>
      </c>
      <c r="I2123" s="2" t="str">
        <f t="shared" si="2046"/>
        <v>20241217-1219P0187-인쇄</v>
      </c>
      <c r="J2123" s="2" t="str">
        <f t="shared" si="2047"/>
        <v>20241217-1219P0187-합지</v>
      </c>
      <c r="K2123" s="2" t="str">
        <f t="shared" si="2048"/>
        <v>20241217-1219P0187-분단</v>
      </c>
      <c r="L2123" s="2" t="str">
        <f t="shared" si="2049"/>
        <v>20241217-1219P0187-제대</v>
      </c>
      <c r="M2123" s="2" t="str">
        <f>VLOOKUP(H2123, '쿼리1'!$A:$R, 17, 0)</f>
        <v>4도-건무청80g</v>
      </c>
      <c r="N2123" s="2" t="str">
        <f>VLOOKUP(H2123, '쿼리1'!$A:$P, 15, 0)</f>
        <v>패씨피피(유무광)80</v>
      </c>
      <c r="O2123" s="2" t="s">
        <v>5917</v>
      </c>
      <c r="P2123" s="2" t="str">
        <f>VLOOKUP(H2123, '쿼리1'!$A:$R, 17, 0)</f>
        <v>4도-건무청80g</v>
      </c>
      <c r="Q2123" s="4">
        <f>VLOOKUP(H2123, '쿼리1'!$A:$U, 20, 0)</f>
        <v>20000</v>
      </c>
      <c r="R2123" s="2" t="s">
        <v>5399</v>
      </c>
      <c r="S2123" s="2" t="s">
        <v>5399</v>
      </c>
      <c r="T2123" s="2" t="s">
        <v>5399</v>
      </c>
      <c r="U2123" s="2" t="s">
        <v>5398</v>
      </c>
      <c r="V2123" s="3">
        <v>45649</v>
      </c>
      <c r="W2123" s="5" t="s">
        <v>5396</v>
      </c>
      <c r="X2123" s="6">
        <f t="shared" ref="X2123:X2124" ca="1" si="2058">TODAY()-V2123</f>
        <v>7</v>
      </c>
      <c r="Y2123" s="3">
        <v>45652</v>
      </c>
      <c r="Z2123" s="5" t="s">
        <v>5396</v>
      </c>
      <c r="AA2123" s="6">
        <f t="shared" ref="AA2123:AA2124" ca="1" si="2059">TODAY()-Y2123</f>
        <v>4</v>
      </c>
      <c r="AB2123" s="3">
        <v>45653</v>
      </c>
      <c r="AC2123" s="5" t="s">
        <v>5396</v>
      </c>
      <c r="AD2123" s="6">
        <f t="shared" ref="AD2123:AD2124" ca="1" si="2060">TODAY()-AB2123</f>
        <v>3</v>
      </c>
      <c r="AE2123" s="3">
        <v>45657</v>
      </c>
      <c r="AF2123" s="5" t="s">
        <v>5396</v>
      </c>
      <c r="AG2123" s="6">
        <f t="shared" ref="AG2123:AG2124" ca="1" si="2061">TODAY()-AE2123</f>
        <v>-1</v>
      </c>
      <c r="AH2123" s="2" t="s">
        <v>5388</v>
      </c>
      <c r="AI2123" s="3">
        <f t="shared" ref="AI2123:AI2124" si="2062">V2123</f>
        <v>45649</v>
      </c>
      <c r="AJ2123" s="3">
        <f t="shared" ref="AJ2123:AJ2127" ca="1" si="2063">TODAY()</f>
        <v>45656</v>
      </c>
      <c r="AK2123" s="2">
        <f t="shared" si="2052"/>
        <v>-7</v>
      </c>
      <c r="AL2123" s="2" t="str">
        <f>IF(C2123&lt;0, "진행중", "지연")</f>
        <v>진행중</v>
      </c>
      <c r="AM2123" s="2" t="str">
        <f t="shared" si="2053"/>
        <v>진행중(-7)</v>
      </c>
      <c r="AN2123" s="9">
        <f t="shared" si="2054"/>
        <v>0</v>
      </c>
      <c r="AO2123" s="9">
        <f t="shared" si="2055"/>
        <v>45649</v>
      </c>
      <c r="AP2123" s="9">
        <f t="shared" ref="AP2123:AP2125" ca="1" si="2064">TODAY()</f>
        <v>45656</v>
      </c>
      <c r="AQ2123" s="6">
        <f t="shared" ref="AQ2123:AQ2125" ca="1" si="2065">AO2123-AP2123</f>
        <v>-7</v>
      </c>
      <c r="AR2123" s="12">
        <f t="shared" ca="1" si="2056"/>
        <v>-7</v>
      </c>
      <c r="AS2123" t="str">
        <f t="shared" ref="AS2123:AS2125" ca="1" si="2066">IF(AQ2123&lt;0, "진행중", "지연")</f>
        <v>진행중</v>
      </c>
      <c r="AT2123" t="str">
        <f t="shared" ca="1" si="2057"/>
        <v>진행중(-7)</v>
      </c>
    </row>
    <row r="2124" spans="2:46" x14ac:dyDescent="0.3">
      <c r="B2124" s="2" t="s">
        <v>5560</v>
      </c>
      <c r="C2124" s="8">
        <v>-7</v>
      </c>
      <c r="D2124" s="2" t="s">
        <v>5550</v>
      </c>
      <c r="E2124" s="2" t="s">
        <v>5554</v>
      </c>
      <c r="F2124" s="2" t="s">
        <v>5553</v>
      </c>
      <c r="G2124" s="2" t="s">
        <v>5534</v>
      </c>
      <c r="H2124" s="2" t="s">
        <v>3612</v>
      </c>
      <c r="I2124" s="2" t="str">
        <f t="shared" si="2046"/>
        <v>20241217-1220P0185-인쇄</v>
      </c>
      <c r="J2124" s="2" t="str">
        <f t="shared" si="2047"/>
        <v>20241217-1220P0185-합지</v>
      </c>
      <c r="K2124" s="2" t="str">
        <f t="shared" si="2048"/>
        <v>20241217-1220P0185-분단</v>
      </c>
      <c r="L2124" s="2" t="str">
        <f t="shared" si="2049"/>
        <v>20241217-1220P0185-제대</v>
      </c>
      <c r="M2124" s="2" t="str">
        <f>VLOOKUP(H2124, '쿼리1'!$A:$R, 17, 0)</f>
        <v>4도-건부지깽이40g</v>
      </c>
      <c r="N2124" s="2" t="str">
        <f>VLOOKUP(H2124, '쿼리1'!$A:$P, 15, 0)</f>
        <v>패씨피피(유무광)80</v>
      </c>
      <c r="O2124" s="2" t="s">
        <v>5918</v>
      </c>
      <c r="P2124" s="2" t="str">
        <f>VLOOKUP(H2124, '쿼리1'!$A:$R, 17, 0)</f>
        <v>4도-건부지깽이40g</v>
      </c>
      <c r="Q2124" s="4">
        <f>VLOOKUP(H2124, '쿼리1'!$A:$U, 20, 0)</f>
        <v>20000</v>
      </c>
      <c r="R2124" s="2" t="s">
        <v>5399</v>
      </c>
      <c r="S2124" s="2" t="s">
        <v>5399</v>
      </c>
      <c r="T2124" s="2" t="s">
        <v>5399</v>
      </c>
      <c r="U2124" s="2" t="s">
        <v>5398</v>
      </c>
      <c r="V2124" s="3">
        <v>45649</v>
      </c>
      <c r="W2124" s="5" t="s">
        <v>5396</v>
      </c>
      <c r="X2124" s="6">
        <f t="shared" ca="1" si="2058"/>
        <v>7</v>
      </c>
      <c r="Y2124" s="3">
        <v>45652</v>
      </c>
      <c r="Z2124" s="5" t="s">
        <v>5396</v>
      </c>
      <c r="AA2124" s="6">
        <f t="shared" ca="1" si="2059"/>
        <v>4</v>
      </c>
      <c r="AB2124" s="3">
        <v>45653</v>
      </c>
      <c r="AC2124" s="5" t="s">
        <v>5396</v>
      </c>
      <c r="AD2124" s="6">
        <f t="shared" ca="1" si="2060"/>
        <v>3</v>
      </c>
      <c r="AE2124" s="3">
        <v>45657</v>
      </c>
      <c r="AF2124" s="5" t="s">
        <v>5396</v>
      </c>
      <c r="AG2124" s="6">
        <f t="shared" ca="1" si="2061"/>
        <v>-1</v>
      </c>
      <c r="AH2124" s="2" t="s">
        <v>5388</v>
      </c>
      <c r="AI2124" s="3">
        <f t="shared" si="2062"/>
        <v>45649</v>
      </c>
      <c r="AJ2124" s="3">
        <f t="shared" ca="1" si="2063"/>
        <v>45656</v>
      </c>
      <c r="AK2124" s="2">
        <f t="shared" si="2052"/>
        <v>-7</v>
      </c>
      <c r="AL2124" s="2" t="str">
        <f>IF(C2124&lt;0, "진행중", "지연")</f>
        <v>진행중</v>
      </c>
      <c r="AM2124" s="2" t="str">
        <f t="shared" si="2053"/>
        <v>진행중(-7)</v>
      </c>
      <c r="AN2124" s="9">
        <f t="shared" si="2054"/>
        <v>0</v>
      </c>
      <c r="AO2124" s="9">
        <f t="shared" si="2055"/>
        <v>45649</v>
      </c>
      <c r="AP2124" s="9">
        <f t="shared" ca="1" si="2064"/>
        <v>45656</v>
      </c>
      <c r="AQ2124" s="6">
        <f t="shared" ca="1" si="2065"/>
        <v>-7</v>
      </c>
      <c r="AR2124" s="12">
        <f t="shared" ca="1" si="2056"/>
        <v>-7</v>
      </c>
      <c r="AS2124" t="str">
        <f t="shared" ca="1" si="2066"/>
        <v>진행중</v>
      </c>
      <c r="AT2124" t="str">
        <f t="shared" ca="1" si="2057"/>
        <v>진행중(-7)</v>
      </c>
    </row>
    <row r="2125" spans="2:46" x14ac:dyDescent="0.3">
      <c r="B2125" s="2" t="s">
        <v>5666</v>
      </c>
      <c r="C2125" s="8" t="s">
        <v>5670</v>
      </c>
      <c r="D2125" s="2"/>
      <c r="E2125" s="2"/>
      <c r="F2125" s="2"/>
      <c r="G2125" s="2"/>
      <c r="H2125" s="2" t="s">
        <v>350</v>
      </c>
      <c r="I2125" s="2" t="str">
        <f t="shared" si="2046"/>
        <v>20241217-2000148004-인쇄</v>
      </c>
      <c r="J2125" s="2" t="str">
        <f t="shared" si="2047"/>
        <v>20241217-2000148004-합지</v>
      </c>
      <c r="K2125" s="2" t="str">
        <f t="shared" si="2048"/>
        <v>20241217-2000148004-분단</v>
      </c>
      <c r="L2125" s="2" t="str">
        <f t="shared" si="2049"/>
        <v>20241217-2000148004-제대</v>
      </c>
      <c r="M2125" s="2" t="str">
        <f>VLOOKUP(H2125, '쿼리1'!$A:$R, 17, 0)</f>
        <v>무지</v>
      </c>
      <c r="N2125" s="2" t="str">
        <f>VLOOKUP(H2125, '쿼리1'!$A:$P, 15, 0)</f>
        <v>PE튜브(투명)50</v>
      </c>
      <c r="O2125" s="2">
        <v>2000148004</v>
      </c>
      <c r="P2125" s="2" t="str">
        <f>VLOOKUP(H2125, '쿼리1'!$A:$R, 17, 0)</f>
        <v>무지</v>
      </c>
      <c r="Q2125" s="4">
        <f>VLOOKUP(H2125, '쿼리1'!$A:$U, 20, 0)</f>
        <v>10000</v>
      </c>
      <c r="R2125" s="2" t="s">
        <v>5397</v>
      </c>
      <c r="S2125" s="2" t="s">
        <v>5397</v>
      </c>
      <c r="T2125" s="2" t="s">
        <v>5397</v>
      </c>
      <c r="U2125" s="2" t="s">
        <v>5397</v>
      </c>
      <c r="V2125" s="2" t="s">
        <v>5388</v>
      </c>
      <c r="W2125" s="2" t="s">
        <v>5388</v>
      </c>
      <c r="X2125" s="6" t="str">
        <f t="shared" ref="X2125:X2130" si="2067">IFERROR(W2125-V2125, "X")</f>
        <v>X</v>
      </c>
      <c r="Y2125" s="2" t="s">
        <v>5388</v>
      </c>
      <c r="Z2125" s="2" t="s">
        <v>5388</v>
      </c>
      <c r="AA2125" s="6" t="str">
        <f t="shared" ref="AA2125:AA2134" si="2068">IFERROR(Z2125-Y2125, "X")</f>
        <v>X</v>
      </c>
      <c r="AB2125" s="2" t="s">
        <v>5388</v>
      </c>
      <c r="AC2125" s="2" t="s">
        <v>5388</v>
      </c>
      <c r="AD2125" s="6" t="str">
        <f t="shared" ref="AD2125:AD2134" si="2069">IFERROR(AC2125-AB2125, "X")</f>
        <v>X</v>
      </c>
      <c r="AE2125" s="2" t="s">
        <v>5388</v>
      </c>
      <c r="AF2125" s="2" t="s">
        <v>5388</v>
      </c>
      <c r="AG2125" s="2" t="str">
        <f>IFERROR(AF2125-AE2125, "X")</f>
        <v>X</v>
      </c>
      <c r="AH2125" s="2" t="s">
        <v>5388</v>
      </c>
      <c r="AI2125" s="3" t="s">
        <v>5388</v>
      </c>
      <c r="AJ2125" s="3">
        <f t="shared" ca="1" si="2063"/>
        <v>45656</v>
      </c>
      <c r="AK2125" s="2" t="str">
        <f t="shared" si="2052"/>
        <v>+공정납기일없음</v>
      </c>
      <c r="AL2125" s="2"/>
      <c r="AM2125" s="2" t="str">
        <f t="shared" si="2053"/>
        <v>(+공정납기일없음)</v>
      </c>
      <c r="AN2125" s="9">
        <f t="shared" si="2054"/>
        <v>0</v>
      </c>
      <c r="AO2125" s="9">
        <f t="shared" si="2055"/>
        <v>45574</v>
      </c>
      <c r="AP2125" s="9">
        <f t="shared" ca="1" si="2064"/>
        <v>45656</v>
      </c>
      <c r="AQ2125" s="6">
        <f t="shared" ca="1" si="2065"/>
        <v>-82</v>
      </c>
      <c r="AR2125" s="12">
        <f t="shared" ca="1" si="2056"/>
        <v>-82</v>
      </c>
      <c r="AS2125" t="str">
        <f t="shared" ca="1" si="2066"/>
        <v>진행중</v>
      </c>
      <c r="AT2125" t="str">
        <f t="shared" ca="1" si="2057"/>
        <v>진행중(-82)</v>
      </c>
    </row>
    <row r="2126" spans="2:46" x14ac:dyDescent="0.3">
      <c r="B2126" s="2" t="s">
        <v>5666</v>
      </c>
      <c r="C2126" s="8" t="s">
        <v>5670</v>
      </c>
      <c r="D2126" s="2"/>
      <c r="E2126" s="2"/>
      <c r="F2126" s="2"/>
      <c r="G2126" s="2" t="s">
        <v>5551</v>
      </c>
      <c r="H2126" s="2" t="s">
        <v>1544</v>
      </c>
      <c r="I2126" s="2" t="str">
        <f t="shared" si="2046"/>
        <v>20241217-2000167594-인쇄</v>
      </c>
      <c r="J2126" s="2" t="str">
        <f t="shared" si="2047"/>
        <v>20241217-2000167594-합지</v>
      </c>
      <c r="K2126" s="2" t="str">
        <f t="shared" si="2048"/>
        <v>20241217-2000167594-분단</v>
      </c>
      <c r="L2126" s="2" t="str">
        <f t="shared" si="2049"/>
        <v>20241217-2000167594-제대</v>
      </c>
      <c r="M2126" s="2" t="str">
        <f>VLOOKUP(H2126, '쿼리1'!$A:$R, 17, 0)</f>
        <v>무지</v>
      </c>
      <c r="N2126" s="2" t="str">
        <f>VLOOKUP(H2126, '쿼리1'!$A:$P, 15, 0)</f>
        <v>OPP(투명)50</v>
      </c>
      <c r="O2126" s="2">
        <v>2000167594</v>
      </c>
      <c r="P2126" s="2" t="str">
        <f>VLOOKUP(H2126, '쿼리1'!$A:$R, 17, 0)</f>
        <v>무지</v>
      </c>
      <c r="Q2126" s="4">
        <f>VLOOKUP(H2126, '쿼리1'!$A:$U, 20, 0)</f>
        <v>64516</v>
      </c>
      <c r="R2126" s="2" t="s">
        <v>5397</v>
      </c>
      <c r="S2126" s="2" t="s">
        <v>5397</v>
      </c>
      <c r="T2126" s="2" t="s">
        <v>5397</v>
      </c>
      <c r="U2126" s="2" t="s">
        <v>5399</v>
      </c>
      <c r="V2126" s="2" t="s">
        <v>5388</v>
      </c>
      <c r="W2126" s="2" t="s">
        <v>5388</v>
      </c>
      <c r="X2126" s="6" t="str">
        <f t="shared" si="2067"/>
        <v>X</v>
      </c>
      <c r="Y2126" s="2" t="s">
        <v>5388</v>
      </c>
      <c r="Z2126" s="3" t="s">
        <v>5388</v>
      </c>
      <c r="AA2126" s="6" t="str">
        <f t="shared" si="2068"/>
        <v>X</v>
      </c>
      <c r="AB2126" s="5" t="s">
        <v>5388</v>
      </c>
      <c r="AC2126" s="2" t="s">
        <v>5388</v>
      </c>
      <c r="AD2126" s="6" t="str">
        <f t="shared" si="2069"/>
        <v>X</v>
      </c>
      <c r="AE2126" s="3">
        <v>45645</v>
      </c>
      <c r="AF2126" s="5" t="s">
        <v>5396</v>
      </c>
      <c r="AG2126" s="6">
        <f ca="1">TODAY()-AE2126</f>
        <v>11</v>
      </c>
      <c r="AH2126" s="2" t="s">
        <v>5388</v>
      </c>
      <c r="AI2126" s="3" t="s">
        <v>5388</v>
      </c>
      <c r="AJ2126" s="3">
        <f t="shared" ca="1" si="2063"/>
        <v>45656</v>
      </c>
      <c r="AK2126" s="2" t="str">
        <f t="shared" si="2052"/>
        <v>+공정납기일없음</v>
      </c>
      <c r="AL2126" s="2"/>
      <c r="AM2126" s="2" t="str">
        <f t="shared" si="2053"/>
        <v>(+공정납기일없음)</v>
      </c>
      <c r="AN2126" s="9">
        <f t="shared" si="2054"/>
        <v>45637</v>
      </c>
      <c r="AO2126" s="9">
        <f t="shared" si="2055"/>
        <v>45630</v>
      </c>
      <c r="AP2126" s="9"/>
      <c r="AQ2126" s="6">
        <f>AO2126-AN2126</f>
        <v>-7</v>
      </c>
      <c r="AR2126" s="12">
        <f t="shared" si="2056"/>
        <v>-7</v>
      </c>
      <c r="AS2126" t="s">
        <v>5567</v>
      </c>
      <c r="AT2126" t="str">
        <f t="shared" si="2057"/>
        <v>생산완료(-7)</v>
      </c>
    </row>
    <row r="2127" spans="2:46" x14ac:dyDescent="0.3">
      <c r="B2127" s="2" t="s">
        <v>5666</v>
      </c>
      <c r="C2127" s="8" t="s">
        <v>5670</v>
      </c>
      <c r="D2127" s="2"/>
      <c r="E2127" s="2"/>
      <c r="F2127" s="2"/>
      <c r="G2127" s="2"/>
      <c r="H2127" s="2" t="s">
        <v>802</v>
      </c>
      <c r="I2127" s="2" t="str">
        <f t="shared" si="2046"/>
        <v>20241217-2000170021-인쇄</v>
      </c>
      <c r="J2127" s="2" t="str">
        <f t="shared" si="2047"/>
        <v>20241217-2000170021-합지</v>
      </c>
      <c r="K2127" s="2" t="str">
        <f t="shared" si="2048"/>
        <v>20241217-2000170021-분단</v>
      </c>
      <c r="L2127" s="2" t="str">
        <f t="shared" si="2049"/>
        <v>20241217-2000170021-제대</v>
      </c>
      <c r="M2127" s="2" t="str">
        <f>VLOOKUP(H2127, '쿼리1'!$A:$R, 17, 0)</f>
        <v>무지</v>
      </c>
      <c r="N2127" s="2" t="str">
        <f>VLOOKUP(H2127, '쿼리1'!$A:$P, 15, 0)</f>
        <v>PET75</v>
      </c>
      <c r="O2127" s="2">
        <v>2000170021</v>
      </c>
      <c r="P2127" s="2" t="str">
        <f>VLOOKUP(H2127, '쿼리1'!$A:$R, 17, 0)</f>
        <v>무지</v>
      </c>
      <c r="Q2127" s="4">
        <f>VLOOKUP(H2127, '쿼리1'!$A:$U, 20, 0)</f>
        <v>3000</v>
      </c>
      <c r="R2127" s="2" t="s">
        <v>5397</v>
      </c>
      <c r="S2127" s="2" t="s">
        <v>5397</v>
      </c>
      <c r="T2127" s="2" t="s">
        <v>5397</v>
      </c>
      <c r="U2127" s="2" t="s">
        <v>5397</v>
      </c>
      <c r="V2127" s="2" t="s">
        <v>5388</v>
      </c>
      <c r="W2127" s="2" t="s">
        <v>5388</v>
      </c>
      <c r="X2127" s="6" t="str">
        <f t="shared" si="2067"/>
        <v>X</v>
      </c>
      <c r="Y2127" s="2" t="s">
        <v>5388</v>
      </c>
      <c r="Z2127" s="2" t="s">
        <v>5388</v>
      </c>
      <c r="AA2127" s="6" t="str">
        <f t="shared" si="2068"/>
        <v>X</v>
      </c>
      <c r="AB2127" s="2" t="s">
        <v>5388</v>
      </c>
      <c r="AC2127" s="2" t="s">
        <v>5388</v>
      </c>
      <c r="AD2127" s="6" t="str">
        <f t="shared" si="2069"/>
        <v>X</v>
      </c>
      <c r="AE2127" s="2" t="s">
        <v>5388</v>
      </c>
      <c r="AF2127" s="2" t="s">
        <v>5388</v>
      </c>
      <c r="AG2127" s="2" t="str">
        <f>IFERROR(AF2127-AE2127, "X")</f>
        <v>X</v>
      </c>
      <c r="AH2127" s="2" t="s">
        <v>5388</v>
      </c>
      <c r="AI2127" s="3" t="s">
        <v>5388</v>
      </c>
      <c r="AJ2127" s="3">
        <f t="shared" ca="1" si="2063"/>
        <v>45656</v>
      </c>
      <c r="AK2127" s="2" t="str">
        <f t="shared" si="2052"/>
        <v>+공정납기일없음</v>
      </c>
      <c r="AL2127" s="2"/>
      <c r="AM2127" s="2" t="str">
        <f t="shared" si="2053"/>
        <v>(+공정납기일없음)</v>
      </c>
      <c r="AN2127" s="9">
        <f t="shared" si="2054"/>
        <v>0</v>
      </c>
      <c r="AO2127" s="9">
        <f t="shared" si="2055"/>
        <v>0</v>
      </c>
      <c r="AP2127" s="9">
        <f ca="1">TODAY()</f>
        <v>45656</v>
      </c>
      <c r="AQ2127" s="6" t="s">
        <v>5388</v>
      </c>
      <c r="AR2127" s="12" t="str">
        <f t="shared" si="2056"/>
        <v>+X</v>
      </c>
      <c r="AS2127" t="s">
        <v>5680</v>
      </c>
      <c r="AT2127" t="str">
        <f t="shared" si="2057"/>
        <v>공정납기일없음(+X)</v>
      </c>
    </row>
    <row r="2128" spans="2:46" x14ac:dyDescent="0.3">
      <c r="B2128" s="2" t="s">
        <v>5406</v>
      </c>
      <c r="C2128" s="7">
        <v>-5</v>
      </c>
      <c r="D2128" s="2"/>
      <c r="E2128" s="2"/>
      <c r="F2128" s="2"/>
      <c r="G2128" s="2" t="s">
        <v>5421</v>
      </c>
      <c r="H2128" s="2" t="s">
        <v>1526</v>
      </c>
      <c r="I2128" s="2" t="str">
        <f t="shared" si="2046"/>
        <v>20241217-200357-인쇄</v>
      </c>
      <c r="J2128" s="2" t="str">
        <f t="shared" si="2047"/>
        <v>20241217-200357-합지</v>
      </c>
      <c r="K2128" s="2" t="str">
        <f t="shared" si="2048"/>
        <v>20241217-200357-분단</v>
      </c>
      <c r="L2128" s="2" t="str">
        <f t="shared" si="2049"/>
        <v>20241217-200357-제대</v>
      </c>
      <c r="M2128" s="2" t="str">
        <f>VLOOKUP(H2128, '쿼리1'!$A:$R, 17, 0)</f>
        <v>무지</v>
      </c>
      <c r="N2128" s="2" t="str">
        <f>VLOOKUP(H2128, '쿼리1'!$A:$P, 15, 0)</f>
        <v>OPP(투명)40</v>
      </c>
      <c r="O2128" s="2">
        <v>200357</v>
      </c>
      <c r="P2128" s="2" t="str">
        <f>VLOOKUP(H2128, '쿼리1'!$A:$R, 17, 0)</f>
        <v>무지</v>
      </c>
      <c r="Q2128" s="4">
        <f>VLOOKUP(H2128, '쿼리1'!$A:$U, 20, 0)</f>
        <v>8695</v>
      </c>
      <c r="R2128" s="2" t="s">
        <v>5397</v>
      </c>
      <c r="S2128" s="2" t="s">
        <v>5397</v>
      </c>
      <c r="T2128" s="2" t="s">
        <v>5397</v>
      </c>
      <c r="U2128" s="2" t="s">
        <v>31</v>
      </c>
      <c r="V2128" s="2" t="s">
        <v>5388</v>
      </c>
      <c r="W2128" s="2" t="s">
        <v>5388</v>
      </c>
      <c r="X2128" s="6" t="str">
        <f t="shared" si="2067"/>
        <v>X</v>
      </c>
      <c r="Y2128" s="2" t="s">
        <v>5388</v>
      </c>
      <c r="Z2128" s="3" t="s">
        <v>5388</v>
      </c>
      <c r="AA2128" s="6" t="str">
        <f t="shared" si="2068"/>
        <v>X</v>
      </c>
      <c r="AB2128" s="3" t="s">
        <v>5388</v>
      </c>
      <c r="AC2128" s="2" t="s">
        <v>5388</v>
      </c>
      <c r="AD2128" s="6" t="str">
        <f t="shared" si="2069"/>
        <v>X</v>
      </c>
      <c r="AE2128" s="3">
        <v>45644</v>
      </c>
      <c r="AF2128" s="3">
        <v>45649</v>
      </c>
      <c r="AG2128" s="2" t="str">
        <f t="shared" ref="AG2128:AG2129" si="2070">IFERROR(IF(AF2128-AE2128&gt;0, "+" &amp; (AF2128-AE2128), AF2128-AE2128), "X")</f>
        <v>+5</v>
      </c>
      <c r="AH2128" s="3">
        <v>45649</v>
      </c>
      <c r="AI2128" s="3">
        <f t="shared" ref="AI2128:AI2129" si="2071">AE2128</f>
        <v>45644</v>
      </c>
      <c r="AJ2128" s="3"/>
      <c r="AK2128" s="2">
        <f t="shared" si="2052"/>
        <v>-5</v>
      </c>
      <c r="AL2128" s="2" t="s">
        <v>5567</v>
      </c>
      <c r="AM2128" s="2" t="str">
        <f t="shared" si="2053"/>
        <v>생산완료(-5)</v>
      </c>
      <c r="AN2128" s="9">
        <f t="shared" si="2054"/>
        <v>45649</v>
      </c>
      <c r="AO2128" s="9">
        <f t="shared" si="2055"/>
        <v>45644</v>
      </c>
      <c r="AP2128" s="9"/>
      <c r="AQ2128" s="2">
        <f t="shared" ref="AQ2128:AQ2129" si="2072">AO2128-AN2128</f>
        <v>-5</v>
      </c>
      <c r="AR2128" s="12">
        <f t="shared" si="2056"/>
        <v>-5</v>
      </c>
      <c r="AS2128" t="s">
        <v>5567</v>
      </c>
      <c r="AT2128" t="str">
        <f t="shared" si="2057"/>
        <v>생산완료(-5)</v>
      </c>
    </row>
    <row r="2129" spans="2:46" x14ac:dyDescent="0.3">
      <c r="B2129" s="2" t="s">
        <v>5418</v>
      </c>
      <c r="C2129" s="7">
        <v>-4</v>
      </c>
      <c r="D2129" s="2"/>
      <c r="E2129" s="2"/>
      <c r="F2129" s="2"/>
      <c r="G2129" s="2" t="s">
        <v>5451</v>
      </c>
      <c r="H2129" s="2" t="s">
        <v>1238</v>
      </c>
      <c r="I2129" s="2" t="str">
        <f t="shared" si="2046"/>
        <v>20241217-210346-인쇄</v>
      </c>
      <c r="J2129" s="2" t="str">
        <f t="shared" si="2047"/>
        <v>20241217-210346-합지</v>
      </c>
      <c r="K2129" s="2" t="str">
        <f t="shared" si="2048"/>
        <v>20241217-210346-분단</v>
      </c>
      <c r="L2129" s="2" t="str">
        <f t="shared" si="2049"/>
        <v>20241217-210346-제대</v>
      </c>
      <c r="M2129" s="2" t="str">
        <f>VLOOKUP(H2129, '쿼리1'!$A:$R, 17, 0)</f>
        <v>무지</v>
      </c>
      <c r="N2129" s="2" t="str">
        <f>VLOOKUP(H2129, '쿼리1'!$A:$P, 15, 0)</f>
        <v>OPP(투명)40</v>
      </c>
      <c r="O2129" s="2">
        <v>210346</v>
      </c>
      <c r="P2129" s="2" t="str">
        <f>VLOOKUP(H2129, '쿼리1'!$A:$R, 17, 0)</f>
        <v>무지</v>
      </c>
      <c r="Q2129" s="4">
        <f>VLOOKUP(H2129, '쿼리1'!$A:$U, 20, 0)</f>
        <v>13793</v>
      </c>
      <c r="R2129" s="2" t="s">
        <v>5397</v>
      </c>
      <c r="S2129" s="2" t="s">
        <v>5397</v>
      </c>
      <c r="T2129" s="2" t="s">
        <v>5397</v>
      </c>
      <c r="U2129" s="2" t="s">
        <v>31</v>
      </c>
      <c r="V2129" s="2" t="s">
        <v>5388</v>
      </c>
      <c r="W2129" s="2" t="s">
        <v>5388</v>
      </c>
      <c r="X2129" s="6" t="str">
        <f t="shared" si="2067"/>
        <v>X</v>
      </c>
      <c r="Y2129" s="2" t="s">
        <v>5388</v>
      </c>
      <c r="Z2129" s="3" t="s">
        <v>5388</v>
      </c>
      <c r="AA2129" s="6" t="str">
        <f t="shared" si="2068"/>
        <v>X</v>
      </c>
      <c r="AB2129" s="3" t="s">
        <v>5388</v>
      </c>
      <c r="AC2129" s="2" t="s">
        <v>5388</v>
      </c>
      <c r="AD2129" s="6" t="str">
        <f t="shared" si="2069"/>
        <v>X</v>
      </c>
      <c r="AE2129" s="3">
        <v>45645</v>
      </c>
      <c r="AF2129" s="3">
        <v>45649</v>
      </c>
      <c r="AG2129" s="2" t="str">
        <f t="shared" si="2070"/>
        <v>+4</v>
      </c>
      <c r="AH2129" s="3">
        <v>45649</v>
      </c>
      <c r="AI2129" s="3">
        <f t="shared" si="2071"/>
        <v>45645</v>
      </c>
      <c r="AJ2129" s="3"/>
      <c r="AK2129" s="2">
        <f t="shared" si="2052"/>
        <v>-4</v>
      </c>
      <c r="AL2129" s="2" t="s">
        <v>5567</v>
      </c>
      <c r="AM2129" s="2" t="str">
        <f t="shared" si="2053"/>
        <v>생산완료(-4)</v>
      </c>
      <c r="AN2129" s="9">
        <f t="shared" si="2054"/>
        <v>45649</v>
      </c>
      <c r="AO2129" s="9">
        <f t="shared" si="2055"/>
        <v>45645</v>
      </c>
      <c r="AP2129" s="9"/>
      <c r="AQ2129" s="2">
        <f t="shared" si="2072"/>
        <v>-4</v>
      </c>
      <c r="AR2129" s="12">
        <f t="shared" si="2056"/>
        <v>-4</v>
      </c>
      <c r="AS2129" t="s">
        <v>5567</v>
      </c>
      <c r="AT2129" t="str">
        <f t="shared" si="2057"/>
        <v>생산완료(-4)</v>
      </c>
    </row>
    <row r="2130" spans="2:46" x14ac:dyDescent="0.3">
      <c r="B2130" s="2" t="s">
        <v>5666</v>
      </c>
      <c r="C2130" s="8" t="s">
        <v>5670</v>
      </c>
      <c r="D2130" s="2"/>
      <c r="E2130" s="2"/>
      <c r="F2130" s="2"/>
      <c r="G2130" s="2"/>
      <c r="H2130" s="2" t="s">
        <v>5120</v>
      </c>
      <c r="I2130" s="2" t="str">
        <f t="shared" si="2046"/>
        <v>20241217-2118N0068-인쇄</v>
      </c>
      <c r="J2130" s="2" t="str">
        <f t="shared" si="2047"/>
        <v>20241217-2118N0068-합지</v>
      </c>
      <c r="K2130" s="2" t="str">
        <f t="shared" si="2048"/>
        <v>20241217-2118N0068-분단</v>
      </c>
      <c r="L2130" s="2" t="str">
        <f t="shared" si="2049"/>
        <v>20241217-2118N0068-제대</v>
      </c>
      <c r="M2130" s="2" t="str">
        <f>VLOOKUP(H2130, '쿼리1'!$A:$R, 17, 0)</f>
        <v>무지</v>
      </c>
      <c r="N2130" s="2" t="str">
        <f>VLOOKUP(H2130, '쿼리1'!$A:$P, 15, 0)</f>
        <v>PE튜브(투명)90</v>
      </c>
      <c r="O2130" s="2" t="s">
        <v>5919</v>
      </c>
      <c r="P2130" s="2" t="str">
        <f>VLOOKUP(H2130, '쿼리1'!$A:$R, 17, 0)</f>
        <v>무지</v>
      </c>
      <c r="Q2130" s="4">
        <f>VLOOKUP(H2130, '쿼리1'!$A:$U, 20, 0)</f>
        <v>20416</v>
      </c>
      <c r="R2130" s="2" t="s">
        <v>5397</v>
      </c>
      <c r="S2130" s="2" t="s">
        <v>5397</v>
      </c>
      <c r="T2130" s="2" t="s">
        <v>5397</v>
      </c>
      <c r="U2130" s="2" t="s">
        <v>5397</v>
      </c>
      <c r="V2130" s="2" t="s">
        <v>5388</v>
      </c>
      <c r="W2130" s="2" t="s">
        <v>5388</v>
      </c>
      <c r="X2130" s="6" t="str">
        <f t="shared" si="2067"/>
        <v>X</v>
      </c>
      <c r="Y2130" s="2" t="s">
        <v>5388</v>
      </c>
      <c r="Z2130" s="2" t="s">
        <v>5388</v>
      </c>
      <c r="AA2130" s="6" t="str">
        <f t="shared" si="2068"/>
        <v>X</v>
      </c>
      <c r="AB2130" s="2" t="s">
        <v>5388</v>
      </c>
      <c r="AC2130" s="2" t="s">
        <v>5388</v>
      </c>
      <c r="AD2130" s="6" t="str">
        <f t="shared" si="2069"/>
        <v>X</v>
      </c>
      <c r="AE2130" s="2" t="s">
        <v>5388</v>
      </c>
      <c r="AF2130" s="2" t="s">
        <v>5388</v>
      </c>
      <c r="AG2130" s="2" t="str">
        <f>IFERROR(AF2130-AE2130, "X")</f>
        <v>X</v>
      </c>
      <c r="AH2130" s="2" t="s">
        <v>5388</v>
      </c>
      <c r="AI2130" s="3" t="s">
        <v>5388</v>
      </c>
      <c r="AJ2130" s="3">
        <f ca="1">TODAY()</f>
        <v>45656</v>
      </c>
      <c r="AK2130" s="2" t="str">
        <f t="shared" si="2052"/>
        <v>+공정납기일없음</v>
      </c>
      <c r="AL2130" s="2"/>
      <c r="AM2130" s="2" t="str">
        <f t="shared" si="2053"/>
        <v>(+공정납기일없음)</v>
      </c>
      <c r="AN2130" s="9">
        <f t="shared" si="2054"/>
        <v>0</v>
      </c>
      <c r="AO2130" s="9">
        <f t="shared" si="2055"/>
        <v>0</v>
      </c>
      <c r="AP2130" s="9">
        <f ca="1">TODAY()</f>
        <v>45656</v>
      </c>
      <c r="AQ2130" s="6" t="s">
        <v>5388</v>
      </c>
      <c r="AR2130" s="12" t="str">
        <f t="shared" si="2056"/>
        <v>+X</v>
      </c>
      <c r="AS2130" t="s">
        <v>5680</v>
      </c>
      <c r="AT2130" t="str">
        <f t="shared" si="2057"/>
        <v>공정납기일없음(+X)</v>
      </c>
    </row>
    <row r="2131" spans="2:46" x14ac:dyDescent="0.3">
      <c r="B2131" s="2" t="s">
        <v>5424</v>
      </c>
      <c r="C2131" s="7">
        <v>2</v>
      </c>
      <c r="D2131" s="2" t="s">
        <v>5416</v>
      </c>
      <c r="E2131" s="2"/>
      <c r="F2131" s="2"/>
      <c r="G2131" s="2" t="s">
        <v>5416</v>
      </c>
      <c r="H2131" s="2" t="s">
        <v>1215</v>
      </c>
      <c r="I2131" s="2" t="str">
        <f t="shared" si="2046"/>
        <v>20241217-240345-인쇄</v>
      </c>
      <c r="J2131" s="2" t="str">
        <f t="shared" si="2047"/>
        <v>20241217-240345-합지</v>
      </c>
      <c r="K2131" s="2" t="str">
        <f t="shared" si="2048"/>
        <v>20241217-240345-분단</v>
      </c>
      <c r="L2131" s="2" t="str">
        <f t="shared" si="2049"/>
        <v>20241217-240345-제대</v>
      </c>
      <c r="M2131" s="2" t="str">
        <f>VLOOKUP(H2131, '쿼리1'!$A:$R, 17, 0)</f>
        <v>단면1도(먹)-yikhostyle (이코스타일 바이이코)</v>
      </c>
      <c r="N2131" s="2" t="str">
        <f>VLOOKUP(H2131, '쿼리1'!$A:$P, 15, 0)</f>
        <v>PP튜브(투명)40</v>
      </c>
      <c r="O2131" s="2">
        <v>240345</v>
      </c>
      <c r="P2131" s="2" t="str">
        <f>VLOOKUP(H2131, '쿼리1'!$A:$R, 17, 0)</f>
        <v>단면1도(먹)-yikhostyle (이코스타일 바이이코)</v>
      </c>
      <c r="Q2131" s="4">
        <f>VLOOKUP(H2131, '쿼리1'!$A:$U, 20, 0)</f>
        <v>11428</v>
      </c>
      <c r="R2131" s="2" t="s">
        <v>31</v>
      </c>
      <c r="S2131" s="2" t="s">
        <v>5397</v>
      </c>
      <c r="T2131" s="2" t="s">
        <v>5397</v>
      </c>
      <c r="U2131" s="2" t="s">
        <v>31</v>
      </c>
      <c r="V2131" s="3">
        <v>45649</v>
      </c>
      <c r="W2131" s="3">
        <v>45647</v>
      </c>
      <c r="X2131" s="6">
        <f t="shared" ref="X2131:X2132" si="2073">IFERROR(IF(W2131-V2131&gt;0, "+" &amp; (W2131-V2131), W2131-V2131), "X")</f>
        <v>-2</v>
      </c>
      <c r="Y2131" s="2" t="s">
        <v>5388</v>
      </c>
      <c r="Z2131" s="3" t="s">
        <v>5388</v>
      </c>
      <c r="AA2131" s="6" t="str">
        <f t="shared" si="2068"/>
        <v>X</v>
      </c>
      <c r="AB2131" s="3" t="s">
        <v>5388</v>
      </c>
      <c r="AC2131" s="2" t="s">
        <v>5388</v>
      </c>
      <c r="AD2131" s="6" t="str">
        <f t="shared" si="2069"/>
        <v>X</v>
      </c>
      <c r="AE2131" s="3">
        <v>45651</v>
      </c>
      <c r="AF2131" s="3">
        <v>45649</v>
      </c>
      <c r="AG2131" s="2">
        <f t="shared" ref="AG2131:AG2132" si="2074">IFERROR(IF(AF2131-AE2131&gt;0, "+" &amp; (AF2131-AE2131), AF2131-AE2131), "X")</f>
        <v>-2</v>
      </c>
      <c r="AH2131" s="3">
        <v>45649</v>
      </c>
      <c r="AI2131" s="3">
        <f t="shared" ref="AI2131:AI2132" si="2075">AE2131</f>
        <v>45651</v>
      </c>
      <c r="AJ2131" s="3"/>
      <c r="AK2131" s="2" t="str">
        <f t="shared" si="2052"/>
        <v>+2</v>
      </c>
      <c r="AL2131" s="2" t="s">
        <v>5567</v>
      </c>
      <c r="AM2131" s="2" t="str">
        <f t="shared" si="2053"/>
        <v>생산완료(+2)</v>
      </c>
      <c r="AN2131" s="9">
        <f t="shared" si="2054"/>
        <v>45649</v>
      </c>
      <c r="AO2131" s="9">
        <f t="shared" si="2055"/>
        <v>45651</v>
      </c>
      <c r="AP2131" s="9"/>
      <c r="AQ2131" s="2">
        <f t="shared" ref="AQ2131:AQ2132" si="2076">AO2131-AN2131</f>
        <v>2</v>
      </c>
      <c r="AR2131" s="12" t="str">
        <f t="shared" si="2056"/>
        <v>+2</v>
      </c>
      <c r="AS2131" t="s">
        <v>5567</v>
      </c>
      <c r="AT2131" t="str">
        <f t="shared" si="2057"/>
        <v>생산완료(+2)</v>
      </c>
    </row>
    <row r="2132" spans="2:46" x14ac:dyDescent="0.3">
      <c r="B2132" s="2" t="s">
        <v>5416</v>
      </c>
      <c r="C2132" s="7">
        <v>-2</v>
      </c>
      <c r="D2132" s="2" t="s">
        <v>5416</v>
      </c>
      <c r="E2132" s="2"/>
      <c r="F2132" s="2"/>
      <c r="G2132" s="2" t="s">
        <v>5424</v>
      </c>
      <c r="H2132" s="2" t="s">
        <v>2273</v>
      </c>
      <c r="I2132" s="2" t="str">
        <f t="shared" si="2046"/>
        <v>20241217-2719P0007-인쇄</v>
      </c>
      <c r="J2132" s="2" t="str">
        <f t="shared" si="2047"/>
        <v>20241217-2719P0007-합지</v>
      </c>
      <c r="K2132" s="2" t="str">
        <f t="shared" si="2048"/>
        <v>20241217-2719P0007-분단</v>
      </c>
      <c r="L2132" s="2" t="str">
        <f t="shared" si="2049"/>
        <v>20241217-2719P0007-제대</v>
      </c>
      <c r="M2132" s="2" t="str">
        <f>VLOOKUP(H2132, '쿼리1'!$A:$R, 17, 0)</f>
        <v>1도(먹)-BETTERFLAT 베터플랫(15x20+4)</v>
      </c>
      <c r="N2132" s="2" t="str">
        <f>VLOOKUP(H2132, '쿼리1'!$A:$P, 15, 0)</f>
        <v>OPP(투명)30</v>
      </c>
      <c r="O2132" s="2" t="s">
        <v>5714</v>
      </c>
      <c r="P2132" s="2" t="str">
        <f>VLOOKUP(H2132, '쿼리1'!$A:$R, 17, 0)</f>
        <v>1도(먹)-BETTERFLAT 베터플랫(15x20+4)</v>
      </c>
      <c r="Q2132" s="4">
        <f>VLOOKUP(H2132, '쿼리1'!$A:$U, 20, 0)</f>
        <v>20000</v>
      </c>
      <c r="R2132" s="2" t="s">
        <v>31</v>
      </c>
      <c r="S2132" s="2" t="s">
        <v>5397</v>
      </c>
      <c r="T2132" s="2" t="s">
        <v>5397</v>
      </c>
      <c r="U2132" s="2" t="s">
        <v>31</v>
      </c>
      <c r="V2132" s="3">
        <v>45649</v>
      </c>
      <c r="W2132" s="3">
        <v>45647</v>
      </c>
      <c r="X2132" s="6">
        <f t="shared" si="2073"/>
        <v>-2</v>
      </c>
      <c r="Y2132" s="2" t="s">
        <v>5388</v>
      </c>
      <c r="Z2132" s="3" t="s">
        <v>5388</v>
      </c>
      <c r="AA2132" s="6" t="str">
        <f t="shared" si="2068"/>
        <v>X</v>
      </c>
      <c r="AB2132" s="3" t="s">
        <v>5388</v>
      </c>
      <c r="AC2132" s="2" t="s">
        <v>5388</v>
      </c>
      <c r="AD2132" s="6" t="str">
        <f t="shared" si="2069"/>
        <v>X</v>
      </c>
      <c r="AE2132" s="3">
        <v>45651</v>
      </c>
      <c r="AF2132" s="3">
        <v>45653</v>
      </c>
      <c r="AG2132" s="2" t="str">
        <f t="shared" si="2074"/>
        <v>+2</v>
      </c>
      <c r="AH2132" s="3">
        <v>45653</v>
      </c>
      <c r="AI2132" s="3">
        <f t="shared" si="2075"/>
        <v>45651</v>
      </c>
      <c r="AJ2132" s="3"/>
      <c r="AK2132" s="2">
        <f t="shared" si="2052"/>
        <v>-2</v>
      </c>
      <c r="AL2132" s="2" t="s">
        <v>5567</v>
      </c>
      <c r="AM2132" s="2" t="str">
        <f t="shared" si="2053"/>
        <v>생산완료(-2)</v>
      </c>
      <c r="AN2132" s="9">
        <f t="shared" si="2054"/>
        <v>45653</v>
      </c>
      <c r="AO2132" s="9">
        <f t="shared" si="2055"/>
        <v>45651</v>
      </c>
      <c r="AP2132" s="9"/>
      <c r="AQ2132" s="2">
        <f t="shared" si="2076"/>
        <v>-2</v>
      </c>
      <c r="AR2132" s="12">
        <f t="shared" si="2056"/>
        <v>-2</v>
      </c>
      <c r="AS2132" t="s">
        <v>5567</v>
      </c>
      <c r="AT2132" t="str">
        <f t="shared" si="2057"/>
        <v>생산완료(-2)</v>
      </c>
    </row>
    <row r="2133" spans="2:46" x14ac:dyDescent="0.3">
      <c r="B2133" s="2" t="s">
        <v>5666</v>
      </c>
      <c r="C2133" s="8" t="s">
        <v>5670</v>
      </c>
      <c r="D2133" s="2"/>
      <c r="E2133" s="2"/>
      <c r="F2133" s="2"/>
      <c r="G2133" s="2"/>
      <c r="H2133" s="2" t="s">
        <v>5252</v>
      </c>
      <c r="I2133" s="2" t="str">
        <f t="shared" si="2046"/>
        <v>20241217-3000144569-인쇄</v>
      </c>
      <c r="J2133" s="2" t="str">
        <f t="shared" si="2047"/>
        <v>20241217-3000144569-합지</v>
      </c>
      <c r="K2133" s="2" t="str">
        <f t="shared" si="2048"/>
        <v>20241217-3000144569-분단</v>
      </c>
      <c r="L2133" s="2" t="str">
        <f t="shared" si="2049"/>
        <v>20241217-3000144569-제대</v>
      </c>
      <c r="M2133" s="2" t="str">
        <f>VLOOKUP(H2133, '쿼리1'!$A:$R, 17, 0)</f>
        <v>무지</v>
      </c>
      <c r="N2133" s="2" t="str">
        <f>VLOOKUP(H2133, '쿼리1'!$A:$P, 15, 0)</f>
        <v>정전기70</v>
      </c>
      <c r="O2133" s="2">
        <v>3000144569</v>
      </c>
      <c r="P2133" s="2" t="str">
        <f>VLOOKUP(H2133, '쿼리1'!$A:$R, 17, 0)</f>
        <v>무지</v>
      </c>
      <c r="Q2133" s="4">
        <f>VLOOKUP(H2133, '쿼리1'!$A:$U, 20, 0)</f>
        <v>18000</v>
      </c>
      <c r="R2133" s="2" t="s">
        <v>5397</v>
      </c>
      <c r="S2133" s="2" t="s">
        <v>5397</v>
      </c>
      <c r="T2133" s="2" t="s">
        <v>5397</v>
      </c>
      <c r="U2133" s="2" t="s">
        <v>5397</v>
      </c>
      <c r="V2133" s="2" t="s">
        <v>5388</v>
      </c>
      <c r="W2133" s="2" t="s">
        <v>5388</v>
      </c>
      <c r="X2133" s="6" t="str">
        <f>IFERROR(W2133-V2133, "X")</f>
        <v>X</v>
      </c>
      <c r="Y2133" s="2" t="s">
        <v>5388</v>
      </c>
      <c r="Z2133" s="2" t="s">
        <v>5388</v>
      </c>
      <c r="AA2133" s="6" t="str">
        <f t="shared" si="2068"/>
        <v>X</v>
      </c>
      <c r="AB2133" s="2" t="s">
        <v>5388</v>
      </c>
      <c r="AC2133" s="2" t="s">
        <v>5388</v>
      </c>
      <c r="AD2133" s="6" t="str">
        <f t="shared" si="2069"/>
        <v>X</v>
      </c>
      <c r="AE2133" s="2" t="s">
        <v>5388</v>
      </c>
      <c r="AF2133" s="2" t="s">
        <v>5388</v>
      </c>
      <c r="AG2133" s="2" t="str">
        <f>IFERROR(AF2133-AE2133, "X")</f>
        <v>X</v>
      </c>
      <c r="AH2133" s="2" t="s">
        <v>5388</v>
      </c>
      <c r="AI2133" s="3" t="s">
        <v>5388</v>
      </c>
      <c r="AJ2133" s="3">
        <f t="shared" ref="AJ2133:AJ2135" ca="1" si="2077">TODAY()</f>
        <v>45656</v>
      </c>
      <c r="AK2133" s="2" t="str">
        <f t="shared" si="2052"/>
        <v>+공정납기일없음</v>
      </c>
      <c r="AL2133" s="2"/>
      <c r="AM2133" s="2" t="str">
        <f t="shared" si="2053"/>
        <v>(+공정납기일없음)</v>
      </c>
      <c r="AN2133" s="9">
        <f t="shared" si="2054"/>
        <v>0</v>
      </c>
      <c r="AO2133" s="9">
        <f t="shared" si="2055"/>
        <v>45544</v>
      </c>
      <c r="AP2133" s="9">
        <f t="shared" ref="AP2133:AP2134" ca="1" si="2078">TODAY()</f>
        <v>45656</v>
      </c>
      <c r="AQ2133" s="6">
        <f ca="1">AO2133-AP2133</f>
        <v>-112</v>
      </c>
      <c r="AR2133" s="12">
        <f t="shared" ca="1" si="2056"/>
        <v>-112</v>
      </c>
      <c r="AS2133" t="str">
        <f ca="1">IF(AQ2133&lt;0, "진행중", "지연")</f>
        <v>진행중</v>
      </c>
      <c r="AT2133" t="str">
        <f t="shared" ca="1" si="2057"/>
        <v>진행중(-112)</v>
      </c>
    </row>
    <row r="2134" spans="2:46" x14ac:dyDescent="0.3">
      <c r="B2134" s="2" t="s">
        <v>5666</v>
      </c>
      <c r="C2134" s="8" t="s">
        <v>5670</v>
      </c>
      <c r="D2134" s="2"/>
      <c r="E2134" s="2"/>
      <c r="F2134" s="2"/>
      <c r="G2134" s="2"/>
      <c r="H2134" s="2" t="s">
        <v>5338</v>
      </c>
      <c r="I2134" s="2" t="str">
        <f t="shared" si="2046"/>
        <v>20241217-3000162854-인쇄</v>
      </c>
      <c r="J2134" s="2" t="str">
        <f t="shared" si="2047"/>
        <v>20241217-3000162854-합지</v>
      </c>
      <c r="K2134" s="2" t="str">
        <f t="shared" si="2048"/>
        <v>20241217-3000162854-분단</v>
      </c>
      <c r="L2134" s="2" t="str">
        <f t="shared" si="2049"/>
        <v>20241217-3000162854-제대</v>
      </c>
      <c r="M2134" s="2" t="str">
        <f>VLOOKUP(H2134, '쿼리1'!$A:$R, 17, 0)</f>
        <v>6도-(주)푸드코아-계란듬뿍 샌드위치</v>
      </c>
      <c r="N2134" s="2" t="str">
        <f>VLOOKUP(H2134, '쿼리1'!$A:$P, 15, 0)</f>
        <v>유포지80</v>
      </c>
      <c r="O2134" s="2">
        <v>3000162854</v>
      </c>
      <c r="P2134" s="2" t="str">
        <f>VLOOKUP(H2134, '쿼리1'!$A:$R, 17, 0)</f>
        <v>6도-(주)푸드코아-계란듬뿍 샌드위치</v>
      </c>
      <c r="Q2134" s="4">
        <f>VLOOKUP(H2134, '쿼리1'!$A:$U, 20, 0)</f>
        <v>10000</v>
      </c>
      <c r="R2134" s="2" t="s">
        <v>5397</v>
      </c>
      <c r="S2134" s="2" t="s">
        <v>5397</v>
      </c>
      <c r="T2134" s="2" t="s">
        <v>5397</v>
      </c>
      <c r="U2134" s="2" t="s">
        <v>5397</v>
      </c>
      <c r="V2134" s="2" t="s">
        <v>5388</v>
      </c>
      <c r="W2134" s="2" t="s">
        <v>5388</v>
      </c>
      <c r="X2134" s="6" t="str">
        <f>IFERROR(W2134-V2134, "X")</f>
        <v>X</v>
      </c>
      <c r="Y2134" s="2" t="s">
        <v>5388</v>
      </c>
      <c r="Z2134" s="2" t="s">
        <v>5388</v>
      </c>
      <c r="AA2134" s="6" t="str">
        <f t="shared" si="2068"/>
        <v>X</v>
      </c>
      <c r="AB2134" s="2" t="s">
        <v>5388</v>
      </c>
      <c r="AC2134" s="2" t="s">
        <v>5388</v>
      </c>
      <c r="AD2134" s="6" t="str">
        <f t="shared" si="2069"/>
        <v>X</v>
      </c>
      <c r="AE2134" s="2" t="s">
        <v>5388</v>
      </c>
      <c r="AF2134" s="2" t="s">
        <v>5388</v>
      </c>
      <c r="AG2134" s="2" t="str">
        <f>IFERROR(AF2134-AE2134, "X")</f>
        <v>X</v>
      </c>
      <c r="AH2134" s="2" t="s">
        <v>5388</v>
      </c>
      <c r="AI2134" s="3" t="s">
        <v>5388</v>
      </c>
      <c r="AJ2134" s="3">
        <f t="shared" ca="1" si="2077"/>
        <v>45656</v>
      </c>
      <c r="AK2134" s="2" t="str">
        <f t="shared" si="2052"/>
        <v>+공정납기일없음</v>
      </c>
      <c r="AL2134" s="2"/>
      <c r="AM2134" s="2" t="str">
        <f t="shared" si="2053"/>
        <v>(+공정납기일없음)</v>
      </c>
      <c r="AN2134" s="9">
        <f t="shared" si="2054"/>
        <v>0</v>
      </c>
      <c r="AO2134" s="9">
        <f t="shared" si="2055"/>
        <v>0</v>
      </c>
      <c r="AP2134" s="9">
        <f t="shared" ca="1" si="2078"/>
        <v>45656</v>
      </c>
      <c r="AQ2134" s="6" t="s">
        <v>5388</v>
      </c>
      <c r="AR2134" s="12" t="str">
        <f t="shared" si="2056"/>
        <v>+X</v>
      </c>
      <c r="AS2134" t="s">
        <v>5680</v>
      </c>
      <c r="AT2134" t="str">
        <f t="shared" si="2057"/>
        <v>공정납기일없음(+X)</v>
      </c>
    </row>
    <row r="2135" spans="2:46" x14ac:dyDescent="0.3">
      <c r="B2135" s="2" t="s">
        <v>5663</v>
      </c>
      <c r="C2135" s="8">
        <v>-6</v>
      </c>
      <c r="D2135" s="2" t="s">
        <v>5555</v>
      </c>
      <c r="E2135" s="2" t="s">
        <v>5553</v>
      </c>
      <c r="F2135" s="2" t="s">
        <v>5556</v>
      </c>
      <c r="G2135" s="2"/>
      <c r="H2135" s="2" t="s">
        <v>4816</v>
      </c>
      <c r="I2135" s="2" t="str">
        <f t="shared" si="2046"/>
        <v>20241218-1000138860-인쇄</v>
      </c>
      <c r="J2135" s="2" t="str">
        <f t="shared" si="2047"/>
        <v>20241218-1000138860-합지</v>
      </c>
      <c r="K2135" s="2" t="str">
        <f t="shared" si="2048"/>
        <v>20241218-1000138860-분단</v>
      </c>
      <c r="L2135" s="2" t="str">
        <f t="shared" si="2049"/>
        <v>20241218-1000138860-제대</v>
      </c>
      <c r="M2135" s="2" t="str">
        <f>VLOOKUP(H2135, '쿼리1'!$A:$R, 17, 0)</f>
        <v>1도-아이마크(290x220)</v>
      </c>
      <c r="N2135" s="2" t="str">
        <f>VLOOKUP(H2135, '쿼리1'!$A:$P, 15, 0)</f>
        <v>오씨피피(투명)60</v>
      </c>
      <c r="O2135" s="2">
        <v>1000138860</v>
      </c>
      <c r="P2135" s="2" t="str">
        <f>VLOOKUP(H2135, '쿼리1'!$A:$R, 17, 0)</f>
        <v>1도-아이마크(290x220)</v>
      </c>
      <c r="Q2135" s="4">
        <f>VLOOKUP(H2135, '쿼리1'!$A:$U, 20, 0)</f>
        <v>24</v>
      </c>
      <c r="R2135" s="2" t="s">
        <v>5399</v>
      </c>
      <c r="S2135" s="2" t="s">
        <v>5399</v>
      </c>
      <c r="T2135" s="2" t="s">
        <v>5398</v>
      </c>
      <c r="U2135" s="2" t="s">
        <v>5397</v>
      </c>
      <c r="V2135" s="3">
        <v>45650</v>
      </c>
      <c r="W2135" s="5" t="s">
        <v>5396</v>
      </c>
      <c r="X2135" s="6">
        <f ca="1">TODAY()-V2135</f>
        <v>6</v>
      </c>
      <c r="Y2135" s="3">
        <v>45653</v>
      </c>
      <c r="Z2135" s="5" t="s">
        <v>5396</v>
      </c>
      <c r="AA2135" s="6">
        <f ca="1">TODAY()-Y2135</f>
        <v>3</v>
      </c>
      <c r="AB2135" s="3">
        <v>45656</v>
      </c>
      <c r="AC2135" s="5" t="s">
        <v>5396</v>
      </c>
      <c r="AD2135" s="6">
        <f t="shared" ref="AD2135:AD2136" ca="1" si="2079">TODAY()-AB2135</f>
        <v>0</v>
      </c>
      <c r="AE2135" s="2" t="s">
        <v>5388</v>
      </c>
      <c r="AF2135" s="2" t="s">
        <v>5388</v>
      </c>
      <c r="AG2135" s="2" t="str">
        <f>IFERROR(AF2135-AE2135, "X")</f>
        <v>X</v>
      </c>
      <c r="AH2135" s="2" t="s">
        <v>5388</v>
      </c>
      <c r="AI2135" s="3">
        <f>V2135</f>
        <v>45650</v>
      </c>
      <c r="AJ2135" s="3">
        <f t="shared" ca="1" si="2077"/>
        <v>45656</v>
      </c>
      <c r="AK2135" s="2">
        <f t="shared" si="2052"/>
        <v>-6</v>
      </c>
      <c r="AL2135" s="2" t="str">
        <f>IF(C2135&lt;0, "진행중", "지연")</f>
        <v>진행중</v>
      </c>
      <c r="AM2135" s="2" t="str">
        <f t="shared" si="2053"/>
        <v>진행중(-6)</v>
      </c>
      <c r="AN2135" s="9">
        <f t="shared" si="2054"/>
        <v>45560</v>
      </c>
      <c r="AO2135" s="9">
        <f t="shared" si="2055"/>
        <v>45650</v>
      </c>
      <c r="AP2135" s="9"/>
      <c r="AQ2135" s="6">
        <f t="shared" ref="AQ2135:AQ2148" si="2080">AO2135-AN2135</f>
        <v>90</v>
      </c>
      <c r="AR2135" s="12" t="str">
        <f t="shared" si="2056"/>
        <v>+90</v>
      </c>
      <c r="AS2135" t="s">
        <v>5567</v>
      </c>
      <c r="AT2135" t="str">
        <f t="shared" si="2057"/>
        <v>생산완료(+90)</v>
      </c>
    </row>
    <row r="2136" spans="2:46" x14ac:dyDescent="0.3">
      <c r="B2136" s="2" t="s">
        <v>5409</v>
      </c>
      <c r="C2136" s="7">
        <v>0</v>
      </c>
      <c r="D2136" s="2" t="s">
        <v>5424</v>
      </c>
      <c r="E2136" s="2" t="s">
        <v>5409</v>
      </c>
      <c r="F2136" s="2" t="s">
        <v>5556</v>
      </c>
      <c r="G2136" s="2"/>
      <c r="H2136" s="2" t="s">
        <v>4786</v>
      </c>
      <c r="I2136" s="2" t="str">
        <f t="shared" si="2046"/>
        <v>20241218-1000149278-인쇄</v>
      </c>
      <c r="J2136" s="2" t="str">
        <f t="shared" si="2047"/>
        <v>20241218-1000149278-합지</v>
      </c>
      <c r="K2136" s="2" t="str">
        <f t="shared" si="2048"/>
        <v>20241218-1000149278-분단</v>
      </c>
      <c r="L2136" s="2" t="str">
        <f t="shared" si="2049"/>
        <v>20241218-1000149278-제대</v>
      </c>
      <c r="M2136" s="2" t="str">
        <f>VLOOKUP(H2136, '쿼리1'!$A:$R, 17, 0)</f>
        <v>1도(연속무늬)-우리할매떡볶이(150)</v>
      </c>
      <c r="N2136" s="2" t="str">
        <f>VLOOKUP(H2136, '쿼리1'!$A:$P, 15, 0)</f>
        <v>패씨피피60</v>
      </c>
      <c r="O2136" s="2">
        <v>1000149278</v>
      </c>
      <c r="P2136" s="2" t="str">
        <f>VLOOKUP(H2136, '쿼리1'!$A:$R, 17, 0)</f>
        <v>1도(연속무늬)-우리할매떡볶이(150)</v>
      </c>
      <c r="Q2136" s="4">
        <f>VLOOKUP(H2136, '쿼리1'!$A:$U, 20, 0)</f>
        <v>1620</v>
      </c>
      <c r="R2136" s="2" t="s">
        <v>31</v>
      </c>
      <c r="S2136" s="2" t="s">
        <v>31</v>
      </c>
      <c r="T2136" s="2" t="s">
        <v>5398</v>
      </c>
      <c r="U2136" s="2" t="s">
        <v>5397</v>
      </c>
      <c r="V2136" s="3">
        <v>45650</v>
      </c>
      <c r="W2136" s="3">
        <v>45652</v>
      </c>
      <c r="X2136" s="6" t="str">
        <f t="shared" ref="X2136:X2140" si="2081">IFERROR(IF(W2136-V2136&gt;0, "+" &amp; (W2136-V2136), W2136-V2136), "X")</f>
        <v>+2</v>
      </c>
      <c r="Y2136" s="3">
        <v>45653</v>
      </c>
      <c r="Z2136" s="3">
        <v>45653</v>
      </c>
      <c r="AA2136" s="6">
        <f t="shared" ref="AA2136:AA2141" si="2082">IFERROR(IF(Z2136-Y2136&gt;0, "+" &amp; (Z2136-Y2136), Z2136-Y2136), "X")</f>
        <v>0</v>
      </c>
      <c r="AB2136" s="3">
        <v>45656</v>
      </c>
      <c r="AC2136" s="5" t="s">
        <v>5396</v>
      </c>
      <c r="AD2136" s="6">
        <f t="shared" ca="1" si="2079"/>
        <v>0</v>
      </c>
      <c r="AE2136" s="2" t="s">
        <v>5388</v>
      </c>
      <c r="AF2136" s="2" t="s">
        <v>5388</v>
      </c>
      <c r="AG2136" s="2" t="str">
        <f>IFERROR(AF2136-AE2136, "X")</f>
        <v>X</v>
      </c>
      <c r="AH2136" s="3">
        <v>45653</v>
      </c>
      <c r="AI2136" s="3">
        <f>Y2136</f>
        <v>45653</v>
      </c>
      <c r="AJ2136" s="3"/>
      <c r="AK2136" s="2">
        <f t="shared" si="2052"/>
        <v>0</v>
      </c>
      <c r="AL2136" s="2" t="s">
        <v>5567</v>
      </c>
      <c r="AM2136" s="2" t="str">
        <f t="shared" si="2053"/>
        <v>생산완료(0)</v>
      </c>
      <c r="AN2136" s="9">
        <f t="shared" si="2054"/>
        <v>45653</v>
      </c>
      <c r="AO2136" s="9">
        <f t="shared" si="2055"/>
        <v>45653</v>
      </c>
      <c r="AP2136" s="9"/>
      <c r="AQ2136" s="2">
        <f t="shared" si="2080"/>
        <v>0</v>
      </c>
      <c r="AR2136" s="12">
        <f t="shared" si="2056"/>
        <v>0</v>
      </c>
      <c r="AS2136" t="s">
        <v>5567</v>
      </c>
      <c r="AT2136" t="str">
        <f t="shared" si="2057"/>
        <v>생산완료(0)</v>
      </c>
    </row>
    <row r="2137" spans="2:46" x14ac:dyDescent="0.3">
      <c r="B2137" s="2" t="s">
        <v>5451</v>
      </c>
      <c r="C2137" s="7">
        <v>4</v>
      </c>
      <c r="D2137" s="2" t="s">
        <v>5405</v>
      </c>
      <c r="E2137" s="2" t="s">
        <v>5415</v>
      </c>
      <c r="F2137" s="2"/>
      <c r="G2137" s="2" t="s">
        <v>5418</v>
      </c>
      <c r="H2137" s="2" t="s">
        <v>3090</v>
      </c>
      <c r="I2137" s="2" t="str">
        <f t="shared" si="2046"/>
        <v>20241218-1000151872-인쇄</v>
      </c>
      <c r="J2137" s="2" t="str">
        <f t="shared" si="2047"/>
        <v>20241218-1000151872-합지</v>
      </c>
      <c r="K2137" s="2" t="str">
        <f t="shared" si="2048"/>
        <v>20241218-1000151872-분단</v>
      </c>
      <c r="L2137" s="2" t="str">
        <f t="shared" si="2049"/>
        <v>20241218-1000151872-제대</v>
      </c>
      <c r="M2137" s="2" t="str">
        <f>VLOOKUP(H2137, '쿼리1'!$A:$R, 17, 0)</f>
        <v>4도-현대푸드-구룡포에서말린 해풍건오징어 210g(3미)</v>
      </c>
      <c r="N2137" s="2" t="str">
        <f>VLOOKUP(H2137, '쿼리1'!$A:$P, 15, 0)</f>
        <v>나이론(투명)110</v>
      </c>
      <c r="O2137" s="2">
        <v>1000151872</v>
      </c>
      <c r="P2137" s="2" t="str">
        <f>VLOOKUP(H2137, '쿼리1'!$A:$R, 17, 0)</f>
        <v>4도-현대푸드-구룡포에서말린 해풍건오징어 210g(3미)</v>
      </c>
      <c r="Q2137" s="4">
        <f>VLOOKUP(H2137, '쿼리1'!$A:$U, 20, 0)</f>
        <v>21428</v>
      </c>
      <c r="R2137" s="2" t="s">
        <v>31</v>
      </c>
      <c r="S2137" s="2" t="s">
        <v>31</v>
      </c>
      <c r="T2137" s="2" t="s">
        <v>5397</v>
      </c>
      <c r="U2137" s="2" t="s">
        <v>31</v>
      </c>
      <c r="V2137" s="3">
        <v>45650</v>
      </c>
      <c r="W2137" s="3">
        <v>45649</v>
      </c>
      <c r="X2137" s="6">
        <f t="shared" si="2081"/>
        <v>-1</v>
      </c>
      <c r="Y2137" s="3">
        <v>45653</v>
      </c>
      <c r="Z2137" s="3">
        <v>45650</v>
      </c>
      <c r="AA2137" s="6">
        <f t="shared" si="2082"/>
        <v>-3</v>
      </c>
      <c r="AB2137" s="3" t="s">
        <v>5388</v>
      </c>
      <c r="AC2137" s="2" t="s">
        <v>5388</v>
      </c>
      <c r="AD2137" s="6" t="str">
        <f>IFERROR(AC2137-AB2137, "X")</f>
        <v>X</v>
      </c>
      <c r="AE2137" s="3">
        <v>45657</v>
      </c>
      <c r="AF2137" s="3">
        <v>45653</v>
      </c>
      <c r="AG2137" s="2">
        <f>IFERROR(IF(AF2137-AE2137&gt;0, "+" &amp; (AF2137-AE2137), AF2137-AE2137), "X")</f>
        <v>-4</v>
      </c>
      <c r="AH2137" s="3">
        <v>45653</v>
      </c>
      <c r="AI2137" s="3">
        <f>AE2137</f>
        <v>45657</v>
      </c>
      <c r="AJ2137" s="3"/>
      <c r="AK2137" s="2" t="str">
        <f t="shared" si="2052"/>
        <v>+4</v>
      </c>
      <c r="AL2137" s="2" t="s">
        <v>5567</v>
      </c>
      <c r="AM2137" s="2" t="str">
        <f t="shared" si="2053"/>
        <v>생산완료(+4)</v>
      </c>
      <c r="AN2137" s="9">
        <f t="shared" si="2054"/>
        <v>45653</v>
      </c>
      <c r="AO2137" s="9">
        <f t="shared" si="2055"/>
        <v>45657</v>
      </c>
      <c r="AP2137" s="9"/>
      <c r="AQ2137" s="2">
        <f t="shared" si="2080"/>
        <v>4</v>
      </c>
      <c r="AR2137" s="12" t="str">
        <f t="shared" si="2056"/>
        <v>+4</v>
      </c>
      <c r="AS2137" t="s">
        <v>5567</v>
      </c>
      <c r="AT2137" t="str">
        <f t="shared" si="2057"/>
        <v>생산완료(+4)</v>
      </c>
    </row>
    <row r="2138" spans="2:46" x14ac:dyDescent="0.3">
      <c r="B2138" s="2" t="s">
        <v>5408</v>
      </c>
      <c r="C2138" s="7">
        <v>3</v>
      </c>
      <c r="D2138" s="2" t="s">
        <v>5405</v>
      </c>
      <c r="E2138" s="2" t="s">
        <v>5415</v>
      </c>
      <c r="F2138" s="2"/>
      <c r="G2138" s="2" t="s">
        <v>5534</v>
      </c>
      <c r="H2138" s="2" t="s">
        <v>3794</v>
      </c>
      <c r="I2138" s="2" t="str">
        <f t="shared" si="2046"/>
        <v>20241218-1000154139-인쇄</v>
      </c>
      <c r="J2138" s="2" t="str">
        <f t="shared" si="2047"/>
        <v>20241218-1000154139-합지</v>
      </c>
      <c r="K2138" s="2" t="str">
        <f t="shared" si="2048"/>
        <v>20241218-1000154139-분단</v>
      </c>
      <c r="L2138" s="2" t="str">
        <f t="shared" si="2049"/>
        <v>20241218-1000154139-제대</v>
      </c>
      <c r="M2138" s="2" t="str">
        <f>VLOOKUP(H2138, '쿼리1'!$A:$R, 17, 0)</f>
        <v>4도-현대푸드-구룡포에서말린 해풍건오징어 210g(3미)&lt;200*280&gt;</v>
      </c>
      <c r="N2138" s="2" t="str">
        <f>VLOOKUP(H2138, '쿼리1'!$A:$P, 15, 0)</f>
        <v>나이론(투명)110</v>
      </c>
      <c r="O2138" s="2">
        <v>1000154139</v>
      </c>
      <c r="P2138" s="2" t="str">
        <f>VLOOKUP(H2138, '쿼리1'!$A:$R, 17, 0)</f>
        <v>4도-현대푸드-구룡포에서말린 해풍건오징어 210g(3미)&lt;200*280&gt;</v>
      </c>
      <c r="Q2138" s="4">
        <f>VLOOKUP(H2138, '쿼리1'!$A:$U, 20, 0)</f>
        <v>30000</v>
      </c>
      <c r="R2138" s="2" t="s">
        <v>31</v>
      </c>
      <c r="S2138" s="2" t="s">
        <v>31</v>
      </c>
      <c r="T2138" s="2" t="s">
        <v>5397</v>
      </c>
      <c r="U2138" s="2" t="s">
        <v>5398</v>
      </c>
      <c r="V2138" s="3">
        <v>45650</v>
      </c>
      <c r="W2138" s="3">
        <v>45649</v>
      </c>
      <c r="X2138" s="6">
        <f t="shared" si="2081"/>
        <v>-1</v>
      </c>
      <c r="Y2138" s="3">
        <v>45653</v>
      </c>
      <c r="Z2138" s="3">
        <v>45650</v>
      </c>
      <c r="AA2138" s="6">
        <f t="shared" si="2082"/>
        <v>-3</v>
      </c>
      <c r="AB2138" s="5" t="s">
        <v>5388</v>
      </c>
      <c r="AC2138" s="2" t="s">
        <v>5388</v>
      </c>
      <c r="AD2138" s="6" t="str">
        <f>IFERROR(AC2138-AB2138, "X")</f>
        <v>X</v>
      </c>
      <c r="AE2138" s="3">
        <v>45657</v>
      </c>
      <c r="AF2138" s="5" t="s">
        <v>5396</v>
      </c>
      <c r="AG2138" s="6">
        <f t="shared" ref="AG2138:AG2139" ca="1" si="2083">TODAY()-AE2138</f>
        <v>-1</v>
      </c>
      <c r="AH2138" s="3">
        <v>45650</v>
      </c>
      <c r="AI2138" s="3">
        <f t="shared" ref="AI2138:AI2139" si="2084">Y2138</f>
        <v>45653</v>
      </c>
      <c r="AJ2138" s="3"/>
      <c r="AK2138" s="2" t="str">
        <f t="shared" si="2052"/>
        <v>+3</v>
      </c>
      <c r="AL2138" s="2" t="s">
        <v>5567</v>
      </c>
      <c r="AM2138" s="2" t="str">
        <f t="shared" si="2053"/>
        <v>생산완료(+3)</v>
      </c>
      <c r="AN2138" s="9">
        <f t="shared" si="2054"/>
        <v>45650</v>
      </c>
      <c r="AO2138" s="9">
        <f t="shared" si="2055"/>
        <v>45653</v>
      </c>
      <c r="AP2138" s="9"/>
      <c r="AQ2138" s="2">
        <f t="shared" si="2080"/>
        <v>3</v>
      </c>
      <c r="AR2138" s="12" t="str">
        <f t="shared" si="2056"/>
        <v>+3</v>
      </c>
      <c r="AS2138" t="s">
        <v>5567</v>
      </c>
      <c r="AT2138" t="str">
        <f t="shared" si="2057"/>
        <v>생산완료(+3)</v>
      </c>
    </row>
    <row r="2139" spans="2:46" x14ac:dyDescent="0.3">
      <c r="B2139" s="2" t="s">
        <v>5408</v>
      </c>
      <c r="C2139" s="7">
        <v>3</v>
      </c>
      <c r="D2139" s="2" t="s">
        <v>5405</v>
      </c>
      <c r="E2139" s="2" t="s">
        <v>5415</v>
      </c>
      <c r="F2139" s="2"/>
      <c r="G2139" s="2" t="s">
        <v>5534</v>
      </c>
      <c r="H2139" s="2" t="s">
        <v>3776</v>
      </c>
      <c r="I2139" s="2" t="str">
        <f t="shared" si="2046"/>
        <v>20241218-1000154144-인쇄</v>
      </c>
      <c r="J2139" s="2" t="str">
        <f t="shared" si="2047"/>
        <v>20241218-1000154144-합지</v>
      </c>
      <c r="K2139" s="2" t="str">
        <f t="shared" si="2048"/>
        <v>20241218-1000154144-분단</v>
      </c>
      <c r="L2139" s="2" t="str">
        <f t="shared" si="2049"/>
        <v>20241218-1000154144-제대</v>
      </c>
      <c r="M2139" s="2" t="str">
        <f>VLOOKUP(H2139, '쿼리1'!$A:$R, 17, 0)</f>
        <v>4도-현대푸드-구룡포에서말린 해풍건오징어 50g(1미)&lt;200*280&gt;</v>
      </c>
      <c r="N2139" s="2" t="str">
        <f>VLOOKUP(H2139, '쿼리1'!$A:$P, 15, 0)</f>
        <v>나이론(투명)110</v>
      </c>
      <c r="O2139" s="2">
        <v>1000154144</v>
      </c>
      <c r="P2139" s="2" t="str">
        <f>VLOOKUP(H2139, '쿼리1'!$A:$R, 17, 0)</f>
        <v>4도-현대푸드-구룡포에서말린 해풍건오징어 50g(1미)&lt;200*280&gt;</v>
      </c>
      <c r="Q2139" s="4">
        <f>VLOOKUP(H2139, '쿼리1'!$A:$U, 20, 0)</f>
        <v>30000</v>
      </c>
      <c r="R2139" s="2" t="s">
        <v>31</v>
      </c>
      <c r="S2139" s="2" t="s">
        <v>31</v>
      </c>
      <c r="T2139" s="2" t="s">
        <v>5397</v>
      </c>
      <c r="U2139" s="2" t="s">
        <v>5398</v>
      </c>
      <c r="V2139" s="3">
        <v>45650</v>
      </c>
      <c r="W2139" s="3">
        <v>45649</v>
      </c>
      <c r="X2139" s="6">
        <f t="shared" si="2081"/>
        <v>-1</v>
      </c>
      <c r="Y2139" s="3">
        <v>45653</v>
      </c>
      <c r="Z2139" s="3">
        <v>45650</v>
      </c>
      <c r="AA2139" s="6">
        <f t="shared" si="2082"/>
        <v>-3</v>
      </c>
      <c r="AB2139" s="5" t="s">
        <v>5388</v>
      </c>
      <c r="AC2139" s="2" t="s">
        <v>5388</v>
      </c>
      <c r="AD2139" s="6" t="str">
        <f>IFERROR(AC2139-AB2139, "X")</f>
        <v>X</v>
      </c>
      <c r="AE2139" s="3">
        <v>45657</v>
      </c>
      <c r="AF2139" s="5" t="s">
        <v>5396</v>
      </c>
      <c r="AG2139" s="6">
        <f t="shared" ca="1" si="2083"/>
        <v>-1</v>
      </c>
      <c r="AH2139" s="3">
        <v>45650</v>
      </c>
      <c r="AI2139" s="3">
        <f t="shared" si="2084"/>
        <v>45653</v>
      </c>
      <c r="AJ2139" s="3"/>
      <c r="AK2139" s="2" t="str">
        <f t="shared" si="2052"/>
        <v>+3</v>
      </c>
      <c r="AL2139" s="2" t="s">
        <v>5567</v>
      </c>
      <c r="AM2139" s="2" t="str">
        <f t="shared" si="2053"/>
        <v>생산완료(+3)</v>
      </c>
      <c r="AN2139" s="9">
        <f t="shared" si="2054"/>
        <v>45650</v>
      </c>
      <c r="AO2139" s="9">
        <f t="shared" si="2055"/>
        <v>45653</v>
      </c>
      <c r="AP2139" s="9"/>
      <c r="AQ2139" s="2">
        <f t="shared" si="2080"/>
        <v>3</v>
      </c>
      <c r="AR2139" s="12" t="str">
        <f t="shared" si="2056"/>
        <v>+3</v>
      </c>
      <c r="AS2139" t="s">
        <v>5567</v>
      </c>
      <c r="AT2139" t="str">
        <f t="shared" si="2057"/>
        <v>생산완료(+3)</v>
      </c>
    </row>
    <row r="2140" spans="2:46" x14ac:dyDescent="0.3">
      <c r="B2140" s="2" t="s">
        <v>5451</v>
      </c>
      <c r="C2140" s="7">
        <v>4</v>
      </c>
      <c r="D2140" s="2" t="s">
        <v>5409</v>
      </c>
      <c r="E2140" s="2" t="s">
        <v>5415</v>
      </c>
      <c r="F2140" s="2"/>
      <c r="G2140" s="2" t="s">
        <v>5418</v>
      </c>
      <c r="H2140" s="2" t="s">
        <v>1421</v>
      </c>
      <c r="I2140" s="2" t="str">
        <f t="shared" si="2046"/>
        <v>20241218-1000155183-인쇄</v>
      </c>
      <c r="J2140" s="2" t="str">
        <f t="shared" si="2047"/>
        <v>20241218-1000155183-합지</v>
      </c>
      <c r="K2140" s="2" t="str">
        <f t="shared" si="2048"/>
        <v>20241218-1000155183-분단</v>
      </c>
      <c r="L2140" s="2" t="str">
        <f t="shared" si="2049"/>
        <v>20241218-1000155183-제대</v>
      </c>
      <c r="M2140" s="2" t="str">
        <f>VLOOKUP(H2140, '쿼리1'!$A:$R, 17, 0)</f>
        <v>3도-금강-두번구운 곱창구이김 120g</v>
      </c>
      <c r="N2140" s="2" t="str">
        <f>VLOOKUP(H2140, '쿼리1'!$A:$P, 15, 0)</f>
        <v>오씨피피(투명)70</v>
      </c>
      <c r="O2140" s="2">
        <v>1000155183</v>
      </c>
      <c r="P2140" s="2" t="str">
        <f>VLOOKUP(H2140, '쿼리1'!$A:$R, 17, 0)</f>
        <v>3도-금강-두번구운 곱창구이김 120g</v>
      </c>
      <c r="Q2140" s="4">
        <f>VLOOKUP(H2140, '쿼리1'!$A:$U, 20, 0)</f>
        <v>20000</v>
      </c>
      <c r="R2140" s="2" t="s">
        <v>31</v>
      </c>
      <c r="S2140" s="2" t="s">
        <v>31</v>
      </c>
      <c r="T2140" s="2" t="s">
        <v>5397</v>
      </c>
      <c r="U2140" s="2" t="s">
        <v>31</v>
      </c>
      <c r="V2140" s="3">
        <v>45650</v>
      </c>
      <c r="W2140" s="3">
        <v>45650</v>
      </c>
      <c r="X2140" s="6">
        <f t="shared" si="2081"/>
        <v>0</v>
      </c>
      <c r="Y2140" s="3">
        <v>45653</v>
      </c>
      <c r="Z2140" s="3">
        <v>45650</v>
      </c>
      <c r="AA2140" s="6">
        <f t="shared" si="2082"/>
        <v>-3</v>
      </c>
      <c r="AB2140" s="3" t="s">
        <v>5388</v>
      </c>
      <c r="AC2140" s="2" t="s">
        <v>5388</v>
      </c>
      <c r="AD2140" s="6" t="str">
        <f>IFERROR(AC2140-AB2140, "X")</f>
        <v>X</v>
      </c>
      <c r="AE2140" s="3">
        <v>45657</v>
      </c>
      <c r="AF2140" s="3">
        <v>45653</v>
      </c>
      <c r="AG2140" s="2">
        <f t="shared" ref="AG2140:AG2141" si="2085">IFERROR(IF(AF2140-AE2140&gt;0, "+" &amp; (AF2140-AE2140), AF2140-AE2140), "X")</f>
        <v>-4</v>
      </c>
      <c r="AH2140" s="3">
        <v>45653</v>
      </c>
      <c r="AI2140" s="3">
        <f t="shared" ref="AI2140:AI2141" si="2086">AE2140</f>
        <v>45657</v>
      </c>
      <c r="AJ2140" s="3"/>
      <c r="AK2140" s="2" t="str">
        <f t="shared" si="2052"/>
        <v>+4</v>
      </c>
      <c r="AL2140" s="2" t="s">
        <v>5567</v>
      </c>
      <c r="AM2140" s="2" t="str">
        <f t="shared" si="2053"/>
        <v>생산완료(+4)</v>
      </c>
      <c r="AN2140" s="9">
        <f t="shared" si="2054"/>
        <v>45653</v>
      </c>
      <c r="AO2140" s="9">
        <f t="shared" si="2055"/>
        <v>45657</v>
      </c>
      <c r="AP2140" s="9"/>
      <c r="AQ2140" s="2">
        <f t="shared" si="2080"/>
        <v>4</v>
      </c>
      <c r="AR2140" s="12" t="str">
        <f t="shared" si="2056"/>
        <v>+4</v>
      </c>
      <c r="AS2140" t="s">
        <v>5567</v>
      </c>
      <c r="AT2140" t="str">
        <f t="shared" si="2057"/>
        <v>생산완료(+4)</v>
      </c>
    </row>
    <row r="2141" spans="2:46" x14ac:dyDescent="0.3">
      <c r="B2141" s="2" t="s">
        <v>5412</v>
      </c>
      <c r="C2141" s="7">
        <v>1</v>
      </c>
      <c r="D2141" s="2"/>
      <c r="E2141" s="2" t="s">
        <v>5405</v>
      </c>
      <c r="F2141" s="2"/>
      <c r="G2141" s="2" t="s">
        <v>5405</v>
      </c>
      <c r="H2141" s="2" t="s">
        <v>2918</v>
      </c>
      <c r="I2141" s="2" t="str">
        <f t="shared" si="2046"/>
        <v>20241218-1000164228-인쇄</v>
      </c>
      <c r="J2141" s="2" t="str">
        <f t="shared" si="2047"/>
        <v>20241218-1000164228-합지</v>
      </c>
      <c r="K2141" s="2" t="str">
        <f t="shared" si="2048"/>
        <v>20241218-1000164228-분단</v>
      </c>
      <c r="L2141" s="2" t="str">
        <f t="shared" si="2049"/>
        <v>20241218-1000164228-제대</v>
      </c>
      <c r="M2141" s="2" t="str">
        <f>VLOOKUP(H2141, '쿼리1'!$A:$R, 17, 0)</f>
        <v>무지</v>
      </c>
      <c r="N2141" s="2" t="str">
        <f>VLOOKUP(H2141, '쿼리1'!$A:$P, 15, 0)</f>
        <v>나이론100</v>
      </c>
      <c r="O2141" s="2">
        <v>1000164228</v>
      </c>
      <c r="P2141" s="2" t="str">
        <f>VLOOKUP(H2141, '쿼리1'!$A:$R, 17, 0)</f>
        <v>무지</v>
      </c>
      <c r="Q2141" s="4">
        <f>VLOOKUP(H2141, '쿼리1'!$A:$U, 20, 0)</f>
        <v>24000</v>
      </c>
      <c r="R2141" s="2" t="s">
        <v>5397</v>
      </c>
      <c r="S2141" s="2" t="s">
        <v>31</v>
      </c>
      <c r="T2141" s="2" t="s">
        <v>5397</v>
      </c>
      <c r="U2141" s="2" t="s">
        <v>31</v>
      </c>
      <c r="V2141" s="2" t="s">
        <v>5388</v>
      </c>
      <c r="W2141" s="3" t="s">
        <v>5388</v>
      </c>
      <c r="X2141" s="6" t="str">
        <f>IFERROR(W2141-V2141, "X")</f>
        <v>X</v>
      </c>
      <c r="Y2141" s="3">
        <v>45651</v>
      </c>
      <c r="Z2141" s="3">
        <v>45650</v>
      </c>
      <c r="AA2141" s="6">
        <f t="shared" si="2082"/>
        <v>-1</v>
      </c>
      <c r="AB2141" s="3" t="s">
        <v>5388</v>
      </c>
      <c r="AC2141" s="2" t="s">
        <v>5388</v>
      </c>
      <c r="AD2141" s="6" t="str">
        <f>IFERROR(AC2141-AB2141, "X")</f>
        <v>X</v>
      </c>
      <c r="AE2141" s="3">
        <v>45653</v>
      </c>
      <c r="AF2141" s="3">
        <v>45652</v>
      </c>
      <c r="AG2141" s="2">
        <f t="shared" si="2085"/>
        <v>-1</v>
      </c>
      <c r="AH2141" s="3">
        <v>45652</v>
      </c>
      <c r="AI2141" s="3">
        <f t="shared" si="2086"/>
        <v>45653</v>
      </c>
      <c r="AJ2141" s="3"/>
      <c r="AK2141" s="2" t="str">
        <f t="shared" si="2052"/>
        <v>+1</v>
      </c>
      <c r="AL2141" s="2" t="s">
        <v>5567</v>
      </c>
      <c r="AM2141" s="2" t="str">
        <f t="shared" si="2053"/>
        <v>생산완료(+1)</v>
      </c>
      <c r="AN2141" s="9">
        <f t="shared" si="2054"/>
        <v>45652</v>
      </c>
      <c r="AO2141" s="9">
        <f t="shared" si="2055"/>
        <v>45653</v>
      </c>
      <c r="AP2141" s="9"/>
      <c r="AQ2141" s="2">
        <f t="shared" si="2080"/>
        <v>1</v>
      </c>
      <c r="AR2141" s="12" t="str">
        <f t="shared" si="2056"/>
        <v>+1</v>
      </c>
      <c r="AS2141" t="s">
        <v>5567</v>
      </c>
      <c r="AT2141" t="str">
        <f t="shared" si="2057"/>
        <v>생산완료(+1)</v>
      </c>
    </row>
    <row r="2142" spans="2:46" x14ac:dyDescent="0.3">
      <c r="B2142" s="2" t="s">
        <v>5416</v>
      </c>
      <c r="C2142" s="7">
        <v>-2</v>
      </c>
      <c r="D2142" s="2" t="s">
        <v>5424</v>
      </c>
      <c r="E2142" s="2" t="s">
        <v>5553</v>
      </c>
      <c r="F2142" s="2" t="s">
        <v>5556</v>
      </c>
      <c r="G2142" s="2" t="s">
        <v>5558</v>
      </c>
      <c r="H2142" s="2" t="s">
        <v>2472</v>
      </c>
      <c r="I2142" s="2" t="str">
        <f t="shared" si="2046"/>
        <v>20241218-1000167691-인쇄</v>
      </c>
      <c r="J2142" s="2" t="str">
        <f t="shared" si="2047"/>
        <v>20241218-1000167691-합지</v>
      </c>
      <c r="K2142" s="2" t="str">
        <f t="shared" si="2048"/>
        <v>20241218-1000167691-분단</v>
      </c>
      <c r="L2142" s="2" t="str">
        <f t="shared" si="2049"/>
        <v>20241218-1000167691-제대</v>
      </c>
      <c r="M2142" s="2" t="str">
        <f>VLOOKUP(H2142, '쿼리1'!$A:$R, 17, 0)</f>
        <v>1도-브라보비버 쿠키(120)_아몬드쿠키</v>
      </c>
      <c r="N2142" s="2" t="str">
        <f>VLOOKUP(H2142, '쿼리1'!$A:$P, 15, 0)</f>
        <v>오씨피피(무광)60</v>
      </c>
      <c r="O2142" s="2">
        <v>1000167691</v>
      </c>
      <c r="P2142" s="2" t="str">
        <f>VLOOKUP(H2142, '쿼리1'!$A:$R, 17, 0)</f>
        <v>1도-브라보비버 쿠키(120)_아몬드쿠키</v>
      </c>
      <c r="Q2142" s="4">
        <f>VLOOKUP(H2142, '쿼리1'!$A:$U, 20, 0)</f>
        <v>53333</v>
      </c>
      <c r="R2142" s="2" t="s">
        <v>31</v>
      </c>
      <c r="S2142" s="2" t="s">
        <v>5399</v>
      </c>
      <c r="T2142" s="2" t="s">
        <v>5398</v>
      </c>
      <c r="U2142" s="2" t="s">
        <v>5398</v>
      </c>
      <c r="V2142" s="3">
        <v>45650</v>
      </c>
      <c r="W2142" s="3">
        <v>45652</v>
      </c>
      <c r="X2142" s="6" t="str">
        <f t="shared" ref="X2142:X2148" si="2087">IFERROR(IF(W2142-V2142&gt;0, "+" &amp; (W2142-V2142), W2142-V2142), "X")</f>
        <v>+2</v>
      </c>
      <c r="Y2142" s="3">
        <v>45653</v>
      </c>
      <c r="Z2142" s="5" t="s">
        <v>5396</v>
      </c>
      <c r="AA2142" s="6">
        <f t="shared" ref="AA2142:AA2143" ca="1" si="2088">TODAY()-Y2142</f>
        <v>3</v>
      </c>
      <c r="AB2142" s="3">
        <v>45656</v>
      </c>
      <c r="AC2142" s="5" t="s">
        <v>5396</v>
      </c>
      <c r="AD2142" s="6">
        <f t="shared" ref="AD2142:AD2143" ca="1" si="2089">TODAY()-AB2142</f>
        <v>0</v>
      </c>
      <c r="AE2142" s="3">
        <v>45658</v>
      </c>
      <c r="AF2142" s="5" t="s">
        <v>5396</v>
      </c>
      <c r="AG2142" s="6">
        <f t="shared" ref="AG2142:AG2143" ca="1" si="2090">TODAY()-AE2142</f>
        <v>-2</v>
      </c>
      <c r="AH2142" s="3">
        <v>45652</v>
      </c>
      <c r="AI2142" s="3">
        <f t="shared" ref="AI2142:AI2143" si="2091">V2142</f>
        <v>45650</v>
      </c>
      <c r="AJ2142" s="3"/>
      <c r="AK2142" s="2">
        <f t="shared" si="2052"/>
        <v>-2</v>
      </c>
      <c r="AL2142" s="2" t="s">
        <v>5567</v>
      </c>
      <c r="AM2142" s="2" t="str">
        <f t="shared" si="2053"/>
        <v>생산완료(-2)</v>
      </c>
      <c r="AN2142" s="9">
        <f t="shared" si="2054"/>
        <v>45652</v>
      </c>
      <c r="AO2142" s="9">
        <f t="shared" si="2055"/>
        <v>45650</v>
      </c>
      <c r="AP2142" s="9"/>
      <c r="AQ2142" s="2">
        <f t="shared" si="2080"/>
        <v>-2</v>
      </c>
      <c r="AR2142" s="12">
        <f t="shared" si="2056"/>
        <v>-2</v>
      </c>
      <c r="AS2142" t="s">
        <v>5567</v>
      </c>
      <c r="AT2142" t="str">
        <f t="shared" si="2057"/>
        <v>생산완료(-2)</v>
      </c>
    </row>
    <row r="2143" spans="2:46" x14ac:dyDescent="0.3">
      <c r="B2143" s="2" t="s">
        <v>5416</v>
      </c>
      <c r="C2143" s="7">
        <v>-2</v>
      </c>
      <c r="D2143" s="2" t="s">
        <v>5424</v>
      </c>
      <c r="E2143" s="2" t="s">
        <v>5553</v>
      </c>
      <c r="F2143" s="2" t="s">
        <v>5556</v>
      </c>
      <c r="G2143" s="2" t="s">
        <v>5558</v>
      </c>
      <c r="H2143" s="2" t="s">
        <v>2477</v>
      </c>
      <c r="I2143" s="2" t="str">
        <f t="shared" si="2046"/>
        <v>20241218-1000167693-인쇄</v>
      </c>
      <c r="J2143" s="2" t="str">
        <f t="shared" si="2047"/>
        <v>20241218-1000167693-합지</v>
      </c>
      <c r="K2143" s="2" t="str">
        <f t="shared" si="2048"/>
        <v>20241218-1000167693-분단</v>
      </c>
      <c r="L2143" s="2" t="str">
        <f t="shared" si="2049"/>
        <v>20241218-1000167693-제대</v>
      </c>
      <c r="M2143" s="2" t="str">
        <f>VLOOKUP(H2143, '쿼리1'!$A:$R, 17, 0)</f>
        <v>1도-브라보비버 쿠키(120)_초코칩쿠키</v>
      </c>
      <c r="N2143" s="2" t="str">
        <f>VLOOKUP(H2143, '쿼리1'!$A:$P, 15, 0)</f>
        <v>오씨피피(무광)60</v>
      </c>
      <c r="O2143" s="2">
        <v>1000167693</v>
      </c>
      <c r="P2143" s="2" t="str">
        <f>VLOOKUP(H2143, '쿼리1'!$A:$R, 17, 0)</f>
        <v>1도-브라보비버 쿠키(120)_초코칩쿠키</v>
      </c>
      <c r="Q2143" s="4">
        <f>VLOOKUP(H2143, '쿼리1'!$A:$U, 20, 0)</f>
        <v>53333</v>
      </c>
      <c r="R2143" s="2" t="s">
        <v>31</v>
      </c>
      <c r="S2143" s="2" t="s">
        <v>5399</v>
      </c>
      <c r="T2143" s="2" t="s">
        <v>5398</v>
      </c>
      <c r="U2143" s="2" t="s">
        <v>5398</v>
      </c>
      <c r="V2143" s="3">
        <v>45650</v>
      </c>
      <c r="W2143" s="3">
        <v>45652</v>
      </c>
      <c r="X2143" s="6" t="str">
        <f t="shared" si="2087"/>
        <v>+2</v>
      </c>
      <c r="Y2143" s="3">
        <v>45653</v>
      </c>
      <c r="Z2143" s="5" t="s">
        <v>5396</v>
      </c>
      <c r="AA2143" s="6">
        <f t="shared" ca="1" si="2088"/>
        <v>3</v>
      </c>
      <c r="AB2143" s="3">
        <v>45656</v>
      </c>
      <c r="AC2143" s="5" t="s">
        <v>5396</v>
      </c>
      <c r="AD2143" s="6">
        <f t="shared" ca="1" si="2089"/>
        <v>0</v>
      </c>
      <c r="AE2143" s="3">
        <v>45658</v>
      </c>
      <c r="AF2143" s="5" t="s">
        <v>5396</v>
      </c>
      <c r="AG2143" s="6">
        <f t="shared" ca="1" si="2090"/>
        <v>-2</v>
      </c>
      <c r="AH2143" s="3">
        <v>45652</v>
      </c>
      <c r="AI2143" s="3">
        <f t="shared" si="2091"/>
        <v>45650</v>
      </c>
      <c r="AJ2143" s="3"/>
      <c r="AK2143" s="2">
        <f t="shared" si="2052"/>
        <v>-2</v>
      </c>
      <c r="AL2143" s="2" t="s">
        <v>5567</v>
      </c>
      <c r="AM2143" s="2" t="str">
        <f t="shared" si="2053"/>
        <v>생산완료(-2)</v>
      </c>
      <c r="AN2143" s="9">
        <f t="shared" si="2054"/>
        <v>45652</v>
      </c>
      <c r="AO2143" s="9">
        <f t="shared" si="2055"/>
        <v>45650</v>
      </c>
      <c r="AP2143" s="9"/>
      <c r="AQ2143" s="2">
        <f t="shared" si="2080"/>
        <v>-2</v>
      </c>
      <c r="AR2143" s="12">
        <f t="shared" si="2056"/>
        <v>-2</v>
      </c>
      <c r="AS2143" t="s">
        <v>5567</v>
      </c>
      <c r="AT2143" t="str">
        <f t="shared" si="2057"/>
        <v>생산완료(-2)</v>
      </c>
    </row>
    <row r="2144" spans="2:46" x14ac:dyDescent="0.3">
      <c r="B2144" s="2" t="s">
        <v>5451</v>
      </c>
      <c r="C2144" s="7">
        <v>4</v>
      </c>
      <c r="D2144" s="2" t="s">
        <v>5405</v>
      </c>
      <c r="E2144" s="2" t="s">
        <v>5415</v>
      </c>
      <c r="F2144" s="2"/>
      <c r="G2144" s="2" t="s">
        <v>5418</v>
      </c>
      <c r="H2144" s="2" t="s">
        <v>3094</v>
      </c>
      <c r="I2144" s="2" t="str">
        <f t="shared" si="2046"/>
        <v>20241218-1000167799-인쇄</v>
      </c>
      <c r="J2144" s="2" t="str">
        <f t="shared" si="2047"/>
        <v>20241218-1000167799-합지</v>
      </c>
      <c r="K2144" s="2" t="str">
        <f t="shared" si="2048"/>
        <v>20241218-1000167799-분단</v>
      </c>
      <c r="L2144" s="2" t="str">
        <f t="shared" si="2049"/>
        <v>20241218-1000167799-제대</v>
      </c>
      <c r="M2144" s="2" t="str">
        <f>VLOOKUP(H2144, '쿼리1'!$A:$R, 17, 0)</f>
        <v>4도-현대푸드-구룡포에서말린 해풍건오징어 80g(1미)(200*380)</v>
      </c>
      <c r="N2144" s="2" t="str">
        <f>VLOOKUP(H2144, '쿼리1'!$A:$P, 15, 0)</f>
        <v>나이론(투명)110</v>
      </c>
      <c r="O2144" s="2">
        <v>1000167799</v>
      </c>
      <c r="P2144" s="2" t="str">
        <f>VLOOKUP(H2144, '쿼리1'!$A:$R, 17, 0)</f>
        <v>4도-현대푸드-구룡포에서말린 해풍건오징어 80g(1미)(200*380)</v>
      </c>
      <c r="Q2144" s="4">
        <f>VLOOKUP(H2144, '쿼리1'!$A:$U, 20, 0)</f>
        <v>30000</v>
      </c>
      <c r="R2144" s="2" t="s">
        <v>31</v>
      </c>
      <c r="S2144" s="2" t="s">
        <v>31</v>
      </c>
      <c r="T2144" s="2" t="s">
        <v>5397</v>
      </c>
      <c r="U2144" s="2" t="s">
        <v>31</v>
      </c>
      <c r="V2144" s="3">
        <v>45650</v>
      </c>
      <c r="W2144" s="3">
        <v>45649</v>
      </c>
      <c r="X2144" s="6">
        <f t="shared" si="2087"/>
        <v>-1</v>
      </c>
      <c r="Y2144" s="3">
        <v>45653</v>
      </c>
      <c r="Z2144" s="3">
        <v>45650</v>
      </c>
      <c r="AA2144" s="6">
        <f>IFERROR(IF(Z2144-Y2144&gt;0, "+" &amp; (Z2144-Y2144), Z2144-Y2144), "X")</f>
        <v>-3</v>
      </c>
      <c r="AB2144" s="3" t="s">
        <v>5388</v>
      </c>
      <c r="AC2144" s="2" t="s">
        <v>5388</v>
      </c>
      <c r="AD2144" s="6" t="str">
        <f>IFERROR(AC2144-AB2144, "X")</f>
        <v>X</v>
      </c>
      <c r="AE2144" s="3">
        <v>45657</v>
      </c>
      <c r="AF2144" s="3">
        <v>45653</v>
      </c>
      <c r="AG2144" s="2">
        <f>IFERROR(IF(AF2144-AE2144&gt;0, "+" &amp; (AF2144-AE2144), AF2144-AE2144), "X")</f>
        <v>-4</v>
      </c>
      <c r="AH2144" s="3">
        <v>45653</v>
      </c>
      <c r="AI2144" s="3">
        <f>AE2144</f>
        <v>45657</v>
      </c>
      <c r="AJ2144" s="3"/>
      <c r="AK2144" s="2" t="str">
        <f t="shared" si="2052"/>
        <v>+4</v>
      </c>
      <c r="AL2144" s="2" t="s">
        <v>5567</v>
      </c>
      <c r="AM2144" s="2" t="str">
        <f t="shared" si="2053"/>
        <v>생산완료(+4)</v>
      </c>
      <c r="AN2144" s="9">
        <f t="shared" si="2054"/>
        <v>45653</v>
      </c>
      <c r="AO2144" s="9">
        <f t="shared" si="2055"/>
        <v>45657</v>
      </c>
      <c r="AP2144" s="9"/>
      <c r="AQ2144" s="2">
        <f t="shared" si="2080"/>
        <v>4</v>
      </c>
      <c r="AR2144" s="12" t="str">
        <f t="shared" si="2056"/>
        <v>+4</v>
      </c>
      <c r="AS2144" t="s">
        <v>5567</v>
      </c>
      <c r="AT2144" t="str">
        <f t="shared" si="2057"/>
        <v>생산완료(+4)</v>
      </c>
    </row>
    <row r="2145" spans="2:46" x14ac:dyDescent="0.3">
      <c r="B2145" s="2" t="s">
        <v>5415</v>
      </c>
      <c r="C2145" s="7">
        <v>-3</v>
      </c>
      <c r="D2145" s="2" t="s">
        <v>5408</v>
      </c>
      <c r="E2145" s="2" t="s">
        <v>5553</v>
      </c>
      <c r="F2145" s="2" t="s">
        <v>5556</v>
      </c>
      <c r="G2145" s="2" t="s">
        <v>5558</v>
      </c>
      <c r="H2145" s="2" t="s">
        <v>4360</v>
      </c>
      <c r="I2145" s="2" t="str">
        <f t="shared" si="2046"/>
        <v>20241218-1000168248-인쇄</v>
      </c>
      <c r="J2145" s="2" t="str">
        <f t="shared" si="2047"/>
        <v>20241218-1000168248-합지</v>
      </c>
      <c r="K2145" s="2" t="str">
        <f t="shared" si="2048"/>
        <v>20241218-1000168248-분단</v>
      </c>
      <c r="L2145" s="2" t="str">
        <f t="shared" si="2049"/>
        <v>20241218-1000168248-제대</v>
      </c>
      <c r="M2145" s="2" t="str">
        <f>VLOOKUP(H2145, '쿼리1'!$A:$R, 17, 0)</f>
        <v>3도-넛프트-꿀마카다미아정과 60g</v>
      </c>
      <c r="N2145" s="2" t="str">
        <f>VLOOKUP(H2145, '쿼리1'!$A:$P, 15, 0)</f>
        <v>은박(무광)120</v>
      </c>
      <c r="O2145" s="2">
        <v>1000168248</v>
      </c>
      <c r="P2145" s="2" t="str">
        <f>VLOOKUP(H2145, '쿼리1'!$A:$R, 17, 0)</f>
        <v>3도-넛프트-꿀마카다미아정과 60g</v>
      </c>
      <c r="Q2145" s="4">
        <f>VLOOKUP(H2145, '쿼리1'!$A:$U, 20, 0)</f>
        <v>20000</v>
      </c>
      <c r="R2145" s="2" t="s">
        <v>31</v>
      </c>
      <c r="S2145" s="2" t="s">
        <v>5399</v>
      </c>
      <c r="T2145" s="2" t="s">
        <v>5398</v>
      </c>
      <c r="U2145" s="2" t="s">
        <v>5398</v>
      </c>
      <c r="V2145" s="3">
        <v>45650</v>
      </c>
      <c r="W2145" s="3">
        <v>45653</v>
      </c>
      <c r="X2145" s="6" t="str">
        <f t="shared" si="2087"/>
        <v>+3</v>
      </c>
      <c r="Y2145" s="3">
        <v>45653</v>
      </c>
      <c r="Z2145" s="5" t="s">
        <v>5396</v>
      </c>
      <c r="AA2145" s="6">
        <f t="shared" ref="AA2145:AA2147" ca="1" si="2092">TODAY()-Y2145</f>
        <v>3</v>
      </c>
      <c r="AB2145" s="3">
        <v>45656</v>
      </c>
      <c r="AC2145" s="5" t="s">
        <v>5396</v>
      </c>
      <c r="AD2145" s="6">
        <f t="shared" ref="AD2145:AD2146" ca="1" si="2093">TODAY()-AB2145</f>
        <v>0</v>
      </c>
      <c r="AE2145" s="3">
        <v>45658</v>
      </c>
      <c r="AF2145" s="5" t="s">
        <v>5396</v>
      </c>
      <c r="AG2145" s="6">
        <f t="shared" ref="AG2145:AG2146" ca="1" si="2094">TODAY()-AE2145</f>
        <v>-2</v>
      </c>
      <c r="AH2145" s="3">
        <v>45653</v>
      </c>
      <c r="AI2145" s="3">
        <f t="shared" ref="AI2145:AI2147" si="2095">V2145</f>
        <v>45650</v>
      </c>
      <c r="AJ2145" s="3"/>
      <c r="AK2145" s="2">
        <f t="shared" si="2052"/>
        <v>-3</v>
      </c>
      <c r="AL2145" s="2" t="s">
        <v>5567</v>
      </c>
      <c r="AM2145" s="2" t="str">
        <f t="shared" si="2053"/>
        <v>생산완료(-3)</v>
      </c>
      <c r="AN2145" s="9">
        <f t="shared" si="2054"/>
        <v>45653</v>
      </c>
      <c r="AO2145" s="9">
        <f t="shared" si="2055"/>
        <v>45650</v>
      </c>
      <c r="AP2145" s="9"/>
      <c r="AQ2145" s="2">
        <f t="shared" si="2080"/>
        <v>-3</v>
      </c>
      <c r="AR2145" s="12">
        <f t="shared" si="2056"/>
        <v>-3</v>
      </c>
      <c r="AS2145" t="s">
        <v>5567</v>
      </c>
      <c r="AT2145" t="str">
        <f t="shared" si="2057"/>
        <v>생산완료(-3)</v>
      </c>
    </row>
    <row r="2146" spans="2:46" x14ac:dyDescent="0.3">
      <c r="B2146" s="2" t="s">
        <v>5415</v>
      </c>
      <c r="C2146" s="7">
        <v>-3</v>
      </c>
      <c r="D2146" s="2" t="s">
        <v>5408</v>
      </c>
      <c r="E2146" s="2" t="s">
        <v>5553</v>
      </c>
      <c r="F2146" s="2" t="s">
        <v>5556</v>
      </c>
      <c r="G2146" s="2" t="s">
        <v>5558</v>
      </c>
      <c r="H2146" s="2" t="s">
        <v>4357</v>
      </c>
      <c r="I2146" s="2" t="str">
        <f t="shared" si="2046"/>
        <v>20241218-1000168252-인쇄</v>
      </c>
      <c r="J2146" s="2" t="str">
        <f t="shared" si="2047"/>
        <v>20241218-1000168252-합지</v>
      </c>
      <c r="K2146" s="2" t="str">
        <f t="shared" si="2048"/>
        <v>20241218-1000168252-분단</v>
      </c>
      <c r="L2146" s="2" t="str">
        <f t="shared" si="2049"/>
        <v>20241218-1000168252-제대</v>
      </c>
      <c r="M2146" s="2" t="str">
        <f>VLOOKUP(H2146, '쿼리1'!$A:$R, 17, 0)</f>
        <v>3도-넛프트-꿀호두정과 75g</v>
      </c>
      <c r="N2146" s="2" t="str">
        <f>VLOOKUP(H2146, '쿼리1'!$A:$P, 15, 0)</f>
        <v>은박(무광)120</v>
      </c>
      <c r="O2146" s="2">
        <v>1000168252</v>
      </c>
      <c r="P2146" s="2" t="str">
        <f>VLOOKUP(H2146, '쿼리1'!$A:$R, 17, 0)</f>
        <v>3도-넛프트-꿀호두정과 75g</v>
      </c>
      <c r="Q2146" s="4">
        <f>VLOOKUP(H2146, '쿼리1'!$A:$U, 20, 0)</f>
        <v>30000</v>
      </c>
      <c r="R2146" s="2" t="s">
        <v>31</v>
      </c>
      <c r="S2146" s="2" t="s">
        <v>5399</v>
      </c>
      <c r="T2146" s="2" t="s">
        <v>5398</v>
      </c>
      <c r="U2146" s="2" t="s">
        <v>5398</v>
      </c>
      <c r="V2146" s="3">
        <v>45650</v>
      </c>
      <c r="W2146" s="3">
        <v>45653</v>
      </c>
      <c r="X2146" s="6" t="str">
        <f t="shared" si="2087"/>
        <v>+3</v>
      </c>
      <c r="Y2146" s="3">
        <v>45653</v>
      </c>
      <c r="Z2146" s="5" t="s">
        <v>5396</v>
      </c>
      <c r="AA2146" s="6">
        <f t="shared" ca="1" si="2092"/>
        <v>3</v>
      </c>
      <c r="AB2146" s="3">
        <v>45656</v>
      </c>
      <c r="AC2146" s="5" t="s">
        <v>5396</v>
      </c>
      <c r="AD2146" s="6">
        <f t="shared" ca="1" si="2093"/>
        <v>0</v>
      </c>
      <c r="AE2146" s="3">
        <v>45658</v>
      </c>
      <c r="AF2146" s="5" t="s">
        <v>5396</v>
      </c>
      <c r="AG2146" s="6">
        <f t="shared" ca="1" si="2094"/>
        <v>-2</v>
      </c>
      <c r="AH2146" s="3">
        <v>45653</v>
      </c>
      <c r="AI2146" s="3">
        <f t="shared" si="2095"/>
        <v>45650</v>
      </c>
      <c r="AJ2146" s="3"/>
      <c r="AK2146" s="2">
        <f t="shared" si="2052"/>
        <v>-3</v>
      </c>
      <c r="AL2146" s="2" t="s">
        <v>5567</v>
      </c>
      <c r="AM2146" s="2" t="str">
        <f t="shared" si="2053"/>
        <v>생산완료(-3)</v>
      </c>
      <c r="AN2146" s="9">
        <f t="shared" si="2054"/>
        <v>45653</v>
      </c>
      <c r="AO2146" s="9">
        <f t="shared" si="2055"/>
        <v>45650</v>
      </c>
      <c r="AP2146" s="9"/>
      <c r="AQ2146" s="2">
        <f t="shared" si="2080"/>
        <v>-3</v>
      </c>
      <c r="AR2146" s="12">
        <f t="shared" si="2056"/>
        <v>-3</v>
      </c>
      <c r="AS2146" t="s">
        <v>5567</v>
      </c>
      <c r="AT2146" t="str">
        <f t="shared" si="2057"/>
        <v>생산완료(-3)</v>
      </c>
    </row>
    <row r="2147" spans="2:46" x14ac:dyDescent="0.3">
      <c r="B2147" s="2" t="s">
        <v>5412</v>
      </c>
      <c r="C2147" s="7">
        <v>1</v>
      </c>
      <c r="D2147" s="2" t="s">
        <v>5405</v>
      </c>
      <c r="E2147" s="2" t="s">
        <v>5554</v>
      </c>
      <c r="F2147" s="2" t="s">
        <v>5553</v>
      </c>
      <c r="G2147" s="2"/>
      <c r="H2147" s="2" t="s">
        <v>4582</v>
      </c>
      <c r="I2147" s="2" t="str">
        <f t="shared" si="2046"/>
        <v>20241218-11160084-인쇄</v>
      </c>
      <c r="J2147" s="2" t="str">
        <f t="shared" si="2047"/>
        <v>20241218-11160084-합지</v>
      </c>
      <c r="K2147" s="2" t="str">
        <f t="shared" si="2048"/>
        <v>20241218-11160084-분단</v>
      </c>
      <c r="L2147" s="2" t="str">
        <f t="shared" si="2049"/>
        <v>20241218-11160084-제대</v>
      </c>
      <c r="M2147" s="2" t="str">
        <f>VLOOKUP(H2147, '쿼리1'!$A:$R, 17, 0)</f>
        <v>2도(먹/적)-가장맛있는족발 연속무늬</v>
      </c>
      <c r="N2147" s="2" t="str">
        <f>VLOOKUP(H2147, '쿼리1'!$A:$P, 15, 0)</f>
        <v>패씨피피62</v>
      </c>
      <c r="O2147" s="2">
        <v>11160084</v>
      </c>
      <c r="P2147" s="2" t="str">
        <f>VLOOKUP(H2147, '쿼리1'!$A:$R, 17, 0)</f>
        <v>2도(먹/적)-가장맛있는족발 연속무늬</v>
      </c>
      <c r="Q2147" s="4">
        <f>VLOOKUP(H2147, '쿼리1'!$A:$U, 20, 0)</f>
        <v>100</v>
      </c>
      <c r="R2147" s="2" t="s">
        <v>31</v>
      </c>
      <c r="S2147" s="2" t="s">
        <v>5399</v>
      </c>
      <c r="T2147" s="2" t="s">
        <v>5399</v>
      </c>
      <c r="U2147" s="2" t="s">
        <v>5397</v>
      </c>
      <c r="V2147" s="3">
        <v>45650</v>
      </c>
      <c r="W2147" s="3">
        <v>45649</v>
      </c>
      <c r="X2147" s="6">
        <f t="shared" si="2087"/>
        <v>-1</v>
      </c>
      <c r="Y2147" s="3">
        <v>45652</v>
      </c>
      <c r="Z2147" s="5" t="s">
        <v>5396</v>
      </c>
      <c r="AA2147" s="6">
        <f t="shared" ca="1" si="2092"/>
        <v>4</v>
      </c>
      <c r="AB2147" s="3">
        <v>45653</v>
      </c>
      <c r="AC2147" s="5" t="s">
        <v>5396</v>
      </c>
      <c r="AD2147" s="6">
        <f ca="1">TODAY()-AB2147</f>
        <v>3</v>
      </c>
      <c r="AE2147" s="2" t="s">
        <v>5388</v>
      </c>
      <c r="AF2147" s="2" t="s">
        <v>5388</v>
      </c>
      <c r="AG2147" s="2" t="str">
        <f>IFERROR(AF2147-AE2147, "X")</f>
        <v>X</v>
      </c>
      <c r="AH2147" s="3">
        <v>45649</v>
      </c>
      <c r="AI2147" s="3">
        <f t="shared" si="2095"/>
        <v>45650</v>
      </c>
      <c r="AJ2147" s="3"/>
      <c r="AK2147" s="2" t="str">
        <f t="shared" si="2052"/>
        <v>+1</v>
      </c>
      <c r="AL2147" s="2" t="s">
        <v>5567</v>
      </c>
      <c r="AM2147" s="2" t="str">
        <f t="shared" si="2053"/>
        <v>생산완료(+1)</v>
      </c>
      <c r="AN2147" s="9">
        <f t="shared" si="2054"/>
        <v>45649</v>
      </c>
      <c r="AO2147" s="9">
        <f t="shared" si="2055"/>
        <v>45650</v>
      </c>
      <c r="AP2147" s="9"/>
      <c r="AQ2147" s="2">
        <f t="shared" si="2080"/>
        <v>1</v>
      </c>
      <c r="AR2147" s="12" t="str">
        <f t="shared" si="2056"/>
        <v>+1</v>
      </c>
      <c r="AS2147" t="s">
        <v>5567</v>
      </c>
      <c r="AT2147" t="str">
        <f t="shared" si="2057"/>
        <v>생산완료(+1)</v>
      </c>
    </row>
    <row r="2148" spans="2:46" x14ac:dyDescent="0.3">
      <c r="B2148" s="2" t="s">
        <v>5424</v>
      </c>
      <c r="C2148" s="7">
        <v>2</v>
      </c>
      <c r="D2148" s="2" t="s">
        <v>5405</v>
      </c>
      <c r="E2148" s="2" t="s">
        <v>5415</v>
      </c>
      <c r="F2148" s="2" t="s">
        <v>5416</v>
      </c>
      <c r="G2148" s="2"/>
      <c r="H2148" s="2" t="s">
        <v>4640</v>
      </c>
      <c r="I2148" s="2" t="str">
        <f t="shared" si="2046"/>
        <v>20241218-1216P0150-인쇄</v>
      </c>
      <c r="J2148" s="2" t="str">
        <f t="shared" si="2047"/>
        <v>20241218-1216P0150-합지</v>
      </c>
      <c r="K2148" s="2" t="str">
        <f t="shared" si="2048"/>
        <v>20241218-1216P0150-분단</v>
      </c>
      <c r="L2148" s="2" t="str">
        <f t="shared" si="2049"/>
        <v>20241218-1216P0150-제대</v>
      </c>
      <c r="M2148" s="2" t="str">
        <f>VLOOKUP(H2148, '쿼리1'!$A:$R, 17, 0)</f>
        <v>1도-분리배출</v>
      </c>
      <c r="N2148" s="2" t="str">
        <f>VLOOKUP(H2148, '쿼리1'!$A:$P, 15, 0)</f>
        <v>나이론75</v>
      </c>
      <c r="O2148" s="2" t="s">
        <v>5718</v>
      </c>
      <c r="P2148" s="2" t="str">
        <f>VLOOKUP(H2148, '쿼리1'!$A:$R, 17, 0)</f>
        <v>1도-분리배출</v>
      </c>
      <c r="Q2148" s="4">
        <f>VLOOKUP(H2148, '쿼리1'!$A:$U, 20, 0)</f>
        <v>40</v>
      </c>
      <c r="R2148" s="2" t="s">
        <v>31</v>
      </c>
      <c r="S2148" s="2" t="s">
        <v>31</v>
      </c>
      <c r="T2148" s="2" t="s">
        <v>31</v>
      </c>
      <c r="U2148" s="2" t="s">
        <v>5397</v>
      </c>
      <c r="V2148" s="3">
        <v>45650</v>
      </c>
      <c r="W2148" s="3">
        <v>45649</v>
      </c>
      <c r="X2148" s="6">
        <f t="shared" si="2087"/>
        <v>-1</v>
      </c>
      <c r="Y2148" s="3">
        <v>45653</v>
      </c>
      <c r="Z2148" s="3">
        <v>45650</v>
      </c>
      <c r="AA2148" s="6">
        <f>IFERROR(IF(Z2148-Y2148&gt;0, "+" &amp; (Z2148-Y2148), Z2148-Y2148), "X")</f>
        <v>-3</v>
      </c>
      <c r="AB2148" s="3">
        <v>45656</v>
      </c>
      <c r="AC2148" s="3">
        <v>45654</v>
      </c>
      <c r="AD2148" s="6">
        <f>IFERROR(IF(AC2148-AB2148&gt;0, "+" &amp; (AC2148-AB2148), AC2148-AB2148), "X")</f>
        <v>-2</v>
      </c>
      <c r="AE2148" s="2" t="s">
        <v>5388</v>
      </c>
      <c r="AF2148" s="2" t="s">
        <v>5388</v>
      </c>
      <c r="AG2148" s="2" t="str">
        <f>IFERROR(AF2148-AE2148, "X")</f>
        <v>X</v>
      </c>
      <c r="AH2148" s="3">
        <v>45654</v>
      </c>
      <c r="AI2148" s="3">
        <f t="shared" ref="AI2148" si="2096">AB2148</f>
        <v>45656</v>
      </c>
      <c r="AJ2148" s="3"/>
      <c r="AK2148" s="2" t="str">
        <f t="shared" si="2052"/>
        <v>+2</v>
      </c>
      <c r="AL2148" s="2" t="s">
        <v>5567</v>
      </c>
      <c r="AM2148" s="2" t="str">
        <f t="shared" si="2053"/>
        <v>생산완료(+2)</v>
      </c>
      <c r="AN2148" s="9">
        <f t="shared" si="2054"/>
        <v>45654</v>
      </c>
      <c r="AO2148" s="9">
        <f t="shared" si="2055"/>
        <v>45656</v>
      </c>
      <c r="AP2148" s="9"/>
      <c r="AQ2148" s="2">
        <f t="shared" si="2080"/>
        <v>2</v>
      </c>
      <c r="AR2148" s="12" t="str">
        <f t="shared" si="2056"/>
        <v>+2</v>
      </c>
      <c r="AS2148" t="s">
        <v>5567</v>
      </c>
      <c r="AT2148" t="str">
        <f t="shared" si="2057"/>
        <v>생산완료(+2)</v>
      </c>
    </row>
    <row r="2149" spans="2:46" x14ac:dyDescent="0.3">
      <c r="B2149" s="2" t="s">
        <v>5663</v>
      </c>
      <c r="C2149" s="8">
        <v>-6</v>
      </c>
      <c r="D2149" s="2" t="s">
        <v>5555</v>
      </c>
      <c r="E2149" s="2" t="s">
        <v>5554</v>
      </c>
      <c r="F2149" s="2"/>
      <c r="G2149" s="2" t="s">
        <v>5556</v>
      </c>
      <c r="H2149" s="2" t="s">
        <v>293</v>
      </c>
      <c r="I2149" s="2" t="str">
        <f t="shared" si="2046"/>
        <v>20241218-1218P0328-인쇄</v>
      </c>
      <c r="J2149" s="2" t="str">
        <f t="shared" si="2047"/>
        <v>20241218-1218P0328-합지</v>
      </c>
      <c r="K2149" s="2" t="str">
        <f t="shared" si="2048"/>
        <v>20241218-1218P0328-분단</v>
      </c>
      <c r="L2149" s="2" t="str">
        <f t="shared" si="2049"/>
        <v>20241218-1218P0328-제대</v>
      </c>
      <c r="M2149" s="2" t="str">
        <f>VLOOKUP(H2149, '쿼리1'!$A:$R, 17, 0)</f>
        <v>1도-국민육수-멸치 15g</v>
      </c>
      <c r="N2149" s="2" t="str">
        <f>VLOOKUP(H2149, '쿼리1'!$A:$P, 15, 0)</f>
        <v>오화지(무광)100</v>
      </c>
      <c r="O2149" s="2" t="s">
        <v>5920</v>
      </c>
      <c r="P2149" s="2" t="str">
        <f>VLOOKUP(H2149, '쿼리1'!$A:$R, 17, 0)</f>
        <v>1도-국민육수-멸치 15g</v>
      </c>
      <c r="Q2149" s="4">
        <f>VLOOKUP(H2149, '쿼리1'!$A:$U, 20, 0)</f>
        <v>64000</v>
      </c>
      <c r="R2149" s="2" t="s">
        <v>5399</v>
      </c>
      <c r="S2149" s="2" t="s">
        <v>5399</v>
      </c>
      <c r="T2149" s="2" t="s">
        <v>5397</v>
      </c>
      <c r="U2149" s="2" t="s">
        <v>5398</v>
      </c>
      <c r="V2149" s="3">
        <v>45650</v>
      </c>
      <c r="W2149" s="5" t="s">
        <v>5396</v>
      </c>
      <c r="X2149" s="6">
        <f ca="1">TODAY()-V2149</f>
        <v>6</v>
      </c>
      <c r="Y2149" s="3">
        <v>45652</v>
      </c>
      <c r="Z2149" s="5" t="s">
        <v>5396</v>
      </c>
      <c r="AA2149" s="6">
        <f ca="1">TODAY()-Y2149</f>
        <v>4</v>
      </c>
      <c r="AB2149" s="5" t="s">
        <v>5388</v>
      </c>
      <c r="AC2149" s="2" t="s">
        <v>5388</v>
      </c>
      <c r="AD2149" s="6" t="str">
        <f>IFERROR(AC2149-AB2149, "X")</f>
        <v>X</v>
      </c>
      <c r="AE2149" s="3">
        <v>45656</v>
      </c>
      <c r="AF2149" s="5" t="s">
        <v>5396</v>
      </c>
      <c r="AG2149" s="6">
        <f ca="1">TODAY()-AE2149</f>
        <v>0</v>
      </c>
      <c r="AH2149" s="2" t="s">
        <v>5388</v>
      </c>
      <c r="AI2149" s="3">
        <f>V2149</f>
        <v>45650</v>
      </c>
      <c r="AJ2149" s="3">
        <f ca="1">TODAY()</f>
        <v>45656</v>
      </c>
      <c r="AK2149" s="2">
        <f t="shared" si="2052"/>
        <v>-6</v>
      </c>
      <c r="AL2149" s="2" t="str">
        <f>IF(C2149&lt;0, "진행중", "지연")</f>
        <v>진행중</v>
      </c>
      <c r="AM2149" s="2" t="str">
        <f t="shared" si="2053"/>
        <v>진행중(-6)</v>
      </c>
      <c r="AN2149" s="9">
        <f t="shared" si="2054"/>
        <v>0</v>
      </c>
      <c r="AO2149" s="9">
        <f t="shared" si="2055"/>
        <v>45650</v>
      </c>
      <c r="AP2149" s="9">
        <f ca="1">TODAY()</f>
        <v>45656</v>
      </c>
      <c r="AQ2149" s="6">
        <f ca="1">AO2149-AP2149</f>
        <v>-6</v>
      </c>
      <c r="AR2149" s="12">
        <f t="shared" ca="1" si="2056"/>
        <v>-6</v>
      </c>
      <c r="AS2149" t="str">
        <f ca="1">IF(AQ2149&lt;0, "진행중", "지연")</f>
        <v>진행중</v>
      </c>
      <c r="AT2149" t="str">
        <f t="shared" ca="1" si="2057"/>
        <v>진행중(-6)</v>
      </c>
    </row>
    <row r="2150" spans="2:46" x14ac:dyDescent="0.3">
      <c r="B2150" s="2" t="s">
        <v>5409</v>
      </c>
      <c r="C2150" s="7">
        <v>0</v>
      </c>
      <c r="D2150" s="2" t="s">
        <v>5408</v>
      </c>
      <c r="E2150" s="2" t="s">
        <v>5409</v>
      </c>
      <c r="F2150" s="2" t="s">
        <v>5556</v>
      </c>
      <c r="G2150" s="2"/>
      <c r="H2150" s="2" t="s">
        <v>4051</v>
      </c>
      <c r="I2150" s="2" t="str">
        <f t="shared" si="2046"/>
        <v>20241218-1418P0035-인쇄</v>
      </c>
      <c r="J2150" s="2" t="str">
        <f t="shared" si="2047"/>
        <v>20241218-1418P0035-합지</v>
      </c>
      <c r="K2150" s="2" t="str">
        <f t="shared" si="2048"/>
        <v>20241218-1418P0035-분단</v>
      </c>
      <c r="L2150" s="2" t="str">
        <f t="shared" si="2049"/>
        <v>20241218-1418P0035-제대</v>
      </c>
      <c r="M2150" s="2" t="str">
        <f>VLOOKUP(H2150, '쿼리1'!$A:$R, 17, 0)</f>
        <v>3도-(주)푸드코아-핫도그 오리지날 120g(312kcal) 디보트코리아</v>
      </c>
      <c r="N2150" s="2" t="str">
        <f>VLOOKUP(H2150, '쿼리1'!$A:$P, 15, 0)</f>
        <v>오씨피피(무광)50</v>
      </c>
      <c r="O2150" s="2" t="s">
        <v>5921</v>
      </c>
      <c r="P2150" s="2" t="str">
        <f>VLOOKUP(H2150, '쿼리1'!$A:$R, 17, 0)</f>
        <v>3도-(주)푸드코아-핫도그 오리지날 120g(312kcal) 디보트코리아</v>
      </c>
      <c r="Q2150" s="4">
        <f>VLOOKUP(H2150, '쿼리1'!$A:$U, 20, 0)</f>
        <v>12</v>
      </c>
      <c r="R2150" s="2" t="s">
        <v>31</v>
      </c>
      <c r="S2150" s="2" t="s">
        <v>31</v>
      </c>
      <c r="T2150" s="2" t="s">
        <v>5398</v>
      </c>
      <c r="U2150" s="2" t="s">
        <v>5397</v>
      </c>
      <c r="V2150" s="3">
        <v>45650</v>
      </c>
      <c r="W2150" s="3">
        <v>45653</v>
      </c>
      <c r="X2150" s="6" t="str">
        <f t="shared" ref="X2150:X2152" si="2097">IFERROR(IF(W2150-V2150&gt;0, "+" &amp; (W2150-V2150), W2150-V2150), "X")</f>
        <v>+3</v>
      </c>
      <c r="Y2150" s="3">
        <v>45653</v>
      </c>
      <c r="Z2150" s="3">
        <v>45653</v>
      </c>
      <c r="AA2150" s="6">
        <f>IFERROR(IF(Z2150-Y2150&gt;0, "+" &amp; (Z2150-Y2150), Z2150-Y2150), "X")</f>
        <v>0</v>
      </c>
      <c r="AB2150" s="3">
        <v>45656</v>
      </c>
      <c r="AC2150" s="5" t="s">
        <v>5396</v>
      </c>
      <c r="AD2150" s="6">
        <f ca="1">TODAY()-AB2150</f>
        <v>0</v>
      </c>
      <c r="AE2150" s="2" t="s">
        <v>5388</v>
      </c>
      <c r="AF2150" s="2" t="s">
        <v>5388</v>
      </c>
      <c r="AG2150" s="2" t="str">
        <f>IFERROR(AF2150-AE2150, "X")</f>
        <v>X</v>
      </c>
      <c r="AH2150" s="3">
        <v>45653</v>
      </c>
      <c r="AI2150" s="3">
        <f>Y2150</f>
        <v>45653</v>
      </c>
      <c r="AJ2150" s="3"/>
      <c r="AK2150" s="2">
        <f t="shared" si="2052"/>
        <v>0</v>
      </c>
      <c r="AL2150" s="2" t="s">
        <v>5567</v>
      </c>
      <c r="AM2150" s="2" t="str">
        <f t="shared" si="2053"/>
        <v>생산완료(0)</v>
      </c>
      <c r="AN2150" s="9">
        <f t="shared" si="2054"/>
        <v>45653</v>
      </c>
      <c r="AO2150" s="9">
        <f t="shared" si="2055"/>
        <v>45653</v>
      </c>
      <c r="AP2150" s="9"/>
      <c r="AQ2150" s="2">
        <f t="shared" ref="AQ2150:AQ2152" si="2098">AO2150-AN2150</f>
        <v>0</v>
      </c>
      <c r="AR2150" s="12">
        <f t="shared" si="2056"/>
        <v>0</v>
      </c>
      <c r="AS2150" t="s">
        <v>5567</v>
      </c>
      <c r="AT2150" t="str">
        <f t="shared" si="2057"/>
        <v>생산완료(0)</v>
      </c>
    </row>
    <row r="2151" spans="2:46" x14ac:dyDescent="0.3">
      <c r="B2151" s="2" t="s">
        <v>5416</v>
      </c>
      <c r="C2151" s="7">
        <v>-2</v>
      </c>
      <c r="D2151" s="2" t="s">
        <v>5424</v>
      </c>
      <c r="E2151" s="2" t="s">
        <v>5553</v>
      </c>
      <c r="F2151" s="2"/>
      <c r="G2151" s="2" t="s">
        <v>5534</v>
      </c>
      <c r="H2151" s="2" t="s">
        <v>3979</v>
      </c>
      <c r="I2151" s="2" t="str">
        <f t="shared" si="2046"/>
        <v>20241218-1418P0068-인쇄</v>
      </c>
      <c r="J2151" s="2" t="str">
        <f t="shared" si="2047"/>
        <v>20241218-1418P0068-합지</v>
      </c>
      <c r="K2151" s="2" t="str">
        <f t="shared" si="2048"/>
        <v>20241218-1418P0068-분단</v>
      </c>
      <c r="L2151" s="2" t="str">
        <f t="shared" si="2049"/>
        <v>20241218-1418P0068-제대</v>
      </c>
      <c r="M2151" s="2" t="str">
        <f>VLOOKUP(H2151, '쿼리1'!$A:$R, 17, 0)</f>
        <v>8도-구운감태 18g</v>
      </c>
      <c r="N2151" s="2" t="str">
        <f>VLOOKUP(H2151, '쿼리1'!$A:$P, 15, 0)</f>
        <v>패증착(유무광)75</v>
      </c>
      <c r="O2151" s="2" t="s">
        <v>5922</v>
      </c>
      <c r="P2151" s="2" t="str">
        <f>VLOOKUP(H2151, '쿼리1'!$A:$R, 17, 0)</f>
        <v>8도-구운감태 18g</v>
      </c>
      <c r="Q2151" s="4">
        <f>VLOOKUP(H2151, '쿼리1'!$A:$U, 20, 0)</f>
        <v>22222</v>
      </c>
      <c r="R2151" s="2" t="s">
        <v>31</v>
      </c>
      <c r="S2151" s="2" t="s">
        <v>5399</v>
      </c>
      <c r="T2151" s="2" t="s">
        <v>5397</v>
      </c>
      <c r="U2151" s="2" t="s">
        <v>5398</v>
      </c>
      <c r="V2151" s="3">
        <v>45650</v>
      </c>
      <c r="W2151" s="3">
        <v>45652</v>
      </c>
      <c r="X2151" s="6" t="str">
        <f t="shared" si="2097"/>
        <v>+2</v>
      </c>
      <c r="Y2151" s="3">
        <v>45653</v>
      </c>
      <c r="Z2151" s="5" t="s">
        <v>5396</v>
      </c>
      <c r="AA2151" s="6">
        <f t="shared" ref="AA2151:AA2154" ca="1" si="2099">TODAY()-Y2151</f>
        <v>3</v>
      </c>
      <c r="AB2151" s="5" t="s">
        <v>5388</v>
      </c>
      <c r="AC2151" s="2" t="s">
        <v>5388</v>
      </c>
      <c r="AD2151" s="6" t="str">
        <f>IFERROR(AC2151-AB2151, "X")</f>
        <v>X</v>
      </c>
      <c r="AE2151" s="3">
        <v>45657</v>
      </c>
      <c r="AF2151" s="5" t="s">
        <v>5396</v>
      </c>
      <c r="AG2151" s="6">
        <f t="shared" ref="AG2151:AG2154" ca="1" si="2100">TODAY()-AE2151</f>
        <v>-1</v>
      </c>
      <c r="AH2151" s="3">
        <v>45652</v>
      </c>
      <c r="AI2151" s="3">
        <f t="shared" ref="AI2151:AI2152" si="2101">V2151</f>
        <v>45650</v>
      </c>
      <c r="AJ2151" s="3"/>
      <c r="AK2151" s="2">
        <f t="shared" si="2052"/>
        <v>-2</v>
      </c>
      <c r="AL2151" s="2" t="s">
        <v>5567</v>
      </c>
      <c r="AM2151" s="2" t="str">
        <f t="shared" si="2053"/>
        <v>생산완료(-2)</v>
      </c>
      <c r="AN2151" s="9">
        <f t="shared" si="2054"/>
        <v>45652</v>
      </c>
      <c r="AO2151" s="9">
        <f t="shared" si="2055"/>
        <v>45650</v>
      </c>
      <c r="AP2151" s="9"/>
      <c r="AQ2151" s="2">
        <f t="shared" si="2098"/>
        <v>-2</v>
      </c>
      <c r="AR2151" s="12">
        <f t="shared" si="2056"/>
        <v>-2</v>
      </c>
      <c r="AS2151" t="s">
        <v>5567</v>
      </c>
      <c r="AT2151" t="str">
        <f t="shared" si="2057"/>
        <v>생산완료(-2)</v>
      </c>
    </row>
    <row r="2152" spans="2:46" x14ac:dyDescent="0.3">
      <c r="B2152" s="2" t="s">
        <v>5416</v>
      </c>
      <c r="C2152" s="7">
        <v>-2</v>
      </c>
      <c r="D2152" s="2" t="s">
        <v>5424</v>
      </c>
      <c r="E2152" s="2" t="s">
        <v>5553</v>
      </c>
      <c r="F2152" s="2"/>
      <c r="G2152" s="2" t="s">
        <v>5534</v>
      </c>
      <c r="H2152" s="2" t="s">
        <v>3977</v>
      </c>
      <c r="I2152" s="2" t="str">
        <f t="shared" si="2046"/>
        <v>20241218-1418P0069-인쇄</v>
      </c>
      <c r="J2152" s="2" t="str">
        <f t="shared" si="2047"/>
        <v>20241218-1418P0069-합지</v>
      </c>
      <c r="K2152" s="2" t="str">
        <f t="shared" si="2048"/>
        <v>20241218-1418P0069-분단</v>
      </c>
      <c r="L2152" s="2" t="str">
        <f t="shared" si="2049"/>
        <v>20241218-1418P0069-제대</v>
      </c>
      <c r="M2152" s="2" t="str">
        <f>VLOOKUP(H2152, '쿼리1'!$A:$R, 17, 0)</f>
        <v>8도-생감태 6g</v>
      </c>
      <c r="N2152" s="2" t="str">
        <f>VLOOKUP(H2152, '쿼리1'!$A:$P, 15, 0)</f>
        <v>패증착(유무광)75</v>
      </c>
      <c r="O2152" s="2" t="s">
        <v>5923</v>
      </c>
      <c r="P2152" s="2" t="str">
        <f>VLOOKUP(H2152, '쿼리1'!$A:$R, 17, 0)</f>
        <v>8도-생감태 6g</v>
      </c>
      <c r="Q2152" s="4">
        <f>VLOOKUP(H2152, '쿼리1'!$A:$U, 20, 0)</f>
        <v>22222</v>
      </c>
      <c r="R2152" s="2" t="s">
        <v>31</v>
      </c>
      <c r="S2152" s="2" t="s">
        <v>5399</v>
      </c>
      <c r="T2152" s="2" t="s">
        <v>5397</v>
      </c>
      <c r="U2152" s="2" t="s">
        <v>5398</v>
      </c>
      <c r="V2152" s="3">
        <v>45650</v>
      </c>
      <c r="W2152" s="3">
        <v>45652</v>
      </c>
      <c r="X2152" s="6" t="str">
        <f t="shared" si="2097"/>
        <v>+2</v>
      </c>
      <c r="Y2152" s="3">
        <v>45653</v>
      </c>
      <c r="Z2152" s="5" t="s">
        <v>5396</v>
      </c>
      <c r="AA2152" s="6">
        <f t="shared" ca="1" si="2099"/>
        <v>3</v>
      </c>
      <c r="AB2152" s="5" t="s">
        <v>5388</v>
      </c>
      <c r="AC2152" s="2" t="s">
        <v>5388</v>
      </c>
      <c r="AD2152" s="6" t="str">
        <f>IFERROR(AC2152-AB2152, "X")</f>
        <v>X</v>
      </c>
      <c r="AE2152" s="3">
        <v>45657</v>
      </c>
      <c r="AF2152" s="5" t="s">
        <v>5396</v>
      </c>
      <c r="AG2152" s="6">
        <f t="shared" ca="1" si="2100"/>
        <v>-1</v>
      </c>
      <c r="AH2152" s="3">
        <v>45652</v>
      </c>
      <c r="AI2152" s="3">
        <f t="shared" si="2101"/>
        <v>45650</v>
      </c>
      <c r="AJ2152" s="3"/>
      <c r="AK2152" s="2">
        <f t="shared" si="2052"/>
        <v>-2</v>
      </c>
      <c r="AL2152" s="2" t="s">
        <v>5567</v>
      </c>
      <c r="AM2152" s="2" t="str">
        <f t="shared" si="2053"/>
        <v>생산완료(-2)</v>
      </c>
      <c r="AN2152" s="9">
        <f t="shared" si="2054"/>
        <v>45652</v>
      </c>
      <c r="AO2152" s="9">
        <f t="shared" si="2055"/>
        <v>45650</v>
      </c>
      <c r="AP2152" s="9"/>
      <c r="AQ2152" s="2">
        <f t="shared" si="2098"/>
        <v>-2</v>
      </c>
      <c r="AR2152" s="12">
        <f t="shared" si="2056"/>
        <v>-2</v>
      </c>
      <c r="AS2152" t="s">
        <v>5567</v>
      </c>
      <c r="AT2152" t="str">
        <f t="shared" si="2057"/>
        <v>생산완료(-2)</v>
      </c>
    </row>
    <row r="2153" spans="2:46" x14ac:dyDescent="0.3">
      <c r="B2153" s="2" t="s">
        <v>5663</v>
      </c>
      <c r="C2153" s="8">
        <v>-6</v>
      </c>
      <c r="D2153" s="2" t="s">
        <v>5555</v>
      </c>
      <c r="E2153" s="2" t="s">
        <v>5554</v>
      </c>
      <c r="F2153" s="2" t="s">
        <v>5553</v>
      </c>
      <c r="G2153" s="2" t="s">
        <v>5534</v>
      </c>
      <c r="H2153" s="2" t="s">
        <v>3398</v>
      </c>
      <c r="I2153" s="2" t="str">
        <f t="shared" si="2046"/>
        <v>20241218-1419P0326-인쇄</v>
      </c>
      <c r="J2153" s="2" t="str">
        <f t="shared" si="2047"/>
        <v>20241218-1419P0326-합지</v>
      </c>
      <c r="K2153" s="2" t="str">
        <f t="shared" si="2048"/>
        <v>20241218-1419P0326-분단</v>
      </c>
      <c r="L2153" s="2" t="str">
        <f t="shared" si="2049"/>
        <v>20241218-1419P0326-제대</v>
      </c>
      <c r="M2153" s="2" t="str">
        <f>VLOOKUP(H2153, '쿼리1'!$A:$R, 17, 0)</f>
        <v>5도-DNPH cartridge 815k</v>
      </c>
      <c r="N2153" s="2" t="str">
        <f>VLOOKUP(H2153, '쿼리1'!$A:$P, 15, 0)</f>
        <v>은박(유무광)93</v>
      </c>
      <c r="O2153" s="2" t="s">
        <v>5924</v>
      </c>
      <c r="P2153" s="2" t="str">
        <f>VLOOKUP(H2153, '쿼리1'!$A:$R, 17, 0)</f>
        <v>5도-DNPH cartridge 815k</v>
      </c>
      <c r="Q2153" s="4">
        <f>VLOOKUP(H2153, '쿼리1'!$A:$U, 20, 0)</f>
        <v>60000</v>
      </c>
      <c r="R2153" s="2" t="s">
        <v>5399</v>
      </c>
      <c r="S2153" s="2" t="s">
        <v>5399</v>
      </c>
      <c r="T2153" s="2" t="s">
        <v>5399</v>
      </c>
      <c r="U2153" s="2" t="s">
        <v>5398</v>
      </c>
      <c r="V2153" s="3">
        <v>45650</v>
      </c>
      <c r="W2153" s="5" t="s">
        <v>5396</v>
      </c>
      <c r="X2153" s="6">
        <f ca="1">TODAY()-V2153</f>
        <v>6</v>
      </c>
      <c r="Y2153" s="3">
        <v>45652</v>
      </c>
      <c r="Z2153" s="5" t="s">
        <v>5396</v>
      </c>
      <c r="AA2153" s="6">
        <f t="shared" ca="1" si="2099"/>
        <v>4</v>
      </c>
      <c r="AB2153" s="3">
        <v>45653</v>
      </c>
      <c r="AC2153" s="5" t="s">
        <v>5396</v>
      </c>
      <c r="AD2153" s="6">
        <f t="shared" ref="AD2153:AD2154" ca="1" si="2102">TODAY()-AB2153</f>
        <v>3</v>
      </c>
      <c r="AE2153" s="3">
        <v>45657</v>
      </c>
      <c r="AF2153" s="5" t="s">
        <v>5396</v>
      </c>
      <c r="AG2153" s="6">
        <f t="shared" ca="1" si="2100"/>
        <v>-1</v>
      </c>
      <c r="AH2153" s="2" t="s">
        <v>5388</v>
      </c>
      <c r="AI2153" s="3">
        <f>V2153</f>
        <v>45650</v>
      </c>
      <c r="AJ2153" s="3">
        <f ca="1">TODAY()</f>
        <v>45656</v>
      </c>
      <c r="AK2153" s="2">
        <f t="shared" si="2052"/>
        <v>-6</v>
      </c>
      <c r="AL2153" s="2" t="str">
        <f>IF(C2153&lt;0, "진행중", "지연")</f>
        <v>진행중</v>
      </c>
      <c r="AM2153" s="2" t="str">
        <f t="shared" si="2053"/>
        <v>진행중(-6)</v>
      </c>
      <c r="AN2153" s="9">
        <f t="shared" si="2054"/>
        <v>0</v>
      </c>
      <c r="AO2153" s="9">
        <f t="shared" si="2055"/>
        <v>45650</v>
      </c>
      <c r="AP2153" s="9">
        <f ca="1">TODAY()</f>
        <v>45656</v>
      </c>
      <c r="AQ2153" s="6">
        <f ca="1">AO2153-AP2153</f>
        <v>-6</v>
      </c>
      <c r="AR2153" s="12">
        <f t="shared" ca="1" si="2056"/>
        <v>-6</v>
      </c>
      <c r="AS2153" t="str">
        <f ca="1">IF(AQ2153&lt;0, "진행중", "지연")</f>
        <v>진행중</v>
      </c>
      <c r="AT2153" t="str">
        <f t="shared" ca="1" si="2057"/>
        <v>진행중(-6)</v>
      </c>
    </row>
    <row r="2154" spans="2:46" x14ac:dyDescent="0.3">
      <c r="B2154" s="2" t="s">
        <v>5416</v>
      </c>
      <c r="C2154" s="7">
        <v>-2</v>
      </c>
      <c r="D2154" s="2" t="s">
        <v>5424</v>
      </c>
      <c r="E2154" s="2" t="s">
        <v>5554</v>
      </c>
      <c r="F2154" s="2" t="s">
        <v>5553</v>
      </c>
      <c r="G2154" s="2" t="s">
        <v>5534</v>
      </c>
      <c r="H2154" s="2" t="s">
        <v>2406</v>
      </c>
      <c r="I2154" s="2" t="str">
        <f t="shared" si="2046"/>
        <v>20241218-1419P0330-인쇄</v>
      </c>
      <c r="J2154" s="2" t="str">
        <f t="shared" si="2047"/>
        <v>20241218-1419P0330-합지</v>
      </c>
      <c r="K2154" s="2" t="str">
        <f t="shared" si="2048"/>
        <v>20241218-1419P0330-분단</v>
      </c>
      <c r="L2154" s="2" t="str">
        <f t="shared" si="2049"/>
        <v>20241218-1419P0330-제대</v>
      </c>
      <c r="M2154" s="2" t="str">
        <f>VLOOKUP(H2154, '쿼리1'!$A:$R, 17, 0)</f>
        <v>1도-와플냉동생지 3,200g</v>
      </c>
      <c r="N2154" s="2" t="str">
        <f>VLOOKUP(H2154, '쿼리1'!$A:$P, 15, 0)</f>
        <v>나이론70</v>
      </c>
      <c r="O2154" s="2" t="s">
        <v>5925</v>
      </c>
      <c r="P2154" s="2" t="str">
        <f>VLOOKUP(H2154, '쿼리1'!$A:$R, 17, 0)</f>
        <v>1도-와플냉동생지 3,200g</v>
      </c>
      <c r="Q2154" s="4">
        <f>VLOOKUP(H2154, '쿼리1'!$A:$U, 20, 0)</f>
        <v>13333</v>
      </c>
      <c r="R2154" s="2" t="s">
        <v>31</v>
      </c>
      <c r="S2154" s="2" t="s">
        <v>5399</v>
      </c>
      <c r="T2154" s="2" t="s">
        <v>5399</v>
      </c>
      <c r="U2154" s="2" t="s">
        <v>5398</v>
      </c>
      <c r="V2154" s="3">
        <v>45650</v>
      </c>
      <c r="W2154" s="3">
        <v>45652</v>
      </c>
      <c r="X2154" s="6" t="str">
        <f>IFERROR(IF(W2154-V2154&gt;0, "+" &amp; (W2154-V2154), W2154-V2154), "X")</f>
        <v>+2</v>
      </c>
      <c r="Y2154" s="3">
        <v>45652</v>
      </c>
      <c r="Z2154" s="5" t="s">
        <v>5396</v>
      </c>
      <c r="AA2154" s="6">
        <f t="shared" ca="1" si="2099"/>
        <v>4</v>
      </c>
      <c r="AB2154" s="3">
        <v>45653</v>
      </c>
      <c r="AC2154" s="5" t="s">
        <v>5396</v>
      </c>
      <c r="AD2154" s="6">
        <f t="shared" ca="1" si="2102"/>
        <v>3</v>
      </c>
      <c r="AE2154" s="3">
        <v>45657</v>
      </c>
      <c r="AF2154" s="5" t="s">
        <v>5396</v>
      </c>
      <c r="AG2154" s="6">
        <f t="shared" ca="1" si="2100"/>
        <v>-1</v>
      </c>
      <c r="AH2154" s="3">
        <v>45652</v>
      </c>
      <c r="AI2154" s="3">
        <f>V2154</f>
        <v>45650</v>
      </c>
      <c r="AJ2154" s="3"/>
      <c r="AK2154" s="2">
        <f t="shared" si="2052"/>
        <v>-2</v>
      </c>
      <c r="AL2154" s="2" t="s">
        <v>5567</v>
      </c>
      <c r="AM2154" s="2" t="str">
        <f t="shared" si="2053"/>
        <v>생산완료(-2)</v>
      </c>
      <c r="AN2154" s="9">
        <f t="shared" si="2054"/>
        <v>45652</v>
      </c>
      <c r="AO2154" s="9">
        <f t="shared" si="2055"/>
        <v>45650</v>
      </c>
      <c r="AP2154" s="9"/>
      <c r="AQ2154" s="2">
        <f>AO2154-AN2154</f>
        <v>-2</v>
      </c>
      <c r="AR2154" s="12">
        <f t="shared" si="2056"/>
        <v>-2</v>
      </c>
      <c r="AS2154" t="s">
        <v>5567</v>
      </c>
      <c r="AT2154" t="str">
        <f t="shared" si="2057"/>
        <v>생산완료(-2)</v>
      </c>
    </row>
    <row r="2155" spans="2:46" x14ac:dyDescent="0.3">
      <c r="B2155" s="2" t="s">
        <v>5666</v>
      </c>
      <c r="C2155" s="8" t="s">
        <v>5670</v>
      </c>
      <c r="D2155" s="2"/>
      <c r="E2155" s="2"/>
      <c r="F2155" s="2"/>
      <c r="G2155" s="2"/>
      <c r="H2155" s="2" t="s">
        <v>405</v>
      </c>
      <c r="I2155" s="2" t="str">
        <f t="shared" si="2046"/>
        <v>20241218-2000138987-인쇄</v>
      </c>
      <c r="J2155" s="2" t="str">
        <f t="shared" si="2047"/>
        <v>20241218-2000138987-합지</v>
      </c>
      <c r="K2155" s="2" t="str">
        <f t="shared" si="2048"/>
        <v>20241218-2000138987-분단</v>
      </c>
      <c r="L2155" s="2" t="str">
        <f t="shared" si="2049"/>
        <v>20241218-2000138987-제대</v>
      </c>
      <c r="M2155" s="2" t="str">
        <f>VLOOKUP(H2155, '쿼리1'!$A:$R, 17, 0)</f>
        <v>무지</v>
      </c>
      <c r="N2155" s="2" t="str">
        <f>VLOOKUP(H2155, '쿼리1'!$A:$P, 15, 0)</f>
        <v>HD튜브(반투명)25</v>
      </c>
      <c r="O2155" s="2">
        <v>2000138987</v>
      </c>
      <c r="P2155" s="2" t="str">
        <f>VLOOKUP(H2155, '쿼리1'!$A:$R, 17, 0)</f>
        <v>무지</v>
      </c>
      <c r="Q2155" s="4">
        <f>VLOOKUP(H2155, '쿼리1'!$A:$U, 20, 0)</f>
        <v>120000</v>
      </c>
      <c r="R2155" s="2" t="s">
        <v>5397</v>
      </c>
      <c r="S2155" s="2" t="s">
        <v>5397</v>
      </c>
      <c r="T2155" s="2" t="s">
        <v>5397</v>
      </c>
      <c r="U2155" s="2" t="s">
        <v>5397</v>
      </c>
      <c r="V2155" s="2" t="s">
        <v>5388</v>
      </c>
      <c r="W2155" s="2" t="s">
        <v>5388</v>
      </c>
      <c r="X2155" s="6" t="str">
        <f>IFERROR(W2155-V2155, "X")</f>
        <v>X</v>
      </c>
      <c r="Y2155" s="2" t="s">
        <v>5388</v>
      </c>
      <c r="Z2155" s="2" t="s">
        <v>5388</v>
      </c>
      <c r="AA2155" s="6" t="str">
        <f>IFERROR(Z2155-Y2155, "X")</f>
        <v>X</v>
      </c>
      <c r="AB2155" s="2" t="s">
        <v>5388</v>
      </c>
      <c r="AC2155" s="2" t="s">
        <v>5388</v>
      </c>
      <c r="AD2155" s="6" t="str">
        <f>IFERROR(AC2155-AB2155, "X")</f>
        <v>X</v>
      </c>
      <c r="AE2155" s="2" t="s">
        <v>5388</v>
      </c>
      <c r="AF2155" s="2" t="s">
        <v>5388</v>
      </c>
      <c r="AG2155" s="2" t="str">
        <f>IFERROR(AF2155-AE2155, "X")</f>
        <v>X</v>
      </c>
      <c r="AH2155" s="2" t="s">
        <v>5388</v>
      </c>
      <c r="AI2155" s="3" t="s">
        <v>5388</v>
      </c>
      <c r="AJ2155" s="3">
        <f t="shared" ref="AJ2155:AJ2156" ca="1" si="2103">TODAY()</f>
        <v>45656</v>
      </c>
      <c r="AK2155" s="2" t="str">
        <f t="shared" si="2052"/>
        <v>+공정납기일없음</v>
      </c>
      <c r="AL2155" s="2"/>
      <c r="AM2155" s="2" t="str">
        <f t="shared" si="2053"/>
        <v>(+공정납기일없음)</v>
      </c>
      <c r="AN2155" s="9">
        <f t="shared" si="2054"/>
        <v>0</v>
      </c>
      <c r="AO2155" s="9">
        <f t="shared" si="2055"/>
        <v>0</v>
      </c>
      <c r="AP2155" s="9">
        <f t="shared" ref="AP2155:AP2156" ca="1" si="2104">TODAY()</f>
        <v>45656</v>
      </c>
      <c r="AQ2155" s="6" t="s">
        <v>5388</v>
      </c>
      <c r="AR2155" s="12" t="str">
        <f t="shared" si="2056"/>
        <v>+X</v>
      </c>
      <c r="AS2155" t="s">
        <v>5680</v>
      </c>
      <c r="AT2155" t="str">
        <f t="shared" si="2057"/>
        <v>공정납기일없음(+X)</v>
      </c>
    </row>
    <row r="2156" spans="2:46" x14ac:dyDescent="0.3">
      <c r="B2156" s="2" t="s">
        <v>5666</v>
      </c>
      <c r="C2156" s="8" t="s">
        <v>5670</v>
      </c>
      <c r="D2156" s="2"/>
      <c r="E2156" s="2"/>
      <c r="F2156" s="2"/>
      <c r="G2156" s="2" t="s">
        <v>5552</v>
      </c>
      <c r="H2156" s="2" t="s">
        <v>2588</v>
      </c>
      <c r="I2156" s="2" t="str">
        <f t="shared" si="2046"/>
        <v>20241218-2000168880-인쇄</v>
      </c>
      <c r="J2156" s="2" t="str">
        <f t="shared" si="2047"/>
        <v>20241218-2000168880-합지</v>
      </c>
      <c r="K2156" s="2" t="str">
        <f t="shared" si="2048"/>
        <v>20241218-2000168880-분단</v>
      </c>
      <c r="L2156" s="2" t="str">
        <f t="shared" si="2049"/>
        <v>20241218-2000168880-제대</v>
      </c>
      <c r="M2156" s="2" t="str">
        <f>VLOOKUP(H2156, '쿼리1'!$A:$R, 17, 0)</f>
        <v>무지(삼성전자도시락용봉투)</v>
      </c>
      <c r="N2156" s="2" t="str">
        <f>VLOOKUP(H2156, '쿼리1'!$A:$P, 15, 0)</f>
        <v>HD튜브(투명)32</v>
      </c>
      <c r="O2156" s="2">
        <v>2000168880</v>
      </c>
      <c r="P2156" s="2" t="str">
        <f>VLOOKUP(H2156, '쿼리1'!$A:$R, 17, 0)</f>
        <v>무지(삼성전자도시락용봉투)</v>
      </c>
      <c r="Q2156" s="4">
        <f>VLOOKUP(H2156, '쿼리1'!$A:$U, 20, 0)</f>
        <v>10000</v>
      </c>
      <c r="R2156" s="2" t="s">
        <v>5397</v>
      </c>
      <c r="S2156" s="2" t="s">
        <v>5397</v>
      </c>
      <c r="T2156" s="2" t="s">
        <v>5397</v>
      </c>
      <c r="U2156" s="2" t="s">
        <v>5399</v>
      </c>
      <c r="V2156" s="2" t="s">
        <v>5388</v>
      </c>
      <c r="W2156" s="2" t="s">
        <v>5388</v>
      </c>
      <c r="X2156" s="6" t="str">
        <f>IFERROR(W2156-V2156, "X")</f>
        <v>X</v>
      </c>
      <c r="Y2156" s="2" t="s">
        <v>5388</v>
      </c>
      <c r="Z2156" s="3" t="s">
        <v>5388</v>
      </c>
      <c r="AA2156" s="6" t="str">
        <f>IFERROR(Z2156-Y2156, "X")</f>
        <v>X</v>
      </c>
      <c r="AB2156" s="5" t="s">
        <v>5388</v>
      </c>
      <c r="AC2156" s="2" t="s">
        <v>5388</v>
      </c>
      <c r="AD2156" s="6" t="str">
        <f>IFERROR(AC2156-AB2156, "X")</f>
        <v>X</v>
      </c>
      <c r="AE2156" s="3">
        <v>45646</v>
      </c>
      <c r="AF2156" s="5" t="s">
        <v>5396</v>
      </c>
      <c r="AG2156" s="6">
        <f ca="1">TODAY()-AE2156</f>
        <v>10</v>
      </c>
      <c r="AH2156" s="2" t="s">
        <v>5388</v>
      </c>
      <c r="AI2156" s="3" t="s">
        <v>5388</v>
      </c>
      <c r="AJ2156" s="3">
        <f t="shared" ca="1" si="2103"/>
        <v>45656</v>
      </c>
      <c r="AK2156" s="2" t="str">
        <f t="shared" si="2052"/>
        <v>+공정납기일없음</v>
      </c>
      <c r="AL2156" s="2"/>
      <c r="AM2156" s="2" t="str">
        <f t="shared" si="2053"/>
        <v>(+공정납기일없음)</v>
      </c>
      <c r="AN2156" s="9">
        <f t="shared" si="2054"/>
        <v>0</v>
      </c>
      <c r="AO2156" s="9">
        <f t="shared" si="2055"/>
        <v>0</v>
      </c>
      <c r="AP2156" s="9">
        <f t="shared" ca="1" si="2104"/>
        <v>45656</v>
      </c>
      <c r="AQ2156" s="6" t="s">
        <v>5388</v>
      </c>
      <c r="AR2156" s="12" t="str">
        <f t="shared" si="2056"/>
        <v>+X</v>
      </c>
      <c r="AS2156" t="s">
        <v>5680</v>
      </c>
      <c r="AT2156" t="str">
        <f t="shared" si="2057"/>
        <v>공정납기일없음(+X)</v>
      </c>
    </row>
    <row r="2157" spans="2:46" x14ac:dyDescent="0.3">
      <c r="B2157" s="2" t="s">
        <v>5412</v>
      </c>
      <c r="C2157" s="7">
        <v>1</v>
      </c>
      <c r="D2157" s="2" t="s">
        <v>5405</v>
      </c>
      <c r="E2157" s="2"/>
      <c r="F2157" s="2"/>
      <c r="G2157" s="2" t="s">
        <v>5405</v>
      </c>
      <c r="H2157" s="2" t="s">
        <v>831</v>
      </c>
      <c r="I2157" s="2" t="str">
        <f t="shared" si="2046"/>
        <v>20241218-2116P0082-인쇄</v>
      </c>
      <c r="J2157" s="2" t="str">
        <f t="shared" si="2047"/>
        <v>20241218-2116P0082-합지</v>
      </c>
      <c r="K2157" s="2" t="str">
        <f t="shared" si="2048"/>
        <v>20241218-2116P0082-분단</v>
      </c>
      <c r="L2157" s="2" t="str">
        <f t="shared" si="2049"/>
        <v>20241218-2116P0082-제대</v>
      </c>
      <c r="M2157" s="2" t="str">
        <f>VLOOKUP(H2157, '쿼리1'!$A:$R, 17, 0)</f>
        <v>1도(백색라인)-샌드위치싸게지(270)</v>
      </c>
      <c r="N2157" s="2" t="str">
        <f>VLOOKUP(H2157, '쿼리1'!$A:$P, 15, 0)</f>
        <v>OPP(투명)30</v>
      </c>
      <c r="O2157" s="2" t="s">
        <v>5688</v>
      </c>
      <c r="P2157" s="2" t="str">
        <f>VLOOKUP(H2157, '쿼리1'!$A:$R, 17, 0)</f>
        <v>1도(백색라인)-샌드위치싸게지(270)</v>
      </c>
      <c r="Q2157" s="4">
        <f>VLOOKUP(H2157, '쿼리1'!$A:$U, 20, 0)</f>
        <v>33333</v>
      </c>
      <c r="R2157" s="2" t="s">
        <v>31</v>
      </c>
      <c r="S2157" s="2" t="s">
        <v>5397</v>
      </c>
      <c r="T2157" s="2" t="s">
        <v>5397</v>
      </c>
      <c r="U2157" s="2" t="s">
        <v>31</v>
      </c>
      <c r="V2157" s="3">
        <v>45650</v>
      </c>
      <c r="W2157" s="3">
        <v>45649</v>
      </c>
      <c r="X2157" s="6">
        <f>IFERROR(IF(W2157-V2157&gt;0, "+" &amp; (W2157-V2157), W2157-V2157), "X")</f>
        <v>-1</v>
      </c>
      <c r="Y2157" s="2" t="s">
        <v>5388</v>
      </c>
      <c r="Z2157" s="3" t="s">
        <v>5388</v>
      </c>
      <c r="AA2157" s="6" t="str">
        <f>IFERROR(Z2157-Y2157, "X")</f>
        <v>X</v>
      </c>
      <c r="AB2157" s="3" t="s">
        <v>5388</v>
      </c>
      <c r="AC2157" s="2" t="s">
        <v>5388</v>
      </c>
      <c r="AD2157" s="6" t="str">
        <f>IFERROR(AC2157-AB2157, "X")</f>
        <v>X</v>
      </c>
      <c r="AE2157" s="3">
        <v>45652</v>
      </c>
      <c r="AF2157" s="3">
        <v>45651</v>
      </c>
      <c r="AG2157" s="2">
        <f>IFERROR(IF(AF2157-AE2157&gt;0, "+" &amp; (AF2157-AE2157), AF2157-AE2157), "X")</f>
        <v>-1</v>
      </c>
      <c r="AH2157" s="3">
        <v>45651</v>
      </c>
      <c r="AI2157" s="3">
        <f>AE2157</f>
        <v>45652</v>
      </c>
      <c r="AJ2157" s="3"/>
      <c r="AK2157" s="2" t="str">
        <f t="shared" si="2052"/>
        <v>+1</v>
      </c>
      <c r="AL2157" s="2" t="s">
        <v>5567</v>
      </c>
      <c r="AM2157" s="2" t="str">
        <f t="shared" si="2053"/>
        <v>생산완료(+1)</v>
      </c>
      <c r="AN2157" s="9">
        <f t="shared" si="2054"/>
        <v>45651</v>
      </c>
      <c r="AO2157" s="9">
        <f t="shared" si="2055"/>
        <v>45652</v>
      </c>
      <c r="AP2157" s="9"/>
      <c r="AQ2157" s="2">
        <f>AO2157-AN2157</f>
        <v>1</v>
      </c>
      <c r="AR2157" s="12" t="str">
        <f t="shared" si="2056"/>
        <v>+1</v>
      </c>
      <c r="AS2157" t="s">
        <v>5567</v>
      </c>
      <c r="AT2157" t="str">
        <f t="shared" si="2057"/>
        <v>생산완료(+1)</v>
      </c>
    </row>
    <row r="2158" spans="2:46" x14ac:dyDescent="0.3">
      <c r="B2158" s="2" t="s">
        <v>5666</v>
      </c>
      <c r="C2158" s="8" t="s">
        <v>5670</v>
      </c>
      <c r="D2158" s="2"/>
      <c r="E2158" s="2"/>
      <c r="F2158" s="2"/>
      <c r="G2158" s="2"/>
      <c r="H2158" s="2" t="s">
        <v>852</v>
      </c>
      <c r="I2158" s="2" t="str">
        <f t="shared" si="2046"/>
        <v>20241218-3000168997-인쇄</v>
      </c>
      <c r="J2158" s="2" t="str">
        <f t="shared" si="2047"/>
        <v>20241218-3000168997-합지</v>
      </c>
      <c r="K2158" s="2" t="str">
        <f t="shared" si="2048"/>
        <v>20241218-3000168997-분단</v>
      </c>
      <c r="L2158" s="2" t="str">
        <f t="shared" si="2049"/>
        <v>20241218-3000168997-제대</v>
      </c>
      <c r="M2158" s="2" t="str">
        <f>VLOOKUP(H2158, '쿼리1'!$A:$R, 17, 0)</f>
        <v>5도-(주)비지에프푸드-명작 크랩맛살 유부초밥</v>
      </c>
      <c r="N2158" s="2" t="str">
        <f>VLOOKUP(H2158, '쿼리1'!$A:$P, 15, 0)</f>
        <v>PP(투명)40</v>
      </c>
      <c r="O2158" s="2">
        <v>3000168997</v>
      </c>
      <c r="P2158" s="2" t="str">
        <f>VLOOKUP(H2158, '쿼리1'!$A:$R, 17, 0)</f>
        <v>5도-(주)비지에프푸드-명작 크랩맛살 유부초밥</v>
      </c>
      <c r="Q2158" s="4">
        <f>VLOOKUP(H2158, '쿼리1'!$A:$U, 20, 0)</f>
        <v>150000</v>
      </c>
      <c r="R2158" s="2" t="s">
        <v>5397</v>
      </c>
      <c r="S2158" s="2" t="s">
        <v>5397</v>
      </c>
      <c r="T2158" s="2" t="s">
        <v>5397</v>
      </c>
      <c r="U2158" s="2" t="s">
        <v>5397</v>
      </c>
      <c r="V2158" s="2" t="s">
        <v>5388</v>
      </c>
      <c r="W2158" s="2" t="s">
        <v>5388</v>
      </c>
      <c r="X2158" s="6" t="str">
        <f>IFERROR(W2158-V2158, "X")</f>
        <v>X</v>
      </c>
      <c r="Y2158" s="2" t="s">
        <v>5388</v>
      </c>
      <c r="Z2158" s="2" t="s">
        <v>5388</v>
      </c>
      <c r="AA2158" s="6" t="str">
        <f>IFERROR(Z2158-Y2158, "X")</f>
        <v>X</v>
      </c>
      <c r="AB2158" s="2" t="s">
        <v>5388</v>
      </c>
      <c r="AC2158" s="2" t="s">
        <v>5388</v>
      </c>
      <c r="AD2158" s="6" t="str">
        <f>IFERROR(AC2158-AB2158, "X")</f>
        <v>X</v>
      </c>
      <c r="AE2158" s="2" t="s">
        <v>5388</v>
      </c>
      <c r="AF2158" s="2" t="s">
        <v>5388</v>
      </c>
      <c r="AG2158" s="2" t="str">
        <f>IFERROR(AF2158-AE2158, "X")</f>
        <v>X</v>
      </c>
      <c r="AH2158" s="2" t="s">
        <v>5388</v>
      </c>
      <c r="AI2158" s="3" t="s">
        <v>5388</v>
      </c>
      <c r="AJ2158" s="3">
        <f t="shared" ref="AJ2158:AJ2160" ca="1" si="2105">TODAY()</f>
        <v>45656</v>
      </c>
      <c r="AK2158" s="2" t="str">
        <f t="shared" si="2052"/>
        <v>+공정납기일없음</v>
      </c>
      <c r="AL2158" s="2"/>
      <c r="AM2158" s="2" t="str">
        <f t="shared" si="2053"/>
        <v>(+공정납기일없음)</v>
      </c>
      <c r="AN2158" s="9">
        <f t="shared" si="2054"/>
        <v>0</v>
      </c>
      <c r="AO2158" s="9">
        <f t="shared" si="2055"/>
        <v>45632</v>
      </c>
      <c r="AP2158" s="9">
        <f ca="1">TODAY()</f>
        <v>45656</v>
      </c>
      <c r="AQ2158" s="6">
        <f ca="1">AO2158-AP2158</f>
        <v>-24</v>
      </c>
      <c r="AR2158" s="12">
        <f t="shared" ca="1" si="2056"/>
        <v>-24</v>
      </c>
      <c r="AS2158" t="str">
        <f ca="1">IF(AQ2158&lt;0, "진행중", "지연")</f>
        <v>진행중</v>
      </c>
      <c r="AT2158" t="str">
        <f t="shared" ca="1" si="2057"/>
        <v>진행중(-24)</v>
      </c>
    </row>
    <row r="2159" spans="2:46" x14ac:dyDescent="0.3">
      <c r="B2159" s="2" t="s">
        <v>5666</v>
      </c>
      <c r="C2159" s="8" t="s">
        <v>5670</v>
      </c>
      <c r="D2159" s="2"/>
      <c r="E2159" s="2" t="s">
        <v>5554</v>
      </c>
      <c r="F2159" s="2"/>
      <c r="G2159" s="2" t="s">
        <v>5558</v>
      </c>
      <c r="H2159" s="2" t="s">
        <v>1868</v>
      </c>
      <c r="I2159" s="2" t="str">
        <f t="shared" si="2046"/>
        <v>20241218-902003-인쇄</v>
      </c>
      <c r="J2159" s="2" t="str">
        <f t="shared" si="2047"/>
        <v>20241218-902003-합지</v>
      </c>
      <c r="K2159" s="2" t="str">
        <f t="shared" si="2048"/>
        <v>20241218-902003-분단</v>
      </c>
      <c r="L2159" s="2" t="str">
        <f t="shared" si="2049"/>
        <v>20241218-902003-제대</v>
      </c>
      <c r="M2159" s="2" t="str">
        <f>VLOOKUP(H2159, '쿼리1'!$A:$R, 17, 0)</f>
        <v>무지</v>
      </c>
      <c r="N2159" s="2" t="str">
        <f>VLOOKUP(H2159, '쿼리1'!$A:$P, 15, 0)</f>
        <v>진지90</v>
      </c>
      <c r="O2159" s="2">
        <v>902003</v>
      </c>
      <c r="P2159" s="2" t="str">
        <f>VLOOKUP(H2159, '쿼리1'!$A:$R, 17, 0)</f>
        <v>무지</v>
      </c>
      <c r="Q2159" s="4">
        <f>VLOOKUP(H2159, '쿼리1'!$A:$U, 20, 0)</f>
        <v>96000</v>
      </c>
      <c r="R2159" s="2" t="s">
        <v>5397</v>
      </c>
      <c r="S2159" s="2" t="s">
        <v>5399</v>
      </c>
      <c r="T2159" s="2" t="s">
        <v>5397</v>
      </c>
      <c r="U2159" s="2" t="s">
        <v>5398</v>
      </c>
      <c r="V2159" s="2" t="s">
        <v>5388</v>
      </c>
      <c r="W2159" s="3" t="s">
        <v>5388</v>
      </c>
      <c r="X2159" s="6" t="str">
        <f>IFERROR(W2159-V2159, "X")</f>
        <v>X</v>
      </c>
      <c r="Y2159" s="3">
        <v>45652</v>
      </c>
      <c r="Z2159" s="5" t="s">
        <v>5396</v>
      </c>
      <c r="AA2159" s="6">
        <f t="shared" ref="AA2159:AA2160" ca="1" si="2106">TODAY()-Y2159</f>
        <v>4</v>
      </c>
      <c r="AB2159" s="5" t="s">
        <v>5388</v>
      </c>
      <c r="AC2159" s="2" t="s">
        <v>5388</v>
      </c>
      <c r="AD2159" s="6" t="str">
        <f>IFERROR(AC2159-AB2159, "X")</f>
        <v>X</v>
      </c>
      <c r="AE2159" s="3">
        <v>45658</v>
      </c>
      <c r="AF2159" s="5" t="s">
        <v>5396</v>
      </c>
      <c r="AG2159" s="6">
        <f t="shared" ref="AG2159:AG2161" ca="1" si="2107">TODAY()-AE2159</f>
        <v>-2</v>
      </c>
      <c r="AH2159" s="2" t="s">
        <v>5388</v>
      </c>
      <c r="AI2159" s="3" t="s">
        <v>5388</v>
      </c>
      <c r="AJ2159" s="3">
        <f t="shared" ca="1" si="2105"/>
        <v>45656</v>
      </c>
      <c r="AK2159" s="2" t="str">
        <f t="shared" si="2052"/>
        <v>+공정납기일없음</v>
      </c>
      <c r="AL2159" s="2"/>
      <c r="AM2159" s="2" t="str">
        <f t="shared" si="2053"/>
        <v>(+공정납기일없음)</v>
      </c>
      <c r="AN2159" s="9">
        <f t="shared" si="2054"/>
        <v>45591</v>
      </c>
      <c r="AO2159" s="9">
        <f t="shared" si="2055"/>
        <v>45593</v>
      </c>
      <c r="AP2159" s="9"/>
      <c r="AQ2159" s="6">
        <f>AO2159-AN2159</f>
        <v>2</v>
      </c>
      <c r="AR2159" s="12" t="str">
        <f t="shared" si="2056"/>
        <v>+2</v>
      </c>
      <c r="AS2159" t="s">
        <v>5567</v>
      </c>
      <c r="AT2159" t="str">
        <f t="shared" si="2057"/>
        <v>생산완료(+2)</v>
      </c>
    </row>
    <row r="2160" spans="2:46" x14ac:dyDescent="0.3">
      <c r="B2160" s="2" t="s">
        <v>5666</v>
      </c>
      <c r="C2160" s="8" t="s">
        <v>5670</v>
      </c>
      <c r="D2160" s="2"/>
      <c r="E2160" s="2" t="s">
        <v>5554</v>
      </c>
      <c r="F2160" s="2" t="s">
        <v>5553</v>
      </c>
      <c r="G2160" s="2" t="s">
        <v>5534</v>
      </c>
      <c r="H2160" s="2" t="s">
        <v>1141</v>
      </c>
      <c r="I2160" s="2" t="str">
        <f t="shared" si="2046"/>
        <v>20241218-904003-인쇄</v>
      </c>
      <c r="J2160" s="2" t="str">
        <f t="shared" si="2047"/>
        <v>20241218-904003-합지</v>
      </c>
      <c r="K2160" s="2" t="str">
        <f t="shared" si="2048"/>
        <v>20241218-904003-분단</v>
      </c>
      <c r="L2160" s="2" t="str">
        <f t="shared" si="2049"/>
        <v>20241218-904003-제대</v>
      </c>
      <c r="M2160" s="2" t="str">
        <f>VLOOKUP(H2160, '쿼리1'!$A:$R, 17, 0)</f>
        <v>무지</v>
      </c>
      <c r="N2160" s="2" t="str">
        <f>VLOOKUP(H2160, '쿼리1'!$A:$P, 15, 0)</f>
        <v>진스120</v>
      </c>
      <c r="O2160" s="2">
        <v>904003</v>
      </c>
      <c r="P2160" s="2" t="str">
        <f>VLOOKUP(H2160, '쿼리1'!$A:$R, 17, 0)</f>
        <v>무지</v>
      </c>
      <c r="Q2160" s="4">
        <f>VLOOKUP(H2160, '쿼리1'!$A:$U, 20, 0)</f>
        <v>80000</v>
      </c>
      <c r="R2160" s="2" t="s">
        <v>5397</v>
      </c>
      <c r="S2160" s="2" t="s">
        <v>5399</v>
      </c>
      <c r="T2160" s="2" t="s">
        <v>5399</v>
      </c>
      <c r="U2160" s="2" t="s">
        <v>5398</v>
      </c>
      <c r="V2160" s="2" t="s">
        <v>5388</v>
      </c>
      <c r="W2160" s="3" t="s">
        <v>5388</v>
      </c>
      <c r="X2160" s="6" t="str">
        <f>IFERROR(W2160-V2160, "X")</f>
        <v>X</v>
      </c>
      <c r="Y2160" s="3">
        <v>45652</v>
      </c>
      <c r="Z2160" s="5" t="s">
        <v>5396</v>
      </c>
      <c r="AA2160" s="6">
        <f t="shared" ca="1" si="2106"/>
        <v>4</v>
      </c>
      <c r="AB2160" s="3">
        <v>45653</v>
      </c>
      <c r="AC2160" s="5" t="s">
        <v>5396</v>
      </c>
      <c r="AD2160" s="6">
        <f ca="1">TODAY()-AB2160</f>
        <v>3</v>
      </c>
      <c r="AE2160" s="3">
        <v>45657</v>
      </c>
      <c r="AF2160" s="5" t="s">
        <v>5396</v>
      </c>
      <c r="AG2160" s="6">
        <f t="shared" ca="1" si="2107"/>
        <v>-1</v>
      </c>
      <c r="AH2160" s="2" t="s">
        <v>5388</v>
      </c>
      <c r="AI2160" s="3" t="s">
        <v>5388</v>
      </c>
      <c r="AJ2160" s="3">
        <f t="shared" ca="1" si="2105"/>
        <v>45656</v>
      </c>
      <c r="AK2160" s="2" t="str">
        <f t="shared" si="2052"/>
        <v>+공정납기일없음</v>
      </c>
      <c r="AL2160" s="2"/>
      <c r="AM2160" s="2" t="str">
        <f t="shared" si="2053"/>
        <v>(+공정납기일없음)</v>
      </c>
      <c r="AN2160" s="9">
        <f t="shared" si="2054"/>
        <v>0</v>
      </c>
      <c r="AO2160" s="9">
        <f t="shared" si="2055"/>
        <v>0</v>
      </c>
      <c r="AP2160" s="9">
        <f ca="1">TODAY()</f>
        <v>45656</v>
      </c>
      <c r="AQ2160" s="6" t="s">
        <v>5388</v>
      </c>
      <c r="AR2160" s="12" t="str">
        <f t="shared" si="2056"/>
        <v>+X</v>
      </c>
      <c r="AS2160" t="s">
        <v>5680</v>
      </c>
      <c r="AT2160" t="str">
        <f t="shared" si="2057"/>
        <v>공정납기일없음(+X)</v>
      </c>
    </row>
    <row r="2161" spans="2:46" x14ac:dyDescent="0.3">
      <c r="B2161" s="2" t="s">
        <v>5416</v>
      </c>
      <c r="C2161" s="7">
        <v>-2</v>
      </c>
      <c r="D2161" s="2" t="s">
        <v>5424</v>
      </c>
      <c r="E2161" s="2" t="s">
        <v>5556</v>
      </c>
      <c r="F2161" s="2" t="s">
        <v>5534</v>
      </c>
      <c r="G2161" s="2" t="s">
        <v>5557</v>
      </c>
      <c r="H2161" s="2" t="s">
        <v>2359</v>
      </c>
      <c r="I2161" s="2" t="str">
        <f t="shared" si="2046"/>
        <v>20241219-1000137171-인쇄</v>
      </c>
      <c r="J2161" s="2" t="str">
        <f t="shared" si="2047"/>
        <v>20241219-1000137171-합지</v>
      </c>
      <c r="K2161" s="2" t="str">
        <f t="shared" si="2048"/>
        <v>20241219-1000137171-분단</v>
      </c>
      <c r="L2161" s="2" t="str">
        <f t="shared" si="2049"/>
        <v>20241219-1000137171-제대</v>
      </c>
      <c r="M2161" s="2" t="str">
        <f>VLOOKUP(H2161, '쿼리1'!$A:$R, 17, 0)</f>
        <v>3도-쁘띠엘린 퓨어닷</v>
      </c>
      <c r="N2161" s="2" t="str">
        <f>VLOOKUP(H2161, '쿼리1'!$A:$P, 15, 0)</f>
        <v>오증착(무광)110</v>
      </c>
      <c r="O2161" s="2">
        <v>1000137171</v>
      </c>
      <c r="P2161" s="2" t="str">
        <f>VLOOKUP(H2161, '쿼리1'!$A:$R, 17, 0)</f>
        <v>3도-쁘띠엘린 퓨어닷</v>
      </c>
      <c r="Q2161" s="4">
        <f>VLOOKUP(H2161, '쿼리1'!$A:$U, 20, 0)</f>
        <v>48000</v>
      </c>
      <c r="R2161" s="2" t="s">
        <v>31</v>
      </c>
      <c r="S2161" s="2" t="s">
        <v>5398</v>
      </c>
      <c r="T2161" s="2" t="s">
        <v>5398</v>
      </c>
      <c r="U2161" s="2" t="s">
        <v>5398</v>
      </c>
      <c r="V2161" s="3">
        <v>45651</v>
      </c>
      <c r="W2161" s="3">
        <v>45653</v>
      </c>
      <c r="X2161" s="6" t="str">
        <f t="shared" ref="X2161:X2164" si="2108">IFERROR(IF(W2161-V2161&gt;0, "+" &amp; (W2161-V2161), W2161-V2161), "X")</f>
        <v>+2</v>
      </c>
      <c r="Y2161" s="3">
        <v>45656</v>
      </c>
      <c r="Z2161" s="5" t="s">
        <v>5396</v>
      </c>
      <c r="AA2161" s="6">
        <f ca="1">TODAY()-Y2161</f>
        <v>0</v>
      </c>
      <c r="AB2161" s="3">
        <v>45657</v>
      </c>
      <c r="AC2161" s="5" t="s">
        <v>5396</v>
      </c>
      <c r="AD2161" s="6">
        <f ca="1">TODAY()-AB2161</f>
        <v>-1</v>
      </c>
      <c r="AE2161" s="3">
        <v>45659</v>
      </c>
      <c r="AF2161" s="5" t="s">
        <v>5396</v>
      </c>
      <c r="AG2161" s="6">
        <f t="shared" ca="1" si="2107"/>
        <v>-3</v>
      </c>
      <c r="AH2161" s="3">
        <v>45653</v>
      </c>
      <c r="AI2161" s="3">
        <f>V2161</f>
        <v>45651</v>
      </c>
      <c r="AJ2161" s="3"/>
      <c r="AK2161" s="2">
        <f t="shared" si="2052"/>
        <v>-2</v>
      </c>
      <c r="AL2161" s="2" t="s">
        <v>5567</v>
      </c>
      <c r="AM2161" s="2" t="str">
        <f t="shared" si="2053"/>
        <v>생산완료(-2)</v>
      </c>
      <c r="AN2161" s="9">
        <f t="shared" si="2054"/>
        <v>45653</v>
      </c>
      <c r="AO2161" s="9">
        <f t="shared" si="2055"/>
        <v>45651</v>
      </c>
      <c r="AP2161" s="9"/>
      <c r="AQ2161" s="2">
        <f t="shared" ref="AQ2161:AQ2164" si="2109">AO2161-AN2161</f>
        <v>-2</v>
      </c>
      <c r="AR2161" s="12">
        <f t="shared" si="2056"/>
        <v>-2</v>
      </c>
      <c r="AS2161" t="s">
        <v>5567</v>
      </c>
      <c r="AT2161" t="str">
        <f t="shared" si="2057"/>
        <v>생산완료(-2)</v>
      </c>
    </row>
    <row r="2162" spans="2:46" x14ac:dyDescent="0.3">
      <c r="B2162" s="2" t="s">
        <v>5408</v>
      </c>
      <c r="C2162" s="7">
        <v>3</v>
      </c>
      <c r="D2162" s="2" t="s">
        <v>5412</v>
      </c>
      <c r="E2162" s="2" t="s">
        <v>5407</v>
      </c>
      <c r="F2162" s="2" t="s">
        <v>5415</v>
      </c>
      <c r="G2162" s="2"/>
      <c r="H2162" s="2" t="s">
        <v>4054</v>
      </c>
      <c r="I2162" s="2" t="str">
        <f t="shared" si="2046"/>
        <v>20241219-1000142163-인쇄</v>
      </c>
      <c r="J2162" s="2" t="str">
        <f t="shared" si="2047"/>
        <v>20241219-1000142163-합지</v>
      </c>
      <c r="K2162" s="2" t="str">
        <f t="shared" si="2048"/>
        <v>20241219-1000142163-분단</v>
      </c>
      <c r="L2162" s="2" t="str">
        <f t="shared" si="2049"/>
        <v>20241219-1000142163-제대</v>
      </c>
      <c r="M2162" s="2" t="str">
        <f>VLOOKUP(H2162, '쿼리1'!$A:$R, 17, 0)</f>
        <v>7도-(주)조이푸드-초코청크로얄쿠키70g (347kcal)</v>
      </c>
      <c r="N2162" s="2" t="str">
        <f>VLOOKUP(H2162, '쿼리1'!$A:$P, 15, 0)</f>
        <v>오씨피피(유무광)50</v>
      </c>
      <c r="O2162" s="2">
        <v>1000142163</v>
      </c>
      <c r="P2162" s="2" t="str">
        <f>VLOOKUP(H2162, '쿼리1'!$A:$R, 17, 0)</f>
        <v>7도-(주)조이푸드-초코청크로얄쿠키70g (347kcal)</v>
      </c>
      <c r="Q2162" s="4">
        <f>VLOOKUP(H2162, '쿼리1'!$A:$U, 20, 0)</f>
        <v>12</v>
      </c>
      <c r="R2162" s="2" t="s">
        <v>31</v>
      </c>
      <c r="S2162" s="2" t="s">
        <v>31</v>
      </c>
      <c r="T2162" s="2" t="s">
        <v>31</v>
      </c>
      <c r="U2162" s="2" t="s">
        <v>5397</v>
      </c>
      <c r="V2162" s="3">
        <v>45651</v>
      </c>
      <c r="W2162" s="3">
        <v>45652</v>
      </c>
      <c r="X2162" s="6" t="str">
        <f t="shared" si="2108"/>
        <v>+1</v>
      </c>
      <c r="Y2162" s="3">
        <v>45656</v>
      </c>
      <c r="Z2162" s="3">
        <v>45650</v>
      </c>
      <c r="AA2162" s="6">
        <f>IFERROR(IF(Z2162-Y2162&gt;0, "+" &amp; (Z2162-Y2162), Z2162-Y2162), "X")</f>
        <v>-6</v>
      </c>
      <c r="AB2162" s="3">
        <v>45657</v>
      </c>
      <c r="AC2162" s="3">
        <v>45654</v>
      </c>
      <c r="AD2162" s="6">
        <f>IFERROR(IF(AC2162-AB2162&gt;0, "+" &amp; (AC2162-AB2162), AC2162-AB2162), "X")</f>
        <v>-3</v>
      </c>
      <c r="AE2162" s="2" t="s">
        <v>5388</v>
      </c>
      <c r="AF2162" s="2" t="s">
        <v>5388</v>
      </c>
      <c r="AG2162" s="2" t="str">
        <f>IFERROR(AF2162-AE2162, "X")</f>
        <v>X</v>
      </c>
      <c r="AH2162" s="3">
        <v>45654</v>
      </c>
      <c r="AI2162" s="3">
        <f t="shared" ref="AI2162" si="2110">AB2162</f>
        <v>45657</v>
      </c>
      <c r="AJ2162" s="3"/>
      <c r="AK2162" s="2" t="str">
        <f t="shared" si="2052"/>
        <v>+3</v>
      </c>
      <c r="AL2162" s="2" t="s">
        <v>5567</v>
      </c>
      <c r="AM2162" s="2" t="str">
        <f t="shared" si="2053"/>
        <v>생산완료(+3)</v>
      </c>
      <c r="AN2162" s="9">
        <f t="shared" si="2054"/>
        <v>45654</v>
      </c>
      <c r="AO2162" s="9">
        <f t="shared" si="2055"/>
        <v>45657</v>
      </c>
      <c r="AP2162" s="9"/>
      <c r="AQ2162" s="2">
        <f t="shared" si="2109"/>
        <v>3</v>
      </c>
      <c r="AR2162" s="12" t="str">
        <f t="shared" si="2056"/>
        <v>+3</v>
      </c>
      <c r="AS2162" t="s">
        <v>5567</v>
      </c>
      <c r="AT2162" t="str">
        <f t="shared" si="2057"/>
        <v>생산완료(+3)</v>
      </c>
    </row>
    <row r="2163" spans="2:46" x14ac:dyDescent="0.3">
      <c r="B2163" s="2" t="s">
        <v>5405</v>
      </c>
      <c r="C2163" s="7">
        <v>-1</v>
      </c>
      <c r="D2163" s="2" t="s">
        <v>5412</v>
      </c>
      <c r="E2163" s="2" t="s">
        <v>5556</v>
      </c>
      <c r="F2163" s="2" t="s">
        <v>5534</v>
      </c>
      <c r="G2163" s="2"/>
      <c r="H2163" s="2" t="s">
        <v>3878</v>
      </c>
      <c r="I2163" s="2" t="str">
        <f t="shared" si="2046"/>
        <v>20241219-1000148123-인쇄</v>
      </c>
      <c r="J2163" s="2" t="str">
        <f t="shared" si="2047"/>
        <v>20241219-1000148123-합지</v>
      </c>
      <c r="K2163" s="2" t="str">
        <f t="shared" si="2048"/>
        <v>20241219-1000148123-분단</v>
      </c>
      <c r="L2163" s="2" t="str">
        <f t="shared" si="2049"/>
        <v>20241219-1000148123-제대</v>
      </c>
      <c r="M2163" s="2" t="str">
        <f>VLOOKUP(H2163, '쿼리1'!$A:$R, 17, 0)</f>
        <v>7도-대천 으뜸김-재래김 3g</v>
      </c>
      <c r="N2163" s="2" t="str">
        <f>VLOOKUP(H2163, '쿼리1'!$A:$P, 15, 0)</f>
        <v>은박(무광)55</v>
      </c>
      <c r="O2163" s="2">
        <v>1000148123</v>
      </c>
      <c r="P2163" s="2" t="str">
        <f>VLOOKUP(H2163, '쿼리1'!$A:$R, 17, 0)</f>
        <v>7도-대천 으뜸김-재래김 3g</v>
      </c>
      <c r="Q2163" s="4">
        <f>VLOOKUP(H2163, '쿼리1'!$A:$U, 20, 0)</f>
        <v>12</v>
      </c>
      <c r="R2163" s="2" t="s">
        <v>31</v>
      </c>
      <c r="S2163" s="2" t="s">
        <v>5398</v>
      </c>
      <c r="T2163" s="2" t="s">
        <v>5398</v>
      </c>
      <c r="U2163" s="2" t="s">
        <v>5397</v>
      </c>
      <c r="V2163" s="3">
        <v>45651</v>
      </c>
      <c r="W2163" s="3">
        <v>45652</v>
      </c>
      <c r="X2163" s="6" t="str">
        <f t="shared" si="2108"/>
        <v>+1</v>
      </c>
      <c r="Y2163" s="3">
        <v>45656</v>
      </c>
      <c r="Z2163" s="5" t="s">
        <v>5396</v>
      </c>
      <c r="AA2163" s="6">
        <f ca="1">TODAY()-Y2163</f>
        <v>0</v>
      </c>
      <c r="AB2163" s="3">
        <v>45657</v>
      </c>
      <c r="AC2163" s="5" t="s">
        <v>5396</v>
      </c>
      <c r="AD2163" s="6">
        <f ca="1">TODAY()-AB2163</f>
        <v>-1</v>
      </c>
      <c r="AE2163" s="2" t="s">
        <v>5388</v>
      </c>
      <c r="AF2163" s="2" t="s">
        <v>5388</v>
      </c>
      <c r="AG2163" s="2" t="str">
        <f>IFERROR(AF2163-AE2163, "X")</f>
        <v>X</v>
      </c>
      <c r="AH2163" s="3">
        <v>45652</v>
      </c>
      <c r="AI2163" s="3">
        <f>V2163</f>
        <v>45651</v>
      </c>
      <c r="AJ2163" s="3"/>
      <c r="AK2163" s="2">
        <f t="shared" si="2052"/>
        <v>-1</v>
      </c>
      <c r="AL2163" s="2" t="s">
        <v>5567</v>
      </c>
      <c r="AM2163" s="2" t="str">
        <f t="shared" si="2053"/>
        <v>생산완료(-1)</v>
      </c>
      <c r="AN2163" s="9">
        <f t="shared" si="2054"/>
        <v>45652</v>
      </c>
      <c r="AO2163" s="9">
        <f t="shared" si="2055"/>
        <v>45651</v>
      </c>
      <c r="AP2163" s="9"/>
      <c r="AQ2163" s="2">
        <f t="shared" si="2109"/>
        <v>-1</v>
      </c>
      <c r="AR2163" s="12">
        <f t="shared" si="2056"/>
        <v>-1</v>
      </c>
      <c r="AS2163" t="s">
        <v>5567</v>
      </c>
      <c r="AT2163" t="str">
        <f t="shared" si="2057"/>
        <v>생산완료(-1)</v>
      </c>
    </row>
    <row r="2164" spans="2:46" x14ac:dyDescent="0.3">
      <c r="B2164" s="2" t="s">
        <v>5451</v>
      </c>
      <c r="C2164" s="7">
        <v>4</v>
      </c>
      <c r="D2164" s="2" t="s">
        <v>5412</v>
      </c>
      <c r="E2164" s="2" t="s">
        <v>5418</v>
      </c>
      <c r="F2164" s="2"/>
      <c r="G2164" s="2" t="s">
        <v>5558</v>
      </c>
      <c r="H2164" s="2" t="s">
        <v>3898</v>
      </c>
      <c r="I2164" s="2" t="str">
        <f t="shared" si="2046"/>
        <v>20241219-1000153739-인쇄</v>
      </c>
      <c r="J2164" s="2" t="str">
        <f t="shared" si="2047"/>
        <v>20241219-1000153739-합지</v>
      </c>
      <c r="K2164" s="2" t="str">
        <f t="shared" si="2048"/>
        <v>20241219-1000153739-분단</v>
      </c>
      <c r="L2164" s="2" t="str">
        <f t="shared" si="2049"/>
        <v>20241219-1000153739-제대</v>
      </c>
      <c r="M2164" s="2" t="str">
        <f>VLOOKUP(H2164, '쿼리1'!$A:$R, 17, 0)</f>
        <v>5도-예다미-다시마 중</v>
      </c>
      <c r="N2164" s="2" t="str">
        <f>VLOOKUP(H2164, '쿼리1'!$A:$P, 15, 0)</f>
        <v>패트110</v>
      </c>
      <c r="O2164" s="2">
        <v>1000153739</v>
      </c>
      <c r="P2164" s="2" t="str">
        <f>VLOOKUP(H2164, '쿼리1'!$A:$R, 17, 0)</f>
        <v>5도-예다미-다시마 중</v>
      </c>
      <c r="Q2164" s="4">
        <f>VLOOKUP(H2164, '쿼리1'!$A:$U, 20, 0)</f>
        <v>10909</v>
      </c>
      <c r="R2164" s="2" t="s">
        <v>31</v>
      </c>
      <c r="S2164" s="2" t="s">
        <v>31</v>
      </c>
      <c r="T2164" s="2" t="s">
        <v>5397</v>
      </c>
      <c r="U2164" s="2" t="s">
        <v>5398</v>
      </c>
      <c r="V2164" s="3">
        <v>45651</v>
      </c>
      <c r="W2164" s="3">
        <v>45652</v>
      </c>
      <c r="X2164" s="6" t="str">
        <f t="shared" si="2108"/>
        <v>+1</v>
      </c>
      <c r="Y2164" s="3">
        <v>45656</v>
      </c>
      <c r="Z2164" s="3">
        <v>45652</v>
      </c>
      <c r="AA2164" s="6">
        <f>IFERROR(IF(Z2164-Y2164&gt;0, "+" &amp; (Z2164-Y2164), Z2164-Y2164), "X")</f>
        <v>-4</v>
      </c>
      <c r="AB2164" s="5" t="s">
        <v>5388</v>
      </c>
      <c r="AC2164" s="2" t="s">
        <v>5388</v>
      </c>
      <c r="AD2164" s="6" t="str">
        <f>IFERROR(AC2164-AB2164, "X")</f>
        <v>X</v>
      </c>
      <c r="AE2164" s="3">
        <v>45658</v>
      </c>
      <c r="AF2164" s="5" t="s">
        <v>5396</v>
      </c>
      <c r="AG2164" s="6">
        <f t="shared" ref="AG2164:AG2165" ca="1" si="2111">TODAY()-AE2164</f>
        <v>-2</v>
      </c>
      <c r="AH2164" s="3">
        <v>45652</v>
      </c>
      <c r="AI2164" s="3">
        <f>Y2164</f>
        <v>45656</v>
      </c>
      <c r="AJ2164" s="3"/>
      <c r="AK2164" s="2" t="str">
        <f t="shared" si="2052"/>
        <v>+4</v>
      </c>
      <c r="AL2164" s="2" t="s">
        <v>5567</v>
      </c>
      <c r="AM2164" s="2" t="str">
        <f t="shared" si="2053"/>
        <v>생산완료(+4)</v>
      </c>
      <c r="AN2164" s="9">
        <f t="shared" si="2054"/>
        <v>45652</v>
      </c>
      <c r="AO2164" s="9">
        <f t="shared" si="2055"/>
        <v>45656</v>
      </c>
      <c r="AP2164" s="9"/>
      <c r="AQ2164" s="2">
        <f t="shared" si="2109"/>
        <v>4</v>
      </c>
      <c r="AR2164" s="12" t="str">
        <f t="shared" si="2056"/>
        <v>+4</v>
      </c>
      <c r="AS2164" t="s">
        <v>5567</v>
      </c>
      <c r="AT2164" t="str">
        <f t="shared" si="2057"/>
        <v>생산완료(+4)</v>
      </c>
    </row>
    <row r="2165" spans="2:46" x14ac:dyDescent="0.3">
      <c r="B2165" s="2" t="s">
        <v>5666</v>
      </c>
      <c r="C2165" s="8" t="s">
        <v>5670</v>
      </c>
      <c r="D2165" s="2"/>
      <c r="E2165" s="2" t="s">
        <v>5558</v>
      </c>
      <c r="F2165" s="2"/>
      <c r="G2165" s="2" t="s">
        <v>5559</v>
      </c>
      <c r="H2165" s="2" t="s">
        <v>1060</v>
      </c>
      <c r="I2165" s="2" t="str">
        <f t="shared" si="2046"/>
        <v>20241219-1000154629-인쇄</v>
      </c>
      <c r="J2165" s="2" t="str">
        <f t="shared" si="2047"/>
        <v>20241219-1000154629-합지</v>
      </c>
      <c r="K2165" s="2" t="str">
        <f t="shared" si="2048"/>
        <v>20241219-1000154629-분단</v>
      </c>
      <c r="L2165" s="2" t="str">
        <f t="shared" si="2049"/>
        <v>20241219-1000154629-제대</v>
      </c>
      <c r="M2165" s="2" t="str">
        <f>VLOOKUP(H2165, '쿼리1'!$A:$R, 17, 0)</f>
        <v>무지</v>
      </c>
      <c r="N2165" s="2" t="str">
        <f>VLOOKUP(H2165, '쿼리1'!$A:$P, 15, 0)</f>
        <v>은박150</v>
      </c>
      <c r="O2165" s="2">
        <v>1000154629</v>
      </c>
      <c r="P2165" s="2" t="str">
        <f>VLOOKUP(H2165, '쿼리1'!$A:$R, 17, 0)</f>
        <v>무지</v>
      </c>
      <c r="Q2165" s="4">
        <f>VLOOKUP(H2165, '쿼리1'!$A:$U, 20, 0)</f>
        <v>11320</v>
      </c>
      <c r="R2165" s="2" t="s">
        <v>5397</v>
      </c>
      <c r="S2165" s="2" t="s">
        <v>5398</v>
      </c>
      <c r="T2165" s="2" t="s">
        <v>5397</v>
      </c>
      <c r="U2165" s="2" t="s">
        <v>5398</v>
      </c>
      <c r="V2165" s="2" t="s">
        <v>5388</v>
      </c>
      <c r="W2165" s="3" t="s">
        <v>5388</v>
      </c>
      <c r="X2165" s="6" t="str">
        <f>IFERROR(W2165-V2165, "X")</f>
        <v>X</v>
      </c>
      <c r="Y2165" s="3">
        <v>45658</v>
      </c>
      <c r="Z2165" s="5" t="s">
        <v>5396</v>
      </c>
      <c r="AA2165" s="6">
        <f t="shared" ref="AA2165:AA2173" ca="1" si="2112">TODAY()-Y2165</f>
        <v>-2</v>
      </c>
      <c r="AB2165" s="5" t="s">
        <v>5388</v>
      </c>
      <c r="AC2165" s="2" t="s">
        <v>5388</v>
      </c>
      <c r="AD2165" s="6" t="str">
        <f>IFERROR(AC2165-AB2165, "X")</f>
        <v>X</v>
      </c>
      <c r="AE2165" s="3">
        <v>45660</v>
      </c>
      <c r="AF2165" s="5" t="s">
        <v>5396</v>
      </c>
      <c r="AG2165" s="6">
        <f t="shared" ca="1" si="2111"/>
        <v>-4</v>
      </c>
      <c r="AH2165" s="2" t="s">
        <v>5388</v>
      </c>
      <c r="AI2165" s="3" t="s">
        <v>5388</v>
      </c>
      <c r="AJ2165" s="3">
        <f ca="1">TODAY()</f>
        <v>45656</v>
      </c>
      <c r="AK2165" s="2" t="str">
        <f t="shared" si="2052"/>
        <v>+공정납기일없음</v>
      </c>
      <c r="AL2165" s="2"/>
      <c r="AM2165" s="2" t="str">
        <f t="shared" si="2053"/>
        <v>(+공정납기일없음)</v>
      </c>
      <c r="AN2165" s="9">
        <f t="shared" si="2054"/>
        <v>0</v>
      </c>
      <c r="AO2165" s="9">
        <f t="shared" si="2055"/>
        <v>0</v>
      </c>
      <c r="AP2165" s="9">
        <f ca="1">TODAY()</f>
        <v>45656</v>
      </c>
      <c r="AQ2165" s="6" t="s">
        <v>5388</v>
      </c>
      <c r="AR2165" s="12" t="str">
        <f t="shared" si="2056"/>
        <v>+X</v>
      </c>
      <c r="AS2165" t="s">
        <v>5680</v>
      </c>
      <c r="AT2165" t="str">
        <f t="shared" si="2057"/>
        <v>공정납기일없음(+X)</v>
      </c>
    </row>
    <row r="2166" spans="2:46" x14ac:dyDescent="0.3">
      <c r="B2166" s="2" t="s">
        <v>5405</v>
      </c>
      <c r="C2166" s="7">
        <v>-1</v>
      </c>
      <c r="D2166" s="2" t="s">
        <v>5412</v>
      </c>
      <c r="E2166" s="2" t="s">
        <v>5556</v>
      </c>
      <c r="F2166" s="2" t="s">
        <v>5534</v>
      </c>
      <c r="G2166" s="2"/>
      <c r="H2166" s="2" t="s">
        <v>4479</v>
      </c>
      <c r="I2166" s="2" t="str">
        <f t="shared" si="2046"/>
        <v>20241219-1000155213-인쇄</v>
      </c>
      <c r="J2166" s="2" t="str">
        <f t="shared" si="2047"/>
        <v>20241219-1000155213-합지</v>
      </c>
      <c r="K2166" s="2" t="str">
        <f t="shared" si="2048"/>
        <v>20241219-1000155213-분단</v>
      </c>
      <c r="L2166" s="2" t="str">
        <f t="shared" si="2049"/>
        <v>20241219-1000155213-제대</v>
      </c>
      <c r="M2166" s="2" t="str">
        <f>VLOOKUP(H2166, '쿼리1'!$A:$R, 17, 0)</f>
        <v>8도-바다숲-한입에 쏙 구운감태 6매 2.5g(도시락버전)</v>
      </c>
      <c r="N2166" s="2" t="str">
        <f>VLOOKUP(H2166, '쿼리1'!$A:$P, 15, 0)</f>
        <v>은박(무광)55</v>
      </c>
      <c r="O2166" s="2">
        <v>1000155213</v>
      </c>
      <c r="P2166" s="2" t="str">
        <f>VLOOKUP(H2166, '쿼리1'!$A:$R, 17, 0)</f>
        <v>8도-바다숲-한입에 쏙 구운감태 6매 2.5g(도시락버전)</v>
      </c>
      <c r="Q2166" s="4">
        <f>VLOOKUP(H2166, '쿼리1'!$A:$U, 20, 0)</f>
        <v>36</v>
      </c>
      <c r="R2166" s="2" t="s">
        <v>31</v>
      </c>
      <c r="S2166" s="2" t="s">
        <v>5398</v>
      </c>
      <c r="T2166" s="2" t="s">
        <v>5398</v>
      </c>
      <c r="U2166" s="2" t="s">
        <v>5397</v>
      </c>
      <c r="V2166" s="3">
        <v>45651</v>
      </c>
      <c r="W2166" s="3">
        <v>45652</v>
      </c>
      <c r="X2166" s="6" t="str">
        <f t="shared" ref="X2166:X2167" si="2113">IFERROR(IF(W2166-V2166&gt;0, "+" &amp; (W2166-V2166), W2166-V2166), "X")</f>
        <v>+1</v>
      </c>
      <c r="Y2166" s="3">
        <v>45656</v>
      </c>
      <c r="Z2166" s="5" t="s">
        <v>5396</v>
      </c>
      <c r="AA2166" s="6">
        <f t="shared" ca="1" si="2112"/>
        <v>0</v>
      </c>
      <c r="AB2166" s="3">
        <v>45657</v>
      </c>
      <c r="AC2166" s="5" t="s">
        <v>5396</v>
      </c>
      <c r="AD2166" s="6">
        <f ca="1">TODAY()-AB2166</f>
        <v>-1</v>
      </c>
      <c r="AE2166" s="2" t="s">
        <v>5388</v>
      </c>
      <c r="AF2166" s="2" t="s">
        <v>5388</v>
      </c>
      <c r="AG2166" s="2" t="str">
        <f>IFERROR(AF2166-AE2166, "X")</f>
        <v>X</v>
      </c>
      <c r="AH2166" s="3">
        <v>45652</v>
      </c>
      <c r="AI2166" s="3">
        <f t="shared" ref="AI2166:AI2167" si="2114">V2166</f>
        <v>45651</v>
      </c>
      <c r="AJ2166" s="3"/>
      <c r="AK2166" s="2">
        <f t="shared" si="2052"/>
        <v>-1</v>
      </c>
      <c r="AL2166" s="2" t="s">
        <v>5567</v>
      </c>
      <c r="AM2166" s="2" t="str">
        <f t="shared" si="2053"/>
        <v>생산완료(-1)</v>
      </c>
      <c r="AN2166" s="9">
        <f t="shared" si="2054"/>
        <v>45652</v>
      </c>
      <c r="AO2166" s="9">
        <f t="shared" si="2055"/>
        <v>45651</v>
      </c>
      <c r="AP2166" s="9"/>
      <c r="AQ2166" s="2">
        <f t="shared" ref="AQ2166:AQ2167" si="2115">AO2166-AN2166</f>
        <v>-1</v>
      </c>
      <c r="AR2166" s="12">
        <f t="shared" si="2056"/>
        <v>-1</v>
      </c>
      <c r="AS2166" t="s">
        <v>5567</v>
      </c>
      <c r="AT2166" t="str">
        <f t="shared" si="2057"/>
        <v>생산완료(-1)</v>
      </c>
    </row>
    <row r="2167" spans="2:46" x14ac:dyDescent="0.3">
      <c r="B2167" s="2" t="s">
        <v>5405</v>
      </c>
      <c r="C2167" s="7">
        <v>-1</v>
      </c>
      <c r="D2167" s="2" t="s">
        <v>5412</v>
      </c>
      <c r="E2167" s="2" t="s">
        <v>5556</v>
      </c>
      <c r="F2167" s="2"/>
      <c r="G2167" s="2" t="s">
        <v>5558</v>
      </c>
      <c r="H2167" s="2" t="s">
        <v>3580</v>
      </c>
      <c r="I2167" s="2" t="str">
        <f t="shared" si="2046"/>
        <v>20241219-1000157463-인쇄</v>
      </c>
      <c r="J2167" s="2" t="str">
        <f t="shared" si="2047"/>
        <v>20241219-1000157463-합지</v>
      </c>
      <c r="K2167" s="2" t="str">
        <f t="shared" si="2048"/>
        <v>20241219-1000157463-분단</v>
      </c>
      <c r="L2167" s="2" t="str">
        <f t="shared" si="2049"/>
        <v>20241219-1000157463-제대</v>
      </c>
      <c r="M2167" s="2" t="str">
        <f>VLOOKUP(H2167, '쿼리1'!$A:$R, 17, 0)</f>
        <v>1도-백빼다</v>
      </c>
      <c r="N2167" s="2" t="str">
        <f>VLOOKUP(H2167, '쿼리1'!$A:$P, 15, 0)</f>
        <v>은박(무광)150</v>
      </c>
      <c r="O2167" s="2">
        <v>1000157463</v>
      </c>
      <c r="P2167" s="2" t="str">
        <f>VLOOKUP(H2167, '쿼리1'!$A:$R, 17, 0)</f>
        <v>1도-백빼다</v>
      </c>
      <c r="Q2167" s="4">
        <f>VLOOKUP(H2167, '쿼리1'!$A:$U, 20, 0)</f>
        <v>60000</v>
      </c>
      <c r="R2167" s="2" t="s">
        <v>31</v>
      </c>
      <c r="S2167" s="2" t="s">
        <v>5398</v>
      </c>
      <c r="T2167" s="2" t="s">
        <v>5397</v>
      </c>
      <c r="U2167" s="2" t="s">
        <v>5398</v>
      </c>
      <c r="V2167" s="3">
        <v>45651</v>
      </c>
      <c r="W2167" s="3">
        <v>45652</v>
      </c>
      <c r="X2167" s="6" t="str">
        <f t="shared" si="2113"/>
        <v>+1</v>
      </c>
      <c r="Y2167" s="3">
        <v>45656</v>
      </c>
      <c r="Z2167" s="5" t="s">
        <v>5396</v>
      </c>
      <c r="AA2167" s="6">
        <f t="shared" ca="1" si="2112"/>
        <v>0</v>
      </c>
      <c r="AB2167" s="5" t="s">
        <v>5388</v>
      </c>
      <c r="AC2167" s="2" t="s">
        <v>5388</v>
      </c>
      <c r="AD2167" s="6" t="str">
        <f>IFERROR(AC2167-AB2167, "X")</f>
        <v>X</v>
      </c>
      <c r="AE2167" s="3">
        <v>45658</v>
      </c>
      <c r="AF2167" s="5" t="s">
        <v>5396</v>
      </c>
      <c r="AG2167" s="6">
        <f t="shared" ref="AG2167:AG2169" ca="1" si="2116">TODAY()-AE2167</f>
        <v>-2</v>
      </c>
      <c r="AH2167" s="3">
        <v>45652</v>
      </c>
      <c r="AI2167" s="3">
        <f t="shared" si="2114"/>
        <v>45651</v>
      </c>
      <c r="AJ2167" s="3"/>
      <c r="AK2167" s="2">
        <f t="shared" si="2052"/>
        <v>-1</v>
      </c>
      <c r="AL2167" s="2" t="s">
        <v>5567</v>
      </c>
      <c r="AM2167" s="2" t="str">
        <f t="shared" si="2053"/>
        <v>생산완료(-1)</v>
      </c>
      <c r="AN2167" s="9">
        <f t="shared" si="2054"/>
        <v>45652</v>
      </c>
      <c r="AO2167" s="9">
        <f t="shared" si="2055"/>
        <v>45651</v>
      </c>
      <c r="AP2167" s="9"/>
      <c r="AQ2167" s="2">
        <f t="shared" si="2115"/>
        <v>-1</v>
      </c>
      <c r="AR2167" s="12">
        <f t="shared" si="2056"/>
        <v>-1</v>
      </c>
      <c r="AS2167" t="s">
        <v>5567</v>
      </c>
      <c r="AT2167" t="str">
        <f t="shared" si="2057"/>
        <v>생산완료(-1)</v>
      </c>
    </row>
    <row r="2168" spans="2:46" x14ac:dyDescent="0.3">
      <c r="B2168" s="2" t="s">
        <v>5666</v>
      </c>
      <c r="C2168" s="8" t="s">
        <v>5670</v>
      </c>
      <c r="D2168" s="2"/>
      <c r="E2168" s="2" t="s">
        <v>5556</v>
      </c>
      <c r="F2168" s="2"/>
      <c r="G2168" s="2" t="s">
        <v>5558</v>
      </c>
      <c r="H2168" s="2" t="s">
        <v>1929</v>
      </c>
      <c r="I2168" s="2" t="str">
        <f t="shared" si="2046"/>
        <v>20241219-1000157926-인쇄</v>
      </c>
      <c r="J2168" s="2" t="str">
        <f t="shared" si="2047"/>
        <v>20241219-1000157926-합지</v>
      </c>
      <c r="K2168" s="2" t="str">
        <f t="shared" si="2048"/>
        <v>20241219-1000157926-분단</v>
      </c>
      <c r="L2168" s="2" t="str">
        <f t="shared" si="2049"/>
        <v>20241219-1000157926-제대</v>
      </c>
      <c r="M2168" s="2" t="str">
        <f>VLOOKUP(H2168, '쿼리1'!$A:$R, 17, 0)</f>
        <v>무지</v>
      </c>
      <c r="N2168" s="2" t="str">
        <f>VLOOKUP(H2168, '쿼리1'!$A:$P, 15, 0)</f>
        <v>나이론70</v>
      </c>
      <c r="O2168" s="2">
        <v>1000157926</v>
      </c>
      <c r="P2168" s="2" t="str">
        <f>VLOOKUP(H2168, '쿼리1'!$A:$R, 17, 0)</f>
        <v>무지</v>
      </c>
      <c r="Q2168" s="4">
        <f>VLOOKUP(H2168, '쿼리1'!$A:$U, 20, 0)</f>
        <v>26086</v>
      </c>
      <c r="R2168" s="2" t="s">
        <v>5397</v>
      </c>
      <c r="S2168" s="2" t="s">
        <v>5398</v>
      </c>
      <c r="T2168" s="2" t="s">
        <v>5397</v>
      </c>
      <c r="U2168" s="2" t="s">
        <v>5398</v>
      </c>
      <c r="V2168" s="2" t="s">
        <v>5388</v>
      </c>
      <c r="W2168" s="3" t="s">
        <v>5388</v>
      </c>
      <c r="X2168" s="6" t="str">
        <f>IFERROR(W2168-V2168, "X")</f>
        <v>X</v>
      </c>
      <c r="Y2168" s="3">
        <v>45656</v>
      </c>
      <c r="Z2168" s="5" t="s">
        <v>5396</v>
      </c>
      <c r="AA2168" s="6">
        <f t="shared" ca="1" si="2112"/>
        <v>0</v>
      </c>
      <c r="AB2168" s="5" t="s">
        <v>5388</v>
      </c>
      <c r="AC2168" s="2" t="s">
        <v>5388</v>
      </c>
      <c r="AD2168" s="6" t="str">
        <f>IFERROR(AC2168-AB2168, "X")</f>
        <v>X</v>
      </c>
      <c r="AE2168" s="3">
        <v>45658</v>
      </c>
      <c r="AF2168" s="5" t="s">
        <v>5396</v>
      </c>
      <c r="AG2168" s="6">
        <f t="shared" ca="1" si="2116"/>
        <v>-2</v>
      </c>
      <c r="AH2168" s="2" t="s">
        <v>5388</v>
      </c>
      <c r="AI2168" s="3" t="s">
        <v>5388</v>
      </c>
      <c r="AJ2168" s="3">
        <f t="shared" ref="AJ2168:AJ2170" ca="1" si="2117">TODAY()</f>
        <v>45656</v>
      </c>
      <c r="AK2168" s="2" t="str">
        <f t="shared" si="2052"/>
        <v>+공정납기일없음</v>
      </c>
      <c r="AL2168" s="2"/>
      <c r="AM2168" s="2" t="str">
        <f t="shared" si="2053"/>
        <v>(+공정납기일없음)</v>
      </c>
      <c r="AN2168" s="9">
        <f t="shared" si="2054"/>
        <v>0</v>
      </c>
      <c r="AO2168" s="9">
        <f t="shared" si="2055"/>
        <v>0</v>
      </c>
      <c r="AP2168" s="9">
        <f t="shared" ref="AP2168:AP2169" ca="1" si="2118">TODAY()</f>
        <v>45656</v>
      </c>
      <c r="AQ2168" s="6" t="s">
        <v>5388</v>
      </c>
      <c r="AR2168" s="12" t="str">
        <f t="shared" si="2056"/>
        <v>+X</v>
      </c>
      <c r="AS2168" t="s">
        <v>5680</v>
      </c>
      <c r="AT2168" t="str">
        <f t="shared" si="2057"/>
        <v>공정납기일없음(+X)</v>
      </c>
    </row>
    <row r="2169" spans="2:46" x14ac:dyDescent="0.3">
      <c r="B2169" s="2" t="s">
        <v>5666</v>
      </c>
      <c r="C2169" s="8" t="s">
        <v>5670</v>
      </c>
      <c r="D2169" s="2"/>
      <c r="E2169" s="2" t="s">
        <v>5556</v>
      </c>
      <c r="F2169" s="2"/>
      <c r="G2169" s="2" t="s">
        <v>5557</v>
      </c>
      <c r="H2169" s="2" t="s">
        <v>1926</v>
      </c>
      <c r="I2169" s="2" t="str">
        <f t="shared" si="2046"/>
        <v>20241219-1000157927-인쇄</v>
      </c>
      <c r="J2169" s="2" t="str">
        <f t="shared" si="2047"/>
        <v>20241219-1000157927-합지</v>
      </c>
      <c r="K2169" s="2" t="str">
        <f t="shared" si="2048"/>
        <v>20241219-1000157927-분단</v>
      </c>
      <c r="L2169" s="2" t="str">
        <f t="shared" si="2049"/>
        <v>20241219-1000157927-제대</v>
      </c>
      <c r="M2169" s="2" t="str">
        <f>VLOOKUP(H2169, '쿼리1'!$A:$R, 17, 0)</f>
        <v>무지</v>
      </c>
      <c r="N2169" s="2" t="str">
        <f>VLOOKUP(H2169, '쿼리1'!$A:$P, 15, 0)</f>
        <v>나이론70</v>
      </c>
      <c r="O2169" s="2">
        <v>1000157927</v>
      </c>
      <c r="P2169" s="2" t="str">
        <f>VLOOKUP(H2169, '쿼리1'!$A:$R, 17, 0)</f>
        <v>무지</v>
      </c>
      <c r="Q2169" s="4">
        <f>VLOOKUP(H2169, '쿼리1'!$A:$U, 20, 0)</f>
        <v>72000</v>
      </c>
      <c r="R2169" s="2" t="s">
        <v>5397</v>
      </c>
      <c r="S2169" s="2" t="s">
        <v>5398</v>
      </c>
      <c r="T2169" s="2" t="s">
        <v>5397</v>
      </c>
      <c r="U2169" s="2" t="s">
        <v>5398</v>
      </c>
      <c r="V2169" s="2" t="s">
        <v>5388</v>
      </c>
      <c r="W2169" s="3" t="s">
        <v>5388</v>
      </c>
      <c r="X2169" s="6" t="str">
        <f>IFERROR(W2169-V2169, "X")</f>
        <v>X</v>
      </c>
      <c r="Y2169" s="3">
        <v>45656</v>
      </c>
      <c r="Z2169" s="5" t="s">
        <v>5396</v>
      </c>
      <c r="AA2169" s="6">
        <f t="shared" ca="1" si="2112"/>
        <v>0</v>
      </c>
      <c r="AB2169" s="5" t="s">
        <v>5388</v>
      </c>
      <c r="AC2169" s="2" t="s">
        <v>5388</v>
      </c>
      <c r="AD2169" s="6" t="str">
        <f>IFERROR(AC2169-AB2169, "X")</f>
        <v>X</v>
      </c>
      <c r="AE2169" s="3">
        <v>45659</v>
      </c>
      <c r="AF2169" s="5" t="s">
        <v>5396</v>
      </c>
      <c r="AG2169" s="6">
        <f t="shared" ca="1" si="2116"/>
        <v>-3</v>
      </c>
      <c r="AH2169" s="2" t="s">
        <v>5388</v>
      </c>
      <c r="AI2169" s="3" t="s">
        <v>5388</v>
      </c>
      <c r="AJ2169" s="3">
        <f t="shared" ca="1" si="2117"/>
        <v>45656</v>
      </c>
      <c r="AK2169" s="2" t="str">
        <f t="shared" si="2052"/>
        <v>+공정납기일없음</v>
      </c>
      <c r="AL2169" s="2"/>
      <c r="AM2169" s="2" t="str">
        <f t="shared" si="2053"/>
        <v>(+공정납기일없음)</v>
      </c>
      <c r="AN2169" s="9">
        <f t="shared" si="2054"/>
        <v>0</v>
      </c>
      <c r="AO2169" s="9">
        <f t="shared" si="2055"/>
        <v>0</v>
      </c>
      <c r="AP2169" s="9">
        <f t="shared" ca="1" si="2118"/>
        <v>45656</v>
      </c>
      <c r="AQ2169" s="6" t="s">
        <v>5388</v>
      </c>
      <c r="AR2169" s="12" t="str">
        <f t="shared" si="2056"/>
        <v>+X</v>
      </c>
      <c r="AS2169" t="s">
        <v>5680</v>
      </c>
      <c r="AT2169" t="str">
        <f t="shared" si="2057"/>
        <v>공정납기일없음(+X)</v>
      </c>
    </row>
    <row r="2170" spans="2:46" x14ac:dyDescent="0.3">
      <c r="B2170" s="2" t="s">
        <v>5668</v>
      </c>
      <c r="C2170" s="8">
        <v>-5</v>
      </c>
      <c r="D2170" s="2" t="s">
        <v>5549</v>
      </c>
      <c r="E2170" s="2" t="s">
        <v>5556</v>
      </c>
      <c r="F2170" s="2" t="s">
        <v>5534</v>
      </c>
      <c r="G2170" s="2"/>
      <c r="H2170" s="2" t="s">
        <v>4245</v>
      </c>
      <c r="I2170" s="2" t="str">
        <f t="shared" si="2046"/>
        <v>20241219-1000158227-인쇄</v>
      </c>
      <c r="J2170" s="2" t="str">
        <f t="shared" si="2047"/>
        <v>20241219-1000158227-합지</v>
      </c>
      <c r="K2170" s="2" t="str">
        <f t="shared" si="2048"/>
        <v>20241219-1000158227-분단</v>
      </c>
      <c r="L2170" s="2" t="str">
        <f t="shared" si="2049"/>
        <v>20241219-1000158227-제대</v>
      </c>
      <c r="M2170" s="2" t="str">
        <f>VLOOKUP(H2170, '쿼리1'!$A:$R, 17, 0)</f>
        <v>2도-동대문엽기떡볶이-덜매운맛(93g)-260폭</v>
      </c>
      <c r="N2170" s="2" t="str">
        <f>VLOOKUP(H2170, '쿼리1'!$A:$P, 15, 0)</f>
        <v>패증착74</v>
      </c>
      <c r="O2170" s="2">
        <v>1000158227</v>
      </c>
      <c r="P2170" s="2" t="str">
        <f>VLOOKUP(H2170, '쿼리1'!$A:$R, 17, 0)</f>
        <v>2도-동대문엽기떡볶이-덜매운맛(93g)-260폭</v>
      </c>
      <c r="Q2170" s="4">
        <f>VLOOKUP(H2170, '쿼리1'!$A:$U, 20, 0)</f>
        <v>72</v>
      </c>
      <c r="R2170" s="2" t="s">
        <v>5399</v>
      </c>
      <c r="S2170" s="2" t="s">
        <v>5398</v>
      </c>
      <c r="T2170" s="2" t="s">
        <v>5398</v>
      </c>
      <c r="U2170" s="2" t="s">
        <v>5397</v>
      </c>
      <c r="V2170" s="3">
        <v>45651</v>
      </c>
      <c r="W2170" s="5" t="s">
        <v>5396</v>
      </c>
      <c r="X2170" s="6">
        <f ca="1">TODAY()-V2170</f>
        <v>5</v>
      </c>
      <c r="Y2170" s="3">
        <v>45656</v>
      </c>
      <c r="Z2170" s="5" t="s">
        <v>5396</v>
      </c>
      <c r="AA2170" s="6">
        <f t="shared" ca="1" si="2112"/>
        <v>0</v>
      </c>
      <c r="AB2170" s="3">
        <v>45657</v>
      </c>
      <c r="AC2170" s="5" t="s">
        <v>5396</v>
      </c>
      <c r="AD2170" s="6">
        <f t="shared" ref="AD2170:AD2174" ca="1" si="2119">TODAY()-AB2170</f>
        <v>-1</v>
      </c>
      <c r="AE2170" s="2" t="s">
        <v>5388</v>
      </c>
      <c r="AF2170" s="2" t="s">
        <v>5388</v>
      </c>
      <c r="AG2170" s="2" t="str">
        <f>IFERROR(AF2170-AE2170, "X")</f>
        <v>X</v>
      </c>
      <c r="AH2170" s="2" t="s">
        <v>5388</v>
      </c>
      <c r="AI2170" s="3">
        <f>V2170</f>
        <v>45651</v>
      </c>
      <c r="AJ2170" s="3">
        <f t="shared" ca="1" si="2117"/>
        <v>45656</v>
      </c>
      <c r="AK2170" s="2">
        <f t="shared" si="2052"/>
        <v>-5</v>
      </c>
      <c r="AL2170" s="2" t="str">
        <f>IF(C2170&lt;0, "진행중", "지연")</f>
        <v>진행중</v>
      </c>
      <c r="AM2170" s="2" t="str">
        <f t="shared" si="2053"/>
        <v>진행중(-5)</v>
      </c>
      <c r="AN2170" s="9">
        <f t="shared" si="2054"/>
        <v>45621</v>
      </c>
      <c r="AO2170" s="9">
        <f t="shared" si="2055"/>
        <v>45651</v>
      </c>
      <c r="AP2170" s="9"/>
      <c r="AQ2170" s="6">
        <f t="shared" ref="AQ2170:AQ2183" si="2120">AO2170-AN2170</f>
        <v>30</v>
      </c>
      <c r="AR2170" s="12" t="str">
        <f t="shared" si="2056"/>
        <v>+30</v>
      </c>
      <c r="AS2170" t="s">
        <v>5567</v>
      </c>
      <c r="AT2170" t="str">
        <f t="shared" si="2057"/>
        <v>생산완료(+30)</v>
      </c>
    </row>
    <row r="2171" spans="2:46" x14ac:dyDescent="0.3">
      <c r="B2171" s="2" t="s">
        <v>5405</v>
      </c>
      <c r="C2171" s="7">
        <v>-1</v>
      </c>
      <c r="D2171" s="2" t="s">
        <v>5412</v>
      </c>
      <c r="E2171" s="2" t="s">
        <v>5556</v>
      </c>
      <c r="F2171" s="2" t="s">
        <v>5534</v>
      </c>
      <c r="G2171" s="2"/>
      <c r="H2171" s="2" t="s">
        <v>1963</v>
      </c>
      <c r="I2171" s="2" t="str">
        <f t="shared" si="2046"/>
        <v>20241219-1000160832-인쇄</v>
      </c>
      <c r="J2171" s="2" t="str">
        <f t="shared" si="2047"/>
        <v>20241219-1000160832-합지</v>
      </c>
      <c r="K2171" s="2" t="str">
        <f t="shared" si="2048"/>
        <v>20241219-1000160832-분단</v>
      </c>
      <c r="L2171" s="2" t="str">
        <f t="shared" si="2049"/>
        <v>20241219-1000160832-제대</v>
      </c>
      <c r="M2171" s="2" t="str">
        <f>VLOOKUP(H2171, '쿼리1'!$A:$R, 17, 0)</f>
        <v>8도-대천 으뜸김-곱창김 3g</v>
      </c>
      <c r="N2171" s="2" t="str">
        <f>VLOOKUP(H2171, '쿼리1'!$A:$P, 15, 0)</f>
        <v>은박(무광)55</v>
      </c>
      <c r="O2171" s="2">
        <v>1000160832</v>
      </c>
      <c r="P2171" s="2" t="str">
        <f>VLOOKUP(H2171, '쿼리1'!$A:$R, 17, 0)</f>
        <v>8도-대천 으뜸김-곱창김 3g</v>
      </c>
      <c r="Q2171" s="4">
        <f>VLOOKUP(H2171, '쿼리1'!$A:$U, 20, 0)</f>
        <v>12</v>
      </c>
      <c r="R2171" s="2" t="s">
        <v>31</v>
      </c>
      <c r="S2171" s="2" t="s">
        <v>5398</v>
      </c>
      <c r="T2171" s="2" t="s">
        <v>5398</v>
      </c>
      <c r="U2171" s="2" t="s">
        <v>5397</v>
      </c>
      <c r="V2171" s="3">
        <v>45651</v>
      </c>
      <c r="W2171" s="3">
        <v>45652</v>
      </c>
      <c r="X2171" s="6" t="str">
        <f t="shared" ref="X2171:X2174" si="2121">IFERROR(IF(W2171-V2171&gt;0, "+" &amp; (W2171-V2171), W2171-V2171), "X")</f>
        <v>+1</v>
      </c>
      <c r="Y2171" s="3">
        <v>45656</v>
      </c>
      <c r="Z2171" s="5" t="s">
        <v>5396</v>
      </c>
      <c r="AA2171" s="6">
        <f t="shared" ca="1" si="2112"/>
        <v>0</v>
      </c>
      <c r="AB2171" s="3">
        <v>45657</v>
      </c>
      <c r="AC2171" s="5" t="s">
        <v>5396</v>
      </c>
      <c r="AD2171" s="6">
        <f t="shared" ca="1" si="2119"/>
        <v>-1</v>
      </c>
      <c r="AE2171" s="2" t="s">
        <v>5388</v>
      </c>
      <c r="AF2171" s="2" t="s">
        <v>5388</v>
      </c>
      <c r="AG2171" s="2" t="str">
        <f>IFERROR(AF2171-AE2171, "X")</f>
        <v>X</v>
      </c>
      <c r="AH2171" s="3">
        <v>45652</v>
      </c>
      <c r="AI2171" s="3">
        <f t="shared" ref="AI2171:AI2173" si="2122">V2171</f>
        <v>45651</v>
      </c>
      <c r="AJ2171" s="3"/>
      <c r="AK2171" s="2">
        <f t="shared" si="2052"/>
        <v>-1</v>
      </c>
      <c r="AL2171" s="2" t="s">
        <v>5567</v>
      </c>
      <c r="AM2171" s="2" t="str">
        <f t="shared" si="2053"/>
        <v>생산완료(-1)</v>
      </c>
      <c r="AN2171" s="9">
        <f t="shared" si="2054"/>
        <v>45652</v>
      </c>
      <c r="AO2171" s="9">
        <f t="shared" si="2055"/>
        <v>45651</v>
      </c>
      <c r="AP2171" s="9"/>
      <c r="AQ2171" s="2">
        <f t="shared" si="2120"/>
        <v>-1</v>
      </c>
      <c r="AR2171" s="12">
        <f t="shared" si="2056"/>
        <v>-1</v>
      </c>
      <c r="AS2171" t="s">
        <v>5567</v>
      </c>
      <c r="AT2171" t="str">
        <f t="shared" si="2057"/>
        <v>생산완료(-1)</v>
      </c>
    </row>
    <row r="2172" spans="2:46" x14ac:dyDescent="0.3">
      <c r="B2172" s="2" t="s">
        <v>5405</v>
      </c>
      <c r="C2172" s="7">
        <v>-1</v>
      </c>
      <c r="D2172" s="2" t="s">
        <v>5412</v>
      </c>
      <c r="E2172" s="2" t="s">
        <v>5556</v>
      </c>
      <c r="F2172" s="2" t="s">
        <v>5534</v>
      </c>
      <c r="G2172" s="2"/>
      <c r="H2172" s="2" t="s">
        <v>5059</v>
      </c>
      <c r="I2172" s="2" t="str">
        <f t="shared" si="2046"/>
        <v>20241219-1000160961-인쇄</v>
      </c>
      <c r="J2172" s="2" t="str">
        <f t="shared" si="2047"/>
        <v>20241219-1000160961-합지</v>
      </c>
      <c r="K2172" s="2" t="str">
        <f t="shared" si="2048"/>
        <v>20241219-1000160961-분단</v>
      </c>
      <c r="L2172" s="2" t="str">
        <f t="shared" si="2049"/>
        <v>20241219-1000160961-제대</v>
      </c>
      <c r="M2172" s="2" t="str">
        <f>VLOOKUP(H2172, '쿼리1'!$A:$R, 17, 0)</f>
        <v>7도-(주)조이푸드-자이언트 점보치즈불고기버거</v>
      </c>
      <c r="N2172" s="2" t="str">
        <f>VLOOKUP(H2172, '쿼리1'!$A:$P, 15, 0)</f>
        <v>오씨피피(투명)50</v>
      </c>
      <c r="O2172" s="2">
        <v>1000160961</v>
      </c>
      <c r="P2172" s="2" t="str">
        <f>VLOOKUP(H2172, '쿼리1'!$A:$R, 17, 0)</f>
        <v>7도-(주)조이푸드-자이언트 점보치즈불고기버거</v>
      </c>
      <c r="Q2172" s="4">
        <f>VLOOKUP(H2172, '쿼리1'!$A:$U, 20, 0)</f>
        <v>24</v>
      </c>
      <c r="R2172" s="2" t="s">
        <v>31</v>
      </c>
      <c r="S2172" s="2" t="s">
        <v>5398</v>
      </c>
      <c r="T2172" s="2" t="s">
        <v>5398</v>
      </c>
      <c r="U2172" s="2" t="s">
        <v>5397</v>
      </c>
      <c r="V2172" s="3">
        <v>45651</v>
      </c>
      <c r="W2172" s="3">
        <v>45652</v>
      </c>
      <c r="X2172" s="6" t="str">
        <f t="shared" si="2121"/>
        <v>+1</v>
      </c>
      <c r="Y2172" s="3">
        <v>45656</v>
      </c>
      <c r="Z2172" s="5" t="s">
        <v>5396</v>
      </c>
      <c r="AA2172" s="6">
        <f t="shared" ca="1" si="2112"/>
        <v>0</v>
      </c>
      <c r="AB2172" s="3">
        <v>45657</v>
      </c>
      <c r="AC2172" s="5" t="s">
        <v>5396</v>
      </c>
      <c r="AD2172" s="6">
        <f t="shared" ca="1" si="2119"/>
        <v>-1</v>
      </c>
      <c r="AE2172" s="2" t="s">
        <v>5388</v>
      </c>
      <c r="AF2172" s="2" t="s">
        <v>5388</v>
      </c>
      <c r="AG2172" s="2" t="str">
        <f>IFERROR(AF2172-AE2172, "X")</f>
        <v>X</v>
      </c>
      <c r="AH2172" s="3">
        <v>45652</v>
      </c>
      <c r="AI2172" s="3">
        <f t="shared" si="2122"/>
        <v>45651</v>
      </c>
      <c r="AJ2172" s="3"/>
      <c r="AK2172" s="2">
        <f t="shared" si="2052"/>
        <v>-1</v>
      </c>
      <c r="AL2172" s="2" t="s">
        <v>5567</v>
      </c>
      <c r="AM2172" s="2" t="str">
        <f t="shared" si="2053"/>
        <v>생산완료(-1)</v>
      </c>
      <c r="AN2172" s="9">
        <f t="shared" si="2054"/>
        <v>45652</v>
      </c>
      <c r="AO2172" s="9">
        <f t="shared" si="2055"/>
        <v>45651</v>
      </c>
      <c r="AP2172" s="9"/>
      <c r="AQ2172" s="2">
        <f t="shared" si="2120"/>
        <v>-1</v>
      </c>
      <c r="AR2172" s="12">
        <f t="shared" si="2056"/>
        <v>-1</v>
      </c>
      <c r="AS2172" t="s">
        <v>5567</v>
      </c>
      <c r="AT2172" t="str">
        <f t="shared" si="2057"/>
        <v>생산완료(-1)</v>
      </c>
    </row>
    <row r="2173" spans="2:46" x14ac:dyDescent="0.3">
      <c r="B2173" s="2" t="s">
        <v>5405</v>
      </c>
      <c r="C2173" s="7">
        <v>-1</v>
      </c>
      <c r="D2173" s="2" t="s">
        <v>5412</v>
      </c>
      <c r="E2173" s="2" t="s">
        <v>5556</v>
      </c>
      <c r="F2173" s="2" t="s">
        <v>5534</v>
      </c>
      <c r="G2173" s="2"/>
      <c r="H2173" s="2" t="s">
        <v>4107</v>
      </c>
      <c r="I2173" s="2" t="str">
        <f t="shared" si="2046"/>
        <v>20241219-1000162930-인쇄</v>
      </c>
      <c r="J2173" s="2" t="str">
        <f t="shared" si="2047"/>
        <v>20241219-1000162930-합지</v>
      </c>
      <c r="K2173" s="2" t="str">
        <f t="shared" si="2048"/>
        <v>20241219-1000162930-분단</v>
      </c>
      <c r="L2173" s="2" t="str">
        <f t="shared" si="2049"/>
        <v>20241219-1000162930-제대</v>
      </c>
      <c r="M2173" s="2" t="str">
        <f>VLOOKUP(H2173, '쿼리1'!$A:$R, 17, 0)</f>
        <v>7도-널담 고단백 배꼽 베이글-흑임자 140g</v>
      </c>
      <c r="N2173" s="2" t="str">
        <f>VLOOKUP(H2173, '쿼리1'!$A:$P, 15, 0)</f>
        <v>패트(무광)60</v>
      </c>
      <c r="O2173" s="2">
        <v>1000162930</v>
      </c>
      <c r="P2173" s="2" t="str">
        <f>VLOOKUP(H2173, '쿼리1'!$A:$R, 17, 0)</f>
        <v>7도-널담 고단백 배꼽 베이글-흑임자 140g</v>
      </c>
      <c r="Q2173" s="4">
        <f>VLOOKUP(H2173, '쿼리1'!$A:$U, 20, 0)</f>
        <v>30</v>
      </c>
      <c r="R2173" s="2" t="s">
        <v>31</v>
      </c>
      <c r="S2173" s="2" t="s">
        <v>5398</v>
      </c>
      <c r="T2173" s="2" t="s">
        <v>5398</v>
      </c>
      <c r="U2173" s="2" t="s">
        <v>5397</v>
      </c>
      <c r="V2173" s="3">
        <v>45651</v>
      </c>
      <c r="W2173" s="3">
        <v>45652</v>
      </c>
      <c r="X2173" s="6" t="str">
        <f t="shared" si="2121"/>
        <v>+1</v>
      </c>
      <c r="Y2173" s="3">
        <v>45656</v>
      </c>
      <c r="Z2173" s="5" t="s">
        <v>5396</v>
      </c>
      <c r="AA2173" s="6">
        <f t="shared" ca="1" si="2112"/>
        <v>0</v>
      </c>
      <c r="AB2173" s="3">
        <v>45657</v>
      </c>
      <c r="AC2173" s="5" t="s">
        <v>5396</v>
      </c>
      <c r="AD2173" s="6">
        <f t="shared" ca="1" si="2119"/>
        <v>-1</v>
      </c>
      <c r="AE2173" s="2" t="s">
        <v>5388</v>
      </c>
      <c r="AF2173" s="2" t="s">
        <v>5388</v>
      </c>
      <c r="AG2173" s="2" t="str">
        <f>IFERROR(AF2173-AE2173, "X")</f>
        <v>X</v>
      </c>
      <c r="AH2173" s="3">
        <v>45652</v>
      </c>
      <c r="AI2173" s="3">
        <f t="shared" si="2122"/>
        <v>45651</v>
      </c>
      <c r="AJ2173" s="3"/>
      <c r="AK2173" s="2">
        <f t="shared" si="2052"/>
        <v>-1</v>
      </c>
      <c r="AL2173" s="2" t="s">
        <v>5567</v>
      </c>
      <c r="AM2173" s="2" t="str">
        <f t="shared" si="2053"/>
        <v>생산완료(-1)</v>
      </c>
      <c r="AN2173" s="9">
        <f t="shared" si="2054"/>
        <v>45652</v>
      </c>
      <c r="AO2173" s="9">
        <f t="shared" si="2055"/>
        <v>45651</v>
      </c>
      <c r="AP2173" s="9"/>
      <c r="AQ2173" s="2">
        <f t="shared" si="2120"/>
        <v>-1</v>
      </c>
      <c r="AR2173" s="12">
        <f t="shared" si="2056"/>
        <v>-1</v>
      </c>
      <c r="AS2173" t="s">
        <v>5567</v>
      </c>
      <c r="AT2173" t="str">
        <f t="shared" si="2057"/>
        <v>생산완료(-1)</v>
      </c>
    </row>
    <row r="2174" spans="2:46" x14ac:dyDescent="0.3">
      <c r="B2174" s="2" t="s">
        <v>5432</v>
      </c>
      <c r="C2174" s="7">
        <v>6</v>
      </c>
      <c r="D2174" s="2" t="s">
        <v>5416</v>
      </c>
      <c r="E2174" s="2" t="s">
        <v>5407</v>
      </c>
      <c r="F2174" s="2" t="s">
        <v>5534</v>
      </c>
      <c r="G2174" s="2"/>
      <c r="H2174" s="2" t="s">
        <v>3791</v>
      </c>
      <c r="I2174" s="2" t="str">
        <f t="shared" si="2046"/>
        <v>20241219-1000163056-인쇄</v>
      </c>
      <c r="J2174" s="2" t="str">
        <f t="shared" si="2047"/>
        <v>20241219-1000163056-합지</v>
      </c>
      <c r="K2174" s="2" t="str">
        <f t="shared" si="2048"/>
        <v>20241219-1000163056-분단</v>
      </c>
      <c r="L2174" s="2" t="str">
        <f t="shared" si="2049"/>
        <v>20241219-1000163056-제대</v>
      </c>
      <c r="M2174" s="2" t="str">
        <f>VLOOKUP(H2174, '쿼리1'!$A:$R, 17, 0)</f>
        <v>8도-(주)푸드코아-시그니처 페스트리 스위트108g(434kcal)</v>
      </c>
      <c r="N2174" s="2" t="str">
        <f>VLOOKUP(H2174, '쿼리1'!$A:$P, 15, 0)</f>
        <v>오씨피피(유무광)60</v>
      </c>
      <c r="O2174" s="2">
        <v>1000163056</v>
      </c>
      <c r="P2174" s="2" t="str">
        <f>VLOOKUP(H2174, '쿼리1'!$A:$R, 17, 0)</f>
        <v>8도-(주)푸드코아-시그니처 페스트리 스위트108g(434kcal)</v>
      </c>
      <c r="Q2174" s="4">
        <f>VLOOKUP(H2174, '쿼리1'!$A:$U, 20, 0)</f>
        <v>36</v>
      </c>
      <c r="R2174" s="2" t="s">
        <v>31</v>
      </c>
      <c r="S2174" s="2" t="s">
        <v>31</v>
      </c>
      <c r="T2174" s="2" t="s">
        <v>5398</v>
      </c>
      <c r="U2174" s="2" t="s">
        <v>5397</v>
      </c>
      <c r="V2174" s="3">
        <v>45651</v>
      </c>
      <c r="W2174" s="3">
        <v>45649</v>
      </c>
      <c r="X2174" s="6">
        <f t="shared" si="2121"/>
        <v>-2</v>
      </c>
      <c r="Y2174" s="3">
        <v>45656</v>
      </c>
      <c r="Z2174" s="3">
        <v>45650</v>
      </c>
      <c r="AA2174" s="6">
        <f t="shared" ref="AA2174:AA2175" si="2123">IFERROR(IF(Z2174-Y2174&gt;0, "+" &amp; (Z2174-Y2174), Z2174-Y2174), "X")</f>
        <v>-6</v>
      </c>
      <c r="AB2174" s="3">
        <v>45657</v>
      </c>
      <c r="AC2174" s="5" t="s">
        <v>5396</v>
      </c>
      <c r="AD2174" s="6">
        <f t="shared" ca="1" si="2119"/>
        <v>-1</v>
      </c>
      <c r="AE2174" s="2" t="s">
        <v>5388</v>
      </c>
      <c r="AF2174" s="2" t="s">
        <v>5388</v>
      </c>
      <c r="AG2174" s="2" t="str">
        <f>IFERROR(AF2174-AE2174, "X")</f>
        <v>X</v>
      </c>
      <c r="AH2174" s="3">
        <v>45650</v>
      </c>
      <c r="AI2174" s="3">
        <f t="shared" ref="AI2174:AI2175" si="2124">Y2174</f>
        <v>45656</v>
      </c>
      <c r="AJ2174" s="3"/>
      <c r="AK2174" s="2" t="str">
        <f t="shared" si="2052"/>
        <v>+6</v>
      </c>
      <c r="AL2174" s="2" t="s">
        <v>5567</v>
      </c>
      <c r="AM2174" s="2" t="str">
        <f t="shared" si="2053"/>
        <v>생산완료(+6)</v>
      </c>
      <c r="AN2174" s="9">
        <f t="shared" si="2054"/>
        <v>45650</v>
      </c>
      <c r="AO2174" s="9">
        <f t="shared" si="2055"/>
        <v>45656</v>
      </c>
      <c r="AP2174" s="9"/>
      <c r="AQ2174" s="2">
        <f t="shared" si="2120"/>
        <v>6</v>
      </c>
      <c r="AR2174" s="12" t="str">
        <f t="shared" si="2056"/>
        <v>+6</v>
      </c>
      <c r="AS2174" t="s">
        <v>5567</v>
      </c>
      <c r="AT2174" t="str">
        <f t="shared" si="2057"/>
        <v>생산완료(+6)</v>
      </c>
    </row>
    <row r="2175" spans="2:46" x14ac:dyDescent="0.3">
      <c r="B2175" s="2" t="s">
        <v>5430</v>
      </c>
      <c r="C2175" s="7">
        <v>7</v>
      </c>
      <c r="D2175" s="2"/>
      <c r="E2175" s="2" t="s">
        <v>5436</v>
      </c>
      <c r="F2175" s="2"/>
      <c r="G2175" s="2" t="s">
        <v>5559</v>
      </c>
      <c r="H2175" s="2" t="s">
        <v>3498</v>
      </c>
      <c r="I2175" s="2" t="str">
        <f t="shared" si="2046"/>
        <v>20241219-1000163203-인쇄</v>
      </c>
      <c r="J2175" s="2" t="str">
        <f t="shared" si="2047"/>
        <v>20241219-1000163203-합지</v>
      </c>
      <c r="K2175" s="2" t="str">
        <f t="shared" si="2048"/>
        <v>20241219-1000163203-분단</v>
      </c>
      <c r="L2175" s="2" t="str">
        <f t="shared" si="2049"/>
        <v>20241219-1000163203-제대</v>
      </c>
      <c r="M2175" s="2" t="str">
        <f>VLOOKUP(H2175, '쿼리1'!$A:$R, 17, 0)</f>
        <v>무지</v>
      </c>
      <c r="N2175" s="2" t="str">
        <f>VLOOKUP(H2175, '쿼리1'!$A:$P, 15, 0)</f>
        <v>나이론70</v>
      </c>
      <c r="O2175" s="2">
        <v>1000163203</v>
      </c>
      <c r="P2175" s="2" t="str">
        <f>VLOOKUP(H2175, '쿼리1'!$A:$R, 17, 0)</f>
        <v>무지</v>
      </c>
      <c r="Q2175" s="4">
        <f>VLOOKUP(H2175, '쿼리1'!$A:$U, 20, 0)</f>
        <v>133333</v>
      </c>
      <c r="R2175" s="2" t="s">
        <v>5397</v>
      </c>
      <c r="S2175" s="2" t="s">
        <v>31</v>
      </c>
      <c r="T2175" s="2" t="s">
        <v>5397</v>
      </c>
      <c r="U2175" s="2" t="s">
        <v>5398</v>
      </c>
      <c r="V2175" s="2" t="s">
        <v>5388</v>
      </c>
      <c r="W2175" s="3" t="s">
        <v>5388</v>
      </c>
      <c r="X2175" s="6" t="str">
        <f>IFERROR(W2175-V2175, "X")</f>
        <v>X</v>
      </c>
      <c r="Y2175" s="3">
        <v>45656</v>
      </c>
      <c r="Z2175" s="3">
        <v>45649</v>
      </c>
      <c r="AA2175" s="6">
        <f t="shared" si="2123"/>
        <v>-7</v>
      </c>
      <c r="AB2175" s="5" t="s">
        <v>5388</v>
      </c>
      <c r="AC2175" s="2" t="s">
        <v>5388</v>
      </c>
      <c r="AD2175" s="6" t="str">
        <f>IFERROR(AC2175-AB2175, "X")</f>
        <v>X</v>
      </c>
      <c r="AE2175" s="3">
        <v>45660</v>
      </c>
      <c r="AF2175" s="5" t="s">
        <v>5396</v>
      </c>
      <c r="AG2175" s="6">
        <f ca="1">TODAY()-AE2175</f>
        <v>-4</v>
      </c>
      <c r="AH2175" s="3">
        <v>45649</v>
      </c>
      <c r="AI2175" s="3">
        <f t="shared" si="2124"/>
        <v>45656</v>
      </c>
      <c r="AJ2175" s="3"/>
      <c r="AK2175" s="2" t="str">
        <f t="shared" si="2052"/>
        <v>+7</v>
      </c>
      <c r="AL2175" s="2" t="s">
        <v>5567</v>
      </c>
      <c r="AM2175" s="2" t="str">
        <f t="shared" si="2053"/>
        <v>생산완료(+7)</v>
      </c>
      <c r="AN2175" s="9">
        <f t="shared" si="2054"/>
        <v>45649</v>
      </c>
      <c r="AO2175" s="9">
        <f t="shared" si="2055"/>
        <v>45656</v>
      </c>
      <c r="AP2175" s="9"/>
      <c r="AQ2175" s="2">
        <f t="shared" si="2120"/>
        <v>7</v>
      </c>
      <c r="AR2175" s="12" t="str">
        <f t="shared" si="2056"/>
        <v>+7</v>
      </c>
      <c r="AS2175" t="s">
        <v>5567</v>
      </c>
      <c r="AT2175" t="str">
        <f t="shared" si="2057"/>
        <v>생산완료(+7)</v>
      </c>
    </row>
    <row r="2176" spans="2:46" x14ac:dyDescent="0.3">
      <c r="B2176" s="2" t="s">
        <v>5668</v>
      </c>
      <c r="C2176" s="8">
        <v>-5</v>
      </c>
      <c r="D2176" s="2" t="s">
        <v>5549</v>
      </c>
      <c r="E2176" s="2" t="s">
        <v>5556</v>
      </c>
      <c r="F2176" s="2" t="s">
        <v>5534</v>
      </c>
      <c r="G2176" s="2"/>
      <c r="H2176" s="2" t="s">
        <v>4055</v>
      </c>
      <c r="I2176" s="2" t="str">
        <f t="shared" si="2046"/>
        <v>20241219-1000163782-인쇄</v>
      </c>
      <c r="J2176" s="2" t="str">
        <f t="shared" si="2047"/>
        <v>20241219-1000163782-합지</v>
      </c>
      <c r="K2176" s="2" t="str">
        <f t="shared" si="2048"/>
        <v>20241219-1000163782-분단</v>
      </c>
      <c r="L2176" s="2" t="str">
        <f t="shared" si="2049"/>
        <v>20241219-1000163782-제대</v>
      </c>
      <c r="M2176" s="2" t="str">
        <f>VLOOKUP(H2176, '쿼리1'!$A:$R, 17, 0)</f>
        <v>1도-밀라노다방 수제쿠키(180x110)</v>
      </c>
      <c r="N2176" s="2" t="str">
        <f>VLOOKUP(H2176, '쿼리1'!$A:$P, 15, 0)</f>
        <v>오씨피피(투명)50</v>
      </c>
      <c r="O2176" s="2">
        <v>1000163782</v>
      </c>
      <c r="P2176" s="2" t="str">
        <f>VLOOKUP(H2176, '쿼리1'!$A:$R, 17, 0)</f>
        <v>1도-밀라노다방 수제쿠키(180x110)</v>
      </c>
      <c r="Q2176" s="4">
        <f>VLOOKUP(H2176, '쿼리1'!$A:$U, 20, 0)</f>
        <v>24</v>
      </c>
      <c r="R2176" s="2" t="s">
        <v>5399</v>
      </c>
      <c r="S2176" s="2" t="s">
        <v>5398</v>
      </c>
      <c r="T2176" s="2" t="s">
        <v>5398</v>
      </c>
      <c r="U2176" s="2" t="s">
        <v>5397</v>
      </c>
      <c r="V2176" s="3">
        <v>45651</v>
      </c>
      <c r="W2176" s="5" t="s">
        <v>5396</v>
      </c>
      <c r="X2176" s="6">
        <f ca="1">TODAY()-V2176</f>
        <v>5</v>
      </c>
      <c r="Y2176" s="3">
        <v>45656</v>
      </c>
      <c r="Z2176" s="5" t="s">
        <v>5396</v>
      </c>
      <c r="AA2176" s="6">
        <f ca="1">TODAY()-Y2176</f>
        <v>0</v>
      </c>
      <c r="AB2176" s="3">
        <v>45657</v>
      </c>
      <c r="AC2176" s="5" t="s">
        <v>5396</v>
      </c>
      <c r="AD2176" s="6">
        <f ca="1">TODAY()-AB2176</f>
        <v>-1</v>
      </c>
      <c r="AE2176" s="2" t="s">
        <v>5388</v>
      </c>
      <c r="AF2176" s="2" t="s">
        <v>5388</v>
      </c>
      <c r="AG2176" s="2" t="str">
        <f>IFERROR(AF2176-AE2176, "X")</f>
        <v>X</v>
      </c>
      <c r="AH2176" s="2" t="s">
        <v>5388</v>
      </c>
      <c r="AI2176" s="3">
        <f>V2176</f>
        <v>45651</v>
      </c>
      <c r="AJ2176" s="3">
        <f ca="1">TODAY()</f>
        <v>45656</v>
      </c>
      <c r="AK2176" s="2">
        <f t="shared" si="2052"/>
        <v>-5</v>
      </c>
      <c r="AL2176" s="2" t="str">
        <f>IF(C2176&lt;0, "진행중", "지연")</f>
        <v>진행중</v>
      </c>
      <c r="AM2176" s="2" t="str">
        <f t="shared" si="2053"/>
        <v>진행중(-5)</v>
      </c>
      <c r="AN2176" s="9">
        <f t="shared" si="2054"/>
        <v>45618</v>
      </c>
      <c r="AO2176" s="9">
        <f t="shared" si="2055"/>
        <v>45651</v>
      </c>
      <c r="AP2176" s="9"/>
      <c r="AQ2176" s="6">
        <f t="shared" si="2120"/>
        <v>33</v>
      </c>
      <c r="AR2176" s="12" t="str">
        <f t="shared" si="2056"/>
        <v>+33</v>
      </c>
      <c r="AS2176" t="s">
        <v>5567</v>
      </c>
      <c r="AT2176" t="str">
        <f t="shared" si="2057"/>
        <v>생산완료(+33)</v>
      </c>
    </row>
    <row r="2177" spans="2:46" x14ac:dyDescent="0.3">
      <c r="B2177" s="2" t="s">
        <v>5451</v>
      </c>
      <c r="C2177" s="7">
        <v>4</v>
      </c>
      <c r="D2177" s="2" t="s">
        <v>5412</v>
      </c>
      <c r="E2177" s="2" t="s">
        <v>5418</v>
      </c>
      <c r="F2177" s="2"/>
      <c r="G2177" s="2" t="s">
        <v>5558</v>
      </c>
      <c r="H2177" s="2" t="s">
        <v>3888</v>
      </c>
      <c r="I2177" s="2" t="str">
        <f t="shared" si="2046"/>
        <v>20241219-1000163860-인쇄</v>
      </c>
      <c r="J2177" s="2" t="str">
        <f t="shared" si="2047"/>
        <v>20241219-1000163860-합지</v>
      </c>
      <c r="K2177" s="2" t="str">
        <f t="shared" si="2048"/>
        <v>20241219-1000163860-분단</v>
      </c>
      <c r="L2177" s="2" t="str">
        <f t="shared" si="2049"/>
        <v>20241219-1000163860-제대</v>
      </c>
      <c r="M2177" s="2" t="str">
        <f>VLOOKUP(H2177, '쿼리1'!$A:$R, 17, 0)</f>
        <v>5도-안심이력제-남해안어린이멸치 150g</v>
      </c>
      <c r="N2177" s="2" t="str">
        <f>VLOOKUP(H2177, '쿼리1'!$A:$P, 15, 0)</f>
        <v>오씨피피(투명)80</v>
      </c>
      <c r="O2177" s="2">
        <v>1000163860</v>
      </c>
      <c r="P2177" s="2" t="str">
        <f>VLOOKUP(H2177, '쿼리1'!$A:$R, 17, 0)</f>
        <v>5도-안심이력제-남해안어린이멸치 150g</v>
      </c>
      <c r="Q2177" s="4">
        <f>VLOOKUP(H2177, '쿼리1'!$A:$U, 20, 0)</f>
        <v>30769</v>
      </c>
      <c r="R2177" s="2" t="s">
        <v>31</v>
      </c>
      <c r="S2177" s="2" t="s">
        <v>31</v>
      </c>
      <c r="T2177" s="2" t="s">
        <v>5397</v>
      </c>
      <c r="U2177" s="2" t="s">
        <v>5398</v>
      </c>
      <c r="V2177" s="3">
        <v>45651</v>
      </c>
      <c r="W2177" s="3">
        <v>45652</v>
      </c>
      <c r="X2177" s="6" t="str">
        <f>IFERROR(IF(W2177-V2177&gt;0, "+" &amp; (W2177-V2177), W2177-V2177), "X")</f>
        <v>+1</v>
      </c>
      <c r="Y2177" s="3">
        <v>45656</v>
      </c>
      <c r="Z2177" s="3">
        <v>45652</v>
      </c>
      <c r="AA2177" s="6">
        <f t="shared" ref="AA2177:AA2178" si="2125">IFERROR(IF(Z2177-Y2177&gt;0, "+" &amp; (Z2177-Y2177), Z2177-Y2177), "X")</f>
        <v>-4</v>
      </c>
      <c r="AB2177" s="5" t="s">
        <v>5388</v>
      </c>
      <c r="AC2177" s="2" t="s">
        <v>5388</v>
      </c>
      <c r="AD2177" s="6" t="str">
        <f>IFERROR(AC2177-AB2177, "X")</f>
        <v>X</v>
      </c>
      <c r="AE2177" s="3">
        <v>45658</v>
      </c>
      <c r="AF2177" s="5" t="s">
        <v>5396</v>
      </c>
      <c r="AG2177" s="6">
        <f ca="1">TODAY()-AE2177</f>
        <v>-2</v>
      </c>
      <c r="AH2177" s="3">
        <v>45652</v>
      </c>
      <c r="AI2177" s="3">
        <f>Y2177</f>
        <v>45656</v>
      </c>
      <c r="AJ2177" s="3"/>
      <c r="AK2177" s="2" t="str">
        <f t="shared" si="2052"/>
        <v>+4</v>
      </c>
      <c r="AL2177" s="2" t="s">
        <v>5567</v>
      </c>
      <c r="AM2177" s="2" t="str">
        <f t="shared" si="2053"/>
        <v>생산완료(+4)</v>
      </c>
      <c r="AN2177" s="9">
        <f t="shared" si="2054"/>
        <v>45652</v>
      </c>
      <c r="AO2177" s="9">
        <f t="shared" si="2055"/>
        <v>45656</v>
      </c>
      <c r="AP2177" s="9"/>
      <c r="AQ2177" s="2">
        <f t="shared" si="2120"/>
        <v>4</v>
      </c>
      <c r="AR2177" s="12" t="str">
        <f t="shared" si="2056"/>
        <v>+4</v>
      </c>
      <c r="AS2177" t="s">
        <v>5567</v>
      </c>
      <c r="AT2177" t="str">
        <f t="shared" si="2057"/>
        <v>생산완료(+4)</v>
      </c>
    </row>
    <row r="2178" spans="2:46" x14ac:dyDescent="0.3">
      <c r="B2178" s="2" t="s">
        <v>5432</v>
      </c>
      <c r="C2178" s="7">
        <v>6</v>
      </c>
      <c r="D2178" s="2"/>
      <c r="E2178" s="2" t="s">
        <v>5407</v>
      </c>
      <c r="F2178" s="2"/>
      <c r="G2178" s="2" t="s">
        <v>5407</v>
      </c>
      <c r="H2178" s="2" t="s">
        <v>3012</v>
      </c>
      <c r="I2178" s="2" t="str">
        <f t="shared" si="2046"/>
        <v>20241219-1000166093-인쇄</v>
      </c>
      <c r="J2178" s="2" t="str">
        <f t="shared" si="2047"/>
        <v>20241219-1000166093-합지</v>
      </c>
      <c r="K2178" s="2" t="str">
        <f t="shared" si="2048"/>
        <v>20241219-1000166093-분단</v>
      </c>
      <c r="L2178" s="2" t="str">
        <f t="shared" si="2049"/>
        <v>20241219-1000166093-제대</v>
      </c>
      <c r="M2178" s="2" t="str">
        <f>VLOOKUP(H2178, '쿼리1'!$A:$R, 17, 0)</f>
        <v>무지</v>
      </c>
      <c r="N2178" s="2" t="str">
        <f>VLOOKUP(H2178, '쿼리1'!$A:$P, 15, 0)</f>
        <v>나이론70</v>
      </c>
      <c r="O2178" s="2">
        <v>1000166093</v>
      </c>
      <c r="P2178" s="2" t="str">
        <f>VLOOKUP(H2178, '쿼리1'!$A:$R, 17, 0)</f>
        <v>무지</v>
      </c>
      <c r="Q2178" s="4">
        <f>VLOOKUP(H2178, '쿼리1'!$A:$U, 20, 0)</f>
        <v>60000</v>
      </c>
      <c r="R2178" s="2" t="s">
        <v>5397</v>
      </c>
      <c r="S2178" s="2" t="s">
        <v>31</v>
      </c>
      <c r="T2178" s="2" t="s">
        <v>5397</v>
      </c>
      <c r="U2178" s="2" t="s">
        <v>31</v>
      </c>
      <c r="V2178" s="2" t="s">
        <v>5388</v>
      </c>
      <c r="W2178" s="3" t="s">
        <v>5388</v>
      </c>
      <c r="X2178" s="6" t="str">
        <f>IFERROR(W2178-V2178, "X")</f>
        <v>X</v>
      </c>
      <c r="Y2178" s="3">
        <v>45656</v>
      </c>
      <c r="Z2178" s="3">
        <v>45650</v>
      </c>
      <c r="AA2178" s="6">
        <f t="shared" si="2125"/>
        <v>-6</v>
      </c>
      <c r="AB2178" s="3" t="s">
        <v>5388</v>
      </c>
      <c r="AC2178" s="2" t="s">
        <v>5388</v>
      </c>
      <c r="AD2178" s="6" t="str">
        <f>IFERROR(AC2178-AB2178, "X")</f>
        <v>X</v>
      </c>
      <c r="AE2178" s="3">
        <v>45658</v>
      </c>
      <c r="AF2178" s="3">
        <v>45652</v>
      </c>
      <c r="AG2178" s="2">
        <f>IFERROR(IF(AF2178-AE2178&gt;0, "+" &amp; (AF2178-AE2178), AF2178-AE2178), "X")</f>
        <v>-6</v>
      </c>
      <c r="AH2178" s="3">
        <v>45652</v>
      </c>
      <c r="AI2178" s="3">
        <f>AE2178</f>
        <v>45658</v>
      </c>
      <c r="AJ2178" s="3"/>
      <c r="AK2178" s="2" t="str">
        <f t="shared" si="2052"/>
        <v>+6</v>
      </c>
      <c r="AL2178" s="2" t="s">
        <v>5567</v>
      </c>
      <c r="AM2178" s="2" t="str">
        <f t="shared" si="2053"/>
        <v>생산완료(+6)</v>
      </c>
      <c r="AN2178" s="9">
        <f t="shared" si="2054"/>
        <v>45652</v>
      </c>
      <c r="AO2178" s="9">
        <f t="shared" si="2055"/>
        <v>45658</v>
      </c>
      <c r="AP2178" s="9"/>
      <c r="AQ2178" s="2">
        <f t="shared" si="2120"/>
        <v>6</v>
      </c>
      <c r="AR2178" s="12" t="str">
        <f t="shared" si="2056"/>
        <v>+6</v>
      </c>
      <c r="AS2178" t="s">
        <v>5567</v>
      </c>
      <c r="AT2178" t="str">
        <f t="shared" si="2057"/>
        <v>생산완료(+6)</v>
      </c>
    </row>
    <row r="2179" spans="2:46" x14ac:dyDescent="0.3">
      <c r="B2179" s="2" t="s">
        <v>5405</v>
      </c>
      <c r="C2179" s="7">
        <v>-1</v>
      </c>
      <c r="D2179" s="2" t="s">
        <v>5412</v>
      </c>
      <c r="E2179" s="2" t="s">
        <v>5556</v>
      </c>
      <c r="F2179" s="2"/>
      <c r="G2179" s="2" t="s">
        <v>5558</v>
      </c>
      <c r="H2179" s="2" t="s">
        <v>3032</v>
      </c>
      <c r="I2179" s="2" t="str">
        <f t="shared" si="2046"/>
        <v>20241219-1000167225-인쇄</v>
      </c>
      <c r="J2179" s="2" t="str">
        <f t="shared" si="2047"/>
        <v>20241219-1000167225-합지</v>
      </c>
      <c r="K2179" s="2" t="str">
        <f t="shared" si="2048"/>
        <v>20241219-1000167225-분단</v>
      </c>
      <c r="L2179" s="2" t="str">
        <f t="shared" si="2049"/>
        <v>20241219-1000167225-제대</v>
      </c>
      <c r="M2179" s="2" t="str">
        <f>VLOOKUP(H2179, '쿼리1'!$A:$R, 17, 0)</f>
        <v>7도-군용-수협 반가공오징어 2.5kg(원양)-인천</v>
      </c>
      <c r="N2179" s="2" t="str">
        <f>VLOOKUP(H2179, '쿼리1'!$A:$P, 15, 0)</f>
        <v>나이론105</v>
      </c>
      <c r="O2179" s="2">
        <v>1000167225</v>
      </c>
      <c r="P2179" s="2" t="str">
        <f>VLOOKUP(H2179, '쿼리1'!$A:$R, 17, 0)</f>
        <v>7도-군용-수협 반가공오징어 2.5kg(원양)-인천</v>
      </c>
      <c r="Q2179" s="4">
        <f>VLOOKUP(H2179, '쿼리1'!$A:$U, 20, 0)</f>
        <v>40000</v>
      </c>
      <c r="R2179" s="2" t="s">
        <v>31</v>
      </c>
      <c r="S2179" s="2" t="s">
        <v>5398</v>
      </c>
      <c r="T2179" s="2" t="s">
        <v>5397</v>
      </c>
      <c r="U2179" s="2" t="s">
        <v>5398</v>
      </c>
      <c r="V2179" s="3">
        <v>45651</v>
      </c>
      <c r="W2179" s="3">
        <v>45652</v>
      </c>
      <c r="X2179" s="6" t="str">
        <f t="shared" ref="X2179:X2183" si="2126">IFERROR(IF(W2179-V2179&gt;0, "+" &amp; (W2179-V2179), W2179-V2179), "X")</f>
        <v>+1</v>
      </c>
      <c r="Y2179" s="3">
        <v>45656</v>
      </c>
      <c r="Z2179" s="5" t="s">
        <v>5396</v>
      </c>
      <c r="AA2179" s="6">
        <f ca="1">TODAY()-Y2179</f>
        <v>0</v>
      </c>
      <c r="AB2179" s="5" t="s">
        <v>5388</v>
      </c>
      <c r="AC2179" s="2" t="s">
        <v>5388</v>
      </c>
      <c r="AD2179" s="6" t="str">
        <f>IFERROR(AC2179-AB2179, "X")</f>
        <v>X</v>
      </c>
      <c r="AE2179" s="3">
        <v>45658</v>
      </c>
      <c r="AF2179" s="5" t="s">
        <v>5396</v>
      </c>
      <c r="AG2179" s="6">
        <f ca="1">TODAY()-AE2179</f>
        <v>-2</v>
      </c>
      <c r="AH2179" s="3">
        <v>45652</v>
      </c>
      <c r="AI2179" s="3">
        <f>V2179</f>
        <v>45651</v>
      </c>
      <c r="AJ2179" s="3"/>
      <c r="AK2179" s="2">
        <f t="shared" si="2052"/>
        <v>-1</v>
      </c>
      <c r="AL2179" s="2" t="s">
        <v>5567</v>
      </c>
      <c r="AM2179" s="2" t="str">
        <f t="shared" si="2053"/>
        <v>생산완료(-1)</v>
      </c>
      <c r="AN2179" s="9">
        <f t="shared" si="2054"/>
        <v>45652</v>
      </c>
      <c r="AO2179" s="9">
        <f t="shared" si="2055"/>
        <v>45651</v>
      </c>
      <c r="AP2179" s="9"/>
      <c r="AQ2179" s="2">
        <f t="shared" si="2120"/>
        <v>-1</v>
      </c>
      <c r="AR2179" s="12">
        <f t="shared" si="2056"/>
        <v>-1</v>
      </c>
      <c r="AS2179" t="s">
        <v>5567</v>
      </c>
      <c r="AT2179" t="str">
        <f t="shared" si="2057"/>
        <v>생산완료(-1)</v>
      </c>
    </row>
    <row r="2180" spans="2:46" x14ac:dyDescent="0.3">
      <c r="B2180" s="2" t="s">
        <v>5430</v>
      </c>
      <c r="C2180" s="7">
        <v>7</v>
      </c>
      <c r="D2180" s="2" t="s">
        <v>5405</v>
      </c>
      <c r="E2180" s="2" t="s">
        <v>5407</v>
      </c>
      <c r="F2180" s="2" t="s">
        <v>5436</v>
      </c>
      <c r="G2180" s="2"/>
      <c r="H2180" s="2" t="s">
        <v>4384</v>
      </c>
      <c r="I2180" s="2" t="str">
        <f t="shared" si="2046"/>
        <v>20241219-1000168339-인쇄</v>
      </c>
      <c r="J2180" s="2" t="str">
        <f t="shared" si="2047"/>
        <v>20241219-1000168339-합지</v>
      </c>
      <c r="K2180" s="2" t="str">
        <f t="shared" si="2048"/>
        <v>20241219-1000168339-분단</v>
      </c>
      <c r="L2180" s="2" t="str">
        <f t="shared" si="2049"/>
        <v>20241219-1000168339-제대</v>
      </c>
      <c r="M2180" s="2" t="str">
        <f>VLOOKUP(H2180, '쿼리1'!$A:$R, 17, 0)</f>
        <v>9도-(주)푸드코아-연세우유 메론생크림빵(사이즈변경)</v>
      </c>
      <c r="N2180" s="2" t="str">
        <f>VLOOKUP(H2180, '쿼리1'!$A:$P, 15, 0)</f>
        <v>오씨피피(유무광)60</v>
      </c>
      <c r="O2180" s="2">
        <v>1000168339</v>
      </c>
      <c r="P2180" s="2" t="str">
        <f>VLOOKUP(H2180, '쿼리1'!$A:$R, 17, 0)</f>
        <v>9도-(주)푸드코아-연세우유 메론생크림빵(사이즈변경)</v>
      </c>
      <c r="Q2180" s="4">
        <f>VLOOKUP(H2180, '쿼리1'!$A:$U, 20, 0)</f>
        <v>12</v>
      </c>
      <c r="R2180" s="2" t="s">
        <v>31</v>
      </c>
      <c r="S2180" s="2" t="s">
        <v>31</v>
      </c>
      <c r="T2180" s="2" t="s">
        <v>31</v>
      </c>
      <c r="U2180" s="2" t="s">
        <v>5397</v>
      </c>
      <c r="V2180" s="3">
        <v>45651</v>
      </c>
      <c r="W2180" s="3">
        <v>45650</v>
      </c>
      <c r="X2180" s="6">
        <f t="shared" si="2126"/>
        <v>-1</v>
      </c>
      <c r="Y2180" s="3">
        <v>45656</v>
      </c>
      <c r="Z2180" s="3">
        <v>45650</v>
      </c>
      <c r="AA2180" s="6">
        <f t="shared" ref="AA2180:AA2183" si="2127">IFERROR(IF(Z2180-Y2180&gt;0, "+" &amp; (Z2180-Y2180), Z2180-Y2180), "X")</f>
        <v>-6</v>
      </c>
      <c r="AB2180" s="3">
        <v>45657</v>
      </c>
      <c r="AC2180" s="3">
        <v>45650</v>
      </c>
      <c r="AD2180" s="6">
        <f t="shared" ref="AD2180:AD2183" si="2128">IFERROR(IF(AC2180-AB2180&gt;0, "+" &amp; (AC2180-AB2180), AC2180-AB2180), "X")</f>
        <v>-7</v>
      </c>
      <c r="AE2180" s="2" t="s">
        <v>5388</v>
      </c>
      <c r="AF2180" s="2" t="s">
        <v>5388</v>
      </c>
      <c r="AG2180" s="2" t="str">
        <f>IFERROR(AF2180-AE2180, "X")</f>
        <v>X</v>
      </c>
      <c r="AH2180" s="3">
        <v>45650</v>
      </c>
      <c r="AI2180" s="3">
        <f t="shared" ref="AI2180:AI2183" si="2129">AB2180</f>
        <v>45657</v>
      </c>
      <c r="AJ2180" s="3"/>
      <c r="AK2180" s="2" t="str">
        <f t="shared" si="2052"/>
        <v>+7</v>
      </c>
      <c r="AL2180" s="2" t="s">
        <v>5567</v>
      </c>
      <c r="AM2180" s="2" t="str">
        <f t="shared" si="2053"/>
        <v>생산완료(+7)</v>
      </c>
      <c r="AN2180" s="9">
        <f t="shared" si="2054"/>
        <v>45653</v>
      </c>
      <c r="AO2180" s="9">
        <f t="shared" si="2055"/>
        <v>45658</v>
      </c>
      <c r="AP2180" s="9"/>
      <c r="AQ2180" s="2">
        <f t="shared" si="2120"/>
        <v>5</v>
      </c>
      <c r="AR2180" s="12" t="str">
        <f t="shared" si="2056"/>
        <v>+5</v>
      </c>
      <c r="AS2180" t="s">
        <v>5567</v>
      </c>
      <c r="AT2180" t="str">
        <f t="shared" si="2057"/>
        <v>생산완료(+5)</v>
      </c>
    </row>
    <row r="2181" spans="2:46" x14ac:dyDescent="0.3">
      <c r="B2181" s="2" t="s">
        <v>5430</v>
      </c>
      <c r="C2181" s="7">
        <v>7</v>
      </c>
      <c r="D2181" s="2" t="s">
        <v>5405</v>
      </c>
      <c r="E2181" s="2" t="s">
        <v>5407</v>
      </c>
      <c r="F2181" s="2" t="s">
        <v>5436</v>
      </c>
      <c r="G2181" s="2"/>
      <c r="H2181" s="2" t="s">
        <v>4371</v>
      </c>
      <c r="I2181" s="2" t="str">
        <f t="shared" si="2046"/>
        <v>20241219-1000169275-인쇄</v>
      </c>
      <c r="J2181" s="2" t="str">
        <f t="shared" si="2047"/>
        <v>20241219-1000169275-합지</v>
      </c>
      <c r="K2181" s="2" t="str">
        <f t="shared" si="2048"/>
        <v>20241219-1000169275-분단</v>
      </c>
      <c r="L2181" s="2" t="str">
        <f t="shared" si="2049"/>
        <v>20241219-1000169275-제대</v>
      </c>
      <c r="M2181" s="2" t="str">
        <f>VLOOKUP(H2181, '쿼리1'!$A:$R, 17, 0)</f>
        <v>8도-(주)푸드코아-초코 소보로 페스트리 145g(666kcal)</v>
      </c>
      <c r="N2181" s="2" t="str">
        <f>VLOOKUP(H2181, '쿼리1'!$A:$P, 15, 0)</f>
        <v>오씨피피(유무광)60</v>
      </c>
      <c r="O2181" s="2">
        <v>1000169275</v>
      </c>
      <c r="P2181" s="2" t="str">
        <f>VLOOKUP(H2181, '쿼리1'!$A:$R, 17, 0)</f>
        <v>8도-(주)푸드코아-초코 소보로 페스트리 145g(666kcal)</v>
      </c>
      <c r="Q2181" s="4">
        <f>VLOOKUP(H2181, '쿼리1'!$A:$U, 20, 0)</f>
        <v>12</v>
      </c>
      <c r="R2181" s="2" t="s">
        <v>31</v>
      </c>
      <c r="S2181" s="2" t="s">
        <v>31</v>
      </c>
      <c r="T2181" s="2" t="s">
        <v>31</v>
      </c>
      <c r="U2181" s="2" t="s">
        <v>5397</v>
      </c>
      <c r="V2181" s="3">
        <v>45651</v>
      </c>
      <c r="W2181" s="3">
        <v>45650</v>
      </c>
      <c r="X2181" s="6">
        <f t="shared" si="2126"/>
        <v>-1</v>
      </c>
      <c r="Y2181" s="3">
        <v>45656</v>
      </c>
      <c r="Z2181" s="3">
        <v>45650</v>
      </c>
      <c r="AA2181" s="6">
        <f t="shared" si="2127"/>
        <v>-6</v>
      </c>
      <c r="AB2181" s="3">
        <v>45657</v>
      </c>
      <c r="AC2181" s="3">
        <v>45650</v>
      </c>
      <c r="AD2181" s="6">
        <f t="shared" si="2128"/>
        <v>-7</v>
      </c>
      <c r="AE2181" s="2" t="s">
        <v>5388</v>
      </c>
      <c r="AF2181" s="2" t="s">
        <v>5388</v>
      </c>
      <c r="AG2181" s="2" t="str">
        <f>IFERROR(AF2181-AE2181, "X")</f>
        <v>X</v>
      </c>
      <c r="AH2181" s="3">
        <v>45650</v>
      </c>
      <c r="AI2181" s="3">
        <f t="shared" si="2129"/>
        <v>45657</v>
      </c>
      <c r="AJ2181" s="3"/>
      <c r="AK2181" s="2" t="str">
        <f t="shared" si="2052"/>
        <v>+7</v>
      </c>
      <c r="AL2181" s="2" t="s">
        <v>5567</v>
      </c>
      <c r="AM2181" s="2" t="str">
        <f t="shared" si="2053"/>
        <v>생산완료(+7)</v>
      </c>
      <c r="AN2181" s="9">
        <f t="shared" si="2054"/>
        <v>45650</v>
      </c>
      <c r="AO2181" s="9">
        <f t="shared" si="2055"/>
        <v>45657</v>
      </c>
      <c r="AP2181" s="9"/>
      <c r="AQ2181" s="2">
        <f t="shared" si="2120"/>
        <v>7</v>
      </c>
      <c r="AR2181" s="12" t="str">
        <f t="shared" si="2056"/>
        <v>+7</v>
      </c>
      <c r="AS2181" t="s">
        <v>5567</v>
      </c>
      <c r="AT2181" t="str">
        <f t="shared" si="2057"/>
        <v>생산완료(+7)</v>
      </c>
    </row>
    <row r="2182" spans="2:46" x14ac:dyDescent="0.3">
      <c r="B2182" s="2" t="s">
        <v>5430</v>
      </c>
      <c r="C2182" s="7">
        <v>7</v>
      </c>
      <c r="D2182" s="2" t="s">
        <v>5405</v>
      </c>
      <c r="E2182" s="2" t="s">
        <v>5407</v>
      </c>
      <c r="F2182" s="2" t="s">
        <v>5436</v>
      </c>
      <c r="G2182" s="2"/>
      <c r="H2182" s="2" t="s">
        <v>4374</v>
      </c>
      <c r="I2182" s="2" t="str">
        <f t="shared" ref="I2182:I2245" si="2130">_xlfn.CONCAT(H2182, "-", "인쇄")</f>
        <v>20241219-1000169381-인쇄</v>
      </c>
      <c r="J2182" s="2" t="str">
        <f t="shared" ref="J2182:J2245" si="2131">_xlfn.CONCAT(H2182, "-", "합지")</f>
        <v>20241219-1000169381-합지</v>
      </c>
      <c r="K2182" s="2" t="str">
        <f t="shared" ref="K2182:K2245" si="2132">_xlfn.CONCAT(H2182, "-", "분단")</f>
        <v>20241219-1000169381-분단</v>
      </c>
      <c r="L2182" s="2" t="str">
        <f t="shared" ref="L2182:L2245" si="2133">_xlfn.CONCAT(H2182, "-", "제대")</f>
        <v>20241219-1000169381-제대</v>
      </c>
      <c r="M2182" s="2" t="str">
        <f>VLOOKUP(H2182, '쿼리1'!$A:$R, 17, 0)</f>
        <v>8도-(주)푸드코아-신씨네 피넛크림 소보로빵 155g(702kcal)</v>
      </c>
      <c r="N2182" s="2" t="str">
        <f>VLOOKUP(H2182, '쿼리1'!$A:$P, 15, 0)</f>
        <v>오씨피피(유무광)60</v>
      </c>
      <c r="O2182" s="2">
        <v>1000169381</v>
      </c>
      <c r="P2182" s="2" t="str">
        <f>VLOOKUP(H2182, '쿼리1'!$A:$R, 17, 0)</f>
        <v>8도-(주)푸드코아-신씨네 피넛크림 소보로빵 155g(702kcal)</v>
      </c>
      <c r="Q2182" s="4">
        <f>VLOOKUP(H2182, '쿼리1'!$A:$U, 20, 0)</f>
        <v>24</v>
      </c>
      <c r="R2182" s="2" t="s">
        <v>31</v>
      </c>
      <c r="S2182" s="2" t="s">
        <v>31</v>
      </c>
      <c r="T2182" s="2" t="s">
        <v>31</v>
      </c>
      <c r="U2182" s="2" t="s">
        <v>5397</v>
      </c>
      <c r="V2182" s="3">
        <v>45651</v>
      </c>
      <c r="W2182" s="3">
        <v>45650</v>
      </c>
      <c r="X2182" s="6">
        <f t="shared" si="2126"/>
        <v>-1</v>
      </c>
      <c r="Y2182" s="3">
        <v>45656</v>
      </c>
      <c r="Z2182" s="3">
        <v>45650</v>
      </c>
      <c r="AA2182" s="6">
        <f t="shared" si="2127"/>
        <v>-6</v>
      </c>
      <c r="AB2182" s="3">
        <v>45657</v>
      </c>
      <c r="AC2182" s="3">
        <v>45650</v>
      </c>
      <c r="AD2182" s="6">
        <f t="shared" si="2128"/>
        <v>-7</v>
      </c>
      <c r="AE2182" s="2" t="s">
        <v>5388</v>
      </c>
      <c r="AF2182" s="2" t="s">
        <v>5388</v>
      </c>
      <c r="AG2182" s="2" t="str">
        <f>IFERROR(AF2182-AE2182, "X")</f>
        <v>X</v>
      </c>
      <c r="AH2182" s="3">
        <v>45650</v>
      </c>
      <c r="AI2182" s="3">
        <f t="shared" si="2129"/>
        <v>45657</v>
      </c>
      <c r="AJ2182" s="3"/>
      <c r="AK2182" s="2" t="str">
        <f t="shared" ref="AK2182:AK2245" si="2134">IF(C2182&gt;0, "+"&amp;C2182, C2182)</f>
        <v>+7</v>
      </c>
      <c r="AL2182" s="2" t="s">
        <v>5567</v>
      </c>
      <c r="AM2182" s="2" t="str">
        <f t="shared" si="2053"/>
        <v>생산완료(+7)</v>
      </c>
      <c r="AN2182" s="9">
        <f t="shared" si="2054"/>
        <v>45650</v>
      </c>
      <c r="AO2182" s="9">
        <f t="shared" si="2055"/>
        <v>45657</v>
      </c>
      <c r="AP2182" s="9"/>
      <c r="AQ2182" s="2">
        <f t="shared" si="2120"/>
        <v>7</v>
      </c>
      <c r="AR2182" s="12" t="str">
        <f t="shared" si="2056"/>
        <v>+7</v>
      </c>
      <c r="AS2182" t="s">
        <v>5567</v>
      </c>
      <c r="AT2182" t="str">
        <f t="shared" si="2057"/>
        <v>생산완료(+7)</v>
      </c>
    </row>
    <row r="2183" spans="2:46" x14ac:dyDescent="0.3">
      <c r="B2183" s="2" t="s">
        <v>5432</v>
      </c>
      <c r="C2183" s="7">
        <v>6</v>
      </c>
      <c r="D2183" s="2" t="s">
        <v>5418</v>
      </c>
      <c r="E2183" s="2" t="s">
        <v>5436</v>
      </c>
      <c r="F2183" s="2" t="s">
        <v>5407</v>
      </c>
      <c r="G2183" s="2"/>
      <c r="H2183" s="2" t="s">
        <v>4206</v>
      </c>
      <c r="I2183" s="2" t="str">
        <f t="shared" si="2130"/>
        <v>20241219-1000170028-인쇄</v>
      </c>
      <c r="J2183" s="2" t="str">
        <f t="shared" si="2131"/>
        <v>20241219-1000170028-합지</v>
      </c>
      <c r="K2183" s="2" t="str">
        <f t="shared" si="2132"/>
        <v>20241219-1000170028-분단</v>
      </c>
      <c r="L2183" s="2" t="str">
        <f t="shared" si="2133"/>
        <v>20241219-1000170028-제대</v>
      </c>
      <c r="M2183" s="2" t="str">
        <f>VLOOKUP(H2183, '쿼리1'!$A:$R, 17, 0)</f>
        <v>2도-스타벅스Ｘ해리포터-쿠키바</v>
      </c>
      <c r="N2183" s="2" t="str">
        <f>VLOOKUP(H2183, '쿼리1'!$A:$P, 15, 0)</f>
        <v>오씨피피(투명)40</v>
      </c>
      <c r="O2183" s="2">
        <v>1000170028</v>
      </c>
      <c r="P2183" s="2" t="str">
        <f>VLOOKUP(H2183, '쿼리1'!$A:$R, 17, 0)</f>
        <v>2도-스타벅스Ｘ해리포터-쿠키바</v>
      </c>
      <c r="Q2183" s="4">
        <f>VLOOKUP(H2183, '쿼리1'!$A:$U, 20, 0)</f>
        <v>24</v>
      </c>
      <c r="R2183" s="2" t="s">
        <v>31</v>
      </c>
      <c r="S2183" s="2" t="s">
        <v>31</v>
      </c>
      <c r="T2183" s="2" t="s">
        <v>31</v>
      </c>
      <c r="U2183" s="2" t="s">
        <v>5397</v>
      </c>
      <c r="V2183" s="3">
        <v>45650</v>
      </c>
      <c r="W2183" s="3">
        <v>45646</v>
      </c>
      <c r="X2183" s="6">
        <f t="shared" si="2126"/>
        <v>-4</v>
      </c>
      <c r="Y2183" s="3">
        <v>45653</v>
      </c>
      <c r="Z2183" s="3">
        <v>45646</v>
      </c>
      <c r="AA2183" s="6">
        <f t="shared" si="2127"/>
        <v>-7</v>
      </c>
      <c r="AB2183" s="3">
        <v>45656</v>
      </c>
      <c r="AC2183" s="3">
        <v>45650</v>
      </c>
      <c r="AD2183" s="6">
        <f t="shared" si="2128"/>
        <v>-6</v>
      </c>
      <c r="AE2183" s="2" t="s">
        <v>5388</v>
      </c>
      <c r="AF2183" s="2" t="s">
        <v>5388</v>
      </c>
      <c r="AG2183" s="2" t="str">
        <f>IFERROR(AF2183-AE2183, "X")</f>
        <v>X</v>
      </c>
      <c r="AH2183" s="3">
        <v>45650</v>
      </c>
      <c r="AI2183" s="3">
        <f t="shared" si="2129"/>
        <v>45656</v>
      </c>
      <c r="AJ2183" s="3"/>
      <c r="AK2183" s="2" t="str">
        <f t="shared" si="2134"/>
        <v>+6</v>
      </c>
      <c r="AL2183" s="2" t="s">
        <v>5567</v>
      </c>
      <c r="AM2183" s="2" t="str">
        <f t="shared" ref="AM2183:AM2246" si="2135">_xlfn.CONCAT(AL2183, "(", AK2183, ")")</f>
        <v>생산완료(+6)</v>
      </c>
      <c r="AN2183" s="9">
        <f t="shared" ref="AN2183:AN2246" si="2136">_xlfn.MAXIFS($AH$6:$AH$2358, $O$6:$O$2358, O2183)</f>
        <v>45650</v>
      </c>
      <c r="AO2183" s="9">
        <f t="shared" ref="AO2183:AO2246" si="2137">_xlfn.MAXIFS($AI$6:$AI$2358, $O$6:$O$2358, O2183)</f>
        <v>45656</v>
      </c>
      <c r="AP2183" s="9"/>
      <c r="AQ2183" s="2">
        <f t="shared" si="2120"/>
        <v>6</v>
      </c>
      <c r="AR2183" s="12" t="str">
        <f t="shared" ref="AR2183:AR2246" si="2138">IF(AQ2183&gt;0, "+"&amp;AQ2183, AQ2183)</f>
        <v>+6</v>
      </c>
      <c r="AS2183" t="s">
        <v>5567</v>
      </c>
      <c r="AT2183" t="str">
        <f t="shared" ref="AT2183:AT2246" si="2139">_xlfn.CONCAT(AS2183, "(", AR2183, ")")</f>
        <v>생산완료(+6)</v>
      </c>
    </row>
    <row r="2184" spans="2:46" x14ac:dyDescent="0.3">
      <c r="B2184" s="2" t="s">
        <v>5668</v>
      </c>
      <c r="C2184" s="8">
        <v>-5</v>
      </c>
      <c r="D2184" s="2" t="s">
        <v>5549</v>
      </c>
      <c r="E2184" s="2" t="s">
        <v>5556</v>
      </c>
      <c r="F2184" s="2"/>
      <c r="G2184" s="2" t="s">
        <v>5558</v>
      </c>
      <c r="H2184" s="2" t="s">
        <v>970</v>
      </c>
      <c r="I2184" s="2" t="str">
        <f t="shared" si="2130"/>
        <v>20241219-1000170038-인쇄</v>
      </c>
      <c r="J2184" s="2" t="str">
        <f t="shared" si="2131"/>
        <v>20241219-1000170038-합지</v>
      </c>
      <c r="K2184" s="2" t="str">
        <f t="shared" si="2132"/>
        <v>20241219-1000170038-분단</v>
      </c>
      <c r="L2184" s="2" t="str">
        <f t="shared" si="2133"/>
        <v>20241219-1000170038-제대</v>
      </c>
      <c r="M2184" s="2" t="str">
        <f>VLOOKUP(H2184, '쿼리1'!$A:$R, 17, 0)</f>
        <v>1도-바른피자생활 4종(오페고마)</v>
      </c>
      <c r="N2184" s="2" t="str">
        <f>VLOOKUP(H2184, '쿼리1'!$A:$P, 15, 0)</f>
        <v>패트70</v>
      </c>
      <c r="O2184" s="2">
        <v>1000170038</v>
      </c>
      <c r="P2184" s="2" t="str">
        <f>VLOOKUP(H2184, '쿼리1'!$A:$R, 17, 0)</f>
        <v>1도-바른피자생활 4종(오페고마)</v>
      </c>
      <c r="Q2184" s="4">
        <f>VLOOKUP(H2184, '쿼리1'!$A:$U, 20, 0)</f>
        <v>18750</v>
      </c>
      <c r="R2184" s="2" t="s">
        <v>5399</v>
      </c>
      <c r="S2184" s="2" t="s">
        <v>5398</v>
      </c>
      <c r="T2184" s="2" t="s">
        <v>5397</v>
      </c>
      <c r="U2184" s="2" t="s">
        <v>5398</v>
      </c>
      <c r="V2184" s="3">
        <v>45651</v>
      </c>
      <c r="W2184" s="5" t="s">
        <v>5396</v>
      </c>
      <c r="X2184" s="6">
        <f t="shared" ref="X2184:X2185" ca="1" si="2140">TODAY()-V2184</f>
        <v>5</v>
      </c>
      <c r="Y2184" s="3">
        <v>45656</v>
      </c>
      <c r="Z2184" s="5" t="s">
        <v>5396</v>
      </c>
      <c r="AA2184" s="6">
        <f t="shared" ref="AA2184:AA2185" ca="1" si="2141">TODAY()-Y2184</f>
        <v>0</v>
      </c>
      <c r="AB2184" s="5" t="s">
        <v>5388</v>
      </c>
      <c r="AC2184" s="2" t="s">
        <v>5388</v>
      </c>
      <c r="AD2184" s="6" t="str">
        <f>IFERROR(AC2184-AB2184, "X")</f>
        <v>X</v>
      </c>
      <c r="AE2184" s="3">
        <v>45658</v>
      </c>
      <c r="AF2184" s="5" t="s">
        <v>5396</v>
      </c>
      <c r="AG2184" s="6">
        <f t="shared" ref="AG2184:AG2185" ca="1" si="2142">TODAY()-AE2184</f>
        <v>-2</v>
      </c>
      <c r="AH2184" s="2" t="s">
        <v>5388</v>
      </c>
      <c r="AI2184" s="3">
        <f t="shared" ref="AI2184:AI2185" si="2143">V2184</f>
        <v>45651</v>
      </c>
      <c r="AJ2184" s="3">
        <f t="shared" ref="AJ2184:AJ2185" ca="1" si="2144">TODAY()</f>
        <v>45656</v>
      </c>
      <c r="AK2184" s="2">
        <f t="shared" si="2134"/>
        <v>-5</v>
      </c>
      <c r="AL2184" s="2" t="str">
        <f>IF(C2184&lt;0, "진행중", "지연")</f>
        <v>진행중</v>
      </c>
      <c r="AM2184" s="2" t="str">
        <f t="shared" si="2135"/>
        <v>진행중(-5)</v>
      </c>
      <c r="AN2184" s="9">
        <f t="shared" si="2136"/>
        <v>0</v>
      </c>
      <c r="AO2184" s="9">
        <f t="shared" si="2137"/>
        <v>45651</v>
      </c>
      <c r="AP2184" s="9">
        <f t="shared" ref="AP2184:AP2185" ca="1" si="2145">TODAY()</f>
        <v>45656</v>
      </c>
      <c r="AQ2184" s="6">
        <f t="shared" ref="AQ2184:AQ2185" ca="1" si="2146">AO2184-AP2184</f>
        <v>-5</v>
      </c>
      <c r="AR2184" s="12">
        <f t="shared" ca="1" si="2138"/>
        <v>-5</v>
      </c>
      <c r="AS2184" t="str">
        <f t="shared" ref="AS2184:AS2185" ca="1" si="2147">IF(AQ2184&lt;0, "진행중", "지연")</f>
        <v>진행중</v>
      </c>
      <c r="AT2184" t="str">
        <f t="shared" ca="1" si="2139"/>
        <v>진행중(-5)</v>
      </c>
    </row>
    <row r="2185" spans="2:46" x14ac:dyDescent="0.3">
      <c r="B2185" s="2" t="s">
        <v>5559</v>
      </c>
      <c r="C2185" s="8">
        <v>-4</v>
      </c>
      <c r="D2185" s="2" t="s">
        <v>5554</v>
      </c>
      <c r="E2185" s="2" t="s">
        <v>5534</v>
      </c>
      <c r="F2185" s="2" t="s">
        <v>5558</v>
      </c>
      <c r="G2185" s="2" t="s">
        <v>5559</v>
      </c>
      <c r="H2185" s="2" t="s">
        <v>3246</v>
      </c>
      <c r="I2185" s="2" t="str">
        <f t="shared" si="2130"/>
        <v>20241219-1000170044-인쇄</v>
      </c>
      <c r="J2185" s="2" t="str">
        <f t="shared" si="2131"/>
        <v>20241219-1000170044-합지</v>
      </c>
      <c r="K2185" s="2" t="str">
        <f t="shared" si="2132"/>
        <v>20241219-1000170044-분단</v>
      </c>
      <c r="L2185" s="2" t="str">
        <f t="shared" si="2133"/>
        <v>20241219-1000170044-제대</v>
      </c>
      <c r="M2185" s="2" t="str">
        <f>VLOOKUP(H2185, '쿼리1'!$A:$R, 17, 0)</f>
        <v>1도-향낭(공용봉투)</v>
      </c>
      <c r="N2185" s="2" t="str">
        <f>VLOOKUP(H2185, '쿼리1'!$A:$P, 15, 0)</f>
        <v>전투후크150</v>
      </c>
      <c r="O2185" s="2">
        <v>1000170044</v>
      </c>
      <c r="P2185" s="2" t="str">
        <f>VLOOKUP(H2185, '쿼리1'!$A:$R, 17, 0)</f>
        <v>1도-향낭(공용봉투)</v>
      </c>
      <c r="Q2185" s="4">
        <f>VLOOKUP(H2185, '쿼리1'!$A:$U, 20, 0)</f>
        <v>80000</v>
      </c>
      <c r="R2185" s="2" t="s">
        <v>5399</v>
      </c>
      <c r="S2185" s="2" t="s">
        <v>5398</v>
      </c>
      <c r="T2185" s="2" t="s">
        <v>5398</v>
      </c>
      <c r="U2185" s="2" t="s">
        <v>5398</v>
      </c>
      <c r="V2185" s="3">
        <v>45652</v>
      </c>
      <c r="W2185" s="5" t="s">
        <v>5396</v>
      </c>
      <c r="X2185" s="6">
        <f t="shared" ca="1" si="2140"/>
        <v>4</v>
      </c>
      <c r="Y2185" s="3">
        <v>45657</v>
      </c>
      <c r="Z2185" s="5" t="s">
        <v>5396</v>
      </c>
      <c r="AA2185" s="6">
        <f t="shared" ca="1" si="2141"/>
        <v>-1</v>
      </c>
      <c r="AB2185" s="3">
        <v>45658</v>
      </c>
      <c r="AC2185" s="5" t="s">
        <v>5396</v>
      </c>
      <c r="AD2185" s="6">
        <f ca="1">TODAY()-AB2185</f>
        <v>-2</v>
      </c>
      <c r="AE2185" s="3">
        <v>45660</v>
      </c>
      <c r="AF2185" s="5" t="s">
        <v>5396</v>
      </c>
      <c r="AG2185" s="6">
        <f t="shared" ca="1" si="2142"/>
        <v>-4</v>
      </c>
      <c r="AH2185" s="2" t="s">
        <v>5388</v>
      </c>
      <c r="AI2185" s="3">
        <f t="shared" si="2143"/>
        <v>45652</v>
      </c>
      <c r="AJ2185" s="3">
        <f t="shared" ca="1" si="2144"/>
        <v>45656</v>
      </c>
      <c r="AK2185" s="2">
        <f t="shared" si="2134"/>
        <v>-4</v>
      </c>
      <c r="AL2185" s="2" t="str">
        <f>IF(C2185&lt;0, "진행중", "지연")</f>
        <v>진행중</v>
      </c>
      <c r="AM2185" s="2" t="str">
        <f t="shared" si="2135"/>
        <v>진행중(-4)</v>
      </c>
      <c r="AN2185" s="9">
        <f t="shared" si="2136"/>
        <v>0</v>
      </c>
      <c r="AO2185" s="9">
        <f t="shared" si="2137"/>
        <v>45652</v>
      </c>
      <c r="AP2185" s="9">
        <f t="shared" ca="1" si="2145"/>
        <v>45656</v>
      </c>
      <c r="AQ2185" s="6">
        <f t="shared" ca="1" si="2146"/>
        <v>-4</v>
      </c>
      <c r="AR2185" s="12">
        <f t="shared" ca="1" si="2138"/>
        <v>-4</v>
      </c>
      <c r="AS2185" t="str">
        <f t="shared" ca="1" si="2147"/>
        <v>진행중</v>
      </c>
      <c r="AT2185" t="str">
        <f t="shared" ca="1" si="2139"/>
        <v>진행중(-4)</v>
      </c>
    </row>
    <row r="2186" spans="2:46" x14ac:dyDescent="0.3">
      <c r="B2186" s="2" t="s">
        <v>5451</v>
      </c>
      <c r="C2186" s="7">
        <v>4</v>
      </c>
      <c r="D2186" s="2"/>
      <c r="E2186" s="2" t="s">
        <v>5405</v>
      </c>
      <c r="F2186" s="2"/>
      <c r="G2186" s="2" t="s">
        <v>5418</v>
      </c>
      <c r="H2186" s="2" t="s">
        <v>3370</v>
      </c>
      <c r="I2186" s="2" t="str">
        <f t="shared" si="2130"/>
        <v>20241219-12150022-인쇄</v>
      </c>
      <c r="J2186" s="2" t="str">
        <f t="shared" si="2131"/>
        <v>20241219-12150022-합지</v>
      </c>
      <c r="K2186" s="2" t="str">
        <f t="shared" si="2132"/>
        <v>20241219-12150022-분단</v>
      </c>
      <c r="L2186" s="2" t="str">
        <f t="shared" si="2133"/>
        <v>20241219-12150022-제대</v>
      </c>
      <c r="M2186" s="2" t="str">
        <f>VLOOKUP(H2186, '쿼리1'!$A:$R, 17, 0)</f>
        <v>무지</v>
      </c>
      <c r="N2186" s="2" t="str">
        <f>VLOOKUP(H2186, '쿼리1'!$A:$P, 15, 0)</f>
        <v>나이론100</v>
      </c>
      <c r="O2186" s="2">
        <v>12150022</v>
      </c>
      <c r="P2186" s="2" t="str">
        <f>VLOOKUP(H2186, '쿼리1'!$A:$R, 17, 0)</f>
        <v>무지</v>
      </c>
      <c r="Q2186" s="4">
        <f>VLOOKUP(H2186, '쿼리1'!$A:$U, 20, 0)</f>
        <v>30</v>
      </c>
      <c r="R2186" s="2" t="s">
        <v>5397</v>
      </c>
      <c r="S2186" s="2" t="s">
        <v>31</v>
      </c>
      <c r="T2186" s="2" t="s">
        <v>5397</v>
      </c>
      <c r="U2186" s="2" t="s">
        <v>31</v>
      </c>
      <c r="V2186" s="2" t="s">
        <v>5388</v>
      </c>
      <c r="W2186" s="3" t="s">
        <v>5388</v>
      </c>
      <c r="X2186" s="6" t="str">
        <f>IFERROR(W2186-V2186, "X")</f>
        <v>X</v>
      </c>
      <c r="Y2186" s="3">
        <v>45653</v>
      </c>
      <c r="Z2186" s="3">
        <v>45652</v>
      </c>
      <c r="AA2186" s="6">
        <f>IFERROR(IF(Z2186-Y2186&gt;0, "+" &amp; (Z2186-Y2186), Z2186-Y2186), "X")</f>
        <v>-1</v>
      </c>
      <c r="AB2186" s="3" t="s">
        <v>5388</v>
      </c>
      <c r="AC2186" s="2" t="s">
        <v>5388</v>
      </c>
      <c r="AD2186" s="6" t="str">
        <f>IFERROR(AC2186-AB2186, "X")</f>
        <v>X</v>
      </c>
      <c r="AE2186" s="3">
        <v>45657</v>
      </c>
      <c r="AF2186" s="3">
        <v>45653</v>
      </c>
      <c r="AG2186" s="2">
        <f>IFERROR(IF(AF2186-AE2186&gt;0, "+" &amp; (AF2186-AE2186), AF2186-AE2186), "X")</f>
        <v>-4</v>
      </c>
      <c r="AH2186" s="3">
        <v>45653</v>
      </c>
      <c r="AI2186" s="3">
        <f>AE2186</f>
        <v>45657</v>
      </c>
      <c r="AJ2186" s="3"/>
      <c r="AK2186" s="2" t="str">
        <f t="shared" si="2134"/>
        <v>+4</v>
      </c>
      <c r="AL2186" s="2" t="s">
        <v>5567</v>
      </c>
      <c r="AM2186" s="2" t="str">
        <f t="shared" si="2135"/>
        <v>생산완료(+4)</v>
      </c>
      <c r="AN2186" s="9">
        <f t="shared" si="2136"/>
        <v>45653</v>
      </c>
      <c r="AO2186" s="9">
        <f t="shared" si="2137"/>
        <v>45657</v>
      </c>
      <c r="AP2186" s="9"/>
      <c r="AQ2186" s="2">
        <f>AO2186-AN2186</f>
        <v>4</v>
      </c>
      <c r="AR2186" s="12" t="str">
        <f t="shared" si="2138"/>
        <v>+4</v>
      </c>
      <c r="AS2186" t="s">
        <v>5567</v>
      </c>
      <c r="AT2186" t="str">
        <f t="shared" si="2139"/>
        <v>생산완료(+4)</v>
      </c>
    </row>
    <row r="2187" spans="2:46" x14ac:dyDescent="0.3">
      <c r="B2187" s="2" t="s">
        <v>5668</v>
      </c>
      <c r="C2187" s="8">
        <v>-5</v>
      </c>
      <c r="D2187" s="2" t="s">
        <v>5549</v>
      </c>
      <c r="E2187" s="2" t="s">
        <v>5553</v>
      </c>
      <c r="F2187" s="2" t="s">
        <v>5556</v>
      </c>
      <c r="G2187" s="2" t="s">
        <v>5557</v>
      </c>
      <c r="H2187" s="2" t="s">
        <v>935</v>
      </c>
      <c r="I2187" s="2" t="str">
        <f t="shared" si="2130"/>
        <v>20241219-1218P0346-인쇄</v>
      </c>
      <c r="J2187" s="2" t="str">
        <f t="shared" si="2131"/>
        <v>20241219-1218P0346-합지</v>
      </c>
      <c r="K2187" s="2" t="str">
        <f t="shared" si="2132"/>
        <v>20241219-1218P0346-분단</v>
      </c>
      <c r="L2187" s="2" t="str">
        <f t="shared" si="2133"/>
        <v>20241219-1218P0346-제대</v>
      </c>
      <c r="M2187" s="2" t="str">
        <f>VLOOKUP(H2187, '쿼리1'!$A:$R, 17, 0)</f>
        <v>1도-서해한과</v>
      </c>
      <c r="N2187" s="2" t="str">
        <f>VLOOKUP(H2187, '쿼리1'!$A:$P, 15, 0)</f>
        <v>오씨피피(무광)70</v>
      </c>
      <c r="O2187" s="2" t="s">
        <v>5926</v>
      </c>
      <c r="P2187" s="2" t="str">
        <f>VLOOKUP(H2187, '쿼리1'!$A:$R, 17, 0)</f>
        <v>1도-서해한과</v>
      </c>
      <c r="Q2187" s="4">
        <f>VLOOKUP(H2187, '쿼리1'!$A:$U, 20, 0)</f>
        <v>51612</v>
      </c>
      <c r="R2187" s="2" t="s">
        <v>5399</v>
      </c>
      <c r="S2187" s="2" t="s">
        <v>5399</v>
      </c>
      <c r="T2187" s="2" t="s">
        <v>5398</v>
      </c>
      <c r="U2187" s="2" t="s">
        <v>5398</v>
      </c>
      <c r="V2187" s="3">
        <v>45651</v>
      </c>
      <c r="W2187" s="5" t="s">
        <v>5396</v>
      </c>
      <c r="X2187" s="6">
        <f ca="1">TODAY()-V2187</f>
        <v>5</v>
      </c>
      <c r="Y2187" s="3">
        <v>45653</v>
      </c>
      <c r="Z2187" s="5" t="s">
        <v>5396</v>
      </c>
      <c r="AA2187" s="6">
        <f ca="1">TODAY()-Y2187</f>
        <v>3</v>
      </c>
      <c r="AB2187" s="3">
        <v>45656</v>
      </c>
      <c r="AC2187" s="5" t="s">
        <v>5396</v>
      </c>
      <c r="AD2187" s="6">
        <f ca="1">TODAY()-AB2187</f>
        <v>0</v>
      </c>
      <c r="AE2187" s="3">
        <v>45659</v>
      </c>
      <c r="AF2187" s="5" t="s">
        <v>5396</v>
      </c>
      <c r="AG2187" s="6">
        <f ca="1">TODAY()-AE2187</f>
        <v>-3</v>
      </c>
      <c r="AH2187" s="2" t="s">
        <v>5388</v>
      </c>
      <c r="AI2187" s="3">
        <f>V2187</f>
        <v>45651</v>
      </c>
      <c r="AJ2187" s="3">
        <f ca="1">TODAY()</f>
        <v>45656</v>
      </c>
      <c r="AK2187" s="2">
        <f t="shared" si="2134"/>
        <v>-5</v>
      </c>
      <c r="AL2187" s="2" t="str">
        <f>IF(C2187&lt;0, "진행중", "지연")</f>
        <v>진행중</v>
      </c>
      <c r="AM2187" s="2" t="str">
        <f t="shared" si="2135"/>
        <v>진행중(-5)</v>
      </c>
      <c r="AN2187" s="9">
        <f t="shared" si="2136"/>
        <v>0</v>
      </c>
      <c r="AO2187" s="9">
        <f t="shared" si="2137"/>
        <v>45651</v>
      </c>
      <c r="AP2187" s="9">
        <f ca="1">TODAY()</f>
        <v>45656</v>
      </c>
      <c r="AQ2187" s="6">
        <f ca="1">AO2187-AP2187</f>
        <v>-5</v>
      </c>
      <c r="AR2187" s="12">
        <f t="shared" ca="1" si="2138"/>
        <v>-5</v>
      </c>
      <c r="AS2187" t="str">
        <f ca="1">IF(AQ2187&lt;0, "진행중", "지연")</f>
        <v>진행중</v>
      </c>
      <c r="AT2187" t="str">
        <f t="shared" ca="1" si="2139"/>
        <v>진행중(-5)</v>
      </c>
    </row>
    <row r="2188" spans="2:46" x14ac:dyDescent="0.3">
      <c r="B2188" s="2" t="s">
        <v>5408</v>
      </c>
      <c r="C2188" s="7">
        <v>3</v>
      </c>
      <c r="D2188" s="2"/>
      <c r="E2188" s="2" t="s">
        <v>5436</v>
      </c>
      <c r="F2188" s="2" t="s">
        <v>5415</v>
      </c>
      <c r="G2188" s="2"/>
      <c r="H2188" s="2" t="s">
        <v>4561</v>
      </c>
      <c r="I2188" s="2" t="str">
        <f t="shared" si="2130"/>
        <v>20241219-1317N0087-인쇄</v>
      </c>
      <c r="J2188" s="2" t="str">
        <f t="shared" si="2131"/>
        <v>20241219-1317N0087-합지</v>
      </c>
      <c r="K2188" s="2" t="str">
        <f t="shared" si="2132"/>
        <v>20241219-1317N0087-분단</v>
      </c>
      <c r="L2188" s="2" t="str">
        <f t="shared" si="2133"/>
        <v>20241219-1317N0087-제대</v>
      </c>
      <c r="M2188" s="2" t="str">
        <f>VLOOKUP(H2188, '쿼리1'!$A:$R, 17, 0)</f>
        <v>무지</v>
      </c>
      <c r="N2188" s="2" t="str">
        <f>VLOOKUP(H2188, '쿼리1'!$A:$P, 15, 0)</f>
        <v>패트42</v>
      </c>
      <c r="O2188" s="2" t="s">
        <v>5927</v>
      </c>
      <c r="P2188" s="2" t="str">
        <f>VLOOKUP(H2188, '쿼리1'!$A:$R, 17, 0)</f>
        <v>무지</v>
      </c>
      <c r="Q2188" s="4">
        <f>VLOOKUP(H2188, '쿼리1'!$A:$U, 20, 0)</f>
        <v>12</v>
      </c>
      <c r="R2188" s="2" t="s">
        <v>5397</v>
      </c>
      <c r="S2188" s="2" t="s">
        <v>31</v>
      </c>
      <c r="T2188" s="2" t="s">
        <v>31</v>
      </c>
      <c r="U2188" s="2" t="s">
        <v>5397</v>
      </c>
      <c r="V2188" s="2" t="s">
        <v>5388</v>
      </c>
      <c r="W2188" s="3" t="s">
        <v>5388</v>
      </c>
      <c r="X2188" s="6" t="str">
        <f>IFERROR(W2188-V2188, "X")</f>
        <v>X</v>
      </c>
      <c r="Y2188" s="3">
        <v>45656</v>
      </c>
      <c r="Z2188" s="3">
        <v>45649</v>
      </c>
      <c r="AA2188" s="6">
        <f t="shared" ref="AA2188:AA2189" si="2148">IFERROR(IF(Z2188-Y2188&gt;0, "+" &amp; (Z2188-Y2188), Z2188-Y2188), "X")</f>
        <v>-7</v>
      </c>
      <c r="AB2188" s="3">
        <v>45657</v>
      </c>
      <c r="AC2188" s="3">
        <v>45654</v>
      </c>
      <c r="AD2188" s="6">
        <f>IFERROR(IF(AC2188-AB2188&gt;0, "+" &amp; (AC2188-AB2188), AC2188-AB2188), "X")</f>
        <v>-3</v>
      </c>
      <c r="AE2188" s="2" t="s">
        <v>5388</v>
      </c>
      <c r="AF2188" s="2" t="s">
        <v>5388</v>
      </c>
      <c r="AG2188" s="2" t="str">
        <f>IFERROR(AF2188-AE2188, "X")</f>
        <v>X</v>
      </c>
      <c r="AH2188" s="3">
        <v>45654</v>
      </c>
      <c r="AI2188" s="3">
        <f t="shared" ref="AI2188" si="2149">AB2188</f>
        <v>45657</v>
      </c>
      <c r="AJ2188" s="3"/>
      <c r="AK2188" s="2" t="str">
        <f t="shared" si="2134"/>
        <v>+3</v>
      </c>
      <c r="AL2188" s="2" t="s">
        <v>5567</v>
      </c>
      <c r="AM2188" s="2" t="str">
        <f t="shared" si="2135"/>
        <v>생산완료(+3)</v>
      </c>
      <c r="AN2188" s="9">
        <f t="shared" si="2136"/>
        <v>45654</v>
      </c>
      <c r="AO2188" s="9">
        <f t="shared" si="2137"/>
        <v>45657</v>
      </c>
      <c r="AP2188" s="9"/>
      <c r="AQ2188" s="2">
        <f t="shared" ref="AQ2188:AQ2197" si="2150">AO2188-AN2188</f>
        <v>3</v>
      </c>
      <c r="AR2188" s="12" t="str">
        <f t="shared" si="2138"/>
        <v>+3</v>
      </c>
      <c r="AS2188" t="s">
        <v>5567</v>
      </c>
      <c r="AT2188" t="str">
        <f t="shared" si="2139"/>
        <v>생산완료(+3)</v>
      </c>
    </row>
    <row r="2189" spans="2:46" x14ac:dyDescent="0.3">
      <c r="B2189" s="2" t="s">
        <v>5451</v>
      </c>
      <c r="C2189" s="7">
        <v>4</v>
      </c>
      <c r="D2189" s="2" t="s">
        <v>5412</v>
      </c>
      <c r="E2189" s="2" t="s">
        <v>5418</v>
      </c>
      <c r="F2189" s="2"/>
      <c r="G2189" s="2" t="s">
        <v>5558</v>
      </c>
      <c r="H2189" s="2" t="s">
        <v>4917</v>
      </c>
      <c r="I2189" s="2" t="str">
        <f t="shared" si="2130"/>
        <v>20241219-1318P0145-인쇄</v>
      </c>
      <c r="J2189" s="2" t="str">
        <f t="shared" si="2131"/>
        <v>20241219-1318P0145-합지</v>
      </c>
      <c r="K2189" s="2" t="str">
        <f t="shared" si="2132"/>
        <v>20241219-1318P0145-분단</v>
      </c>
      <c r="L2189" s="2" t="str">
        <f t="shared" si="2133"/>
        <v>20241219-1318P0145-제대</v>
      </c>
      <c r="M2189" s="2" t="str">
        <f>VLOOKUP(H2189, '쿼리1'!$A:$R, 17, 0)</f>
        <v>1도-데일리쏘굿2</v>
      </c>
      <c r="N2189" s="2" t="str">
        <f>VLOOKUP(H2189, '쿼리1'!$A:$P, 15, 0)</f>
        <v>오씨피피(투명)60</v>
      </c>
      <c r="O2189" s="2" t="s">
        <v>5828</v>
      </c>
      <c r="P2189" s="2" t="str">
        <f>VLOOKUP(H2189, '쿼리1'!$A:$R, 17, 0)</f>
        <v>1도-데일리쏘굿2</v>
      </c>
      <c r="Q2189" s="4">
        <f>VLOOKUP(H2189, '쿼리1'!$A:$U, 20, 0)</f>
        <v>60000</v>
      </c>
      <c r="R2189" s="2" t="s">
        <v>31</v>
      </c>
      <c r="S2189" s="2" t="s">
        <v>31</v>
      </c>
      <c r="T2189" s="2" t="s">
        <v>5397</v>
      </c>
      <c r="U2189" s="2" t="s">
        <v>5398</v>
      </c>
      <c r="V2189" s="3">
        <v>45651</v>
      </c>
      <c r="W2189" s="3">
        <v>45652</v>
      </c>
      <c r="X2189" s="6" t="str">
        <f t="shared" ref="X2189:X2190" si="2151">IFERROR(IF(W2189-V2189&gt;0, "+" &amp; (W2189-V2189), W2189-V2189), "X")</f>
        <v>+1</v>
      </c>
      <c r="Y2189" s="3">
        <v>45656</v>
      </c>
      <c r="Z2189" s="3">
        <v>45652</v>
      </c>
      <c r="AA2189" s="6">
        <f t="shared" si="2148"/>
        <v>-4</v>
      </c>
      <c r="AB2189" s="5" t="s">
        <v>5388</v>
      </c>
      <c r="AC2189" s="2" t="s">
        <v>5388</v>
      </c>
      <c r="AD2189" s="6" t="str">
        <f>IFERROR(AC2189-AB2189, "X")</f>
        <v>X</v>
      </c>
      <c r="AE2189" s="3">
        <v>45658</v>
      </c>
      <c r="AF2189" s="5" t="s">
        <v>5396</v>
      </c>
      <c r="AG2189" s="6">
        <f t="shared" ref="AG2189:AG2192" ca="1" si="2152">TODAY()-AE2189</f>
        <v>-2</v>
      </c>
      <c r="AH2189" s="3">
        <v>45652</v>
      </c>
      <c r="AI2189" s="3">
        <f>Y2189</f>
        <v>45656</v>
      </c>
      <c r="AJ2189" s="3"/>
      <c r="AK2189" s="2" t="str">
        <f t="shared" si="2134"/>
        <v>+4</v>
      </c>
      <c r="AL2189" s="2" t="s">
        <v>5567</v>
      </c>
      <c r="AM2189" s="2" t="str">
        <f t="shared" si="2135"/>
        <v>생산완료(+4)</v>
      </c>
      <c r="AN2189" s="9">
        <f t="shared" si="2136"/>
        <v>45652</v>
      </c>
      <c r="AO2189" s="9">
        <f t="shared" si="2137"/>
        <v>45656</v>
      </c>
      <c r="AP2189" s="9"/>
      <c r="AQ2189" s="2">
        <f t="shared" si="2150"/>
        <v>4</v>
      </c>
      <c r="AR2189" s="12" t="str">
        <f t="shared" si="2138"/>
        <v>+4</v>
      </c>
      <c r="AS2189" t="s">
        <v>5567</v>
      </c>
      <c r="AT2189" t="str">
        <f t="shared" si="2139"/>
        <v>생산완료(+4)</v>
      </c>
    </row>
    <row r="2190" spans="2:46" x14ac:dyDescent="0.3">
      <c r="B2190" s="2" t="s">
        <v>5405</v>
      </c>
      <c r="C2190" s="7">
        <v>-1</v>
      </c>
      <c r="D2190" s="2" t="s">
        <v>5412</v>
      </c>
      <c r="E2190" s="2" t="s">
        <v>5553</v>
      </c>
      <c r="F2190" s="2"/>
      <c r="G2190" s="2" t="s">
        <v>5534</v>
      </c>
      <c r="H2190" s="2" t="s">
        <v>2506</v>
      </c>
      <c r="I2190" s="2" t="str">
        <f t="shared" si="2130"/>
        <v>20241219-140479-인쇄</v>
      </c>
      <c r="J2190" s="2" t="str">
        <f t="shared" si="2131"/>
        <v>20241219-140479-합지</v>
      </c>
      <c r="K2190" s="2" t="str">
        <f t="shared" si="2132"/>
        <v>20241219-140479-분단</v>
      </c>
      <c r="L2190" s="2" t="str">
        <f t="shared" si="2133"/>
        <v>20241219-140479-제대</v>
      </c>
      <c r="M2190" s="2" t="str">
        <f>VLOOKUP(H2190, '쿼리1'!$A:$R, 17, 0)</f>
        <v>5도-정일종합식품-정일찰순대 2kg (냉장)</v>
      </c>
      <c r="N2190" s="2" t="str">
        <f>VLOOKUP(H2190, '쿼리1'!$A:$P, 15, 0)</f>
        <v>나이론90</v>
      </c>
      <c r="O2190" s="2">
        <v>140479</v>
      </c>
      <c r="P2190" s="2" t="str">
        <f>VLOOKUP(H2190, '쿼리1'!$A:$R, 17, 0)</f>
        <v>5도-정일종합식품-정일찰순대 2kg (냉장)</v>
      </c>
      <c r="Q2190" s="4">
        <f>VLOOKUP(H2190, '쿼리1'!$A:$U, 20, 0)</f>
        <v>15000</v>
      </c>
      <c r="R2190" s="2" t="s">
        <v>31</v>
      </c>
      <c r="S2190" s="2" t="s">
        <v>5399</v>
      </c>
      <c r="T2190" s="2" t="s">
        <v>5397</v>
      </c>
      <c r="U2190" s="2" t="s">
        <v>5398</v>
      </c>
      <c r="V2190" s="3">
        <v>45651</v>
      </c>
      <c r="W2190" s="3">
        <v>45652</v>
      </c>
      <c r="X2190" s="6" t="str">
        <f t="shared" si="2151"/>
        <v>+1</v>
      </c>
      <c r="Y2190" s="3">
        <v>45653</v>
      </c>
      <c r="Z2190" s="5" t="s">
        <v>5396</v>
      </c>
      <c r="AA2190" s="6">
        <f ca="1">TODAY()-Y2190</f>
        <v>3</v>
      </c>
      <c r="AB2190" s="5" t="s">
        <v>5388</v>
      </c>
      <c r="AC2190" s="2" t="s">
        <v>5388</v>
      </c>
      <c r="AD2190" s="6" t="str">
        <f>IFERROR(AC2190-AB2190, "X")</f>
        <v>X</v>
      </c>
      <c r="AE2190" s="3">
        <v>45657</v>
      </c>
      <c r="AF2190" s="5" t="s">
        <v>5396</v>
      </c>
      <c r="AG2190" s="6">
        <f t="shared" ca="1" si="2152"/>
        <v>-1</v>
      </c>
      <c r="AH2190" s="3">
        <v>45652</v>
      </c>
      <c r="AI2190" s="3">
        <f>V2190</f>
        <v>45651</v>
      </c>
      <c r="AJ2190" s="3"/>
      <c r="AK2190" s="2">
        <f t="shared" si="2134"/>
        <v>-1</v>
      </c>
      <c r="AL2190" s="2" t="s">
        <v>5567</v>
      </c>
      <c r="AM2190" s="2" t="str">
        <f t="shared" si="2135"/>
        <v>생산완료(-1)</v>
      </c>
      <c r="AN2190" s="9">
        <f t="shared" si="2136"/>
        <v>45652</v>
      </c>
      <c r="AO2190" s="9">
        <f t="shared" si="2137"/>
        <v>45651</v>
      </c>
      <c r="AP2190" s="9"/>
      <c r="AQ2190" s="2">
        <f t="shared" si="2150"/>
        <v>-1</v>
      </c>
      <c r="AR2190" s="12">
        <f t="shared" si="2138"/>
        <v>-1</v>
      </c>
      <c r="AS2190" t="s">
        <v>5567</v>
      </c>
      <c r="AT2190" t="str">
        <f t="shared" si="2139"/>
        <v>생산완료(-1)</v>
      </c>
    </row>
    <row r="2191" spans="2:46" x14ac:dyDescent="0.3">
      <c r="B2191" s="2" t="s">
        <v>5668</v>
      </c>
      <c r="C2191" s="8">
        <v>-5</v>
      </c>
      <c r="D2191" s="2" t="s">
        <v>5549</v>
      </c>
      <c r="E2191" s="2" t="s">
        <v>5556</v>
      </c>
      <c r="F2191" s="2"/>
      <c r="G2191" s="2" t="s">
        <v>5558</v>
      </c>
      <c r="H2191" s="2" t="s">
        <v>2127</v>
      </c>
      <c r="I2191" s="2" t="str">
        <f t="shared" si="2130"/>
        <v>20241219-1419P0341-인쇄</v>
      </c>
      <c r="J2191" s="2" t="str">
        <f t="shared" si="2131"/>
        <v>20241219-1419P0341-합지</v>
      </c>
      <c r="K2191" s="2" t="str">
        <f t="shared" si="2132"/>
        <v>20241219-1419P0341-분단</v>
      </c>
      <c r="L2191" s="2" t="str">
        <f t="shared" si="2133"/>
        <v>20241219-1419P0341-제대</v>
      </c>
      <c r="M2191" s="2" t="str">
        <f>VLOOKUP(H2191, '쿼리1'!$A:$R, 17, 0)</f>
        <v>1도(백색)-바다원공용봉투(창호지무늬-195x260) 200g</v>
      </c>
      <c r="N2191" s="2" t="str">
        <f>VLOOKUP(H2191, '쿼리1'!$A:$P, 15, 0)</f>
        <v>오씨피피(투명)70</v>
      </c>
      <c r="O2191" s="2" t="s">
        <v>5703</v>
      </c>
      <c r="P2191" s="2" t="str">
        <f>VLOOKUP(H2191, '쿼리1'!$A:$R, 17, 0)</f>
        <v>1도(백색)-바다원공용봉투(창호지무늬-195x260) 200g</v>
      </c>
      <c r="Q2191" s="4">
        <f>VLOOKUP(H2191, '쿼리1'!$A:$U, 20, 0)</f>
        <v>30769</v>
      </c>
      <c r="R2191" s="2" t="s">
        <v>5399</v>
      </c>
      <c r="S2191" s="2" t="s">
        <v>5398</v>
      </c>
      <c r="T2191" s="2" t="s">
        <v>5397</v>
      </c>
      <c r="U2191" s="2" t="s">
        <v>5398</v>
      </c>
      <c r="V2191" s="3">
        <v>45651</v>
      </c>
      <c r="W2191" s="5" t="s">
        <v>5396</v>
      </c>
      <c r="X2191" s="6">
        <f ca="1">TODAY()-V2191</f>
        <v>5</v>
      </c>
      <c r="Y2191" s="3">
        <v>45656</v>
      </c>
      <c r="Z2191" s="5" t="s">
        <v>5396</v>
      </c>
      <c r="AA2191" s="6">
        <f t="shared" ref="AA2191:AA2192" ca="1" si="2153">TODAY()-Y2191</f>
        <v>0</v>
      </c>
      <c r="AB2191" s="5" t="s">
        <v>5388</v>
      </c>
      <c r="AC2191" s="2" t="s">
        <v>5388</v>
      </c>
      <c r="AD2191" s="6" t="str">
        <f>IFERROR(AC2191-AB2191, "X")</f>
        <v>X</v>
      </c>
      <c r="AE2191" s="3">
        <v>45658</v>
      </c>
      <c r="AF2191" s="5" t="s">
        <v>5396</v>
      </c>
      <c r="AG2191" s="6">
        <f t="shared" ca="1" si="2152"/>
        <v>-2</v>
      </c>
      <c r="AH2191" s="2" t="s">
        <v>5388</v>
      </c>
      <c r="AI2191" s="3">
        <f>V2191</f>
        <v>45651</v>
      </c>
      <c r="AJ2191" s="3">
        <f ca="1">TODAY()</f>
        <v>45656</v>
      </c>
      <c r="AK2191" s="2">
        <f t="shared" si="2134"/>
        <v>-5</v>
      </c>
      <c r="AL2191" s="2" t="str">
        <f>IF(C2191&lt;0, "진행중", "지연")</f>
        <v>진행중</v>
      </c>
      <c r="AM2191" s="2" t="str">
        <f t="shared" si="2135"/>
        <v>진행중(-5)</v>
      </c>
      <c r="AN2191" s="9">
        <f t="shared" si="2136"/>
        <v>45575</v>
      </c>
      <c r="AO2191" s="9">
        <f t="shared" si="2137"/>
        <v>45651</v>
      </c>
      <c r="AP2191" s="9"/>
      <c r="AQ2191" s="6">
        <f t="shared" si="2150"/>
        <v>76</v>
      </c>
      <c r="AR2191" s="12" t="str">
        <f t="shared" si="2138"/>
        <v>+76</v>
      </c>
      <c r="AS2191" t="s">
        <v>5567</v>
      </c>
      <c r="AT2191" t="str">
        <f t="shared" si="2139"/>
        <v>생산완료(+76)</v>
      </c>
    </row>
    <row r="2192" spans="2:46" x14ac:dyDescent="0.3">
      <c r="B2192" s="2" t="s">
        <v>5405</v>
      </c>
      <c r="C2192" s="7">
        <v>-1</v>
      </c>
      <c r="D2192" s="2" t="s">
        <v>5412</v>
      </c>
      <c r="E2192" s="2" t="s">
        <v>5556</v>
      </c>
      <c r="F2192" s="2"/>
      <c r="G2192" s="2" t="s">
        <v>5558</v>
      </c>
      <c r="H2192" s="2" t="s">
        <v>2936</v>
      </c>
      <c r="I2192" s="2" t="str">
        <f t="shared" si="2130"/>
        <v>20241219-1419P0348-인쇄</v>
      </c>
      <c r="J2192" s="2" t="str">
        <f t="shared" si="2131"/>
        <v>20241219-1419P0348-합지</v>
      </c>
      <c r="K2192" s="2" t="str">
        <f t="shared" si="2132"/>
        <v>20241219-1419P0348-분단</v>
      </c>
      <c r="L2192" s="2" t="str">
        <f t="shared" si="2133"/>
        <v>20241219-1419P0348-제대</v>
      </c>
      <c r="M2192" s="2" t="str">
        <f>VLOOKUP(H2192, '쿼리1'!$A:$R, 17, 0)</f>
        <v>1도(백색)-바다원공용봉투(창호지무늬-대발이) 300g</v>
      </c>
      <c r="N2192" s="2" t="str">
        <f>VLOOKUP(H2192, '쿼리1'!$A:$P, 15, 0)</f>
        <v>오씨피피(투명)70</v>
      </c>
      <c r="O2192" s="2" t="s">
        <v>5704</v>
      </c>
      <c r="P2192" s="2" t="str">
        <f>VLOOKUP(H2192, '쿼리1'!$A:$R, 17, 0)</f>
        <v>1도(백색)-바다원공용봉투(창호지무늬-대발이) 300g</v>
      </c>
      <c r="Q2192" s="4">
        <f>VLOOKUP(H2192, '쿼리1'!$A:$U, 20, 0)</f>
        <v>26086</v>
      </c>
      <c r="R2192" s="2" t="s">
        <v>31</v>
      </c>
      <c r="S2192" s="2" t="s">
        <v>5398</v>
      </c>
      <c r="T2192" s="2" t="s">
        <v>5397</v>
      </c>
      <c r="U2192" s="2" t="s">
        <v>5398</v>
      </c>
      <c r="V2192" s="3">
        <v>45651</v>
      </c>
      <c r="W2192" s="3">
        <v>45652</v>
      </c>
      <c r="X2192" s="6" t="str">
        <f>IFERROR(IF(W2192-V2192&gt;0, "+" &amp; (W2192-V2192), W2192-V2192), "X")</f>
        <v>+1</v>
      </c>
      <c r="Y2192" s="3">
        <v>45656</v>
      </c>
      <c r="Z2192" s="5" t="s">
        <v>5396</v>
      </c>
      <c r="AA2192" s="6">
        <f t="shared" ca="1" si="2153"/>
        <v>0</v>
      </c>
      <c r="AB2192" s="5" t="s">
        <v>5388</v>
      </c>
      <c r="AC2192" s="2" t="s">
        <v>5388</v>
      </c>
      <c r="AD2192" s="6" t="str">
        <f>IFERROR(AC2192-AB2192, "X")</f>
        <v>X</v>
      </c>
      <c r="AE2192" s="3">
        <v>45658</v>
      </c>
      <c r="AF2192" s="5" t="s">
        <v>5396</v>
      </c>
      <c r="AG2192" s="6">
        <f t="shared" ca="1" si="2152"/>
        <v>-2</v>
      </c>
      <c r="AH2192" s="3">
        <v>45652</v>
      </c>
      <c r="AI2192" s="3">
        <f>V2192</f>
        <v>45651</v>
      </c>
      <c r="AJ2192" s="3"/>
      <c r="AK2192" s="2">
        <f t="shared" si="2134"/>
        <v>-1</v>
      </c>
      <c r="AL2192" s="2" t="s">
        <v>5567</v>
      </c>
      <c r="AM2192" s="2" t="str">
        <f t="shared" si="2135"/>
        <v>생산완료(-1)</v>
      </c>
      <c r="AN2192" s="9">
        <f t="shared" si="2136"/>
        <v>45652</v>
      </c>
      <c r="AO2192" s="9">
        <f t="shared" si="2137"/>
        <v>45651</v>
      </c>
      <c r="AP2192" s="9"/>
      <c r="AQ2192" s="2">
        <f t="shared" si="2150"/>
        <v>-1</v>
      </c>
      <c r="AR2192" s="12">
        <f t="shared" si="2138"/>
        <v>-1</v>
      </c>
      <c r="AS2192" t="s">
        <v>5567</v>
      </c>
      <c r="AT2192" t="str">
        <f t="shared" si="2139"/>
        <v>생산완료(-1)</v>
      </c>
    </row>
    <row r="2193" spans="2:46" x14ac:dyDescent="0.3">
      <c r="B2193" s="2" t="s">
        <v>5418</v>
      </c>
      <c r="C2193" s="7">
        <v>-4</v>
      </c>
      <c r="D2193" s="2"/>
      <c r="E2193" s="2"/>
      <c r="F2193" s="2" t="s">
        <v>5451</v>
      </c>
      <c r="G2193" s="2"/>
      <c r="H2193" s="2" t="s">
        <v>4692</v>
      </c>
      <c r="I2193" s="2" t="str">
        <f t="shared" si="2130"/>
        <v>20241219-2000147227-인쇄</v>
      </c>
      <c r="J2193" s="2" t="str">
        <f t="shared" si="2131"/>
        <v>20241219-2000147227-합지</v>
      </c>
      <c r="K2193" s="2" t="str">
        <f t="shared" si="2132"/>
        <v>20241219-2000147227-분단</v>
      </c>
      <c r="L2193" s="2" t="str">
        <f t="shared" si="2133"/>
        <v>20241219-2000147227-제대</v>
      </c>
      <c r="M2193" s="2" t="str">
        <f>VLOOKUP(H2193, '쿼리1'!$A:$R, 17, 0)</f>
        <v>무지</v>
      </c>
      <c r="N2193" s="2" t="str">
        <f>VLOOKUP(H2193, '쿼리1'!$A:$P, 15, 0)</f>
        <v>PET80</v>
      </c>
      <c r="O2193" s="2">
        <v>2000147227</v>
      </c>
      <c r="P2193" s="2" t="str">
        <f>VLOOKUP(H2193, '쿼리1'!$A:$R, 17, 0)</f>
        <v>무지</v>
      </c>
      <c r="Q2193" s="4">
        <f>VLOOKUP(H2193, '쿼리1'!$A:$U, 20, 0)</f>
        <v>120</v>
      </c>
      <c r="R2193" s="2" t="s">
        <v>5397</v>
      </c>
      <c r="S2193" s="2" t="s">
        <v>5397</v>
      </c>
      <c r="T2193" s="2" t="s">
        <v>31</v>
      </c>
      <c r="U2193" s="2" t="s">
        <v>5397</v>
      </c>
      <c r="V2193" s="2" t="s">
        <v>5388</v>
      </c>
      <c r="W2193" s="2" t="s">
        <v>5388</v>
      </c>
      <c r="X2193" s="6" t="str">
        <f>IFERROR(W2193-V2193, "X")</f>
        <v>X</v>
      </c>
      <c r="Y2193" s="3" t="s">
        <v>5388</v>
      </c>
      <c r="Z2193" s="3" t="s">
        <v>5388</v>
      </c>
      <c r="AA2193" s="6" t="str">
        <f t="shared" ref="AA2193:AA2198" si="2154">IFERROR(Z2193-Y2193, "X")</f>
        <v>X</v>
      </c>
      <c r="AB2193" s="3">
        <v>45646</v>
      </c>
      <c r="AC2193" s="3">
        <v>45650</v>
      </c>
      <c r="AD2193" s="6" t="str">
        <f>IFERROR(IF(AC2193-AB2193&gt;0, "+" &amp; (AC2193-AB2193), AC2193-AB2193), "X")</f>
        <v>+4</v>
      </c>
      <c r="AE2193" s="2" t="s">
        <v>5388</v>
      </c>
      <c r="AF2193" s="2" t="s">
        <v>5388</v>
      </c>
      <c r="AG2193" s="2" t="str">
        <f>IFERROR(AF2193-AE2193, "X")</f>
        <v>X</v>
      </c>
      <c r="AH2193" s="3">
        <v>45650</v>
      </c>
      <c r="AI2193" s="3">
        <f t="shared" ref="AI2193" si="2155">AB2193</f>
        <v>45646</v>
      </c>
      <c r="AJ2193" s="3"/>
      <c r="AK2193" s="2">
        <f t="shared" si="2134"/>
        <v>-4</v>
      </c>
      <c r="AL2193" s="2" t="s">
        <v>5567</v>
      </c>
      <c r="AM2193" s="2" t="str">
        <f t="shared" si="2135"/>
        <v>생산완료(-4)</v>
      </c>
      <c r="AN2193" s="9">
        <f t="shared" si="2136"/>
        <v>45650</v>
      </c>
      <c r="AO2193" s="9">
        <f t="shared" si="2137"/>
        <v>45646</v>
      </c>
      <c r="AP2193" s="9"/>
      <c r="AQ2193" s="2">
        <f t="shared" si="2150"/>
        <v>-4</v>
      </c>
      <c r="AR2193" s="12">
        <f t="shared" si="2138"/>
        <v>-4</v>
      </c>
      <c r="AS2193" t="s">
        <v>5567</v>
      </c>
      <c r="AT2193" t="str">
        <f t="shared" si="2139"/>
        <v>생산완료(-4)</v>
      </c>
    </row>
    <row r="2194" spans="2:46" x14ac:dyDescent="0.3">
      <c r="B2194" s="2" t="s">
        <v>5668</v>
      </c>
      <c r="C2194" s="8">
        <v>-5</v>
      </c>
      <c r="D2194" s="2" t="s">
        <v>5549</v>
      </c>
      <c r="E2194" s="2"/>
      <c r="F2194" s="2"/>
      <c r="G2194" s="2" t="s">
        <v>5557</v>
      </c>
      <c r="H2194" s="2" t="s">
        <v>2592</v>
      </c>
      <c r="I2194" s="2" t="str">
        <f t="shared" si="2130"/>
        <v>20241219-2000169104-인쇄</v>
      </c>
      <c r="J2194" s="2" t="str">
        <f t="shared" si="2131"/>
        <v>20241219-2000169104-합지</v>
      </c>
      <c r="K2194" s="2" t="str">
        <f t="shared" si="2132"/>
        <v>20241219-2000169104-분단</v>
      </c>
      <c r="L2194" s="2" t="str">
        <f t="shared" si="2133"/>
        <v>20241219-2000169104-제대</v>
      </c>
      <c r="M2194" s="2" t="str">
        <f>VLOOKUP(H2194, '쿼리1'!$A:$R, 17, 0)</f>
        <v>3도-TR)어니언 베이글(6입)-EINSTEIN BROS BAGELS</v>
      </c>
      <c r="N2194" s="2" t="str">
        <f>VLOOKUP(H2194, '쿼리1'!$A:$P, 15, 0)</f>
        <v>PP튜브(투명)40</v>
      </c>
      <c r="O2194" s="2">
        <v>2000169104</v>
      </c>
      <c r="P2194" s="2" t="str">
        <f>VLOOKUP(H2194, '쿼리1'!$A:$R, 17, 0)</f>
        <v>3도-TR)어니언 베이글(6입)-EINSTEIN BROS BAGELS</v>
      </c>
      <c r="Q2194" s="4">
        <f>VLOOKUP(H2194, '쿼리1'!$A:$U, 20, 0)</f>
        <v>100000</v>
      </c>
      <c r="R2194" s="2" t="s">
        <v>5399</v>
      </c>
      <c r="S2194" s="2" t="s">
        <v>5397</v>
      </c>
      <c r="T2194" s="2" t="s">
        <v>5397</v>
      </c>
      <c r="U2194" s="2" t="s">
        <v>5398</v>
      </c>
      <c r="V2194" s="3">
        <v>45651</v>
      </c>
      <c r="W2194" s="5" t="s">
        <v>5396</v>
      </c>
      <c r="X2194" s="6">
        <f ca="1">TODAY()-V2194</f>
        <v>5</v>
      </c>
      <c r="Y2194" s="2" t="s">
        <v>5388</v>
      </c>
      <c r="Z2194" s="3" t="s">
        <v>5388</v>
      </c>
      <c r="AA2194" s="6" t="str">
        <f t="shared" si="2154"/>
        <v>X</v>
      </c>
      <c r="AB2194" s="5" t="s">
        <v>5388</v>
      </c>
      <c r="AC2194" s="2" t="s">
        <v>5388</v>
      </c>
      <c r="AD2194" s="6" t="str">
        <f t="shared" ref="AD2194:AD2204" si="2156">IFERROR(AC2194-AB2194, "X")</f>
        <v>X</v>
      </c>
      <c r="AE2194" s="3">
        <v>45659</v>
      </c>
      <c r="AF2194" s="5" t="s">
        <v>5396</v>
      </c>
      <c r="AG2194" s="6">
        <f t="shared" ref="AG2194:AG2195" ca="1" si="2157">TODAY()-AE2194</f>
        <v>-3</v>
      </c>
      <c r="AH2194" s="2" t="s">
        <v>5388</v>
      </c>
      <c r="AI2194" s="3">
        <f>V2194</f>
        <v>45651</v>
      </c>
      <c r="AJ2194" s="3">
        <f ca="1">TODAY()</f>
        <v>45656</v>
      </c>
      <c r="AK2194" s="2">
        <f t="shared" si="2134"/>
        <v>-5</v>
      </c>
      <c r="AL2194" s="2" t="str">
        <f>IF(C2194&lt;0, "진행중", "지연")</f>
        <v>진행중</v>
      </c>
      <c r="AM2194" s="2" t="str">
        <f t="shared" si="2135"/>
        <v>진행중(-5)</v>
      </c>
      <c r="AN2194" s="9">
        <f t="shared" si="2136"/>
        <v>45604</v>
      </c>
      <c r="AO2194" s="9">
        <f t="shared" si="2137"/>
        <v>45651</v>
      </c>
      <c r="AP2194" s="9"/>
      <c r="AQ2194" s="6">
        <f t="shared" si="2150"/>
        <v>47</v>
      </c>
      <c r="AR2194" s="12" t="str">
        <f t="shared" si="2138"/>
        <v>+47</v>
      </c>
      <c r="AS2194" t="s">
        <v>5567</v>
      </c>
      <c r="AT2194" t="str">
        <f t="shared" si="2139"/>
        <v>생산완료(+47)</v>
      </c>
    </row>
    <row r="2195" spans="2:46" x14ac:dyDescent="0.3">
      <c r="B2195" s="2" t="s">
        <v>5416</v>
      </c>
      <c r="C2195" s="7">
        <v>-2</v>
      </c>
      <c r="D2195" s="2" t="s">
        <v>5424</v>
      </c>
      <c r="E2195" s="2"/>
      <c r="F2195" s="2"/>
      <c r="G2195" s="2" t="s">
        <v>5557</v>
      </c>
      <c r="H2195" s="2" t="s">
        <v>2595</v>
      </c>
      <c r="I2195" s="2" t="str">
        <f t="shared" si="2130"/>
        <v>20241219-2000169108-인쇄</v>
      </c>
      <c r="J2195" s="2" t="str">
        <f t="shared" si="2131"/>
        <v>20241219-2000169108-합지</v>
      </c>
      <c r="K2195" s="2" t="str">
        <f t="shared" si="2132"/>
        <v>20241219-2000169108-분단</v>
      </c>
      <c r="L2195" s="2" t="str">
        <f t="shared" si="2133"/>
        <v>20241219-2000169108-제대</v>
      </c>
      <c r="M2195" s="2" t="str">
        <f>VLOOKUP(H2195, '쿼리1'!$A:$R, 17, 0)</f>
        <v>3도-TR)플레인 베이글(6입)-EINSTEIN BROS BAGELS</v>
      </c>
      <c r="N2195" s="2" t="str">
        <f>VLOOKUP(H2195, '쿼리1'!$A:$P, 15, 0)</f>
        <v>PP튜브(투명)40</v>
      </c>
      <c r="O2195" s="2">
        <v>2000169108</v>
      </c>
      <c r="P2195" s="2" t="str">
        <f>VLOOKUP(H2195, '쿼리1'!$A:$R, 17, 0)</f>
        <v>3도-TR)플레인 베이글(6입)-EINSTEIN BROS BAGELS</v>
      </c>
      <c r="Q2195" s="4">
        <f>VLOOKUP(H2195, '쿼리1'!$A:$U, 20, 0)</f>
        <v>100000</v>
      </c>
      <c r="R2195" s="2" t="s">
        <v>31</v>
      </c>
      <c r="S2195" s="2" t="s">
        <v>5397</v>
      </c>
      <c r="T2195" s="2" t="s">
        <v>5397</v>
      </c>
      <c r="U2195" s="2" t="s">
        <v>5398</v>
      </c>
      <c r="V2195" s="3">
        <v>45651</v>
      </c>
      <c r="W2195" s="3">
        <v>45653</v>
      </c>
      <c r="X2195" s="6" t="str">
        <f>IFERROR(IF(W2195-V2195&gt;0, "+" &amp; (W2195-V2195), W2195-V2195), "X")</f>
        <v>+2</v>
      </c>
      <c r="Y2195" s="2" t="s">
        <v>5388</v>
      </c>
      <c r="Z2195" s="3" t="s">
        <v>5388</v>
      </c>
      <c r="AA2195" s="6" t="str">
        <f t="shared" si="2154"/>
        <v>X</v>
      </c>
      <c r="AB2195" s="5" t="s">
        <v>5388</v>
      </c>
      <c r="AC2195" s="2" t="s">
        <v>5388</v>
      </c>
      <c r="AD2195" s="6" t="str">
        <f t="shared" si="2156"/>
        <v>X</v>
      </c>
      <c r="AE2195" s="3">
        <v>45659</v>
      </c>
      <c r="AF2195" s="5" t="s">
        <v>5396</v>
      </c>
      <c r="AG2195" s="6">
        <f t="shared" ca="1" si="2157"/>
        <v>-3</v>
      </c>
      <c r="AH2195" s="3">
        <v>45653</v>
      </c>
      <c r="AI2195" s="3">
        <f>V2195</f>
        <v>45651</v>
      </c>
      <c r="AJ2195" s="3"/>
      <c r="AK2195" s="2">
        <f t="shared" si="2134"/>
        <v>-2</v>
      </c>
      <c r="AL2195" s="2" t="s">
        <v>5567</v>
      </c>
      <c r="AM2195" s="2" t="str">
        <f t="shared" si="2135"/>
        <v>생산완료(-2)</v>
      </c>
      <c r="AN2195" s="9">
        <f t="shared" si="2136"/>
        <v>45653</v>
      </c>
      <c r="AO2195" s="9">
        <f t="shared" si="2137"/>
        <v>45651</v>
      </c>
      <c r="AP2195" s="9"/>
      <c r="AQ2195" s="2">
        <f t="shared" si="2150"/>
        <v>-2</v>
      </c>
      <c r="AR2195" s="12">
        <f t="shared" si="2138"/>
        <v>-2</v>
      </c>
      <c r="AS2195" t="s">
        <v>5567</v>
      </c>
      <c r="AT2195" t="str">
        <f t="shared" si="2139"/>
        <v>생산완료(-2)</v>
      </c>
    </row>
    <row r="2196" spans="2:46" x14ac:dyDescent="0.3">
      <c r="B2196" s="2" t="s">
        <v>5418</v>
      </c>
      <c r="C2196" s="7">
        <v>-4</v>
      </c>
      <c r="D2196" s="2"/>
      <c r="E2196" s="2"/>
      <c r="F2196" s="2"/>
      <c r="G2196" s="2" t="s">
        <v>5451</v>
      </c>
      <c r="H2196" s="2" t="s">
        <v>1833</v>
      </c>
      <c r="I2196" s="2" t="str">
        <f t="shared" si="2130"/>
        <v>20241219-2000170042-인쇄</v>
      </c>
      <c r="J2196" s="2" t="str">
        <f t="shared" si="2131"/>
        <v>20241219-2000170042-합지</v>
      </c>
      <c r="K2196" s="2" t="str">
        <f t="shared" si="2132"/>
        <v>20241219-2000170042-분단</v>
      </c>
      <c r="L2196" s="2" t="str">
        <f t="shared" si="2133"/>
        <v>20241219-2000170042-제대</v>
      </c>
      <c r="M2196" s="2" t="str">
        <f>VLOOKUP(H2196, '쿼리1'!$A:$R, 17, 0)</f>
        <v>무지</v>
      </c>
      <c r="N2196" s="2" t="str">
        <f>VLOOKUP(H2196, '쿼리1'!$A:$P, 15, 0)</f>
        <v>OPP(투명)40</v>
      </c>
      <c r="O2196" s="2">
        <v>2000170042</v>
      </c>
      <c r="P2196" s="2" t="str">
        <f>VLOOKUP(H2196, '쿼리1'!$A:$R, 17, 0)</f>
        <v>무지</v>
      </c>
      <c r="Q2196" s="4">
        <f>VLOOKUP(H2196, '쿼리1'!$A:$U, 20, 0)</f>
        <v>40000</v>
      </c>
      <c r="R2196" s="2" t="s">
        <v>5397</v>
      </c>
      <c r="S2196" s="2" t="s">
        <v>5397</v>
      </c>
      <c r="T2196" s="2" t="s">
        <v>5397</v>
      </c>
      <c r="U2196" s="2" t="s">
        <v>31</v>
      </c>
      <c r="V2196" s="2" t="s">
        <v>5388</v>
      </c>
      <c r="W2196" s="2" t="s">
        <v>5388</v>
      </c>
      <c r="X2196" s="6" t="str">
        <f t="shared" ref="X2196:X2204" si="2158">IFERROR(W2196-V2196, "X")</f>
        <v>X</v>
      </c>
      <c r="Y2196" s="2" t="s">
        <v>5388</v>
      </c>
      <c r="Z2196" s="3" t="s">
        <v>5388</v>
      </c>
      <c r="AA2196" s="6" t="str">
        <f t="shared" si="2154"/>
        <v>X</v>
      </c>
      <c r="AB2196" s="3" t="s">
        <v>5388</v>
      </c>
      <c r="AC2196" s="2" t="s">
        <v>5388</v>
      </c>
      <c r="AD2196" s="6" t="str">
        <f t="shared" si="2156"/>
        <v>X</v>
      </c>
      <c r="AE2196" s="3">
        <v>45649</v>
      </c>
      <c r="AF2196" s="3">
        <v>45653</v>
      </c>
      <c r="AG2196" s="2" t="str">
        <f t="shared" ref="AG2196:AG2197" si="2159">IFERROR(IF(AF2196-AE2196&gt;0, "+" &amp; (AF2196-AE2196), AF2196-AE2196), "X")</f>
        <v>+4</v>
      </c>
      <c r="AH2196" s="3">
        <v>45653</v>
      </c>
      <c r="AI2196" s="3">
        <f t="shared" ref="AI2196:AI2197" si="2160">AE2196</f>
        <v>45649</v>
      </c>
      <c r="AJ2196" s="3"/>
      <c r="AK2196" s="2">
        <f t="shared" si="2134"/>
        <v>-4</v>
      </c>
      <c r="AL2196" s="2" t="s">
        <v>5567</v>
      </c>
      <c r="AM2196" s="2" t="str">
        <f t="shared" si="2135"/>
        <v>생산완료(-4)</v>
      </c>
      <c r="AN2196" s="9">
        <f t="shared" si="2136"/>
        <v>45653</v>
      </c>
      <c r="AO2196" s="9">
        <f t="shared" si="2137"/>
        <v>45649</v>
      </c>
      <c r="AP2196" s="9"/>
      <c r="AQ2196" s="2">
        <f t="shared" si="2150"/>
        <v>-4</v>
      </c>
      <c r="AR2196" s="12">
        <f t="shared" si="2138"/>
        <v>-4</v>
      </c>
      <c r="AS2196" t="s">
        <v>5567</v>
      </c>
      <c r="AT2196" t="str">
        <f t="shared" si="2139"/>
        <v>생산완료(-4)</v>
      </c>
    </row>
    <row r="2197" spans="2:46" x14ac:dyDescent="0.3">
      <c r="B2197" s="2" t="s">
        <v>5418</v>
      </c>
      <c r="C2197" s="7">
        <v>-4</v>
      </c>
      <c r="D2197" s="2"/>
      <c r="E2197" s="2"/>
      <c r="F2197" s="2"/>
      <c r="G2197" s="2" t="s">
        <v>5451</v>
      </c>
      <c r="H2197" s="2" t="s">
        <v>1830</v>
      </c>
      <c r="I2197" s="2" t="str">
        <f t="shared" si="2130"/>
        <v>20241219-2000170043-인쇄</v>
      </c>
      <c r="J2197" s="2" t="str">
        <f t="shared" si="2131"/>
        <v>20241219-2000170043-합지</v>
      </c>
      <c r="K2197" s="2" t="str">
        <f t="shared" si="2132"/>
        <v>20241219-2000170043-분단</v>
      </c>
      <c r="L2197" s="2" t="str">
        <f t="shared" si="2133"/>
        <v>20241219-2000170043-제대</v>
      </c>
      <c r="M2197" s="2" t="str">
        <f>VLOOKUP(H2197, '쿼리1'!$A:$R, 17, 0)</f>
        <v>무지</v>
      </c>
      <c r="N2197" s="2" t="str">
        <f>VLOOKUP(H2197, '쿼리1'!$A:$P, 15, 0)</f>
        <v>OPP(투명)40</v>
      </c>
      <c r="O2197" s="2">
        <v>2000170043</v>
      </c>
      <c r="P2197" s="2" t="str">
        <f>VLOOKUP(H2197, '쿼리1'!$A:$R, 17, 0)</f>
        <v>무지</v>
      </c>
      <c r="Q2197" s="4">
        <f>VLOOKUP(H2197, '쿼리1'!$A:$U, 20, 0)</f>
        <v>26666</v>
      </c>
      <c r="R2197" s="2" t="s">
        <v>5397</v>
      </c>
      <c r="S2197" s="2" t="s">
        <v>5397</v>
      </c>
      <c r="T2197" s="2" t="s">
        <v>5397</v>
      </c>
      <c r="U2197" s="2" t="s">
        <v>31</v>
      </c>
      <c r="V2197" s="2" t="s">
        <v>5388</v>
      </c>
      <c r="W2197" s="2" t="s">
        <v>5388</v>
      </c>
      <c r="X2197" s="6" t="str">
        <f t="shared" si="2158"/>
        <v>X</v>
      </c>
      <c r="Y2197" s="2" t="s">
        <v>5388</v>
      </c>
      <c r="Z2197" s="3" t="s">
        <v>5388</v>
      </c>
      <c r="AA2197" s="6" t="str">
        <f t="shared" si="2154"/>
        <v>X</v>
      </c>
      <c r="AB2197" s="3" t="s">
        <v>5388</v>
      </c>
      <c r="AC2197" s="2" t="s">
        <v>5388</v>
      </c>
      <c r="AD2197" s="6" t="str">
        <f t="shared" si="2156"/>
        <v>X</v>
      </c>
      <c r="AE2197" s="3">
        <v>45649</v>
      </c>
      <c r="AF2197" s="3">
        <v>45653</v>
      </c>
      <c r="AG2197" s="2" t="str">
        <f t="shared" si="2159"/>
        <v>+4</v>
      </c>
      <c r="AH2197" s="3">
        <v>45653</v>
      </c>
      <c r="AI2197" s="3">
        <f t="shared" si="2160"/>
        <v>45649</v>
      </c>
      <c r="AJ2197" s="3"/>
      <c r="AK2197" s="2">
        <f t="shared" si="2134"/>
        <v>-4</v>
      </c>
      <c r="AL2197" s="2" t="s">
        <v>5567</v>
      </c>
      <c r="AM2197" s="2" t="str">
        <f t="shared" si="2135"/>
        <v>생산완료(-4)</v>
      </c>
      <c r="AN2197" s="9">
        <f t="shared" si="2136"/>
        <v>45653</v>
      </c>
      <c r="AO2197" s="9">
        <f t="shared" si="2137"/>
        <v>45649</v>
      </c>
      <c r="AP2197" s="9"/>
      <c r="AQ2197" s="2">
        <f t="shared" si="2150"/>
        <v>-4</v>
      </c>
      <c r="AR2197" s="12">
        <f t="shared" si="2138"/>
        <v>-4</v>
      </c>
      <c r="AS2197" t="s">
        <v>5567</v>
      </c>
      <c r="AT2197" t="str">
        <f t="shared" si="2139"/>
        <v>생산완료(-4)</v>
      </c>
    </row>
    <row r="2198" spans="2:46" x14ac:dyDescent="0.3">
      <c r="B2198" s="2" t="s">
        <v>5666</v>
      </c>
      <c r="C2198" s="8" t="s">
        <v>5670</v>
      </c>
      <c r="D2198" s="2"/>
      <c r="E2198" s="2"/>
      <c r="F2198" s="2"/>
      <c r="G2198" s="2"/>
      <c r="H2198" s="2" t="s">
        <v>750</v>
      </c>
      <c r="I2198" s="2" t="str">
        <f t="shared" si="2130"/>
        <v>20241219-3000169068-인쇄</v>
      </c>
      <c r="J2198" s="2" t="str">
        <f t="shared" si="2131"/>
        <v>20241219-3000169068-합지</v>
      </c>
      <c r="K2198" s="2" t="str">
        <f t="shared" si="2132"/>
        <v>20241219-3000169068-분단</v>
      </c>
      <c r="L2198" s="2" t="str">
        <f t="shared" si="2133"/>
        <v>20241219-3000169068-제대</v>
      </c>
      <c r="M2198" s="2" t="str">
        <f>VLOOKUP(H2198, '쿼리1'!$A:$R, 17, 0)</f>
        <v>무지</v>
      </c>
      <c r="N2198" s="2" t="str">
        <f>VLOOKUP(H2198, '쿼리1'!$A:$P, 15, 0)</f>
        <v>PE튜브(투명)50</v>
      </c>
      <c r="O2198" s="2">
        <v>3000169068</v>
      </c>
      <c r="P2198" s="2" t="str">
        <f>VLOOKUP(H2198, '쿼리1'!$A:$R, 17, 0)</f>
        <v>무지</v>
      </c>
      <c r="Q2198" s="4">
        <f>VLOOKUP(H2198, '쿼리1'!$A:$U, 20, 0)</f>
        <v>20000</v>
      </c>
      <c r="R2198" s="2" t="s">
        <v>5397</v>
      </c>
      <c r="S2198" s="2" t="s">
        <v>5397</v>
      </c>
      <c r="T2198" s="2" t="s">
        <v>5397</v>
      </c>
      <c r="U2198" s="2" t="s">
        <v>5397</v>
      </c>
      <c r="V2198" s="2" t="s">
        <v>5388</v>
      </c>
      <c r="W2198" s="2" t="s">
        <v>5388</v>
      </c>
      <c r="X2198" s="6" t="str">
        <f t="shared" si="2158"/>
        <v>X</v>
      </c>
      <c r="Y2198" s="2" t="s">
        <v>5388</v>
      </c>
      <c r="Z2198" s="2" t="s">
        <v>5388</v>
      </c>
      <c r="AA2198" s="6" t="str">
        <f t="shared" si="2154"/>
        <v>X</v>
      </c>
      <c r="AB2198" s="2" t="s">
        <v>5388</v>
      </c>
      <c r="AC2198" s="2" t="s">
        <v>5388</v>
      </c>
      <c r="AD2198" s="6" t="str">
        <f t="shared" si="2156"/>
        <v>X</v>
      </c>
      <c r="AE2198" s="2" t="s">
        <v>5388</v>
      </c>
      <c r="AF2198" s="2" t="s">
        <v>5388</v>
      </c>
      <c r="AG2198" s="2" t="str">
        <f>IFERROR(AF2198-AE2198, "X")</f>
        <v>X</v>
      </c>
      <c r="AH2198" s="2" t="s">
        <v>5388</v>
      </c>
      <c r="AI2198" s="3" t="s">
        <v>5388</v>
      </c>
      <c r="AJ2198" s="3">
        <f t="shared" ref="AJ2198:AJ2199" ca="1" si="2161">TODAY()</f>
        <v>45656</v>
      </c>
      <c r="AK2198" s="2" t="str">
        <f t="shared" si="2134"/>
        <v>+공정납기일없음</v>
      </c>
      <c r="AL2198" s="2"/>
      <c r="AM2198" s="2" t="str">
        <f t="shared" si="2135"/>
        <v>(+공정납기일없음)</v>
      </c>
      <c r="AN2198" s="9">
        <f t="shared" si="2136"/>
        <v>0</v>
      </c>
      <c r="AO2198" s="9">
        <f t="shared" si="2137"/>
        <v>45572</v>
      </c>
      <c r="AP2198" s="9">
        <f ca="1">TODAY()</f>
        <v>45656</v>
      </c>
      <c r="AQ2198" s="6">
        <f ca="1">AO2198-AP2198</f>
        <v>-84</v>
      </c>
      <c r="AR2198" s="12">
        <f t="shared" ca="1" si="2138"/>
        <v>-84</v>
      </c>
      <c r="AS2198" t="str">
        <f ca="1">IF(AQ2198&lt;0, "진행중", "지연")</f>
        <v>진행중</v>
      </c>
      <c r="AT2198" t="str">
        <f t="shared" ca="1" si="2139"/>
        <v>진행중(-84)</v>
      </c>
    </row>
    <row r="2199" spans="2:46" x14ac:dyDescent="0.3">
      <c r="B2199" s="2" t="s">
        <v>5666</v>
      </c>
      <c r="C2199" s="8" t="s">
        <v>5670</v>
      </c>
      <c r="D2199" s="2"/>
      <c r="E2199" s="2" t="s">
        <v>5553</v>
      </c>
      <c r="F2199" s="2"/>
      <c r="G2199" s="2" t="s">
        <v>5557</v>
      </c>
      <c r="H2199" s="2" t="s">
        <v>1866</v>
      </c>
      <c r="I2199" s="2" t="str">
        <f t="shared" si="2130"/>
        <v>20241219-902004-인쇄</v>
      </c>
      <c r="J2199" s="2" t="str">
        <f t="shared" si="2131"/>
        <v>20241219-902004-합지</v>
      </c>
      <c r="K2199" s="2" t="str">
        <f t="shared" si="2132"/>
        <v>20241219-902004-분단</v>
      </c>
      <c r="L2199" s="2" t="str">
        <f t="shared" si="2133"/>
        <v>20241219-902004-제대</v>
      </c>
      <c r="M2199" s="2" t="str">
        <f>VLOOKUP(H2199, '쿼리1'!$A:$R, 17, 0)</f>
        <v>무지</v>
      </c>
      <c r="N2199" s="2" t="str">
        <f>VLOOKUP(H2199, '쿼리1'!$A:$P, 15, 0)</f>
        <v>진지90</v>
      </c>
      <c r="O2199" s="2">
        <v>902004</v>
      </c>
      <c r="P2199" s="2" t="str">
        <f>VLOOKUP(H2199, '쿼리1'!$A:$R, 17, 0)</f>
        <v>무지</v>
      </c>
      <c r="Q2199" s="4">
        <f>VLOOKUP(H2199, '쿼리1'!$A:$U, 20, 0)</f>
        <v>75000</v>
      </c>
      <c r="R2199" s="2" t="s">
        <v>5397</v>
      </c>
      <c r="S2199" s="2" t="s">
        <v>5399</v>
      </c>
      <c r="T2199" s="2" t="s">
        <v>5397</v>
      </c>
      <c r="U2199" s="2" t="s">
        <v>5398</v>
      </c>
      <c r="V2199" s="2" t="s">
        <v>5388</v>
      </c>
      <c r="W2199" s="3" t="s">
        <v>5388</v>
      </c>
      <c r="X2199" s="6" t="str">
        <f t="shared" si="2158"/>
        <v>X</v>
      </c>
      <c r="Y2199" s="3">
        <v>45653</v>
      </c>
      <c r="Z2199" s="5" t="s">
        <v>5396</v>
      </c>
      <c r="AA2199" s="6">
        <f ca="1">TODAY()-Y2199</f>
        <v>3</v>
      </c>
      <c r="AB2199" s="5" t="s">
        <v>5388</v>
      </c>
      <c r="AC2199" s="2" t="s">
        <v>5388</v>
      </c>
      <c r="AD2199" s="6" t="str">
        <f t="shared" si="2156"/>
        <v>X</v>
      </c>
      <c r="AE2199" s="3">
        <v>45659</v>
      </c>
      <c r="AF2199" s="5" t="s">
        <v>5396</v>
      </c>
      <c r="AG2199" s="6">
        <f t="shared" ref="AG2199:AG2204" ca="1" si="2162">TODAY()-AE2199</f>
        <v>-3</v>
      </c>
      <c r="AH2199" s="2" t="s">
        <v>5388</v>
      </c>
      <c r="AI2199" s="3" t="s">
        <v>5388</v>
      </c>
      <c r="AJ2199" s="3">
        <f t="shared" ca="1" si="2161"/>
        <v>45656</v>
      </c>
      <c r="AK2199" s="2" t="str">
        <f t="shared" si="2134"/>
        <v>+공정납기일없음</v>
      </c>
      <c r="AL2199" s="2"/>
      <c r="AM2199" s="2" t="str">
        <f t="shared" si="2135"/>
        <v>(+공정납기일없음)</v>
      </c>
      <c r="AN2199" s="9">
        <f t="shared" si="2136"/>
        <v>45580</v>
      </c>
      <c r="AO2199" s="9">
        <f t="shared" si="2137"/>
        <v>45581</v>
      </c>
      <c r="AP2199" s="9"/>
      <c r="AQ2199" s="6">
        <f t="shared" ref="AQ2199:AQ2203" si="2163">AO2199-AN2199</f>
        <v>1</v>
      </c>
      <c r="AR2199" s="12" t="str">
        <f t="shared" si="2138"/>
        <v>+1</v>
      </c>
      <c r="AS2199" t="s">
        <v>5567</v>
      </c>
      <c r="AT2199" t="str">
        <f t="shared" si="2139"/>
        <v>생산완료(+1)</v>
      </c>
    </row>
    <row r="2200" spans="2:46" x14ac:dyDescent="0.3">
      <c r="B2200" s="2" t="s">
        <v>5408</v>
      </c>
      <c r="C2200" s="7">
        <v>3</v>
      </c>
      <c r="D2200" s="2"/>
      <c r="E2200" s="2" t="s">
        <v>5415</v>
      </c>
      <c r="F2200" s="2"/>
      <c r="G2200" s="2" t="s">
        <v>5557</v>
      </c>
      <c r="H2200" s="2" t="s">
        <v>1519</v>
      </c>
      <c r="I2200" s="2" t="str">
        <f t="shared" si="2130"/>
        <v>20241220-1000137856-인쇄</v>
      </c>
      <c r="J2200" s="2" t="str">
        <f t="shared" si="2131"/>
        <v>20241220-1000137856-합지</v>
      </c>
      <c r="K2200" s="2" t="str">
        <f t="shared" si="2132"/>
        <v>20241220-1000137856-분단</v>
      </c>
      <c r="L2200" s="2" t="str">
        <f t="shared" si="2133"/>
        <v>20241220-1000137856-제대</v>
      </c>
      <c r="M2200" s="2" t="str">
        <f>VLOOKUP(H2200, '쿼리1'!$A:$R, 17, 0)</f>
        <v>무지</v>
      </c>
      <c r="N2200" s="2" t="str">
        <f>VLOOKUP(H2200, '쿼리1'!$A:$P, 15, 0)</f>
        <v>나이론60</v>
      </c>
      <c r="O2200" s="2">
        <v>1000137856</v>
      </c>
      <c r="P2200" s="2" t="str">
        <f>VLOOKUP(H2200, '쿼리1'!$A:$R, 17, 0)</f>
        <v>무지</v>
      </c>
      <c r="Q2200" s="4">
        <f>VLOOKUP(H2200, '쿼리1'!$A:$U, 20, 0)</f>
        <v>34285</v>
      </c>
      <c r="R2200" s="2" t="s">
        <v>5397</v>
      </c>
      <c r="S2200" s="2" t="s">
        <v>31</v>
      </c>
      <c r="T2200" s="2" t="s">
        <v>5397</v>
      </c>
      <c r="U2200" s="2" t="s">
        <v>5398</v>
      </c>
      <c r="V2200" s="2" t="s">
        <v>5388</v>
      </c>
      <c r="W2200" s="3" t="s">
        <v>5388</v>
      </c>
      <c r="X2200" s="6" t="str">
        <f t="shared" si="2158"/>
        <v>X</v>
      </c>
      <c r="Y2200" s="3">
        <v>45657</v>
      </c>
      <c r="Z2200" s="3">
        <v>45654</v>
      </c>
      <c r="AA2200" s="6">
        <f>IFERROR(IF(Z2200-Y2200&gt;0, "+" &amp; (Z2200-Y2200), Z2200-Y2200), "X")</f>
        <v>-3</v>
      </c>
      <c r="AB2200" s="5" t="s">
        <v>5388</v>
      </c>
      <c r="AC2200" s="2" t="s">
        <v>5388</v>
      </c>
      <c r="AD2200" s="6" t="str">
        <f t="shared" si="2156"/>
        <v>X</v>
      </c>
      <c r="AE2200" s="3">
        <v>45659</v>
      </c>
      <c r="AF2200" s="5" t="s">
        <v>5396</v>
      </c>
      <c r="AG2200" s="6">
        <f t="shared" ca="1" si="2162"/>
        <v>-3</v>
      </c>
      <c r="AH2200" s="3">
        <v>45654</v>
      </c>
      <c r="AI2200" s="3">
        <f>Y2200</f>
        <v>45657</v>
      </c>
      <c r="AJ2200" s="3"/>
      <c r="AK2200" s="2" t="str">
        <f t="shared" si="2134"/>
        <v>+3</v>
      </c>
      <c r="AL2200" s="2" t="s">
        <v>5567</v>
      </c>
      <c r="AM2200" s="2" t="str">
        <f t="shared" si="2135"/>
        <v>생산완료(+3)</v>
      </c>
      <c r="AN2200" s="9">
        <f t="shared" si="2136"/>
        <v>45654</v>
      </c>
      <c r="AO2200" s="9">
        <f t="shared" si="2137"/>
        <v>45657</v>
      </c>
      <c r="AP2200" s="9"/>
      <c r="AQ2200" s="2">
        <f t="shared" si="2163"/>
        <v>3</v>
      </c>
      <c r="AR2200" s="12" t="str">
        <f t="shared" si="2138"/>
        <v>+3</v>
      </c>
      <c r="AS2200" t="s">
        <v>5567</v>
      </c>
      <c r="AT2200" t="str">
        <f t="shared" si="2139"/>
        <v>생산완료(+3)</v>
      </c>
    </row>
    <row r="2201" spans="2:46" x14ac:dyDescent="0.3">
      <c r="B2201" s="2" t="s">
        <v>5666</v>
      </c>
      <c r="C2201" s="8" t="s">
        <v>5670</v>
      </c>
      <c r="D2201" s="2"/>
      <c r="E2201" s="2" t="s">
        <v>5534</v>
      </c>
      <c r="F2201" s="2"/>
      <c r="G2201" s="2" t="s">
        <v>5557</v>
      </c>
      <c r="H2201" s="2" t="s">
        <v>1020</v>
      </c>
      <c r="I2201" s="2" t="str">
        <f t="shared" si="2130"/>
        <v>20241220-1000137857-인쇄</v>
      </c>
      <c r="J2201" s="2" t="str">
        <f t="shared" si="2131"/>
        <v>20241220-1000137857-합지</v>
      </c>
      <c r="K2201" s="2" t="str">
        <f t="shared" si="2132"/>
        <v>20241220-1000137857-분단</v>
      </c>
      <c r="L2201" s="2" t="str">
        <f t="shared" si="2133"/>
        <v>20241220-1000137857-제대</v>
      </c>
      <c r="M2201" s="2" t="str">
        <f>VLOOKUP(H2201, '쿼리1'!$A:$R, 17, 0)</f>
        <v>무지</v>
      </c>
      <c r="N2201" s="2" t="str">
        <f>VLOOKUP(H2201, '쿼리1'!$A:$P, 15, 0)</f>
        <v>나이론60</v>
      </c>
      <c r="O2201" s="2">
        <v>1000137857</v>
      </c>
      <c r="P2201" s="2" t="str">
        <f>VLOOKUP(H2201, '쿼리1'!$A:$R, 17, 0)</f>
        <v>무지</v>
      </c>
      <c r="Q2201" s="4">
        <f>VLOOKUP(H2201, '쿼리1'!$A:$U, 20, 0)</f>
        <v>24000</v>
      </c>
      <c r="R2201" s="2" t="s">
        <v>5397</v>
      </c>
      <c r="S2201" s="2" t="s">
        <v>5398</v>
      </c>
      <c r="T2201" s="2" t="s">
        <v>5397</v>
      </c>
      <c r="U2201" s="2" t="s">
        <v>5398</v>
      </c>
      <c r="V2201" s="2" t="s">
        <v>5388</v>
      </c>
      <c r="W2201" s="3" t="s">
        <v>5388</v>
      </c>
      <c r="X2201" s="6" t="str">
        <f t="shared" si="2158"/>
        <v>X</v>
      </c>
      <c r="Y2201" s="3">
        <v>45657</v>
      </c>
      <c r="Z2201" s="5" t="s">
        <v>5396</v>
      </c>
      <c r="AA2201" s="6">
        <f t="shared" ref="AA2201:AA2202" ca="1" si="2164">TODAY()-Y2201</f>
        <v>-1</v>
      </c>
      <c r="AB2201" s="5" t="s">
        <v>5388</v>
      </c>
      <c r="AC2201" s="2" t="s">
        <v>5388</v>
      </c>
      <c r="AD2201" s="6" t="str">
        <f t="shared" si="2156"/>
        <v>X</v>
      </c>
      <c r="AE2201" s="3">
        <v>45659</v>
      </c>
      <c r="AF2201" s="5" t="s">
        <v>5396</v>
      </c>
      <c r="AG2201" s="6">
        <f t="shared" ca="1" si="2162"/>
        <v>-3</v>
      </c>
      <c r="AH2201" s="2" t="s">
        <v>5388</v>
      </c>
      <c r="AI2201" s="3" t="s">
        <v>5388</v>
      </c>
      <c r="AJ2201" s="3">
        <f t="shared" ref="AJ2201:AJ2202" ca="1" si="2165">TODAY()</f>
        <v>45656</v>
      </c>
      <c r="AK2201" s="2" t="str">
        <f t="shared" si="2134"/>
        <v>+공정납기일없음</v>
      </c>
      <c r="AL2201" s="2"/>
      <c r="AM2201" s="2" t="str">
        <f t="shared" si="2135"/>
        <v>(+공정납기일없음)</v>
      </c>
      <c r="AN2201" s="9">
        <f t="shared" si="2136"/>
        <v>45589</v>
      </c>
      <c r="AO2201" s="9">
        <f t="shared" si="2137"/>
        <v>45580</v>
      </c>
      <c r="AP2201" s="9"/>
      <c r="AQ2201" s="6">
        <f t="shared" si="2163"/>
        <v>-9</v>
      </c>
      <c r="AR2201" s="12">
        <f t="shared" si="2138"/>
        <v>-9</v>
      </c>
      <c r="AS2201" t="s">
        <v>5567</v>
      </c>
      <c r="AT2201" t="str">
        <f t="shared" si="2139"/>
        <v>생산완료(-9)</v>
      </c>
    </row>
    <row r="2202" spans="2:46" x14ac:dyDescent="0.3">
      <c r="B2202" s="2" t="s">
        <v>5666</v>
      </c>
      <c r="C2202" s="8" t="s">
        <v>5670</v>
      </c>
      <c r="D2202" s="2"/>
      <c r="E2202" s="2" t="s">
        <v>5556</v>
      </c>
      <c r="F2202" s="2"/>
      <c r="G2202" s="2" t="s">
        <v>5558</v>
      </c>
      <c r="H2202" s="2" t="s">
        <v>1800</v>
      </c>
      <c r="I2202" s="2" t="str">
        <f t="shared" si="2130"/>
        <v>20241220-1000138362-인쇄</v>
      </c>
      <c r="J2202" s="2" t="str">
        <f t="shared" si="2131"/>
        <v>20241220-1000138362-합지</v>
      </c>
      <c r="K2202" s="2" t="str">
        <f t="shared" si="2132"/>
        <v>20241220-1000138362-분단</v>
      </c>
      <c r="L2202" s="2" t="str">
        <f t="shared" si="2133"/>
        <v>20241220-1000138362-제대</v>
      </c>
      <c r="M2202" s="2" t="str">
        <f>VLOOKUP(H2202, '쿼리1'!$A:$R, 17, 0)</f>
        <v>무지</v>
      </c>
      <c r="N2202" s="2" t="str">
        <f>VLOOKUP(H2202, '쿼리1'!$A:$P, 15, 0)</f>
        <v>나이론60</v>
      </c>
      <c r="O2202" s="2">
        <v>1000138362</v>
      </c>
      <c r="P2202" s="2" t="str">
        <f>VLOOKUP(H2202, '쿼리1'!$A:$R, 17, 0)</f>
        <v>무지</v>
      </c>
      <c r="Q2202" s="4">
        <f>VLOOKUP(H2202, '쿼리1'!$A:$U, 20, 0)</f>
        <v>30000</v>
      </c>
      <c r="R2202" s="2" t="s">
        <v>5397</v>
      </c>
      <c r="S2202" s="2" t="s">
        <v>5398</v>
      </c>
      <c r="T2202" s="2" t="s">
        <v>5397</v>
      </c>
      <c r="U2202" s="2" t="s">
        <v>5398</v>
      </c>
      <c r="V2202" s="2" t="s">
        <v>5388</v>
      </c>
      <c r="W2202" s="3" t="s">
        <v>5388</v>
      </c>
      <c r="X2202" s="6" t="str">
        <f t="shared" si="2158"/>
        <v>X</v>
      </c>
      <c r="Y2202" s="3">
        <v>45656</v>
      </c>
      <c r="Z2202" s="5" t="s">
        <v>5396</v>
      </c>
      <c r="AA2202" s="6">
        <f t="shared" ca="1" si="2164"/>
        <v>0</v>
      </c>
      <c r="AB2202" s="5" t="s">
        <v>5388</v>
      </c>
      <c r="AC2202" s="2" t="s">
        <v>5388</v>
      </c>
      <c r="AD2202" s="6" t="str">
        <f t="shared" si="2156"/>
        <v>X</v>
      </c>
      <c r="AE2202" s="3">
        <v>45658</v>
      </c>
      <c r="AF2202" s="5" t="s">
        <v>5396</v>
      </c>
      <c r="AG2202" s="6">
        <f t="shared" ca="1" si="2162"/>
        <v>-2</v>
      </c>
      <c r="AH2202" s="2" t="s">
        <v>5388</v>
      </c>
      <c r="AI2202" s="3" t="s">
        <v>5388</v>
      </c>
      <c r="AJ2202" s="3">
        <f t="shared" ca="1" si="2165"/>
        <v>45656</v>
      </c>
      <c r="AK2202" s="2" t="str">
        <f t="shared" si="2134"/>
        <v>+공정납기일없음</v>
      </c>
      <c r="AL2202" s="2"/>
      <c r="AM2202" s="2" t="str">
        <f t="shared" si="2135"/>
        <v>(+공정납기일없음)</v>
      </c>
      <c r="AN2202" s="9">
        <f t="shared" si="2136"/>
        <v>45583</v>
      </c>
      <c r="AO2202" s="9">
        <f t="shared" si="2137"/>
        <v>45587</v>
      </c>
      <c r="AP2202" s="9"/>
      <c r="AQ2202" s="6">
        <f t="shared" si="2163"/>
        <v>4</v>
      </c>
      <c r="AR2202" s="12" t="str">
        <f t="shared" si="2138"/>
        <v>+4</v>
      </c>
      <c r="AS2202" t="s">
        <v>5567</v>
      </c>
      <c r="AT2202" t="str">
        <f t="shared" si="2139"/>
        <v>생산완료(+4)</v>
      </c>
    </row>
    <row r="2203" spans="2:46" x14ac:dyDescent="0.3">
      <c r="B2203" s="2" t="s">
        <v>5408</v>
      </c>
      <c r="C2203" s="7">
        <v>3</v>
      </c>
      <c r="D2203" s="2"/>
      <c r="E2203" s="2" t="s">
        <v>5415</v>
      </c>
      <c r="F2203" s="2"/>
      <c r="G2203" s="2" t="s">
        <v>5557</v>
      </c>
      <c r="H2203" s="2" t="s">
        <v>4897</v>
      </c>
      <c r="I2203" s="2" t="str">
        <f t="shared" si="2130"/>
        <v>20241220-1000138445-인쇄</v>
      </c>
      <c r="J2203" s="2" t="str">
        <f t="shared" si="2131"/>
        <v>20241220-1000138445-합지</v>
      </c>
      <c r="K2203" s="2" t="str">
        <f t="shared" si="2132"/>
        <v>20241220-1000138445-분단</v>
      </c>
      <c r="L2203" s="2" t="str">
        <f t="shared" si="2133"/>
        <v>20241220-1000138445-제대</v>
      </c>
      <c r="M2203" s="2" t="str">
        <f>VLOOKUP(H2203, '쿼리1'!$A:$R, 17, 0)</f>
        <v>무지</v>
      </c>
      <c r="N2203" s="2" t="str">
        <f>VLOOKUP(H2203, '쿼리1'!$A:$P, 15, 0)</f>
        <v>나이론60</v>
      </c>
      <c r="O2203" s="2">
        <v>1000138445</v>
      </c>
      <c r="P2203" s="2" t="str">
        <f>VLOOKUP(H2203, '쿼리1'!$A:$R, 17, 0)</f>
        <v>무지</v>
      </c>
      <c r="Q2203" s="4">
        <f>VLOOKUP(H2203, '쿼리1'!$A:$U, 20, 0)</f>
        <v>15000</v>
      </c>
      <c r="R2203" s="2" t="s">
        <v>5397</v>
      </c>
      <c r="S2203" s="2" t="s">
        <v>31</v>
      </c>
      <c r="T2203" s="2" t="s">
        <v>5397</v>
      </c>
      <c r="U2203" s="2" t="s">
        <v>5398</v>
      </c>
      <c r="V2203" s="2" t="s">
        <v>5388</v>
      </c>
      <c r="W2203" s="3" t="s">
        <v>5388</v>
      </c>
      <c r="X2203" s="6" t="str">
        <f t="shared" si="2158"/>
        <v>X</v>
      </c>
      <c r="Y2203" s="3">
        <v>45657</v>
      </c>
      <c r="Z2203" s="3">
        <v>45654</v>
      </c>
      <c r="AA2203" s="6">
        <f>IFERROR(IF(Z2203-Y2203&gt;0, "+" &amp; (Z2203-Y2203), Z2203-Y2203), "X")</f>
        <v>-3</v>
      </c>
      <c r="AB2203" s="5" t="s">
        <v>5388</v>
      </c>
      <c r="AC2203" s="2" t="s">
        <v>5388</v>
      </c>
      <c r="AD2203" s="6" t="str">
        <f t="shared" si="2156"/>
        <v>X</v>
      </c>
      <c r="AE2203" s="3">
        <v>45659</v>
      </c>
      <c r="AF2203" s="5" t="s">
        <v>5396</v>
      </c>
      <c r="AG2203" s="6">
        <f t="shared" ca="1" si="2162"/>
        <v>-3</v>
      </c>
      <c r="AH2203" s="3">
        <v>45654</v>
      </c>
      <c r="AI2203" s="3">
        <f>Y2203</f>
        <v>45657</v>
      </c>
      <c r="AJ2203" s="3"/>
      <c r="AK2203" s="2" t="str">
        <f t="shared" si="2134"/>
        <v>+3</v>
      </c>
      <c r="AL2203" s="2" t="s">
        <v>5567</v>
      </c>
      <c r="AM2203" s="2" t="str">
        <f t="shared" si="2135"/>
        <v>생산완료(+3)</v>
      </c>
      <c r="AN2203" s="9">
        <f t="shared" si="2136"/>
        <v>45654</v>
      </c>
      <c r="AO2203" s="9">
        <f t="shared" si="2137"/>
        <v>45657</v>
      </c>
      <c r="AP2203" s="9"/>
      <c r="AQ2203" s="2">
        <f t="shared" si="2163"/>
        <v>3</v>
      </c>
      <c r="AR2203" s="12" t="str">
        <f t="shared" si="2138"/>
        <v>+3</v>
      </c>
      <c r="AS2203" t="s">
        <v>5567</v>
      </c>
      <c r="AT2203" t="str">
        <f t="shared" si="2139"/>
        <v>생산완료(+3)</v>
      </c>
    </row>
    <row r="2204" spans="2:46" x14ac:dyDescent="0.3">
      <c r="B2204" s="2" t="s">
        <v>5666</v>
      </c>
      <c r="C2204" s="8" t="s">
        <v>5670</v>
      </c>
      <c r="D2204" s="2"/>
      <c r="E2204" s="2" t="s">
        <v>5534</v>
      </c>
      <c r="F2204" s="2"/>
      <c r="G2204" s="2" t="s">
        <v>5557</v>
      </c>
      <c r="H2204" s="2" t="s">
        <v>1023</v>
      </c>
      <c r="I2204" s="2" t="str">
        <f t="shared" si="2130"/>
        <v>20241220-1000158655-인쇄</v>
      </c>
      <c r="J2204" s="2" t="str">
        <f t="shared" si="2131"/>
        <v>20241220-1000158655-합지</v>
      </c>
      <c r="K2204" s="2" t="str">
        <f t="shared" si="2132"/>
        <v>20241220-1000158655-분단</v>
      </c>
      <c r="L2204" s="2" t="str">
        <f t="shared" si="2133"/>
        <v>20241220-1000158655-제대</v>
      </c>
      <c r="M2204" s="2" t="str">
        <f>VLOOKUP(H2204, '쿼리1'!$A:$R, 17, 0)</f>
        <v>무지</v>
      </c>
      <c r="N2204" s="2" t="str">
        <f>VLOOKUP(H2204, '쿼리1'!$A:$P, 15, 0)</f>
        <v>나이론60</v>
      </c>
      <c r="O2204" s="2">
        <v>1000158655</v>
      </c>
      <c r="P2204" s="2" t="str">
        <f>VLOOKUP(H2204, '쿼리1'!$A:$R, 17, 0)</f>
        <v>무지</v>
      </c>
      <c r="Q2204" s="4">
        <f>VLOOKUP(H2204, '쿼리1'!$A:$U, 20, 0)</f>
        <v>18750</v>
      </c>
      <c r="R2204" s="2" t="s">
        <v>5397</v>
      </c>
      <c r="S2204" s="2" t="s">
        <v>5398</v>
      </c>
      <c r="T2204" s="2" t="s">
        <v>5397</v>
      </c>
      <c r="U2204" s="2" t="s">
        <v>5398</v>
      </c>
      <c r="V2204" s="2" t="s">
        <v>5388</v>
      </c>
      <c r="W2204" s="3" t="s">
        <v>5388</v>
      </c>
      <c r="X2204" s="6" t="str">
        <f t="shared" si="2158"/>
        <v>X</v>
      </c>
      <c r="Y2204" s="3">
        <v>45657</v>
      </c>
      <c r="Z2204" s="5" t="s">
        <v>5396</v>
      </c>
      <c r="AA2204" s="6">
        <f t="shared" ref="AA2204:AA2215" ca="1" si="2166">TODAY()-Y2204</f>
        <v>-1</v>
      </c>
      <c r="AB2204" s="5" t="s">
        <v>5388</v>
      </c>
      <c r="AC2204" s="2" t="s">
        <v>5388</v>
      </c>
      <c r="AD2204" s="6" t="str">
        <f t="shared" si="2156"/>
        <v>X</v>
      </c>
      <c r="AE2204" s="3">
        <v>45659</v>
      </c>
      <c r="AF2204" s="5" t="s">
        <v>5396</v>
      </c>
      <c r="AG2204" s="6">
        <f t="shared" ca="1" si="2162"/>
        <v>-3</v>
      </c>
      <c r="AH2204" s="2" t="s">
        <v>5388</v>
      </c>
      <c r="AI2204" s="3" t="s">
        <v>5388</v>
      </c>
      <c r="AJ2204" s="3">
        <f ca="1">TODAY()</f>
        <v>45656</v>
      </c>
      <c r="AK2204" s="2" t="str">
        <f t="shared" si="2134"/>
        <v>+공정납기일없음</v>
      </c>
      <c r="AL2204" s="2"/>
      <c r="AM2204" s="2" t="str">
        <f t="shared" si="2135"/>
        <v>(+공정납기일없음)</v>
      </c>
      <c r="AN2204" s="9">
        <f t="shared" si="2136"/>
        <v>0</v>
      </c>
      <c r="AO2204" s="9">
        <f t="shared" si="2137"/>
        <v>0</v>
      </c>
      <c r="AP2204" s="9">
        <f ca="1">TODAY()</f>
        <v>45656</v>
      </c>
      <c r="AQ2204" s="6" t="s">
        <v>5388</v>
      </c>
      <c r="AR2204" s="12" t="str">
        <f t="shared" si="2138"/>
        <v>+X</v>
      </c>
      <c r="AS2204" t="s">
        <v>5680</v>
      </c>
      <c r="AT2204" t="str">
        <f t="shared" si="2139"/>
        <v>공정납기일없음(+X)</v>
      </c>
    </row>
    <row r="2205" spans="2:46" x14ac:dyDescent="0.3">
      <c r="B2205" s="2" t="s">
        <v>5408</v>
      </c>
      <c r="C2205" s="7">
        <v>3</v>
      </c>
      <c r="D2205" s="2" t="s">
        <v>5549</v>
      </c>
      <c r="E2205" s="2" t="s">
        <v>5556</v>
      </c>
      <c r="F2205" s="2" t="s">
        <v>5415</v>
      </c>
      <c r="G2205" s="2"/>
      <c r="H2205" s="2" t="s">
        <v>3931</v>
      </c>
      <c r="I2205" s="2" t="str">
        <f t="shared" si="2130"/>
        <v>20241220-1000169059-인쇄</v>
      </c>
      <c r="J2205" s="2" t="str">
        <f t="shared" si="2131"/>
        <v>20241220-1000169059-합지</v>
      </c>
      <c r="K2205" s="2" t="str">
        <f t="shared" si="2132"/>
        <v>20241220-1000169059-분단</v>
      </c>
      <c r="L2205" s="2" t="str">
        <f t="shared" si="2133"/>
        <v>20241220-1000169059-제대</v>
      </c>
      <c r="M2205" s="2" t="str">
        <f>VLOOKUP(H2205, '쿼리1'!$A:$R, 17, 0)</f>
        <v>3도-VN)버터바73g</v>
      </c>
      <c r="N2205" s="2" t="str">
        <f>VLOOKUP(H2205, '쿼리1'!$A:$P, 15, 0)</f>
        <v>오씨피피(유무광)40</v>
      </c>
      <c r="O2205" s="2">
        <v>1000169059</v>
      </c>
      <c r="P2205" s="2" t="str">
        <f>VLOOKUP(H2205, '쿼리1'!$A:$R, 17, 0)</f>
        <v>3도-VN)버터바73g</v>
      </c>
      <c r="Q2205" s="4">
        <f>VLOOKUP(H2205, '쿼리1'!$A:$U, 20, 0)</f>
        <v>32</v>
      </c>
      <c r="R2205" s="2" t="s">
        <v>5399</v>
      </c>
      <c r="S2205" s="2" t="s">
        <v>5398</v>
      </c>
      <c r="T2205" s="2" t="s">
        <v>31</v>
      </c>
      <c r="U2205" s="2" t="s">
        <v>5397</v>
      </c>
      <c r="V2205" s="3">
        <v>45651</v>
      </c>
      <c r="W2205" s="5" t="s">
        <v>5396</v>
      </c>
      <c r="X2205" s="6">
        <f t="shared" ref="X2205:X2207" ca="1" si="2167">TODAY()-V2205</f>
        <v>5</v>
      </c>
      <c r="Y2205" s="3">
        <v>45656</v>
      </c>
      <c r="Z2205" s="5" t="s">
        <v>5396</v>
      </c>
      <c r="AA2205" s="6">
        <f t="shared" ca="1" si="2166"/>
        <v>0</v>
      </c>
      <c r="AB2205" s="3">
        <v>45657</v>
      </c>
      <c r="AC2205" s="3">
        <v>45654</v>
      </c>
      <c r="AD2205" s="6">
        <f>IFERROR(IF(AC2205-AB2205&gt;0, "+" &amp; (AC2205-AB2205), AC2205-AB2205), "X")</f>
        <v>-3</v>
      </c>
      <c r="AE2205" s="2" t="s">
        <v>5388</v>
      </c>
      <c r="AF2205" s="2" t="s">
        <v>5388</v>
      </c>
      <c r="AG2205" s="2" t="str">
        <f>IFERROR(AF2205-AE2205, "X")</f>
        <v>X</v>
      </c>
      <c r="AH2205" s="3">
        <v>45654</v>
      </c>
      <c r="AI2205" s="3">
        <f t="shared" ref="AI2205" si="2168">AB2205</f>
        <v>45657</v>
      </c>
      <c r="AJ2205" s="3"/>
      <c r="AK2205" s="2" t="str">
        <f t="shared" si="2134"/>
        <v>+3</v>
      </c>
      <c r="AL2205" s="2" t="s">
        <v>5567</v>
      </c>
      <c r="AM2205" s="2" t="str">
        <f t="shared" si="2135"/>
        <v>생산완료(+3)</v>
      </c>
      <c r="AN2205" s="9">
        <f t="shared" si="2136"/>
        <v>45654</v>
      </c>
      <c r="AO2205" s="9">
        <f t="shared" si="2137"/>
        <v>45658</v>
      </c>
      <c r="AP2205" s="9"/>
      <c r="AQ2205" s="2">
        <f t="shared" ref="AQ2205:AQ2206" si="2169">AO2205-AN2205</f>
        <v>4</v>
      </c>
      <c r="AR2205" s="12" t="str">
        <f t="shared" si="2138"/>
        <v>+4</v>
      </c>
      <c r="AS2205" t="s">
        <v>5567</v>
      </c>
      <c r="AT2205" t="str">
        <f t="shared" si="2139"/>
        <v>생산완료(+4)</v>
      </c>
    </row>
    <row r="2206" spans="2:46" x14ac:dyDescent="0.3">
      <c r="B2206" s="2" t="s">
        <v>5559</v>
      </c>
      <c r="C2206" s="8">
        <v>-4</v>
      </c>
      <c r="D2206" s="2" t="s">
        <v>5554</v>
      </c>
      <c r="E2206" s="2" t="s">
        <v>5534</v>
      </c>
      <c r="F2206" s="2"/>
      <c r="G2206" s="2" t="s">
        <v>5560</v>
      </c>
      <c r="H2206" s="2" t="s">
        <v>4156</v>
      </c>
      <c r="I2206" s="2" t="str">
        <f t="shared" si="2130"/>
        <v>20241220-1000169370-인쇄</v>
      </c>
      <c r="J2206" s="2" t="str">
        <f t="shared" si="2131"/>
        <v>20241220-1000169370-합지</v>
      </c>
      <c r="K2206" s="2" t="str">
        <f t="shared" si="2132"/>
        <v>20241220-1000169370-분단</v>
      </c>
      <c r="L2206" s="2" t="str">
        <f t="shared" si="2133"/>
        <v>20241220-1000169370-제대</v>
      </c>
      <c r="M2206" s="2" t="str">
        <f>VLOOKUP(H2206, '쿼리1'!$A:$R, 17, 0)</f>
        <v>1도-무궁화꽃이피었습니다-무궁화김</v>
      </c>
      <c r="N2206" s="2" t="str">
        <f>VLOOKUP(H2206, '쿼리1'!$A:$P, 15, 0)</f>
        <v>오씨피피(투명)70</v>
      </c>
      <c r="O2206" s="2">
        <v>1000169370</v>
      </c>
      <c r="P2206" s="2" t="str">
        <f>VLOOKUP(H2206, '쿼리1'!$A:$R, 17, 0)</f>
        <v>1도-무궁화꽃이피었습니다-무궁화김</v>
      </c>
      <c r="Q2206" s="4">
        <f>VLOOKUP(H2206, '쿼리1'!$A:$U, 20, 0)</f>
        <v>75000</v>
      </c>
      <c r="R2206" s="2" t="s">
        <v>5399</v>
      </c>
      <c r="S2206" s="2" t="s">
        <v>5398</v>
      </c>
      <c r="T2206" s="2" t="s">
        <v>5397</v>
      </c>
      <c r="U2206" s="2" t="s">
        <v>5398</v>
      </c>
      <c r="V2206" s="3">
        <v>45652</v>
      </c>
      <c r="W2206" s="5" t="s">
        <v>5396</v>
      </c>
      <c r="X2206" s="6">
        <f t="shared" ca="1" si="2167"/>
        <v>4</v>
      </c>
      <c r="Y2206" s="3">
        <v>45657</v>
      </c>
      <c r="Z2206" s="5" t="s">
        <v>5396</v>
      </c>
      <c r="AA2206" s="6">
        <f t="shared" ca="1" si="2166"/>
        <v>-1</v>
      </c>
      <c r="AB2206" s="5" t="s">
        <v>5388</v>
      </c>
      <c r="AC2206" s="2" t="s">
        <v>5388</v>
      </c>
      <c r="AD2206" s="6" t="str">
        <f>IFERROR(AC2206-AB2206, "X")</f>
        <v>X</v>
      </c>
      <c r="AE2206" s="3">
        <v>45663</v>
      </c>
      <c r="AF2206" s="5" t="s">
        <v>5396</v>
      </c>
      <c r="AG2206" s="6">
        <f t="shared" ref="AG2206:AG2208" ca="1" si="2170">TODAY()-AE2206</f>
        <v>-7</v>
      </c>
      <c r="AH2206" s="2" t="s">
        <v>5388</v>
      </c>
      <c r="AI2206" s="3">
        <f t="shared" ref="AI2206:AI2207" si="2171">V2206</f>
        <v>45652</v>
      </c>
      <c r="AJ2206" s="3">
        <f t="shared" ref="AJ2206:AJ2208" ca="1" si="2172">TODAY()</f>
        <v>45656</v>
      </c>
      <c r="AK2206" s="2">
        <f t="shared" si="2134"/>
        <v>-4</v>
      </c>
      <c r="AL2206" s="2" t="str">
        <f>IF(C2206&lt;0, "진행중", "지연")</f>
        <v>진행중</v>
      </c>
      <c r="AM2206" s="2" t="str">
        <f t="shared" si="2135"/>
        <v>진행중(-4)</v>
      </c>
      <c r="AN2206" s="9">
        <f t="shared" si="2136"/>
        <v>45646</v>
      </c>
      <c r="AO2206" s="9">
        <f t="shared" si="2137"/>
        <v>45652</v>
      </c>
      <c r="AP2206" s="9"/>
      <c r="AQ2206" s="6">
        <f t="shared" si="2169"/>
        <v>6</v>
      </c>
      <c r="AR2206" s="12" t="str">
        <f t="shared" si="2138"/>
        <v>+6</v>
      </c>
      <c r="AS2206" t="s">
        <v>5567</v>
      </c>
      <c r="AT2206" t="str">
        <f t="shared" si="2139"/>
        <v>생산완료(+6)</v>
      </c>
    </row>
    <row r="2207" spans="2:46" x14ac:dyDescent="0.3">
      <c r="B2207" s="2" t="s">
        <v>5668</v>
      </c>
      <c r="C2207" s="8">
        <v>-5</v>
      </c>
      <c r="D2207" s="2" t="s">
        <v>5549</v>
      </c>
      <c r="E2207" s="2" t="s">
        <v>5556</v>
      </c>
      <c r="F2207" s="2"/>
      <c r="G2207" s="2" t="s">
        <v>5558</v>
      </c>
      <c r="H2207" s="2" t="s">
        <v>967</v>
      </c>
      <c r="I2207" s="2" t="str">
        <f t="shared" si="2130"/>
        <v>20241220-1000170038-인쇄</v>
      </c>
      <c r="J2207" s="2" t="str">
        <f t="shared" si="2131"/>
        <v>20241220-1000170038-합지</v>
      </c>
      <c r="K2207" s="2" t="str">
        <f t="shared" si="2132"/>
        <v>20241220-1000170038-분단</v>
      </c>
      <c r="L2207" s="2" t="str">
        <f t="shared" si="2133"/>
        <v>20241220-1000170038-제대</v>
      </c>
      <c r="M2207" s="2" t="str">
        <f>VLOOKUP(H2207, '쿼리1'!$A:$R, 17, 0)</f>
        <v>1도-바른피자생활 4종(오페고마)</v>
      </c>
      <c r="N2207" s="2" t="str">
        <f>VLOOKUP(H2207, '쿼리1'!$A:$P, 15, 0)</f>
        <v>나이론70</v>
      </c>
      <c r="O2207" s="2">
        <v>1000170038</v>
      </c>
      <c r="P2207" s="2" t="str">
        <f>VLOOKUP(H2207, '쿼리1'!$A:$R, 17, 0)</f>
        <v>1도-바른피자생활 4종(오페고마)</v>
      </c>
      <c r="Q2207" s="4">
        <f>VLOOKUP(H2207, '쿼리1'!$A:$U, 20, 0)</f>
        <v>18750</v>
      </c>
      <c r="R2207" s="2" t="s">
        <v>5399</v>
      </c>
      <c r="S2207" s="2" t="s">
        <v>5398</v>
      </c>
      <c r="T2207" s="2" t="s">
        <v>5397</v>
      </c>
      <c r="U2207" s="2" t="s">
        <v>5398</v>
      </c>
      <c r="V2207" s="3">
        <v>45651</v>
      </c>
      <c r="W2207" s="5" t="s">
        <v>5396</v>
      </c>
      <c r="X2207" s="6">
        <f t="shared" ca="1" si="2167"/>
        <v>5</v>
      </c>
      <c r="Y2207" s="3">
        <v>45656</v>
      </c>
      <c r="Z2207" s="5" t="s">
        <v>5396</v>
      </c>
      <c r="AA2207" s="6">
        <f t="shared" ca="1" si="2166"/>
        <v>0</v>
      </c>
      <c r="AB2207" s="5" t="s">
        <v>5388</v>
      </c>
      <c r="AC2207" s="2" t="s">
        <v>5388</v>
      </c>
      <c r="AD2207" s="6" t="str">
        <f>IFERROR(AC2207-AB2207, "X")</f>
        <v>X</v>
      </c>
      <c r="AE2207" s="3">
        <v>45658</v>
      </c>
      <c r="AF2207" s="5" t="s">
        <v>5396</v>
      </c>
      <c r="AG2207" s="6">
        <f t="shared" ca="1" si="2170"/>
        <v>-2</v>
      </c>
      <c r="AH2207" s="2" t="s">
        <v>5388</v>
      </c>
      <c r="AI2207" s="3">
        <f t="shared" si="2171"/>
        <v>45651</v>
      </c>
      <c r="AJ2207" s="3">
        <f t="shared" ca="1" si="2172"/>
        <v>45656</v>
      </c>
      <c r="AK2207" s="2">
        <f t="shared" si="2134"/>
        <v>-5</v>
      </c>
      <c r="AL2207" s="2" t="str">
        <f>IF(C2207&lt;0, "진행중", "지연")</f>
        <v>진행중</v>
      </c>
      <c r="AM2207" s="2" t="str">
        <f t="shared" si="2135"/>
        <v>진행중(-5)</v>
      </c>
      <c r="AN2207" s="9">
        <f t="shared" si="2136"/>
        <v>0</v>
      </c>
      <c r="AO2207" s="9">
        <f t="shared" si="2137"/>
        <v>45651</v>
      </c>
      <c r="AP2207" s="9">
        <f t="shared" ref="AP2207:AP2208" ca="1" si="2173">TODAY()</f>
        <v>45656</v>
      </c>
      <c r="AQ2207" s="6">
        <f ca="1">AO2207-AP2207</f>
        <v>-5</v>
      </c>
      <c r="AR2207" s="12">
        <f t="shared" ca="1" si="2138"/>
        <v>-5</v>
      </c>
      <c r="AS2207" t="str">
        <f ca="1">IF(AQ2207&lt;0, "진행중", "지연")</f>
        <v>진행중</v>
      </c>
      <c r="AT2207" t="str">
        <f t="shared" ca="1" si="2139"/>
        <v>진행중(-5)</v>
      </c>
    </row>
    <row r="2208" spans="2:46" x14ac:dyDescent="0.3">
      <c r="B2208" s="2" t="s">
        <v>5666</v>
      </c>
      <c r="C2208" s="8" t="s">
        <v>5670</v>
      </c>
      <c r="D2208" s="2"/>
      <c r="E2208" s="2" t="s">
        <v>5556</v>
      </c>
      <c r="F2208" s="2"/>
      <c r="G2208" s="2" t="s">
        <v>5558</v>
      </c>
      <c r="H2208" s="2" t="s">
        <v>3112</v>
      </c>
      <c r="I2208" s="2" t="str">
        <f t="shared" si="2130"/>
        <v>20241220-1000170046-인쇄</v>
      </c>
      <c r="J2208" s="2" t="str">
        <f t="shared" si="2131"/>
        <v>20241220-1000170046-합지</v>
      </c>
      <c r="K2208" s="2" t="str">
        <f t="shared" si="2132"/>
        <v>20241220-1000170046-분단</v>
      </c>
      <c r="L2208" s="2" t="str">
        <f t="shared" si="2133"/>
        <v>20241220-1000170046-제대</v>
      </c>
      <c r="M2208" s="2" t="str">
        <f>VLOOKUP(H2208, '쿼리1'!$A:$R, 17, 0)</f>
        <v>무지</v>
      </c>
      <c r="N2208" s="2" t="str">
        <f>VLOOKUP(H2208, '쿼리1'!$A:$P, 15, 0)</f>
        <v>패트90</v>
      </c>
      <c r="O2208" s="2">
        <v>1000170046</v>
      </c>
      <c r="P2208" s="2" t="str">
        <f>VLOOKUP(H2208, '쿼리1'!$A:$R, 17, 0)</f>
        <v>무지</v>
      </c>
      <c r="Q2208" s="4">
        <f>VLOOKUP(H2208, '쿼리1'!$A:$U, 20, 0)</f>
        <v>24000</v>
      </c>
      <c r="R2208" s="2" t="s">
        <v>5397</v>
      </c>
      <c r="S2208" s="2" t="s">
        <v>5398</v>
      </c>
      <c r="T2208" s="2" t="s">
        <v>5397</v>
      </c>
      <c r="U2208" s="2" t="s">
        <v>5398</v>
      </c>
      <c r="V2208" s="2" t="s">
        <v>5388</v>
      </c>
      <c r="W2208" s="3" t="s">
        <v>5388</v>
      </c>
      <c r="X2208" s="6" t="str">
        <f>IFERROR(W2208-V2208, "X")</f>
        <v>X</v>
      </c>
      <c r="Y2208" s="3">
        <v>45656</v>
      </c>
      <c r="Z2208" s="5" t="s">
        <v>5396</v>
      </c>
      <c r="AA2208" s="6">
        <f t="shared" ca="1" si="2166"/>
        <v>0</v>
      </c>
      <c r="AB2208" s="5" t="s">
        <v>5388</v>
      </c>
      <c r="AC2208" s="2" t="s">
        <v>5388</v>
      </c>
      <c r="AD2208" s="6" t="str">
        <f>IFERROR(AC2208-AB2208, "X")</f>
        <v>X</v>
      </c>
      <c r="AE2208" s="3">
        <v>45658</v>
      </c>
      <c r="AF2208" s="5" t="s">
        <v>5396</v>
      </c>
      <c r="AG2208" s="6">
        <f t="shared" ca="1" si="2170"/>
        <v>-2</v>
      </c>
      <c r="AH2208" s="2" t="s">
        <v>5388</v>
      </c>
      <c r="AI2208" s="3" t="s">
        <v>5388</v>
      </c>
      <c r="AJ2208" s="3">
        <f t="shared" ca="1" si="2172"/>
        <v>45656</v>
      </c>
      <c r="AK2208" s="2" t="str">
        <f t="shared" si="2134"/>
        <v>+공정납기일없음</v>
      </c>
      <c r="AL2208" s="2"/>
      <c r="AM2208" s="2" t="str">
        <f t="shared" si="2135"/>
        <v>(+공정납기일없음)</v>
      </c>
      <c r="AN2208" s="9">
        <f t="shared" si="2136"/>
        <v>0</v>
      </c>
      <c r="AO2208" s="9">
        <f t="shared" si="2137"/>
        <v>0</v>
      </c>
      <c r="AP2208" s="9">
        <f t="shared" ca="1" si="2173"/>
        <v>45656</v>
      </c>
      <c r="AQ2208" s="6" t="s">
        <v>5388</v>
      </c>
      <c r="AR2208" s="12" t="str">
        <f t="shared" si="2138"/>
        <v>+X</v>
      </c>
      <c r="AS2208" t="s">
        <v>5680</v>
      </c>
      <c r="AT2208" t="str">
        <f t="shared" si="2139"/>
        <v>공정납기일없음(+X)</v>
      </c>
    </row>
    <row r="2209" spans="2:46" x14ac:dyDescent="0.3">
      <c r="B2209" s="2" t="s">
        <v>5416</v>
      </c>
      <c r="C2209" s="7">
        <v>-2</v>
      </c>
      <c r="D2209" s="2" t="s">
        <v>5424</v>
      </c>
      <c r="E2209" s="2" t="s">
        <v>5556</v>
      </c>
      <c r="F2209" s="2" t="s">
        <v>5534</v>
      </c>
      <c r="G2209" s="2"/>
      <c r="H2209" s="2" t="s">
        <v>4209</v>
      </c>
      <c r="I2209" s="2" t="str">
        <f t="shared" si="2130"/>
        <v>20241220-1118P0274-인쇄</v>
      </c>
      <c r="J2209" s="2" t="str">
        <f t="shared" si="2131"/>
        <v>20241220-1118P0274-합지</v>
      </c>
      <c r="K2209" s="2" t="str">
        <f t="shared" si="2132"/>
        <v>20241220-1118P0274-분단</v>
      </c>
      <c r="L2209" s="2" t="str">
        <f t="shared" si="2133"/>
        <v>20241220-1118P0274-제대</v>
      </c>
      <c r="M2209" s="2" t="str">
        <f>VLOOKUP(H2209, '쿼리1'!$A:$R, 17, 0)</f>
        <v>3도-밀크앤허니)고소한소보루빵 67g(240kacl)-두께변경</v>
      </c>
      <c r="N2209" s="2" t="str">
        <f>VLOOKUP(H2209, '쿼리1'!$A:$P, 15, 0)</f>
        <v>오씨피피(투명)40=3도-밀크앤허니)고소한소보루빵 67g(240kacl)-두께변경</v>
      </c>
      <c r="O2209" s="2" t="s">
        <v>5702</v>
      </c>
      <c r="P2209" s="2" t="str">
        <f>VLOOKUP(H2209, '쿼리1'!$A:$R, 17, 0)</f>
        <v>3도-밀크앤허니)고소한소보루빵 67g(240kacl)-두께변경</v>
      </c>
      <c r="Q2209" s="4">
        <f>VLOOKUP(H2209, '쿼리1'!$A:$U, 20, 0)</f>
        <v>32</v>
      </c>
      <c r="R2209" s="2" t="s">
        <v>31</v>
      </c>
      <c r="S2209" s="2" t="s">
        <v>5398</v>
      </c>
      <c r="T2209" s="2" t="s">
        <v>5398</v>
      </c>
      <c r="U2209" s="2" t="s">
        <v>5397</v>
      </c>
      <c r="V2209" s="3">
        <v>45651</v>
      </c>
      <c r="W2209" s="3">
        <v>45653</v>
      </c>
      <c r="X2209" s="6" t="str">
        <f>IFERROR(IF(W2209-V2209&gt;0, "+" &amp; (W2209-V2209), W2209-V2209), "X")</f>
        <v>+2</v>
      </c>
      <c r="Y2209" s="3">
        <v>45656</v>
      </c>
      <c r="Z2209" s="5" t="s">
        <v>5396</v>
      </c>
      <c r="AA2209" s="6">
        <f t="shared" ca="1" si="2166"/>
        <v>0</v>
      </c>
      <c r="AB2209" s="3">
        <v>45657</v>
      </c>
      <c r="AC2209" s="5" t="s">
        <v>5396</v>
      </c>
      <c r="AD2209" s="6">
        <f t="shared" ref="AD2209:AD2210" ca="1" si="2174">TODAY()-AB2209</f>
        <v>-1</v>
      </c>
      <c r="AE2209" s="2" t="s">
        <v>5388</v>
      </c>
      <c r="AF2209" s="2" t="s">
        <v>5388</v>
      </c>
      <c r="AG2209" s="2" t="str">
        <f>IFERROR(AF2209-AE2209, "X")</f>
        <v>X</v>
      </c>
      <c r="AH2209" s="3">
        <v>45653</v>
      </c>
      <c r="AI2209" s="3">
        <f>V2209</f>
        <v>45651</v>
      </c>
      <c r="AJ2209" s="3"/>
      <c r="AK2209" s="2">
        <f t="shared" si="2134"/>
        <v>-2</v>
      </c>
      <c r="AL2209" s="2" t="s">
        <v>5567</v>
      </c>
      <c r="AM2209" s="2" t="str">
        <f t="shared" si="2135"/>
        <v>생산완료(-2)</v>
      </c>
      <c r="AN2209" s="9">
        <f t="shared" si="2136"/>
        <v>45653</v>
      </c>
      <c r="AO2209" s="9">
        <f t="shared" si="2137"/>
        <v>45651</v>
      </c>
      <c r="AP2209" s="9"/>
      <c r="AQ2209" s="2">
        <f>AO2209-AN2209</f>
        <v>-2</v>
      </c>
      <c r="AR2209" s="12">
        <f t="shared" si="2138"/>
        <v>-2</v>
      </c>
      <c r="AS2209" t="s">
        <v>5567</v>
      </c>
      <c r="AT2209" t="str">
        <f t="shared" si="2139"/>
        <v>생산완료(-2)</v>
      </c>
    </row>
    <row r="2210" spans="2:46" x14ac:dyDescent="0.3">
      <c r="B2210" s="2" t="s">
        <v>5559</v>
      </c>
      <c r="C2210" s="8">
        <v>-4</v>
      </c>
      <c r="D2210" s="2" t="s">
        <v>5554</v>
      </c>
      <c r="E2210" s="2" t="s">
        <v>5534</v>
      </c>
      <c r="F2210" s="2" t="s">
        <v>5558</v>
      </c>
      <c r="G2210" s="2"/>
      <c r="H2210" s="2" t="s">
        <v>4669</v>
      </c>
      <c r="I2210" s="2" t="str">
        <f t="shared" si="2130"/>
        <v>20241220-1216P0156-인쇄</v>
      </c>
      <c r="J2210" s="2" t="str">
        <f t="shared" si="2131"/>
        <v>20241220-1216P0156-합지</v>
      </c>
      <c r="K2210" s="2" t="str">
        <f t="shared" si="2132"/>
        <v>20241220-1216P0156-분단</v>
      </c>
      <c r="L2210" s="2" t="str">
        <f t="shared" si="2133"/>
        <v>20241220-1216P0156-제대</v>
      </c>
      <c r="M2210" s="2" t="str">
        <f>VLOOKUP(H2210, '쿼리1'!$A:$R, 17, 0)</f>
        <v>2도-Seong Dong 성동(53)</v>
      </c>
      <c r="N2210" s="2" t="str">
        <f>VLOOKUP(H2210, '쿼리1'!$A:$P, 15, 0)</f>
        <v>오씨피피50</v>
      </c>
      <c r="O2210" s="2" t="s">
        <v>5928</v>
      </c>
      <c r="P2210" s="2" t="str">
        <f>VLOOKUP(H2210, '쿼리1'!$A:$R, 17, 0)</f>
        <v>2도-Seong Dong 성동(53)</v>
      </c>
      <c r="Q2210" s="4">
        <f>VLOOKUP(H2210, '쿼리1'!$A:$U, 20, 0)</f>
        <v>8</v>
      </c>
      <c r="R2210" s="2" t="s">
        <v>5399</v>
      </c>
      <c r="S2210" s="2" t="s">
        <v>5398</v>
      </c>
      <c r="T2210" s="2" t="s">
        <v>5398</v>
      </c>
      <c r="U2210" s="2" t="s">
        <v>5397</v>
      </c>
      <c r="V2210" s="3">
        <v>45652</v>
      </c>
      <c r="W2210" s="5" t="s">
        <v>5396</v>
      </c>
      <c r="X2210" s="6">
        <f ca="1">TODAY()-V2210</f>
        <v>4</v>
      </c>
      <c r="Y2210" s="3">
        <v>45657</v>
      </c>
      <c r="Z2210" s="5" t="s">
        <v>5396</v>
      </c>
      <c r="AA2210" s="6">
        <f t="shared" ca="1" si="2166"/>
        <v>-1</v>
      </c>
      <c r="AB2210" s="3">
        <v>45658</v>
      </c>
      <c r="AC2210" s="5" t="s">
        <v>5396</v>
      </c>
      <c r="AD2210" s="6">
        <f t="shared" ca="1" si="2174"/>
        <v>-2</v>
      </c>
      <c r="AE2210" s="2" t="s">
        <v>5388</v>
      </c>
      <c r="AF2210" s="2" t="s">
        <v>5388</v>
      </c>
      <c r="AG2210" s="2" t="str">
        <f>IFERROR(AF2210-AE2210, "X")</f>
        <v>X</v>
      </c>
      <c r="AH2210" s="2" t="s">
        <v>5388</v>
      </c>
      <c r="AI2210" s="3">
        <f>V2210</f>
        <v>45652</v>
      </c>
      <c r="AJ2210" s="3">
        <f t="shared" ref="AJ2210:AJ2214" ca="1" si="2175">TODAY()</f>
        <v>45656</v>
      </c>
      <c r="AK2210" s="2">
        <f t="shared" si="2134"/>
        <v>-4</v>
      </c>
      <c r="AL2210" s="2" t="str">
        <f>IF(C2210&lt;0, "진행중", "지연")</f>
        <v>진행중</v>
      </c>
      <c r="AM2210" s="2" t="str">
        <f t="shared" si="2135"/>
        <v>진행중(-4)</v>
      </c>
      <c r="AN2210" s="9">
        <f t="shared" si="2136"/>
        <v>0</v>
      </c>
      <c r="AO2210" s="9">
        <f t="shared" si="2137"/>
        <v>45652</v>
      </c>
      <c r="AP2210" s="9">
        <f ca="1">TODAY()</f>
        <v>45656</v>
      </c>
      <c r="AQ2210" s="6">
        <f ca="1">AO2210-AP2210</f>
        <v>-4</v>
      </c>
      <c r="AR2210" s="12">
        <f t="shared" ca="1" si="2138"/>
        <v>-4</v>
      </c>
      <c r="AS2210" t="str">
        <f ca="1">IF(AQ2210&lt;0, "진행중", "지연")</f>
        <v>진행중</v>
      </c>
      <c r="AT2210" t="str">
        <f t="shared" ca="1" si="2139"/>
        <v>진행중(-4)</v>
      </c>
    </row>
    <row r="2211" spans="2:46" x14ac:dyDescent="0.3">
      <c r="B2211" s="2" t="s">
        <v>5666</v>
      </c>
      <c r="C2211" s="8" t="s">
        <v>5670</v>
      </c>
      <c r="D2211" s="2"/>
      <c r="E2211" s="2" t="s">
        <v>5556</v>
      </c>
      <c r="F2211" s="2"/>
      <c r="G2211" s="2" t="s">
        <v>5558</v>
      </c>
      <c r="H2211" s="2" t="s">
        <v>3314</v>
      </c>
      <c r="I2211" s="2" t="str">
        <f t="shared" si="2130"/>
        <v>20241220-1217N0014-인쇄</v>
      </c>
      <c r="J2211" s="2" t="str">
        <f t="shared" si="2131"/>
        <v>20241220-1217N0014-합지</v>
      </c>
      <c r="K2211" s="2" t="str">
        <f t="shared" si="2132"/>
        <v>20241220-1217N0014-분단</v>
      </c>
      <c r="L2211" s="2" t="str">
        <f t="shared" si="2133"/>
        <v>20241220-1217N0014-제대</v>
      </c>
      <c r="M2211" s="2" t="str">
        <f>VLOOKUP(H2211, '쿼리1'!$A:$R, 17, 0)</f>
        <v>무지</v>
      </c>
      <c r="N2211" s="2" t="str">
        <f>VLOOKUP(H2211, '쿼리1'!$A:$P, 15, 0)</f>
        <v>나이론100</v>
      </c>
      <c r="O2211" s="2" t="s">
        <v>5775</v>
      </c>
      <c r="P2211" s="2" t="str">
        <f>VLOOKUP(H2211, '쿼리1'!$A:$R, 17, 0)</f>
        <v>무지</v>
      </c>
      <c r="Q2211" s="4">
        <f>VLOOKUP(H2211, '쿼리1'!$A:$U, 20, 0)</f>
        <v>17142</v>
      </c>
      <c r="R2211" s="2" t="s">
        <v>5397</v>
      </c>
      <c r="S2211" s="2" t="s">
        <v>5398</v>
      </c>
      <c r="T2211" s="2" t="s">
        <v>5397</v>
      </c>
      <c r="U2211" s="2" t="s">
        <v>5398</v>
      </c>
      <c r="V2211" s="2" t="s">
        <v>5388</v>
      </c>
      <c r="W2211" s="3" t="s">
        <v>5388</v>
      </c>
      <c r="X2211" s="6" t="str">
        <f>IFERROR(W2211-V2211, "X")</f>
        <v>X</v>
      </c>
      <c r="Y2211" s="3">
        <v>45656</v>
      </c>
      <c r="Z2211" s="5" t="s">
        <v>5396</v>
      </c>
      <c r="AA2211" s="6">
        <f t="shared" ca="1" si="2166"/>
        <v>0</v>
      </c>
      <c r="AB2211" s="5" t="s">
        <v>5388</v>
      </c>
      <c r="AC2211" s="2" t="s">
        <v>5388</v>
      </c>
      <c r="AD2211" s="6" t="str">
        <f>IFERROR(AC2211-AB2211, "X")</f>
        <v>X</v>
      </c>
      <c r="AE2211" s="3">
        <v>45658</v>
      </c>
      <c r="AF2211" s="5" t="s">
        <v>5396</v>
      </c>
      <c r="AG2211" s="6">
        <f t="shared" ref="AG2211:AG2216" ca="1" si="2176">TODAY()-AE2211</f>
        <v>-2</v>
      </c>
      <c r="AH2211" s="2" t="s">
        <v>5388</v>
      </c>
      <c r="AI2211" s="3" t="s">
        <v>5388</v>
      </c>
      <c r="AJ2211" s="3">
        <f t="shared" ca="1" si="2175"/>
        <v>45656</v>
      </c>
      <c r="AK2211" s="2" t="str">
        <f t="shared" si="2134"/>
        <v>+공정납기일없음</v>
      </c>
      <c r="AL2211" s="2"/>
      <c r="AM2211" s="2" t="str">
        <f t="shared" si="2135"/>
        <v>(+공정납기일없음)</v>
      </c>
      <c r="AN2211" s="9">
        <f t="shared" si="2136"/>
        <v>45586</v>
      </c>
      <c r="AO2211" s="9">
        <f t="shared" si="2137"/>
        <v>45583</v>
      </c>
      <c r="AP2211" s="9"/>
      <c r="AQ2211" s="6">
        <f>AO2211-AN2211</f>
        <v>-3</v>
      </c>
      <c r="AR2211" s="12">
        <f t="shared" si="2138"/>
        <v>-3</v>
      </c>
      <c r="AS2211" t="s">
        <v>5567</v>
      </c>
      <c r="AT2211" t="str">
        <f t="shared" si="2139"/>
        <v>생산완료(-3)</v>
      </c>
    </row>
    <row r="2212" spans="2:46" x14ac:dyDescent="0.3">
      <c r="B2212" s="2" t="s">
        <v>5666</v>
      </c>
      <c r="C2212" s="8" t="s">
        <v>5670</v>
      </c>
      <c r="D2212" s="2"/>
      <c r="E2212" s="2" t="s">
        <v>5556</v>
      </c>
      <c r="F2212" s="2" t="s">
        <v>5534</v>
      </c>
      <c r="G2212" s="2" t="s">
        <v>5557</v>
      </c>
      <c r="H2212" s="2" t="s">
        <v>919</v>
      </c>
      <c r="I2212" s="2" t="str">
        <f t="shared" si="2130"/>
        <v>20241220-1219N0041-인쇄</v>
      </c>
      <c r="J2212" s="2" t="str">
        <f t="shared" si="2131"/>
        <v>20241220-1219N0041-합지</v>
      </c>
      <c r="K2212" s="2" t="str">
        <f t="shared" si="2132"/>
        <v>20241220-1219N0041-분단</v>
      </c>
      <c r="L2212" s="2" t="str">
        <f t="shared" si="2133"/>
        <v>20241220-1219N0041-제대</v>
      </c>
      <c r="M2212" s="2" t="str">
        <f>VLOOKUP(H2212, '쿼리1'!$A:$R, 17, 0)</f>
        <v>무지</v>
      </c>
      <c r="N2212" s="2" t="str">
        <f>VLOOKUP(H2212, '쿼리1'!$A:$P, 15, 0)</f>
        <v>오씨피피(투명)60=무지</v>
      </c>
      <c r="O2212" s="2" t="s">
        <v>5929</v>
      </c>
      <c r="P2212" s="2" t="str">
        <f>VLOOKUP(H2212, '쿼리1'!$A:$R, 17, 0)</f>
        <v>무지</v>
      </c>
      <c r="Q2212" s="4">
        <f>VLOOKUP(H2212, '쿼리1'!$A:$U, 20, 0)</f>
        <v>47058</v>
      </c>
      <c r="R2212" s="2" t="s">
        <v>5397</v>
      </c>
      <c r="S2212" s="2" t="s">
        <v>5398</v>
      </c>
      <c r="T2212" s="2" t="s">
        <v>5398</v>
      </c>
      <c r="U2212" s="2" t="s">
        <v>5398</v>
      </c>
      <c r="V2212" s="2" t="s">
        <v>5388</v>
      </c>
      <c r="W2212" s="3" t="s">
        <v>5388</v>
      </c>
      <c r="X2212" s="6" t="str">
        <f>IFERROR(W2212-V2212, "X")</f>
        <v>X</v>
      </c>
      <c r="Y2212" s="3">
        <v>45656</v>
      </c>
      <c r="Z2212" s="5" t="s">
        <v>5396</v>
      </c>
      <c r="AA2212" s="6">
        <f t="shared" ca="1" si="2166"/>
        <v>0</v>
      </c>
      <c r="AB2212" s="3">
        <v>45657</v>
      </c>
      <c r="AC2212" s="5" t="s">
        <v>5396</v>
      </c>
      <c r="AD2212" s="6">
        <f ca="1">TODAY()-AB2212</f>
        <v>-1</v>
      </c>
      <c r="AE2212" s="3">
        <v>45659</v>
      </c>
      <c r="AF2212" s="5" t="s">
        <v>5396</v>
      </c>
      <c r="AG2212" s="6">
        <f t="shared" ca="1" si="2176"/>
        <v>-3</v>
      </c>
      <c r="AH2212" s="2" t="s">
        <v>5388</v>
      </c>
      <c r="AI2212" s="3" t="s">
        <v>5388</v>
      </c>
      <c r="AJ2212" s="3">
        <f t="shared" ca="1" si="2175"/>
        <v>45656</v>
      </c>
      <c r="AK2212" s="2" t="str">
        <f t="shared" si="2134"/>
        <v>+공정납기일없음</v>
      </c>
      <c r="AL2212" s="2"/>
      <c r="AM2212" s="2" t="str">
        <f t="shared" si="2135"/>
        <v>(+공정납기일없음)</v>
      </c>
      <c r="AN2212" s="9">
        <f t="shared" si="2136"/>
        <v>0</v>
      </c>
      <c r="AO2212" s="9">
        <f t="shared" si="2137"/>
        <v>0</v>
      </c>
      <c r="AP2212" s="9">
        <f ca="1">TODAY()</f>
        <v>45656</v>
      </c>
      <c r="AQ2212" s="6" t="s">
        <v>5388</v>
      </c>
      <c r="AR2212" s="12" t="str">
        <f t="shared" si="2138"/>
        <v>+X</v>
      </c>
      <c r="AS2212" t="s">
        <v>5680</v>
      </c>
      <c r="AT2212" t="str">
        <f t="shared" si="2139"/>
        <v>공정납기일없음(+X)</v>
      </c>
    </row>
    <row r="2213" spans="2:46" x14ac:dyDescent="0.3">
      <c r="B2213" s="2" t="s">
        <v>5559</v>
      </c>
      <c r="C2213" s="8">
        <v>-4</v>
      </c>
      <c r="D2213" s="2" t="s">
        <v>5554</v>
      </c>
      <c r="E2213" s="2" t="s">
        <v>5534</v>
      </c>
      <c r="F2213" s="2"/>
      <c r="G2213" s="2" t="s">
        <v>5557</v>
      </c>
      <c r="H2213" s="2" t="s">
        <v>2791</v>
      </c>
      <c r="I2213" s="2" t="str">
        <f t="shared" si="2130"/>
        <v>20241220-13150300-인쇄</v>
      </c>
      <c r="J2213" s="2" t="str">
        <f t="shared" si="2131"/>
        <v>20241220-13150300-합지</v>
      </c>
      <c r="K2213" s="2" t="str">
        <f t="shared" si="2132"/>
        <v>20241220-13150300-분단</v>
      </c>
      <c r="L2213" s="2" t="str">
        <f t="shared" si="2133"/>
        <v>20241220-13150300-제대</v>
      </c>
      <c r="M2213" s="2" t="str">
        <f>VLOOKUP(H2213, '쿼리1'!$A:$R, 17, 0)</f>
        <v>웰빙-춘천닭갈비(일반맛)500g</v>
      </c>
      <c r="N2213" s="2" t="str">
        <f>VLOOKUP(H2213, '쿼리1'!$A:$P, 15, 0)</f>
        <v>나이론100</v>
      </c>
      <c r="O2213" s="2">
        <v>13150300</v>
      </c>
      <c r="P2213" s="2" t="str">
        <f>VLOOKUP(H2213, '쿼리1'!$A:$R, 17, 0)</f>
        <v>웰빙-춘천닭갈비(일반맛)500g</v>
      </c>
      <c r="Q2213" s="4">
        <f>VLOOKUP(H2213, '쿼리1'!$A:$U, 20, 0)</f>
        <v>37500</v>
      </c>
      <c r="R2213" s="2" t="s">
        <v>5399</v>
      </c>
      <c r="S2213" s="2" t="s">
        <v>5398</v>
      </c>
      <c r="T2213" s="2" t="s">
        <v>5397</v>
      </c>
      <c r="U2213" s="2" t="s">
        <v>5398</v>
      </c>
      <c r="V2213" s="3">
        <v>45652</v>
      </c>
      <c r="W2213" s="5" t="s">
        <v>5396</v>
      </c>
      <c r="X2213" s="6">
        <f t="shared" ref="X2213:X2214" ca="1" si="2177">TODAY()-V2213</f>
        <v>4</v>
      </c>
      <c r="Y2213" s="3">
        <v>45657</v>
      </c>
      <c r="Z2213" s="5" t="s">
        <v>5396</v>
      </c>
      <c r="AA2213" s="6">
        <f t="shared" ca="1" si="2166"/>
        <v>-1</v>
      </c>
      <c r="AB2213" s="5" t="s">
        <v>5388</v>
      </c>
      <c r="AC2213" s="2" t="s">
        <v>5388</v>
      </c>
      <c r="AD2213" s="6" t="str">
        <f t="shared" ref="AD2213:AD2219" si="2178">IFERROR(AC2213-AB2213, "X")</f>
        <v>X</v>
      </c>
      <c r="AE2213" s="3">
        <v>45659</v>
      </c>
      <c r="AF2213" s="5" t="s">
        <v>5396</v>
      </c>
      <c r="AG2213" s="6">
        <f t="shared" ca="1" si="2176"/>
        <v>-3</v>
      </c>
      <c r="AH2213" s="2" t="s">
        <v>5388</v>
      </c>
      <c r="AI2213" s="3">
        <f t="shared" ref="AI2213:AI2214" si="2179">V2213</f>
        <v>45652</v>
      </c>
      <c r="AJ2213" s="3">
        <f t="shared" ca="1" si="2175"/>
        <v>45656</v>
      </c>
      <c r="AK2213" s="2">
        <f t="shared" si="2134"/>
        <v>-4</v>
      </c>
      <c r="AL2213" s="2" t="str">
        <f>IF(C2213&lt;0, "진행중", "지연")</f>
        <v>진행중</v>
      </c>
      <c r="AM2213" s="2" t="str">
        <f t="shared" si="2135"/>
        <v>진행중(-4)</v>
      </c>
      <c r="AN2213" s="9">
        <f t="shared" si="2136"/>
        <v>45575</v>
      </c>
      <c r="AO2213" s="9">
        <f t="shared" si="2137"/>
        <v>45652</v>
      </c>
      <c r="AP2213" s="9"/>
      <c r="AQ2213" s="6">
        <f t="shared" ref="AQ2213:AQ2217" si="2180">AO2213-AN2213</f>
        <v>77</v>
      </c>
      <c r="AR2213" s="12" t="str">
        <f t="shared" si="2138"/>
        <v>+77</v>
      </c>
      <c r="AS2213" t="s">
        <v>5567</v>
      </c>
      <c r="AT2213" t="str">
        <f t="shared" si="2139"/>
        <v>생산완료(+77)</v>
      </c>
    </row>
    <row r="2214" spans="2:46" x14ac:dyDescent="0.3">
      <c r="B2214" s="2" t="s">
        <v>5559</v>
      </c>
      <c r="C2214" s="8">
        <v>-4</v>
      </c>
      <c r="D2214" s="2" t="s">
        <v>5554</v>
      </c>
      <c r="E2214" s="2" t="s">
        <v>5534</v>
      </c>
      <c r="F2214" s="2"/>
      <c r="G2214" s="2" t="s">
        <v>5560</v>
      </c>
      <c r="H2214" s="2" t="s">
        <v>1085</v>
      </c>
      <c r="I2214" s="2" t="str">
        <f t="shared" si="2130"/>
        <v>20241220-13160016-인쇄</v>
      </c>
      <c r="J2214" s="2" t="str">
        <f t="shared" si="2131"/>
        <v>20241220-13160016-합지</v>
      </c>
      <c r="K2214" s="2" t="str">
        <f t="shared" si="2132"/>
        <v>20241220-13160016-분단</v>
      </c>
      <c r="L2214" s="2" t="str">
        <f t="shared" si="2133"/>
        <v>20241220-13160016-제대</v>
      </c>
      <c r="M2214" s="2" t="str">
        <f>VLOOKUP(H2214, '쿼리1'!$A:$R, 17, 0)</f>
        <v>2도-3M-2223H(도로명주소)</v>
      </c>
      <c r="N2214" s="2" t="str">
        <f>VLOOKUP(H2214, '쿼리1'!$A:$P, 15, 0)</f>
        <v>은박90</v>
      </c>
      <c r="O2214" s="2">
        <v>13160016</v>
      </c>
      <c r="P2214" s="2" t="str">
        <f>VLOOKUP(H2214, '쿼리1'!$A:$R, 17, 0)</f>
        <v>2도-3M-2223H(도로명주소)</v>
      </c>
      <c r="Q2214" s="4">
        <f>VLOOKUP(H2214, '쿼리1'!$A:$U, 20, 0)</f>
        <v>114285</v>
      </c>
      <c r="R2214" s="2" t="s">
        <v>5399</v>
      </c>
      <c r="S2214" s="2" t="s">
        <v>5398</v>
      </c>
      <c r="T2214" s="2" t="s">
        <v>5397</v>
      </c>
      <c r="U2214" s="2" t="s">
        <v>5398</v>
      </c>
      <c r="V2214" s="3">
        <v>45652</v>
      </c>
      <c r="W2214" s="5" t="s">
        <v>5396</v>
      </c>
      <c r="X2214" s="6">
        <f t="shared" ca="1" si="2177"/>
        <v>4</v>
      </c>
      <c r="Y2214" s="3">
        <v>45657</v>
      </c>
      <c r="Z2214" s="5" t="s">
        <v>5396</v>
      </c>
      <c r="AA2214" s="6">
        <f t="shared" ca="1" si="2166"/>
        <v>-1</v>
      </c>
      <c r="AB2214" s="5" t="s">
        <v>5388</v>
      </c>
      <c r="AC2214" s="2" t="s">
        <v>5388</v>
      </c>
      <c r="AD2214" s="6" t="str">
        <f t="shared" si="2178"/>
        <v>X</v>
      </c>
      <c r="AE2214" s="3">
        <v>45663</v>
      </c>
      <c r="AF2214" s="5" t="s">
        <v>5396</v>
      </c>
      <c r="AG2214" s="6">
        <f t="shared" ca="1" si="2176"/>
        <v>-7</v>
      </c>
      <c r="AH2214" s="2" t="s">
        <v>5388</v>
      </c>
      <c r="AI2214" s="3">
        <f t="shared" si="2179"/>
        <v>45652</v>
      </c>
      <c r="AJ2214" s="3">
        <f t="shared" ca="1" si="2175"/>
        <v>45656</v>
      </c>
      <c r="AK2214" s="2">
        <f t="shared" si="2134"/>
        <v>-4</v>
      </c>
      <c r="AL2214" s="2" t="str">
        <f>IF(C2214&lt;0, "진행중", "지연")</f>
        <v>진행중</v>
      </c>
      <c r="AM2214" s="2" t="str">
        <f t="shared" si="2135"/>
        <v>진행중(-4)</v>
      </c>
      <c r="AN2214" s="9">
        <f t="shared" si="2136"/>
        <v>45601</v>
      </c>
      <c r="AO2214" s="9">
        <f t="shared" si="2137"/>
        <v>45652</v>
      </c>
      <c r="AP2214" s="9"/>
      <c r="AQ2214" s="6">
        <f t="shared" si="2180"/>
        <v>51</v>
      </c>
      <c r="AR2214" s="12" t="str">
        <f t="shared" si="2138"/>
        <v>+51</v>
      </c>
      <c r="AS2214" t="s">
        <v>5567</v>
      </c>
      <c r="AT2214" t="str">
        <f t="shared" si="2139"/>
        <v>생산완료(+51)</v>
      </c>
    </row>
    <row r="2215" spans="2:46" x14ac:dyDescent="0.3">
      <c r="B2215" s="2" t="s">
        <v>5409</v>
      </c>
      <c r="C2215" s="7">
        <v>0</v>
      </c>
      <c r="D2215" s="2" t="s">
        <v>5409</v>
      </c>
      <c r="E2215" s="2" t="s">
        <v>5534</v>
      </c>
      <c r="F2215" s="2"/>
      <c r="G2215" s="2" t="s">
        <v>5557</v>
      </c>
      <c r="H2215" s="2" t="s">
        <v>3972</v>
      </c>
      <c r="I2215" s="2" t="str">
        <f t="shared" si="2130"/>
        <v>20241220-1420P0065-인쇄</v>
      </c>
      <c r="J2215" s="2" t="str">
        <f t="shared" si="2131"/>
        <v>20241220-1420P0065-합지</v>
      </c>
      <c r="K2215" s="2" t="str">
        <f t="shared" si="2132"/>
        <v>20241220-1420P0065-분단</v>
      </c>
      <c r="L2215" s="2" t="str">
        <f t="shared" si="2133"/>
        <v>20241220-1420P0065-제대</v>
      </c>
      <c r="M2215" s="2" t="str">
        <f>VLOOKUP(H2215, '쿼리1'!$A:$R, 17, 0)</f>
        <v>8도-생감태 6g(홈쇼핑용)</v>
      </c>
      <c r="N2215" s="2" t="str">
        <f>VLOOKUP(H2215, '쿼리1'!$A:$P, 15, 0)</f>
        <v>패증착(유무광)75</v>
      </c>
      <c r="O2215" s="2" t="s">
        <v>5815</v>
      </c>
      <c r="P2215" s="2" t="str">
        <f>VLOOKUP(H2215, '쿼리1'!$A:$R, 17, 0)</f>
        <v>8도-생감태 6g(홈쇼핑용)</v>
      </c>
      <c r="Q2215" s="4">
        <f>VLOOKUP(H2215, '쿼리1'!$A:$U, 20, 0)</f>
        <v>22222</v>
      </c>
      <c r="R2215" s="2" t="s">
        <v>31</v>
      </c>
      <c r="S2215" s="2" t="s">
        <v>5398</v>
      </c>
      <c r="T2215" s="2" t="s">
        <v>5397</v>
      </c>
      <c r="U2215" s="2" t="s">
        <v>5398</v>
      </c>
      <c r="V2215" s="3">
        <v>45652</v>
      </c>
      <c r="W2215" s="3">
        <v>45652</v>
      </c>
      <c r="X2215" s="6">
        <f>IFERROR(IF(W2215-V2215&gt;0, "+" &amp; (W2215-V2215), W2215-V2215), "X")</f>
        <v>0</v>
      </c>
      <c r="Y2215" s="3">
        <v>45657</v>
      </c>
      <c r="Z2215" s="5" t="s">
        <v>5396</v>
      </c>
      <c r="AA2215" s="6">
        <f t="shared" ca="1" si="2166"/>
        <v>-1</v>
      </c>
      <c r="AB2215" s="5" t="s">
        <v>5388</v>
      </c>
      <c r="AC2215" s="2" t="s">
        <v>5388</v>
      </c>
      <c r="AD2215" s="6" t="str">
        <f t="shared" si="2178"/>
        <v>X</v>
      </c>
      <c r="AE2215" s="3">
        <v>45659</v>
      </c>
      <c r="AF2215" s="5" t="s">
        <v>5396</v>
      </c>
      <c r="AG2215" s="6">
        <f t="shared" ca="1" si="2176"/>
        <v>-3</v>
      </c>
      <c r="AH2215" s="3">
        <v>45652</v>
      </c>
      <c r="AI2215" s="3">
        <f>V2215</f>
        <v>45652</v>
      </c>
      <c r="AJ2215" s="3"/>
      <c r="AK2215" s="2">
        <f t="shared" si="2134"/>
        <v>0</v>
      </c>
      <c r="AL2215" s="2" t="s">
        <v>5567</v>
      </c>
      <c r="AM2215" s="2" t="str">
        <f t="shared" si="2135"/>
        <v>생산완료(0)</v>
      </c>
      <c r="AN2215" s="9">
        <f t="shared" si="2136"/>
        <v>45652</v>
      </c>
      <c r="AO2215" s="9">
        <f t="shared" si="2137"/>
        <v>45652</v>
      </c>
      <c r="AP2215" s="9"/>
      <c r="AQ2215" s="2">
        <f t="shared" si="2180"/>
        <v>0</v>
      </c>
      <c r="AR2215" s="12">
        <f t="shared" si="2138"/>
        <v>0</v>
      </c>
      <c r="AS2215" t="s">
        <v>5567</v>
      </c>
      <c r="AT2215" t="str">
        <f t="shared" si="2139"/>
        <v>생산완료(0)</v>
      </c>
    </row>
    <row r="2216" spans="2:46" x14ac:dyDescent="0.3">
      <c r="B2216" s="2" t="s">
        <v>5666</v>
      </c>
      <c r="C2216" s="8" t="s">
        <v>5670</v>
      </c>
      <c r="D2216" s="2"/>
      <c r="E2216" s="2"/>
      <c r="F2216" s="2"/>
      <c r="G2216" s="2" t="s">
        <v>5534</v>
      </c>
      <c r="H2216" s="2" t="s">
        <v>2391</v>
      </c>
      <c r="I2216" s="2" t="str">
        <f t="shared" si="2130"/>
        <v>20241220-2000152174-인쇄</v>
      </c>
      <c r="J2216" s="2" t="str">
        <f t="shared" si="2131"/>
        <v>20241220-2000152174-합지</v>
      </c>
      <c r="K2216" s="2" t="str">
        <f t="shared" si="2132"/>
        <v>20241220-2000152174-분단</v>
      </c>
      <c r="L2216" s="2" t="str">
        <f t="shared" si="2133"/>
        <v>20241220-2000152174-제대</v>
      </c>
      <c r="M2216" s="2" t="str">
        <f>VLOOKUP(H2216, '쿼리1'!$A:$R, 17, 0)</f>
        <v>무지(NBB 딜리버리)-두께변경</v>
      </c>
      <c r="N2216" s="2" t="str">
        <f>VLOOKUP(H2216, '쿼리1'!$A:$P, 15, 0)</f>
        <v>PE튜브(투명)25</v>
      </c>
      <c r="O2216" s="2">
        <v>2000152174</v>
      </c>
      <c r="P2216" s="2" t="str">
        <f>VLOOKUP(H2216, '쿼리1'!$A:$R, 17, 0)</f>
        <v>무지(NBB 딜리버리)-두께변경</v>
      </c>
      <c r="Q2216" s="4">
        <f>VLOOKUP(H2216, '쿼리1'!$A:$U, 20, 0)</f>
        <v>100000</v>
      </c>
      <c r="R2216" s="2" t="s">
        <v>5397</v>
      </c>
      <c r="S2216" s="2" t="s">
        <v>5397</v>
      </c>
      <c r="T2216" s="2" t="s">
        <v>5397</v>
      </c>
      <c r="U2216" s="2" t="s">
        <v>5398</v>
      </c>
      <c r="V2216" s="2" t="s">
        <v>5388</v>
      </c>
      <c r="W2216" s="2" t="s">
        <v>5388</v>
      </c>
      <c r="X2216" s="6" t="str">
        <f>IFERROR(W2216-V2216, "X")</f>
        <v>X</v>
      </c>
      <c r="Y2216" s="2" t="s">
        <v>5388</v>
      </c>
      <c r="Z2216" s="3" t="s">
        <v>5388</v>
      </c>
      <c r="AA2216" s="6" t="str">
        <f t="shared" ref="AA2216:AA2224" si="2181">IFERROR(Z2216-Y2216, "X")</f>
        <v>X</v>
      </c>
      <c r="AB2216" s="5" t="s">
        <v>5388</v>
      </c>
      <c r="AC2216" s="2" t="s">
        <v>5388</v>
      </c>
      <c r="AD2216" s="6" t="str">
        <f t="shared" si="2178"/>
        <v>X</v>
      </c>
      <c r="AE2216" s="3">
        <v>45657</v>
      </c>
      <c r="AF2216" s="5" t="s">
        <v>5396</v>
      </c>
      <c r="AG2216" s="6">
        <f t="shared" ca="1" si="2176"/>
        <v>-1</v>
      </c>
      <c r="AH2216" s="2" t="s">
        <v>5388</v>
      </c>
      <c r="AI2216" s="3" t="s">
        <v>5388</v>
      </c>
      <c r="AJ2216" s="3">
        <f ca="1">TODAY()</f>
        <v>45656</v>
      </c>
      <c r="AK2216" s="2" t="str">
        <f t="shared" si="2134"/>
        <v>+공정납기일없음</v>
      </c>
      <c r="AL2216" s="2"/>
      <c r="AM2216" s="2" t="str">
        <f t="shared" si="2135"/>
        <v>(+공정납기일없음)</v>
      </c>
      <c r="AN2216" s="9">
        <f t="shared" si="2136"/>
        <v>45608</v>
      </c>
      <c r="AO2216" s="9">
        <f t="shared" si="2137"/>
        <v>45609</v>
      </c>
      <c r="AP2216" s="9"/>
      <c r="AQ2216" s="6">
        <f t="shared" si="2180"/>
        <v>1</v>
      </c>
      <c r="AR2216" s="12" t="str">
        <f t="shared" si="2138"/>
        <v>+1</v>
      </c>
      <c r="AS2216" t="s">
        <v>5567</v>
      </c>
      <c r="AT2216" t="str">
        <f t="shared" si="2139"/>
        <v>생산완료(+1)</v>
      </c>
    </row>
    <row r="2217" spans="2:46" x14ac:dyDescent="0.3">
      <c r="B2217" s="2" t="s">
        <v>5432</v>
      </c>
      <c r="C2217" s="7">
        <v>6</v>
      </c>
      <c r="D2217" s="2" t="s">
        <v>5405</v>
      </c>
      <c r="E2217" s="2"/>
      <c r="F2217" s="2"/>
      <c r="G2217" s="2" t="s">
        <v>5407</v>
      </c>
      <c r="H2217" s="2" t="s">
        <v>841</v>
      </c>
      <c r="I2217" s="2" t="str">
        <f t="shared" si="2130"/>
        <v>20241220-2000152346-인쇄</v>
      </c>
      <c r="J2217" s="2" t="str">
        <f t="shared" si="2131"/>
        <v>20241220-2000152346-합지</v>
      </c>
      <c r="K2217" s="2" t="str">
        <f t="shared" si="2132"/>
        <v>20241220-2000152346-분단</v>
      </c>
      <c r="L2217" s="2" t="str">
        <f t="shared" si="2133"/>
        <v>20241220-2000152346-제대</v>
      </c>
      <c r="M2217" s="2" t="str">
        <f>VLOOKUP(H2217, '쿼리1'!$A:$R, 17, 0)</f>
        <v>1도-블랑제리)빵비닐봉투-M</v>
      </c>
      <c r="N2217" s="2" t="str">
        <f>VLOOKUP(H2217, '쿼리1'!$A:$P, 15, 0)</f>
        <v>OPP(투명)40</v>
      </c>
      <c r="O2217" s="2">
        <v>2000152346</v>
      </c>
      <c r="P2217" s="2" t="str">
        <f>VLOOKUP(H2217, '쿼리1'!$A:$R, 17, 0)</f>
        <v>1도-블랑제리)빵비닐봉투-M</v>
      </c>
      <c r="Q2217" s="4">
        <f>VLOOKUP(H2217, '쿼리1'!$A:$U, 20, 0)</f>
        <v>56000</v>
      </c>
      <c r="R2217" s="2" t="s">
        <v>31</v>
      </c>
      <c r="S2217" s="2" t="s">
        <v>5397</v>
      </c>
      <c r="T2217" s="2" t="s">
        <v>5397</v>
      </c>
      <c r="U2217" s="2" t="s">
        <v>31</v>
      </c>
      <c r="V2217" s="3">
        <v>45652</v>
      </c>
      <c r="W2217" s="3">
        <v>45651</v>
      </c>
      <c r="X2217" s="6">
        <f>IFERROR(IF(W2217-V2217&gt;0, "+" &amp; (W2217-V2217), W2217-V2217), "X")</f>
        <v>-1</v>
      </c>
      <c r="Y2217" s="2" t="s">
        <v>5388</v>
      </c>
      <c r="Z2217" s="3" t="s">
        <v>5388</v>
      </c>
      <c r="AA2217" s="6" t="str">
        <f t="shared" si="2181"/>
        <v>X</v>
      </c>
      <c r="AB2217" s="3" t="s">
        <v>5388</v>
      </c>
      <c r="AC2217" s="2" t="s">
        <v>5388</v>
      </c>
      <c r="AD2217" s="6" t="str">
        <f t="shared" si="2178"/>
        <v>X</v>
      </c>
      <c r="AE2217" s="3">
        <v>45657</v>
      </c>
      <c r="AF2217" s="3">
        <v>45651</v>
      </c>
      <c r="AG2217" s="2">
        <f>IFERROR(IF(AF2217-AE2217&gt;0, "+" &amp; (AF2217-AE2217), AF2217-AE2217), "X")</f>
        <v>-6</v>
      </c>
      <c r="AH2217" s="3">
        <v>45651</v>
      </c>
      <c r="AI2217" s="3">
        <f>AE2217</f>
        <v>45657</v>
      </c>
      <c r="AJ2217" s="3"/>
      <c r="AK2217" s="2" t="str">
        <f t="shared" si="2134"/>
        <v>+6</v>
      </c>
      <c r="AL2217" s="2" t="s">
        <v>5567</v>
      </c>
      <c r="AM2217" s="2" t="str">
        <f t="shared" si="2135"/>
        <v>생산완료(+6)</v>
      </c>
      <c r="AN2217" s="9">
        <f t="shared" si="2136"/>
        <v>45651</v>
      </c>
      <c r="AO2217" s="9">
        <f t="shared" si="2137"/>
        <v>45657</v>
      </c>
      <c r="AP2217" s="9"/>
      <c r="AQ2217" s="2">
        <f t="shared" si="2180"/>
        <v>6</v>
      </c>
      <c r="AR2217" s="12" t="str">
        <f t="shared" si="2138"/>
        <v>+6</v>
      </c>
      <c r="AS2217" t="s">
        <v>5567</v>
      </c>
      <c r="AT2217" t="str">
        <f t="shared" si="2139"/>
        <v>생산완료(+6)</v>
      </c>
    </row>
    <row r="2218" spans="2:46" x14ac:dyDescent="0.3">
      <c r="B2218" s="2" t="s">
        <v>5666</v>
      </c>
      <c r="C2218" s="8" t="s">
        <v>5670</v>
      </c>
      <c r="D2218" s="2"/>
      <c r="E2218" s="2"/>
      <c r="F2218" s="2"/>
      <c r="G2218" s="2"/>
      <c r="H2218" s="2" t="s">
        <v>28</v>
      </c>
      <c r="I2218" s="2" t="str">
        <f t="shared" si="2130"/>
        <v>20241220-2000155821-인쇄</v>
      </c>
      <c r="J2218" s="2" t="str">
        <f t="shared" si="2131"/>
        <v>20241220-2000155821-합지</v>
      </c>
      <c r="K2218" s="2" t="str">
        <f t="shared" si="2132"/>
        <v>20241220-2000155821-분단</v>
      </c>
      <c r="L2218" s="2" t="str">
        <f t="shared" si="2133"/>
        <v>20241220-2000155821-제대</v>
      </c>
      <c r="M2218" s="2" t="str">
        <f>VLOOKUP(H2218, '쿼리1'!$A:$R, 17, 0)</f>
        <v>무지(몽블랑 치즈케이크)</v>
      </c>
      <c r="N2218" s="2" t="str">
        <f>VLOOKUP(H2218, '쿼리1'!$A:$P, 15, 0)</f>
        <v>PET100</v>
      </c>
      <c r="O2218" s="2">
        <v>2000155821</v>
      </c>
      <c r="P2218" s="2" t="str">
        <f>VLOOKUP(H2218, '쿼리1'!$A:$R, 17, 0)</f>
        <v>무지(몽블랑 치즈케이크)</v>
      </c>
      <c r="Q2218" s="4">
        <f>VLOOKUP(H2218, '쿼리1'!$A:$U, 20, 0)</f>
        <v>20000</v>
      </c>
      <c r="R2218" s="2" t="s">
        <v>5397</v>
      </c>
      <c r="S2218" s="2" t="s">
        <v>5397</v>
      </c>
      <c r="T2218" s="2" t="s">
        <v>5397</v>
      </c>
      <c r="U2218" s="2" t="s">
        <v>5397</v>
      </c>
      <c r="V2218" s="2" t="s">
        <v>5388</v>
      </c>
      <c r="W2218" s="2" t="s">
        <v>5388</v>
      </c>
      <c r="X2218" s="6" t="str">
        <f>IFERROR(W2218-V2218, "X")</f>
        <v>X</v>
      </c>
      <c r="Y2218" s="2" t="s">
        <v>5388</v>
      </c>
      <c r="Z2218" s="2" t="s">
        <v>5388</v>
      </c>
      <c r="AA2218" s="6" t="str">
        <f t="shared" si="2181"/>
        <v>X</v>
      </c>
      <c r="AB2218" s="2" t="s">
        <v>5388</v>
      </c>
      <c r="AC2218" s="2" t="s">
        <v>5388</v>
      </c>
      <c r="AD2218" s="6" t="str">
        <f t="shared" si="2178"/>
        <v>X</v>
      </c>
      <c r="AE2218" s="2" t="s">
        <v>5388</v>
      </c>
      <c r="AF2218" s="2" t="s">
        <v>5388</v>
      </c>
      <c r="AG2218" s="2" t="str">
        <f>IFERROR(AF2218-AE2218, "X")</f>
        <v>X</v>
      </c>
      <c r="AH2218" s="2" t="s">
        <v>5388</v>
      </c>
      <c r="AI2218" s="3" t="s">
        <v>5388</v>
      </c>
      <c r="AJ2218" s="3">
        <f t="shared" ref="AJ2218:AJ2220" ca="1" si="2182">TODAY()</f>
        <v>45656</v>
      </c>
      <c r="AK2218" s="2" t="str">
        <f t="shared" si="2134"/>
        <v>+공정납기일없음</v>
      </c>
      <c r="AL2218" s="2"/>
      <c r="AM2218" s="2" t="str">
        <f t="shared" si="2135"/>
        <v>(+공정납기일없음)</v>
      </c>
      <c r="AN2218" s="9">
        <f t="shared" si="2136"/>
        <v>0</v>
      </c>
      <c r="AO2218" s="9">
        <f t="shared" si="2137"/>
        <v>0</v>
      </c>
      <c r="AP2218" s="9">
        <f t="shared" ref="AP2218:AP2219" ca="1" si="2183">TODAY()</f>
        <v>45656</v>
      </c>
      <c r="AQ2218" s="6" t="s">
        <v>5388</v>
      </c>
      <c r="AR2218" s="12" t="str">
        <f t="shared" si="2138"/>
        <v>+X</v>
      </c>
      <c r="AS2218" t="s">
        <v>5680</v>
      </c>
      <c r="AT2218" t="str">
        <f t="shared" si="2139"/>
        <v>공정납기일없음(+X)</v>
      </c>
    </row>
    <row r="2219" spans="2:46" x14ac:dyDescent="0.3">
      <c r="B2219" s="2" t="s">
        <v>5559</v>
      </c>
      <c r="C2219" s="8">
        <v>-4</v>
      </c>
      <c r="D2219" s="2" t="s">
        <v>5554</v>
      </c>
      <c r="E2219" s="2"/>
      <c r="F2219" s="2"/>
      <c r="G2219" s="2" t="s">
        <v>5534</v>
      </c>
      <c r="H2219" s="2" t="s">
        <v>2392</v>
      </c>
      <c r="I2219" s="2" t="str">
        <f t="shared" si="2130"/>
        <v>20241220-2000156775-인쇄</v>
      </c>
      <c r="J2219" s="2" t="str">
        <f t="shared" si="2131"/>
        <v>20241220-2000156775-합지</v>
      </c>
      <c r="K2219" s="2" t="str">
        <f t="shared" si="2132"/>
        <v>20241220-2000156775-분단</v>
      </c>
      <c r="L2219" s="2" t="str">
        <f t="shared" si="2133"/>
        <v>20241220-2000156775-제대</v>
      </c>
      <c r="M2219" s="2" t="str">
        <f>VLOOKUP(H2219, '쿼리1'!$A:$R, 17, 0)</f>
        <v>1도-블랑제리)M식빵봉투(분리배출)</v>
      </c>
      <c r="N2219" s="2" t="str">
        <f>VLOOKUP(H2219, '쿼리1'!$A:$P, 15, 0)</f>
        <v>PP(투명)50</v>
      </c>
      <c r="O2219" s="2">
        <v>2000156775</v>
      </c>
      <c r="P2219" s="2" t="str">
        <f>VLOOKUP(H2219, '쿼리1'!$A:$R, 17, 0)</f>
        <v>1도-블랑제리)M식빵봉투(분리배출)</v>
      </c>
      <c r="Q2219" s="4">
        <f>VLOOKUP(H2219, '쿼리1'!$A:$U, 20, 0)</f>
        <v>40000</v>
      </c>
      <c r="R2219" s="2" t="s">
        <v>5399</v>
      </c>
      <c r="S2219" s="2" t="s">
        <v>5397</v>
      </c>
      <c r="T2219" s="2" t="s">
        <v>5397</v>
      </c>
      <c r="U2219" s="2" t="s">
        <v>5398</v>
      </c>
      <c r="V2219" s="3">
        <v>45652</v>
      </c>
      <c r="W2219" s="5" t="s">
        <v>5396</v>
      </c>
      <c r="X2219" s="6">
        <f t="shared" ref="X2219:X2220" ca="1" si="2184">TODAY()-V2219</f>
        <v>4</v>
      </c>
      <c r="Y2219" s="2" t="s">
        <v>5388</v>
      </c>
      <c r="Z2219" s="3" t="s">
        <v>5388</v>
      </c>
      <c r="AA2219" s="6" t="str">
        <f t="shared" si="2181"/>
        <v>X</v>
      </c>
      <c r="AB2219" s="5" t="s">
        <v>5388</v>
      </c>
      <c r="AC2219" s="2" t="s">
        <v>5388</v>
      </c>
      <c r="AD2219" s="6" t="str">
        <f t="shared" si="2178"/>
        <v>X</v>
      </c>
      <c r="AE2219" s="3">
        <v>45657</v>
      </c>
      <c r="AF2219" s="5" t="s">
        <v>5396</v>
      </c>
      <c r="AG2219" s="6">
        <f ca="1">TODAY()-AE2219</f>
        <v>-1</v>
      </c>
      <c r="AH2219" s="2" t="s">
        <v>5388</v>
      </c>
      <c r="AI2219" s="3">
        <f t="shared" ref="AI2219:AI2220" si="2185">V2219</f>
        <v>45652</v>
      </c>
      <c r="AJ2219" s="3">
        <f t="shared" ca="1" si="2182"/>
        <v>45656</v>
      </c>
      <c r="AK2219" s="2">
        <f t="shared" si="2134"/>
        <v>-4</v>
      </c>
      <c r="AL2219" s="2" t="str">
        <f>IF(C2219&lt;0, "진행중", "지연")</f>
        <v>진행중</v>
      </c>
      <c r="AM2219" s="2" t="str">
        <f t="shared" si="2135"/>
        <v>진행중(-4)</v>
      </c>
      <c r="AN2219" s="9">
        <f t="shared" si="2136"/>
        <v>0</v>
      </c>
      <c r="AO2219" s="9">
        <f t="shared" si="2137"/>
        <v>45652</v>
      </c>
      <c r="AP2219" s="9">
        <f t="shared" ca="1" si="2183"/>
        <v>45656</v>
      </c>
      <c r="AQ2219" s="6">
        <f ca="1">AO2219-AP2219</f>
        <v>-4</v>
      </c>
      <c r="AR2219" s="12">
        <f t="shared" ca="1" si="2138"/>
        <v>-4</v>
      </c>
      <c r="AS2219" t="str">
        <f ca="1">IF(AQ2219&lt;0, "진행중", "지연")</f>
        <v>진행중</v>
      </c>
      <c r="AT2219" t="str">
        <f t="shared" ca="1" si="2139"/>
        <v>진행중(-4)</v>
      </c>
    </row>
    <row r="2220" spans="2:46" x14ac:dyDescent="0.3">
      <c r="B2220" s="2" t="s">
        <v>5559</v>
      </c>
      <c r="C2220" s="8">
        <v>-4</v>
      </c>
      <c r="D2220" s="2" t="s">
        <v>5554</v>
      </c>
      <c r="E2220" s="2"/>
      <c r="F2220" s="2" t="s">
        <v>5553</v>
      </c>
      <c r="G2220" s="2"/>
      <c r="H2220" s="2" t="s">
        <v>4527</v>
      </c>
      <c r="I2220" s="2" t="str">
        <f t="shared" si="2130"/>
        <v>20241220-2000160538-인쇄</v>
      </c>
      <c r="J2220" s="2" t="str">
        <f t="shared" si="2131"/>
        <v>20241220-2000160538-합지</v>
      </c>
      <c r="K2220" s="2" t="str">
        <f t="shared" si="2132"/>
        <v>20241220-2000160538-분단</v>
      </c>
      <c r="L2220" s="2" t="str">
        <f t="shared" si="2133"/>
        <v>20241220-2000160538-제대</v>
      </c>
      <c r="M2220" s="2" t="str">
        <f>VLOOKUP(H2220, '쿼리1'!$A:$R, 17, 0)</f>
        <v>1도-SB)조각케익띠지(75)-패턴</v>
      </c>
      <c r="N2220" s="2" t="str">
        <f>VLOOKUP(H2220, '쿼리1'!$A:$P, 15, 0)</f>
        <v>OPP(투명)30</v>
      </c>
      <c r="O2220" s="2">
        <v>2000160538</v>
      </c>
      <c r="P2220" s="2" t="str">
        <f>VLOOKUP(H2220, '쿼리1'!$A:$R, 17, 0)</f>
        <v>1도-SB)조각케익띠지(75)-패턴</v>
      </c>
      <c r="Q2220" s="4">
        <f>VLOOKUP(H2220, '쿼리1'!$A:$U, 20, 0)</f>
        <v>360</v>
      </c>
      <c r="R2220" s="2" t="s">
        <v>5399</v>
      </c>
      <c r="S2220" s="2" t="s">
        <v>5397</v>
      </c>
      <c r="T2220" s="2" t="s">
        <v>5399</v>
      </c>
      <c r="U2220" s="2" t="s">
        <v>5397</v>
      </c>
      <c r="V2220" s="3">
        <v>45652</v>
      </c>
      <c r="W2220" s="5" t="s">
        <v>5396</v>
      </c>
      <c r="X2220" s="6">
        <f t="shared" ca="1" si="2184"/>
        <v>4</v>
      </c>
      <c r="Y2220" s="3" t="s">
        <v>5388</v>
      </c>
      <c r="Z2220" s="5" t="s">
        <v>5388</v>
      </c>
      <c r="AA2220" s="6" t="str">
        <f t="shared" si="2181"/>
        <v>X</v>
      </c>
      <c r="AB2220" s="3">
        <v>45653</v>
      </c>
      <c r="AC2220" s="5" t="s">
        <v>5396</v>
      </c>
      <c r="AD2220" s="6">
        <f ca="1">TODAY()-AB2220</f>
        <v>3</v>
      </c>
      <c r="AE2220" s="2" t="s">
        <v>5388</v>
      </c>
      <c r="AF2220" s="2" t="s">
        <v>5388</v>
      </c>
      <c r="AG2220" s="2" t="str">
        <f>IFERROR(AF2220-AE2220, "X")</f>
        <v>X</v>
      </c>
      <c r="AH2220" s="2" t="s">
        <v>5388</v>
      </c>
      <c r="AI2220" s="3">
        <f t="shared" si="2185"/>
        <v>45652</v>
      </c>
      <c r="AJ2220" s="3">
        <f t="shared" ca="1" si="2182"/>
        <v>45656</v>
      </c>
      <c r="AK2220" s="2">
        <f t="shared" si="2134"/>
        <v>-4</v>
      </c>
      <c r="AL2220" s="2" t="str">
        <f>IF(C2220&lt;0, "진행중", "지연")</f>
        <v>진행중</v>
      </c>
      <c r="AM2220" s="2" t="str">
        <f t="shared" si="2135"/>
        <v>진행중(-4)</v>
      </c>
      <c r="AN2220" s="9">
        <f t="shared" si="2136"/>
        <v>45601</v>
      </c>
      <c r="AO2220" s="9">
        <f t="shared" si="2137"/>
        <v>45658</v>
      </c>
      <c r="AP2220" s="9"/>
      <c r="AQ2220" s="6">
        <f t="shared" ref="AQ2220:AQ2221" si="2186">AO2220-AN2220</f>
        <v>57</v>
      </c>
      <c r="AR2220" s="12" t="str">
        <f t="shared" si="2138"/>
        <v>+57</v>
      </c>
      <c r="AS2220" t="s">
        <v>5567</v>
      </c>
      <c r="AT2220" t="str">
        <f t="shared" si="2139"/>
        <v>생산완료(+57)</v>
      </c>
    </row>
    <row r="2221" spans="2:46" x14ac:dyDescent="0.3">
      <c r="B2221" s="2" t="s">
        <v>5406</v>
      </c>
      <c r="C2221" s="7">
        <v>-5</v>
      </c>
      <c r="D2221" s="2"/>
      <c r="E2221" s="2"/>
      <c r="F2221" s="2" t="s">
        <v>5421</v>
      </c>
      <c r="G2221" s="2"/>
      <c r="H2221" s="2" t="s">
        <v>4524</v>
      </c>
      <c r="I2221" s="2" t="str">
        <f t="shared" si="2130"/>
        <v>20241220-2000160621-인쇄</v>
      </c>
      <c r="J2221" s="2" t="str">
        <f t="shared" si="2131"/>
        <v>20241220-2000160621-합지</v>
      </c>
      <c r="K2221" s="2" t="str">
        <f t="shared" si="2132"/>
        <v>20241220-2000160621-분단</v>
      </c>
      <c r="L2221" s="2" t="str">
        <f t="shared" si="2133"/>
        <v>20241220-2000160621-제대</v>
      </c>
      <c r="M2221" s="2" t="str">
        <f>VLOOKUP(H2221, '쿼리1'!$A:$R, 17, 0)</f>
        <v>무지[SB)조각케익띠지(60)]</v>
      </c>
      <c r="N2221" s="2" t="str">
        <f>VLOOKUP(H2221, '쿼리1'!$A:$P, 15, 0)</f>
        <v>OPP(투명)30</v>
      </c>
      <c r="O2221" s="2">
        <v>2000160621</v>
      </c>
      <c r="P2221" s="2" t="str">
        <f>VLOOKUP(H2221, '쿼리1'!$A:$R, 17, 0)</f>
        <v>무지[SB)조각케익띠지(60)]</v>
      </c>
      <c r="Q2221" s="4">
        <f>VLOOKUP(H2221, '쿼리1'!$A:$U, 20, 0)</f>
        <v>360</v>
      </c>
      <c r="R2221" s="2" t="s">
        <v>5397</v>
      </c>
      <c r="S2221" s="2" t="s">
        <v>5397</v>
      </c>
      <c r="T2221" s="2" t="s">
        <v>31</v>
      </c>
      <c r="U2221" s="2" t="s">
        <v>5397</v>
      </c>
      <c r="V2221" s="2" t="s">
        <v>5388</v>
      </c>
      <c r="W2221" s="2" t="s">
        <v>5388</v>
      </c>
      <c r="X2221" s="6" t="str">
        <f>IFERROR(W2221-V2221, "X")</f>
        <v>X</v>
      </c>
      <c r="Y2221" s="3" t="s">
        <v>5388</v>
      </c>
      <c r="Z2221" s="3" t="s">
        <v>5388</v>
      </c>
      <c r="AA2221" s="6" t="str">
        <f t="shared" si="2181"/>
        <v>X</v>
      </c>
      <c r="AB2221" s="3">
        <v>45649</v>
      </c>
      <c r="AC2221" s="3">
        <v>45654</v>
      </c>
      <c r="AD2221" s="6" t="str">
        <f>IFERROR(IF(AC2221-AB2221&gt;0, "+" &amp; (AC2221-AB2221), AC2221-AB2221), "X")</f>
        <v>+5</v>
      </c>
      <c r="AE2221" s="2" t="s">
        <v>5388</v>
      </c>
      <c r="AF2221" s="2" t="s">
        <v>5388</v>
      </c>
      <c r="AG2221" s="2" t="str">
        <f>IFERROR(AF2221-AE2221, "X")</f>
        <v>X</v>
      </c>
      <c r="AH2221" s="3">
        <v>45654</v>
      </c>
      <c r="AI2221" s="3">
        <f t="shared" ref="AI2221" si="2187">AB2221</f>
        <v>45649</v>
      </c>
      <c r="AJ2221" s="3"/>
      <c r="AK2221" s="2">
        <f t="shared" si="2134"/>
        <v>-5</v>
      </c>
      <c r="AL2221" s="2" t="s">
        <v>5567</v>
      </c>
      <c r="AM2221" s="2" t="str">
        <f t="shared" si="2135"/>
        <v>생산완료(-5)</v>
      </c>
      <c r="AN2221" s="9">
        <f t="shared" si="2136"/>
        <v>45654</v>
      </c>
      <c r="AO2221" s="9">
        <f t="shared" si="2137"/>
        <v>45649</v>
      </c>
      <c r="AP2221" s="9"/>
      <c r="AQ2221" s="2">
        <f t="shared" si="2186"/>
        <v>-5</v>
      </c>
      <c r="AR2221" s="12">
        <f t="shared" si="2138"/>
        <v>-5</v>
      </c>
      <c r="AS2221" t="s">
        <v>5567</v>
      </c>
      <c r="AT2221" t="str">
        <f t="shared" si="2139"/>
        <v>생산완료(-5)</v>
      </c>
    </row>
    <row r="2222" spans="2:46" x14ac:dyDescent="0.3">
      <c r="B2222" s="2" t="s">
        <v>5666</v>
      </c>
      <c r="C2222" s="8" t="s">
        <v>5670</v>
      </c>
      <c r="D2222" s="2"/>
      <c r="E2222" s="2"/>
      <c r="F2222" s="2"/>
      <c r="G2222" s="2" t="s">
        <v>5555</v>
      </c>
      <c r="H2222" s="2" t="s">
        <v>1377</v>
      </c>
      <c r="I2222" s="2" t="str">
        <f t="shared" si="2130"/>
        <v>20241220-210469-인쇄</v>
      </c>
      <c r="J2222" s="2" t="str">
        <f t="shared" si="2131"/>
        <v>20241220-210469-합지</v>
      </c>
      <c r="K2222" s="2" t="str">
        <f t="shared" si="2132"/>
        <v>20241220-210469-분단</v>
      </c>
      <c r="L2222" s="2" t="str">
        <f t="shared" si="2133"/>
        <v>20241220-210469-제대</v>
      </c>
      <c r="M2222" s="2" t="str">
        <f>VLOOKUP(H2222, '쿼리1'!$A:$R, 17, 0)</f>
        <v>무지</v>
      </c>
      <c r="N2222" s="2" t="str">
        <f>VLOOKUP(H2222, '쿼리1'!$A:$P, 15, 0)</f>
        <v>PE튜브(투명)30</v>
      </c>
      <c r="O2222" s="2">
        <v>210469</v>
      </c>
      <c r="P2222" s="2" t="str">
        <f>VLOOKUP(H2222, '쿼리1'!$A:$R, 17, 0)</f>
        <v>무지</v>
      </c>
      <c r="Q2222" s="4">
        <f>VLOOKUP(H2222, '쿼리1'!$A:$U, 20, 0)</f>
        <v>3000</v>
      </c>
      <c r="R2222" s="2" t="s">
        <v>5397</v>
      </c>
      <c r="S2222" s="2" t="s">
        <v>5397</v>
      </c>
      <c r="T2222" s="2" t="s">
        <v>5397</v>
      </c>
      <c r="U2222" s="2" t="s">
        <v>5399</v>
      </c>
      <c r="V2222" s="2" t="s">
        <v>5388</v>
      </c>
      <c r="W2222" s="2" t="s">
        <v>5388</v>
      </c>
      <c r="X2222" s="6" t="str">
        <f>IFERROR(W2222-V2222, "X")</f>
        <v>X</v>
      </c>
      <c r="Y2222" s="2" t="s">
        <v>5388</v>
      </c>
      <c r="Z2222" s="3" t="s">
        <v>5388</v>
      </c>
      <c r="AA2222" s="6" t="str">
        <f t="shared" si="2181"/>
        <v>X</v>
      </c>
      <c r="AB2222" s="5" t="s">
        <v>5388</v>
      </c>
      <c r="AC2222" s="2" t="s">
        <v>5388</v>
      </c>
      <c r="AD2222" s="6" t="str">
        <f>IFERROR(AC2222-AB2222, "X")</f>
        <v>X</v>
      </c>
      <c r="AE2222" s="3">
        <v>45650</v>
      </c>
      <c r="AF2222" s="5" t="s">
        <v>5396</v>
      </c>
      <c r="AG2222" s="6">
        <f ca="1">TODAY()-AE2222</f>
        <v>6</v>
      </c>
      <c r="AH2222" s="2" t="s">
        <v>5388</v>
      </c>
      <c r="AI2222" s="3" t="s">
        <v>5388</v>
      </c>
      <c r="AJ2222" s="3">
        <f t="shared" ref="AJ2222:AJ2224" ca="1" si="2188">TODAY()</f>
        <v>45656</v>
      </c>
      <c r="AK2222" s="2" t="str">
        <f t="shared" si="2134"/>
        <v>+공정납기일없음</v>
      </c>
      <c r="AL2222" s="2"/>
      <c r="AM2222" s="2" t="str">
        <f t="shared" si="2135"/>
        <v>(+공정납기일없음)</v>
      </c>
      <c r="AN2222" s="9">
        <f t="shared" si="2136"/>
        <v>0</v>
      </c>
      <c r="AO2222" s="9">
        <f t="shared" si="2137"/>
        <v>0</v>
      </c>
      <c r="AP2222" s="9">
        <f ca="1">TODAY()</f>
        <v>45656</v>
      </c>
      <c r="AQ2222" s="6" t="s">
        <v>5388</v>
      </c>
      <c r="AR2222" s="12" t="str">
        <f t="shared" si="2138"/>
        <v>+X</v>
      </c>
      <c r="AS2222" t="s">
        <v>5680</v>
      </c>
      <c r="AT2222" t="str">
        <f t="shared" si="2139"/>
        <v>공정납기일없음(+X)</v>
      </c>
    </row>
    <row r="2223" spans="2:46" x14ac:dyDescent="0.3">
      <c r="B2223" s="2" t="s">
        <v>5559</v>
      </c>
      <c r="C2223" s="8">
        <v>-4</v>
      </c>
      <c r="D2223" s="2" t="s">
        <v>5554</v>
      </c>
      <c r="E2223" s="2"/>
      <c r="F2223" s="2"/>
      <c r="G2223" s="2" t="s">
        <v>5556</v>
      </c>
      <c r="H2223" s="2" t="s">
        <v>2593</v>
      </c>
      <c r="I2223" s="2" t="str">
        <f t="shared" si="2130"/>
        <v>20241220-2118P0014-인쇄</v>
      </c>
      <c r="J2223" s="2" t="str">
        <f t="shared" si="2131"/>
        <v>20241220-2118P0014-합지</v>
      </c>
      <c r="K2223" s="2" t="str">
        <f t="shared" si="2132"/>
        <v>20241220-2118P0014-분단</v>
      </c>
      <c r="L2223" s="2" t="str">
        <f t="shared" si="2133"/>
        <v>20241220-2118P0014-제대</v>
      </c>
      <c r="M2223" s="2" t="str">
        <f>VLOOKUP(H2223, '쿼리1'!$A:$R, 17, 0)</f>
        <v>1도(백)-PP분리배출 (미니크로아상봉투)</v>
      </c>
      <c r="N2223" s="2" t="str">
        <f>VLOOKUP(H2223, '쿼리1'!$A:$P, 15, 0)</f>
        <v>PP튜브(투명)40</v>
      </c>
      <c r="O2223" s="2" t="s">
        <v>5730</v>
      </c>
      <c r="P2223" s="2" t="str">
        <f>VLOOKUP(H2223, '쿼리1'!$A:$R, 17, 0)</f>
        <v>1도(백)-PP분리배출 (미니크로아상봉투)</v>
      </c>
      <c r="Q2223" s="4">
        <f>VLOOKUP(H2223, '쿼리1'!$A:$U, 20, 0)</f>
        <v>20000</v>
      </c>
      <c r="R2223" s="2" t="s">
        <v>5399</v>
      </c>
      <c r="S2223" s="2" t="s">
        <v>5397</v>
      </c>
      <c r="T2223" s="2" t="s">
        <v>5397</v>
      </c>
      <c r="U2223" s="2" t="s">
        <v>5398</v>
      </c>
      <c r="V2223" s="3">
        <v>45652</v>
      </c>
      <c r="W2223" s="5" t="s">
        <v>5396</v>
      </c>
      <c r="X2223" s="6">
        <f ca="1">TODAY()-V2223</f>
        <v>4</v>
      </c>
      <c r="Y2223" s="2" t="s">
        <v>5388</v>
      </c>
      <c r="Z2223" s="3" t="s">
        <v>5388</v>
      </c>
      <c r="AA2223" s="6" t="str">
        <f t="shared" si="2181"/>
        <v>X</v>
      </c>
      <c r="AB2223" s="5" t="s">
        <v>5388</v>
      </c>
      <c r="AC2223" s="2" t="s">
        <v>5388</v>
      </c>
      <c r="AD2223" s="6" t="str">
        <f>IFERROR(AC2223-AB2223, "X")</f>
        <v>X</v>
      </c>
      <c r="AE2223" s="3">
        <v>45656</v>
      </c>
      <c r="AF2223" s="5" t="s">
        <v>5396</v>
      </c>
      <c r="AG2223" s="6">
        <f ca="1">TODAY()-AE2223</f>
        <v>0</v>
      </c>
      <c r="AH2223" s="2" t="s">
        <v>5388</v>
      </c>
      <c r="AI2223" s="3">
        <f>V2223</f>
        <v>45652</v>
      </c>
      <c r="AJ2223" s="3">
        <f t="shared" ca="1" si="2188"/>
        <v>45656</v>
      </c>
      <c r="AK2223" s="2">
        <f t="shared" si="2134"/>
        <v>-4</v>
      </c>
      <c r="AL2223" s="2" t="str">
        <f>IF(C2223&lt;0, "진행중", "지연")</f>
        <v>진행중</v>
      </c>
      <c r="AM2223" s="2" t="str">
        <f t="shared" si="2135"/>
        <v>진행중(-4)</v>
      </c>
      <c r="AN2223" s="9">
        <f t="shared" si="2136"/>
        <v>45621</v>
      </c>
      <c r="AO2223" s="9">
        <f t="shared" si="2137"/>
        <v>45652</v>
      </c>
      <c r="AP2223" s="9"/>
      <c r="AQ2223" s="6">
        <f>AO2223-AN2223</f>
        <v>31</v>
      </c>
      <c r="AR2223" s="12" t="str">
        <f t="shared" si="2138"/>
        <v>+31</v>
      </c>
      <c r="AS2223" t="s">
        <v>5567</v>
      </c>
      <c r="AT2223" t="str">
        <f t="shared" si="2139"/>
        <v>생산완료(+31)</v>
      </c>
    </row>
    <row r="2224" spans="2:46" x14ac:dyDescent="0.3">
      <c r="B2224" s="2" t="s">
        <v>5666</v>
      </c>
      <c r="C2224" s="8" t="s">
        <v>5670</v>
      </c>
      <c r="D2224" s="2"/>
      <c r="E2224" s="2"/>
      <c r="F2224" s="2"/>
      <c r="G2224" s="2"/>
      <c r="H2224" s="2" t="s">
        <v>5292</v>
      </c>
      <c r="I2224" s="2" t="str">
        <f t="shared" si="2130"/>
        <v>20241220-3000141679-인쇄</v>
      </c>
      <c r="J2224" s="2" t="str">
        <f t="shared" si="2131"/>
        <v>20241220-3000141679-합지</v>
      </c>
      <c r="K2224" s="2" t="str">
        <f t="shared" si="2132"/>
        <v>20241220-3000141679-분단</v>
      </c>
      <c r="L2224" s="2" t="str">
        <f t="shared" si="2133"/>
        <v>20241220-3000141679-제대</v>
      </c>
      <c r="M2224" s="2" t="str">
        <f>VLOOKUP(H2224, '쿼리1'!$A:$R, 17, 0)</f>
        <v>무지</v>
      </c>
      <c r="N2224" s="2" t="str">
        <f>VLOOKUP(H2224, '쿼리1'!$A:$P, 15, 0)</f>
        <v>정전기75</v>
      </c>
      <c r="O2224" s="2">
        <v>3000141679</v>
      </c>
      <c r="P2224" s="2" t="str">
        <f>VLOOKUP(H2224, '쿼리1'!$A:$R, 17, 0)</f>
        <v>무지</v>
      </c>
      <c r="Q2224" s="4">
        <f>VLOOKUP(H2224, '쿼리1'!$A:$U, 20, 0)</f>
        <v>20000</v>
      </c>
      <c r="R2224" s="2" t="s">
        <v>5397</v>
      </c>
      <c r="S2224" s="2" t="s">
        <v>5397</v>
      </c>
      <c r="T2224" s="2" t="s">
        <v>5397</v>
      </c>
      <c r="U2224" s="2" t="s">
        <v>5397</v>
      </c>
      <c r="V2224" s="2" t="s">
        <v>5388</v>
      </c>
      <c r="W2224" s="2" t="s">
        <v>5388</v>
      </c>
      <c r="X2224" s="6" t="str">
        <f>IFERROR(W2224-V2224, "X")</f>
        <v>X</v>
      </c>
      <c r="Y2224" s="2" t="s">
        <v>5388</v>
      </c>
      <c r="Z2224" s="2" t="s">
        <v>5388</v>
      </c>
      <c r="AA2224" s="6" t="str">
        <f t="shared" si="2181"/>
        <v>X</v>
      </c>
      <c r="AB2224" s="2" t="s">
        <v>5388</v>
      </c>
      <c r="AC2224" s="2" t="s">
        <v>5388</v>
      </c>
      <c r="AD2224" s="6" t="str">
        <f>IFERROR(AC2224-AB2224, "X")</f>
        <v>X</v>
      </c>
      <c r="AE2224" s="2" t="s">
        <v>5388</v>
      </c>
      <c r="AF2224" s="2" t="s">
        <v>5388</v>
      </c>
      <c r="AG2224" s="2" t="str">
        <f>IFERROR(AF2224-AE2224, "X")</f>
        <v>X</v>
      </c>
      <c r="AH2224" s="2" t="s">
        <v>5388</v>
      </c>
      <c r="AI2224" s="3" t="s">
        <v>5388</v>
      </c>
      <c r="AJ2224" s="3">
        <f t="shared" ca="1" si="2188"/>
        <v>45656</v>
      </c>
      <c r="AK2224" s="2" t="str">
        <f t="shared" si="2134"/>
        <v>+공정납기일없음</v>
      </c>
      <c r="AL2224" s="2"/>
      <c r="AM2224" s="2" t="str">
        <f t="shared" si="2135"/>
        <v>(+공정납기일없음)</v>
      </c>
      <c r="AN2224" s="9">
        <f t="shared" si="2136"/>
        <v>0</v>
      </c>
      <c r="AO2224" s="9">
        <f t="shared" si="2137"/>
        <v>0</v>
      </c>
      <c r="AP2224" s="9">
        <f ca="1">TODAY()</f>
        <v>45656</v>
      </c>
      <c r="AQ2224" s="6" t="s">
        <v>5388</v>
      </c>
      <c r="AR2224" s="12" t="str">
        <f t="shared" si="2138"/>
        <v>+X</v>
      </c>
      <c r="AS2224" t="s">
        <v>5680</v>
      </c>
      <c r="AT2224" t="str">
        <f t="shared" si="2139"/>
        <v>공정납기일없음(+X)</v>
      </c>
    </row>
    <row r="2225" spans="2:46" x14ac:dyDescent="0.3">
      <c r="B2225" s="2" t="s">
        <v>5451</v>
      </c>
      <c r="C2225" s="7">
        <v>4</v>
      </c>
      <c r="D2225" s="2" t="s">
        <v>5409</v>
      </c>
      <c r="E2225" s="2" t="s">
        <v>5418</v>
      </c>
      <c r="F2225" s="2"/>
      <c r="G2225" s="2" t="s">
        <v>5559</v>
      </c>
      <c r="H2225" s="2" t="s">
        <v>4912</v>
      </c>
      <c r="I2225" s="2" t="str">
        <f t="shared" si="2130"/>
        <v>20241223-1000139587-인쇄</v>
      </c>
      <c r="J2225" s="2" t="str">
        <f t="shared" si="2131"/>
        <v>20241223-1000139587-합지</v>
      </c>
      <c r="K2225" s="2" t="str">
        <f t="shared" si="2132"/>
        <v>20241223-1000139587-분단</v>
      </c>
      <c r="L2225" s="2" t="str">
        <f t="shared" si="2133"/>
        <v>20241223-1000139587-제대</v>
      </c>
      <c r="M2225" s="2" t="str">
        <f>VLOOKUP(H2225, '쿼리1'!$A:$R, 17, 0)</f>
        <v>1도-해창팩)반먹색(250)</v>
      </c>
      <c r="N2225" s="2" t="str">
        <f>VLOOKUP(H2225, '쿼리1'!$A:$P, 15, 0)</f>
        <v>나이론60</v>
      </c>
      <c r="O2225" s="2">
        <v>1000139587</v>
      </c>
      <c r="P2225" s="2" t="str">
        <f>VLOOKUP(H2225, '쿼리1'!$A:$R, 17, 0)</f>
        <v>1도-해창팩)반먹색(250)</v>
      </c>
      <c r="Q2225" s="4">
        <f>VLOOKUP(H2225, '쿼리1'!$A:$U, 20, 0)</f>
        <v>24000</v>
      </c>
      <c r="R2225" s="2" t="s">
        <v>31</v>
      </c>
      <c r="S2225" s="2" t="s">
        <v>31</v>
      </c>
      <c r="T2225" s="2" t="s">
        <v>5397</v>
      </c>
      <c r="U2225" s="2" t="s">
        <v>5398</v>
      </c>
      <c r="V2225" s="3">
        <v>45653</v>
      </c>
      <c r="W2225" s="3">
        <v>45653</v>
      </c>
      <c r="X2225" s="6">
        <f>IFERROR(IF(W2225-V2225&gt;0, "+" &amp; (W2225-V2225), W2225-V2225), "X")</f>
        <v>0</v>
      </c>
      <c r="Y2225" s="3">
        <v>45658</v>
      </c>
      <c r="Z2225" s="3">
        <v>45654</v>
      </c>
      <c r="AA2225" s="6">
        <f>IFERROR(IF(Z2225-Y2225&gt;0, "+" &amp; (Z2225-Y2225), Z2225-Y2225), "X")</f>
        <v>-4</v>
      </c>
      <c r="AB2225" s="5" t="s">
        <v>5388</v>
      </c>
      <c r="AC2225" s="2" t="s">
        <v>5388</v>
      </c>
      <c r="AD2225" s="6" t="str">
        <f>IFERROR(AC2225-AB2225, "X")</f>
        <v>X</v>
      </c>
      <c r="AE2225" s="3">
        <v>45660</v>
      </c>
      <c r="AF2225" s="5" t="s">
        <v>5396</v>
      </c>
      <c r="AG2225" s="6">
        <f t="shared" ref="AG2225:AG2226" ca="1" si="2189">TODAY()-AE2225</f>
        <v>-4</v>
      </c>
      <c r="AH2225" s="3">
        <v>45654</v>
      </c>
      <c r="AI2225" s="3">
        <f>Y2225</f>
        <v>45658</v>
      </c>
      <c r="AJ2225" s="3"/>
      <c r="AK2225" s="2" t="str">
        <f t="shared" si="2134"/>
        <v>+4</v>
      </c>
      <c r="AL2225" s="2" t="s">
        <v>5567</v>
      </c>
      <c r="AM2225" s="2" t="str">
        <f t="shared" si="2135"/>
        <v>생산완료(+4)</v>
      </c>
      <c r="AN2225" s="9">
        <f t="shared" si="2136"/>
        <v>45654</v>
      </c>
      <c r="AO2225" s="9">
        <f t="shared" si="2137"/>
        <v>45658</v>
      </c>
      <c r="AP2225" s="9"/>
      <c r="AQ2225" s="2">
        <f t="shared" ref="AQ2225:AQ2226" si="2190">AO2225-AN2225</f>
        <v>4</v>
      </c>
      <c r="AR2225" s="12" t="str">
        <f t="shared" si="2138"/>
        <v>+4</v>
      </c>
      <c r="AS2225" t="s">
        <v>5567</v>
      </c>
      <c r="AT2225" t="str">
        <f t="shared" si="2139"/>
        <v>생산완료(+4)</v>
      </c>
    </row>
    <row r="2226" spans="2:46" x14ac:dyDescent="0.3">
      <c r="B2226" s="2" t="s">
        <v>5665</v>
      </c>
      <c r="C2226" s="8">
        <v>0</v>
      </c>
      <c r="D2226" s="2" t="s">
        <v>5556</v>
      </c>
      <c r="E2226" s="2" t="s">
        <v>5558</v>
      </c>
      <c r="F2226" s="2" t="s">
        <v>5557</v>
      </c>
      <c r="G2226" s="2" t="s">
        <v>5560</v>
      </c>
      <c r="H2226" s="2" t="s">
        <v>3371</v>
      </c>
      <c r="I2226" s="2" t="str">
        <f t="shared" si="2130"/>
        <v>20241223-1000141398-인쇄</v>
      </c>
      <c r="J2226" s="2" t="str">
        <f t="shared" si="2131"/>
        <v>20241223-1000141398-합지</v>
      </c>
      <c r="K2226" s="2" t="str">
        <f t="shared" si="2132"/>
        <v>20241223-1000141398-분단</v>
      </c>
      <c r="L2226" s="2" t="str">
        <f t="shared" si="2133"/>
        <v>20241223-1000141398-제대</v>
      </c>
      <c r="M2226" s="2" t="str">
        <f>VLOOKUP(H2226, '쿼리1'!$A:$R, 17, 0)</f>
        <v>1도-디스이즈네버댓(390)</v>
      </c>
      <c r="N2226" s="2" t="str">
        <f>VLOOKUP(H2226, '쿼리1'!$A:$P, 15, 0)</f>
        <v>노루지증착120</v>
      </c>
      <c r="O2226" s="2">
        <v>1000141398</v>
      </c>
      <c r="P2226" s="2" t="str">
        <f>VLOOKUP(H2226, '쿼리1'!$A:$R, 17, 0)</f>
        <v>1도-디스이즈네버댓(390)</v>
      </c>
      <c r="Q2226" s="4">
        <f>VLOOKUP(H2226, '쿼리1'!$A:$U, 20, 0)</f>
        <v>30769</v>
      </c>
      <c r="R2226" s="2" t="s">
        <v>5398</v>
      </c>
      <c r="S2226" s="2" t="s">
        <v>5398</v>
      </c>
      <c r="T2226" s="2" t="s">
        <v>5398</v>
      </c>
      <c r="U2226" s="2" t="s">
        <v>5398</v>
      </c>
      <c r="V2226" s="3">
        <v>45656</v>
      </c>
      <c r="W2226" s="5" t="s">
        <v>5396</v>
      </c>
      <c r="X2226" s="6">
        <f ca="1">TODAY()-V2226</f>
        <v>0</v>
      </c>
      <c r="Y2226" s="3">
        <v>45658</v>
      </c>
      <c r="Z2226" s="5" t="s">
        <v>5396</v>
      </c>
      <c r="AA2226" s="6">
        <f t="shared" ref="AA2226:AA2233" ca="1" si="2191">TODAY()-Y2226</f>
        <v>-2</v>
      </c>
      <c r="AB2226" s="3">
        <v>45659</v>
      </c>
      <c r="AC2226" s="5" t="s">
        <v>5396</v>
      </c>
      <c r="AD2226" s="6">
        <f t="shared" ref="AD2226:AD2227" ca="1" si="2192">TODAY()-AB2226</f>
        <v>-3</v>
      </c>
      <c r="AE2226" s="3">
        <v>45663</v>
      </c>
      <c r="AF2226" s="5" t="s">
        <v>5396</v>
      </c>
      <c r="AG2226" s="6">
        <f t="shared" ca="1" si="2189"/>
        <v>-7</v>
      </c>
      <c r="AH2226" s="2" t="s">
        <v>5388</v>
      </c>
      <c r="AI2226" s="3">
        <f t="shared" ref="AI2226:AI2227" si="2193">V2226</f>
        <v>45656</v>
      </c>
      <c r="AJ2226" s="3">
        <f t="shared" ref="AJ2226:AJ2233" ca="1" si="2194">TODAY()</f>
        <v>45656</v>
      </c>
      <c r="AK2226" s="2">
        <f t="shared" si="2134"/>
        <v>0</v>
      </c>
      <c r="AL2226" s="2" t="str">
        <f>IF(C2226&lt;0, "진행중", "지연")</f>
        <v>지연</v>
      </c>
      <c r="AM2226" s="2" t="str">
        <f t="shared" si="2135"/>
        <v>지연(0)</v>
      </c>
      <c r="AN2226" s="9">
        <f t="shared" si="2136"/>
        <v>45587</v>
      </c>
      <c r="AO2226" s="9">
        <f t="shared" si="2137"/>
        <v>45656</v>
      </c>
      <c r="AP2226" s="9"/>
      <c r="AQ2226" s="6">
        <f t="shared" si="2190"/>
        <v>69</v>
      </c>
      <c r="AR2226" s="12" t="str">
        <f t="shared" si="2138"/>
        <v>+69</v>
      </c>
      <c r="AS2226" t="s">
        <v>5567</v>
      </c>
      <c r="AT2226" t="str">
        <f t="shared" si="2139"/>
        <v>생산완료(+69)</v>
      </c>
    </row>
    <row r="2227" spans="2:46" x14ac:dyDescent="0.3">
      <c r="B2227" s="2" t="s">
        <v>5557</v>
      </c>
      <c r="C2227" s="8">
        <v>-3</v>
      </c>
      <c r="D2227" s="2" t="s">
        <v>5553</v>
      </c>
      <c r="E2227" s="2" t="s">
        <v>5558</v>
      </c>
      <c r="F2227" s="2" t="s">
        <v>5557</v>
      </c>
      <c r="G2227" s="2"/>
      <c r="H2227" s="2" t="s">
        <v>4642</v>
      </c>
      <c r="I2227" s="2" t="str">
        <f t="shared" si="2130"/>
        <v>20241223-1000144411-인쇄</v>
      </c>
      <c r="J2227" s="2" t="str">
        <f t="shared" si="2131"/>
        <v>20241223-1000144411-합지</v>
      </c>
      <c r="K2227" s="2" t="str">
        <f t="shared" si="2132"/>
        <v>20241223-1000144411-분단</v>
      </c>
      <c r="L2227" s="2" t="str">
        <f t="shared" si="2133"/>
        <v>20241223-1000144411-제대</v>
      </c>
      <c r="M2227" s="2" t="str">
        <f>VLOOKUP(H2227, '쿼리1'!$A:$R, 17, 0)</f>
        <v>1도-떡오름(189)</v>
      </c>
      <c r="N2227" s="2" t="str">
        <f>VLOOKUP(H2227, '쿼리1'!$A:$P, 15, 0)</f>
        <v>오씨피피(무광)40</v>
      </c>
      <c r="O2227" s="2">
        <v>1000144411</v>
      </c>
      <c r="P2227" s="2" t="str">
        <f>VLOOKUP(H2227, '쿼리1'!$A:$R, 17, 0)</f>
        <v>1도-떡오름(189)</v>
      </c>
      <c r="Q2227" s="4">
        <f>VLOOKUP(H2227, '쿼리1'!$A:$U, 20, 0)</f>
        <v>24</v>
      </c>
      <c r="R2227" s="2" t="s">
        <v>5399</v>
      </c>
      <c r="S2227" s="2" t="s">
        <v>5398</v>
      </c>
      <c r="T2227" s="2" t="s">
        <v>5398</v>
      </c>
      <c r="U2227" s="2" t="s">
        <v>5397</v>
      </c>
      <c r="V2227" s="3">
        <v>45653</v>
      </c>
      <c r="W2227" s="5" t="s">
        <v>5396</v>
      </c>
      <c r="X2227" s="6">
        <f ca="1">TODAY()-V2227</f>
        <v>3</v>
      </c>
      <c r="Y2227" s="3">
        <v>45658</v>
      </c>
      <c r="Z2227" s="5" t="s">
        <v>5396</v>
      </c>
      <c r="AA2227" s="6">
        <f t="shared" ca="1" si="2191"/>
        <v>-2</v>
      </c>
      <c r="AB2227" s="3">
        <v>45659</v>
      </c>
      <c r="AC2227" s="5" t="s">
        <v>5396</v>
      </c>
      <c r="AD2227" s="6">
        <f t="shared" ca="1" si="2192"/>
        <v>-3</v>
      </c>
      <c r="AE2227" s="2" t="s">
        <v>5388</v>
      </c>
      <c r="AF2227" s="2" t="s">
        <v>5388</v>
      </c>
      <c r="AG2227" s="2" t="str">
        <f>IFERROR(AF2227-AE2227, "X")</f>
        <v>X</v>
      </c>
      <c r="AH2227" s="2" t="s">
        <v>5388</v>
      </c>
      <c r="AI2227" s="3">
        <f t="shared" si="2193"/>
        <v>45653</v>
      </c>
      <c r="AJ2227" s="3">
        <f t="shared" ca="1" si="2194"/>
        <v>45656</v>
      </c>
      <c r="AK2227" s="2">
        <f t="shared" si="2134"/>
        <v>-3</v>
      </c>
      <c r="AL2227" s="2" t="str">
        <f>IF(C2227&lt;0, "진행중", "지연")</f>
        <v>진행중</v>
      </c>
      <c r="AM2227" s="2" t="str">
        <f t="shared" si="2135"/>
        <v>진행중(-3)</v>
      </c>
      <c r="AN2227" s="9">
        <f t="shared" si="2136"/>
        <v>0</v>
      </c>
      <c r="AO2227" s="9">
        <f t="shared" si="2137"/>
        <v>45653</v>
      </c>
      <c r="AP2227" s="9">
        <f ca="1">TODAY()</f>
        <v>45656</v>
      </c>
      <c r="AQ2227" s="6">
        <f ca="1">AO2227-AP2227</f>
        <v>-3</v>
      </c>
      <c r="AR2227" s="12">
        <f t="shared" ca="1" si="2138"/>
        <v>-3</v>
      </c>
      <c r="AS2227" t="str">
        <f ca="1">IF(AQ2227&lt;0, "진행중", "지연")</f>
        <v>진행중</v>
      </c>
      <c r="AT2227" t="str">
        <f t="shared" ca="1" si="2139"/>
        <v>진행중(-3)</v>
      </c>
    </row>
    <row r="2228" spans="2:46" x14ac:dyDescent="0.3">
      <c r="B2228" s="2" t="s">
        <v>5666</v>
      </c>
      <c r="C2228" s="8" t="s">
        <v>5670</v>
      </c>
      <c r="D2228" s="2"/>
      <c r="E2228" s="2" t="s">
        <v>5534</v>
      </c>
      <c r="F2228" s="2"/>
      <c r="G2228" s="2" t="s">
        <v>5557</v>
      </c>
      <c r="H2228" s="2" t="s">
        <v>4420</v>
      </c>
      <c r="I2228" s="2" t="str">
        <f t="shared" si="2130"/>
        <v>20241223-1000148478-인쇄</v>
      </c>
      <c r="J2228" s="2" t="str">
        <f t="shared" si="2131"/>
        <v>20241223-1000148478-합지</v>
      </c>
      <c r="K2228" s="2" t="str">
        <f t="shared" si="2132"/>
        <v>20241223-1000148478-분단</v>
      </c>
      <c r="L2228" s="2" t="str">
        <f t="shared" si="2133"/>
        <v>20241223-1000148478-제대</v>
      </c>
      <c r="M2228" s="2" t="str">
        <f>VLOOKUP(H2228, '쿼리1'!$A:$R, 17, 0)</f>
        <v>무지</v>
      </c>
      <c r="N2228" s="2" t="str">
        <f>VLOOKUP(H2228, '쿼리1'!$A:$P, 15, 0)</f>
        <v>패트90</v>
      </c>
      <c r="O2228" s="2">
        <v>1000148478</v>
      </c>
      <c r="P2228" s="2" t="str">
        <f>VLOOKUP(H2228, '쿼리1'!$A:$R, 17, 0)</f>
        <v>무지</v>
      </c>
      <c r="Q2228" s="4">
        <f>VLOOKUP(H2228, '쿼리1'!$A:$U, 20, 0)</f>
        <v>37500</v>
      </c>
      <c r="R2228" s="2" t="s">
        <v>5397</v>
      </c>
      <c r="S2228" s="2" t="s">
        <v>5398</v>
      </c>
      <c r="T2228" s="2" t="s">
        <v>5397</v>
      </c>
      <c r="U2228" s="2" t="s">
        <v>5398</v>
      </c>
      <c r="V2228" s="2" t="s">
        <v>5388</v>
      </c>
      <c r="W2228" s="3" t="s">
        <v>5388</v>
      </c>
      <c r="X2228" s="6" t="str">
        <f>IFERROR(W2228-V2228, "X")</f>
        <v>X</v>
      </c>
      <c r="Y2228" s="3">
        <v>45657</v>
      </c>
      <c r="Z2228" s="5" t="s">
        <v>5396</v>
      </c>
      <c r="AA2228" s="6">
        <f t="shared" ca="1" si="2191"/>
        <v>-1</v>
      </c>
      <c r="AB2228" s="5" t="s">
        <v>5388</v>
      </c>
      <c r="AC2228" s="2" t="s">
        <v>5388</v>
      </c>
      <c r="AD2228" s="6" t="str">
        <f>IFERROR(AC2228-AB2228, "X")</f>
        <v>X</v>
      </c>
      <c r="AE2228" s="3">
        <v>45659</v>
      </c>
      <c r="AF2228" s="5" t="s">
        <v>5396</v>
      </c>
      <c r="AG2228" s="6">
        <f t="shared" ref="AG2228:AG2232" ca="1" si="2195">TODAY()-AE2228</f>
        <v>-3</v>
      </c>
      <c r="AH2228" s="2" t="s">
        <v>5388</v>
      </c>
      <c r="AI2228" s="3" t="s">
        <v>5388</v>
      </c>
      <c r="AJ2228" s="3">
        <f t="shared" ca="1" si="2194"/>
        <v>45656</v>
      </c>
      <c r="AK2228" s="2" t="str">
        <f t="shared" si="2134"/>
        <v>+공정납기일없음</v>
      </c>
      <c r="AL2228" s="2"/>
      <c r="AM2228" s="2" t="str">
        <f t="shared" si="2135"/>
        <v>(+공정납기일없음)</v>
      </c>
      <c r="AN2228" s="9">
        <f t="shared" si="2136"/>
        <v>45575</v>
      </c>
      <c r="AO2228" s="9">
        <f t="shared" si="2137"/>
        <v>45558</v>
      </c>
      <c r="AP2228" s="9"/>
      <c r="AQ2228" s="6">
        <f t="shared" ref="AQ2228:AQ2231" si="2196">AO2228-AN2228</f>
        <v>-17</v>
      </c>
      <c r="AR2228" s="12">
        <f t="shared" si="2138"/>
        <v>-17</v>
      </c>
      <c r="AS2228" t="s">
        <v>5567</v>
      </c>
      <c r="AT2228" t="str">
        <f t="shared" si="2139"/>
        <v>생산완료(-17)</v>
      </c>
    </row>
    <row r="2229" spans="2:46" x14ac:dyDescent="0.3">
      <c r="B2229" s="2" t="s">
        <v>5665</v>
      </c>
      <c r="C2229" s="8">
        <v>0</v>
      </c>
      <c r="D2229" s="2" t="s">
        <v>5556</v>
      </c>
      <c r="E2229" s="2" t="s">
        <v>5558</v>
      </c>
      <c r="F2229" s="2" t="s">
        <v>5557</v>
      </c>
      <c r="G2229" s="2" t="s">
        <v>5560</v>
      </c>
      <c r="H2229" s="2" t="s">
        <v>3372</v>
      </c>
      <c r="I2229" s="2" t="str">
        <f t="shared" si="2130"/>
        <v>20241223-1000149225-인쇄</v>
      </c>
      <c r="J2229" s="2" t="str">
        <f t="shared" si="2131"/>
        <v>20241223-1000149225-합지</v>
      </c>
      <c r="K2229" s="2" t="str">
        <f t="shared" si="2132"/>
        <v>20241223-1000149225-분단</v>
      </c>
      <c r="L2229" s="2" t="str">
        <f t="shared" si="2133"/>
        <v>20241223-1000149225-제대</v>
      </c>
      <c r="M2229" s="2" t="str">
        <f>VLOOKUP(H2229, '쿼리1'!$A:$R, 17, 0)</f>
        <v>1도-디스이즈네버댓(630)</v>
      </c>
      <c r="N2229" s="2" t="str">
        <f>VLOOKUP(H2229, '쿼리1'!$A:$P, 15, 0)</f>
        <v>전후노루지증착120</v>
      </c>
      <c r="O2229" s="2">
        <v>1000149225</v>
      </c>
      <c r="P2229" s="2" t="str">
        <f>VLOOKUP(H2229, '쿼리1'!$A:$R, 17, 0)</f>
        <v>1도-디스이즈네버댓(630)</v>
      </c>
      <c r="Q2229" s="4">
        <f>VLOOKUP(H2229, '쿼리1'!$A:$U, 20, 0)</f>
        <v>19047</v>
      </c>
      <c r="R2229" s="2" t="s">
        <v>5398</v>
      </c>
      <c r="S2229" s="2" t="s">
        <v>5398</v>
      </c>
      <c r="T2229" s="2" t="s">
        <v>5398</v>
      </c>
      <c r="U2229" s="2" t="s">
        <v>5398</v>
      </c>
      <c r="V2229" s="3">
        <v>45656</v>
      </c>
      <c r="W2229" s="5" t="s">
        <v>5396</v>
      </c>
      <c r="X2229" s="6">
        <f ca="1">TODAY()-V2229</f>
        <v>0</v>
      </c>
      <c r="Y2229" s="3">
        <v>45658</v>
      </c>
      <c r="Z2229" s="5" t="s">
        <v>5396</v>
      </c>
      <c r="AA2229" s="6">
        <f t="shared" ca="1" si="2191"/>
        <v>-2</v>
      </c>
      <c r="AB2229" s="3">
        <v>45659</v>
      </c>
      <c r="AC2229" s="5" t="s">
        <v>5396</v>
      </c>
      <c r="AD2229" s="6">
        <f ca="1">TODAY()-AB2229</f>
        <v>-3</v>
      </c>
      <c r="AE2229" s="3">
        <v>45663</v>
      </c>
      <c r="AF2229" s="5" t="s">
        <v>5396</v>
      </c>
      <c r="AG2229" s="6">
        <f t="shared" ca="1" si="2195"/>
        <v>-7</v>
      </c>
      <c r="AH2229" s="2" t="s">
        <v>5388</v>
      </c>
      <c r="AI2229" s="3">
        <f t="shared" ref="AI2229:AI2230" si="2197">V2229</f>
        <v>45656</v>
      </c>
      <c r="AJ2229" s="3">
        <f t="shared" ca="1" si="2194"/>
        <v>45656</v>
      </c>
      <c r="AK2229" s="2">
        <f t="shared" si="2134"/>
        <v>0</v>
      </c>
      <c r="AL2229" s="2" t="str">
        <f>IF(C2229&lt;0, "진행중", "지연")</f>
        <v>지연</v>
      </c>
      <c r="AM2229" s="2" t="str">
        <f t="shared" si="2135"/>
        <v>지연(0)</v>
      </c>
      <c r="AN2229" s="9">
        <f t="shared" si="2136"/>
        <v>45593</v>
      </c>
      <c r="AO2229" s="9">
        <f t="shared" si="2137"/>
        <v>45656</v>
      </c>
      <c r="AP2229" s="9"/>
      <c r="AQ2229" s="6">
        <f t="shared" si="2196"/>
        <v>63</v>
      </c>
      <c r="AR2229" s="12" t="str">
        <f t="shared" si="2138"/>
        <v>+63</v>
      </c>
      <c r="AS2229" t="s">
        <v>5567</v>
      </c>
      <c r="AT2229" t="str">
        <f t="shared" si="2139"/>
        <v>생산완료(+63)</v>
      </c>
    </row>
    <row r="2230" spans="2:46" x14ac:dyDescent="0.3">
      <c r="B2230" s="2" t="s">
        <v>5557</v>
      </c>
      <c r="C2230" s="8">
        <v>-3</v>
      </c>
      <c r="D2230" s="2" t="s">
        <v>5553</v>
      </c>
      <c r="E2230" s="2" t="s">
        <v>5558</v>
      </c>
      <c r="F2230" s="2"/>
      <c r="G2230" s="2" t="s">
        <v>5559</v>
      </c>
      <c r="H2230" s="2" t="s">
        <v>2230</v>
      </c>
      <c r="I2230" s="2" t="str">
        <f t="shared" si="2130"/>
        <v>20241223-1000154020-인쇄</v>
      </c>
      <c r="J2230" s="2" t="str">
        <f t="shared" si="2131"/>
        <v>20241223-1000154020-합지</v>
      </c>
      <c r="K2230" s="2" t="str">
        <f t="shared" si="2132"/>
        <v>20241223-1000154020-분단</v>
      </c>
      <c r="L2230" s="2" t="str">
        <f t="shared" si="2133"/>
        <v>20241223-1000154020-제대</v>
      </c>
      <c r="M2230" s="2" t="str">
        <f>VLOOKUP(H2230, '쿼리1'!$A:$R, 17, 0)</f>
        <v>3도-신)스컬피그(대-260)</v>
      </c>
      <c r="N2230" s="2" t="str">
        <f>VLOOKUP(H2230, '쿼리1'!$A:$P, 15, 0)</f>
        <v>오피피(무광)80</v>
      </c>
      <c r="O2230" s="2">
        <v>1000154020</v>
      </c>
      <c r="P2230" s="2" t="str">
        <f>VLOOKUP(H2230, '쿼리1'!$A:$R, 17, 0)</f>
        <v>3도-신)스컬피그(대-260)</v>
      </c>
      <c r="Q2230" s="4">
        <f>VLOOKUP(H2230, '쿼리1'!$A:$U, 20, 0)</f>
        <v>30769</v>
      </c>
      <c r="R2230" s="2" t="s">
        <v>5399</v>
      </c>
      <c r="S2230" s="2" t="s">
        <v>5398</v>
      </c>
      <c r="T2230" s="2" t="s">
        <v>5397</v>
      </c>
      <c r="U2230" s="2" t="s">
        <v>5398</v>
      </c>
      <c r="V2230" s="3">
        <v>45653</v>
      </c>
      <c r="W2230" s="5" t="s">
        <v>5396</v>
      </c>
      <c r="X2230" s="6">
        <f ca="1">TODAY()-V2230</f>
        <v>3</v>
      </c>
      <c r="Y2230" s="3">
        <v>45658</v>
      </c>
      <c r="Z2230" s="5" t="s">
        <v>5396</v>
      </c>
      <c r="AA2230" s="6">
        <f t="shared" ca="1" si="2191"/>
        <v>-2</v>
      </c>
      <c r="AB2230" s="5" t="s">
        <v>5388</v>
      </c>
      <c r="AC2230" s="2" t="s">
        <v>5388</v>
      </c>
      <c r="AD2230" s="6" t="str">
        <f>IFERROR(AC2230-AB2230, "X")</f>
        <v>X</v>
      </c>
      <c r="AE2230" s="3">
        <v>45660</v>
      </c>
      <c r="AF2230" s="5" t="s">
        <v>5396</v>
      </c>
      <c r="AG2230" s="6">
        <f t="shared" ca="1" si="2195"/>
        <v>-4</v>
      </c>
      <c r="AH2230" s="2" t="s">
        <v>5388</v>
      </c>
      <c r="AI2230" s="3">
        <f t="shared" si="2197"/>
        <v>45653</v>
      </c>
      <c r="AJ2230" s="3">
        <f t="shared" ca="1" si="2194"/>
        <v>45656</v>
      </c>
      <c r="AK2230" s="2">
        <f t="shared" si="2134"/>
        <v>-3</v>
      </c>
      <c r="AL2230" s="2" t="str">
        <f>IF(C2230&lt;0, "진행중", "지연")</f>
        <v>진행중</v>
      </c>
      <c r="AM2230" s="2" t="str">
        <f t="shared" si="2135"/>
        <v>진행중(-3)</v>
      </c>
      <c r="AN2230" s="9">
        <f t="shared" si="2136"/>
        <v>45618</v>
      </c>
      <c r="AO2230" s="9">
        <f t="shared" si="2137"/>
        <v>45653</v>
      </c>
      <c r="AP2230" s="9"/>
      <c r="AQ2230" s="6">
        <f t="shared" si="2196"/>
        <v>35</v>
      </c>
      <c r="AR2230" s="12" t="str">
        <f t="shared" si="2138"/>
        <v>+35</v>
      </c>
      <c r="AS2230" t="s">
        <v>5567</v>
      </c>
      <c r="AT2230" t="str">
        <f t="shared" si="2139"/>
        <v>생산완료(+35)</v>
      </c>
    </row>
    <row r="2231" spans="2:46" x14ac:dyDescent="0.3">
      <c r="B2231" s="2" t="s">
        <v>5666</v>
      </c>
      <c r="C2231" s="8" t="s">
        <v>5670</v>
      </c>
      <c r="D2231" s="2"/>
      <c r="E2231" s="2" t="s">
        <v>5534</v>
      </c>
      <c r="F2231" s="2"/>
      <c r="G2231" s="2" t="s">
        <v>5557</v>
      </c>
      <c r="H2231" s="2" t="s">
        <v>3329</v>
      </c>
      <c r="I2231" s="2" t="str">
        <f t="shared" si="2130"/>
        <v>20241223-1000157411-인쇄</v>
      </c>
      <c r="J2231" s="2" t="str">
        <f t="shared" si="2131"/>
        <v>20241223-1000157411-합지</v>
      </c>
      <c r="K2231" s="2" t="str">
        <f t="shared" si="2132"/>
        <v>20241223-1000157411-분단</v>
      </c>
      <c r="L2231" s="2" t="str">
        <f t="shared" si="2133"/>
        <v>20241223-1000157411-제대</v>
      </c>
      <c r="M2231" s="2" t="str">
        <f>VLOOKUP(H2231, '쿼리1'!$A:$R, 17, 0)</f>
        <v>무지</v>
      </c>
      <c r="N2231" s="2" t="str">
        <f>VLOOKUP(H2231, '쿼리1'!$A:$P, 15, 0)</f>
        <v>나이론70</v>
      </c>
      <c r="O2231" s="2">
        <v>1000157411</v>
      </c>
      <c r="P2231" s="2" t="str">
        <f>VLOOKUP(H2231, '쿼리1'!$A:$R, 17, 0)</f>
        <v>무지</v>
      </c>
      <c r="Q2231" s="4">
        <f>VLOOKUP(H2231, '쿼리1'!$A:$U, 20, 0)</f>
        <v>15000</v>
      </c>
      <c r="R2231" s="2" t="s">
        <v>5397</v>
      </c>
      <c r="S2231" s="2" t="s">
        <v>5398</v>
      </c>
      <c r="T2231" s="2" t="s">
        <v>5397</v>
      </c>
      <c r="U2231" s="2" t="s">
        <v>5398</v>
      </c>
      <c r="V2231" s="2" t="s">
        <v>5388</v>
      </c>
      <c r="W2231" s="3" t="s">
        <v>5388</v>
      </c>
      <c r="X2231" s="6" t="str">
        <f>IFERROR(W2231-V2231, "X")</f>
        <v>X</v>
      </c>
      <c r="Y2231" s="3">
        <v>45657</v>
      </c>
      <c r="Z2231" s="5" t="s">
        <v>5396</v>
      </c>
      <c r="AA2231" s="6">
        <f t="shared" ca="1" si="2191"/>
        <v>-1</v>
      </c>
      <c r="AB2231" s="5" t="s">
        <v>5388</v>
      </c>
      <c r="AC2231" s="2" t="s">
        <v>5388</v>
      </c>
      <c r="AD2231" s="6" t="str">
        <f>IFERROR(AC2231-AB2231, "X")</f>
        <v>X</v>
      </c>
      <c r="AE2231" s="3">
        <v>45659</v>
      </c>
      <c r="AF2231" s="5" t="s">
        <v>5396</v>
      </c>
      <c r="AG2231" s="6">
        <f t="shared" ca="1" si="2195"/>
        <v>-3</v>
      </c>
      <c r="AH2231" s="2" t="s">
        <v>5388</v>
      </c>
      <c r="AI2231" s="3" t="s">
        <v>5388</v>
      </c>
      <c r="AJ2231" s="3">
        <f t="shared" ca="1" si="2194"/>
        <v>45656</v>
      </c>
      <c r="AK2231" s="2" t="str">
        <f t="shared" si="2134"/>
        <v>+공정납기일없음</v>
      </c>
      <c r="AL2231" s="2"/>
      <c r="AM2231" s="2" t="str">
        <f t="shared" si="2135"/>
        <v>(+공정납기일없음)</v>
      </c>
      <c r="AN2231" s="9">
        <f t="shared" si="2136"/>
        <v>45618</v>
      </c>
      <c r="AO2231" s="9">
        <f t="shared" si="2137"/>
        <v>45618</v>
      </c>
      <c r="AP2231" s="9"/>
      <c r="AQ2231" s="6">
        <f t="shared" si="2196"/>
        <v>0</v>
      </c>
      <c r="AR2231" s="12">
        <f t="shared" si="2138"/>
        <v>0</v>
      </c>
      <c r="AS2231" t="s">
        <v>5567</v>
      </c>
      <c r="AT2231" t="str">
        <f t="shared" si="2139"/>
        <v>생산완료(0)</v>
      </c>
    </row>
    <row r="2232" spans="2:46" x14ac:dyDescent="0.3">
      <c r="B2232" s="2" t="s">
        <v>5666</v>
      </c>
      <c r="C2232" s="8" t="s">
        <v>5670</v>
      </c>
      <c r="D2232" s="2"/>
      <c r="E2232" s="2" t="s">
        <v>5534</v>
      </c>
      <c r="F2232" s="2" t="s">
        <v>5558</v>
      </c>
      <c r="G2232" s="2" t="s">
        <v>5559</v>
      </c>
      <c r="H2232" s="2" t="s">
        <v>3584</v>
      </c>
      <c r="I2232" s="2" t="str">
        <f t="shared" si="2130"/>
        <v>20241223-1000159549-인쇄</v>
      </c>
      <c r="J2232" s="2" t="str">
        <f t="shared" si="2131"/>
        <v>20241223-1000159549-합지</v>
      </c>
      <c r="K2232" s="2" t="str">
        <f t="shared" si="2132"/>
        <v>20241223-1000159549-분단</v>
      </c>
      <c r="L2232" s="2" t="str">
        <f t="shared" si="2133"/>
        <v>20241223-1000159549-제대</v>
      </c>
      <c r="M2232" s="2" t="str">
        <f>VLOOKUP(H2232, '쿼리1'!$A:$R, 17, 0)</f>
        <v>무지</v>
      </c>
      <c r="N2232" s="2" t="str">
        <f>VLOOKUP(H2232, '쿼리1'!$A:$P, 15, 0)</f>
        <v>전투후은120</v>
      </c>
      <c r="O2232" s="2">
        <v>1000159549</v>
      </c>
      <c r="P2232" s="2" t="str">
        <f>VLOOKUP(H2232, '쿼리1'!$A:$R, 17, 0)</f>
        <v>무지</v>
      </c>
      <c r="Q2232" s="4">
        <f>VLOOKUP(H2232, '쿼리1'!$A:$U, 20, 0)</f>
        <v>24000</v>
      </c>
      <c r="R2232" s="2" t="s">
        <v>5397</v>
      </c>
      <c r="S2232" s="2" t="s">
        <v>5398</v>
      </c>
      <c r="T2232" s="2" t="s">
        <v>5398</v>
      </c>
      <c r="U2232" s="2" t="s">
        <v>5398</v>
      </c>
      <c r="V2232" s="2" t="s">
        <v>5388</v>
      </c>
      <c r="W2232" s="3" t="s">
        <v>5388</v>
      </c>
      <c r="X2232" s="6" t="str">
        <f>IFERROR(W2232-V2232, "X")</f>
        <v>X</v>
      </c>
      <c r="Y2232" s="3">
        <v>45657</v>
      </c>
      <c r="Z2232" s="5" t="s">
        <v>5396</v>
      </c>
      <c r="AA2232" s="6">
        <f t="shared" ca="1" si="2191"/>
        <v>-1</v>
      </c>
      <c r="AB2232" s="3">
        <v>45658</v>
      </c>
      <c r="AC2232" s="5" t="s">
        <v>5396</v>
      </c>
      <c r="AD2232" s="6">
        <f t="shared" ref="AD2232:AD2233" ca="1" si="2198">TODAY()-AB2232</f>
        <v>-2</v>
      </c>
      <c r="AE2232" s="3">
        <v>45660</v>
      </c>
      <c r="AF2232" s="5" t="s">
        <v>5396</v>
      </c>
      <c r="AG2232" s="6">
        <f t="shared" ca="1" si="2195"/>
        <v>-4</v>
      </c>
      <c r="AH2232" s="2" t="s">
        <v>5388</v>
      </c>
      <c r="AI2232" s="3" t="s">
        <v>5388</v>
      </c>
      <c r="AJ2232" s="3">
        <f t="shared" ca="1" si="2194"/>
        <v>45656</v>
      </c>
      <c r="AK2232" s="2" t="str">
        <f t="shared" si="2134"/>
        <v>+공정납기일없음</v>
      </c>
      <c r="AL2232" s="2"/>
      <c r="AM2232" s="2" t="str">
        <f t="shared" si="2135"/>
        <v>(+공정납기일없음)</v>
      </c>
      <c r="AN2232" s="9">
        <f t="shared" si="2136"/>
        <v>0</v>
      </c>
      <c r="AO2232" s="9">
        <f t="shared" si="2137"/>
        <v>0</v>
      </c>
      <c r="AP2232" s="9">
        <f ca="1">TODAY()</f>
        <v>45656</v>
      </c>
      <c r="AQ2232" s="6" t="s">
        <v>5388</v>
      </c>
      <c r="AR2232" s="12" t="str">
        <f t="shared" si="2138"/>
        <v>+X</v>
      </c>
      <c r="AS2232" t="s">
        <v>5680</v>
      </c>
      <c r="AT2232" t="str">
        <f t="shared" si="2139"/>
        <v>공정납기일없음(+X)</v>
      </c>
    </row>
    <row r="2233" spans="2:46" x14ac:dyDescent="0.3">
      <c r="B2233" s="2" t="s">
        <v>5557</v>
      </c>
      <c r="C2233" s="8">
        <v>-3</v>
      </c>
      <c r="D2233" s="2" t="s">
        <v>5553</v>
      </c>
      <c r="E2233" s="2" t="s">
        <v>5558</v>
      </c>
      <c r="F2233" s="2" t="s">
        <v>5557</v>
      </c>
      <c r="G2233" s="2"/>
      <c r="H2233" s="2" t="s">
        <v>4465</v>
      </c>
      <c r="I2233" s="2" t="str">
        <f t="shared" si="2130"/>
        <v>20241223-1000161651-인쇄</v>
      </c>
      <c r="J2233" s="2" t="str">
        <f t="shared" si="2131"/>
        <v>20241223-1000161651-합지</v>
      </c>
      <c r="K2233" s="2" t="str">
        <f t="shared" si="2132"/>
        <v>20241223-1000161651-분단</v>
      </c>
      <c r="L2233" s="2" t="str">
        <f t="shared" si="2133"/>
        <v>20241223-1000161651-제대</v>
      </c>
      <c r="M2233" s="2" t="str">
        <f>VLOOKUP(H2233, '쿼리1'!$A:$R, 17, 0)</f>
        <v>3도-SB)버터바58g</v>
      </c>
      <c r="N2233" s="2" t="str">
        <f>VLOOKUP(H2233, '쿼리1'!$A:$P, 15, 0)</f>
        <v>오씨피피(유무광)40</v>
      </c>
      <c r="O2233" s="2">
        <v>1000161651</v>
      </c>
      <c r="P2233" s="2" t="str">
        <f>VLOOKUP(H2233, '쿼리1'!$A:$R, 17, 0)</f>
        <v>3도-SB)버터바58g</v>
      </c>
      <c r="Q2233" s="4">
        <f>VLOOKUP(H2233, '쿼리1'!$A:$U, 20, 0)</f>
        <v>32</v>
      </c>
      <c r="R2233" s="2" t="s">
        <v>5399</v>
      </c>
      <c r="S2233" s="2" t="s">
        <v>5398</v>
      </c>
      <c r="T2233" s="2" t="s">
        <v>5398</v>
      </c>
      <c r="U2233" s="2" t="s">
        <v>5397</v>
      </c>
      <c r="V2233" s="3">
        <v>45653</v>
      </c>
      <c r="W2233" s="5" t="s">
        <v>5396</v>
      </c>
      <c r="X2233" s="6">
        <f ca="1">TODAY()-V2233</f>
        <v>3</v>
      </c>
      <c r="Y2233" s="3">
        <v>45658</v>
      </c>
      <c r="Z2233" s="5" t="s">
        <v>5396</v>
      </c>
      <c r="AA2233" s="6">
        <f t="shared" ca="1" si="2191"/>
        <v>-2</v>
      </c>
      <c r="AB2233" s="3">
        <v>45659</v>
      </c>
      <c r="AC2233" s="5" t="s">
        <v>5396</v>
      </c>
      <c r="AD2233" s="6">
        <f t="shared" ca="1" si="2198"/>
        <v>-3</v>
      </c>
      <c r="AE2233" s="2" t="s">
        <v>5388</v>
      </c>
      <c r="AF2233" s="2" t="s">
        <v>5388</v>
      </c>
      <c r="AG2233" s="2" t="str">
        <f>IFERROR(AF2233-AE2233, "X")</f>
        <v>X</v>
      </c>
      <c r="AH2233" s="2" t="s">
        <v>5388</v>
      </c>
      <c r="AI2233" s="3">
        <f>V2233</f>
        <v>45653</v>
      </c>
      <c r="AJ2233" s="3">
        <f t="shared" ca="1" si="2194"/>
        <v>45656</v>
      </c>
      <c r="AK2233" s="2">
        <f t="shared" si="2134"/>
        <v>-3</v>
      </c>
      <c r="AL2233" s="2" t="str">
        <f>IF(C2233&lt;0, "진행중", "지연")</f>
        <v>진행중</v>
      </c>
      <c r="AM2233" s="2" t="str">
        <f t="shared" si="2135"/>
        <v>진행중(-3)</v>
      </c>
      <c r="AN2233" s="9">
        <f t="shared" si="2136"/>
        <v>45654</v>
      </c>
      <c r="AO2233" s="9">
        <f t="shared" si="2137"/>
        <v>45653</v>
      </c>
      <c r="AP2233" s="9"/>
      <c r="AQ2233" s="6">
        <f t="shared" ref="AQ2233:AQ2234" si="2199">AO2233-AN2233</f>
        <v>-1</v>
      </c>
      <c r="AR2233" s="12">
        <f t="shared" si="2138"/>
        <v>-1</v>
      </c>
      <c r="AS2233" t="s">
        <v>5567</v>
      </c>
      <c r="AT2233" t="str">
        <f t="shared" si="2139"/>
        <v>생산완료(-1)</v>
      </c>
    </row>
    <row r="2234" spans="2:46" x14ac:dyDescent="0.3">
      <c r="B2234" s="2" t="s">
        <v>5451</v>
      </c>
      <c r="C2234" s="7">
        <v>4</v>
      </c>
      <c r="D2234" s="2" t="s">
        <v>5409</v>
      </c>
      <c r="E2234" s="2" t="s">
        <v>5418</v>
      </c>
      <c r="F2234" s="2"/>
      <c r="G2234" s="2" t="s">
        <v>5559</v>
      </c>
      <c r="H2234" s="2" t="s">
        <v>4894</v>
      </c>
      <c r="I2234" s="2" t="str">
        <f t="shared" si="2130"/>
        <v>20241223-1000162808-인쇄</v>
      </c>
      <c r="J2234" s="2" t="str">
        <f t="shared" si="2131"/>
        <v>20241223-1000162808-합지</v>
      </c>
      <c r="K2234" s="2" t="str">
        <f t="shared" si="2132"/>
        <v>20241223-1000162808-분단</v>
      </c>
      <c r="L2234" s="2" t="str">
        <f t="shared" si="2133"/>
        <v>20241223-1000162808-제대</v>
      </c>
      <c r="M2234" s="2" t="str">
        <f>VLOOKUP(H2234, '쿼리1'!$A:$R, 17, 0)</f>
        <v>4도-마트킹-마른먹거리 1kg</v>
      </c>
      <c r="N2234" s="2" t="str">
        <f>VLOOKUP(H2234, '쿼리1'!$A:$P, 15, 0)</f>
        <v>오씨피피(유무광)80</v>
      </c>
      <c r="O2234" s="2">
        <v>1000162808</v>
      </c>
      <c r="P2234" s="2" t="str">
        <f>VLOOKUP(H2234, '쿼리1'!$A:$R, 17, 0)</f>
        <v>4도-마트킹-마른먹거리 1kg</v>
      </c>
      <c r="Q2234" s="4">
        <f>VLOOKUP(H2234, '쿼리1'!$A:$U, 20, 0)</f>
        <v>20000</v>
      </c>
      <c r="R2234" s="2" t="s">
        <v>31</v>
      </c>
      <c r="S2234" s="2" t="s">
        <v>31</v>
      </c>
      <c r="T2234" s="2" t="s">
        <v>5397</v>
      </c>
      <c r="U2234" s="2" t="s">
        <v>5398</v>
      </c>
      <c r="V2234" s="3">
        <v>45653</v>
      </c>
      <c r="W2234" s="3">
        <v>45653</v>
      </c>
      <c r="X2234" s="6">
        <f>IFERROR(IF(W2234-V2234&gt;0, "+" &amp; (W2234-V2234), W2234-V2234), "X")</f>
        <v>0</v>
      </c>
      <c r="Y2234" s="3">
        <v>45658</v>
      </c>
      <c r="Z2234" s="3">
        <v>45654</v>
      </c>
      <c r="AA2234" s="6">
        <f>IFERROR(IF(Z2234-Y2234&gt;0, "+" &amp; (Z2234-Y2234), Z2234-Y2234), "X")</f>
        <v>-4</v>
      </c>
      <c r="AB2234" s="5" t="s">
        <v>5388</v>
      </c>
      <c r="AC2234" s="2" t="s">
        <v>5388</v>
      </c>
      <c r="AD2234" s="6" t="str">
        <f>IFERROR(AC2234-AB2234, "X")</f>
        <v>X</v>
      </c>
      <c r="AE2234" s="3">
        <v>45660</v>
      </c>
      <c r="AF2234" s="5" t="s">
        <v>5396</v>
      </c>
      <c r="AG2234" s="6">
        <f ca="1">TODAY()-AE2234</f>
        <v>-4</v>
      </c>
      <c r="AH2234" s="3">
        <v>45654</v>
      </c>
      <c r="AI2234" s="3">
        <f>Y2234</f>
        <v>45658</v>
      </c>
      <c r="AJ2234" s="3"/>
      <c r="AK2234" s="2" t="str">
        <f t="shared" si="2134"/>
        <v>+4</v>
      </c>
      <c r="AL2234" s="2" t="s">
        <v>5567</v>
      </c>
      <c r="AM2234" s="2" t="str">
        <f t="shared" si="2135"/>
        <v>생산완료(+4)</v>
      </c>
      <c r="AN2234" s="9">
        <f t="shared" si="2136"/>
        <v>45654</v>
      </c>
      <c r="AO2234" s="9">
        <f t="shared" si="2137"/>
        <v>45658</v>
      </c>
      <c r="AP2234" s="9"/>
      <c r="AQ2234" s="2">
        <f t="shared" si="2199"/>
        <v>4</v>
      </c>
      <c r="AR2234" s="12" t="str">
        <f t="shared" si="2138"/>
        <v>+4</v>
      </c>
      <c r="AS2234" t="s">
        <v>5567</v>
      </c>
      <c r="AT2234" t="str">
        <f t="shared" si="2139"/>
        <v>생산완료(+4)</v>
      </c>
    </row>
    <row r="2235" spans="2:46" x14ac:dyDescent="0.3">
      <c r="B2235" s="2" t="s">
        <v>5557</v>
      </c>
      <c r="C2235" s="8">
        <v>-3</v>
      </c>
      <c r="D2235" s="2" t="s">
        <v>5553</v>
      </c>
      <c r="E2235" s="2" t="s">
        <v>5558</v>
      </c>
      <c r="F2235" s="2" t="s">
        <v>5557</v>
      </c>
      <c r="G2235" s="2"/>
      <c r="H2235" s="2" t="s">
        <v>3710</v>
      </c>
      <c r="I2235" s="2" t="str">
        <f t="shared" si="2130"/>
        <v>20241223-1000166607-인쇄</v>
      </c>
      <c r="J2235" s="2" t="str">
        <f t="shared" si="2131"/>
        <v>20241223-1000166607-합지</v>
      </c>
      <c r="K2235" s="2" t="str">
        <f t="shared" si="2132"/>
        <v>20241223-1000166607-분단</v>
      </c>
      <c r="L2235" s="2" t="str">
        <f t="shared" si="2133"/>
        <v>20241223-1000166607-제대</v>
      </c>
      <c r="M2235" s="2" t="str">
        <f>VLOOKUP(H2235, '쿼리1'!$A:$R, 17, 0)</f>
        <v>1도-롯데MVG-필로(배경x)</v>
      </c>
      <c r="N2235" s="2" t="str">
        <f>VLOOKUP(H2235, '쿼리1'!$A:$P, 15, 0)</f>
        <v>오씨피피(무광)50</v>
      </c>
      <c r="O2235" s="2">
        <v>1000166607</v>
      </c>
      <c r="P2235" s="2" t="str">
        <f>VLOOKUP(H2235, '쿼리1'!$A:$R, 17, 0)</f>
        <v>1도-롯데MVG-필로(배경x)</v>
      </c>
      <c r="Q2235" s="4">
        <f>VLOOKUP(H2235, '쿼리1'!$A:$U, 20, 0)</f>
        <v>24</v>
      </c>
      <c r="R2235" s="2" t="s">
        <v>5399</v>
      </c>
      <c r="S2235" s="2" t="s">
        <v>5398</v>
      </c>
      <c r="T2235" s="2" t="s">
        <v>5398</v>
      </c>
      <c r="U2235" s="2" t="s">
        <v>5397</v>
      </c>
      <c r="V2235" s="3">
        <v>45653</v>
      </c>
      <c r="W2235" s="5" t="s">
        <v>5396</v>
      </c>
      <c r="X2235" s="6">
        <f t="shared" ref="X2235:X2236" ca="1" si="2200">TODAY()-V2235</f>
        <v>3</v>
      </c>
      <c r="Y2235" s="3">
        <v>45658</v>
      </c>
      <c r="Z2235" s="5" t="s">
        <v>5396</v>
      </c>
      <c r="AA2235" s="6">
        <f t="shared" ref="AA2235:AA2236" ca="1" si="2201">TODAY()-Y2235</f>
        <v>-2</v>
      </c>
      <c r="AB2235" s="3">
        <v>45659</v>
      </c>
      <c r="AC2235" s="5" t="s">
        <v>5396</v>
      </c>
      <c r="AD2235" s="6">
        <f t="shared" ref="AD2235:AD2236" ca="1" si="2202">TODAY()-AB2235</f>
        <v>-3</v>
      </c>
      <c r="AE2235" s="2" t="s">
        <v>5388</v>
      </c>
      <c r="AF2235" s="2" t="s">
        <v>5388</v>
      </c>
      <c r="AG2235" s="2" t="str">
        <f>IFERROR(AF2235-AE2235, "X")</f>
        <v>X</v>
      </c>
      <c r="AH2235" s="2" t="s">
        <v>5388</v>
      </c>
      <c r="AI2235" s="3">
        <f t="shared" ref="AI2235:AI2236" si="2203">V2235</f>
        <v>45653</v>
      </c>
      <c r="AJ2235" s="3">
        <f t="shared" ref="AJ2235:AJ2236" ca="1" si="2204">TODAY()</f>
        <v>45656</v>
      </c>
      <c r="AK2235" s="2">
        <f t="shared" si="2134"/>
        <v>-3</v>
      </c>
      <c r="AL2235" s="2" t="str">
        <f>IF(C2235&lt;0, "진행중", "지연")</f>
        <v>진행중</v>
      </c>
      <c r="AM2235" s="2" t="str">
        <f t="shared" si="2135"/>
        <v>진행중(-3)</v>
      </c>
      <c r="AN2235" s="9">
        <f t="shared" si="2136"/>
        <v>0</v>
      </c>
      <c r="AO2235" s="9">
        <f t="shared" si="2137"/>
        <v>45653</v>
      </c>
      <c r="AP2235" s="9">
        <f ca="1">TODAY()</f>
        <v>45656</v>
      </c>
      <c r="AQ2235" s="6">
        <f ca="1">AO2235-AP2235</f>
        <v>-3</v>
      </c>
      <c r="AR2235" s="12">
        <f t="shared" ca="1" si="2138"/>
        <v>-3</v>
      </c>
      <c r="AS2235" t="str">
        <f ca="1">IF(AQ2235&lt;0, "진행중", "지연")</f>
        <v>진행중</v>
      </c>
      <c r="AT2235" t="str">
        <f t="shared" ca="1" si="2139"/>
        <v>진행중(-3)</v>
      </c>
    </row>
    <row r="2236" spans="2:46" x14ac:dyDescent="0.3">
      <c r="B2236" s="2" t="s">
        <v>5557</v>
      </c>
      <c r="C2236" s="8">
        <v>-3</v>
      </c>
      <c r="D2236" s="2" t="s">
        <v>5553</v>
      </c>
      <c r="E2236" s="2" t="s">
        <v>5558</v>
      </c>
      <c r="F2236" s="2" t="s">
        <v>5557</v>
      </c>
      <c r="G2236" s="2"/>
      <c r="H2236" s="2" t="s">
        <v>4886</v>
      </c>
      <c r="I2236" s="2" t="str">
        <f t="shared" si="2130"/>
        <v>20241223-1000167628-인쇄</v>
      </c>
      <c r="J2236" s="2" t="str">
        <f t="shared" si="2131"/>
        <v>20241223-1000167628-합지</v>
      </c>
      <c r="K2236" s="2" t="str">
        <f t="shared" si="2132"/>
        <v>20241223-1000167628-분단</v>
      </c>
      <c r="L2236" s="2" t="str">
        <f t="shared" si="2133"/>
        <v>20241223-1000167628-제대</v>
      </c>
      <c r="M2236" s="2" t="str">
        <f>VLOOKUP(H2236, '쿼리1'!$A:$R, 17, 0)</f>
        <v>7도-널담 뉴트리션 통밀식빵 플레인 100g</v>
      </c>
      <c r="N2236" s="2" t="str">
        <f>VLOOKUP(H2236, '쿼리1'!$A:$P, 15, 0)</f>
        <v>패트(무광)60</v>
      </c>
      <c r="O2236" s="2">
        <v>1000167628</v>
      </c>
      <c r="P2236" s="2" t="str">
        <f>VLOOKUP(H2236, '쿼리1'!$A:$R, 17, 0)</f>
        <v>7도-널담 뉴트리션 통밀식빵 플레인 100g</v>
      </c>
      <c r="Q2236" s="4">
        <f>VLOOKUP(H2236, '쿼리1'!$A:$U, 20, 0)</f>
        <v>30</v>
      </c>
      <c r="R2236" s="2" t="s">
        <v>5399</v>
      </c>
      <c r="S2236" s="2" t="s">
        <v>5398</v>
      </c>
      <c r="T2236" s="2" t="s">
        <v>5398</v>
      </c>
      <c r="U2236" s="2" t="s">
        <v>5397</v>
      </c>
      <c r="V2236" s="3">
        <v>45653</v>
      </c>
      <c r="W2236" s="5" t="s">
        <v>5396</v>
      </c>
      <c r="X2236" s="6">
        <f t="shared" ca="1" si="2200"/>
        <v>3</v>
      </c>
      <c r="Y2236" s="3">
        <v>45658</v>
      </c>
      <c r="Z2236" s="5" t="s">
        <v>5396</v>
      </c>
      <c r="AA2236" s="6">
        <f t="shared" ca="1" si="2201"/>
        <v>-2</v>
      </c>
      <c r="AB2236" s="3">
        <v>45659</v>
      </c>
      <c r="AC2236" s="5" t="s">
        <v>5396</v>
      </c>
      <c r="AD2236" s="6">
        <f t="shared" ca="1" si="2202"/>
        <v>-3</v>
      </c>
      <c r="AE2236" s="2" t="s">
        <v>5388</v>
      </c>
      <c r="AF2236" s="2" t="s">
        <v>5388</v>
      </c>
      <c r="AG2236" s="2" t="str">
        <f>IFERROR(AF2236-AE2236, "X")</f>
        <v>X</v>
      </c>
      <c r="AH2236" s="2" t="s">
        <v>5388</v>
      </c>
      <c r="AI2236" s="3">
        <f t="shared" si="2203"/>
        <v>45653</v>
      </c>
      <c r="AJ2236" s="3">
        <f t="shared" ca="1" si="2204"/>
        <v>45656</v>
      </c>
      <c r="AK2236" s="2">
        <f t="shared" si="2134"/>
        <v>-3</v>
      </c>
      <c r="AL2236" s="2" t="str">
        <f>IF(C2236&lt;0, "진행중", "지연")</f>
        <v>진행중</v>
      </c>
      <c r="AM2236" s="2" t="str">
        <f t="shared" si="2135"/>
        <v>진행중(-3)</v>
      </c>
      <c r="AN2236" s="9">
        <f t="shared" si="2136"/>
        <v>45597</v>
      </c>
      <c r="AO2236" s="9">
        <f t="shared" si="2137"/>
        <v>45653</v>
      </c>
      <c r="AP2236" s="9"/>
      <c r="AQ2236" s="6">
        <f t="shared" ref="AQ2236:AQ2243" si="2205">AO2236-AN2236</f>
        <v>56</v>
      </c>
      <c r="AR2236" s="12" t="str">
        <f t="shared" si="2138"/>
        <v>+56</v>
      </c>
      <c r="AS2236" t="s">
        <v>5567</v>
      </c>
      <c r="AT2236" t="str">
        <f t="shared" si="2139"/>
        <v>생산완료(+56)</v>
      </c>
    </row>
    <row r="2237" spans="2:46" x14ac:dyDescent="0.3">
      <c r="B2237" s="2" t="s">
        <v>5421</v>
      </c>
      <c r="C2237" s="7">
        <v>5</v>
      </c>
      <c r="D2237" s="2"/>
      <c r="E2237" s="2" t="s">
        <v>5407</v>
      </c>
      <c r="F2237" s="2" t="s">
        <v>5406</v>
      </c>
      <c r="G2237" s="2" t="s">
        <v>5561</v>
      </c>
      <c r="H2237" s="2" t="s">
        <v>2663</v>
      </c>
      <c r="I2237" s="2" t="str">
        <f t="shared" si="2130"/>
        <v>20241223-1000168256-인쇄</v>
      </c>
      <c r="J2237" s="2" t="str">
        <f t="shared" si="2131"/>
        <v>20241223-1000168256-합지</v>
      </c>
      <c r="K2237" s="2" t="str">
        <f t="shared" si="2132"/>
        <v>20241223-1000168256-분단</v>
      </c>
      <c r="L2237" s="2" t="str">
        <f t="shared" si="2133"/>
        <v>20241223-1000168256-제대</v>
      </c>
      <c r="M2237" s="2" t="str">
        <f>VLOOKUP(H2237, '쿼리1'!$A:$R, 17, 0)</f>
        <v>무지(EB-마늘치아바타)</v>
      </c>
      <c r="N2237" s="2" t="str">
        <f>VLOOKUP(H2237, '쿼리1'!$A:$P, 15, 0)</f>
        <v>오씨피피60</v>
      </c>
      <c r="O2237" s="2">
        <v>1000168256</v>
      </c>
      <c r="P2237" s="2" t="str">
        <f>VLOOKUP(H2237, '쿼리1'!$A:$R, 17, 0)</f>
        <v>무지(EB-마늘치아바타)</v>
      </c>
      <c r="Q2237" s="4">
        <f>VLOOKUP(H2237, '쿼리1'!$A:$U, 20, 0)</f>
        <v>106666</v>
      </c>
      <c r="R2237" s="2" t="s">
        <v>5397</v>
      </c>
      <c r="S2237" s="2" t="s">
        <v>31</v>
      </c>
      <c r="T2237" s="2" t="s">
        <v>31</v>
      </c>
      <c r="U2237" s="2" t="s">
        <v>5398</v>
      </c>
      <c r="V2237" s="2" t="s">
        <v>5388</v>
      </c>
      <c r="W2237" s="3" t="s">
        <v>5388</v>
      </c>
      <c r="X2237" s="6" t="str">
        <f>IFERROR(W2237-V2237, "X")</f>
        <v>X</v>
      </c>
      <c r="Y2237" s="3">
        <v>45658</v>
      </c>
      <c r="Z2237" s="3">
        <v>45652</v>
      </c>
      <c r="AA2237" s="6">
        <f>IFERROR(IF(Z2237-Y2237&gt;0, "+" &amp; (Z2237-Y2237), Z2237-Y2237), "X")</f>
        <v>-6</v>
      </c>
      <c r="AB2237" s="3">
        <v>45659</v>
      </c>
      <c r="AC2237" s="3">
        <v>45654</v>
      </c>
      <c r="AD2237" s="6">
        <f>IFERROR(IF(AC2237-AB2237&gt;0, "+" &amp; (AC2237-AB2237), AC2237-AB2237), "X")</f>
        <v>-5</v>
      </c>
      <c r="AE2237" s="3">
        <v>45665</v>
      </c>
      <c r="AF2237" s="5" t="s">
        <v>5396</v>
      </c>
      <c r="AG2237" s="6">
        <f ca="1">TODAY()-AE2237</f>
        <v>-9</v>
      </c>
      <c r="AH2237" s="3">
        <v>45654</v>
      </c>
      <c r="AI2237" s="3">
        <f t="shared" ref="AI2237" si="2206">AB2237</f>
        <v>45659</v>
      </c>
      <c r="AJ2237" s="3"/>
      <c r="AK2237" s="2" t="str">
        <f t="shared" si="2134"/>
        <v>+5</v>
      </c>
      <c r="AL2237" s="2" t="s">
        <v>5567</v>
      </c>
      <c r="AM2237" s="2" t="str">
        <f t="shared" si="2135"/>
        <v>생산완료(+5)</v>
      </c>
      <c r="AN2237" s="9">
        <f t="shared" si="2136"/>
        <v>45654</v>
      </c>
      <c r="AO2237" s="9">
        <f t="shared" si="2137"/>
        <v>45659</v>
      </c>
      <c r="AP2237" s="9"/>
      <c r="AQ2237" s="2">
        <f t="shared" si="2205"/>
        <v>5</v>
      </c>
      <c r="AR2237" s="12" t="str">
        <f t="shared" si="2138"/>
        <v>+5</v>
      </c>
      <c r="AS2237" t="s">
        <v>5567</v>
      </c>
      <c r="AT2237" t="str">
        <f t="shared" si="2139"/>
        <v>생산완료(+5)</v>
      </c>
    </row>
    <row r="2238" spans="2:46" x14ac:dyDescent="0.3">
      <c r="B2238" s="2" t="s">
        <v>5412</v>
      </c>
      <c r="C2238" s="7">
        <v>1</v>
      </c>
      <c r="D2238" s="2" t="s">
        <v>5405</v>
      </c>
      <c r="E2238" s="2" t="s">
        <v>5558</v>
      </c>
      <c r="F2238" s="2" t="s">
        <v>5557</v>
      </c>
      <c r="G2238" s="2"/>
      <c r="H2238" s="2" t="s">
        <v>4226</v>
      </c>
      <c r="I2238" s="2" t="str">
        <f t="shared" si="2130"/>
        <v>20241223-1000169872-인쇄</v>
      </c>
      <c r="J2238" s="2" t="str">
        <f t="shared" si="2131"/>
        <v>20241223-1000169872-합지</v>
      </c>
      <c r="K2238" s="2" t="str">
        <f t="shared" si="2132"/>
        <v>20241223-1000169872-분단</v>
      </c>
      <c r="L2238" s="2" t="str">
        <f t="shared" si="2133"/>
        <v>20241223-1000169872-제대</v>
      </c>
      <c r="M2238" s="2" t="str">
        <f>VLOOKUP(H2238, '쿼리1'!$A:$R, 17, 0)</f>
        <v>8도-(주)조이푸드-베리마시멜로우카롱 50g</v>
      </c>
      <c r="N2238" s="2" t="str">
        <f>VLOOKUP(H2238, '쿼리1'!$A:$P, 15, 0)</f>
        <v>오씨피피(유무광)50</v>
      </c>
      <c r="O2238" s="2">
        <v>1000169872</v>
      </c>
      <c r="P2238" s="2" t="str">
        <f>VLOOKUP(H2238, '쿼리1'!$A:$R, 17, 0)</f>
        <v>8도-(주)조이푸드-베리마시멜로우카롱 50g</v>
      </c>
      <c r="Q2238" s="4">
        <f>VLOOKUP(H2238, '쿼리1'!$A:$U, 20, 0)</f>
        <v>12</v>
      </c>
      <c r="R2238" s="2" t="s">
        <v>31</v>
      </c>
      <c r="S2238" s="2" t="s">
        <v>5398</v>
      </c>
      <c r="T2238" s="2" t="s">
        <v>5398</v>
      </c>
      <c r="U2238" s="2" t="s">
        <v>5397</v>
      </c>
      <c r="V2238" s="3">
        <v>45653</v>
      </c>
      <c r="W2238" s="3">
        <v>45652</v>
      </c>
      <c r="X2238" s="6">
        <f>IFERROR(IF(W2238-V2238&gt;0, "+" &amp; (W2238-V2238), W2238-V2238), "X")</f>
        <v>-1</v>
      </c>
      <c r="Y2238" s="3">
        <v>45658</v>
      </c>
      <c r="Z2238" s="5" t="s">
        <v>5396</v>
      </c>
      <c r="AA2238" s="6">
        <f ca="1">TODAY()-Y2238</f>
        <v>-2</v>
      </c>
      <c r="AB2238" s="3">
        <v>45659</v>
      </c>
      <c r="AC2238" s="5" t="s">
        <v>5396</v>
      </c>
      <c r="AD2238" s="6">
        <f t="shared" ref="AD2238:AD2239" ca="1" si="2207">TODAY()-AB2238</f>
        <v>-3</v>
      </c>
      <c r="AE2238" s="2" t="s">
        <v>5388</v>
      </c>
      <c r="AF2238" s="2" t="s">
        <v>5388</v>
      </c>
      <c r="AG2238" s="2" t="str">
        <f>IFERROR(AF2238-AE2238, "X")</f>
        <v>X</v>
      </c>
      <c r="AH2238" s="3">
        <v>45652</v>
      </c>
      <c r="AI2238" s="3">
        <f>V2238</f>
        <v>45653</v>
      </c>
      <c r="AJ2238" s="3"/>
      <c r="AK2238" s="2" t="str">
        <f t="shared" si="2134"/>
        <v>+1</v>
      </c>
      <c r="AL2238" s="2" t="s">
        <v>5567</v>
      </c>
      <c r="AM2238" s="2" t="str">
        <f t="shared" si="2135"/>
        <v>생산완료(+1)</v>
      </c>
      <c r="AN2238" s="9">
        <f t="shared" si="2136"/>
        <v>45652</v>
      </c>
      <c r="AO2238" s="9">
        <f t="shared" si="2137"/>
        <v>45653</v>
      </c>
      <c r="AP2238" s="9"/>
      <c r="AQ2238" s="2">
        <f t="shared" si="2205"/>
        <v>1</v>
      </c>
      <c r="AR2238" s="12" t="str">
        <f t="shared" si="2138"/>
        <v>+1</v>
      </c>
      <c r="AS2238" t="s">
        <v>5567</v>
      </c>
      <c r="AT2238" t="str">
        <f t="shared" si="2139"/>
        <v>생산완료(+1)</v>
      </c>
    </row>
    <row r="2239" spans="2:46" x14ac:dyDescent="0.3">
      <c r="B2239" s="2" t="s">
        <v>5421</v>
      </c>
      <c r="C2239" s="7">
        <v>5</v>
      </c>
      <c r="D2239" s="2"/>
      <c r="E2239" s="2" t="s">
        <v>5406</v>
      </c>
      <c r="F2239" s="2" t="s">
        <v>5557</v>
      </c>
      <c r="G2239" s="2"/>
      <c r="H2239" s="2" t="s">
        <v>4407</v>
      </c>
      <c r="I2239" s="2" t="str">
        <f t="shared" si="2130"/>
        <v>20241223-1000170051-인쇄</v>
      </c>
      <c r="J2239" s="2" t="str">
        <f t="shared" si="2131"/>
        <v>20241223-1000170051-합지</v>
      </c>
      <c r="K2239" s="2" t="str">
        <f t="shared" si="2132"/>
        <v>20241223-1000170051-분단</v>
      </c>
      <c r="L2239" s="2" t="str">
        <f t="shared" si="2133"/>
        <v>20241223-1000170051-제대</v>
      </c>
      <c r="M2239" s="2" t="str">
        <f>VLOOKUP(H2239, '쿼리1'!$A:$R, 17, 0)</f>
        <v>무지(폴바셋 크로아상 뺑오쇼콜라)</v>
      </c>
      <c r="N2239" s="2" t="str">
        <f>VLOOKUP(H2239, '쿼리1'!$A:$P, 15, 0)</f>
        <v>오씨피피(투명)40</v>
      </c>
      <c r="O2239" s="2">
        <v>1000170051</v>
      </c>
      <c r="P2239" s="2" t="str">
        <f>VLOOKUP(H2239, '쿼리1'!$A:$R, 17, 0)</f>
        <v>무지(폴바셋 크로아상 뺑오쇼콜라)</v>
      </c>
      <c r="Q2239" s="4">
        <f>VLOOKUP(H2239, '쿼리1'!$A:$U, 20, 0)</f>
        <v>32</v>
      </c>
      <c r="R2239" s="2" t="s">
        <v>5397</v>
      </c>
      <c r="S2239" s="2" t="s">
        <v>31</v>
      </c>
      <c r="T2239" s="2" t="s">
        <v>5398</v>
      </c>
      <c r="U2239" s="2" t="s">
        <v>5397</v>
      </c>
      <c r="V2239" s="2" t="s">
        <v>5388</v>
      </c>
      <c r="W2239" s="3" t="s">
        <v>5388</v>
      </c>
      <c r="X2239" s="6" t="str">
        <f>IFERROR(W2239-V2239, "X")</f>
        <v>X</v>
      </c>
      <c r="Y2239" s="3">
        <v>45658</v>
      </c>
      <c r="Z2239" s="3">
        <v>45653</v>
      </c>
      <c r="AA2239" s="6">
        <f t="shared" ref="AA2239:AA2243" si="2208">IFERROR(IF(Z2239-Y2239&gt;0, "+" &amp; (Z2239-Y2239), Z2239-Y2239), "X")</f>
        <v>-5</v>
      </c>
      <c r="AB2239" s="3">
        <v>45659</v>
      </c>
      <c r="AC2239" s="5" t="s">
        <v>5396</v>
      </c>
      <c r="AD2239" s="6">
        <f t="shared" ca="1" si="2207"/>
        <v>-3</v>
      </c>
      <c r="AE2239" s="2" t="s">
        <v>5388</v>
      </c>
      <c r="AF2239" s="2" t="s">
        <v>5388</v>
      </c>
      <c r="AG2239" s="2" t="str">
        <f>IFERROR(AF2239-AE2239, "X")</f>
        <v>X</v>
      </c>
      <c r="AH2239" s="3">
        <v>45653</v>
      </c>
      <c r="AI2239" s="3">
        <f t="shared" ref="AI2239:AI2243" si="2209">Y2239</f>
        <v>45658</v>
      </c>
      <c r="AJ2239" s="3"/>
      <c r="AK2239" s="2" t="str">
        <f t="shared" si="2134"/>
        <v>+5</v>
      </c>
      <c r="AL2239" s="2" t="s">
        <v>5567</v>
      </c>
      <c r="AM2239" s="2" t="str">
        <f t="shared" si="2135"/>
        <v>생산완료(+5)</v>
      </c>
      <c r="AN2239" s="9">
        <f t="shared" si="2136"/>
        <v>45653</v>
      </c>
      <c r="AO2239" s="9">
        <f t="shared" si="2137"/>
        <v>45658</v>
      </c>
      <c r="AP2239" s="9"/>
      <c r="AQ2239" s="2">
        <f t="shared" si="2205"/>
        <v>5</v>
      </c>
      <c r="AR2239" s="12" t="str">
        <f t="shared" si="2138"/>
        <v>+5</v>
      </c>
      <c r="AS2239" t="s">
        <v>5567</v>
      </c>
      <c r="AT2239" t="str">
        <f t="shared" si="2139"/>
        <v>생산완료(+5)</v>
      </c>
    </row>
    <row r="2240" spans="2:46" x14ac:dyDescent="0.3">
      <c r="B2240" s="2" t="s">
        <v>5421</v>
      </c>
      <c r="C2240" s="7">
        <v>5</v>
      </c>
      <c r="D2240" s="2"/>
      <c r="E2240" s="2" t="s">
        <v>5406</v>
      </c>
      <c r="F2240" s="2"/>
      <c r="G2240" s="2" t="s">
        <v>5560</v>
      </c>
      <c r="H2240" s="2" t="s">
        <v>2016</v>
      </c>
      <c r="I2240" s="2" t="str">
        <f t="shared" si="2130"/>
        <v>20241223-131020-인쇄</v>
      </c>
      <c r="J2240" s="2" t="str">
        <f t="shared" si="2131"/>
        <v>20241223-131020-합지</v>
      </c>
      <c r="K2240" s="2" t="str">
        <f t="shared" si="2132"/>
        <v>20241223-131020-분단</v>
      </c>
      <c r="L2240" s="2" t="str">
        <f t="shared" si="2133"/>
        <v>20241223-131020-제대</v>
      </c>
      <c r="M2240" s="2" t="str">
        <f>VLOOKUP(H2240, '쿼리1'!$A:$R, 17, 0)</f>
        <v>무지</v>
      </c>
      <c r="N2240" s="2" t="str">
        <f>VLOOKUP(H2240, '쿼리1'!$A:$P, 15, 0)</f>
        <v>나이론60</v>
      </c>
      <c r="O2240" s="2">
        <v>131020</v>
      </c>
      <c r="P2240" s="2" t="str">
        <f>VLOOKUP(H2240, '쿼리1'!$A:$R, 17, 0)</f>
        <v>무지</v>
      </c>
      <c r="Q2240" s="4">
        <f>VLOOKUP(H2240, '쿼리1'!$A:$U, 20, 0)</f>
        <v>27692</v>
      </c>
      <c r="R2240" s="2" t="s">
        <v>5397</v>
      </c>
      <c r="S2240" s="2" t="s">
        <v>31</v>
      </c>
      <c r="T2240" s="2" t="s">
        <v>5397</v>
      </c>
      <c r="U2240" s="2" t="s">
        <v>5398</v>
      </c>
      <c r="V2240" s="2" t="s">
        <v>5388</v>
      </c>
      <c r="W2240" s="3" t="s">
        <v>5388</v>
      </c>
      <c r="X2240" s="6" t="str">
        <f>IFERROR(W2240-V2240, "X")</f>
        <v>X</v>
      </c>
      <c r="Y2240" s="3">
        <v>45658</v>
      </c>
      <c r="Z2240" s="3">
        <v>45653</v>
      </c>
      <c r="AA2240" s="6">
        <f t="shared" si="2208"/>
        <v>-5</v>
      </c>
      <c r="AB2240" s="5" t="s">
        <v>5388</v>
      </c>
      <c r="AC2240" s="2" t="s">
        <v>5388</v>
      </c>
      <c r="AD2240" s="6" t="str">
        <f t="shared" ref="AD2240:AD2248" si="2210">IFERROR(AC2240-AB2240, "X")</f>
        <v>X</v>
      </c>
      <c r="AE2240" s="3">
        <v>45663</v>
      </c>
      <c r="AF2240" s="5" t="s">
        <v>5396</v>
      </c>
      <c r="AG2240" s="6">
        <f t="shared" ref="AG2240:AG2247" ca="1" si="2211">TODAY()-AE2240</f>
        <v>-7</v>
      </c>
      <c r="AH2240" s="3">
        <v>45653</v>
      </c>
      <c r="AI2240" s="3">
        <f t="shared" si="2209"/>
        <v>45658</v>
      </c>
      <c r="AJ2240" s="3"/>
      <c r="AK2240" s="2" t="str">
        <f t="shared" si="2134"/>
        <v>+5</v>
      </c>
      <c r="AL2240" s="2" t="s">
        <v>5567</v>
      </c>
      <c r="AM2240" s="2" t="str">
        <f t="shared" si="2135"/>
        <v>생산완료(+5)</v>
      </c>
      <c r="AN2240" s="9">
        <f t="shared" si="2136"/>
        <v>45653</v>
      </c>
      <c r="AO2240" s="9">
        <f t="shared" si="2137"/>
        <v>45658</v>
      </c>
      <c r="AP2240" s="9"/>
      <c r="AQ2240" s="2">
        <f t="shared" si="2205"/>
        <v>5</v>
      </c>
      <c r="AR2240" s="12" t="str">
        <f t="shared" si="2138"/>
        <v>+5</v>
      </c>
      <c r="AS2240" t="s">
        <v>5567</v>
      </c>
      <c r="AT2240" t="str">
        <f t="shared" si="2139"/>
        <v>생산완료(+5)</v>
      </c>
    </row>
    <row r="2241" spans="2:46" x14ac:dyDescent="0.3">
      <c r="B2241" s="2" t="s">
        <v>5451</v>
      </c>
      <c r="C2241" s="7">
        <v>4</v>
      </c>
      <c r="D2241" s="2"/>
      <c r="E2241" s="2" t="s">
        <v>5418</v>
      </c>
      <c r="F2241" s="2"/>
      <c r="G2241" s="2" t="s">
        <v>5562</v>
      </c>
      <c r="H2241" s="2" t="s">
        <v>4916</v>
      </c>
      <c r="I2241" s="2" t="str">
        <f t="shared" si="2130"/>
        <v>20241223-131021-인쇄</v>
      </c>
      <c r="J2241" s="2" t="str">
        <f t="shared" si="2131"/>
        <v>20241223-131021-합지</v>
      </c>
      <c r="K2241" s="2" t="str">
        <f t="shared" si="2132"/>
        <v>20241223-131021-분단</v>
      </c>
      <c r="L2241" s="2" t="str">
        <f t="shared" si="2133"/>
        <v>20241223-131021-제대</v>
      </c>
      <c r="M2241" s="2" t="str">
        <f>VLOOKUP(H2241, '쿼리1'!$A:$R, 17, 0)</f>
        <v>무지</v>
      </c>
      <c r="N2241" s="2" t="str">
        <f>VLOOKUP(H2241, '쿼리1'!$A:$P, 15, 0)</f>
        <v>나이론60</v>
      </c>
      <c r="O2241" s="2">
        <v>131021</v>
      </c>
      <c r="P2241" s="2" t="str">
        <f>VLOOKUP(H2241, '쿼리1'!$A:$R, 17, 0)</f>
        <v>무지</v>
      </c>
      <c r="Q2241" s="4">
        <f>VLOOKUP(H2241, '쿼리1'!$A:$U, 20, 0)</f>
        <v>68571</v>
      </c>
      <c r="R2241" s="2" t="s">
        <v>5397</v>
      </c>
      <c r="S2241" s="2" t="s">
        <v>31</v>
      </c>
      <c r="T2241" s="2" t="s">
        <v>5397</v>
      </c>
      <c r="U2241" s="2" t="s">
        <v>5398</v>
      </c>
      <c r="V2241" s="2" t="s">
        <v>5388</v>
      </c>
      <c r="W2241" s="3" t="s">
        <v>5388</v>
      </c>
      <c r="X2241" s="6" t="str">
        <f>IFERROR(W2241-V2241, "X")</f>
        <v>X</v>
      </c>
      <c r="Y2241" s="3">
        <v>45658</v>
      </c>
      <c r="Z2241" s="3">
        <v>45654</v>
      </c>
      <c r="AA2241" s="6">
        <f t="shared" si="2208"/>
        <v>-4</v>
      </c>
      <c r="AB2241" s="5" t="s">
        <v>5388</v>
      </c>
      <c r="AC2241" s="2" t="s">
        <v>5388</v>
      </c>
      <c r="AD2241" s="6" t="str">
        <f t="shared" si="2210"/>
        <v>X</v>
      </c>
      <c r="AE2241" s="3">
        <v>45664</v>
      </c>
      <c r="AF2241" s="5" t="s">
        <v>5396</v>
      </c>
      <c r="AG2241" s="6">
        <f t="shared" ca="1" si="2211"/>
        <v>-8</v>
      </c>
      <c r="AH2241" s="3">
        <v>45654</v>
      </c>
      <c r="AI2241" s="3">
        <f t="shared" si="2209"/>
        <v>45658</v>
      </c>
      <c r="AJ2241" s="3"/>
      <c r="AK2241" s="2" t="str">
        <f t="shared" si="2134"/>
        <v>+4</v>
      </c>
      <c r="AL2241" s="2" t="s">
        <v>5567</v>
      </c>
      <c r="AM2241" s="2" t="str">
        <f t="shared" si="2135"/>
        <v>생산완료(+4)</v>
      </c>
      <c r="AN2241" s="9">
        <f t="shared" si="2136"/>
        <v>45654</v>
      </c>
      <c r="AO2241" s="9">
        <f t="shared" si="2137"/>
        <v>45658</v>
      </c>
      <c r="AP2241" s="9"/>
      <c r="AQ2241" s="2">
        <f t="shared" si="2205"/>
        <v>4</v>
      </c>
      <c r="AR2241" s="12" t="str">
        <f t="shared" si="2138"/>
        <v>+4</v>
      </c>
      <c r="AS2241" t="s">
        <v>5567</v>
      </c>
      <c r="AT2241" t="str">
        <f t="shared" si="2139"/>
        <v>생산완료(+4)</v>
      </c>
    </row>
    <row r="2242" spans="2:46" x14ac:dyDescent="0.3">
      <c r="B2242" s="2" t="s">
        <v>5451</v>
      </c>
      <c r="C2242" s="7">
        <v>4</v>
      </c>
      <c r="D2242" s="2"/>
      <c r="E2242" s="2" t="s">
        <v>5418</v>
      </c>
      <c r="F2242" s="2"/>
      <c r="G2242" s="2" t="s">
        <v>5559</v>
      </c>
      <c r="H2242" s="2" t="s">
        <v>4903</v>
      </c>
      <c r="I2242" s="2" t="str">
        <f t="shared" si="2130"/>
        <v>20241223-131022-인쇄</v>
      </c>
      <c r="J2242" s="2" t="str">
        <f t="shared" si="2131"/>
        <v>20241223-131022-합지</v>
      </c>
      <c r="K2242" s="2" t="str">
        <f t="shared" si="2132"/>
        <v>20241223-131022-분단</v>
      </c>
      <c r="L2242" s="2" t="str">
        <f t="shared" si="2133"/>
        <v>20241223-131022-제대</v>
      </c>
      <c r="M2242" s="2" t="str">
        <f>VLOOKUP(H2242, '쿼리1'!$A:$R, 17, 0)</f>
        <v>무지</v>
      </c>
      <c r="N2242" s="2" t="str">
        <f>VLOOKUP(H2242, '쿼리1'!$A:$P, 15, 0)</f>
        <v>나이론60</v>
      </c>
      <c r="O2242" s="2">
        <v>131022</v>
      </c>
      <c r="P2242" s="2" t="str">
        <f>VLOOKUP(H2242, '쿼리1'!$A:$R, 17, 0)</f>
        <v>무지</v>
      </c>
      <c r="Q2242" s="4">
        <f>VLOOKUP(H2242, '쿼리1'!$A:$U, 20, 0)</f>
        <v>48000</v>
      </c>
      <c r="R2242" s="2" t="s">
        <v>5397</v>
      </c>
      <c r="S2242" s="2" t="s">
        <v>31</v>
      </c>
      <c r="T2242" s="2" t="s">
        <v>5397</v>
      </c>
      <c r="U2242" s="2" t="s">
        <v>5398</v>
      </c>
      <c r="V2242" s="2" t="s">
        <v>5388</v>
      </c>
      <c r="W2242" s="3" t="s">
        <v>5388</v>
      </c>
      <c r="X2242" s="6" t="str">
        <f>IFERROR(W2242-V2242, "X")</f>
        <v>X</v>
      </c>
      <c r="Y2242" s="3">
        <v>45658</v>
      </c>
      <c r="Z2242" s="3">
        <v>45654</v>
      </c>
      <c r="AA2242" s="6">
        <f t="shared" si="2208"/>
        <v>-4</v>
      </c>
      <c r="AB2242" s="5" t="s">
        <v>5388</v>
      </c>
      <c r="AC2242" s="2" t="s">
        <v>5388</v>
      </c>
      <c r="AD2242" s="6" t="str">
        <f t="shared" si="2210"/>
        <v>X</v>
      </c>
      <c r="AE2242" s="3">
        <v>45660</v>
      </c>
      <c r="AF2242" s="5" t="s">
        <v>5396</v>
      </c>
      <c r="AG2242" s="6">
        <f t="shared" ca="1" si="2211"/>
        <v>-4</v>
      </c>
      <c r="AH2242" s="3">
        <v>45654</v>
      </c>
      <c r="AI2242" s="3">
        <f t="shared" si="2209"/>
        <v>45658</v>
      </c>
      <c r="AJ2242" s="3"/>
      <c r="AK2242" s="2" t="str">
        <f t="shared" si="2134"/>
        <v>+4</v>
      </c>
      <c r="AL2242" s="2" t="s">
        <v>5567</v>
      </c>
      <c r="AM2242" s="2" t="str">
        <f t="shared" si="2135"/>
        <v>생산완료(+4)</v>
      </c>
      <c r="AN2242" s="9">
        <f t="shared" si="2136"/>
        <v>45654</v>
      </c>
      <c r="AO2242" s="9">
        <f t="shared" si="2137"/>
        <v>45658</v>
      </c>
      <c r="AP2242" s="9"/>
      <c r="AQ2242" s="2">
        <f t="shared" si="2205"/>
        <v>4</v>
      </c>
      <c r="AR2242" s="12" t="str">
        <f t="shared" si="2138"/>
        <v>+4</v>
      </c>
      <c r="AS2242" t="s">
        <v>5567</v>
      </c>
      <c r="AT2242" t="str">
        <f t="shared" si="2139"/>
        <v>생산완료(+4)</v>
      </c>
    </row>
    <row r="2243" spans="2:46" x14ac:dyDescent="0.3">
      <c r="B2243" s="2" t="s">
        <v>5432</v>
      </c>
      <c r="C2243" s="7">
        <v>6</v>
      </c>
      <c r="D2243" s="2"/>
      <c r="E2243" s="2" t="s">
        <v>5407</v>
      </c>
      <c r="F2243" s="2"/>
      <c r="G2243" s="2" t="s">
        <v>5559</v>
      </c>
      <c r="H2243" s="2" t="s">
        <v>2021</v>
      </c>
      <c r="I2243" s="2" t="str">
        <f t="shared" si="2130"/>
        <v>20241223-1619N0040-인쇄</v>
      </c>
      <c r="J2243" s="2" t="str">
        <f t="shared" si="2131"/>
        <v>20241223-1619N0040-합지</v>
      </c>
      <c r="K2243" s="2" t="str">
        <f t="shared" si="2132"/>
        <v>20241223-1619N0040-분단</v>
      </c>
      <c r="L2243" s="2" t="str">
        <f t="shared" si="2133"/>
        <v>20241223-1619N0040-제대</v>
      </c>
      <c r="M2243" s="2" t="str">
        <f>VLOOKUP(H2243, '쿼리1'!$A:$R, 17, 0)</f>
        <v>무지</v>
      </c>
      <c r="N2243" s="2" t="str">
        <f>VLOOKUP(H2243, '쿼리1'!$A:$P, 15, 0)</f>
        <v>나이론60</v>
      </c>
      <c r="O2243" s="2" t="s">
        <v>5713</v>
      </c>
      <c r="P2243" s="2" t="str">
        <f>VLOOKUP(H2243, '쿼리1'!$A:$R, 17, 0)</f>
        <v>무지</v>
      </c>
      <c r="Q2243" s="4">
        <f>VLOOKUP(H2243, '쿼리1'!$A:$U, 20, 0)</f>
        <v>18461</v>
      </c>
      <c r="R2243" s="2" t="s">
        <v>5397</v>
      </c>
      <c r="S2243" s="2" t="s">
        <v>31</v>
      </c>
      <c r="T2243" s="2" t="s">
        <v>5397</v>
      </c>
      <c r="U2243" s="2" t="s">
        <v>5398</v>
      </c>
      <c r="V2243" s="2" t="s">
        <v>5388</v>
      </c>
      <c r="W2243" s="3" t="s">
        <v>5388</v>
      </c>
      <c r="X2243" s="6" t="str">
        <f>IFERROR(W2243-V2243, "X")</f>
        <v>X</v>
      </c>
      <c r="Y2243" s="3">
        <v>45658</v>
      </c>
      <c r="Z2243" s="3">
        <v>45652</v>
      </c>
      <c r="AA2243" s="6">
        <f t="shared" si="2208"/>
        <v>-6</v>
      </c>
      <c r="AB2243" s="5" t="s">
        <v>5388</v>
      </c>
      <c r="AC2243" s="2" t="s">
        <v>5388</v>
      </c>
      <c r="AD2243" s="6" t="str">
        <f t="shared" si="2210"/>
        <v>X</v>
      </c>
      <c r="AE2243" s="3">
        <v>45660</v>
      </c>
      <c r="AF2243" s="5" t="s">
        <v>5396</v>
      </c>
      <c r="AG2243" s="6">
        <f t="shared" ca="1" si="2211"/>
        <v>-4</v>
      </c>
      <c r="AH2243" s="3">
        <v>45652</v>
      </c>
      <c r="AI2243" s="3">
        <f t="shared" si="2209"/>
        <v>45658</v>
      </c>
      <c r="AJ2243" s="3"/>
      <c r="AK2243" s="2" t="str">
        <f t="shared" si="2134"/>
        <v>+6</v>
      </c>
      <c r="AL2243" s="2" t="s">
        <v>5567</v>
      </c>
      <c r="AM2243" s="2" t="str">
        <f t="shared" si="2135"/>
        <v>생산완료(+6)</v>
      </c>
      <c r="AN2243" s="9">
        <f t="shared" si="2136"/>
        <v>45652</v>
      </c>
      <c r="AO2243" s="9">
        <f t="shared" si="2137"/>
        <v>45658</v>
      </c>
      <c r="AP2243" s="9"/>
      <c r="AQ2243" s="2">
        <f t="shared" si="2205"/>
        <v>6</v>
      </c>
      <c r="AR2243" s="12" t="str">
        <f t="shared" si="2138"/>
        <v>+6</v>
      </c>
      <c r="AS2243" t="s">
        <v>5567</v>
      </c>
      <c r="AT2243" t="str">
        <f t="shared" si="2139"/>
        <v>생산완료(+6)</v>
      </c>
    </row>
    <row r="2244" spans="2:46" x14ac:dyDescent="0.3">
      <c r="B2244" s="2" t="s">
        <v>5557</v>
      </c>
      <c r="C2244" s="8">
        <v>-3</v>
      </c>
      <c r="D2244" s="2" t="s">
        <v>5553</v>
      </c>
      <c r="E2244" s="2"/>
      <c r="F2244" s="2"/>
      <c r="G2244" s="2" t="s">
        <v>5534</v>
      </c>
      <c r="H2244" s="2" t="s">
        <v>2822</v>
      </c>
      <c r="I2244" s="2" t="str">
        <f t="shared" si="2130"/>
        <v>20241223-2000139957-인쇄</v>
      </c>
      <c r="J2244" s="2" t="str">
        <f t="shared" si="2131"/>
        <v>20241223-2000139957-합지</v>
      </c>
      <c r="K2244" s="2" t="str">
        <f t="shared" si="2132"/>
        <v>20241223-2000139957-분단</v>
      </c>
      <c r="L2244" s="2" t="str">
        <f t="shared" si="2133"/>
        <v>20241223-2000139957-제대</v>
      </c>
      <c r="M2244" s="2" t="str">
        <f>VLOOKUP(H2244, '쿼리1'!$A:$R, 17, 0)</f>
        <v>단면1도(적색/연속무늬)-자반대봉투(42x58)</v>
      </c>
      <c r="N2244" s="2" t="str">
        <f>VLOOKUP(H2244, '쿼리1'!$A:$P, 15, 0)</f>
        <v>PP튜브(투명)66</v>
      </c>
      <c r="O2244" s="2">
        <v>2000139957</v>
      </c>
      <c r="P2244" s="2" t="str">
        <f>VLOOKUP(H2244, '쿼리1'!$A:$R, 17, 0)</f>
        <v>단면1도(적색/연속무늬)-자반대봉투(42x58)</v>
      </c>
      <c r="Q2244" s="4">
        <f>VLOOKUP(H2244, '쿼리1'!$A:$U, 20, 0)</f>
        <v>10000</v>
      </c>
      <c r="R2244" s="2" t="s">
        <v>5399</v>
      </c>
      <c r="S2244" s="2" t="s">
        <v>5397</v>
      </c>
      <c r="T2244" s="2" t="s">
        <v>5397</v>
      </c>
      <c r="U2244" s="2" t="s">
        <v>5398</v>
      </c>
      <c r="V2244" s="3">
        <v>45653</v>
      </c>
      <c r="W2244" s="5" t="s">
        <v>5396</v>
      </c>
      <c r="X2244" s="6">
        <f ca="1">TODAY()-V2244</f>
        <v>3</v>
      </c>
      <c r="Y2244" s="2" t="s">
        <v>5388</v>
      </c>
      <c r="Z2244" s="3" t="s">
        <v>5388</v>
      </c>
      <c r="AA2244" s="6" t="str">
        <f t="shared" ref="AA2244:AA2262" si="2212">IFERROR(Z2244-Y2244, "X")</f>
        <v>X</v>
      </c>
      <c r="AB2244" s="5" t="s">
        <v>5388</v>
      </c>
      <c r="AC2244" s="2" t="s">
        <v>5388</v>
      </c>
      <c r="AD2244" s="6" t="str">
        <f t="shared" si="2210"/>
        <v>X</v>
      </c>
      <c r="AE2244" s="3">
        <v>45657</v>
      </c>
      <c r="AF2244" s="5" t="s">
        <v>5396</v>
      </c>
      <c r="AG2244" s="6">
        <f t="shared" ca="1" si="2211"/>
        <v>-1</v>
      </c>
      <c r="AH2244" s="2" t="s">
        <v>5388</v>
      </c>
      <c r="AI2244" s="3">
        <f>V2244</f>
        <v>45653</v>
      </c>
      <c r="AJ2244" s="3">
        <f ca="1">TODAY()</f>
        <v>45656</v>
      </c>
      <c r="AK2244" s="2">
        <f t="shared" si="2134"/>
        <v>-3</v>
      </c>
      <c r="AL2244" s="2" t="str">
        <f>IF(C2244&lt;0, "진행중", "지연")</f>
        <v>진행중</v>
      </c>
      <c r="AM2244" s="2" t="str">
        <f t="shared" si="2135"/>
        <v>진행중(-3)</v>
      </c>
      <c r="AN2244" s="9">
        <f t="shared" si="2136"/>
        <v>0</v>
      </c>
      <c r="AO2244" s="9">
        <f t="shared" si="2137"/>
        <v>45653</v>
      </c>
      <c r="AP2244" s="9">
        <f ca="1">TODAY()</f>
        <v>45656</v>
      </c>
      <c r="AQ2244" s="6">
        <f ca="1">AO2244-AP2244</f>
        <v>-3</v>
      </c>
      <c r="AR2244" s="12">
        <f t="shared" ca="1" si="2138"/>
        <v>-3</v>
      </c>
      <c r="AS2244" t="str">
        <f ca="1">IF(AQ2244&lt;0, "진행중", "지연")</f>
        <v>진행중</v>
      </c>
      <c r="AT2244" t="str">
        <f t="shared" ca="1" si="2139"/>
        <v>진행중(-3)</v>
      </c>
    </row>
    <row r="2245" spans="2:46" x14ac:dyDescent="0.3">
      <c r="B2245" s="2" t="s">
        <v>5409</v>
      </c>
      <c r="C2245" s="7">
        <v>0</v>
      </c>
      <c r="D2245" s="2" t="s">
        <v>5409</v>
      </c>
      <c r="E2245" s="2"/>
      <c r="F2245" s="2"/>
      <c r="G2245" s="2" t="s">
        <v>5534</v>
      </c>
      <c r="H2245" s="2" t="s">
        <v>2818</v>
      </c>
      <c r="I2245" s="2" t="str">
        <f t="shared" si="2130"/>
        <v>20241223-2000140046-인쇄</v>
      </c>
      <c r="J2245" s="2" t="str">
        <f t="shared" si="2131"/>
        <v>20241223-2000140046-합지</v>
      </c>
      <c r="K2245" s="2" t="str">
        <f t="shared" si="2132"/>
        <v>20241223-2000140046-분단</v>
      </c>
      <c r="L2245" s="2" t="str">
        <f t="shared" si="2133"/>
        <v>20241223-2000140046-제대</v>
      </c>
      <c r="M2245" s="2" t="str">
        <f>VLOOKUP(H2245, '쿼리1'!$A:$R, 17, 0)</f>
        <v>단면1도(적색)-잡곡1kg봉투(18x37)</v>
      </c>
      <c r="N2245" s="2" t="str">
        <f>VLOOKUP(H2245, '쿼리1'!$A:$P, 15, 0)</f>
        <v>PE튜브(투명)48</v>
      </c>
      <c r="O2245" s="2">
        <v>2000140046</v>
      </c>
      <c r="P2245" s="2" t="str">
        <f>VLOOKUP(H2245, '쿼리1'!$A:$R, 17, 0)</f>
        <v>단면1도(적색)-잡곡1kg봉투(18x37)</v>
      </c>
      <c r="Q2245" s="4">
        <f>VLOOKUP(H2245, '쿼리1'!$A:$U, 20, 0)</f>
        <v>10000</v>
      </c>
      <c r="R2245" s="2" t="s">
        <v>31</v>
      </c>
      <c r="S2245" s="2" t="s">
        <v>5397</v>
      </c>
      <c r="T2245" s="2" t="s">
        <v>5397</v>
      </c>
      <c r="U2245" s="2" t="s">
        <v>5398</v>
      </c>
      <c r="V2245" s="3">
        <v>45653</v>
      </c>
      <c r="W2245" s="3">
        <v>45653</v>
      </c>
      <c r="X2245" s="6">
        <f t="shared" ref="X2245:X2246" si="2213">IFERROR(IF(W2245-V2245&gt;0, "+" &amp; (W2245-V2245), W2245-V2245), "X")</f>
        <v>0</v>
      </c>
      <c r="Y2245" s="2" t="s">
        <v>5388</v>
      </c>
      <c r="Z2245" s="3" t="s">
        <v>5388</v>
      </c>
      <c r="AA2245" s="6" t="str">
        <f t="shared" si="2212"/>
        <v>X</v>
      </c>
      <c r="AB2245" s="5" t="s">
        <v>5388</v>
      </c>
      <c r="AC2245" s="2" t="s">
        <v>5388</v>
      </c>
      <c r="AD2245" s="6" t="str">
        <f t="shared" si="2210"/>
        <v>X</v>
      </c>
      <c r="AE2245" s="3">
        <v>45657</v>
      </c>
      <c r="AF2245" s="5" t="s">
        <v>5396</v>
      </c>
      <c r="AG2245" s="6">
        <f t="shared" ca="1" si="2211"/>
        <v>-1</v>
      </c>
      <c r="AH2245" s="3">
        <v>45653</v>
      </c>
      <c r="AI2245" s="3">
        <f t="shared" ref="AI2245:AI2246" si="2214">V2245</f>
        <v>45653</v>
      </c>
      <c r="AJ2245" s="3"/>
      <c r="AK2245" s="2">
        <f t="shared" si="2134"/>
        <v>0</v>
      </c>
      <c r="AL2245" s="2" t="s">
        <v>5567</v>
      </c>
      <c r="AM2245" s="2" t="str">
        <f t="shared" si="2135"/>
        <v>생산완료(0)</v>
      </c>
      <c r="AN2245" s="9">
        <f t="shared" si="2136"/>
        <v>45653</v>
      </c>
      <c r="AO2245" s="9">
        <f t="shared" si="2137"/>
        <v>45653</v>
      </c>
      <c r="AP2245" s="9"/>
      <c r="AQ2245" s="2">
        <f t="shared" ref="AQ2245:AQ2246" si="2215">AO2245-AN2245</f>
        <v>0</v>
      </c>
      <c r="AR2245" s="12">
        <f t="shared" si="2138"/>
        <v>0</v>
      </c>
      <c r="AS2245" t="s">
        <v>5567</v>
      </c>
      <c r="AT2245" t="str">
        <f t="shared" si="2139"/>
        <v>생산완료(0)</v>
      </c>
    </row>
    <row r="2246" spans="2:46" x14ac:dyDescent="0.3">
      <c r="B2246" s="2" t="s">
        <v>5409</v>
      </c>
      <c r="C2246" s="7">
        <v>0</v>
      </c>
      <c r="D2246" s="2" t="s">
        <v>5409</v>
      </c>
      <c r="E2246" s="2"/>
      <c r="F2246" s="2"/>
      <c r="G2246" s="2" t="s">
        <v>5534</v>
      </c>
      <c r="H2246" s="2" t="s">
        <v>2815</v>
      </c>
      <c r="I2246" s="2" t="str">
        <f t="shared" ref="I2246:I2309" si="2216">_xlfn.CONCAT(H2246, "-", "인쇄")</f>
        <v>20241223-2000140048-인쇄</v>
      </c>
      <c r="J2246" s="2" t="str">
        <f t="shared" ref="J2246:J2309" si="2217">_xlfn.CONCAT(H2246, "-", "합지")</f>
        <v>20241223-2000140048-합지</v>
      </c>
      <c r="K2246" s="2" t="str">
        <f t="shared" ref="K2246:K2309" si="2218">_xlfn.CONCAT(H2246, "-", "분단")</f>
        <v>20241223-2000140048-분단</v>
      </c>
      <c r="L2246" s="2" t="str">
        <f t="shared" ref="L2246:L2309" si="2219">_xlfn.CONCAT(H2246, "-", "제대")</f>
        <v>20241223-2000140048-제대</v>
      </c>
      <c r="M2246" s="2" t="str">
        <f>VLOOKUP(H2246, '쿼리1'!$A:$R, 17, 0)</f>
        <v>단면1도(적색)-잡곡3kg봉투(24x45)</v>
      </c>
      <c r="N2246" s="2" t="str">
        <f>VLOOKUP(H2246, '쿼리1'!$A:$P, 15, 0)</f>
        <v>PE튜브(투명)48</v>
      </c>
      <c r="O2246" s="2">
        <v>2000140048</v>
      </c>
      <c r="P2246" s="2" t="str">
        <f>VLOOKUP(H2246, '쿼리1'!$A:$R, 17, 0)</f>
        <v>단면1도(적색)-잡곡3kg봉투(24x45)</v>
      </c>
      <c r="Q2246" s="4">
        <f>VLOOKUP(H2246, '쿼리1'!$A:$U, 20, 0)</f>
        <v>10000</v>
      </c>
      <c r="R2246" s="2" t="s">
        <v>31</v>
      </c>
      <c r="S2246" s="2" t="s">
        <v>5397</v>
      </c>
      <c r="T2246" s="2" t="s">
        <v>5397</v>
      </c>
      <c r="U2246" s="2" t="s">
        <v>5398</v>
      </c>
      <c r="V2246" s="3">
        <v>45653</v>
      </c>
      <c r="W2246" s="3">
        <v>45653</v>
      </c>
      <c r="X2246" s="6">
        <f t="shared" si="2213"/>
        <v>0</v>
      </c>
      <c r="Y2246" s="2" t="s">
        <v>5388</v>
      </c>
      <c r="Z2246" s="3" t="s">
        <v>5388</v>
      </c>
      <c r="AA2246" s="6" t="str">
        <f t="shared" si="2212"/>
        <v>X</v>
      </c>
      <c r="AB2246" s="5" t="s">
        <v>5388</v>
      </c>
      <c r="AC2246" s="2" t="s">
        <v>5388</v>
      </c>
      <c r="AD2246" s="6" t="str">
        <f t="shared" si="2210"/>
        <v>X</v>
      </c>
      <c r="AE2246" s="3">
        <v>45657</v>
      </c>
      <c r="AF2246" s="5" t="s">
        <v>5396</v>
      </c>
      <c r="AG2246" s="6">
        <f t="shared" ca="1" si="2211"/>
        <v>-1</v>
      </c>
      <c r="AH2246" s="3">
        <v>45653</v>
      </c>
      <c r="AI2246" s="3">
        <f t="shared" si="2214"/>
        <v>45653</v>
      </c>
      <c r="AJ2246" s="3"/>
      <c r="AK2246" s="2">
        <f t="shared" ref="AK2246:AK2309" si="2220">IF(C2246&gt;0, "+"&amp;C2246, C2246)</f>
        <v>0</v>
      </c>
      <c r="AL2246" s="2" t="s">
        <v>5567</v>
      </c>
      <c r="AM2246" s="2" t="str">
        <f t="shared" si="2135"/>
        <v>생산완료(0)</v>
      </c>
      <c r="AN2246" s="9">
        <f t="shared" si="2136"/>
        <v>45653</v>
      </c>
      <c r="AO2246" s="9">
        <f t="shared" si="2137"/>
        <v>45653</v>
      </c>
      <c r="AP2246" s="9"/>
      <c r="AQ2246" s="2">
        <f t="shared" si="2215"/>
        <v>0</v>
      </c>
      <c r="AR2246" s="12">
        <f t="shared" si="2138"/>
        <v>0</v>
      </c>
      <c r="AS2246" t="s">
        <v>5567</v>
      </c>
      <c r="AT2246" t="str">
        <f t="shared" si="2139"/>
        <v>생산완료(0)</v>
      </c>
    </row>
    <row r="2247" spans="2:46" x14ac:dyDescent="0.3">
      <c r="B2247" s="2" t="s">
        <v>5557</v>
      </c>
      <c r="C2247" s="8">
        <v>-3</v>
      </c>
      <c r="D2247" s="2" t="s">
        <v>5553</v>
      </c>
      <c r="E2247" s="2"/>
      <c r="F2247" s="2"/>
      <c r="G2247" s="2" t="s">
        <v>5556</v>
      </c>
      <c r="H2247" s="2" t="s">
        <v>2819</v>
      </c>
      <c r="I2247" s="2" t="str">
        <f t="shared" si="2216"/>
        <v>20241223-2000140887-인쇄</v>
      </c>
      <c r="J2247" s="2" t="str">
        <f t="shared" si="2217"/>
        <v>20241223-2000140887-합지</v>
      </c>
      <c r="K2247" s="2" t="str">
        <f t="shared" si="2218"/>
        <v>20241223-2000140887-분단</v>
      </c>
      <c r="L2247" s="2" t="str">
        <f t="shared" si="2219"/>
        <v>20241223-2000140887-제대</v>
      </c>
      <c r="M2247" s="2" t="str">
        <f>VLOOKUP(H2247, '쿼리1'!$A:$R, 17, 0)</f>
        <v>단면1도(적색)-아몬드봉투(21x25)</v>
      </c>
      <c r="N2247" s="2" t="str">
        <f>VLOOKUP(H2247, '쿼리1'!$A:$P, 15, 0)</f>
        <v>PE튜브(투명)50</v>
      </c>
      <c r="O2247" s="2">
        <v>2000140887</v>
      </c>
      <c r="P2247" s="2" t="str">
        <f>VLOOKUP(H2247, '쿼리1'!$A:$R, 17, 0)</f>
        <v>단면1도(적색)-아몬드봉투(21x25)</v>
      </c>
      <c r="Q2247" s="4">
        <f>VLOOKUP(H2247, '쿼리1'!$A:$U, 20, 0)</f>
        <v>5200</v>
      </c>
      <c r="R2247" s="2" t="s">
        <v>5399</v>
      </c>
      <c r="S2247" s="2" t="s">
        <v>5397</v>
      </c>
      <c r="T2247" s="2" t="s">
        <v>5397</v>
      </c>
      <c r="U2247" s="2" t="s">
        <v>5398</v>
      </c>
      <c r="V2247" s="3">
        <v>45653</v>
      </c>
      <c r="W2247" s="5" t="s">
        <v>5396</v>
      </c>
      <c r="X2247" s="6">
        <f ca="1">TODAY()-V2247</f>
        <v>3</v>
      </c>
      <c r="Y2247" s="2" t="s">
        <v>5388</v>
      </c>
      <c r="Z2247" s="3" t="s">
        <v>5388</v>
      </c>
      <c r="AA2247" s="6" t="str">
        <f t="shared" si="2212"/>
        <v>X</v>
      </c>
      <c r="AB2247" s="5" t="s">
        <v>5388</v>
      </c>
      <c r="AC2247" s="2" t="s">
        <v>5388</v>
      </c>
      <c r="AD2247" s="6" t="str">
        <f t="shared" si="2210"/>
        <v>X</v>
      </c>
      <c r="AE2247" s="3">
        <v>45656</v>
      </c>
      <c r="AF2247" s="5" t="s">
        <v>5396</v>
      </c>
      <c r="AG2247" s="6">
        <f t="shared" ca="1" si="2211"/>
        <v>0</v>
      </c>
      <c r="AH2247" s="2" t="s">
        <v>5388</v>
      </c>
      <c r="AI2247" s="3">
        <f>V2247</f>
        <v>45653</v>
      </c>
      <c r="AJ2247" s="3">
        <f t="shared" ref="AJ2247:AJ2249" ca="1" si="2221">TODAY()</f>
        <v>45656</v>
      </c>
      <c r="AK2247" s="2">
        <f t="shared" si="2220"/>
        <v>-3</v>
      </c>
      <c r="AL2247" s="2" t="str">
        <f>IF(C2247&lt;0, "진행중", "지연")</f>
        <v>진행중</v>
      </c>
      <c r="AM2247" s="2" t="str">
        <f t="shared" ref="AM2247:AM2310" si="2222">_xlfn.CONCAT(AL2247, "(", AK2247, ")")</f>
        <v>진행중(-3)</v>
      </c>
      <c r="AN2247" s="9">
        <f t="shared" ref="AN2247:AN2310" si="2223">_xlfn.MAXIFS($AH$6:$AH$2358, $O$6:$O$2358, O2247)</f>
        <v>0</v>
      </c>
      <c r="AO2247" s="9">
        <f t="shared" ref="AO2247:AO2310" si="2224">_xlfn.MAXIFS($AI$6:$AI$2358, $O$6:$O$2358, O2247)</f>
        <v>45653</v>
      </c>
      <c r="AP2247" s="9">
        <f t="shared" ref="AP2247:AP2248" ca="1" si="2225">TODAY()</f>
        <v>45656</v>
      </c>
      <c r="AQ2247" s="6">
        <f ca="1">AO2247-AP2247</f>
        <v>-3</v>
      </c>
      <c r="AR2247" s="12">
        <f t="shared" ref="AR2247:AR2310" ca="1" si="2226">IF(AQ2247&gt;0, "+"&amp;AQ2247, AQ2247)</f>
        <v>-3</v>
      </c>
      <c r="AS2247" t="str">
        <f ca="1">IF(AQ2247&lt;0, "진행중", "지연")</f>
        <v>진행중</v>
      </c>
      <c r="AT2247" t="str">
        <f t="shared" ref="AT2247:AT2310" ca="1" si="2227">_xlfn.CONCAT(AS2247, "(", AR2247, ")")</f>
        <v>진행중(-3)</v>
      </c>
    </row>
    <row r="2248" spans="2:46" x14ac:dyDescent="0.3">
      <c r="B2248" s="2" t="s">
        <v>5666</v>
      </c>
      <c r="C2248" s="8" t="s">
        <v>5670</v>
      </c>
      <c r="D2248" s="2"/>
      <c r="E2248" s="2"/>
      <c r="F2248" s="2"/>
      <c r="G2248" s="2"/>
      <c r="H2248" s="2" t="s">
        <v>5217</v>
      </c>
      <c r="I2248" s="2" t="str">
        <f t="shared" si="2216"/>
        <v>20241223-2000142960-인쇄</v>
      </c>
      <c r="J2248" s="2" t="str">
        <f t="shared" si="2217"/>
        <v>20241223-2000142960-합지</v>
      </c>
      <c r="K2248" s="2" t="str">
        <f t="shared" si="2218"/>
        <v>20241223-2000142960-분단</v>
      </c>
      <c r="L2248" s="2" t="str">
        <f t="shared" si="2219"/>
        <v>20241223-2000142960-제대</v>
      </c>
      <c r="M2248" s="2" t="str">
        <f>VLOOKUP(H2248, '쿼리1'!$A:$R, 17, 0)</f>
        <v>단면1도-노벨유통-닭파꼬치(냉장)해썹(소)</v>
      </c>
      <c r="N2248" s="2" t="str">
        <f>VLOOKUP(H2248, '쿼리1'!$A:$P, 15, 0)</f>
        <v>PE튜브(투명)30</v>
      </c>
      <c r="O2248" s="2">
        <v>2000142960</v>
      </c>
      <c r="P2248" s="2" t="str">
        <f>VLOOKUP(H2248, '쿼리1'!$A:$R, 17, 0)</f>
        <v>단면1도-노벨유통-닭파꼬치(냉장)해썹(소)</v>
      </c>
      <c r="Q2248" s="4">
        <f>VLOOKUP(H2248, '쿼리1'!$A:$U, 20, 0)</f>
        <v>11000</v>
      </c>
      <c r="R2248" s="2" t="s">
        <v>5397</v>
      </c>
      <c r="S2248" s="2" t="s">
        <v>5397</v>
      </c>
      <c r="T2248" s="2" t="s">
        <v>5397</v>
      </c>
      <c r="U2248" s="2" t="s">
        <v>5397</v>
      </c>
      <c r="V2248" s="2" t="s">
        <v>5388</v>
      </c>
      <c r="W2248" s="2" t="s">
        <v>5388</v>
      </c>
      <c r="X2248" s="6" t="str">
        <f>IFERROR(W2248-V2248, "X")</f>
        <v>X</v>
      </c>
      <c r="Y2248" s="2" t="s">
        <v>5388</v>
      </c>
      <c r="Z2248" s="2" t="s">
        <v>5388</v>
      </c>
      <c r="AA2248" s="6" t="str">
        <f t="shared" si="2212"/>
        <v>X</v>
      </c>
      <c r="AB2248" s="2" t="s">
        <v>5388</v>
      </c>
      <c r="AC2248" s="2" t="s">
        <v>5388</v>
      </c>
      <c r="AD2248" s="6" t="str">
        <f t="shared" si="2210"/>
        <v>X</v>
      </c>
      <c r="AE2248" s="2" t="s">
        <v>5388</v>
      </c>
      <c r="AF2248" s="2" t="s">
        <v>5388</v>
      </c>
      <c r="AG2248" s="2" t="str">
        <f>IFERROR(AF2248-AE2248, "X")</f>
        <v>X</v>
      </c>
      <c r="AH2248" s="2" t="s">
        <v>5388</v>
      </c>
      <c r="AI2248" s="3" t="s">
        <v>5388</v>
      </c>
      <c r="AJ2248" s="3">
        <f t="shared" ca="1" si="2221"/>
        <v>45656</v>
      </c>
      <c r="AK2248" s="2" t="str">
        <f t="shared" si="2220"/>
        <v>+공정납기일없음</v>
      </c>
      <c r="AL2248" s="2"/>
      <c r="AM2248" s="2" t="str">
        <f t="shared" si="2222"/>
        <v>(+공정납기일없음)</v>
      </c>
      <c r="AN2248" s="9">
        <f t="shared" si="2223"/>
        <v>0</v>
      </c>
      <c r="AO2248" s="9">
        <f t="shared" si="2224"/>
        <v>0</v>
      </c>
      <c r="AP2248" s="9">
        <f t="shared" ca="1" si="2225"/>
        <v>45656</v>
      </c>
      <c r="AQ2248" s="6" t="s">
        <v>5388</v>
      </c>
      <c r="AR2248" s="12" t="str">
        <f t="shared" si="2226"/>
        <v>+X</v>
      </c>
      <c r="AS2248" t="s">
        <v>5680</v>
      </c>
      <c r="AT2248" t="str">
        <f t="shared" si="2227"/>
        <v>공정납기일없음(+X)</v>
      </c>
    </row>
    <row r="2249" spans="2:46" x14ac:dyDescent="0.3">
      <c r="B2249" s="2" t="s">
        <v>5666</v>
      </c>
      <c r="C2249" s="8" t="s">
        <v>5670</v>
      </c>
      <c r="D2249" s="2"/>
      <c r="E2249" s="2"/>
      <c r="F2249" s="2" t="s">
        <v>5555</v>
      </c>
      <c r="G2249" s="2"/>
      <c r="H2249" s="2" t="s">
        <v>4763</v>
      </c>
      <c r="I2249" s="2" t="str">
        <f t="shared" si="2216"/>
        <v>20241223-2000147227-인쇄</v>
      </c>
      <c r="J2249" s="2" t="str">
        <f t="shared" si="2217"/>
        <v>20241223-2000147227-합지</v>
      </c>
      <c r="K2249" s="2" t="str">
        <f t="shared" si="2218"/>
        <v>20241223-2000147227-분단</v>
      </c>
      <c r="L2249" s="2" t="str">
        <f t="shared" si="2219"/>
        <v>20241223-2000147227-제대</v>
      </c>
      <c r="M2249" s="2" t="str">
        <f>VLOOKUP(H2249, '쿼리1'!$A:$R, 17, 0)</f>
        <v>무지</v>
      </c>
      <c r="N2249" s="2" t="str">
        <f>VLOOKUP(H2249, '쿼리1'!$A:$P, 15, 0)</f>
        <v>PET80</v>
      </c>
      <c r="O2249" s="2">
        <v>2000147227</v>
      </c>
      <c r="P2249" s="2" t="str">
        <f>VLOOKUP(H2249, '쿼리1'!$A:$R, 17, 0)</f>
        <v>무지</v>
      </c>
      <c r="Q2249" s="4">
        <f>VLOOKUP(H2249, '쿼리1'!$A:$U, 20, 0)</f>
        <v>120</v>
      </c>
      <c r="R2249" s="2" t="s">
        <v>5397</v>
      </c>
      <c r="S2249" s="2" t="s">
        <v>5397</v>
      </c>
      <c r="T2249" s="2" t="s">
        <v>5399</v>
      </c>
      <c r="U2249" s="2" t="s">
        <v>5397</v>
      </c>
      <c r="V2249" s="2" t="s">
        <v>5388</v>
      </c>
      <c r="W2249" s="2" t="s">
        <v>5388</v>
      </c>
      <c r="X2249" s="6" t="str">
        <f>IFERROR(W2249-V2249, "X")</f>
        <v>X</v>
      </c>
      <c r="Y2249" s="3" t="s">
        <v>5388</v>
      </c>
      <c r="Z2249" s="5" t="s">
        <v>5388</v>
      </c>
      <c r="AA2249" s="6" t="str">
        <f t="shared" si="2212"/>
        <v>X</v>
      </c>
      <c r="AB2249" s="3">
        <v>45650</v>
      </c>
      <c r="AC2249" s="5" t="s">
        <v>5396</v>
      </c>
      <c r="AD2249" s="6">
        <f ca="1">TODAY()-AB2249</f>
        <v>6</v>
      </c>
      <c r="AE2249" s="2" t="s">
        <v>5388</v>
      </c>
      <c r="AF2249" s="2" t="s">
        <v>5388</v>
      </c>
      <c r="AG2249" s="2" t="str">
        <f>IFERROR(AF2249-AE2249, "X")</f>
        <v>X</v>
      </c>
      <c r="AH2249" s="2" t="s">
        <v>5388</v>
      </c>
      <c r="AI2249" s="3" t="s">
        <v>5388</v>
      </c>
      <c r="AJ2249" s="3">
        <f t="shared" ca="1" si="2221"/>
        <v>45656</v>
      </c>
      <c r="AK2249" s="2" t="str">
        <f t="shared" si="2220"/>
        <v>+공정납기일없음</v>
      </c>
      <c r="AL2249" s="2"/>
      <c r="AM2249" s="2" t="str">
        <f t="shared" si="2222"/>
        <v>(+공정납기일없음)</v>
      </c>
      <c r="AN2249" s="9">
        <f t="shared" si="2223"/>
        <v>45650</v>
      </c>
      <c r="AO2249" s="9">
        <f t="shared" si="2224"/>
        <v>45646</v>
      </c>
      <c r="AP2249" s="9"/>
      <c r="AQ2249" s="6">
        <f t="shared" ref="AQ2249:AQ2251" si="2228">AO2249-AN2249</f>
        <v>-4</v>
      </c>
      <c r="AR2249" s="12">
        <f t="shared" si="2226"/>
        <v>-4</v>
      </c>
      <c r="AS2249" t="s">
        <v>5567</v>
      </c>
      <c r="AT2249" t="str">
        <f t="shared" si="2227"/>
        <v>생산완료(-4)</v>
      </c>
    </row>
    <row r="2250" spans="2:46" x14ac:dyDescent="0.3">
      <c r="B2250" s="2" t="s">
        <v>5424</v>
      </c>
      <c r="C2250" s="7">
        <v>2</v>
      </c>
      <c r="D2250" s="2" t="s">
        <v>5416</v>
      </c>
      <c r="E2250" s="2"/>
      <c r="F2250" s="2"/>
      <c r="G2250" s="2" t="s">
        <v>5557</v>
      </c>
      <c r="H2250" s="2" t="s">
        <v>835</v>
      </c>
      <c r="I2250" s="2" t="str">
        <f t="shared" si="2216"/>
        <v>20241223-2000152346-인쇄</v>
      </c>
      <c r="J2250" s="2" t="str">
        <f t="shared" si="2217"/>
        <v>20241223-2000152346-합지</v>
      </c>
      <c r="K2250" s="2" t="str">
        <f t="shared" si="2218"/>
        <v>20241223-2000152346-분단</v>
      </c>
      <c r="L2250" s="2" t="str">
        <f t="shared" si="2219"/>
        <v>20241223-2000152346-제대</v>
      </c>
      <c r="M2250" s="2" t="str">
        <f>VLOOKUP(H2250, '쿼리1'!$A:$R, 17, 0)</f>
        <v>1도-블랑제리)빵비닐봉투-M</v>
      </c>
      <c r="N2250" s="2" t="str">
        <f>VLOOKUP(H2250, '쿼리1'!$A:$P, 15, 0)</f>
        <v>OPP(투명)40</v>
      </c>
      <c r="O2250" s="2">
        <v>2000152346</v>
      </c>
      <c r="P2250" s="2" t="str">
        <f>VLOOKUP(H2250, '쿼리1'!$A:$R, 17, 0)</f>
        <v>1도-블랑제리)빵비닐봉투-M</v>
      </c>
      <c r="Q2250" s="4">
        <f>VLOOKUP(H2250, '쿼리1'!$A:$U, 20, 0)</f>
        <v>80000</v>
      </c>
      <c r="R2250" s="2" t="s">
        <v>31</v>
      </c>
      <c r="S2250" s="2" t="s">
        <v>5397</v>
      </c>
      <c r="T2250" s="2" t="s">
        <v>5397</v>
      </c>
      <c r="U2250" s="2" t="s">
        <v>5398</v>
      </c>
      <c r="V2250" s="3">
        <v>45653</v>
      </c>
      <c r="W2250" s="3">
        <v>45651</v>
      </c>
      <c r="X2250" s="6">
        <f>IFERROR(IF(W2250-V2250&gt;0, "+" &amp; (W2250-V2250), W2250-V2250), "X")</f>
        <v>-2</v>
      </c>
      <c r="Y2250" s="2" t="s">
        <v>5388</v>
      </c>
      <c r="Z2250" s="3" t="s">
        <v>5388</v>
      </c>
      <c r="AA2250" s="6" t="str">
        <f t="shared" si="2212"/>
        <v>X</v>
      </c>
      <c r="AB2250" s="5" t="s">
        <v>5388</v>
      </c>
      <c r="AC2250" s="2" t="s">
        <v>5388</v>
      </c>
      <c r="AD2250" s="6" t="str">
        <f t="shared" ref="AD2250:AD2266" si="2229">IFERROR(AC2250-AB2250, "X")</f>
        <v>X</v>
      </c>
      <c r="AE2250" s="3">
        <v>45659</v>
      </c>
      <c r="AF2250" s="5" t="s">
        <v>5396</v>
      </c>
      <c r="AG2250" s="6">
        <f t="shared" ref="AG2250:AG2251" ca="1" si="2230">TODAY()-AE2250</f>
        <v>-3</v>
      </c>
      <c r="AH2250" s="3">
        <v>45651</v>
      </c>
      <c r="AI2250" s="3">
        <f>V2250</f>
        <v>45653</v>
      </c>
      <c r="AJ2250" s="3"/>
      <c r="AK2250" s="2" t="str">
        <f t="shared" si="2220"/>
        <v>+2</v>
      </c>
      <c r="AL2250" s="2" t="s">
        <v>5567</v>
      </c>
      <c r="AM2250" s="2" t="str">
        <f t="shared" si="2222"/>
        <v>생산완료(+2)</v>
      </c>
      <c r="AN2250" s="9">
        <f t="shared" si="2223"/>
        <v>45651</v>
      </c>
      <c r="AO2250" s="9">
        <f t="shared" si="2224"/>
        <v>45657</v>
      </c>
      <c r="AP2250" s="9"/>
      <c r="AQ2250" s="2">
        <f t="shared" si="2228"/>
        <v>6</v>
      </c>
      <c r="AR2250" s="12" t="str">
        <f t="shared" si="2226"/>
        <v>+6</v>
      </c>
      <c r="AS2250" t="s">
        <v>5567</v>
      </c>
      <c r="AT2250" t="str">
        <f t="shared" si="2227"/>
        <v>생산완료(+6)</v>
      </c>
    </row>
    <row r="2251" spans="2:46" x14ac:dyDescent="0.3">
      <c r="B2251" s="2" t="s">
        <v>5666</v>
      </c>
      <c r="C2251" s="8" t="s">
        <v>5670</v>
      </c>
      <c r="D2251" s="2"/>
      <c r="E2251" s="2"/>
      <c r="F2251" s="2"/>
      <c r="G2251" s="2" t="s">
        <v>5556</v>
      </c>
      <c r="H2251" s="2" t="s">
        <v>2603</v>
      </c>
      <c r="I2251" s="2" t="str">
        <f t="shared" si="2216"/>
        <v>20241223-2000160058-인쇄</v>
      </c>
      <c r="J2251" s="2" t="str">
        <f t="shared" si="2217"/>
        <v>20241223-2000160058-합지</v>
      </c>
      <c r="K2251" s="2" t="str">
        <f t="shared" si="2218"/>
        <v>20241223-2000160058-분단</v>
      </c>
      <c r="L2251" s="2" t="str">
        <f t="shared" si="2219"/>
        <v>20241223-2000160058-제대</v>
      </c>
      <c r="M2251" s="2" t="str">
        <f>VLOOKUP(H2251, '쿼리1'!$A:$R, 17, 0)</f>
        <v>무지</v>
      </c>
      <c r="N2251" s="2" t="str">
        <f>VLOOKUP(H2251, '쿼리1'!$A:$P, 15, 0)</f>
        <v>PP튜브(투명)70</v>
      </c>
      <c r="O2251" s="2">
        <v>2000160058</v>
      </c>
      <c r="P2251" s="2" t="str">
        <f>VLOOKUP(H2251, '쿼리1'!$A:$R, 17, 0)</f>
        <v>무지</v>
      </c>
      <c r="Q2251" s="4">
        <f>VLOOKUP(H2251, '쿼리1'!$A:$U, 20, 0)</f>
        <v>100000</v>
      </c>
      <c r="R2251" s="2" t="s">
        <v>5397</v>
      </c>
      <c r="S2251" s="2" t="s">
        <v>5397</v>
      </c>
      <c r="T2251" s="2" t="s">
        <v>5397</v>
      </c>
      <c r="U2251" s="2" t="s">
        <v>5398</v>
      </c>
      <c r="V2251" s="2" t="s">
        <v>5388</v>
      </c>
      <c r="W2251" s="2" t="s">
        <v>5388</v>
      </c>
      <c r="X2251" s="6" t="str">
        <f>IFERROR(W2251-V2251, "X")</f>
        <v>X</v>
      </c>
      <c r="Y2251" s="2" t="s">
        <v>5388</v>
      </c>
      <c r="Z2251" s="3" t="s">
        <v>5388</v>
      </c>
      <c r="AA2251" s="6" t="str">
        <f t="shared" si="2212"/>
        <v>X</v>
      </c>
      <c r="AB2251" s="5" t="s">
        <v>5388</v>
      </c>
      <c r="AC2251" s="2" t="s">
        <v>5388</v>
      </c>
      <c r="AD2251" s="6" t="str">
        <f t="shared" si="2229"/>
        <v>X</v>
      </c>
      <c r="AE2251" s="3">
        <v>45656</v>
      </c>
      <c r="AF2251" s="5" t="s">
        <v>5396</v>
      </c>
      <c r="AG2251" s="6">
        <f t="shared" ca="1" si="2230"/>
        <v>0</v>
      </c>
      <c r="AH2251" s="2" t="s">
        <v>5388</v>
      </c>
      <c r="AI2251" s="3" t="s">
        <v>5388</v>
      </c>
      <c r="AJ2251" s="3">
        <f t="shared" ref="AJ2251:AJ2258" ca="1" si="2231">TODAY()</f>
        <v>45656</v>
      </c>
      <c r="AK2251" s="2" t="str">
        <f t="shared" si="2220"/>
        <v>+공정납기일없음</v>
      </c>
      <c r="AL2251" s="2"/>
      <c r="AM2251" s="2" t="str">
        <f t="shared" si="2222"/>
        <v>(+공정납기일없음)</v>
      </c>
      <c r="AN2251" s="9">
        <f t="shared" si="2223"/>
        <v>45575</v>
      </c>
      <c r="AO2251" s="9">
        <f t="shared" si="2224"/>
        <v>45565</v>
      </c>
      <c r="AP2251" s="9"/>
      <c r="AQ2251" s="6">
        <f t="shared" si="2228"/>
        <v>-10</v>
      </c>
      <c r="AR2251" s="12">
        <f t="shared" si="2226"/>
        <v>-10</v>
      </c>
      <c r="AS2251" t="s">
        <v>5567</v>
      </c>
      <c r="AT2251" t="str">
        <f t="shared" si="2227"/>
        <v>생산완료(-10)</v>
      </c>
    </row>
    <row r="2252" spans="2:46" x14ac:dyDescent="0.3">
      <c r="B2252" s="2" t="s">
        <v>5666</v>
      </c>
      <c r="C2252" s="8" t="s">
        <v>5670</v>
      </c>
      <c r="D2252" s="2"/>
      <c r="E2252" s="2"/>
      <c r="F2252" s="2"/>
      <c r="G2252" s="2"/>
      <c r="H2252" s="2" t="s">
        <v>5152</v>
      </c>
      <c r="I2252" s="2" t="str">
        <f t="shared" si="2216"/>
        <v>20241223-2000166865-인쇄</v>
      </c>
      <c r="J2252" s="2" t="str">
        <f t="shared" si="2217"/>
        <v>20241223-2000166865-합지</v>
      </c>
      <c r="K2252" s="2" t="str">
        <f t="shared" si="2218"/>
        <v>20241223-2000166865-분단</v>
      </c>
      <c r="L2252" s="2" t="str">
        <f t="shared" si="2219"/>
        <v>20241223-2000166865-제대</v>
      </c>
      <c r="M2252" s="2" t="str">
        <f>VLOOKUP(H2252, '쿼리1'!$A:$R, 17, 0)</f>
        <v>무지</v>
      </c>
      <c r="N2252" s="2" t="str">
        <f>VLOOKUP(H2252, '쿼리1'!$A:$P, 15, 0)</f>
        <v>PE(투명)30</v>
      </c>
      <c r="O2252" s="2">
        <v>2000166865</v>
      </c>
      <c r="P2252" s="2" t="str">
        <f>VLOOKUP(H2252, '쿼리1'!$A:$R, 17, 0)</f>
        <v>무지</v>
      </c>
      <c r="Q2252" s="4">
        <f>VLOOKUP(H2252, '쿼리1'!$A:$U, 20, 0)</f>
        <v>15000</v>
      </c>
      <c r="R2252" s="2" t="s">
        <v>5397</v>
      </c>
      <c r="S2252" s="2" t="s">
        <v>5397</v>
      </c>
      <c r="T2252" s="2" t="s">
        <v>5397</v>
      </c>
      <c r="U2252" s="2" t="s">
        <v>5397</v>
      </c>
      <c r="V2252" s="2" t="s">
        <v>5388</v>
      </c>
      <c r="W2252" s="2" t="s">
        <v>5388</v>
      </c>
      <c r="X2252" s="6" t="str">
        <f>IFERROR(W2252-V2252, "X")</f>
        <v>X</v>
      </c>
      <c r="Y2252" s="2" t="s">
        <v>5388</v>
      </c>
      <c r="Z2252" s="2" t="s">
        <v>5388</v>
      </c>
      <c r="AA2252" s="6" t="str">
        <f t="shared" si="2212"/>
        <v>X</v>
      </c>
      <c r="AB2252" s="2" t="s">
        <v>5388</v>
      </c>
      <c r="AC2252" s="2" t="s">
        <v>5388</v>
      </c>
      <c r="AD2252" s="6" t="str">
        <f t="shared" si="2229"/>
        <v>X</v>
      </c>
      <c r="AE2252" s="2" t="s">
        <v>5388</v>
      </c>
      <c r="AF2252" s="2" t="s">
        <v>5388</v>
      </c>
      <c r="AG2252" s="2" t="str">
        <f>IFERROR(AF2252-AE2252, "X")</f>
        <v>X</v>
      </c>
      <c r="AH2252" s="2" t="s">
        <v>5388</v>
      </c>
      <c r="AI2252" s="3" t="s">
        <v>5388</v>
      </c>
      <c r="AJ2252" s="3">
        <f t="shared" ca="1" si="2231"/>
        <v>45656</v>
      </c>
      <c r="AK2252" s="2" t="str">
        <f t="shared" si="2220"/>
        <v>+공정납기일없음</v>
      </c>
      <c r="AL2252" s="2"/>
      <c r="AM2252" s="2" t="str">
        <f t="shared" si="2222"/>
        <v>(+공정납기일없음)</v>
      </c>
      <c r="AN2252" s="9">
        <f t="shared" si="2223"/>
        <v>0</v>
      </c>
      <c r="AO2252" s="9">
        <f t="shared" si="2224"/>
        <v>45644</v>
      </c>
      <c r="AP2252" s="9">
        <f t="shared" ref="AP2252:AP2253" ca="1" si="2232">TODAY()</f>
        <v>45656</v>
      </c>
      <c r="AQ2252" s="6">
        <f ca="1">AO2252-AP2252</f>
        <v>-12</v>
      </c>
      <c r="AR2252" s="12">
        <f t="shared" ca="1" si="2226"/>
        <v>-12</v>
      </c>
      <c r="AS2252" t="str">
        <f ca="1">IF(AQ2252&lt;0, "진행중", "지연")</f>
        <v>진행중</v>
      </c>
      <c r="AT2252" t="str">
        <f t="shared" ca="1" si="2227"/>
        <v>진행중(-12)</v>
      </c>
    </row>
    <row r="2253" spans="2:46" x14ac:dyDescent="0.3">
      <c r="B2253" s="2" t="s">
        <v>5666</v>
      </c>
      <c r="C2253" s="8" t="s">
        <v>5670</v>
      </c>
      <c r="D2253" s="2"/>
      <c r="E2253" s="2"/>
      <c r="F2253" s="2"/>
      <c r="G2253" s="2" t="s">
        <v>5555</v>
      </c>
      <c r="H2253" s="2" t="s">
        <v>2803</v>
      </c>
      <c r="I2253" s="2" t="str">
        <f t="shared" si="2216"/>
        <v>20241223-2000168630-인쇄</v>
      </c>
      <c r="J2253" s="2" t="str">
        <f t="shared" si="2217"/>
        <v>20241223-2000168630-합지</v>
      </c>
      <c r="K2253" s="2" t="str">
        <f t="shared" si="2218"/>
        <v>20241223-2000168630-분단</v>
      </c>
      <c r="L2253" s="2" t="str">
        <f t="shared" si="2219"/>
        <v>20241223-2000168630-제대</v>
      </c>
      <c r="M2253" s="2" t="str">
        <f>VLOOKUP(H2253, '쿼리1'!$A:$R, 17, 0)</f>
        <v>무지(SB-뉴이어롤케익띠지60)</v>
      </c>
      <c r="N2253" s="2" t="str">
        <f>VLOOKUP(H2253, '쿼리1'!$A:$P, 15, 0)</f>
        <v>OPP(투명)40</v>
      </c>
      <c r="O2253" s="2">
        <v>2000168630</v>
      </c>
      <c r="P2253" s="2" t="str">
        <f>VLOOKUP(H2253, '쿼리1'!$A:$R, 17, 0)</f>
        <v>무지(SB-뉴이어롤케익띠지60)</v>
      </c>
      <c r="Q2253" s="4">
        <f>VLOOKUP(H2253, '쿼리1'!$A:$U, 20, 0)</f>
        <v>27777</v>
      </c>
      <c r="R2253" s="2" t="s">
        <v>5397</v>
      </c>
      <c r="S2253" s="2" t="s">
        <v>5397</v>
      </c>
      <c r="T2253" s="2" t="s">
        <v>5397</v>
      </c>
      <c r="U2253" s="2" t="s">
        <v>5399</v>
      </c>
      <c r="V2253" s="2" t="s">
        <v>5388</v>
      </c>
      <c r="W2253" s="2" t="s">
        <v>5388</v>
      </c>
      <c r="X2253" s="6" t="str">
        <f>IFERROR(W2253-V2253, "X")</f>
        <v>X</v>
      </c>
      <c r="Y2253" s="2" t="s">
        <v>5388</v>
      </c>
      <c r="Z2253" s="3" t="s">
        <v>5388</v>
      </c>
      <c r="AA2253" s="6" t="str">
        <f t="shared" si="2212"/>
        <v>X</v>
      </c>
      <c r="AB2253" s="5" t="s">
        <v>5388</v>
      </c>
      <c r="AC2253" s="2" t="s">
        <v>5388</v>
      </c>
      <c r="AD2253" s="6" t="str">
        <f t="shared" si="2229"/>
        <v>X</v>
      </c>
      <c r="AE2253" s="3">
        <v>45650</v>
      </c>
      <c r="AF2253" s="5" t="s">
        <v>5396</v>
      </c>
      <c r="AG2253" s="6">
        <f ca="1">TODAY()-AE2253</f>
        <v>6</v>
      </c>
      <c r="AH2253" s="2" t="s">
        <v>5388</v>
      </c>
      <c r="AI2253" s="3" t="s">
        <v>5388</v>
      </c>
      <c r="AJ2253" s="3">
        <f t="shared" ca="1" si="2231"/>
        <v>45656</v>
      </c>
      <c r="AK2253" s="2" t="str">
        <f t="shared" si="2220"/>
        <v>+공정납기일없음</v>
      </c>
      <c r="AL2253" s="2"/>
      <c r="AM2253" s="2" t="str">
        <f t="shared" si="2222"/>
        <v>(+공정납기일없음)</v>
      </c>
      <c r="AN2253" s="9">
        <f t="shared" si="2223"/>
        <v>0</v>
      </c>
      <c r="AO2253" s="9">
        <f t="shared" si="2224"/>
        <v>0</v>
      </c>
      <c r="AP2253" s="9">
        <f t="shared" ca="1" si="2232"/>
        <v>45656</v>
      </c>
      <c r="AQ2253" s="6" t="s">
        <v>5388</v>
      </c>
      <c r="AR2253" s="12" t="str">
        <f t="shared" si="2226"/>
        <v>+X</v>
      </c>
      <c r="AS2253" t="s">
        <v>5680</v>
      </c>
      <c r="AT2253" t="str">
        <f t="shared" si="2227"/>
        <v>공정납기일없음(+X)</v>
      </c>
    </row>
    <row r="2254" spans="2:46" x14ac:dyDescent="0.3">
      <c r="B2254" s="2" t="s">
        <v>5557</v>
      </c>
      <c r="C2254" s="8">
        <v>-3</v>
      </c>
      <c r="D2254" s="2" t="s">
        <v>5553</v>
      </c>
      <c r="E2254" s="2"/>
      <c r="F2254" s="2"/>
      <c r="G2254" s="2" t="s">
        <v>5560</v>
      </c>
      <c r="H2254" s="2" t="s">
        <v>2744</v>
      </c>
      <c r="I2254" s="2" t="str">
        <f t="shared" si="2216"/>
        <v>20241223-2000169100-인쇄</v>
      </c>
      <c r="J2254" s="2" t="str">
        <f t="shared" si="2217"/>
        <v>20241223-2000169100-합지</v>
      </c>
      <c r="K2254" s="2" t="str">
        <f t="shared" si="2218"/>
        <v>20241223-2000169100-분단</v>
      </c>
      <c r="L2254" s="2" t="str">
        <f t="shared" si="2219"/>
        <v>20241223-2000169100-제대</v>
      </c>
      <c r="M2254" s="2" t="str">
        <f>VLOOKUP(H2254, '쿼리1'!$A:$R, 17, 0)</f>
        <v>3도-TR)블루베리 베이글(6입)-EINSTEIN BROS BAGELS</v>
      </c>
      <c r="N2254" s="2" t="str">
        <f>VLOOKUP(H2254, '쿼리1'!$A:$P, 15, 0)</f>
        <v>PP튜브(투명)40</v>
      </c>
      <c r="O2254" s="2">
        <v>2000169100</v>
      </c>
      <c r="P2254" s="2" t="str">
        <f>VLOOKUP(H2254, '쿼리1'!$A:$R, 17, 0)</f>
        <v>3도-TR)블루베리 베이글(6입)-EINSTEIN BROS BAGELS</v>
      </c>
      <c r="Q2254" s="4">
        <f>VLOOKUP(H2254, '쿼리1'!$A:$U, 20, 0)</f>
        <v>100000</v>
      </c>
      <c r="R2254" s="2" t="s">
        <v>5399</v>
      </c>
      <c r="S2254" s="2" t="s">
        <v>5397</v>
      </c>
      <c r="T2254" s="2" t="s">
        <v>5397</v>
      </c>
      <c r="U2254" s="2" t="s">
        <v>5398</v>
      </c>
      <c r="V2254" s="3">
        <v>45653</v>
      </c>
      <c r="W2254" s="5" t="s">
        <v>5396</v>
      </c>
      <c r="X2254" s="6">
        <f ca="1">TODAY()-V2254</f>
        <v>3</v>
      </c>
      <c r="Y2254" s="2" t="s">
        <v>5388</v>
      </c>
      <c r="Z2254" s="3" t="s">
        <v>5388</v>
      </c>
      <c r="AA2254" s="6" t="str">
        <f t="shared" si="2212"/>
        <v>X</v>
      </c>
      <c r="AB2254" s="5" t="s">
        <v>5388</v>
      </c>
      <c r="AC2254" s="2" t="s">
        <v>5388</v>
      </c>
      <c r="AD2254" s="6" t="str">
        <f t="shared" si="2229"/>
        <v>X</v>
      </c>
      <c r="AE2254" s="3">
        <v>45663</v>
      </c>
      <c r="AF2254" s="5" t="s">
        <v>5396</v>
      </c>
      <c r="AG2254" s="6">
        <f ca="1">TODAY()-AE2254</f>
        <v>-7</v>
      </c>
      <c r="AH2254" s="2" t="s">
        <v>5388</v>
      </c>
      <c r="AI2254" s="3">
        <f>V2254</f>
        <v>45653</v>
      </c>
      <c r="AJ2254" s="3">
        <f t="shared" ca="1" si="2231"/>
        <v>45656</v>
      </c>
      <c r="AK2254" s="2">
        <f t="shared" si="2220"/>
        <v>-3</v>
      </c>
      <c r="AL2254" s="2" t="str">
        <f>IF(C2254&lt;0, "진행중", "지연")</f>
        <v>진행중</v>
      </c>
      <c r="AM2254" s="2" t="str">
        <f t="shared" si="2222"/>
        <v>진행중(-3)</v>
      </c>
      <c r="AN2254" s="9">
        <f t="shared" si="2223"/>
        <v>45646</v>
      </c>
      <c r="AO2254" s="9">
        <f t="shared" si="2224"/>
        <v>45653</v>
      </c>
      <c r="AP2254" s="9"/>
      <c r="AQ2254" s="6">
        <f t="shared" ref="AQ2254:AQ2259" si="2233">AO2254-AN2254</f>
        <v>7</v>
      </c>
      <c r="AR2254" s="12" t="str">
        <f t="shared" si="2226"/>
        <v>+7</v>
      </c>
      <c r="AS2254" t="s">
        <v>5567</v>
      </c>
      <c r="AT2254" t="str">
        <f t="shared" si="2227"/>
        <v>생산완료(+7)</v>
      </c>
    </row>
    <row r="2255" spans="2:46" x14ac:dyDescent="0.3">
      <c r="B2255" s="2" t="s">
        <v>5666</v>
      </c>
      <c r="C2255" s="8" t="s">
        <v>5670</v>
      </c>
      <c r="D2255" s="2"/>
      <c r="E2255" s="2"/>
      <c r="F2255" s="2"/>
      <c r="G2255" s="2" t="s">
        <v>5549</v>
      </c>
      <c r="H2255" s="2" t="s">
        <v>2745</v>
      </c>
      <c r="I2255" s="2" t="str">
        <f t="shared" si="2216"/>
        <v>20241223-2000169239-인쇄</v>
      </c>
      <c r="J2255" s="2" t="str">
        <f t="shared" si="2217"/>
        <v>20241223-2000169239-합지</v>
      </c>
      <c r="K2255" s="2" t="str">
        <f t="shared" si="2218"/>
        <v>20241223-2000169239-분단</v>
      </c>
      <c r="L2255" s="2" t="str">
        <f t="shared" si="2219"/>
        <v>20241223-2000169239-제대</v>
      </c>
      <c r="M2255" s="2" t="str">
        <f>VLOOKUP(H2255, '쿼리1'!$A:$R, 17, 0)</f>
        <v>무지(오크레페전용250)-양날</v>
      </c>
      <c r="N2255" s="2" t="str">
        <f>VLOOKUP(H2255, '쿼리1'!$A:$P, 15, 0)</f>
        <v>PE튜브(투명)50</v>
      </c>
      <c r="O2255" s="2">
        <v>2000169239</v>
      </c>
      <c r="P2255" s="2" t="str">
        <f>VLOOKUP(H2255, '쿼리1'!$A:$R, 17, 0)</f>
        <v>무지(오크레페전용250)-양날</v>
      </c>
      <c r="Q2255" s="4">
        <f>VLOOKUP(H2255, '쿼리1'!$A:$U, 20, 0)</f>
        <v>10000</v>
      </c>
      <c r="R2255" s="2" t="s">
        <v>5397</v>
      </c>
      <c r="S2255" s="2" t="s">
        <v>5397</v>
      </c>
      <c r="T2255" s="2" t="s">
        <v>5397</v>
      </c>
      <c r="U2255" s="2" t="s">
        <v>5399</v>
      </c>
      <c r="V2255" s="2" t="s">
        <v>5388</v>
      </c>
      <c r="W2255" s="2" t="s">
        <v>5388</v>
      </c>
      <c r="X2255" s="6" t="str">
        <f t="shared" ref="X2255:X2260" si="2234">IFERROR(W2255-V2255, "X")</f>
        <v>X</v>
      </c>
      <c r="Y2255" s="2" t="s">
        <v>5388</v>
      </c>
      <c r="Z2255" s="3" t="s">
        <v>5388</v>
      </c>
      <c r="AA2255" s="6" t="str">
        <f t="shared" si="2212"/>
        <v>X</v>
      </c>
      <c r="AB2255" s="5" t="s">
        <v>5388</v>
      </c>
      <c r="AC2255" s="2" t="s">
        <v>5388</v>
      </c>
      <c r="AD2255" s="6" t="str">
        <f t="shared" si="2229"/>
        <v>X</v>
      </c>
      <c r="AE2255" s="3">
        <v>45651</v>
      </c>
      <c r="AF2255" s="5" t="s">
        <v>5396</v>
      </c>
      <c r="AG2255" s="6">
        <f t="shared" ref="AG2255:AG2258" ca="1" si="2235">TODAY()-AE2255</f>
        <v>5</v>
      </c>
      <c r="AH2255" s="2" t="s">
        <v>5388</v>
      </c>
      <c r="AI2255" s="3" t="s">
        <v>5388</v>
      </c>
      <c r="AJ2255" s="3">
        <f t="shared" ca="1" si="2231"/>
        <v>45656</v>
      </c>
      <c r="AK2255" s="2" t="str">
        <f t="shared" si="2220"/>
        <v>+공정납기일없음</v>
      </c>
      <c r="AL2255" s="2"/>
      <c r="AM2255" s="2" t="str">
        <f t="shared" si="2222"/>
        <v>(+공정납기일없음)</v>
      </c>
      <c r="AN2255" s="9">
        <f t="shared" si="2223"/>
        <v>45588</v>
      </c>
      <c r="AO2255" s="9">
        <f t="shared" si="2224"/>
        <v>45588</v>
      </c>
      <c r="AP2255" s="9"/>
      <c r="AQ2255" s="6">
        <f t="shared" si="2233"/>
        <v>0</v>
      </c>
      <c r="AR2255" s="12">
        <f t="shared" si="2226"/>
        <v>0</v>
      </c>
      <c r="AS2255" t="s">
        <v>5567</v>
      </c>
      <c r="AT2255" t="str">
        <f t="shared" si="2227"/>
        <v>생산완료(0)</v>
      </c>
    </row>
    <row r="2256" spans="2:46" x14ac:dyDescent="0.3">
      <c r="B2256" s="2" t="s">
        <v>5666</v>
      </c>
      <c r="C2256" s="8" t="s">
        <v>5670</v>
      </c>
      <c r="D2256" s="2"/>
      <c r="E2256" s="2"/>
      <c r="F2256" s="2"/>
      <c r="G2256" s="2" t="s">
        <v>5549</v>
      </c>
      <c r="H2256" s="2" t="s">
        <v>1531</v>
      </c>
      <c r="I2256" s="2" t="str">
        <f t="shared" si="2216"/>
        <v>20241223-210348-인쇄</v>
      </c>
      <c r="J2256" s="2" t="str">
        <f t="shared" si="2217"/>
        <v>20241223-210348-합지</v>
      </c>
      <c r="K2256" s="2" t="str">
        <f t="shared" si="2218"/>
        <v>20241223-210348-분단</v>
      </c>
      <c r="L2256" s="2" t="str">
        <f t="shared" si="2219"/>
        <v>20241223-210348-제대</v>
      </c>
      <c r="M2256" s="2" t="str">
        <f>VLOOKUP(H2256, '쿼리1'!$A:$R, 17, 0)</f>
        <v>무지</v>
      </c>
      <c r="N2256" s="2" t="str">
        <f>VLOOKUP(H2256, '쿼리1'!$A:$P, 15, 0)</f>
        <v>OPP(투명)40</v>
      </c>
      <c r="O2256" s="2">
        <v>210348</v>
      </c>
      <c r="P2256" s="2" t="str">
        <f>VLOOKUP(H2256, '쿼리1'!$A:$R, 17, 0)</f>
        <v>무지</v>
      </c>
      <c r="Q2256" s="4">
        <f>VLOOKUP(H2256, '쿼리1'!$A:$U, 20, 0)</f>
        <v>16216</v>
      </c>
      <c r="R2256" s="2" t="s">
        <v>5397</v>
      </c>
      <c r="S2256" s="2" t="s">
        <v>5397</v>
      </c>
      <c r="T2256" s="2" t="s">
        <v>5397</v>
      </c>
      <c r="U2256" s="2" t="s">
        <v>5399</v>
      </c>
      <c r="V2256" s="2" t="s">
        <v>5388</v>
      </c>
      <c r="W2256" s="2" t="s">
        <v>5388</v>
      </c>
      <c r="X2256" s="6" t="str">
        <f t="shared" si="2234"/>
        <v>X</v>
      </c>
      <c r="Y2256" s="2" t="s">
        <v>5388</v>
      </c>
      <c r="Z2256" s="3" t="s">
        <v>5388</v>
      </c>
      <c r="AA2256" s="6" t="str">
        <f t="shared" si="2212"/>
        <v>X</v>
      </c>
      <c r="AB2256" s="5" t="s">
        <v>5388</v>
      </c>
      <c r="AC2256" s="2" t="s">
        <v>5388</v>
      </c>
      <c r="AD2256" s="6" t="str">
        <f t="shared" si="2229"/>
        <v>X</v>
      </c>
      <c r="AE2256" s="3">
        <v>45651</v>
      </c>
      <c r="AF2256" s="5" t="s">
        <v>5396</v>
      </c>
      <c r="AG2256" s="6">
        <f t="shared" ca="1" si="2235"/>
        <v>5</v>
      </c>
      <c r="AH2256" s="2" t="s">
        <v>5388</v>
      </c>
      <c r="AI2256" s="3" t="s">
        <v>5388</v>
      </c>
      <c r="AJ2256" s="3">
        <f t="shared" ca="1" si="2231"/>
        <v>45656</v>
      </c>
      <c r="AK2256" s="2" t="str">
        <f t="shared" si="2220"/>
        <v>+공정납기일없음</v>
      </c>
      <c r="AL2256" s="2"/>
      <c r="AM2256" s="2" t="str">
        <f t="shared" si="2222"/>
        <v>(+공정납기일없음)</v>
      </c>
      <c r="AN2256" s="9">
        <f t="shared" si="2223"/>
        <v>45630</v>
      </c>
      <c r="AO2256" s="9">
        <f t="shared" si="2224"/>
        <v>45629</v>
      </c>
      <c r="AP2256" s="9"/>
      <c r="AQ2256" s="6">
        <f t="shared" si="2233"/>
        <v>-1</v>
      </c>
      <c r="AR2256" s="12">
        <f t="shared" si="2226"/>
        <v>-1</v>
      </c>
      <c r="AS2256" t="s">
        <v>5567</v>
      </c>
      <c r="AT2256" t="str">
        <f t="shared" si="2227"/>
        <v>생산완료(-1)</v>
      </c>
    </row>
    <row r="2257" spans="2:46" x14ac:dyDescent="0.3">
      <c r="B2257" s="2" t="s">
        <v>5666</v>
      </c>
      <c r="C2257" s="8" t="s">
        <v>5670</v>
      </c>
      <c r="D2257" s="2"/>
      <c r="E2257" s="2"/>
      <c r="F2257" s="2"/>
      <c r="G2257" s="2" t="s">
        <v>5555</v>
      </c>
      <c r="H2257" s="2" t="s">
        <v>1712</v>
      </c>
      <c r="I2257" s="2" t="str">
        <f t="shared" si="2216"/>
        <v>20241223-210784-인쇄</v>
      </c>
      <c r="J2257" s="2" t="str">
        <f t="shared" si="2217"/>
        <v>20241223-210784-합지</v>
      </c>
      <c r="K2257" s="2" t="str">
        <f t="shared" si="2218"/>
        <v>20241223-210784-분단</v>
      </c>
      <c r="L2257" s="2" t="str">
        <f t="shared" si="2219"/>
        <v>20241223-210784-제대</v>
      </c>
      <c r="M2257" s="2" t="str">
        <f>VLOOKUP(H2257, '쿼리1'!$A:$R, 17, 0)</f>
        <v>무지</v>
      </c>
      <c r="N2257" s="2" t="str">
        <f>VLOOKUP(H2257, '쿼리1'!$A:$P, 15, 0)</f>
        <v>PE튜브(투명)40</v>
      </c>
      <c r="O2257" s="2">
        <v>210784</v>
      </c>
      <c r="P2257" s="2" t="str">
        <f>VLOOKUP(H2257, '쿼리1'!$A:$R, 17, 0)</f>
        <v>무지</v>
      </c>
      <c r="Q2257" s="4">
        <f>VLOOKUP(H2257, '쿼리1'!$A:$U, 20, 0)</f>
        <v>2</v>
      </c>
      <c r="R2257" s="2" t="s">
        <v>5397</v>
      </c>
      <c r="S2257" s="2" t="s">
        <v>5397</v>
      </c>
      <c r="T2257" s="2" t="s">
        <v>5397</v>
      </c>
      <c r="U2257" s="2" t="s">
        <v>5399</v>
      </c>
      <c r="V2257" s="2" t="s">
        <v>5388</v>
      </c>
      <c r="W2257" s="2" t="s">
        <v>5388</v>
      </c>
      <c r="X2257" s="6" t="str">
        <f t="shared" si="2234"/>
        <v>X</v>
      </c>
      <c r="Y2257" s="2" t="s">
        <v>5388</v>
      </c>
      <c r="Z2257" s="3" t="s">
        <v>5388</v>
      </c>
      <c r="AA2257" s="6" t="str">
        <f t="shared" si="2212"/>
        <v>X</v>
      </c>
      <c r="AB2257" s="5" t="s">
        <v>5388</v>
      </c>
      <c r="AC2257" s="2" t="s">
        <v>5388</v>
      </c>
      <c r="AD2257" s="6" t="str">
        <f t="shared" si="2229"/>
        <v>X</v>
      </c>
      <c r="AE2257" s="3">
        <v>45650</v>
      </c>
      <c r="AF2257" s="5" t="s">
        <v>5396</v>
      </c>
      <c r="AG2257" s="6">
        <f t="shared" ca="1" si="2235"/>
        <v>6</v>
      </c>
      <c r="AH2257" s="2" t="s">
        <v>5388</v>
      </c>
      <c r="AI2257" s="3" t="s">
        <v>5388</v>
      </c>
      <c r="AJ2257" s="3">
        <f t="shared" ca="1" si="2231"/>
        <v>45656</v>
      </c>
      <c r="AK2257" s="2" t="str">
        <f t="shared" si="2220"/>
        <v>+공정납기일없음</v>
      </c>
      <c r="AL2257" s="2"/>
      <c r="AM2257" s="2" t="str">
        <f t="shared" si="2222"/>
        <v>(+공정납기일없음)</v>
      </c>
      <c r="AN2257" s="9">
        <f t="shared" si="2223"/>
        <v>45596</v>
      </c>
      <c r="AO2257" s="9">
        <f t="shared" si="2224"/>
        <v>45596</v>
      </c>
      <c r="AP2257" s="9"/>
      <c r="AQ2257" s="6">
        <f t="shared" si="2233"/>
        <v>0</v>
      </c>
      <c r="AR2257" s="12">
        <f t="shared" si="2226"/>
        <v>0</v>
      </c>
      <c r="AS2257" t="s">
        <v>5567</v>
      </c>
      <c r="AT2257" t="str">
        <f t="shared" si="2227"/>
        <v>생산완료(0)</v>
      </c>
    </row>
    <row r="2258" spans="2:46" x14ac:dyDescent="0.3">
      <c r="B2258" s="2" t="s">
        <v>5666</v>
      </c>
      <c r="C2258" s="8" t="s">
        <v>5670</v>
      </c>
      <c r="D2258" s="2"/>
      <c r="E2258" s="2"/>
      <c r="F2258" s="2"/>
      <c r="G2258" s="2" t="s">
        <v>5554</v>
      </c>
      <c r="H2258" s="2" t="s">
        <v>2604</v>
      </c>
      <c r="I2258" s="2" t="str">
        <f t="shared" si="2216"/>
        <v>20241223-21160037-인쇄</v>
      </c>
      <c r="J2258" s="2" t="str">
        <f t="shared" si="2217"/>
        <v>20241223-21160037-합지</v>
      </c>
      <c r="K2258" s="2" t="str">
        <f t="shared" si="2218"/>
        <v>20241223-21160037-분단</v>
      </c>
      <c r="L2258" s="2" t="str">
        <f t="shared" si="2219"/>
        <v>20241223-21160037-제대</v>
      </c>
      <c r="M2258" s="2" t="str">
        <f>VLOOKUP(H2258, '쿼리1'!$A:$R, 17, 0)</f>
        <v>무지</v>
      </c>
      <c r="N2258" s="2" t="str">
        <f>VLOOKUP(H2258, '쿼리1'!$A:$P, 15, 0)</f>
        <v>PE튜브(투명)60</v>
      </c>
      <c r="O2258" s="2">
        <v>21160037</v>
      </c>
      <c r="P2258" s="2" t="str">
        <f>VLOOKUP(H2258, '쿼리1'!$A:$R, 17, 0)</f>
        <v>무지</v>
      </c>
      <c r="Q2258" s="4">
        <f>VLOOKUP(H2258, '쿼리1'!$A:$U, 20, 0)</f>
        <v>40000</v>
      </c>
      <c r="R2258" s="2" t="s">
        <v>5397</v>
      </c>
      <c r="S2258" s="2" t="s">
        <v>5397</v>
      </c>
      <c r="T2258" s="2" t="s">
        <v>5397</v>
      </c>
      <c r="U2258" s="2" t="s">
        <v>5399</v>
      </c>
      <c r="V2258" s="2" t="s">
        <v>5388</v>
      </c>
      <c r="W2258" s="2" t="s">
        <v>5388</v>
      </c>
      <c r="X2258" s="6" t="str">
        <f t="shared" si="2234"/>
        <v>X</v>
      </c>
      <c r="Y2258" s="2" t="s">
        <v>5388</v>
      </c>
      <c r="Z2258" s="3" t="s">
        <v>5388</v>
      </c>
      <c r="AA2258" s="6" t="str">
        <f t="shared" si="2212"/>
        <v>X</v>
      </c>
      <c r="AB2258" s="5" t="s">
        <v>5388</v>
      </c>
      <c r="AC2258" s="2" t="s">
        <v>5388</v>
      </c>
      <c r="AD2258" s="6" t="str">
        <f t="shared" si="2229"/>
        <v>X</v>
      </c>
      <c r="AE2258" s="3">
        <v>45652</v>
      </c>
      <c r="AF2258" s="5" t="s">
        <v>5396</v>
      </c>
      <c r="AG2258" s="6">
        <f t="shared" ca="1" si="2235"/>
        <v>4</v>
      </c>
      <c r="AH2258" s="2" t="s">
        <v>5388</v>
      </c>
      <c r="AI2258" s="3" t="s">
        <v>5388</v>
      </c>
      <c r="AJ2258" s="3">
        <f t="shared" ca="1" si="2231"/>
        <v>45656</v>
      </c>
      <c r="AK2258" s="2" t="str">
        <f t="shared" si="2220"/>
        <v>+공정납기일없음</v>
      </c>
      <c r="AL2258" s="2"/>
      <c r="AM2258" s="2" t="str">
        <f t="shared" si="2222"/>
        <v>(+공정납기일없음)</v>
      </c>
      <c r="AN2258" s="9">
        <f t="shared" si="2223"/>
        <v>45611</v>
      </c>
      <c r="AO2258" s="9">
        <f t="shared" si="2224"/>
        <v>45611</v>
      </c>
      <c r="AP2258" s="9"/>
      <c r="AQ2258" s="6">
        <f t="shared" si="2233"/>
        <v>0</v>
      </c>
      <c r="AR2258" s="12">
        <f t="shared" si="2226"/>
        <v>0</v>
      </c>
      <c r="AS2258" t="s">
        <v>5567</v>
      </c>
      <c r="AT2258" t="str">
        <f t="shared" si="2227"/>
        <v>생산완료(0)</v>
      </c>
    </row>
    <row r="2259" spans="2:46" x14ac:dyDescent="0.3">
      <c r="B2259" s="2" t="s">
        <v>5416</v>
      </c>
      <c r="C2259" s="7">
        <v>-2</v>
      </c>
      <c r="D2259" s="2"/>
      <c r="E2259" s="2"/>
      <c r="F2259" s="2"/>
      <c r="G2259" s="2" t="s">
        <v>5424</v>
      </c>
      <c r="H2259" s="2" t="s">
        <v>1523</v>
      </c>
      <c r="I2259" s="2" t="str">
        <f t="shared" si="2216"/>
        <v>20241223-220788-인쇄</v>
      </c>
      <c r="J2259" s="2" t="str">
        <f t="shared" si="2217"/>
        <v>20241223-220788-합지</v>
      </c>
      <c r="K2259" s="2" t="str">
        <f t="shared" si="2218"/>
        <v>20241223-220788-분단</v>
      </c>
      <c r="L2259" s="2" t="str">
        <f t="shared" si="2219"/>
        <v>20241223-220788-제대</v>
      </c>
      <c r="M2259" s="2" t="str">
        <f>VLOOKUP(H2259, '쿼리1'!$A:$R, 17, 0)</f>
        <v>무지</v>
      </c>
      <c r="N2259" s="2" t="str">
        <f>VLOOKUP(H2259, '쿼리1'!$A:$P, 15, 0)</f>
        <v>OPP(투명)40</v>
      </c>
      <c r="O2259" s="2">
        <v>220788</v>
      </c>
      <c r="P2259" s="2" t="str">
        <f>VLOOKUP(H2259, '쿼리1'!$A:$R, 17, 0)</f>
        <v>무지</v>
      </c>
      <c r="Q2259" s="4">
        <f>VLOOKUP(H2259, '쿼리1'!$A:$U, 20, 0)</f>
        <v>12121</v>
      </c>
      <c r="R2259" s="2" t="s">
        <v>5397</v>
      </c>
      <c r="S2259" s="2" t="s">
        <v>5397</v>
      </c>
      <c r="T2259" s="2" t="s">
        <v>5397</v>
      </c>
      <c r="U2259" s="2" t="s">
        <v>31</v>
      </c>
      <c r="V2259" s="2" t="s">
        <v>5388</v>
      </c>
      <c r="W2259" s="2" t="s">
        <v>5388</v>
      </c>
      <c r="X2259" s="6" t="str">
        <f t="shared" si="2234"/>
        <v>X</v>
      </c>
      <c r="Y2259" s="2" t="s">
        <v>5388</v>
      </c>
      <c r="Z2259" s="3" t="s">
        <v>5388</v>
      </c>
      <c r="AA2259" s="6" t="str">
        <f t="shared" si="2212"/>
        <v>X</v>
      </c>
      <c r="AB2259" s="3" t="s">
        <v>5388</v>
      </c>
      <c r="AC2259" s="2" t="s">
        <v>5388</v>
      </c>
      <c r="AD2259" s="6" t="str">
        <f t="shared" si="2229"/>
        <v>X</v>
      </c>
      <c r="AE2259" s="3">
        <v>45651</v>
      </c>
      <c r="AF2259" s="3">
        <v>45653</v>
      </c>
      <c r="AG2259" s="2" t="str">
        <f>IFERROR(IF(AF2259-AE2259&gt;0, "+" &amp; (AF2259-AE2259), AF2259-AE2259), "X")</f>
        <v>+2</v>
      </c>
      <c r="AH2259" s="3">
        <v>45653</v>
      </c>
      <c r="AI2259" s="3">
        <f>AE2259</f>
        <v>45651</v>
      </c>
      <c r="AJ2259" s="3"/>
      <c r="AK2259" s="2">
        <f t="shared" si="2220"/>
        <v>-2</v>
      </c>
      <c r="AL2259" s="2" t="s">
        <v>5567</v>
      </c>
      <c r="AM2259" s="2" t="str">
        <f t="shared" si="2222"/>
        <v>생산완료(-2)</v>
      </c>
      <c r="AN2259" s="9">
        <f t="shared" si="2223"/>
        <v>45653</v>
      </c>
      <c r="AO2259" s="9">
        <f t="shared" si="2224"/>
        <v>45651</v>
      </c>
      <c r="AP2259" s="9"/>
      <c r="AQ2259" s="2">
        <f t="shared" si="2233"/>
        <v>-2</v>
      </c>
      <c r="AR2259" s="12">
        <f t="shared" si="2226"/>
        <v>-2</v>
      </c>
      <c r="AS2259" t="s">
        <v>5567</v>
      </c>
      <c r="AT2259" t="str">
        <f t="shared" si="2227"/>
        <v>생산완료(-2)</v>
      </c>
    </row>
    <row r="2260" spans="2:46" x14ac:dyDescent="0.3">
      <c r="B2260" s="2" t="s">
        <v>5666</v>
      </c>
      <c r="C2260" s="8" t="s">
        <v>5670</v>
      </c>
      <c r="D2260" s="2"/>
      <c r="E2260" s="2"/>
      <c r="F2260" s="2"/>
      <c r="G2260" s="2"/>
      <c r="H2260" s="2" t="s">
        <v>5214</v>
      </c>
      <c r="I2260" s="2" t="str">
        <f t="shared" si="2216"/>
        <v>20241223-2420P0006-인쇄</v>
      </c>
      <c r="J2260" s="2" t="str">
        <f t="shared" si="2217"/>
        <v>20241223-2420P0006-합지</v>
      </c>
      <c r="K2260" s="2" t="str">
        <f t="shared" si="2218"/>
        <v>20241223-2420P0006-분단</v>
      </c>
      <c r="L2260" s="2" t="str">
        <f t="shared" si="2219"/>
        <v>20241223-2420P0006-제대</v>
      </c>
      <c r="M2260" s="2" t="str">
        <f>VLOOKUP(H2260, '쿼리1'!$A:$R, 17, 0)</f>
        <v>단면1도-노벨유통-닭발(냉장)10kg</v>
      </c>
      <c r="N2260" s="2" t="str">
        <f>VLOOKUP(H2260, '쿼리1'!$A:$P, 15, 0)</f>
        <v>PE튜브(투명)30</v>
      </c>
      <c r="O2260" s="2" t="s">
        <v>5930</v>
      </c>
      <c r="P2260" s="2" t="str">
        <f>VLOOKUP(H2260, '쿼리1'!$A:$R, 17, 0)</f>
        <v>단면1도-노벨유통-닭발(냉장)10kg</v>
      </c>
      <c r="Q2260" s="4">
        <f>VLOOKUP(H2260, '쿼리1'!$A:$U, 20, 0)</f>
        <v>10000</v>
      </c>
      <c r="R2260" s="2" t="s">
        <v>5397</v>
      </c>
      <c r="S2260" s="2" t="s">
        <v>5397</v>
      </c>
      <c r="T2260" s="2" t="s">
        <v>5397</v>
      </c>
      <c r="U2260" s="2" t="s">
        <v>5397</v>
      </c>
      <c r="V2260" s="2" t="s">
        <v>5388</v>
      </c>
      <c r="W2260" s="2" t="s">
        <v>5388</v>
      </c>
      <c r="X2260" s="6" t="str">
        <f t="shared" si="2234"/>
        <v>X</v>
      </c>
      <c r="Y2260" s="2" t="s">
        <v>5388</v>
      </c>
      <c r="Z2260" s="2" t="s">
        <v>5388</v>
      </c>
      <c r="AA2260" s="6" t="str">
        <f t="shared" si="2212"/>
        <v>X</v>
      </c>
      <c r="AB2260" s="2" t="s">
        <v>5388</v>
      </c>
      <c r="AC2260" s="2" t="s">
        <v>5388</v>
      </c>
      <c r="AD2260" s="6" t="str">
        <f t="shared" si="2229"/>
        <v>X</v>
      </c>
      <c r="AE2260" s="2" t="s">
        <v>5388</v>
      </c>
      <c r="AF2260" s="2" t="s">
        <v>5388</v>
      </c>
      <c r="AG2260" s="2" t="str">
        <f>IFERROR(AF2260-AE2260, "X")</f>
        <v>X</v>
      </c>
      <c r="AH2260" s="2" t="s">
        <v>5388</v>
      </c>
      <c r="AI2260" s="3" t="s">
        <v>5388</v>
      </c>
      <c r="AJ2260" s="3">
        <f t="shared" ref="AJ2260:AJ2265" ca="1" si="2236">TODAY()</f>
        <v>45656</v>
      </c>
      <c r="AK2260" s="2" t="str">
        <f t="shared" si="2220"/>
        <v>+공정납기일없음</v>
      </c>
      <c r="AL2260" s="2"/>
      <c r="AM2260" s="2" t="str">
        <f t="shared" si="2222"/>
        <v>(+공정납기일없음)</v>
      </c>
      <c r="AN2260" s="9">
        <f t="shared" si="2223"/>
        <v>0</v>
      </c>
      <c r="AO2260" s="9">
        <f t="shared" si="2224"/>
        <v>0</v>
      </c>
      <c r="AP2260" s="9">
        <f t="shared" ref="AP2260:AP2262" ca="1" si="2237">TODAY()</f>
        <v>45656</v>
      </c>
      <c r="AQ2260" s="6" t="s">
        <v>5388</v>
      </c>
      <c r="AR2260" s="12" t="str">
        <f t="shared" si="2226"/>
        <v>+X</v>
      </c>
      <c r="AS2260" t="s">
        <v>5680</v>
      </c>
      <c r="AT2260" t="str">
        <f t="shared" si="2227"/>
        <v>공정납기일없음(+X)</v>
      </c>
    </row>
    <row r="2261" spans="2:46" x14ac:dyDescent="0.3">
      <c r="B2261" s="2" t="s">
        <v>5557</v>
      </c>
      <c r="C2261" s="8">
        <v>-3</v>
      </c>
      <c r="D2261" s="2" t="s">
        <v>5553</v>
      </c>
      <c r="E2261" s="2"/>
      <c r="F2261" s="2"/>
      <c r="G2261" s="2" t="s">
        <v>5534</v>
      </c>
      <c r="H2261" s="2" t="s">
        <v>2055</v>
      </c>
      <c r="I2261" s="2" t="str">
        <f t="shared" si="2216"/>
        <v>20241223-2420P0009-인쇄</v>
      </c>
      <c r="J2261" s="2" t="str">
        <f t="shared" si="2217"/>
        <v>20241223-2420P0009-합지</v>
      </c>
      <c r="K2261" s="2" t="str">
        <f t="shared" si="2218"/>
        <v>20241223-2420P0009-분단</v>
      </c>
      <c r="L2261" s="2" t="str">
        <f t="shared" si="2219"/>
        <v>20241223-2420P0009-제대</v>
      </c>
      <c r="M2261" s="2" t="str">
        <f>VLOOKUP(H2261, '쿼리1'!$A:$R, 17, 0)</f>
        <v>단면1도-노벨유통-닭파꼬치(냉동)</v>
      </c>
      <c r="N2261" s="2" t="str">
        <f>VLOOKUP(H2261, '쿼리1'!$A:$P, 15, 0)</f>
        <v>PE튜브(투명)30</v>
      </c>
      <c r="O2261" s="2" t="s">
        <v>5931</v>
      </c>
      <c r="P2261" s="2" t="str">
        <f>VLOOKUP(H2261, '쿼리1'!$A:$R, 17, 0)</f>
        <v>단면1도-노벨유통-닭파꼬치(냉동)</v>
      </c>
      <c r="Q2261" s="4">
        <f>VLOOKUP(H2261, '쿼리1'!$A:$U, 20, 0)</f>
        <v>10526</v>
      </c>
      <c r="R2261" s="2" t="s">
        <v>5399</v>
      </c>
      <c r="S2261" s="2" t="s">
        <v>5397</v>
      </c>
      <c r="T2261" s="2" t="s">
        <v>5397</v>
      </c>
      <c r="U2261" s="2" t="s">
        <v>5398</v>
      </c>
      <c r="V2261" s="3">
        <v>45653</v>
      </c>
      <c r="W2261" s="5" t="s">
        <v>5396</v>
      </c>
      <c r="X2261" s="6">
        <f ca="1">TODAY()-V2261</f>
        <v>3</v>
      </c>
      <c r="Y2261" s="2" t="s">
        <v>5388</v>
      </c>
      <c r="Z2261" s="3" t="s">
        <v>5388</v>
      </c>
      <c r="AA2261" s="6" t="str">
        <f t="shared" si="2212"/>
        <v>X</v>
      </c>
      <c r="AB2261" s="5" t="s">
        <v>5388</v>
      </c>
      <c r="AC2261" s="2" t="s">
        <v>5388</v>
      </c>
      <c r="AD2261" s="6" t="str">
        <f t="shared" si="2229"/>
        <v>X</v>
      </c>
      <c r="AE2261" s="3">
        <v>45657</v>
      </c>
      <c r="AF2261" s="5" t="s">
        <v>5396</v>
      </c>
      <c r="AG2261" s="6">
        <f ca="1">TODAY()-AE2261</f>
        <v>-1</v>
      </c>
      <c r="AH2261" s="2" t="s">
        <v>5388</v>
      </c>
      <c r="AI2261" s="3">
        <f>V2261</f>
        <v>45653</v>
      </c>
      <c r="AJ2261" s="3">
        <f t="shared" ca="1" si="2236"/>
        <v>45656</v>
      </c>
      <c r="AK2261" s="2">
        <f t="shared" si="2220"/>
        <v>-3</v>
      </c>
      <c r="AL2261" s="2" t="str">
        <f>IF(C2261&lt;0, "진행중", "지연")</f>
        <v>진행중</v>
      </c>
      <c r="AM2261" s="2" t="str">
        <f t="shared" si="2222"/>
        <v>진행중(-3)</v>
      </c>
      <c r="AN2261" s="9">
        <f t="shared" si="2223"/>
        <v>0</v>
      </c>
      <c r="AO2261" s="9">
        <f t="shared" si="2224"/>
        <v>45653</v>
      </c>
      <c r="AP2261" s="9">
        <f t="shared" ca="1" si="2237"/>
        <v>45656</v>
      </c>
      <c r="AQ2261" s="6">
        <f t="shared" ref="AQ2261:AQ2262" ca="1" si="2238">AO2261-AP2261</f>
        <v>-3</v>
      </c>
      <c r="AR2261" s="12">
        <f t="shared" ca="1" si="2226"/>
        <v>-3</v>
      </c>
      <c r="AS2261" t="str">
        <f t="shared" ref="AS2261:AS2262" ca="1" si="2239">IF(AQ2261&lt;0, "진행중", "지연")</f>
        <v>진행중</v>
      </c>
      <c r="AT2261" t="str">
        <f t="shared" ca="1" si="2227"/>
        <v>진행중(-3)</v>
      </c>
    </row>
    <row r="2262" spans="2:46" x14ac:dyDescent="0.3">
      <c r="B2262" s="2" t="s">
        <v>5666</v>
      </c>
      <c r="C2262" s="8" t="s">
        <v>5670</v>
      </c>
      <c r="D2262" s="2"/>
      <c r="E2262" s="2"/>
      <c r="F2262" s="2"/>
      <c r="G2262" s="2"/>
      <c r="H2262" s="2" t="s">
        <v>5146</v>
      </c>
      <c r="I2262" s="2" t="str">
        <f t="shared" si="2216"/>
        <v>20241223-2519N0001-인쇄</v>
      </c>
      <c r="J2262" s="2" t="str">
        <f t="shared" si="2217"/>
        <v>20241223-2519N0001-합지</v>
      </c>
      <c r="K2262" s="2" t="str">
        <f t="shared" si="2218"/>
        <v>20241223-2519N0001-분단</v>
      </c>
      <c r="L2262" s="2" t="str">
        <f t="shared" si="2219"/>
        <v>20241223-2519N0001-제대</v>
      </c>
      <c r="M2262" s="2" t="str">
        <f>VLOOKUP(H2262, '쿼리1'!$A:$R, 17, 0)</f>
        <v>무지</v>
      </c>
      <c r="N2262" s="2" t="str">
        <f>VLOOKUP(H2262, '쿼리1'!$A:$P, 15, 0)</f>
        <v>PE(투명)40</v>
      </c>
      <c r="O2262" s="2" t="s">
        <v>5690</v>
      </c>
      <c r="P2262" s="2" t="str">
        <f>VLOOKUP(H2262, '쿼리1'!$A:$R, 17, 0)</f>
        <v>무지</v>
      </c>
      <c r="Q2262" s="4">
        <f>VLOOKUP(H2262, '쿼리1'!$A:$U, 20, 0)</f>
        <v>10000</v>
      </c>
      <c r="R2262" s="2" t="s">
        <v>5397</v>
      </c>
      <c r="S2262" s="2" t="s">
        <v>5397</v>
      </c>
      <c r="T2262" s="2" t="s">
        <v>5397</v>
      </c>
      <c r="U2262" s="2" t="s">
        <v>5397</v>
      </c>
      <c r="V2262" s="2" t="s">
        <v>5388</v>
      </c>
      <c r="W2262" s="2" t="s">
        <v>5388</v>
      </c>
      <c r="X2262" s="6" t="str">
        <f>IFERROR(W2262-V2262, "X")</f>
        <v>X</v>
      </c>
      <c r="Y2262" s="2" t="s">
        <v>5388</v>
      </c>
      <c r="Z2262" s="2" t="s">
        <v>5388</v>
      </c>
      <c r="AA2262" s="6" t="str">
        <f t="shared" si="2212"/>
        <v>X</v>
      </c>
      <c r="AB2262" s="2" t="s">
        <v>5388</v>
      </c>
      <c r="AC2262" s="2" t="s">
        <v>5388</v>
      </c>
      <c r="AD2262" s="6" t="str">
        <f t="shared" si="2229"/>
        <v>X</v>
      </c>
      <c r="AE2262" s="2" t="s">
        <v>5388</v>
      </c>
      <c r="AF2262" s="2" t="s">
        <v>5388</v>
      </c>
      <c r="AG2262" s="2" t="str">
        <f>IFERROR(AF2262-AE2262, "X")</f>
        <v>X</v>
      </c>
      <c r="AH2262" s="2" t="s">
        <v>5388</v>
      </c>
      <c r="AI2262" s="3" t="s">
        <v>5388</v>
      </c>
      <c r="AJ2262" s="3">
        <f t="shared" ca="1" si="2236"/>
        <v>45656</v>
      </c>
      <c r="AK2262" s="2" t="str">
        <f t="shared" si="2220"/>
        <v>+공정납기일없음</v>
      </c>
      <c r="AL2262" s="2"/>
      <c r="AM2262" s="2" t="str">
        <f t="shared" si="2222"/>
        <v>(+공정납기일없음)</v>
      </c>
      <c r="AN2262" s="9">
        <f t="shared" si="2223"/>
        <v>0</v>
      </c>
      <c r="AO2262" s="9">
        <f t="shared" si="2224"/>
        <v>45555</v>
      </c>
      <c r="AP2262" s="9">
        <f t="shared" ca="1" si="2237"/>
        <v>45656</v>
      </c>
      <c r="AQ2262" s="6">
        <f t="shared" ca="1" si="2238"/>
        <v>-101</v>
      </c>
      <c r="AR2262" s="12">
        <f t="shared" ca="1" si="2226"/>
        <v>-101</v>
      </c>
      <c r="AS2262" t="str">
        <f t="shared" ca="1" si="2239"/>
        <v>진행중</v>
      </c>
      <c r="AT2262" t="str">
        <f t="shared" ca="1" si="2227"/>
        <v>진행중(-101)</v>
      </c>
    </row>
    <row r="2263" spans="2:46" x14ac:dyDescent="0.3">
      <c r="B2263" s="2" t="s">
        <v>5666</v>
      </c>
      <c r="C2263" s="8" t="s">
        <v>5670</v>
      </c>
      <c r="D2263" s="2"/>
      <c r="E2263" s="2" t="s">
        <v>5557</v>
      </c>
      <c r="F2263" s="2"/>
      <c r="G2263" s="2" t="s">
        <v>5560</v>
      </c>
      <c r="H2263" s="2" t="s">
        <v>3158</v>
      </c>
      <c r="I2263" s="2" t="str">
        <f t="shared" si="2216"/>
        <v>20241224-1000136587-인쇄</v>
      </c>
      <c r="J2263" s="2" t="str">
        <f t="shared" si="2217"/>
        <v>20241224-1000136587-합지</v>
      </c>
      <c r="K2263" s="2" t="str">
        <f t="shared" si="2218"/>
        <v>20241224-1000136587-분단</v>
      </c>
      <c r="L2263" s="2" t="str">
        <f t="shared" si="2219"/>
        <v>20241224-1000136587-제대</v>
      </c>
      <c r="M2263" s="2" t="str">
        <f>VLOOKUP(H2263, '쿼리1'!$A:$R, 17, 0)</f>
        <v>무지</v>
      </c>
      <c r="N2263" s="2" t="str">
        <f>VLOOKUP(H2263, '쿼리1'!$A:$P, 15, 0)</f>
        <v>나이론60</v>
      </c>
      <c r="O2263" s="2">
        <v>1000136587</v>
      </c>
      <c r="P2263" s="2" t="str">
        <f>VLOOKUP(H2263, '쿼리1'!$A:$R, 17, 0)</f>
        <v>무지</v>
      </c>
      <c r="Q2263" s="4">
        <f>VLOOKUP(H2263, '쿼리1'!$A:$U, 20, 0)</f>
        <v>34285</v>
      </c>
      <c r="R2263" s="2" t="s">
        <v>5397</v>
      </c>
      <c r="S2263" s="2" t="s">
        <v>5398</v>
      </c>
      <c r="T2263" s="2" t="s">
        <v>5397</v>
      </c>
      <c r="U2263" s="2" t="s">
        <v>5398</v>
      </c>
      <c r="V2263" s="2" t="s">
        <v>5388</v>
      </c>
      <c r="W2263" s="3" t="s">
        <v>5388</v>
      </c>
      <c r="X2263" s="6" t="str">
        <f>IFERROR(W2263-V2263, "X")</f>
        <v>X</v>
      </c>
      <c r="Y2263" s="3">
        <v>45659</v>
      </c>
      <c r="Z2263" s="5" t="s">
        <v>5396</v>
      </c>
      <c r="AA2263" s="6">
        <f t="shared" ref="AA2263:AA2278" ca="1" si="2240">TODAY()-Y2263</f>
        <v>-3</v>
      </c>
      <c r="AB2263" s="5" t="s">
        <v>5388</v>
      </c>
      <c r="AC2263" s="2" t="s">
        <v>5388</v>
      </c>
      <c r="AD2263" s="6" t="str">
        <f t="shared" si="2229"/>
        <v>X</v>
      </c>
      <c r="AE2263" s="3">
        <v>45663</v>
      </c>
      <c r="AF2263" s="5" t="s">
        <v>5396</v>
      </c>
      <c r="AG2263" s="6">
        <f t="shared" ref="AG2263:AG2266" ca="1" si="2241">TODAY()-AE2263</f>
        <v>-7</v>
      </c>
      <c r="AH2263" s="2" t="s">
        <v>5388</v>
      </c>
      <c r="AI2263" s="3" t="s">
        <v>5388</v>
      </c>
      <c r="AJ2263" s="3">
        <f t="shared" ca="1" si="2236"/>
        <v>45656</v>
      </c>
      <c r="AK2263" s="2" t="str">
        <f t="shared" si="2220"/>
        <v>+공정납기일없음</v>
      </c>
      <c r="AL2263" s="2"/>
      <c r="AM2263" s="2" t="str">
        <f t="shared" si="2222"/>
        <v>(+공정납기일없음)</v>
      </c>
      <c r="AN2263" s="9">
        <f t="shared" si="2223"/>
        <v>45588</v>
      </c>
      <c r="AO2263" s="9">
        <f t="shared" si="2224"/>
        <v>45593</v>
      </c>
      <c r="AP2263" s="9"/>
      <c r="AQ2263" s="6">
        <f t="shared" ref="AQ2263:AQ2267" si="2242">AO2263-AN2263</f>
        <v>5</v>
      </c>
      <c r="AR2263" s="12" t="str">
        <f t="shared" si="2226"/>
        <v>+5</v>
      </c>
      <c r="AS2263" t="s">
        <v>5567</v>
      </c>
      <c r="AT2263" t="str">
        <f t="shared" si="2227"/>
        <v>생산완료(+5)</v>
      </c>
    </row>
    <row r="2264" spans="2:46" x14ac:dyDescent="0.3">
      <c r="B2264" s="2" t="s">
        <v>5666</v>
      </c>
      <c r="C2264" s="8" t="s">
        <v>5670</v>
      </c>
      <c r="D2264" s="2"/>
      <c r="E2264" s="2" t="s">
        <v>5557</v>
      </c>
      <c r="F2264" s="2"/>
      <c r="G2264" s="2" t="s">
        <v>5560</v>
      </c>
      <c r="H2264" s="2" t="s">
        <v>3598</v>
      </c>
      <c r="I2264" s="2" t="str">
        <f t="shared" si="2216"/>
        <v>20241224-1000150743-인쇄</v>
      </c>
      <c r="J2264" s="2" t="str">
        <f t="shared" si="2217"/>
        <v>20241224-1000150743-합지</v>
      </c>
      <c r="K2264" s="2" t="str">
        <f t="shared" si="2218"/>
        <v>20241224-1000150743-분단</v>
      </c>
      <c r="L2264" s="2" t="str">
        <f t="shared" si="2219"/>
        <v>20241224-1000150743-제대</v>
      </c>
      <c r="M2264" s="2" t="str">
        <f>VLOOKUP(H2264, '쿼리1'!$A:$R, 17, 0)</f>
        <v>무지</v>
      </c>
      <c r="N2264" s="2" t="str">
        <f>VLOOKUP(H2264, '쿼리1'!$A:$P, 15, 0)</f>
        <v>나이론60</v>
      </c>
      <c r="O2264" s="2">
        <v>1000150743</v>
      </c>
      <c r="P2264" s="2" t="str">
        <f>VLOOKUP(H2264, '쿼리1'!$A:$R, 17, 0)</f>
        <v>무지</v>
      </c>
      <c r="Q2264" s="4">
        <f>VLOOKUP(H2264, '쿼리1'!$A:$U, 20, 0)</f>
        <v>24000</v>
      </c>
      <c r="R2264" s="2" t="s">
        <v>5397</v>
      </c>
      <c r="S2264" s="2" t="s">
        <v>5398</v>
      </c>
      <c r="T2264" s="2" t="s">
        <v>5397</v>
      </c>
      <c r="U2264" s="2" t="s">
        <v>5398</v>
      </c>
      <c r="V2264" s="2" t="s">
        <v>5388</v>
      </c>
      <c r="W2264" s="3" t="s">
        <v>5388</v>
      </c>
      <c r="X2264" s="6" t="str">
        <f>IFERROR(W2264-V2264, "X")</f>
        <v>X</v>
      </c>
      <c r="Y2264" s="3">
        <v>45659</v>
      </c>
      <c r="Z2264" s="5" t="s">
        <v>5396</v>
      </c>
      <c r="AA2264" s="6">
        <f t="shared" ca="1" si="2240"/>
        <v>-3</v>
      </c>
      <c r="AB2264" s="5" t="s">
        <v>5388</v>
      </c>
      <c r="AC2264" s="2" t="s">
        <v>5388</v>
      </c>
      <c r="AD2264" s="6" t="str">
        <f t="shared" si="2229"/>
        <v>X</v>
      </c>
      <c r="AE2264" s="3">
        <v>45663</v>
      </c>
      <c r="AF2264" s="5" t="s">
        <v>5396</v>
      </c>
      <c r="AG2264" s="6">
        <f t="shared" ca="1" si="2241"/>
        <v>-7</v>
      </c>
      <c r="AH2264" s="2" t="s">
        <v>5388</v>
      </c>
      <c r="AI2264" s="3" t="s">
        <v>5388</v>
      </c>
      <c r="AJ2264" s="3">
        <f t="shared" ca="1" si="2236"/>
        <v>45656</v>
      </c>
      <c r="AK2264" s="2" t="str">
        <f t="shared" si="2220"/>
        <v>+공정납기일없음</v>
      </c>
      <c r="AL2264" s="2"/>
      <c r="AM2264" s="2" t="str">
        <f t="shared" si="2222"/>
        <v>(+공정납기일없음)</v>
      </c>
      <c r="AN2264" s="9">
        <f t="shared" si="2223"/>
        <v>45637</v>
      </c>
      <c r="AO2264" s="9">
        <f t="shared" si="2224"/>
        <v>45639</v>
      </c>
      <c r="AP2264" s="9"/>
      <c r="AQ2264" s="6">
        <f t="shared" si="2242"/>
        <v>2</v>
      </c>
      <c r="AR2264" s="12" t="str">
        <f t="shared" si="2226"/>
        <v>+2</v>
      </c>
      <c r="AS2264" t="s">
        <v>5567</v>
      </c>
      <c r="AT2264" t="str">
        <f t="shared" si="2227"/>
        <v>생산완료(+2)</v>
      </c>
    </row>
    <row r="2265" spans="2:46" x14ac:dyDescent="0.3">
      <c r="B2265" s="2" t="s">
        <v>5666</v>
      </c>
      <c r="C2265" s="8" t="s">
        <v>5670</v>
      </c>
      <c r="D2265" s="2"/>
      <c r="E2265" s="2" t="s">
        <v>5557</v>
      </c>
      <c r="F2265" s="2"/>
      <c r="G2265" s="2" t="s">
        <v>5560</v>
      </c>
      <c r="H2265" s="2" t="s">
        <v>3015</v>
      </c>
      <c r="I2265" s="2" t="str">
        <f t="shared" si="2216"/>
        <v>20241224-1000150745-인쇄</v>
      </c>
      <c r="J2265" s="2" t="str">
        <f t="shared" si="2217"/>
        <v>20241224-1000150745-합지</v>
      </c>
      <c r="K2265" s="2" t="str">
        <f t="shared" si="2218"/>
        <v>20241224-1000150745-분단</v>
      </c>
      <c r="L2265" s="2" t="str">
        <f t="shared" si="2219"/>
        <v>20241224-1000150745-제대</v>
      </c>
      <c r="M2265" s="2" t="str">
        <f>VLOOKUP(H2265, '쿼리1'!$A:$R, 17, 0)</f>
        <v>무지</v>
      </c>
      <c r="N2265" s="2" t="str">
        <f>VLOOKUP(H2265, '쿼리1'!$A:$P, 15, 0)</f>
        <v>나이론60</v>
      </c>
      <c r="O2265" s="2">
        <v>1000150745</v>
      </c>
      <c r="P2265" s="2" t="str">
        <f>VLOOKUP(H2265, '쿼리1'!$A:$R, 17, 0)</f>
        <v>무지</v>
      </c>
      <c r="Q2265" s="4">
        <f>VLOOKUP(H2265, '쿼리1'!$A:$U, 20, 0)</f>
        <v>17142</v>
      </c>
      <c r="R2265" s="2" t="s">
        <v>5397</v>
      </c>
      <c r="S2265" s="2" t="s">
        <v>5398</v>
      </c>
      <c r="T2265" s="2" t="s">
        <v>5397</v>
      </c>
      <c r="U2265" s="2" t="s">
        <v>5398</v>
      </c>
      <c r="V2265" s="2" t="s">
        <v>5388</v>
      </c>
      <c r="W2265" s="3" t="s">
        <v>5388</v>
      </c>
      <c r="X2265" s="6" t="str">
        <f>IFERROR(W2265-V2265, "X")</f>
        <v>X</v>
      </c>
      <c r="Y2265" s="3">
        <v>45659</v>
      </c>
      <c r="Z2265" s="5" t="s">
        <v>5396</v>
      </c>
      <c r="AA2265" s="6">
        <f t="shared" ca="1" si="2240"/>
        <v>-3</v>
      </c>
      <c r="AB2265" s="5" t="s">
        <v>5388</v>
      </c>
      <c r="AC2265" s="2" t="s">
        <v>5388</v>
      </c>
      <c r="AD2265" s="6" t="str">
        <f t="shared" si="2229"/>
        <v>X</v>
      </c>
      <c r="AE2265" s="3">
        <v>45663</v>
      </c>
      <c r="AF2265" s="5" t="s">
        <v>5396</v>
      </c>
      <c r="AG2265" s="6">
        <f t="shared" ca="1" si="2241"/>
        <v>-7</v>
      </c>
      <c r="AH2265" s="2" t="s">
        <v>5388</v>
      </c>
      <c r="AI2265" s="3" t="s">
        <v>5388</v>
      </c>
      <c r="AJ2265" s="3">
        <f t="shared" ca="1" si="2236"/>
        <v>45656</v>
      </c>
      <c r="AK2265" s="2" t="str">
        <f t="shared" si="2220"/>
        <v>+공정납기일없음</v>
      </c>
      <c r="AL2265" s="2"/>
      <c r="AM2265" s="2" t="str">
        <f t="shared" si="2222"/>
        <v>(+공정납기일없음)</v>
      </c>
      <c r="AN2265" s="9">
        <f t="shared" si="2223"/>
        <v>45650</v>
      </c>
      <c r="AO2265" s="9">
        <f t="shared" si="2224"/>
        <v>45651</v>
      </c>
      <c r="AP2265" s="9"/>
      <c r="AQ2265" s="6">
        <f t="shared" si="2242"/>
        <v>1</v>
      </c>
      <c r="AR2265" s="12" t="str">
        <f t="shared" si="2226"/>
        <v>+1</v>
      </c>
      <c r="AS2265" t="s">
        <v>5567</v>
      </c>
      <c r="AT2265" t="str">
        <f t="shared" si="2227"/>
        <v>생산완료(+1)</v>
      </c>
    </row>
    <row r="2266" spans="2:46" x14ac:dyDescent="0.3">
      <c r="B2266" s="2" t="s">
        <v>5405</v>
      </c>
      <c r="C2266" s="7">
        <v>-1</v>
      </c>
      <c r="D2266" s="2" t="s">
        <v>5412</v>
      </c>
      <c r="E2266" s="2" t="s">
        <v>5534</v>
      </c>
      <c r="F2266" s="2"/>
      <c r="G2266" s="2" t="s">
        <v>5557</v>
      </c>
      <c r="H2266" s="2" t="s">
        <v>2690</v>
      </c>
      <c r="I2266" s="2" t="str">
        <f t="shared" si="2216"/>
        <v>20241224-1000154026-인쇄</v>
      </c>
      <c r="J2266" s="2" t="str">
        <f t="shared" si="2217"/>
        <v>20241224-1000154026-합지</v>
      </c>
      <c r="K2266" s="2" t="str">
        <f t="shared" si="2218"/>
        <v>20241224-1000154026-분단</v>
      </c>
      <c r="L2266" s="2" t="str">
        <f t="shared" si="2219"/>
        <v>20241224-1000154026-제대</v>
      </c>
      <c r="M2266" s="2" t="str">
        <f>VLOOKUP(H2266, '쿼리1'!$A:$R, 17, 0)</f>
        <v>8도-세준에프앤비-오쉐프 쫄깃한 쌀떡국떡 1kg</v>
      </c>
      <c r="N2266" s="2" t="str">
        <f>VLOOKUP(H2266, '쿼리1'!$A:$P, 15, 0)</f>
        <v>나이론(자동포장용)110</v>
      </c>
      <c r="O2266" s="2">
        <v>1000154026</v>
      </c>
      <c r="P2266" s="2" t="str">
        <f>VLOOKUP(H2266, '쿼리1'!$A:$R, 17, 0)</f>
        <v>8도-세준에프앤비-오쉐프 쫄깃한 쌀떡국떡 1kg</v>
      </c>
      <c r="Q2266" s="4">
        <f>VLOOKUP(H2266, '쿼리1'!$A:$U, 20, 0)</f>
        <v>27272</v>
      </c>
      <c r="R2266" s="2" t="s">
        <v>31</v>
      </c>
      <c r="S2266" s="2" t="s">
        <v>5398</v>
      </c>
      <c r="T2266" s="2" t="s">
        <v>5397</v>
      </c>
      <c r="U2266" s="2" t="s">
        <v>5398</v>
      </c>
      <c r="V2266" s="3">
        <v>45652</v>
      </c>
      <c r="W2266" s="3">
        <v>45653</v>
      </c>
      <c r="X2266" s="6" t="str">
        <f>IFERROR(IF(W2266-V2266&gt;0, "+" &amp; (W2266-V2266), W2266-V2266), "X")</f>
        <v>+1</v>
      </c>
      <c r="Y2266" s="3">
        <v>45657</v>
      </c>
      <c r="Z2266" s="5" t="s">
        <v>5396</v>
      </c>
      <c r="AA2266" s="6">
        <f t="shared" ca="1" si="2240"/>
        <v>-1</v>
      </c>
      <c r="AB2266" s="5" t="s">
        <v>5388</v>
      </c>
      <c r="AC2266" s="2" t="s">
        <v>5388</v>
      </c>
      <c r="AD2266" s="6" t="str">
        <f t="shared" si="2229"/>
        <v>X</v>
      </c>
      <c r="AE2266" s="3">
        <v>45659</v>
      </c>
      <c r="AF2266" s="5" t="s">
        <v>5396</v>
      </c>
      <c r="AG2266" s="6">
        <f t="shared" ca="1" si="2241"/>
        <v>-3</v>
      </c>
      <c r="AH2266" s="3">
        <v>45653</v>
      </c>
      <c r="AI2266" s="3">
        <f>V2266</f>
        <v>45652</v>
      </c>
      <c r="AJ2266" s="3"/>
      <c r="AK2266" s="2">
        <f t="shared" si="2220"/>
        <v>-1</v>
      </c>
      <c r="AL2266" s="2" t="s">
        <v>5567</v>
      </c>
      <c r="AM2266" s="2" t="str">
        <f t="shared" si="2222"/>
        <v>생산완료(-1)</v>
      </c>
      <c r="AN2266" s="9">
        <f t="shared" si="2223"/>
        <v>45653</v>
      </c>
      <c r="AO2266" s="9">
        <f t="shared" si="2224"/>
        <v>45652</v>
      </c>
      <c r="AP2266" s="9"/>
      <c r="AQ2266" s="2">
        <f t="shared" si="2242"/>
        <v>-1</v>
      </c>
      <c r="AR2266" s="12">
        <f t="shared" si="2226"/>
        <v>-1</v>
      </c>
      <c r="AS2266" t="s">
        <v>5567</v>
      </c>
      <c r="AT2266" t="str">
        <f t="shared" si="2227"/>
        <v>생산완료(-1)</v>
      </c>
    </row>
    <row r="2267" spans="2:46" x14ac:dyDescent="0.3">
      <c r="B2267" s="2" t="s">
        <v>5665</v>
      </c>
      <c r="C2267" s="8">
        <v>0</v>
      </c>
      <c r="D2267" s="2" t="s">
        <v>5556</v>
      </c>
      <c r="E2267" s="2" t="s">
        <v>5557</v>
      </c>
      <c r="F2267" s="2" t="s">
        <v>5559</v>
      </c>
      <c r="G2267" s="2"/>
      <c r="H2267" s="2" t="s">
        <v>4410</v>
      </c>
      <c r="I2267" s="2" t="str">
        <f t="shared" si="2216"/>
        <v>20241224-1000156480-인쇄</v>
      </c>
      <c r="J2267" s="2" t="str">
        <f t="shared" si="2217"/>
        <v>20241224-1000156480-합지</v>
      </c>
      <c r="K2267" s="2" t="str">
        <f t="shared" si="2218"/>
        <v>20241224-1000156480-분단</v>
      </c>
      <c r="L2267" s="2" t="str">
        <f t="shared" si="2219"/>
        <v>20241224-1000156480-제대</v>
      </c>
      <c r="M2267" s="2" t="str">
        <f>VLOOKUP(H2267, '쿼리1'!$A:$R, 17, 0)</f>
        <v>3도-SB)프리미엄 바나나 1입(에콰도르산)</v>
      </c>
      <c r="N2267" s="2" t="str">
        <f>VLOOKUP(H2267, '쿼리1'!$A:$P, 15, 0)</f>
        <v>오씨피피(투명)40</v>
      </c>
      <c r="O2267" s="2">
        <v>1000156480</v>
      </c>
      <c r="P2267" s="2" t="str">
        <f>VLOOKUP(H2267, '쿼리1'!$A:$R, 17, 0)</f>
        <v>3도-SB)프리미엄 바나나 1입(에콰도르산)</v>
      </c>
      <c r="Q2267" s="4">
        <f>VLOOKUP(H2267, '쿼리1'!$A:$U, 20, 0)</f>
        <v>108</v>
      </c>
      <c r="R2267" s="2" t="s">
        <v>5398</v>
      </c>
      <c r="S2267" s="2" t="s">
        <v>5398</v>
      </c>
      <c r="T2267" s="2" t="s">
        <v>5398</v>
      </c>
      <c r="U2267" s="2" t="s">
        <v>5397</v>
      </c>
      <c r="V2267" s="3">
        <v>45656</v>
      </c>
      <c r="W2267" s="5" t="s">
        <v>5396</v>
      </c>
      <c r="X2267" s="6">
        <f t="shared" ref="X2267:X2270" ca="1" si="2243">TODAY()-V2267</f>
        <v>0</v>
      </c>
      <c r="Y2267" s="3">
        <v>45659</v>
      </c>
      <c r="Z2267" s="5" t="s">
        <v>5396</v>
      </c>
      <c r="AA2267" s="6">
        <f t="shared" ca="1" si="2240"/>
        <v>-3</v>
      </c>
      <c r="AB2267" s="3">
        <v>45660</v>
      </c>
      <c r="AC2267" s="5" t="s">
        <v>5396</v>
      </c>
      <c r="AD2267" s="6">
        <f t="shared" ref="AD2267:AD2268" ca="1" si="2244">TODAY()-AB2267</f>
        <v>-4</v>
      </c>
      <c r="AE2267" s="2" t="s">
        <v>5388</v>
      </c>
      <c r="AF2267" s="2" t="s">
        <v>5388</v>
      </c>
      <c r="AG2267" s="2" t="str">
        <f>IFERROR(AF2267-AE2267, "X")</f>
        <v>X</v>
      </c>
      <c r="AH2267" s="2" t="s">
        <v>5388</v>
      </c>
      <c r="AI2267" s="3">
        <f t="shared" ref="AI2267:AI2270" si="2245">V2267</f>
        <v>45656</v>
      </c>
      <c r="AJ2267" s="3">
        <f t="shared" ref="AJ2267:AJ2276" ca="1" si="2246">TODAY()</f>
        <v>45656</v>
      </c>
      <c r="AK2267" s="2">
        <f t="shared" si="2220"/>
        <v>0</v>
      </c>
      <c r="AL2267" s="2" t="str">
        <f>IF(C2267&lt;0, "진행중", "지연")</f>
        <v>지연</v>
      </c>
      <c r="AM2267" s="2" t="str">
        <f t="shared" si="2222"/>
        <v>지연(0)</v>
      </c>
      <c r="AN2267" s="9">
        <f t="shared" si="2223"/>
        <v>45614</v>
      </c>
      <c r="AO2267" s="9">
        <f t="shared" si="2224"/>
        <v>45656</v>
      </c>
      <c r="AP2267" s="9"/>
      <c r="AQ2267" s="6">
        <f t="shared" si="2242"/>
        <v>42</v>
      </c>
      <c r="AR2267" s="12" t="str">
        <f t="shared" si="2226"/>
        <v>+42</v>
      </c>
      <c r="AS2267" t="s">
        <v>5567</v>
      </c>
      <c r="AT2267" t="str">
        <f t="shared" si="2227"/>
        <v>생산완료(+42)</v>
      </c>
    </row>
    <row r="2268" spans="2:46" x14ac:dyDescent="0.3">
      <c r="B2268" s="2" t="s">
        <v>5665</v>
      </c>
      <c r="C2268" s="8">
        <v>0</v>
      </c>
      <c r="D2268" s="2" t="s">
        <v>5556</v>
      </c>
      <c r="E2268" s="2" t="s">
        <v>5557</v>
      </c>
      <c r="F2268" s="2" t="s">
        <v>5559</v>
      </c>
      <c r="G2268" s="2" t="s">
        <v>5562</v>
      </c>
      <c r="H2268" s="2" t="s">
        <v>4964</v>
      </c>
      <c r="I2268" s="2" t="str">
        <f t="shared" si="2216"/>
        <v>20241224-1000156896-인쇄</v>
      </c>
      <c r="J2268" s="2" t="str">
        <f t="shared" si="2217"/>
        <v>20241224-1000156896-합지</v>
      </c>
      <c r="K2268" s="2" t="str">
        <f t="shared" si="2218"/>
        <v>20241224-1000156896-분단</v>
      </c>
      <c r="L2268" s="2" t="str">
        <f t="shared" si="2219"/>
        <v>20241224-1000156896-제대</v>
      </c>
      <c r="M2268" s="2" t="str">
        <f>VLOOKUP(H2268, '쿼리1'!$A:$R, 17, 0)</f>
        <v>1도-김태준의탕탕집-감자탕.설렁탕</v>
      </c>
      <c r="N2268" s="2" t="str">
        <f>VLOOKUP(H2268, '쿼리1'!$A:$P, 15, 0)</f>
        <v>패트120</v>
      </c>
      <c r="O2268" s="2">
        <v>1000156896</v>
      </c>
      <c r="P2268" s="2" t="str">
        <f>VLOOKUP(H2268, '쿼리1'!$A:$R, 17, 0)</f>
        <v>1도-김태준의탕탕집-감자탕.설렁탕</v>
      </c>
      <c r="Q2268" s="4">
        <f>VLOOKUP(H2268, '쿼리1'!$A:$U, 20, 0)</f>
        <v>33333</v>
      </c>
      <c r="R2268" s="2" t="s">
        <v>5398</v>
      </c>
      <c r="S2268" s="2" t="s">
        <v>5398</v>
      </c>
      <c r="T2268" s="2" t="s">
        <v>5398</v>
      </c>
      <c r="U2268" s="2" t="s">
        <v>5398</v>
      </c>
      <c r="V2268" s="3">
        <v>45656</v>
      </c>
      <c r="W2268" s="5" t="s">
        <v>5396</v>
      </c>
      <c r="X2268" s="6">
        <f t="shared" ca="1" si="2243"/>
        <v>0</v>
      </c>
      <c r="Y2268" s="3">
        <v>45659</v>
      </c>
      <c r="Z2268" s="5" t="s">
        <v>5396</v>
      </c>
      <c r="AA2268" s="6">
        <f t="shared" ca="1" si="2240"/>
        <v>-3</v>
      </c>
      <c r="AB2268" s="3">
        <v>45660</v>
      </c>
      <c r="AC2268" s="5" t="s">
        <v>5396</v>
      </c>
      <c r="AD2268" s="6">
        <f t="shared" ca="1" si="2244"/>
        <v>-4</v>
      </c>
      <c r="AE2268" s="3">
        <v>45664</v>
      </c>
      <c r="AF2268" s="5" t="s">
        <v>5396</v>
      </c>
      <c r="AG2268" s="6">
        <f t="shared" ref="AG2268:AG2270" ca="1" si="2247">TODAY()-AE2268</f>
        <v>-8</v>
      </c>
      <c r="AH2268" s="2" t="s">
        <v>5388</v>
      </c>
      <c r="AI2268" s="3">
        <f t="shared" si="2245"/>
        <v>45656</v>
      </c>
      <c r="AJ2268" s="3">
        <f t="shared" ca="1" si="2246"/>
        <v>45656</v>
      </c>
      <c r="AK2268" s="2">
        <f t="shared" si="2220"/>
        <v>0</v>
      </c>
      <c r="AL2268" s="2" t="str">
        <f>IF(C2268&lt;0, "진행중", "지연")</f>
        <v>지연</v>
      </c>
      <c r="AM2268" s="2" t="str">
        <f t="shared" si="2222"/>
        <v>지연(0)</v>
      </c>
      <c r="AN2268" s="9">
        <f t="shared" si="2223"/>
        <v>0</v>
      </c>
      <c r="AO2268" s="9">
        <f t="shared" si="2224"/>
        <v>45656</v>
      </c>
      <c r="AP2268" s="9">
        <f t="shared" ref="AP2268:AP2270" ca="1" si="2248">TODAY()</f>
        <v>45656</v>
      </c>
      <c r="AQ2268" s="6">
        <f t="shared" ref="AQ2268:AQ2270" ca="1" si="2249">AO2268-AP2268</f>
        <v>0</v>
      </c>
      <c r="AR2268" s="12">
        <f t="shared" ca="1" si="2226"/>
        <v>0</v>
      </c>
      <c r="AS2268" t="str">
        <f t="shared" ref="AS2268:AS2270" ca="1" si="2250">IF(AQ2268&lt;0, "진행중", "지연")</f>
        <v>지연</v>
      </c>
      <c r="AT2268" t="str">
        <f t="shared" ca="1" si="2227"/>
        <v>지연(0)</v>
      </c>
    </row>
    <row r="2269" spans="2:46" x14ac:dyDescent="0.3">
      <c r="B2269" s="2" t="s">
        <v>5665</v>
      </c>
      <c r="C2269" s="8">
        <v>0</v>
      </c>
      <c r="D2269" s="2" t="s">
        <v>5556</v>
      </c>
      <c r="E2269" s="2" t="s">
        <v>5557</v>
      </c>
      <c r="F2269" s="2"/>
      <c r="G2269" s="2" t="s">
        <v>5561</v>
      </c>
      <c r="H2269" s="2" t="s">
        <v>4062</v>
      </c>
      <c r="I2269" s="2" t="str">
        <f t="shared" si="2216"/>
        <v>20241224-1000157041-인쇄</v>
      </c>
      <c r="J2269" s="2" t="str">
        <f t="shared" si="2217"/>
        <v>20241224-1000157041-합지</v>
      </c>
      <c r="K2269" s="2" t="str">
        <f t="shared" si="2218"/>
        <v>20241224-1000157041-분단</v>
      </c>
      <c r="L2269" s="2" t="str">
        <f t="shared" si="2219"/>
        <v>20241224-1000157041-제대</v>
      </c>
      <c r="M2269" s="2" t="str">
        <f>VLOOKUP(H2269, '쿼리1'!$A:$R, 17, 0)</f>
        <v>1도-맛닭꼬 베이크 순살</v>
      </c>
      <c r="N2269" s="2" t="str">
        <f>VLOOKUP(H2269, '쿼리1'!$A:$P, 15, 0)</f>
        <v>패트(투명)70</v>
      </c>
      <c r="O2269" s="2">
        <v>1000157041</v>
      </c>
      <c r="P2269" s="2" t="str">
        <f>VLOOKUP(H2269, '쿼리1'!$A:$R, 17, 0)</f>
        <v>1도-맛닭꼬 베이크 순살</v>
      </c>
      <c r="Q2269" s="4">
        <f>VLOOKUP(H2269, '쿼리1'!$A:$U, 20, 0)</f>
        <v>150000</v>
      </c>
      <c r="R2269" s="2" t="s">
        <v>5398</v>
      </c>
      <c r="S2269" s="2" t="s">
        <v>5398</v>
      </c>
      <c r="T2269" s="2" t="s">
        <v>5397</v>
      </c>
      <c r="U2269" s="2" t="s">
        <v>5398</v>
      </c>
      <c r="V2269" s="3">
        <v>45656</v>
      </c>
      <c r="W2269" s="5" t="s">
        <v>5396</v>
      </c>
      <c r="X2269" s="6">
        <f t="shared" ca="1" si="2243"/>
        <v>0</v>
      </c>
      <c r="Y2269" s="3">
        <v>45659</v>
      </c>
      <c r="Z2269" s="5" t="s">
        <v>5396</v>
      </c>
      <c r="AA2269" s="6">
        <f t="shared" ca="1" si="2240"/>
        <v>-3</v>
      </c>
      <c r="AB2269" s="5" t="s">
        <v>5388</v>
      </c>
      <c r="AC2269" s="2" t="s">
        <v>5388</v>
      </c>
      <c r="AD2269" s="6" t="str">
        <f>IFERROR(AC2269-AB2269, "X")</f>
        <v>X</v>
      </c>
      <c r="AE2269" s="3">
        <v>45665</v>
      </c>
      <c r="AF2269" s="5" t="s">
        <v>5396</v>
      </c>
      <c r="AG2269" s="6">
        <f t="shared" ca="1" si="2247"/>
        <v>-9</v>
      </c>
      <c r="AH2269" s="2" t="s">
        <v>5388</v>
      </c>
      <c r="AI2269" s="3">
        <f t="shared" si="2245"/>
        <v>45656</v>
      </c>
      <c r="AJ2269" s="3">
        <f t="shared" ca="1" si="2246"/>
        <v>45656</v>
      </c>
      <c r="AK2269" s="2">
        <f t="shared" si="2220"/>
        <v>0</v>
      </c>
      <c r="AL2269" s="2" t="str">
        <f>IF(C2269&lt;0, "진행중", "지연")</f>
        <v>지연</v>
      </c>
      <c r="AM2269" s="2" t="str">
        <f t="shared" si="2222"/>
        <v>지연(0)</v>
      </c>
      <c r="AN2269" s="9">
        <f t="shared" si="2223"/>
        <v>0</v>
      </c>
      <c r="AO2269" s="9">
        <f t="shared" si="2224"/>
        <v>45656</v>
      </c>
      <c r="AP2269" s="9">
        <f t="shared" ca="1" si="2248"/>
        <v>45656</v>
      </c>
      <c r="AQ2269" s="6">
        <f t="shared" ca="1" si="2249"/>
        <v>0</v>
      </c>
      <c r="AR2269" s="12">
        <f t="shared" ca="1" si="2226"/>
        <v>0</v>
      </c>
      <c r="AS2269" t="str">
        <f t="shared" ca="1" si="2250"/>
        <v>지연</v>
      </c>
      <c r="AT2269" t="str">
        <f t="shared" ca="1" si="2227"/>
        <v>지연(0)</v>
      </c>
    </row>
    <row r="2270" spans="2:46" x14ac:dyDescent="0.3">
      <c r="B2270" s="2" t="s">
        <v>5665</v>
      </c>
      <c r="C2270" s="8">
        <v>0</v>
      </c>
      <c r="D2270" s="2" t="s">
        <v>5556</v>
      </c>
      <c r="E2270" s="2" t="s">
        <v>5557</v>
      </c>
      <c r="F2270" s="2"/>
      <c r="G2270" s="2" t="s">
        <v>5561</v>
      </c>
      <c r="H2270" s="2" t="s">
        <v>4057</v>
      </c>
      <c r="I2270" s="2" t="str">
        <f t="shared" si="2216"/>
        <v>20241224-1000157043-인쇄</v>
      </c>
      <c r="J2270" s="2" t="str">
        <f t="shared" si="2217"/>
        <v>20241224-1000157043-합지</v>
      </c>
      <c r="K2270" s="2" t="str">
        <f t="shared" si="2218"/>
        <v>20241224-1000157043-분단</v>
      </c>
      <c r="L2270" s="2" t="str">
        <f t="shared" si="2219"/>
        <v>20241224-1000157043-제대</v>
      </c>
      <c r="M2270" s="2" t="str">
        <f>VLOOKUP(H2270, '쿼리1'!$A:$R, 17, 0)</f>
        <v>1도-맛닭꼬 로스트 순살</v>
      </c>
      <c r="N2270" s="2" t="str">
        <f>VLOOKUP(H2270, '쿼리1'!$A:$P, 15, 0)</f>
        <v>패트(투명)70</v>
      </c>
      <c r="O2270" s="2">
        <v>1000157043</v>
      </c>
      <c r="P2270" s="2" t="str">
        <f>VLOOKUP(H2270, '쿼리1'!$A:$R, 17, 0)</f>
        <v>1도-맛닭꼬 로스트 순살</v>
      </c>
      <c r="Q2270" s="4">
        <f>VLOOKUP(H2270, '쿼리1'!$A:$U, 20, 0)</f>
        <v>150000</v>
      </c>
      <c r="R2270" s="2" t="s">
        <v>5398</v>
      </c>
      <c r="S2270" s="2" t="s">
        <v>5398</v>
      </c>
      <c r="T2270" s="2" t="s">
        <v>5397</v>
      </c>
      <c r="U2270" s="2" t="s">
        <v>5398</v>
      </c>
      <c r="V2270" s="3">
        <v>45656</v>
      </c>
      <c r="W2270" s="5" t="s">
        <v>5396</v>
      </c>
      <c r="X2270" s="6">
        <f t="shared" ca="1" si="2243"/>
        <v>0</v>
      </c>
      <c r="Y2270" s="3">
        <v>45659</v>
      </c>
      <c r="Z2270" s="5" t="s">
        <v>5396</v>
      </c>
      <c r="AA2270" s="6">
        <f t="shared" ca="1" si="2240"/>
        <v>-3</v>
      </c>
      <c r="AB2270" s="5" t="s">
        <v>5388</v>
      </c>
      <c r="AC2270" s="2" t="s">
        <v>5388</v>
      </c>
      <c r="AD2270" s="6" t="str">
        <f>IFERROR(AC2270-AB2270, "X")</f>
        <v>X</v>
      </c>
      <c r="AE2270" s="3">
        <v>45665</v>
      </c>
      <c r="AF2270" s="5" t="s">
        <v>5396</v>
      </c>
      <c r="AG2270" s="6">
        <f t="shared" ca="1" si="2247"/>
        <v>-9</v>
      </c>
      <c r="AH2270" s="2" t="s">
        <v>5388</v>
      </c>
      <c r="AI2270" s="3">
        <f t="shared" si="2245"/>
        <v>45656</v>
      </c>
      <c r="AJ2270" s="3">
        <f t="shared" ca="1" si="2246"/>
        <v>45656</v>
      </c>
      <c r="AK2270" s="2">
        <f t="shared" si="2220"/>
        <v>0</v>
      </c>
      <c r="AL2270" s="2" t="str">
        <f>IF(C2270&lt;0, "진행중", "지연")</f>
        <v>지연</v>
      </c>
      <c r="AM2270" s="2" t="str">
        <f t="shared" si="2222"/>
        <v>지연(0)</v>
      </c>
      <c r="AN2270" s="9">
        <f t="shared" si="2223"/>
        <v>0</v>
      </c>
      <c r="AO2270" s="9">
        <f t="shared" si="2224"/>
        <v>45656</v>
      </c>
      <c r="AP2270" s="9">
        <f t="shared" ca="1" si="2248"/>
        <v>45656</v>
      </c>
      <c r="AQ2270" s="6">
        <f t="shared" ca="1" si="2249"/>
        <v>0</v>
      </c>
      <c r="AR2270" s="12">
        <f t="shared" ca="1" si="2226"/>
        <v>0</v>
      </c>
      <c r="AS2270" t="str">
        <f t="shared" ca="1" si="2250"/>
        <v>지연</v>
      </c>
      <c r="AT2270" t="str">
        <f t="shared" ca="1" si="2227"/>
        <v>지연(0)</v>
      </c>
    </row>
    <row r="2271" spans="2:46" x14ac:dyDescent="0.3">
      <c r="B2271" s="2" t="s">
        <v>5666</v>
      </c>
      <c r="C2271" s="8" t="s">
        <v>5670</v>
      </c>
      <c r="D2271" s="2"/>
      <c r="E2271" s="2" t="s">
        <v>5556</v>
      </c>
      <c r="F2271" s="2" t="s">
        <v>5534</v>
      </c>
      <c r="G2271" s="2"/>
      <c r="H2271" s="2" t="s">
        <v>3432</v>
      </c>
      <c r="I2271" s="2" t="str">
        <f t="shared" si="2216"/>
        <v>20241224-1000157326-인쇄</v>
      </c>
      <c r="J2271" s="2" t="str">
        <f t="shared" si="2217"/>
        <v>20241224-1000157326-합지</v>
      </c>
      <c r="K2271" s="2" t="str">
        <f t="shared" si="2218"/>
        <v>20241224-1000157326-분단</v>
      </c>
      <c r="L2271" s="2" t="str">
        <f t="shared" si="2219"/>
        <v>20241224-1000157326-제대</v>
      </c>
      <c r="M2271" s="2" t="str">
        <f>VLOOKUP(H2271, '쿼리1'!$A:$R, 17, 0)</f>
        <v>무지</v>
      </c>
      <c r="N2271" s="2" t="str">
        <f>VLOOKUP(H2271, '쿼리1'!$A:$P, 15, 0)</f>
        <v>나이론70</v>
      </c>
      <c r="O2271" s="2">
        <v>1000157326</v>
      </c>
      <c r="P2271" s="2" t="str">
        <f>VLOOKUP(H2271, '쿼리1'!$A:$R, 17, 0)</f>
        <v>무지</v>
      </c>
      <c r="Q2271" s="4">
        <f>VLOOKUP(H2271, '쿼리1'!$A:$U, 20, 0)</f>
        <v>48</v>
      </c>
      <c r="R2271" s="2" t="s">
        <v>5397</v>
      </c>
      <c r="S2271" s="2" t="s">
        <v>5398</v>
      </c>
      <c r="T2271" s="2" t="s">
        <v>5398</v>
      </c>
      <c r="U2271" s="2" t="s">
        <v>5397</v>
      </c>
      <c r="V2271" s="2" t="s">
        <v>5388</v>
      </c>
      <c r="W2271" s="3" t="s">
        <v>5388</v>
      </c>
      <c r="X2271" s="6" t="str">
        <f>IFERROR(W2271-V2271, "X")</f>
        <v>X</v>
      </c>
      <c r="Y2271" s="3">
        <v>45656</v>
      </c>
      <c r="Z2271" s="5" t="s">
        <v>5396</v>
      </c>
      <c r="AA2271" s="6">
        <f t="shared" ca="1" si="2240"/>
        <v>0</v>
      </c>
      <c r="AB2271" s="3">
        <v>45657</v>
      </c>
      <c r="AC2271" s="5" t="s">
        <v>5396</v>
      </c>
      <c r="AD2271" s="6">
        <f ca="1">TODAY()-AB2271</f>
        <v>-1</v>
      </c>
      <c r="AE2271" s="2" t="s">
        <v>5388</v>
      </c>
      <c r="AF2271" s="2" t="s">
        <v>5388</v>
      </c>
      <c r="AG2271" s="2" t="str">
        <f>IFERROR(AF2271-AE2271, "X")</f>
        <v>X</v>
      </c>
      <c r="AH2271" s="2" t="s">
        <v>5388</v>
      </c>
      <c r="AI2271" s="3" t="s">
        <v>5388</v>
      </c>
      <c r="AJ2271" s="3">
        <f t="shared" ca="1" si="2246"/>
        <v>45656</v>
      </c>
      <c r="AK2271" s="2" t="str">
        <f t="shared" si="2220"/>
        <v>+공정납기일없음</v>
      </c>
      <c r="AL2271" s="2"/>
      <c r="AM2271" s="2" t="str">
        <f t="shared" si="2222"/>
        <v>(+공정납기일없음)</v>
      </c>
      <c r="AN2271" s="9">
        <f t="shared" si="2223"/>
        <v>45566</v>
      </c>
      <c r="AO2271" s="9">
        <f t="shared" si="2224"/>
        <v>45573</v>
      </c>
      <c r="AP2271" s="9"/>
      <c r="AQ2271" s="6">
        <f t="shared" ref="AQ2271:AQ2272" si="2251">AO2271-AN2271</f>
        <v>7</v>
      </c>
      <c r="AR2271" s="12" t="str">
        <f t="shared" si="2226"/>
        <v>+7</v>
      </c>
      <c r="AS2271" t="s">
        <v>5567</v>
      </c>
      <c r="AT2271" t="str">
        <f t="shared" si="2227"/>
        <v>생산완료(+7)</v>
      </c>
    </row>
    <row r="2272" spans="2:46" x14ac:dyDescent="0.3">
      <c r="B2272" s="2" t="s">
        <v>5666</v>
      </c>
      <c r="C2272" s="8" t="s">
        <v>5670</v>
      </c>
      <c r="D2272" s="2"/>
      <c r="E2272" s="2" t="s">
        <v>5557</v>
      </c>
      <c r="F2272" s="2"/>
      <c r="G2272" s="2" t="s">
        <v>5560</v>
      </c>
      <c r="H2272" s="2" t="s">
        <v>3018</v>
      </c>
      <c r="I2272" s="2" t="str">
        <f t="shared" si="2216"/>
        <v>20241224-1000158450-인쇄</v>
      </c>
      <c r="J2272" s="2" t="str">
        <f t="shared" si="2217"/>
        <v>20241224-1000158450-합지</v>
      </c>
      <c r="K2272" s="2" t="str">
        <f t="shared" si="2218"/>
        <v>20241224-1000158450-분단</v>
      </c>
      <c r="L2272" s="2" t="str">
        <f t="shared" si="2219"/>
        <v>20241224-1000158450-제대</v>
      </c>
      <c r="M2272" s="2" t="str">
        <f>VLOOKUP(H2272, '쿼리1'!$A:$R, 17, 0)</f>
        <v>무지</v>
      </c>
      <c r="N2272" s="2" t="str">
        <f>VLOOKUP(H2272, '쿼리1'!$A:$P, 15, 0)</f>
        <v>나이론60</v>
      </c>
      <c r="O2272" s="2">
        <v>1000158450</v>
      </c>
      <c r="P2272" s="2" t="str">
        <f>VLOOKUP(H2272, '쿼리1'!$A:$R, 17, 0)</f>
        <v>무지</v>
      </c>
      <c r="Q2272" s="4">
        <f>VLOOKUP(H2272, '쿼리1'!$A:$U, 20, 0)</f>
        <v>9230</v>
      </c>
      <c r="R2272" s="2" t="s">
        <v>5397</v>
      </c>
      <c r="S2272" s="2" t="s">
        <v>5398</v>
      </c>
      <c r="T2272" s="2" t="s">
        <v>5397</v>
      </c>
      <c r="U2272" s="2" t="s">
        <v>5398</v>
      </c>
      <c r="V2272" s="2" t="s">
        <v>5388</v>
      </c>
      <c r="W2272" s="3" t="s">
        <v>5388</v>
      </c>
      <c r="X2272" s="6" t="str">
        <f>IFERROR(W2272-V2272, "X")</f>
        <v>X</v>
      </c>
      <c r="Y2272" s="3">
        <v>45659</v>
      </c>
      <c r="Z2272" s="5" t="s">
        <v>5396</v>
      </c>
      <c r="AA2272" s="6">
        <f t="shared" ca="1" si="2240"/>
        <v>-3</v>
      </c>
      <c r="AB2272" s="5" t="s">
        <v>5388</v>
      </c>
      <c r="AC2272" s="2" t="s">
        <v>5388</v>
      </c>
      <c r="AD2272" s="6" t="str">
        <f>IFERROR(AC2272-AB2272, "X")</f>
        <v>X</v>
      </c>
      <c r="AE2272" s="3">
        <v>45663</v>
      </c>
      <c r="AF2272" s="5" t="s">
        <v>5396</v>
      </c>
      <c r="AG2272" s="6">
        <f t="shared" ref="AG2272:AG2274" ca="1" si="2252">TODAY()-AE2272</f>
        <v>-7</v>
      </c>
      <c r="AH2272" s="2" t="s">
        <v>5388</v>
      </c>
      <c r="AI2272" s="3" t="s">
        <v>5388</v>
      </c>
      <c r="AJ2272" s="3">
        <f t="shared" ca="1" si="2246"/>
        <v>45656</v>
      </c>
      <c r="AK2272" s="2" t="str">
        <f t="shared" si="2220"/>
        <v>+공정납기일없음</v>
      </c>
      <c r="AL2272" s="2"/>
      <c r="AM2272" s="2" t="str">
        <f t="shared" si="2222"/>
        <v>(+공정납기일없음)</v>
      </c>
      <c r="AN2272" s="9">
        <f t="shared" si="2223"/>
        <v>45635</v>
      </c>
      <c r="AO2272" s="9">
        <f t="shared" si="2224"/>
        <v>45639</v>
      </c>
      <c r="AP2272" s="9"/>
      <c r="AQ2272" s="6">
        <f t="shared" si="2251"/>
        <v>4</v>
      </c>
      <c r="AR2272" s="12" t="str">
        <f t="shared" si="2226"/>
        <v>+4</v>
      </c>
      <c r="AS2272" t="s">
        <v>5567</v>
      </c>
      <c r="AT2272" t="str">
        <f t="shared" si="2227"/>
        <v>생산완료(+4)</v>
      </c>
    </row>
    <row r="2273" spans="2:46" x14ac:dyDescent="0.3">
      <c r="B2273" s="2" t="s">
        <v>5666</v>
      </c>
      <c r="C2273" s="8" t="s">
        <v>5670</v>
      </c>
      <c r="D2273" s="2"/>
      <c r="E2273" s="2" t="s">
        <v>5557</v>
      </c>
      <c r="F2273" s="2"/>
      <c r="G2273" s="2" t="s">
        <v>5560</v>
      </c>
      <c r="H2273" s="2" t="s">
        <v>1886</v>
      </c>
      <c r="I2273" s="2" t="str">
        <f t="shared" si="2216"/>
        <v>20241224-1000161930-인쇄</v>
      </c>
      <c r="J2273" s="2" t="str">
        <f t="shared" si="2217"/>
        <v>20241224-1000161930-합지</v>
      </c>
      <c r="K2273" s="2" t="str">
        <f t="shared" si="2218"/>
        <v>20241224-1000161930-분단</v>
      </c>
      <c r="L2273" s="2" t="str">
        <f t="shared" si="2219"/>
        <v>20241224-1000161930-제대</v>
      </c>
      <c r="M2273" s="2" t="str">
        <f>VLOOKUP(H2273, '쿼리1'!$A:$R, 17, 0)</f>
        <v>무지</v>
      </c>
      <c r="N2273" s="2" t="str">
        <f>VLOOKUP(H2273, '쿼리1'!$A:$P, 15, 0)</f>
        <v>나이론60</v>
      </c>
      <c r="O2273" s="2">
        <v>1000161930</v>
      </c>
      <c r="P2273" s="2" t="str">
        <f>VLOOKUP(H2273, '쿼리1'!$A:$R, 17, 0)</f>
        <v>무지</v>
      </c>
      <c r="Q2273" s="4">
        <f>VLOOKUP(H2273, '쿼리1'!$A:$U, 20, 0)</f>
        <v>9230</v>
      </c>
      <c r="R2273" s="2" t="s">
        <v>5397</v>
      </c>
      <c r="S2273" s="2" t="s">
        <v>5398</v>
      </c>
      <c r="T2273" s="2" t="s">
        <v>5397</v>
      </c>
      <c r="U2273" s="2" t="s">
        <v>5398</v>
      </c>
      <c r="V2273" s="2" t="s">
        <v>5388</v>
      </c>
      <c r="W2273" s="3" t="s">
        <v>5388</v>
      </c>
      <c r="X2273" s="6" t="str">
        <f>IFERROR(W2273-V2273, "X")</f>
        <v>X</v>
      </c>
      <c r="Y2273" s="3">
        <v>45659</v>
      </c>
      <c r="Z2273" s="5" t="s">
        <v>5396</v>
      </c>
      <c r="AA2273" s="6">
        <f t="shared" ca="1" si="2240"/>
        <v>-3</v>
      </c>
      <c r="AB2273" s="5" t="s">
        <v>5388</v>
      </c>
      <c r="AC2273" s="2" t="s">
        <v>5388</v>
      </c>
      <c r="AD2273" s="6" t="str">
        <f>IFERROR(AC2273-AB2273, "X")</f>
        <v>X</v>
      </c>
      <c r="AE2273" s="3">
        <v>45663</v>
      </c>
      <c r="AF2273" s="5" t="s">
        <v>5396</v>
      </c>
      <c r="AG2273" s="6">
        <f t="shared" ca="1" si="2252"/>
        <v>-7</v>
      </c>
      <c r="AH2273" s="2" t="s">
        <v>5388</v>
      </c>
      <c r="AI2273" s="3" t="s">
        <v>5388</v>
      </c>
      <c r="AJ2273" s="3">
        <f t="shared" ca="1" si="2246"/>
        <v>45656</v>
      </c>
      <c r="AK2273" s="2" t="str">
        <f t="shared" si="2220"/>
        <v>+공정납기일없음</v>
      </c>
      <c r="AL2273" s="2"/>
      <c r="AM2273" s="2" t="str">
        <f t="shared" si="2222"/>
        <v>(+공정납기일없음)</v>
      </c>
      <c r="AN2273" s="9">
        <f t="shared" si="2223"/>
        <v>0</v>
      </c>
      <c r="AO2273" s="9">
        <f t="shared" si="2224"/>
        <v>0</v>
      </c>
      <c r="AP2273" s="9">
        <f ca="1">TODAY()</f>
        <v>45656</v>
      </c>
      <c r="AQ2273" s="6" t="s">
        <v>5388</v>
      </c>
      <c r="AR2273" s="12" t="str">
        <f t="shared" si="2226"/>
        <v>+X</v>
      </c>
      <c r="AS2273" t="s">
        <v>5680</v>
      </c>
      <c r="AT2273" t="str">
        <f t="shared" si="2227"/>
        <v>공정납기일없음(+X)</v>
      </c>
    </row>
    <row r="2274" spans="2:46" x14ac:dyDescent="0.3">
      <c r="B2274" s="2" t="s">
        <v>5559</v>
      </c>
      <c r="C2274" s="8">
        <v>-4</v>
      </c>
      <c r="D2274" s="2" t="s">
        <v>5554</v>
      </c>
      <c r="E2274" s="2" t="s">
        <v>5534</v>
      </c>
      <c r="F2274" s="2"/>
      <c r="G2274" s="2" t="s">
        <v>5557</v>
      </c>
      <c r="H2274" s="2" t="s">
        <v>2100</v>
      </c>
      <c r="I2274" s="2" t="str">
        <f t="shared" si="2216"/>
        <v>20241224-1000162013-인쇄</v>
      </c>
      <c r="J2274" s="2" t="str">
        <f t="shared" si="2217"/>
        <v>20241224-1000162013-합지</v>
      </c>
      <c r="K2274" s="2" t="str">
        <f t="shared" si="2218"/>
        <v>20241224-1000162013-분단</v>
      </c>
      <c r="L2274" s="2" t="str">
        <f t="shared" si="2219"/>
        <v>20241224-1000162013-제대</v>
      </c>
      <c r="M2274" s="2" t="str">
        <f>VLOOKUP(H2274, '쿼리1'!$A:$R, 17, 0)</f>
        <v>3도-쌀통닭 근위 250g</v>
      </c>
      <c r="N2274" s="2" t="str">
        <f>VLOOKUP(H2274, '쿼리1'!$A:$P, 15, 0)</f>
        <v>나이론70</v>
      </c>
      <c r="O2274" s="2">
        <v>1000162013</v>
      </c>
      <c r="P2274" s="2" t="str">
        <f>VLOOKUP(H2274, '쿼리1'!$A:$R, 17, 0)</f>
        <v>3도-쌀통닭 근위 250g</v>
      </c>
      <c r="Q2274" s="4">
        <f>VLOOKUP(H2274, '쿼리1'!$A:$U, 20, 0)</f>
        <v>28571</v>
      </c>
      <c r="R2274" s="2" t="s">
        <v>5399</v>
      </c>
      <c r="S2274" s="2" t="s">
        <v>5398</v>
      </c>
      <c r="T2274" s="2" t="s">
        <v>5397</v>
      </c>
      <c r="U2274" s="2" t="s">
        <v>5398</v>
      </c>
      <c r="V2274" s="3">
        <v>45652</v>
      </c>
      <c r="W2274" s="5" t="s">
        <v>5396</v>
      </c>
      <c r="X2274" s="6">
        <f ca="1">TODAY()-V2274</f>
        <v>4</v>
      </c>
      <c r="Y2274" s="3">
        <v>45657</v>
      </c>
      <c r="Z2274" s="5" t="s">
        <v>5396</v>
      </c>
      <c r="AA2274" s="6">
        <f t="shared" ca="1" si="2240"/>
        <v>-1</v>
      </c>
      <c r="AB2274" s="5" t="s">
        <v>5388</v>
      </c>
      <c r="AC2274" s="2" t="s">
        <v>5388</v>
      </c>
      <c r="AD2274" s="6" t="str">
        <f>IFERROR(AC2274-AB2274, "X")</f>
        <v>X</v>
      </c>
      <c r="AE2274" s="3">
        <v>45659</v>
      </c>
      <c r="AF2274" s="5" t="s">
        <v>5396</v>
      </c>
      <c r="AG2274" s="6">
        <f t="shared" ca="1" si="2252"/>
        <v>-3</v>
      </c>
      <c r="AH2274" s="2" t="s">
        <v>5388</v>
      </c>
      <c r="AI2274" s="3">
        <f t="shared" ref="AI2274:AI2276" si="2253">V2274</f>
        <v>45652</v>
      </c>
      <c r="AJ2274" s="3">
        <f t="shared" ca="1" si="2246"/>
        <v>45656</v>
      </c>
      <c r="AK2274" s="2">
        <f t="shared" si="2220"/>
        <v>-4</v>
      </c>
      <c r="AL2274" s="2" t="str">
        <f>IF(C2274&lt;0, "진행중", "지연")</f>
        <v>진행중</v>
      </c>
      <c r="AM2274" s="2" t="str">
        <f t="shared" si="2222"/>
        <v>진행중(-4)</v>
      </c>
      <c r="AN2274" s="9">
        <f t="shared" si="2223"/>
        <v>45575</v>
      </c>
      <c r="AO2274" s="9">
        <f t="shared" si="2224"/>
        <v>45652</v>
      </c>
      <c r="AP2274" s="9"/>
      <c r="AQ2274" s="6">
        <f>AO2274-AN2274</f>
        <v>77</v>
      </c>
      <c r="AR2274" s="12" t="str">
        <f t="shared" si="2226"/>
        <v>+77</v>
      </c>
      <c r="AS2274" t="s">
        <v>5567</v>
      </c>
      <c r="AT2274" t="str">
        <f t="shared" si="2227"/>
        <v>생산완료(+77)</v>
      </c>
    </row>
    <row r="2275" spans="2:46" x14ac:dyDescent="0.3">
      <c r="B2275" s="2" t="s">
        <v>5665</v>
      </c>
      <c r="C2275" s="8">
        <v>0</v>
      </c>
      <c r="D2275" s="2" t="s">
        <v>5556</v>
      </c>
      <c r="E2275" s="2" t="s">
        <v>5557</v>
      </c>
      <c r="F2275" s="2" t="s">
        <v>5559</v>
      </c>
      <c r="G2275" s="2"/>
      <c r="H2275" s="2" t="s">
        <v>4508</v>
      </c>
      <c r="I2275" s="2" t="str">
        <f t="shared" si="2216"/>
        <v>20241224-1000164152-인쇄</v>
      </c>
      <c r="J2275" s="2" t="str">
        <f t="shared" si="2217"/>
        <v>20241224-1000164152-합지</v>
      </c>
      <c r="K2275" s="2" t="str">
        <f t="shared" si="2218"/>
        <v>20241224-1000164152-분단</v>
      </c>
      <c r="L2275" s="2" t="str">
        <f t="shared" si="2219"/>
        <v>20241224-1000164152-제대</v>
      </c>
      <c r="M2275" s="2" t="str">
        <f>VLOOKUP(H2275, '쿼리1'!$A:$R, 17, 0)</f>
        <v>1도-여우애김밥</v>
      </c>
      <c r="N2275" s="2" t="str">
        <f>VLOOKUP(H2275, '쿼리1'!$A:$P, 15, 0)</f>
        <v>패씨피피52</v>
      </c>
      <c r="O2275" s="2">
        <v>1000164152</v>
      </c>
      <c r="P2275" s="2" t="str">
        <f>VLOOKUP(H2275, '쿼리1'!$A:$R, 17, 0)</f>
        <v>1도-여우애김밥</v>
      </c>
      <c r="Q2275" s="4">
        <f>VLOOKUP(H2275, '쿼리1'!$A:$U, 20, 0)</f>
        <v>200</v>
      </c>
      <c r="R2275" s="2" t="s">
        <v>5398</v>
      </c>
      <c r="S2275" s="2" t="s">
        <v>5398</v>
      </c>
      <c r="T2275" s="2" t="s">
        <v>5398</v>
      </c>
      <c r="U2275" s="2" t="s">
        <v>5397</v>
      </c>
      <c r="V2275" s="3">
        <v>45656</v>
      </c>
      <c r="W2275" s="5" t="s">
        <v>5396</v>
      </c>
      <c r="X2275" s="6">
        <f t="shared" ref="X2275:X2276" ca="1" si="2254">TODAY()-V2275</f>
        <v>0</v>
      </c>
      <c r="Y2275" s="3">
        <v>45659</v>
      </c>
      <c r="Z2275" s="5" t="s">
        <v>5396</v>
      </c>
      <c r="AA2275" s="6">
        <f t="shared" ca="1" si="2240"/>
        <v>-3</v>
      </c>
      <c r="AB2275" s="3">
        <v>45660</v>
      </c>
      <c r="AC2275" s="5" t="s">
        <v>5396</v>
      </c>
      <c r="AD2275" s="6">
        <f t="shared" ref="AD2275:AD2278" ca="1" si="2255">TODAY()-AB2275</f>
        <v>-4</v>
      </c>
      <c r="AE2275" s="2" t="s">
        <v>5388</v>
      </c>
      <c r="AF2275" s="2" t="s">
        <v>5388</v>
      </c>
      <c r="AG2275" s="2" t="str">
        <f>IFERROR(AF2275-AE2275, "X")</f>
        <v>X</v>
      </c>
      <c r="AH2275" s="2" t="s">
        <v>5388</v>
      </c>
      <c r="AI2275" s="3">
        <f t="shared" si="2253"/>
        <v>45656</v>
      </c>
      <c r="AJ2275" s="3">
        <f t="shared" ca="1" si="2246"/>
        <v>45656</v>
      </c>
      <c r="AK2275" s="2">
        <f t="shared" si="2220"/>
        <v>0</v>
      </c>
      <c r="AL2275" s="2" t="str">
        <f>IF(C2275&lt;0, "진행중", "지연")</f>
        <v>지연</v>
      </c>
      <c r="AM2275" s="2" t="str">
        <f t="shared" si="2222"/>
        <v>지연(0)</v>
      </c>
      <c r="AN2275" s="9">
        <f t="shared" si="2223"/>
        <v>0</v>
      </c>
      <c r="AO2275" s="9">
        <f t="shared" si="2224"/>
        <v>45656</v>
      </c>
      <c r="AP2275" s="9">
        <f ca="1">TODAY()</f>
        <v>45656</v>
      </c>
      <c r="AQ2275" s="6">
        <f ca="1">AO2275-AP2275</f>
        <v>0</v>
      </c>
      <c r="AR2275" s="12">
        <f t="shared" ca="1" si="2226"/>
        <v>0</v>
      </c>
      <c r="AS2275" t="str">
        <f ca="1">IF(AQ2275&lt;0, "진행중", "지연")</f>
        <v>지연</v>
      </c>
      <c r="AT2275" t="str">
        <f t="shared" ca="1" si="2227"/>
        <v>지연(0)</v>
      </c>
    </row>
    <row r="2276" spans="2:46" x14ac:dyDescent="0.3">
      <c r="B2276" s="2" t="s">
        <v>5665</v>
      </c>
      <c r="C2276" s="8">
        <v>0</v>
      </c>
      <c r="D2276" s="2" t="s">
        <v>5556</v>
      </c>
      <c r="E2276" s="2" t="s">
        <v>5557</v>
      </c>
      <c r="F2276" s="2" t="s">
        <v>5559</v>
      </c>
      <c r="G2276" s="2"/>
      <c r="H2276" s="2" t="s">
        <v>3945</v>
      </c>
      <c r="I2276" s="2" t="str">
        <f t="shared" si="2216"/>
        <v>20241224-1000165504-인쇄</v>
      </c>
      <c r="J2276" s="2" t="str">
        <f t="shared" si="2217"/>
        <v>20241224-1000165504-합지</v>
      </c>
      <c r="K2276" s="2" t="str">
        <f t="shared" si="2218"/>
        <v>20241224-1000165504-분단</v>
      </c>
      <c r="L2276" s="2" t="str">
        <f t="shared" si="2219"/>
        <v>20241224-1000165504-제대</v>
      </c>
      <c r="M2276" s="2" t="str">
        <f>VLOOKUP(H2276, '쿼리1'!$A:$R, 17, 0)</f>
        <v>8도-(주)푸드코아-명장 몽블랑 데니쉬</v>
      </c>
      <c r="N2276" s="2" t="str">
        <f>VLOOKUP(H2276, '쿼리1'!$A:$P, 15, 0)</f>
        <v>오씨피피(유무광)60</v>
      </c>
      <c r="O2276" s="2">
        <v>1000165504</v>
      </c>
      <c r="P2276" s="2" t="str">
        <f>VLOOKUP(H2276, '쿼리1'!$A:$R, 17, 0)</f>
        <v>8도-(주)푸드코아-명장 몽블랑 데니쉬</v>
      </c>
      <c r="Q2276" s="4">
        <f>VLOOKUP(H2276, '쿼리1'!$A:$U, 20, 0)</f>
        <v>12</v>
      </c>
      <c r="R2276" s="2" t="s">
        <v>5398</v>
      </c>
      <c r="S2276" s="2" t="s">
        <v>5398</v>
      </c>
      <c r="T2276" s="2" t="s">
        <v>5398</v>
      </c>
      <c r="U2276" s="2" t="s">
        <v>5397</v>
      </c>
      <c r="V2276" s="3">
        <v>45656</v>
      </c>
      <c r="W2276" s="5" t="s">
        <v>5396</v>
      </c>
      <c r="X2276" s="6">
        <f t="shared" ca="1" si="2254"/>
        <v>0</v>
      </c>
      <c r="Y2276" s="3">
        <v>45659</v>
      </c>
      <c r="Z2276" s="5" t="s">
        <v>5396</v>
      </c>
      <c r="AA2276" s="6">
        <f t="shared" ca="1" si="2240"/>
        <v>-3</v>
      </c>
      <c r="AB2276" s="3">
        <v>45660</v>
      </c>
      <c r="AC2276" s="5" t="s">
        <v>5396</v>
      </c>
      <c r="AD2276" s="6">
        <f t="shared" ca="1" si="2255"/>
        <v>-4</v>
      </c>
      <c r="AE2276" s="2" t="s">
        <v>5388</v>
      </c>
      <c r="AF2276" s="2" t="s">
        <v>5388</v>
      </c>
      <c r="AG2276" s="2" t="str">
        <f>IFERROR(AF2276-AE2276, "X")</f>
        <v>X</v>
      </c>
      <c r="AH2276" s="2" t="s">
        <v>5388</v>
      </c>
      <c r="AI2276" s="3">
        <f t="shared" si="2253"/>
        <v>45656</v>
      </c>
      <c r="AJ2276" s="3">
        <f t="shared" ca="1" si="2246"/>
        <v>45656</v>
      </c>
      <c r="AK2276" s="2">
        <f t="shared" si="2220"/>
        <v>0</v>
      </c>
      <c r="AL2276" s="2" t="str">
        <f>IF(C2276&lt;0, "진행중", "지연")</f>
        <v>지연</v>
      </c>
      <c r="AM2276" s="2" t="str">
        <f t="shared" si="2222"/>
        <v>지연(0)</v>
      </c>
      <c r="AN2276" s="9">
        <f t="shared" si="2223"/>
        <v>45601</v>
      </c>
      <c r="AO2276" s="9">
        <f t="shared" si="2224"/>
        <v>45656</v>
      </c>
      <c r="AP2276" s="9"/>
      <c r="AQ2276" s="6">
        <f t="shared" ref="AQ2276:AQ2279" si="2256">AO2276-AN2276</f>
        <v>55</v>
      </c>
      <c r="AR2276" s="12" t="str">
        <f t="shared" si="2226"/>
        <v>+55</v>
      </c>
      <c r="AS2276" t="s">
        <v>5567</v>
      </c>
      <c r="AT2276" t="str">
        <f t="shared" si="2227"/>
        <v>생산완료(+55)</v>
      </c>
    </row>
    <row r="2277" spans="2:46" x14ac:dyDescent="0.3">
      <c r="B2277" s="2" t="s">
        <v>5408</v>
      </c>
      <c r="C2277" s="7">
        <v>3</v>
      </c>
      <c r="D2277" s="2" t="s">
        <v>5415</v>
      </c>
      <c r="E2277" s="2" t="s">
        <v>5557</v>
      </c>
      <c r="F2277" s="2" t="s">
        <v>5559</v>
      </c>
      <c r="G2277" s="2"/>
      <c r="H2277" s="2" t="s">
        <v>3860</v>
      </c>
      <c r="I2277" s="2" t="str">
        <f t="shared" si="2216"/>
        <v>20241224-1000168339-인쇄</v>
      </c>
      <c r="J2277" s="2" t="str">
        <f t="shared" si="2217"/>
        <v>20241224-1000168339-합지</v>
      </c>
      <c r="K2277" s="2" t="str">
        <f t="shared" si="2218"/>
        <v>20241224-1000168339-분단</v>
      </c>
      <c r="L2277" s="2" t="str">
        <f t="shared" si="2219"/>
        <v>20241224-1000168339-제대</v>
      </c>
      <c r="M2277" s="2" t="str">
        <f>VLOOKUP(H2277, '쿼리1'!$A:$R, 17, 0)</f>
        <v>9도-(주)푸드코아-연세우유 메론생크림빵(사이즈변경)</v>
      </c>
      <c r="N2277" s="2" t="str">
        <f>VLOOKUP(H2277, '쿼리1'!$A:$P, 15, 0)</f>
        <v>오씨피피(유무광)60</v>
      </c>
      <c r="O2277" s="2">
        <v>1000168339</v>
      </c>
      <c r="P2277" s="2" t="str">
        <f>VLOOKUP(H2277, '쿼리1'!$A:$R, 17, 0)</f>
        <v>9도-(주)푸드코아-연세우유 메론생크림빵(사이즈변경)</v>
      </c>
      <c r="Q2277" s="4">
        <f>VLOOKUP(H2277, '쿼리1'!$A:$U, 20, 0)</f>
        <v>12</v>
      </c>
      <c r="R2277" s="2" t="s">
        <v>31</v>
      </c>
      <c r="S2277" s="2" t="s">
        <v>5398</v>
      </c>
      <c r="T2277" s="2" t="s">
        <v>5398</v>
      </c>
      <c r="U2277" s="2" t="s">
        <v>5397</v>
      </c>
      <c r="V2277" s="3">
        <v>45656</v>
      </c>
      <c r="W2277" s="3">
        <v>45653</v>
      </c>
      <c r="X2277" s="6">
        <f t="shared" ref="X2277:X2279" si="2257">IFERROR(IF(W2277-V2277&gt;0, "+" &amp; (W2277-V2277), W2277-V2277), "X")</f>
        <v>-3</v>
      </c>
      <c r="Y2277" s="3">
        <v>45659</v>
      </c>
      <c r="Z2277" s="5" t="s">
        <v>5396</v>
      </c>
      <c r="AA2277" s="6">
        <f t="shared" ca="1" si="2240"/>
        <v>-3</v>
      </c>
      <c r="AB2277" s="3">
        <v>45660</v>
      </c>
      <c r="AC2277" s="5" t="s">
        <v>5396</v>
      </c>
      <c r="AD2277" s="6">
        <f t="shared" ca="1" si="2255"/>
        <v>-4</v>
      </c>
      <c r="AE2277" s="2" t="s">
        <v>5388</v>
      </c>
      <c r="AF2277" s="2" t="s">
        <v>5388</v>
      </c>
      <c r="AG2277" s="2" t="str">
        <f>IFERROR(AF2277-AE2277, "X")</f>
        <v>X</v>
      </c>
      <c r="AH2277" s="3">
        <v>45653</v>
      </c>
      <c r="AI2277" s="3">
        <f t="shared" ref="AI2277:AI2278" si="2258">V2277</f>
        <v>45656</v>
      </c>
      <c r="AJ2277" s="3"/>
      <c r="AK2277" s="2" t="str">
        <f t="shared" si="2220"/>
        <v>+3</v>
      </c>
      <c r="AL2277" s="2" t="s">
        <v>5567</v>
      </c>
      <c r="AM2277" s="2" t="str">
        <f t="shared" si="2222"/>
        <v>생산완료(+3)</v>
      </c>
      <c r="AN2277" s="9">
        <f t="shared" si="2223"/>
        <v>45653</v>
      </c>
      <c r="AO2277" s="9">
        <f t="shared" si="2224"/>
        <v>45658</v>
      </c>
      <c r="AP2277" s="9"/>
      <c r="AQ2277" s="2">
        <f t="shared" si="2256"/>
        <v>5</v>
      </c>
      <c r="AR2277" s="12" t="str">
        <f t="shared" si="2226"/>
        <v>+5</v>
      </c>
      <c r="AS2277" t="s">
        <v>5567</v>
      </c>
      <c r="AT2277" t="str">
        <f t="shared" si="2227"/>
        <v>생산완료(+5)</v>
      </c>
    </row>
    <row r="2278" spans="2:46" x14ac:dyDescent="0.3">
      <c r="B2278" s="2" t="s">
        <v>5408</v>
      </c>
      <c r="C2278" s="7">
        <v>3</v>
      </c>
      <c r="D2278" s="2" t="s">
        <v>5415</v>
      </c>
      <c r="E2278" s="2" t="s">
        <v>5557</v>
      </c>
      <c r="F2278" s="2" t="s">
        <v>5559</v>
      </c>
      <c r="G2278" s="2"/>
      <c r="H2278" s="2" t="s">
        <v>4281</v>
      </c>
      <c r="I2278" s="2" t="str">
        <f t="shared" si="2216"/>
        <v>20241224-1000169973-인쇄</v>
      </c>
      <c r="J2278" s="2" t="str">
        <f t="shared" si="2217"/>
        <v>20241224-1000169973-합지</v>
      </c>
      <c r="K2278" s="2" t="str">
        <f t="shared" si="2218"/>
        <v>20241224-1000169973-분단</v>
      </c>
      <c r="L2278" s="2" t="str">
        <f t="shared" si="2219"/>
        <v>20241224-1000169973-제대</v>
      </c>
      <c r="M2278" s="2" t="str">
        <f>VLOOKUP(H2278, '쿼리1'!$A:$R, 17, 0)</f>
        <v>9도-(주)푸드코아-연세우유 딸기피스타치오 생크림빵</v>
      </c>
      <c r="N2278" s="2" t="str">
        <f>VLOOKUP(H2278, '쿼리1'!$A:$P, 15, 0)</f>
        <v>오씨피피(유무광)60</v>
      </c>
      <c r="O2278" s="2">
        <v>1000169973</v>
      </c>
      <c r="P2278" s="2" t="str">
        <f>VLOOKUP(H2278, '쿼리1'!$A:$R, 17, 0)</f>
        <v>9도-(주)푸드코아-연세우유 딸기피스타치오 생크림빵</v>
      </c>
      <c r="Q2278" s="4">
        <f>VLOOKUP(H2278, '쿼리1'!$A:$U, 20, 0)</f>
        <v>12</v>
      </c>
      <c r="R2278" s="2" t="s">
        <v>31</v>
      </c>
      <c r="S2278" s="2" t="s">
        <v>5398</v>
      </c>
      <c r="T2278" s="2" t="s">
        <v>5398</v>
      </c>
      <c r="U2278" s="2" t="s">
        <v>5397</v>
      </c>
      <c r="V2278" s="3">
        <v>45656</v>
      </c>
      <c r="W2278" s="3">
        <v>45653</v>
      </c>
      <c r="X2278" s="6">
        <f t="shared" si="2257"/>
        <v>-3</v>
      </c>
      <c r="Y2278" s="3">
        <v>45659</v>
      </c>
      <c r="Z2278" s="5" t="s">
        <v>5396</v>
      </c>
      <c r="AA2278" s="6">
        <f t="shared" ca="1" si="2240"/>
        <v>-3</v>
      </c>
      <c r="AB2278" s="3">
        <v>45660</v>
      </c>
      <c r="AC2278" s="5" t="s">
        <v>5396</v>
      </c>
      <c r="AD2278" s="6">
        <f t="shared" ca="1" si="2255"/>
        <v>-4</v>
      </c>
      <c r="AE2278" s="2" t="s">
        <v>5388</v>
      </c>
      <c r="AF2278" s="2" t="s">
        <v>5388</v>
      </c>
      <c r="AG2278" s="2" t="str">
        <f>IFERROR(AF2278-AE2278, "X")</f>
        <v>X</v>
      </c>
      <c r="AH2278" s="3">
        <v>45653</v>
      </c>
      <c r="AI2278" s="3">
        <f t="shared" si="2258"/>
        <v>45656</v>
      </c>
      <c r="AJ2278" s="3"/>
      <c r="AK2278" s="2" t="str">
        <f t="shared" si="2220"/>
        <v>+3</v>
      </c>
      <c r="AL2278" s="2" t="s">
        <v>5567</v>
      </c>
      <c r="AM2278" s="2" t="str">
        <f t="shared" si="2222"/>
        <v>생산완료(+3)</v>
      </c>
      <c r="AN2278" s="9">
        <f t="shared" si="2223"/>
        <v>45653</v>
      </c>
      <c r="AO2278" s="9">
        <f t="shared" si="2224"/>
        <v>45656</v>
      </c>
      <c r="AP2278" s="9"/>
      <c r="AQ2278" s="2">
        <f t="shared" si="2256"/>
        <v>3</v>
      </c>
      <c r="AR2278" s="12" t="str">
        <f t="shared" si="2226"/>
        <v>+3</v>
      </c>
      <c r="AS2278" t="s">
        <v>5567</v>
      </c>
      <c r="AT2278" t="str">
        <f t="shared" si="2227"/>
        <v>생산완료(+3)</v>
      </c>
    </row>
    <row r="2279" spans="2:46" x14ac:dyDescent="0.3">
      <c r="B2279" s="2" t="s">
        <v>5430</v>
      </c>
      <c r="C2279" s="7">
        <v>7</v>
      </c>
      <c r="D2279" s="2" t="s">
        <v>5407</v>
      </c>
      <c r="E2279" s="2" t="s">
        <v>5436</v>
      </c>
      <c r="F2279" s="2"/>
      <c r="G2279" s="2" t="s">
        <v>5559</v>
      </c>
      <c r="H2279" s="2" t="s">
        <v>3604</v>
      </c>
      <c r="I2279" s="2" t="str">
        <f t="shared" si="2216"/>
        <v>20241224-1000169987-인쇄</v>
      </c>
      <c r="J2279" s="2" t="str">
        <f t="shared" si="2217"/>
        <v>20241224-1000169987-합지</v>
      </c>
      <c r="K2279" s="2" t="str">
        <f t="shared" si="2218"/>
        <v>20241224-1000169987-분단</v>
      </c>
      <c r="L2279" s="2" t="str">
        <f t="shared" si="2219"/>
        <v>20241224-1000169987-제대</v>
      </c>
      <c r="M2279" s="2" t="str">
        <f>VLOOKUP(H2279, '쿼리1'!$A:$R, 17, 0)</f>
        <v>1도-EasyOne Filter FT (601587)</v>
      </c>
      <c r="N2279" s="2" t="str">
        <f>VLOOKUP(H2279, '쿼리1'!$A:$P, 15, 0)</f>
        <v>패트60</v>
      </c>
      <c r="O2279" s="2">
        <v>1000169987</v>
      </c>
      <c r="P2279" s="2" t="str">
        <f>VLOOKUP(H2279, '쿼리1'!$A:$R, 17, 0)</f>
        <v>1도-EasyOne Filter FT (601587)</v>
      </c>
      <c r="Q2279" s="4">
        <f>VLOOKUP(H2279, '쿼리1'!$A:$U, 20, 0)</f>
        <v>4900</v>
      </c>
      <c r="R2279" s="2" t="s">
        <v>31</v>
      </c>
      <c r="S2279" s="2" t="s">
        <v>31</v>
      </c>
      <c r="T2279" s="2" t="s">
        <v>5397</v>
      </c>
      <c r="U2279" s="2" t="s">
        <v>5398</v>
      </c>
      <c r="V2279" s="3">
        <v>45656</v>
      </c>
      <c r="W2279" s="3">
        <v>45650</v>
      </c>
      <c r="X2279" s="6">
        <f t="shared" si="2257"/>
        <v>-6</v>
      </c>
      <c r="Y2279" s="3">
        <v>45659</v>
      </c>
      <c r="Z2279" s="3">
        <v>45652</v>
      </c>
      <c r="AA2279" s="6">
        <f>IFERROR(IF(Z2279-Y2279&gt;0, "+" &amp; (Z2279-Y2279), Z2279-Y2279), "X")</f>
        <v>-7</v>
      </c>
      <c r="AB2279" s="5" t="s">
        <v>5388</v>
      </c>
      <c r="AC2279" s="2" t="s">
        <v>5388</v>
      </c>
      <c r="AD2279" s="6" t="str">
        <f>IFERROR(AC2279-AB2279, "X")</f>
        <v>X</v>
      </c>
      <c r="AE2279" s="3">
        <v>45660</v>
      </c>
      <c r="AF2279" s="5" t="s">
        <v>5396</v>
      </c>
      <c r="AG2279" s="6">
        <f ca="1">TODAY()-AE2279</f>
        <v>-4</v>
      </c>
      <c r="AH2279" s="3">
        <v>45652</v>
      </c>
      <c r="AI2279" s="3">
        <f>Y2279</f>
        <v>45659</v>
      </c>
      <c r="AJ2279" s="3"/>
      <c r="AK2279" s="2" t="str">
        <f t="shared" si="2220"/>
        <v>+7</v>
      </c>
      <c r="AL2279" s="2" t="s">
        <v>5567</v>
      </c>
      <c r="AM2279" s="2" t="str">
        <f t="shared" si="2222"/>
        <v>생산완료(+7)</v>
      </c>
      <c r="AN2279" s="9">
        <f t="shared" si="2223"/>
        <v>45652</v>
      </c>
      <c r="AO2279" s="9">
        <f t="shared" si="2224"/>
        <v>45659</v>
      </c>
      <c r="AP2279" s="9"/>
      <c r="AQ2279" s="2">
        <f t="shared" si="2256"/>
        <v>7</v>
      </c>
      <c r="AR2279" s="12" t="str">
        <f t="shared" si="2226"/>
        <v>+7</v>
      </c>
      <c r="AS2279" t="s">
        <v>5567</v>
      </c>
      <c r="AT2279" t="str">
        <f t="shared" si="2227"/>
        <v>생산완료(+7)</v>
      </c>
    </row>
    <row r="2280" spans="2:46" x14ac:dyDescent="0.3">
      <c r="B2280" s="2" t="s">
        <v>5665</v>
      </c>
      <c r="C2280" s="8">
        <v>0</v>
      </c>
      <c r="D2280" s="2" t="s">
        <v>5556</v>
      </c>
      <c r="E2280" s="2" t="s">
        <v>5557</v>
      </c>
      <c r="F2280" s="2" t="s">
        <v>5559</v>
      </c>
      <c r="G2280" s="2"/>
      <c r="H2280" s="2" t="s">
        <v>4569</v>
      </c>
      <c r="I2280" s="2" t="str">
        <f t="shared" si="2216"/>
        <v>20241224-1000170055-인쇄</v>
      </c>
      <c r="J2280" s="2" t="str">
        <f t="shared" si="2217"/>
        <v>20241224-1000170055-합지</v>
      </c>
      <c r="K2280" s="2" t="str">
        <f t="shared" si="2218"/>
        <v>20241224-1000170055-분단</v>
      </c>
      <c r="L2280" s="2" t="str">
        <f t="shared" si="2219"/>
        <v>20241224-1000170055-제대</v>
      </c>
      <c r="M2280" s="2" t="str">
        <f>VLOOKUP(H2280, '쿼리1'!$A:$R, 17, 0)</f>
        <v>1도-스위트진 무광쿠키봉투(105x127)</v>
      </c>
      <c r="N2280" s="2" t="str">
        <f>VLOOKUP(H2280, '쿼리1'!$A:$P, 15, 0)</f>
        <v>오씨피피(무광)60</v>
      </c>
      <c r="O2280" s="2">
        <v>1000170055</v>
      </c>
      <c r="P2280" s="2" t="str">
        <f>VLOOKUP(H2280, '쿼리1'!$A:$R, 17, 0)</f>
        <v>1도-스위트진 무광쿠키봉투(105x127)</v>
      </c>
      <c r="Q2280" s="4">
        <f>VLOOKUP(H2280, '쿼리1'!$A:$U, 20, 0)</f>
        <v>32</v>
      </c>
      <c r="R2280" s="2" t="s">
        <v>5398</v>
      </c>
      <c r="S2280" s="2" t="s">
        <v>5398</v>
      </c>
      <c r="T2280" s="2" t="s">
        <v>5398</v>
      </c>
      <c r="U2280" s="2" t="s">
        <v>5397</v>
      </c>
      <c r="V2280" s="3">
        <v>45656</v>
      </c>
      <c r="W2280" s="5" t="s">
        <v>5396</v>
      </c>
      <c r="X2280" s="6">
        <f ca="1">TODAY()-V2280</f>
        <v>0</v>
      </c>
      <c r="Y2280" s="3">
        <v>45659</v>
      </c>
      <c r="Z2280" s="5" t="s">
        <v>5396</v>
      </c>
      <c r="AA2280" s="6">
        <f t="shared" ref="AA2280:AA2287" ca="1" si="2259">TODAY()-Y2280</f>
        <v>-3</v>
      </c>
      <c r="AB2280" s="3">
        <v>45660</v>
      </c>
      <c r="AC2280" s="5" t="s">
        <v>5396</v>
      </c>
      <c r="AD2280" s="6">
        <f ca="1">TODAY()-AB2280</f>
        <v>-4</v>
      </c>
      <c r="AE2280" s="2" t="s">
        <v>5388</v>
      </c>
      <c r="AF2280" s="2" t="s">
        <v>5388</v>
      </c>
      <c r="AG2280" s="2" t="str">
        <f>IFERROR(AF2280-AE2280, "X")</f>
        <v>X</v>
      </c>
      <c r="AH2280" s="2" t="s">
        <v>5388</v>
      </c>
      <c r="AI2280" s="3">
        <f>V2280</f>
        <v>45656</v>
      </c>
      <c r="AJ2280" s="3">
        <f t="shared" ref="AJ2280:AJ2287" ca="1" si="2260">TODAY()</f>
        <v>45656</v>
      </c>
      <c r="AK2280" s="2">
        <f t="shared" si="2220"/>
        <v>0</v>
      </c>
      <c r="AL2280" s="2" t="str">
        <f>IF(C2280&lt;0, "진행중", "지연")</f>
        <v>지연</v>
      </c>
      <c r="AM2280" s="2" t="str">
        <f t="shared" si="2222"/>
        <v>지연(0)</v>
      </c>
      <c r="AN2280" s="9">
        <f t="shared" si="2223"/>
        <v>0</v>
      </c>
      <c r="AO2280" s="9">
        <f t="shared" si="2224"/>
        <v>45656</v>
      </c>
      <c r="AP2280" s="9">
        <f t="shared" ref="AP2280:AP2281" ca="1" si="2261">TODAY()</f>
        <v>45656</v>
      </c>
      <c r="AQ2280" s="6">
        <f ca="1">AO2280-AP2280</f>
        <v>0</v>
      </c>
      <c r="AR2280" s="12">
        <f t="shared" ca="1" si="2226"/>
        <v>0</v>
      </c>
      <c r="AS2280" t="str">
        <f ca="1">IF(AQ2280&lt;0, "진행중", "지연")</f>
        <v>지연</v>
      </c>
      <c r="AT2280" t="str">
        <f t="shared" ca="1" si="2227"/>
        <v>지연(0)</v>
      </c>
    </row>
    <row r="2281" spans="2:46" x14ac:dyDescent="0.3">
      <c r="B2281" s="2" t="s">
        <v>5666</v>
      </c>
      <c r="C2281" s="8" t="s">
        <v>5670</v>
      </c>
      <c r="D2281" s="2"/>
      <c r="E2281" s="2" t="s">
        <v>5557</v>
      </c>
      <c r="F2281" s="2"/>
      <c r="G2281" s="2" t="s">
        <v>5560</v>
      </c>
      <c r="H2281" s="2" t="s">
        <v>3159</v>
      </c>
      <c r="I2281" s="2" t="str">
        <f t="shared" si="2216"/>
        <v>20241224-1216N0019-인쇄</v>
      </c>
      <c r="J2281" s="2" t="str">
        <f t="shared" si="2217"/>
        <v>20241224-1216N0019-합지</v>
      </c>
      <c r="K2281" s="2" t="str">
        <f t="shared" si="2218"/>
        <v>20241224-1216N0019-분단</v>
      </c>
      <c r="L2281" s="2" t="str">
        <f t="shared" si="2219"/>
        <v>20241224-1216N0019-제대</v>
      </c>
      <c r="M2281" s="2" t="str">
        <f>VLOOKUP(H2281, '쿼리1'!$A:$R, 17, 0)</f>
        <v>무지</v>
      </c>
      <c r="N2281" s="2" t="str">
        <f>VLOOKUP(H2281, '쿼리1'!$A:$P, 15, 0)</f>
        <v>나이론60</v>
      </c>
      <c r="O2281" s="2" t="s">
        <v>5932</v>
      </c>
      <c r="P2281" s="2" t="str">
        <f>VLOOKUP(H2281, '쿼리1'!$A:$R, 17, 0)</f>
        <v>무지</v>
      </c>
      <c r="Q2281" s="4">
        <f>VLOOKUP(H2281, '쿼리1'!$A:$U, 20, 0)</f>
        <v>24000</v>
      </c>
      <c r="R2281" s="2" t="s">
        <v>5397</v>
      </c>
      <c r="S2281" s="2" t="s">
        <v>5398</v>
      </c>
      <c r="T2281" s="2" t="s">
        <v>5397</v>
      </c>
      <c r="U2281" s="2" t="s">
        <v>5398</v>
      </c>
      <c r="V2281" s="2" t="s">
        <v>5388</v>
      </c>
      <c r="W2281" s="3" t="s">
        <v>5388</v>
      </c>
      <c r="X2281" s="6" t="str">
        <f>IFERROR(W2281-V2281, "X")</f>
        <v>X</v>
      </c>
      <c r="Y2281" s="3">
        <v>45659</v>
      </c>
      <c r="Z2281" s="5" t="s">
        <v>5396</v>
      </c>
      <c r="AA2281" s="6">
        <f t="shared" ca="1" si="2259"/>
        <v>-3</v>
      </c>
      <c r="AB2281" s="5" t="s">
        <v>5388</v>
      </c>
      <c r="AC2281" s="2" t="s">
        <v>5388</v>
      </c>
      <c r="AD2281" s="6" t="str">
        <f>IFERROR(AC2281-AB2281, "X")</f>
        <v>X</v>
      </c>
      <c r="AE2281" s="3">
        <v>45663</v>
      </c>
      <c r="AF2281" s="5" t="s">
        <v>5396</v>
      </c>
      <c r="AG2281" s="6">
        <f ca="1">TODAY()-AE2281</f>
        <v>-7</v>
      </c>
      <c r="AH2281" s="2" t="s">
        <v>5388</v>
      </c>
      <c r="AI2281" s="3" t="s">
        <v>5388</v>
      </c>
      <c r="AJ2281" s="3">
        <f t="shared" ca="1" si="2260"/>
        <v>45656</v>
      </c>
      <c r="AK2281" s="2" t="str">
        <f t="shared" si="2220"/>
        <v>+공정납기일없음</v>
      </c>
      <c r="AL2281" s="2"/>
      <c r="AM2281" s="2" t="str">
        <f t="shared" si="2222"/>
        <v>(+공정납기일없음)</v>
      </c>
      <c r="AN2281" s="9">
        <f t="shared" si="2223"/>
        <v>0</v>
      </c>
      <c r="AO2281" s="9">
        <f t="shared" si="2224"/>
        <v>0</v>
      </c>
      <c r="AP2281" s="9">
        <f t="shared" ca="1" si="2261"/>
        <v>45656</v>
      </c>
      <c r="AQ2281" s="6" t="s">
        <v>5388</v>
      </c>
      <c r="AR2281" s="12" t="str">
        <f t="shared" si="2226"/>
        <v>+X</v>
      </c>
      <c r="AS2281" t="s">
        <v>5680</v>
      </c>
      <c r="AT2281" t="str">
        <f t="shared" si="2227"/>
        <v>공정납기일없음(+X)</v>
      </c>
    </row>
    <row r="2282" spans="2:46" x14ac:dyDescent="0.3">
      <c r="B2282" s="2" t="s">
        <v>5665</v>
      </c>
      <c r="C2282" s="8">
        <v>0</v>
      </c>
      <c r="D2282" s="2" t="s">
        <v>5556</v>
      </c>
      <c r="E2282" s="2" t="s">
        <v>5557</v>
      </c>
      <c r="F2282" s="2" t="s">
        <v>5559</v>
      </c>
      <c r="G2282" s="2"/>
      <c r="H2282" s="2" t="s">
        <v>4144</v>
      </c>
      <c r="I2282" s="2" t="str">
        <f t="shared" si="2216"/>
        <v>20241224-1219P0379-인쇄</v>
      </c>
      <c r="J2282" s="2" t="str">
        <f t="shared" si="2217"/>
        <v>20241224-1219P0379-합지</v>
      </c>
      <c r="K2282" s="2" t="str">
        <f t="shared" si="2218"/>
        <v>20241224-1219P0379-분단</v>
      </c>
      <c r="L2282" s="2" t="str">
        <f t="shared" si="2219"/>
        <v>20241224-1219P0379-제대</v>
      </c>
      <c r="M2282" s="2" t="str">
        <f>VLOOKUP(H2282, '쿼리1'!$A:$R, 17, 0)</f>
        <v>3도-동대문엽기떡볶이-2인오리지널분말(68g)-220폭</v>
      </c>
      <c r="N2282" s="2" t="str">
        <f>VLOOKUP(H2282, '쿼리1'!$A:$P, 15, 0)</f>
        <v>패증착74</v>
      </c>
      <c r="O2282" s="2" t="s">
        <v>5696</v>
      </c>
      <c r="P2282" s="2" t="str">
        <f>VLOOKUP(H2282, '쿼리1'!$A:$R, 17, 0)</f>
        <v>3도-동대문엽기떡볶이-2인오리지널분말(68g)-220폭</v>
      </c>
      <c r="Q2282" s="4">
        <f>VLOOKUP(H2282, '쿼리1'!$A:$U, 20, 0)</f>
        <v>36</v>
      </c>
      <c r="R2282" s="2" t="s">
        <v>5398</v>
      </c>
      <c r="S2282" s="2" t="s">
        <v>5398</v>
      </c>
      <c r="T2282" s="2" t="s">
        <v>5398</v>
      </c>
      <c r="U2282" s="2" t="s">
        <v>5397</v>
      </c>
      <c r="V2282" s="3">
        <v>45656</v>
      </c>
      <c r="W2282" s="5" t="s">
        <v>5396</v>
      </c>
      <c r="X2282" s="6">
        <f ca="1">TODAY()-V2282</f>
        <v>0</v>
      </c>
      <c r="Y2282" s="3">
        <v>45659</v>
      </c>
      <c r="Z2282" s="5" t="s">
        <v>5396</v>
      </c>
      <c r="AA2282" s="6">
        <f t="shared" ca="1" si="2259"/>
        <v>-3</v>
      </c>
      <c r="AB2282" s="3">
        <v>45660</v>
      </c>
      <c r="AC2282" s="5" t="s">
        <v>5396</v>
      </c>
      <c r="AD2282" s="6">
        <f ca="1">TODAY()-AB2282</f>
        <v>-4</v>
      </c>
      <c r="AE2282" s="2" t="s">
        <v>5388</v>
      </c>
      <c r="AF2282" s="2" t="s">
        <v>5388</v>
      </c>
      <c r="AG2282" s="2" t="str">
        <f>IFERROR(AF2282-AE2282, "X")</f>
        <v>X</v>
      </c>
      <c r="AH2282" s="2" t="s">
        <v>5388</v>
      </c>
      <c r="AI2282" s="3">
        <f>V2282</f>
        <v>45656</v>
      </c>
      <c r="AJ2282" s="3">
        <f t="shared" ca="1" si="2260"/>
        <v>45656</v>
      </c>
      <c r="AK2282" s="2">
        <f t="shared" si="2220"/>
        <v>0</v>
      </c>
      <c r="AL2282" s="2" t="str">
        <f>IF(C2282&lt;0, "진행중", "지연")</f>
        <v>지연</v>
      </c>
      <c r="AM2282" s="2" t="str">
        <f t="shared" si="2222"/>
        <v>지연(0)</v>
      </c>
      <c r="AN2282" s="9">
        <f t="shared" si="2223"/>
        <v>45639</v>
      </c>
      <c r="AO2282" s="9">
        <f t="shared" si="2224"/>
        <v>45656</v>
      </c>
      <c r="AP2282" s="9"/>
      <c r="AQ2282" s="6">
        <f t="shared" ref="AQ2282:AQ2284" si="2262">AO2282-AN2282</f>
        <v>17</v>
      </c>
      <c r="AR2282" s="12" t="str">
        <f t="shared" si="2226"/>
        <v>+17</v>
      </c>
      <c r="AS2282" t="s">
        <v>5567</v>
      </c>
      <c r="AT2282" t="str">
        <f t="shared" si="2227"/>
        <v>생산완료(+17)</v>
      </c>
    </row>
    <row r="2283" spans="2:46" x14ac:dyDescent="0.3">
      <c r="B2283" s="2" t="s">
        <v>5666</v>
      </c>
      <c r="C2283" s="8" t="s">
        <v>5670</v>
      </c>
      <c r="D2283" s="2"/>
      <c r="E2283" s="2" t="s">
        <v>5557</v>
      </c>
      <c r="F2283" s="2"/>
      <c r="G2283" s="2" t="s">
        <v>5560</v>
      </c>
      <c r="H2283" s="2" t="s">
        <v>2020</v>
      </c>
      <c r="I2283" s="2" t="str">
        <f t="shared" si="2216"/>
        <v>20241224-131019-인쇄</v>
      </c>
      <c r="J2283" s="2" t="str">
        <f t="shared" si="2217"/>
        <v>20241224-131019-합지</v>
      </c>
      <c r="K2283" s="2" t="str">
        <f t="shared" si="2218"/>
        <v>20241224-131019-분단</v>
      </c>
      <c r="L2283" s="2" t="str">
        <f t="shared" si="2219"/>
        <v>20241224-131019-제대</v>
      </c>
      <c r="M2283" s="2" t="str">
        <f>VLOOKUP(H2283, '쿼리1'!$A:$R, 17, 0)</f>
        <v>무지</v>
      </c>
      <c r="N2283" s="2" t="str">
        <f>VLOOKUP(H2283, '쿼리1'!$A:$P, 15, 0)</f>
        <v>나이론60</v>
      </c>
      <c r="O2283" s="2">
        <v>131019</v>
      </c>
      <c r="P2283" s="2" t="str">
        <f>VLOOKUP(H2283, '쿼리1'!$A:$R, 17, 0)</f>
        <v>무지</v>
      </c>
      <c r="Q2283" s="4">
        <f>VLOOKUP(H2283, '쿼리1'!$A:$U, 20, 0)</f>
        <v>9230</v>
      </c>
      <c r="R2283" s="2" t="s">
        <v>5397</v>
      </c>
      <c r="S2283" s="2" t="s">
        <v>5398</v>
      </c>
      <c r="T2283" s="2" t="s">
        <v>5397</v>
      </c>
      <c r="U2283" s="2" t="s">
        <v>5398</v>
      </c>
      <c r="V2283" s="2" t="s">
        <v>5388</v>
      </c>
      <c r="W2283" s="3" t="s">
        <v>5388</v>
      </c>
      <c r="X2283" s="6" t="str">
        <f>IFERROR(W2283-V2283, "X")</f>
        <v>X</v>
      </c>
      <c r="Y2283" s="3">
        <v>45659</v>
      </c>
      <c r="Z2283" s="5" t="s">
        <v>5396</v>
      </c>
      <c r="AA2283" s="6">
        <f t="shared" ca="1" si="2259"/>
        <v>-3</v>
      </c>
      <c r="AB2283" s="5" t="s">
        <v>5388</v>
      </c>
      <c r="AC2283" s="2" t="s">
        <v>5388</v>
      </c>
      <c r="AD2283" s="6" t="str">
        <f>IFERROR(AC2283-AB2283, "X")</f>
        <v>X</v>
      </c>
      <c r="AE2283" s="3">
        <v>45663</v>
      </c>
      <c r="AF2283" s="5" t="s">
        <v>5396</v>
      </c>
      <c r="AG2283" s="6">
        <f t="shared" ref="AG2283:AG2284" ca="1" si="2263">TODAY()-AE2283</f>
        <v>-7</v>
      </c>
      <c r="AH2283" s="2" t="s">
        <v>5388</v>
      </c>
      <c r="AI2283" s="3" t="s">
        <v>5388</v>
      </c>
      <c r="AJ2283" s="3">
        <f t="shared" ca="1" si="2260"/>
        <v>45656</v>
      </c>
      <c r="AK2283" s="2" t="str">
        <f t="shared" si="2220"/>
        <v>+공정납기일없음</v>
      </c>
      <c r="AL2283" s="2"/>
      <c r="AM2283" s="2" t="str">
        <f t="shared" si="2222"/>
        <v>(+공정납기일없음)</v>
      </c>
      <c r="AN2283" s="9">
        <f t="shared" si="2223"/>
        <v>45632</v>
      </c>
      <c r="AO2283" s="9">
        <f t="shared" si="2224"/>
        <v>45635</v>
      </c>
      <c r="AP2283" s="9"/>
      <c r="AQ2283" s="6">
        <f t="shared" si="2262"/>
        <v>3</v>
      </c>
      <c r="AR2283" s="12" t="str">
        <f t="shared" si="2226"/>
        <v>+3</v>
      </c>
      <c r="AS2283" t="s">
        <v>5567</v>
      </c>
      <c r="AT2283" t="str">
        <f t="shared" si="2227"/>
        <v>생산완료(+3)</v>
      </c>
    </row>
    <row r="2284" spans="2:46" x14ac:dyDescent="0.3">
      <c r="B2284" s="2" t="s">
        <v>5559</v>
      </c>
      <c r="C2284" s="8">
        <v>-4</v>
      </c>
      <c r="D2284" s="2" t="s">
        <v>5554</v>
      </c>
      <c r="E2284" s="2" t="s">
        <v>5534</v>
      </c>
      <c r="F2284" s="2"/>
      <c r="G2284" s="2" t="s">
        <v>5557</v>
      </c>
      <c r="H2284" s="2" t="s">
        <v>2022</v>
      </c>
      <c r="I2284" s="2" t="str">
        <f t="shared" si="2216"/>
        <v>20241224-13160151-인쇄</v>
      </c>
      <c r="J2284" s="2" t="str">
        <f t="shared" si="2217"/>
        <v>20241224-13160151-합지</v>
      </c>
      <c r="K2284" s="2" t="str">
        <f t="shared" si="2218"/>
        <v>20241224-13160151-분단</v>
      </c>
      <c r="L2284" s="2" t="str">
        <f t="shared" si="2219"/>
        <v>20241224-13160151-제대</v>
      </c>
      <c r="M2284" s="2" t="str">
        <f>VLOOKUP(H2284, '쿼리1'!$A:$R, 17, 0)</f>
        <v>3도-냉동옛날고명지단(적색냉동마크)700g</v>
      </c>
      <c r="N2284" s="2" t="str">
        <f>VLOOKUP(H2284, '쿼리1'!$A:$P, 15, 0)</f>
        <v>[구이 2-10]나이론(자동포장용)100</v>
      </c>
      <c r="O2284" s="2">
        <v>13160151</v>
      </c>
      <c r="P2284" s="2" t="str">
        <f>VLOOKUP(H2284, '쿼리1'!$A:$R, 17, 0)</f>
        <v>3도-냉동옛날고명지단(적색냉동마크)700g</v>
      </c>
      <c r="Q2284" s="4">
        <f>VLOOKUP(H2284, '쿼리1'!$A:$U, 20, 0)</f>
        <v>50000</v>
      </c>
      <c r="R2284" s="2" t="s">
        <v>5399</v>
      </c>
      <c r="S2284" s="2" t="s">
        <v>5398</v>
      </c>
      <c r="T2284" s="2" t="s">
        <v>5397</v>
      </c>
      <c r="U2284" s="2" t="s">
        <v>5398</v>
      </c>
      <c r="V2284" s="3">
        <v>45652</v>
      </c>
      <c r="W2284" s="5" t="s">
        <v>5396</v>
      </c>
      <c r="X2284" s="6">
        <f ca="1">TODAY()-V2284</f>
        <v>4</v>
      </c>
      <c r="Y2284" s="3">
        <v>45657</v>
      </c>
      <c r="Z2284" s="5" t="s">
        <v>5396</v>
      </c>
      <c r="AA2284" s="6">
        <f t="shared" ca="1" si="2259"/>
        <v>-1</v>
      </c>
      <c r="AB2284" s="5" t="s">
        <v>5388</v>
      </c>
      <c r="AC2284" s="2" t="s">
        <v>5388</v>
      </c>
      <c r="AD2284" s="6" t="str">
        <f>IFERROR(AC2284-AB2284, "X")</f>
        <v>X</v>
      </c>
      <c r="AE2284" s="3">
        <v>45659</v>
      </c>
      <c r="AF2284" s="5" t="s">
        <v>5396</v>
      </c>
      <c r="AG2284" s="6">
        <f t="shared" ca="1" si="2263"/>
        <v>-3</v>
      </c>
      <c r="AH2284" s="2" t="s">
        <v>5388</v>
      </c>
      <c r="AI2284" s="3">
        <f t="shared" ref="AI2284:AI2287" si="2264">V2284</f>
        <v>45652</v>
      </c>
      <c r="AJ2284" s="3">
        <f t="shared" ca="1" si="2260"/>
        <v>45656</v>
      </c>
      <c r="AK2284" s="2">
        <f t="shared" si="2220"/>
        <v>-4</v>
      </c>
      <c r="AL2284" s="2" t="str">
        <f>IF(C2284&lt;0, "진행중", "지연")</f>
        <v>진행중</v>
      </c>
      <c r="AM2284" s="2" t="str">
        <f t="shared" si="2222"/>
        <v>진행중(-4)</v>
      </c>
      <c r="AN2284" s="9">
        <f t="shared" si="2223"/>
        <v>45643</v>
      </c>
      <c r="AO2284" s="9">
        <f t="shared" si="2224"/>
        <v>45652</v>
      </c>
      <c r="AP2284" s="9"/>
      <c r="AQ2284" s="6">
        <f t="shared" si="2262"/>
        <v>9</v>
      </c>
      <c r="AR2284" s="12" t="str">
        <f t="shared" si="2226"/>
        <v>+9</v>
      </c>
      <c r="AS2284" t="s">
        <v>5567</v>
      </c>
      <c r="AT2284" t="str">
        <f t="shared" si="2227"/>
        <v>생산완료(+9)</v>
      </c>
    </row>
    <row r="2285" spans="2:46" x14ac:dyDescent="0.3">
      <c r="B2285" s="2" t="s">
        <v>5665</v>
      </c>
      <c r="C2285" s="8">
        <v>0</v>
      </c>
      <c r="D2285" s="2" t="s">
        <v>5556</v>
      </c>
      <c r="E2285" s="2" t="s">
        <v>5557</v>
      </c>
      <c r="F2285" s="2" t="s">
        <v>5559</v>
      </c>
      <c r="G2285" s="2"/>
      <c r="H2285" s="2" t="s">
        <v>4491</v>
      </c>
      <c r="I2285" s="2" t="str">
        <f t="shared" si="2216"/>
        <v>20241224-1319P0069-인쇄</v>
      </c>
      <c r="J2285" s="2" t="str">
        <f t="shared" si="2217"/>
        <v>20241224-1319P0069-합지</v>
      </c>
      <c r="K2285" s="2" t="str">
        <f t="shared" si="2218"/>
        <v>20241224-1319P0069-분단</v>
      </c>
      <c r="L2285" s="2" t="str">
        <f t="shared" si="2219"/>
        <v>20241224-1319P0069-제대</v>
      </c>
      <c r="M2285" s="2" t="str">
        <f>VLOOKUP(H2285, '쿼리1'!$A:$R, 17, 0)</f>
        <v>2도-HERBTEA_허브티(핑크197c)[사이즈변경180*100]</v>
      </c>
      <c r="N2285" s="2" t="str">
        <f>VLOOKUP(H2285, '쿼리1'!$A:$P, 15, 0)</f>
        <v>패증착70=2도-HERBTEA_허브티(핑크197c)[사이즈변경180*100]</v>
      </c>
      <c r="O2285" s="2" t="s">
        <v>5933</v>
      </c>
      <c r="P2285" s="2" t="str">
        <f>VLOOKUP(H2285, '쿼리1'!$A:$R, 17, 0)</f>
        <v>2도-HERBTEA_허브티(핑크197c)[사이즈변경180*100]</v>
      </c>
      <c r="Q2285" s="4">
        <f>VLOOKUP(H2285, '쿼리1'!$A:$U, 20, 0)</f>
        <v>36</v>
      </c>
      <c r="R2285" s="2" t="s">
        <v>5398</v>
      </c>
      <c r="S2285" s="2" t="s">
        <v>5398</v>
      </c>
      <c r="T2285" s="2" t="s">
        <v>5398</v>
      </c>
      <c r="U2285" s="2" t="s">
        <v>5397</v>
      </c>
      <c r="V2285" s="3">
        <v>45656</v>
      </c>
      <c r="W2285" s="5" t="s">
        <v>5396</v>
      </c>
      <c r="X2285" s="6">
        <f t="shared" ref="X2285:X2287" ca="1" si="2265">TODAY()-V2285</f>
        <v>0</v>
      </c>
      <c r="Y2285" s="3">
        <v>45659</v>
      </c>
      <c r="Z2285" s="5" t="s">
        <v>5396</v>
      </c>
      <c r="AA2285" s="6">
        <f t="shared" ca="1" si="2259"/>
        <v>-3</v>
      </c>
      <c r="AB2285" s="3">
        <v>45660</v>
      </c>
      <c r="AC2285" s="5" t="s">
        <v>5396</v>
      </c>
      <c r="AD2285" s="6">
        <f t="shared" ref="AD2285:AD2287" ca="1" si="2266">TODAY()-AB2285</f>
        <v>-4</v>
      </c>
      <c r="AE2285" s="2" t="s">
        <v>5388</v>
      </c>
      <c r="AF2285" s="2" t="s">
        <v>5388</v>
      </c>
      <c r="AG2285" s="2" t="str">
        <f>IFERROR(AF2285-AE2285, "X")</f>
        <v>X</v>
      </c>
      <c r="AH2285" s="2" t="s">
        <v>5388</v>
      </c>
      <c r="AI2285" s="3">
        <f t="shared" si="2264"/>
        <v>45656</v>
      </c>
      <c r="AJ2285" s="3">
        <f t="shared" ca="1" si="2260"/>
        <v>45656</v>
      </c>
      <c r="AK2285" s="2">
        <f t="shared" si="2220"/>
        <v>0</v>
      </c>
      <c r="AL2285" s="2" t="str">
        <f>IF(C2285&lt;0, "진행중", "지연")</f>
        <v>지연</v>
      </c>
      <c r="AM2285" s="2" t="str">
        <f t="shared" si="2222"/>
        <v>지연(0)</v>
      </c>
      <c r="AN2285" s="9">
        <f t="shared" si="2223"/>
        <v>0</v>
      </c>
      <c r="AO2285" s="9">
        <f t="shared" si="2224"/>
        <v>45656</v>
      </c>
      <c r="AP2285" s="9">
        <f ca="1">TODAY()</f>
        <v>45656</v>
      </c>
      <c r="AQ2285" s="6">
        <f ca="1">AO2285-AP2285</f>
        <v>0</v>
      </c>
      <c r="AR2285" s="12">
        <f t="shared" ca="1" si="2226"/>
        <v>0</v>
      </c>
      <c r="AS2285" t="str">
        <f ca="1">IF(AQ2285&lt;0, "진행중", "지연")</f>
        <v>지연</v>
      </c>
      <c r="AT2285" t="str">
        <f t="shared" ca="1" si="2227"/>
        <v>지연(0)</v>
      </c>
    </row>
    <row r="2286" spans="2:46" x14ac:dyDescent="0.3">
      <c r="B2286" s="2" t="s">
        <v>5665</v>
      </c>
      <c r="C2286" s="8">
        <v>0</v>
      </c>
      <c r="D2286" s="2" t="s">
        <v>5556</v>
      </c>
      <c r="E2286" s="2" t="s">
        <v>5558</v>
      </c>
      <c r="F2286" s="2" t="s">
        <v>5557</v>
      </c>
      <c r="G2286" s="2" t="s">
        <v>5560</v>
      </c>
      <c r="H2286" s="2" t="s">
        <v>945</v>
      </c>
      <c r="I2286" s="2" t="str">
        <f t="shared" si="2216"/>
        <v>20241224-1420P0057-인쇄</v>
      </c>
      <c r="J2286" s="2" t="str">
        <f t="shared" si="2217"/>
        <v>20241224-1420P0057-합지</v>
      </c>
      <c r="K2286" s="2" t="str">
        <f t="shared" si="2218"/>
        <v>20241224-1420P0057-분단</v>
      </c>
      <c r="L2286" s="2" t="str">
        <f t="shared" si="2219"/>
        <v>20241224-1420P0057-제대</v>
      </c>
      <c r="M2286" s="2" t="str">
        <f>VLOOKUP(H2286, '쿼리1'!$A:$R, 17, 0)</f>
        <v>6도-금바우식품-솥뚜껑 누룽지 1kg</v>
      </c>
      <c r="N2286" s="2" t="str">
        <f>VLOOKUP(H2286, '쿼리1'!$A:$P, 15, 0)</f>
        <v>오피피(무광)120</v>
      </c>
      <c r="O2286" s="2" t="s">
        <v>5822</v>
      </c>
      <c r="P2286" s="2" t="str">
        <f>VLOOKUP(H2286, '쿼리1'!$A:$R, 17, 0)</f>
        <v>6도-금바우식품-솥뚜껑 누룽지 1kg</v>
      </c>
      <c r="Q2286" s="4">
        <f>VLOOKUP(H2286, '쿼리1'!$A:$U, 20, 0)</f>
        <v>32432</v>
      </c>
      <c r="R2286" s="2" t="s">
        <v>5398</v>
      </c>
      <c r="S2286" s="2" t="s">
        <v>5398</v>
      </c>
      <c r="T2286" s="2" t="s">
        <v>5398</v>
      </c>
      <c r="U2286" s="2" t="s">
        <v>5398</v>
      </c>
      <c r="V2286" s="3">
        <v>45656</v>
      </c>
      <c r="W2286" s="5" t="s">
        <v>5396</v>
      </c>
      <c r="X2286" s="6">
        <f t="shared" ca="1" si="2265"/>
        <v>0</v>
      </c>
      <c r="Y2286" s="3">
        <v>45658</v>
      </c>
      <c r="Z2286" s="5" t="s">
        <v>5396</v>
      </c>
      <c r="AA2286" s="6">
        <f t="shared" ca="1" si="2259"/>
        <v>-2</v>
      </c>
      <c r="AB2286" s="3">
        <v>45659</v>
      </c>
      <c r="AC2286" s="5" t="s">
        <v>5396</v>
      </c>
      <c r="AD2286" s="6">
        <f t="shared" ca="1" si="2266"/>
        <v>-3</v>
      </c>
      <c r="AE2286" s="3">
        <v>45663</v>
      </c>
      <c r="AF2286" s="5" t="s">
        <v>5396</v>
      </c>
      <c r="AG2286" s="6">
        <f t="shared" ref="AG2286:AG2289" ca="1" si="2267">TODAY()-AE2286</f>
        <v>-7</v>
      </c>
      <c r="AH2286" s="2" t="s">
        <v>5388</v>
      </c>
      <c r="AI2286" s="3">
        <f t="shared" si="2264"/>
        <v>45656</v>
      </c>
      <c r="AJ2286" s="3">
        <f t="shared" ca="1" si="2260"/>
        <v>45656</v>
      </c>
      <c r="AK2286" s="2">
        <f t="shared" si="2220"/>
        <v>0</v>
      </c>
      <c r="AL2286" s="2" t="str">
        <f>IF(C2286&lt;0, "진행중", "지연")</f>
        <v>지연</v>
      </c>
      <c r="AM2286" s="2" t="str">
        <f t="shared" si="2222"/>
        <v>지연(0)</v>
      </c>
      <c r="AN2286" s="9">
        <f t="shared" si="2223"/>
        <v>45617</v>
      </c>
      <c r="AO2286" s="9">
        <f t="shared" si="2224"/>
        <v>45656</v>
      </c>
      <c r="AP2286" s="9"/>
      <c r="AQ2286" s="6">
        <f t="shared" ref="AQ2286:AQ2288" si="2268">AO2286-AN2286</f>
        <v>39</v>
      </c>
      <c r="AR2286" s="12" t="str">
        <f t="shared" si="2226"/>
        <v>+39</v>
      </c>
      <c r="AS2286" t="s">
        <v>5567</v>
      </c>
      <c r="AT2286" t="str">
        <f t="shared" si="2227"/>
        <v>생산완료(+39)</v>
      </c>
    </row>
    <row r="2287" spans="2:46" x14ac:dyDescent="0.3">
      <c r="B2287" s="2" t="s">
        <v>5665</v>
      </c>
      <c r="C2287" s="8">
        <v>0</v>
      </c>
      <c r="D2287" s="2" t="s">
        <v>5556</v>
      </c>
      <c r="E2287" s="2" t="s">
        <v>5558</v>
      </c>
      <c r="F2287" s="2" t="s">
        <v>5557</v>
      </c>
      <c r="G2287" s="2" t="s">
        <v>5560</v>
      </c>
      <c r="H2287" s="2" t="s">
        <v>554</v>
      </c>
      <c r="I2287" s="2" t="str">
        <f t="shared" si="2216"/>
        <v>20241224-1420P0058-인쇄</v>
      </c>
      <c r="J2287" s="2" t="str">
        <f t="shared" si="2217"/>
        <v>20241224-1420P0058-합지</v>
      </c>
      <c r="K2287" s="2" t="str">
        <f t="shared" si="2218"/>
        <v>20241224-1420P0058-분단</v>
      </c>
      <c r="L2287" s="2" t="str">
        <f t="shared" si="2219"/>
        <v>20241224-1420P0058-제대</v>
      </c>
      <c r="M2287" s="2" t="str">
        <f>VLOOKUP(H2287, '쿼리1'!$A:$R, 17, 0)</f>
        <v>6도-금바우식품-가족사랑 구수한 누룽지 1kg</v>
      </c>
      <c r="N2287" s="2" t="str">
        <f>VLOOKUP(H2287, '쿼리1'!$A:$P, 15, 0)</f>
        <v>오피피(무광)120</v>
      </c>
      <c r="O2287" s="2" t="s">
        <v>5823</v>
      </c>
      <c r="P2287" s="2" t="str">
        <f>VLOOKUP(H2287, '쿼리1'!$A:$R, 17, 0)</f>
        <v>6도-금바우식품-가족사랑 구수한 누룽지 1kg</v>
      </c>
      <c r="Q2287" s="4">
        <f>VLOOKUP(H2287, '쿼리1'!$A:$U, 20, 0)</f>
        <v>32432</v>
      </c>
      <c r="R2287" s="2" t="s">
        <v>5398</v>
      </c>
      <c r="S2287" s="2" t="s">
        <v>5398</v>
      </c>
      <c r="T2287" s="2" t="s">
        <v>5398</v>
      </c>
      <c r="U2287" s="2" t="s">
        <v>5398</v>
      </c>
      <c r="V2287" s="3">
        <v>45656</v>
      </c>
      <c r="W2287" s="5" t="s">
        <v>5396</v>
      </c>
      <c r="X2287" s="6">
        <f t="shared" ca="1" si="2265"/>
        <v>0</v>
      </c>
      <c r="Y2287" s="3">
        <v>45658</v>
      </c>
      <c r="Z2287" s="5" t="s">
        <v>5396</v>
      </c>
      <c r="AA2287" s="6">
        <f t="shared" ca="1" si="2259"/>
        <v>-2</v>
      </c>
      <c r="AB2287" s="3">
        <v>45659</v>
      </c>
      <c r="AC2287" s="5" t="s">
        <v>5396</v>
      </c>
      <c r="AD2287" s="6">
        <f t="shared" ca="1" si="2266"/>
        <v>-3</v>
      </c>
      <c r="AE2287" s="3">
        <v>45663</v>
      </c>
      <c r="AF2287" s="5" t="s">
        <v>5396</v>
      </c>
      <c r="AG2287" s="6">
        <f t="shared" ca="1" si="2267"/>
        <v>-7</v>
      </c>
      <c r="AH2287" s="2" t="s">
        <v>5388</v>
      </c>
      <c r="AI2287" s="3">
        <f t="shared" si="2264"/>
        <v>45656</v>
      </c>
      <c r="AJ2287" s="3">
        <f t="shared" ca="1" si="2260"/>
        <v>45656</v>
      </c>
      <c r="AK2287" s="2">
        <f t="shared" si="2220"/>
        <v>0</v>
      </c>
      <c r="AL2287" s="2" t="str">
        <f>IF(C2287&lt;0, "진행중", "지연")</f>
        <v>지연</v>
      </c>
      <c r="AM2287" s="2" t="str">
        <f t="shared" si="2222"/>
        <v>지연(0)</v>
      </c>
      <c r="AN2287" s="9">
        <f t="shared" si="2223"/>
        <v>45603</v>
      </c>
      <c r="AO2287" s="9">
        <f t="shared" si="2224"/>
        <v>45656</v>
      </c>
      <c r="AP2287" s="9"/>
      <c r="AQ2287" s="6">
        <f t="shared" si="2268"/>
        <v>53</v>
      </c>
      <c r="AR2287" s="12" t="str">
        <f t="shared" si="2226"/>
        <v>+53</v>
      </c>
      <c r="AS2287" t="s">
        <v>5567</v>
      </c>
      <c r="AT2287" t="str">
        <f t="shared" si="2227"/>
        <v>생산완료(+53)</v>
      </c>
    </row>
    <row r="2288" spans="2:46" x14ac:dyDescent="0.3">
      <c r="B2288" s="2" t="s">
        <v>5421</v>
      </c>
      <c r="C2288" s="7">
        <v>5</v>
      </c>
      <c r="D2288" s="2"/>
      <c r="E2288" s="2" t="s">
        <v>5406</v>
      </c>
      <c r="F2288" s="2"/>
      <c r="G2288" s="2" t="s">
        <v>5560</v>
      </c>
      <c r="H2288" s="2" t="s">
        <v>2015</v>
      </c>
      <c r="I2288" s="2" t="str">
        <f t="shared" si="2216"/>
        <v>20241224-1619N0023-인쇄</v>
      </c>
      <c r="J2288" s="2" t="str">
        <f t="shared" si="2217"/>
        <v>20241224-1619N0023-합지</v>
      </c>
      <c r="K2288" s="2" t="str">
        <f t="shared" si="2218"/>
        <v>20241224-1619N0023-분단</v>
      </c>
      <c r="L2288" s="2" t="str">
        <f t="shared" si="2219"/>
        <v>20241224-1619N0023-제대</v>
      </c>
      <c r="M2288" s="2" t="str">
        <f>VLOOKUP(H2288, '쿼리1'!$A:$R, 17, 0)</f>
        <v>무지</v>
      </c>
      <c r="N2288" s="2" t="str">
        <f>VLOOKUP(H2288, '쿼리1'!$A:$P, 15, 0)</f>
        <v>나이론60</v>
      </c>
      <c r="O2288" s="2" t="s">
        <v>5844</v>
      </c>
      <c r="P2288" s="2" t="str">
        <f>VLOOKUP(H2288, '쿼리1'!$A:$R, 17, 0)</f>
        <v>무지</v>
      </c>
      <c r="Q2288" s="4">
        <f>VLOOKUP(H2288, '쿼리1'!$A:$U, 20, 0)</f>
        <v>15000</v>
      </c>
      <c r="R2288" s="2" t="s">
        <v>5397</v>
      </c>
      <c r="S2288" s="2" t="s">
        <v>31</v>
      </c>
      <c r="T2288" s="2" t="s">
        <v>5397</v>
      </c>
      <c r="U2288" s="2" t="s">
        <v>5398</v>
      </c>
      <c r="V2288" s="2" t="s">
        <v>5388</v>
      </c>
      <c r="W2288" s="3" t="s">
        <v>5388</v>
      </c>
      <c r="X2288" s="6" t="str">
        <f>IFERROR(W2288-V2288, "X")</f>
        <v>X</v>
      </c>
      <c r="Y2288" s="3">
        <v>45659</v>
      </c>
      <c r="Z2288" s="3">
        <v>45654</v>
      </c>
      <c r="AA2288" s="6">
        <f>IFERROR(IF(Z2288-Y2288&gt;0, "+" &amp; (Z2288-Y2288), Z2288-Y2288), "X")</f>
        <v>-5</v>
      </c>
      <c r="AB2288" s="5" t="s">
        <v>5388</v>
      </c>
      <c r="AC2288" s="2" t="s">
        <v>5388</v>
      </c>
      <c r="AD2288" s="6" t="str">
        <f>IFERROR(AC2288-AB2288, "X")</f>
        <v>X</v>
      </c>
      <c r="AE2288" s="3">
        <v>45663</v>
      </c>
      <c r="AF2288" s="5" t="s">
        <v>5396</v>
      </c>
      <c r="AG2288" s="6">
        <f t="shared" ca="1" si="2267"/>
        <v>-7</v>
      </c>
      <c r="AH2288" s="3">
        <v>45654</v>
      </c>
      <c r="AI2288" s="3">
        <f>Y2288</f>
        <v>45659</v>
      </c>
      <c r="AJ2288" s="3"/>
      <c r="AK2288" s="2" t="str">
        <f t="shared" si="2220"/>
        <v>+5</v>
      </c>
      <c r="AL2288" s="2" t="s">
        <v>5567</v>
      </c>
      <c r="AM2288" s="2" t="str">
        <f t="shared" si="2222"/>
        <v>생산완료(+5)</v>
      </c>
      <c r="AN2288" s="9">
        <f t="shared" si="2223"/>
        <v>45654</v>
      </c>
      <c r="AO2288" s="9">
        <f t="shared" si="2224"/>
        <v>45659</v>
      </c>
      <c r="AP2288" s="9"/>
      <c r="AQ2288" s="2">
        <f t="shared" si="2268"/>
        <v>5</v>
      </c>
      <c r="AR2288" s="12" t="str">
        <f t="shared" si="2226"/>
        <v>+5</v>
      </c>
      <c r="AS2288" t="s">
        <v>5567</v>
      </c>
      <c r="AT2288" t="str">
        <f t="shared" si="2227"/>
        <v>생산완료(+5)</v>
      </c>
    </row>
    <row r="2289" spans="2:46" x14ac:dyDescent="0.3">
      <c r="B2289" s="2" t="s">
        <v>5665</v>
      </c>
      <c r="C2289" s="8">
        <v>0</v>
      </c>
      <c r="D2289" s="2" t="s">
        <v>5556</v>
      </c>
      <c r="E2289" s="2"/>
      <c r="F2289" s="2"/>
      <c r="G2289" s="2" t="s">
        <v>5558</v>
      </c>
      <c r="H2289" s="2" t="s">
        <v>2208</v>
      </c>
      <c r="I2289" s="2" t="str">
        <f t="shared" si="2216"/>
        <v>20241224-2418P0076-인쇄</v>
      </c>
      <c r="J2289" s="2" t="str">
        <f t="shared" si="2217"/>
        <v>20241224-2418P0076-합지</v>
      </c>
      <c r="K2289" s="2" t="str">
        <f t="shared" si="2218"/>
        <v>20241224-2418P0076-분단</v>
      </c>
      <c r="L2289" s="2" t="str">
        <f t="shared" si="2219"/>
        <v>20241224-2418P0076-제대</v>
      </c>
      <c r="M2289" s="2" t="str">
        <f>VLOOKUP(H2289, '쿼리1'!$A:$R, 17, 0)</f>
        <v>단면1도(먹색)-(주)푸드코아-치즈쿠키생지 500g(25g*20개)</v>
      </c>
      <c r="N2289" s="2" t="str">
        <f>VLOOKUP(H2289, '쿼리1'!$A:$P, 15, 0)</f>
        <v>PE튜브(투명)60</v>
      </c>
      <c r="O2289" s="2" t="s">
        <v>5934</v>
      </c>
      <c r="P2289" s="2" t="str">
        <f>VLOOKUP(H2289, '쿼리1'!$A:$R, 17, 0)</f>
        <v>단면1도(먹색)-(주)푸드코아-치즈쿠키생지 500g(25g*20개)</v>
      </c>
      <c r="Q2289" s="4">
        <f>VLOOKUP(H2289, '쿼리1'!$A:$U, 20, 0)</f>
        <v>10000</v>
      </c>
      <c r="R2289" s="2" t="s">
        <v>5398</v>
      </c>
      <c r="S2289" s="2" t="s">
        <v>5397</v>
      </c>
      <c r="T2289" s="2" t="s">
        <v>5397</v>
      </c>
      <c r="U2289" s="2" t="s">
        <v>5398</v>
      </c>
      <c r="V2289" s="3">
        <v>45656</v>
      </c>
      <c r="W2289" s="5" t="s">
        <v>5396</v>
      </c>
      <c r="X2289" s="6">
        <f ca="1">TODAY()-V2289</f>
        <v>0</v>
      </c>
      <c r="Y2289" s="2" t="s">
        <v>5388</v>
      </c>
      <c r="Z2289" s="3" t="s">
        <v>5388</v>
      </c>
      <c r="AA2289" s="6" t="str">
        <f>IFERROR(Z2289-Y2289, "X")</f>
        <v>X</v>
      </c>
      <c r="AB2289" s="5" t="s">
        <v>5388</v>
      </c>
      <c r="AC2289" s="2" t="s">
        <v>5388</v>
      </c>
      <c r="AD2289" s="6" t="str">
        <f>IFERROR(AC2289-AB2289, "X")</f>
        <v>X</v>
      </c>
      <c r="AE2289" s="3">
        <v>45658</v>
      </c>
      <c r="AF2289" s="5" t="s">
        <v>5396</v>
      </c>
      <c r="AG2289" s="6">
        <f t="shared" ca="1" si="2267"/>
        <v>-2</v>
      </c>
      <c r="AH2289" s="2" t="s">
        <v>5388</v>
      </c>
      <c r="AI2289" s="3">
        <f>V2289</f>
        <v>45656</v>
      </c>
      <c r="AJ2289" s="3">
        <f t="shared" ref="AJ2289:AJ2323" ca="1" si="2269">TODAY()</f>
        <v>45656</v>
      </c>
      <c r="AK2289" s="2">
        <f t="shared" si="2220"/>
        <v>0</v>
      </c>
      <c r="AL2289" s="2" t="str">
        <f>IF(C2289&lt;0, "진행중", "지연")</f>
        <v>지연</v>
      </c>
      <c r="AM2289" s="2" t="str">
        <f t="shared" si="2222"/>
        <v>지연(0)</v>
      </c>
      <c r="AN2289" s="9">
        <f t="shared" si="2223"/>
        <v>0</v>
      </c>
      <c r="AO2289" s="9">
        <f t="shared" si="2224"/>
        <v>45656</v>
      </c>
      <c r="AP2289" s="9">
        <f t="shared" ref="AP2289:AP2294" ca="1" si="2270">TODAY()</f>
        <v>45656</v>
      </c>
      <c r="AQ2289" s="6">
        <f ca="1">AO2289-AP2289</f>
        <v>0</v>
      </c>
      <c r="AR2289" s="12">
        <f t="shared" ca="1" si="2226"/>
        <v>0</v>
      </c>
      <c r="AS2289" t="str">
        <f ca="1">IF(AQ2289&lt;0, "진행중", "지연")</f>
        <v>지연</v>
      </c>
      <c r="AT2289" t="str">
        <f t="shared" ca="1" si="2227"/>
        <v>지연(0)</v>
      </c>
    </row>
    <row r="2290" spans="2:46" x14ac:dyDescent="0.3">
      <c r="B2290" s="2" t="s">
        <v>5666</v>
      </c>
      <c r="C2290" s="8" t="s">
        <v>5670</v>
      </c>
      <c r="D2290" s="2"/>
      <c r="E2290" s="2"/>
      <c r="F2290" s="2"/>
      <c r="G2290" s="2"/>
      <c r="H2290" s="2" t="s">
        <v>5235</v>
      </c>
      <c r="I2290" s="2" t="str">
        <f t="shared" si="2216"/>
        <v>20241224-2418P0078-인쇄</v>
      </c>
      <c r="J2290" s="2" t="str">
        <f t="shared" si="2217"/>
        <v>20241224-2418P0078-합지</v>
      </c>
      <c r="K2290" s="2" t="str">
        <f t="shared" si="2218"/>
        <v>20241224-2418P0078-분단</v>
      </c>
      <c r="L2290" s="2" t="str">
        <f t="shared" si="2219"/>
        <v>20241224-2418P0078-제대</v>
      </c>
      <c r="M2290" s="2" t="str">
        <f>VLOOKUP(H2290, '쿼리1'!$A:$R, 17, 0)</f>
        <v>단면1도(먹색)-(주)푸드코아-촉촉한초코칩쿠키생지 600g(60g*10개)</v>
      </c>
      <c r="N2290" s="2" t="str">
        <f>VLOOKUP(H2290, '쿼리1'!$A:$P, 15, 0)</f>
        <v>PE튜브(투명)60</v>
      </c>
      <c r="O2290" s="2" t="s">
        <v>5853</v>
      </c>
      <c r="P2290" s="2" t="str">
        <f>VLOOKUP(H2290, '쿼리1'!$A:$R, 17, 0)</f>
        <v>단면1도(먹색)-(주)푸드코아-촉촉한초코칩쿠키생지 600g(60g*10개)</v>
      </c>
      <c r="Q2290" s="4">
        <f>VLOOKUP(H2290, '쿼리1'!$A:$U, 20, 0)</f>
        <v>10000</v>
      </c>
      <c r="R2290" s="2" t="s">
        <v>5397</v>
      </c>
      <c r="S2290" s="2" t="s">
        <v>5397</v>
      </c>
      <c r="T2290" s="2" t="s">
        <v>5397</v>
      </c>
      <c r="U2290" s="2" t="s">
        <v>5397</v>
      </c>
      <c r="V2290" s="2" t="s">
        <v>5388</v>
      </c>
      <c r="W2290" s="2" t="s">
        <v>5388</v>
      </c>
      <c r="X2290" s="6" t="str">
        <f>IFERROR(W2290-V2290, "X")</f>
        <v>X</v>
      </c>
      <c r="Y2290" s="2" t="s">
        <v>5388</v>
      </c>
      <c r="Z2290" s="2" t="s">
        <v>5388</v>
      </c>
      <c r="AA2290" s="6" t="str">
        <f>IFERROR(Z2290-Y2290, "X")</f>
        <v>X</v>
      </c>
      <c r="AB2290" s="2" t="s">
        <v>5388</v>
      </c>
      <c r="AC2290" s="2" t="s">
        <v>5388</v>
      </c>
      <c r="AD2290" s="6" t="str">
        <f>IFERROR(AC2290-AB2290, "X")</f>
        <v>X</v>
      </c>
      <c r="AE2290" s="2" t="s">
        <v>5388</v>
      </c>
      <c r="AF2290" s="2" t="s">
        <v>5388</v>
      </c>
      <c r="AG2290" s="2" t="str">
        <f>IFERROR(AF2290-AE2290, "X")</f>
        <v>X</v>
      </c>
      <c r="AH2290" s="2" t="s">
        <v>5388</v>
      </c>
      <c r="AI2290" s="3" t="s">
        <v>5388</v>
      </c>
      <c r="AJ2290" s="3">
        <f t="shared" ca="1" si="2269"/>
        <v>45656</v>
      </c>
      <c r="AK2290" s="2" t="str">
        <f t="shared" si="2220"/>
        <v>+공정납기일없음</v>
      </c>
      <c r="AL2290" s="2"/>
      <c r="AM2290" s="2" t="str">
        <f t="shared" si="2222"/>
        <v>(+공정납기일없음)</v>
      </c>
      <c r="AN2290" s="9">
        <f t="shared" si="2223"/>
        <v>0</v>
      </c>
      <c r="AO2290" s="9">
        <f t="shared" si="2224"/>
        <v>0</v>
      </c>
      <c r="AP2290" s="9">
        <f t="shared" ca="1" si="2270"/>
        <v>45656</v>
      </c>
      <c r="AQ2290" s="6" t="s">
        <v>5388</v>
      </c>
      <c r="AR2290" s="12" t="str">
        <f t="shared" si="2226"/>
        <v>+X</v>
      </c>
      <c r="AS2290" t="s">
        <v>5680</v>
      </c>
      <c r="AT2290" t="str">
        <f t="shared" si="2227"/>
        <v>공정납기일없음(+X)</v>
      </c>
    </row>
    <row r="2291" spans="2:46" x14ac:dyDescent="0.3">
      <c r="B2291" s="2" t="s">
        <v>5666</v>
      </c>
      <c r="C2291" s="8" t="s">
        <v>5670</v>
      </c>
      <c r="D2291" s="2"/>
      <c r="E2291" s="2"/>
      <c r="F2291" s="2"/>
      <c r="G2291" s="2"/>
      <c r="H2291" s="2" t="s">
        <v>5211</v>
      </c>
      <c r="I2291" s="2" t="str">
        <f t="shared" si="2216"/>
        <v>20241224-2418P0085-인쇄</v>
      </c>
      <c r="J2291" s="2" t="str">
        <f t="shared" si="2217"/>
        <v>20241224-2418P0085-합지</v>
      </c>
      <c r="K2291" s="2" t="str">
        <f t="shared" si="2218"/>
        <v>20241224-2418P0085-분단</v>
      </c>
      <c r="L2291" s="2" t="str">
        <f t="shared" si="2219"/>
        <v>20241224-2418P0085-제대</v>
      </c>
      <c r="M2291" s="2" t="str">
        <f>VLOOKUP(H2291, '쿼리1'!$A:$R, 17, 0)</f>
        <v>단면1도(먹색)-(주)푸드코아-쵸코칩쿠키생지 400g(20g*20개)</v>
      </c>
      <c r="N2291" s="2" t="str">
        <f>VLOOKUP(H2291, '쿼리1'!$A:$P, 15, 0)</f>
        <v>PE튜브(투명)60</v>
      </c>
      <c r="O2291" s="2" t="s">
        <v>5935</v>
      </c>
      <c r="P2291" s="2" t="str">
        <f>VLOOKUP(H2291, '쿼리1'!$A:$R, 17, 0)</f>
        <v>단면1도(먹색)-(주)푸드코아-쵸코칩쿠키생지 400g(20g*20개)</v>
      </c>
      <c r="Q2291" s="4">
        <f>VLOOKUP(H2291, '쿼리1'!$A:$U, 20, 0)</f>
        <v>10000</v>
      </c>
      <c r="R2291" s="2" t="s">
        <v>5397</v>
      </c>
      <c r="S2291" s="2" t="s">
        <v>5397</v>
      </c>
      <c r="T2291" s="2" t="s">
        <v>5397</v>
      </c>
      <c r="U2291" s="2" t="s">
        <v>5397</v>
      </c>
      <c r="V2291" s="2" t="s">
        <v>5388</v>
      </c>
      <c r="W2291" s="2" t="s">
        <v>5388</v>
      </c>
      <c r="X2291" s="6" t="str">
        <f>IFERROR(W2291-V2291, "X")</f>
        <v>X</v>
      </c>
      <c r="Y2291" s="2" t="s">
        <v>5388</v>
      </c>
      <c r="Z2291" s="2" t="s">
        <v>5388</v>
      </c>
      <c r="AA2291" s="6" t="str">
        <f>IFERROR(Z2291-Y2291, "X")</f>
        <v>X</v>
      </c>
      <c r="AB2291" s="2" t="s">
        <v>5388</v>
      </c>
      <c r="AC2291" s="2" t="s">
        <v>5388</v>
      </c>
      <c r="AD2291" s="6" t="str">
        <f>IFERROR(AC2291-AB2291, "X")</f>
        <v>X</v>
      </c>
      <c r="AE2291" s="2" t="s">
        <v>5388</v>
      </c>
      <c r="AF2291" s="2" t="s">
        <v>5388</v>
      </c>
      <c r="AG2291" s="2" t="str">
        <f>IFERROR(AF2291-AE2291, "X")</f>
        <v>X</v>
      </c>
      <c r="AH2291" s="2" t="s">
        <v>5388</v>
      </c>
      <c r="AI2291" s="3" t="s">
        <v>5388</v>
      </c>
      <c r="AJ2291" s="3">
        <f t="shared" ca="1" si="2269"/>
        <v>45656</v>
      </c>
      <c r="AK2291" s="2" t="str">
        <f t="shared" si="2220"/>
        <v>+공정납기일없음</v>
      </c>
      <c r="AL2291" s="2"/>
      <c r="AM2291" s="2" t="str">
        <f t="shared" si="2222"/>
        <v>(+공정납기일없음)</v>
      </c>
      <c r="AN2291" s="9">
        <f t="shared" si="2223"/>
        <v>0</v>
      </c>
      <c r="AO2291" s="9">
        <f t="shared" si="2224"/>
        <v>0</v>
      </c>
      <c r="AP2291" s="9">
        <f t="shared" ca="1" si="2270"/>
        <v>45656</v>
      </c>
      <c r="AQ2291" s="6" t="s">
        <v>5388</v>
      </c>
      <c r="AR2291" s="12" t="str">
        <f t="shared" si="2226"/>
        <v>+X</v>
      </c>
      <c r="AS2291" t="s">
        <v>5680</v>
      </c>
      <c r="AT2291" t="str">
        <f t="shared" si="2227"/>
        <v>공정납기일없음(+X)</v>
      </c>
    </row>
    <row r="2292" spans="2:46" x14ac:dyDescent="0.3">
      <c r="B2292" s="2" t="s">
        <v>5665</v>
      </c>
      <c r="C2292" s="8">
        <v>0</v>
      </c>
      <c r="D2292" s="2" t="s">
        <v>5556</v>
      </c>
      <c r="E2292" s="2"/>
      <c r="F2292" s="2"/>
      <c r="G2292" s="2"/>
      <c r="H2292" s="2" t="s">
        <v>5061</v>
      </c>
      <c r="I2292" s="2" t="str">
        <f t="shared" si="2216"/>
        <v>20241225-1000147483-인쇄</v>
      </c>
      <c r="J2292" s="2" t="str">
        <f t="shared" si="2217"/>
        <v>20241225-1000147483-합지</v>
      </c>
      <c r="K2292" s="2" t="str">
        <f t="shared" si="2218"/>
        <v>20241225-1000147483-분단</v>
      </c>
      <c r="L2292" s="2" t="str">
        <f t="shared" si="2219"/>
        <v>20241225-1000147483-제대</v>
      </c>
      <c r="M2292" s="2">
        <f>VLOOKUP(H2292, '쿼리1'!$A:$R, 17, 0)</f>
        <v>0</v>
      </c>
      <c r="N2292" s="2">
        <f>VLOOKUP(H2292, '쿼리1'!$A:$P, 15, 0)</f>
        <v>0</v>
      </c>
      <c r="O2292" s="2">
        <v>1000147483</v>
      </c>
      <c r="P2292" s="2">
        <f>VLOOKUP(H2292, '쿼리1'!$A:$R, 17, 0)</f>
        <v>0</v>
      </c>
      <c r="Q2292" s="4">
        <f>VLOOKUP(H2292, '쿼리1'!$A:$U, 20, 0)</f>
        <v>0</v>
      </c>
      <c r="R2292" s="2" t="s">
        <v>5398</v>
      </c>
      <c r="S2292" s="2" t="s">
        <v>5397</v>
      </c>
      <c r="T2292" s="2" t="s">
        <v>5397</v>
      </c>
      <c r="U2292" s="2" t="s">
        <v>5397</v>
      </c>
      <c r="V2292" s="3">
        <v>45656</v>
      </c>
      <c r="W2292" s="5" t="s">
        <v>5396</v>
      </c>
      <c r="X2292" s="6">
        <f t="shared" ref="X2292:X2299" ca="1" si="2271">TODAY()-V2292</f>
        <v>0</v>
      </c>
      <c r="Y2292" s="2" t="s">
        <v>5388</v>
      </c>
      <c r="Z2292" s="2" t="s">
        <v>5388</v>
      </c>
      <c r="AA2292" s="6" t="str">
        <f>IFERROR(Z2292-Y2292, "X")</f>
        <v>X</v>
      </c>
      <c r="AB2292" s="2" t="s">
        <v>5388</v>
      </c>
      <c r="AC2292" s="2" t="s">
        <v>5388</v>
      </c>
      <c r="AD2292" s="6" t="str">
        <f>IFERROR(AC2292-AB2292, "X")</f>
        <v>X</v>
      </c>
      <c r="AE2292" s="2" t="s">
        <v>5388</v>
      </c>
      <c r="AF2292" s="2" t="s">
        <v>5388</v>
      </c>
      <c r="AG2292" s="2" t="str">
        <f>IFERROR(AF2292-AE2292, "X")</f>
        <v>X</v>
      </c>
      <c r="AH2292" s="2" t="s">
        <v>5388</v>
      </c>
      <c r="AI2292" s="3">
        <f t="shared" ref="AI2292:AI2299" si="2272">V2292</f>
        <v>45656</v>
      </c>
      <c r="AJ2292" s="3">
        <f t="shared" ca="1" si="2269"/>
        <v>45656</v>
      </c>
      <c r="AK2292" s="2">
        <f t="shared" si="2220"/>
        <v>0</v>
      </c>
      <c r="AL2292" s="2" t="str">
        <f t="shared" ref="AL2292:AL2299" si="2273">IF(C2292&lt;0, "진행중", "지연")</f>
        <v>지연</v>
      </c>
      <c r="AM2292" s="2" t="str">
        <f t="shared" si="2222"/>
        <v>지연(0)</v>
      </c>
      <c r="AN2292" s="9">
        <f t="shared" si="2223"/>
        <v>0</v>
      </c>
      <c r="AO2292" s="9">
        <f t="shared" si="2224"/>
        <v>45658</v>
      </c>
      <c r="AP2292" s="9">
        <f t="shared" ca="1" si="2270"/>
        <v>45656</v>
      </c>
      <c r="AQ2292" s="6">
        <f t="shared" ref="AQ2292:AQ2294" ca="1" si="2274">AO2292-AP2292</f>
        <v>2</v>
      </c>
      <c r="AR2292" s="12" t="str">
        <f t="shared" ca="1" si="2226"/>
        <v>+2</v>
      </c>
      <c r="AS2292" t="str">
        <f t="shared" ref="AS2292:AS2294" ca="1" si="2275">IF(AQ2292&lt;0, "진행중", "지연")</f>
        <v>지연</v>
      </c>
      <c r="AT2292" t="str">
        <f t="shared" ca="1" si="2227"/>
        <v>지연(+2)</v>
      </c>
    </row>
    <row r="2293" spans="2:46" x14ac:dyDescent="0.3">
      <c r="B2293" s="2" t="s">
        <v>5669</v>
      </c>
      <c r="C2293" s="8">
        <v>2</v>
      </c>
      <c r="D2293" s="2" t="s">
        <v>5558</v>
      </c>
      <c r="E2293" s="2" t="s">
        <v>5560</v>
      </c>
      <c r="F2293" s="2" t="s">
        <v>5562</v>
      </c>
      <c r="G2293" s="2"/>
      <c r="H2293" s="2" t="s">
        <v>5019</v>
      </c>
      <c r="I2293" s="2" t="str">
        <f t="shared" si="2216"/>
        <v>20241226-1000147483-인쇄</v>
      </c>
      <c r="J2293" s="2" t="str">
        <f t="shared" si="2217"/>
        <v>20241226-1000147483-합지</v>
      </c>
      <c r="K2293" s="2" t="str">
        <f t="shared" si="2218"/>
        <v>20241226-1000147483-분단</v>
      </c>
      <c r="L2293" s="2" t="str">
        <f t="shared" si="2219"/>
        <v>20241226-1000147483-제대</v>
      </c>
      <c r="M2293" s="2" t="str">
        <f>VLOOKUP(H2293, '쿼리1'!$A:$R, 17, 0)</f>
        <v>6도-바다숲-24시간 정성담은 직화구이김 4g</v>
      </c>
      <c r="N2293" s="2" t="str">
        <f>VLOOKUP(H2293, '쿼리1'!$A:$P, 15, 0)</f>
        <v>은박(무광)55</v>
      </c>
      <c r="O2293" s="2">
        <v>1000147483</v>
      </c>
      <c r="P2293" s="2" t="str">
        <f>VLOOKUP(H2293, '쿼리1'!$A:$R, 17, 0)</f>
        <v>6도-바다숲-24시간 정성담은 직화구이김 4g</v>
      </c>
      <c r="Q2293" s="4">
        <f>VLOOKUP(H2293, '쿼리1'!$A:$U, 20, 0)</f>
        <v>18</v>
      </c>
      <c r="R2293" s="2" t="s">
        <v>5398</v>
      </c>
      <c r="S2293" s="2" t="s">
        <v>5398</v>
      </c>
      <c r="T2293" s="2" t="s">
        <v>5398</v>
      </c>
      <c r="U2293" s="2" t="s">
        <v>5397</v>
      </c>
      <c r="V2293" s="3">
        <v>45658</v>
      </c>
      <c r="W2293" s="5" t="s">
        <v>5396</v>
      </c>
      <c r="X2293" s="6">
        <f t="shared" ca="1" si="2271"/>
        <v>-2</v>
      </c>
      <c r="Y2293" s="3">
        <v>45663</v>
      </c>
      <c r="Z2293" s="5" t="s">
        <v>5396</v>
      </c>
      <c r="AA2293" s="6">
        <f t="shared" ref="AA2293:AA2320" ca="1" si="2276">TODAY()-Y2293</f>
        <v>-7</v>
      </c>
      <c r="AB2293" s="3">
        <v>45664</v>
      </c>
      <c r="AC2293" s="5" t="s">
        <v>5396</v>
      </c>
      <c r="AD2293" s="6">
        <f ca="1">TODAY()-AB2293</f>
        <v>-8</v>
      </c>
      <c r="AE2293" s="2" t="s">
        <v>5388</v>
      </c>
      <c r="AF2293" s="2" t="s">
        <v>5388</v>
      </c>
      <c r="AG2293" s="2" t="str">
        <f>IFERROR(AF2293-AE2293, "X")</f>
        <v>X</v>
      </c>
      <c r="AH2293" s="2" t="s">
        <v>5388</v>
      </c>
      <c r="AI2293" s="3">
        <f t="shared" si="2272"/>
        <v>45658</v>
      </c>
      <c r="AJ2293" s="3">
        <f t="shared" ca="1" si="2269"/>
        <v>45656</v>
      </c>
      <c r="AK2293" s="2" t="str">
        <f t="shared" si="2220"/>
        <v>+2</v>
      </c>
      <c r="AL2293" s="2" t="str">
        <f t="shared" si="2273"/>
        <v>지연</v>
      </c>
      <c r="AM2293" s="2" t="str">
        <f t="shared" si="2222"/>
        <v>지연(+2)</v>
      </c>
      <c r="AN2293" s="9">
        <f t="shared" si="2223"/>
        <v>0</v>
      </c>
      <c r="AO2293" s="9">
        <f t="shared" si="2224"/>
        <v>45658</v>
      </c>
      <c r="AP2293" s="9">
        <f t="shared" ca="1" si="2270"/>
        <v>45656</v>
      </c>
      <c r="AQ2293" s="6">
        <f t="shared" ca="1" si="2274"/>
        <v>2</v>
      </c>
      <c r="AR2293" s="12" t="str">
        <f t="shared" ca="1" si="2226"/>
        <v>+2</v>
      </c>
      <c r="AS2293" t="str">
        <f t="shared" ca="1" si="2275"/>
        <v>지연</v>
      </c>
      <c r="AT2293" t="str">
        <f t="shared" ca="1" si="2227"/>
        <v>지연(+2)</v>
      </c>
    </row>
    <row r="2294" spans="2:46" x14ac:dyDescent="0.3">
      <c r="B2294" s="2" t="s">
        <v>5669</v>
      </c>
      <c r="C2294" s="8">
        <v>2</v>
      </c>
      <c r="D2294" s="2" t="s">
        <v>5558</v>
      </c>
      <c r="E2294" s="2" t="s">
        <v>5560</v>
      </c>
      <c r="F2294" s="2"/>
      <c r="G2294" s="2" t="s">
        <v>5561</v>
      </c>
      <c r="H2294" s="2" t="s">
        <v>393</v>
      </c>
      <c r="I2294" s="2" t="str">
        <f t="shared" si="2216"/>
        <v>20241226-1000149267-인쇄</v>
      </c>
      <c r="J2294" s="2" t="str">
        <f t="shared" si="2217"/>
        <v>20241226-1000149267-합지</v>
      </c>
      <c r="K2294" s="2" t="str">
        <f t="shared" si="2218"/>
        <v>20241226-1000149267-분단</v>
      </c>
      <c r="L2294" s="2" t="str">
        <f t="shared" si="2219"/>
        <v>20241226-1000149267-제대</v>
      </c>
      <c r="M2294" s="2" t="str">
        <f>VLOOKUP(H2294, '쿼리1'!$A:$R, 17, 0)</f>
        <v>2도-나물찬 1kg</v>
      </c>
      <c r="N2294" s="2" t="str">
        <f>VLOOKUP(H2294, '쿼리1'!$A:$P, 15, 0)</f>
        <v>나이론60</v>
      </c>
      <c r="O2294" s="2">
        <v>1000149267</v>
      </c>
      <c r="P2294" s="2" t="str">
        <f>VLOOKUP(H2294, '쿼리1'!$A:$R, 17, 0)</f>
        <v>2도-나물찬 1kg</v>
      </c>
      <c r="Q2294" s="4">
        <f>VLOOKUP(H2294, '쿼리1'!$A:$U, 20, 0)</f>
        <v>10000</v>
      </c>
      <c r="R2294" s="2" t="s">
        <v>5398</v>
      </c>
      <c r="S2294" s="2" t="s">
        <v>5398</v>
      </c>
      <c r="T2294" s="2" t="s">
        <v>5397</v>
      </c>
      <c r="U2294" s="2" t="s">
        <v>5398</v>
      </c>
      <c r="V2294" s="3">
        <v>45658</v>
      </c>
      <c r="W2294" s="5" t="s">
        <v>5396</v>
      </c>
      <c r="X2294" s="6">
        <f t="shared" ca="1" si="2271"/>
        <v>-2</v>
      </c>
      <c r="Y2294" s="3">
        <v>45663</v>
      </c>
      <c r="Z2294" s="5" t="s">
        <v>5396</v>
      </c>
      <c r="AA2294" s="6">
        <f t="shared" ca="1" si="2276"/>
        <v>-7</v>
      </c>
      <c r="AB2294" s="5" t="s">
        <v>5388</v>
      </c>
      <c r="AC2294" s="2" t="s">
        <v>5388</v>
      </c>
      <c r="AD2294" s="6" t="str">
        <f>IFERROR(AC2294-AB2294, "X")</f>
        <v>X</v>
      </c>
      <c r="AE2294" s="3">
        <v>45665</v>
      </c>
      <c r="AF2294" s="5" t="s">
        <v>5396</v>
      </c>
      <c r="AG2294" s="6">
        <f ca="1">TODAY()-AE2294</f>
        <v>-9</v>
      </c>
      <c r="AH2294" s="2" t="s">
        <v>5388</v>
      </c>
      <c r="AI2294" s="3">
        <f t="shared" si="2272"/>
        <v>45658</v>
      </c>
      <c r="AJ2294" s="3">
        <f t="shared" ca="1" si="2269"/>
        <v>45656</v>
      </c>
      <c r="AK2294" s="2" t="str">
        <f t="shared" si="2220"/>
        <v>+2</v>
      </c>
      <c r="AL2294" s="2" t="str">
        <f t="shared" si="2273"/>
        <v>지연</v>
      </c>
      <c r="AM2294" s="2" t="str">
        <f t="shared" si="2222"/>
        <v>지연(+2)</v>
      </c>
      <c r="AN2294" s="9">
        <f t="shared" si="2223"/>
        <v>0</v>
      </c>
      <c r="AO2294" s="9">
        <f t="shared" si="2224"/>
        <v>45658</v>
      </c>
      <c r="AP2294" s="9">
        <f t="shared" ca="1" si="2270"/>
        <v>45656</v>
      </c>
      <c r="AQ2294" s="6">
        <f t="shared" ca="1" si="2274"/>
        <v>2</v>
      </c>
      <c r="AR2294" s="12" t="str">
        <f t="shared" ca="1" si="2226"/>
        <v>+2</v>
      </c>
      <c r="AS2294" t="str">
        <f t="shared" ca="1" si="2275"/>
        <v>지연</v>
      </c>
      <c r="AT2294" t="str">
        <f t="shared" ca="1" si="2227"/>
        <v>지연(+2)</v>
      </c>
    </row>
    <row r="2295" spans="2:46" x14ac:dyDescent="0.3">
      <c r="B2295" s="2" t="s">
        <v>5669</v>
      </c>
      <c r="C2295" s="8">
        <v>2</v>
      </c>
      <c r="D2295" s="2" t="s">
        <v>5558</v>
      </c>
      <c r="E2295" s="2" t="s">
        <v>5560</v>
      </c>
      <c r="F2295" s="2" t="s">
        <v>5562</v>
      </c>
      <c r="G2295" s="2"/>
      <c r="H2295" s="2" t="s">
        <v>4258</v>
      </c>
      <c r="I2295" s="2" t="str">
        <f t="shared" si="2216"/>
        <v>20241226-1000154681-인쇄</v>
      </c>
      <c r="J2295" s="2" t="str">
        <f t="shared" si="2217"/>
        <v>20241226-1000154681-합지</v>
      </c>
      <c r="K2295" s="2" t="str">
        <f t="shared" si="2218"/>
        <v>20241226-1000154681-분단</v>
      </c>
      <c r="L2295" s="2" t="str">
        <f t="shared" si="2219"/>
        <v>20241226-1000154681-제대</v>
      </c>
      <c r="M2295" s="2" t="str">
        <f>VLOOKUP(H2295, '쿼리1'!$A:$R, 17, 0)</f>
        <v>4도-MH)부드러운 10결버터 데니쉬식빵(3개입)-사이즈변경</v>
      </c>
      <c r="N2295" s="2" t="str">
        <f>VLOOKUP(H2295, '쿼리1'!$A:$P, 15, 0)</f>
        <v>오씨피피(투명)40</v>
      </c>
      <c r="O2295" s="2">
        <v>1000154681</v>
      </c>
      <c r="P2295" s="2" t="str">
        <f>VLOOKUP(H2295, '쿼리1'!$A:$R, 17, 0)</f>
        <v>4도-MH)부드러운 10결버터 데니쉬식빵(3개입)-사이즈변경</v>
      </c>
      <c r="Q2295" s="4">
        <f>VLOOKUP(H2295, '쿼리1'!$A:$U, 20, 0)</f>
        <v>32</v>
      </c>
      <c r="R2295" s="2" t="s">
        <v>5398</v>
      </c>
      <c r="S2295" s="2" t="s">
        <v>5398</v>
      </c>
      <c r="T2295" s="2" t="s">
        <v>5398</v>
      </c>
      <c r="U2295" s="2" t="s">
        <v>5397</v>
      </c>
      <c r="V2295" s="3">
        <v>45658</v>
      </c>
      <c r="W2295" s="5" t="s">
        <v>5396</v>
      </c>
      <c r="X2295" s="6">
        <f t="shared" ca="1" si="2271"/>
        <v>-2</v>
      </c>
      <c r="Y2295" s="3">
        <v>45663</v>
      </c>
      <c r="Z2295" s="5" t="s">
        <v>5396</v>
      </c>
      <c r="AA2295" s="6">
        <f t="shared" ca="1" si="2276"/>
        <v>-7</v>
      </c>
      <c r="AB2295" s="3">
        <v>45664</v>
      </c>
      <c r="AC2295" s="5" t="s">
        <v>5396</v>
      </c>
      <c r="AD2295" s="6">
        <f ca="1">TODAY()-AB2295</f>
        <v>-8</v>
      </c>
      <c r="AE2295" s="2" t="s">
        <v>5388</v>
      </c>
      <c r="AF2295" s="2" t="s">
        <v>5388</v>
      </c>
      <c r="AG2295" s="2" t="str">
        <f>IFERROR(AF2295-AE2295, "X")</f>
        <v>X</v>
      </c>
      <c r="AH2295" s="2" t="s">
        <v>5388</v>
      </c>
      <c r="AI2295" s="3">
        <f t="shared" si="2272"/>
        <v>45658</v>
      </c>
      <c r="AJ2295" s="3">
        <f t="shared" ca="1" si="2269"/>
        <v>45656</v>
      </c>
      <c r="AK2295" s="2" t="str">
        <f t="shared" si="2220"/>
        <v>+2</v>
      </c>
      <c r="AL2295" s="2" t="str">
        <f t="shared" si="2273"/>
        <v>지연</v>
      </c>
      <c r="AM2295" s="2" t="str">
        <f t="shared" si="2222"/>
        <v>지연(+2)</v>
      </c>
      <c r="AN2295" s="9">
        <f t="shared" si="2223"/>
        <v>45650</v>
      </c>
      <c r="AO2295" s="9">
        <f t="shared" si="2224"/>
        <v>45658</v>
      </c>
      <c r="AP2295" s="9"/>
      <c r="AQ2295" s="6">
        <f t="shared" ref="AQ2295:AQ2299" si="2277">AO2295-AN2295</f>
        <v>8</v>
      </c>
      <c r="AR2295" s="12" t="str">
        <f t="shared" si="2226"/>
        <v>+8</v>
      </c>
      <c r="AS2295" t="s">
        <v>5567</v>
      </c>
      <c r="AT2295" t="str">
        <f t="shared" si="2227"/>
        <v>생산완료(+8)</v>
      </c>
    </row>
    <row r="2296" spans="2:46" x14ac:dyDescent="0.3">
      <c r="B2296" s="2" t="s">
        <v>5669</v>
      </c>
      <c r="C2296" s="8">
        <v>2</v>
      </c>
      <c r="D2296" s="2" t="s">
        <v>5558</v>
      </c>
      <c r="E2296" s="2" t="s">
        <v>5560</v>
      </c>
      <c r="F2296" s="2"/>
      <c r="G2296" s="2" t="s">
        <v>5561</v>
      </c>
      <c r="H2296" s="2" t="s">
        <v>2251</v>
      </c>
      <c r="I2296" s="2" t="str">
        <f t="shared" si="2216"/>
        <v>20241226-1000154950-인쇄</v>
      </c>
      <c r="J2296" s="2" t="str">
        <f t="shared" si="2217"/>
        <v>20241226-1000154950-합지</v>
      </c>
      <c r="K2296" s="2" t="str">
        <f t="shared" si="2218"/>
        <v>20241226-1000154950-분단</v>
      </c>
      <c r="L2296" s="2" t="str">
        <f t="shared" si="2219"/>
        <v>20241226-1000154950-제대</v>
      </c>
      <c r="M2296" s="2" t="str">
        <f>VLOOKUP(H2296, '쿼리1'!$A:$R, 17, 0)</f>
        <v>2도-위고둥 슬라이스</v>
      </c>
      <c r="N2296" s="2" t="str">
        <f>VLOOKUP(H2296, '쿼리1'!$A:$P, 15, 0)</f>
        <v>나이론70</v>
      </c>
      <c r="O2296" s="2">
        <v>1000154950</v>
      </c>
      <c r="P2296" s="2" t="str">
        <f>VLOOKUP(H2296, '쿼리1'!$A:$R, 17, 0)</f>
        <v>2도-위고둥 슬라이스</v>
      </c>
      <c r="Q2296" s="4">
        <f>VLOOKUP(H2296, '쿼리1'!$A:$U, 20, 0)</f>
        <v>75000</v>
      </c>
      <c r="R2296" s="2" t="s">
        <v>5398</v>
      </c>
      <c r="S2296" s="2" t="s">
        <v>5398</v>
      </c>
      <c r="T2296" s="2" t="s">
        <v>5397</v>
      </c>
      <c r="U2296" s="2" t="s">
        <v>5398</v>
      </c>
      <c r="V2296" s="3">
        <v>45658</v>
      </c>
      <c r="W2296" s="5" t="s">
        <v>5396</v>
      </c>
      <c r="X2296" s="6">
        <f t="shared" ca="1" si="2271"/>
        <v>-2</v>
      </c>
      <c r="Y2296" s="3">
        <v>45663</v>
      </c>
      <c r="Z2296" s="5" t="s">
        <v>5396</v>
      </c>
      <c r="AA2296" s="6">
        <f t="shared" ca="1" si="2276"/>
        <v>-7</v>
      </c>
      <c r="AB2296" s="5" t="s">
        <v>5388</v>
      </c>
      <c r="AC2296" s="2" t="s">
        <v>5388</v>
      </c>
      <c r="AD2296" s="6" t="str">
        <f>IFERROR(AC2296-AB2296, "X")</f>
        <v>X</v>
      </c>
      <c r="AE2296" s="3">
        <v>45665</v>
      </c>
      <c r="AF2296" s="5" t="s">
        <v>5396</v>
      </c>
      <c r="AG2296" s="6">
        <f ca="1">TODAY()-AE2296</f>
        <v>-9</v>
      </c>
      <c r="AH2296" s="2" t="s">
        <v>5388</v>
      </c>
      <c r="AI2296" s="3">
        <f t="shared" si="2272"/>
        <v>45658</v>
      </c>
      <c r="AJ2296" s="3">
        <f t="shared" ca="1" si="2269"/>
        <v>45656</v>
      </c>
      <c r="AK2296" s="2" t="str">
        <f t="shared" si="2220"/>
        <v>+2</v>
      </c>
      <c r="AL2296" s="2" t="str">
        <f t="shared" si="2273"/>
        <v>지연</v>
      </c>
      <c r="AM2296" s="2" t="str">
        <f t="shared" si="2222"/>
        <v>지연(+2)</v>
      </c>
      <c r="AN2296" s="9">
        <f t="shared" si="2223"/>
        <v>45632</v>
      </c>
      <c r="AO2296" s="9">
        <f t="shared" si="2224"/>
        <v>45658</v>
      </c>
      <c r="AP2296" s="9"/>
      <c r="AQ2296" s="6">
        <f t="shared" si="2277"/>
        <v>26</v>
      </c>
      <c r="AR2296" s="12" t="str">
        <f t="shared" si="2226"/>
        <v>+26</v>
      </c>
      <c r="AS2296" t="s">
        <v>5567</v>
      </c>
      <c r="AT2296" t="str">
        <f t="shared" si="2227"/>
        <v>생산완료(+26)</v>
      </c>
    </row>
    <row r="2297" spans="2:46" x14ac:dyDescent="0.3">
      <c r="B2297" s="2" t="s">
        <v>5669</v>
      </c>
      <c r="C2297" s="8">
        <v>2</v>
      </c>
      <c r="D2297" s="2" t="s">
        <v>5558</v>
      </c>
      <c r="E2297" s="2" t="s">
        <v>5560</v>
      </c>
      <c r="F2297" s="2" t="s">
        <v>5562</v>
      </c>
      <c r="G2297" s="2"/>
      <c r="H2297" s="2" t="s">
        <v>4466</v>
      </c>
      <c r="I2297" s="2" t="str">
        <f t="shared" si="2216"/>
        <v>20241226-1000155139-인쇄</v>
      </c>
      <c r="J2297" s="2" t="str">
        <f t="shared" si="2217"/>
        <v>20241226-1000155139-합지</v>
      </c>
      <c r="K2297" s="2" t="str">
        <f t="shared" si="2218"/>
        <v>20241226-1000155139-분단</v>
      </c>
      <c r="L2297" s="2" t="str">
        <f t="shared" si="2219"/>
        <v>20241226-1000155139-제대</v>
      </c>
      <c r="M2297" s="2" t="str">
        <f>VLOOKUP(H2297, '쿼리1'!$A:$R, 17, 0)</f>
        <v>4도-SB)블루베리마카롱35g</v>
      </c>
      <c r="N2297" s="2" t="str">
        <f>VLOOKUP(H2297, '쿼리1'!$A:$P, 15, 0)</f>
        <v>오씨피피(유무광)40</v>
      </c>
      <c r="O2297" s="2">
        <v>1000155139</v>
      </c>
      <c r="P2297" s="2" t="str">
        <f>VLOOKUP(H2297, '쿼리1'!$A:$R, 17, 0)</f>
        <v>4도-SB)블루베리마카롱35g</v>
      </c>
      <c r="Q2297" s="4">
        <f>VLOOKUP(H2297, '쿼리1'!$A:$U, 20, 0)</f>
        <v>48</v>
      </c>
      <c r="R2297" s="2" t="s">
        <v>5398</v>
      </c>
      <c r="S2297" s="2" t="s">
        <v>5398</v>
      </c>
      <c r="T2297" s="2" t="s">
        <v>5398</v>
      </c>
      <c r="U2297" s="2" t="s">
        <v>5397</v>
      </c>
      <c r="V2297" s="3">
        <v>45658</v>
      </c>
      <c r="W2297" s="5" t="s">
        <v>5396</v>
      </c>
      <c r="X2297" s="6">
        <f t="shared" ca="1" si="2271"/>
        <v>-2</v>
      </c>
      <c r="Y2297" s="3">
        <v>45663</v>
      </c>
      <c r="Z2297" s="5" t="s">
        <v>5396</v>
      </c>
      <c r="AA2297" s="6">
        <f t="shared" ca="1" si="2276"/>
        <v>-7</v>
      </c>
      <c r="AB2297" s="3">
        <v>45664</v>
      </c>
      <c r="AC2297" s="5" t="s">
        <v>5396</v>
      </c>
      <c r="AD2297" s="6">
        <f t="shared" ref="AD2297:AD2299" ca="1" si="2278">TODAY()-AB2297</f>
        <v>-8</v>
      </c>
      <c r="AE2297" s="2" t="s">
        <v>5388</v>
      </c>
      <c r="AF2297" s="2" t="s">
        <v>5388</v>
      </c>
      <c r="AG2297" s="2" t="str">
        <f>IFERROR(AF2297-AE2297, "X")</f>
        <v>X</v>
      </c>
      <c r="AH2297" s="2" t="s">
        <v>5388</v>
      </c>
      <c r="AI2297" s="3">
        <f t="shared" si="2272"/>
        <v>45658</v>
      </c>
      <c r="AJ2297" s="3">
        <f t="shared" ca="1" si="2269"/>
        <v>45656</v>
      </c>
      <c r="AK2297" s="2" t="str">
        <f t="shared" si="2220"/>
        <v>+2</v>
      </c>
      <c r="AL2297" s="2" t="str">
        <f t="shared" si="2273"/>
        <v>지연</v>
      </c>
      <c r="AM2297" s="2" t="str">
        <f t="shared" si="2222"/>
        <v>지연(+2)</v>
      </c>
      <c r="AN2297" s="9">
        <f t="shared" si="2223"/>
        <v>45547</v>
      </c>
      <c r="AO2297" s="9">
        <f t="shared" si="2224"/>
        <v>45658</v>
      </c>
      <c r="AP2297" s="9"/>
      <c r="AQ2297" s="6">
        <f t="shared" si="2277"/>
        <v>111</v>
      </c>
      <c r="AR2297" s="12" t="str">
        <f t="shared" si="2226"/>
        <v>+111</v>
      </c>
      <c r="AS2297" t="s">
        <v>5567</v>
      </c>
      <c r="AT2297" t="str">
        <f t="shared" si="2227"/>
        <v>생산완료(+111)</v>
      </c>
    </row>
    <row r="2298" spans="2:46" x14ac:dyDescent="0.3">
      <c r="B2298" s="2" t="s">
        <v>5669</v>
      </c>
      <c r="C2298" s="8">
        <v>2</v>
      </c>
      <c r="D2298" s="2" t="s">
        <v>5558</v>
      </c>
      <c r="E2298" s="2" t="s">
        <v>5560</v>
      </c>
      <c r="F2298" s="2" t="s">
        <v>5562</v>
      </c>
      <c r="G2298" s="2"/>
      <c r="H2298" s="2" t="s">
        <v>4259</v>
      </c>
      <c r="I2298" s="2" t="str">
        <f t="shared" si="2216"/>
        <v>20241226-1000156558-인쇄</v>
      </c>
      <c r="J2298" s="2" t="str">
        <f t="shared" si="2217"/>
        <v>20241226-1000156558-합지</v>
      </c>
      <c r="K2298" s="2" t="str">
        <f t="shared" si="2218"/>
        <v>20241226-1000156558-분단</v>
      </c>
      <c r="L2298" s="2" t="str">
        <f t="shared" si="2219"/>
        <v>20241226-1000156558-제대</v>
      </c>
      <c r="M2298" s="2" t="str">
        <f>VLOOKUP(H2298, '쿼리1'!$A:$R, 17, 0)</f>
        <v>4도-MH)24결 버터 시나몬롤 페스츄리237g</v>
      </c>
      <c r="N2298" s="2" t="str">
        <f>VLOOKUP(H2298, '쿼리1'!$A:$P, 15, 0)</f>
        <v>오씨피피(투명)40</v>
      </c>
      <c r="O2298" s="2">
        <v>1000156558</v>
      </c>
      <c r="P2298" s="2" t="str">
        <f>VLOOKUP(H2298, '쿼리1'!$A:$R, 17, 0)</f>
        <v>4도-MH)24결 버터 시나몬롤 페스츄리237g</v>
      </c>
      <c r="Q2298" s="4">
        <f>VLOOKUP(H2298, '쿼리1'!$A:$U, 20, 0)</f>
        <v>32</v>
      </c>
      <c r="R2298" s="2" t="s">
        <v>5398</v>
      </c>
      <c r="S2298" s="2" t="s">
        <v>5398</v>
      </c>
      <c r="T2298" s="2" t="s">
        <v>5398</v>
      </c>
      <c r="U2298" s="2" t="s">
        <v>5397</v>
      </c>
      <c r="V2298" s="3">
        <v>45658</v>
      </c>
      <c r="W2298" s="5" t="s">
        <v>5396</v>
      </c>
      <c r="X2298" s="6">
        <f t="shared" ca="1" si="2271"/>
        <v>-2</v>
      </c>
      <c r="Y2298" s="3">
        <v>45663</v>
      </c>
      <c r="Z2298" s="5" t="s">
        <v>5396</v>
      </c>
      <c r="AA2298" s="6">
        <f t="shared" ca="1" si="2276"/>
        <v>-7</v>
      </c>
      <c r="AB2298" s="3">
        <v>45664</v>
      </c>
      <c r="AC2298" s="5" t="s">
        <v>5396</v>
      </c>
      <c r="AD2298" s="6">
        <f t="shared" ca="1" si="2278"/>
        <v>-8</v>
      </c>
      <c r="AE2298" s="2" t="s">
        <v>5388</v>
      </c>
      <c r="AF2298" s="2" t="s">
        <v>5388</v>
      </c>
      <c r="AG2298" s="2" t="str">
        <f>IFERROR(AF2298-AE2298, "X")</f>
        <v>X</v>
      </c>
      <c r="AH2298" s="2" t="s">
        <v>5388</v>
      </c>
      <c r="AI2298" s="3">
        <f t="shared" si="2272"/>
        <v>45658</v>
      </c>
      <c r="AJ2298" s="3">
        <f t="shared" ca="1" si="2269"/>
        <v>45656</v>
      </c>
      <c r="AK2298" s="2" t="str">
        <f t="shared" si="2220"/>
        <v>+2</v>
      </c>
      <c r="AL2298" s="2" t="str">
        <f t="shared" si="2273"/>
        <v>지연</v>
      </c>
      <c r="AM2298" s="2" t="str">
        <f t="shared" si="2222"/>
        <v>지연(+2)</v>
      </c>
      <c r="AN2298" s="9">
        <f t="shared" si="2223"/>
        <v>45583</v>
      </c>
      <c r="AO2298" s="9">
        <f t="shared" si="2224"/>
        <v>45658</v>
      </c>
      <c r="AP2298" s="9"/>
      <c r="AQ2298" s="6">
        <f t="shared" si="2277"/>
        <v>75</v>
      </c>
      <c r="AR2298" s="12" t="str">
        <f t="shared" si="2226"/>
        <v>+75</v>
      </c>
      <c r="AS2298" t="s">
        <v>5567</v>
      </c>
      <c r="AT2298" t="str">
        <f t="shared" si="2227"/>
        <v>생산완료(+75)</v>
      </c>
    </row>
    <row r="2299" spans="2:46" x14ac:dyDescent="0.3">
      <c r="B2299" s="2" t="s">
        <v>5669</v>
      </c>
      <c r="C2299" s="8">
        <v>2</v>
      </c>
      <c r="D2299" s="2" t="s">
        <v>5558</v>
      </c>
      <c r="E2299" s="2" t="s">
        <v>5560</v>
      </c>
      <c r="F2299" s="2" t="s">
        <v>5562</v>
      </c>
      <c r="G2299" s="2"/>
      <c r="H2299" s="2" t="s">
        <v>3724</v>
      </c>
      <c r="I2299" s="2" t="str">
        <f t="shared" si="2216"/>
        <v>20241226-1000159311-인쇄</v>
      </c>
      <c r="J2299" s="2" t="str">
        <f t="shared" si="2217"/>
        <v>20241226-1000159311-합지</v>
      </c>
      <c r="K2299" s="2" t="str">
        <f t="shared" si="2218"/>
        <v>20241226-1000159311-분단</v>
      </c>
      <c r="L2299" s="2" t="str">
        <f t="shared" si="2219"/>
        <v>20241226-1000159311-제대</v>
      </c>
      <c r="M2299" s="2" t="str">
        <f>VLOOKUP(H2299, '쿼리1'!$A:$R, 17, 0)</f>
        <v>3도-삼진후레쉬-맛나는 냉동지단채 700g(300)</v>
      </c>
      <c r="N2299" s="2" t="str">
        <f>VLOOKUP(H2299, '쿼리1'!$A:$P, 15, 0)</f>
        <v>나이론80</v>
      </c>
      <c r="O2299" s="2">
        <v>1000159311</v>
      </c>
      <c r="P2299" s="2" t="str">
        <f>VLOOKUP(H2299, '쿼리1'!$A:$R, 17, 0)</f>
        <v>3도-삼진후레쉬-맛나는 냉동지단채 700g(300)</v>
      </c>
      <c r="Q2299" s="4">
        <f>VLOOKUP(H2299, '쿼리1'!$A:$U, 20, 0)</f>
        <v>36</v>
      </c>
      <c r="R2299" s="2" t="s">
        <v>5398</v>
      </c>
      <c r="S2299" s="2" t="s">
        <v>5398</v>
      </c>
      <c r="T2299" s="2" t="s">
        <v>5398</v>
      </c>
      <c r="U2299" s="2" t="s">
        <v>5397</v>
      </c>
      <c r="V2299" s="3">
        <v>45658</v>
      </c>
      <c r="W2299" s="5" t="s">
        <v>5396</v>
      </c>
      <c r="X2299" s="6">
        <f t="shared" ca="1" si="2271"/>
        <v>-2</v>
      </c>
      <c r="Y2299" s="3">
        <v>45663</v>
      </c>
      <c r="Z2299" s="5" t="s">
        <v>5396</v>
      </c>
      <c r="AA2299" s="6">
        <f t="shared" ca="1" si="2276"/>
        <v>-7</v>
      </c>
      <c r="AB2299" s="3">
        <v>45664</v>
      </c>
      <c r="AC2299" s="5" t="s">
        <v>5396</v>
      </c>
      <c r="AD2299" s="6">
        <f t="shared" ca="1" si="2278"/>
        <v>-8</v>
      </c>
      <c r="AE2299" s="2" t="s">
        <v>5388</v>
      </c>
      <c r="AF2299" s="2" t="s">
        <v>5388</v>
      </c>
      <c r="AG2299" s="2" t="str">
        <f>IFERROR(AF2299-AE2299, "X")</f>
        <v>X</v>
      </c>
      <c r="AH2299" s="2" t="s">
        <v>5388</v>
      </c>
      <c r="AI2299" s="3">
        <f t="shared" si="2272"/>
        <v>45658</v>
      </c>
      <c r="AJ2299" s="3">
        <f t="shared" ca="1" si="2269"/>
        <v>45656</v>
      </c>
      <c r="AK2299" s="2" t="str">
        <f t="shared" si="2220"/>
        <v>+2</v>
      </c>
      <c r="AL2299" s="2" t="str">
        <f t="shared" si="2273"/>
        <v>지연</v>
      </c>
      <c r="AM2299" s="2" t="str">
        <f t="shared" si="2222"/>
        <v>지연(+2)</v>
      </c>
      <c r="AN2299" s="9">
        <f t="shared" si="2223"/>
        <v>45567</v>
      </c>
      <c r="AO2299" s="9">
        <f t="shared" si="2224"/>
        <v>45658</v>
      </c>
      <c r="AP2299" s="9"/>
      <c r="AQ2299" s="6">
        <f t="shared" si="2277"/>
        <v>91</v>
      </c>
      <c r="AR2299" s="12" t="str">
        <f t="shared" si="2226"/>
        <v>+91</v>
      </c>
      <c r="AS2299" t="s">
        <v>5567</v>
      </c>
      <c r="AT2299" t="str">
        <f t="shared" si="2227"/>
        <v>생산완료(+91)</v>
      </c>
    </row>
    <row r="2300" spans="2:46" x14ac:dyDescent="0.3">
      <c r="B2300" s="2" t="s">
        <v>5666</v>
      </c>
      <c r="C2300" s="8" t="s">
        <v>5670</v>
      </c>
      <c r="D2300" s="2"/>
      <c r="E2300" s="2" t="s">
        <v>5560</v>
      </c>
      <c r="F2300" s="2"/>
      <c r="G2300" s="2" t="s">
        <v>5563</v>
      </c>
      <c r="H2300" s="2" t="s">
        <v>3298</v>
      </c>
      <c r="I2300" s="2" t="str">
        <f t="shared" si="2216"/>
        <v>20241226-1000161034-인쇄</v>
      </c>
      <c r="J2300" s="2" t="str">
        <f t="shared" si="2217"/>
        <v>20241226-1000161034-합지</v>
      </c>
      <c r="K2300" s="2" t="str">
        <f t="shared" si="2218"/>
        <v>20241226-1000161034-분단</v>
      </c>
      <c r="L2300" s="2" t="str">
        <f t="shared" si="2219"/>
        <v>20241226-1000161034-제대</v>
      </c>
      <c r="M2300" s="2" t="str">
        <f>VLOOKUP(H2300, '쿼리1'!$A:$R, 17, 0)</f>
        <v>무지</v>
      </c>
      <c r="N2300" s="2" t="str">
        <f>VLOOKUP(H2300, '쿼리1'!$A:$P, 15, 0)</f>
        <v>[델타] 나이론60=무지</v>
      </c>
      <c r="O2300" s="2">
        <v>1000161034</v>
      </c>
      <c r="P2300" s="2" t="str">
        <f>VLOOKUP(H2300, '쿼리1'!$A:$R, 17, 0)</f>
        <v>무지</v>
      </c>
      <c r="Q2300" s="4">
        <f>VLOOKUP(H2300, '쿼리1'!$A:$U, 20, 0)</f>
        <v>102857</v>
      </c>
      <c r="R2300" s="2" t="s">
        <v>5397</v>
      </c>
      <c r="S2300" s="2" t="s">
        <v>5398</v>
      </c>
      <c r="T2300" s="2" t="s">
        <v>5397</v>
      </c>
      <c r="U2300" s="2" t="s">
        <v>5398</v>
      </c>
      <c r="V2300" s="2" t="s">
        <v>5388</v>
      </c>
      <c r="W2300" s="3" t="s">
        <v>5388</v>
      </c>
      <c r="X2300" s="6" t="str">
        <f>IFERROR(W2300-V2300, "X")</f>
        <v>X</v>
      </c>
      <c r="Y2300" s="3">
        <v>45663</v>
      </c>
      <c r="Z2300" s="5" t="s">
        <v>5396</v>
      </c>
      <c r="AA2300" s="6">
        <f t="shared" ca="1" si="2276"/>
        <v>-7</v>
      </c>
      <c r="AB2300" s="5" t="s">
        <v>5388</v>
      </c>
      <c r="AC2300" s="2" t="s">
        <v>5388</v>
      </c>
      <c r="AD2300" s="6" t="str">
        <f>IFERROR(AC2300-AB2300, "X")</f>
        <v>X</v>
      </c>
      <c r="AE2300" s="3">
        <v>45670</v>
      </c>
      <c r="AF2300" s="5" t="s">
        <v>5396</v>
      </c>
      <c r="AG2300" s="6">
        <f t="shared" ref="AG2300:AG2301" ca="1" si="2279">TODAY()-AE2300</f>
        <v>-14</v>
      </c>
      <c r="AH2300" s="2" t="s">
        <v>5388</v>
      </c>
      <c r="AI2300" s="3" t="s">
        <v>5388</v>
      </c>
      <c r="AJ2300" s="3">
        <f t="shared" ca="1" si="2269"/>
        <v>45656</v>
      </c>
      <c r="AK2300" s="2" t="str">
        <f t="shared" si="2220"/>
        <v>+공정납기일없음</v>
      </c>
      <c r="AL2300" s="2"/>
      <c r="AM2300" s="2" t="str">
        <f t="shared" si="2222"/>
        <v>(+공정납기일없음)</v>
      </c>
      <c r="AN2300" s="9">
        <f t="shared" si="2223"/>
        <v>0</v>
      </c>
      <c r="AO2300" s="9">
        <f t="shared" si="2224"/>
        <v>0</v>
      </c>
      <c r="AP2300" s="9">
        <f t="shared" ref="AP2300:AP2305" ca="1" si="2280">TODAY()</f>
        <v>45656</v>
      </c>
      <c r="AQ2300" s="6" t="s">
        <v>5388</v>
      </c>
      <c r="AR2300" s="12" t="str">
        <f t="shared" si="2226"/>
        <v>+X</v>
      </c>
      <c r="AS2300" t="s">
        <v>5680</v>
      </c>
      <c r="AT2300" t="str">
        <f t="shared" si="2227"/>
        <v>공정납기일없음(+X)</v>
      </c>
    </row>
    <row r="2301" spans="2:46" x14ac:dyDescent="0.3">
      <c r="B2301" s="2" t="s">
        <v>5666</v>
      </c>
      <c r="C2301" s="8" t="s">
        <v>5670</v>
      </c>
      <c r="D2301" s="2"/>
      <c r="E2301" s="2" t="s">
        <v>5562</v>
      </c>
      <c r="F2301" s="2" t="s">
        <v>5561</v>
      </c>
      <c r="G2301" s="2" t="s">
        <v>5564</v>
      </c>
      <c r="H2301" s="2" t="s">
        <v>2289</v>
      </c>
      <c r="I2301" s="2" t="str">
        <f t="shared" si="2216"/>
        <v>20241226-1000161385-인쇄</v>
      </c>
      <c r="J2301" s="2" t="str">
        <f t="shared" si="2217"/>
        <v>20241226-1000161385-합지</v>
      </c>
      <c r="K2301" s="2" t="str">
        <f t="shared" si="2218"/>
        <v>20241226-1000161385-분단</v>
      </c>
      <c r="L2301" s="2" t="str">
        <f t="shared" si="2219"/>
        <v>20241226-1000161385-제대</v>
      </c>
      <c r="M2301" s="2" t="str">
        <f>VLOOKUP(H2301, '쿼리1'!$A:$R, 17, 0)</f>
        <v>무지</v>
      </c>
      <c r="N2301" s="2" t="str">
        <f>VLOOKUP(H2301, '쿼리1'!$A:$P, 15, 0)</f>
        <v>크증착130</v>
      </c>
      <c r="O2301" s="2">
        <v>1000161385</v>
      </c>
      <c r="P2301" s="2" t="str">
        <f>VLOOKUP(H2301, '쿼리1'!$A:$R, 17, 0)</f>
        <v>무지</v>
      </c>
      <c r="Q2301" s="4">
        <f>VLOOKUP(H2301, '쿼리1'!$A:$U, 20, 0)</f>
        <v>34285</v>
      </c>
      <c r="R2301" s="2" t="s">
        <v>5397</v>
      </c>
      <c r="S2301" s="2" t="s">
        <v>5398</v>
      </c>
      <c r="T2301" s="2" t="s">
        <v>5398</v>
      </c>
      <c r="U2301" s="2" t="s">
        <v>5398</v>
      </c>
      <c r="V2301" s="2" t="s">
        <v>5388</v>
      </c>
      <c r="W2301" s="3" t="s">
        <v>5388</v>
      </c>
      <c r="X2301" s="6" t="str">
        <f>IFERROR(W2301-V2301, "X")</f>
        <v>X</v>
      </c>
      <c r="Y2301" s="3">
        <v>45664</v>
      </c>
      <c r="Z2301" s="5" t="s">
        <v>5396</v>
      </c>
      <c r="AA2301" s="6">
        <f t="shared" ca="1" si="2276"/>
        <v>-8</v>
      </c>
      <c r="AB2301" s="3">
        <v>45665</v>
      </c>
      <c r="AC2301" s="5" t="s">
        <v>5396</v>
      </c>
      <c r="AD2301" s="6">
        <f t="shared" ref="AD2301:AD2303" ca="1" si="2281">TODAY()-AB2301</f>
        <v>-9</v>
      </c>
      <c r="AE2301" s="3">
        <v>45667</v>
      </c>
      <c r="AF2301" s="5" t="s">
        <v>5396</v>
      </c>
      <c r="AG2301" s="6">
        <f t="shared" ca="1" si="2279"/>
        <v>-11</v>
      </c>
      <c r="AH2301" s="2" t="s">
        <v>5388</v>
      </c>
      <c r="AI2301" s="3" t="s">
        <v>5388</v>
      </c>
      <c r="AJ2301" s="3">
        <f t="shared" ca="1" si="2269"/>
        <v>45656</v>
      </c>
      <c r="AK2301" s="2" t="str">
        <f t="shared" si="2220"/>
        <v>+공정납기일없음</v>
      </c>
      <c r="AL2301" s="2"/>
      <c r="AM2301" s="2" t="str">
        <f t="shared" si="2222"/>
        <v>(+공정납기일없음)</v>
      </c>
      <c r="AN2301" s="9">
        <f t="shared" si="2223"/>
        <v>0</v>
      </c>
      <c r="AO2301" s="9">
        <f t="shared" si="2224"/>
        <v>0</v>
      </c>
      <c r="AP2301" s="9">
        <f t="shared" ca="1" si="2280"/>
        <v>45656</v>
      </c>
      <c r="AQ2301" s="6" t="s">
        <v>5388</v>
      </c>
      <c r="AR2301" s="12" t="str">
        <f t="shared" si="2226"/>
        <v>+X</v>
      </c>
      <c r="AS2301" t="s">
        <v>5680</v>
      </c>
      <c r="AT2301" t="str">
        <f t="shared" si="2227"/>
        <v>공정납기일없음(+X)</v>
      </c>
    </row>
    <row r="2302" spans="2:46" x14ac:dyDescent="0.3">
      <c r="B2302" s="2" t="s">
        <v>5669</v>
      </c>
      <c r="C2302" s="8">
        <v>2</v>
      </c>
      <c r="D2302" s="2" t="s">
        <v>5558</v>
      </c>
      <c r="E2302" s="2" t="s">
        <v>5560</v>
      </c>
      <c r="F2302" s="2" t="s">
        <v>5562</v>
      </c>
      <c r="G2302" s="2"/>
      <c r="H2302" s="2" t="s">
        <v>4163</v>
      </c>
      <c r="I2302" s="2" t="str">
        <f t="shared" si="2216"/>
        <v>20241226-1000161695-인쇄</v>
      </c>
      <c r="J2302" s="2" t="str">
        <f t="shared" si="2217"/>
        <v>20241226-1000161695-합지</v>
      </c>
      <c r="K2302" s="2" t="str">
        <f t="shared" si="2218"/>
        <v>20241226-1000161695-분단</v>
      </c>
      <c r="L2302" s="2" t="str">
        <f t="shared" si="2219"/>
        <v>20241226-1000161695-제대</v>
      </c>
      <c r="M2302" s="2" t="str">
        <f>VLOOKUP(H2302, '쿼리1'!$A:$R, 17, 0)</f>
        <v>4도-밀크앤 허니 마블쇼콜라-규격변경</v>
      </c>
      <c r="N2302" s="2" t="str">
        <f>VLOOKUP(H2302, '쿼리1'!$A:$P, 15, 0)</f>
        <v>오씨피피(유무광)50</v>
      </c>
      <c r="O2302" s="2">
        <v>1000161695</v>
      </c>
      <c r="P2302" s="2" t="str">
        <f>VLOOKUP(H2302, '쿼리1'!$A:$R, 17, 0)</f>
        <v>4도-밀크앤 허니 마블쇼콜라-규격변경</v>
      </c>
      <c r="Q2302" s="4">
        <f>VLOOKUP(H2302, '쿼리1'!$A:$U, 20, 0)</f>
        <v>16</v>
      </c>
      <c r="R2302" s="2" t="s">
        <v>5398</v>
      </c>
      <c r="S2302" s="2" t="s">
        <v>5398</v>
      </c>
      <c r="T2302" s="2" t="s">
        <v>5398</v>
      </c>
      <c r="U2302" s="2" t="s">
        <v>5397</v>
      </c>
      <c r="V2302" s="3">
        <v>45658</v>
      </c>
      <c r="W2302" s="5" t="s">
        <v>5396</v>
      </c>
      <c r="X2302" s="6">
        <f t="shared" ref="X2302:X2317" ca="1" si="2282">TODAY()-V2302</f>
        <v>-2</v>
      </c>
      <c r="Y2302" s="3">
        <v>45663</v>
      </c>
      <c r="Z2302" s="5" t="s">
        <v>5396</v>
      </c>
      <c r="AA2302" s="6">
        <f t="shared" ca="1" si="2276"/>
        <v>-7</v>
      </c>
      <c r="AB2302" s="3">
        <v>45664</v>
      </c>
      <c r="AC2302" s="5" t="s">
        <v>5396</v>
      </c>
      <c r="AD2302" s="6">
        <f t="shared" ca="1" si="2281"/>
        <v>-8</v>
      </c>
      <c r="AE2302" s="2" t="s">
        <v>5388</v>
      </c>
      <c r="AF2302" s="2" t="s">
        <v>5388</v>
      </c>
      <c r="AG2302" s="2" t="str">
        <f>IFERROR(AF2302-AE2302, "X")</f>
        <v>X</v>
      </c>
      <c r="AH2302" s="2" t="s">
        <v>5388</v>
      </c>
      <c r="AI2302" s="3">
        <f t="shared" ref="AI2302:AI2317" si="2283">V2302</f>
        <v>45658</v>
      </c>
      <c r="AJ2302" s="3">
        <f t="shared" ca="1" si="2269"/>
        <v>45656</v>
      </c>
      <c r="AK2302" s="2" t="str">
        <f t="shared" si="2220"/>
        <v>+2</v>
      </c>
      <c r="AL2302" s="2" t="str">
        <f t="shared" ref="AL2302:AL2317" si="2284">IF(C2302&lt;0, "진행중", "지연")</f>
        <v>지연</v>
      </c>
      <c r="AM2302" s="2" t="str">
        <f t="shared" si="2222"/>
        <v>지연(+2)</v>
      </c>
      <c r="AN2302" s="9">
        <f t="shared" si="2223"/>
        <v>0</v>
      </c>
      <c r="AO2302" s="9">
        <f t="shared" si="2224"/>
        <v>45658</v>
      </c>
      <c r="AP2302" s="9">
        <f t="shared" ca="1" si="2280"/>
        <v>45656</v>
      </c>
      <c r="AQ2302" s="6">
        <f t="shared" ref="AQ2302:AQ2305" ca="1" si="2285">AO2302-AP2302</f>
        <v>2</v>
      </c>
      <c r="AR2302" s="12" t="str">
        <f t="shared" ca="1" si="2226"/>
        <v>+2</v>
      </c>
      <c r="AS2302" t="str">
        <f t="shared" ref="AS2302:AS2305" ca="1" si="2286">IF(AQ2302&lt;0, "진행중", "지연")</f>
        <v>지연</v>
      </c>
      <c r="AT2302" t="str">
        <f t="shared" ca="1" si="2227"/>
        <v>지연(+2)</v>
      </c>
    </row>
    <row r="2303" spans="2:46" x14ac:dyDescent="0.3">
      <c r="B2303" s="2" t="s">
        <v>5669</v>
      </c>
      <c r="C2303" s="8">
        <v>2</v>
      </c>
      <c r="D2303" s="2" t="s">
        <v>5558</v>
      </c>
      <c r="E2303" s="2" t="s">
        <v>5559</v>
      </c>
      <c r="F2303" s="2" t="s">
        <v>5560</v>
      </c>
      <c r="G2303" s="2" t="s">
        <v>5561</v>
      </c>
      <c r="H2303" s="2" t="s">
        <v>445</v>
      </c>
      <c r="I2303" s="2" t="str">
        <f t="shared" si="2216"/>
        <v>20241226-1000165842-인쇄</v>
      </c>
      <c r="J2303" s="2" t="str">
        <f t="shared" si="2217"/>
        <v>20241226-1000165842-합지</v>
      </c>
      <c r="K2303" s="2" t="str">
        <f t="shared" si="2218"/>
        <v>20241226-1000165842-분단</v>
      </c>
      <c r="L2303" s="2" t="str">
        <f t="shared" si="2219"/>
        <v>20241226-1000165842-제대</v>
      </c>
      <c r="M2303" s="2" t="str">
        <f>VLOOKUP(H2303, '쿼리1'!$A:$R, 17, 0)</f>
        <v>1도-트래드클럽 택배봉투</v>
      </c>
      <c r="N2303" s="2" t="str">
        <f>VLOOKUP(H2303, '쿼리1'!$A:$P, 15, 0)</f>
        <v>크라프트140</v>
      </c>
      <c r="O2303" s="2">
        <v>1000165842</v>
      </c>
      <c r="P2303" s="2" t="str">
        <f>VLOOKUP(H2303, '쿼리1'!$A:$R, 17, 0)</f>
        <v>1도-트래드클럽 택배봉투</v>
      </c>
      <c r="Q2303" s="4">
        <f>VLOOKUP(H2303, '쿼리1'!$A:$U, 20, 0)</f>
        <v>16216</v>
      </c>
      <c r="R2303" s="2" t="s">
        <v>5398</v>
      </c>
      <c r="S2303" s="2" t="s">
        <v>5398</v>
      </c>
      <c r="T2303" s="2" t="s">
        <v>5398</v>
      </c>
      <c r="U2303" s="2" t="s">
        <v>5398</v>
      </c>
      <c r="V2303" s="3">
        <v>45658</v>
      </c>
      <c r="W2303" s="5" t="s">
        <v>5396</v>
      </c>
      <c r="X2303" s="6">
        <f t="shared" ca="1" si="2282"/>
        <v>-2</v>
      </c>
      <c r="Y2303" s="3">
        <v>45660</v>
      </c>
      <c r="Z2303" s="5" t="s">
        <v>5396</v>
      </c>
      <c r="AA2303" s="6">
        <f t="shared" ca="1" si="2276"/>
        <v>-4</v>
      </c>
      <c r="AB2303" s="3">
        <v>45663</v>
      </c>
      <c r="AC2303" s="5" t="s">
        <v>5396</v>
      </c>
      <c r="AD2303" s="6">
        <f t="shared" ca="1" si="2281"/>
        <v>-7</v>
      </c>
      <c r="AE2303" s="3">
        <v>45665</v>
      </c>
      <c r="AF2303" s="5" t="s">
        <v>5396</v>
      </c>
      <c r="AG2303" s="6">
        <f t="shared" ref="AG2303:AG2308" ca="1" si="2287">TODAY()-AE2303</f>
        <v>-9</v>
      </c>
      <c r="AH2303" s="2" t="s">
        <v>5388</v>
      </c>
      <c r="AI2303" s="3">
        <f t="shared" si="2283"/>
        <v>45658</v>
      </c>
      <c r="AJ2303" s="3">
        <f t="shared" ca="1" si="2269"/>
        <v>45656</v>
      </c>
      <c r="AK2303" s="2" t="str">
        <f t="shared" si="2220"/>
        <v>+2</v>
      </c>
      <c r="AL2303" s="2" t="str">
        <f t="shared" si="2284"/>
        <v>지연</v>
      </c>
      <c r="AM2303" s="2" t="str">
        <f t="shared" si="2222"/>
        <v>지연(+2)</v>
      </c>
      <c r="AN2303" s="9">
        <f t="shared" si="2223"/>
        <v>0</v>
      </c>
      <c r="AO2303" s="9">
        <f t="shared" si="2224"/>
        <v>45658</v>
      </c>
      <c r="AP2303" s="9">
        <f t="shared" ca="1" si="2280"/>
        <v>45656</v>
      </c>
      <c r="AQ2303" s="6">
        <f t="shared" ca="1" si="2285"/>
        <v>2</v>
      </c>
      <c r="AR2303" s="12" t="str">
        <f t="shared" ca="1" si="2226"/>
        <v>+2</v>
      </c>
      <c r="AS2303" t="str">
        <f t="shared" ca="1" si="2286"/>
        <v>지연</v>
      </c>
      <c r="AT2303" t="str">
        <f t="shared" ca="1" si="2227"/>
        <v>지연(+2)</v>
      </c>
    </row>
    <row r="2304" spans="2:46" x14ac:dyDescent="0.3">
      <c r="B2304" s="2" t="s">
        <v>5669</v>
      </c>
      <c r="C2304" s="8">
        <v>2</v>
      </c>
      <c r="D2304" s="2" t="s">
        <v>5558</v>
      </c>
      <c r="E2304" s="2" t="s">
        <v>5560</v>
      </c>
      <c r="F2304" s="2"/>
      <c r="G2304" s="2" t="s">
        <v>5561</v>
      </c>
      <c r="H2304" s="2" t="s">
        <v>3965</v>
      </c>
      <c r="I2304" s="2" t="str">
        <f t="shared" si="2216"/>
        <v>20241226-1000166446-인쇄</v>
      </c>
      <c r="J2304" s="2" t="str">
        <f t="shared" si="2217"/>
        <v>20241226-1000166446-합지</v>
      </c>
      <c r="K2304" s="2" t="str">
        <f t="shared" si="2218"/>
        <v>20241226-1000166446-분단</v>
      </c>
      <c r="L2304" s="2" t="str">
        <f t="shared" si="2219"/>
        <v>20241226-1000166446-제대</v>
      </c>
      <c r="M2304" s="2" t="str">
        <f>VLOOKUP(H2304, '쿼리1'!$A:$R, 17, 0)</f>
        <v>3도-taag(태그-손잡이 봉투)</v>
      </c>
      <c r="N2304" s="2" t="str">
        <f>VLOOKUP(H2304, '쿼리1'!$A:$P, 15, 0)</f>
        <v>패트(무광)100</v>
      </c>
      <c r="O2304" s="2">
        <v>1000166446</v>
      </c>
      <c r="P2304" s="2" t="str">
        <f>VLOOKUP(H2304, '쿼리1'!$A:$R, 17, 0)</f>
        <v>3도-taag(태그-손잡이 봉투)</v>
      </c>
      <c r="Q2304" s="4">
        <f>VLOOKUP(H2304, '쿼리1'!$A:$U, 20, 0)</f>
        <v>22222</v>
      </c>
      <c r="R2304" s="2" t="s">
        <v>5398</v>
      </c>
      <c r="S2304" s="2" t="s">
        <v>5398</v>
      </c>
      <c r="T2304" s="2" t="s">
        <v>5397</v>
      </c>
      <c r="U2304" s="2" t="s">
        <v>5398</v>
      </c>
      <c r="V2304" s="3">
        <v>45658</v>
      </c>
      <c r="W2304" s="5" t="s">
        <v>5396</v>
      </c>
      <c r="X2304" s="6">
        <f t="shared" ca="1" si="2282"/>
        <v>-2</v>
      </c>
      <c r="Y2304" s="3">
        <v>45663</v>
      </c>
      <c r="Z2304" s="5" t="s">
        <v>5396</v>
      </c>
      <c r="AA2304" s="6">
        <f t="shared" ca="1" si="2276"/>
        <v>-7</v>
      </c>
      <c r="AB2304" s="5" t="s">
        <v>5388</v>
      </c>
      <c r="AC2304" s="2" t="s">
        <v>5388</v>
      </c>
      <c r="AD2304" s="6" t="str">
        <f>IFERROR(AC2304-AB2304, "X")</f>
        <v>X</v>
      </c>
      <c r="AE2304" s="3">
        <v>45665</v>
      </c>
      <c r="AF2304" s="5" t="s">
        <v>5396</v>
      </c>
      <c r="AG2304" s="6">
        <f t="shared" ca="1" si="2287"/>
        <v>-9</v>
      </c>
      <c r="AH2304" s="2" t="s">
        <v>5388</v>
      </c>
      <c r="AI2304" s="3">
        <f t="shared" si="2283"/>
        <v>45658</v>
      </c>
      <c r="AJ2304" s="3">
        <f t="shared" ca="1" si="2269"/>
        <v>45656</v>
      </c>
      <c r="AK2304" s="2" t="str">
        <f t="shared" si="2220"/>
        <v>+2</v>
      </c>
      <c r="AL2304" s="2" t="str">
        <f t="shared" si="2284"/>
        <v>지연</v>
      </c>
      <c r="AM2304" s="2" t="str">
        <f t="shared" si="2222"/>
        <v>지연(+2)</v>
      </c>
      <c r="AN2304" s="9">
        <f t="shared" si="2223"/>
        <v>0</v>
      </c>
      <c r="AO2304" s="9">
        <f t="shared" si="2224"/>
        <v>45658</v>
      </c>
      <c r="AP2304" s="9">
        <f t="shared" ca="1" si="2280"/>
        <v>45656</v>
      </c>
      <c r="AQ2304" s="6">
        <f t="shared" ca="1" si="2285"/>
        <v>2</v>
      </c>
      <c r="AR2304" s="12" t="str">
        <f t="shared" ca="1" si="2226"/>
        <v>+2</v>
      </c>
      <c r="AS2304" t="str">
        <f t="shared" ca="1" si="2286"/>
        <v>지연</v>
      </c>
      <c r="AT2304" t="str">
        <f t="shared" ca="1" si="2227"/>
        <v>지연(+2)</v>
      </c>
    </row>
    <row r="2305" spans="2:46" x14ac:dyDescent="0.3">
      <c r="B2305" s="2" t="s">
        <v>5669</v>
      </c>
      <c r="C2305" s="8">
        <v>2</v>
      </c>
      <c r="D2305" s="2" t="s">
        <v>5558</v>
      </c>
      <c r="E2305" s="2" t="s">
        <v>5560</v>
      </c>
      <c r="F2305" s="2" t="s">
        <v>5562</v>
      </c>
      <c r="G2305" s="2" t="s">
        <v>5565</v>
      </c>
      <c r="H2305" s="2" t="s">
        <v>3955</v>
      </c>
      <c r="I2305" s="2" t="str">
        <f t="shared" si="2216"/>
        <v>20241226-1000166450-인쇄</v>
      </c>
      <c r="J2305" s="2" t="str">
        <f t="shared" si="2217"/>
        <v>20241226-1000166450-합지</v>
      </c>
      <c r="K2305" s="2" t="str">
        <f t="shared" si="2218"/>
        <v>20241226-1000166450-분단</v>
      </c>
      <c r="L2305" s="2" t="str">
        <f t="shared" si="2219"/>
        <v>20241226-1000166450-제대</v>
      </c>
      <c r="M2305" s="2" t="str">
        <f>VLOOKUP(H2305, '쿼리1'!$A:$R, 17, 0)</f>
        <v>2도-taag(태그-90x130)</v>
      </c>
      <c r="N2305" s="2" t="str">
        <f>VLOOKUP(H2305, '쿼리1'!$A:$P, 15, 0)</f>
        <v>패트(무광)130</v>
      </c>
      <c r="O2305" s="2">
        <v>1000166450</v>
      </c>
      <c r="P2305" s="2" t="str">
        <f>VLOOKUP(H2305, '쿼리1'!$A:$R, 17, 0)</f>
        <v>2도-taag(태그-90x130)</v>
      </c>
      <c r="Q2305" s="4">
        <f>VLOOKUP(H2305, '쿼리1'!$A:$U, 20, 0)</f>
        <v>133333</v>
      </c>
      <c r="R2305" s="2" t="s">
        <v>5398</v>
      </c>
      <c r="S2305" s="2" t="s">
        <v>5398</v>
      </c>
      <c r="T2305" s="2" t="s">
        <v>5398</v>
      </c>
      <c r="U2305" s="2" t="s">
        <v>5398</v>
      </c>
      <c r="V2305" s="3">
        <v>45658</v>
      </c>
      <c r="W2305" s="5" t="s">
        <v>5396</v>
      </c>
      <c r="X2305" s="6">
        <f t="shared" ca="1" si="2282"/>
        <v>-2</v>
      </c>
      <c r="Y2305" s="3">
        <v>45663</v>
      </c>
      <c r="Z2305" s="5" t="s">
        <v>5396</v>
      </c>
      <c r="AA2305" s="6">
        <f t="shared" ca="1" si="2276"/>
        <v>-7</v>
      </c>
      <c r="AB2305" s="3">
        <v>45664</v>
      </c>
      <c r="AC2305" s="5" t="s">
        <v>5396</v>
      </c>
      <c r="AD2305" s="6">
        <f ca="1">TODAY()-AB2305</f>
        <v>-8</v>
      </c>
      <c r="AE2305" s="3">
        <v>45666</v>
      </c>
      <c r="AF2305" s="5" t="s">
        <v>5396</v>
      </c>
      <c r="AG2305" s="6">
        <f t="shared" ca="1" si="2287"/>
        <v>-10</v>
      </c>
      <c r="AH2305" s="2" t="s">
        <v>5388</v>
      </c>
      <c r="AI2305" s="3">
        <f t="shared" si="2283"/>
        <v>45658</v>
      </c>
      <c r="AJ2305" s="3">
        <f t="shared" ca="1" si="2269"/>
        <v>45656</v>
      </c>
      <c r="AK2305" s="2" t="str">
        <f t="shared" si="2220"/>
        <v>+2</v>
      </c>
      <c r="AL2305" s="2" t="str">
        <f t="shared" si="2284"/>
        <v>지연</v>
      </c>
      <c r="AM2305" s="2" t="str">
        <f t="shared" si="2222"/>
        <v>지연(+2)</v>
      </c>
      <c r="AN2305" s="9">
        <f t="shared" si="2223"/>
        <v>0</v>
      </c>
      <c r="AO2305" s="9">
        <f t="shared" si="2224"/>
        <v>45658</v>
      </c>
      <c r="AP2305" s="9">
        <f t="shared" ca="1" si="2280"/>
        <v>45656</v>
      </c>
      <c r="AQ2305" s="6">
        <f t="shared" ca="1" si="2285"/>
        <v>2</v>
      </c>
      <c r="AR2305" s="12" t="str">
        <f t="shared" ca="1" si="2226"/>
        <v>+2</v>
      </c>
      <c r="AS2305" t="str">
        <f t="shared" ca="1" si="2286"/>
        <v>지연</v>
      </c>
      <c r="AT2305" t="str">
        <f t="shared" ca="1" si="2227"/>
        <v>지연(+2)</v>
      </c>
    </row>
    <row r="2306" spans="2:46" x14ac:dyDescent="0.3">
      <c r="B2306" s="2" t="s">
        <v>5669</v>
      </c>
      <c r="C2306" s="8">
        <v>2</v>
      </c>
      <c r="D2306" s="2" t="s">
        <v>5558</v>
      </c>
      <c r="E2306" s="2" t="s">
        <v>5560</v>
      </c>
      <c r="F2306" s="2"/>
      <c r="G2306" s="2" t="s">
        <v>5561</v>
      </c>
      <c r="H2306" s="2" t="s">
        <v>3072</v>
      </c>
      <c r="I2306" s="2" t="str">
        <f t="shared" si="2216"/>
        <v>20241226-1000166524-인쇄</v>
      </c>
      <c r="J2306" s="2" t="str">
        <f t="shared" si="2217"/>
        <v>20241226-1000166524-합지</v>
      </c>
      <c r="K2306" s="2" t="str">
        <f t="shared" si="2218"/>
        <v>20241226-1000166524-분단</v>
      </c>
      <c r="L2306" s="2" t="str">
        <f t="shared" si="2219"/>
        <v>20241226-1000166524-제대</v>
      </c>
      <c r="M2306" s="2" t="str">
        <f>VLOOKUP(H2306, '쿼리1'!$A:$R, 17, 0)</f>
        <v>7도-어기여찬-단체급식품질인증 5kg(HACCP표시 무)-냉동보관(수산물)</v>
      </c>
      <c r="N2306" s="2" t="str">
        <f>VLOOKUP(H2306, '쿼리1'!$A:$P, 15, 0)</f>
        <v>나이론(옥텐)130</v>
      </c>
      <c r="O2306" s="2">
        <v>1000166524</v>
      </c>
      <c r="P2306" s="2" t="str">
        <f>VLOOKUP(H2306, '쿼리1'!$A:$R, 17, 0)</f>
        <v>7도-어기여찬-단체급식품질인증 5kg(HACCP표시 무)-냉동보관(수산물)</v>
      </c>
      <c r="Q2306" s="4">
        <f>VLOOKUP(H2306, '쿼리1'!$A:$U, 20, 0)</f>
        <v>13333</v>
      </c>
      <c r="R2306" s="2" t="s">
        <v>5398</v>
      </c>
      <c r="S2306" s="2" t="s">
        <v>5398</v>
      </c>
      <c r="T2306" s="2" t="s">
        <v>5397</v>
      </c>
      <c r="U2306" s="2" t="s">
        <v>5398</v>
      </c>
      <c r="V2306" s="3">
        <v>45658</v>
      </c>
      <c r="W2306" s="5" t="s">
        <v>5396</v>
      </c>
      <c r="X2306" s="6">
        <f t="shared" ca="1" si="2282"/>
        <v>-2</v>
      </c>
      <c r="Y2306" s="3">
        <v>45663</v>
      </c>
      <c r="Z2306" s="5" t="s">
        <v>5396</v>
      </c>
      <c r="AA2306" s="6">
        <f t="shared" ca="1" si="2276"/>
        <v>-7</v>
      </c>
      <c r="AB2306" s="5" t="s">
        <v>5388</v>
      </c>
      <c r="AC2306" s="2" t="s">
        <v>5388</v>
      </c>
      <c r="AD2306" s="6" t="str">
        <f>IFERROR(AC2306-AB2306, "X")</f>
        <v>X</v>
      </c>
      <c r="AE2306" s="3">
        <v>45665</v>
      </c>
      <c r="AF2306" s="5" t="s">
        <v>5396</v>
      </c>
      <c r="AG2306" s="6">
        <f t="shared" ca="1" si="2287"/>
        <v>-9</v>
      </c>
      <c r="AH2306" s="2" t="s">
        <v>5388</v>
      </c>
      <c r="AI2306" s="3">
        <f t="shared" si="2283"/>
        <v>45658</v>
      </c>
      <c r="AJ2306" s="3">
        <f t="shared" ca="1" si="2269"/>
        <v>45656</v>
      </c>
      <c r="AK2306" s="2" t="str">
        <f t="shared" si="2220"/>
        <v>+2</v>
      </c>
      <c r="AL2306" s="2" t="str">
        <f t="shared" si="2284"/>
        <v>지연</v>
      </c>
      <c r="AM2306" s="2" t="str">
        <f t="shared" si="2222"/>
        <v>지연(+2)</v>
      </c>
      <c r="AN2306" s="9">
        <f t="shared" si="2223"/>
        <v>45575</v>
      </c>
      <c r="AO2306" s="9">
        <f t="shared" si="2224"/>
        <v>45658</v>
      </c>
      <c r="AP2306" s="9"/>
      <c r="AQ2306" s="6">
        <f>AO2306-AN2306</f>
        <v>83</v>
      </c>
      <c r="AR2306" s="12" t="str">
        <f t="shared" si="2226"/>
        <v>+83</v>
      </c>
      <c r="AS2306" t="s">
        <v>5567</v>
      </c>
      <c r="AT2306" t="str">
        <f t="shared" si="2227"/>
        <v>생산완료(+83)</v>
      </c>
    </row>
    <row r="2307" spans="2:46" x14ac:dyDescent="0.3">
      <c r="B2307" s="2" t="s">
        <v>5669</v>
      </c>
      <c r="C2307" s="8">
        <v>2</v>
      </c>
      <c r="D2307" s="2" t="s">
        <v>5558</v>
      </c>
      <c r="E2307" s="2" t="s">
        <v>5560</v>
      </c>
      <c r="F2307" s="2"/>
      <c r="G2307" s="2" t="s">
        <v>5561</v>
      </c>
      <c r="H2307" s="2" t="s">
        <v>2714</v>
      </c>
      <c r="I2307" s="2" t="str">
        <f t="shared" si="2216"/>
        <v>20241226-1000167735-인쇄</v>
      </c>
      <c r="J2307" s="2" t="str">
        <f t="shared" si="2217"/>
        <v>20241226-1000167735-합지</v>
      </c>
      <c r="K2307" s="2" t="str">
        <f t="shared" si="2218"/>
        <v>20241226-1000167735-분단</v>
      </c>
      <c r="L2307" s="2" t="str">
        <f t="shared" si="2219"/>
        <v>20241226-1000167735-제대</v>
      </c>
      <c r="M2307" s="2" t="str">
        <f>VLOOKUP(H2307, '쿼리1'!$A:$R, 17, 0)</f>
        <v>7도-군용-수협 반가공오징어 2.5kg(국산)-인천</v>
      </c>
      <c r="N2307" s="2" t="str">
        <f>VLOOKUP(H2307, '쿼리1'!$A:$P, 15, 0)</f>
        <v>나이론105</v>
      </c>
      <c r="O2307" s="2">
        <v>1000167735</v>
      </c>
      <c r="P2307" s="2" t="str">
        <f>VLOOKUP(H2307, '쿼리1'!$A:$R, 17, 0)</f>
        <v>7도-군용-수협 반가공오징어 2.5kg(국산)-인천</v>
      </c>
      <c r="Q2307" s="4">
        <f>VLOOKUP(H2307, '쿼리1'!$A:$U, 20, 0)</f>
        <v>20000</v>
      </c>
      <c r="R2307" s="2" t="s">
        <v>5398</v>
      </c>
      <c r="S2307" s="2" t="s">
        <v>5398</v>
      </c>
      <c r="T2307" s="2" t="s">
        <v>5397</v>
      </c>
      <c r="U2307" s="2" t="s">
        <v>5398</v>
      </c>
      <c r="V2307" s="3">
        <v>45658</v>
      </c>
      <c r="W2307" s="5" t="s">
        <v>5396</v>
      </c>
      <c r="X2307" s="6">
        <f t="shared" ca="1" si="2282"/>
        <v>-2</v>
      </c>
      <c r="Y2307" s="3">
        <v>45663</v>
      </c>
      <c r="Z2307" s="5" t="s">
        <v>5396</v>
      </c>
      <c r="AA2307" s="6">
        <f t="shared" ca="1" si="2276"/>
        <v>-7</v>
      </c>
      <c r="AB2307" s="5" t="s">
        <v>5388</v>
      </c>
      <c r="AC2307" s="2" t="s">
        <v>5388</v>
      </c>
      <c r="AD2307" s="6" t="str">
        <f>IFERROR(AC2307-AB2307, "X")</f>
        <v>X</v>
      </c>
      <c r="AE2307" s="3">
        <v>45665</v>
      </c>
      <c r="AF2307" s="5" t="s">
        <v>5396</v>
      </c>
      <c r="AG2307" s="6">
        <f t="shared" ca="1" si="2287"/>
        <v>-9</v>
      </c>
      <c r="AH2307" s="2" t="s">
        <v>5388</v>
      </c>
      <c r="AI2307" s="3">
        <f t="shared" si="2283"/>
        <v>45658</v>
      </c>
      <c r="AJ2307" s="3">
        <f t="shared" ca="1" si="2269"/>
        <v>45656</v>
      </c>
      <c r="AK2307" s="2" t="str">
        <f t="shared" si="2220"/>
        <v>+2</v>
      </c>
      <c r="AL2307" s="2" t="str">
        <f t="shared" si="2284"/>
        <v>지연</v>
      </c>
      <c r="AM2307" s="2" t="str">
        <f t="shared" si="2222"/>
        <v>지연(+2)</v>
      </c>
      <c r="AN2307" s="9">
        <f t="shared" si="2223"/>
        <v>0</v>
      </c>
      <c r="AO2307" s="9">
        <f t="shared" si="2224"/>
        <v>45658</v>
      </c>
      <c r="AP2307" s="9">
        <f ca="1">TODAY()</f>
        <v>45656</v>
      </c>
      <c r="AQ2307" s="6">
        <f ca="1">AO2307-AP2307</f>
        <v>2</v>
      </c>
      <c r="AR2307" s="12" t="str">
        <f t="shared" ca="1" si="2226"/>
        <v>+2</v>
      </c>
      <c r="AS2307" t="str">
        <f ca="1">IF(AQ2307&lt;0, "진행중", "지연")</f>
        <v>지연</v>
      </c>
      <c r="AT2307" t="str">
        <f t="shared" ca="1" si="2227"/>
        <v>지연(+2)</v>
      </c>
    </row>
    <row r="2308" spans="2:46" x14ac:dyDescent="0.3">
      <c r="B2308" s="2" t="s">
        <v>5669</v>
      </c>
      <c r="C2308" s="8">
        <v>2</v>
      </c>
      <c r="D2308" s="2" t="s">
        <v>5558</v>
      </c>
      <c r="E2308" s="2" t="s">
        <v>5560</v>
      </c>
      <c r="F2308" s="2"/>
      <c r="G2308" s="2" t="s">
        <v>5561</v>
      </c>
      <c r="H2308" s="2" t="s">
        <v>3051</v>
      </c>
      <c r="I2308" s="2" t="str">
        <f t="shared" si="2216"/>
        <v>20241226-1000168059-인쇄</v>
      </c>
      <c r="J2308" s="2" t="str">
        <f t="shared" si="2217"/>
        <v>20241226-1000168059-합지</v>
      </c>
      <c r="K2308" s="2" t="str">
        <f t="shared" si="2218"/>
        <v>20241226-1000168059-분단</v>
      </c>
      <c r="L2308" s="2" t="str">
        <f t="shared" si="2219"/>
        <v>20241226-1000168059-제대</v>
      </c>
      <c r="M2308" s="2" t="str">
        <f>VLOOKUP(H2308, '쿼리1'!$A:$R, 17, 0)</f>
        <v>7도-수협-어기여찬-단체급식품질인증 5kg(HACCP표시 O)</v>
      </c>
      <c r="N2308" s="2" t="str">
        <f>VLOOKUP(H2308, '쿼리1'!$A:$P, 15, 0)</f>
        <v>나이론130</v>
      </c>
      <c r="O2308" s="2">
        <v>1000168059</v>
      </c>
      <c r="P2308" s="2" t="str">
        <f>VLOOKUP(H2308, '쿼리1'!$A:$R, 17, 0)</f>
        <v>7도-수협-어기여찬-단체급식품질인증 5kg(HACCP표시 O)</v>
      </c>
      <c r="Q2308" s="4">
        <f>VLOOKUP(H2308, '쿼리1'!$A:$U, 20, 0)</f>
        <v>13333</v>
      </c>
      <c r="R2308" s="2" t="s">
        <v>5398</v>
      </c>
      <c r="S2308" s="2" t="s">
        <v>5398</v>
      </c>
      <c r="T2308" s="2" t="s">
        <v>5397</v>
      </c>
      <c r="U2308" s="2" t="s">
        <v>5398</v>
      </c>
      <c r="V2308" s="3">
        <v>45658</v>
      </c>
      <c r="W2308" s="5" t="s">
        <v>5396</v>
      </c>
      <c r="X2308" s="6">
        <f t="shared" ca="1" si="2282"/>
        <v>-2</v>
      </c>
      <c r="Y2308" s="3">
        <v>45663</v>
      </c>
      <c r="Z2308" s="5" t="s">
        <v>5396</v>
      </c>
      <c r="AA2308" s="6">
        <f t="shared" ca="1" si="2276"/>
        <v>-7</v>
      </c>
      <c r="AB2308" s="5" t="s">
        <v>5388</v>
      </c>
      <c r="AC2308" s="2" t="s">
        <v>5388</v>
      </c>
      <c r="AD2308" s="6" t="str">
        <f>IFERROR(AC2308-AB2308, "X")</f>
        <v>X</v>
      </c>
      <c r="AE2308" s="3">
        <v>45665</v>
      </c>
      <c r="AF2308" s="5" t="s">
        <v>5396</v>
      </c>
      <c r="AG2308" s="6">
        <f t="shared" ca="1" si="2287"/>
        <v>-9</v>
      </c>
      <c r="AH2308" s="2" t="s">
        <v>5388</v>
      </c>
      <c r="AI2308" s="3">
        <f t="shared" si="2283"/>
        <v>45658</v>
      </c>
      <c r="AJ2308" s="3">
        <f t="shared" ca="1" si="2269"/>
        <v>45656</v>
      </c>
      <c r="AK2308" s="2" t="str">
        <f t="shared" si="2220"/>
        <v>+2</v>
      </c>
      <c r="AL2308" s="2" t="str">
        <f t="shared" si="2284"/>
        <v>지연</v>
      </c>
      <c r="AM2308" s="2" t="str">
        <f t="shared" si="2222"/>
        <v>지연(+2)</v>
      </c>
      <c r="AN2308" s="9">
        <f t="shared" si="2223"/>
        <v>45575</v>
      </c>
      <c r="AO2308" s="9">
        <f t="shared" si="2224"/>
        <v>45658</v>
      </c>
      <c r="AP2308" s="9"/>
      <c r="AQ2308" s="6">
        <f>AO2308-AN2308</f>
        <v>83</v>
      </c>
      <c r="AR2308" s="12" t="str">
        <f t="shared" si="2226"/>
        <v>+83</v>
      </c>
      <c r="AS2308" t="s">
        <v>5567</v>
      </c>
      <c r="AT2308" t="str">
        <f t="shared" si="2227"/>
        <v>생산완료(+83)</v>
      </c>
    </row>
    <row r="2309" spans="2:46" x14ac:dyDescent="0.3">
      <c r="B2309" s="2" t="s">
        <v>5669</v>
      </c>
      <c r="C2309" s="8">
        <v>2</v>
      </c>
      <c r="D2309" s="2" t="s">
        <v>5558</v>
      </c>
      <c r="E2309" s="2" t="s">
        <v>5560</v>
      </c>
      <c r="F2309" s="2" t="s">
        <v>5562</v>
      </c>
      <c r="G2309" s="2"/>
      <c r="H2309" s="2" t="s">
        <v>3820</v>
      </c>
      <c r="I2309" s="2" t="str">
        <f t="shared" si="2216"/>
        <v>20241226-1000168142-인쇄</v>
      </c>
      <c r="J2309" s="2" t="str">
        <f t="shared" si="2217"/>
        <v>20241226-1000168142-합지</v>
      </c>
      <c r="K2309" s="2" t="str">
        <f t="shared" si="2218"/>
        <v>20241226-1000168142-분단</v>
      </c>
      <c r="L2309" s="2" t="str">
        <f t="shared" si="2219"/>
        <v>20241226-1000168142-제대</v>
      </c>
      <c r="M2309" s="2" t="str">
        <f>VLOOKUP(H2309, '쿼리1'!$A:$R, 17, 0)</f>
        <v>1도-롯데MVG-오리지널 오트룽지</v>
      </c>
      <c r="N2309" s="2" t="str">
        <f>VLOOKUP(H2309, '쿼리1'!$A:$P, 15, 0)</f>
        <v>오씨피피(무광)50</v>
      </c>
      <c r="O2309" s="2">
        <v>1000168142</v>
      </c>
      <c r="P2309" s="2" t="str">
        <f>VLOOKUP(H2309, '쿼리1'!$A:$R, 17, 0)</f>
        <v>1도-롯데MVG-오리지널 오트룽지</v>
      </c>
      <c r="Q2309" s="4">
        <f>VLOOKUP(H2309, '쿼리1'!$A:$U, 20, 0)</f>
        <v>24</v>
      </c>
      <c r="R2309" s="2" t="s">
        <v>5398</v>
      </c>
      <c r="S2309" s="2" t="s">
        <v>5398</v>
      </c>
      <c r="T2309" s="2" t="s">
        <v>5398</v>
      </c>
      <c r="U2309" s="2" t="s">
        <v>5397</v>
      </c>
      <c r="V2309" s="3">
        <v>45658</v>
      </c>
      <c r="W2309" s="5" t="s">
        <v>5396</v>
      </c>
      <c r="X2309" s="6">
        <f t="shared" ca="1" si="2282"/>
        <v>-2</v>
      </c>
      <c r="Y2309" s="3">
        <v>45663</v>
      </c>
      <c r="Z2309" s="5" t="s">
        <v>5396</v>
      </c>
      <c r="AA2309" s="6">
        <f t="shared" ca="1" si="2276"/>
        <v>-7</v>
      </c>
      <c r="AB2309" s="3">
        <v>45664</v>
      </c>
      <c r="AC2309" s="5" t="s">
        <v>5396</v>
      </c>
      <c r="AD2309" s="6">
        <f ca="1">TODAY()-AB2309</f>
        <v>-8</v>
      </c>
      <c r="AE2309" s="2" t="s">
        <v>5388</v>
      </c>
      <c r="AF2309" s="2" t="s">
        <v>5388</v>
      </c>
      <c r="AG2309" s="2" t="str">
        <f>IFERROR(AF2309-AE2309, "X")</f>
        <v>X</v>
      </c>
      <c r="AH2309" s="2" t="s">
        <v>5388</v>
      </c>
      <c r="AI2309" s="3">
        <f t="shared" si="2283"/>
        <v>45658</v>
      </c>
      <c r="AJ2309" s="3">
        <f t="shared" ca="1" si="2269"/>
        <v>45656</v>
      </c>
      <c r="AK2309" s="2" t="str">
        <f t="shared" si="2220"/>
        <v>+2</v>
      </c>
      <c r="AL2309" s="2" t="str">
        <f t="shared" si="2284"/>
        <v>지연</v>
      </c>
      <c r="AM2309" s="2" t="str">
        <f t="shared" si="2222"/>
        <v>지연(+2)</v>
      </c>
      <c r="AN2309" s="9">
        <f t="shared" si="2223"/>
        <v>0</v>
      </c>
      <c r="AO2309" s="9">
        <f t="shared" si="2224"/>
        <v>45658</v>
      </c>
      <c r="AP2309" s="9">
        <f t="shared" ref="AP2309:AP2310" ca="1" si="2288">TODAY()</f>
        <v>45656</v>
      </c>
      <c r="AQ2309" s="6">
        <f t="shared" ref="AQ2309:AQ2310" ca="1" si="2289">AO2309-AP2309</f>
        <v>2</v>
      </c>
      <c r="AR2309" s="12" t="str">
        <f t="shared" ca="1" si="2226"/>
        <v>+2</v>
      </c>
      <c r="AS2309" t="str">
        <f t="shared" ref="AS2309:AS2310" ca="1" si="2290">IF(AQ2309&lt;0, "진행중", "지연")</f>
        <v>지연</v>
      </c>
      <c r="AT2309" t="str">
        <f t="shared" ca="1" si="2227"/>
        <v>지연(+2)</v>
      </c>
    </row>
    <row r="2310" spans="2:46" x14ac:dyDescent="0.3">
      <c r="B2310" s="2" t="s">
        <v>5669</v>
      </c>
      <c r="C2310" s="8">
        <v>2</v>
      </c>
      <c r="D2310" s="2" t="s">
        <v>5558</v>
      </c>
      <c r="E2310" s="2" t="s">
        <v>5560</v>
      </c>
      <c r="F2310" s="2"/>
      <c r="G2310" s="2" t="s">
        <v>5561</v>
      </c>
      <c r="H2310" s="2" t="s">
        <v>2767</v>
      </c>
      <c r="I2310" s="2" t="str">
        <f t="shared" ref="I2310:I2358" si="2291">_xlfn.CONCAT(H2310, "-", "인쇄")</f>
        <v>20241226-1000168189-인쇄</v>
      </c>
      <c r="J2310" s="2" t="str">
        <f t="shared" ref="J2310:J2358" si="2292">_xlfn.CONCAT(H2310, "-", "합지")</f>
        <v>20241226-1000168189-합지</v>
      </c>
      <c r="K2310" s="2" t="str">
        <f t="shared" ref="K2310:K2358" si="2293">_xlfn.CONCAT(H2310, "-", "분단")</f>
        <v>20241226-1000168189-분단</v>
      </c>
      <c r="L2310" s="2" t="str">
        <f t="shared" ref="L2310:L2358" si="2294">_xlfn.CONCAT(H2310, "-", "제대")</f>
        <v>20241226-1000168189-제대</v>
      </c>
      <c r="M2310" s="2" t="str">
        <f>VLOOKUP(H2310, '쿼리1'!$A:$R, 17, 0)</f>
        <v>7도-군용-수협 반가공오징어 1kg(국산)-인천</v>
      </c>
      <c r="N2310" s="2" t="str">
        <f>VLOOKUP(H2310, '쿼리1'!$A:$P, 15, 0)</f>
        <v>나이론105</v>
      </c>
      <c r="O2310" s="2">
        <v>1000168189</v>
      </c>
      <c r="P2310" s="2" t="str">
        <f>VLOOKUP(H2310, '쿼리1'!$A:$R, 17, 0)</f>
        <v>7도-군용-수협 반가공오징어 1kg(국산)-인천</v>
      </c>
      <c r="Q2310" s="4">
        <f>VLOOKUP(H2310, '쿼리1'!$A:$U, 20, 0)</f>
        <v>22222</v>
      </c>
      <c r="R2310" s="2" t="s">
        <v>5398</v>
      </c>
      <c r="S2310" s="2" t="s">
        <v>5398</v>
      </c>
      <c r="T2310" s="2" t="s">
        <v>5397</v>
      </c>
      <c r="U2310" s="2" t="s">
        <v>5398</v>
      </c>
      <c r="V2310" s="3">
        <v>45658</v>
      </c>
      <c r="W2310" s="5" t="s">
        <v>5396</v>
      </c>
      <c r="X2310" s="6">
        <f t="shared" ca="1" si="2282"/>
        <v>-2</v>
      </c>
      <c r="Y2310" s="3">
        <v>45663</v>
      </c>
      <c r="Z2310" s="5" t="s">
        <v>5396</v>
      </c>
      <c r="AA2310" s="6">
        <f t="shared" ca="1" si="2276"/>
        <v>-7</v>
      </c>
      <c r="AB2310" s="5" t="s">
        <v>5388</v>
      </c>
      <c r="AC2310" s="2" t="s">
        <v>5388</v>
      </c>
      <c r="AD2310" s="6" t="str">
        <f>IFERROR(AC2310-AB2310, "X")</f>
        <v>X</v>
      </c>
      <c r="AE2310" s="3">
        <v>45665</v>
      </c>
      <c r="AF2310" s="5" t="s">
        <v>5396</v>
      </c>
      <c r="AG2310" s="6">
        <f ca="1">TODAY()-AE2310</f>
        <v>-9</v>
      </c>
      <c r="AH2310" s="2" t="s">
        <v>5388</v>
      </c>
      <c r="AI2310" s="3">
        <f t="shared" si="2283"/>
        <v>45658</v>
      </c>
      <c r="AJ2310" s="3">
        <f t="shared" ca="1" si="2269"/>
        <v>45656</v>
      </c>
      <c r="AK2310" s="2" t="str">
        <f t="shared" ref="AK2310:AK2358" si="2295">IF(C2310&gt;0, "+"&amp;C2310, C2310)</f>
        <v>+2</v>
      </c>
      <c r="AL2310" s="2" t="str">
        <f t="shared" si="2284"/>
        <v>지연</v>
      </c>
      <c r="AM2310" s="2" t="str">
        <f t="shared" si="2222"/>
        <v>지연(+2)</v>
      </c>
      <c r="AN2310" s="9">
        <f t="shared" si="2223"/>
        <v>0</v>
      </c>
      <c r="AO2310" s="9">
        <f t="shared" si="2224"/>
        <v>45658</v>
      </c>
      <c r="AP2310" s="9">
        <f t="shared" ca="1" si="2288"/>
        <v>45656</v>
      </c>
      <c r="AQ2310" s="6">
        <f t="shared" ca="1" si="2289"/>
        <v>2</v>
      </c>
      <c r="AR2310" s="12" t="str">
        <f t="shared" ca="1" si="2226"/>
        <v>+2</v>
      </c>
      <c r="AS2310" t="str">
        <f t="shared" ca="1" si="2290"/>
        <v>지연</v>
      </c>
      <c r="AT2310" t="str">
        <f t="shared" ca="1" si="2227"/>
        <v>지연(+2)</v>
      </c>
    </row>
    <row r="2311" spans="2:46" x14ac:dyDescent="0.3">
      <c r="B2311" s="2" t="s">
        <v>5669</v>
      </c>
      <c r="C2311" s="8">
        <v>2</v>
      </c>
      <c r="D2311" s="2" t="s">
        <v>5558</v>
      </c>
      <c r="E2311" s="2" t="s">
        <v>5560</v>
      </c>
      <c r="F2311" s="2" t="s">
        <v>5562</v>
      </c>
      <c r="G2311" s="2"/>
      <c r="H2311" s="2" t="s">
        <v>4225</v>
      </c>
      <c r="I2311" s="2" t="str">
        <f t="shared" si="2291"/>
        <v>20241226-1000169059-인쇄</v>
      </c>
      <c r="J2311" s="2" t="str">
        <f t="shared" si="2292"/>
        <v>20241226-1000169059-합지</v>
      </c>
      <c r="K2311" s="2" t="str">
        <f t="shared" si="2293"/>
        <v>20241226-1000169059-분단</v>
      </c>
      <c r="L2311" s="2" t="str">
        <f t="shared" si="2294"/>
        <v>20241226-1000169059-제대</v>
      </c>
      <c r="M2311" s="2" t="str">
        <f>VLOOKUP(H2311, '쿼리1'!$A:$R, 17, 0)</f>
        <v>3도-VN)버터바73g</v>
      </c>
      <c r="N2311" s="2" t="str">
        <f>VLOOKUP(H2311, '쿼리1'!$A:$P, 15, 0)</f>
        <v>오씨피피(유무광)40</v>
      </c>
      <c r="O2311" s="2">
        <v>1000169059</v>
      </c>
      <c r="P2311" s="2" t="str">
        <f>VLOOKUP(H2311, '쿼리1'!$A:$R, 17, 0)</f>
        <v>3도-VN)버터바73g</v>
      </c>
      <c r="Q2311" s="4">
        <f>VLOOKUP(H2311, '쿼리1'!$A:$U, 20, 0)</f>
        <v>48</v>
      </c>
      <c r="R2311" s="2" t="s">
        <v>5398</v>
      </c>
      <c r="S2311" s="2" t="s">
        <v>5398</v>
      </c>
      <c r="T2311" s="2" t="s">
        <v>5398</v>
      </c>
      <c r="U2311" s="2" t="s">
        <v>5397</v>
      </c>
      <c r="V2311" s="3">
        <v>45658</v>
      </c>
      <c r="W2311" s="5" t="s">
        <v>5396</v>
      </c>
      <c r="X2311" s="6">
        <f t="shared" ca="1" si="2282"/>
        <v>-2</v>
      </c>
      <c r="Y2311" s="3">
        <v>45663</v>
      </c>
      <c r="Z2311" s="5" t="s">
        <v>5396</v>
      </c>
      <c r="AA2311" s="6">
        <f t="shared" ca="1" si="2276"/>
        <v>-7</v>
      </c>
      <c r="AB2311" s="3">
        <v>45664</v>
      </c>
      <c r="AC2311" s="5" t="s">
        <v>5396</v>
      </c>
      <c r="AD2311" s="6">
        <f ca="1">TODAY()-AB2311</f>
        <v>-8</v>
      </c>
      <c r="AE2311" s="2" t="s">
        <v>5388</v>
      </c>
      <c r="AF2311" s="2" t="s">
        <v>5388</v>
      </c>
      <c r="AG2311" s="2" t="str">
        <f>IFERROR(AF2311-AE2311, "X")</f>
        <v>X</v>
      </c>
      <c r="AH2311" s="2" t="s">
        <v>5388</v>
      </c>
      <c r="AI2311" s="3">
        <f t="shared" si="2283"/>
        <v>45658</v>
      </c>
      <c r="AJ2311" s="3">
        <f t="shared" ca="1" si="2269"/>
        <v>45656</v>
      </c>
      <c r="AK2311" s="2" t="str">
        <f t="shared" si="2295"/>
        <v>+2</v>
      </c>
      <c r="AL2311" s="2" t="str">
        <f t="shared" si="2284"/>
        <v>지연</v>
      </c>
      <c r="AM2311" s="2" t="str">
        <f t="shared" ref="AM2311:AM2358" si="2296">_xlfn.CONCAT(AL2311, "(", AK2311, ")")</f>
        <v>지연(+2)</v>
      </c>
      <c r="AN2311" s="9">
        <f t="shared" ref="AN2311:AN2358" si="2297">_xlfn.MAXIFS($AH$6:$AH$2358, $O$6:$O$2358, O2311)</f>
        <v>45654</v>
      </c>
      <c r="AO2311" s="9">
        <f t="shared" ref="AO2311:AO2358" si="2298">_xlfn.MAXIFS($AI$6:$AI$2358, $O$6:$O$2358, O2311)</f>
        <v>45658</v>
      </c>
      <c r="AP2311" s="9"/>
      <c r="AQ2311" s="6">
        <f t="shared" ref="AQ2311:AQ2316" si="2299">AO2311-AN2311</f>
        <v>4</v>
      </c>
      <c r="AR2311" s="12" t="str">
        <f t="shared" ref="AR2311:AR2358" si="2300">IF(AQ2311&gt;0, "+"&amp;AQ2311, AQ2311)</f>
        <v>+4</v>
      </c>
      <c r="AS2311" t="s">
        <v>5567</v>
      </c>
      <c r="AT2311" t="str">
        <f t="shared" ref="AT2311:AT2358" si="2301">_xlfn.CONCAT(AS2311, "(", AR2311, ")")</f>
        <v>생산완료(+4)</v>
      </c>
    </row>
    <row r="2312" spans="2:46" x14ac:dyDescent="0.3">
      <c r="B2312" s="2" t="s">
        <v>5669</v>
      </c>
      <c r="C2312" s="8">
        <v>2</v>
      </c>
      <c r="D2312" s="2" t="s">
        <v>5558</v>
      </c>
      <c r="E2312" s="2" t="s">
        <v>5560</v>
      </c>
      <c r="F2312" s="2"/>
      <c r="G2312" s="2" t="s">
        <v>5561</v>
      </c>
      <c r="H2312" s="2" t="s">
        <v>2140</v>
      </c>
      <c r="I2312" s="2" t="str">
        <f t="shared" si="2291"/>
        <v>20241226-1000169224-인쇄</v>
      </c>
      <c r="J2312" s="2" t="str">
        <f t="shared" si="2292"/>
        <v>20241226-1000169224-합지</v>
      </c>
      <c r="K2312" s="2" t="str">
        <f t="shared" si="2293"/>
        <v>20241226-1000169224-분단</v>
      </c>
      <c r="L2312" s="2" t="str">
        <f t="shared" si="2294"/>
        <v>20241226-1000169224-제대</v>
      </c>
      <c r="M2312" s="2" t="str">
        <f>VLOOKUP(H2312, '쿼리1'!$A:$R, 17, 0)</f>
        <v>7도-성화푸드-달수 닭갈비 500g</v>
      </c>
      <c r="N2312" s="2" t="str">
        <f>VLOOKUP(H2312, '쿼리1'!$A:$P, 15, 0)</f>
        <v>나이론90</v>
      </c>
      <c r="O2312" s="2">
        <v>1000169224</v>
      </c>
      <c r="P2312" s="2" t="str">
        <f>VLOOKUP(H2312, '쿼리1'!$A:$R, 17, 0)</f>
        <v>7도-성화푸드-달수 닭갈비 500g</v>
      </c>
      <c r="Q2312" s="4">
        <f>VLOOKUP(H2312, '쿼리1'!$A:$U, 20, 0)</f>
        <v>33333</v>
      </c>
      <c r="R2312" s="2" t="s">
        <v>5398</v>
      </c>
      <c r="S2312" s="2" t="s">
        <v>5398</v>
      </c>
      <c r="T2312" s="2" t="s">
        <v>5397</v>
      </c>
      <c r="U2312" s="2" t="s">
        <v>5398</v>
      </c>
      <c r="V2312" s="3">
        <v>45658</v>
      </c>
      <c r="W2312" s="5" t="s">
        <v>5396</v>
      </c>
      <c r="X2312" s="6">
        <f t="shared" ca="1" si="2282"/>
        <v>-2</v>
      </c>
      <c r="Y2312" s="3">
        <v>45663</v>
      </c>
      <c r="Z2312" s="5" t="s">
        <v>5396</v>
      </c>
      <c r="AA2312" s="6">
        <f t="shared" ca="1" si="2276"/>
        <v>-7</v>
      </c>
      <c r="AB2312" s="5" t="s">
        <v>5388</v>
      </c>
      <c r="AC2312" s="2" t="s">
        <v>5388</v>
      </c>
      <c r="AD2312" s="6" t="str">
        <f>IFERROR(AC2312-AB2312, "X")</f>
        <v>X</v>
      </c>
      <c r="AE2312" s="3">
        <v>45665</v>
      </c>
      <c r="AF2312" s="5" t="s">
        <v>5396</v>
      </c>
      <c r="AG2312" s="6">
        <f t="shared" ref="AG2312:AG2313" ca="1" si="2302">TODAY()-AE2312</f>
        <v>-9</v>
      </c>
      <c r="AH2312" s="2" t="s">
        <v>5388</v>
      </c>
      <c r="AI2312" s="3">
        <f t="shared" si="2283"/>
        <v>45658</v>
      </c>
      <c r="AJ2312" s="3">
        <f t="shared" ca="1" si="2269"/>
        <v>45656</v>
      </c>
      <c r="AK2312" s="2" t="str">
        <f t="shared" si="2295"/>
        <v>+2</v>
      </c>
      <c r="AL2312" s="2" t="str">
        <f t="shared" si="2284"/>
        <v>지연</v>
      </c>
      <c r="AM2312" s="2" t="str">
        <f t="shared" si="2296"/>
        <v>지연(+2)</v>
      </c>
      <c r="AN2312" s="9">
        <f t="shared" si="2297"/>
        <v>45581</v>
      </c>
      <c r="AO2312" s="9">
        <f t="shared" si="2298"/>
        <v>45658</v>
      </c>
      <c r="AP2312" s="9"/>
      <c r="AQ2312" s="6">
        <f t="shared" si="2299"/>
        <v>77</v>
      </c>
      <c r="AR2312" s="12" t="str">
        <f t="shared" si="2300"/>
        <v>+77</v>
      </c>
      <c r="AS2312" t="s">
        <v>5567</v>
      </c>
      <c r="AT2312" t="str">
        <f t="shared" si="2301"/>
        <v>생산완료(+77)</v>
      </c>
    </row>
    <row r="2313" spans="2:46" x14ac:dyDescent="0.3">
      <c r="B2313" s="2" t="s">
        <v>5669</v>
      </c>
      <c r="C2313" s="8">
        <v>2</v>
      </c>
      <c r="D2313" s="2" t="s">
        <v>5558</v>
      </c>
      <c r="E2313" s="2" t="s">
        <v>5559</v>
      </c>
      <c r="F2313" s="2"/>
      <c r="G2313" s="2" t="s">
        <v>5562</v>
      </c>
      <c r="H2313" s="2" t="s">
        <v>4834</v>
      </c>
      <c r="I2313" s="2" t="str">
        <f t="shared" si="2291"/>
        <v>20241226-1118P0116-인쇄</v>
      </c>
      <c r="J2313" s="2" t="str">
        <f t="shared" si="2292"/>
        <v>20241226-1118P0116-합지</v>
      </c>
      <c r="K2313" s="2" t="str">
        <f t="shared" si="2293"/>
        <v>20241226-1118P0116-분단</v>
      </c>
      <c r="L2313" s="2" t="str">
        <f t="shared" si="2294"/>
        <v>20241226-1118P0116-제대</v>
      </c>
      <c r="M2313" s="2" t="str">
        <f>VLOOKUP(H2313, '쿼리1'!$A:$R, 17, 0)</f>
        <v>6도-꼬미다)슈가파우더 중량 500g</v>
      </c>
      <c r="N2313" s="2" t="str">
        <f>VLOOKUP(H2313, '쿼리1'!$A:$P, 15, 0)</f>
        <v>패트(유무광)80</v>
      </c>
      <c r="O2313" s="2" t="s">
        <v>5876</v>
      </c>
      <c r="P2313" s="2" t="str">
        <f>VLOOKUP(H2313, '쿼리1'!$A:$R, 17, 0)</f>
        <v>6도-꼬미다)슈가파우더 중량 500g</v>
      </c>
      <c r="Q2313" s="4">
        <f>VLOOKUP(H2313, '쿼리1'!$A:$U, 20, 0)</f>
        <v>31578</v>
      </c>
      <c r="R2313" s="2" t="s">
        <v>5398</v>
      </c>
      <c r="S2313" s="2" t="s">
        <v>5398</v>
      </c>
      <c r="T2313" s="2" t="s">
        <v>5397</v>
      </c>
      <c r="U2313" s="2" t="s">
        <v>5398</v>
      </c>
      <c r="V2313" s="3">
        <v>45658</v>
      </c>
      <c r="W2313" s="5" t="s">
        <v>5396</v>
      </c>
      <c r="X2313" s="6">
        <f t="shared" ca="1" si="2282"/>
        <v>-2</v>
      </c>
      <c r="Y2313" s="3">
        <v>45660</v>
      </c>
      <c r="Z2313" s="5" t="s">
        <v>5396</v>
      </c>
      <c r="AA2313" s="6">
        <f t="shared" ca="1" si="2276"/>
        <v>-4</v>
      </c>
      <c r="AB2313" s="5" t="s">
        <v>5388</v>
      </c>
      <c r="AC2313" s="2" t="s">
        <v>5388</v>
      </c>
      <c r="AD2313" s="6" t="str">
        <f>IFERROR(AC2313-AB2313, "X")</f>
        <v>X</v>
      </c>
      <c r="AE2313" s="3">
        <v>45664</v>
      </c>
      <c r="AF2313" s="5" t="s">
        <v>5396</v>
      </c>
      <c r="AG2313" s="6">
        <f t="shared" ca="1" si="2302"/>
        <v>-8</v>
      </c>
      <c r="AH2313" s="2" t="s">
        <v>5388</v>
      </c>
      <c r="AI2313" s="3">
        <f t="shared" si="2283"/>
        <v>45658</v>
      </c>
      <c r="AJ2313" s="3">
        <f t="shared" ca="1" si="2269"/>
        <v>45656</v>
      </c>
      <c r="AK2313" s="2" t="str">
        <f t="shared" si="2295"/>
        <v>+2</v>
      </c>
      <c r="AL2313" s="2" t="str">
        <f t="shared" si="2284"/>
        <v>지연</v>
      </c>
      <c r="AM2313" s="2" t="str">
        <f t="shared" si="2296"/>
        <v>지연(+2)</v>
      </c>
      <c r="AN2313" s="9">
        <f t="shared" si="2297"/>
        <v>45630</v>
      </c>
      <c r="AO2313" s="9">
        <f t="shared" si="2298"/>
        <v>45658</v>
      </c>
      <c r="AP2313" s="9"/>
      <c r="AQ2313" s="6">
        <f t="shared" si="2299"/>
        <v>28</v>
      </c>
      <c r="AR2313" s="12" t="str">
        <f t="shared" si="2300"/>
        <v>+28</v>
      </c>
      <c r="AS2313" t="s">
        <v>5567</v>
      </c>
      <c r="AT2313" t="str">
        <f t="shared" si="2301"/>
        <v>생산완료(+28)</v>
      </c>
    </row>
    <row r="2314" spans="2:46" x14ac:dyDescent="0.3">
      <c r="B2314" s="2" t="s">
        <v>5669</v>
      </c>
      <c r="C2314" s="8">
        <v>2</v>
      </c>
      <c r="D2314" s="2" t="s">
        <v>5558</v>
      </c>
      <c r="E2314" s="2" t="s">
        <v>5560</v>
      </c>
      <c r="F2314" s="2" t="s">
        <v>5562</v>
      </c>
      <c r="G2314" s="2"/>
      <c r="H2314" s="2" t="s">
        <v>4764</v>
      </c>
      <c r="I2314" s="2" t="str">
        <f t="shared" si="2291"/>
        <v>20241226-1119P0160-인쇄</v>
      </c>
      <c r="J2314" s="2" t="str">
        <f t="shared" si="2292"/>
        <v>20241226-1119P0160-합지</v>
      </c>
      <c r="K2314" s="2" t="str">
        <f t="shared" si="2293"/>
        <v>20241226-1119P0160-분단</v>
      </c>
      <c r="L2314" s="2" t="str">
        <f t="shared" si="2294"/>
        <v>20241226-1119P0160-제대</v>
      </c>
      <c r="M2314" s="2" t="str">
        <f>VLOOKUP(H2314, '쿼리1'!$A:$R, 17, 0)</f>
        <v>3도-웰스토리)더부드러운 갈릭크로와상</v>
      </c>
      <c r="N2314" s="2" t="str">
        <f>VLOOKUP(H2314, '쿼리1'!$A:$P, 15, 0)</f>
        <v>오씨피피(투명)40</v>
      </c>
      <c r="O2314" s="2" t="s">
        <v>5803</v>
      </c>
      <c r="P2314" s="2" t="str">
        <f>VLOOKUP(H2314, '쿼리1'!$A:$R, 17, 0)</f>
        <v>3도-웰스토리)더부드러운 갈릭크로와상</v>
      </c>
      <c r="Q2314" s="4">
        <f>VLOOKUP(H2314, '쿼리1'!$A:$U, 20, 0)</f>
        <v>32</v>
      </c>
      <c r="R2314" s="2" t="s">
        <v>5398</v>
      </c>
      <c r="S2314" s="2" t="s">
        <v>5398</v>
      </c>
      <c r="T2314" s="2" t="s">
        <v>5398</v>
      </c>
      <c r="U2314" s="2" t="s">
        <v>5397</v>
      </c>
      <c r="V2314" s="3">
        <v>45658</v>
      </c>
      <c r="W2314" s="5" t="s">
        <v>5396</v>
      </c>
      <c r="X2314" s="6">
        <f t="shared" ca="1" si="2282"/>
        <v>-2</v>
      </c>
      <c r="Y2314" s="3">
        <v>45663</v>
      </c>
      <c r="Z2314" s="5" t="s">
        <v>5396</v>
      </c>
      <c r="AA2314" s="6">
        <f t="shared" ca="1" si="2276"/>
        <v>-7</v>
      </c>
      <c r="AB2314" s="3">
        <v>45664</v>
      </c>
      <c r="AC2314" s="5" t="s">
        <v>5396</v>
      </c>
      <c r="AD2314" s="6">
        <f t="shared" ref="AD2314:AD2316" ca="1" si="2303">TODAY()-AB2314</f>
        <v>-8</v>
      </c>
      <c r="AE2314" s="2" t="s">
        <v>5388</v>
      </c>
      <c r="AF2314" s="2" t="s">
        <v>5388</v>
      </c>
      <c r="AG2314" s="2" t="str">
        <f>IFERROR(AF2314-AE2314, "X")</f>
        <v>X</v>
      </c>
      <c r="AH2314" s="2" t="s">
        <v>5388</v>
      </c>
      <c r="AI2314" s="3">
        <f t="shared" si="2283"/>
        <v>45658</v>
      </c>
      <c r="AJ2314" s="3">
        <f t="shared" ca="1" si="2269"/>
        <v>45656</v>
      </c>
      <c r="AK2314" s="2" t="str">
        <f t="shared" si="2295"/>
        <v>+2</v>
      </c>
      <c r="AL2314" s="2" t="str">
        <f t="shared" si="2284"/>
        <v>지연</v>
      </c>
      <c r="AM2314" s="2" t="str">
        <f t="shared" si="2296"/>
        <v>지연(+2)</v>
      </c>
      <c r="AN2314" s="9">
        <f t="shared" si="2297"/>
        <v>45593</v>
      </c>
      <c r="AO2314" s="9">
        <f t="shared" si="2298"/>
        <v>45658</v>
      </c>
      <c r="AP2314" s="9"/>
      <c r="AQ2314" s="6">
        <f t="shared" si="2299"/>
        <v>65</v>
      </c>
      <c r="AR2314" s="12" t="str">
        <f t="shared" si="2300"/>
        <v>+65</v>
      </c>
      <c r="AS2314" t="s">
        <v>5567</v>
      </c>
      <c r="AT2314" t="str">
        <f t="shared" si="2301"/>
        <v>생산완료(+65)</v>
      </c>
    </row>
    <row r="2315" spans="2:46" x14ac:dyDescent="0.3">
      <c r="B2315" s="2" t="s">
        <v>5669</v>
      </c>
      <c r="C2315" s="8">
        <v>2</v>
      </c>
      <c r="D2315" s="2" t="s">
        <v>5558</v>
      </c>
      <c r="E2315" s="2" t="s">
        <v>5560</v>
      </c>
      <c r="F2315" s="2" t="s">
        <v>5562</v>
      </c>
      <c r="G2315" s="2"/>
      <c r="H2315" s="2" t="s">
        <v>4220</v>
      </c>
      <c r="I2315" s="2" t="str">
        <f t="shared" si="2291"/>
        <v>20241226-1120P0015-인쇄</v>
      </c>
      <c r="J2315" s="2" t="str">
        <f t="shared" si="2292"/>
        <v>20241226-1120P0015-합지</v>
      </c>
      <c r="K2315" s="2" t="str">
        <f t="shared" si="2293"/>
        <v>20241226-1120P0015-분단</v>
      </c>
      <c r="L2315" s="2" t="str">
        <f t="shared" si="2294"/>
        <v>20241226-1120P0015-제대</v>
      </c>
      <c r="M2315" s="2" t="str">
        <f>VLOOKUP(H2315, '쿼리1'!$A:$R, 17, 0)</f>
        <v>2도-SB 다크초콜릿청크쿠키20g(110kcal)</v>
      </c>
      <c r="N2315" s="2" t="str">
        <f>VLOOKUP(H2315, '쿼리1'!$A:$P, 15, 0)</f>
        <v>오씨피피(무광)60</v>
      </c>
      <c r="O2315" s="2" t="s">
        <v>5804</v>
      </c>
      <c r="P2315" s="2" t="str">
        <f>VLOOKUP(H2315, '쿼리1'!$A:$R, 17, 0)</f>
        <v>2도-SB 다크초콜릿청크쿠키20g(110kcal)</v>
      </c>
      <c r="Q2315" s="4">
        <f>VLOOKUP(H2315, '쿼리1'!$A:$U, 20, 0)</f>
        <v>32</v>
      </c>
      <c r="R2315" s="2" t="s">
        <v>5398</v>
      </c>
      <c r="S2315" s="2" t="s">
        <v>5398</v>
      </c>
      <c r="T2315" s="2" t="s">
        <v>5398</v>
      </c>
      <c r="U2315" s="2" t="s">
        <v>5397</v>
      </c>
      <c r="V2315" s="3">
        <v>45658</v>
      </c>
      <c r="W2315" s="5" t="s">
        <v>5396</v>
      </c>
      <c r="X2315" s="6">
        <f t="shared" ca="1" si="2282"/>
        <v>-2</v>
      </c>
      <c r="Y2315" s="3">
        <v>45663</v>
      </c>
      <c r="Z2315" s="5" t="s">
        <v>5396</v>
      </c>
      <c r="AA2315" s="6">
        <f t="shared" ca="1" si="2276"/>
        <v>-7</v>
      </c>
      <c r="AB2315" s="3">
        <v>45664</v>
      </c>
      <c r="AC2315" s="5" t="s">
        <v>5396</v>
      </c>
      <c r="AD2315" s="6">
        <f t="shared" ca="1" si="2303"/>
        <v>-8</v>
      </c>
      <c r="AE2315" s="2" t="s">
        <v>5388</v>
      </c>
      <c r="AF2315" s="2" t="s">
        <v>5388</v>
      </c>
      <c r="AG2315" s="2" t="str">
        <f>IFERROR(AF2315-AE2315, "X")</f>
        <v>X</v>
      </c>
      <c r="AH2315" s="2" t="s">
        <v>5388</v>
      </c>
      <c r="AI2315" s="3">
        <f t="shared" si="2283"/>
        <v>45658</v>
      </c>
      <c r="AJ2315" s="3">
        <f t="shared" ca="1" si="2269"/>
        <v>45656</v>
      </c>
      <c r="AK2315" s="2" t="str">
        <f t="shared" si="2295"/>
        <v>+2</v>
      </c>
      <c r="AL2315" s="2" t="str">
        <f t="shared" si="2284"/>
        <v>지연</v>
      </c>
      <c r="AM2315" s="2" t="str">
        <f t="shared" si="2296"/>
        <v>지연(+2)</v>
      </c>
      <c r="AN2315" s="9">
        <f t="shared" si="2297"/>
        <v>45614</v>
      </c>
      <c r="AO2315" s="9">
        <f t="shared" si="2298"/>
        <v>45658</v>
      </c>
      <c r="AP2315" s="9"/>
      <c r="AQ2315" s="6">
        <f t="shared" si="2299"/>
        <v>44</v>
      </c>
      <c r="AR2315" s="12" t="str">
        <f t="shared" si="2300"/>
        <v>+44</v>
      </c>
      <c r="AS2315" t="s">
        <v>5567</v>
      </c>
      <c r="AT2315" t="str">
        <f t="shared" si="2301"/>
        <v>생산완료(+44)</v>
      </c>
    </row>
    <row r="2316" spans="2:46" x14ac:dyDescent="0.3">
      <c r="B2316" s="2" t="s">
        <v>5669</v>
      </c>
      <c r="C2316" s="8">
        <v>2</v>
      </c>
      <c r="D2316" s="2" t="s">
        <v>5558</v>
      </c>
      <c r="E2316" s="2" t="s">
        <v>5560</v>
      </c>
      <c r="F2316" s="2" t="s">
        <v>5562</v>
      </c>
      <c r="G2316" s="2"/>
      <c r="H2316" s="2" t="s">
        <v>4166</v>
      </c>
      <c r="I2316" s="2" t="str">
        <f t="shared" si="2291"/>
        <v>20241226-1120P0016-인쇄</v>
      </c>
      <c r="J2316" s="2" t="str">
        <f t="shared" si="2292"/>
        <v>20241226-1120P0016-합지</v>
      </c>
      <c r="K2316" s="2" t="str">
        <f t="shared" si="2293"/>
        <v>20241226-1120P0016-분단</v>
      </c>
      <c r="L2316" s="2" t="str">
        <f t="shared" si="2294"/>
        <v>20241226-1120P0016-제대</v>
      </c>
      <c r="M2316" s="2" t="str">
        <f>VLOOKUP(H2316, '쿼리1'!$A:$R, 17, 0)</f>
        <v>2도-SB 화이트초콜릿청크쿠키20g(102kcal)</v>
      </c>
      <c r="N2316" s="2" t="str">
        <f>VLOOKUP(H2316, '쿼리1'!$A:$P, 15, 0)</f>
        <v>오씨피피(무광)60</v>
      </c>
      <c r="O2316" s="2" t="s">
        <v>5805</v>
      </c>
      <c r="P2316" s="2" t="str">
        <f>VLOOKUP(H2316, '쿼리1'!$A:$R, 17, 0)</f>
        <v>2도-SB 화이트초콜릿청크쿠키20g(102kcal)</v>
      </c>
      <c r="Q2316" s="4">
        <f>VLOOKUP(H2316, '쿼리1'!$A:$U, 20, 0)</f>
        <v>32</v>
      </c>
      <c r="R2316" s="2" t="s">
        <v>5398</v>
      </c>
      <c r="S2316" s="2" t="s">
        <v>5398</v>
      </c>
      <c r="T2316" s="2" t="s">
        <v>5398</v>
      </c>
      <c r="U2316" s="2" t="s">
        <v>5397</v>
      </c>
      <c r="V2316" s="3">
        <v>45658</v>
      </c>
      <c r="W2316" s="5" t="s">
        <v>5396</v>
      </c>
      <c r="X2316" s="6">
        <f t="shared" ca="1" si="2282"/>
        <v>-2</v>
      </c>
      <c r="Y2316" s="3">
        <v>45663</v>
      </c>
      <c r="Z2316" s="5" t="s">
        <v>5396</v>
      </c>
      <c r="AA2316" s="6">
        <f t="shared" ca="1" si="2276"/>
        <v>-7</v>
      </c>
      <c r="AB2316" s="3">
        <v>45664</v>
      </c>
      <c r="AC2316" s="5" t="s">
        <v>5396</v>
      </c>
      <c r="AD2316" s="6">
        <f t="shared" ca="1" si="2303"/>
        <v>-8</v>
      </c>
      <c r="AE2316" s="2" t="s">
        <v>5388</v>
      </c>
      <c r="AF2316" s="2" t="s">
        <v>5388</v>
      </c>
      <c r="AG2316" s="2" t="str">
        <f>IFERROR(AF2316-AE2316, "X")</f>
        <v>X</v>
      </c>
      <c r="AH2316" s="2" t="s">
        <v>5388</v>
      </c>
      <c r="AI2316" s="3">
        <f t="shared" si="2283"/>
        <v>45658</v>
      </c>
      <c r="AJ2316" s="3">
        <f t="shared" ca="1" si="2269"/>
        <v>45656</v>
      </c>
      <c r="AK2316" s="2" t="str">
        <f t="shared" si="2295"/>
        <v>+2</v>
      </c>
      <c r="AL2316" s="2" t="str">
        <f t="shared" si="2284"/>
        <v>지연</v>
      </c>
      <c r="AM2316" s="2" t="str">
        <f t="shared" si="2296"/>
        <v>지연(+2)</v>
      </c>
      <c r="AN2316" s="9">
        <f t="shared" si="2297"/>
        <v>45614</v>
      </c>
      <c r="AO2316" s="9">
        <f t="shared" si="2298"/>
        <v>45658</v>
      </c>
      <c r="AP2316" s="9"/>
      <c r="AQ2316" s="6">
        <f t="shared" si="2299"/>
        <v>44</v>
      </c>
      <c r="AR2316" s="12" t="str">
        <f t="shared" si="2300"/>
        <v>+44</v>
      </c>
      <c r="AS2316" t="s">
        <v>5567</v>
      </c>
      <c r="AT2316" t="str">
        <f t="shared" si="2301"/>
        <v>생산완료(+44)</v>
      </c>
    </row>
    <row r="2317" spans="2:46" x14ac:dyDescent="0.3">
      <c r="B2317" s="2" t="s">
        <v>5669</v>
      </c>
      <c r="C2317" s="8">
        <v>2</v>
      </c>
      <c r="D2317" s="2" t="s">
        <v>5558</v>
      </c>
      <c r="E2317" s="2" t="s">
        <v>5559</v>
      </c>
      <c r="F2317" s="2"/>
      <c r="G2317" s="2" t="s">
        <v>5562</v>
      </c>
      <c r="H2317" s="2" t="s">
        <v>2923</v>
      </c>
      <c r="I2317" s="2" t="str">
        <f t="shared" si="2291"/>
        <v>20241226-12150545-인쇄</v>
      </c>
      <c r="J2317" s="2" t="str">
        <f t="shared" si="2292"/>
        <v>20241226-12150545-합지</v>
      </c>
      <c r="K2317" s="2" t="str">
        <f t="shared" si="2293"/>
        <v>20241226-12150545-분단</v>
      </c>
      <c r="L2317" s="2" t="str">
        <f t="shared" si="2294"/>
        <v>20241226-12150545-제대</v>
      </c>
      <c r="M2317" s="2" t="str">
        <f>VLOOKUP(H2317, '쿼리1'!$A:$R, 17, 0)</f>
        <v>5도-제주돈그린포크(본사)</v>
      </c>
      <c r="N2317" s="2" t="str">
        <f>VLOOKUP(H2317, '쿼리1'!$A:$P, 15, 0)</f>
        <v>나이론60</v>
      </c>
      <c r="O2317" s="2">
        <v>12150545</v>
      </c>
      <c r="P2317" s="2" t="str">
        <f>VLOOKUP(H2317, '쿼리1'!$A:$R, 17, 0)</f>
        <v>5도-제주돈그린포크(본사)</v>
      </c>
      <c r="Q2317" s="4">
        <f>VLOOKUP(H2317, '쿼리1'!$A:$U, 20, 0)</f>
        <v>30000</v>
      </c>
      <c r="R2317" s="2" t="s">
        <v>5398</v>
      </c>
      <c r="S2317" s="2" t="s">
        <v>5398</v>
      </c>
      <c r="T2317" s="2" t="s">
        <v>5397</v>
      </c>
      <c r="U2317" s="2" t="s">
        <v>5398</v>
      </c>
      <c r="V2317" s="3">
        <v>45658</v>
      </c>
      <c r="W2317" s="5" t="s">
        <v>5396</v>
      </c>
      <c r="X2317" s="6">
        <f t="shared" ca="1" si="2282"/>
        <v>-2</v>
      </c>
      <c r="Y2317" s="3">
        <v>45660</v>
      </c>
      <c r="Z2317" s="5" t="s">
        <v>5396</v>
      </c>
      <c r="AA2317" s="6">
        <f t="shared" ca="1" si="2276"/>
        <v>-4</v>
      </c>
      <c r="AB2317" s="5" t="s">
        <v>5388</v>
      </c>
      <c r="AC2317" s="2" t="s">
        <v>5388</v>
      </c>
      <c r="AD2317" s="6" t="str">
        <f>IFERROR(AC2317-AB2317, "X")</f>
        <v>X</v>
      </c>
      <c r="AE2317" s="3">
        <v>45664</v>
      </c>
      <c r="AF2317" s="5" t="s">
        <v>5396</v>
      </c>
      <c r="AG2317" s="6">
        <f t="shared" ref="AG2317:AG2318" ca="1" si="2304">TODAY()-AE2317</f>
        <v>-8</v>
      </c>
      <c r="AH2317" s="2" t="s">
        <v>5388</v>
      </c>
      <c r="AI2317" s="3">
        <f t="shared" si="2283"/>
        <v>45658</v>
      </c>
      <c r="AJ2317" s="3">
        <f t="shared" ca="1" si="2269"/>
        <v>45656</v>
      </c>
      <c r="AK2317" s="2" t="str">
        <f t="shared" si="2295"/>
        <v>+2</v>
      </c>
      <c r="AL2317" s="2" t="str">
        <f t="shared" si="2284"/>
        <v>지연</v>
      </c>
      <c r="AM2317" s="2" t="str">
        <f t="shared" si="2296"/>
        <v>지연(+2)</v>
      </c>
      <c r="AN2317" s="9">
        <f t="shared" si="2297"/>
        <v>0</v>
      </c>
      <c r="AO2317" s="9">
        <f t="shared" si="2298"/>
        <v>45658</v>
      </c>
      <c r="AP2317" s="9">
        <f t="shared" ref="AP2317:AP2320" ca="1" si="2305">TODAY()</f>
        <v>45656</v>
      </c>
      <c r="AQ2317" s="6">
        <f ca="1">AO2317-AP2317</f>
        <v>2</v>
      </c>
      <c r="AR2317" s="12" t="str">
        <f t="shared" ca="1" si="2300"/>
        <v>+2</v>
      </c>
      <c r="AS2317" t="str">
        <f ca="1">IF(AQ2317&lt;0, "진행중", "지연")</f>
        <v>지연</v>
      </c>
      <c r="AT2317" t="str">
        <f t="shared" ca="1" si="2301"/>
        <v>지연(+2)</v>
      </c>
    </row>
    <row r="2318" spans="2:46" x14ac:dyDescent="0.3">
      <c r="B2318" s="2" t="s">
        <v>5666</v>
      </c>
      <c r="C2318" s="8" t="s">
        <v>5670</v>
      </c>
      <c r="D2318" s="2"/>
      <c r="E2318" s="2" t="s">
        <v>5562</v>
      </c>
      <c r="F2318" s="2"/>
      <c r="G2318" s="2" t="s">
        <v>5565</v>
      </c>
      <c r="H2318" s="2" t="s">
        <v>289</v>
      </c>
      <c r="I2318" s="2" t="str">
        <f t="shared" si="2291"/>
        <v>20241226-1418N0001-인쇄</v>
      </c>
      <c r="J2318" s="2" t="str">
        <f t="shared" si="2292"/>
        <v>20241226-1418N0001-합지</v>
      </c>
      <c r="K2318" s="2" t="str">
        <f t="shared" si="2293"/>
        <v>20241226-1418N0001-분단</v>
      </c>
      <c r="L2318" s="2" t="str">
        <f t="shared" si="2294"/>
        <v>20241226-1418N0001-제대</v>
      </c>
      <c r="M2318" s="2" t="str">
        <f>VLOOKUP(H2318, '쿼리1'!$A:$R, 17, 0)</f>
        <v>무지</v>
      </c>
      <c r="N2318" s="2" t="str">
        <f>VLOOKUP(H2318, '쿼리1'!$A:$P, 15, 0)</f>
        <v>은박110=무지</v>
      </c>
      <c r="O2318" s="2" t="s">
        <v>5936</v>
      </c>
      <c r="P2318" s="2" t="str">
        <f>VLOOKUP(H2318, '쿼리1'!$A:$R, 17, 0)</f>
        <v>무지</v>
      </c>
      <c r="Q2318" s="4">
        <f>VLOOKUP(H2318, '쿼리1'!$A:$U, 20, 0)</f>
        <v>171428</v>
      </c>
      <c r="R2318" s="2" t="s">
        <v>5397</v>
      </c>
      <c r="S2318" s="2" t="s">
        <v>5398</v>
      </c>
      <c r="T2318" s="2" t="s">
        <v>5397</v>
      </c>
      <c r="U2318" s="2" t="s">
        <v>5398</v>
      </c>
      <c r="V2318" s="2" t="s">
        <v>5388</v>
      </c>
      <c r="W2318" s="3" t="s">
        <v>5388</v>
      </c>
      <c r="X2318" s="6" t="str">
        <f>IFERROR(W2318-V2318, "X")</f>
        <v>X</v>
      </c>
      <c r="Y2318" s="3">
        <v>45664</v>
      </c>
      <c r="Z2318" s="5" t="s">
        <v>5396</v>
      </c>
      <c r="AA2318" s="6">
        <f t="shared" ca="1" si="2276"/>
        <v>-8</v>
      </c>
      <c r="AB2318" s="5" t="s">
        <v>5388</v>
      </c>
      <c r="AC2318" s="2" t="s">
        <v>5388</v>
      </c>
      <c r="AD2318" s="6" t="str">
        <f>IFERROR(AC2318-AB2318, "X")</f>
        <v>X</v>
      </c>
      <c r="AE2318" s="3">
        <v>45666</v>
      </c>
      <c r="AF2318" s="5" t="s">
        <v>5396</v>
      </c>
      <c r="AG2318" s="6">
        <f t="shared" ca="1" si="2304"/>
        <v>-10</v>
      </c>
      <c r="AH2318" s="2" t="s">
        <v>5388</v>
      </c>
      <c r="AI2318" s="3" t="s">
        <v>5388</v>
      </c>
      <c r="AJ2318" s="3">
        <f t="shared" ca="1" si="2269"/>
        <v>45656</v>
      </c>
      <c r="AK2318" s="2" t="str">
        <f t="shared" si="2295"/>
        <v>+공정납기일없음</v>
      </c>
      <c r="AL2318" s="2"/>
      <c r="AM2318" s="2" t="str">
        <f t="shared" si="2296"/>
        <v>(+공정납기일없음)</v>
      </c>
      <c r="AN2318" s="9">
        <f t="shared" si="2297"/>
        <v>0</v>
      </c>
      <c r="AO2318" s="9">
        <f t="shared" si="2298"/>
        <v>0</v>
      </c>
      <c r="AP2318" s="9">
        <f t="shared" ca="1" si="2305"/>
        <v>45656</v>
      </c>
      <c r="AQ2318" s="6" t="s">
        <v>5388</v>
      </c>
      <c r="AR2318" s="12" t="str">
        <f t="shared" si="2300"/>
        <v>+X</v>
      </c>
      <c r="AS2318" t="s">
        <v>5680</v>
      </c>
      <c r="AT2318" t="str">
        <f t="shared" si="2301"/>
        <v>공정납기일없음(+X)</v>
      </c>
    </row>
    <row r="2319" spans="2:46" x14ac:dyDescent="0.3">
      <c r="B2319" s="2" t="s">
        <v>5665</v>
      </c>
      <c r="C2319" s="8">
        <v>0</v>
      </c>
      <c r="D2319" s="2" t="s">
        <v>5556</v>
      </c>
      <c r="E2319" s="2" t="s">
        <v>5557</v>
      </c>
      <c r="F2319" s="2" t="s">
        <v>5559</v>
      </c>
      <c r="G2319" s="2"/>
      <c r="H2319" s="2" t="s">
        <v>5042</v>
      </c>
      <c r="I2319" s="2" t="str">
        <f t="shared" si="2291"/>
        <v>20241226-1419P0021-인쇄</v>
      </c>
      <c r="J2319" s="2" t="str">
        <f t="shared" si="2292"/>
        <v>20241226-1419P0021-합지</v>
      </c>
      <c r="K2319" s="2" t="str">
        <f t="shared" si="2293"/>
        <v>20241226-1419P0021-분단</v>
      </c>
      <c r="L2319" s="2" t="str">
        <f t="shared" si="2294"/>
        <v>20241226-1419P0021-제대</v>
      </c>
      <c r="M2319" s="2" t="str">
        <f>VLOOKUP(H2319, '쿼리1'!$A:$R, 17, 0)</f>
        <v>5도-송원식품-매일먹어도 맛있는 구운김 20g</v>
      </c>
      <c r="N2319" s="2" t="str">
        <f>VLOOKUP(H2319, '쿼리1'!$A:$P, 15, 0)</f>
        <v>은박(유무광)55</v>
      </c>
      <c r="O2319" s="2" t="s">
        <v>5937</v>
      </c>
      <c r="P2319" s="2" t="str">
        <f>VLOOKUP(H2319, '쿼리1'!$A:$R, 17, 0)</f>
        <v>5도-송원식품-매일먹어도 맛있는 구운김 20g</v>
      </c>
      <c r="Q2319" s="4">
        <f>VLOOKUP(H2319, '쿼리1'!$A:$U, 20, 0)</f>
        <v>6</v>
      </c>
      <c r="R2319" s="2" t="s">
        <v>5398</v>
      </c>
      <c r="S2319" s="2" t="s">
        <v>5398</v>
      </c>
      <c r="T2319" s="2" t="s">
        <v>5398</v>
      </c>
      <c r="U2319" s="2" t="s">
        <v>5397</v>
      </c>
      <c r="V2319" s="3">
        <v>45656</v>
      </c>
      <c r="W2319" s="5" t="s">
        <v>5396</v>
      </c>
      <c r="X2319" s="6">
        <f t="shared" ref="X2319:X2320" ca="1" si="2306">TODAY()-V2319</f>
        <v>0</v>
      </c>
      <c r="Y2319" s="3">
        <v>45659</v>
      </c>
      <c r="Z2319" s="5" t="s">
        <v>5396</v>
      </c>
      <c r="AA2319" s="6">
        <f t="shared" ca="1" si="2276"/>
        <v>-3</v>
      </c>
      <c r="AB2319" s="3">
        <v>45660</v>
      </c>
      <c r="AC2319" s="5" t="s">
        <v>5396</v>
      </c>
      <c r="AD2319" s="6">
        <f t="shared" ref="AD2319:AD2320" ca="1" si="2307">TODAY()-AB2319</f>
        <v>-4</v>
      </c>
      <c r="AE2319" s="2" t="s">
        <v>5388</v>
      </c>
      <c r="AF2319" s="2" t="s">
        <v>5388</v>
      </c>
      <c r="AG2319" s="2" t="str">
        <f>IFERROR(AF2319-AE2319, "X")</f>
        <v>X</v>
      </c>
      <c r="AH2319" s="2" t="s">
        <v>5388</v>
      </c>
      <c r="AI2319" s="3">
        <f t="shared" ref="AI2319:AI2320" si="2308">V2319</f>
        <v>45656</v>
      </c>
      <c r="AJ2319" s="3">
        <f t="shared" ca="1" si="2269"/>
        <v>45656</v>
      </c>
      <c r="AK2319" s="2">
        <f t="shared" si="2295"/>
        <v>0</v>
      </c>
      <c r="AL2319" s="2" t="str">
        <f>IF(C2319&lt;0, "진행중", "지연")</f>
        <v>지연</v>
      </c>
      <c r="AM2319" s="2" t="str">
        <f t="shared" si="2296"/>
        <v>지연(0)</v>
      </c>
      <c r="AN2319" s="9">
        <f t="shared" si="2297"/>
        <v>0</v>
      </c>
      <c r="AO2319" s="9">
        <f t="shared" si="2298"/>
        <v>45656</v>
      </c>
      <c r="AP2319" s="9">
        <f t="shared" ca="1" si="2305"/>
        <v>45656</v>
      </c>
      <c r="AQ2319" s="6">
        <f t="shared" ref="AQ2319:AQ2320" ca="1" si="2309">AO2319-AP2319</f>
        <v>0</v>
      </c>
      <c r="AR2319" s="12">
        <f t="shared" ca="1" si="2300"/>
        <v>0</v>
      </c>
      <c r="AS2319" t="str">
        <f t="shared" ref="AS2319:AS2320" ca="1" si="2310">IF(AQ2319&lt;0, "진행중", "지연")</f>
        <v>지연</v>
      </c>
      <c r="AT2319" t="str">
        <f t="shared" ca="1" si="2301"/>
        <v>지연(0)</v>
      </c>
    </row>
    <row r="2320" spans="2:46" x14ac:dyDescent="0.3">
      <c r="B2320" s="2" t="s">
        <v>5665</v>
      </c>
      <c r="C2320" s="8">
        <v>0</v>
      </c>
      <c r="D2320" s="2" t="s">
        <v>5556</v>
      </c>
      <c r="E2320" s="2" t="s">
        <v>5557</v>
      </c>
      <c r="F2320" s="2" t="s">
        <v>5559</v>
      </c>
      <c r="G2320" s="2"/>
      <c r="H2320" s="2" t="s">
        <v>5015</v>
      </c>
      <c r="I2320" s="2" t="str">
        <f t="shared" si="2291"/>
        <v>20241226-1419P0022-인쇄</v>
      </c>
      <c r="J2320" s="2" t="str">
        <f t="shared" si="2292"/>
        <v>20241226-1419P0022-합지</v>
      </c>
      <c r="K2320" s="2" t="str">
        <f t="shared" si="2293"/>
        <v>20241226-1419P0022-분단</v>
      </c>
      <c r="L2320" s="2" t="str">
        <f t="shared" si="2294"/>
        <v>20241226-1419P0022-제대</v>
      </c>
      <c r="M2320" s="2" t="str">
        <f>VLOOKUP(H2320, '쿼리1'!$A:$R, 17, 0)</f>
        <v>5도-송원식품-불에 바싹 구운김 12g</v>
      </c>
      <c r="N2320" s="2" t="str">
        <f>VLOOKUP(H2320, '쿼리1'!$A:$P, 15, 0)</f>
        <v>은박(유무광)55</v>
      </c>
      <c r="O2320" s="2" t="s">
        <v>5938</v>
      </c>
      <c r="P2320" s="2" t="str">
        <f>VLOOKUP(H2320, '쿼리1'!$A:$R, 17, 0)</f>
        <v>5도-송원식품-불에 바싹 구운김 12g</v>
      </c>
      <c r="Q2320" s="4">
        <f>VLOOKUP(H2320, '쿼리1'!$A:$U, 20, 0)</f>
        <v>6</v>
      </c>
      <c r="R2320" s="2" t="s">
        <v>5398</v>
      </c>
      <c r="S2320" s="2" t="s">
        <v>5398</v>
      </c>
      <c r="T2320" s="2" t="s">
        <v>5398</v>
      </c>
      <c r="U2320" s="2" t="s">
        <v>5397</v>
      </c>
      <c r="V2320" s="3">
        <v>45656</v>
      </c>
      <c r="W2320" s="5" t="s">
        <v>5396</v>
      </c>
      <c r="X2320" s="6">
        <f t="shared" ca="1" si="2306"/>
        <v>0</v>
      </c>
      <c r="Y2320" s="3">
        <v>45659</v>
      </c>
      <c r="Z2320" s="5" t="s">
        <v>5396</v>
      </c>
      <c r="AA2320" s="6">
        <f t="shared" ca="1" si="2276"/>
        <v>-3</v>
      </c>
      <c r="AB2320" s="3">
        <v>45660</v>
      </c>
      <c r="AC2320" s="5" t="s">
        <v>5396</v>
      </c>
      <c r="AD2320" s="6">
        <f t="shared" ca="1" si="2307"/>
        <v>-4</v>
      </c>
      <c r="AE2320" s="2" t="s">
        <v>5388</v>
      </c>
      <c r="AF2320" s="2" t="s">
        <v>5388</v>
      </c>
      <c r="AG2320" s="2" t="str">
        <f>IFERROR(AF2320-AE2320, "X")</f>
        <v>X</v>
      </c>
      <c r="AH2320" s="2" t="s">
        <v>5388</v>
      </c>
      <c r="AI2320" s="3">
        <f t="shared" si="2308"/>
        <v>45656</v>
      </c>
      <c r="AJ2320" s="3">
        <f t="shared" ca="1" si="2269"/>
        <v>45656</v>
      </c>
      <c r="AK2320" s="2">
        <f t="shared" si="2295"/>
        <v>0</v>
      </c>
      <c r="AL2320" s="2" t="str">
        <f>IF(C2320&lt;0, "진행중", "지연")</f>
        <v>지연</v>
      </c>
      <c r="AM2320" s="2" t="str">
        <f t="shared" si="2296"/>
        <v>지연(0)</v>
      </c>
      <c r="AN2320" s="9">
        <f t="shared" si="2297"/>
        <v>0</v>
      </c>
      <c r="AO2320" s="9">
        <f t="shared" si="2298"/>
        <v>45656</v>
      </c>
      <c r="AP2320" s="9">
        <f t="shared" ca="1" si="2305"/>
        <v>45656</v>
      </c>
      <c r="AQ2320" s="6">
        <f t="shared" ca="1" si="2309"/>
        <v>0</v>
      </c>
      <c r="AR2320" s="12">
        <f t="shared" ca="1" si="2300"/>
        <v>0</v>
      </c>
      <c r="AS2320" t="str">
        <f t="shared" ca="1" si="2310"/>
        <v>지연</v>
      </c>
      <c r="AT2320" t="str">
        <f t="shared" ca="1" si="2301"/>
        <v>지연(0)</v>
      </c>
    </row>
    <row r="2321" spans="2:46" x14ac:dyDescent="0.3">
      <c r="B2321" s="2" t="s">
        <v>5666</v>
      </c>
      <c r="C2321" s="8" t="s">
        <v>5670</v>
      </c>
      <c r="D2321" s="2"/>
      <c r="E2321" s="2"/>
      <c r="F2321" s="2"/>
      <c r="G2321" s="2" t="s">
        <v>5556</v>
      </c>
      <c r="H2321" s="2" t="s">
        <v>2222</v>
      </c>
      <c r="I2321" s="2" t="str">
        <f t="shared" si="2291"/>
        <v>20241226-2000148303-인쇄</v>
      </c>
      <c r="J2321" s="2" t="str">
        <f t="shared" si="2292"/>
        <v>20241226-2000148303-합지</v>
      </c>
      <c r="K2321" s="2" t="str">
        <f t="shared" si="2293"/>
        <v>20241226-2000148303-분단</v>
      </c>
      <c r="L2321" s="2" t="str">
        <f t="shared" si="2294"/>
        <v>20241226-2000148303-제대</v>
      </c>
      <c r="M2321" s="2" t="str">
        <f>VLOOKUP(H2321, '쿼리1'!$A:$R, 17, 0)</f>
        <v>무지</v>
      </c>
      <c r="N2321" s="2" t="str">
        <f>VLOOKUP(H2321, '쿼리1'!$A:$P, 15, 0)</f>
        <v>PE튜브(투명)60</v>
      </c>
      <c r="O2321" s="2">
        <v>2000148303</v>
      </c>
      <c r="P2321" s="2" t="str">
        <f>VLOOKUP(H2321, '쿼리1'!$A:$R, 17, 0)</f>
        <v>무지</v>
      </c>
      <c r="Q2321" s="4">
        <f>VLOOKUP(H2321, '쿼리1'!$A:$U, 20, 0)</f>
        <v>10000</v>
      </c>
      <c r="R2321" s="2" t="s">
        <v>5397</v>
      </c>
      <c r="S2321" s="2" t="s">
        <v>5397</v>
      </c>
      <c r="T2321" s="2" t="s">
        <v>5397</v>
      </c>
      <c r="U2321" s="2" t="s">
        <v>5398</v>
      </c>
      <c r="V2321" s="2" t="s">
        <v>5388</v>
      </c>
      <c r="W2321" s="2" t="s">
        <v>5388</v>
      </c>
      <c r="X2321" s="6" t="str">
        <f>IFERROR(W2321-V2321, "X")</f>
        <v>X</v>
      </c>
      <c r="Y2321" s="2" t="s">
        <v>5388</v>
      </c>
      <c r="Z2321" s="3" t="s">
        <v>5388</v>
      </c>
      <c r="AA2321" s="6" t="str">
        <f t="shared" ref="AA2321:AA2328" si="2311">IFERROR(Z2321-Y2321, "X")</f>
        <v>X</v>
      </c>
      <c r="AB2321" s="5" t="s">
        <v>5388</v>
      </c>
      <c r="AC2321" s="2" t="s">
        <v>5388</v>
      </c>
      <c r="AD2321" s="6" t="str">
        <f>IFERROR(AC2321-AB2321, "X")</f>
        <v>X</v>
      </c>
      <c r="AE2321" s="3">
        <v>45656</v>
      </c>
      <c r="AF2321" s="5" t="s">
        <v>5396</v>
      </c>
      <c r="AG2321" s="6">
        <f ca="1">TODAY()-AE2321</f>
        <v>0</v>
      </c>
      <c r="AH2321" s="2" t="s">
        <v>5388</v>
      </c>
      <c r="AI2321" s="3" t="s">
        <v>5388</v>
      </c>
      <c r="AJ2321" s="3">
        <f t="shared" ca="1" si="2269"/>
        <v>45656</v>
      </c>
      <c r="AK2321" s="2" t="str">
        <f t="shared" si="2295"/>
        <v>+공정납기일없음</v>
      </c>
      <c r="AL2321" s="2"/>
      <c r="AM2321" s="2" t="str">
        <f t="shared" si="2296"/>
        <v>(+공정납기일없음)</v>
      </c>
      <c r="AN2321" s="9">
        <f t="shared" si="2297"/>
        <v>45558</v>
      </c>
      <c r="AO2321" s="9">
        <f t="shared" si="2298"/>
        <v>45544</v>
      </c>
      <c r="AP2321" s="9"/>
      <c r="AQ2321" s="6">
        <f>AO2321-AN2321</f>
        <v>-14</v>
      </c>
      <c r="AR2321" s="12">
        <f t="shared" si="2300"/>
        <v>-14</v>
      </c>
      <c r="AS2321" t="s">
        <v>5567</v>
      </c>
      <c r="AT2321" t="str">
        <f t="shared" si="2301"/>
        <v>생산완료(-14)</v>
      </c>
    </row>
    <row r="2322" spans="2:46" x14ac:dyDescent="0.3">
      <c r="B2322" s="2" t="s">
        <v>5666</v>
      </c>
      <c r="C2322" s="8" t="s">
        <v>5670</v>
      </c>
      <c r="D2322" s="2"/>
      <c r="E2322" s="2"/>
      <c r="F2322" s="2"/>
      <c r="G2322" s="2"/>
      <c r="H2322" s="2" t="s">
        <v>5165</v>
      </c>
      <c r="I2322" s="2" t="str">
        <f t="shared" si="2291"/>
        <v>20241226-2000160373-인쇄</v>
      </c>
      <c r="J2322" s="2" t="str">
        <f t="shared" si="2292"/>
        <v>20241226-2000160373-합지</v>
      </c>
      <c r="K2322" s="2" t="str">
        <f t="shared" si="2293"/>
        <v>20241226-2000160373-분단</v>
      </c>
      <c r="L2322" s="2" t="str">
        <f t="shared" si="2294"/>
        <v>20241226-2000160373-제대</v>
      </c>
      <c r="M2322" s="2" t="str">
        <f>VLOOKUP(H2322, '쿼리1'!$A:$R, 17, 0)</f>
        <v>무지(로메인 전용-규격변경)</v>
      </c>
      <c r="N2322" s="2" t="str">
        <f>VLOOKUP(H2322, '쿼리1'!$A:$P, 15, 0)</f>
        <v>PE튜브(투명)20</v>
      </c>
      <c r="O2322" s="2">
        <v>2000160373</v>
      </c>
      <c r="P2322" s="2" t="str">
        <f>VLOOKUP(H2322, '쿼리1'!$A:$R, 17, 0)</f>
        <v>무지(로메인 전용-규격변경)</v>
      </c>
      <c r="Q2322" s="4">
        <f>VLOOKUP(H2322, '쿼리1'!$A:$U, 20, 0)</f>
        <v>30000</v>
      </c>
      <c r="R2322" s="2" t="s">
        <v>5397</v>
      </c>
      <c r="S2322" s="2" t="s">
        <v>5397</v>
      </c>
      <c r="T2322" s="2" t="s">
        <v>5397</v>
      </c>
      <c r="U2322" s="2" t="s">
        <v>5397</v>
      </c>
      <c r="V2322" s="2" t="s">
        <v>5388</v>
      </c>
      <c r="W2322" s="2" t="s">
        <v>5388</v>
      </c>
      <c r="X2322" s="6" t="str">
        <f>IFERROR(W2322-V2322, "X")</f>
        <v>X</v>
      </c>
      <c r="Y2322" s="2" t="s">
        <v>5388</v>
      </c>
      <c r="Z2322" s="2" t="s">
        <v>5388</v>
      </c>
      <c r="AA2322" s="6" t="str">
        <f t="shared" si="2311"/>
        <v>X</v>
      </c>
      <c r="AB2322" s="2" t="s">
        <v>5388</v>
      </c>
      <c r="AC2322" s="2" t="s">
        <v>5388</v>
      </c>
      <c r="AD2322" s="6" t="str">
        <f>IFERROR(AC2322-AB2322, "X")</f>
        <v>X</v>
      </c>
      <c r="AE2322" s="2" t="s">
        <v>5388</v>
      </c>
      <c r="AF2322" s="2" t="s">
        <v>5388</v>
      </c>
      <c r="AG2322" s="2" t="str">
        <f>IFERROR(AF2322-AE2322, "X")</f>
        <v>X</v>
      </c>
      <c r="AH2322" s="2" t="s">
        <v>5388</v>
      </c>
      <c r="AI2322" s="3" t="s">
        <v>5388</v>
      </c>
      <c r="AJ2322" s="3">
        <f t="shared" ca="1" si="2269"/>
        <v>45656</v>
      </c>
      <c r="AK2322" s="2" t="str">
        <f t="shared" si="2295"/>
        <v>+공정납기일없음</v>
      </c>
      <c r="AL2322" s="2"/>
      <c r="AM2322" s="2" t="str">
        <f t="shared" si="2296"/>
        <v>(+공정납기일없음)</v>
      </c>
      <c r="AN2322" s="9">
        <f t="shared" si="2297"/>
        <v>0</v>
      </c>
      <c r="AO2322" s="9">
        <f t="shared" si="2298"/>
        <v>45575</v>
      </c>
      <c r="AP2322" s="9">
        <f t="shared" ref="AP2322:AP2323" ca="1" si="2312">TODAY()</f>
        <v>45656</v>
      </c>
      <c r="AQ2322" s="6">
        <f t="shared" ref="AQ2322:AQ2323" ca="1" si="2313">AO2322-AP2322</f>
        <v>-81</v>
      </c>
      <c r="AR2322" s="12">
        <f t="shared" ca="1" si="2300"/>
        <v>-81</v>
      </c>
      <c r="AS2322" t="str">
        <f t="shared" ref="AS2322:AS2323" ca="1" si="2314">IF(AQ2322&lt;0, "진행중", "지연")</f>
        <v>진행중</v>
      </c>
      <c r="AT2322" t="str">
        <f t="shared" ca="1" si="2301"/>
        <v>진행중(-81)</v>
      </c>
    </row>
    <row r="2323" spans="2:46" x14ac:dyDescent="0.3">
      <c r="B2323" s="2" t="s">
        <v>5666</v>
      </c>
      <c r="C2323" s="8" t="s">
        <v>5670</v>
      </c>
      <c r="D2323" s="2"/>
      <c r="E2323" s="2"/>
      <c r="F2323" s="2"/>
      <c r="G2323" s="2"/>
      <c r="H2323" s="2" t="s">
        <v>5228</v>
      </c>
      <c r="I2323" s="2" t="str">
        <f t="shared" si="2291"/>
        <v>20241226-2000161751-인쇄</v>
      </c>
      <c r="J2323" s="2" t="str">
        <f t="shared" si="2292"/>
        <v>20241226-2000161751-합지</v>
      </c>
      <c r="K2323" s="2" t="str">
        <f t="shared" si="2293"/>
        <v>20241226-2000161751-분단</v>
      </c>
      <c r="L2323" s="2" t="str">
        <f t="shared" si="2294"/>
        <v>20241226-2000161751-제대</v>
      </c>
      <c r="M2323" s="2" t="str">
        <f>VLOOKUP(H2323, '쿼리1'!$A:$R, 17, 0)</f>
        <v>2도-올바르고반듯한(학교채널)</v>
      </c>
      <c r="N2323" s="2" t="str">
        <f>VLOOKUP(H2323, '쿼리1'!$A:$P, 15, 0)</f>
        <v>PE튜브(유백)60</v>
      </c>
      <c r="O2323" s="2">
        <v>2000161751</v>
      </c>
      <c r="P2323" s="2" t="str">
        <f>VLOOKUP(H2323, '쿼리1'!$A:$R, 17, 0)</f>
        <v>2도-올바르고반듯한(학교채널)</v>
      </c>
      <c r="Q2323" s="4">
        <f>VLOOKUP(H2323, '쿼리1'!$A:$U, 20, 0)</f>
        <v>5000</v>
      </c>
      <c r="R2323" s="2" t="s">
        <v>5397</v>
      </c>
      <c r="S2323" s="2" t="s">
        <v>5397</v>
      </c>
      <c r="T2323" s="2" t="s">
        <v>5397</v>
      </c>
      <c r="U2323" s="2" t="s">
        <v>5397</v>
      </c>
      <c r="V2323" s="2" t="s">
        <v>5388</v>
      </c>
      <c r="W2323" s="2" t="s">
        <v>5388</v>
      </c>
      <c r="X2323" s="6" t="str">
        <f>IFERROR(W2323-V2323, "X")</f>
        <v>X</v>
      </c>
      <c r="Y2323" s="2" t="s">
        <v>5388</v>
      </c>
      <c r="Z2323" s="2" t="s">
        <v>5388</v>
      </c>
      <c r="AA2323" s="6" t="str">
        <f t="shared" si="2311"/>
        <v>X</v>
      </c>
      <c r="AB2323" s="2" t="s">
        <v>5388</v>
      </c>
      <c r="AC2323" s="2" t="s">
        <v>5388</v>
      </c>
      <c r="AD2323" s="6" t="str">
        <f>IFERROR(AC2323-AB2323, "X")</f>
        <v>X</v>
      </c>
      <c r="AE2323" s="2" t="s">
        <v>5388</v>
      </c>
      <c r="AF2323" s="2" t="s">
        <v>5388</v>
      </c>
      <c r="AG2323" s="2" t="str">
        <f>IFERROR(AF2323-AE2323, "X")</f>
        <v>X</v>
      </c>
      <c r="AH2323" s="2" t="s">
        <v>5388</v>
      </c>
      <c r="AI2323" s="3" t="s">
        <v>5388</v>
      </c>
      <c r="AJ2323" s="3">
        <f t="shared" ca="1" si="2269"/>
        <v>45656</v>
      </c>
      <c r="AK2323" s="2" t="str">
        <f t="shared" si="2295"/>
        <v>+공정납기일없음</v>
      </c>
      <c r="AL2323" s="2"/>
      <c r="AM2323" s="2" t="str">
        <f t="shared" si="2296"/>
        <v>(+공정납기일없음)</v>
      </c>
      <c r="AN2323" s="9">
        <f t="shared" si="2297"/>
        <v>0</v>
      </c>
      <c r="AO2323" s="9">
        <f t="shared" si="2298"/>
        <v>45569</v>
      </c>
      <c r="AP2323" s="9">
        <f t="shared" ca="1" si="2312"/>
        <v>45656</v>
      </c>
      <c r="AQ2323" s="6">
        <f t="shared" ca="1" si="2313"/>
        <v>-87</v>
      </c>
      <c r="AR2323" s="12">
        <f t="shared" ca="1" si="2300"/>
        <v>-87</v>
      </c>
      <c r="AS2323" t="str">
        <f t="shared" ca="1" si="2314"/>
        <v>진행중</v>
      </c>
      <c r="AT2323" t="str">
        <f t="shared" ca="1" si="2301"/>
        <v>진행중(-87)</v>
      </c>
    </row>
    <row r="2324" spans="2:46" x14ac:dyDescent="0.3">
      <c r="B2324" s="2" t="s">
        <v>5421</v>
      </c>
      <c r="C2324" s="7">
        <v>5</v>
      </c>
      <c r="D2324" s="2" t="s">
        <v>5406</v>
      </c>
      <c r="E2324" s="2"/>
      <c r="F2324" s="2"/>
      <c r="G2324" s="2" t="s">
        <v>5559</v>
      </c>
      <c r="H2324" s="2" t="s">
        <v>3863</v>
      </c>
      <c r="I2324" s="2" t="str">
        <f t="shared" si="2291"/>
        <v>20241226-2000166914-인쇄</v>
      </c>
      <c r="J2324" s="2" t="str">
        <f t="shared" si="2292"/>
        <v>20241226-2000166914-합지</v>
      </c>
      <c r="K2324" s="2" t="str">
        <f t="shared" si="2293"/>
        <v>20241226-2000166914-분단</v>
      </c>
      <c r="L2324" s="2" t="str">
        <f t="shared" si="2294"/>
        <v>20241226-2000166914-제대</v>
      </c>
      <c r="M2324" s="2" t="str">
        <f>VLOOKUP(H2324, '쿼리1'!$A:$R, 17, 0)</f>
        <v>1도(먹색)-디저트39)얼그레이마카롱(냉동)</v>
      </c>
      <c r="N2324" s="2" t="str">
        <f>VLOOKUP(H2324, '쿼리1'!$A:$P, 15, 0)</f>
        <v>OPP(투명)30</v>
      </c>
      <c r="O2324" s="2">
        <v>2000166914</v>
      </c>
      <c r="P2324" s="2" t="str">
        <f>VLOOKUP(H2324, '쿼리1'!$A:$R, 17, 0)</f>
        <v>1도(먹색)-디저트39)얼그레이마카롱(냉동)</v>
      </c>
      <c r="Q2324" s="4">
        <f>VLOOKUP(H2324, '쿼리1'!$A:$U, 20, 0)</f>
        <v>33333</v>
      </c>
      <c r="R2324" s="2" t="s">
        <v>31</v>
      </c>
      <c r="S2324" s="2" t="s">
        <v>5397</v>
      </c>
      <c r="T2324" s="2" t="s">
        <v>5397</v>
      </c>
      <c r="U2324" s="2" t="s">
        <v>5398</v>
      </c>
      <c r="V2324" s="3">
        <v>45658</v>
      </c>
      <c r="W2324" s="3">
        <v>45653</v>
      </c>
      <c r="X2324" s="6">
        <f t="shared" ref="X2324:X2325" si="2315">IFERROR(IF(W2324-V2324&gt;0, "+" &amp; (W2324-V2324), W2324-V2324), "X")</f>
        <v>-5</v>
      </c>
      <c r="Y2324" s="2" t="s">
        <v>5388</v>
      </c>
      <c r="Z2324" s="3" t="s">
        <v>5388</v>
      </c>
      <c r="AA2324" s="6" t="str">
        <f t="shared" si="2311"/>
        <v>X</v>
      </c>
      <c r="AB2324" s="5" t="s">
        <v>5388</v>
      </c>
      <c r="AC2324" s="2" t="s">
        <v>5388</v>
      </c>
      <c r="AD2324" s="6" t="str">
        <f>IFERROR(AC2324-AB2324, "X")</f>
        <v>X</v>
      </c>
      <c r="AE2324" s="3">
        <v>45660</v>
      </c>
      <c r="AF2324" s="5" t="s">
        <v>5396</v>
      </c>
      <c r="AG2324" s="6">
        <f t="shared" ref="AG2324:AG2325" ca="1" si="2316">TODAY()-AE2324</f>
        <v>-4</v>
      </c>
      <c r="AH2324" s="3">
        <v>45653</v>
      </c>
      <c r="AI2324" s="3">
        <f t="shared" ref="AI2324:AI2325" si="2317">V2324</f>
        <v>45658</v>
      </c>
      <c r="AJ2324" s="3"/>
      <c r="AK2324" s="2" t="str">
        <f t="shared" si="2295"/>
        <v>+5</v>
      </c>
      <c r="AL2324" s="2" t="s">
        <v>5567</v>
      </c>
      <c r="AM2324" s="2" t="str">
        <f t="shared" si="2296"/>
        <v>생산완료(+5)</v>
      </c>
      <c r="AN2324" s="9">
        <f t="shared" si="2297"/>
        <v>45653</v>
      </c>
      <c r="AO2324" s="9">
        <f t="shared" si="2298"/>
        <v>45658</v>
      </c>
      <c r="AP2324" s="9"/>
      <c r="AQ2324" s="2">
        <f t="shared" ref="AQ2324:AQ2325" si="2318">AO2324-AN2324</f>
        <v>5</v>
      </c>
      <c r="AR2324" s="12" t="str">
        <f t="shared" si="2300"/>
        <v>+5</v>
      </c>
      <c r="AS2324" t="s">
        <v>5567</v>
      </c>
      <c r="AT2324" t="str">
        <f t="shared" si="2301"/>
        <v>생산완료(+5)</v>
      </c>
    </row>
    <row r="2325" spans="2:46" x14ac:dyDescent="0.3">
      <c r="B2325" s="2" t="s">
        <v>5421</v>
      </c>
      <c r="C2325" s="7">
        <v>5</v>
      </c>
      <c r="D2325" s="2" t="s">
        <v>5406</v>
      </c>
      <c r="E2325" s="2"/>
      <c r="F2325" s="2"/>
      <c r="G2325" s="2" t="s">
        <v>5559</v>
      </c>
      <c r="H2325" s="2" t="s">
        <v>3865</v>
      </c>
      <c r="I2325" s="2" t="str">
        <f t="shared" si="2291"/>
        <v>20241226-2000166916-인쇄</v>
      </c>
      <c r="J2325" s="2" t="str">
        <f t="shared" si="2292"/>
        <v>20241226-2000166916-합지</v>
      </c>
      <c r="K2325" s="2" t="str">
        <f t="shared" si="2293"/>
        <v>20241226-2000166916-분단</v>
      </c>
      <c r="L2325" s="2" t="str">
        <f t="shared" si="2294"/>
        <v>20241226-2000166916-제대</v>
      </c>
      <c r="M2325" s="2" t="str">
        <f>VLOOKUP(H2325, '쿼리1'!$A:$R, 17, 0)</f>
        <v>1도(먹색)-디저트39)이탈리안요거트마카롱(냉동)</v>
      </c>
      <c r="N2325" s="2" t="str">
        <f>VLOOKUP(H2325, '쿼리1'!$A:$P, 15, 0)</f>
        <v>OPP(투명)30</v>
      </c>
      <c r="O2325" s="2">
        <v>2000166916</v>
      </c>
      <c r="P2325" s="2" t="str">
        <f>VLOOKUP(H2325, '쿼리1'!$A:$R, 17, 0)</f>
        <v>1도(먹색)-디저트39)이탈리안요거트마카롱(냉동)</v>
      </c>
      <c r="Q2325" s="4">
        <f>VLOOKUP(H2325, '쿼리1'!$A:$U, 20, 0)</f>
        <v>33333</v>
      </c>
      <c r="R2325" s="2" t="s">
        <v>31</v>
      </c>
      <c r="S2325" s="2" t="s">
        <v>5397</v>
      </c>
      <c r="T2325" s="2" t="s">
        <v>5397</v>
      </c>
      <c r="U2325" s="2" t="s">
        <v>5398</v>
      </c>
      <c r="V2325" s="3">
        <v>45658</v>
      </c>
      <c r="W2325" s="3">
        <v>45653</v>
      </c>
      <c r="X2325" s="6">
        <f t="shared" si="2315"/>
        <v>-5</v>
      </c>
      <c r="Y2325" s="2" t="s">
        <v>5388</v>
      </c>
      <c r="Z2325" s="3" t="s">
        <v>5388</v>
      </c>
      <c r="AA2325" s="6" t="str">
        <f t="shared" si="2311"/>
        <v>X</v>
      </c>
      <c r="AB2325" s="5" t="s">
        <v>5388</v>
      </c>
      <c r="AC2325" s="2" t="s">
        <v>5388</v>
      </c>
      <c r="AD2325" s="6" t="str">
        <f>IFERROR(AC2325-AB2325, "X")</f>
        <v>X</v>
      </c>
      <c r="AE2325" s="3">
        <v>45660</v>
      </c>
      <c r="AF2325" s="5" t="s">
        <v>5396</v>
      </c>
      <c r="AG2325" s="6">
        <f t="shared" ca="1" si="2316"/>
        <v>-4</v>
      </c>
      <c r="AH2325" s="3">
        <v>45653</v>
      </c>
      <c r="AI2325" s="3">
        <f t="shared" si="2317"/>
        <v>45658</v>
      </c>
      <c r="AJ2325" s="3"/>
      <c r="AK2325" s="2" t="str">
        <f t="shared" si="2295"/>
        <v>+5</v>
      </c>
      <c r="AL2325" s="2" t="s">
        <v>5567</v>
      </c>
      <c r="AM2325" s="2" t="str">
        <f t="shared" si="2296"/>
        <v>생산완료(+5)</v>
      </c>
      <c r="AN2325" s="9">
        <f t="shared" si="2297"/>
        <v>45653</v>
      </c>
      <c r="AO2325" s="9">
        <f t="shared" si="2298"/>
        <v>45658</v>
      </c>
      <c r="AP2325" s="9"/>
      <c r="AQ2325" s="2">
        <f t="shared" si="2318"/>
        <v>5</v>
      </c>
      <c r="AR2325" s="12" t="str">
        <f t="shared" si="2300"/>
        <v>+5</v>
      </c>
      <c r="AS2325" t="s">
        <v>5567</v>
      </c>
      <c r="AT2325" t="str">
        <f t="shared" si="2301"/>
        <v>생산완료(+5)</v>
      </c>
    </row>
    <row r="2326" spans="2:46" x14ac:dyDescent="0.3">
      <c r="B2326" s="2" t="s">
        <v>5666</v>
      </c>
      <c r="C2326" s="8" t="s">
        <v>5670</v>
      </c>
      <c r="D2326" s="2"/>
      <c r="E2326" s="2"/>
      <c r="F2326" s="2" t="s">
        <v>5553</v>
      </c>
      <c r="G2326" s="2"/>
      <c r="H2326" s="2" t="s">
        <v>5035</v>
      </c>
      <c r="I2326" s="2" t="str">
        <f t="shared" si="2291"/>
        <v>20241226-2219N0045-인쇄</v>
      </c>
      <c r="J2326" s="2" t="str">
        <f t="shared" si="2292"/>
        <v>20241226-2219N0045-합지</v>
      </c>
      <c r="K2326" s="2" t="str">
        <f t="shared" si="2293"/>
        <v>20241226-2219N0045-분단</v>
      </c>
      <c r="L2326" s="2" t="str">
        <f t="shared" si="2294"/>
        <v>20241226-2219N0045-제대</v>
      </c>
      <c r="M2326" s="2" t="str">
        <f>VLOOKUP(H2326, '쿼리1'!$A:$R, 17, 0)</f>
        <v>무지</v>
      </c>
      <c r="N2326" s="2" t="str">
        <f>VLOOKUP(H2326, '쿼리1'!$A:$P, 15, 0)</f>
        <v>OPP40</v>
      </c>
      <c r="O2326" s="2" t="s">
        <v>5939</v>
      </c>
      <c r="P2326" s="2" t="str">
        <f>VLOOKUP(H2326, '쿼리1'!$A:$R, 17, 0)</f>
        <v>무지</v>
      </c>
      <c r="Q2326" s="4">
        <f>VLOOKUP(H2326, '쿼리1'!$A:$U, 20, 0)</f>
        <v>32</v>
      </c>
      <c r="R2326" s="2" t="s">
        <v>5397</v>
      </c>
      <c r="S2326" s="2" t="s">
        <v>5397</v>
      </c>
      <c r="T2326" s="2" t="s">
        <v>5399</v>
      </c>
      <c r="U2326" s="2" t="s">
        <v>5397</v>
      </c>
      <c r="V2326" s="2" t="s">
        <v>5388</v>
      </c>
      <c r="W2326" s="2" t="s">
        <v>5388</v>
      </c>
      <c r="X2326" s="6" t="str">
        <f>IFERROR(W2326-V2326, "X")</f>
        <v>X</v>
      </c>
      <c r="Y2326" s="3" t="s">
        <v>5388</v>
      </c>
      <c r="Z2326" s="5" t="s">
        <v>5388</v>
      </c>
      <c r="AA2326" s="6" t="str">
        <f t="shared" si="2311"/>
        <v>X</v>
      </c>
      <c r="AB2326" s="3">
        <v>45653</v>
      </c>
      <c r="AC2326" s="5" t="s">
        <v>5396</v>
      </c>
      <c r="AD2326" s="6">
        <f ca="1">TODAY()-AB2326</f>
        <v>3</v>
      </c>
      <c r="AE2326" s="2" t="s">
        <v>5388</v>
      </c>
      <c r="AF2326" s="2" t="s">
        <v>5388</v>
      </c>
      <c r="AG2326" s="2" t="str">
        <f>IFERROR(AF2326-AE2326, "X")</f>
        <v>X</v>
      </c>
      <c r="AH2326" s="2" t="s">
        <v>5388</v>
      </c>
      <c r="AI2326" s="3" t="s">
        <v>5388</v>
      </c>
      <c r="AJ2326" s="3">
        <f t="shared" ref="AJ2326:AJ2358" ca="1" si="2319">TODAY()</f>
        <v>45656</v>
      </c>
      <c r="AK2326" s="2" t="str">
        <f t="shared" si="2295"/>
        <v>+공정납기일없음</v>
      </c>
      <c r="AL2326" s="2"/>
      <c r="AM2326" s="2" t="str">
        <f t="shared" si="2296"/>
        <v>(+공정납기일없음)</v>
      </c>
      <c r="AN2326" s="9">
        <f t="shared" si="2297"/>
        <v>0</v>
      </c>
      <c r="AO2326" s="9">
        <f t="shared" si="2298"/>
        <v>0</v>
      </c>
      <c r="AP2326" s="9">
        <f t="shared" ref="AP2326:AP2328" ca="1" si="2320">TODAY()</f>
        <v>45656</v>
      </c>
      <c r="AQ2326" s="6" t="s">
        <v>5388</v>
      </c>
      <c r="AR2326" s="12" t="str">
        <f t="shared" si="2300"/>
        <v>+X</v>
      </c>
      <c r="AS2326" t="s">
        <v>5680</v>
      </c>
      <c r="AT2326" t="str">
        <f t="shared" si="2301"/>
        <v>공정납기일없음(+X)</v>
      </c>
    </row>
    <row r="2327" spans="2:46" x14ac:dyDescent="0.3">
      <c r="B2327" s="2" t="s">
        <v>5666</v>
      </c>
      <c r="C2327" s="8" t="s">
        <v>5670</v>
      </c>
      <c r="D2327" s="2"/>
      <c r="E2327" s="2"/>
      <c r="F2327" s="2"/>
      <c r="G2327" s="2"/>
      <c r="H2327" s="2" t="s">
        <v>5227</v>
      </c>
      <c r="I2327" s="2" t="str">
        <f t="shared" si="2291"/>
        <v>20241226-2520P0013-인쇄</v>
      </c>
      <c r="J2327" s="2" t="str">
        <f t="shared" si="2292"/>
        <v>20241226-2520P0013-합지</v>
      </c>
      <c r="K2327" s="2" t="str">
        <f t="shared" si="2293"/>
        <v>20241226-2520P0013-분단</v>
      </c>
      <c r="L2327" s="2" t="str">
        <f t="shared" si="2294"/>
        <v>20241226-2520P0013-제대</v>
      </c>
      <c r="M2327" s="2" t="str">
        <f>VLOOKUP(H2327, '쿼리1'!$A:$R, 17, 0)</f>
        <v>양면1도-초록원 으뜸한돈(450)</v>
      </c>
      <c r="N2327" s="2" t="str">
        <f>VLOOKUP(H2327, '쿼리1'!$A:$P, 15, 0)</f>
        <v>PE(유백)50</v>
      </c>
      <c r="O2327" s="2" t="s">
        <v>5759</v>
      </c>
      <c r="P2327" s="2" t="str">
        <f>VLOOKUP(H2327, '쿼리1'!$A:$R, 17, 0)</f>
        <v>양면1도-초록원 으뜸한돈(450)</v>
      </c>
      <c r="Q2327" s="4">
        <f>VLOOKUP(H2327, '쿼리1'!$A:$U, 20, 0)</f>
        <v>20000</v>
      </c>
      <c r="R2327" s="2" t="s">
        <v>5397</v>
      </c>
      <c r="S2327" s="2" t="s">
        <v>5397</v>
      </c>
      <c r="T2327" s="2" t="s">
        <v>5397</v>
      </c>
      <c r="U2327" s="2" t="s">
        <v>5397</v>
      </c>
      <c r="V2327" s="2" t="s">
        <v>5388</v>
      </c>
      <c r="W2327" s="2" t="s">
        <v>5388</v>
      </c>
      <c r="X2327" s="6" t="str">
        <f>IFERROR(W2327-V2327, "X")</f>
        <v>X</v>
      </c>
      <c r="Y2327" s="2" t="s">
        <v>5388</v>
      </c>
      <c r="Z2327" s="2" t="s">
        <v>5388</v>
      </c>
      <c r="AA2327" s="6" t="str">
        <f t="shared" si="2311"/>
        <v>X</v>
      </c>
      <c r="AB2327" s="2" t="s">
        <v>5388</v>
      </c>
      <c r="AC2327" s="2" t="s">
        <v>5388</v>
      </c>
      <c r="AD2327" s="6" t="str">
        <f>IFERROR(AC2327-AB2327, "X")</f>
        <v>X</v>
      </c>
      <c r="AE2327" s="2" t="s">
        <v>5388</v>
      </c>
      <c r="AF2327" s="2" t="s">
        <v>5388</v>
      </c>
      <c r="AG2327" s="2" t="str">
        <f>IFERROR(AF2327-AE2327, "X")</f>
        <v>X</v>
      </c>
      <c r="AH2327" s="2" t="s">
        <v>5388</v>
      </c>
      <c r="AI2327" s="3" t="s">
        <v>5388</v>
      </c>
      <c r="AJ2327" s="3">
        <f t="shared" ca="1" si="2319"/>
        <v>45656</v>
      </c>
      <c r="AK2327" s="2" t="str">
        <f t="shared" si="2295"/>
        <v>+공정납기일없음</v>
      </c>
      <c r="AL2327" s="2"/>
      <c r="AM2327" s="2" t="str">
        <f t="shared" si="2296"/>
        <v>(+공정납기일없음)</v>
      </c>
      <c r="AN2327" s="9">
        <f t="shared" si="2297"/>
        <v>0</v>
      </c>
      <c r="AO2327" s="9">
        <f t="shared" si="2298"/>
        <v>45587</v>
      </c>
      <c r="AP2327" s="9">
        <f t="shared" ca="1" si="2320"/>
        <v>45656</v>
      </c>
      <c r="AQ2327" s="6">
        <f t="shared" ref="AQ2327:AQ2328" ca="1" si="2321">AO2327-AP2327</f>
        <v>-69</v>
      </c>
      <c r="AR2327" s="12">
        <f t="shared" ca="1" si="2300"/>
        <v>-69</v>
      </c>
      <c r="AS2327" t="str">
        <f t="shared" ref="AS2327:AS2328" ca="1" si="2322">IF(AQ2327&lt;0, "진행중", "지연")</f>
        <v>진행중</v>
      </c>
      <c r="AT2327" t="str">
        <f t="shared" ca="1" si="2301"/>
        <v>진행중(-69)</v>
      </c>
    </row>
    <row r="2328" spans="2:46" x14ac:dyDescent="0.3">
      <c r="B2328" s="2" t="s">
        <v>5666</v>
      </c>
      <c r="C2328" s="8" t="s">
        <v>5670</v>
      </c>
      <c r="D2328" s="2"/>
      <c r="E2328" s="2"/>
      <c r="F2328" s="2"/>
      <c r="G2328" s="2"/>
      <c r="H2328" s="2" t="s">
        <v>857</v>
      </c>
      <c r="I2328" s="2" t="str">
        <f t="shared" si="2291"/>
        <v>20241226-3000168998-인쇄</v>
      </c>
      <c r="J2328" s="2" t="str">
        <f t="shared" si="2292"/>
        <v>20241226-3000168998-합지</v>
      </c>
      <c r="K2328" s="2" t="str">
        <f t="shared" si="2293"/>
        <v>20241226-3000168998-분단</v>
      </c>
      <c r="L2328" s="2" t="str">
        <f t="shared" si="2294"/>
        <v>20241226-3000168998-제대</v>
      </c>
      <c r="M2328" s="2" t="str">
        <f>VLOOKUP(H2328, '쿼리1'!$A:$R, 17, 0)</f>
        <v>5도-(주)비지에프푸드-명작 참치마요 유부초밥</v>
      </c>
      <c r="N2328" s="2" t="str">
        <f>VLOOKUP(H2328, '쿼리1'!$A:$P, 15, 0)</f>
        <v>PP(투명)40</v>
      </c>
      <c r="O2328" s="2">
        <v>3000168998</v>
      </c>
      <c r="P2328" s="2" t="str">
        <f>VLOOKUP(H2328, '쿼리1'!$A:$R, 17, 0)</f>
        <v>5도-(주)비지에프푸드-명작 참치마요 유부초밥</v>
      </c>
      <c r="Q2328" s="4">
        <f>VLOOKUP(H2328, '쿼리1'!$A:$U, 20, 0)</f>
        <v>150000</v>
      </c>
      <c r="R2328" s="2" t="s">
        <v>5397</v>
      </c>
      <c r="S2328" s="2" t="s">
        <v>5397</v>
      </c>
      <c r="T2328" s="2" t="s">
        <v>5397</v>
      </c>
      <c r="U2328" s="2" t="s">
        <v>5397</v>
      </c>
      <c r="V2328" s="2" t="s">
        <v>5388</v>
      </c>
      <c r="W2328" s="2" t="s">
        <v>5388</v>
      </c>
      <c r="X2328" s="6" t="str">
        <f>IFERROR(W2328-V2328, "X")</f>
        <v>X</v>
      </c>
      <c r="Y2328" s="2" t="s">
        <v>5388</v>
      </c>
      <c r="Z2328" s="2" t="s">
        <v>5388</v>
      </c>
      <c r="AA2328" s="6" t="str">
        <f t="shared" si="2311"/>
        <v>X</v>
      </c>
      <c r="AB2328" s="2" t="s">
        <v>5388</v>
      </c>
      <c r="AC2328" s="2" t="s">
        <v>5388</v>
      </c>
      <c r="AD2328" s="6" t="str">
        <f>IFERROR(AC2328-AB2328, "X")</f>
        <v>X</v>
      </c>
      <c r="AE2328" s="2" t="s">
        <v>5388</v>
      </c>
      <c r="AF2328" s="2" t="s">
        <v>5388</v>
      </c>
      <c r="AG2328" s="2" t="str">
        <f>IFERROR(AF2328-AE2328, "X")</f>
        <v>X</v>
      </c>
      <c r="AH2328" s="2" t="s">
        <v>5388</v>
      </c>
      <c r="AI2328" s="3" t="s">
        <v>5388</v>
      </c>
      <c r="AJ2328" s="3">
        <f t="shared" ca="1" si="2319"/>
        <v>45656</v>
      </c>
      <c r="AK2328" s="2" t="str">
        <f t="shared" si="2295"/>
        <v>+공정납기일없음</v>
      </c>
      <c r="AL2328" s="2"/>
      <c r="AM2328" s="2" t="str">
        <f t="shared" si="2296"/>
        <v>(+공정납기일없음)</v>
      </c>
      <c r="AN2328" s="9">
        <f t="shared" si="2297"/>
        <v>0</v>
      </c>
      <c r="AO2328" s="9">
        <f t="shared" si="2298"/>
        <v>45645</v>
      </c>
      <c r="AP2328" s="9">
        <f t="shared" ca="1" si="2320"/>
        <v>45656</v>
      </c>
      <c r="AQ2328" s="6">
        <f t="shared" ca="1" si="2321"/>
        <v>-11</v>
      </c>
      <c r="AR2328" s="12">
        <f t="shared" ca="1" si="2300"/>
        <v>-11</v>
      </c>
      <c r="AS2328" t="str">
        <f t="shared" ca="1" si="2322"/>
        <v>진행중</v>
      </c>
      <c r="AT2328" t="str">
        <f t="shared" ca="1" si="2301"/>
        <v>진행중(-11)</v>
      </c>
    </row>
    <row r="2329" spans="2:46" x14ac:dyDescent="0.3">
      <c r="B2329" s="2" t="s">
        <v>5553</v>
      </c>
      <c r="C2329" s="8">
        <v>3</v>
      </c>
      <c r="D2329" s="2" t="s">
        <v>5557</v>
      </c>
      <c r="E2329" s="2" t="s">
        <v>5561</v>
      </c>
      <c r="F2329" s="2" t="s">
        <v>5565</v>
      </c>
      <c r="G2329" s="2"/>
      <c r="H2329" s="2" t="s">
        <v>4769</v>
      </c>
      <c r="I2329" s="2" t="str">
        <f t="shared" si="2291"/>
        <v>20241227-1000144500-인쇄</v>
      </c>
      <c r="J2329" s="2" t="str">
        <f t="shared" si="2292"/>
        <v>20241227-1000144500-합지</v>
      </c>
      <c r="K2329" s="2" t="str">
        <f t="shared" si="2293"/>
        <v>20241227-1000144500-분단</v>
      </c>
      <c r="L2329" s="2" t="str">
        <f t="shared" si="2294"/>
        <v>20241227-1000144500-제대</v>
      </c>
      <c r="M2329" s="2" t="str">
        <f>VLOOKUP(H2329, '쿼리1'!$A:$R, 17, 0)</f>
        <v>4도-MH)올리브치아바타306g</v>
      </c>
      <c r="N2329" s="2" t="str">
        <f>VLOOKUP(H2329, '쿼리1'!$A:$P, 15, 0)</f>
        <v>오씨피피(유무광)40</v>
      </c>
      <c r="O2329" s="2">
        <v>1000144500</v>
      </c>
      <c r="P2329" s="2" t="str">
        <f>VLOOKUP(H2329, '쿼리1'!$A:$R, 17, 0)</f>
        <v>4도-MH)올리브치아바타306g</v>
      </c>
      <c r="Q2329" s="4">
        <f>VLOOKUP(H2329, '쿼리1'!$A:$U, 20, 0)</f>
        <v>32</v>
      </c>
      <c r="R2329" s="2" t="s">
        <v>5398</v>
      </c>
      <c r="S2329" s="2" t="s">
        <v>5398</v>
      </c>
      <c r="T2329" s="2" t="s">
        <v>5398</v>
      </c>
      <c r="U2329" s="2" t="s">
        <v>5397</v>
      </c>
      <c r="V2329" s="3">
        <v>45659</v>
      </c>
      <c r="W2329" s="5" t="s">
        <v>5396</v>
      </c>
      <c r="X2329" s="6">
        <f ca="1">TODAY()-V2329</f>
        <v>-3</v>
      </c>
      <c r="Y2329" s="3">
        <v>45665</v>
      </c>
      <c r="Z2329" s="5" t="s">
        <v>5396</v>
      </c>
      <c r="AA2329" s="6">
        <f t="shared" ref="AA2329:AA2349" ca="1" si="2323">TODAY()-Y2329</f>
        <v>-9</v>
      </c>
      <c r="AB2329" s="3">
        <v>45666</v>
      </c>
      <c r="AC2329" s="5" t="s">
        <v>5396</v>
      </c>
      <c r="AD2329" s="6">
        <f t="shared" ref="AD2329:AD2331" ca="1" si="2324">TODAY()-AB2329</f>
        <v>-10</v>
      </c>
      <c r="AE2329" s="2" t="s">
        <v>5388</v>
      </c>
      <c r="AF2329" s="2" t="s">
        <v>5388</v>
      </c>
      <c r="AG2329" s="2" t="str">
        <f>IFERROR(AF2329-AE2329, "X")</f>
        <v>X</v>
      </c>
      <c r="AH2329" s="2" t="s">
        <v>5388</v>
      </c>
      <c r="AI2329" s="3">
        <f>V2329</f>
        <v>45659</v>
      </c>
      <c r="AJ2329" s="3">
        <f t="shared" ca="1" si="2319"/>
        <v>45656</v>
      </c>
      <c r="AK2329" s="2" t="str">
        <f t="shared" si="2295"/>
        <v>+3</v>
      </c>
      <c r="AL2329" s="2" t="str">
        <f>IF(C2329&lt;0, "진행중", "지연")</f>
        <v>지연</v>
      </c>
      <c r="AM2329" s="2" t="str">
        <f t="shared" si="2296"/>
        <v>지연(+3)</v>
      </c>
      <c r="AN2329" s="9">
        <f t="shared" si="2297"/>
        <v>45621</v>
      </c>
      <c r="AO2329" s="9">
        <f t="shared" si="2298"/>
        <v>45659</v>
      </c>
      <c r="AP2329" s="9"/>
      <c r="AQ2329" s="6">
        <f>AO2329-AN2329</f>
        <v>38</v>
      </c>
      <c r="AR2329" s="12" t="str">
        <f t="shared" si="2300"/>
        <v>+38</v>
      </c>
      <c r="AS2329" t="s">
        <v>5567</v>
      </c>
      <c r="AT2329" t="str">
        <f t="shared" si="2301"/>
        <v>생산완료(+38)</v>
      </c>
    </row>
    <row r="2330" spans="2:46" x14ac:dyDescent="0.3">
      <c r="B2330" s="2" t="s">
        <v>5666</v>
      </c>
      <c r="C2330" s="8" t="s">
        <v>5670</v>
      </c>
      <c r="D2330" s="2"/>
      <c r="E2330" s="2" t="s">
        <v>5561</v>
      </c>
      <c r="F2330" s="2" t="s">
        <v>5565</v>
      </c>
      <c r="G2330" s="2" t="s">
        <v>5563</v>
      </c>
      <c r="H2330" s="2" t="s">
        <v>2355</v>
      </c>
      <c r="I2330" s="2" t="str">
        <f t="shared" si="2291"/>
        <v>20241227-1000154981-인쇄</v>
      </c>
      <c r="J2330" s="2" t="str">
        <f t="shared" si="2292"/>
        <v>20241227-1000154981-합지</v>
      </c>
      <c r="K2330" s="2" t="str">
        <f t="shared" si="2293"/>
        <v>20241227-1000154981-분단</v>
      </c>
      <c r="L2330" s="2" t="str">
        <f t="shared" si="2294"/>
        <v>20241227-1000154981-제대</v>
      </c>
      <c r="M2330" s="2" t="str">
        <f>VLOOKUP(H2330, '쿼리1'!$A:$R, 17, 0)</f>
        <v>무지</v>
      </c>
      <c r="N2330" s="2" t="str">
        <f>VLOOKUP(H2330, '쿼리1'!$A:$P, 15, 0)</f>
        <v>은박130</v>
      </c>
      <c r="O2330" s="2">
        <v>1000154981</v>
      </c>
      <c r="P2330" s="2" t="str">
        <f>VLOOKUP(H2330, '쿼리1'!$A:$R, 17, 0)</f>
        <v>무지</v>
      </c>
      <c r="Q2330" s="4">
        <f>VLOOKUP(H2330, '쿼리1'!$A:$U, 20, 0)</f>
        <v>30000</v>
      </c>
      <c r="R2330" s="2" t="s">
        <v>5397</v>
      </c>
      <c r="S2330" s="2" t="s">
        <v>5398</v>
      </c>
      <c r="T2330" s="2" t="s">
        <v>5398</v>
      </c>
      <c r="U2330" s="2" t="s">
        <v>5398</v>
      </c>
      <c r="V2330" s="2" t="s">
        <v>5388</v>
      </c>
      <c r="W2330" s="3" t="s">
        <v>5388</v>
      </c>
      <c r="X2330" s="6" t="str">
        <f>IFERROR(W2330-V2330, "X")</f>
        <v>X</v>
      </c>
      <c r="Y2330" s="3">
        <v>45665</v>
      </c>
      <c r="Z2330" s="5" t="s">
        <v>5396</v>
      </c>
      <c r="AA2330" s="6">
        <f t="shared" ca="1" si="2323"/>
        <v>-9</v>
      </c>
      <c r="AB2330" s="3">
        <v>45666</v>
      </c>
      <c r="AC2330" s="5" t="s">
        <v>5396</v>
      </c>
      <c r="AD2330" s="6">
        <f t="shared" ca="1" si="2324"/>
        <v>-10</v>
      </c>
      <c r="AE2330" s="3">
        <v>45670</v>
      </c>
      <c r="AF2330" s="5" t="s">
        <v>5396</v>
      </c>
      <c r="AG2330" s="6">
        <f ca="1">TODAY()-AE2330</f>
        <v>-14</v>
      </c>
      <c r="AH2330" s="2" t="s">
        <v>5388</v>
      </c>
      <c r="AI2330" s="3" t="s">
        <v>5388</v>
      </c>
      <c r="AJ2330" s="3">
        <f t="shared" ca="1" si="2319"/>
        <v>45656</v>
      </c>
      <c r="AK2330" s="2" t="str">
        <f t="shared" si="2295"/>
        <v>+공정납기일없음</v>
      </c>
      <c r="AL2330" s="2"/>
      <c r="AM2330" s="2" t="str">
        <f t="shared" si="2296"/>
        <v>(+공정납기일없음)</v>
      </c>
      <c r="AN2330" s="9">
        <f t="shared" si="2297"/>
        <v>0</v>
      </c>
      <c r="AO2330" s="9">
        <f t="shared" si="2298"/>
        <v>0</v>
      </c>
      <c r="AP2330" s="9">
        <f ca="1">TODAY()</f>
        <v>45656</v>
      </c>
      <c r="AQ2330" s="6" t="s">
        <v>5388</v>
      </c>
      <c r="AR2330" s="12" t="str">
        <f t="shared" si="2300"/>
        <v>+X</v>
      </c>
      <c r="AS2330" t="s">
        <v>5680</v>
      </c>
      <c r="AT2330" t="str">
        <f t="shared" si="2301"/>
        <v>공정납기일없음(+X)</v>
      </c>
    </row>
    <row r="2331" spans="2:46" x14ac:dyDescent="0.3">
      <c r="B2331" s="2" t="s">
        <v>5553</v>
      </c>
      <c r="C2331" s="8">
        <v>3</v>
      </c>
      <c r="D2331" s="2" t="s">
        <v>5557</v>
      </c>
      <c r="E2331" s="2" t="s">
        <v>5562</v>
      </c>
      <c r="F2331" s="2" t="s">
        <v>5561</v>
      </c>
      <c r="G2331" s="2"/>
      <c r="H2331" s="2" t="s">
        <v>4505</v>
      </c>
      <c r="I2331" s="2" t="str">
        <f t="shared" si="2291"/>
        <v>20241227-1000156802-인쇄</v>
      </c>
      <c r="J2331" s="2" t="str">
        <f t="shared" si="2292"/>
        <v>20241227-1000156802-합지</v>
      </c>
      <c r="K2331" s="2" t="str">
        <f t="shared" si="2293"/>
        <v>20241227-1000156802-분단</v>
      </c>
      <c r="L2331" s="2" t="str">
        <f t="shared" si="2294"/>
        <v>20241227-1000156802-제대</v>
      </c>
      <c r="M2331" s="2" t="str">
        <f>VLOOKUP(H2331, '쿼리1'!$A:$R, 17, 0)</f>
        <v>1도-서울아산병원</v>
      </c>
      <c r="N2331" s="2" t="str">
        <f>VLOOKUP(H2331, '쿼리1'!$A:$P, 15, 0)</f>
        <v>오씨피피40</v>
      </c>
      <c r="O2331" s="2">
        <v>1000156802</v>
      </c>
      <c r="P2331" s="2" t="str">
        <f>VLOOKUP(H2331, '쿼리1'!$A:$R, 17, 0)</f>
        <v>1도-서울아산병원</v>
      </c>
      <c r="Q2331" s="4">
        <f>VLOOKUP(H2331, '쿼리1'!$A:$U, 20, 0)</f>
        <v>100</v>
      </c>
      <c r="R2331" s="2" t="s">
        <v>5398</v>
      </c>
      <c r="S2331" s="2" t="s">
        <v>5398</v>
      </c>
      <c r="T2331" s="2" t="s">
        <v>5398</v>
      </c>
      <c r="U2331" s="2" t="s">
        <v>5397</v>
      </c>
      <c r="V2331" s="3">
        <v>45659</v>
      </c>
      <c r="W2331" s="5" t="s">
        <v>5396</v>
      </c>
      <c r="X2331" s="6">
        <f ca="1">TODAY()-V2331</f>
        <v>-3</v>
      </c>
      <c r="Y2331" s="3">
        <v>45664</v>
      </c>
      <c r="Z2331" s="5" t="s">
        <v>5396</v>
      </c>
      <c r="AA2331" s="6">
        <f t="shared" ca="1" si="2323"/>
        <v>-8</v>
      </c>
      <c r="AB2331" s="3">
        <v>45665</v>
      </c>
      <c r="AC2331" s="5" t="s">
        <v>5396</v>
      </c>
      <c r="AD2331" s="6">
        <f t="shared" ca="1" si="2324"/>
        <v>-9</v>
      </c>
      <c r="AE2331" s="2" t="s">
        <v>5388</v>
      </c>
      <c r="AF2331" s="2" t="s">
        <v>5388</v>
      </c>
      <c r="AG2331" s="2" t="str">
        <f>IFERROR(AF2331-AE2331, "X")</f>
        <v>X</v>
      </c>
      <c r="AH2331" s="2" t="s">
        <v>5388</v>
      </c>
      <c r="AI2331" s="3">
        <f>V2331</f>
        <v>45659</v>
      </c>
      <c r="AJ2331" s="3">
        <f t="shared" ca="1" si="2319"/>
        <v>45656</v>
      </c>
      <c r="AK2331" s="2" t="str">
        <f t="shared" si="2295"/>
        <v>+3</v>
      </c>
      <c r="AL2331" s="2" t="str">
        <f>IF(C2331&lt;0, "진행중", "지연")</f>
        <v>지연</v>
      </c>
      <c r="AM2331" s="2" t="str">
        <f t="shared" si="2296"/>
        <v>지연(+3)</v>
      </c>
      <c r="AN2331" s="9">
        <f t="shared" si="2297"/>
        <v>45593</v>
      </c>
      <c r="AO2331" s="9">
        <f t="shared" si="2298"/>
        <v>45659</v>
      </c>
      <c r="AP2331" s="9"/>
      <c r="AQ2331" s="6">
        <f>AO2331-AN2331</f>
        <v>66</v>
      </c>
      <c r="AR2331" s="12" t="str">
        <f t="shared" si="2300"/>
        <v>+66</v>
      </c>
      <c r="AS2331" t="s">
        <v>5567</v>
      </c>
      <c r="AT2331" t="str">
        <f t="shared" si="2301"/>
        <v>생산완료(+66)</v>
      </c>
    </row>
    <row r="2332" spans="2:46" x14ac:dyDescent="0.3">
      <c r="B2332" s="2" t="s">
        <v>5666</v>
      </c>
      <c r="C2332" s="8" t="s">
        <v>5670</v>
      </c>
      <c r="D2332" s="2"/>
      <c r="E2332" s="2" t="s">
        <v>5560</v>
      </c>
      <c r="F2332" s="2"/>
      <c r="G2332" s="2" t="s">
        <v>5561</v>
      </c>
      <c r="H2332" s="2" t="s">
        <v>1924</v>
      </c>
      <c r="I2332" s="2" t="str">
        <f t="shared" si="2291"/>
        <v>20241227-1000157930-인쇄</v>
      </c>
      <c r="J2332" s="2" t="str">
        <f t="shared" si="2292"/>
        <v>20241227-1000157930-합지</v>
      </c>
      <c r="K2332" s="2" t="str">
        <f t="shared" si="2293"/>
        <v>20241227-1000157930-분단</v>
      </c>
      <c r="L2332" s="2" t="str">
        <f t="shared" si="2294"/>
        <v>20241227-1000157930-제대</v>
      </c>
      <c r="M2332" s="2" t="str">
        <f>VLOOKUP(H2332, '쿼리1'!$A:$R, 17, 0)</f>
        <v>무지</v>
      </c>
      <c r="N2332" s="2" t="str">
        <f>VLOOKUP(H2332, '쿼리1'!$A:$P, 15, 0)</f>
        <v>나이론70</v>
      </c>
      <c r="O2332" s="2">
        <v>1000157930</v>
      </c>
      <c r="P2332" s="2" t="str">
        <f>VLOOKUP(H2332, '쿼리1'!$A:$R, 17, 0)</f>
        <v>무지</v>
      </c>
      <c r="Q2332" s="4">
        <f>VLOOKUP(H2332, '쿼리1'!$A:$U, 20, 0)</f>
        <v>18750</v>
      </c>
      <c r="R2332" s="2" t="s">
        <v>5397</v>
      </c>
      <c r="S2332" s="2" t="s">
        <v>5398</v>
      </c>
      <c r="T2332" s="2" t="s">
        <v>5397</v>
      </c>
      <c r="U2332" s="2" t="s">
        <v>5398</v>
      </c>
      <c r="V2332" s="2" t="s">
        <v>5388</v>
      </c>
      <c r="W2332" s="3" t="s">
        <v>5388</v>
      </c>
      <c r="X2332" s="6" t="str">
        <f>IFERROR(W2332-V2332, "X")</f>
        <v>X</v>
      </c>
      <c r="Y2332" s="3">
        <v>45663</v>
      </c>
      <c r="Z2332" s="5" t="s">
        <v>5396</v>
      </c>
      <c r="AA2332" s="6">
        <f t="shared" ca="1" si="2323"/>
        <v>-7</v>
      </c>
      <c r="AB2332" s="5" t="s">
        <v>5388</v>
      </c>
      <c r="AC2332" s="2" t="s">
        <v>5388</v>
      </c>
      <c r="AD2332" s="6" t="str">
        <f>IFERROR(AC2332-AB2332, "X")</f>
        <v>X</v>
      </c>
      <c r="AE2332" s="3">
        <v>45665</v>
      </c>
      <c r="AF2332" s="5" t="s">
        <v>5396</v>
      </c>
      <c r="AG2332" s="6">
        <f t="shared" ref="AG2332:AG2333" ca="1" si="2325">TODAY()-AE2332</f>
        <v>-9</v>
      </c>
      <c r="AH2332" s="2" t="s">
        <v>5388</v>
      </c>
      <c r="AI2332" s="3" t="s">
        <v>5388</v>
      </c>
      <c r="AJ2332" s="3">
        <f t="shared" ca="1" si="2319"/>
        <v>45656</v>
      </c>
      <c r="AK2332" s="2" t="str">
        <f t="shared" si="2295"/>
        <v>+공정납기일없음</v>
      </c>
      <c r="AL2332" s="2"/>
      <c r="AM2332" s="2" t="str">
        <f t="shared" si="2296"/>
        <v>(+공정납기일없음)</v>
      </c>
      <c r="AN2332" s="9">
        <f t="shared" si="2297"/>
        <v>0</v>
      </c>
      <c r="AO2332" s="9">
        <f t="shared" si="2298"/>
        <v>0</v>
      </c>
      <c r="AP2332" s="9">
        <f ca="1">TODAY()</f>
        <v>45656</v>
      </c>
      <c r="AQ2332" s="6" t="s">
        <v>5388</v>
      </c>
      <c r="AR2332" s="12" t="str">
        <f t="shared" si="2300"/>
        <v>+X</v>
      </c>
      <c r="AS2332" t="s">
        <v>5680</v>
      </c>
      <c r="AT2332" t="str">
        <f t="shared" si="2301"/>
        <v>공정납기일없음(+X)</v>
      </c>
    </row>
    <row r="2333" spans="2:46" x14ac:dyDescent="0.3">
      <c r="B2333" s="2" t="s">
        <v>5666</v>
      </c>
      <c r="C2333" s="8" t="s">
        <v>5670</v>
      </c>
      <c r="D2333" s="2"/>
      <c r="E2333" s="2" t="s">
        <v>5560</v>
      </c>
      <c r="F2333" s="2"/>
      <c r="G2333" s="2" t="s">
        <v>5561</v>
      </c>
      <c r="H2333" s="2" t="s">
        <v>1925</v>
      </c>
      <c r="I2333" s="2" t="str">
        <f t="shared" si="2291"/>
        <v>20241227-1000157939-인쇄</v>
      </c>
      <c r="J2333" s="2" t="str">
        <f t="shared" si="2292"/>
        <v>20241227-1000157939-합지</v>
      </c>
      <c r="K2333" s="2" t="str">
        <f t="shared" si="2293"/>
        <v>20241227-1000157939-분단</v>
      </c>
      <c r="L2333" s="2" t="str">
        <f t="shared" si="2294"/>
        <v>20241227-1000157939-제대</v>
      </c>
      <c r="M2333" s="2" t="str">
        <f>VLOOKUP(H2333, '쿼리1'!$A:$R, 17, 0)</f>
        <v>무지</v>
      </c>
      <c r="N2333" s="2" t="str">
        <f>VLOOKUP(H2333, '쿼리1'!$A:$P, 15, 0)</f>
        <v>나이론70</v>
      </c>
      <c r="O2333" s="2">
        <v>1000157939</v>
      </c>
      <c r="P2333" s="2" t="str">
        <f>VLOOKUP(H2333, '쿼리1'!$A:$R, 17, 0)</f>
        <v>무지</v>
      </c>
      <c r="Q2333" s="4">
        <f>VLOOKUP(H2333, '쿼리1'!$A:$U, 20, 0)</f>
        <v>34285</v>
      </c>
      <c r="R2333" s="2" t="s">
        <v>5397</v>
      </c>
      <c r="S2333" s="2" t="s">
        <v>5398</v>
      </c>
      <c r="T2333" s="2" t="s">
        <v>5397</v>
      </c>
      <c r="U2333" s="2" t="s">
        <v>5398</v>
      </c>
      <c r="V2333" s="2" t="s">
        <v>5388</v>
      </c>
      <c r="W2333" s="3" t="s">
        <v>5388</v>
      </c>
      <c r="X2333" s="6" t="str">
        <f>IFERROR(W2333-V2333, "X")</f>
        <v>X</v>
      </c>
      <c r="Y2333" s="3">
        <v>45663</v>
      </c>
      <c r="Z2333" s="5" t="s">
        <v>5396</v>
      </c>
      <c r="AA2333" s="6">
        <f t="shared" ca="1" si="2323"/>
        <v>-7</v>
      </c>
      <c r="AB2333" s="5" t="s">
        <v>5388</v>
      </c>
      <c r="AC2333" s="2" t="s">
        <v>5388</v>
      </c>
      <c r="AD2333" s="6" t="str">
        <f>IFERROR(AC2333-AB2333, "X")</f>
        <v>X</v>
      </c>
      <c r="AE2333" s="3">
        <v>45665</v>
      </c>
      <c r="AF2333" s="5" t="s">
        <v>5396</v>
      </c>
      <c r="AG2333" s="6">
        <f t="shared" ca="1" si="2325"/>
        <v>-9</v>
      </c>
      <c r="AH2333" s="2" t="s">
        <v>5388</v>
      </c>
      <c r="AI2333" s="3" t="s">
        <v>5388</v>
      </c>
      <c r="AJ2333" s="3">
        <f t="shared" ca="1" si="2319"/>
        <v>45656</v>
      </c>
      <c r="AK2333" s="2" t="str">
        <f t="shared" si="2295"/>
        <v>+공정납기일없음</v>
      </c>
      <c r="AL2333" s="2"/>
      <c r="AM2333" s="2" t="str">
        <f t="shared" si="2296"/>
        <v>(+공정납기일없음)</v>
      </c>
      <c r="AN2333" s="9">
        <f t="shared" si="2297"/>
        <v>45604</v>
      </c>
      <c r="AO2333" s="9">
        <f t="shared" si="2298"/>
        <v>45602</v>
      </c>
      <c r="AP2333" s="9"/>
      <c r="AQ2333" s="6">
        <f t="shared" ref="AQ2333:AQ2334" si="2326">AO2333-AN2333</f>
        <v>-2</v>
      </c>
      <c r="AR2333" s="12">
        <f t="shared" si="2300"/>
        <v>-2</v>
      </c>
      <c r="AS2333" t="s">
        <v>5567</v>
      </c>
      <c r="AT2333" t="str">
        <f t="shared" si="2301"/>
        <v>생산완료(-2)</v>
      </c>
    </row>
    <row r="2334" spans="2:46" x14ac:dyDescent="0.3">
      <c r="B2334" s="2" t="s">
        <v>5553</v>
      </c>
      <c r="C2334" s="8">
        <v>3</v>
      </c>
      <c r="D2334" s="2" t="s">
        <v>5557</v>
      </c>
      <c r="E2334" s="2" t="s">
        <v>5562</v>
      </c>
      <c r="F2334" s="2" t="s">
        <v>5561</v>
      </c>
      <c r="G2334" s="2"/>
      <c r="H2334" s="2" t="s">
        <v>4622</v>
      </c>
      <c r="I2334" s="2" t="str">
        <f t="shared" si="2291"/>
        <v>20241227-1000160573-인쇄</v>
      </c>
      <c r="J2334" s="2" t="str">
        <f t="shared" si="2292"/>
        <v>20241227-1000160573-합지</v>
      </c>
      <c r="K2334" s="2" t="str">
        <f t="shared" si="2293"/>
        <v>20241227-1000160573-분단</v>
      </c>
      <c r="L2334" s="2" t="str">
        <f t="shared" si="2294"/>
        <v>20241227-1000160573-제대</v>
      </c>
      <c r="M2334" s="2" t="str">
        <f>VLOOKUP(H2334, '쿼리1'!$A:$R, 17, 0)</f>
        <v>1도-베트남 반미-빵류 90~95g 연속무늬</v>
      </c>
      <c r="N2334" s="2" t="str">
        <f>VLOOKUP(H2334, '쿼리1'!$A:$P, 15, 0)</f>
        <v>오씨피피(투명)60</v>
      </c>
      <c r="O2334" s="2">
        <v>1000160573</v>
      </c>
      <c r="P2334" s="2" t="str">
        <f>VLOOKUP(H2334, '쿼리1'!$A:$R, 17, 0)</f>
        <v>1도-베트남 반미-빵류 90~95g 연속무늬</v>
      </c>
      <c r="Q2334" s="4">
        <f>VLOOKUP(H2334, '쿼리1'!$A:$U, 20, 0)</f>
        <v>24</v>
      </c>
      <c r="R2334" s="2" t="s">
        <v>5398</v>
      </c>
      <c r="S2334" s="2" t="s">
        <v>5398</v>
      </c>
      <c r="T2334" s="2" t="s">
        <v>5398</v>
      </c>
      <c r="U2334" s="2" t="s">
        <v>5397</v>
      </c>
      <c r="V2334" s="3">
        <v>45659</v>
      </c>
      <c r="W2334" s="5" t="s">
        <v>5396</v>
      </c>
      <c r="X2334" s="6">
        <f t="shared" ref="X2334:X2343" ca="1" si="2327">TODAY()-V2334</f>
        <v>-3</v>
      </c>
      <c r="Y2334" s="3">
        <v>45664</v>
      </c>
      <c r="Z2334" s="5" t="s">
        <v>5396</v>
      </c>
      <c r="AA2334" s="6">
        <f t="shared" ca="1" si="2323"/>
        <v>-8</v>
      </c>
      <c r="AB2334" s="3">
        <v>45665</v>
      </c>
      <c r="AC2334" s="5" t="s">
        <v>5396</v>
      </c>
      <c r="AD2334" s="6">
        <f t="shared" ref="AD2334:AD2337" ca="1" si="2328">TODAY()-AB2334</f>
        <v>-9</v>
      </c>
      <c r="AE2334" s="2" t="s">
        <v>5388</v>
      </c>
      <c r="AF2334" s="2" t="s">
        <v>5388</v>
      </c>
      <c r="AG2334" s="2" t="str">
        <f>IFERROR(AF2334-AE2334, "X")</f>
        <v>X</v>
      </c>
      <c r="AH2334" s="2" t="s">
        <v>5388</v>
      </c>
      <c r="AI2334" s="3">
        <f t="shared" ref="AI2334:AI2343" si="2329">V2334</f>
        <v>45659</v>
      </c>
      <c r="AJ2334" s="3">
        <f t="shared" ca="1" si="2319"/>
        <v>45656</v>
      </c>
      <c r="AK2334" s="2" t="str">
        <f t="shared" si="2295"/>
        <v>+3</v>
      </c>
      <c r="AL2334" s="2" t="str">
        <f t="shared" ref="AL2334:AL2343" si="2330">IF(C2334&lt;0, "진행중", "지연")</f>
        <v>지연</v>
      </c>
      <c r="AM2334" s="2" t="str">
        <f t="shared" si="2296"/>
        <v>지연(+3)</v>
      </c>
      <c r="AN2334" s="9">
        <f t="shared" si="2297"/>
        <v>45650</v>
      </c>
      <c r="AO2334" s="9">
        <f t="shared" si="2298"/>
        <v>45659</v>
      </c>
      <c r="AP2334" s="9"/>
      <c r="AQ2334" s="6">
        <f t="shared" si="2326"/>
        <v>9</v>
      </c>
      <c r="AR2334" s="12" t="str">
        <f t="shared" si="2300"/>
        <v>+9</v>
      </c>
      <c r="AS2334" t="s">
        <v>5567</v>
      </c>
      <c r="AT2334" t="str">
        <f t="shared" si="2301"/>
        <v>생산완료(+9)</v>
      </c>
    </row>
    <row r="2335" spans="2:46" x14ac:dyDescent="0.3">
      <c r="B2335" s="2" t="s">
        <v>5553</v>
      </c>
      <c r="C2335" s="8">
        <v>3</v>
      </c>
      <c r="D2335" s="2" t="s">
        <v>5557</v>
      </c>
      <c r="E2335" s="2" t="s">
        <v>5562</v>
      </c>
      <c r="F2335" s="2" t="s">
        <v>5561</v>
      </c>
      <c r="G2335" s="2" t="s">
        <v>5564</v>
      </c>
      <c r="H2335" s="2" t="s">
        <v>4423</v>
      </c>
      <c r="I2335" s="2" t="str">
        <f t="shared" si="2291"/>
        <v>20241227-1000161317-인쇄</v>
      </c>
      <c r="J2335" s="2" t="str">
        <f t="shared" si="2292"/>
        <v>20241227-1000161317-합지</v>
      </c>
      <c r="K2335" s="2" t="str">
        <f t="shared" si="2293"/>
        <v>20241227-1000161317-분단</v>
      </c>
      <c r="L2335" s="2" t="str">
        <f t="shared" si="2294"/>
        <v>20241227-1000161317-제대</v>
      </c>
      <c r="M2335" s="2" t="str">
        <f>VLOOKUP(H2335, '쿼리1'!$A:$R, 17, 0)</f>
        <v>6도-문어의 꿈(전면투명무광)</v>
      </c>
      <c r="N2335" s="2" t="str">
        <f>VLOOKUP(H2335, '쿼리1'!$A:$P, 15, 0)</f>
        <v>전투후은(유무광)130</v>
      </c>
      <c r="O2335" s="2">
        <v>1000161317</v>
      </c>
      <c r="P2335" s="2" t="str">
        <f>VLOOKUP(H2335, '쿼리1'!$A:$R, 17, 0)</f>
        <v>6도-문어의 꿈(전면투명무광)</v>
      </c>
      <c r="Q2335" s="4">
        <f>VLOOKUP(H2335, '쿼리1'!$A:$U, 20, 0)</f>
        <v>30000</v>
      </c>
      <c r="R2335" s="2" t="s">
        <v>5398</v>
      </c>
      <c r="S2335" s="2" t="s">
        <v>5398</v>
      </c>
      <c r="T2335" s="2" t="s">
        <v>5398</v>
      </c>
      <c r="U2335" s="2" t="s">
        <v>5398</v>
      </c>
      <c r="V2335" s="3">
        <v>45659</v>
      </c>
      <c r="W2335" s="5" t="s">
        <v>5396</v>
      </c>
      <c r="X2335" s="6">
        <f t="shared" ca="1" si="2327"/>
        <v>-3</v>
      </c>
      <c r="Y2335" s="3">
        <v>45664</v>
      </c>
      <c r="Z2335" s="5" t="s">
        <v>5396</v>
      </c>
      <c r="AA2335" s="6">
        <f t="shared" ca="1" si="2323"/>
        <v>-8</v>
      </c>
      <c r="AB2335" s="3">
        <v>45665</v>
      </c>
      <c r="AC2335" s="5" t="s">
        <v>5396</v>
      </c>
      <c r="AD2335" s="6">
        <f t="shared" ca="1" si="2328"/>
        <v>-9</v>
      </c>
      <c r="AE2335" s="3">
        <v>45667</v>
      </c>
      <c r="AF2335" s="5" t="s">
        <v>5396</v>
      </c>
      <c r="AG2335" s="6">
        <f t="shared" ref="AG2335:AG2339" ca="1" si="2331">TODAY()-AE2335</f>
        <v>-11</v>
      </c>
      <c r="AH2335" s="2" t="s">
        <v>5388</v>
      </c>
      <c r="AI2335" s="3">
        <f t="shared" si="2329"/>
        <v>45659</v>
      </c>
      <c r="AJ2335" s="3">
        <f t="shared" ca="1" si="2319"/>
        <v>45656</v>
      </c>
      <c r="AK2335" s="2" t="str">
        <f t="shared" si="2295"/>
        <v>+3</v>
      </c>
      <c r="AL2335" s="2" t="str">
        <f t="shared" si="2330"/>
        <v>지연</v>
      </c>
      <c r="AM2335" s="2" t="str">
        <f t="shared" si="2296"/>
        <v>지연(+3)</v>
      </c>
      <c r="AN2335" s="9">
        <f t="shared" si="2297"/>
        <v>0</v>
      </c>
      <c r="AO2335" s="9">
        <f t="shared" si="2298"/>
        <v>45659</v>
      </c>
      <c r="AP2335" s="9">
        <f t="shared" ref="AP2335:AP2339" ca="1" si="2332">TODAY()</f>
        <v>45656</v>
      </c>
      <c r="AQ2335" s="6">
        <f t="shared" ref="AQ2335:AQ2339" ca="1" si="2333">AO2335-AP2335</f>
        <v>3</v>
      </c>
      <c r="AR2335" s="12" t="str">
        <f t="shared" ca="1" si="2300"/>
        <v>+3</v>
      </c>
      <c r="AS2335" t="str">
        <f t="shared" ref="AS2335:AS2339" ca="1" si="2334">IF(AQ2335&lt;0, "진행중", "지연")</f>
        <v>지연</v>
      </c>
      <c r="AT2335" t="str">
        <f t="shared" ca="1" si="2301"/>
        <v>지연(+3)</v>
      </c>
    </row>
    <row r="2336" spans="2:46" x14ac:dyDescent="0.3">
      <c r="B2336" s="2" t="s">
        <v>5669</v>
      </c>
      <c r="C2336" s="8">
        <v>2</v>
      </c>
      <c r="D2336" s="2" t="s">
        <v>5558</v>
      </c>
      <c r="E2336" s="2" t="s">
        <v>5560</v>
      </c>
      <c r="F2336" s="2" t="s">
        <v>5562</v>
      </c>
      <c r="G2336" s="2" t="s">
        <v>5565</v>
      </c>
      <c r="H2336" s="2" t="s">
        <v>2656</v>
      </c>
      <c r="I2336" s="2" t="str">
        <f t="shared" si="2291"/>
        <v>20241227-1000161741-인쇄</v>
      </c>
      <c r="J2336" s="2" t="str">
        <f t="shared" si="2292"/>
        <v>20241227-1000161741-합지</v>
      </c>
      <c r="K2336" s="2" t="str">
        <f t="shared" si="2293"/>
        <v>20241227-1000161741-분단</v>
      </c>
      <c r="L2336" s="2" t="str">
        <f t="shared" si="2294"/>
        <v>20241227-1000161741-제대</v>
      </c>
      <c r="M2336" s="2" t="str">
        <f>VLOOKUP(H2336, '쿼리1'!$A:$R, 17, 0)</f>
        <v>8도-쭈꾸미도사)대창쭈꾸미320g</v>
      </c>
      <c r="N2336" s="2" t="str">
        <f>VLOOKUP(H2336, '쿼리1'!$A:$P, 15, 0)</f>
        <v>패나이론130</v>
      </c>
      <c r="O2336" s="2">
        <v>1000161741</v>
      </c>
      <c r="P2336" s="2" t="str">
        <f>VLOOKUP(H2336, '쿼리1'!$A:$R, 17, 0)</f>
        <v>8도-쭈꾸미도사)대창쭈꾸미320g</v>
      </c>
      <c r="Q2336" s="4">
        <f>VLOOKUP(H2336, '쿼리1'!$A:$U, 20, 0)</f>
        <v>33333</v>
      </c>
      <c r="R2336" s="2" t="s">
        <v>5398</v>
      </c>
      <c r="S2336" s="2" t="s">
        <v>5398</v>
      </c>
      <c r="T2336" s="2" t="s">
        <v>5398</v>
      </c>
      <c r="U2336" s="2" t="s">
        <v>5398</v>
      </c>
      <c r="V2336" s="3">
        <v>45658</v>
      </c>
      <c r="W2336" s="5" t="s">
        <v>5396</v>
      </c>
      <c r="X2336" s="6">
        <f t="shared" ca="1" si="2327"/>
        <v>-2</v>
      </c>
      <c r="Y2336" s="3">
        <v>45663</v>
      </c>
      <c r="Z2336" s="5" t="s">
        <v>5396</v>
      </c>
      <c r="AA2336" s="6">
        <f t="shared" ca="1" si="2323"/>
        <v>-7</v>
      </c>
      <c r="AB2336" s="3">
        <v>45664</v>
      </c>
      <c r="AC2336" s="5" t="s">
        <v>5396</v>
      </c>
      <c r="AD2336" s="6">
        <f t="shared" ca="1" si="2328"/>
        <v>-8</v>
      </c>
      <c r="AE2336" s="3">
        <v>45666</v>
      </c>
      <c r="AF2336" s="5" t="s">
        <v>5396</v>
      </c>
      <c r="AG2336" s="6">
        <f t="shared" ca="1" si="2331"/>
        <v>-10</v>
      </c>
      <c r="AH2336" s="2" t="s">
        <v>5388</v>
      </c>
      <c r="AI2336" s="3">
        <f t="shared" si="2329"/>
        <v>45658</v>
      </c>
      <c r="AJ2336" s="3">
        <f t="shared" ca="1" si="2319"/>
        <v>45656</v>
      </c>
      <c r="AK2336" s="2" t="str">
        <f t="shared" si="2295"/>
        <v>+2</v>
      </c>
      <c r="AL2336" s="2" t="str">
        <f t="shared" si="2330"/>
        <v>지연</v>
      </c>
      <c r="AM2336" s="2" t="str">
        <f t="shared" si="2296"/>
        <v>지연(+2)</v>
      </c>
      <c r="AN2336" s="9">
        <f t="shared" si="2297"/>
        <v>0</v>
      </c>
      <c r="AO2336" s="9">
        <f t="shared" si="2298"/>
        <v>45658</v>
      </c>
      <c r="AP2336" s="9">
        <f t="shared" ca="1" si="2332"/>
        <v>45656</v>
      </c>
      <c r="AQ2336" s="6">
        <f t="shared" ca="1" si="2333"/>
        <v>2</v>
      </c>
      <c r="AR2336" s="12" t="str">
        <f t="shared" ca="1" si="2300"/>
        <v>+2</v>
      </c>
      <c r="AS2336" t="str">
        <f t="shared" ca="1" si="2334"/>
        <v>지연</v>
      </c>
      <c r="AT2336" t="str">
        <f t="shared" ca="1" si="2301"/>
        <v>지연(+2)</v>
      </c>
    </row>
    <row r="2337" spans="2:46" x14ac:dyDescent="0.3">
      <c r="B2337" s="2" t="s">
        <v>5553</v>
      </c>
      <c r="C2337" s="8">
        <v>3</v>
      </c>
      <c r="D2337" s="2" t="s">
        <v>5557</v>
      </c>
      <c r="E2337" s="2" t="s">
        <v>5562</v>
      </c>
      <c r="F2337" s="2" t="s">
        <v>5561</v>
      </c>
      <c r="G2337" s="2" t="s">
        <v>5564</v>
      </c>
      <c r="H2337" s="2" t="s">
        <v>2352</v>
      </c>
      <c r="I2337" s="2" t="str">
        <f t="shared" si="2291"/>
        <v>20241227-1000163536-인쇄</v>
      </c>
      <c r="J2337" s="2" t="str">
        <f t="shared" si="2292"/>
        <v>20241227-1000163536-합지</v>
      </c>
      <c r="K2337" s="2" t="str">
        <f t="shared" si="2293"/>
        <v>20241227-1000163536-분단</v>
      </c>
      <c r="L2337" s="2" t="str">
        <f t="shared" si="2294"/>
        <v>20241227-1000163536-제대</v>
      </c>
      <c r="M2337" s="2" t="str">
        <f>VLOOKUP(H2337, '쿼리1'!$A:$R, 17, 0)</f>
        <v>4도-NT 네이쳐티 공용파우치 1kg</v>
      </c>
      <c r="N2337" s="2" t="str">
        <f>VLOOKUP(H2337, '쿼리1'!$A:$P, 15, 0)</f>
        <v>은박(무광)130</v>
      </c>
      <c r="O2337" s="2">
        <v>1000163536</v>
      </c>
      <c r="P2337" s="2" t="str">
        <f>VLOOKUP(H2337, '쿼리1'!$A:$R, 17, 0)</f>
        <v>4도-NT 네이쳐티 공용파우치 1kg</v>
      </c>
      <c r="Q2337" s="4">
        <f>VLOOKUP(H2337, '쿼리1'!$A:$U, 20, 0)</f>
        <v>28571</v>
      </c>
      <c r="R2337" s="2" t="s">
        <v>5398</v>
      </c>
      <c r="S2337" s="2" t="s">
        <v>5398</v>
      </c>
      <c r="T2337" s="2" t="s">
        <v>5398</v>
      </c>
      <c r="U2337" s="2" t="s">
        <v>5398</v>
      </c>
      <c r="V2337" s="3">
        <v>45659</v>
      </c>
      <c r="W2337" s="5" t="s">
        <v>5396</v>
      </c>
      <c r="X2337" s="6">
        <f t="shared" ca="1" si="2327"/>
        <v>-3</v>
      </c>
      <c r="Y2337" s="3">
        <v>45664</v>
      </c>
      <c r="Z2337" s="5" t="s">
        <v>5396</v>
      </c>
      <c r="AA2337" s="6">
        <f t="shared" ca="1" si="2323"/>
        <v>-8</v>
      </c>
      <c r="AB2337" s="3">
        <v>45665</v>
      </c>
      <c r="AC2337" s="5" t="s">
        <v>5396</v>
      </c>
      <c r="AD2337" s="6">
        <f t="shared" ca="1" si="2328"/>
        <v>-9</v>
      </c>
      <c r="AE2337" s="3">
        <v>45667</v>
      </c>
      <c r="AF2337" s="5" t="s">
        <v>5396</v>
      </c>
      <c r="AG2337" s="6">
        <f t="shared" ca="1" si="2331"/>
        <v>-11</v>
      </c>
      <c r="AH2337" s="2" t="s">
        <v>5388</v>
      </c>
      <c r="AI2337" s="3">
        <f t="shared" si="2329"/>
        <v>45659</v>
      </c>
      <c r="AJ2337" s="3">
        <f t="shared" ca="1" si="2319"/>
        <v>45656</v>
      </c>
      <c r="AK2337" s="2" t="str">
        <f t="shared" si="2295"/>
        <v>+3</v>
      </c>
      <c r="AL2337" s="2" t="str">
        <f t="shared" si="2330"/>
        <v>지연</v>
      </c>
      <c r="AM2337" s="2" t="str">
        <f t="shared" si="2296"/>
        <v>지연(+3)</v>
      </c>
      <c r="AN2337" s="9">
        <f t="shared" si="2297"/>
        <v>0</v>
      </c>
      <c r="AO2337" s="9">
        <f t="shared" si="2298"/>
        <v>45659</v>
      </c>
      <c r="AP2337" s="9">
        <f t="shared" ca="1" si="2332"/>
        <v>45656</v>
      </c>
      <c r="AQ2337" s="6">
        <f t="shared" ca="1" si="2333"/>
        <v>3</v>
      </c>
      <c r="AR2337" s="12" t="str">
        <f t="shared" ca="1" si="2300"/>
        <v>+3</v>
      </c>
      <c r="AS2337" t="str">
        <f t="shared" ca="1" si="2334"/>
        <v>지연</v>
      </c>
      <c r="AT2337" t="str">
        <f t="shared" ca="1" si="2301"/>
        <v>지연(+3)</v>
      </c>
    </row>
    <row r="2338" spans="2:46" x14ac:dyDescent="0.3">
      <c r="B2338" s="2" t="s">
        <v>5553</v>
      </c>
      <c r="C2338" s="8">
        <v>3</v>
      </c>
      <c r="D2338" s="2" t="s">
        <v>5557</v>
      </c>
      <c r="E2338" s="2" t="s">
        <v>5562</v>
      </c>
      <c r="F2338" s="2"/>
      <c r="G2338" s="2" t="s">
        <v>5565</v>
      </c>
      <c r="H2338" s="2" t="s">
        <v>2107</v>
      </c>
      <c r="I2338" s="2" t="str">
        <f t="shared" si="2291"/>
        <v>20241227-1000163556-인쇄</v>
      </c>
      <c r="J2338" s="2" t="str">
        <f t="shared" si="2292"/>
        <v>20241227-1000163556-합지</v>
      </c>
      <c r="K2338" s="2" t="str">
        <f t="shared" si="2293"/>
        <v>20241227-1000163556-분단</v>
      </c>
      <c r="L2338" s="2" t="str">
        <f t="shared" si="2294"/>
        <v>20241227-1000163556-제대</v>
      </c>
      <c r="M2338" s="2" t="str">
        <f>VLOOKUP(H2338, '쿼리1'!$A:$R, 17, 0)</f>
        <v>7도-해도지-마른먹거리 500g</v>
      </c>
      <c r="N2338" s="2" t="str">
        <f>VLOOKUP(H2338, '쿼리1'!$A:$P, 15, 0)</f>
        <v>오씨피피(유무광)80</v>
      </c>
      <c r="O2338" s="2">
        <v>1000163556</v>
      </c>
      <c r="P2338" s="2" t="str">
        <f>VLOOKUP(H2338, '쿼리1'!$A:$R, 17, 0)</f>
        <v>7도-해도지-마른먹거리 500g</v>
      </c>
      <c r="Q2338" s="4">
        <f>VLOOKUP(H2338, '쿼리1'!$A:$U, 20, 0)</f>
        <v>25000</v>
      </c>
      <c r="R2338" s="2" t="s">
        <v>5398</v>
      </c>
      <c r="S2338" s="2" t="s">
        <v>5398</v>
      </c>
      <c r="T2338" s="2" t="s">
        <v>5397</v>
      </c>
      <c r="U2338" s="2" t="s">
        <v>5398</v>
      </c>
      <c r="V2338" s="3">
        <v>45659</v>
      </c>
      <c r="W2338" s="5" t="s">
        <v>5396</v>
      </c>
      <c r="X2338" s="6">
        <f t="shared" ca="1" si="2327"/>
        <v>-3</v>
      </c>
      <c r="Y2338" s="3">
        <v>45664</v>
      </c>
      <c r="Z2338" s="5" t="s">
        <v>5396</v>
      </c>
      <c r="AA2338" s="6">
        <f t="shared" ca="1" si="2323"/>
        <v>-8</v>
      </c>
      <c r="AB2338" s="5" t="s">
        <v>5388</v>
      </c>
      <c r="AC2338" s="2" t="s">
        <v>5388</v>
      </c>
      <c r="AD2338" s="6" t="str">
        <f>IFERROR(AC2338-AB2338, "X")</f>
        <v>X</v>
      </c>
      <c r="AE2338" s="3">
        <v>45666</v>
      </c>
      <c r="AF2338" s="5" t="s">
        <v>5396</v>
      </c>
      <c r="AG2338" s="6">
        <f t="shared" ca="1" si="2331"/>
        <v>-10</v>
      </c>
      <c r="AH2338" s="2" t="s">
        <v>5388</v>
      </c>
      <c r="AI2338" s="3">
        <f t="shared" si="2329"/>
        <v>45659</v>
      </c>
      <c r="AJ2338" s="3">
        <f t="shared" ca="1" si="2319"/>
        <v>45656</v>
      </c>
      <c r="AK2338" s="2" t="str">
        <f t="shared" si="2295"/>
        <v>+3</v>
      </c>
      <c r="AL2338" s="2" t="str">
        <f t="shared" si="2330"/>
        <v>지연</v>
      </c>
      <c r="AM2338" s="2" t="str">
        <f t="shared" si="2296"/>
        <v>지연(+3)</v>
      </c>
      <c r="AN2338" s="9">
        <f t="shared" si="2297"/>
        <v>0</v>
      </c>
      <c r="AO2338" s="9">
        <f t="shared" si="2298"/>
        <v>45659</v>
      </c>
      <c r="AP2338" s="9">
        <f t="shared" ca="1" si="2332"/>
        <v>45656</v>
      </c>
      <c r="AQ2338" s="6">
        <f t="shared" ca="1" si="2333"/>
        <v>3</v>
      </c>
      <c r="AR2338" s="12" t="str">
        <f t="shared" ca="1" si="2300"/>
        <v>+3</v>
      </c>
      <c r="AS2338" t="str">
        <f t="shared" ca="1" si="2334"/>
        <v>지연</v>
      </c>
      <c r="AT2338" t="str">
        <f t="shared" ca="1" si="2301"/>
        <v>지연(+3)</v>
      </c>
    </row>
    <row r="2339" spans="2:46" x14ac:dyDescent="0.3">
      <c r="B2339" s="2" t="s">
        <v>5665</v>
      </c>
      <c r="C2339" s="8">
        <v>0</v>
      </c>
      <c r="D2339" s="2" t="s">
        <v>5556</v>
      </c>
      <c r="E2339" s="2" t="s">
        <v>5557</v>
      </c>
      <c r="F2339" s="2"/>
      <c r="G2339" s="2" t="s">
        <v>5560</v>
      </c>
      <c r="H2339" s="2" t="s">
        <v>598</v>
      </c>
      <c r="I2339" s="2" t="str">
        <f t="shared" si="2291"/>
        <v>20241227-1000167966-인쇄</v>
      </c>
      <c r="J2339" s="2" t="str">
        <f t="shared" si="2292"/>
        <v>20241227-1000167966-합지</v>
      </c>
      <c r="K2339" s="2" t="str">
        <f t="shared" si="2293"/>
        <v>20241227-1000167966-분단</v>
      </c>
      <c r="L2339" s="2" t="str">
        <f t="shared" si="2294"/>
        <v>20241227-1000167966-제대</v>
      </c>
      <c r="M2339" s="2" t="str">
        <f>VLOOKUP(H2339, '쿼리1'!$A:$R, 17, 0)</f>
        <v>9도-진양씨푸드-진양오징어순대 300g</v>
      </c>
      <c r="N2339" s="2" t="str">
        <f>VLOOKUP(H2339, '쿼리1'!$A:$P, 15, 0)</f>
        <v>나이론(유무광)110</v>
      </c>
      <c r="O2339" s="2">
        <v>1000167966</v>
      </c>
      <c r="P2339" s="2" t="str">
        <f>VLOOKUP(H2339, '쿼리1'!$A:$R, 17, 0)</f>
        <v>9도-진양씨푸드-진양오징어순대 300g</v>
      </c>
      <c r="Q2339" s="4">
        <f>VLOOKUP(H2339, '쿼리1'!$A:$U, 20, 0)</f>
        <v>33333</v>
      </c>
      <c r="R2339" s="2" t="s">
        <v>5398</v>
      </c>
      <c r="S2339" s="2" t="s">
        <v>5398</v>
      </c>
      <c r="T2339" s="2" t="s">
        <v>5397</v>
      </c>
      <c r="U2339" s="2" t="s">
        <v>5398</v>
      </c>
      <c r="V2339" s="3">
        <v>45656</v>
      </c>
      <c r="W2339" s="5" t="s">
        <v>5396</v>
      </c>
      <c r="X2339" s="6">
        <f t="shared" ca="1" si="2327"/>
        <v>0</v>
      </c>
      <c r="Y2339" s="3">
        <v>45659</v>
      </c>
      <c r="Z2339" s="5" t="s">
        <v>5396</v>
      </c>
      <c r="AA2339" s="6">
        <f t="shared" ca="1" si="2323"/>
        <v>-3</v>
      </c>
      <c r="AB2339" s="5" t="s">
        <v>5388</v>
      </c>
      <c r="AC2339" s="2" t="s">
        <v>5388</v>
      </c>
      <c r="AD2339" s="6" t="str">
        <f>IFERROR(AC2339-AB2339, "X")</f>
        <v>X</v>
      </c>
      <c r="AE2339" s="3">
        <v>45663</v>
      </c>
      <c r="AF2339" s="5" t="s">
        <v>5396</v>
      </c>
      <c r="AG2339" s="6">
        <f t="shared" ca="1" si="2331"/>
        <v>-7</v>
      </c>
      <c r="AH2339" s="2" t="s">
        <v>5388</v>
      </c>
      <c r="AI2339" s="3">
        <f t="shared" si="2329"/>
        <v>45656</v>
      </c>
      <c r="AJ2339" s="3">
        <f t="shared" ca="1" si="2319"/>
        <v>45656</v>
      </c>
      <c r="AK2339" s="2">
        <f t="shared" si="2295"/>
        <v>0</v>
      </c>
      <c r="AL2339" s="2" t="str">
        <f t="shared" si="2330"/>
        <v>지연</v>
      </c>
      <c r="AM2339" s="2" t="str">
        <f t="shared" si="2296"/>
        <v>지연(0)</v>
      </c>
      <c r="AN2339" s="9">
        <f t="shared" si="2297"/>
        <v>0</v>
      </c>
      <c r="AO2339" s="9">
        <f t="shared" si="2298"/>
        <v>45656</v>
      </c>
      <c r="AP2339" s="9">
        <f t="shared" ca="1" si="2332"/>
        <v>45656</v>
      </c>
      <c r="AQ2339" s="6">
        <f t="shared" ca="1" si="2333"/>
        <v>0</v>
      </c>
      <c r="AR2339" s="12">
        <f t="shared" ca="1" si="2300"/>
        <v>0</v>
      </c>
      <c r="AS2339" t="str">
        <f t="shared" ca="1" si="2334"/>
        <v>지연</v>
      </c>
      <c r="AT2339" t="str">
        <f t="shared" ca="1" si="2301"/>
        <v>지연(0)</v>
      </c>
    </row>
    <row r="2340" spans="2:46" x14ac:dyDescent="0.3">
      <c r="B2340" s="2" t="s">
        <v>5669</v>
      </c>
      <c r="C2340" s="8">
        <v>2</v>
      </c>
      <c r="D2340" s="2" t="s">
        <v>5558</v>
      </c>
      <c r="E2340" s="2" t="s">
        <v>5560</v>
      </c>
      <c r="F2340" s="2" t="s">
        <v>5562</v>
      </c>
      <c r="G2340" s="2"/>
      <c r="H2340" s="2" t="s">
        <v>4380</v>
      </c>
      <c r="I2340" s="2" t="str">
        <f t="shared" si="2291"/>
        <v>20241227-1000168339-인쇄</v>
      </c>
      <c r="J2340" s="2" t="str">
        <f t="shared" si="2292"/>
        <v>20241227-1000168339-합지</v>
      </c>
      <c r="K2340" s="2" t="str">
        <f t="shared" si="2293"/>
        <v>20241227-1000168339-분단</v>
      </c>
      <c r="L2340" s="2" t="str">
        <f t="shared" si="2294"/>
        <v>20241227-1000168339-제대</v>
      </c>
      <c r="M2340" s="2" t="str">
        <f>VLOOKUP(H2340, '쿼리1'!$A:$R, 17, 0)</f>
        <v>9도-(주)푸드코아-연세우유 메론생크림빵(사이즈변경)</v>
      </c>
      <c r="N2340" s="2" t="str">
        <f>VLOOKUP(H2340, '쿼리1'!$A:$P, 15, 0)</f>
        <v>오씨피피(유무광)60</v>
      </c>
      <c r="O2340" s="2">
        <v>1000168339</v>
      </c>
      <c r="P2340" s="2" t="str">
        <f>VLOOKUP(H2340, '쿼리1'!$A:$R, 17, 0)</f>
        <v>9도-(주)푸드코아-연세우유 메론생크림빵(사이즈변경)</v>
      </c>
      <c r="Q2340" s="4">
        <f>VLOOKUP(H2340, '쿼리1'!$A:$U, 20, 0)</f>
        <v>12</v>
      </c>
      <c r="R2340" s="2" t="s">
        <v>5398</v>
      </c>
      <c r="S2340" s="2" t="s">
        <v>5398</v>
      </c>
      <c r="T2340" s="2" t="s">
        <v>5398</v>
      </c>
      <c r="U2340" s="2" t="s">
        <v>5397</v>
      </c>
      <c r="V2340" s="3">
        <v>45658</v>
      </c>
      <c r="W2340" s="5" t="s">
        <v>5396</v>
      </c>
      <c r="X2340" s="6">
        <f t="shared" ca="1" si="2327"/>
        <v>-2</v>
      </c>
      <c r="Y2340" s="3">
        <v>45663</v>
      </c>
      <c r="Z2340" s="5" t="s">
        <v>5396</v>
      </c>
      <c r="AA2340" s="6">
        <f t="shared" ca="1" si="2323"/>
        <v>-7</v>
      </c>
      <c r="AB2340" s="3">
        <v>45664</v>
      </c>
      <c r="AC2340" s="5" t="s">
        <v>5396</v>
      </c>
      <c r="AD2340" s="6">
        <f t="shared" ref="AD2340:AD2343" ca="1" si="2335">TODAY()-AB2340</f>
        <v>-8</v>
      </c>
      <c r="AE2340" s="2" t="s">
        <v>5388</v>
      </c>
      <c r="AF2340" s="2" t="s">
        <v>5388</v>
      </c>
      <c r="AG2340" s="2" t="str">
        <f>IFERROR(AF2340-AE2340, "X")</f>
        <v>X</v>
      </c>
      <c r="AH2340" s="2" t="s">
        <v>5388</v>
      </c>
      <c r="AI2340" s="3">
        <f t="shared" si="2329"/>
        <v>45658</v>
      </c>
      <c r="AJ2340" s="3">
        <f t="shared" ca="1" si="2319"/>
        <v>45656</v>
      </c>
      <c r="AK2340" s="2" t="str">
        <f t="shared" si="2295"/>
        <v>+2</v>
      </c>
      <c r="AL2340" s="2" t="str">
        <f t="shared" si="2330"/>
        <v>지연</v>
      </c>
      <c r="AM2340" s="2" t="str">
        <f t="shared" si="2296"/>
        <v>지연(+2)</v>
      </c>
      <c r="AN2340" s="9">
        <f t="shared" si="2297"/>
        <v>45653</v>
      </c>
      <c r="AO2340" s="9">
        <f t="shared" si="2298"/>
        <v>45658</v>
      </c>
      <c r="AP2340" s="9"/>
      <c r="AQ2340" s="6">
        <f>AO2340-AN2340</f>
        <v>5</v>
      </c>
      <c r="AR2340" s="12" t="str">
        <f t="shared" si="2300"/>
        <v>+5</v>
      </c>
      <c r="AS2340" t="s">
        <v>5567</v>
      </c>
      <c r="AT2340" t="str">
        <f t="shared" si="2301"/>
        <v>생산완료(+5)</v>
      </c>
    </row>
    <row r="2341" spans="2:46" x14ac:dyDescent="0.3">
      <c r="B2341" s="2" t="s">
        <v>5553</v>
      </c>
      <c r="C2341" s="8">
        <v>3</v>
      </c>
      <c r="D2341" s="2" t="s">
        <v>5557</v>
      </c>
      <c r="E2341" s="2" t="s">
        <v>5562</v>
      </c>
      <c r="F2341" s="2" t="s">
        <v>5561</v>
      </c>
      <c r="G2341" s="2"/>
      <c r="H2341" s="2" t="s">
        <v>4565</v>
      </c>
      <c r="I2341" s="2" t="str">
        <f t="shared" si="2291"/>
        <v>20241227-110013-인쇄</v>
      </c>
      <c r="J2341" s="2" t="str">
        <f t="shared" si="2292"/>
        <v>20241227-110013-합지</v>
      </c>
      <c r="K2341" s="2" t="str">
        <f t="shared" si="2293"/>
        <v>20241227-110013-분단</v>
      </c>
      <c r="L2341" s="2" t="str">
        <f t="shared" si="2294"/>
        <v>20241227-110013-제대</v>
      </c>
      <c r="M2341" s="2" t="str">
        <f>VLOOKUP(H2341, '쿼리1'!$A:$R, 17, 0)</f>
        <v>3도-오대오-바지락칼국수</v>
      </c>
      <c r="N2341" s="2" t="str">
        <f>VLOOKUP(H2341, '쿼리1'!$A:$P, 15, 0)</f>
        <v>패씨피피52</v>
      </c>
      <c r="O2341" s="2">
        <v>110013</v>
      </c>
      <c r="P2341" s="2" t="str">
        <f>VLOOKUP(H2341, '쿼리1'!$A:$R, 17, 0)</f>
        <v>3도-오대오-바지락칼국수</v>
      </c>
      <c r="Q2341" s="4">
        <f>VLOOKUP(H2341, '쿼리1'!$A:$U, 20, 0)</f>
        <v>90</v>
      </c>
      <c r="R2341" s="2" t="s">
        <v>5398</v>
      </c>
      <c r="S2341" s="2" t="s">
        <v>5398</v>
      </c>
      <c r="T2341" s="2" t="s">
        <v>5398</v>
      </c>
      <c r="U2341" s="2" t="s">
        <v>5397</v>
      </c>
      <c r="V2341" s="3">
        <v>45659</v>
      </c>
      <c r="W2341" s="5" t="s">
        <v>5396</v>
      </c>
      <c r="X2341" s="6">
        <f t="shared" ca="1" si="2327"/>
        <v>-3</v>
      </c>
      <c r="Y2341" s="3">
        <v>45664</v>
      </c>
      <c r="Z2341" s="5" t="s">
        <v>5396</v>
      </c>
      <c r="AA2341" s="6">
        <f t="shared" ca="1" si="2323"/>
        <v>-8</v>
      </c>
      <c r="AB2341" s="3">
        <v>45665</v>
      </c>
      <c r="AC2341" s="5" t="s">
        <v>5396</v>
      </c>
      <c r="AD2341" s="6">
        <f t="shared" ca="1" si="2335"/>
        <v>-9</v>
      </c>
      <c r="AE2341" s="2" t="s">
        <v>5388</v>
      </c>
      <c r="AF2341" s="2" t="s">
        <v>5388</v>
      </c>
      <c r="AG2341" s="2" t="str">
        <f>IFERROR(AF2341-AE2341, "X")</f>
        <v>X</v>
      </c>
      <c r="AH2341" s="2" t="s">
        <v>5388</v>
      </c>
      <c r="AI2341" s="3">
        <f t="shared" si="2329"/>
        <v>45659</v>
      </c>
      <c r="AJ2341" s="3">
        <f t="shared" ca="1" si="2319"/>
        <v>45656</v>
      </c>
      <c r="AK2341" s="2" t="str">
        <f t="shared" si="2295"/>
        <v>+3</v>
      </c>
      <c r="AL2341" s="2" t="str">
        <f t="shared" si="2330"/>
        <v>지연</v>
      </c>
      <c r="AM2341" s="2" t="str">
        <f t="shared" si="2296"/>
        <v>지연(+3)</v>
      </c>
      <c r="AN2341" s="9">
        <f t="shared" si="2297"/>
        <v>0</v>
      </c>
      <c r="AO2341" s="9">
        <f t="shared" si="2298"/>
        <v>45659</v>
      </c>
      <c r="AP2341" s="9">
        <f t="shared" ref="AP2341:AP2343" ca="1" si="2336">TODAY()</f>
        <v>45656</v>
      </c>
      <c r="AQ2341" s="6">
        <f t="shared" ref="AQ2341:AQ2343" ca="1" si="2337">AO2341-AP2341</f>
        <v>3</v>
      </c>
      <c r="AR2341" s="12" t="str">
        <f t="shared" ca="1" si="2300"/>
        <v>+3</v>
      </c>
      <c r="AS2341" t="str">
        <f t="shared" ref="AS2341:AS2343" ca="1" si="2338">IF(AQ2341&lt;0, "진행중", "지연")</f>
        <v>지연</v>
      </c>
      <c r="AT2341" t="str">
        <f t="shared" ca="1" si="2301"/>
        <v>지연(+3)</v>
      </c>
    </row>
    <row r="2342" spans="2:46" x14ac:dyDescent="0.3">
      <c r="B2342" s="2" t="s">
        <v>5553</v>
      </c>
      <c r="C2342" s="8">
        <v>3</v>
      </c>
      <c r="D2342" s="2" t="s">
        <v>5557</v>
      </c>
      <c r="E2342" s="2" t="s">
        <v>5562</v>
      </c>
      <c r="F2342" s="2" t="s">
        <v>5561</v>
      </c>
      <c r="G2342" s="2" t="s">
        <v>5563</v>
      </c>
      <c r="H2342" s="2" t="s">
        <v>3984</v>
      </c>
      <c r="I2342" s="2" t="str">
        <f t="shared" si="2291"/>
        <v>20241227-1116P0150-인쇄</v>
      </c>
      <c r="J2342" s="2" t="str">
        <f t="shared" si="2292"/>
        <v>20241227-1116P0150-합지</v>
      </c>
      <c r="K2342" s="2" t="str">
        <f t="shared" si="2293"/>
        <v>20241227-1116P0150-분단</v>
      </c>
      <c r="L2342" s="2" t="str">
        <f t="shared" si="2294"/>
        <v>20241227-1116P0150-제대</v>
      </c>
      <c r="M2342" s="2" t="str">
        <f>VLOOKUP(H2342, '쿼리1'!$A:$R, 17, 0)</f>
        <v>5도-Dry＆Dry 드라이앤드라이(170)-후면내용수정</v>
      </c>
      <c r="N2342" s="2" t="str">
        <f>VLOOKUP(H2342, '쿼리1'!$A:$P, 15, 0)</f>
        <v>패트160</v>
      </c>
      <c r="O2342" s="2" t="s">
        <v>5940</v>
      </c>
      <c r="P2342" s="2" t="str">
        <f>VLOOKUP(H2342, '쿼리1'!$A:$R, 17, 0)</f>
        <v>5도-Dry＆Dry 드라이앤드라이(170)-후면내용수정</v>
      </c>
      <c r="Q2342" s="4">
        <f>VLOOKUP(H2342, '쿼리1'!$A:$U, 20, 0)</f>
        <v>105882</v>
      </c>
      <c r="R2342" s="2" t="s">
        <v>5398</v>
      </c>
      <c r="S2342" s="2" t="s">
        <v>5398</v>
      </c>
      <c r="T2342" s="2" t="s">
        <v>5398</v>
      </c>
      <c r="U2342" s="2" t="s">
        <v>5398</v>
      </c>
      <c r="V2342" s="3">
        <v>45659</v>
      </c>
      <c r="W2342" s="5" t="s">
        <v>5396</v>
      </c>
      <c r="X2342" s="6">
        <f t="shared" ca="1" si="2327"/>
        <v>-3</v>
      </c>
      <c r="Y2342" s="3">
        <v>45664</v>
      </c>
      <c r="Z2342" s="5" t="s">
        <v>5396</v>
      </c>
      <c r="AA2342" s="6">
        <f t="shared" ca="1" si="2323"/>
        <v>-8</v>
      </c>
      <c r="AB2342" s="3">
        <v>45665</v>
      </c>
      <c r="AC2342" s="5" t="s">
        <v>5396</v>
      </c>
      <c r="AD2342" s="6">
        <f t="shared" ca="1" si="2335"/>
        <v>-9</v>
      </c>
      <c r="AE2342" s="3">
        <v>45670</v>
      </c>
      <c r="AF2342" s="5" t="s">
        <v>5396</v>
      </c>
      <c r="AG2342" s="6">
        <f t="shared" ref="AG2342:AG2343" ca="1" si="2339">TODAY()-AE2342</f>
        <v>-14</v>
      </c>
      <c r="AH2342" s="2" t="s">
        <v>5388</v>
      </c>
      <c r="AI2342" s="3">
        <f t="shared" si="2329"/>
        <v>45659</v>
      </c>
      <c r="AJ2342" s="3">
        <f t="shared" ca="1" si="2319"/>
        <v>45656</v>
      </c>
      <c r="AK2342" s="2" t="str">
        <f t="shared" si="2295"/>
        <v>+3</v>
      </c>
      <c r="AL2342" s="2" t="str">
        <f t="shared" si="2330"/>
        <v>지연</v>
      </c>
      <c r="AM2342" s="2" t="str">
        <f t="shared" si="2296"/>
        <v>지연(+3)</v>
      </c>
      <c r="AN2342" s="9">
        <f t="shared" si="2297"/>
        <v>0</v>
      </c>
      <c r="AO2342" s="9">
        <f t="shared" si="2298"/>
        <v>45659</v>
      </c>
      <c r="AP2342" s="9">
        <f t="shared" ca="1" si="2336"/>
        <v>45656</v>
      </c>
      <c r="AQ2342" s="6">
        <f t="shared" ca="1" si="2337"/>
        <v>3</v>
      </c>
      <c r="AR2342" s="12" t="str">
        <f t="shared" ca="1" si="2300"/>
        <v>+3</v>
      </c>
      <c r="AS2342" t="str">
        <f t="shared" ca="1" si="2338"/>
        <v>지연</v>
      </c>
      <c r="AT2342" t="str">
        <f t="shared" ca="1" si="2301"/>
        <v>지연(+3)</v>
      </c>
    </row>
    <row r="2343" spans="2:46" x14ac:dyDescent="0.3">
      <c r="B2343" s="2" t="s">
        <v>5553</v>
      </c>
      <c r="C2343" s="8">
        <v>3</v>
      </c>
      <c r="D2343" s="2" t="s">
        <v>5557</v>
      </c>
      <c r="E2343" s="2" t="s">
        <v>5562</v>
      </c>
      <c r="F2343" s="2" t="s">
        <v>5561</v>
      </c>
      <c r="G2343" s="2" t="s">
        <v>5564</v>
      </c>
      <c r="H2343" s="2" t="s">
        <v>3988</v>
      </c>
      <c r="I2343" s="2" t="str">
        <f t="shared" si="2291"/>
        <v>20241227-1117P0049-인쇄</v>
      </c>
      <c r="J2343" s="2" t="str">
        <f t="shared" si="2292"/>
        <v>20241227-1117P0049-합지</v>
      </c>
      <c r="K2343" s="2" t="str">
        <f t="shared" si="2293"/>
        <v>20241227-1117P0049-분단</v>
      </c>
      <c r="L2343" s="2" t="str">
        <f t="shared" si="2294"/>
        <v>20241227-1117P0049-제대</v>
      </c>
      <c r="M2343" s="2" t="str">
        <f>VLOOKUP(H2343, '쿼리1'!$A:$R, 17, 0)</f>
        <v>5도-Dry＆Dry 드라이앤드라이(190)-후면내용수정</v>
      </c>
      <c r="N2343" s="2" t="str">
        <f>VLOOKUP(H2343, '쿼리1'!$A:$P, 15, 0)</f>
        <v>패트160</v>
      </c>
      <c r="O2343" s="2" t="s">
        <v>5941</v>
      </c>
      <c r="P2343" s="2" t="str">
        <f>VLOOKUP(H2343, '쿼리1'!$A:$R, 17, 0)</f>
        <v>5도-Dry＆Dry 드라이앤드라이(190)-후면내용수정</v>
      </c>
      <c r="Q2343" s="4">
        <f>VLOOKUP(H2343, '쿼리1'!$A:$U, 20, 0)</f>
        <v>31578</v>
      </c>
      <c r="R2343" s="2" t="s">
        <v>5398</v>
      </c>
      <c r="S2343" s="2" t="s">
        <v>5398</v>
      </c>
      <c r="T2343" s="2" t="s">
        <v>5398</v>
      </c>
      <c r="U2343" s="2" t="s">
        <v>5398</v>
      </c>
      <c r="V2343" s="3">
        <v>45659</v>
      </c>
      <c r="W2343" s="5" t="s">
        <v>5396</v>
      </c>
      <c r="X2343" s="6">
        <f t="shared" ca="1" si="2327"/>
        <v>-3</v>
      </c>
      <c r="Y2343" s="3">
        <v>45664</v>
      </c>
      <c r="Z2343" s="5" t="s">
        <v>5396</v>
      </c>
      <c r="AA2343" s="6">
        <f t="shared" ca="1" si="2323"/>
        <v>-8</v>
      </c>
      <c r="AB2343" s="3">
        <v>45665</v>
      </c>
      <c r="AC2343" s="5" t="s">
        <v>5396</v>
      </c>
      <c r="AD2343" s="6">
        <f t="shared" ca="1" si="2335"/>
        <v>-9</v>
      </c>
      <c r="AE2343" s="3">
        <v>45667</v>
      </c>
      <c r="AF2343" s="5" t="s">
        <v>5396</v>
      </c>
      <c r="AG2343" s="6">
        <f t="shared" ca="1" si="2339"/>
        <v>-11</v>
      </c>
      <c r="AH2343" s="2" t="s">
        <v>5388</v>
      </c>
      <c r="AI2343" s="3">
        <f t="shared" si="2329"/>
        <v>45659</v>
      </c>
      <c r="AJ2343" s="3">
        <f t="shared" ca="1" si="2319"/>
        <v>45656</v>
      </c>
      <c r="AK2343" s="2" t="str">
        <f t="shared" si="2295"/>
        <v>+3</v>
      </c>
      <c r="AL2343" s="2" t="str">
        <f t="shared" si="2330"/>
        <v>지연</v>
      </c>
      <c r="AM2343" s="2" t="str">
        <f t="shared" si="2296"/>
        <v>지연(+3)</v>
      </c>
      <c r="AN2343" s="9">
        <f t="shared" si="2297"/>
        <v>0</v>
      </c>
      <c r="AO2343" s="9">
        <f t="shared" si="2298"/>
        <v>45659</v>
      </c>
      <c r="AP2343" s="9">
        <f t="shared" ca="1" si="2336"/>
        <v>45656</v>
      </c>
      <c r="AQ2343" s="6">
        <f t="shared" ca="1" si="2337"/>
        <v>3</v>
      </c>
      <c r="AR2343" s="12" t="str">
        <f t="shared" ca="1" si="2300"/>
        <v>+3</v>
      </c>
      <c r="AS2343" t="str">
        <f t="shared" ca="1" si="2338"/>
        <v>지연</v>
      </c>
      <c r="AT2343" t="str">
        <f t="shared" ca="1" si="2301"/>
        <v>지연(+3)</v>
      </c>
    </row>
    <row r="2344" spans="2:46" x14ac:dyDescent="0.3">
      <c r="B2344" s="2" t="s">
        <v>5666</v>
      </c>
      <c r="C2344" s="8" t="s">
        <v>5670</v>
      </c>
      <c r="D2344" s="2"/>
      <c r="E2344" s="2" t="s">
        <v>5559</v>
      </c>
      <c r="F2344" s="2"/>
      <c r="G2344" s="2"/>
      <c r="H2344" s="2" t="s">
        <v>4411</v>
      </c>
      <c r="I2344" s="2" t="str">
        <f t="shared" si="2291"/>
        <v>20241227-1118P0274-인쇄</v>
      </c>
      <c r="J2344" s="2" t="str">
        <f t="shared" si="2292"/>
        <v>20241227-1118P0274-합지</v>
      </c>
      <c r="K2344" s="2" t="str">
        <f t="shared" si="2293"/>
        <v>20241227-1118P0274-분단</v>
      </c>
      <c r="L2344" s="2" t="str">
        <f t="shared" si="2294"/>
        <v>20241227-1118P0274-제대</v>
      </c>
      <c r="M2344" s="2" t="str">
        <f>VLOOKUP(H2344, '쿼리1'!$A:$R, 17, 0)</f>
        <v>3도-밀크앤허니)고소한소보루빵 67g(240kacl)-두께변경</v>
      </c>
      <c r="N2344" s="2" t="str">
        <f>VLOOKUP(H2344, '쿼리1'!$A:$P, 15, 0)</f>
        <v>오씨피피(투명)40=3도-밀크앤허니)고소한소보루빵 67g(240kacl)-두께변경</v>
      </c>
      <c r="O2344" s="2" t="s">
        <v>5702</v>
      </c>
      <c r="P2344" s="2" t="str">
        <f>VLOOKUP(H2344, '쿼리1'!$A:$R, 17, 0)</f>
        <v>3도-밀크앤허니)고소한소보루빵 67g(240kacl)-두께변경</v>
      </c>
      <c r="Q2344" s="4">
        <f>VLOOKUP(H2344, '쿼리1'!$A:$U, 20, 0)</f>
        <v>1</v>
      </c>
      <c r="R2344" s="2" t="s">
        <v>5397</v>
      </c>
      <c r="S2344" s="2" t="s">
        <v>5398</v>
      </c>
      <c r="T2344" s="2" t="s">
        <v>5397</v>
      </c>
      <c r="U2344" s="2" t="s">
        <v>5397</v>
      </c>
      <c r="V2344" s="2" t="s">
        <v>5388</v>
      </c>
      <c r="W2344" s="3" t="s">
        <v>5388</v>
      </c>
      <c r="X2344" s="6" t="str">
        <f>IFERROR(W2344-V2344, "X")</f>
        <v>X</v>
      </c>
      <c r="Y2344" s="3">
        <v>45660</v>
      </c>
      <c r="Z2344" s="5" t="s">
        <v>5396</v>
      </c>
      <c r="AA2344" s="6">
        <f t="shared" ca="1" si="2323"/>
        <v>-4</v>
      </c>
      <c r="AB2344" s="2" t="s">
        <v>5388</v>
      </c>
      <c r="AC2344" s="2" t="s">
        <v>5388</v>
      </c>
      <c r="AD2344" s="6" t="str">
        <f>IFERROR(AC2344-AB2344, "X")</f>
        <v>X</v>
      </c>
      <c r="AE2344" s="2" t="s">
        <v>5388</v>
      </c>
      <c r="AF2344" s="2" t="s">
        <v>5388</v>
      </c>
      <c r="AG2344" s="2" t="str">
        <f>IFERROR(AF2344-AE2344, "X")</f>
        <v>X</v>
      </c>
      <c r="AH2344" s="2" t="s">
        <v>5388</v>
      </c>
      <c r="AI2344" s="3" t="s">
        <v>5388</v>
      </c>
      <c r="AJ2344" s="3">
        <f t="shared" ca="1" si="2319"/>
        <v>45656</v>
      </c>
      <c r="AK2344" s="2" t="str">
        <f t="shared" si="2295"/>
        <v>+공정납기일없음</v>
      </c>
      <c r="AL2344" s="2"/>
      <c r="AM2344" s="2" t="str">
        <f t="shared" si="2296"/>
        <v>(+공정납기일없음)</v>
      </c>
      <c r="AN2344" s="9">
        <f t="shared" si="2297"/>
        <v>45653</v>
      </c>
      <c r="AO2344" s="9">
        <f t="shared" si="2298"/>
        <v>45651</v>
      </c>
      <c r="AP2344" s="9"/>
      <c r="AQ2344" s="6">
        <f>AO2344-AN2344</f>
        <v>-2</v>
      </c>
      <c r="AR2344" s="12">
        <f t="shared" si="2300"/>
        <v>-2</v>
      </c>
      <c r="AS2344" t="s">
        <v>5567</v>
      </c>
      <c r="AT2344" t="str">
        <f t="shared" si="2301"/>
        <v>생산완료(-2)</v>
      </c>
    </row>
    <row r="2345" spans="2:46" x14ac:dyDescent="0.3">
      <c r="B2345" s="2" t="s">
        <v>5666</v>
      </c>
      <c r="C2345" s="8" t="s">
        <v>5670</v>
      </c>
      <c r="D2345" s="2"/>
      <c r="E2345" s="2" t="s">
        <v>5560</v>
      </c>
      <c r="F2345" s="2"/>
      <c r="G2345" s="2" t="s">
        <v>5561</v>
      </c>
      <c r="H2345" s="2" t="s">
        <v>2925</v>
      </c>
      <c r="I2345" s="2" t="str">
        <f t="shared" si="2291"/>
        <v>20241227-12160152-인쇄</v>
      </c>
      <c r="J2345" s="2" t="str">
        <f t="shared" si="2292"/>
        <v>20241227-12160152-합지</v>
      </c>
      <c r="K2345" s="2" t="str">
        <f t="shared" si="2293"/>
        <v>20241227-12160152-분단</v>
      </c>
      <c r="L2345" s="2" t="str">
        <f t="shared" si="2294"/>
        <v>20241227-12160152-제대</v>
      </c>
      <c r="M2345" s="2" t="str">
        <f>VLOOKUP(H2345, '쿼리1'!$A:$R, 17, 0)</f>
        <v>무지</v>
      </c>
      <c r="N2345" s="2" t="str">
        <f>VLOOKUP(H2345, '쿼리1'!$A:$P, 15, 0)</f>
        <v>나이론80</v>
      </c>
      <c r="O2345" s="2">
        <v>12160152</v>
      </c>
      <c r="P2345" s="2" t="str">
        <f>VLOOKUP(H2345, '쿼리1'!$A:$R, 17, 0)</f>
        <v>무지</v>
      </c>
      <c r="Q2345" s="4">
        <f>VLOOKUP(H2345, '쿼리1'!$A:$U, 20, 0)</f>
        <v>9375</v>
      </c>
      <c r="R2345" s="2" t="s">
        <v>5397</v>
      </c>
      <c r="S2345" s="2" t="s">
        <v>5398</v>
      </c>
      <c r="T2345" s="2" t="s">
        <v>5397</v>
      </c>
      <c r="U2345" s="2" t="s">
        <v>5398</v>
      </c>
      <c r="V2345" s="2" t="s">
        <v>5388</v>
      </c>
      <c r="W2345" s="3" t="s">
        <v>5388</v>
      </c>
      <c r="X2345" s="6" t="str">
        <f>IFERROR(W2345-V2345, "X")</f>
        <v>X</v>
      </c>
      <c r="Y2345" s="3">
        <v>45663</v>
      </c>
      <c r="Z2345" s="5" t="s">
        <v>5396</v>
      </c>
      <c r="AA2345" s="6">
        <f t="shared" ca="1" si="2323"/>
        <v>-7</v>
      </c>
      <c r="AB2345" s="5" t="s">
        <v>5388</v>
      </c>
      <c r="AC2345" s="2" t="s">
        <v>5388</v>
      </c>
      <c r="AD2345" s="6" t="str">
        <f>IFERROR(AC2345-AB2345, "X")</f>
        <v>X</v>
      </c>
      <c r="AE2345" s="3">
        <v>45665</v>
      </c>
      <c r="AF2345" s="5" t="s">
        <v>5396</v>
      </c>
      <c r="AG2345" s="6">
        <f t="shared" ref="AG2345:AG2350" ca="1" si="2340">TODAY()-AE2345</f>
        <v>-9</v>
      </c>
      <c r="AH2345" s="2" t="s">
        <v>5388</v>
      </c>
      <c r="AI2345" s="3" t="s">
        <v>5388</v>
      </c>
      <c r="AJ2345" s="3">
        <f t="shared" ca="1" si="2319"/>
        <v>45656</v>
      </c>
      <c r="AK2345" s="2" t="str">
        <f t="shared" si="2295"/>
        <v>+공정납기일없음</v>
      </c>
      <c r="AL2345" s="2"/>
      <c r="AM2345" s="2" t="str">
        <f t="shared" si="2296"/>
        <v>(+공정납기일없음)</v>
      </c>
      <c r="AN2345" s="9">
        <f t="shared" si="2297"/>
        <v>0</v>
      </c>
      <c r="AO2345" s="9">
        <f t="shared" si="2298"/>
        <v>0</v>
      </c>
      <c r="AP2345" s="9">
        <f ca="1">TODAY()</f>
        <v>45656</v>
      </c>
      <c r="AQ2345" s="6" t="s">
        <v>5388</v>
      </c>
      <c r="AR2345" s="12" t="str">
        <f t="shared" si="2300"/>
        <v>+X</v>
      </c>
      <c r="AS2345" t="s">
        <v>5680</v>
      </c>
      <c r="AT2345" t="str">
        <f t="shared" si="2301"/>
        <v>공정납기일없음(+X)</v>
      </c>
    </row>
    <row r="2346" spans="2:46" x14ac:dyDescent="0.3">
      <c r="B2346" s="2" t="s">
        <v>5553</v>
      </c>
      <c r="C2346" s="8">
        <v>3</v>
      </c>
      <c r="D2346" s="2" t="s">
        <v>5557</v>
      </c>
      <c r="E2346" s="2" t="s">
        <v>5562</v>
      </c>
      <c r="F2346" s="2"/>
      <c r="G2346" s="2" t="s">
        <v>5565</v>
      </c>
      <c r="H2346" s="2" t="s">
        <v>281</v>
      </c>
      <c r="I2346" s="2" t="str">
        <f t="shared" si="2291"/>
        <v>20241227-1217P0106-인쇄</v>
      </c>
      <c r="J2346" s="2" t="str">
        <f t="shared" si="2292"/>
        <v>20241227-1217P0106-합지</v>
      </c>
      <c r="K2346" s="2" t="str">
        <f t="shared" si="2293"/>
        <v>20241227-1217P0106-분단</v>
      </c>
      <c r="L2346" s="2" t="str">
        <f t="shared" si="2294"/>
        <v>20241227-1217P0106-제대</v>
      </c>
      <c r="M2346" s="2" t="str">
        <f>VLOOKUP(H2346, '쿼리1'!$A:$R, 17, 0)</f>
        <v>4도-(주)석송식품-청백리(34*45)</v>
      </c>
      <c r="N2346" s="2" t="str">
        <f>VLOOKUP(H2346, '쿼리1'!$A:$P, 15, 0)</f>
        <v>패트80</v>
      </c>
      <c r="O2346" s="2" t="s">
        <v>5748</v>
      </c>
      <c r="P2346" s="2" t="str">
        <f>VLOOKUP(H2346, '쿼리1'!$A:$R, 17, 0)</f>
        <v>4도-(주)석송식품-청백리(34*45)</v>
      </c>
      <c r="Q2346" s="4">
        <f>VLOOKUP(H2346, '쿼리1'!$A:$U, 20, 0)</f>
        <v>13333</v>
      </c>
      <c r="R2346" s="2" t="s">
        <v>5398</v>
      </c>
      <c r="S2346" s="2" t="s">
        <v>5398</v>
      </c>
      <c r="T2346" s="2" t="s">
        <v>5397</v>
      </c>
      <c r="U2346" s="2" t="s">
        <v>5398</v>
      </c>
      <c r="V2346" s="3">
        <v>45659</v>
      </c>
      <c r="W2346" s="5" t="s">
        <v>5396</v>
      </c>
      <c r="X2346" s="6">
        <f t="shared" ref="X2346:X2349" ca="1" si="2341">TODAY()-V2346</f>
        <v>-3</v>
      </c>
      <c r="Y2346" s="3">
        <v>45664</v>
      </c>
      <c r="Z2346" s="5" t="s">
        <v>5396</v>
      </c>
      <c r="AA2346" s="6">
        <f t="shared" ca="1" si="2323"/>
        <v>-8</v>
      </c>
      <c r="AB2346" s="5" t="s">
        <v>5388</v>
      </c>
      <c r="AC2346" s="2" t="s">
        <v>5388</v>
      </c>
      <c r="AD2346" s="6" t="str">
        <f>IFERROR(AC2346-AB2346, "X")</f>
        <v>X</v>
      </c>
      <c r="AE2346" s="3">
        <v>45666</v>
      </c>
      <c r="AF2346" s="5" t="s">
        <v>5396</v>
      </c>
      <c r="AG2346" s="6">
        <f t="shared" ca="1" si="2340"/>
        <v>-10</v>
      </c>
      <c r="AH2346" s="2" t="s">
        <v>5388</v>
      </c>
      <c r="AI2346" s="3">
        <f t="shared" ref="AI2346:AI2349" si="2342">V2346</f>
        <v>45659</v>
      </c>
      <c r="AJ2346" s="3">
        <f t="shared" ca="1" si="2319"/>
        <v>45656</v>
      </c>
      <c r="AK2346" s="2" t="str">
        <f t="shared" si="2295"/>
        <v>+3</v>
      </c>
      <c r="AL2346" s="2" t="str">
        <f>IF(C2346&lt;0, "진행중", "지연")</f>
        <v>지연</v>
      </c>
      <c r="AM2346" s="2" t="str">
        <f t="shared" si="2296"/>
        <v>지연(+3)</v>
      </c>
      <c r="AN2346" s="9">
        <f t="shared" si="2297"/>
        <v>45581</v>
      </c>
      <c r="AO2346" s="9">
        <f t="shared" si="2298"/>
        <v>45659</v>
      </c>
      <c r="AP2346" s="9"/>
      <c r="AQ2346" s="6">
        <f>AO2346-AN2346</f>
        <v>78</v>
      </c>
      <c r="AR2346" s="12" t="str">
        <f t="shared" si="2300"/>
        <v>+78</v>
      </c>
      <c r="AS2346" t="s">
        <v>5567</v>
      </c>
      <c r="AT2346" t="str">
        <f t="shared" si="2301"/>
        <v>생산완료(+78)</v>
      </c>
    </row>
    <row r="2347" spans="2:46" x14ac:dyDescent="0.3">
      <c r="B2347" s="2" t="s">
        <v>5553</v>
      </c>
      <c r="C2347" s="8">
        <v>3</v>
      </c>
      <c r="D2347" s="2" t="s">
        <v>5557</v>
      </c>
      <c r="E2347" s="2" t="s">
        <v>5562</v>
      </c>
      <c r="F2347" s="2"/>
      <c r="G2347" s="2" t="s">
        <v>5565</v>
      </c>
      <c r="H2347" s="2" t="s">
        <v>286</v>
      </c>
      <c r="I2347" s="2" t="str">
        <f t="shared" si="2291"/>
        <v>20241227-1217P0117-인쇄</v>
      </c>
      <c r="J2347" s="2" t="str">
        <f t="shared" si="2292"/>
        <v>20241227-1217P0117-합지</v>
      </c>
      <c r="K2347" s="2" t="str">
        <f t="shared" si="2293"/>
        <v>20241227-1217P0117-분단</v>
      </c>
      <c r="L2347" s="2" t="str">
        <f t="shared" si="2294"/>
        <v>20241227-1217P0117-제대</v>
      </c>
      <c r="M2347" s="2" t="str">
        <f>VLOOKUP(H2347, '쿼리1'!$A:$R, 17, 0)</f>
        <v>4도-(주)석송식품-청백리(23*32)</v>
      </c>
      <c r="N2347" s="2" t="str">
        <f>VLOOKUP(H2347, '쿼리1'!$A:$P, 15, 0)</f>
        <v>패트80</v>
      </c>
      <c r="O2347" s="2" t="s">
        <v>5942</v>
      </c>
      <c r="P2347" s="2" t="str">
        <f>VLOOKUP(H2347, '쿼리1'!$A:$R, 17, 0)</f>
        <v>4도-(주)석송식품-청백리(23*32)</v>
      </c>
      <c r="Q2347" s="4">
        <f>VLOOKUP(H2347, '쿼리1'!$A:$U, 20, 0)</f>
        <v>26086</v>
      </c>
      <c r="R2347" s="2" t="s">
        <v>5398</v>
      </c>
      <c r="S2347" s="2" t="s">
        <v>5398</v>
      </c>
      <c r="T2347" s="2" t="s">
        <v>5397</v>
      </c>
      <c r="U2347" s="2" t="s">
        <v>5398</v>
      </c>
      <c r="V2347" s="3">
        <v>45659</v>
      </c>
      <c r="W2347" s="5" t="s">
        <v>5396</v>
      </c>
      <c r="X2347" s="6">
        <f t="shared" ca="1" si="2341"/>
        <v>-3</v>
      </c>
      <c r="Y2347" s="3">
        <v>45664</v>
      </c>
      <c r="Z2347" s="5" t="s">
        <v>5396</v>
      </c>
      <c r="AA2347" s="6">
        <f t="shared" ca="1" si="2323"/>
        <v>-8</v>
      </c>
      <c r="AB2347" s="5" t="s">
        <v>5388</v>
      </c>
      <c r="AC2347" s="2" t="s">
        <v>5388</v>
      </c>
      <c r="AD2347" s="6" t="str">
        <f>IFERROR(AC2347-AB2347, "X")</f>
        <v>X</v>
      </c>
      <c r="AE2347" s="3">
        <v>45666</v>
      </c>
      <c r="AF2347" s="5" t="s">
        <v>5396</v>
      </c>
      <c r="AG2347" s="6">
        <f t="shared" ca="1" si="2340"/>
        <v>-10</v>
      </c>
      <c r="AH2347" s="2" t="s">
        <v>5388</v>
      </c>
      <c r="AI2347" s="3">
        <f t="shared" si="2342"/>
        <v>45659</v>
      </c>
      <c r="AJ2347" s="3">
        <f t="shared" ca="1" si="2319"/>
        <v>45656</v>
      </c>
      <c r="AK2347" s="2" t="str">
        <f t="shared" si="2295"/>
        <v>+3</v>
      </c>
      <c r="AL2347" s="2" t="str">
        <f>IF(C2347&lt;0, "진행중", "지연")</f>
        <v>지연</v>
      </c>
      <c r="AM2347" s="2" t="str">
        <f t="shared" si="2296"/>
        <v>지연(+3)</v>
      </c>
      <c r="AN2347" s="9">
        <f t="shared" si="2297"/>
        <v>0</v>
      </c>
      <c r="AO2347" s="9">
        <f t="shared" si="2298"/>
        <v>45659</v>
      </c>
      <c r="AP2347" s="9">
        <f t="shared" ref="AP2347:AP2348" ca="1" si="2343">TODAY()</f>
        <v>45656</v>
      </c>
      <c r="AQ2347" s="6">
        <f t="shared" ref="AQ2347:AQ2348" ca="1" si="2344">AO2347-AP2347</f>
        <v>3</v>
      </c>
      <c r="AR2347" s="12" t="str">
        <f t="shared" ca="1" si="2300"/>
        <v>+3</v>
      </c>
      <c r="AS2347" t="str">
        <f t="shared" ref="AS2347:AS2348" ca="1" si="2345">IF(AQ2347&lt;0, "진행중", "지연")</f>
        <v>지연</v>
      </c>
      <c r="AT2347" t="str">
        <f t="shared" ca="1" si="2301"/>
        <v>지연(+3)</v>
      </c>
    </row>
    <row r="2348" spans="2:46" x14ac:dyDescent="0.3">
      <c r="B2348" s="2" t="s">
        <v>5553</v>
      </c>
      <c r="C2348" s="8">
        <v>3</v>
      </c>
      <c r="D2348" s="2" t="s">
        <v>5557</v>
      </c>
      <c r="E2348" s="2" t="s">
        <v>5562</v>
      </c>
      <c r="F2348" s="2" t="s">
        <v>5561</v>
      </c>
      <c r="G2348" s="2" t="s">
        <v>5564</v>
      </c>
      <c r="H2348" s="2" t="s">
        <v>3632</v>
      </c>
      <c r="I2348" s="2" t="str">
        <f t="shared" si="2291"/>
        <v>20241227-1219P0188-인쇄</v>
      </c>
      <c r="J2348" s="2" t="str">
        <f t="shared" si="2292"/>
        <v>20241227-1219P0188-합지</v>
      </c>
      <c r="K2348" s="2" t="str">
        <f t="shared" si="2293"/>
        <v>20241227-1219P0188-분단</v>
      </c>
      <c r="L2348" s="2" t="str">
        <f t="shared" si="2294"/>
        <v>20241227-1219P0188-제대</v>
      </c>
      <c r="M2348" s="2" t="str">
        <f>VLOOKUP(H2348, '쿼리1'!$A:$R, 17, 0)</f>
        <v>4도-건곤드레35g</v>
      </c>
      <c r="N2348" s="2" t="str">
        <f>VLOOKUP(H2348, '쿼리1'!$A:$P, 15, 0)</f>
        <v>패씨피피(유무광)80</v>
      </c>
      <c r="O2348" s="2" t="s">
        <v>5943</v>
      </c>
      <c r="P2348" s="2" t="str">
        <f>VLOOKUP(H2348, '쿼리1'!$A:$R, 17, 0)</f>
        <v>4도-건곤드레35g</v>
      </c>
      <c r="Q2348" s="4">
        <f>VLOOKUP(H2348, '쿼리1'!$A:$U, 20, 0)</f>
        <v>20000</v>
      </c>
      <c r="R2348" s="2" t="s">
        <v>5398</v>
      </c>
      <c r="S2348" s="2" t="s">
        <v>5398</v>
      </c>
      <c r="T2348" s="2" t="s">
        <v>5398</v>
      </c>
      <c r="U2348" s="2" t="s">
        <v>5398</v>
      </c>
      <c r="V2348" s="3">
        <v>45659</v>
      </c>
      <c r="W2348" s="5" t="s">
        <v>5396</v>
      </c>
      <c r="X2348" s="6">
        <f t="shared" ca="1" si="2341"/>
        <v>-3</v>
      </c>
      <c r="Y2348" s="3">
        <v>45664</v>
      </c>
      <c r="Z2348" s="5" t="s">
        <v>5396</v>
      </c>
      <c r="AA2348" s="6">
        <f t="shared" ca="1" si="2323"/>
        <v>-8</v>
      </c>
      <c r="AB2348" s="3">
        <v>45665</v>
      </c>
      <c r="AC2348" s="5" t="s">
        <v>5396</v>
      </c>
      <c r="AD2348" s="6">
        <f ca="1">TODAY()-AB2348</f>
        <v>-9</v>
      </c>
      <c r="AE2348" s="3">
        <v>45667</v>
      </c>
      <c r="AF2348" s="5" t="s">
        <v>5396</v>
      </c>
      <c r="AG2348" s="6">
        <f t="shared" ca="1" si="2340"/>
        <v>-11</v>
      </c>
      <c r="AH2348" s="2" t="s">
        <v>5388</v>
      </c>
      <c r="AI2348" s="3">
        <f t="shared" si="2342"/>
        <v>45659</v>
      </c>
      <c r="AJ2348" s="3">
        <f t="shared" ca="1" si="2319"/>
        <v>45656</v>
      </c>
      <c r="AK2348" s="2" t="str">
        <f t="shared" si="2295"/>
        <v>+3</v>
      </c>
      <c r="AL2348" s="2" t="str">
        <f>IF(C2348&lt;0, "진행중", "지연")</f>
        <v>지연</v>
      </c>
      <c r="AM2348" s="2" t="str">
        <f t="shared" si="2296"/>
        <v>지연(+3)</v>
      </c>
      <c r="AN2348" s="9">
        <f t="shared" si="2297"/>
        <v>0</v>
      </c>
      <c r="AO2348" s="9">
        <f t="shared" si="2298"/>
        <v>45659</v>
      </c>
      <c r="AP2348" s="9">
        <f t="shared" ca="1" si="2343"/>
        <v>45656</v>
      </c>
      <c r="AQ2348" s="6">
        <f t="shared" ca="1" si="2344"/>
        <v>3</v>
      </c>
      <c r="AR2348" s="12" t="str">
        <f t="shared" ca="1" si="2300"/>
        <v>+3</v>
      </c>
      <c r="AS2348" t="str">
        <f t="shared" ca="1" si="2345"/>
        <v>지연</v>
      </c>
      <c r="AT2348" t="str">
        <f t="shared" ca="1" si="2301"/>
        <v>지연(+3)</v>
      </c>
    </row>
    <row r="2349" spans="2:46" x14ac:dyDescent="0.3">
      <c r="B2349" s="2" t="s">
        <v>5665</v>
      </c>
      <c r="C2349" s="8">
        <v>0</v>
      </c>
      <c r="D2349" s="2" t="s">
        <v>5556</v>
      </c>
      <c r="E2349" s="2" t="s">
        <v>5557</v>
      </c>
      <c r="F2349" s="2"/>
      <c r="G2349" s="2" t="s">
        <v>5560</v>
      </c>
      <c r="H2349" s="2" t="s">
        <v>3284</v>
      </c>
      <c r="I2349" s="2" t="str">
        <f t="shared" si="2291"/>
        <v>20241227-1220P0186-인쇄</v>
      </c>
      <c r="J2349" s="2" t="str">
        <f t="shared" si="2292"/>
        <v>20241227-1220P0186-합지</v>
      </c>
      <c r="K2349" s="2" t="str">
        <f t="shared" si="2293"/>
        <v>20241227-1220P0186-분단</v>
      </c>
      <c r="L2349" s="2" t="str">
        <f t="shared" si="2294"/>
        <v>20241227-1220P0186-제대</v>
      </c>
      <c r="M2349" s="2" t="str">
        <f>VLOOKUP(H2349, '쿼리1'!$A:$R, 17, 0)</f>
        <v>7도-깡통시장김말이500g</v>
      </c>
      <c r="N2349" s="2" t="str">
        <f>VLOOKUP(H2349, '쿼리1'!$A:$P, 15, 0)</f>
        <v>나이론(유무광)100</v>
      </c>
      <c r="O2349" s="2" t="s">
        <v>5749</v>
      </c>
      <c r="P2349" s="2" t="str">
        <f>VLOOKUP(H2349, '쿼리1'!$A:$R, 17, 0)</f>
        <v>7도-깡통시장김말이500g</v>
      </c>
      <c r="Q2349" s="4">
        <f>VLOOKUP(H2349, '쿼리1'!$A:$U, 20, 0)</f>
        <v>27272</v>
      </c>
      <c r="R2349" s="2" t="s">
        <v>5398</v>
      </c>
      <c r="S2349" s="2" t="s">
        <v>5398</v>
      </c>
      <c r="T2349" s="2" t="s">
        <v>5397</v>
      </c>
      <c r="U2349" s="2" t="s">
        <v>5398</v>
      </c>
      <c r="V2349" s="3">
        <v>45656</v>
      </c>
      <c r="W2349" s="5" t="s">
        <v>5396</v>
      </c>
      <c r="X2349" s="6">
        <f t="shared" ca="1" si="2341"/>
        <v>0</v>
      </c>
      <c r="Y2349" s="3">
        <v>45659</v>
      </c>
      <c r="Z2349" s="5" t="s">
        <v>5396</v>
      </c>
      <c r="AA2349" s="6">
        <f t="shared" ca="1" si="2323"/>
        <v>-3</v>
      </c>
      <c r="AB2349" s="5" t="s">
        <v>5388</v>
      </c>
      <c r="AC2349" s="2" t="s">
        <v>5388</v>
      </c>
      <c r="AD2349" s="6" t="str">
        <f>IFERROR(AC2349-AB2349, "X")</f>
        <v>X</v>
      </c>
      <c r="AE2349" s="3">
        <v>45663</v>
      </c>
      <c r="AF2349" s="5" t="s">
        <v>5396</v>
      </c>
      <c r="AG2349" s="6">
        <f t="shared" ca="1" si="2340"/>
        <v>-7</v>
      </c>
      <c r="AH2349" s="2" t="s">
        <v>5388</v>
      </c>
      <c r="AI2349" s="3">
        <f t="shared" si="2342"/>
        <v>45656</v>
      </c>
      <c r="AJ2349" s="3">
        <f t="shared" ca="1" si="2319"/>
        <v>45656</v>
      </c>
      <c r="AK2349" s="2">
        <f t="shared" si="2295"/>
        <v>0</v>
      </c>
      <c r="AL2349" s="2" t="str">
        <f>IF(C2349&lt;0, "진행중", "지연")</f>
        <v>지연</v>
      </c>
      <c r="AM2349" s="2" t="str">
        <f t="shared" si="2296"/>
        <v>지연(0)</v>
      </c>
      <c r="AN2349" s="9">
        <f t="shared" si="2297"/>
        <v>45586</v>
      </c>
      <c r="AO2349" s="9">
        <f t="shared" si="2298"/>
        <v>45656</v>
      </c>
      <c r="AP2349" s="9"/>
      <c r="AQ2349" s="6">
        <f t="shared" ref="AQ2349:AQ2351" si="2346">AO2349-AN2349</f>
        <v>70</v>
      </c>
      <c r="AR2349" s="12" t="str">
        <f t="shared" si="2300"/>
        <v>+70</v>
      </c>
      <c r="AS2349" t="s">
        <v>5567</v>
      </c>
      <c r="AT2349" t="str">
        <f t="shared" si="2301"/>
        <v>생산완료(+70)</v>
      </c>
    </row>
    <row r="2350" spans="2:46" x14ac:dyDescent="0.3">
      <c r="B2350" s="2" t="s">
        <v>5666</v>
      </c>
      <c r="C2350" s="8" t="s">
        <v>5670</v>
      </c>
      <c r="D2350" s="2"/>
      <c r="E2350" s="2"/>
      <c r="F2350" s="2"/>
      <c r="G2350" s="2" t="s">
        <v>5562</v>
      </c>
      <c r="H2350" s="2" t="s">
        <v>2763</v>
      </c>
      <c r="I2350" s="2" t="str">
        <f t="shared" si="2291"/>
        <v>20241227-2000152174-인쇄</v>
      </c>
      <c r="J2350" s="2" t="str">
        <f t="shared" si="2292"/>
        <v>20241227-2000152174-합지</v>
      </c>
      <c r="K2350" s="2" t="str">
        <f t="shared" si="2293"/>
        <v>20241227-2000152174-분단</v>
      </c>
      <c r="L2350" s="2" t="str">
        <f t="shared" si="2294"/>
        <v>20241227-2000152174-제대</v>
      </c>
      <c r="M2350" s="2" t="str">
        <f>VLOOKUP(H2350, '쿼리1'!$A:$R, 17, 0)</f>
        <v>무지(NBB 딜리버리)-두께변경</v>
      </c>
      <c r="N2350" s="2" t="str">
        <f>VLOOKUP(H2350, '쿼리1'!$A:$P, 15, 0)</f>
        <v>PE튜브(투명)25</v>
      </c>
      <c r="O2350" s="2">
        <v>2000152174</v>
      </c>
      <c r="P2350" s="2" t="str">
        <f>VLOOKUP(H2350, '쿼리1'!$A:$R, 17, 0)</f>
        <v>무지(NBB 딜리버리)-두께변경</v>
      </c>
      <c r="Q2350" s="4">
        <f>VLOOKUP(H2350, '쿼리1'!$A:$U, 20, 0)</f>
        <v>100000</v>
      </c>
      <c r="R2350" s="2" t="s">
        <v>5397</v>
      </c>
      <c r="S2350" s="2" t="s">
        <v>5397</v>
      </c>
      <c r="T2350" s="2" t="s">
        <v>5397</v>
      </c>
      <c r="U2350" s="2" t="s">
        <v>5398</v>
      </c>
      <c r="V2350" s="2" t="s">
        <v>5388</v>
      </c>
      <c r="W2350" s="2" t="s">
        <v>5388</v>
      </c>
      <c r="X2350" s="6" t="str">
        <f>IFERROR(W2350-V2350, "X")</f>
        <v>X</v>
      </c>
      <c r="Y2350" s="2" t="s">
        <v>5388</v>
      </c>
      <c r="Z2350" s="3" t="s">
        <v>5388</v>
      </c>
      <c r="AA2350" s="6" t="str">
        <f t="shared" ref="AA2350:AA2358" si="2347">IFERROR(Z2350-Y2350, "X")</f>
        <v>X</v>
      </c>
      <c r="AB2350" s="5" t="s">
        <v>5388</v>
      </c>
      <c r="AC2350" s="2" t="s">
        <v>5388</v>
      </c>
      <c r="AD2350" s="6" t="str">
        <f>IFERROR(AC2350-AB2350, "X")</f>
        <v>X</v>
      </c>
      <c r="AE2350" s="3">
        <v>45664</v>
      </c>
      <c r="AF2350" s="5" t="s">
        <v>5396</v>
      </c>
      <c r="AG2350" s="6">
        <f t="shared" ca="1" si="2340"/>
        <v>-8</v>
      </c>
      <c r="AH2350" s="2" t="s">
        <v>5388</v>
      </c>
      <c r="AI2350" s="3" t="s">
        <v>5388</v>
      </c>
      <c r="AJ2350" s="3">
        <f t="shared" ca="1" si="2319"/>
        <v>45656</v>
      </c>
      <c r="AK2350" s="2" t="str">
        <f t="shared" si="2295"/>
        <v>+공정납기일없음</v>
      </c>
      <c r="AL2350" s="2"/>
      <c r="AM2350" s="2" t="str">
        <f t="shared" si="2296"/>
        <v>(+공정납기일없음)</v>
      </c>
      <c r="AN2350" s="9">
        <f t="shared" si="2297"/>
        <v>45608</v>
      </c>
      <c r="AO2350" s="9">
        <f t="shared" si="2298"/>
        <v>45609</v>
      </c>
      <c r="AP2350" s="9"/>
      <c r="AQ2350" s="6">
        <f t="shared" si="2346"/>
        <v>1</v>
      </c>
      <c r="AR2350" s="12" t="str">
        <f t="shared" si="2300"/>
        <v>+1</v>
      </c>
      <c r="AS2350" t="s">
        <v>5567</v>
      </c>
      <c r="AT2350" t="str">
        <f t="shared" si="2301"/>
        <v>생산완료(+1)</v>
      </c>
    </row>
    <row r="2351" spans="2:46" x14ac:dyDescent="0.3">
      <c r="B2351" s="2" t="s">
        <v>5669</v>
      </c>
      <c r="C2351" s="8">
        <v>2</v>
      </c>
      <c r="D2351" s="2" t="s">
        <v>5558</v>
      </c>
      <c r="E2351" s="2"/>
      <c r="F2351" s="2" t="s">
        <v>5557</v>
      </c>
      <c r="G2351" s="2"/>
      <c r="H2351" s="2" t="s">
        <v>4771</v>
      </c>
      <c r="I2351" s="2" t="str">
        <f t="shared" si="2291"/>
        <v>20241227-2000160538-인쇄</v>
      </c>
      <c r="J2351" s="2" t="str">
        <f t="shared" si="2292"/>
        <v>20241227-2000160538-합지</v>
      </c>
      <c r="K2351" s="2" t="str">
        <f t="shared" si="2293"/>
        <v>20241227-2000160538-분단</v>
      </c>
      <c r="L2351" s="2" t="str">
        <f t="shared" si="2294"/>
        <v>20241227-2000160538-제대</v>
      </c>
      <c r="M2351" s="2" t="str">
        <f>VLOOKUP(H2351, '쿼리1'!$A:$R, 17, 0)</f>
        <v>1도-SB)조각케익띠지(75)-패턴</v>
      </c>
      <c r="N2351" s="2" t="str">
        <f>VLOOKUP(H2351, '쿼리1'!$A:$P, 15, 0)</f>
        <v>OPP(투명)30</v>
      </c>
      <c r="O2351" s="2">
        <v>2000160538</v>
      </c>
      <c r="P2351" s="2" t="str">
        <f>VLOOKUP(H2351, '쿼리1'!$A:$R, 17, 0)</f>
        <v>1도-SB)조각케익띠지(75)-패턴</v>
      </c>
      <c r="Q2351" s="4">
        <f>VLOOKUP(H2351, '쿼리1'!$A:$U, 20, 0)</f>
        <v>360</v>
      </c>
      <c r="R2351" s="2" t="s">
        <v>5398</v>
      </c>
      <c r="S2351" s="2" t="s">
        <v>5397</v>
      </c>
      <c r="T2351" s="2" t="s">
        <v>5398</v>
      </c>
      <c r="U2351" s="2" t="s">
        <v>5397</v>
      </c>
      <c r="V2351" s="3">
        <v>45658</v>
      </c>
      <c r="W2351" s="5" t="s">
        <v>5396</v>
      </c>
      <c r="X2351" s="6">
        <f ca="1">TODAY()-V2351</f>
        <v>-2</v>
      </c>
      <c r="Y2351" s="3" t="s">
        <v>5388</v>
      </c>
      <c r="Z2351" s="5" t="s">
        <v>5388</v>
      </c>
      <c r="AA2351" s="6" t="str">
        <f t="shared" si="2347"/>
        <v>X</v>
      </c>
      <c r="AB2351" s="3">
        <v>45659</v>
      </c>
      <c r="AC2351" s="5" t="s">
        <v>5396</v>
      </c>
      <c r="AD2351" s="6">
        <f ca="1">TODAY()-AB2351</f>
        <v>-3</v>
      </c>
      <c r="AE2351" s="2" t="s">
        <v>5388</v>
      </c>
      <c r="AF2351" s="2" t="s">
        <v>5388</v>
      </c>
      <c r="AG2351" s="2" t="str">
        <f>IFERROR(AF2351-AE2351, "X")</f>
        <v>X</v>
      </c>
      <c r="AH2351" s="2" t="s">
        <v>5388</v>
      </c>
      <c r="AI2351" s="3">
        <f>V2351</f>
        <v>45658</v>
      </c>
      <c r="AJ2351" s="3">
        <f t="shared" ca="1" si="2319"/>
        <v>45656</v>
      </c>
      <c r="AK2351" s="2" t="str">
        <f t="shared" si="2295"/>
        <v>+2</v>
      </c>
      <c r="AL2351" s="2" t="str">
        <f>IF(C2351&lt;0, "진행중", "지연")</f>
        <v>지연</v>
      </c>
      <c r="AM2351" s="2" t="str">
        <f t="shared" si="2296"/>
        <v>지연(+2)</v>
      </c>
      <c r="AN2351" s="9">
        <f t="shared" si="2297"/>
        <v>45601</v>
      </c>
      <c r="AO2351" s="9">
        <f t="shared" si="2298"/>
        <v>45658</v>
      </c>
      <c r="AP2351" s="9"/>
      <c r="AQ2351" s="6">
        <f t="shared" si="2346"/>
        <v>57</v>
      </c>
      <c r="AR2351" s="12" t="str">
        <f t="shared" si="2300"/>
        <v>+57</v>
      </c>
      <c r="AS2351" t="s">
        <v>5567</v>
      </c>
      <c r="AT2351" t="str">
        <f t="shared" si="2301"/>
        <v>생산완료(+57)</v>
      </c>
    </row>
    <row r="2352" spans="2:46" x14ac:dyDescent="0.3">
      <c r="B2352" s="2" t="s">
        <v>5666</v>
      </c>
      <c r="C2352" s="8" t="s">
        <v>5670</v>
      </c>
      <c r="D2352" s="2"/>
      <c r="E2352" s="2"/>
      <c r="F2352" s="2"/>
      <c r="G2352" s="2" t="s">
        <v>5534</v>
      </c>
      <c r="H2352" s="2" t="s">
        <v>1997</v>
      </c>
      <c r="I2352" s="2" t="str">
        <f t="shared" si="2291"/>
        <v>20241227-2000164541-인쇄</v>
      </c>
      <c r="J2352" s="2" t="str">
        <f t="shared" si="2292"/>
        <v>20241227-2000164541-합지</v>
      </c>
      <c r="K2352" s="2" t="str">
        <f t="shared" si="2293"/>
        <v>20241227-2000164541-분단</v>
      </c>
      <c r="L2352" s="2" t="str">
        <f t="shared" si="2294"/>
        <v>20241227-2000164541-제대</v>
      </c>
      <c r="M2352" s="2" t="str">
        <f>VLOOKUP(H2352, '쿼리1'!$A:$R, 17, 0)</f>
        <v>무지</v>
      </c>
      <c r="N2352" s="2" t="str">
        <f>VLOOKUP(H2352, '쿼리1'!$A:$P, 15, 0)</f>
        <v>PE튜브(투명)30</v>
      </c>
      <c r="O2352" s="2">
        <v>2000164541</v>
      </c>
      <c r="P2352" s="2" t="str">
        <f>VLOOKUP(H2352, '쿼리1'!$A:$R, 17, 0)</f>
        <v>무지</v>
      </c>
      <c r="Q2352" s="4">
        <f>VLOOKUP(H2352, '쿼리1'!$A:$U, 20, 0)</f>
        <v>20000</v>
      </c>
      <c r="R2352" s="2" t="s">
        <v>5397</v>
      </c>
      <c r="S2352" s="2" t="s">
        <v>5397</v>
      </c>
      <c r="T2352" s="2" t="s">
        <v>5397</v>
      </c>
      <c r="U2352" s="2" t="s">
        <v>5398</v>
      </c>
      <c r="V2352" s="2" t="s">
        <v>5388</v>
      </c>
      <c r="W2352" s="2" t="s">
        <v>5388</v>
      </c>
      <c r="X2352" s="6" t="str">
        <f>IFERROR(W2352-V2352, "X")</f>
        <v>X</v>
      </c>
      <c r="Y2352" s="2" t="s">
        <v>5388</v>
      </c>
      <c r="Z2352" s="3" t="s">
        <v>5388</v>
      </c>
      <c r="AA2352" s="6" t="str">
        <f t="shared" si="2347"/>
        <v>X</v>
      </c>
      <c r="AB2352" s="5" t="s">
        <v>5388</v>
      </c>
      <c r="AC2352" s="2" t="s">
        <v>5388</v>
      </c>
      <c r="AD2352" s="6" t="str">
        <f>IFERROR(AC2352-AB2352, "X")</f>
        <v>X</v>
      </c>
      <c r="AE2352" s="3">
        <v>45657</v>
      </c>
      <c r="AF2352" s="5" t="s">
        <v>5396</v>
      </c>
      <c r="AG2352" s="6">
        <f ca="1">TODAY()-AE2352</f>
        <v>-1</v>
      </c>
      <c r="AH2352" s="2" t="s">
        <v>5388</v>
      </c>
      <c r="AI2352" s="3" t="s">
        <v>5388</v>
      </c>
      <c r="AJ2352" s="3">
        <f t="shared" ca="1" si="2319"/>
        <v>45656</v>
      </c>
      <c r="AK2352" s="2" t="str">
        <f t="shared" si="2295"/>
        <v>+공정납기일없음</v>
      </c>
      <c r="AL2352" s="2"/>
      <c r="AM2352" s="2" t="str">
        <f t="shared" si="2296"/>
        <v>(+공정납기일없음)</v>
      </c>
      <c r="AN2352" s="9">
        <f t="shared" si="2297"/>
        <v>0</v>
      </c>
      <c r="AO2352" s="9">
        <f t="shared" si="2298"/>
        <v>0</v>
      </c>
      <c r="AP2352" s="9">
        <f t="shared" ref="AP2352:AP2358" ca="1" si="2348">TODAY()</f>
        <v>45656</v>
      </c>
      <c r="AQ2352" s="6" t="s">
        <v>5388</v>
      </c>
      <c r="AR2352" s="12" t="str">
        <f t="shared" si="2300"/>
        <v>+X</v>
      </c>
      <c r="AS2352" t="s">
        <v>5680</v>
      </c>
      <c r="AT2352" t="str">
        <f t="shared" si="2301"/>
        <v>공정납기일없음(+X)</v>
      </c>
    </row>
    <row r="2353" spans="2:46" x14ac:dyDescent="0.3">
      <c r="B2353" s="2" t="s">
        <v>5553</v>
      </c>
      <c r="C2353" s="8">
        <v>3</v>
      </c>
      <c r="D2353" s="2" t="s">
        <v>5557</v>
      </c>
      <c r="E2353" s="2"/>
      <c r="F2353" s="2" t="s">
        <v>5559</v>
      </c>
      <c r="G2353" s="2"/>
      <c r="H2353" s="2" t="s">
        <v>4686</v>
      </c>
      <c r="I2353" s="2" t="str">
        <f t="shared" si="2291"/>
        <v>20241227-2000166221-인쇄</v>
      </c>
      <c r="J2353" s="2" t="str">
        <f t="shared" si="2292"/>
        <v>20241227-2000166221-합지</v>
      </c>
      <c r="K2353" s="2" t="str">
        <f t="shared" si="2293"/>
        <v>20241227-2000166221-분단</v>
      </c>
      <c r="L2353" s="2" t="str">
        <f t="shared" si="2294"/>
        <v>20241227-2000166221-제대</v>
      </c>
      <c r="M2353" s="2" t="str">
        <f>VLOOKUP(H2353, '쿼리1'!$A:$R, 17, 0)</f>
        <v>1도-SB)조각케익띠지(80)</v>
      </c>
      <c r="N2353" s="2" t="str">
        <f>VLOOKUP(H2353, '쿼리1'!$A:$P, 15, 0)</f>
        <v>OPP(투명)30</v>
      </c>
      <c r="O2353" s="2">
        <v>2000166221</v>
      </c>
      <c r="P2353" s="2" t="str">
        <f>VLOOKUP(H2353, '쿼리1'!$A:$R, 17, 0)</f>
        <v>1도-SB)조각케익띠지(80)</v>
      </c>
      <c r="Q2353" s="4">
        <f>VLOOKUP(H2353, '쿼리1'!$A:$U, 20, 0)</f>
        <v>240</v>
      </c>
      <c r="R2353" s="2" t="s">
        <v>5398</v>
      </c>
      <c r="S2353" s="2" t="s">
        <v>5397</v>
      </c>
      <c r="T2353" s="2" t="s">
        <v>5398</v>
      </c>
      <c r="U2353" s="2" t="s">
        <v>5397</v>
      </c>
      <c r="V2353" s="3">
        <v>45659</v>
      </c>
      <c r="W2353" s="5" t="s">
        <v>5396</v>
      </c>
      <c r="X2353" s="6">
        <f t="shared" ref="X2353:X2354" ca="1" si="2349">TODAY()-V2353</f>
        <v>-3</v>
      </c>
      <c r="Y2353" s="3" t="s">
        <v>5388</v>
      </c>
      <c r="Z2353" s="5" t="s">
        <v>5388</v>
      </c>
      <c r="AA2353" s="6" t="str">
        <f t="shared" si="2347"/>
        <v>X</v>
      </c>
      <c r="AB2353" s="3">
        <v>45660</v>
      </c>
      <c r="AC2353" s="5" t="s">
        <v>5396</v>
      </c>
      <c r="AD2353" s="6">
        <f t="shared" ref="AD2353:AD2354" ca="1" si="2350">TODAY()-AB2353</f>
        <v>-4</v>
      </c>
      <c r="AE2353" s="2" t="s">
        <v>5388</v>
      </c>
      <c r="AF2353" s="2" t="s">
        <v>5388</v>
      </c>
      <c r="AG2353" s="2" t="str">
        <f>IFERROR(AF2353-AE2353, "X")</f>
        <v>X</v>
      </c>
      <c r="AH2353" s="2" t="s">
        <v>5388</v>
      </c>
      <c r="AI2353" s="3">
        <f t="shared" ref="AI2353:AI2354" si="2351">V2353</f>
        <v>45659</v>
      </c>
      <c r="AJ2353" s="3">
        <f t="shared" ca="1" si="2319"/>
        <v>45656</v>
      </c>
      <c r="AK2353" s="2" t="str">
        <f t="shared" si="2295"/>
        <v>+3</v>
      </c>
      <c r="AL2353" s="2" t="str">
        <f>IF(C2353&lt;0, "진행중", "지연")</f>
        <v>지연</v>
      </c>
      <c r="AM2353" s="2" t="str">
        <f t="shared" si="2296"/>
        <v>지연(+3)</v>
      </c>
      <c r="AN2353" s="9">
        <f t="shared" si="2297"/>
        <v>0</v>
      </c>
      <c r="AO2353" s="9">
        <f t="shared" si="2298"/>
        <v>45659</v>
      </c>
      <c r="AP2353" s="9">
        <f t="shared" ca="1" si="2348"/>
        <v>45656</v>
      </c>
      <c r="AQ2353" s="6">
        <f t="shared" ref="AQ2353:AQ2354" ca="1" si="2352">AO2353-AP2353</f>
        <v>3</v>
      </c>
      <c r="AR2353" s="12" t="str">
        <f t="shared" ca="1" si="2300"/>
        <v>+3</v>
      </c>
      <c r="AS2353" t="str">
        <f t="shared" ref="AS2353:AS2354" ca="1" si="2353">IF(AQ2353&lt;0, "진행중", "지연")</f>
        <v>지연</v>
      </c>
      <c r="AT2353" t="str">
        <f t="shared" ca="1" si="2301"/>
        <v>지연(+3)</v>
      </c>
    </row>
    <row r="2354" spans="2:46" x14ac:dyDescent="0.3">
      <c r="B2354" s="2" t="s">
        <v>5553</v>
      </c>
      <c r="C2354" s="8">
        <v>3</v>
      </c>
      <c r="D2354" s="2" t="s">
        <v>5557</v>
      </c>
      <c r="E2354" s="2"/>
      <c r="F2354" s="2" t="s">
        <v>5559</v>
      </c>
      <c r="G2354" s="2"/>
      <c r="H2354" s="2" t="s">
        <v>4453</v>
      </c>
      <c r="I2354" s="2" t="str">
        <f t="shared" si="2291"/>
        <v>20241227-2000166223-인쇄</v>
      </c>
      <c r="J2354" s="2" t="str">
        <f t="shared" si="2292"/>
        <v>20241227-2000166223-합지</v>
      </c>
      <c r="K2354" s="2" t="str">
        <f t="shared" si="2293"/>
        <v>20241227-2000166223-분단</v>
      </c>
      <c r="L2354" s="2" t="str">
        <f t="shared" si="2294"/>
        <v>20241227-2000166223-제대</v>
      </c>
      <c r="M2354" s="2" t="str">
        <f>VLOOKUP(H2354, '쿼리1'!$A:$R, 17, 0)</f>
        <v>1도-SB)조각케익띠지(85)</v>
      </c>
      <c r="N2354" s="2" t="str">
        <f>VLOOKUP(H2354, '쿼리1'!$A:$P, 15, 0)</f>
        <v>OPP(투명)30</v>
      </c>
      <c r="O2354" s="2">
        <v>2000166223</v>
      </c>
      <c r="P2354" s="2" t="str">
        <f>VLOOKUP(H2354, '쿼리1'!$A:$R, 17, 0)</f>
        <v>1도-SB)조각케익띠지(85)</v>
      </c>
      <c r="Q2354" s="4">
        <f>VLOOKUP(H2354, '쿼리1'!$A:$U, 20, 0)</f>
        <v>240</v>
      </c>
      <c r="R2354" s="2" t="s">
        <v>5398</v>
      </c>
      <c r="S2354" s="2" t="s">
        <v>5397</v>
      </c>
      <c r="T2354" s="2" t="s">
        <v>5398</v>
      </c>
      <c r="U2354" s="2" t="s">
        <v>5397</v>
      </c>
      <c r="V2354" s="3">
        <v>45659</v>
      </c>
      <c r="W2354" s="5" t="s">
        <v>5396</v>
      </c>
      <c r="X2354" s="6">
        <f t="shared" ca="1" si="2349"/>
        <v>-3</v>
      </c>
      <c r="Y2354" s="3" t="s">
        <v>5388</v>
      </c>
      <c r="Z2354" s="5" t="s">
        <v>5388</v>
      </c>
      <c r="AA2354" s="6" t="str">
        <f t="shared" si="2347"/>
        <v>X</v>
      </c>
      <c r="AB2354" s="3">
        <v>45660</v>
      </c>
      <c r="AC2354" s="5" t="s">
        <v>5396</v>
      </c>
      <c r="AD2354" s="6">
        <f t="shared" ca="1" si="2350"/>
        <v>-4</v>
      </c>
      <c r="AE2354" s="2" t="s">
        <v>5388</v>
      </c>
      <c r="AF2354" s="2" t="s">
        <v>5388</v>
      </c>
      <c r="AG2354" s="2" t="str">
        <f>IFERROR(AF2354-AE2354, "X")</f>
        <v>X</v>
      </c>
      <c r="AH2354" s="2" t="s">
        <v>5388</v>
      </c>
      <c r="AI2354" s="3">
        <f t="shared" si="2351"/>
        <v>45659</v>
      </c>
      <c r="AJ2354" s="3">
        <f t="shared" ca="1" si="2319"/>
        <v>45656</v>
      </c>
      <c r="AK2354" s="2" t="str">
        <f t="shared" si="2295"/>
        <v>+3</v>
      </c>
      <c r="AL2354" s="2" t="str">
        <f>IF(C2354&lt;0, "진행중", "지연")</f>
        <v>지연</v>
      </c>
      <c r="AM2354" s="2" t="str">
        <f t="shared" si="2296"/>
        <v>지연(+3)</v>
      </c>
      <c r="AN2354" s="9">
        <f t="shared" si="2297"/>
        <v>0</v>
      </c>
      <c r="AO2354" s="9">
        <f t="shared" si="2298"/>
        <v>45659</v>
      </c>
      <c r="AP2354" s="9">
        <f t="shared" ca="1" si="2348"/>
        <v>45656</v>
      </c>
      <c r="AQ2354" s="6">
        <f t="shared" ca="1" si="2352"/>
        <v>3</v>
      </c>
      <c r="AR2354" s="12" t="str">
        <f t="shared" ca="1" si="2300"/>
        <v>+3</v>
      </c>
      <c r="AS2354" t="str">
        <f t="shared" ca="1" si="2353"/>
        <v>지연</v>
      </c>
      <c r="AT2354" t="str">
        <f t="shared" ca="1" si="2301"/>
        <v>지연(+3)</v>
      </c>
    </row>
    <row r="2355" spans="2:46" x14ac:dyDescent="0.3">
      <c r="B2355" s="2" t="s">
        <v>5666</v>
      </c>
      <c r="C2355" s="8" t="s">
        <v>5670</v>
      </c>
      <c r="D2355" s="2"/>
      <c r="E2355" s="2"/>
      <c r="F2355" s="2"/>
      <c r="G2355" s="2" t="s">
        <v>5534</v>
      </c>
      <c r="H2355" s="2" t="s">
        <v>1837</v>
      </c>
      <c r="I2355" s="2" t="str">
        <f t="shared" si="2291"/>
        <v>20241227-2000166881-인쇄</v>
      </c>
      <c r="J2355" s="2" t="str">
        <f t="shared" si="2292"/>
        <v>20241227-2000166881-합지</v>
      </c>
      <c r="K2355" s="2" t="str">
        <f t="shared" si="2293"/>
        <v>20241227-2000166881-분단</v>
      </c>
      <c r="L2355" s="2" t="str">
        <f t="shared" si="2294"/>
        <v>20241227-2000166881-제대</v>
      </c>
      <c r="M2355" s="2" t="str">
        <f>VLOOKUP(H2355, '쿼리1'!$A:$R, 17, 0)</f>
        <v>무지</v>
      </c>
      <c r="N2355" s="2" t="str">
        <f>VLOOKUP(H2355, '쿼리1'!$A:$P, 15, 0)</f>
        <v>OPP(투명)30</v>
      </c>
      <c r="O2355" s="2">
        <v>2000166881</v>
      </c>
      <c r="P2355" s="2" t="str">
        <f>VLOOKUP(H2355, '쿼리1'!$A:$R, 17, 0)</f>
        <v>무지</v>
      </c>
      <c r="Q2355" s="4">
        <f>VLOOKUP(H2355, '쿼리1'!$A:$U, 20, 0)</f>
        <v>20000</v>
      </c>
      <c r="R2355" s="2" t="s">
        <v>5397</v>
      </c>
      <c r="S2355" s="2" t="s">
        <v>5397</v>
      </c>
      <c r="T2355" s="2" t="s">
        <v>5397</v>
      </c>
      <c r="U2355" s="2" t="s">
        <v>5398</v>
      </c>
      <c r="V2355" s="2" t="s">
        <v>5388</v>
      </c>
      <c r="W2355" s="2" t="s">
        <v>5388</v>
      </c>
      <c r="X2355" s="6" t="str">
        <f>IFERROR(W2355-V2355, "X")</f>
        <v>X</v>
      </c>
      <c r="Y2355" s="2" t="s">
        <v>5388</v>
      </c>
      <c r="Z2355" s="3" t="s">
        <v>5388</v>
      </c>
      <c r="AA2355" s="6" t="str">
        <f t="shared" si="2347"/>
        <v>X</v>
      </c>
      <c r="AB2355" s="5" t="s">
        <v>5388</v>
      </c>
      <c r="AC2355" s="2" t="s">
        <v>5388</v>
      </c>
      <c r="AD2355" s="6" t="str">
        <f>IFERROR(AC2355-AB2355, "X")</f>
        <v>X</v>
      </c>
      <c r="AE2355" s="3">
        <v>45657</v>
      </c>
      <c r="AF2355" s="5" t="s">
        <v>5396</v>
      </c>
      <c r="AG2355" s="6">
        <f t="shared" ref="AG2355:AG2356" ca="1" si="2354">TODAY()-AE2355</f>
        <v>-1</v>
      </c>
      <c r="AH2355" s="2" t="s">
        <v>5388</v>
      </c>
      <c r="AI2355" s="3" t="s">
        <v>5388</v>
      </c>
      <c r="AJ2355" s="3">
        <f t="shared" ca="1" si="2319"/>
        <v>45656</v>
      </c>
      <c r="AK2355" s="2" t="str">
        <f t="shared" si="2295"/>
        <v>+공정납기일없음</v>
      </c>
      <c r="AL2355" s="2"/>
      <c r="AM2355" s="2" t="str">
        <f t="shared" si="2296"/>
        <v>(+공정납기일없음)</v>
      </c>
      <c r="AN2355" s="9">
        <f t="shared" si="2297"/>
        <v>0</v>
      </c>
      <c r="AO2355" s="9">
        <f t="shared" si="2298"/>
        <v>0</v>
      </c>
      <c r="AP2355" s="9">
        <f t="shared" ca="1" si="2348"/>
        <v>45656</v>
      </c>
      <c r="AQ2355" s="6" t="s">
        <v>5388</v>
      </c>
      <c r="AR2355" s="12" t="str">
        <f t="shared" si="2300"/>
        <v>+X</v>
      </c>
      <c r="AS2355" t="s">
        <v>5680</v>
      </c>
      <c r="AT2355" t="str">
        <f t="shared" si="2301"/>
        <v>공정납기일없음(+X)</v>
      </c>
    </row>
    <row r="2356" spans="2:46" x14ac:dyDescent="0.3">
      <c r="B2356" s="2" t="s">
        <v>5669</v>
      </c>
      <c r="C2356" s="8">
        <v>2</v>
      </c>
      <c r="D2356" s="2" t="s">
        <v>5558</v>
      </c>
      <c r="E2356" s="2"/>
      <c r="F2356" s="2" t="s">
        <v>5557</v>
      </c>
      <c r="G2356" s="2" t="s">
        <v>5560</v>
      </c>
      <c r="H2356" s="2" t="s">
        <v>842</v>
      </c>
      <c r="I2356" s="2" t="str">
        <f t="shared" si="2291"/>
        <v>20241227-2000170065-인쇄</v>
      </c>
      <c r="J2356" s="2" t="str">
        <f t="shared" si="2292"/>
        <v>20241227-2000170065-합지</v>
      </c>
      <c r="K2356" s="2" t="str">
        <f t="shared" si="2293"/>
        <v>20241227-2000170065-분단</v>
      </c>
      <c r="L2356" s="2" t="str">
        <f t="shared" si="2294"/>
        <v>20241227-2000170065-제대</v>
      </c>
      <c r="M2356" s="2" t="str">
        <f>VLOOKUP(H2356, '쿼리1'!$A:$R, 17, 0)</f>
        <v>3도-못난이어도 맛있는 오렌지(6-13입)-미국산</v>
      </c>
      <c r="N2356" s="2" t="str">
        <f>VLOOKUP(H2356, '쿼리1'!$A:$P, 15, 0)</f>
        <v>PE(투명)50</v>
      </c>
      <c r="O2356" s="2">
        <v>2000170065</v>
      </c>
      <c r="P2356" s="2" t="str">
        <f>VLOOKUP(H2356, '쿼리1'!$A:$R, 17, 0)</f>
        <v>3도-못난이어도 맛있는 오렌지(6-13입)-미국산</v>
      </c>
      <c r="Q2356" s="4">
        <f>VLOOKUP(H2356, '쿼리1'!$A:$U, 20, 0)</f>
        <v>19354</v>
      </c>
      <c r="R2356" s="2" t="s">
        <v>5398</v>
      </c>
      <c r="S2356" s="2" t="s">
        <v>5397</v>
      </c>
      <c r="T2356" s="2" t="s">
        <v>5398</v>
      </c>
      <c r="U2356" s="2" t="s">
        <v>5398</v>
      </c>
      <c r="V2356" s="3">
        <v>45658</v>
      </c>
      <c r="W2356" s="5" t="s">
        <v>5396</v>
      </c>
      <c r="X2356" s="6">
        <f ca="1">TODAY()-V2356</f>
        <v>-2</v>
      </c>
      <c r="Y2356" s="3" t="s">
        <v>5388</v>
      </c>
      <c r="Z2356" s="3" t="s">
        <v>5388</v>
      </c>
      <c r="AA2356" s="6" t="str">
        <f t="shared" si="2347"/>
        <v>X</v>
      </c>
      <c r="AB2356" s="3">
        <v>45659</v>
      </c>
      <c r="AC2356" s="5" t="s">
        <v>5396</v>
      </c>
      <c r="AD2356" s="6">
        <f ca="1">TODAY()-AB2356</f>
        <v>-3</v>
      </c>
      <c r="AE2356" s="3">
        <v>45663</v>
      </c>
      <c r="AF2356" s="5" t="s">
        <v>5396</v>
      </c>
      <c r="AG2356" s="6">
        <f t="shared" ca="1" si="2354"/>
        <v>-7</v>
      </c>
      <c r="AH2356" s="2" t="s">
        <v>5388</v>
      </c>
      <c r="AI2356" s="3">
        <f>V2356</f>
        <v>45658</v>
      </c>
      <c r="AJ2356" s="3">
        <f t="shared" ca="1" si="2319"/>
        <v>45656</v>
      </c>
      <c r="AK2356" s="2" t="str">
        <f t="shared" si="2295"/>
        <v>+2</v>
      </c>
      <c r="AL2356" s="2" t="str">
        <f>IF(C2356&lt;0, "진행중", "지연")</f>
        <v>지연</v>
      </c>
      <c r="AM2356" s="2" t="str">
        <f t="shared" si="2296"/>
        <v>지연(+2)</v>
      </c>
      <c r="AN2356" s="9">
        <f t="shared" si="2297"/>
        <v>0</v>
      </c>
      <c r="AO2356" s="9">
        <f t="shared" si="2298"/>
        <v>45658</v>
      </c>
      <c r="AP2356" s="9">
        <f t="shared" ca="1" si="2348"/>
        <v>45656</v>
      </c>
      <c r="AQ2356" s="6">
        <f t="shared" ref="AQ2356:AQ2358" ca="1" si="2355">AO2356-AP2356</f>
        <v>2</v>
      </c>
      <c r="AR2356" s="12" t="str">
        <f t="shared" ca="1" si="2300"/>
        <v>+2</v>
      </c>
      <c r="AS2356" t="str">
        <f t="shared" ref="AS2356:AS2358" ca="1" si="2356">IF(AQ2356&lt;0, "진행중", "지연")</f>
        <v>지연</v>
      </c>
      <c r="AT2356" t="str">
        <f t="shared" ca="1" si="2301"/>
        <v>지연(+2)</v>
      </c>
    </row>
    <row r="2357" spans="2:46" x14ac:dyDescent="0.3">
      <c r="B2357" s="2" t="s">
        <v>5666</v>
      </c>
      <c r="C2357" s="8" t="s">
        <v>5670</v>
      </c>
      <c r="D2357" s="2"/>
      <c r="E2357" s="2"/>
      <c r="F2357" s="2"/>
      <c r="G2357" s="2"/>
      <c r="H2357" s="2" t="s">
        <v>1270</v>
      </c>
      <c r="I2357" s="2" t="str">
        <f t="shared" si="2291"/>
        <v>20241227-2419N0024-인쇄</v>
      </c>
      <c r="J2357" s="2" t="str">
        <f t="shared" si="2292"/>
        <v>20241227-2419N0024-합지</v>
      </c>
      <c r="K2357" s="2" t="str">
        <f t="shared" si="2293"/>
        <v>20241227-2419N0024-분단</v>
      </c>
      <c r="L2357" s="2" t="str">
        <f t="shared" si="2294"/>
        <v>20241227-2419N0024-제대</v>
      </c>
      <c r="M2357" s="2" t="str">
        <f>VLOOKUP(H2357, '쿼리1'!$A:$R, 17, 0)</f>
        <v>무지</v>
      </c>
      <c r="N2357" s="2" t="str">
        <f>VLOOKUP(H2357, '쿼리1'!$A:$P, 15, 0)</f>
        <v>HD튜브(반투명)15</v>
      </c>
      <c r="O2357" s="2" t="s">
        <v>5747</v>
      </c>
      <c r="P2357" s="2" t="str">
        <f>VLOOKUP(H2357, '쿼리1'!$A:$R, 17, 0)</f>
        <v>무지</v>
      </c>
      <c r="Q2357" s="4">
        <f>VLOOKUP(H2357, '쿼리1'!$A:$U, 20, 0)</f>
        <v>12000</v>
      </c>
      <c r="R2357" s="2" t="s">
        <v>5397</v>
      </c>
      <c r="S2357" s="2" t="s">
        <v>5397</v>
      </c>
      <c r="T2357" s="2" t="s">
        <v>5397</v>
      </c>
      <c r="U2357" s="2" t="s">
        <v>5397</v>
      </c>
      <c r="V2357" s="2" t="s">
        <v>5388</v>
      </c>
      <c r="W2357" s="2" t="s">
        <v>5388</v>
      </c>
      <c r="X2357" s="6" t="str">
        <f>IFERROR(W2357-V2357, "X")</f>
        <v>X</v>
      </c>
      <c r="Y2357" s="2" t="s">
        <v>5388</v>
      </c>
      <c r="Z2357" s="2" t="s">
        <v>5388</v>
      </c>
      <c r="AA2357" s="6" t="str">
        <f t="shared" si="2347"/>
        <v>X</v>
      </c>
      <c r="AB2357" s="2" t="s">
        <v>5388</v>
      </c>
      <c r="AC2357" s="2" t="s">
        <v>5388</v>
      </c>
      <c r="AD2357" s="6" t="str">
        <f>IFERROR(AC2357-AB2357, "X")</f>
        <v>X</v>
      </c>
      <c r="AE2357" s="2" t="s">
        <v>5388</v>
      </c>
      <c r="AF2357" s="2" t="s">
        <v>5388</v>
      </c>
      <c r="AG2357" s="2" t="str">
        <f>IFERROR(AF2357-AE2357, "X")</f>
        <v>X</v>
      </c>
      <c r="AH2357" s="2" t="s">
        <v>5388</v>
      </c>
      <c r="AI2357" s="3" t="s">
        <v>5388</v>
      </c>
      <c r="AJ2357" s="3">
        <f t="shared" ca="1" si="2319"/>
        <v>45656</v>
      </c>
      <c r="AK2357" s="2" t="str">
        <f t="shared" si="2295"/>
        <v>+공정납기일없음</v>
      </c>
      <c r="AL2357" s="2"/>
      <c r="AM2357" s="2" t="str">
        <f t="shared" si="2296"/>
        <v>(+공정납기일없음)</v>
      </c>
      <c r="AN2357" s="9">
        <f t="shared" si="2297"/>
        <v>0</v>
      </c>
      <c r="AO2357" s="9">
        <f t="shared" si="2298"/>
        <v>45588</v>
      </c>
      <c r="AP2357" s="9">
        <f t="shared" ca="1" si="2348"/>
        <v>45656</v>
      </c>
      <c r="AQ2357" s="6">
        <f t="shared" ca="1" si="2355"/>
        <v>-68</v>
      </c>
      <c r="AR2357" s="12">
        <f t="shared" ca="1" si="2300"/>
        <v>-68</v>
      </c>
      <c r="AS2357" t="str">
        <f t="shared" ca="1" si="2356"/>
        <v>진행중</v>
      </c>
      <c r="AT2357" t="str">
        <f t="shared" ca="1" si="2301"/>
        <v>진행중(-68)</v>
      </c>
    </row>
    <row r="2358" spans="2:46" x14ac:dyDescent="0.3">
      <c r="B2358" s="2" t="s">
        <v>5666</v>
      </c>
      <c r="C2358" s="8" t="s">
        <v>5670</v>
      </c>
      <c r="D2358" s="2"/>
      <c r="E2358" s="2"/>
      <c r="F2358" s="2"/>
      <c r="G2358" s="2"/>
      <c r="H2358" s="2" t="s">
        <v>5070</v>
      </c>
      <c r="I2358" s="2" t="str">
        <f t="shared" si="2291"/>
        <v>20241227-3000166854-인쇄</v>
      </c>
      <c r="J2358" s="2" t="str">
        <f t="shared" si="2292"/>
        <v>20241227-3000166854-합지</v>
      </c>
      <c r="K2358" s="2" t="str">
        <f t="shared" si="2293"/>
        <v>20241227-3000166854-분단</v>
      </c>
      <c r="L2358" s="2" t="str">
        <f t="shared" si="2294"/>
        <v>20241227-3000166854-제대</v>
      </c>
      <c r="M2358" s="2" t="str">
        <f>VLOOKUP(H2358, '쿼리1'!$A:$R, 17, 0)</f>
        <v>단면1도-무궁화 꽃이 피었습니다 240</v>
      </c>
      <c r="N2358" s="2" t="str">
        <f>VLOOKUP(H2358, '쿼리1'!$A:$P, 15, 0)</f>
        <v>HD튜브(유백)20</v>
      </c>
      <c r="O2358" s="2">
        <v>3000166854</v>
      </c>
      <c r="P2358" s="2" t="str">
        <f>VLOOKUP(H2358, '쿼리1'!$A:$R, 17, 0)</f>
        <v>단면1도-무궁화 꽃이 피었습니다 240</v>
      </c>
      <c r="Q2358" s="4">
        <f>VLOOKUP(H2358, '쿼리1'!$A:$U, 20, 0)</f>
        <v>50000</v>
      </c>
      <c r="R2358" s="2" t="s">
        <v>5397</v>
      </c>
      <c r="S2358" s="2" t="s">
        <v>5397</v>
      </c>
      <c r="T2358" s="2" t="s">
        <v>5397</v>
      </c>
      <c r="U2358" s="2" t="s">
        <v>5397</v>
      </c>
      <c r="V2358" s="2" t="s">
        <v>5388</v>
      </c>
      <c r="W2358" s="2" t="s">
        <v>5388</v>
      </c>
      <c r="X2358" s="6" t="str">
        <f>IFERROR(W2358-V2358, "X")</f>
        <v>X</v>
      </c>
      <c r="Y2358" s="2" t="s">
        <v>5388</v>
      </c>
      <c r="Z2358" s="2" t="s">
        <v>5388</v>
      </c>
      <c r="AA2358" s="6" t="str">
        <f t="shared" si="2347"/>
        <v>X</v>
      </c>
      <c r="AB2358" s="2" t="s">
        <v>5388</v>
      </c>
      <c r="AC2358" s="2" t="s">
        <v>5388</v>
      </c>
      <c r="AD2358" s="6" t="str">
        <f>IFERROR(AC2358-AB2358, "X")</f>
        <v>X</v>
      </c>
      <c r="AE2358" s="2" t="s">
        <v>5388</v>
      </c>
      <c r="AF2358" s="2" t="s">
        <v>5388</v>
      </c>
      <c r="AG2358" s="2" t="str">
        <f>IFERROR(AF2358-AE2358, "X")</f>
        <v>X</v>
      </c>
      <c r="AH2358" s="2" t="s">
        <v>5388</v>
      </c>
      <c r="AI2358" s="3" t="s">
        <v>5388</v>
      </c>
      <c r="AJ2358" s="3">
        <f t="shared" ca="1" si="2319"/>
        <v>45656</v>
      </c>
      <c r="AK2358" s="2" t="str">
        <f t="shared" si="2295"/>
        <v>+공정납기일없음</v>
      </c>
      <c r="AL2358" s="2"/>
      <c r="AM2358" s="2" t="str">
        <f t="shared" si="2296"/>
        <v>(+공정납기일없음)</v>
      </c>
      <c r="AN2358" s="9">
        <f t="shared" si="2297"/>
        <v>0</v>
      </c>
      <c r="AO2358" s="9">
        <f t="shared" si="2298"/>
        <v>45569</v>
      </c>
      <c r="AP2358" s="9">
        <f t="shared" ca="1" si="2348"/>
        <v>45656</v>
      </c>
      <c r="AQ2358" s="6">
        <f t="shared" ca="1" si="2355"/>
        <v>-87</v>
      </c>
      <c r="AR2358" s="12">
        <f t="shared" ca="1" si="2300"/>
        <v>-87</v>
      </c>
      <c r="AS2358" t="str">
        <f t="shared" ca="1" si="2356"/>
        <v>진행중</v>
      </c>
      <c r="AT2358" t="str">
        <f t="shared" ca="1" si="2301"/>
        <v>진행중(-87)</v>
      </c>
    </row>
  </sheetData>
  <mergeCells count="1">
    <mergeCell ref="B2:AI3"/>
  </mergeCells>
  <phoneticPr fontId="1" type="noConversion"/>
  <conditionalFormatting sqref="AK6:AK2358 C6:C2358">
    <cfRule type="colorScale" priority="3">
      <colorScale>
        <cfvo type="min"/>
        <cfvo type="num" val="0"/>
        <cfvo type="num" val="5"/>
        <color rgb="FFF68D6C"/>
        <color theme="7" tint="0.79998168889431442"/>
        <color theme="4" tint="0.59999389629810485"/>
      </colorScale>
    </cfRule>
  </conditionalFormatting>
  <conditionalFormatting sqref="AQ6:AR2358">
    <cfRule type="colorScale" priority="1">
      <colorScale>
        <cfvo type="min"/>
        <cfvo type="num" val="0"/>
        <cfvo type="num" val="5"/>
        <color rgb="FFF68D6C"/>
        <color theme="7" tint="0.79998168889431442"/>
        <color theme="4" tint="0.59999389629810485"/>
      </colorScale>
    </cfRule>
  </conditionalFormatting>
  <pageMargins left="0.7" right="0.7" top="0.75" bottom="0.75" header="0.3" footer="0.3"/>
  <ignoredErrors>
    <ignoredError sqref="X2285:X2323 X2275:X2276 X2262:X2265 X2255:X2260 X2248:X2249 X2237 X2231:X2232 X2228:X2229 X2226 X471 X2227 X2230 X2233 X2235:X2236 X2244 X2247 X2254 X2261 X2274 X2284 AA2201:AA2202 AA2191:AA2198 AA2161 AA2155:AA2158 AA2125:AA2134 AA2122 AA2101:AA2104 AA2099 AA2090 AA25 AA2093 AA2097 AA2100 AA2105 AA2107:AA2108 AA2110 AA2117 AA2123:AA2124 AA2135 AA2142:AA2143 AA2145:AA2147 AA2149 AA2151:AA2154 AA2159:AA2160 AA2187 AA2190 AA2199 AD2327:AD2356 AD2250:AD2325 AD2222:AD2236 AD2161 AD2155:AD2159 AD2149:AD2152 AD2125:AD2146 AD2090:AD2094 AD7:AD8 AD2123:AD2124 AD2147 AD2153:AD2154 AD2160 AD2220 AD2249 AD2326 AG2260:AG2356 AG2254 AG2223:AG2252 AG2158:AG2177 AG2127 AG2111 AG2104:AG2109 AG2099:AG2101 AG2095:AG2096 AG2083:AG2090 AG2077:AG2080 AG2074 AG2069 AG2067 AG2053 AG2040:AG2042 AG2032:AG2033 AG2030 AG2017:AG2019 AG2008:AG2009 AG2002 AG1982:AG1985 AG1979:AG1980 AG1963:AG1964 AG1948:AG1949 AG1927:AG1930 AG1908 AG1902:AG1903 AG1877 AG1854:AG1859 AG1851 AG1828 AG1822:AG1823 AG1790 AG1788 AG1763 AG1745 AG1742 AG1726 AG1718 AG1683 AG1670:AG1671 AG1637:AG1638 AG1633:AG1634 AG1627 AG1608:AG1609 AG1604 AG1581:AG1582 AG1574 AG1552 AG45:AG46 AG1555:AG1559 AG1567 AG1579 AG1600 AG1603 AG1607 AG1623 AG1632 AG1636 AG1665:AG1669 AG1675:AG1676 AG1716:AG1717 AG1725 AG1741 AG1744 AG1761:AG1762 AG1781 AG1786 AG1789 AG1821 AG1824 AG1849:AG1850 AG1852:AG1853 AG1876 AG1899:AG1901 AG1905:AG1907 AG1926 AG1945 AG1961:AG1962 AG1978 AG1981 AG1998 AG2001 AG2006 AG2014:AG2015 AG2020:AG2022 AG2025 AG2027:AG2029 AG2031 AG2037:AG2039 AG2050 AG2057:AG2066 AG2068 AG2070:AG2072 AG2075 AG2081:AG2082 AG2093 AG2097 AG2103 AG2110 AG2126 AG2156 AG2222 AG2253 AG2255:AG2258 AG2357:AG2358 X475 X490 X492 X496 X500 X503:X504 X508 X510:X513 X516 X525 X529:X534 X537 X540:X541 X543 X545 X548 X550:X552 X554:X556 X563 X565:X585 X587:X588 X592 X594:X596 X603 X608 X610 X612 X614 X618 X622:X623 X630:X631 X633:X648 X652:X653 X655 X657:X660 X662:X663 X668:X674 X676:X677 X679 X682 X691 X694 X696 X705:X707 X711:X727 X730 X734 X736 X745 X750:X751 X754:X756 X758:X766 X768 X773 X775 X778 X782 X791:X804 X808 X815 X820:X821 X824 X826:X827 X832:X834 X836:X838 X841 X849:X850 X856 X858:X859 X863 X865:X867 X870:X876 X878 X880:X883 X885 X903 X908 X910 X915:X917 X922 X924:X926 X930:X933 X937:X939 X941:X945 X947 X953 X956 X967:X968 X970 X973 X975:X976 X980 X990 X997 X1002:X1003 X1006:X1008 X1011 X1013 X1015 X1019 X1024 X1031 X1033 X1035:X1036 X1039:X1043 X1052 X1056 X1061:X1062 X1070:X1077 X1093 X1104:X1106 X1108:X1112 X1115:X1117 X1120:X1126 X1128:X1129 X1135 X1137 X1139:X1140 X1147:X1163 X1165 X1167 X1178:X1179 X1181:X1183 X1195 X1199 X1201 X1203 X1205 X1208:X1217 X1224 X1227:X1228 X1238:X1239 X1241 X1243:X1251 X1254:X1255 X1257 X1260:X1261 X1263 X1272 X1276:X1277 X1279:X1285 X1295 X1309:X1312 X1326 X1328 X1338:X1342 X1352:X1355 X1357:X1361 X1364:X1365 X1371:X1372 X1376 X1379 X1388:X1390 X1392:X1397 X1403 X1406:X1410 X1414:X1419 X1425:X1427 X1433:X1434 X1437:X1440 X1442 X1444 X1448 X1451 X1454 X1456 X1458 X1460:X1465 X1467:X1468 X1470 X1475:X1479 X1481 X1484 X1486 X1489 X1499 X1501:X1502 X1504:X1510 X1516:X1517 X1520 X1529 X1531:X1532 X1536:X1537 X1539:X1540 X1542:X1568 X1570 X1574 X1577 X1579:X1580 X1590:X1592 X1596 X1601:X1602 X1605:X1606 X1608:X1609 X1611 X1614 X1623 X1629 X1633:X1635 X1637 X1641 X1648 X1662 X1670:X1671 X1674 X1676:X1681 X1696 X1698 X1703 X1718:X1720 X1722 X1730 X1735:X1739 X1743 X1745 X1747:X1749 X1759:X1765 X1787 X1789:X1792 X1795:X1796 X1802 X1806 X1810 X1815:X1816 X1822:X1828 X1830 X1834 X1837 X1842:X1860 X1863:X1865 X1869 X1872:X1877 X1886 X1896:X1899 X1901:X1903 X1908:X1909 X1911 X1917 X1919:X1920 X1925:X1931 X1934 X1944 X1956 X1959:X1964 X1970:X1972 X1975 X1978:X1986 X1989 X1994 X2000 X2009 X2012 X2017:X2018 X2020 X2027:X2029 X2031 X2034 X2042 X2044:X2045 X2047 X2049:X2050 X2052 X2063:X2064 X2071:X2072 X2075:X2082 X2085 X2090 X2098 X2101:X2106 X2109 X2114 X2122:X2130 X2133:X2135 X2141 X2149 X2153 X2155:X2156 X2158:X2160 X2165 X2168:X2170 X2175:X2176 X2178 X2184:X2188 X2191 X2193:X2194 X2196:X2208 X2210:X2214 X2216 X2218:X2224 X2239:X2243 X2251:X2253 X2267:X2273 X2280:X2283 X2326:X2356 AA33:AA41 AA45 AA66:AA86 AA97 AA99:AA105 AA107 AA135 AA155:AA164 AA191:AA199 AA227:AA232 AA239:AA240 AA247 AA251 AA254:AA263 AA272 AA274 AA284:AA290 AA299:AA305 AA332 AA335:AA339 AA351 AA366:AA373 AA393:AA406 AA414 AA428 AA433:AA441 AA449 AA452:AA453 AA465:AA467 AA471 AA498:AA513 AA529 AA533 AA545:AA546 AA553:AA566 AA576 AA590 AA619:AA638 AA652:AA653 AA655:AA657 AA659:AA668 AA683 AA706:AA716 AA735 AA754:AA759 AA791:AA794 AA812 AA819 AA823 AA838:AA849 AA863 AA871:AA879 AA907 AA909 AA911:AA912 AA921:AA923 AA931 AA939:AA943 AA952 AA971:AA980 AA1002:AA1008 AA1033 AA1035:AA1040 AA1049 AA1054 AA1070:AA1078 AA1092:AA1093 AA1095 AA1116:AA1124 AA1139:AA1149 AA1178:AA1183 AA1208:AA1215 AA1217 AA1220 AA1226 AA1238 AA1242:AA1245 AA1258:AA1261 AA1278:AA1283 AA1309:AA1312 AA1332:AA1341 AA1359:AA1361 AA1365 AA1383:AA1384 AA1387:AA1394 AA1406 AA1411:AA1419 AA1437:AA1448 AA1451 AA1471:AA1476 AA1491 AA1502:AA1506 AA1526:AA1528 AA1541:AA1542 AA1557 AA1579 AA1600:AA1609 AA1614 AA1618 AA1621 AA1623 AA1632:AA1638 AA1644:AA1645 AA1665:AA1675 AA1694 AA1696:AA1697 AA1713:AA1718 AA1728 AA1744:AA1749 AA1759:AA1763 AA1767 AA1780 AA1789:AA1792 AA1802 AA1804 AA1820:AA1828 AA1830:AA1831 AA1842 AA1845:AA1859 AA1862 AA1872:AA1877 AA1885 AA1894 AA1896:AA1908 AA1913:AA1914 AA1925:AA1930 AA1943 AA1946:AA1947 AA1950 AA1952:AA1954 AA1959:AA1965 AA1968 AA1978:AA1985 AA1990 AA1992 AA1994:AA1995 AA1998 AA2001 AA2008:AA2009 AA2014:AA2026 AA2033 AA2037:AA2044 AA2049:AA2050 AA2061:AA2062 AA2066 AA2069 AA2071:AA2072 AA2074 AA2076:AA2083 AA2085 AA2087 AA2163 AA2165:AA2173 AA2176 AA2179 AA2184:AA2185 AA2204:AA2224 AA2226:AA2233 AA2235:AA2236 AA2238 AA2244:AA2278 AA2280:AA2287 AA2289:AA2349 AD13 AD15 AD18:AD20 AD23:AD27 AD29:AD45 AD47:AD50 AD54 AD57 AD60:AD69 AD72 AD74:AD90 AD93:AD94 AD96:AD105 AD110:AD118 AD121:AD125 AD127:AD128 AD130:AD131 AD134:AD145 AD148:AD153 AD155:AD156 AD158:AD164 AD166:AD172 AD174:AD179 AD181:AD182 AD184:AD204 AD206:AD208 AD210:AD213 AD215:AD216 AD219:AD220 AD222:AD264 AD266 AD268:AD276 AD279:AD290 AD293 AD295:AD309 AD311:AD312 AD315 AD317 AD319:AD326 AD328:AD329 AD332:AD340 AD343:AD346 AD348:AD349 AD351:AD356 AD359:AD364 AD366:AD369 AD372:AD373 AD375:AD385 AD387:AD391 AD393:AD407 AD409 AD411 AD413 AD416:AD417 AD419:AD427 AD429:AD435 AD438:AD446 AD448 AD451 AD455:AD458 AD460:AD464 AD466:AD469 AD471:AD476 AD482:AD483 AD491:AD492 AD495:AD500 AD505:AD514 AD516:AD518 AD524:AD527 AD529:AD538 AD540:AD543 AD545:AD546 AD548:AD551 AD553:AD583 AD585 AD587:AD590 AD592:AD596 AD603:AD608 AD611:AD612 AD614:AD616 AD619:AD625 AD628:AD638 AD640:AD643 AD647:AD648 AD652:AD661 AD665:AD675 AD681:AD682 AD693:AD694 AD696:AD699 AD703:AD722 AD724:AD728 AD735:AD736 AD739:AD740 AD750:AD766 AD768:AD775 AD778:AD779 AD781:AD782 AD787:AD789 AD791:AD794 AD805:AD806 AD808 AD813:AD815 AD819:AD821 AD823 AD825:AD828 AD830 AD832:AD852 AD855:AD856 AD859 AD861:AD863 AD865:AD867 AD870:AD883 AD885 AD889 AD891 AD898 AD903 AD907:AD908 AD910:AD915 AD917:AD924 AD928:AD930 AD932 AD935:AD939 AD941:AD944 AD947:AD950 AD953 AD956 AD959 AD961 AD967:AD973 AD976:AD978 AD981 AD984:AD985 AD988 AD993 AD995 AD997 AD999:AD1013 AD1016 AD1019:AD1020 AD1022:AD1024 AD1026:AD1027 AD1030:AD1031 AD1035:AD1041 AD1045 AD1047:AD1049 AD1052 AD1055 AD1057:AD1065 AD1070:AD1078 AD1080 AD1082 AD1084:AD1087 AD1092:AD1096 AD1098 AD1100:AD1107 AD1109:AD1113 AD1115:AD1116 AD1119:AD1129 AD1131:AD1133 AD1136:AD1140 AD1143:AD1163 AD1165 AD1167 AD1176 AD1178:AD1179 AD1181:AD1184 AD1186 AD1188 AD1200:AD1203 AD1205 AD1207:AD1217 AD1219:AD1224 AD1227:AD1228 AD1230 AD1232 AD1235:AD1239 AD1241:AD1245 AD1249:AD1251 AD1254:AD1255 AD1257:AD1263 AD1265 AD1267 AD1270:AD1275 AD1277:AD1279 AD1281:AD1285 AD1287 AD1294:AD1296 AD1301 AD1303:AD1304 AD1308:AD1312 AD1315:AD1316 AD1319 AD1322:AD1323 AD1325:AD1326 AD1328:AD1333 AD1338:AD1343 AD1346:AD1347 AD1349:AD1350 AD1353:AD1361 AD1365 AD1368 AD1371:AD1372 AD1376 AD1385 AD1387:AD1390 AD1392:AD1395 AD1397 AD1400:AD1403 AD1406:AD1407 AD1410:AD1421 AD1423:AD1428 AD1431 AD1433:AD1441 AD1443:AD1448 AD1451 AD1454 AD1456 AD1458 AD1460:AD1463 AD1465:AD1477 AD1479 AD1482:AD1486 AD1489 AD1491:AD1492 AD1498:AD1499 AD1501:AD1508 AD1512 AD1515:AD1518 AD1520:AD1523 AD1525:AD1526 AD1528 AD1530 AD1533 AD1535:AD1537 AD1539:AD1561 AD1567 AD1570 AD1572 AD1575:AD1576 AD1579 AD1581 AD1583 AD1586:AD1590 AD1594:AD1597 AD1600:AD1603 AD1605:AD1610 AD1614 AD1616:AD1626 AD1628:AD1638 AD1640 AD1643:AD1646 AD1648:AD1649 AD1652:AD1653 AD1658:AD1659 AD1661 AD1663 AD1665:AD1675 AD1689 AD1694:AD1697 AD1699 AD1702 AD1706:AD1720 AD1722 AD1728 AD1730:AD1731 AD1735:AD1741 AD1743:AD1749 AD1753:AD1759 AD1761:AD1765 AD1767 AD1769 AD1780:AD1785 AD1787 AD1789:AD1792 AD1795:AD1796 AD1798 AD1802 AD1805 AD1808:AD1809 AD1811 AD1813 AD1815:AD1816 AD1820:AD1822 AD1824 AD1826:AD1830 AD1832:AD1833 AD1837 AD1842 AD1844:AD1863 AD1865 AD1869 AD1872:AD1878 AD1883:AD1885 AD1887:AD1888 AD1891:AD1894 AD1896:AD1916 AD1918:AD1920 AD1923:AD1930 AD1932:AD1933 AD1937:AD1939 AD1942 AD1944:AD1945 AD1950:AD1951 AD1953:AD1955 AD1957 AD1959:AD1965 AD1968 AD1973:AD1978 AD1981:AD1985 AD1989:AD1990 AD1992 AD1994:AD1998 AD2001 AD2003:AD2011 AD2013:AD2028 AD2034:AD2035 AD2037:AD2039 AD2042:AD2044 AD2047 AD2049:AD2050 AD2052 AD2054:AD2055 AD2057:AD2064 AD2066:AD2068 AD2071:AD2083 AD2085 AD2087 AD2097:AD2110 AD2112:AD2113 AD2117:AD2122 AD2163:AD2179 AD2184:AD2187 AD2189:AD2192 AD2194:AD2204 AD2206:AD2219 AD2238:AD2248 AG52:AG53 AG55:AG59 AG64 AG70:AG71 AG73 AG77:AG86 AG91 AG93 AG95 AG97:AG98 AG101:AG105 AG107:AG109 AG111 AG117:AG120 AG122:AG129 AG132:AG135 AG143 AG146 AG149 AG153 AG157 AG161:AG164 AG169:AG171 AG173:AG176 AG178 AG180 AG183 AG188 AG197:AG200 AG205 AG208:AG209 AG212 AG215 AG217:AG219 AG221 AG229:AG230 AG239:AG240 AG246 AG249 AG251 AG255 AG257 AG260:AG263 AG267 AG273 AG275 AG277:AG278 AG286:AG288 AG299 AG316 AG318:AG319 AG330:AG331 AG334:AG335 AG337:AG338 AG341 AG347 AG355 AG357:AG358 AG360:AG361 AG365 AG368 AG370:AG371 AG373:AG374 AG386 AG392 AG394:AG395 AG398 AG403:AG405 AG412 AG414 AG417 AG419 AG427:AG428 AG430 AG432:AG434 AG436:AG437 AG439:AG441 AG446 AG448:AG450 AG452:AG453 AG459 AG465:AG466 AG471 AG477:AG481 AG484:AG486 AG489:AG490 AG492:AG494 AG496 AG500:AG504 AG508 AG510:AG513 AG515 AG517 AG519 AG521:AG523 AG528 AG530 AG539 AG546:AG547 AG556 AG565:AG566 AG576 AG586 AG589 AG591 AG597 AG599:AG602 AG605 AG609 AG626:AG628 AG634:AG638 AG649:AG653 AG655:AG656 AG659:AG660 AG662:AG665 AG667:AG668 AG678 AG685:AG689 AG692 AG695 AG702 AG705:AG707 AG711:AG712 AG716 AG730 AG733:AG735 AG738 AG741:AG747 AG749 AG754:AG755 AG759 AG776:AG777 AG780 AG783:AG786 AG791:AG792 AG794 AG807 AG809:AG811 AG816 AG822:AG824 AG829 AG831 AG840 AG849 AG854 AG859:AG860 AG868:AG869 AG874 AG886:AG888 AG890 AG892:AG897 AG899:AG902 AG904:AG907 AG909 AG911:AG912 AG916 AG922 AG925 AG927 AG931 AG934 AG939 AG942:AG943 AG951:AG952 AG954:AG955 AG957 AG962:AG966 AG974:AG976 AG979:AG980 AG982:AG983 AG986:AG987 AG989 AG991 AG994 AG996 AG1003 AG1006:AG1008 AG1017:AG1018 AG1021 AG1024:AG1025 AG1028:AG1029 AG1032 AG1040 AG1053:AG1054 AG1066:AG1067 AG1072 AG1074:AG1077 AG1079 AG1083 AG1091 AG1093 AG1099 AG1114 AG1117:AG1118 AG1120 AG1122:AG1124 AG1135 AG1139:AG1142 AG1147:AG1149 AG1156 AG1164 AG1166 AG1168:AG1175 AG1177:AG1181 AG1183 AG1187 AG1189:AG1190 AG1196:AG1198 AG1204 AG1209 AG1211:AG1213 AG1215 AG1217:AG1218 AG1220 AG1231 AG1233:AG1234 AG1238 AG1252:AG1253 AG1260:AG1261 AG1266 AG1268 AG1276 AG1280:AG1283 AG1286 AG1288:AG1293 AG1297:AG1298 AG1300 AG1302 AG1305:AG1307 AG1313:AG1314 AG1317:AG1318 AG1321 AG1324 AG1334:AG1335 AG1339:AG1341 AG1344:AG1345 AG1351 AG1359 AG1361 AG1363:AG1365 AG1367 AG1369:AG1370 AG1373:AG1375 AG1377:AG1378 AG1380:AG1384 AG1386 AG1388:AG1391 AG1393:AG1396 AG1399 AG1403:AG1406 AG1416 AG1418:AG1419 AG1422 AG1429:AG1430 AG1432:AG1433 AG1437 AG1439:AG1440 AG1442 AG1448 AG1451:AG1453 AG1455 AG1457 AG1459 AG1464:AG1465 AG1471 AG1476 AG1480 AG1485 AG1487:AG1488 AG1491 AG1494:AG1497 AG1499:AG1500 AG1505:AG1506 AG1511 AG1513:AG1514 AG1516:AG1517 AG1519 AG1524 AG1527:AG1528 AG1534 AG1546 AG1550 AG1577:AG1578 AG1584:AG1585 AG1591:AG1592 AG1612:AG1615 AG1621 AG1641 AG1644:AG1645 AG1647 AG1650:AG1651 AG1654:AG1657 AG1660 AG1664 AG1674 AG1686:AG1688 AG1690:AG1692 AG1696 AG1698 AG1700:AG1701 AG1704:AG1705 AG1724 AG1733:AG1734 AG1747:AG1750 AG1759:AG1760 AG1768 AG1770:AG1779 AG1792:AG1794 AG1797 AG1800:AG1801 AG1804 AG1806:AG1807 AG1810 AG1814 AG1817:AG1819 AG1831:AG1832 AG1835:AG1836 AG1838:AG1842 AG1846:AG1848 AG1861 AG1864 AG1866:AG1868 AG1870:AG1872 AG1875 AG1879:AG1882 AG1884:AG1885 AG1887:AG1890 AG1895:AG1898 AG1913 AG1917 AG1921:AG1922 AG1925 AG1932:AG1933 AG1935:AG1936 AG1939 AG1941 AG1943 AG1953:AG1954 AG1958:AG1960 AG1966:AG1967 AG1969:AG1970 AG1972 AG1988:AG1989 AG1993 AG1996 AG2044 AG2056 AG2116:AG2121 AG2123:AG2125 AG2130 AG2133:AG2136 AG2138:AG2139 AG2142:AG2143 AG2145:AG2155 AG2179:AG2185 AG2187:AG2195 AG2198:AG2216 AG2218:AG2221 AI1267 AI1269:AI1275 AI1277:AI1279 AI1284:AI1285 AI1287 AI1294:AI1296 AI1299 AI1301 AI1303:AI1304 AI1308:AI1312 AI1315:AI1316 AI1319:AI1320 AI1322:AI1323 AI1325:AI1333 AI1336:AI1338 AI1346:AI1350 AI1352:AI1358 AI1366 AI1368 AI1371:AI1372 AI1376 AI1379 AI1385 AI1387 AI1392 AI1397:AI1398 AI1400:AI1402 AI1407:AI1415 AI1423:AI1428 AI1431 AI1434:AI1436 AI1443:AI1447 AI1454 AI1456 AI1458 AI1460:AI1463 AI1466:AI1470 AI1481:AI1484 AI1489:AI1490 AI1498 AI1501:AI1504 AI1512 AI1515 AI1520:AI1523 AI1525:AI1526 AI1529:AI1533 AI1535:AI1545 AI1575:AI1576 AI1580 AI1583 AI1586:AI1590 AI1593:AI1599 AI1605:AI1606 AI1616:AI1620 AI1628:AI1631 AI1642:AI1643 AI1648:AI1649 AI1652:AI1653 AI1658:AI1659 AI1661:AI1663 AI1672:AI1673 AI1677:AI1682 AI1684:AI1685 AI1689 AI1693:AI1695 AI1699 AI1702:AI1703 AI1706:AI1715 AI1727:AI1732 AI1735:AI1740 AI1743 AI1751:AI1758 AI1764:AI1767 AI1769 AI1780 AI1787 AI1791 AI1795:AI1796 AI1798:AI1799 AI1802:AI1803 AI1805 AI1808:AI1809 AI1811:AI1813 AI1815:AI1816 AI1820 AI1825:AI1827 AI1833:AI1834 AI1837 AI1843:AI1845 AI1865 AI1869 AI1873:AI1874 AI1883 AI1891:AI1894 AI1918:AI1920 AI1923:AI1924 AI1937:AI1938 AI1942 AI1944 AI1950:AI1952 AI1965 AI1968 AI1971 AI1973:AI1977 AI1986:AI1987 AI1990:AI1992 AI1994:AI1995 AI2003:AI2005 AI2034:AI2036 AI2043 AI2054:AI2055 AI2073 AI2091:AI2092 AI2098 AI2112:AI2115 AI2186 AI1486 AI1518 AI1547:AI1549 AI1551 AI1553:AI1554 AI1560:AI1566 AI1568:AI1573 AI1782:AI1785 AI1862:AI1863 AI1886 AI1934 AI1940 AI1946:AI1947 AI1997 AI2007 AI2076 AI2122 AI2137 AI2140:AI2141 AI2178 AI1472:AI1475 AI1492:AI1493 AI1601:AI1602 AI1610:AI1611 AI1622 AI1635 AI1639:AI1640 AI1646 AI1719:AI1723 AI1746 AI1904 AI1909:AI1912 AI1914:AI1916 AI1955:AI1957 AI1999:AI2000 AI2010:AI2013 AI2016 AI2023:AI2024 AI2026 AI2094 AI2102 AI2144 AI2157 AI2196:AI2197 AI2217 AI1342:AI1343 AI1360 AI1362 AI1417 AI1420:AI1421 AI1438 AI1441 AI1449:AI1450 AI1477:AI1479 AI1507:AI1510 AI1624:AI1626 AI1697 AI1829:AI1830 AI1860 AI1878 AI1931 AI2045:AI2049 AI2051:AI2052 AI2128:AI2129 AI2131:AI213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93B1-75EF-400E-96B6-5703B7D4F4C8}">
  <sheetPr codeName="Sheet3">
    <tabColor rgb="FFFFFF00"/>
  </sheetPr>
  <dimension ref="B2:O32"/>
  <sheetViews>
    <sheetView showGridLines="0" workbookViewId="0">
      <selection activeCell="B2" sqref="B2:O3"/>
    </sheetView>
  </sheetViews>
  <sheetFormatPr defaultRowHeight="16.5" x14ac:dyDescent="0.3"/>
  <sheetData>
    <row r="2" spans="2:15" x14ac:dyDescent="0.3">
      <c r="B2" s="21" t="s">
        <v>5377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2:15" x14ac:dyDescent="0.3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</row>
    <row r="6" spans="2:15" x14ac:dyDescent="0.3">
      <c r="B6" s="20" t="s">
        <v>5374</v>
      </c>
      <c r="C6" s="20"/>
    </row>
    <row r="7" spans="2:15" x14ac:dyDescent="0.3">
      <c r="B7" s="20"/>
      <c r="C7" s="20"/>
    </row>
    <row r="13" spans="2:15" x14ac:dyDescent="0.3">
      <c r="B13" s="20" t="s">
        <v>5374</v>
      </c>
      <c r="C13" s="20"/>
    </row>
    <row r="14" spans="2:15" x14ac:dyDescent="0.3">
      <c r="B14" s="20"/>
      <c r="C14" s="20"/>
    </row>
    <row r="19" spans="2:3" x14ac:dyDescent="0.3">
      <c r="B19" s="20" t="s">
        <v>5375</v>
      </c>
      <c r="C19" s="20"/>
    </row>
    <row r="20" spans="2:3" x14ac:dyDescent="0.3">
      <c r="B20" s="20"/>
      <c r="C20" s="20"/>
    </row>
    <row r="25" spans="2:3" x14ac:dyDescent="0.3">
      <c r="B25" s="20" t="s">
        <v>5378</v>
      </c>
      <c r="C25" s="20"/>
    </row>
    <row r="26" spans="2:3" x14ac:dyDescent="0.3">
      <c r="B26" s="20"/>
      <c r="C26" s="20"/>
    </row>
    <row r="31" spans="2:3" x14ac:dyDescent="0.3">
      <c r="B31" s="20" t="s">
        <v>5376</v>
      </c>
      <c r="C31" s="20"/>
    </row>
    <row r="32" spans="2:3" x14ac:dyDescent="0.3">
      <c r="B32" s="20"/>
      <c r="C32" s="20"/>
    </row>
  </sheetData>
  <mergeCells count="6">
    <mergeCell ref="B31:C32"/>
    <mergeCell ref="B2:O3"/>
    <mergeCell ref="B6:C7"/>
    <mergeCell ref="B13:C14"/>
    <mergeCell ref="B19:C20"/>
    <mergeCell ref="B25:C26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E616B-1CF7-47F1-8E6D-A740472BDFC7}">
  <sheetPr codeName="Sheet1">
    <tabColor rgb="FFFF0000"/>
  </sheetPr>
  <dimension ref="A1:T7207"/>
  <sheetViews>
    <sheetView topLeftCell="A1493" workbookViewId="0">
      <selection activeCell="G1505" sqref="G1505"/>
    </sheetView>
  </sheetViews>
  <sheetFormatPr defaultRowHeight="16.5" x14ac:dyDescent="0.3"/>
  <cols>
    <col min="1" max="1" width="21.375" bestFit="1" customWidth="1"/>
    <col min="2" max="2" width="21.375" customWidth="1"/>
    <col min="3" max="3" width="11.25" bestFit="1" customWidth="1"/>
    <col min="4" max="4" width="9.375" bestFit="1" customWidth="1"/>
    <col min="5" max="8" width="15.5" bestFit="1" customWidth="1"/>
    <col min="9" max="9" width="17.375" bestFit="1" customWidth="1"/>
    <col min="10" max="10" width="11.625" bestFit="1" customWidth="1"/>
    <col min="11" max="11" width="17.25" bestFit="1" customWidth="1"/>
    <col min="12" max="12" width="13.25" bestFit="1" customWidth="1"/>
    <col min="13" max="14" width="11.25" bestFit="1" customWidth="1"/>
    <col min="15" max="15" width="76.25" bestFit="1" customWidth="1"/>
    <col min="16" max="16" width="80.625" bestFit="1" customWidth="1"/>
    <col min="17" max="17" width="81" bestFit="1" customWidth="1"/>
    <col min="18" max="18" width="54.125" bestFit="1" customWidth="1"/>
    <col min="19" max="19" width="25.25" bestFit="1" customWidth="1"/>
    <col min="20" max="20" width="11.25" bestFit="1" customWidth="1"/>
  </cols>
  <sheetData>
    <row r="1" spans="1:20" x14ac:dyDescent="0.3">
      <c r="A1" t="s">
        <v>0</v>
      </c>
      <c r="B1" t="s">
        <v>5373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</row>
    <row r="2" spans="1:20" x14ac:dyDescent="0.3">
      <c r="A2" t="s">
        <v>19</v>
      </c>
      <c r="B2" t="str">
        <f>_xlfn.CONCAT(쿼리1[[#This Row],[주문번호]], "-", 쿼리1[[#This Row],[공정명]])</f>
        <v>20241111-2000155821-턴키</v>
      </c>
      <c r="C2">
        <v>1</v>
      </c>
      <c r="D2" t="s">
        <v>20</v>
      </c>
      <c r="E2" s="1">
        <v>45607</v>
      </c>
      <c r="F2" s="1">
        <v>45614</v>
      </c>
      <c r="G2" s="1"/>
      <c r="H2" s="1">
        <v>45656</v>
      </c>
      <c r="I2" s="1"/>
      <c r="J2" t="s">
        <v>21</v>
      </c>
      <c r="K2" t="s">
        <v>22</v>
      </c>
      <c r="L2">
        <v>20000</v>
      </c>
      <c r="O2" t="s">
        <v>23</v>
      </c>
      <c r="P2" t="s">
        <v>24</v>
      </c>
      <c r="Q2" t="s">
        <v>25</v>
      </c>
      <c r="R2" t="s">
        <v>26</v>
      </c>
      <c r="S2" t="s">
        <v>27</v>
      </c>
      <c r="T2">
        <v>20000</v>
      </c>
    </row>
    <row r="3" spans="1:20" x14ac:dyDescent="0.3">
      <c r="A3" t="s">
        <v>28</v>
      </c>
      <c r="B3" t="str">
        <f>_xlfn.CONCAT(쿼리1[[#This Row],[주문번호]], "-", 쿼리1[[#This Row],[공정명]])</f>
        <v>20241220-2000155821-턴키</v>
      </c>
      <c r="C3">
        <v>1</v>
      </c>
      <c r="D3" t="s">
        <v>20</v>
      </c>
      <c r="E3" s="1">
        <v>45646</v>
      </c>
      <c r="F3" s="1">
        <v>45653</v>
      </c>
      <c r="G3" s="1"/>
      <c r="H3" s="1">
        <v>45656</v>
      </c>
      <c r="I3" s="1"/>
      <c r="J3" t="s">
        <v>21</v>
      </c>
      <c r="K3" t="s">
        <v>22</v>
      </c>
      <c r="L3">
        <v>20000</v>
      </c>
      <c r="O3" t="s">
        <v>23</v>
      </c>
      <c r="P3" t="s">
        <v>24</v>
      </c>
      <c r="Q3" t="s">
        <v>25</v>
      </c>
      <c r="R3" t="s">
        <v>26</v>
      </c>
      <c r="S3" t="s">
        <v>27</v>
      </c>
      <c r="T3">
        <v>20000</v>
      </c>
    </row>
    <row r="4" spans="1:20" x14ac:dyDescent="0.3">
      <c r="A4" t="s">
        <v>29</v>
      </c>
      <c r="B4" t="str">
        <f>_xlfn.CONCAT(쿼리1[[#This Row],[주문번호]], "-", 쿼리1[[#This Row],[공정명]])</f>
        <v>20240924-1318P0085-옵션</v>
      </c>
      <c r="C4">
        <v>6</v>
      </c>
      <c r="D4" t="s">
        <v>30</v>
      </c>
      <c r="E4" s="1">
        <v>45559</v>
      </c>
      <c r="F4" s="1">
        <v>45574</v>
      </c>
      <c r="G4" s="1">
        <v>45603</v>
      </c>
      <c r="H4" s="1">
        <v>45656</v>
      </c>
      <c r="I4" s="1">
        <v>45603</v>
      </c>
      <c r="J4" t="s">
        <v>31</v>
      </c>
      <c r="K4" t="s">
        <v>32</v>
      </c>
      <c r="L4">
        <v>15000</v>
      </c>
      <c r="M4">
        <v>15000</v>
      </c>
      <c r="N4">
        <v>29</v>
      </c>
      <c r="O4" t="s">
        <v>33</v>
      </c>
      <c r="P4" t="s">
        <v>34</v>
      </c>
      <c r="Q4" t="s">
        <v>35</v>
      </c>
      <c r="R4" t="s">
        <v>36</v>
      </c>
      <c r="S4" t="s">
        <v>37</v>
      </c>
      <c r="T4">
        <v>15000</v>
      </c>
    </row>
    <row r="5" spans="1:20" x14ac:dyDescent="0.3">
      <c r="A5" t="s">
        <v>38</v>
      </c>
      <c r="B5" t="str">
        <f>_xlfn.CONCAT(쿼리1[[#This Row],[주문번호]], "-", 쿼리1[[#This Row],[공정명]])</f>
        <v>20241028-1000137788-옵션</v>
      </c>
      <c r="C5">
        <v>4</v>
      </c>
      <c r="D5" t="s">
        <v>30</v>
      </c>
      <c r="E5" s="1">
        <v>45593</v>
      </c>
      <c r="F5" s="1">
        <v>45610</v>
      </c>
      <c r="G5" s="1">
        <v>45610</v>
      </c>
      <c r="H5" s="1">
        <v>45656</v>
      </c>
      <c r="I5" s="1">
        <v>45610</v>
      </c>
      <c r="J5" t="s">
        <v>31</v>
      </c>
      <c r="K5" t="s">
        <v>39</v>
      </c>
      <c r="L5">
        <v>15000</v>
      </c>
      <c r="M5">
        <v>16750</v>
      </c>
      <c r="N5">
        <v>0</v>
      </c>
      <c r="O5" t="s">
        <v>40</v>
      </c>
      <c r="P5" t="s">
        <v>41</v>
      </c>
      <c r="Q5" t="s">
        <v>42</v>
      </c>
      <c r="R5" t="s">
        <v>43</v>
      </c>
      <c r="S5" t="s">
        <v>37</v>
      </c>
      <c r="T5">
        <v>15000</v>
      </c>
    </row>
    <row r="6" spans="1:20" x14ac:dyDescent="0.3">
      <c r="A6" t="s">
        <v>44</v>
      </c>
      <c r="B6" t="str">
        <f>_xlfn.CONCAT(쿼리1[[#This Row],[주문번호]], "-", 쿼리1[[#This Row],[공정명]])</f>
        <v>20241002-1000137788-옵션</v>
      </c>
      <c r="C6">
        <v>4</v>
      </c>
      <c r="D6" t="s">
        <v>30</v>
      </c>
      <c r="E6" s="1">
        <v>45567</v>
      </c>
      <c r="F6" s="1">
        <v>45586</v>
      </c>
      <c r="G6" s="1">
        <v>45603</v>
      </c>
      <c r="H6" s="1">
        <v>45656</v>
      </c>
      <c r="I6" s="1">
        <v>45603</v>
      </c>
      <c r="J6" t="s">
        <v>31</v>
      </c>
      <c r="K6" t="s">
        <v>32</v>
      </c>
      <c r="L6">
        <v>15000</v>
      </c>
      <c r="M6">
        <v>10220</v>
      </c>
      <c r="N6">
        <v>17</v>
      </c>
      <c r="O6" t="s">
        <v>40</v>
      </c>
      <c r="P6" t="s">
        <v>41</v>
      </c>
      <c r="Q6" t="s">
        <v>42</v>
      </c>
      <c r="R6" t="s">
        <v>43</v>
      </c>
      <c r="S6" t="s">
        <v>37</v>
      </c>
      <c r="T6">
        <v>15000</v>
      </c>
    </row>
    <row r="7" spans="1:20" x14ac:dyDescent="0.3">
      <c r="A7" t="s">
        <v>45</v>
      </c>
      <c r="B7" t="str">
        <f>_xlfn.CONCAT(쿼리1[[#This Row],[주문번호]], "-", 쿼리1[[#This Row],[공정명]])</f>
        <v>20241014-1000169329-옵션</v>
      </c>
      <c r="C7">
        <v>6</v>
      </c>
      <c r="D7" t="s">
        <v>30</v>
      </c>
      <c r="E7" s="1">
        <v>45579</v>
      </c>
      <c r="F7" s="1">
        <v>45595</v>
      </c>
      <c r="G7" s="1">
        <v>45603</v>
      </c>
      <c r="H7" s="1">
        <v>45656</v>
      </c>
      <c r="I7" s="1">
        <v>45617</v>
      </c>
      <c r="J7" t="s">
        <v>31</v>
      </c>
      <c r="K7" t="s">
        <v>32</v>
      </c>
      <c r="L7">
        <v>18750</v>
      </c>
      <c r="M7">
        <v>16750</v>
      </c>
      <c r="N7">
        <v>8</v>
      </c>
      <c r="O7" t="s">
        <v>46</v>
      </c>
      <c r="P7" t="s">
        <v>47</v>
      </c>
      <c r="Q7" t="s">
        <v>48</v>
      </c>
      <c r="R7" t="s">
        <v>43</v>
      </c>
      <c r="S7" t="s">
        <v>37</v>
      </c>
      <c r="T7">
        <v>18750</v>
      </c>
    </row>
    <row r="8" spans="1:20" x14ac:dyDescent="0.3">
      <c r="A8" t="s">
        <v>49</v>
      </c>
      <c r="B8" t="str">
        <f>_xlfn.CONCAT(쿼리1[[#This Row],[주문번호]], "-", 쿼리1[[#This Row],[공정명]])</f>
        <v>20241210-1000137788-옵션</v>
      </c>
      <c r="C8">
        <v>4</v>
      </c>
      <c r="D8" t="s">
        <v>30</v>
      </c>
      <c r="E8" s="1">
        <v>45636</v>
      </c>
      <c r="F8" s="1">
        <v>45653</v>
      </c>
      <c r="G8" s="1"/>
      <c r="H8" s="1">
        <v>45656</v>
      </c>
      <c r="I8" s="1">
        <v>45649</v>
      </c>
      <c r="J8" t="s">
        <v>21</v>
      </c>
      <c r="K8" t="s">
        <v>22</v>
      </c>
      <c r="L8">
        <v>15000</v>
      </c>
      <c r="O8" t="s">
        <v>40</v>
      </c>
      <c r="P8" t="s">
        <v>41</v>
      </c>
      <c r="Q8" t="s">
        <v>42</v>
      </c>
      <c r="R8" t="s">
        <v>43</v>
      </c>
      <c r="S8" t="s">
        <v>37</v>
      </c>
      <c r="T8">
        <v>15000</v>
      </c>
    </row>
    <row r="9" spans="1:20" x14ac:dyDescent="0.3">
      <c r="A9" t="s">
        <v>50</v>
      </c>
      <c r="B9" t="str">
        <f>_xlfn.CONCAT(쿼리1[[#This Row],[주문번호]], "-", 쿼리1[[#This Row],[공정명]])</f>
        <v>20241022-1000153277-옵션</v>
      </c>
      <c r="C9">
        <v>6</v>
      </c>
      <c r="D9" t="s">
        <v>30</v>
      </c>
      <c r="E9" s="1">
        <v>45587</v>
      </c>
      <c r="F9" s="1">
        <v>45603</v>
      </c>
      <c r="G9" s="1">
        <v>45615</v>
      </c>
      <c r="H9" s="1">
        <v>45656</v>
      </c>
      <c r="I9" s="1">
        <v>45615</v>
      </c>
      <c r="J9" t="s">
        <v>31</v>
      </c>
      <c r="K9" t="s">
        <v>32</v>
      </c>
      <c r="L9">
        <v>15000</v>
      </c>
      <c r="M9">
        <v>12530</v>
      </c>
      <c r="N9">
        <v>12</v>
      </c>
      <c r="O9" t="s">
        <v>51</v>
      </c>
      <c r="P9" t="s">
        <v>52</v>
      </c>
      <c r="Q9" t="s">
        <v>53</v>
      </c>
      <c r="R9" t="s">
        <v>43</v>
      </c>
      <c r="S9" t="s">
        <v>37</v>
      </c>
      <c r="T9">
        <v>15000</v>
      </c>
    </row>
    <row r="10" spans="1:20" x14ac:dyDescent="0.3">
      <c r="A10" t="s">
        <v>54</v>
      </c>
      <c r="B10" t="str">
        <f>_xlfn.CONCAT(쿼리1[[#This Row],[주문번호]], "-", 쿼리1[[#This Row],[공정명]])</f>
        <v>20241119-1220P0312-옵션</v>
      </c>
      <c r="C10">
        <v>6</v>
      </c>
      <c r="D10" t="s">
        <v>30</v>
      </c>
      <c r="E10" s="1">
        <v>45615</v>
      </c>
      <c r="F10" s="1">
        <v>45631</v>
      </c>
      <c r="G10" s="1"/>
      <c r="H10" s="1">
        <v>45656</v>
      </c>
      <c r="I10" s="1">
        <v>45631</v>
      </c>
      <c r="J10" t="s">
        <v>21</v>
      </c>
      <c r="K10" t="s">
        <v>22</v>
      </c>
      <c r="L10">
        <v>14285</v>
      </c>
      <c r="O10" t="s">
        <v>55</v>
      </c>
      <c r="P10" t="s">
        <v>56</v>
      </c>
      <c r="Q10" t="s">
        <v>57</v>
      </c>
      <c r="R10" t="s">
        <v>58</v>
      </c>
      <c r="S10" t="s">
        <v>37</v>
      </c>
      <c r="T10">
        <v>14285</v>
      </c>
    </row>
    <row r="11" spans="1:20" x14ac:dyDescent="0.3">
      <c r="A11" t="s">
        <v>59</v>
      </c>
      <c r="B11" t="str">
        <f>_xlfn.CONCAT(쿼리1[[#This Row],[주문번호]], "-", 쿼리1[[#This Row],[공정명]])</f>
        <v>20240903-1419P0078-합지</v>
      </c>
      <c r="C11">
        <v>2</v>
      </c>
      <c r="D11" t="s">
        <v>60</v>
      </c>
      <c r="E11" s="1">
        <v>45538</v>
      </c>
      <c r="F11" s="1">
        <v>45547</v>
      </c>
      <c r="G11" s="1">
        <v>45545</v>
      </c>
      <c r="H11" s="1">
        <v>45656</v>
      </c>
      <c r="I11" s="1">
        <v>45545</v>
      </c>
      <c r="J11" t="s">
        <v>31</v>
      </c>
      <c r="K11" t="s">
        <v>39</v>
      </c>
      <c r="L11">
        <v>12000</v>
      </c>
      <c r="M11">
        <v>12000</v>
      </c>
      <c r="N11">
        <v>-2</v>
      </c>
      <c r="O11" t="s">
        <v>61</v>
      </c>
      <c r="P11" t="s">
        <v>62</v>
      </c>
      <c r="Q11" t="s">
        <v>63</v>
      </c>
      <c r="R11" t="s">
        <v>64</v>
      </c>
      <c r="S11" t="s">
        <v>65</v>
      </c>
      <c r="T11">
        <v>24</v>
      </c>
    </row>
    <row r="12" spans="1:20" x14ac:dyDescent="0.3">
      <c r="A12" t="s">
        <v>59</v>
      </c>
      <c r="B12" t="str">
        <f>_xlfn.CONCAT(쿼리1[[#This Row],[주문번호]], "-", 쿼리1[[#This Row],[공정명]])</f>
        <v>20240903-1419P0078-합지</v>
      </c>
      <c r="C12">
        <v>2</v>
      </c>
      <c r="D12" t="s">
        <v>60</v>
      </c>
      <c r="E12" s="1">
        <v>45538</v>
      </c>
      <c r="F12" s="1">
        <v>45547</v>
      </c>
      <c r="G12" s="1">
        <v>45545</v>
      </c>
      <c r="H12" s="1">
        <v>45656</v>
      </c>
      <c r="I12" s="1">
        <v>45545</v>
      </c>
      <c r="J12" t="s">
        <v>31</v>
      </c>
      <c r="K12" t="s">
        <v>39</v>
      </c>
      <c r="L12">
        <v>12000</v>
      </c>
      <c r="M12">
        <v>12000</v>
      </c>
      <c r="N12">
        <v>-2</v>
      </c>
      <c r="O12" t="s">
        <v>61</v>
      </c>
      <c r="P12" t="s">
        <v>62</v>
      </c>
      <c r="Q12" t="s">
        <v>63</v>
      </c>
      <c r="R12" t="s">
        <v>64</v>
      </c>
      <c r="S12" t="s">
        <v>65</v>
      </c>
      <c r="T12">
        <v>24</v>
      </c>
    </row>
    <row r="13" spans="1:20" x14ac:dyDescent="0.3">
      <c r="A13" t="s">
        <v>59</v>
      </c>
      <c r="B13" t="str">
        <f>_xlfn.CONCAT(쿼리1[[#This Row],[주문번호]], "-", 쿼리1[[#This Row],[공정명]])</f>
        <v>20240903-1419P0078-합지</v>
      </c>
      <c r="C13">
        <v>2</v>
      </c>
      <c r="D13" t="s">
        <v>60</v>
      </c>
      <c r="E13" s="1">
        <v>45538</v>
      </c>
      <c r="F13" s="1">
        <v>45547</v>
      </c>
      <c r="G13" s="1">
        <v>45545</v>
      </c>
      <c r="H13" s="1">
        <v>45656</v>
      </c>
      <c r="I13" s="1">
        <v>45545</v>
      </c>
      <c r="J13" t="s">
        <v>31</v>
      </c>
      <c r="K13" t="s">
        <v>39</v>
      </c>
      <c r="L13">
        <v>12000</v>
      </c>
      <c r="M13">
        <v>12000</v>
      </c>
      <c r="N13">
        <v>-2</v>
      </c>
      <c r="O13" t="s">
        <v>61</v>
      </c>
      <c r="P13" t="s">
        <v>62</v>
      </c>
      <c r="Q13" t="s">
        <v>63</v>
      </c>
      <c r="R13" t="s">
        <v>64</v>
      </c>
      <c r="S13" t="s">
        <v>65</v>
      </c>
      <c r="T13">
        <v>24</v>
      </c>
    </row>
    <row r="14" spans="1:20" x14ac:dyDescent="0.3">
      <c r="A14" t="s">
        <v>59</v>
      </c>
      <c r="B14" t="str">
        <f>_xlfn.CONCAT(쿼리1[[#This Row],[주문번호]], "-", 쿼리1[[#This Row],[공정명]])</f>
        <v>20240903-1419P0078-합지</v>
      </c>
      <c r="C14">
        <v>2</v>
      </c>
      <c r="D14" t="s">
        <v>60</v>
      </c>
      <c r="E14" s="1">
        <v>45538</v>
      </c>
      <c r="F14" s="1">
        <v>45547</v>
      </c>
      <c r="G14" s="1">
        <v>45545</v>
      </c>
      <c r="H14" s="1">
        <v>45656</v>
      </c>
      <c r="I14" s="1">
        <v>45545</v>
      </c>
      <c r="J14" t="s">
        <v>31</v>
      </c>
      <c r="K14" t="s">
        <v>39</v>
      </c>
      <c r="L14">
        <v>12000</v>
      </c>
      <c r="M14">
        <v>12000</v>
      </c>
      <c r="N14">
        <v>-2</v>
      </c>
      <c r="O14" t="s">
        <v>61</v>
      </c>
      <c r="P14" t="s">
        <v>62</v>
      </c>
      <c r="Q14" t="s">
        <v>63</v>
      </c>
      <c r="R14" t="s">
        <v>64</v>
      </c>
      <c r="S14" t="s">
        <v>65</v>
      </c>
      <c r="T14">
        <v>24</v>
      </c>
    </row>
    <row r="15" spans="1:20" x14ac:dyDescent="0.3">
      <c r="A15" t="s">
        <v>66</v>
      </c>
      <c r="B15" t="str">
        <f>_xlfn.CONCAT(쿼리1[[#This Row],[주문번호]], "-", 쿼리1[[#This Row],[공정명]])</f>
        <v>20241022-3000169440-턴키</v>
      </c>
      <c r="C15">
        <v>2</v>
      </c>
      <c r="D15" t="s">
        <v>20</v>
      </c>
      <c r="E15" s="1">
        <v>45587</v>
      </c>
      <c r="F15" s="1">
        <v>45596</v>
      </c>
      <c r="G15" s="1"/>
      <c r="H15" s="1">
        <v>45656</v>
      </c>
      <c r="I15" s="1"/>
      <c r="J15" t="s">
        <v>21</v>
      </c>
      <c r="K15" t="s">
        <v>22</v>
      </c>
      <c r="L15">
        <v>20000</v>
      </c>
      <c r="O15" t="s">
        <v>67</v>
      </c>
      <c r="P15" t="s">
        <v>68</v>
      </c>
      <c r="Q15" t="s">
        <v>69</v>
      </c>
      <c r="R15" t="s">
        <v>70</v>
      </c>
      <c r="S15" t="s">
        <v>71</v>
      </c>
      <c r="T15">
        <v>20000</v>
      </c>
    </row>
    <row r="16" spans="1:20" x14ac:dyDescent="0.3">
      <c r="A16" t="s">
        <v>72</v>
      </c>
      <c r="B16" t="str">
        <f>_xlfn.CONCAT(쿼리1[[#This Row],[주문번호]], "-", 쿼리1[[#This Row],[공정명]])</f>
        <v>20241022-3000169442-턴키</v>
      </c>
      <c r="C16">
        <v>2</v>
      </c>
      <c r="D16" t="s">
        <v>20</v>
      </c>
      <c r="E16" s="1">
        <v>45587</v>
      </c>
      <c r="F16" s="1">
        <v>45596</v>
      </c>
      <c r="G16" s="1"/>
      <c r="H16" s="1">
        <v>45656</v>
      </c>
      <c r="I16" s="1"/>
      <c r="J16" t="s">
        <v>21</v>
      </c>
      <c r="K16" t="s">
        <v>22</v>
      </c>
      <c r="L16">
        <v>20000</v>
      </c>
      <c r="O16" t="s">
        <v>67</v>
      </c>
      <c r="P16" t="s">
        <v>73</v>
      </c>
      <c r="Q16" t="s">
        <v>74</v>
      </c>
      <c r="R16" t="s">
        <v>70</v>
      </c>
      <c r="S16" t="s">
        <v>71</v>
      </c>
      <c r="T16">
        <v>20000</v>
      </c>
    </row>
    <row r="17" spans="1:20" x14ac:dyDescent="0.3">
      <c r="A17" t="s">
        <v>75</v>
      </c>
      <c r="B17" t="str">
        <f>_xlfn.CONCAT(쿼리1[[#This Row],[주문번호]], "-", 쿼리1[[#This Row],[공정명]])</f>
        <v>20240905-1000164302-옵션</v>
      </c>
      <c r="C17">
        <v>6</v>
      </c>
      <c r="D17" t="s">
        <v>30</v>
      </c>
      <c r="E17" s="1">
        <v>45540</v>
      </c>
      <c r="F17" s="1">
        <v>45558</v>
      </c>
      <c r="G17" s="1"/>
      <c r="H17" s="1">
        <v>45656</v>
      </c>
      <c r="I17" s="1">
        <v>45590</v>
      </c>
      <c r="J17" t="s">
        <v>21</v>
      </c>
      <c r="K17" t="s">
        <v>22</v>
      </c>
      <c r="L17">
        <v>14285</v>
      </c>
      <c r="O17" t="s">
        <v>46</v>
      </c>
      <c r="P17" t="s">
        <v>56</v>
      </c>
      <c r="Q17" t="s">
        <v>76</v>
      </c>
      <c r="R17" t="s">
        <v>77</v>
      </c>
      <c r="S17" t="s">
        <v>78</v>
      </c>
      <c r="T17">
        <v>14285</v>
      </c>
    </row>
    <row r="18" spans="1:20" x14ac:dyDescent="0.3">
      <c r="A18" t="s">
        <v>79</v>
      </c>
      <c r="B18" t="str">
        <f>_xlfn.CONCAT(쿼리1[[#This Row],[주문번호]], "-", 쿼리1[[#This Row],[공정명]])</f>
        <v>20240906-1000169027-제대</v>
      </c>
      <c r="C18">
        <v>4</v>
      </c>
      <c r="D18" t="s">
        <v>80</v>
      </c>
      <c r="E18" s="1">
        <v>45541</v>
      </c>
      <c r="F18" s="1">
        <v>45554</v>
      </c>
      <c r="G18" s="1">
        <v>45575</v>
      </c>
      <c r="H18" s="1">
        <v>45656</v>
      </c>
      <c r="I18" s="1">
        <v>45575</v>
      </c>
      <c r="J18" t="s">
        <v>31</v>
      </c>
      <c r="K18" t="s">
        <v>32</v>
      </c>
      <c r="L18">
        <v>48000</v>
      </c>
      <c r="M18">
        <v>47550</v>
      </c>
      <c r="N18">
        <v>21</v>
      </c>
      <c r="O18" t="s">
        <v>81</v>
      </c>
      <c r="P18" t="s">
        <v>82</v>
      </c>
      <c r="Q18" t="s">
        <v>83</v>
      </c>
      <c r="R18" t="s">
        <v>84</v>
      </c>
      <c r="S18" t="s">
        <v>85</v>
      </c>
      <c r="T18">
        <v>48000</v>
      </c>
    </row>
    <row r="19" spans="1:20" x14ac:dyDescent="0.3">
      <c r="A19" t="s">
        <v>86</v>
      </c>
      <c r="B19" t="str">
        <f>_xlfn.CONCAT(쿼리1[[#This Row],[주문번호]], "-", 쿼리1[[#This Row],[공정명]])</f>
        <v>20240906-1000169013-제대</v>
      </c>
      <c r="C19">
        <v>4</v>
      </c>
      <c r="D19" t="s">
        <v>80</v>
      </c>
      <c r="E19" s="1">
        <v>45541</v>
      </c>
      <c r="F19" s="1">
        <v>45554</v>
      </c>
      <c r="G19" s="1">
        <v>45575</v>
      </c>
      <c r="H19" s="1">
        <v>45656</v>
      </c>
      <c r="I19" s="1">
        <v>45575</v>
      </c>
      <c r="J19" t="s">
        <v>31</v>
      </c>
      <c r="K19" t="s">
        <v>32</v>
      </c>
      <c r="L19">
        <v>96000</v>
      </c>
      <c r="M19">
        <v>93450</v>
      </c>
      <c r="N19">
        <v>21</v>
      </c>
      <c r="O19" t="s">
        <v>81</v>
      </c>
      <c r="P19" t="s">
        <v>82</v>
      </c>
      <c r="Q19" t="s">
        <v>87</v>
      </c>
      <c r="R19" t="s">
        <v>84</v>
      </c>
      <c r="S19" t="s">
        <v>85</v>
      </c>
      <c r="T19">
        <v>96000</v>
      </c>
    </row>
    <row r="20" spans="1:20" x14ac:dyDescent="0.3">
      <c r="A20" t="s">
        <v>86</v>
      </c>
      <c r="B20" t="str">
        <f>_xlfn.CONCAT(쿼리1[[#This Row],[주문번호]], "-", 쿼리1[[#This Row],[공정명]])</f>
        <v>20240906-1000169013-제대</v>
      </c>
      <c r="C20">
        <v>4</v>
      </c>
      <c r="D20" t="s">
        <v>80</v>
      </c>
      <c r="E20" s="1">
        <v>45541</v>
      </c>
      <c r="F20" s="1">
        <v>45554</v>
      </c>
      <c r="G20" s="1">
        <v>45575</v>
      </c>
      <c r="H20" s="1">
        <v>45656</v>
      </c>
      <c r="I20" s="1">
        <v>45575</v>
      </c>
      <c r="J20" t="s">
        <v>31</v>
      </c>
      <c r="K20" t="s">
        <v>32</v>
      </c>
      <c r="L20">
        <v>96000</v>
      </c>
      <c r="M20">
        <v>93450</v>
      </c>
      <c r="N20">
        <v>21</v>
      </c>
      <c r="O20" t="s">
        <v>81</v>
      </c>
      <c r="P20" t="s">
        <v>82</v>
      </c>
      <c r="Q20" t="s">
        <v>87</v>
      </c>
      <c r="R20" t="s">
        <v>84</v>
      </c>
      <c r="S20" t="s">
        <v>85</v>
      </c>
      <c r="T20">
        <v>96000</v>
      </c>
    </row>
    <row r="21" spans="1:20" x14ac:dyDescent="0.3">
      <c r="A21" t="s">
        <v>88</v>
      </c>
      <c r="B21" t="str">
        <f>_xlfn.CONCAT(쿼리1[[#This Row],[주문번호]], "-", 쿼리1[[#This Row],[공정명]])</f>
        <v>20240906-1000169020-제대</v>
      </c>
      <c r="C21">
        <v>4</v>
      </c>
      <c r="D21" t="s">
        <v>80</v>
      </c>
      <c r="E21" s="1">
        <v>45541</v>
      </c>
      <c r="F21" s="1">
        <v>45554</v>
      </c>
      <c r="G21" s="1">
        <v>45575</v>
      </c>
      <c r="H21" s="1">
        <v>45656</v>
      </c>
      <c r="I21" s="1">
        <v>45575</v>
      </c>
      <c r="J21" t="s">
        <v>31</v>
      </c>
      <c r="K21" t="s">
        <v>32</v>
      </c>
      <c r="L21">
        <v>48000</v>
      </c>
      <c r="M21">
        <v>47070</v>
      </c>
      <c r="N21">
        <v>21</v>
      </c>
      <c r="O21" t="s">
        <v>81</v>
      </c>
      <c r="P21" t="s">
        <v>82</v>
      </c>
      <c r="Q21" t="s">
        <v>89</v>
      </c>
      <c r="R21" t="s">
        <v>84</v>
      </c>
      <c r="S21" t="s">
        <v>85</v>
      </c>
      <c r="T21">
        <v>48000</v>
      </c>
    </row>
    <row r="22" spans="1:20" x14ac:dyDescent="0.3">
      <c r="A22" t="s">
        <v>90</v>
      </c>
      <c r="B22" t="str">
        <f>_xlfn.CONCAT(쿼리1[[#This Row],[주문번호]], "-", 쿼리1[[#This Row],[공정명]])</f>
        <v>20240919-1000161236-제대</v>
      </c>
      <c r="C22">
        <v>4</v>
      </c>
      <c r="D22" t="s">
        <v>80</v>
      </c>
      <c r="E22" s="1">
        <v>45554</v>
      </c>
      <c r="F22" s="1">
        <v>45567</v>
      </c>
      <c r="G22" s="1">
        <v>45569</v>
      </c>
      <c r="H22" s="1">
        <v>45656</v>
      </c>
      <c r="I22" s="1">
        <v>45575</v>
      </c>
      <c r="J22" t="s">
        <v>31</v>
      </c>
      <c r="K22" t="s">
        <v>32</v>
      </c>
      <c r="L22">
        <v>24000</v>
      </c>
      <c r="M22">
        <v>23380</v>
      </c>
      <c r="N22">
        <v>2</v>
      </c>
      <c r="O22" t="s">
        <v>91</v>
      </c>
      <c r="P22" t="s">
        <v>92</v>
      </c>
      <c r="Q22" t="s">
        <v>93</v>
      </c>
      <c r="R22" t="s">
        <v>94</v>
      </c>
      <c r="S22" t="s">
        <v>85</v>
      </c>
      <c r="T22">
        <v>24000</v>
      </c>
    </row>
    <row r="23" spans="1:20" x14ac:dyDescent="0.3">
      <c r="A23" t="s">
        <v>95</v>
      </c>
      <c r="B23" t="str">
        <f>_xlfn.CONCAT(쿼리1[[#This Row],[주문번호]], "-", 쿼리1[[#This Row],[공정명]])</f>
        <v>20240902-1000159561-제대</v>
      </c>
      <c r="C23">
        <v>4</v>
      </c>
      <c r="D23" t="s">
        <v>80</v>
      </c>
      <c r="E23" s="1">
        <v>45537</v>
      </c>
      <c r="F23" s="1">
        <v>45548</v>
      </c>
      <c r="G23" s="1">
        <v>45575</v>
      </c>
      <c r="H23" s="1">
        <v>45656</v>
      </c>
      <c r="I23" s="1">
        <v>45575</v>
      </c>
      <c r="J23" t="s">
        <v>31</v>
      </c>
      <c r="K23" t="s">
        <v>32</v>
      </c>
      <c r="L23">
        <v>28571</v>
      </c>
      <c r="M23">
        <v>51600</v>
      </c>
      <c r="N23">
        <v>27</v>
      </c>
      <c r="O23" t="s">
        <v>96</v>
      </c>
      <c r="P23" t="s">
        <v>97</v>
      </c>
      <c r="Q23" t="s">
        <v>98</v>
      </c>
      <c r="R23" t="s">
        <v>99</v>
      </c>
      <c r="S23" t="s">
        <v>85</v>
      </c>
      <c r="T23">
        <v>28571</v>
      </c>
    </row>
    <row r="24" spans="1:20" x14ac:dyDescent="0.3">
      <c r="A24" t="s">
        <v>100</v>
      </c>
      <c r="B24" t="str">
        <f>_xlfn.CONCAT(쿼리1[[#This Row],[주문번호]], "-", 쿼리1[[#This Row],[공정명]])</f>
        <v>20240923-1117P0197-제대</v>
      </c>
      <c r="C24">
        <v>4</v>
      </c>
      <c r="D24" t="s">
        <v>80</v>
      </c>
      <c r="E24" s="1">
        <v>45558</v>
      </c>
      <c r="F24" s="1">
        <v>45569</v>
      </c>
      <c r="G24" s="1">
        <v>45575</v>
      </c>
      <c r="H24" s="1">
        <v>45656</v>
      </c>
      <c r="I24" s="1">
        <v>45572</v>
      </c>
      <c r="J24" t="s">
        <v>101</v>
      </c>
      <c r="K24" t="s">
        <v>32</v>
      </c>
      <c r="L24">
        <v>22222</v>
      </c>
      <c r="M24">
        <v>21500</v>
      </c>
      <c r="N24">
        <v>6</v>
      </c>
      <c r="O24" t="s">
        <v>102</v>
      </c>
      <c r="P24" t="s">
        <v>103</v>
      </c>
      <c r="Q24" t="s">
        <v>104</v>
      </c>
      <c r="R24" t="s">
        <v>26</v>
      </c>
      <c r="S24" t="s">
        <v>85</v>
      </c>
      <c r="T24">
        <v>22222</v>
      </c>
    </row>
    <row r="25" spans="1:20" x14ac:dyDescent="0.3">
      <c r="A25" t="s">
        <v>105</v>
      </c>
      <c r="B25" t="str">
        <f>_xlfn.CONCAT(쿼리1[[#This Row],[주문번호]], "-", 쿼리1[[#This Row],[공정명]])</f>
        <v>20240903-1000147392-제대</v>
      </c>
      <c r="C25">
        <v>4</v>
      </c>
      <c r="D25" t="s">
        <v>80</v>
      </c>
      <c r="E25" s="1">
        <v>45538</v>
      </c>
      <c r="F25" s="1">
        <v>45546</v>
      </c>
      <c r="G25" s="1">
        <v>45575</v>
      </c>
      <c r="H25" s="1">
        <v>45656</v>
      </c>
      <c r="I25" s="1">
        <v>45575</v>
      </c>
      <c r="J25" t="s">
        <v>31</v>
      </c>
      <c r="K25" t="s">
        <v>32</v>
      </c>
      <c r="L25">
        <v>41379</v>
      </c>
      <c r="M25">
        <v>78850</v>
      </c>
      <c r="N25">
        <v>29</v>
      </c>
      <c r="O25" t="s">
        <v>106</v>
      </c>
      <c r="P25" t="s">
        <v>107</v>
      </c>
      <c r="Q25" t="s">
        <v>108</v>
      </c>
      <c r="R25" t="s">
        <v>26</v>
      </c>
      <c r="S25" t="s">
        <v>85</v>
      </c>
      <c r="T25">
        <v>41379</v>
      </c>
    </row>
    <row r="26" spans="1:20" x14ac:dyDescent="0.3">
      <c r="A26" t="s">
        <v>109</v>
      </c>
      <c r="B26" t="str">
        <f>_xlfn.CONCAT(쿼리1[[#This Row],[주문번호]], "-", 쿼리1[[#This Row],[공정명]])</f>
        <v>20241029-1000165165-제대</v>
      </c>
      <c r="C26">
        <v>2</v>
      </c>
      <c r="D26" t="s">
        <v>80</v>
      </c>
      <c r="E26" s="1">
        <v>45594</v>
      </c>
      <c r="F26" s="1">
        <v>45603</v>
      </c>
      <c r="G26" s="1">
        <v>45608</v>
      </c>
      <c r="H26" s="1">
        <v>45656</v>
      </c>
      <c r="I26" s="1">
        <v>45608</v>
      </c>
      <c r="J26" t="s">
        <v>31</v>
      </c>
      <c r="K26" t="s">
        <v>32</v>
      </c>
      <c r="L26">
        <v>40000</v>
      </c>
      <c r="M26">
        <v>37740</v>
      </c>
      <c r="N26">
        <v>5</v>
      </c>
      <c r="O26" t="s">
        <v>102</v>
      </c>
      <c r="P26" t="s">
        <v>110</v>
      </c>
      <c r="Q26" t="s">
        <v>111</v>
      </c>
      <c r="R26" t="s">
        <v>26</v>
      </c>
      <c r="S26" t="s">
        <v>85</v>
      </c>
      <c r="T26">
        <v>40000</v>
      </c>
    </row>
    <row r="27" spans="1:20" x14ac:dyDescent="0.3">
      <c r="A27" t="s">
        <v>112</v>
      </c>
      <c r="B27" t="str">
        <f>_xlfn.CONCAT(쿼리1[[#This Row],[주문번호]], "-", 쿼리1[[#This Row],[공정명]])</f>
        <v>20241021-1000169406-제대</v>
      </c>
      <c r="C27">
        <v>4</v>
      </c>
      <c r="D27" t="s">
        <v>80</v>
      </c>
      <c r="E27" s="1">
        <v>45586</v>
      </c>
      <c r="F27" s="1">
        <v>45597</v>
      </c>
      <c r="G27" s="1">
        <v>45595</v>
      </c>
      <c r="H27" s="1">
        <v>45656</v>
      </c>
      <c r="I27" s="1">
        <v>45595</v>
      </c>
      <c r="J27" t="s">
        <v>31</v>
      </c>
      <c r="K27" t="s">
        <v>39</v>
      </c>
      <c r="L27">
        <v>23076</v>
      </c>
      <c r="M27">
        <v>21400</v>
      </c>
      <c r="N27">
        <v>-2</v>
      </c>
      <c r="O27" t="s">
        <v>113</v>
      </c>
      <c r="P27" t="s">
        <v>114</v>
      </c>
      <c r="Q27" t="s">
        <v>115</v>
      </c>
      <c r="R27" t="s">
        <v>26</v>
      </c>
      <c r="S27" t="s">
        <v>85</v>
      </c>
      <c r="T27">
        <v>23076</v>
      </c>
    </row>
    <row r="28" spans="1:20" x14ac:dyDescent="0.3">
      <c r="A28" t="s">
        <v>116</v>
      </c>
      <c r="B28" t="str">
        <f>_xlfn.CONCAT(쿼리1[[#This Row],[주문번호]], "-", 쿼리1[[#This Row],[공정명]])</f>
        <v>20241025-1000167587-제대</v>
      </c>
      <c r="C28">
        <v>4</v>
      </c>
      <c r="D28" t="s">
        <v>80</v>
      </c>
      <c r="E28" s="1">
        <v>45590</v>
      </c>
      <c r="F28" s="1">
        <v>45603</v>
      </c>
      <c r="G28" s="1">
        <v>45603</v>
      </c>
      <c r="H28" s="1">
        <v>45656</v>
      </c>
      <c r="I28" s="1">
        <v>45603</v>
      </c>
      <c r="J28" t="s">
        <v>31</v>
      </c>
      <c r="K28" t="s">
        <v>39</v>
      </c>
      <c r="L28">
        <v>37500</v>
      </c>
      <c r="M28">
        <v>35990</v>
      </c>
      <c r="N28">
        <v>0</v>
      </c>
      <c r="O28" t="s">
        <v>117</v>
      </c>
      <c r="P28" t="s">
        <v>118</v>
      </c>
      <c r="Q28" t="s">
        <v>119</v>
      </c>
      <c r="R28" t="s">
        <v>120</v>
      </c>
      <c r="S28" t="s">
        <v>85</v>
      </c>
      <c r="T28">
        <v>37500</v>
      </c>
    </row>
    <row r="29" spans="1:20" x14ac:dyDescent="0.3">
      <c r="A29" t="s">
        <v>121</v>
      </c>
      <c r="B29" t="str">
        <f>_xlfn.CONCAT(쿼리1[[#This Row],[주문번호]], "-", 쿼리1[[#This Row],[공정명]])</f>
        <v>20241014-1000163732-제대</v>
      </c>
      <c r="C29">
        <v>2</v>
      </c>
      <c r="D29" t="s">
        <v>80</v>
      </c>
      <c r="E29" s="1">
        <v>45579</v>
      </c>
      <c r="F29" s="1">
        <v>45590</v>
      </c>
      <c r="G29" s="1">
        <v>45591</v>
      </c>
      <c r="H29" s="1">
        <v>45656</v>
      </c>
      <c r="I29" s="1">
        <v>45591</v>
      </c>
      <c r="J29" t="s">
        <v>31</v>
      </c>
      <c r="K29" t="s">
        <v>32</v>
      </c>
      <c r="L29">
        <v>17142</v>
      </c>
      <c r="M29">
        <v>16900</v>
      </c>
      <c r="N29">
        <v>1</v>
      </c>
      <c r="O29" t="s">
        <v>91</v>
      </c>
      <c r="P29" t="s">
        <v>122</v>
      </c>
      <c r="Q29" t="s">
        <v>123</v>
      </c>
      <c r="R29" t="s">
        <v>26</v>
      </c>
      <c r="S29" t="s">
        <v>85</v>
      </c>
      <c r="T29">
        <v>17142</v>
      </c>
    </row>
    <row r="30" spans="1:20" x14ac:dyDescent="0.3">
      <c r="A30" t="s">
        <v>124</v>
      </c>
      <c r="B30" t="str">
        <f>_xlfn.CONCAT(쿼리1[[#This Row],[주문번호]], "-", 쿼리1[[#This Row],[공정명]])</f>
        <v>20241014-1000164958-제대</v>
      </c>
      <c r="C30">
        <v>4</v>
      </c>
      <c r="D30" t="s">
        <v>80</v>
      </c>
      <c r="E30" s="1">
        <v>45579</v>
      </c>
      <c r="F30" s="1">
        <v>45593</v>
      </c>
      <c r="G30" s="1">
        <v>45590</v>
      </c>
      <c r="H30" s="1">
        <v>45656</v>
      </c>
      <c r="I30" s="1">
        <v>45590</v>
      </c>
      <c r="J30" t="s">
        <v>31</v>
      </c>
      <c r="K30" t="s">
        <v>39</v>
      </c>
      <c r="L30">
        <v>40000</v>
      </c>
      <c r="M30">
        <v>37300</v>
      </c>
      <c r="N30">
        <v>-3</v>
      </c>
      <c r="O30" t="s">
        <v>102</v>
      </c>
      <c r="P30" t="s">
        <v>110</v>
      </c>
      <c r="Q30" t="s">
        <v>125</v>
      </c>
      <c r="R30" t="s">
        <v>26</v>
      </c>
      <c r="S30" t="s">
        <v>85</v>
      </c>
      <c r="T30">
        <v>40000</v>
      </c>
    </row>
    <row r="31" spans="1:20" x14ac:dyDescent="0.3">
      <c r="A31" t="s">
        <v>126</v>
      </c>
      <c r="B31" t="str">
        <f>_xlfn.CONCAT(쿼리1[[#This Row],[주문번호]], "-", 쿼리1[[#This Row],[공정명]])</f>
        <v>20241018-1000165165-제대</v>
      </c>
      <c r="C31">
        <v>2</v>
      </c>
      <c r="D31" t="s">
        <v>80</v>
      </c>
      <c r="E31" s="1">
        <v>45583</v>
      </c>
      <c r="F31" s="1">
        <v>45595</v>
      </c>
      <c r="G31" s="1">
        <v>45597</v>
      </c>
      <c r="H31" s="1">
        <v>45656</v>
      </c>
      <c r="I31" s="1">
        <v>45597</v>
      </c>
      <c r="J31" t="s">
        <v>31</v>
      </c>
      <c r="K31" t="s">
        <v>32</v>
      </c>
      <c r="L31">
        <v>40000</v>
      </c>
      <c r="M31">
        <v>37860</v>
      </c>
      <c r="N31">
        <v>2</v>
      </c>
      <c r="O31" t="s">
        <v>102</v>
      </c>
      <c r="P31" t="s">
        <v>110</v>
      </c>
      <c r="Q31" t="s">
        <v>111</v>
      </c>
      <c r="R31" t="s">
        <v>26</v>
      </c>
      <c r="S31" t="s">
        <v>85</v>
      </c>
      <c r="T31">
        <v>40000</v>
      </c>
    </row>
    <row r="32" spans="1:20" x14ac:dyDescent="0.3">
      <c r="A32" t="s">
        <v>127</v>
      </c>
      <c r="B32" t="str">
        <f>_xlfn.CONCAT(쿼리1[[#This Row],[주문번호]], "-", 쿼리1[[#This Row],[공정명]])</f>
        <v>20240906-1000146282-제대</v>
      </c>
      <c r="C32">
        <v>4</v>
      </c>
      <c r="D32" t="s">
        <v>80</v>
      </c>
      <c r="E32" s="1">
        <v>45541</v>
      </c>
      <c r="F32" s="1">
        <v>45554</v>
      </c>
      <c r="G32" s="1">
        <v>45559</v>
      </c>
      <c r="H32" s="1">
        <v>45656</v>
      </c>
      <c r="I32" s="1">
        <v>45559</v>
      </c>
      <c r="J32" t="s">
        <v>31</v>
      </c>
      <c r="K32" t="s">
        <v>32</v>
      </c>
      <c r="L32">
        <v>23076</v>
      </c>
      <c r="M32">
        <v>21700</v>
      </c>
      <c r="N32">
        <v>5</v>
      </c>
      <c r="O32" t="s">
        <v>128</v>
      </c>
      <c r="P32" t="s">
        <v>129</v>
      </c>
      <c r="Q32" t="s">
        <v>130</v>
      </c>
      <c r="R32" t="s">
        <v>131</v>
      </c>
      <c r="S32" t="s">
        <v>85</v>
      </c>
      <c r="T32">
        <v>23076</v>
      </c>
    </row>
    <row r="33" spans="1:20" x14ac:dyDescent="0.3">
      <c r="A33" t="s">
        <v>132</v>
      </c>
      <c r="B33" t="str">
        <f>_xlfn.CONCAT(쿼리1[[#This Row],[주문번호]], "-", 쿼리1[[#This Row],[공정명]])</f>
        <v>20240906-140643-제대</v>
      </c>
      <c r="C33">
        <v>5</v>
      </c>
      <c r="D33" t="s">
        <v>80</v>
      </c>
      <c r="E33" s="1">
        <v>45541</v>
      </c>
      <c r="F33" s="1">
        <v>45558</v>
      </c>
      <c r="G33" s="1">
        <v>45575</v>
      </c>
      <c r="H33" s="1">
        <v>45656</v>
      </c>
      <c r="I33" s="1">
        <v>45589</v>
      </c>
      <c r="J33" t="s">
        <v>31</v>
      </c>
      <c r="K33" t="s">
        <v>32</v>
      </c>
      <c r="L33">
        <v>62068</v>
      </c>
      <c r="M33">
        <v>118380</v>
      </c>
      <c r="N33">
        <v>17</v>
      </c>
      <c r="O33" t="s">
        <v>133</v>
      </c>
      <c r="P33" t="s">
        <v>134</v>
      </c>
      <c r="Q33" t="s">
        <v>135</v>
      </c>
      <c r="R33" t="s">
        <v>136</v>
      </c>
      <c r="S33" t="s">
        <v>137</v>
      </c>
      <c r="T33">
        <v>62068</v>
      </c>
    </row>
    <row r="34" spans="1:20" x14ac:dyDescent="0.3">
      <c r="A34" t="s">
        <v>132</v>
      </c>
      <c r="B34" t="str">
        <f>_xlfn.CONCAT(쿼리1[[#This Row],[주문번호]], "-", 쿼리1[[#This Row],[공정명]])</f>
        <v>20240906-140643-제대</v>
      </c>
      <c r="C34">
        <v>5</v>
      </c>
      <c r="D34" t="s">
        <v>80</v>
      </c>
      <c r="E34" s="1">
        <v>45541</v>
      </c>
      <c r="F34" s="1">
        <v>45558</v>
      </c>
      <c r="G34" s="1">
        <v>45589</v>
      </c>
      <c r="H34" s="1">
        <v>45656</v>
      </c>
      <c r="I34" s="1">
        <v>45589</v>
      </c>
      <c r="J34" t="s">
        <v>31</v>
      </c>
      <c r="K34" t="s">
        <v>32</v>
      </c>
      <c r="L34">
        <v>62068</v>
      </c>
      <c r="M34">
        <v>-118380</v>
      </c>
      <c r="N34">
        <v>31</v>
      </c>
      <c r="O34" t="s">
        <v>133</v>
      </c>
      <c r="P34" t="s">
        <v>134</v>
      </c>
      <c r="Q34" t="s">
        <v>135</v>
      </c>
      <c r="R34" t="s">
        <v>136</v>
      </c>
      <c r="S34" t="s">
        <v>137</v>
      </c>
      <c r="T34">
        <v>62068</v>
      </c>
    </row>
    <row r="35" spans="1:20" x14ac:dyDescent="0.3">
      <c r="A35" t="s">
        <v>132</v>
      </c>
      <c r="B35" t="str">
        <f>_xlfn.CONCAT(쿼리1[[#This Row],[주문번호]], "-", 쿼리1[[#This Row],[공정명]])</f>
        <v>20240906-140643-제대</v>
      </c>
      <c r="C35">
        <v>5</v>
      </c>
      <c r="D35" t="s">
        <v>80</v>
      </c>
      <c r="E35" s="1">
        <v>45541</v>
      </c>
      <c r="F35" s="1">
        <v>45558</v>
      </c>
      <c r="G35" s="1">
        <v>45589</v>
      </c>
      <c r="H35" s="1">
        <v>45656</v>
      </c>
      <c r="I35" s="1">
        <v>45589</v>
      </c>
      <c r="J35" t="s">
        <v>31</v>
      </c>
      <c r="K35" t="s">
        <v>32</v>
      </c>
      <c r="L35">
        <v>62068</v>
      </c>
      <c r="M35">
        <v>59880</v>
      </c>
      <c r="N35">
        <v>31</v>
      </c>
      <c r="O35" t="s">
        <v>133</v>
      </c>
      <c r="P35" t="s">
        <v>134</v>
      </c>
      <c r="Q35" t="s">
        <v>135</v>
      </c>
      <c r="R35" t="s">
        <v>136</v>
      </c>
      <c r="S35" t="s">
        <v>137</v>
      </c>
      <c r="T35">
        <v>62068</v>
      </c>
    </row>
    <row r="36" spans="1:20" x14ac:dyDescent="0.3">
      <c r="A36" t="s">
        <v>138</v>
      </c>
      <c r="B36" t="str">
        <f>_xlfn.CONCAT(쿼리1[[#This Row],[주문번호]], "-", 쿼리1[[#This Row],[공정명]])</f>
        <v>20240906-140497-제대</v>
      </c>
      <c r="C36">
        <v>5</v>
      </c>
      <c r="D36" t="s">
        <v>80</v>
      </c>
      <c r="E36" s="1">
        <v>45541</v>
      </c>
      <c r="F36" s="1">
        <v>45558</v>
      </c>
      <c r="G36" s="1">
        <v>45575</v>
      </c>
      <c r="H36" s="1">
        <v>45656</v>
      </c>
      <c r="I36" s="1">
        <v>45589</v>
      </c>
      <c r="J36" t="s">
        <v>31</v>
      </c>
      <c r="K36" t="s">
        <v>32</v>
      </c>
      <c r="L36">
        <v>62068</v>
      </c>
      <c r="M36">
        <v>118170</v>
      </c>
      <c r="N36">
        <v>17</v>
      </c>
      <c r="O36" t="s">
        <v>133</v>
      </c>
      <c r="P36" t="s">
        <v>134</v>
      </c>
      <c r="Q36" t="s">
        <v>139</v>
      </c>
      <c r="R36" t="s">
        <v>136</v>
      </c>
      <c r="S36" t="s">
        <v>137</v>
      </c>
      <c r="T36">
        <v>62068</v>
      </c>
    </row>
    <row r="37" spans="1:20" x14ac:dyDescent="0.3">
      <c r="A37" t="s">
        <v>138</v>
      </c>
      <c r="B37" t="str">
        <f>_xlfn.CONCAT(쿼리1[[#This Row],[주문번호]], "-", 쿼리1[[#This Row],[공정명]])</f>
        <v>20240906-140497-제대</v>
      </c>
      <c r="C37">
        <v>5</v>
      </c>
      <c r="D37" t="s">
        <v>80</v>
      </c>
      <c r="E37" s="1">
        <v>45541</v>
      </c>
      <c r="F37" s="1">
        <v>45558</v>
      </c>
      <c r="G37" s="1">
        <v>45589</v>
      </c>
      <c r="H37" s="1">
        <v>45656</v>
      </c>
      <c r="I37" s="1">
        <v>45589</v>
      </c>
      <c r="J37" t="s">
        <v>31</v>
      </c>
      <c r="K37" t="s">
        <v>32</v>
      </c>
      <c r="L37">
        <v>62068</v>
      </c>
      <c r="M37">
        <v>-118170</v>
      </c>
      <c r="N37">
        <v>31</v>
      </c>
      <c r="O37" t="s">
        <v>133</v>
      </c>
      <c r="P37" t="s">
        <v>134</v>
      </c>
      <c r="Q37" t="s">
        <v>139</v>
      </c>
      <c r="R37" t="s">
        <v>136</v>
      </c>
      <c r="S37" t="s">
        <v>137</v>
      </c>
      <c r="T37">
        <v>62068</v>
      </c>
    </row>
    <row r="38" spans="1:20" x14ac:dyDescent="0.3">
      <c r="A38" t="s">
        <v>138</v>
      </c>
      <c r="B38" t="str">
        <f>_xlfn.CONCAT(쿼리1[[#This Row],[주문번호]], "-", 쿼리1[[#This Row],[공정명]])</f>
        <v>20240906-140497-제대</v>
      </c>
      <c r="C38">
        <v>5</v>
      </c>
      <c r="D38" t="s">
        <v>80</v>
      </c>
      <c r="E38" s="1">
        <v>45541</v>
      </c>
      <c r="F38" s="1">
        <v>45558</v>
      </c>
      <c r="G38" s="1">
        <v>45589</v>
      </c>
      <c r="H38" s="1">
        <v>45656</v>
      </c>
      <c r="I38" s="1">
        <v>45589</v>
      </c>
      <c r="J38" t="s">
        <v>31</v>
      </c>
      <c r="K38" t="s">
        <v>32</v>
      </c>
      <c r="L38">
        <v>62068</v>
      </c>
      <c r="M38">
        <v>59670</v>
      </c>
      <c r="N38">
        <v>31</v>
      </c>
      <c r="O38" t="s">
        <v>133</v>
      </c>
      <c r="P38" t="s">
        <v>134</v>
      </c>
      <c r="Q38" t="s">
        <v>139</v>
      </c>
      <c r="R38" t="s">
        <v>136</v>
      </c>
      <c r="S38" t="s">
        <v>137</v>
      </c>
      <c r="T38">
        <v>62068</v>
      </c>
    </row>
    <row r="39" spans="1:20" x14ac:dyDescent="0.3">
      <c r="A39" t="s">
        <v>140</v>
      </c>
      <c r="B39" t="str">
        <f>_xlfn.CONCAT(쿼리1[[#This Row],[주문번호]], "-", 쿼리1[[#This Row],[공정명]])</f>
        <v>20241024-1000164232-제대</v>
      </c>
      <c r="C39">
        <v>5</v>
      </c>
      <c r="D39" t="s">
        <v>80</v>
      </c>
      <c r="E39" s="1">
        <v>45589</v>
      </c>
      <c r="F39" s="1">
        <v>45603</v>
      </c>
      <c r="G39" s="1">
        <v>45602</v>
      </c>
      <c r="H39" s="1">
        <v>45656</v>
      </c>
      <c r="I39" s="1">
        <v>45602</v>
      </c>
      <c r="J39" t="s">
        <v>31</v>
      </c>
      <c r="K39" t="s">
        <v>39</v>
      </c>
      <c r="L39">
        <v>53333</v>
      </c>
      <c r="M39">
        <v>50469</v>
      </c>
      <c r="N39">
        <v>-1</v>
      </c>
      <c r="O39" t="s">
        <v>141</v>
      </c>
      <c r="P39" t="s">
        <v>142</v>
      </c>
      <c r="Q39" t="s">
        <v>143</v>
      </c>
      <c r="R39" t="s">
        <v>144</v>
      </c>
      <c r="S39" t="s">
        <v>137</v>
      </c>
      <c r="T39">
        <v>53333</v>
      </c>
    </row>
    <row r="40" spans="1:20" x14ac:dyDescent="0.3">
      <c r="A40" t="s">
        <v>145</v>
      </c>
      <c r="B40" t="str">
        <f>_xlfn.CONCAT(쿼리1[[#This Row],[주문번호]], "-", 쿼리1[[#This Row],[공정명]])</f>
        <v>20241030-1000162448-제대</v>
      </c>
      <c r="C40">
        <v>5</v>
      </c>
      <c r="D40" t="s">
        <v>80</v>
      </c>
      <c r="E40" s="1">
        <v>45595</v>
      </c>
      <c r="F40" s="1">
        <v>45609</v>
      </c>
      <c r="G40" s="1">
        <v>45609</v>
      </c>
      <c r="H40" s="1">
        <v>45656</v>
      </c>
      <c r="I40" s="1">
        <v>45609</v>
      </c>
      <c r="J40" t="s">
        <v>31</v>
      </c>
      <c r="K40" t="s">
        <v>39</v>
      </c>
      <c r="L40">
        <v>38095</v>
      </c>
      <c r="M40">
        <v>18390</v>
      </c>
      <c r="N40">
        <v>0</v>
      </c>
      <c r="O40" t="s">
        <v>141</v>
      </c>
      <c r="P40" t="s">
        <v>146</v>
      </c>
      <c r="Q40" t="s">
        <v>147</v>
      </c>
      <c r="R40" t="s">
        <v>144</v>
      </c>
      <c r="S40" t="s">
        <v>137</v>
      </c>
      <c r="T40">
        <v>38095</v>
      </c>
    </row>
    <row r="41" spans="1:20" x14ac:dyDescent="0.3">
      <c r="A41" t="s">
        <v>148</v>
      </c>
      <c r="B41" t="str">
        <f>_xlfn.CONCAT(쿼리1[[#This Row],[주문번호]], "-", 쿼리1[[#This Row],[공정명]])</f>
        <v>20241011-1000164242-제대</v>
      </c>
      <c r="C41">
        <v>5</v>
      </c>
      <c r="D41" t="s">
        <v>80</v>
      </c>
      <c r="E41" s="1">
        <v>45576</v>
      </c>
      <c r="F41" s="1">
        <v>45590</v>
      </c>
      <c r="G41" s="1">
        <v>45588</v>
      </c>
      <c r="H41" s="1">
        <v>45656</v>
      </c>
      <c r="I41" s="1">
        <v>45588</v>
      </c>
      <c r="J41" t="s">
        <v>31</v>
      </c>
      <c r="K41" t="s">
        <v>39</v>
      </c>
      <c r="L41">
        <v>53333</v>
      </c>
      <c r="M41">
        <v>50780</v>
      </c>
      <c r="N41">
        <v>-2</v>
      </c>
      <c r="O41" t="s">
        <v>141</v>
      </c>
      <c r="P41" t="s">
        <v>142</v>
      </c>
      <c r="Q41" t="s">
        <v>149</v>
      </c>
      <c r="R41" t="s">
        <v>144</v>
      </c>
      <c r="S41" t="s">
        <v>137</v>
      </c>
      <c r="T41">
        <v>53333</v>
      </c>
    </row>
    <row r="42" spans="1:20" x14ac:dyDescent="0.3">
      <c r="A42" t="s">
        <v>150</v>
      </c>
      <c r="B42" t="str">
        <f>_xlfn.CONCAT(쿼리1[[#This Row],[주문번호]], "-", 쿼리1[[#This Row],[공정명]])</f>
        <v>20241008-1120P0030-제대</v>
      </c>
      <c r="C42">
        <v>5</v>
      </c>
      <c r="D42" t="s">
        <v>80</v>
      </c>
      <c r="E42" s="1">
        <v>45573</v>
      </c>
      <c r="F42" s="1">
        <v>45586</v>
      </c>
      <c r="G42" s="1">
        <v>45587</v>
      </c>
      <c r="H42" s="1">
        <v>45656</v>
      </c>
      <c r="I42" s="1">
        <v>45587</v>
      </c>
      <c r="J42" t="s">
        <v>31</v>
      </c>
      <c r="K42" t="s">
        <v>32</v>
      </c>
      <c r="L42">
        <v>42105</v>
      </c>
      <c r="M42">
        <v>39900</v>
      </c>
      <c r="N42">
        <v>1</v>
      </c>
      <c r="O42" t="s">
        <v>141</v>
      </c>
      <c r="P42" t="s">
        <v>151</v>
      </c>
      <c r="Q42" t="s">
        <v>152</v>
      </c>
      <c r="R42" t="s">
        <v>144</v>
      </c>
      <c r="S42" t="s">
        <v>137</v>
      </c>
      <c r="T42">
        <v>42105</v>
      </c>
    </row>
    <row r="43" spans="1:20" x14ac:dyDescent="0.3">
      <c r="A43" t="s">
        <v>153</v>
      </c>
      <c r="B43" t="str">
        <f>_xlfn.CONCAT(쿼리1[[#This Row],[주문번호]], "-", 쿼리1[[#This Row],[공정명]])</f>
        <v>20241212-1000159652-제대</v>
      </c>
      <c r="C43">
        <v>5</v>
      </c>
      <c r="D43" t="s">
        <v>80</v>
      </c>
      <c r="E43" s="1">
        <v>45638</v>
      </c>
      <c r="F43" s="1">
        <v>45652</v>
      </c>
      <c r="G43" s="1">
        <v>45653</v>
      </c>
      <c r="H43" s="1">
        <v>45656</v>
      </c>
      <c r="I43" s="1">
        <v>45653</v>
      </c>
      <c r="J43" t="s">
        <v>31</v>
      </c>
      <c r="K43" t="s">
        <v>32</v>
      </c>
      <c r="L43">
        <v>55172</v>
      </c>
      <c r="M43">
        <v>52470</v>
      </c>
      <c r="N43">
        <v>1</v>
      </c>
      <c r="O43" t="s">
        <v>141</v>
      </c>
      <c r="P43" t="s">
        <v>154</v>
      </c>
      <c r="Q43" t="s">
        <v>155</v>
      </c>
      <c r="R43" t="s">
        <v>144</v>
      </c>
      <c r="S43" t="s">
        <v>137</v>
      </c>
      <c r="T43">
        <v>55172</v>
      </c>
    </row>
    <row r="44" spans="1:20" x14ac:dyDescent="0.3">
      <c r="A44" t="s">
        <v>156</v>
      </c>
      <c r="B44" t="str">
        <f>_xlfn.CONCAT(쿼리1[[#This Row],[주문번호]], "-", 쿼리1[[#This Row],[공정명]])</f>
        <v>20241030-1000159652-제대</v>
      </c>
      <c r="C44">
        <v>5</v>
      </c>
      <c r="D44" t="s">
        <v>80</v>
      </c>
      <c r="E44" s="1">
        <v>45595</v>
      </c>
      <c r="F44" s="1">
        <v>45609</v>
      </c>
      <c r="G44" s="1">
        <v>45622</v>
      </c>
      <c r="H44" s="1">
        <v>45656</v>
      </c>
      <c r="I44" s="1">
        <v>45622</v>
      </c>
      <c r="J44" t="s">
        <v>31</v>
      </c>
      <c r="K44" t="s">
        <v>32</v>
      </c>
      <c r="L44">
        <v>55172</v>
      </c>
      <c r="M44">
        <v>52810</v>
      </c>
      <c r="N44">
        <v>13</v>
      </c>
      <c r="O44" t="s">
        <v>141</v>
      </c>
      <c r="P44" t="s">
        <v>154</v>
      </c>
      <c r="Q44" t="s">
        <v>155</v>
      </c>
      <c r="R44" t="s">
        <v>144</v>
      </c>
      <c r="S44" t="s">
        <v>137</v>
      </c>
      <c r="T44">
        <v>55172</v>
      </c>
    </row>
    <row r="45" spans="1:20" x14ac:dyDescent="0.3">
      <c r="A45" t="s">
        <v>157</v>
      </c>
      <c r="B45" t="str">
        <f>_xlfn.CONCAT(쿼리1[[#This Row],[주문번호]], "-", 쿼리1[[#This Row],[공정명]])</f>
        <v>20241107-1000138589-제대</v>
      </c>
      <c r="C45">
        <v>5</v>
      </c>
      <c r="D45" t="s">
        <v>80</v>
      </c>
      <c r="E45" s="1">
        <v>45603</v>
      </c>
      <c r="F45" s="1">
        <v>45616</v>
      </c>
      <c r="G45" s="1">
        <v>45622</v>
      </c>
      <c r="H45" s="1">
        <v>45656</v>
      </c>
      <c r="I45" s="1">
        <v>45622</v>
      </c>
      <c r="J45" t="s">
        <v>31</v>
      </c>
      <c r="K45" t="s">
        <v>32</v>
      </c>
      <c r="L45">
        <v>50000</v>
      </c>
      <c r="M45">
        <v>46020</v>
      </c>
      <c r="N45">
        <v>6</v>
      </c>
      <c r="O45" t="s">
        <v>141</v>
      </c>
      <c r="P45" t="s">
        <v>158</v>
      </c>
      <c r="Q45" t="s">
        <v>159</v>
      </c>
      <c r="R45" t="s">
        <v>144</v>
      </c>
      <c r="S45" t="s">
        <v>137</v>
      </c>
      <c r="T45">
        <v>50000</v>
      </c>
    </row>
    <row r="46" spans="1:20" x14ac:dyDescent="0.3">
      <c r="A46" t="s">
        <v>160</v>
      </c>
      <c r="B46" t="str">
        <f>_xlfn.CONCAT(쿼리1[[#This Row],[주문번호]], "-", 쿼리1[[#This Row],[공정명]])</f>
        <v>20241029-1000164262-제대</v>
      </c>
      <c r="C46">
        <v>5</v>
      </c>
      <c r="D46" t="s">
        <v>80</v>
      </c>
      <c r="E46" s="1">
        <v>45594</v>
      </c>
      <c r="F46" s="1">
        <v>45608</v>
      </c>
      <c r="G46" s="1">
        <v>45608</v>
      </c>
      <c r="H46" s="1">
        <v>45656</v>
      </c>
      <c r="I46" s="1">
        <v>45608</v>
      </c>
      <c r="J46" t="s">
        <v>31</v>
      </c>
      <c r="K46" t="s">
        <v>39</v>
      </c>
      <c r="L46">
        <v>53333</v>
      </c>
      <c r="M46">
        <v>51300</v>
      </c>
      <c r="N46">
        <v>0</v>
      </c>
      <c r="O46" t="s">
        <v>141</v>
      </c>
      <c r="P46" t="s">
        <v>142</v>
      </c>
      <c r="Q46" t="s">
        <v>161</v>
      </c>
      <c r="R46" t="s">
        <v>144</v>
      </c>
      <c r="S46" t="s">
        <v>137</v>
      </c>
      <c r="T46">
        <v>53333</v>
      </c>
    </row>
    <row r="47" spans="1:20" x14ac:dyDescent="0.3">
      <c r="A47" t="s">
        <v>162</v>
      </c>
      <c r="B47" t="str">
        <f>_xlfn.CONCAT(쿼리1[[#This Row],[주문번호]], "-", 쿼리1[[#This Row],[공정명]])</f>
        <v>20241011-1000165751-제대</v>
      </c>
      <c r="C47">
        <v>2</v>
      </c>
      <c r="D47" t="s">
        <v>80</v>
      </c>
      <c r="E47" s="1">
        <v>45576</v>
      </c>
      <c r="F47" s="1">
        <v>45586</v>
      </c>
      <c r="G47" s="1">
        <v>45581</v>
      </c>
      <c r="H47" s="1">
        <v>45656</v>
      </c>
      <c r="I47" s="1">
        <v>45582</v>
      </c>
      <c r="J47" t="s">
        <v>31</v>
      </c>
      <c r="K47" t="s">
        <v>39</v>
      </c>
      <c r="L47">
        <v>15789</v>
      </c>
      <c r="M47">
        <v>14900</v>
      </c>
      <c r="N47">
        <v>-5</v>
      </c>
      <c r="O47" t="s">
        <v>163</v>
      </c>
      <c r="P47" t="s">
        <v>164</v>
      </c>
      <c r="Q47" t="s">
        <v>42</v>
      </c>
      <c r="R47" t="s">
        <v>165</v>
      </c>
      <c r="S47" t="s">
        <v>166</v>
      </c>
      <c r="T47">
        <v>15789</v>
      </c>
    </row>
    <row r="48" spans="1:20" x14ac:dyDescent="0.3">
      <c r="A48" t="s">
        <v>167</v>
      </c>
      <c r="B48" t="str">
        <f>_xlfn.CONCAT(쿼리1[[#This Row],[주문번호]], "-", 쿼리1[[#This Row],[공정명]])</f>
        <v>20241112-1000162823-제대</v>
      </c>
      <c r="C48">
        <v>2</v>
      </c>
      <c r="D48" t="s">
        <v>80</v>
      </c>
      <c r="E48" s="1">
        <v>45608</v>
      </c>
      <c r="F48" s="1">
        <v>45616</v>
      </c>
      <c r="G48" s="1">
        <v>45621</v>
      </c>
      <c r="H48" s="1">
        <v>45656</v>
      </c>
      <c r="I48" s="1">
        <v>45621</v>
      </c>
      <c r="J48" t="s">
        <v>31</v>
      </c>
      <c r="K48" t="s">
        <v>32</v>
      </c>
      <c r="L48">
        <v>13483</v>
      </c>
      <c r="M48">
        <v>11700</v>
      </c>
      <c r="N48">
        <v>5</v>
      </c>
      <c r="O48" t="s">
        <v>163</v>
      </c>
      <c r="P48" t="s">
        <v>168</v>
      </c>
      <c r="Q48" t="s">
        <v>42</v>
      </c>
      <c r="R48" t="s">
        <v>165</v>
      </c>
      <c r="S48" t="s">
        <v>166</v>
      </c>
      <c r="T48">
        <v>13483</v>
      </c>
    </row>
    <row r="49" spans="1:20" x14ac:dyDescent="0.3">
      <c r="A49" t="s">
        <v>169</v>
      </c>
      <c r="B49" t="str">
        <f>_xlfn.CONCAT(쿼리1[[#This Row],[주문번호]], "-", 쿼리1[[#This Row],[공정명]])</f>
        <v>20241112-1000165752-제대</v>
      </c>
      <c r="C49">
        <v>2</v>
      </c>
      <c r="D49" t="s">
        <v>80</v>
      </c>
      <c r="E49" s="1">
        <v>45608</v>
      </c>
      <c r="F49" s="1">
        <v>45618</v>
      </c>
      <c r="G49" s="1">
        <v>45621</v>
      </c>
      <c r="H49" s="1">
        <v>45656</v>
      </c>
      <c r="I49" s="1">
        <v>45621</v>
      </c>
      <c r="J49" t="s">
        <v>31</v>
      </c>
      <c r="K49" t="s">
        <v>32</v>
      </c>
      <c r="L49">
        <v>13483</v>
      </c>
      <c r="M49">
        <v>13050</v>
      </c>
      <c r="N49">
        <v>3</v>
      </c>
      <c r="O49" t="s">
        <v>170</v>
      </c>
      <c r="P49" t="s">
        <v>168</v>
      </c>
      <c r="Q49" t="s">
        <v>42</v>
      </c>
      <c r="R49" t="s">
        <v>165</v>
      </c>
      <c r="S49" t="s">
        <v>166</v>
      </c>
      <c r="T49">
        <v>13483</v>
      </c>
    </row>
    <row r="50" spans="1:20" x14ac:dyDescent="0.3">
      <c r="A50" t="s">
        <v>171</v>
      </c>
      <c r="B50" t="str">
        <f>_xlfn.CONCAT(쿼리1[[#This Row],[주문번호]], "-", 쿼리1[[#This Row],[공정명]])</f>
        <v>20241011-1000165752-제대</v>
      </c>
      <c r="C50">
        <v>2</v>
      </c>
      <c r="D50" t="s">
        <v>80</v>
      </c>
      <c r="E50" s="1">
        <v>45576</v>
      </c>
      <c r="F50" s="1">
        <v>45588</v>
      </c>
      <c r="G50" s="1">
        <v>45582</v>
      </c>
      <c r="H50" s="1">
        <v>45656</v>
      </c>
      <c r="I50" s="1">
        <v>45586</v>
      </c>
      <c r="J50" t="s">
        <v>31</v>
      </c>
      <c r="K50" t="s">
        <v>39</v>
      </c>
      <c r="L50">
        <v>13483</v>
      </c>
      <c r="M50">
        <v>12750</v>
      </c>
      <c r="N50">
        <v>-6</v>
      </c>
      <c r="O50" t="s">
        <v>170</v>
      </c>
      <c r="P50" t="s">
        <v>168</v>
      </c>
      <c r="Q50" t="s">
        <v>42</v>
      </c>
      <c r="R50" t="s">
        <v>165</v>
      </c>
      <c r="S50" t="s">
        <v>166</v>
      </c>
      <c r="T50">
        <v>13483</v>
      </c>
    </row>
    <row r="51" spans="1:20" x14ac:dyDescent="0.3">
      <c r="A51" t="s">
        <v>172</v>
      </c>
      <c r="B51" t="str">
        <f>_xlfn.CONCAT(쿼리1[[#This Row],[주문번호]], "-", 쿼리1[[#This Row],[공정명]])</f>
        <v>20241112-1000165751-제대</v>
      </c>
      <c r="C51">
        <v>2</v>
      </c>
      <c r="D51" t="s">
        <v>80</v>
      </c>
      <c r="E51" s="1">
        <v>45608</v>
      </c>
      <c r="F51" s="1">
        <v>45616</v>
      </c>
      <c r="G51" s="1">
        <v>45621</v>
      </c>
      <c r="H51" s="1">
        <v>45656</v>
      </c>
      <c r="I51" s="1">
        <v>45621</v>
      </c>
      <c r="J51" t="s">
        <v>31</v>
      </c>
      <c r="K51" t="s">
        <v>32</v>
      </c>
      <c r="L51">
        <v>15789</v>
      </c>
      <c r="M51">
        <v>14350</v>
      </c>
      <c r="N51">
        <v>5</v>
      </c>
      <c r="O51" t="s">
        <v>163</v>
      </c>
      <c r="P51" t="s">
        <v>164</v>
      </c>
      <c r="Q51" t="s">
        <v>42</v>
      </c>
      <c r="R51" t="s">
        <v>165</v>
      </c>
      <c r="S51" t="s">
        <v>166</v>
      </c>
      <c r="T51">
        <v>15789</v>
      </c>
    </row>
    <row r="52" spans="1:20" x14ac:dyDescent="0.3">
      <c r="A52" t="s">
        <v>173</v>
      </c>
      <c r="B52" t="str">
        <f>_xlfn.CONCAT(쿼리1[[#This Row],[주문번호]], "-", 쿼리1[[#This Row],[공정명]])</f>
        <v>20241105-2117N0002-턴키</v>
      </c>
      <c r="C52">
        <v>1</v>
      </c>
      <c r="D52" t="s">
        <v>20</v>
      </c>
      <c r="E52" s="1">
        <v>45601</v>
      </c>
      <c r="F52" s="1">
        <v>45608</v>
      </c>
      <c r="G52" s="1"/>
      <c r="H52" s="1">
        <v>45656</v>
      </c>
      <c r="I52" s="1"/>
      <c r="J52" t="s">
        <v>174</v>
      </c>
      <c r="K52" t="s">
        <v>22</v>
      </c>
      <c r="L52">
        <v>50000</v>
      </c>
      <c r="O52" t="s">
        <v>175</v>
      </c>
      <c r="P52" t="s">
        <v>176</v>
      </c>
      <c r="Q52" t="s">
        <v>42</v>
      </c>
      <c r="R52" t="s">
        <v>177</v>
      </c>
      <c r="S52" t="s">
        <v>178</v>
      </c>
      <c r="T52">
        <v>50000</v>
      </c>
    </row>
    <row r="53" spans="1:20" x14ac:dyDescent="0.3">
      <c r="A53" t="s">
        <v>179</v>
      </c>
      <c r="B53" t="str">
        <f>_xlfn.CONCAT(쿼리1[[#This Row],[주문번호]], "-", 쿼리1[[#This Row],[공정명]])</f>
        <v>20240926-1000167950-제대</v>
      </c>
      <c r="C53">
        <v>4</v>
      </c>
      <c r="D53" t="s">
        <v>80</v>
      </c>
      <c r="E53" s="1">
        <v>45561</v>
      </c>
      <c r="F53" s="1">
        <v>45575</v>
      </c>
      <c r="G53" s="1">
        <v>45580</v>
      </c>
      <c r="H53" s="1">
        <v>45656</v>
      </c>
      <c r="I53" s="1">
        <v>45580</v>
      </c>
      <c r="J53" t="s">
        <v>31</v>
      </c>
      <c r="K53" t="s">
        <v>32</v>
      </c>
      <c r="L53">
        <v>20000</v>
      </c>
      <c r="M53">
        <v>17700</v>
      </c>
      <c r="N53">
        <v>5</v>
      </c>
      <c r="O53" t="s">
        <v>180</v>
      </c>
      <c r="P53" t="s">
        <v>181</v>
      </c>
      <c r="Q53" t="s">
        <v>182</v>
      </c>
      <c r="R53" t="s">
        <v>26</v>
      </c>
      <c r="S53" t="s">
        <v>183</v>
      </c>
      <c r="T53">
        <v>20000</v>
      </c>
    </row>
    <row r="54" spans="1:20" x14ac:dyDescent="0.3">
      <c r="A54" t="s">
        <v>184</v>
      </c>
      <c r="B54" t="str">
        <f>_xlfn.CONCAT(쿼리1[[#This Row],[주문번호]], "-", 쿼리1[[#This Row],[공정명]])</f>
        <v>20240926-1000167953-제대</v>
      </c>
      <c r="C54">
        <v>4</v>
      </c>
      <c r="D54" t="s">
        <v>80</v>
      </c>
      <c r="E54" s="1">
        <v>45561</v>
      </c>
      <c r="F54" s="1">
        <v>45575</v>
      </c>
      <c r="G54" s="1">
        <v>45580</v>
      </c>
      <c r="H54" s="1">
        <v>45656</v>
      </c>
      <c r="I54" s="1">
        <v>45573</v>
      </c>
      <c r="J54" t="s">
        <v>101</v>
      </c>
      <c r="K54" t="s">
        <v>32</v>
      </c>
      <c r="L54">
        <v>20000</v>
      </c>
      <c r="M54">
        <v>0</v>
      </c>
      <c r="N54">
        <v>5</v>
      </c>
      <c r="O54" t="s">
        <v>180</v>
      </c>
      <c r="P54" t="s">
        <v>181</v>
      </c>
      <c r="Q54" t="s">
        <v>185</v>
      </c>
      <c r="R54" t="s">
        <v>26</v>
      </c>
      <c r="S54" t="s">
        <v>183</v>
      </c>
      <c r="T54">
        <v>20000</v>
      </c>
    </row>
    <row r="55" spans="1:20" x14ac:dyDescent="0.3">
      <c r="A55" t="s">
        <v>186</v>
      </c>
      <c r="B55" t="str">
        <f>_xlfn.CONCAT(쿼리1[[#This Row],[주문번호]], "-", 쿼리1[[#This Row],[공정명]])</f>
        <v>20240912-1000166990-제대</v>
      </c>
      <c r="C55">
        <v>3</v>
      </c>
      <c r="D55" t="s">
        <v>80</v>
      </c>
      <c r="E55" s="1">
        <v>45547</v>
      </c>
      <c r="F55" s="1">
        <v>45560</v>
      </c>
      <c r="G55" s="1">
        <v>45575</v>
      </c>
      <c r="H55" s="1">
        <v>45656</v>
      </c>
      <c r="I55" s="1">
        <v>45558</v>
      </c>
      <c r="J55" t="s">
        <v>101</v>
      </c>
      <c r="K55" t="s">
        <v>32</v>
      </c>
      <c r="L55">
        <v>13333</v>
      </c>
      <c r="M55">
        <v>3600</v>
      </c>
      <c r="N55">
        <v>15</v>
      </c>
      <c r="O55" t="s">
        <v>180</v>
      </c>
      <c r="P55" t="s">
        <v>181</v>
      </c>
      <c r="Q55" t="s">
        <v>187</v>
      </c>
      <c r="R55" t="s">
        <v>26</v>
      </c>
      <c r="S55" t="s">
        <v>183</v>
      </c>
      <c r="T55">
        <v>13333</v>
      </c>
    </row>
    <row r="56" spans="1:20" x14ac:dyDescent="0.3">
      <c r="A56" t="s">
        <v>186</v>
      </c>
      <c r="B56" t="str">
        <f>_xlfn.CONCAT(쿼리1[[#This Row],[주문번호]], "-", 쿼리1[[#This Row],[공정명]])</f>
        <v>20240912-1000166990-제대</v>
      </c>
      <c r="C56">
        <v>3</v>
      </c>
      <c r="D56" t="s">
        <v>80</v>
      </c>
      <c r="E56" s="1">
        <v>45547</v>
      </c>
      <c r="F56" s="1">
        <v>45560</v>
      </c>
      <c r="G56" s="1">
        <v>45575</v>
      </c>
      <c r="H56" s="1">
        <v>45656</v>
      </c>
      <c r="I56" s="1">
        <v>45558</v>
      </c>
      <c r="J56" t="s">
        <v>101</v>
      </c>
      <c r="K56" t="s">
        <v>32</v>
      </c>
      <c r="L56">
        <v>13333</v>
      </c>
      <c r="M56">
        <v>3600</v>
      </c>
      <c r="N56">
        <v>15</v>
      </c>
      <c r="O56" t="s">
        <v>180</v>
      </c>
      <c r="P56" t="s">
        <v>181</v>
      </c>
      <c r="Q56" t="s">
        <v>187</v>
      </c>
      <c r="R56" t="s">
        <v>26</v>
      </c>
      <c r="S56" t="s">
        <v>183</v>
      </c>
      <c r="T56">
        <v>13333</v>
      </c>
    </row>
    <row r="57" spans="1:20" x14ac:dyDescent="0.3">
      <c r="A57" t="s">
        <v>188</v>
      </c>
      <c r="B57" t="str">
        <f>_xlfn.CONCAT(쿼리1[[#This Row],[주문번호]], "-", 쿼리1[[#This Row],[공정명]])</f>
        <v>20241126-1000167950-제대</v>
      </c>
      <c r="C57">
        <v>4</v>
      </c>
      <c r="D57" t="s">
        <v>80</v>
      </c>
      <c r="E57" s="1">
        <v>45622</v>
      </c>
      <c r="F57" s="1">
        <v>45636</v>
      </c>
      <c r="G57" s="1"/>
      <c r="H57" s="1">
        <v>45656</v>
      </c>
      <c r="I57" s="1">
        <v>45633</v>
      </c>
      <c r="J57" t="s">
        <v>21</v>
      </c>
      <c r="K57" t="s">
        <v>22</v>
      </c>
      <c r="L57">
        <v>20000</v>
      </c>
      <c r="O57" t="s">
        <v>180</v>
      </c>
      <c r="P57" t="s">
        <v>181</v>
      </c>
      <c r="Q57" t="s">
        <v>182</v>
      </c>
      <c r="R57" t="s">
        <v>26</v>
      </c>
      <c r="S57" t="s">
        <v>183</v>
      </c>
      <c r="T57">
        <v>20000</v>
      </c>
    </row>
    <row r="58" spans="1:20" x14ac:dyDescent="0.3">
      <c r="A58" t="s">
        <v>189</v>
      </c>
      <c r="B58" t="str">
        <f>_xlfn.CONCAT(쿼리1[[#This Row],[주문번호]], "-", 쿼리1[[#This Row],[공정명]])</f>
        <v>20241007-1000164958-합지</v>
      </c>
      <c r="C58">
        <v>3</v>
      </c>
      <c r="D58" t="s">
        <v>60</v>
      </c>
      <c r="E58" s="1">
        <v>45572</v>
      </c>
      <c r="F58" s="1">
        <v>45581</v>
      </c>
      <c r="G58" s="1">
        <v>45582</v>
      </c>
      <c r="H58" s="1">
        <v>45656</v>
      </c>
      <c r="I58" s="1">
        <v>45586</v>
      </c>
      <c r="J58" t="s">
        <v>31</v>
      </c>
      <c r="K58" t="s">
        <v>32</v>
      </c>
      <c r="L58">
        <v>12000</v>
      </c>
      <c r="M58">
        <v>12000</v>
      </c>
      <c r="N58">
        <v>1</v>
      </c>
      <c r="O58" t="s">
        <v>102</v>
      </c>
      <c r="P58" t="s">
        <v>110</v>
      </c>
      <c r="Q58" t="s">
        <v>125</v>
      </c>
      <c r="R58" t="s">
        <v>26</v>
      </c>
      <c r="S58" t="s">
        <v>190</v>
      </c>
      <c r="T58">
        <v>40000</v>
      </c>
    </row>
    <row r="59" spans="1:20" x14ac:dyDescent="0.3">
      <c r="A59" t="s">
        <v>124</v>
      </c>
      <c r="B59" t="str">
        <f>_xlfn.CONCAT(쿼리1[[#This Row],[주문번호]], "-", 쿼리1[[#This Row],[공정명]])</f>
        <v>20241014-1000164958-합지</v>
      </c>
      <c r="C59">
        <v>3</v>
      </c>
      <c r="D59" t="s">
        <v>60</v>
      </c>
      <c r="E59" s="1">
        <v>45579</v>
      </c>
      <c r="F59" s="1">
        <v>45588</v>
      </c>
      <c r="G59" s="1">
        <v>45582</v>
      </c>
      <c r="H59" s="1">
        <v>45656</v>
      </c>
      <c r="I59" s="1">
        <v>45590</v>
      </c>
      <c r="J59" t="s">
        <v>31</v>
      </c>
      <c r="K59" t="s">
        <v>39</v>
      </c>
      <c r="L59">
        <v>12000</v>
      </c>
      <c r="M59">
        <v>12000</v>
      </c>
      <c r="N59">
        <v>-6</v>
      </c>
      <c r="O59" t="s">
        <v>102</v>
      </c>
      <c r="P59" t="s">
        <v>110</v>
      </c>
      <c r="Q59" t="s">
        <v>125</v>
      </c>
      <c r="R59" t="s">
        <v>26</v>
      </c>
      <c r="S59" t="s">
        <v>190</v>
      </c>
      <c r="T59">
        <v>40000</v>
      </c>
    </row>
    <row r="60" spans="1:20" x14ac:dyDescent="0.3">
      <c r="A60" t="s">
        <v>191</v>
      </c>
      <c r="B60" t="str">
        <f>_xlfn.CONCAT(쿼리1[[#This Row],[주문번호]], "-", 쿼리1[[#This Row],[공정명]])</f>
        <v>20240926-1000166736-합지</v>
      </c>
      <c r="C60">
        <v>3</v>
      </c>
      <c r="D60" t="s">
        <v>60</v>
      </c>
      <c r="E60" s="1">
        <v>45561</v>
      </c>
      <c r="F60" s="1">
        <v>45572</v>
      </c>
      <c r="G60" s="1">
        <v>45576</v>
      </c>
      <c r="H60" s="1">
        <v>45656</v>
      </c>
      <c r="I60" s="1">
        <v>45576</v>
      </c>
      <c r="J60" t="s">
        <v>31</v>
      </c>
      <c r="K60" t="s">
        <v>32</v>
      </c>
      <c r="L60">
        <v>6000</v>
      </c>
      <c r="M60">
        <v>6000</v>
      </c>
      <c r="N60">
        <v>4</v>
      </c>
      <c r="O60" t="s">
        <v>192</v>
      </c>
      <c r="P60" t="s">
        <v>193</v>
      </c>
      <c r="Q60" t="s">
        <v>194</v>
      </c>
      <c r="R60" t="s">
        <v>195</v>
      </c>
      <c r="S60" t="s">
        <v>190</v>
      </c>
      <c r="T60">
        <v>20</v>
      </c>
    </row>
    <row r="61" spans="1:20" x14ac:dyDescent="0.3">
      <c r="A61" t="s">
        <v>191</v>
      </c>
      <c r="B61" t="str">
        <f>_xlfn.CONCAT(쿼리1[[#This Row],[주문번호]], "-", 쿼리1[[#This Row],[공정명]])</f>
        <v>20240926-1000166736-분단</v>
      </c>
      <c r="C61">
        <v>4</v>
      </c>
      <c r="D61" t="s">
        <v>196</v>
      </c>
      <c r="E61" s="1">
        <v>45561</v>
      </c>
      <c r="F61" s="1">
        <v>45573</v>
      </c>
      <c r="G61" s="1">
        <v>45576</v>
      </c>
      <c r="H61" s="1">
        <v>45656</v>
      </c>
      <c r="I61" s="1">
        <v>45576</v>
      </c>
      <c r="J61" t="s">
        <v>31</v>
      </c>
      <c r="K61" t="s">
        <v>32</v>
      </c>
      <c r="L61">
        <v>6000</v>
      </c>
      <c r="M61">
        <v>6000</v>
      </c>
      <c r="N61">
        <v>3</v>
      </c>
      <c r="O61" t="s">
        <v>192</v>
      </c>
      <c r="P61" t="s">
        <v>193</v>
      </c>
      <c r="Q61" t="s">
        <v>194</v>
      </c>
      <c r="R61" t="s">
        <v>195</v>
      </c>
      <c r="S61" t="s">
        <v>190</v>
      </c>
      <c r="T61">
        <v>20</v>
      </c>
    </row>
    <row r="62" spans="1:20" x14ac:dyDescent="0.3">
      <c r="A62" t="s">
        <v>197</v>
      </c>
      <c r="B62" t="str">
        <f>_xlfn.CONCAT(쿼리1[[#This Row],[주문번호]], "-", 쿼리1[[#This Row],[공정명]])</f>
        <v>20241015-900009-합지</v>
      </c>
      <c r="C62">
        <v>1</v>
      </c>
      <c r="D62" t="s">
        <v>60</v>
      </c>
      <c r="E62" s="1">
        <v>45580</v>
      </c>
      <c r="F62" s="1">
        <v>45589</v>
      </c>
      <c r="G62" s="1">
        <v>45587</v>
      </c>
      <c r="H62" s="1">
        <v>45656</v>
      </c>
      <c r="I62" s="1">
        <v>45601</v>
      </c>
      <c r="J62" t="s">
        <v>31</v>
      </c>
      <c r="K62" t="s">
        <v>39</v>
      </c>
      <c r="L62">
        <v>24000</v>
      </c>
      <c r="M62">
        <v>24000</v>
      </c>
      <c r="N62">
        <v>-2</v>
      </c>
      <c r="O62" t="s">
        <v>91</v>
      </c>
      <c r="P62" t="s">
        <v>198</v>
      </c>
      <c r="Q62" t="s">
        <v>42</v>
      </c>
      <c r="R62" t="s">
        <v>199</v>
      </c>
      <c r="S62" t="s">
        <v>190</v>
      </c>
      <c r="T62">
        <v>96000</v>
      </c>
    </row>
    <row r="63" spans="1:20" x14ac:dyDescent="0.3">
      <c r="A63" t="s">
        <v>200</v>
      </c>
      <c r="B63" t="str">
        <f>_xlfn.CONCAT(쿼리1[[#This Row],[주문번호]], "-", 쿼리1[[#This Row],[공정명]])</f>
        <v>20240906-1000166027-제대</v>
      </c>
      <c r="C63">
        <v>4</v>
      </c>
      <c r="D63" t="s">
        <v>80</v>
      </c>
      <c r="E63" s="1">
        <v>45541</v>
      </c>
      <c r="F63" s="1">
        <v>45554</v>
      </c>
      <c r="G63" s="1">
        <v>45590</v>
      </c>
      <c r="H63" s="1">
        <v>45656</v>
      </c>
      <c r="I63" s="1">
        <v>45590</v>
      </c>
      <c r="J63" t="s">
        <v>31</v>
      </c>
      <c r="K63" t="s">
        <v>32</v>
      </c>
      <c r="L63">
        <v>45000</v>
      </c>
      <c r="M63">
        <v>43500</v>
      </c>
      <c r="N63">
        <v>36</v>
      </c>
      <c r="O63" t="s">
        <v>201</v>
      </c>
      <c r="P63" t="s">
        <v>202</v>
      </c>
      <c r="Q63" t="s">
        <v>203</v>
      </c>
      <c r="R63" t="s">
        <v>204</v>
      </c>
      <c r="S63" t="s">
        <v>205</v>
      </c>
      <c r="T63">
        <v>45000</v>
      </c>
    </row>
    <row r="64" spans="1:20" x14ac:dyDescent="0.3">
      <c r="A64" t="s">
        <v>206</v>
      </c>
      <c r="B64" t="str">
        <f>_xlfn.CONCAT(쿼리1[[#This Row],[주문번호]], "-", 쿼리1[[#This Row],[공정명]])</f>
        <v>20241210-2120P0023-제대</v>
      </c>
      <c r="C64">
        <v>3</v>
      </c>
      <c r="D64" t="s">
        <v>80</v>
      </c>
      <c r="E64" s="1">
        <v>45636</v>
      </c>
      <c r="F64" s="1">
        <v>45649</v>
      </c>
      <c r="G64" s="1"/>
      <c r="H64" s="1">
        <v>45656</v>
      </c>
      <c r="I64" s="1">
        <v>45647</v>
      </c>
      <c r="J64" t="s">
        <v>21</v>
      </c>
      <c r="K64" t="s">
        <v>22</v>
      </c>
      <c r="L64">
        <v>117647</v>
      </c>
      <c r="O64" t="s">
        <v>207</v>
      </c>
      <c r="P64" t="s">
        <v>208</v>
      </c>
      <c r="Q64" t="s">
        <v>209</v>
      </c>
      <c r="R64" t="s">
        <v>26</v>
      </c>
      <c r="S64" t="s">
        <v>210</v>
      </c>
      <c r="T64">
        <v>117647</v>
      </c>
    </row>
    <row r="65" spans="1:20" x14ac:dyDescent="0.3">
      <c r="A65" t="s">
        <v>211</v>
      </c>
      <c r="B65" t="str">
        <f>_xlfn.CONCAT(쿼리1[[#This Row],[주문번호]], "-", 쿼리1[[#This Row],[공정명]])</f>
        <v>20241004-2120P0023-제대</v>
      </c>
      <c r="C65">
        <v>3</v>
      </c>
      <c r="D65" t="s">
        <v>80</v>
      </c>
      <c r="E65" s="1">
        <v>45569</v>
      </c>
      <c r="F65" s="1">
        <v>45582</v>
      </c>
      <c r="G65" s="1">
        <v>45590</v>
      </c>
      <c r="H65" s="1">
        <v>45656</v>
      </c>
      <c r="I65" s="1">
        <v>45590</v>
      </c>
      <c r="J65" t="s">
        <v>31</v>
      </c>
      <c r="K65" t="s">
        <v>32</v>
      </c>
      <c r="L65">
        <v>117647</v>
      </c>
      <c r="M65">
        <v>185000</v>
      </c>
      <c r="N65">
        <v>8</v>
      </c>
      <c r="O65" t="s">
        <v>207</v>
      </c>
      <c r="P65" t="s">
        <v>208</v>
      </c>
      <c r="Q65" t="s">
        <v>209</v>
      </c>
      <c r="R65" t="s">
        <v>26</v>
      </c>
      <c r="S65" t="s">
        <v>210</v>
      </c>
      <c r="T65">
        <v>117647</v>
      </c>
    </row>
    <row r="66" spans="1:20" x14ac:dyDescent="0.3">
      <c r="A66" t="s">
        <v>212</v>
      </c>
      <c r="B66" t="str">
        <f>_xlfn.CONCAT(쿼리1[[#This Row],[주문번호]], "-", 쿼리1[[#This Row],[공정명]])</f>
        <v>20241025-2120P0023-제대</v>
      </c>
      <c r="C66">
        <v>3</v>
      </c>
      <c r="D66" t="s">
        <v>80</v>
      </c>
      <c r="E66" s="1">
        <v>45590</v>
      </c>
      <c r="F66" s="1">
        <v>45603</v>
      </c>
      <c r="G66" s="1">
        <v>45606</v>
      </c>
      <c r="H66" s="1">
        <v>45656</v>
      </c>
      <c r="I66" s="1">
        <v>45612</v>
      </c>
      <c r="J66" t="s">
        <v>101</v>
      </c>
      <c r="K66" t="s">
        <v>32</v>
      </c>
      <c r="L66">
        <v>117647</v>
      </c>
      <c r="M66">
        <v>88000</v>
      </c>
      <c r="N66">
        <v>3</v>
      </c>
      <c r="O66" t="s">
        <v>207</v>
      </c>
      <c r="P66" t="s">
        <v>208</v>
      </c>
      <c r="Q66" t="s">
        <v>209</v>
      </c>
      <c r="R66" t="s">
        <v>26</v>
      </c>
      <c r="S66" t="s">
        <v>210</v>
      </c>
      <c r="T66">
        <v>117647</v>
      </c>
    </row>
    <row r="67" spans="1:20" x14ac:dyDescent="0.3">
      <c r="A67" t="s">
        <v>213</v>
      </c>
      <c r="B67" t="str">
        <f>_xlfn.CONCAT(쿼리1[[#This Row],[주문번호]], "-", 쿼리1[[#This Row],[공정명]])</f>
        <v>20240930-2000169090-제대</v>
      </c>
      <c r="C67">
        <v>3</v>
      </c>
      <c r="D67" t="s">
        <v>80</v>
      </c>
      <c r="E67" s="1">
        <v>45565</v>
      </c>
      <c r="F67" s="1">
        <v>45574</v>
      </c>
      <c r="G67" s="1">
        <v>45575</v>
      </c>
      <c r="H67" s="1">
        <v>45656</v>
      </c>
      <c r="I67" s="1">
        <v>45575</v>
      </c>
      <c r="J67" t="s">
        <v>31</v>
      </c>
      <c r="K67" t="s">
        <v>32</v>
      </c>
      <c r="L67">
        <v>50000</v>
      </c>
      <c r="M67">
        <v>17200</v>
      </c>
      <c r="N67">
        <v>1</v>
      </c>
      <c r="O67" t="s">
        <v>214</v>
      </c>
      <c r="P67" t="s">
        <v>215</v>
      </c>
      <c r="Q67" t="s">
        <v>216</v>
      </c>
      <c r="R67" t="s">
        <v>26</v>
      </c>
      <c r="S67" t="s">
        <v>217</v>
      </c>
      <c r="T67">
        <v>50000</v>
      </c>
    </row>
    <row r="68" spans="1:20" x14ac:dyDescent="0.3">
      <c r="A68" t="s">
        <v>218</v>
      </c>
      <c r="B68" t="str">
        <f>_xlfn.CONCAT(쿼리1[[#This Row],[주문번호]], "-", 쿼리1[[#This Row],[공정명]])</f>
        <v>20241115-2000165796-제대</v>
      </c>
      <c r="C68">
        <v>3</v>
      </c>
      <c r="D68" t="s">
        <v>80</v>
      </c>
      <c r="E68" s="1">
        <v>45611</v>
      </c>
      <c r="F68" s="1">
        <v>45622</v>
      </c>
      <c r="G68" s="1"/>
      <c r="H68" s="1">
        <v>45656</v>
      </c>
      <c r="I68" s="1">
        <v>45623</v>
      </c>
      <c r="J68" t="s">
        <v>21</v>
      </c>
      <c r="K68" t="s">
        <v>22</v>
      </c>
      <c r="L68">
        <v>50000</v>
      </c>
      <c r="O68" t="s">
        <v>219</v>
      </c>
      <c r="P68" t="s">
        <v>220</v>
      </c>
      <c r="Q68" t="s">
        <v>221</v>
      </c>
      <c r="R68" t="s">
        <v>64</v>
      </c>
      <c r="S68" t="s">
        <v>217</v>
      </c>
      <c r="T68">
        <v>50000</v>
      </c>
    </row>
    <row r="69" spans="1:20" x14ac:dyDescent="0.3">
      <c r="A69" t="s">
        <v>222</v>
      </c>
      <c r="B69" t="str">
        <f>_xlfn.CONCAT(쿼리1[[#This Row],[주문번호]], "-", 쿼리1[[#This Row],[공정명]])</f>
        <v>20241112-2000158694-제대</v>
      </c>
      <c r="C69">
        <v>3</v>
      </c>
      <c r="D69" t="s">
        <v>80</v>
      </c>
      <c r="E69" s="1">
        <v>45608</v>
      </c>
      <c r="F69" s="1">
        <v>45616</v>
      </c>
      <c r="G69" s="1">
        <v>45616</v>
      </c>
      <c r="H69" s="1">
        <v>45656</v>
      </c>
      <c r="I69" s="1">
        <v>45616</v>
      </c>
      <c r="J69" t="s">
        <v>31</v>
      </c>
      <c r="K69" t="s">
        <v>39</v>
      </c>
      <c r="L69">
        <v>10000</v>
      </c>
      <c r="M69">
        <v>3500</v>
      </c>
      <c r="N69">
        <v>0</v>
      </c>
      <c r="O69" t="s">
        <v>223</v>
      </c>
      <c r="P69" t="s">
        <v>224</v>
      </c>
      <c r="Q69" t="s">
        <v>225</v>
      </c>
      <c r="R69" t="s">
        <v>226</v>
      </c>
      <c r="S69" t="s">
        <v>217</v>
      </c>
      <c r="T69">
        <v>10000</v>
      </c>
    </row>
    <row r="70" spans="1:20" x14ac:dyDescent="0.3">
      <c r="A70" t="s">
        <v>227</v>
      </c>
      <c r="B70" t="str">
        <f>_xlfn.CONCAT(쿼리1[[#This Row],[주문번호]], "-", 쿼리1[[#This Row],[공정명]])</f>
        <v>20241024-2419N0005-제대</v>
      </c>
      <c r="C70">
        <v>1</v>
      </c>
      <c r="D70" t="s">
        <v>80</v>
      </c>
      <c r="E70" s="1">
        <v>45589</v>
      </c>
      <c r="F70" s="1">
        <v>45593</v>
      </c>
      <c r="G70" s="1">
        <v>45593</v>
      </c>
      <c r="H70" s="1">
        <v>45656</v>
      </c>
      <c r="I70" s="1">
        <v>45593</v>
      </c>
      <c r="J70" t="s">
        <v>31</v>
      </c>
      <c r="K70" t="s">
        <v>39</v>
      </c>
      <c r="L70">
        <v>10000</v>
      </c>
      <c r="M70">
        <v>6600</v>
      </c>
      <c r="N70">
        <v>0</v>
      </c>
      <c r="O70" t="s">
        <v>228</v>
      </c>
      <c r="P70" t="s">
        <v>229</v>
      </c>
      <c r="Q70" t="s">
        <v>42</v>
      </c>
      <c r="R70" t="s">
        <v>230</v>
      </c>
      <c r="S70" t="s">
        <v>217</v>
      </c>
      <c r="T70">
        <v>10000</v>
      </c>
    </row>
    <row r="71" spans="1:20" x14ac:dyDescent="0.3">
      <c r="A71" t="s">
        <v>231</v>
      </c>
      <c r="B71" t="str">
        <f>_xlfn.CONCAT(쿼리1[[#This Row],[주문번호]], "-", 쿼리1[[#This Row],[공정명]])</f>
        <v>20241014-2000141054-제대</v>
      </c>
      <c r="C71">
        <v>1</v>
      </c>
      <c r="D71" t="s">
        <v>80</v>
      </c>
      <c r="E71" s="1">
        <v>45579</v>
      </c>
      <c r="F71" s="1">
        <v>45581</v>
      </c>
      <c r="G71" s="1">
        <v>45582</v>
      </c>
      <c r="H71" s="1">
        <v>45656</v>
      </c>
      <c r="I71" s="1">
        <v>45582</v>
      </c>
      <c r="J71" t="s">
        <v>31</v>
      </c>
      <c r="K71" t="s">
        <v>32</v>
      </c>
      <c r="L71">
        <v>10000</v>
      </c>
      <c r="M71">
        <v>5300</v>
      </c>
      <c r="N71">
        <v>1</v>
      </c>
      <c r="O71" t="s">
        <v>232</v>
      </c>
      <c r="P71" t="s">
        <v>233</v>
      </c>
      <c r="Q71" t="s">
        <v>42</v>
      </c>
      <c r="R71" t="s">
        <v>230</v>
      </c>
      <c r="S71" t="s">
        <v>217</v>
      </c>
      <c r="T71">
        <v>10000</v>
      </c>
    </row>
    <row r="72" spans="1:20" x14ac:dyDescent="0.3">
      <c r="A72" t="s">
        <v>234</v>
      </c>
      <c r="B72" t="str">
        <f>_xlfn.CONCAT(쿼리1[[#This Row],[주문번호]], "-", 쿼리1[[#This Row],[공정명]])</f>
        <v>20241205-2419N0005-제대</v>
      </c>
      <c r="C72">
        <v>1</v>
      </c>
      <c r="D72" t="s">
        <v>80</v>
      </c>
      <c r="E72" s="1">
        <v>45631</v>
      </c>
      <c r="F72" s="1">
        <v>45635</v>
      </c>
      <c r="G72" s="1"/>
      <c r="H72" s="1">
        <v>45656</v>
      </c>
      <c r="I72" s="1"/>
      <c r="J72" t="s">
        <v>21</v>
      </c>
      <c r="K72" t="s">
        <v>22</v>
      </c>
      <c r="L72">
        <v>10000</v>
      </c>
      <c r="O72" t="s">
        <v>228</v>
      </c>
      <c r="P72" t="s">
        <v>229</v>
      </c>
      <c r="Q72" t="s">
        <v>42</v>
      </c>
      <c r="R72" t="s">
        <v>230</v>
      </c>
      <c r="S72" t="s">
        <v>217</v>
      </c>
      <c r="T72">
        <v>10000</v>
      </c>
    </row>
    <row r="73" spans="1:20" x14ac:dyDescent="0.3">
      <c r="A73" t="s">
        <v>235</v>
      </c>
      <c r="B73" t="str">
        <f>_xlfn.CONCAT(쿼리1[[#This Row],[주문번호]], "-", 쿼리1[[#This Row],[공정명]])</f>
        <v>20240903-2000161884-제대</v>
      </c>
      <c r="C73">
        <v>3</v>
      </c>
      <c r="D73" t="s">
        <v>80</v>
      </c>
      <c r="E73" s="1">
        <v>45538</v>
      </c>
      <c r="F73" s="1">
        <v>45551</v>
      </c>
      <c r="G73" s="1">
        <v>45551</v>
      </c>
      <c r="H73" s="1">
        <v>45656</v>
      </c>
      <c r="I73" s="1">
        <v>45575</v>
      </c>
      <c r="J73" t="s">
        <v>31</v>
      </c>
      <c r="K73" t="s">
        <v>39</v>
      </c>
      <c r="L73">
        <v>100000</v>
      </c>
      <c r="M73">
        <v>50000</v>
      </c>
      <c r="N73">
        <v>0</v>
      </c>
      <c r="O73" t="s">
        <v>236</v>
      </c>
      <c r="P73" t="s">
        <v>237</v>
      </c>
      <c r="Q73" t="s">
        <v>238</v>
      </c>
      <c r="R73" t="s">
        <v>26</v>
      </c>
      <c r="S73" t="s">
        <v>217</v>
      </c>
      <c r="T73">
        <v>100000</v>
      </c>
    </row>
    <row r="74" spans="1:20" x14ac:dyDescent="0.3">
      <c r="A74" t="s">
        <v>235</v>
      </c>
      <c r="B74" t="str">
        <f>_xlfn.CONCAT(쿼리1[[#This Row],[주문번호]], "-", 쿼리1[[#This Row],[공정명]])</f>
        <v>20240903-2000161884-제대</v>
      </c>
      <c r="C74">
        <v>3</v>
      </c>
      <c r="D74" t="s">
        <v>80</v>
      </c>
      <c r="E74" s="1">
        <v>45538</v>
      </c>
      <c r="F74" s="1">
        <v>45551</v>
      </c>
      <c r="G74" s="1">
        <v>45575</v>
      </c>
      <c r="H74" s="1">
        <v>45656</v>
      </c>
      <c r="I74" s="1">
        <v>45575</v>
      </c>
      <c r="J74" t="s">
        <v>31</v>
      </c>
      <c r="K74" t="s">
        <v>32</v>
      </c>
      <c r="L74">
        <v>100000</v>
      </c>
      <c r="M74">
        <v>198000</v>
      </c>
      <c r="N74">
        <v>24</v>
      </c>
      <c r="O74" t="s">
        <v>236</v>
      </c>
      <c r="P74" t="s">
        <v>237</v>
      </c>
      <c r="Q74" t="s">
        <v>238</v>
      </c>
      <c r="R74" t="s">
        <v>26</v>
      </c>
      <c r="S74" t="s">
        <v>217</v>
      </c>
      <c r="T74">
        <v>100000</v>
      </c>
    </row>
    <row r="75" spans="1:20" x14ac:dyDescent="0.3">
      <c r="A75" t="s">
        <v>239</v>
      </c>
      <c r="B75" t="str">
        <f>_xlfn.CONCAT(쿼리1[[#This Row],[주문번호]], "-", 쿼리1[[#This Row],[공정명]])</f>
        <v>20240913-2000169100-제대</v>
      </c>
      <c r="C75">
        <v>3</v>
      </c>
      <c r="D75" t="s">
        <v>80</v>
      </c>
      <c r="E75" s="1">
        <v>45548</v>
      </c>
      <c r="F75" s="1">
        <v>45558</v>
      </c>
      <c r="G75" s="1">
        <v>45575</v>
      </c>
      <c r="H75" s="1">
        <v>45656</v>
      </c>
      <c r="I75" s="1">
        <v>45575</v>
      </c>
      <c r="J75" t="s">
        <v>31</v>
      </c>
      <c r="K75" t="s">
        <v>32</v>
      </c>
      <c r="L75">
        <v>50000</v>
      </c>
      <c r="M75">
        <v>638400</v>
      </c>
      <c r="N75">
        <v>17</v>
      </c>
      <c r="O75" t="s">
        <v>214</v>
      </c>
      <c r="P75" t="s">
        <v>240</v>
      </c>
      <c r="Q75" t="s">
        <v>241</v>
      </c>
      <c r="R75" t="s">
        <v>26</v>
      </c>
      <c r="S75" t="s">
        <v>217</v>
      </c>
      <c r="T75">
        <v>50000</v>
      </c>
    </row>
    <row r="76" spans="1:20" x14ac:dyDescent="0.3">
      <c r="A76" t="s">
        <v>242</v>
      </c>
      <c r="B76" t="str">
        <f>_xlfn.CONCAT(쿼리1[[#This Row],[주문번호]], "-", 쿼리1[[#This Row],[공정명]])</f>
        <v>20240923-2000160058-제대</v>
      </c>
      <c r="C76">
        <v>1</v>
      </c>
      <c r="D76" t="s">
        <v>80</v>
      </c>
      <c r="E76" s="1">
        <v>45558</v>
      </c>
      <c r="F76" s="1">
        <v>45565</v>
      </c>
      <c r="G76" s="1">
        <v>45575</v>
      </c>
      <c r="H76" s="1">
        <v>45656</v>
      </c>
      <c r="I76" s="1">
        <v>45575</v>
      </c>
      <c r="J76" t="s">
        <v>31</v>
      </c>
      <c r="K76" t="s">
        <v>32</v>
      </c>
      <c r="L76">
        <v>100000</v>
      </c>
      <c r="M76">
        <v>101000</v>
      </c>
      <c r="N76">
        <v>10</v>
      </c>
      <c r="O76" t="s">
        <v>243</v>
      </c>
      <c r="P76" t="s">
        <v>244</v>
      </c>
      <c r="Q76" t="s">
        <v>42</v>
      </c>
      <c r="R76" t="s">
        <v>26</v>
      </c>
      <c r="S76" t="s">
        <v>217</v>
      </c>
      <c r="T76">
        <v>100000</v>
      </c>
    </row>
    <row r="77" spans="1:20" x14ac:dyDescent="0.3">
      <c r="A77" t="s">
        <v>245</v>
      </c>
      <c r="B77" t="str">
        <f>_xlfn.CONCAT(쿼리1[[#This Row],[주문번호]], "-", 쿼리1[[#This Row],[공정명]])</f>
        <v>20240926-2000142911-제대</v>
      </c>
      <c r="C77">
        <v>4</v>
      </c>
      <c r="D77" t="s">
        <v>80</v>
      </c>
      <c r="E77" s="1">
        <v>45561</v>
      </c>
      <c r="F77" s="1">
        <v>45568</v>
      </c>
      <c r="G77" s="1">
        <v>45567</v>
      </c>
      <c r="H77" s="1">
        <v>45656</v>
      </c>
      <c r="I77" s="1">
        <v>45574</v>
      </c>
      <c r="J77" t="s">
        <v>31</v>
      </c>
      <c r="K77" t="s">
        <v>39</v>
      </c>
      <c r="L77">
        <v>160000</v>
      </c>
      <c r="M77">
        <v>9400</v>
      </c>
      <c r="N77">
        <v>-1</v>
      </c>
      <c r="O77" t="s">
        <v>246</v>
      </c>
      <c r="P77" t="s">
        <v>247</v>
      </c>
      <c r="Q77" t="s">
        <v>248</v>
      </c>
      <c r="R77" t="s">
        <v>26</v>
      </c>
      <c r="S77" t="s">
        <v>217</v>
      </c>
      <c r="T77">
        <v>160000</v>
      </c>
    </row>
    <row r="78" spans="1:20" x14ac:dyDescent="0.3">
      <c r="A78" t="s">
        <v>249</v>
      </c>
      <c r="B78" t="str">
        <f>_xlfn.CONCAT(쿼리1[[#This Row],[주문번호]], "-", 쿼리1[[#This Row],[공정명]])</f>
        <v>20240930-2000169086-제대</v>
      </c>
      <c r="C78">
        <v>3</v>
      </c>
      <c r="D78" t="s">
        <v>80</v>
      </c>
      <c r="E78" s="1">
        <v>45565</v>
      </c>
      <c r="F78" s="1">
        <v>45574</v>
      </c>
      <c r="G78" s="1">
        <v>45575</v>
      </c>
      <c r="H78" s="1">
        <v>45656</v>
      </c>
      <c r="I78" s="1">
        <v>45575</v>
      </c>
      <c r="J78" t="s">
        <v>31</v>
      </c>
      <c r="K78" t="s">
        <v>32</v>
      </c>
      <c r="L78">
        <v>50000</v>
      </c>
      <c r="M78">
        <v>17200</v>
      </c>
      <c r="N78">
        <v>1</v>
      </c>
      <c r="O78" t="s">
        <v>214</v>
      </c>
      <c r="P78" t="s">
        <v>215</v>
      </c>
      <c r="Q78" t="s">
        <v>250</v>
      </c>
      <c r="R78" t="s">
        <v>26</v>
      </c>
      <c r="S78" t="s">
        <v>217</v>
      </c>
      <c r="T78">
        <v>50000</v>
      </c>
    </row>
    <row r="79" spans="1:20" x14ac:dyDescent="0.3">
      <c r="A79" t="s">
        <v>251</v>
      </c>
      <c r="B79" t="str">
        <f>_xlfn.CONCAT(쿼리1[[#This Row],[주문번호]], "-", 쿼리1[[#This Row],[공정명]])</f>
        <v>20240930-1000143726-제대</v>
      </c>
      <c r="C79">
        <v>4</v>
      </c>
      <c r="D79" t="s">
        <v>80</v>
      </c>
      <c r="E79" s="1">
        <v>45565</v>
      </c>
      <c r="F79" s="1">
        <v>45576</v>
      </c>
      <c r="G79" s="1">
        <v>45593</v>
      </c>
      <c r="H79" s="1">
        <v>45656</v>
      </c>
      <c r="I79" s="1">
        <v>45593</v>
      </c>
      <c r="J79" t="s">
        <v>31</v>
      </c>
      <c r="K79" t="s">
        <v>32</v>
      </c>
      <c r="L79">
        <v>35294</v>
      </c>
      <c r="M79">
        <v>0</v>
      </c>
      <c r="N79">
        <v>17</v>
      </c>
      <c r="O79" t="s">
        <v>252</v>
      </c>
      <c r="P79" t="s">
        <v>253</v>
      </c>
      <c r="Q79" t="s">
        <v>254</v>
      </c>
      <c r="R79" t="s">
        <v>255</v>
      </c>
      <c r="S79" t="s">
        <v>256</v>
      </c>
      <c r="T79">
        <v>35294</v>
      </c>
    </row>
    <row r="80" spans="1:20" x14ac:dyDescent="0.3">
      <c r="A80" t="s">
        <v>257</v>
      </c>
      <c r="B80" t="str">
        <f>_xlfn.CONCAT(쿼리1[[#This Row],[주문번호]], "-", 쿼리1[[#This Row],[공정명]])</f>
        <v>20241021-1000143726-제대</v>
      </c>
      <c r="C80">
        <v>4</v>
      </c>
      <c r="D80" t="s">
        <v>80</v>
      </c>
      <c r="E80" s="1">
        <v>45586</v>
      </c>
      <c r="F80" s="1">
        <v>45600</v>
      </c>
      <c r="G80" s="1">
        <v>45593</v>
      </c>
      <c r="H80" s="1">
        <v>45656</v>
      </c>
      <c r="I80" s="1">
        <v>45595</v>
      </c>
      <c r="J80" t="s">
        <v>31</v>
      </c>
      <c r="K80" t="s">
        <v>39</v>
      </c>
      <c r="L80">
        <v>35294</v>
      </c>
      <c r="M80">
        <v>30350</v>
      </c>
      <c r="N80">
        <v>-7</v>
      </c>
      <c r="O80" t="s">
        <v>252</v>
      </c>
      <c r="P80" t="s">
        <v>253</v>
      </c>
      <c r="Q80" t="s">
        <v>254</v>
      </c>
      <c r="R80" t="s">
        <v>255</v>
      </c>
      <c r="S80" t="s">
        <v>256</v>
      </c>
      <c r="T80">
        <v>35294</v>
      </c>
    </row>
    <row r="81" spans="1:20" x14ac:dyDescent="0.3">
      <c r="A81" t="s">
        <v>258</v>
      </c>
      <c r="B81" t="str">
        <f>_xlfn.CONCAT(쿼리1[[#This Row],[주문번호]], "-", 쿼리1[[#This Row],[공정명]])</f>
        <v>20241016-140628-제대</v>
      </c>
      <c r="C81">
        <v>2</v>
      </c>
      <c r="D81" t="s">
        <v>80</v>
      </c>
      <c r="E81" s="1">
        <v>45581</v>
      </c>
      <c r="F81" s="1">
        <v>45595</v>
      </c>
      <c r="G81" s="1">
        <v>45601</v>
      </c>
      <c r="H81" s="1">
        <v>45656</v>
      </c>
      <c r="I81" s="1">
        <v>45601</v>
      </c>
      <c r="J81" t="s">
        <v>31</v>
      </c>
      <c r="K81" t="s">
        <v>32</v>
      </c>
      <c r="L81">
        <v>9836</v>
      </c>
      <c r="M81">
        <v>9200</v>
      </c>
      <c r="N81">
        <v>6</v>
      </c>
      <c r="O81" t="s">
        <v>259</v>
      </c>
      <c r="P81" t="s">
        <v>260</v>
      </c>
      <c r="Q81" t="s">
        <v>42</v>
      </c>
      <c r="R81" t="s">
        <v>261</v>
      </c>
      <c r="S81" t="s">
        <v>256</v>
      </c>
      <c r="T81">
        <v>9836</v>
      </c>
    </row>
    <row r="82" spans="1:20" x14ac:dyDescent="0.3">
      <c r="A82" t="s">
        <v>262</v>
      </c>
      <c r="B82" t="str">
        <f>_xlfn.CONCAT(쿼리1[[#This Row],[주문번호]], "-", 쿼리1[[#This Row],[공정명]])</f>
        <v>20241119-1000160651-제대</v>
      </c>
      <c r="C82">
        <v>4</v>
      </c>
      <c r="D82" t="s">
        <v>80</v>
      </c>
      <c r="E82" s="1">
        <v>45615</v>
      </c>
      <c r="F82" s="1">
        <v>45625</v>
      </c>
      <c r="G82" s="1">
        <v>45630</v>
      </c>
      <c r="H82" s="1">
        <v>45656</v>
      </c>
      <c r="I82" s="1">
        <v>45630</v>
      </c>
      <c r="J82" t="s">
        <v>31</v>
      </c>
      <c r="K82" t="s">
        <v>32</v>
      </c>
      <c r="L82">
        <v>22222</v>
      </c>
      <c r="M82">
        <v>21720</v>
      </c>
      <c r="N82">
        <v>5</v>
      </c>
      <c r="O82" t="s">
        <v>201</v>
      </c>
      <c r="P82" t="s">
        <v>263</v>
      </c>
      <c r="Q82" t="s">
        <v>264</v>
      </c>
      <c r="R82" t="s">
        <v>265</v>
      </c>
      <c r="S82" t="s">
        <v>256</v>
      </c>
      <c r="T82">
        <v>22222</v>
      </c>
    </row>
    <row r="83" spans="1:20" x14ac:dyDescent="0.3">
      <c r="A83" t="s">
        <v>266</v>
      </c>
      <c r="B83" t="str">
        <f>_xlfn.CONCAT(쿼리1[[#This Row],[주문번호]], "-", 쿼리1[[#This Row],[공정명]])</f>
        <v>20240924-1000162997-제대</v>
      </c>
      <c r="C83">
        <v>2</v>
      </c>
      <c r="D83" t="s">
        <v>80</v>
      </c>
      <c r="E83" s="1">
        <v>45559</v>
      </c>
      <c r="F83" s="1">
        <v>45579</v>
      </c>
      <c r="G83" s="1">
        <v>45583</v>
      </c>
      <c r="H83" s="1">
        <v>45656</v>
      </c>
      <c r="I83" s="1">
        <v>45583</v>
      </c>
      <c r="J83" t="s">
        <v>31</v>
      </c>
      <c r="K83" t="s">
        <v>32</v>
      </c>
      <c r="L83">
        <v>80000</v>
      </c>
      <c r="M83">
        <v>76550</v>
      </c>
      <c r="N83">
        <v>4</v>
      </c>
      <c r="O83" t="s">
        <v>267</v>
      </c>
      <c r="P83" t="s">
        <v>268</v>
      </c>
      <c r="Q83" t="s">
        <v>42</v>
      </c>
      <c r="R83" t="s">
        <v>269</v>
      </c>
      <c r="S83" t="s">
        <v>256</v>
      </c>
      <c r="T83">
        <v>80000</v>
      </c>
    </row>
    <row r="84" spans="1:20" x14ac:dyDescent="0.3">
      <c r="A84" t="s">
        <v>270</v>
      </c>
      <c r="B84" t="str">
        <f>_xlfn.CONCAT(쿼리1[[#This Row],[주문번호]], "-", 쿼리1[[#This Row],[공정명]])</f>
        <v>20240930-1316P0072-제대</v>
      </c>
      <c r="C84">
        <v>2</v>
      </c>
      <c r="D84" t="s">
        <v>80</v>
      </c>
      <c r="E84" s="1">
        <v>45565</v>
      </c>
      <c r="F84" s="1">
        <v>45575</v>
      </c>
      <c r="G84" s="1">
        <v>45575</v>
      </c>
      <c r="H84" s="1">
        <v>45656</v>
      </c>
      <c r="I84" s="1">
        <v>45575</v>
      </c>
      <c r="J84" t="s">
        <v>31</v>
      </c>
      <c r="K84" t="s">
        <v>39</v>
      </c>
      <c r="L84">
        <v>75000</v>
      </c>
      <c r="M84">
        <v>72100</v>
      </c>
      <c r="N84">
        <v>0</v>
      </c>
      <c r="O84" t="s">
        <v>91</v>
      </c>
      <c r="P84" t="s">
        <v>271</v>
      </c>
      <c r="Q84" t="s">
        <v>42</v>
      </c>
      <c r="R84" t="s">
        <v>269</v>
      </c>
      <c r="S84" t="s">
        <v>256</v>
      </c>
      <c r="T84">
        <v>75000</v>
      </c>
    </row>
    <row r="85" spans="1:20" x14ac:dyDescent="0.3">
      <c r="A85" t="s">
        <v>270</v>
      </c>
      <c r="B85" t="str">
        <f>_xlfn.CONCAT(쿼리1[[#This Row],[주문번호]], "-", 쿼리1[[#This Row],[공정명]])</f>
        <v>20240930-1316P0072-제대</v>
      </c>
      <c r="C85">
        <v>2</v>
      </c>
      <c r="D85" t="s">
        <v>80</v>
      </c>
      <c r="E85" s="1">
        <v>45565</v>
      </c>
      <c r="F85" s="1">
        <v>45575</v>
      </c>
      <c r="G85" s="1">
        <v>45575</v>
      </c>
      <c r="H85" s="1">
        <v>45656</v>
      </c>
      <c r="I85" s="1">
        <v>45575</v>
      </c>
      <c r="J85" t="s">
        <v>31</v>
      </c>
      <c r="K85" t="s">
        <v>39</v>
      </c>
      <c r="L85">
        <v>75000</v>
      </c>
      <c r="M85">
        <v>72100</v>
      </c>
      <c r="N85">
        <v>0</v>
      </c>
      <c r="O85" t="s">
        <v>91</v>
      </c>
      <c r="P85" t="s">
        <v>271</v>
      </c>
      <c r="Q85" t="s">
        <v>42</v>
      </c>
      <c r="R85" t="s">
        <v>269</v>
      </c>
      <c r="S85" t="s">
        <v>256</v>
      </c>
      <c r="T85">
        <v>75000</v>
      </c>
    </row>
    <row r="86" spans="1:20" x14ac:dyDescent="0.3">
      <c r="A86" t="s">
        <v>272</v>
      </c>
      <c r="B86" t="str">
        <f>_xlfn.CONCAT(쿼리1[[#This Row],[주문번호]], "-", 쿼리1[[#This Row],[공정명]])</f>
        <v>20241031-1317N0041-제대</v>
      </c>
      <c r="C86">
        <v>2</v>
      </c>
      <c r="D86" t="s">
        <v>80</v>
      </c>
      <c r="E86" s="1">
        <v>45596</v>
      </c>
      <c r="F86" s="1">
        <v>45608</v>
      </c>
      <c r="G86" s="1">
        <v>45604</v>
      </c>
      <c r="H86" s="1">
        <v>45656</v>
      </c>
      <c r="I86" s="1">
        <v>45604</v>
      </c>
      <c r="J86" t="s">
        <v>31</v>
      </c>
      <c r="K86" t="s">
        <v>39</v>
      </c>
      <c r="L86">
        <v>75000</v>
      </c>
      <c r="M86">
        <v>73100</v>
      </c>
      <c r="N86">
        <v>-4</v>
      </c>
      <c r="O86" t="s">
        <v>91</v>
      </c>
      <c r="P86" t="s">
        <v>273</v>
      </c>
      <c r="Q86" t="s">
        <v>42</v>
      </c>
      <c r="R86" t="s">
        <v>269</v>
      </c>
      <c r="S86" t="s">
        <v>256</v>
      </c>
      <c r="T86">
        <v>75000</v>
      </c>
    </row>
    <row r="87" spans="1:20" x14ac:dyDescent="0.3">
      <c r="A87" t="s">
        <v>274</v>
      </c>
      <c r="B87" t="str">
        <f>_xlfn.CONCAT(쿼리1[[#This Row],[주문번호]], "-", 쿼리1[[#This Row],[공정명]])</f>
        <v>20241101-1117P0159-제대</v>
      </c>
      <c r="C87">
        <v>4</v>
      </c>
      <c r="D87" t="s">
        <v>80</v>
      </c>
      <c r="E87" s="1">
        <v>45597</v>
      </c>
      <c r="F87" s="1">
        <v>45609</v>
      </c>
      <c r="G87" s="1">
        <v>45609</v>
      </c>
      <c r="H87" s="1">
        <v>45656</v>
      </c>
      <c r="I87" s="1">
        <v>45618</v>
      </c>
      <c r="J87" t="s">
        <v>31</v>
      </c>
      <c r="K87" t="s">
        <v>39</v>
      </c>
      <c r="L87">
        <v>17142</v>
      </c>
      <c r="M87">
        <v>16830</v>
      </c>
      <c r="N87">
        <v>0</v>
      </c>
      <c r="O87" t="s">
        <v>275</v>
      </c>
      <c r="P87" t="s">
        <v>276</v>
      </c>
      <c r="Q87" t="s">
        <v>277</v>
      </c>
      <c r="R87" t="s">
        <v>278</v>
      </c>
      <c r="S87" t="s">
        <v>256</v>
      </c>
      <c r="T87">
        <v>17142</v>
      </c>
    </row>
    <row r="88" spans="1:20" x14ac:dyDescent="0.3">
      <c r="A88" t="s">
        <v>279</v>
      </c>
      <c r="B88" t="str">
        <f>_xlfn.CONCAT(쿼리1[[#This Row],[주문번호]], "-", 쿼리1[[#This Row],[공정명]])</f>
        <v>20241101-1117P0157-제대</v>
      </c>
      <c r="C88">
        <v>4</v>
      </c>
      <c r="D88" t="s">
        <v>80</v>
      </c>
      <c r="E88" s="1">
        <v>45597</v>
      </c>
      <c r="F88" s="1">
        <v>45609</v>
      </c>
      <c r="G88" s="1">
        <v>45597</v>
      </c>
      <c r="H88" s="1">
        <v>45656</v>
      </c>
      <c r="I88" s="1">
        <v>45618</v>
      </c>
      <c r="J88" t="s">
        <v>31</v>
      </c>
      <c r="K88" t="s">
        <v>39</v>
      </c>
      <c r="L88">
        <v>17142</v>
      </c>
      <c r="M88">
        <v>16687</v>
      </c>
      <c r="N88">
        <v>-12</v>
      </c>
      <c r="O88" t="s">
        <v>275</v>
      </c>
      <c r="P88" t="s">
        <v>276</v>
      </c>
      <c r="Q88" t="s">
        <v>280</v>
      </c>
      <c r="R88" t="s">
        <v>278</v>
      </c>
      <c r="S88" t="s">
        <v>256</v>
      </c>
      <c r="T88">
        <v>17142</v>
      </c>
    </row>
    <row r="89" spans="1:20" x14ac:dyDescent="0.3">
      <c r="A89" t="s">
        <v>281</v>
      </c>
      <c r="B89" t="str">
        <f>_xlfn.CONCAT(쿼리1[[#This Row],[주문번호]], "-", 쿼리1[[#This Row],[공정명]])</f>
        <v>20241227-1217P0106-제대</v>
      </c>
      <c r="C89">
        <v>4</v>
      </c>
      <c r="D89" t="s">
        <v>80</v>
      </c>
      <c r="E89" s="1">
        <v>45653</v>
      </c>
      <c r="F89" s="1">
        <v>45666</v>
      </c>
      <c r="G89" s="1"/>
      <c r="H89" s="1">
        <v>45656</v>
      </c>
      <c r="I89" s="1"/>
      <c r="J89" t="s">
        <v>21</v>
      </c>
      <c r="K89" t="s">
        <v>282</v>
      </c>
      <c r="L89">
        <v>13333</v>
      </c>
      <c r="O89" t="s">
        <v>117</v>
      </c>
      <c r="P89" t="s">
        <v>283</v>
      </c>
      <c r="Q89" t="s">
        <v>284</v>
      </c>
      <c r="R89" t="s">
        <v>285</v>
      </c>
      <c r="S89" t="s">
        <v>256</v>
      </c>
      <c r="T89">
        <v>13333</v>
      </c>
    </row>
    <row r="90" spans="1:20" x14ac:dyDescent="0.3">
      <c r="A90" t="s">
        <v>286</v>
      </c>
      <c r="B90" t="str">
        <f>_xlfn.CONCAT(쿼리1[[#This Row],[주문번호]], "-", 쿼리1[[#This Row],[공정명]])</f>
        <v>20241227-1217P0117-제대</v>
      </c>
      <c r="C90">
        <v>4</v>
      </c>
      <c r="D90" t="s">
        <v>80</v>
      </c>
      <c r="E90" s="1">
        <v>45653</v>
      </c>
      <c r="F90" s="1">
        <v>45666</v>
      </c>
      <c r="G90" s="1"/>
      <c r="H90" s="1">
        <v>45656</v>
      </c>
      <c r="I90" s="1"/>
      <c r="J90" t="s">
        <v>21</v>
      </c>
      <c r="K90" t="s">
        <v>282</v>
      </c>
      <c r="L90">
        <v>26086</v>
      </c>
      <c r="O90" t="s">
        <v>117</v>
      </c>
      <c r="P90" t="s">
        <v>287</v>
      </c>
      <c r="Q90" t="s">
        <v>288</v>
      </c>
      <c r="R90" t="s">
        <v>285</v>
      </c>
      <c r="S90" t="s">
        <v>256</v>
      </c>
      <c r="T90">
        <v>26086</v>
      </c>
    </row>
    <row r="91" spans="1:20" x14ac:dyDescent="0.3">
      <c r="A91" t="s">
        <v>289</v>
      </c>
      <c r="B91" t="str">
        <f>_xlfn.CONCAT(쿼리1[[#This Row],[주문번호]], "-", 쿼리1[[#This Row],[공정명]])</f>
        <v>20241226-1418N0001-제대</v>
      </c>
      <c r="C91">
        <v>2</v>
      </c>
      <c r="D91" t="s">
        <v>80</v>
      </c>
      <c r="E91" s="1">
        <v>45652</v>
      </c>
      <c r="F91" s="1">
        <v>45666</v>
      </c>
      <c r="G91" s="1"/>
      <c r="H91" s="1">
        <v>45656</v>
      </c>
      <c r="I91" s="1"/>
      <c r="J91" t="s">
        <v>21</v>
      </c>
      <c r="K91" t="s">
        <v>282</v>
      </c>
      <c r="L91">
        <v>171428</v>
      </c>
      <c r="O91" t="s">
        <v>290</v>
      </c>
      <c r="P91" t="s">
        <v>291</v>
      </c>
      <c r="Q91" t="s">
        <v>42</v>
      </c>
      <c r="R91" t="s">
        <v>292</v>
      </c>
      <c r="S91" t="s">
        <v>256</v>
      </c>
      <c r="T91">
        <v>171428</v>
      </c>
    </row>
    <row r="92" spans="1:20" x14ac:dyDescent="0.3">
      <c r="A92" t="s">
        <v>293</v>
      </c>
      <c r="B92" t="str">
        <f>_xlfn.CONCAT(쿼리1[[#This Row],[주문번호]], "-", 쿼리1[[#This Row],[공정명]])</f>
        <v>20241218-1218P0328-제대</v>
      </c>
      <c r="C92">
        <v>4</v>
      </c>
      <c r="D92" t="s">
        <v>80</v>
      </c>
      <c r="E92" s="1">
        <v>45644</v>
      </c>
      <c r="F92" s="1">
        <v>45656</v>
      </c>
      <c r="G92" s="1"/>
      <c r="H92" s="1">
        <v>45656</v>
      </c>
      <c r="I92" s="1"/>
      <c r="J92" t="s">
        <v>21</v>
      </c>
      <c r="K92" t="s">
        <v>282</v>
      </c>
      <c r="L92">
        <v>64000</v>
      </c>
      <c r="O92" t="s">
        <v>294</v>
      </c>
      <c r="P92" t="s">
        <v>295</v>
      </c>
      <c r="Q92" t="s">
        <v>296</v>
      </c>
      <c r="R92" t="s">
        <v>297</v>
      </c>
      <c r="S92" t="s">
        <v>256</v>
      </c>
      <c r="T92">
        <v>64000</v>
      </c>
    </row>
    <row r="93" spans="1:20" x14ac:dyDescent="0.3">
      <c r="A93" t="s">
        <v>298</v>
      </c>
      <c r="B93" t="str">
        <f>_xlfn.CONCAT(쿼리1[[#This Row],[주문번호]], "-", 쿼리1[[#This Row],[공정명]])</f>
        <v>20241203-1117P0158-제대</v>
      </c>
      <c r="C93">
        <v>4</v>
      </c>
      <c r="D93" t="s">
        <v>80</v>
      </c>
      <c r="E93" s="1">
        <v>45629</v>
      </c>
      <c r="F93" s="1">
        <v>45637</v>
      </c>
      <c r="G93" s="1">
        <v>45643</v>
      </c>
      <c r="H93" s="1">
        <v>45656</v>
      </c>
      <c r="I93" s="1">
        <v>45643</v>
      </c>
      <c r="J93" t="s">
        <v>31</v>
      </c>
      <c r="K93" t="s">
        <v>32</v>
      </c>
      <c r="L93">
        <v>17142</v>
      </c>
      <c r="M93">
        <v>16400</v>
      </c>
      <c r="N93">
        <v>6</v>
      </c>
      <c r="O93" t="s">
        <v>275</v>
      </c>
      <c r="P93" t="s">
        <v>276</v>
      </c>
      <c r="Q93" t="s">
        <v>299</v>
      </c>
      <c r="R93" t="s">
        <v>278</v>
      </c>
      <c r="S93" t="s">
        <v>256</v>
      </c>
      <c r="T93">
        <v>17142</v>
      </c>
    </row>
    <row r="94" spans="1:20" x14ac:dyDescent="0.3">
      <c r="A94" t="s">
        <v>300</v>
      </c>
      <c r="B94" t="str">
        <f>_xlfn.CONCAT(쿼리1[[#This Row],[주문번호]], "-", 쿼리1[[#This Row],[공정명]])</f>
        <v>20241209-140358-제대</v>
      </c>
      <c r="C94">
        <v>2</v>
      </c>
      <c r="D94" t="s">
        <v>80</v>
      </c>
      <c r="E94" s="1">
        <v>45635</v>
      </c>
      <c r="F94" s="1">
        <v>45649</v>
      </c>
      <c r="G94" s="1">
        <v>45646</v>
      </c>
      <c r="H94" s="1">
        <v>45656</v>
      </c>
      <c r="I94" s="1">
        <v>45646</v>
      </c>
      <c r="J94" t="s">
        <v>31</v>
      </c>
      <c r="K94" t="s">
        <v>39</v>
      </c>
      <c r="L94">
        <v>35294</v>
      </c>
      <c r="M94">
        <v>32700</v>
      </c>
      <c r="N94">
        <v>-3</v>
      </c>
      <c r="O94" t="s">
        <v>301</v>
      </c>
      <c r="P94" t="s">
        <v>302</v>
      </c>
      <c r="Q94" t="s">
        <v>42</v>
      </c>
      <c r="R94" t="s">
        <v>303</v>
      </c>
      <c r="S94" t="s">
        <v>256</v>
      </c>
      <c r="T94">
        <v>35294</v>
      </c>
    </row>
    <row r="95" spans="1:20" x14ac:dyDescent="0.3">
      <c r="A95" t="s">
        <v>304</v>
      </c>
      <c r="B95" t="str">
        <f>_xlfn.CONCAT(쿼리1[[#This Row],[주문번호]], "-", 쿼리1[[#This Row],[공정명]])</f>
        <v>20241029-1318P0003-제대</v>
      </c>
      <c r="C95">
        <v>5</v>
      </c>
      <c r="D95" t="s">
        <v>80</v>
      </c>
      <c r="E95" s="1">
        <v>45594</v>
      </c>
      <c r="F95" s="1">
        <v>45608</v>
      </c>
      <c r="G95" s="1">
        <v>45614</v>
      </c>
      <c r="H95" s="1">
        <v>45656</v>
      </c>
      <c r="I95" s="1">
        <v>45614</v>
      </c>
      <c r="J95" t="s">
        <v>31</v>
      </c>
      <c r="K95" t="s">
        <v>32</v>
      </c>
      <c r="L95">
        <v>40000</v>
      </c>
      <c r="M95">
        <v>37800</v>
      </c>
      <c r="N95">
        <v>6</v>
      </c>
      <c r="O95" t="s">
        <v>305</v>
      </c>
      <c r="P95" t="s">
        <v>306</v>
      </c>
      <c r="Q95" t="s">
        <v>307</v>
      </c>
      <c r="R95" t="s">
        <v>308</v>
      </c>
      <c r="S95" t="s">
        <v>256</v>
      </c>
      <c r="T95">
        <v>40000</v>
      </c>
    </row>
    <row r="96" spans="1:20" x14ac:dyDescent="0.3">
      <c r="A96" t="s">
        <v>309</v>
      </c>
      <c r="B96" t="str">
        <f>_xlfn.CONCAT(쿼리1[[#This Row],[주문번호]], "-", 쿼리1[[#This Row],[공정명]])</f>
        <v>20240910-1000143326-제대</v>
      </c>
      <c r="C96">
        <v>3</v>
      </c>
      <c r="D96" t="s">
        <v>80</v>
      </c>
      <c r="E96" s="1">
        <v>45545</v>
      </c>
      <c r="F96" s="1">
        <v>45559</v>
      </c>
      <c r="G96" s="1">
        <v>45575</v>
      </c>
      <c r="H96" s="1">
        <v>45656</v>
      </c>
      <c r="I96" s="1">
        <v>45575</v>
      </c>
      <c r="J96" t="s">
        <v>31</v>
      </c>
      <c r="K96" t="s">
        <v>32</v>
      </c>
      <c r="L96">
        <v>27906</v>
      </c>
      <c r="M96">
        <v>25650</v>
      </c>
      <c r="N96">
        <v>16</v>
      </c>
      <c r="O96" t="s">
        <v>310</v>
      </c>
      <c r="P96" t="s">
        <v>311</v>
      </c>
      <c r="Q96" t="s">
        <v>42</v>
      </c>
      <c r="R96" t="s">
        <v>312</v>
      </c>
      <c r="S96" t="s">
        <v>256</v>
      </c>
      <c r="T96">
        <v>27906</v>
      </c>
    </row>
    <row r="97" spans="1:20" x14ac:dyDescent="0.3">
      <c r="A97" t="s">
        <v>313</v>
      </c>
      <c r="B97" t="str">
        <f>_xlfn.CONCAT(쿼리1[[#This Row],[주문번호]], "-", 쿼리1[[#This Row],[공정명]])</f>
        <v>20240912-1000142034-제대</v>
      </c>
      <c r="C97">
        <v>5</v>
      </c>
      <c r="D97" t="s">
        <v>80</v>
      </c>
      <c r="E97" s="1">
        <v>45547</v>
      </c>
      <c r="F97" s="1">
        <v>45560</v>
      </c>
      <c r="G97" s="1">
        <v>45559</v>
      </c>
      <c r="H97" s="1">
        <v>45656</v>
      </c>
      <c r="I97" s="1">
        <v>45572</v>
      </c>
      <c r="J97" t="s">
        <v>31</v>
      </c>
      <c r="K97" t="s">
        <v>39</v>
      </c>
      <c r="L97">
        <v>16000</v>
      </c>
      <c r="M97">
        <v>14000</v>
      </c>
      <c r="N97">
        <v>-1</v>
      </c>
      <c r="O97" t="s">
        <v>314</v>
      </c>
      <c r="P97" t="s">
        <v>315</v>
      </c>
      <c r="Q97" t="s">
        <v>316</v>
      </c>
      <c r="R97" t="s">
        <v>317</v>
      </c>
      <c r="S97" t="s">
        <v>318</v>
      </c>
      <c r="T97">
        <v>16000</v>
      </c>
    </row>
    <row r="98" spans="1:20" x14ac:dyDescent="0.3">
      <c r="A98" t="s">
        <v>319</v>
      </c>
      <c r="B98" t="str">
        <f>_xlfn.CONCAT(쿼리1[[#This Row],[주문번호]], "-", 쿼리1[[#This Row],[공정명]])</f>
        <v>20240906-1119P0182-제대</v>
      </c>
      <c r="C98">
        <v>5</v>
      </c>
      <c r="D98" t="s">
        <v>80</v>
      </c>
      <c r="E98" s="1">
        <v>45541</v>
      </c>
      <c r="F98" s="1">
        <v>45555</v>
      </c>
      <c r="G98" s="1">
        <v>45575</v>
      </c>
      <c r="H98" s="1">
        <v>45656</v>
      </c>
      <c r="I98" s="1">
        <v>45575</v>
      </c>
      <c r="J98" t="s">
        <v>31</v>
      </c>
      <c r="K98" t="s">
        <v>32</v>
      </c>
      <c r="L98">
        <v>16666</v>
      </c>
      <c r="M98">
        <v>15700</v>
      </c>
      <c r="N98">
        <v>20</v>
      </c>
      <c r="O98" t="s">
        <v>141</v>
      </c>
      <c r="P98" t="s">
        <v>320</v>
      </c>
      <c r="Q98" t="s">
        <v>321</v>
      </c>
      <c r="R98" t="s">
        <v>322</v>
      </c>
      <c r="S98" t="s">
        <v>318</v>
      </c>
      <c r="T98">
        <v>16666</v>
      </c>
    </row>
    <row r="99" spans="1:20" x14ac:dyDescent="0.3">
      <c r="A99" t="s">
        <v>319</v>
      </c>
      <c r="B99" t="str">
        <f>_xlfn.CONCAT(쿼리1[[#This Row],[주문번호]], "-", 쿼리1[[#This Row],[공정명]])</f>
        <v>20240906-1119P0182-제대</v>
      </c>
      <c r="C99">
        <v>5</v>
      </c>
      <c r="D99" t="s">
        <v>80</v>
      </c>
      <c r="E99" s="1">
        <v>45541</v>
      </c>
      <c r="F99" s="1">
        <v>45555</v>
      </c>
      <c r="G99" s="1">
        <v>45575</v>
      </c>
      <c r="H99" s="1">
        <v>45656</v>
      </c>
      <c r="I99" s="1">
        <v>45575</v>
      </c>
      <c r="J99" t="s">
        <v>31</v>
      </c>
      <c r="K99" t="s">
        <v>32</v>
      </c>
      <c r="L99">
        <v>16666</v>
      </c>
      <c r="M99">
        <v>15700</v>
      </c>
      <c r="N99">
        <v>20</v>
      </c>
      <c r="O99" t="s">
        <v>141</v>
      </c>
      <c r="P99" t="s">
        <v>320</v>
      </c>
      <c r="Q99" t="s">
        <v>321</v>
      </c>
      <c r="R99" t="s">
        <v>322</v>
      </c>
      <c r="S99" t="s">
        <v>318</v>
      </c>
      <c r="T99">
        <v>16666</v>
      </c>
    </row>
    <row r="100" spans="1:20" x14ac:dyDescent="0.3">
      <c r="A100" t="s">
        <v>323</v>
      </c>
      <c r="B100" t="str">
        <f>_xlfn.CONCAT(쿼리1[[#This Row],[주문번호]], "-", 쿼리1[[#This Row],[공정명]])</f>
        <v>20241216-2000163814-턴키</v>
      </c>
      <c r="C100">
        <v>1</v>
      </c>
      <c r="D100" t="s">
        <v>20</v>
      </c>
      <c r="E100" s="1">
        <v>45642</v>
      </c>
      <c r="F100" s="1">
        <v>45649</v>
      </c>
      <c r="G100" s="1"/>
      <c r="H100" s="1">
        <v>45656</v>
      </c>
      <c r="I100" s="1"/>
      <c r="J100" t="s">
        <v>21</v>
      </c>
      <c r="K100" t="s">
        <v>22</v>
      </c>
      <c r="L100">
        <v>16000</v>
      </c>
      <c r="O100" t="s">
        <v>324</v>
      </c>
      <c r="P100" t="s">
        <v>325</v>
      </c>
      <c r="Q100" t="s">
        <v>326</v>
      </c>
      <c r="R100" t="s">
        <v>26</v>
      </c>
      <c r="S100" t="s">
        <v>318</v>
      </c>
      <c r="T100">
        <v>16000</v>
      </c>
    </row>
    <row r="101" spans="1:20" x14ac:dyDescent="0.3">
      <c r="A101" t="s">
        <v>327</v>
      </c>
      <c r="B101" t="str">
        <f>_xlfn.CONCAT(쿼리1[[#This Row],[주문번호]], "-", 쿼리1[[#This Row],[공정명]])</f>
        <v>20241004-2000143165-인쇄</v>
      </c>
      <c r="C101">
        <v>1</v>
      </c>
      <c r="D101" t="s">
        <v>328</v>
      </c>
      <c r="E101" s="1">
        <v>45569</v>
      </c>
      <c r="F101" s="1">
        <v>45575</v>
      </c>
      <c r="G101" s="1"/>
      <c r="H101" s="1">
        <v>45656</v>
      </c>
      <c r="I101" s="1"/>
      <c r="J101" t="s">
        <v>174</v>
      </c>
      <c r="K101" t="s">
        <v>22</v>
      </c>
      <c r="L101">
        <v>4000</v>
      </c>
      <c r="O101" t="s">
        <v>324</v>
      </c>
      <c r="P101" t="s">
        <v>329</v>
      </c>
      <c r="Q101" t="s">
        <v>330</v>
      </c>
      <c r="R101" t="s">
        <v>331</v>
      </c>
      <c r="S101" t="s">
        <v>332</v>
      </c>
      <c r="T101">
        <v>36363</v>
      </c>
    </row>
    <row r="102" spans="1:20" x14ac:dyDescent="0.3">
      <c r="A102" t="s">
        <v>333</v>
      </c>
      <c r="B102" t="str">
        <f>_xlfn.CONCAT(쿼리1[[#This Row],[주문번호]], "-", 쿼리1[[#This Row],[공정명]])</f>
        <v>20241004-2119P0090-인쇄</v>
      </c>
      <c r="C102">
        <v>2</v>
      </c>
      <c r="D102" t="s">
        <v>328</v>
      </c>
      <c r="E102" s="1">
        <v>45569</v>
      </c>
      <c r="F102" s="1">
        <v>45575</v>
      </c>
      <c r="G102" s="1">
        <v>45581</v>
      </c>
      <c r="H102" s="1">
        <v>45656</v>
      </c>
      <c r="I102" s="1">
        <v>45581</v>
      </c>
      <c r="J102" t="s">
        <v>174</v>
      </c>
      <c r="K102" t="s">
        <v>32</v>
      </c>
      <c r="L102">
        <v>2290</v>
      </c>
      <c r="M102">
        <v>2290</v>
      </c>
      <c r="N102">
        <v>6</v>
      </c>
      <c r="O102" t="s">
        <v>334</v>
      </c>
      <c r="P102" t="s">
        <v>335</v>
      </c>
      <c r="Q102" t="s">
        <v>336</v>
      </c>
      <c r="R102" t="s">
        <v>337</v>
      </c>
      <c r="S102" t="s">
        <v>332</v>
      </c>
      <c r="T102">
        <v>10</v>
      </c>
    </row>
    <row r="103" spans="1:20" x14ac:dyDescent="0.3">
      <c r="A103" t="s">
        <v>338</v>
      </c>
      <c r="B103" t="str">
        <f>_xlfn.CONCAT(쿼리1[[#This Row],[주문번호]], "-", 쿼리1[[#This Row],[공정명]])</f>
        <v>20241108-3000169582-옵션</v>
      </c>
      <c r="C103">
        <v>1</v>
      </c>
      <c r="D103" t="s">
        <v>30</v>
      </c>
      <c r="E103" s="1">
        <v>45604</v>
      </c>
      <c r="F103" s="1">
        <v>45608</v>
      </c>
      <c r="G103" s="1"/>
      <c r="H103" s="1">
        <v>45656</v>
      </c>
      <c r="I103" s="1"/>
      <c r="J103" t="s">
        <v>21</v>
      </c>
      <c r="K103" t="s">
        <v>22</v>
      </c>
      <c r="L103">
        <v>20000</v>
      </c>
      <c r="O103" t="s">
        <v>339</v>
      </c>
      <c r="P103" t="s">
        <v>340</v>
      </c>
      <c r="Q103" t="s">
        <v>42</v>
      </c>
      <c r="R103" t="s">
        <v>341</v>
      </c>
      <c r="S103" t="s">
        <v>342</v>
      </c>
      <c r="T103">
        <v>20000</v>
      </c>
    </row>
    <row r="104" spans="1:20" x14ac:dyDescent="0.3">
      <c r="A104" t="s">
        <v>343</v>
      </c>
      <c r="B104" t="str">
        <f>_xlfn.CONCAT(쿼리1[[#This Row],[주문번호]], "-", 쿼리1[[#This Row],[공정명]])</f>
        <v>20241120-2000139906-턴키</v>
      </c>
      <c r="C104">
        <v>2</v>
      </c>
      <c r="D104" t="s">
        <v>20</v>
      </c>
      <c r="E104" s="1">
        <v>45616</v>
      </c>
      <c r="F104" s="1">
        <v>45623</v>
      </c>
      <c r="G104" s="1"/>
      <c r="H104" s="1">
        <v>45656</v>
      </c>
      <c r="I104" s="1"/>
      <c r="J104" t="s">
        <v>21</v>
      </c>
      <c r="K104" t="s">
        <v>22</v>
      </c>
      <c r="L104">
        <v>20000</v>
      </c>
      <c r="O104" t="s">
        <v>339</v>
      </c>
      <c r="P104" t="s">
        <v>344</v>
      </c>
      <c r="Q104" t="s">
        <v>345</v>
      </c>
      <c r="R104" t="s">
        <v>346</v>
      </c>
      <c r="S104" t="s">
        <v>342</v>
      </c>
      <c r="T104">
        <v>20000</v>
      </c>
    </row>
    <row r="105" spans="1:20" x14ac:dyDescent="0.3">
      <c r="A105" t="s">
        <v>347</v>
      </c>
      <c r="B105" t="str">
        <f>_xlfn.CONCAT(쿼리1[[#This Row],[주문번호]], "-", 쿼리1[[#This Row],[공정명]])</f>
        <v>20241107-2000148004-턴키</v>
      </c>
      <c r="C105">
        <v>1</v>
      </c>
      <c r="D105" t="s">
        <v>20</v>
      </c>
      <c r="E105" s="1">
        <v>45603</v>
      </c>
      <c r="F105" s="1">
        <v>45610</v>
      </c>
      <c r="G105" s="1"/>
      <c r="H105" s="1">
        <v>45656</v>
      </c>
      <c r="I105" s="1"/>
      <c r="J105" t="s">
        <v>174</v>
      </c>
      <c r="K105" t="s">
        <v>22</v>
      </c>
      <c r="L105">
        <v>10000</v>
      </c>
      <c r="O105" t="s">
        <v>339</v>
      </c>
      <c r="P105" t="s">
        <v>348</v>
      </c>
      <c r="Q105" t="s">
        <v>42</v>
      </c>
      <c r="R105" t="s">
        <v>349</v>
      </c>
      <c r="S105" t="s">
        <v>342</v>
      </c>
      <c r="T105">
        <v>10000</v>
      </c>
    </row>
    <row r="106" spans="1:20" x14ac:dyDescent="0.3">
      <c r="A106" t="s">
        <v>350</v>
      </c>
      <c r="B106" t="str">
        <f>_xlfn.CONCAT(쿼리1[[#This Row],[주문번호]], "-", 쿼리1[[#This Row],[공정명]])</f>
        <v>20241217-2000148004-턴키</v>
      </c>
      <c r="C106">
        <v>1</v>
      </c>
      <c r="D106" t="s">
        <v>20</v>
      </c>
      <c r="E106" s="1">
        <v>45643</v>
      </c>
      <c r="F106" s="1">
        <v>45650</v>
      </c>
      <c r="G106" s="1"/>
      <c r="H106" s="1">
        <v>45656</v>
      </c>
      <c r="I106" s="1"/>
      <c r="J106" t="s">
        <v>21</v>
      </c>
      <c r="K106" t="s">
        <v>22</v>
      </c>
      <c r="L106">
        <v>10000</v>
      </c>
      <c r="O106" t="s">
        <v>339</v>
      </c>
      <c r="P106" t="s">
        <v>348</v>
      </c>
      <c r="Q106" t="s">
        <v>42</v>
      </c>
      <c r="R106" t="s">
        <v>349</v>
      </c>
      <c r="S106" t="s">
        <v>342</v>
      </c>
      <c r="T106">
        <v>10000</v>
      </c>
    </row>
    <row r="107" spans="1:20" x14ac:dyDescent="0.3">
      <c r="A107" t="s">
        <v>351</v>
      </c>
      <c r="B107" t="str">
        <f>_xlfn.CONCAT(쿼리1[[#This Row],[주문번호]], "-", 쿼리1[[#This Row],[공정명]])</f>
        <v>20240923-2000148224-턴키</v>
      </c>
      <c r="C107">
        <v>1</v>
      </c>
      <c r="D107" t="s">
        <v>20</v>
      </c>
      <c r="E107" s="1">
        <v>45558</v>
      </c>
      <c r="F107" s="1">
        <v>45565</v>
      </c>
      <c r="G107" s="1"/>
      <c r="H107" s="1">
        <v>45656</v>
      </c>
      <c r="I107" s="1"/>
      <c r="J107" t="s">
        <v>174</v>
      </c>
      <c r="K107" t="s">
        <v>22</v>
      </c>
      <c r="L107">
        <v>10000</v>
      </c>
      <c r="O107" t="s">
        <v>339</v>
      </c>
      <c r="P107" t="s">
        <v>352</v>
      </c>
      <c r="Q107" t="s">
        <v>42</v>
      </c>
      <c r="R107" t="s">
        <v>349</v>
      </c>
      <c r="S107" t="s">
        <v>342</v>
      </c>
      <c r="T107">
        <v>10000</v>
      </c>
    </row>
    <row r="108" spans="1:20" x14ac:dyDescent="0.3">
      <c r="A108" t="s">
        <v>353</v>
      </c>
      <c r="B108" t="str">
        <f>_xlfn.CONCAT(쿼리1[[#This Row],[주문번호]], "-", 쿼리1[[#This Row],[공정명]])</f>
        <v>20240923-2000148004-턴키</v>
      </c>
      <c r="C108">
        <v>1</v>
      </c>
      <c r="D108" t="s">
        <v>20</v>
      </c>
      <c r="E108" s="1">
        <v>45558</v>
      </c>
      <c r="F108" s="1">
        <v>45565</v>
      </c>
      <c r="G108" s="1"/>
      <c r="H108" s="1">
        <v>45656</v>
      </c>
      <c r="I108" s="1"/>
      <c r="J108" t="s">
        <v>174</v>
      </c>
      <c r="K108" t="s">
        <v>22</v>
      </c>
      <c r="L108">
        <v>20000</v>
      </c>
      <c r="O108" t="s">
        <v>339</v>
      </c>
      <c r="P108" t="s">
        <v>348</v>
      </c>
      <c r="Q108" t="s">
        <v>42</v>
      </c>
      <c r="R108" t="s">
        <v>349</v>
      </c>
      <c r="S108" t="s">
        <v>342</v>
      </c>
      <c r="T108">
        <v>20000</v>
      </c>
    </row>
    <row r="109" spans="1:20" x14ac:dyDescent="0.3">
      <c r="A109" t="s">
        <v>354</v>
      </c>
      <c r="B109" t="str">
        <f>_xlfn.CONCAT(쿼리1[[#This Row],[주문번호]], "-", 쿼리1[[#This Row],[공정명]])</f>
        <v>20241204-2000148004-턴키</v>
      </c>
      <c r="C109">
        <v>1</v>
      </c>
      <c r="D109" t="s">
        <v>20</v>
      </c>
      <c r="E109" s="1">
        <v>45630</v>
      </c>
      <c r="F109" s="1">
        <v>45637</v>
      </c>
      <c r="G109" s="1"/>
      <c r="H109" s="1">
        <v>45656</v>
      </c>
      <c r="I109" s="1"/>
      <c r="J109" t="s">
        <v>21</v>
      </c>
      <c r="K109" t="s">
        <v>22</v>
      </c>
      <c r="L109">
        <v>10000</v>
      </c>
      <c r="O109" t="s">
        <v>339</v>
      </c>
      <c r="P109" t="s">
        <v>348</v>
      </c>
      <c r="Q109" t="s">
        <v>42</v>
      </c>
      <c r="R109" t="s">
        <v>349</v>
      </c>
      <c r="S109" t="s">
        <v>342</v>
      </c>
      <c r="T109">
        <v>10000</v>
      </c>
    </row>
    <row r="110" spans="1:20" x14ac:dyDescent="0.3">
      <c r="A110" t="s">
        <v>355</v>
      </c>
      <c r="B110" t="str">
        <f>_xlfn.CONCAT(쿼리1[[#This Row],[주문번호]], "-", 쿼리1[[#This Row],[공정명]])</f>
        <v>20240911-2000148004-턴키</v>
      </c>
      <c r="C110">
        <v>1</v>
      </c>
      <c r="D110" t="s">
        <v>20</v>
      </c>
      <c r="E110" s="1">
        <v>45546</v>
      </c>
      <c r="F110" s="1">
        <v>45553</v>
      </c>
      <c r="G110" s="1"/>
      <c r="H110" s="1">
        <v>45656</v>
      </c>
      <c r="I110" s="1"/>
      <c r="J110" t="s">
        <v>174</v>
      </c>
      <c r="K110" t="s">
        <v>22</v>
      </c>
      <c r="L110">
        <v>15000</v>
      </c>
      <c r="O110" t="s">
        <v>339</v>
      </c>
      <c r="P110" t="s">
        <v>348</v>
      </c>
      <c r="Q110" t="s">
        <v>42</v>
      </c>
      <c r="R110" t="s">
        <v>349</v>
      </c>
      <c r="S110" t="s">
        <v>342</v>
      </c>
      <c r="T110">
        <v>15000</v>
      </c>
    </row>
    <row r="111" spans="1:20" x14ac:dyDescent="0.3">
      <c r="A111" t="s">
        <v>356</v>
      </c>
      <c r="B111" t="str">
        <f>_xlfn.CONCAT(쿼리1[[#This Row],[주문번호]], "-", 쿼리1[[#This Row],[공정명]])</f>
        <v>20240904-2000163392-옵션</v>
      </c>
      <c r="C111">
        <v>2</v>
      </c>
      <c r="D111" t="s">
        <v>30</v>
      </c>
      <c r="E111" s="1">
        <v>45539</v>
      </c>
      <c r="F111" s="1">
        <v>45540</v>
      </c>
      <c r="G111" s="1"/>
      <c r="H111" s="1">
        <v>45656</v>
      </c>
      <c r="I111" s="1"/>
      <c r="J111" t="s">
        <v>21</v>
      </c>
      <c r="K111" t="s">
        <v>22</v>
      </c>
      <c r="L111">
        <v>10000</v>
      </c>
      <c r="O111" t="s">
        <v>339</v>
      </c>
      <c r="P111" t="s">
        <v>348</v>
      </c>
      <c r="Q111" t="s">
        <v>357</v>
      </c>
      <c r="R111" t="s">
        <v>358</v>
      </c>
      <c r="S111" t="s">
        <v>342</v>
      </c>
      <c r="T111">
        <v>10000</v>
      </c>
    </row>
    <row r="112" spans="1:20" x14ac:dyDescent="0.3">
      <c r="A112" t="s">
        <v>359</v>
      </c>
      <c r="B112" t="str">
        <f>_xlfn.CONCAT(쿼리1[[#This Row],[주문번호]], "-", 쿼리1[[#This Row],[공정명]])</f>
        <v>20241028-2000165919-턴키</v>
      </c>
      <c r="C112">
        <v>2</v>
      </c>
      <c r="D112" t="s">
        <v>20</v>
      </c>
      <c r="E112" s="1">
        <v>45593</v>
      </c>
      <c r="F112" s="1">
        <v>45600</v>
      </c>
      <c r="G112" s="1"/>
      <c r="H112" s="1">
        <v>45656</v>
      </c>
      <c r="I112" s="1"/>
      <c r="J112" t="s">
        <v>21</v>
      </c>
      <c r="K112" t="s">
        <v>22</v>
      </c>
      <c r="L112">
        <v>30000</v>
      </c>
      <c r="O112" t="s">
        <v>175</v>
      </c>
      <c r="P112" t="s">
        <v>360</v>
      </c>
      <c r="Q112" t="s">
        <v>361</v>
      </c>
      <c r="R112" t="s">
        <v>362</v>
      </c>
      <c r="S112" t="s">
        <v>342</v>
      </c>
      <c r="T112">
        <v>30000</v>
      </c>
    </row>
    <row r="113" spans="1:20" x14ac:dyDescent="0.3">
      <c r="A113" t="s">
        <v>363</v>
      </c>
      <c r="B113" t="str">
        <f>_xlfn.CONCAT(쿼리1[[#This Row],[주문번호]], "-", 쿼리1[[#This Row],[공정명]])</f>
        <v>20240919-1120P0032-옵션</v>
      </c>
      <c r="C113">
        <v>6</v>
      </c>
      <c r="D113" t="s">
        <v>30</v>
      </c>
      <c r="E113" s="1">
        <v>45554</v>
      </c>
      <c r="F113" s="1">
        <v>45572</v>
      </c>
      <c r="G113" s="1"/>
      <c r="H113" s="1">
        <v>45656</v>
      </c>
      <c r="I113" s="1">
        <v>45588</v>
      </c>
      <c r="J113" t="s">
        <v>174</v>
      </c>
      <c r="K113" t="s">
        <v>22</v>
      </c>
      <c r="L113">
        <v>14634</v>
      </c>
      <c r="O113" t="s">
        <v>364</v>
      </c>
      <c r="P113" t="s">
        <v>365</v>
      </c>
      <c r="Q113" t="s">
        <v>366</v>
      </c>
      <c r="R113" t="s">
        <v>367</v>
      </c>
      <c r="T113">
        <v>14634</v>
      </c>
    </row>
    <row r="114" spans="1:20" x14ac:dyDescent="0.3">
      <c r="A114" t="s">
        <v>368</v>
      </c>
      <c r="B114" t="str">
        <f>_xlfn.CONCAT(쿼리1[[#This Row],[주문번호]], "-", 쿼리1[[#This Row],[공정명]])</f>
        <v>20241004-1000161125-합지</v>
      </c>
      <c r="C114">
        <v>3</v>
      </c>
      <c r="D114" t="s">
        <v>60</v>
      </c>
      <c r="E114" s="1">
        <v>45569</v>
      </c>
      <c r="F114" s="1">
        <v>45580</v>
      </c>
      <c r="G114" s="1"/>
      <c r="H114" s="1">
        <v>45656</v>
      </c>
      <c r="I114" s="1"/>
      <c r="J114" t="s">
        <v>174</v>
      </c>
      <c r="K114" t="s">
        <v>22</v>
      </c>
      <c r="L114">
        <v>6000</v>
      </c>
      <c r="O114" t="s">
        <v>369</v>
      </c>
      <c r="P114" t="s">
        <v>370</v>
      </c>
      <c r="Q114" t="s">
        <v>371</v>
      </c>
      <c r="R114" t="s">
        <v>372</v>
      </c>
      <c r="T114">
        <v>29268</v>
      </c>
    </row>
    <row r="115" spans="1:20" x14ac:dyDescent="0.3">
      <c r="A115" t="s">
        <v>368</v>
      </c>
      <c r="B115" t="str">
        <f>_xlfn.CONCAT(쿼리1[[#This Row],[주문번호]], "-", 쿼리1[[#This Row],[공정명]])</f>
        <v>20241004-1000161125-제대</v>
      </c>
      <c r="C115">
        <v>4</v>
      </c>
      <c r="D115" t="s">
        <v>80</v>
      </c>
      <c r="E115" s="1">
        <v>45569</v>
      </c>
      <c r="F115" s="1">
        <v>45582</v>
      </c>
      <c r="G115" s="1"/>
      <c r="H115" s="1">
        <v>45656</v>
      </c>
      <c r="I115" s="1"/>
      <c r="J115" t="s">
        <v>174</v>
      </c>
      <c r="K115" t="s">
        <v>22</v>
      </c>
      <c r="L115">
        <v>29268</v>
      </c>
      <c r="O115" t="s">
        <v>369</v>
      </c>
      <c r="P115" t="s">
        <v>370</v>
      </c>
      <c r="Q115" t="s">
        <v>371</v>
      </c>
      <c r="R115" t="s">
        <v>372</v>
      </c>
      <c r="T115">
        <v>29268</v>
      </c>
    </row>
    <row r="116" spans="1:20" x14ac:dyDescent="0.3">
      <c r="A116" t="s">
        <v>373</v>
      </c>
      <c r="B116" t="str">
        <f>_xlfn.CONCAT(쿼리1[[#This Row],[주문번호]], "-", 쿼리1[[#This Row],[공정명]])</f>
        <v>20241025-3000159084-턴키</v>
      </c>
      <c r="C116">
        <v>1</v>
      </c>
      <c r="D116" t="s">
        <v>20</v>
      </c>
      <c r="E116" s="1">
        <v>45590</v>
      </c>
      <c r="F116" s="1">
        <v>45597</v>
      </c>
      <c r="G116" s="1"/>
      <c r="H116" s="1">
        <v>45656</v>
      </c>
      <c r="I116" s="1"/>
      <c r="J116" t="s">
        <v>21</v>
      </c>
      <c r="K116" t="s">
        <v>22</v>
      </c>
      <c r="L116">
        <v>270000</v>
      </c>
      <c r="O116" t="s">
        <v>374</v>
      </c>
      <c r="P116" t="s">
        <v>375</v>
      </c>
      <c r="Q116" t="s">
        <v>42</v>
      </c>
      <c r="R116" t="s">
        <v>376</v>
      </c>
      <c r="S116" t="s">
        <v>377</v>
      </c>
      <c r="T116">
        <v>270000</v>
      </c>
    </row>
    <row r="117" spans="1:20" x14ac:dyDescent="0.3">
      <c r="A117" t="s">
        <v>378</v>
      </c>
      <c r="B117" t="str">
        <f>_xlfn.CONCAT(쿼리1[[#This Row],[주문번호]], "-", 쿼리1[[#This Row],[공정명]])</f>
        <v>20240904-3000159083-턴키</v>
      </c>
      <c r="C117">
        <v>1</v>
      </c>
      <c r="D117" t="s">
        <v>20</v>
      </c>
      <c r="E117" s="1">
        <v>45539</v>
      </c>
      <c r="F117" s="1">
        <v>45546</v>
      </c>
      <c r="G117" s="1"/>
      <c r="H117" s="1">
        <v>45656</v>
      </c>
      <c r="I117" s="1"/>
      <c r="J117" t="s">
        <v>174</v>
      </c>
      <c r="K117" t="s">
        <v>22</v>
      </c>
      <c r="L117">
        <v>45000</v>
      </c>
      <c r="O117" t="s">
        <v>379</v>
      </c>
      <c r="P117" t="s">
        <v>380</v>
      </c>
      <c r="Q117" t="s">
        <v>42</v>
      </c>
      <c r="R117" t="s">
        <v>376</v>
      </c>
      <c r="S117" t="s">
        <v>377</v>
      </c>
      <c r="T117">
        <v>45000</v>
      </c>
    </row>
    <row r="118" spans="1:20" x14ac:dyDescent="0.3">
      <c r="A118" t="s">
        <v>381</v>
      </c>
      <c r="B118" t="str">
        <f>_xlfn.CONCAT(쿼리1[[#This Row],[주문번호]], "-", 쿼리1[[#This Row],[공정명]])</f>
        <v>20240924-3000159083-턴키</v>
      </c>
      <c r="C118">
        <v>1</v>
      </c>
      <c r="D118" t="s">
        <v>20</v>
      </c>
      <c r="E118" s="1">
        <v>45559</v>
      </c>
      <c r="F118" s="1">
        <v>45566</v>
      </c>
      <c r="G118" s="1"/>
      <c r="H118" s="1">
        <v>45656</v>
      </c>
      <c r="I118" s="1"/>
      <c r="J118" t="s">
        <v>174</v>
      </c>
      <c r="K118" t="s">
        <v>22</v>
      </c>
      <c r="L118">
        <v>45000</v>
      </c>
      <c r="O118" t="s">
        <v>379</v>
      </c>
      <c r="P118" t="s">
        <v>380</v>
      </c>
      <c r="Q118" t="s">
        <v>42</v>
      </c>
      <c r="R118" t="s">
        <v>376</v>
      </c>
      <c r="S118" t="s">
        <v>377</v>
      </c>
      <c r="T118">
        <v>45000</v>
      </c>
    </row>
    <row r="119" spans="1:20" x14ac:dyDescent="0.3">
      <c r="A119" t="s">
        <v>382</v>
      </c>
      <c r="B119" t="str">
        <f>_xlfn.CONCAT(쿼리1[[#This Row],[주문번호]], "-", 쿼리1[[#This Row],[공정명]])</f>
        <v>20240930-3000159083-턴키</v>
      </c>
      <c r="C119">
        <v>1</v>
      </c>
      <c r="D119" t="s">
        <v>20</v>
      </c>
      <c r="E119" s="1">
        <v>45565</v>
      </c>
      <c r="F119" s="1">
        <v>45572</v>
      </c>
      <c r="G119" s="1"/>
      <c r="H119" s="1">
        <v>45656</v>
      </c>
      <c r="I119" s="1"/>
      <c r="J119" t="s">
        <v>21</v>
      </c>
      <c r="K119" t="s">
        <v>22</v>
      </c>
      <c r="L119">
        <v>67500</v>
      </c>
      <c r="O119" t="s">
        <v>379</v>
      </c>
      <c r="P119" t="s">
        <v>380</v>
      </c>
      <c r="Q119" t="s">
        <v>42</v>
      </c>
      <c r="R119" t="s">
        <v>376</v>
      </c>
      <c r="S119" t="s">
        <v>377</v>
      </c>
      <c r="T119">
        <v>67500</v>
      </c>
    </row>
    <row r="120" spans="1:20" x14ac:dyDescent="0.3">
      <c r="A120" t="s">
        <v>383</v>
      </c>
      <c r="B120" t="str">
        <f>_xlfn.CONCAT(쿼리1[[#This Row],[주문번호]], "-", 쿼리1[[#This Row],[공정명]])</f>
        <v>20240902-3000159083-턴키</v>
      </c>
      <c r="C120">
        <v>1</v>
      </c>
      <c r="D120" t="s">
        <v>20</v>
      </c>
      <c r="E120" s="1">
        <v>45537</v>
      </c>
      <c r="F120" s="1">
        <v>45544</v>
      </c>
      <c r="G120" s="1"/>
      <c r="H120" s="1">
        <v>45656</v>
      </c>
      <c r="I120" s="1"/>
      <c r="J120" t="s">
        <v>174</v>
      </c>
      <c r="K120" t="s">
        <v>22</v>
      </c>
      <c r="L120">
        <v>45000</v>
      </c>
      <c r="O120" t="s">
        <v>379</v>
      </c>
      <c r="P120" t="s">
        <v>380</v>
      </c>
      <c r="Q120" t="s">
        <v>42</v>
      </c>
      <c r="R120" t="s">
        <v>376</v>
      </c>
      <c r="S120" t="s">
        <v>377</v>
      </c>
      <c r="T120">
        <v>45000</v>
      </c>
    </row>
    <row r="121" spans="1:20" x14ac:dyDescent="0.3">
      <c r="A121" t="s">
        <v>384</v>
      </c>
      <c r="B121" t="str">
        <f>_xlfn.CONCAT(쿼리1[[#This Row],[주문번호]], "-", 쿼리1[[#This Row],[공정명]])</f>
        <v>20241018-3000163914-턴키</v>
      </c>
      <c r="C121">
        <v>1</v>
      </c>
      <c r="D121" t="s">
        <v>20</v>
      </c>
      <c r="E121" s="1">
        <v>45583</v>
      </c>
      <c r="F121" s="1">
        <v>45590</v>
      </c>
      <c r="G121" s="1"/>
      <c r="H121" s="1">
        <v>45656</v>
      </c>
      <c r="I121" s="1"/>
      <c r="J121" t="s">
        <v>21</v>
      </c>
      <c r="K121" t="s">
        <v>22</v>
      </c>
      <c r="L121">
        <v>120000</v>
      </c>
      <c r="O121" t="s">
        <v>385</v>
      </c>
      <c r="P121" t="s">
        <v>386</v>
      </c>
      <c r="Q121" t="s">
        <v>42</v>
      </c>
      <c r="R121" t="s">
        <v>376</v>
      </c>
      <c r="S121" t="s">
        <v>377</v>
      </c>
      <c r="T121">
        <v>120000</v>
      </c>
    </row>
    <row r="122" spans="1:20" x14ac:dyDescent="0.3">
      <c r="A122" t="s">
        <v>387</v>
      </c>
      <c r="B122" t="str">
        <f>_xlfn.CONCAT(쿼리1[[#This Row],[주문번호]], "-", 쿼리1[[#This Row],[공정명]])</f>
        <v>20240920-3000159083-턴키</v>
      </c>
      <c r="C122">
        <v>1</v>
      </c>
      <c r="D122" t="s">
        <v>20</v>
      </c>
      <c r="E122" s="1">
        <v>45555</v>
      </c>
      <c r="F122" s="1">
        <v>45561</v>
      </c>
      <c r="G122" s="1"/>
      <c r="H122" s="1">
        <v>45656</v>
      </c>
      <c r="I122" s="1"/>
      <c r="J122" t="s">
        <v>174</v>
      </c>
      <c r="K122" t="s">
        <v>22</v>
      </c>
      <c r="L122">
        <v>45000</v>
      </c>
      <c r="O122" t="s">
        <v>379</v>
      </c>
      <c r="P122" t="s">
        <v>380</v>
      </c>
      <c r="Q122" t="s">
        <v>42</v>
      </c>
      <c r="R122" t="s">
        <v>376</v>
      </c>
      <c r="S122" t="s">
        <v>377</v>
      </c>
      <c r="T122">
        <v>45000</v>
      </c>
    </row>
    <row r="123" spans="1:20" x14ac:dyDescent="0.3">
      <c r="A123" t="s">
        <v>388</v>
      </c>
      <c r="B123" t="str">
        <f>_xlfn.CONCAT(쿼리1[[#This Row],[주문번호]], "-", 쿼리1[[#This Row],[공정명]])</f>
        <v>20240903-3000159083-턴키</v>
      </c>
      <c r="C123">
        <v>1</v>
      </c>
      <c r="D123" t="s">
        <v>20</v>
      </c>
      <c r="E123" s="1">
        <v>45538</v>
      </c>
      <c r="F123" s="1">
        <v>45545</v>
      </c>
      <c r="G123" s="1"/>
      <c r="H123" s="1">
        <v>45656</v>
      </c>
      <c r="I123" s="1"/>
      <c r="J123" t="s">
        <v>174</v>
      </c>
      <c r="K123" t="s">
        <v>22</v>
      </c>
      <c r="L123">
        <v>45000</v>
      </c>
      <c r="O123" t="s">
        <v>379</v>
      </c>
      <c r="P123" t="s">
        <v>380</v>
      </c>
      <c r="Q123" t="s">
        <v>42</v>
      </c>
      <c r="R123" t="s">
        <v>376</v>
      </c>
      <c r="S123" t="s">
        <v>377</v>
      </c>
      <c r="T123">
        <v>45000</v>
      </c>
    </row>
    <row r="124" spans="1:20" x14ac:dyDescent="0.3">
      <c r="A124" t="s">
        <v>389</v>
      </c>
      <c r="B124" t="str">
        <f>_xlfn.CONCAT(쿼리1[[#This Row],[주문번호]], "-", 쿼리1[[#This Row],[공정명]])</f>
        <v>20241107-3000159084-턴키</v>
      </c>
      <c r="C124">
        <v>1</v>
      </c>
      <c r="D124" t="s">
        <v>20</v>
      </c>
      <c r="E124" s="1">
        <v>45603</v>
      </c>
      <c r="F124" s="1">
        <v>45610</v>
      </c>
      <c r="G124" s="1"/>
      <c r="H124" s="1">
        <v>45656</v>
      </c>
      <c r="I124" s="1"/>
      <c r="J124" t="s">
        <v>174</v>
      </c>
      <c r="K124" t="s">
        <v>22</v>
      </c>
      <c r="L124">
        <v>270000</v>
      </c>
      <c r="O124" t="s">
        <v>374</v>
      </c>
      <c r="P124" t="s">
        <v>375</v>
      </c>
      <c r="Q124" t="s">
        <v>42</v>
      </c>
      <c r="R124" t="s">
        <v>376</v>
      </c>
      <c r="S124" t="s">
        <v>377</v>
      </c>
      <c r="T124">
        <v>270000</v>
      </c>
    </row>
    <row r="125" spans="1:20" x14ac:dyDescent="0.3">
      <c r="A125" t="s">
        <v>390</v>
      </c>
      <c r="B125" t="str">
        <f>_xlfn.CONCAT(쿼리1[[#This Row],[주문번호]], "-", 쿼리1[[#This Row],[공정명]])</f>
        <v>20241202-3000159083-턴키</v>
      </c>
      <c r="C125">
        <v>1</v>
      </c>
      <c r="D125" t="s">
        <v>20</v>
      </c>
      <c r="E125" s="1">
        <v>45628</v>
      </c>
      <c r="F125" s="1">
        <v>45635</v>
      </c>
      <c r="G125" s="1"/>
      <c r="H125" s="1">
        <v>45656</v>
      </c>
      <c r="I125" s="1"/>
      <c r="J125" t="s">
        <v>21</v>
      </c>
      <c r="K125" t="s">
        <v>22</v>
      </c>
      <c r="L125">
        <v>22500</v>
      </c>
      <c r="O125" t="s">
        <v>379</v>
      </c>
      <c r="P125" t="s">
        <v>380</v>
      </c>
      <c r="Q125" t="s">
        <v>42</v>
      </c>
      <c r="R125" t="s">
        <v>376</v>
      </c>
      <c r="S125" t="s">
        <v>377</v>
      </c>
      <c r="T125">
        <v>22500</v>
      </c>
    </row>
    <row r="126" spans="1:20" x14ac:dyDescent="0.3">
      <c r="A126" t="s">
        <v>391</v>
      </c>
      <c r="B126" t="str">
        <f>_xlfn.CONCAT(쿼리1[[#This Row],[주문번호]], "-", 쿼리1[[#This Row],[공정명]])</f>
        <v>20241120-3000159083-턴키</v>
      </c>
      <c r="C126">
        <v>1</v>
      </c>
      <c r="D126" t="s">
        <v>20</v>
      </c>
      <c r="E126" s="1">
        <v>45616</v>
      </c>
      <c r="F126" s="1">
        <v>45623</v>
      </c>
      <c r="G126" s="1"/>
      <c r="H126" s="1">
        <v>45656</v>
      </c>
      <c r="I126" s="1"/>
      <c r="J126" t="s">
        <v>21</v>
      </c>
      <c r="K126" t="s">
        <v>22</v>
      </c>
      <c r="L126">
        <v>22500</v>
      </c>
      <c r="O126" t="s">
        <v>379</v>
      </c>
      <c r="P126" t="s">
        <v>380</v>
      </c>
      <c r="Q126" t="s">
        <v>42</v>
      </c>
      <c r="R126" t="s">
        <v>376</v>
      </c>
      <c r="S126" t="s">
        <v>377</v>
      </c>
      <c r="T126">
        <v>22500</v>
      </c>
    </row>
    <row r="127" spans="1:20" x14ac:dyDescent="0.3">
      <c r="A127" t="s">
        <v>392</v>
      </c>
      <c r="B127" t="str">
        <f>_xlfn.CONCAT(쿼리1[[#This Row],[주문번호]], "-", 쿼리1[[#This Row],[공정명]])</f>
        <v>20240909-3000159083-턴키</v>
      </c>
      <c r="C127">
        <v>1</v>
      </c>
      <c r="D127" t="s">
        <v>20</v>
      </c>
      <c r="E127" s="1">
        <v>45544</v>
      </c>
      <c r="F127" s="1">
        <v>45551</v>
      </c>
      <c r="G127" s="1"/>
      <c r="H127" s="1">
        <v>45656</v>
      </c>
      <c r="I127" s="1"/>
      <c r="J127" t="s">
        <v>174</v>
      </c>
      <c r="K127" t="s">
        <v>22</v>
      </c>
      <c r="L127">
        <v>45000</v>
      </c>
      <c r="O127" t="s">
        <v>379</v>
      </c>
      <c r="P127" t="s">
        <v>380</v>
      </c>
      <c r="Q127" t="s">
        <v>42</v>
      </c>
      <c r="R127" t="s">
        <v>376</v>
      </c>
      <c r="S127" t="s">
        <v>377</v>
      </c>
      <c r="T127">
        <v>45000</v>
      </c>
    </row>
    <row r="128" spans="1:20" x14ac:dyDescent="0.3">
      <c r="A128" t="s">
        <v>393</v>
      </c>
      <c r="B128" t="str">
        <f>_xlfn.CONCAT(쿼리1[[#This Row],[주문번호]], "-", 쿼리1[[#This Row],[공정명]])</f>
        <v>20241226-1000149267-제대</v>
      </c>
      <c r="C128">
        <v>4</v>
      </c>
      <c r="D128" t="s">
        <v>80</v>
      </c>
      <c r="E128" s="1">
        <v>45652</v>
      </c>
      <c r="F128" s="1">
        <v>45665</v>
      </c>
      <c r="G128" s="1"/>
      <c r="H128" s="1">
        <v>45656</v>
      </c>
      <c r="I128" s="1"/>
      <c r="J128" t="s">
        <v>21</v>
      </c>
      <c r="K128" t="s">
        <v>282</v>
      </c>
      <c r="L128">
        <v>10000</v>
      </c>
      <c r="O128" t="s">
        <v>394</v>
      </c>
      <c r="P128" t="s">
        <v>395</v>
      </c>
      <c r="Q128" t="s">
        <v>396</v>
      </c>
      <c r="R128" t="s">
        <v>397</v>
      </c>
      <c r="S128" t="s">
        <v>398</v>
      </c>
      <c r="T128">
        <v>10000</v>
      </c>
    </row>
    <row r="129" spans="1:20" x14ac:dyDescent="0.3">
      <c r="A129" t="s">
        <v>399</v>
      </c>
      <c r="B129" t="str">
        <f>_xlfn.CONCAT(쿼리1[[#This Row],[주문번호]], "-", 쿼리1[[#This Row],[공정명]])</f>
        <v>20241002-2000145495-인쇄</v>
      </c>
      <c r="C129">
        <v>2</v>
      </c>
      <c r="D129" t="s">
        <v>328</v>
      </c>
      <c r="E129" s="1">
        <v>45567</v>
      </c>
      <c r="F129" s="1">
        <v>45573</v>
      </c>
      <c r="G129" s="1"/>
      <c r="H129" s="1">
        <v>45656</v>
      </c>
      <c r="I129" s="1">
        <v>45573</v>
      </c>
      <c r="J129" t="s">
        <v>31</v>
      </c>
      <c r="K129" t="s">
        <v>22</v>
      </c>
      <c r="L129">
        <v>10000</v>
      </c>
      <c r="O129" t="s">
        <v>400</v>
      </c>
      <c r="P129" t="s">
        <v>401</v>
      </c>
      <c r="Q129" t="s">
        <v>402</v>
      </c>
      <c r="R129" t="s">
        <v>403</v>
      </c>
      <c r="S129" t="s">
        <v>404</v>
      </c>
      <c r="T129">
        <v>20833</v>
      </c>
    </row>
    <row r="130" spans="1:20" x14ac:dyDescent="0.3">
      <c r="A130" t="s">
        <v>405</v>
      </c>
      <c r="B130" t="str">
        <f>_xlfn.CONCAT(쿼리1[[#This Row],[주문번호]], "-", 쿼리1[[#This Row],[공정명]])</f>
        <v>20241218-2000138987-옵션</v>
      </c>
      <c r="C130">
        <v>1</v>
      </c>
      <c r="D130" t="s">
        <v>30</v>
      </c>
      <c r="E130" s="1">
        <v>45644</v>
      </c>
      <c r="F130" s="1">
        <v>45645</v>
      </c>
      <c r="G130" s="1"/>
      <c r="H130" s="1">
        <v>45656</v>
      </c>
      <c r="I130" s="1"/>
      <c r="J130" t="s">
        <v>21</v>
      </c>
      <c r="K130" t="s">
        <v>22</v>
      </c>
      <c r="L130">
        <v>120000</v>
      </c>
      <c r="O130" t="s">
        <v>67</v>
      </c>
      <c r="P130" t="s">
        <v>406</v>
      </c>
      <c r="Q130" t="s">
        <v>42</v>
      </c>
      <c r="R130" t="s">
        <v>407</v>
      </c>
      <c r="S130" t="s">
        <v>408</v>
      </c>
      <c r="T130">
        <v>120000</v>
      </c>
    </row>
    <row r="131" spans="1:20" x14ac:dyDescent="0.3">
      <c r="A131" t="s">
        <v>409</v>
      </c>
      <c r="B131" t="str">
        <f>_xlfn.CONCAT(쿼리1[[#This Row],[주문번호]], "-", 쿼리1[[#This Row],[공정명]])</f>
        <v>20241018-2000138320-턴키</v>
      </c>
      <c r="C131">
        <v>1</v>
      </c>
      <c r="D131" t="s">
        <v>20</v>
      </c>
      <c r="E131" s="1">
        <v>45583</v>
      </c>
      <c r="F131" s="1">
        <v>45590</v>
      </c>
      <c r="G131" s="1"/>
      <c r="H131" s="1">
        <v>45656</v>
      </c>
      <c r="I131" s="1"/>
      <c r="J131" t="s">
        <v>21</v>
      </c>
      <c r="K131" t="s">
        <v>22</v>
      </c>
      <c r="L131">
        <v>6000</v>
      </c>
      <c r="O131" t="s">
        <v>410</v>
      </c>
      <c r="P131" t="s">
        <v>411</v>
      </c>
      <c r="Q131" t="s">
        <v>42</v>
      </c>
      <c r="R131" t="s">
        <v>412</v>
      </c>
      <c r="S131" t="s">
        <v>408</v>
      </c>
      <c r="T131">
        <v>6000</v>
      </c>
    </row>
    <row r="132" spans="1:20" x14ac:dyDescent="0.3">
      <c r="A132" t="s">
        <v>413</v>
      </c>
      <c r="B132" t="str">
        <f>_xlfn.CONCAT(쿼리1[[#This Row],[주문번호]], "-", 쿼리1[[#This Row],[공정명]])</f>
        <v>20240924-3000166107-턴키</v>
      </c>
      <c r="C132">
        <v>2</v>
      </c>
      <c r="D132" t="s">
        <v>20</v>
      </c>
      <c r="E132" s="1">
        <v>45559</v>
      </c>
      <c r="F132" s="1">
        <v>45566</v>
      </c>
      <c r="G132" s="1"/>
      <c r="H132" s="1">
        <v>45656</v>
      </c>
      <c r="I132" s="1"/>
      <c r="J132" t="s">
        <v>21</v>
      </c>
      <c r="K132" t="s">
        <v>22</v>
      </c>
      <c r="L132">
        <v>60000</v>
      </c>
      <c r="O132" t="s">
        <v>414</v>
      </c>
      <c r="P132" t="s">
        <v>415</v>
      </c>
      <c r="Q132" t="s">
        <v>416</v>
      </c>
      <c r="R132" t="s">
        <v>417</v>
      </c>
      <c r="S132" t="s">
        <v>408</v>
      </c>
      <c r="T132">
        <v>60000</v>
      </c>
    </row>
    <row r="133" spans="1:20" x14ac:dyDescent="0.3">
      <c r="A133" t="s">
        <v>418</v>
      </c>
      <c r="B133" t="str">
        <f>_xlfn.CONCAT(쿼리1[[#This Row],[주문번호]], "-", 쿼리1[[#This Row],[공정명]])</f>
        <v>20241206-2119P0041-턴키</v>
      </c>
      <c r="C133">
        <v>2</v>
      </c>
      <c r="D133" t="s">
        <v>20</v>
      </c>
      <c r="E133" s="1">
        <v>45632</v>
      </c>
      <c r="F133" s="1">
        <v>45639</v>
      </c>
      <c r="G133" s="1"/>
      <c r="H133" s="1">
        <v>45656</v>
      </c>
      <c r="I133" s="1"/>
      <c r="J133" t="s">
        <v>21</v>
      </c>
      <c r="K133" t="s">
        <v>22</v>
      </c>
      <c r="L133">
        <v>20000</v>
      </c>
      <c r="O133" t="s">
        <v>175</v>
      </c>
      <c r="P133" t="s">
        <v>419</v>
      </c>
      <c r="Q133" t="s">
        <v>420</v>
      </c>
      <c r="R133" t="s">
        <v>417</v>
      </c>
      <c r="S133" t="s">
        <v>408</v>
      </c>
      <c r="T133">
        <v>20000</v>
      </c>
    </row>
    <row r="134" spans="1:20" x14ac:dyDescent="0.3">
      <c r="A134" t="s">
        <v>421</v>
      </c>
      <c r="B134" t="str">
        <f>_xlfn.CONCAT(쿼리1[[#This Row],[주문번호]], "-", 쿼리1[[#This Row],[공정명]])</f>
        <v>20240926-21150216-턴키</v>
      </c>
      <c r="C134">
        <v>2</v>
      </c>
      <c r="D134" t="s">
        <v>20</v>
      </c>
      <c r="E134" s="1">
        <v>45561</v>
      </c>
      <c r="F134" s="1">
        <v>45572</v>
      </c>
      <c r="G134" s="1"/>
      <c r="H134" s="1">
        <v>45656</v>
      </c>
      <c r="I134" s="1"/>
      <c r="J134" t="s">
        <v>21</v>
      </c>
      <c r="K134" t="s">
        <v>22</v>
      </c>
      <c r="L134">
        <v>20000</v>
      </c>
      <c r="O134" t="s">
        <v>414</v>
      </c>
      <c r="P134" t="s">
        <v>422</v>
      </c>
      <c r="Q134" t="s">
        <v>423</v>
      </c>
      <c r="R134" t="s">
        <v>417</v>
      </c>
      <c r="S134" t="s">
        <v>408</v>
      </c>
      <c r="T134">
        <v>20000</v>
      </c>
    </row>
    <row r="135" spans="1:20" x14ac:dyDescent="0.3">
      <c r="A135" t="s">
        <v>424</v>
      </c>
      <c r="B135" t="str">
        <f>_xlfn.CONCAT(쿼리1[[#This Row],[주문번호]], "-", 쿼리1[[#This Row],[공정명]])</f>
        <v>20241206-3000166107-턴키</v>
      </c>
      <c r="C135">
        <v>2</v>
      </c>
      <c r="D135" t="s">
        <v>20</v>
      </c>
      <c r="E135" s="1">
        <v>45632</v>
      </c>
      <c r="F135" s="1">
        <v>45639</v>
      </c>
      <c r="G135" s="1"/>
      <c r="H135" s="1">
        <v>45656</v>
      </c>
      <c r="I135" s="1"/>
      <c r="J135" t="s">
        <v>21</v>
      </c>
      <c r="K135" t="s">
        <v>22</v>
      </c>
      <c r="L135">
        <v>60000</v>
      </c>
      <c r="O135" t="s">
        <v>414</v>
      </c>
      <c r="P135" t="s">
        <v>415</v>
      </c>
      <c r="Q135" t="s">
        <v>416</v>
      </c>
      <c r="R135" t="s">
        <v>417</v>
      </c>
      <c r="S135" t="s">
        <v>408</v>
      </c>
      <c r="T135">
        <v>60000</v>
      </c>
    </row>
    <row r="136" spans="1:20" x14ac:dyDescent="0.3">
      <c r="A136" t="s">
        <v>425</v>
      </c>
      <c r="B136" t="str">
        <f>_xlfn.CONCAT(쿼리1[[#This Row],[주문번호]], "-", 쿼리1[[#This Row],[공정명]])</f>
        <v>20241111-2000151391-턴키</v>
      </c>
      <c r="C136">
        <v>2</v>
      </c>
      <c r="D136" t="s">
        <v>20</v>
      </c>
      <c r="E136" s="1">
        <v>45607</v>
      </c>
      <c r="F136" s="1">
        <v>45614</v>
      </c>
      <c r="G136" s="1"/>
      <c r="H136" s="1">
        <v>45656</v>
      </c>
      <c r="I136" s="1"/>
      <c r="J136" t="s">
        <v>21</v>
      </c>
      <c r="K136" t="s">
        <v>22</v>
      </c>
      <c r="L136">
        <v>40000</v>
      </c>
      <c r="O136" t="s">
        <v>426</v>
      </c>
      <c r="P136" t="s">
        <v>427</v>
      </c>
      <c r="Q136" t="s">
        <v>428</v>
      </c>
      <c r="R136" t="s">
        <v>429</v>
      </c>
      <c r="S136" t="s">
        <v>408</v>
      </c>
      <c r="T136">
        <v>40000</v>
      </c>
    </row>
    <row r="137" spans="1:20" x14ac:dyDescent="0.3">
      <c r="A137" t="s">
        <v>430</v>
      </c>
      <c r="B137" t="str">
        <f>_xlfn.CONCAT(쿼리1[[#This Row],[주문번호]], "-", 쿼리1[[#This Row],[공정명]])</f>
        <v>20241120-2000152773-턴키</v>
      </c>
      <c r="C137">
        <v>1</v>
      </c>
      <c r="D137" t="s">
        <v>20</v>
      </c>
      <c r="E137" s="1">
        <v>45616</v>
      </c>
      <c r="F137" s="1">
        <v>45622</v>
      </c>
      <c r="G137" s="1"/>
      <c r="H137" s="1">
        <v>45656</v>
      </c>
      <c r="I137" s="1"/>
      <c r="J137" t="s">
        <v>21</v>
      </c>
      <c r="K137" t="s">
        <v>22</v>
      </c>
      <c r="L137">
        <v>20000</v>
      </c>
      <c r="O137" t="s">
        <v>431</v>
      </c>
      <c r="P137" t="s">
        <v>432</v>
      </c>
      <c r="Q137" t="s">
        <v>433</v>
      </c>
      <c r="R137" t="s">
        <v>429</v>
      </c>
      <c r="S137" t="s">
        <v>408</v>
      </c>
      <c r="T137">
        <v>20000</v>
      </c>
    </row>
    <row r="138" spans="1:20" x14ac:dyDescent="0.3">
      <c r="A138" t="s">
        <v>434</v>
      </c>
      <c r="B138" t="str">
        <f>_xlfn.CONCAT(쿼리1[[#This Row],[주문번호]], "-", 쿼리1[[#This Row],[공정명]])</f>
        <v>20241008-2000152658-턴키</v>
      </c>
      <c r="C138">
        <v>2</v>
      </c>
      <c r="D138" t="s">
        <v>20</v>
      </c>
      <c r="E138" s="1">
        <v>45573</v>
      </c>
      <c r="F138" s="1">
        <v>45580</v>
      </c>
      <c r="G138" s="1"/>
      <c r="H138" s="1">
        <v>45656</v>
      </c>
      <c r="I138" s="1"/>
      <c r="J138" t="s">
        <v>21</v>
      </c>
      <c r="K138" t="s">
        <v>22</v>
      </c>
      <c r="L138">
        <v>20000</v>
      </c>
      <c r="O138" t="s">
        <v>426</v>
      </c>
      <c r="P138" t="s">
        <v>435</v>
      </c>
      <c r="Q138" t="s">
        <v>436</v>
      </c>
      <c r="R138" t="s">
        <v>429</v>
      </c>
      <c r="S138" t="s">
        <v>408</v>
      </c>
      <c r="T138">
        <v>20000</v>
      </c>
    </row>
    <row r="139" spans="1:20" x14ac:dyDescent="0.3">
      <c r="A139" t="s">
        <v>437</v>
      </c>
      <c r="B139" t="str">
        <f>_xlfn.CONCAT(쿼리1[[#This Row],[주문번호]], "-", 쿼리1[[#This Row],[공정명]])</f>
        <v>20241008-2000151391-턴키</v>
      </c>
      <c r="C139">
        <v>2</v>
      </c>
      <c r="D139" t="s">
        <v>20</v>
      </c>
      <c r="E139" s="1">
        <v>45573</v>
      </c>
      <c r="F139" s="1">
        <v>45580</v>
      </c>
      <c r="G139" s="1"/>
      <c r="H139" s="1">
        <v>45656</v>
      </c>
      <c r="I139" s="1"/>
      <c r="J139" t="s">
        <v>21</v>
      </c>
      <c r="K139" t="s">
        <v>22</v>
      </c>
      <c r="L139">
        <v>40000</v>
      </c>
      <c r="O139" t="s">
        <v>426</v>
      </c>
      <c r="P139" t="s">
        <v>427</v>
      </c>
      <c r="Q139" t="s">
        <v>428</v>
      </c>
      <c r="R139" t="s">
        <v>429</v>
      </c>
      <c r="S139" t="s">
        <v>408</v>
      </c>
      <c r="T139">
        <v>40000</v>
      </c>
    </row>
    <row r="140" spans="1:20" x14ac:dyDescent="0.3">
      <c r="A140" t="s">
        <v>438</v>
      </c>
      <c r="B140" t="str">
        <f>_xlfn.CONCAT(쿼리1[[#This Row],[주문번호]], "-", 쿼리1[[#This Row],[공정명]])</f>
        <v>20241210-2000151391-턴키</v>
      </c>
      <c r="C140">
        <v>2</v>
      </c>
      <c r="D140" t="s">
        <v>20</v>
      </c>
      <c r="E140" s="1">
        <v>45636</v>
      </c>
      <c r="F140" s="1">
        <v>45643</v>
      </c>
      <c r="G140" s="1"/>
      <c r="H140" s="1">
        <v>45656</v>
      </c>
      <c r="I140" s="1"/>
      <c r="J140" t="s">
        <v>21</v>
      </c>
      <c r="K140" t="s">
        <v>22</v>
      </c>
      <c r="L140">
        <v>40000</v>
      </c>
      <c r="O140" t="s">
        <v>426</v>
      </c>
      <c r="P140" t="s">
        <v>427</v>
      </c>
      <c r="Q140" t="s">
        <v>428</v>
      </c>
      <c r="R140" t="s">
        <v>429</v>
      </c>
      <c r="S140" t="s">
        <v>408</v>
      </c>
      <c r="T140">
        <v>40000</v>
      </c>
    </row>
    <row r="141" spans="1:20" x14ac:dyDescent="0.3">
      <c r="A141" t="s">
        <v>439</v>
      </c>
      <c r="B141" t="str">
        <f>_xlfn.CONCAT(쿼리1[[#This Row],[주문번호]], "-", 쿼리1[[#This Row],[공정명]])</f>
        <v>20241122-2000151995-턴키</v>
      </c>
      <c r="C141">
        <v>1</v>
      </c>
      <c r="D141" t="s">
        <v>20</v>
      </c>
      <c r="E141" s="1">
        <v>45618</v>
      </c>
      <c r="F141" s="1">
        <v>45625</v>
      </c>
      <c r="G141" s="1"/>
      <c r="H141" s="1">
        <v>45656</v>
      </c>
      <c r="I141" s="1"/>
      <c r="J141" t="s">
        <v>21</v>
      </c>
      <c r="K141" t="s">
        <v>22</v>
      </c>
      <c r="L141">
        <v>40000</v>
      </c>
      <c r="O141" t="s">
        <v>440</v>
      </c>
      <c r="P141" t="s">
        <v>441</v>
      </c>
      <c r="Q141" t="s">
        <v>442</v>
      </c>
      <c r="R141" t="s">
        <v>429</v>
      </c>
      <c r="S141" t="s">
        <v>408</v>
      </c>
      <c r="T141">
        <v>40000</v>
      </c>
    </row>
    <row r="142" spans="1:20" x14ac:dyDescent="0.3">
      <c r="A142" t="s">
        <v>443</v>
      </c>
      <c r="B142" t="str">
        <f>_xlfn.CONCAT(쿼리1[[#This Row],[주문번호]], "-", 쿼리1[[#This Row],[공정명]])</f>
        <v>20241210-2000152658-턴키</v>
      </c>
      <c r="C142">
        <v>2</v>
      </c>
      <c r="D142" t="s">
        <v>20</v>
      </c>
      <c r="E142" s="1">
        <v>45636</v>
      </c>
      <c r="F142" s="1">
        <v>45643</v>
      </c>
      <c r="G142" s="1"/>
      <c r="H142" s="1">
        <v>45656</v>
      </c>
      <c r="I142" s="1"/>
      <c r="J142" t="s">
        <v>21</v>
      </c>
      <c r="K142" t="s">
        <v>22</v>
      </c>
      <c r="L142">
        <v>20000</v>
      </c>
      <c r="O142" t="s">
        <v>426</v>
      </c>
      <c r="P142" t="s">
        <v>435</v>
      </c>
      <c r="Q142" t="s">
        <v>436</v>
      </c>
      <c r="R142" t="s">
        <v>429</v>
      </c>
      <c r="S142" t="s">
        <v>408</v>
      </c>
      <c r="T142">
        <v>20000</v>
      </c>
    </row>
    <row r="143" spans="1:20" x14ac:dyDescent="0.3">
      <c r="A143" t="s">
        <v>444</v>
      </c>
      <c r="B143" t="str">
        <f>_xlfn.CONCAT(쿼리1[[#This Row],[주문번호]], "-", 쿼리1[[#This Row],[공정명]])</f>
        <v>20241202-2000151995-턴키</v>
      </c>
      <c r="C143">
        <v>1</v>
      </c>
      <c r="D143" t="s">
        <v>20</v>
      </c>
      <c r="E143" s="1">
        <v>45628</v>
      </c>
      <c r="F143" s="1">
        <v>45635</v>
      </c>
      <c r="G143" s="1"/>
      <c r="H143" s="1">
        <v>45656</v>
      </c>
      <c r="I143" s="1"/>
      <c r="J143" t="s">
        <v>21</v>
      </c>
      <c r="K143" t="s">
        <v>22</v>
      </c>
      <c r="L143">
        <v>40000</v>
      </c>
      <c r="O143" t="s">
        <v>440</v>
      </c>
      <c r="P143" t="s">
        <v>441</v>
      </c>
      <c r="Q143" t="s">
        <v>442</v>
      </c>
      <c r="R143" t="s">
        <v>429</v>
      </c>
      <c r="S143" t="s">
        <v>408</v>
      </c>
      <c r="T143">
        <v>40000</v>
      </c>
    </row>
    <row r="144" spans="1:20" x14ac:dyDescent="0.3">
      <c r="A144" t="s">
        <v>445</v>
      </c>
      <c r="B144" t="str">
        <f>_xlfn.CONCAT(쿼리1[[#This Row],[주문번호]], "-", 쿼리1[[#This Row],[공정명]])</f>
        <v>20241226-1000165842-제대</v>
      </c>
      <c r="C144">
        <v>5</v>
      </c>
      <c r="D144" t="s">
        <v>80</v>
      </c>
      <c r="E144" s="1">
        <v>45652</v>
      </c>
      <c r="F144" s="1">
        <v>45665</v>
      </c>
      <c r="G144" s="1"/>
      <c r="H144" s="1">
        <v>45656</v>
      </c>
      <c r="I144" s="1"/>
      <c r="J144" t="s">
        <v>21</v>
      </c>
      <c r="K144" t="s">
        <v>282</v>
      </c>
      <c r="L144">
        <v>16216</v>
      </c>
      <c r="O144" t="s">
        <v>446</v>
      </c>
      <c r="P144" t="s">
        <v>447</v>
      </c>
      <c r="Q144" t="s">
        <v>448</v>
      </c>
      <c r="R144" t="s">
        <v>449</v>
      </c>
      <c r="S144" t="s">
        <v>450</v>
      </c>
      <c r="T144">
        <v>16216</v>
      </c>
    </row>
    <row r="145" spans="1:20" x14ac:dyDescent="0.3">
      <c r="A145" t="s">
        <v>451</v>
      </c>
      <c r="B145" t="str">
        <f>_xlfn.CONCAT(쿼리1[[#This Row],[주문번호]], "-", 쿼리1[[#This Row],[공정명]])</f>
        <v>20241022-1119N0048-제대</v>
      </c>
      <c r="C145">
        <v>2</v>
      </c>
      <c r="D145" t="s">
        <v>80</v>
      </c>
      <c r="E145" s="1">
        <v>45587</v>
      </c>
      <c r="F145" s="1">
        <v>45597</v>
      </c>
      <c r="G145" s="1">
        <v>45601</v>
      </c>
      <c r="H145" s="1">
        <v>45656</v>
      </c>
      <c r="I145" s="1">
        <v>45603</v>
      </c>
      <c r="J145" t="s">
        <v>31</v>
      </c>
      <c r="K145" t="s">
        <v>32</v>
      </c>
      <c r="L145">
        <v>12500</v>
      </c>
      <c r="M145">
        <v>12050</v>
      </c>
      <c r="N145">
        <v>4</v>
      </c>
      <c r="O145" t="s">
        <v>91</v>
      </c>
      <c r="P145" t="s">
        <v>452</v>
      </c>
      <c r="Q145" t="s">
        <v>42</v>
      </c>
      <c r="R145" t="s">
        <v>453</v>
      </c>
      <c r="S145" t="s">
        <v>450</v>
      </c>
      <c r="T145">
        <v>12500</v>
      </c>
    </row>
    <row r="146" spans="1:20" x14ac:dyDescent="0.3">
      <c r="A146" t="s">
        <v>454</v>
      </c>
      <c r="B146" t="str">
        <f>_xlfn.CONCAT(쿼리1[[#This Row],[주문번호]], "-", 쿼리1[[#This Row],[공정명]])</f>
        <v>20240924-1000162760-제대</v>
      </c>
      <c r="C146">
        <v>5</v>
      </c>
      <c r="D146" t="s">
        <v>80</v>
      </c>
      <c r="E146" s="1">
        <v>45559</v>
      </c>
      <c r="F146" s="1">
        <v>45573</v>
      </c>
      <c r="G146" s="1">
        <v>45593</v>
      </c>
      <c r="H146" s="1">
        <v>45656</v>
      </c>
      <c r="I146" s="1">
        <v>45593</v>
      </c>
      <c r="J146" t="s">
        <v>31</v>
      </c>
      <c r="K146" t="s">
        <v>32</v>
      </c>
      <c r="L146">
        <v>6349</v>
      </c>
      <c r="M146">
        <v>5600</v>
      </c>
      <c r="N146">
        <v>20</v>
      </c>
      <c r="O146" t="s">
        <v>455</v>
      </c>
      <c r="P146" t="s">
        <v>456</v>
      </c>
      <c r="Q146" t="s">
        <v>457</v>
      </c>
      <c r="R146" t="s">
        <v>458</v>
      </c>
      <c r="S146" t="s">
        <v>450</v>
      </c>
      <c r="T146">
        <v>6349</v>
      </c>
    </row>
    <row r="147" spans="1:20" x14ac:dyDescent="0.3">
      <c r="A147" t="s">
        <v>459</v>
      </c>
      <c r="B147" t="str">
        <f>_xlfn.CONCAT(쿼리1[[#This Row],[주문번호]], "-", 쿼리1[[#This Row],[공정명]])</f>
        <v>20240924-1000149225-제대</v>
      </c>
      <c r="C147">
        <v>5</v>
      </c>
      <c r="D147" t="s">
        <v>80</v>
      </c>
      <c r="E147" s="1">
        <v>45559</v>
      </c>
      <c r="F147" s="1">
        <v>45574</v>
      </c>
      <c r="G147" s="1">
        <v>45593</v>
      </c>
      <c r="H147" s="1">
        <v>45656</v>
      </c>
      <c r="I147" s="1">
        <v>45593</v>
      </c>
      <c r="J147" t="s">
        <v>31</v>
      </c>
      <c r="K147" t="s">
        <v>32</v>
      </c>
      <c r="L147">
        <v>22222</v>
      </c>
      <c r="M147">
        <v>20300</v>
      </c>
      <c r="N147">
        <v>19</v>
      </c>
      <c r="O147" t="s">
        <v>455</v>
      </c>
      <c r="P147" t="s">
        <v>456</v>
      </c>
      <c r="Q147" t="s">
        <v>460</v>
      </c>
      <c r="R147" t="s">
        <v>458</v>
      </c>
      <c r="S147" t="s">
        <v>450</v>
      </c>
      <c r="T147">
        <v>22222</v>
      </c>
    </row>
    <row r="148" spans="1:20" x14ac:dyDescent="0.3">
      <c r="A148" t="s">
        <v>461</v>
      </c>
      <c r="B148" t="str">
        <f>_xlfn.CONCAT(쿼리1[[#This Row],[주문번호]], "-", 쿼리1[[#This Row],[공정명]])</f>
        <v>20241029-2318N0020-턴키</v>
      </c>
      <c r="C148">
        <v>2</v>
      </c>
      <c r="D148" t="s">
        <v>20</v>
      </c>
      <c r="E148" s="1">
        <v>45594</v>
      </c>
      <c r="F148" s="1">
        <v>45601</v>
      </c>
      <c r="G148" s="1"/>
      <c r="H148" s="1">
        <v>45656</v>
      </c>
      <c r="I148" s="1"/>
      <c r="J148" t="s">
        <v>174</v>
      </c>
      <c r="K148" t="s">
        <v>22</v>
      </c>
      <c r="L148">
        <v>59000</v>
      </c>
      <c r="O148" t="s">
        <v>462</v>
      </c>
      <c r="P148" t="s">
        <v>463</v>
      </c>
      <c r="Q148" t="s">
        <v>464</v>
      </c>
      <c r="R148" t="s">
        <v>465</v>
      </c>
      <c r="S148" t="s">
        <v>466</v>
      </c>
      <c r="T148">
        <v>59000</v>
      </c>
    </row>
    <row r="149" spans="1:20" x14ac:dyDescent="0.3">
      <c r="A149" t="s">
        <v>467</v>
      </c>
      <c r="B149" t="str">
        <f>_xlfn.CONCAT(쿼리1[[#This Row],[주문번호]], "-", 쿼리1[[#This Row],[공정명]])</f>
        <v>20240926-2000169186-제대</v>
      </c>
      <c r="C149">
        <v>3</v>
      </c>
      <c r="D149" t="s">
        <v>80</v>
      </c>
      <c r="E149" s="1">
        <v>45561</v>
      </c>
      <c r="F149" s="1">
        <v>45569</v>
      </c>
      <c r="G149" s="1">
        <v>45589</v>
      </c>
      <c r="H149" s="1">
        <v>45656</v>
      </c>
      <c r="I149" s="1">
        <v>45589</v>
      </c>
      <c r="J149" t="s">
        <v>31</v>
      </c>
      <c r="K149" t="s">
        <v>32</v>
      </c>
      <c r="L149">
        <v>10000</v>
      </c>
      <c r="M149">
        <v>9830</v>
      </c>
      <c r="N149">
        <v>20</v>
      </c>
      <c r="O149" t="s">
        <v>468</v>
      </c>
      <c r="P149" t="s">
        <v>469</v>
      </c>
      <c r="Q149" t="s">
        <v>470</v>
      </c>
      <c r="R149" t="s">
        <v>471</v>
      </c>
      <c r="S149" t="s">
        <v>472</v>
      </c>
      <c r="T149">
        <v>10000</v>
      </c>
    </row>
    <row r="150" spans="1:20" x14ac:dyDescent="0.3">
      <c r="A150" t="s">
        <v>473</v>
      </c>
      <c r="B150" t="str">
        <f>_xlfn.CONCAT(쿼리1[[#This Row],[주문번호]], "-", 쿼리1[[#This Row],[공정명]])</f>
        <v>20240926-2000169180-제대</v>
      </c>
      <c r="C150">
        <v>3</v>
      </c>
      <c r="D150" t="s">
        <v>80</v>
      </c>
      <c r="E150" s="1">
        <v>45561</v>
      </c>
      <c r="F150" s="1">
        <v>45569</v>
      </c>
      <c r="G150" s="1">
        <v>45589</v>
      </c>
      <c r="H150" s="1">
        <v>45656</v>
      </c>
      <c r="I150" s="1">
        <v>45589</v>
      </c>
      <c r="J150" t="s">
        <v>31</v>
      </c>
      <c r="K150" t="s">
        <v>32</v>
      </c>
      <c r="L150">
        <v>15094</v>
      </c>
      <c r="M150">
        <v>15000</v>
      </c>
      <c r="N150">
        <v>20</v>
      </c>
      <c r="O150" t="s">
        <v>474</v>
      </c>
      <c r="P150" t="s">
        <v>475</v>
      </c>
      <c r="Q150" t="s">
        <v>476</v>
      </c>
      <c r="R150" t="s">
        <v>471</v>
      </c>
      <c r="S150" t="s">
        <v>472</v>
      </c>
      <c r="T150">
        <v>15094</v>
      </c>
    </row>
    <row r="151" spans="1:20" x14ac:dyDescent="0.3">
      <c r="A151" t="s">
        <v>477</v>
      </c>
      <c r="B151" t="str">
        <f>_xlfn.CONCAT(쿼리1[[#This Row],[주문번호]], "-", 쿼리1[[#This Row],[공정명]])</f>
        <v>20240926-2000169183-제대</v>
      </c>
      <c r="C151">
        <v>3</v>
      </c>
      <c r="D151" t="s">
        <v>80</v>
      </c>
      <c r="E151" s="1">
        <v>45561</v>
      </c>
      <c r="F151" s="1">
        <v>45569</v>
      </c>
      <c r="G151" s="1">
        <v>45589</v>
      </c>
      <c r="H151" s="1">
        <v>45656</v>
      </c>
      <c r="I151" s="1">
        <v>45589</v>
      </c>
      <c r="J151" t="s">
        <v>31</v>
      </c>
      <c r="K151" t="s">
        <v>32</v>
      </c>
      <c r="L151">
        <v>11111</v>
      </c>
      <c r="M151">
        <v>11240</v>
      </c>
      <c r="N151">
        <v>20</v>
      </c>
      <c r="O151" t="s">
        <v>474</v>
      </c>
      <c r="P151" t="s">
        <v>478</v>
      </c>
      <c r="Q151" t="s">
        <v>479</v>
      </c>
      <c r="R151" t="s">
        <v>471</v>
      </c>
      <c r="S151" t="s">
        <v>472</v>
      </c>
      <c r="T151">
        <v>11111</v>
      </c>
    </row>
    <row r="152" spans="1:20" x14ac:dyDescent="0.3">
      <c r="A152" t="s">
        <v>480</v>
      </c>
      <c r="B152" t="str">
        <f>_xlfn.CONCAT(쿼리1[[#This Row],[주문번호]], "-", 쿼리1[[#This Row],[공정명]])</f>
        <v>20241121-2119P0075-제대</v>
      </c>
      <c r="C152">
        <v>3</v>
      </c>
      <c r="D152" t="s">
        <v>80</v>
      </c>
      <c r="E152" s="1">
        <v>45617</v>
      </c>
      <c r="F152" s="1">
        <v>45625</v>
      </c>
      <c r="G152" s="1"/>
      <c r="H152" s="1">
        <v>45656</v>
      </c>
      <c r="I152" s="1">
        <v>45630</v>
      </c>
      <c r="J152" t="s">
        <v>21</v>
      </c>
      <c r="K152" t="s">
        <v>22</v>
      </c>
      <c r="L152">
        <v>20000</v>
      </c>
      <c r="O152" t="s">
        <v>481</v>
      </c>
      <c r="P152" t="s">
        <v>482</v>
      </c>
      <c r="Q152" t="s">
        <v>483</v>
      </c>
      <c r="R152" t="s">
        <v>484</v>
      </c>
      <c r="S152" t="s">
        <v>472</v>
      </c>
      <c r="T152">
        <v>20000</v>
      </c>
    </row>
    <row r="153" spans="1:20" x14ac:dyDescent="0.3">
      <c r="A153" t="s">
        <v>485</v>
      </c>
      <c r="B153" t="str">
        <f>_xlfn.CONCAT(쿼리1[[#This Row],[주문번호]], "-", 쿼리1[[#This Row],[공정명]])</f>
        <v>20240902-2000168971-제대</v>
      </c>
      <c r="C153">
        <v>3</v>
      </c>
      <c r="D153" t="s">
        <v>80</v>
      </c>
      <c r="E153" s="1">
        <v>45537</v>
      </c>
      <c r="F153" s="1">
        <v>45545</v>
      </c>
      <c r="G153" s="1">
        <v>45565</v>
      </c>
      <c r="H153" s="1">
        <v>45656</v>
      </c>
      <c r="I153" s="1">
        <v>45565</v>
      </c>
      <c r="J153" t="s">
        <v>31</v>
      </c>
      <c r="K153" t="s">
        <v>32</v>
      </c>
      <c r="L153">
        <v>13043</v>
      </c>
      <c r="M153">
        <v>12300</v>
      </c>
      <c r="N153">
        <v>20</v>
      </c>
      <c r="O153" t="s">
        <v>486</v>
      </c>
      <c r="P153" t="s">
        <v>487</v>
      </c>
      <c r="Q153" t="s">
        <v>488</v>
      </c>
      <c r="R153" t="s">
        <v>489</v>
      </c>
      <c r="S153" t="s">
        <v>472</v>
      </c>
      <c r="T153">
        <v>13043</v>
      </c>
    </row>
    <row r="154" spans="1:20" x14ac:dyDescent="0.3">
      <c r="A154" t="s">
        <v>490</v>
      </c>
      <c r="B154" t="str">
        <f>_xlfn.CONCAT(쿼리1[[#This Row],[주문번호]], "-", 쿼리1[[#This Row],[공정명]])</f>
        <v>20240906-3000168997-턴키</v>
      </c>
      <c r="C154">
        <v>1</v>
      </c>
      <c r="D154" t="s">
        <v>20</v>
      </c>
      <c r="E154" s="1">
        <v>45541</v>
      </c>
      <c r="F154" s="1">
        <v>45548</v>
      </c>
      <c r="G154" s="1"/>
      <c r="H154" s="1">
        <v>45656</v>
      </c>
      <c r="I154" s="1"/>
      <c r="J154" t="s">
        <v>174</v>
      </c>
      <c r="K154" t="s">
        <v>22</v>
      </c>
      <c r="L154">
        <v>150000</v>
      </c>
      <c r="O154" t="s">
        <v>491</v>
      </c>
      <c r="P154" t="s">
        <v>492</v>
      </c>
      <c r="Q154" t="s">
        <v>493</v>
      </c>
      <c r="R154" t="s">
        <v>494</v>
      </c>
      <c r="S154" t="s">
        <v>495</v>
      </c>
      <c r="T154">
        <v>150000</v>
      </c>
    </row>
    <row r="155" spans="1:20" x14ac:dyDescent="0.3">
      <c r="A155" t="s">
        <v>496</v>
      </c>
      <c r="B155" t="str">
        <f>_xlfn.CONCAT(쿼리1[[#This Row],[주문번호]], "-", 쿼리1[[#This Row],[공정명]])</f>
        <v>20240926-3000169134-턴키</v>
      </c>
      <c r="C155">
        <v>1</v>
      </c>
      <c r="D155" t="s">
        <v>20</v>
      </c>
      <c r="E155" s="1">
        <v>45561</v>
      </c>
      <c r="F155" s="1">
        <v>45568</v>
      </c>
      <c r="G155" s="1"/>
      <c r="H155" s="1">
        <v>45656</v>
      </c>
      <c r="I155" s="1"/>
      <c r="J155" t="s">
        <v>21</v>
      </c>
      <c r="K155" t="s">
        <v>22</v>
      </c>
      <c r="L155">
        <v>100000</v>
      </c>
      <c r="O155" t="s">
        <v>491</v>
      </c>
      <c r="P155" t="s">
        <v>492</v>
      </c>
      <c r="Q155" t="s">
        <v>497</v>
      </c>
      <c r="R155" t="s">
        <v>494</v>
      </c>
      <c r="S155" t="s">
        <v>495</v>
      </c>
      <c r="T155">
        <v>100000</v>
      </c>
    </row>
    <row r="156" spans="1:20" x14ac:dyDescent="0.3">
      <c r="A156" t="s">
        <v>498</v>
      </c>
      <c r="B156" t="str">
        <f>_xlfn.CONCAT(쿼리1[[#This Row],[주문번호]], "-", 쿼리1[[#This Row],[공정명]])</f>
        <v>20241011-3000168998-턴키</v>
      </c>
      <c r="C156">
        <v>1</v>
      </c>
      <c r="D156" t="s">
        <v>20</v>
      </c>
      <c r="E156" s="1">
        <v>45576</v>
      </c>
      <c r="F156" s="1">
        <v>45582</v>
      </c>
      <c r="G156" s="1"/>
      <c r="H156" s="1">
        <v>45656</v>
      </c>
      <c r="I156" s="1"/>
      <c r="J156" t="s">
        <v>174</v>
      </c>
      <c r="K156" t="s">
        <v>22</v>
      </c>
      <c r="L156">
        <v>150000</v>
      </c>
      <c r="O156" t="s">
        <v>491</v>
      </c>
      <c r="P156" t="s">
        <v>492</v>
      </c>
      <c r="Q156" t="s">
        <v>499</v>
      </c>
      <c r="R156" t="s">
        <v>494</v>
      </c>
      <c r="S156" t="s">
        <v>495</v>
      </c>
      <c r="T156">
        <v>150000</v>
      </c>
    </row>
    <row r="157" spans="1:20" x14ac:dyDescent="0.3">
      <c r="A157" t="s">
        <v>500</v>
      </c>
      <c r="B157" t="str">
        <f>_xlfn.CONCAT(쿼리1[[#This Row],[주문번호]], "-", 쿼리1[[#This Row],[공정명]])</f>
        <v>20241029-3000169134-턴키</v>
      </c>
      <c r="C157">
        <v>1</v>
      </c>
      <c r="D157" t="s">
        <v>20</v>
      </c>
      <c r="E157" s="1">
        <v>45594</v>
      </c>
      <c r="F157" s="1">
        <v>45600</v>
      </c>
      <c r="G157" s="1"/>
      <c r="H157" s="1">
        <v>45656</v>
      </c>
      <c r="I157" s="1"/>
      <c r="J157" t="s">
        <v>174</v>
      </c>
      <c r="K157" t="s">
        <v>22</v>
      </c>
      <c r="L157">
        <v>100000</v>
      </c>
      <c r="O157" t="s">
        <v>491</v>
      </c>
      <c r="P157" t="s">
        <v>492</v>
      </c>
      <c r="Q157" t="s">
        <v>497</v>
      </c>
      <c r="R157" t="s">
        <v>494</v>
      </c>
      <c r="S157" t="s">
        <v>495</v>
      </c>
      <c r="T157">
        <v>100000</v>
      </c>
    </row>
    <row r="158" spans="1:20" x14ac:dyDescent="0.3">
      <c r="A158" t="s">
        <v>501</v>
      </c>
      <c r="B158" t="str">
        <f>_xlfn.CONCAT(쿼리1[[#This Row],[주문번호]], "-", 쿼리1[[#This Row],[공정명]])</f>
        <v>20240906-3000168998-턴키</v>
      </c>
      <c r="C158">
        <v>1</v>
      </c>
      <c r="D158" t="s">
        <v>20</v>
      </c>
      <c r="E158" s="1">
        <v>45541</v>
      </c>
      <c r="F158" s="1">
        <v>45548</v>
      </c>
      <c r="G158" s="1"/>
      <c r="H158" s="1">
        <v>45656</v>
      </c>
      <c r="I158" s="1"/>
      <c r="J158" t="s">
        <v>174</v>
      </c>
      <c r="K158" t="s">
        <v>22</v>
      </c>
      <c r="L158">
        <v>150000</v>
      </c>
      <c r="O158" t="s">
        <v>491</v>
      </c>
      <c r="P158" t="s">
        <v>492</v>
      </c>
      <c r="Q158" t="s">
        <v>499</v>
      </c>
      <c r="R158" t="s">
        <v>494</v>
      </c>
      <c r="S158" t="s">
        <v>495</v>
      </c>
      <c r="T158">
        <v>150000</v>
      </c>
    </row>
    <row r="159" spans="1:20" x14ac:dyDescent="0.3">
      <c r="A159" t="s">
        <v>502</v>
      </c>
      <c r="B159" t="str">
        <f>_xlfn.CONCAT(쿼리1[[#This Row],[주문번호]], "-", 쿼리1[[#This Row],[공정명]])</f>
        <v>20241209-3000148143-턴키</v>
      </c>
      <c r="C159">
        <v>2</v>
      </c>
      <c r="D159" t="s">
        <v>20</v>
      </c>
      <c r="E159" s="1">
        <v>45635</v>
      </c>
      <c r="F159" s="1">
        <v>45642</v>
      </c>
      <c r="G159" s="1"/>
      <c r="H159" s="1">
        <v>45656</v>
      </c>
      <c r="I159" s="1"/>
      <c r="J159" t="s">
        <v>21</v>
      </c>
      <c r="K159" t="s">
        <v>22</v>
      </c>
      <c r="L159">
        <v>32777</v>
      </c>
      <c r="O159" t="s">
        <v>67</v>
      </c>
      <c r="P159" t="s">
        <v>503</v>
      </c>
      <c r="Q159" t="s">
        <v>504</v>
      </c>
      <c r="R159" t="s">
        <v>505</v>
      </c>
      <c r="S159" t="s">
        <v>71</v>
      </c>
      <c r="T159">
        <v>32777</v>
      </c>
    </row>
    <row r="160" spans="1:20" x14ac:dyDescent="0.3">
      <c r="A160" t="s">
        <v>506</v>
      </c>
      <c r="B160" t="str">
        <f>_xlfn.CONCAT(쿼리1[[#This Row],[주문번호]], "-", 쿼리1[[#This Row],[공정명]])</f>
        <v>20241108-2000159921-제대</v>
      </c>
      <c r="C160">
        <v>3</v>
      </c>
      <c r="D160" t="s">
        <v>80</v>
      </c>
      <c r="E160" s="1">
        <v>45604</v>
      </c>
      <c r="F160" s="1">
        <v>45614</v>
      </c>
      <c r="G160" s="1">
        <v>45610</v>
      </c>
      <c r="H160" s="1">
        <v>45656</v>
      </c>
      <c r="I160" s="1">
        <v>45610</v>
      </c>
      <c r="J160" t="s">
        <v>31</v>
      </c>
      <c r="K160" t="s">
        <v>39</v>
      </c>
      <c r="L160">
        <v>46153</v>
      </c>
      <c r="M160">
        <v>40000</v>
      </c>
      <c r="N160">
        <v>-4</v>
      </c>
      <c r="O160" t="s">
        <v>507</v>
      </c>
      <c r="P160" t="s">
        <v>508</v>
      </c>
      <c r="Q160" t="s">
        <v>509</v>
      </c>
      <c r="R160" t="s">
        <v>505</v>
      </c>
      <c r="S160" t="s">
        <v>510</v>
      </c>
      <c r="T160">
        <v>46153</v>
      </c>
    </row>
    <row r="161" spans="1:20" x14ac:dyDescent="0.3">
      <c r="A161" t="s">
        <v>511</v>
      </c>
      <c r="B161" t="str">
        <f>_xlfn.CONCAT(쿼리1[[#This Row],[주문번호]], "-", 쿼리1[[#This Row],[공정명]])</f>
        <v>20240910-2000144960-제대</v>
      </c>
      <c r="C161">
        <v>4</v>
      </c>
      <c r="D161" t="s">
        <v>80</v>
      </c>
      <c r="E161" s="1">
        <v>45545</v>
      </c>
      <c r="F161" s="1">
        <v>45553</v>
      </c>
      <c r="G161" s="1">
        <v>45575</v>
      </c>
      <c r="H161" s="1">
        <v>45656</v>
      </c>
      <c r="I161" s="1">
        <v>45575</v>
      </c>
      <c r="J161" t="s">
        <v>31</v>
      </c>
      <c r="K161" t="s">
        <v>32</v>
      </c>
      <c r="L161">
        <v>40000</v>
      </c>
      <c r="M161">
        <v>40000</v>
      </c>
      <c r="N161">
        <v>22</v>
      </c>
      <c r="O161" t="s">
        <v>507</v>
      </c>
      <c r="P161" t="s">
        <v>512</v>
      </c>
      <c r="Q161" t="s">
        <v>513</v>
      </c>
      <c r="R161" t="s">
        <v>505</v>
      </c>
      <c r="S161" t="s">
        <v>510</v>
      </c>
      <c r="T161">
        <v>40000</v>
      </c>
    </row>
    <row r="162" spans="1:20" x14ac:dyDescent="0.3">
      <c r="A162" t="s">
        <v>514</v>
      </c>
      <c r="B162" t="str">
        <f>_xlfn.CONCAT(쿼리1[[#This Row],[주문번호]], "-", 쿼리1[[#This Row],[공정명]])</f>
        <v>20241007-2000144960-제대</v>
      </c>
      <c r="C162">
        <v>4</v>
      </c>
      <c r="D162" t="s">
        <v>80</v>
      </c>
      <c r="E162" s="1">
        <v>45572</v>
      </c>
      <c r="F162" s="1">
        <v>45580</v>
      </c>
      <c r="G162" s="1">
        <v>45597</v>
      </c>
      <c r="H162" s="1">
        <v>45656</v>
      </c>
      <c r="I162" s="1">
        <v>45597</v>
      </c>
      <c r="J162" t="s">
        <v>31</v>
      </c>
      <c r="K162" t="s">
        <v>32</v>
      </c>
      <c r="L162">
        <v>40000</v>
      </c>
      <c r="M162">
        <v>0</v>
      </c>
      <c r="N162">
        <v>17</v>
      </c>
      <c r="O162" t="s">
        <v>507</v>
      </c>
      <c r="P162" t="s">
        <v>512</v>
      </c>
      <c r="Q162" t="s">
        <v>513</v>
      </c>
      <c r="R162" t="s">
        <v>505</v>
      </c>
      <c r="S162" t="s">
        <v>510</v>
      </c>
      <c r="T162">
        <v>40000</v>
      </c>
    </row>
    <row r="163" spans="1:20" x14ac:dyDescent="0.3">
      <c r="A163" t="s">
        <v>515</v>
      </c>
      <c r="B163" t="str">
        <f>_xlfn.CONCAT(쿼리1[[#This Row],[주문번호]], "-", 쿼리1[[#This Row],[공정명]])</f>
        <v>20241121-2000169750-제대</v>
      </c>
      <c r="C163">
        <v>3</v>
      </c>
      <c r="D163" t="s">
        <v>80</v>
      </c>
      <c r="E163" s="1">
        <v>45617</v>
      </c>
      <c r="F163" s="1">
        <v>45624</v>
      </c>
      <c r="G163" s="1">
        <v>45621</v>
      </c>
      <c r="H163" s="1">
        <v>45656</v>
      </c>
      <c r="I163" s="1">
        <v>45621</v>
      </c>
      <c r="J163" t="s">
        <v>101</v>
      </c>
      <c r="K163" t="s">
        <v>39</v>
      </c>
      <c r="L163">
        <v>13333</v>
      </c>
      <c r="M163">
        <v>13400</v>
      </c>
      <c r="N163">
        <v>-3</v>
      </c>
      <c r="O163" t="s">
        <v>324</v>
      </c>
      <c r="P163" t="s">
        <v>512</v>
      </c>
      <c r="Q163" t="s">
        <v>516</v>
      </c>
      <c r="R163" t="s">
        <v>517</v>
      </c>
      <c r="S163" t="s">
        <v>510</v>
      </c>
      <c r="T163">
        <v>13333</v>
      </c>
    </row>
    <row r="164" spans="1:20" x14ac:dyDescent="0.3">
      <c r="A164" t="s">
        <v>515</v>
      </c>
      <c r="B164" t="str">
        <f>_xlfn.CONCAT(쿼리1[[#This Row],[주문번호]], "-", 쿼리1[[#This Row],[공정명]])</f>
        <v>20241121-2000169750-제대</v>
      </c>
      <c r="C164">
        <v>3</v>
      </c>
      <c r="D164" t="s">
        <v>80</v>
      </c>
      <c r="E164" s="1">
        <v>45617</v>
      </c>
      <c r="F164" s="1">
        <v>45624</v>
      </c>
      <c r="G164" s="1">
        <v>45636</v>
      </c>
      <c r="H164" s="1">
        <v>45656</v>
      </c>
      <c r="I164" s="1">
        <v>45621</v>
      </c>
      <c r="J164" t="s">
        <v>101</v>
      </c>
      <c r="K164" t="s">
        <v>32</v>
      </c>
      <c r="L164">
        <v>13333</v>
      </c>
      <c r="M164">
        <v>13400</v>
      </c>
      <c r="N164">
        <v>12</v>
      </c>
      <c r="O164" t="s">
        <v>324</v>
      </c>
      <c r="P164" t="s">
        <v>512</v>
      </c>
      <c r="Q164" t="s">
        <v>516</v>
      </c>
      <c r="R164" t="s">
        <v>517</v>
      </c>
      <c r="S164" t="s">
        <v>510</v>
      </c>
      <c r="T164">
        <v>13333</v>
      </c>
    </row>
    <row r="165" spans="1:20" x14ac:dyDescent="0.3">
      <c r="A165" t="s">
        <v>518</v>
      </c>
      <c r="B165" t="str">
        <f>_xlfn.CONCAT(쿼리1[[#This Row],[주문번호]], "-", 쿼리1[[#This Row],[공정명]])</f>
        <v>20241004-2000149752-제대</v>
      </c>
      <c r="C165">
        <v>3</v>
      </c>
      <c r="D165" t="s">
        <v>80</v>
      </c>
      <c r="E165" s="1">
        <v>45569</v>
      </c>
      <c r="F165" s="1">
        <v>45579</v>
      </c>
      <c r="G165" s="1">
        <v>45582</v>
      </c>
      <c r="H165" s="1">
        <v>45656</v>
      </c>
      <c r="I165" s="1">
        <v>45582</v>
      </c>
      <c r="J165" t="s">
        <v>31</v>
      </c>
      <c r="K165" t="s">
        <v>32</v>
      </c>
      <c r="L165">
        <v>25000</v>
      </c>
      <c r="M165">
        <v>24200</v>
      </c>
      <c r="N165">
        <v>3</v>
      </c>
      <c r="O165" t="s">
        <v>324</v>
      </c>
      <c r="P165" t="s">
        <v>519</v>
      </c>
      <c r="Q165" t="s">
        <v>520</v>
      </c>
      <c r="R165" t="s">
        <v>521</v>
      </c>
      <c r="S165" t="s">
        <v>510</v>
      </c>
      <c r="T165">
        <v>25000</v>
      </c>
    </row>
    <row r="166" spans="1:20" x14ac:dyDescent="0.3">
      <c r="A166" t="s">
        <v>522</v>
      </c>
      <c r="B166" t="str">
        <f>_xlfn.CONCAT(쿼리1[[#This Row],[주문번호]], "-", 쿼리1[[#This Row],[공정명]])</f>
        <v>20240911-250001-제대</v>
      </c>
      <c r="C166">
        <v>3</v>
      </c>
      <c r="D166" t="s">
        <v>80</v>
      </c>
      <c r="E166" s="1">
        <v>45546</v>
      </c>
      <c r="F166" s="1">
        <v>45553</v>
      </c>
      <c r="G166" s="1">
        <v>45571</v>
      </c>
      <c r="H166" s="1">
        <v>45656</v>
      </c>
      <c r="I166" s="1">
        <v>45574</v>
      </c>
      <c r="J166" t="s">
        <v>31</v>
      </c>
      <c r="K166" t="s">
        <v>32</v>
      </c>
      <c r="L166">
        <v>10000</v>
      </c>
      <c r="M166">
        <v>10000</v>
      </c>
      <c r="N166">
        <v>18</v>
      </c>
      <c r="O166" t="s">
        <v>426</v>
      </c>
      <c r="P166" t="s">
        <v>523</v>
      </c>
      <c r="Q166" t="s">
        <v>524</v>
      </c>
      <c r="R166" t="s">
        <v>525</v>
      </c>
      <c r="S166" t="s">
        <v>510</v>
      </c>
      <c r="T166">
        <v>10000</v>
      </c>
    </row>
    <row r="167" spans="1:20" x14ac:dyDescent="0.3">
      <c r="A167" t="s">
        <v>526</v>
      </c>
      <c r="B167" t="str">
        <f>_xlfn.CONCAT(쿼리1[[#This Row],[주문번호]], "-", 쿼리1[[#This Row],[공정명]])</f>
        <v>20241211-220687-제대</v>
      </c>
      <c r="C167">
        <v>3</v>
      </c>
      <c r="D167" t="s">
        <v>80</v>
      </c>
      <c r="E167" s="1">
        <v>45637</v>
      </c>
      <c r="F167" s="1">
        <v>45644</v>
      </c>
      <c r="G167" s="1">
        <v>45651</v>
      </c>
      <c r="H167" s="1">
        <v>45656</v>
      </c>
      <c r="I167" s="1">
        <v>45651</v>
      </c>
      <c r="J167" t="s">
        <v>31</v>
      </c>
      <c r="K167" t="s">
        <v>32</v>
      </c>
      <c r="L167">
        <v>10000</v>
      </c>
      <c r="M167">
        <v>10000</v>
      </c>
      <c r="N167">
        <v>7</v>
      </c>
      <c r="O167" t="s">
        <v>426</v>
      </c>
      <c r="P167" t="s">
        <v>527</v>
      </c>
      <c r="Q167" t="s">
        <v>528</v>
      </c>
      <c r="R167" t="s">
        <v>525</v>
      </c>
      <c r="S167" t="s">
        <v>510</v>
      </c>
      <c r="T167">
        <v>10000</v>
      </c>
    </row>
    <row r="168" spans="1:20" x14ac:dyDescent="0.3">
      <c r="A168" t="s">
        <v>529</v>
      </c>
      <c r="B168" t="str">
        <f>_xlfn.CONCAT(쿼리1[[#This Row],[주문번호]], "-", 쿼리1[[#This Row],[공정명]])</f>
        <v>20241204-220350-제대</v>
      </c>
      <c r="C168">
        <v>3</v>
      </c>
      <c r="D168" t="s">
        <v>80</v>
      </c>
      <c r="E168" s="1">
        <v>45630</v>
      </c>
      <c r="F168" s="1">
        <v>45638</v>
      </c>
      <c r="G168" s="1">
        <v>45649</v>
      </c>
      <c r="H168" s="1">
        <v>45656</v>
      </c>
      <c r="I168" s="1">
        <v>45649</v>
      </c>
      <c r="J168" t="s">
        <v>31</v>
      </c>
      <c r="K168" t="s">
        <v>32</v>
      </c>
      <c r="L168">
        <v>10000</v>
      </c>
      <c r="M168">
        <v>10200</v>
      </c>
      <c r="N168">
        <v>11</v>
      </c>
      <c r="O168" t="s">
        <v>426</v>
      </c>
      <c r="P168" t="s">
        <v>530</v>
      </c>
      <c r="Q168" t="s">
        <v>531</v>
      </c>
      <c r="R168" t="s">
        <v>525</v>
      </c>
      <c r="S168" t="s">
        <v>510</v>
      </c>
      <c r="T168">
        <v>10000</v>
      </c>
    </row>
    <row r="169" spans="1:20" x14ac:dyDescent="0.3">
      <c r="A169" t="s">
        <v>532</v>
      </c>
      <c r="B169" t="str">
        <f>_xlfn.CONCAT(쿼리1[[#This Row],[주문번호]], "-", 쿼리1[[#This Row],[공정명]])</f>
        <v>20241002-2000163805-제대</v>
      </c>
      <c r="C169">
        <v>2</v>
      </c>
      <c r="D169" t="s">
        <v>80</v>
      </c>
      <c r="E169" s="1">
        <v>45567</v>
      </c>
      <c r="F169" s="1">
        <v>45574</v>
      </c>
      <c r="G169" s="1">
        <v>45579</v>
      </c>
      <c r="H169" s="1">
        <v>45656</v>
      </c>
      <c r="I169" s="1">
        <v>45579</v>
      </c>
      <c r="J169" t="s">
        <v>31</v>
      </c>
      <c r="K169" t="s">
        <v>32</v>
      </c>
      <c r="L169">
        <v>3333</v>
      </c>
      <c r="M169">
        <v>3500</v>
      </c>
      <c r="N169">
        <v>5</v>
      </c>
      <c r="O169" t="s">
        <v>324</v>
      </c>
      <c r="P169" t="s">
        <v>533</v>
      </c>
      <c r="Q169" t="s">
        <v>534</v>
      </c>
      <c r="R169" t="s">
        <v>26</v>
      </c>
      <c r="S169" t="s">
        <v>510</v>
      </c>
      <c r="T169">
        <v>3333</v>
      </c>
    </row>
    <row r="170" spans="1:20" x14ac:dyDescent="0.3">
      <c r="A170" t="s">
        <v>535</v>
      </c>
      <c r="B170" t="str">
        <f>_xlfn.CONCAT(쿼리1[[#This Row],[주문번호]], "-", 쿼리1[[#This Row],[공정명]])</f>
        <v>20241122-1000140557-제대</v>
      </c>
      <c r="C170">
        <v>5</v>
      </c>
      <c r="D170" t="s">
        <v>80</v>
      </c>
      <c r="E170" s="1">
        <v>45618</v>
      </c>
      <c r="F170" s="1">
        <v>45632</v>
      </c>
      <c r="G170" s="1">
        <v>45632</v>
      </c>
      <c r="H170" s="1">
        <v>45656</v>
      </c>
      <c r="I170" s="1">
        <v>45632</v>
      </c>
      <c r="J170" t="s">
        <v>31</v>
      </c>
      <c r="K170" t="s">
        <v>39</v>
      </c>
      <c r="L170">
        <v>23076</v>
      </c>
      <c r="M170">
        <v>22400</v>
      </c>
      <c r="N170">
        <v>0</v>
      </c>
      <c r="O170" t="s">
        <v>536</v>
      </c>
      <c r="P170" t="s">
        <v>537</v>
      </c>
      <c r="Q170" t="s">
        <v>538</v>
      </c>
      <c r="R170" t="s">
        <v>539</v>
      </c>
      <c r="S170" t="s">
        <v>510</v>
      </c>
      <c r="T170">
        <v>23076</v>
      </c>
    </row>
    <row r="171" spans="1:20" x14ac:dyDescent="0.3">
      <c r="A171" t="s">
        <v>540</v>
      </c>
      <c r="B171" t="str">
        <f>_xlfn.CONCAT(쿼리1[[#This Row],[주문번호]], "-", 쿼리1[[#This Row],[공정명]])</f>
        <v>20241119-2000169700-제대</v>
      </c>
      <c r="C171">
        <v>1</v>
      </c>
      <c r="D171" t="s">
        <v>80</v>
      </c>
      <c r="E171" s="1">
        <v>45615</v>
      </c>
      <c r="F171" s="1">
        <v>45616</v>
      </c>
      <c r="G171" s="1">
        <v>45617</v>
      </c>
      <c r="H171" s="1">
        <v>45656</v>
      </c>
      <c r="I171" s="1">
        <v>45617</v>
      </c>
      <c r="J171" t="s">
        <v>31</v>
      </c>
      <c r="K171" t="s">
        <v>32</v>
      </c>
      <c r="L171">
        <v>20000</v>
      </c>
      <c r="M171">
        <v>20100</v>
      </c>
      <c r="N171">
        <v>1</v>
      </c>
      <c r="O171" t="s">
        <v>324</v>
      </c>
      <c r="P171" t="s">
        <v>541</v>
      </c>
      <c r="Q171" t="s">
        <v>42</v>
      </c>
      <c r="R171" t="s">
        <v>542</v>
      </c>
      <c r="S171" t="s">
        <v>510</v>
      </c>
      <c r="T171">
        <v>20000</v>
      </c>
    </row>
    <row r="172" spans="1:20" x14ac:dyDescent="0.3">
      <c r="A172" t="s">
        <v>543</v>
      </c>
      <c r="B172" t="str">
        <f>_xlfn.CONCAT(쿼리1[[#This Row],[주문번호]], "-", 쿼리1[[#This Row],[공정명]])</f>
        <v>20241115-2000150841-제대</v>
      </c>
      <c r="C172">
        <v>3</v>
      </c>
      <c r="D172" t="s">
        <v>80</v>
      </c>
      <c r="E172" s="1">
        <v>45611</v>
      </c>
      <c r="F172" s="1">
        <v>45616</v>
      </c>
      <c r="G172" s="1">
        <v>45618</v>
      </c>
      <c r="H172" s="1">
        <v>45656</v>
      </c>
      <c r="I172" s="1">
        <v>45618</v>
      </c>
      <c r="J172" t="s">
        <v>31</v>
      </c>
      <c r="K172" t="s">
        <v>32</v>
      </c>
      <c r="L172">
        <v>10000</v>
      </c>
      <c r="M172">
        <v>10800</v>
      </c>
      <c r="N172">
        <v>2</v>
      </c>
      <c r="O172" t="s">
        <v>544</v>
      </c>
      <c r="P172" t="s">
        <v>545</v>
      </c>
      <c r="Q172" t="s">
        <v>546</v>
      </c>
      <c r="R172" t="s">
        <v>547</v>
      </c>
      <c r="S172" t="s">
        <v>510</v>
      </c>
      <c r="T172">
        <v>10000</v>
      </c>
    </row>
    <row r="173" spans="1:20" x14ac:dyDescent="0.3">
      <c r="A173" t="s">
        <v>548</v>
      </c>
      <c r="B173" t="str">
        <f>_xlfn.CONCAT(쿼리1[[#This Row],[주문번호]], "-", 쿼리1[[#This Row],[공정명]])</f>
        <v>20241108-2000165641-제대</v>
      </c>
      <c r="C173">
        <v>3</v>
      </c>
      <c r="D173" t="s">
        <v>80</v>
      </c>
      <c r="E173" s="1">
        <v>45604</v>
      </c>
      <c r="F173" s="1">
        <v>45611</v>
      </c>
      <c r="G173" s="1">
        <v>45614</v>
      </c>
      <c r="H173" s="1">
        <v>45656</v>
      </c>
      <c r="I173" s="1">
        <v>45615</v>
      </c>
      <c r="J173" t="s">
        <v>31</v>
      </c>
      <c r="K173" t="s">
        <v>32</v>
      </c>
      <c r="L173">
        <v>28571</v>
      </c>
      <c r="M173">
        <v>0</v>
      </c>
      <c r="N173">
        <v>3</v>
      </c>
      <c r="O173" t="s">
        <v>324</v>
      </c>
      <c r="P173" t="s">
        <v>549</v>
      </c>
      <c r="Q173" t="s">
        <v>550</v>
      </c>
      <c r="R173" t="s">
        <v>551</v>
      </c>
      <c r="S173" t="s">
        <v>510</v>
      </c>
      <c r="T173">
        <v>28571</v>
      </c>
    </row>
    <row r="174" spans="1:20" x14ac:dyDescent="0.3">
      <c r="A174" t="s">
        <v>552</v>
      </c>
      <c r="B174" t="str">
        <f>_xlfn.CONCAT(쿼리1[[#This Row],[주문번호]], "-", 쿼리1[[#This Row],[공정명]])</f>
        <v>20241030-1000164246-제대</v>
      </c>
      <c r="C174">
        <v>5</v>
      </c>
      <c r="D174" t="s">
        <v>80</v>
      </c>
      <c r="E174" s="1">
        <v>45595</v>
      </c>
      <c r="F174" s="1">
        <v>45609</v>
      </c>
      <c r="G174" s="1">
        <v>45608</v>
      </c>
      <c r="H174" s="1">
        <v>45656</v>
      </c>
      <c r="I174" s="1">
        <v>45608</v>
      </c>
      <c r="J174" t="s">
        <v>31</v>
      </c>
      <c r="K174" t="s">
        <v>39</v>
      </c>
      <c r="L174">
        <v>53333</v>
      </c>
      <c r="M174">
        <v>52100</v>
      </c>
      <c r="N174">
        <v>-1</v>
      </c>
      <c r="O174" t="s">
        <v>141</v>
      </c>
      <c r="P174" t="s">
        <v>142</v>
      </c>
      <c r="Q174" t="s">
        <v>553</v>
      </c>
      <c r="R174" t="s">
        <v>144</v>
      </c>
      <c r="S174" t="s">
        <v>137</v>
      </c>
      <c r="T174">
        <v>53333</v>
      </c>
    </row>
    <row r="175" spans="1:20" x14ac:dyDescent="0.3">
      <c r="A175" t="s">
        <v>554</v>
      </c>
      <c r="B175" t="str">
        <f>_xlfn.CONCAT(쿼리1[[#This Row],[주문번호]], "-", 쿼리1[[#This Row],[공정명]])</f>
        <v>20241224-1420P0058-제대</v>
      </c>
      <c r="C175">
        <v>5</v>
      </c>
      <c r="D175" t="s">
        <v>80</v>
      </c>
      <c r="E175" s="1">
        <v>45650</v>
      </c>
      <c r="F175" s="1">
        <v>45663</v>
      </c>
      <c r="G175" s="1"/>
      <c r="H175" s="1">
        <v>45656</v>
      </c>
      <c r="I175" s="1"/>
      <c r="J175" t="s">
        <v>21</v>
      </c>
      <c r="K175" t="s">
        <v>282</v>
      </c>
      <c r="L175">
        <v>32432</v>
      </c>
      <c r="O175" t="s">
        <v>555</v>
      </c>
      <c r="P175" t="s">
        <v>556</v>
      </c>
      <c r="Q175" t="s">
        <v>557</v>
      </c>
      <c r="R175" t="s">
        <v>64</v>
      </c>
      <c r="S175" t="s">
        <v>137</v>
      </c>
      <c r="T175">
        <v>32432</v>
      </c>
    </row>
    <row r="176" spans="1:20" x14ac:dyDescent="0.3">
      <c r="A176" t="s">
        <v>558</v>
      </c>
      <c r="B176" t="str">
        <f>_xlfn.CONCAT(쿼리1[[#This Row],[주문번호]], "-", 쿼리1[[#This Row],[공정명]])</f>
        <v>20241105-1000161811-제대</v>
      </c>
      <c r="C176">
        <v>5</v>
      </c>
      <c r="D176" t="s">
        <v>80</v>
      </c>
      <c r="E176" s="1">
        <v>45601</v>
      </c>
      <c r="F176" s="1">
        <v>45615</v>
      </c>
      <c r="G176" s="1">
        <v>45616</v>
      </c>
      <c r="H176" s="1">
        <v>45656</v>
      </c>
      <c r="I176" s="1">
        <v>45617</v>
      </c>
      <c r="J176" t="s">
        <v>31</v>
      </c>
      <c r="K176" t="s">
        <v>32</v>
      </c>
      <c r="L176">
        <v>50000</v>
      </c>
      <c r="M176">
        <v>47800</v>
      </c>
      <c r="N176">
        <v>1</v>
      </c>
      <c r="O176" t="s">
        <v>559</v>
      </c>
      <c r="P176" t="s">
        <v>560</v>
      </c>
      <c r="Q176" t="s">
        <v>561</v>
      </c>
      <c r="R176" t="s">
        <v>64</v>
      </c>
      <c r="S176" t="s">
        <v>137</v>
      </c>
      <c r="T176">
        <v>50000</v>
      </c>
    </row>
    <row r="177" spans="1:20" x14ac:dyDescent="0.3">
      <c r="A177" t="s">
        <v>562</v>
      </c>
      <c r="B177" t="str">
        <f>_xlfn.CONCAT(쿼리1[[#This Row],[주문번호]], "-", 쿼리1[[#This Row],[공정명]])</f>
        <v>20241022-1420P0058-제대</v>
      </c>
      <c r="C177">
        <v>5</v>
      </c>
      <c r="D177" t="s">
        <v>80</v>
      </c>
      <c r="E177" s="1">
        <v>45587</v>
      </c>
      <c r="F177" s="1">
        <v>45600</v>
      </c>
      <c r="G177" s="1">
        <v>45602</v>
      </c>
      <c r="H177" s="1">
        <v>45656</v>
      </c>
      <c r="I177" s="1">
        <v>45603</v>
      </c>
      <c r="J177" t="s">
        <v>31</v>
      </c>
      <c r="K177" t="s">
        <v>32</v>
      </c>
      <c r="L177">
        <v>32432</v>
      </c>
      <c r="M177">
        <v>10800</v>
      </c>
      <c r="N177">
        <v>2</v>
      </c>
      <c r="O177" t="s">
        <v>555</v>
      </c>
      <c r="P177" t="s">
        <v>556</v>
      </c>
      <c r="Q177" t="s">
        <v>557</v>
      </c>
      <c r="R177" t="s">
        <v>64</v>
      </c>
      <c r="S177" t="s">
        <v>137</v>
      </c>
      <c r="T177">
        <v>32432</v>
      </c>
    </row>
    <row r="178" spans="1:20" x14ac:dyDescent="0.3">
      <c r="A178" t="s">
        <v>562</v>
      </c>
      <c r="B178" t="str">
        <f>_xlfn.CONCAT(쿼리1[[#This Row],[주문번호]], "-", 쿼리1[[#This Row],[공정명]])</f>
        <v>20241022-1420P0058-제대</v>
      </c>
      <c r="C178">
        <v>5</v>
      </c>
      <c r="D178" t="s">
        <v>80</v>
      </c>
      <c r="E178" s="1">
        <v>45587</v>
      </c>
      <c r="F178" s="1">
        <v>45600</v>
      </c>
      <c r="G178" s="1">
        <v>45603</v>
      </c>
      <c r="H178" s="1">
        <v>45656</v>
      </c>
      <c r="I178" s="1">
        <v>45603</v>
      </c>
      <c r="J178" t="s">
        <v>31</v>
      </c>
      <c r="K178" t="s">
        <v>32</v>
      </c>
      <c r="L178">
        <v>32432</v>
      </c>
      <c r="M178">
        <v>20250</v>
      </c>
      <c r="N178">
        <v>3</v>
      </c>
      <c r="O178" t="s">
        <v>555</v>
      </c>
      <c r="P178" t="s">
        <v>556</v>
      </c>
      <c r="Q178" t="s">
        <v>557</v>
      </c>
      <c r="R178" t="s">
        <v>64</v>
      </c>
      <c r="S178" t="s">
        <v>137</v>
      </c>
      <c r="T178">
        <v>32432</v>
      </c>
    </row>
    <row r="179" spans="1:20" x14ac:dyDescent="0.3">
      <c r="A179" t="s">
        <v>563</v>
      </c>
      <c r="B179" t="str">
        <f>_xlfn.CONCAT(쿼리1[[#This Row],[주문번호]], "-", 쿼리1[[#This Row],[공정명]])</f>
        <v>20240906-1000146969-제대</v>
      </c>
      <c r="C179">
        <v>5</v>
      </c>
      <c r="D179" t="s">
        <v>80</v>
      </c>
      <c r="E179" s="1">
        <v>45541</v>
      </c>
      <c r="F179" s="1">
        <v>45555</v>
      </c>
      <c r="G179" s="1">
        <v>45575</v>
      </c>
      <c r="H179" s="1">
        <v>45656</v>
      </c>
      <c r="I179" s="1">
        <v>45575</v>
      </c>
      <c r="J179" t="s">
        <v>31</v>
      </c>
      <c r="K179" t="s">
        <v>32</v>
      </c>
      <c r="L179">
        <v>13333</v>
      </c>
      <c r="M179">
        <v>12470</v>
      </c>
      <c r="N179">
        <v>20</v>
      </c>
      <c r="O179" t="s">
        <v>564</v>
      </c>
      <c r="P179" t="s">
        <v>565</v>
      </c>
      <c r="Q179" t="s">
        <v>566</v>
      </c>
      <c r="R179" t="s">
        <v>64</v>
      </c>
      <c r="S179" t="s">
        <v>137</v>
      </c>
      <c r="T179">
        <v>13333</v>
      </c>
    </row>
    <row r="180" spans="1:20" x14ac:dyDescent="0.3">
      <c r="A180" t="s">
        <v>563</v>
      </c>
      <c r="B180" t="str">
        <f>_xlfn.CONCAT(쿼리1[[#This Row],[주문번호]], "-", 쿼리1[[#This Row],[공정명]])</f>
        <v>20240906-1000146969-제대</v>
      </c>
      <c r="C180">
        <v>5</v>
      </c>
      <c r="D180" t="s">
        <v>80</v>
      </c>
      <c r="E180" s="1">
        <v>45541</v>
      </c>
      <c r="F180" s="1">
        <v>45555</v>
      </c>
      <c r="G180" s="1">
        <v>45575</v>
      </c>
      <c r="H180" s="1">
        <v>45656</v>
      </c>
      <c r="I180" s="1">
        <v>45575</v>
      </c>
      <c r="J180" t="s">
        <v>31</v>
      </c>
      <c r="K180" t="s">
        <v>32</v>
      </c>
      <c r="L180">
        <v>13333</v>
      </c>
      <c r="M180">
        <v>12470</v>
      </c>
      <c r="N180">
        <v>20</v>
      </c>
      <c r="O180" t="s">
        <v>564</v>
      </c>
      <c r="P180" t="s">
        <v>565</v>
      </c>
      <c r="Q180" t="s">
        <v>566</v>
      </c>
      <c r="R180" t="s">
        <v>64</v>
      </c>
      <c r="S180" t="s">
        <v>137</v>
      </c>
      <c r="T180">
        <v>13333</v>
      </c>
    </row>
    <row r="181" spans="1:20" x14ac:dyDescent="0.3">
      <c r="A181" t="s">
        <v>567</v>
      </c>
      <c r="B181" t="str">
        <f>_xlfn.CONCAT(쿼리1[[#This Row],[주문번호]], "-", 쿼리1[[#This Row],[공정명]])</f>
        <v>20241022-1420P0057-제대</v>
      </c>
      <c r="C181">
        <v>5</v>
      </c>
      <c r="D181" t="s">
        <v>80</v>
      </c>
      <c r="E181" s="1">
        <v>45587</v>
      </c>
      <c r="F181" s="1">
        <v>45600</v>
      </c>
      <c r="G181" s="1">
        <v>45607</v>
      </c>
      <c r="H181" s="1">
        <v>45656</v>
      </c>
      <c r="I181" s="1">
        <v>45617</v>
      </c>
      <c r="J181" t="s">
        <v>31</v>
      </c>
      <c r="K181" t="s">
        <v>32</v>
      </c>
      <c r="L181">
        <v>32432</v>
      </c>
      <c r="M181">
        <v>18000</v>
      </c>
      <c r="N181">
        <v>7</v>
      </c>
      <c r="O181" t="s">
        <v>555</v>
      </c>
      <c r="P181" t="s">
        <v>556</v>
      </c>
      <c r="Q181" t="s">
        <v>568</v>
      </c>
      <c r="R181" t="s">
        <v>64</v>
      </c>
      <c r="S181" t="s">
        <v>137</v>
      </c>
      <c r="T181">
        <v>32432</v>
      </c>
    </row>
    <row r="182" spans="1:20" x14ac:dyDescent="0.3">
      <c r="A182" t="s">
        <v>567</v>
      </c>
      <c r="B182" t="str">
        <f>_xlfn.CONCAT(쿼리1[[#This Row],[주문번호]], "-", 쿼리1[[#This Row],[공정명]])</f>
        <v>20241022-1420P0057-제대</v>
      </c>
      <c r="C182">
        <v>5</v>
      </c>
      <c r="D182" t="s">
        <v>80</v>
      </c>
      <c r="E182" s="1">
        <v>45587</v>
      </c>
      <c r="F182" s="1">
        <v>45600</v>
      </c>
      <c r="G182" s="1">
        <v>45607</v>
      </c>
      <c r="H182" s="1">
        <v>45656</v>
      </c>
      <c r="I182" s="1">
        <v>45617</v>
      </c>
      <c r="J182" t="s">
        <v>31</v>
      </c>
      <c r="K182" t="s">
        <v>32</v>
      </c>
      <c r="L182">
        <v>32432</v>
      </c>
      <c r="M182">
        <v>12900</v>
      </c>
      <c r="N182">
        <v>7</v>
      </c>
      <c r="O182" t="s">
        <v>555</v>
      </c>
      <c r="P182" t="s">
        <v>556</v>
      </c>
      <c r="Q182" t="s">
        <v>568</v>
      </c>
      <c r="R182" t="s">
        <v>64</v>
      </c>
      <c r="S182" t="s">
        <v>137</v>
      </c>
      <c r="T182">
        <v>32432</v>
      </c>
    </row>
    <row r="183" spans="1:20" x14ac:dyDescent="0.3">
      <c r="A183" t="s">
        <v>569</v>
      </c>
      <c r="B183" t="str">
        <f>_xlfn.CONCAT(쿼리1[[#This Row],[주문번호]], "-", 쿼리1[[#This Row],[공정명]])</f>
        <v>20241125-1000155158-제대</v>
      </c>
      <c r="C183">
        <v>3</v>
      </c>
      <c r="D183" t="s">
        <v>80</v>
      </c>
      <c r="E183" s="1">
        <v>45621</v>
      </c>
      <c r="F183" s="1">
        <v>45635</v>
      </c>
      <c r="G183" s="1">
        <v>45630</v>
      </c>
      <c r="H183" s="1">
        <v>45656</v>
      </c>
      <c r="I183" s="1">
        <v>45631</v>
      </c>
      <c r="J183" t="s">
        <v>31</v>
      </c>
      <c r="K183" t="s">
        <v>39</v>
      </c>
      <c r="L183">
        <v>21621</v>
      </c>
      <c r="M183">
        <v>14000</v>
      </c>
      <c r="N183">
        <v>-5</v>
      </c>
      <c r="O183" t="s">
        <v>141</v>
      </c>
      <c r="P183" t="s">
        <v>570</v>
      </c>
      <c r="Q183" t="s">
        <v>42</v>
      </c>
      <c r="R183" t="s">
        <v>571</v>
      </c>
      <c r="S183" t="s">
        <v>137</v>
      </c>
      <c r="T183">
        <v>21621</v>
      </c>
    </row>
    <row r="184" spans="1:20" x14ac:dyDescent="0.3">
      <c r="A184" t="s">
        <v>569</v>
      </c>
      <c r="B184" t="str">
        <f>_xlfn.CONCAT(쿼리1[[#This Row],[주문번호]], "-", 쿼리1[[#This Row],[공정명]])</f>
        <v>20241125-1000155158-제대</v>
      </c>
      <c r="C184">
        <v>3</v>
      </c>
      <c r="D184" t="s">
        <v>80</v>
      </c>
      <c r="E184" s="1">
        <v>45621</v>
      </c>
      <c r="F184" s="1">
        <v>45635</v>
      </c>
      <c r="G184" s="1">
        <v>45631</v>
      </c>
      <c r="H184" s="1">
        <v>45656</v>
      </c>
      <c r="I184" s="1">
        <v>45631</v>
      </c>
      <c r="J184" t="s">
        <v>31</v>
      </c>
      <c r="K184" t="s">
        <v>39</v>
      </c>
      <c r="L184">
        <v>21621</v>
      </c>
      <c r="M184">
        <v>6790</v>
      </c>
      <c r="N184">
        <v>-4</v>
      </c>
      <c r="O184" t="s">
        <v>141</v>
      </c>
      <c r="P184" t="s">
        <v>570</v>
      </c>
      <c r="Q184" t="s">
        <v>42</v>
      </c>
      <c r="R184" t="s">
        <v>571</v>
      </c>
      <c r="S184" t="s">
        <v>137</v>
      </c>
      <c r="T184">
        <v>21621</v>
      </c>
    </row>
    <row r="185" spans="1:20" x14ac:dyDescent="0.3">
      <c r="A185" t="s">
        <v>572</v>
      </c>
      <c r="B185" t="str">
        <f>_xlfn.CONCAT(쿼리1[[#This Row],[주문번호]], "-", 쿼리1[[#This Row],[공정명]])</f>
        <v>20241126-1000155928-제대</v>
      </c>
      <c r="C185">
        <v>5</v>
      </c>
      <c r="D185" t="s">
        <v>80</v>
      </c>
      <c r="E185" s="1">
        <v>45622</v>
      </c>
      <c r="F185" s="1">
        <v>45636</v>
      </c>
      <c r="G185" s="1">
        <v>45630</v>
      </c>
      <c r="H185" s="1">
        <v>45656</v>
      </c>
      <c r="I185" s="1">
        <v>45631</v>
      </c>
      <c r="J185" t="s">
        <v>31</v>
      </c>
      <c r="K185" t="s">
        <v>39</v>
      </c>
      <c r="L185">
        <v>17142</v>
      </c>
      <c r="M185">
        <v>8400</v>
      </c>
      <c r="N185">
        <v>-6</v>
      </c>
      <c r="O185" t="s">
        <v>573</v>
      </c>
      <c r="P185" t="s">
        <v>574</v>
      </c>
      <c r="Q185" t="s">
        <v>575</v>
      </c>
      <c r="R185" t="s">
        <v>26</v>
      </c>
      <c r="S185" t="s">
        <v>137</v>
      </c>
      <c r="T185">
        <v>17142</v>
      </c>
    </row>
    <row r="186" spans="1:20" x14ac:dyDescent="0.3">
      <c r="A186" t="s">
        <v>572</v>
      </c>
      <c r="B186" t="str">
        <f>_xlfn.CONCAT(쿼리1[[#This Row],[주문번호]], "-", 쿼리1[[#This Row],[공정명]])</f>
        <v>20241126-1000155928-제대</v>
      </c>
      <c r="C186">
        <v>5</v>
      </c>
      <c r="D186" t="s">
        <v>80</v>
      </c>
      <c r="E186" s="1">
        <v>45622</v>
      </c>
      <c r="F186" s="1">
        <v>45636</v>
      </c>
      <c r="G186" s="1">
        <v>45631</v>
      </c>
      <c r="H186" s="1">
        <v>45656</v>
      </c>
      <c r="I186" s="1">
        <v>45631</v>
      </c>
      <c r="J186" t="s">
        <v>31</v>
      </c>
      <c r="K186" t="s">
        <v>39</v>
      </c>
      <c r="L186">
        <v>17142</v>
      </c>
      <c r="M186">
        <v>7700</v>
      </c>
      <c r="N186">
        <v>-5</v>
      </c>
      <c r="O186" t="s">
        <v>573</v>
      </c>
      <c r="P186" t="s">
        <v>574</v>
      </c>
      <c r="Q186" t="s">
        <v>575</v>
      </c>
      <c r="R186" t="s">
        <v>26</v>
      </c>
      <c r="S186" t="s">
        <v>137</v>
      </c>
      <c r="T186">
        <v>17142</v>
      </c>
    </row>
    <row r="187" spans="1:20" x14ac:dyDescent="0.3">
      <c r="A187" t="s">
        <v>576</v>
      </c>
      <c r="B187" t="str">
        <f>_xlfn.CONCAT(쿼리1[[#This Row],[주문번호]], "-", 쿼리1[[#This Row],[공정명]])</f>
        <v>20241029-1000164203-제대</v>
      </c>
      <c r="C187">
        <v>5</v>
      </c>
      <c r="D187" t="s">
        <v>80</v>
      </c>
      <c r="E187" s="1">
        <v>45594</v>
      </c>
      <c r="F187" s="1">
        <v>45608</v>
      </c>
      <c r="G187" s="1">
        <v>45611</v>
      </c>
      <c r="H187" s="1">
        <v>45656</v>
      </c>
      <c r="I187" s="1">
        <v>45611</v>
      </c>
      <c r="J187" t="s">
        <v>31</v>
      </c>
      <c r="K187" t="s">
        <v>32</v>
      </c>
      <c r="L187">
        <v>17647</v>
      </c>
      <c r="M187">
        <v>16836</v>
      </c>
      <c r="N187">
        <v>3</v>
      </c>
      <c r="O187" t="s">
        <v>573</v>
      </c>
      <c r="P187" t="s">
        <v>577</v>
      </c>
      <c r="Q187" t="s">
        <v>578</v>
      </c>
      <c r="R187" t="s">
        <v>26</v>
      </c>
      <c r="S187" t="s">
        <v>137</v>
      </c>
      <c r="T187">
        <v>17647</v>
      </c>
    </row>
    <row r="188" spans="1:20" x14ac:dyDescent="0.3">
      <c r="A188" t="s">
        <v>579</v>
      </c>
      <c r="B188" t="str">
        <f>_xlfn.CONCAT(쿼리1[[#This Row],[주문번호]], "-", 쿼리1[[#This Row],[공정명]])</f>
        <v>20240926-1000140902-제대</v>
      </c>
      <c r="C188">
        <v>3</v>
      </c>
      <c r="D188" t="s">
        <v>80</v>
      </c>
      <c r="E188" s="1">
        <v>45561</v>
      </c>
      <c r="F188" s="1">
        <v>45574</v>
      </c>
      <c r="G188" s="1">
        <v>45588</v>
      </c>
      <c r="H188" s="1">
        <v>45656</v>
      </c>
      <c r="I188" s="1">
        <v>45588</v>
      </c>
      <c r="J188" t="s">
        <v>31</v>
      </c>
      <c r="K188" t="s">
        <v>32</v>
      </c>
      <c r="L188">
        <v>20000</v>
      </c>
      <c r="M188">
        <v>18715</v>
      </c>
      <c r="N188">
        <v>14</v>
      </c>
      <c r="O188" t="s">
        <v>580</v>
      </c>
      <c r="P188" t="s">
        <v>581</v>
      </c>
      <c r="Q188" t="s">
        <v>582</v>
      </c>
      <c r="R188" t="s">
        <v>26</v>
      </c>
      <c r="S188" t="s">
        <v>137</v>
      </c>
      <c r="T188">
        <v>20000</v>
      </c>
    </row>
    <row r="189" spans="1:20" x14ac:dyDescent="0.3">
      <c r="A189" t="s">
        <v>583</v>
      </c>
      <c r="B189" t="str">
        <f>_xlfn.CONCAT(쿼리1[[#This Row],[주문번호]], "-", 쿼리1[[#This Row],[공정명]])</f>
        <v>20240926-1000148670-제대</v>
      </c>
      <c r="C189">
        <v>4</v>
      </c>
      <c r="D189" t="s">
        <v>80</v>
      </c>
      <c r="E189" s="1">
        <v>45561</v>
      </c>
      <c r="F189" s="1">
        <v>45573</v>
      </c>
      <c r="G189" s="1">
        <v>45575</v>
      </c>
      <c r="H189" s="1">
        <v>45656</v>
      </c>
      <c r="I189" s="1">
        <v>45573</v>
      </c>
      <c r="J189" t="s">
        <v>101</v>
      </c>
      <c r="K189" t="s">
        <v>32</v>
      </c>
      <c r="L189">
        <v>23076</v>
      </c>
      <c r="M189">
        <v>22740</v>
      </c>
      <c r="N189">
        <v>2</v>
      </c>
      <c r="O189" t="s">
        <v>584</v>
      </c>
      <c r="P189" t="s">
        <v>585</v>
      </c>
      <c r="Q189" t="s">
        <v>586</v>
      </c>
      <c r="R189" t="s">
        <v>131</v>
      </c>
      <c r="S189" t="s">
        <v>85</v>
      </c>
      <c r="T189">
        <v>23076</v>
      </c>
    </row>
    <row r="190" spans="1:20" x14ac:dyDescent="0.3">
      <c r="A190" t="s">
        <v>587</v>
      </c>
      <c r="B190" t="str">
        <f>_xlfn.CONCAT(쿼리1[[#This Row],[주문번호]], "-", 쿼리1[[#This Row],[공정명]])</f>
        <v>20240909-1000160076-제대</v>
      </c>
      <c r="C190">
        <v>4</v>
      </c>
      <c r="D190" t="s">
        <v>80</v>
      </c>
      <c r="E190" s="1">
        <v>45544</v>
      </c>
      <c r="F190" s="1">
        <v>45555</v>
      </c>
      <c r="G190" s="1">
        <v>45575</v>
      </c>
      <c r="H190" s="1">
        <v>45656</v>
      </c>
      <c r="I190" s="1">
        <v>45575</v>
      </c>
      <c r="J190" t="s">
        <v>31</v>
      </c>
      <c r="K190" t="s">
        <v>32</v>
      </c>
      <c r="L190">
        <v>30000</v>
      </c>
      <c r="M190">
        <v>27270</v>
      </c>
      <c r="N190">
        <v>20</v>
      </c>
      <c r="O190" t="s">
        <v>180</v>
      </c>
      <c r="P190" t="s">
        <v>588</v>
      </c>
      <c r="Q190" t="s">
        <v>589</v>
      </c>
      <c r="R190" t="s">
        <v>590</v>
      </c>
      <c r="S190" t="s">
        <v>85</v>
      </c>
      <c r="T190">
        <v>30000</v>
      </c>
    </row>
    <row r="191" spans="1:20" x14ac:dyDescent="0.3">
      <c r="A191" t="s">
        <v>587</v>
      </c>
      <c r="B191" t="str">
        <f>_xlfn.CONCAT(쿼리1[[#This Row],[주문번호]], "-", 쿼리1[[#This Row],[공정명]])</f>
        <v>20240909-1000160076-제대</v>
      </c>
      <c r="C191">
        <v>4</v>
      </c>
      <c r="D191" t="s">
        <v>80</v>
      </c>
      <c r="E191" s="1">
        <v>45544</v>
      </c>
      <c r="F191" s="1">
        <v>45555</v>
      </c>
      <c r="G191" s="1">
        <v>45575</v>
      </c>
      <c r="H191" s="1">
        <v>45656</v>
      </c>
      <c r="I191" s="1">
        <v>45575</v>
      </c>
      <c r="J191" t="s">
        <v>31</v>
      </c>
      <c r="K191" t="s">
        <v>32</v>
      </c>
      <c r="L191">
        <v>30000</v>
      </c>
      <c r="M191">
        <v>27270</v>
      </c>
      <c r="N191">
        <v>20</v>
      </c>
      <c r="O191" t="s">
        <v>180</v>
      </c>
      <c r="P191" t="s">
        <v>588</v>
      </c>
      <c r="Q191" t="s">
        <v>589</v>
      </c>
      <c r="R191" t="s">
        <v>590</v>
      </c>
      <c r="S191" t="s">
        <v>85</v>
      </c>
      <c r="T191">
        <v>30000</v>
      </c>
    </row>
    <row r="192" spans="1:20" x14ac:dyDescent="0.3">
      <c r="A192" t="s">
        <v>591</v>
      </c>
      <c r="B192" t="str">
        <f>_xlfn.CONCAT(쿼리1[[#This Row],[주문번호]], "-", 쿼리1[[#This Row],[공정명]])</f>
        <v>20241206-1000167559-제대</v>
      </c>
      <c r="C192">
        <v>4</v>
      </c>
      <c r="D192" t="s">
        <v>80</v>
      </c>
      <c r="E192" s="1">
        <v>45632</v>
      </c>
      <c r="F192" s="1">
        <v>45644</v>
      </c>
      <c r="G192" s="1"/>
      <c r="H192" s="1">
        <v>45656</v>
      </c>
      <c r="I192" s="1">
        <v>45653</v>
      </c>
      <c r="J192" t="s">
        <v>21</v>
      </c>
      <c r="K192" t="s">
        <v>22</v>
      </c>
      <c r="L192">
        <v>27272</v>
      </c>
      <c r="O192" t="s">
        <v>592</v>
      </c>
      <c r="P192" t="s">
        <v>593</v>
      </c>
      <c r="Q192" t="s">
        <v>594</v>
      </c>
      <c r="R192" t="s">
        <v>417</v>
      </c>
      <c r="S192" t="s">
        <v>85</v>
      </c>
      <c r="T192">
        <v>27272</v>
      </c>
    </row>
    <row r="193" spans="1:20" x14ac:dyDescent="0.3">
      <c r="A193" t="s">
        <v>595</v>
      </c>
      <c r="B193" t="str">
        <f>_xlfn.CONCAT(쿼리1[[#This Row],[주문번호]], "-", 쿼리1[[#This Row],[공정명]])</f>
        <v>20241105-1000169536-제대</v>
      </c>
      <c r="C193">
        <v>2</v>
      </c>
      <c r="D193" t="s">
        <v>80</v>
      </c>
      <c r="E193" s="1">
        <v>45601</v>
      </c>
      <c r="F193" s="1">
        <v>45614</v>
      </c>
      <c r="G193" s="1">
        <v>45612</v>
      </c>
      <c r="H193" s="1">
        <v>45656</v>
      </c>
      <c r="I193" s="1">
        <v>45612</v>
      </c>
      <c r="J193" t="s">
        <v>31</v>
      </c>
      <c r="K193" t="s">
        <v>39</v>
      </c>
      <c r="L193">
        <v>15000</v>
      </c>
      <c r="M193">
        <v>14500</v>
      </c>
      <c r="N193">
        <v>-2</v>
      </c>
      <c r="O193" t="s">
        <v>91</v>
      </c>
      <c r="P193" t="s">
        <v>596</v>
      </c>
      <c r="Q193" t="s">
        <v>42</v>
      </c>
      <c r="R193" t="s">
        <v>597</v>
      </c>
      <c r="S193" t="s">
        <v>85</v>
      </c>
      <c r="T193">
        <v>15000</v>
      </c>
    </row>
    <row r="194" spans="1:20" x14ac:dyDescent="0.3">
      <c r="A194" t="s">
        <v>90</v>
      </c>
      <c r="B194" t="str">
        <f>_xlfn.CONCAT(쿼리1[[#This Row],[주문번호]], "-", 쿼리1[[#This Row],[공정명]])</f>
        <v>20240919-1000161236-제대</v>
      </c>
      <c r="C194">
        <v>4</v>
      </c>
      <c r="D194" t="s">
        <v>80</v>
      </c>
      <c r="E194" s="1">
        <v>45554</v>
      </c>
      <c r="F194" s="1">
        <v>45567</v>
      </c>
      <c r="G194" s="1">
        <v>45575</v>
      </c>
      <c r="H194" s="1">
        <v>45656</v>
      </c>
      <c r="I194" s="1">
        <v>45575</v>
      </c>
      <c r="J194" t="s">
        <v>31</v>
      </c>
      <c r="K194" t="s">
        <v>32</v>
      </c>
      <c r="L194">
        <v>24000</v>
      </c>
      <c r="M194">
        <v>23380</v>
      </c>
      <c r="N194">
        <v>8</v>
      </c>
      <c r="O194" t="s">
        <v>91</v>
      </c>
      <c r="P194" t="s">
        <v>92</v>
      </c>
      <c r="Q194" t="s">
        <v>93</v>
      </c>
      <c r="R194" t="s">
        <v>94</v>
      </c>
      <c r="S194" t="s">
        <v>85</v>
      </c>
      <c r="T194">
        <v>24000</v>
      </c>
    </row>
    <row r="195" spans="1:20" x14ac:dyDescent="0.3">
      <c r="A195" t="s">
        <v>598</v>
      </c>
      <c r="B195" t="str">
        <f>_xlfn.CONCAT(쿼리1[[#This Row],[주문번호]], "-", 쿼리1[[#This Row],[공정명]])</f>
        <v>20241227-1000167966-제대</v>
      </c>
      <c r="C195">
        <v>4</v>
      </c>
      <c r="D195" t="s">
        <v>80</v>
      </c>
      <c r="E195" s="1">
        <v>45653</v>
      </c>
      <c r="F195" s="1">
        <v>45663</v>
      </c>
      <c r="G195" s="1"/>
      <c r="H195" s="1">
        <v>45656</v>
      </c>
      <c r="I195" s="1"/>
      <c r="J195" t="s">
        <v>21</v>
      </c>
      <c r="K195" t="s">
        <v>282</v>
      </c>
      <c r="L195">
        <v>33333</v>
      </c>
      <c r="O195" t="s">
        <v>599</v>
      </c>
      <c r="P195" t="s">
        <v>600</v>
      </c>
      <c r="Q195" t="s">
        <v>601</v>
      </c>
      <c r="R195" t="s">
        <v>602</v>
      </c>
      <c r="S195" t="s">
        <v>85</v>
      </c>
      <c r="T195">
        <v>33333</v>
      </c>
    </row>
    <row r="196" spans="1:20" x14ac:dyDescent="0.3">
      <c r="A196" t="s">
        <v>603</v>
      </c>
      <c r="B196" t="str">
        <f>_xlfn.CONCAT(쿼리1[[#This Row],[주문번호]], "-", 쿼리1[[#This Row],[공정명]])</f>
        <v>20240925-1000146575-제대</v>
      </c>
      <c r="C196">
        <v>2</v>
      </c>
      <c r="D196" t="s">
        <v>80</v>
      </c>
      <c r="E196" s="1">
        <v>45560</v>
      </c>
      <c r="F196" s="1">
        <v>45573</v>
      </c>
      <c r="G196" s="1">
        <v>45575</v>
      </c>
      <c r="H196" s="1">
        <v>45656</v>
      </c>
      <c r="I196" s="1">
        <v>45569</v>
      </c>
      <c r="J196" t="s">
        <v>101</v>
      </c>
      <c r="K196" t="s">
        <v>32</v>
      </c>
      <c r="L196">
        <v>16216</v>
      </c>
      <c r="M196">
        <v>15300</v>
      </c>
      <c r="N196">
        <v>2</v>
      </c>
      <c r="O196" t="s">
        <v>275</v>
      </c>
      <c r="P196" t="s">
        <v>604</v>
      </c>
      <c r="Q196" t="s">
        <v>42</v>
      </c>
      <c r="R196" t="s">
        <v>605</v>
      </c>
      <c r="S196" t="s">
        <v>85</v>
      </c>
      <c r="T196">
        <v>16216</v>
      </c>
    </row>
    <row r="197" spans="1:20" x14ac:dyDescent="0.3">
      <c r="A197" t="s">
        <v>606</v>
      </c>
      <c r="B197" t="str">
        <f>_xlfn.CONCAT(쿼리1[[#This Row],[주문번호]], "-", 쿼리1[[#This Row],[공정명]])</f>
        <v>20241114-1420N0015-제대</v>
      </c>
      <c r="C197">
        <v>2</v>
      </c>
      <c r="D197" t="s">
        <v>80</v>
      </c>
      <c r="E197" s="1">
        <v>45610</v>
      </c>
      <c r="F197" s="1">
        <v>45622</v>
      </c>
      <c r="G197" s="1">
        <v>45622</v>
      </c>
      <c r="H197" s="1">
        <v>45656</v>
      </c>
      <c r="I197" s="1">
        <v>45622</v>
      </c>
      <c r="J197" t="s">
        <v>31</v>
      </c>
      <c r="K197" t="s">
        <v>39</v>
      </c>
      <c r="L197">
        <v>30000</v>
      </c>
      <c r="M197">
        <v>29200</v>
      </c>
      <c r="N197">
        <v>0</v>
      </c>
      <c r="O197" t="s">
        <v>607</v>
      </c>
      <c r="P197" t="s">
        <v>608</v>
      </c>
      <c r="Q197" t="s">
        <v>42</v>
      </c>
      <c r="R197" t="s">
        <v>609</v>
      </c>
      <c r="S197" t="s">
        <v>85</v>
      </c>
      <c r="T197">
        <v>30000</v>
      </c>
    </row>
    <row r="198" spans="1:20" x14ac:dyDescent="0.3">
      <c r="A198" t="s">
        <v>610</v>
      </c>
      <c r="B198" t="str">
        <f>_xlfn.CONCAT(쿼리1[[#This Row],[주문번호]], "-", 쿼리1[[#This Row],[공정명]])</f>
        <v>20241104-1000169505-제대</v>
      </c>
      <c r="C198">
        <v>4</v>
      </c>
      <c r="D198" t="s">
        <v>80</v>
      </c>
      <c r="E198" s="1">
        <v>45600</v>
      </c>
      <c r="F198" s="1">
        <v>45611</v>
      </c>
      <c r="G198" s="1">
        <v>45612</v>
      </c>
      <c r="H198" s="1">
        <v>45656</v>
      </c>
      <c r="I198" s="1">
        <v>45621</v>
      </c>
      <c r="J198" t="s">
        <v>31</v>
      </c>
      <c r="K198" t="s">
        <v>32</v>
      </c>
      <c r="L198">
        <v>17647</v>
      </c>
      <c r="M198">
        <v>16700</v>
      </c>
      <c r="N198">
        <v>1</v>
      </c>
      <c r="O198" t="s">
        <v>102</v>
      </c>
      <c r="P198" t="s">
        <v>611</v>
      </c>
      <c r="Q198" t="s">
        <v>612</v>
      </c>
      <c r="R198" t="s">
        <v>613</v>
      </c>
      <c r="S198" t="s">
        <v>85</v>
      </c>
      <c r="T198">
        <v>17647</v>
      </c>
    </row>
    <row r="199" spans="1:20" x14ac:dyDescent="0.3">
      <c r="A199" t="s">
        <v>614</v>
      </c>
      <c r="B199" t="str">
        <f>_xlfn.CONCAT(쿼리1[[#This Row],[주문번호]], "-", 쿼리1[[#This Row],[공정명]])</f>
        <v>20240924-1000169159-제대</v>
      </c>
      <c r="C199">
        <v>4</v>
      </c>
      <c r="D199" t="s">
        <v>80</v>
      </c>
      <c r="E199" s="1">
        <v>45559</v>
      </c>
      <c r="F199" s="1">
        <v>45572</v>
      </c>
      <c r="G199" s="1">
        <v>45575</v>
      </c>
      <c r="H199" s="1">
        <v>45656</v>
      </c>
      <c r="I199" s="1">
        <v>45575</v>
      </c>
      <c r="J199" t="s">
        <v>101</v>
      </c>
      <c r="K199" t="s">
        <v>32</v>
      </c>
      <c r="L199">
        <v>25000</v>
      </c>
      <c r="M199">
        <v>23100</v>
      </c>
      <c r="N199">
        <v>3</v>
      </c>
      <c r="O199" t="s">
        <v>615</v>
      </c>
      <c r="P199" t="s">
        <v>616</v>
      </c>
      <c r="Q199" t="s">
        <v>617</v>
      </c>
      <c r="R199" t="s">
        <v>613</v>
      </c>
      <c r="S199" t="s">
        <v>85</v>
      </c>
      <c r="T199">
        <v>25000</v>
      </c>
    </row>
    <row r="200" spans="1:20" x14ac:dyDescent="0.3">
      <c r="A200" t="s">
        <v>618</v>
      </c>
      <c r="B200" t="str">
        <f>_xlfn.CONCAT(쿼리1[[#This Row],[주문번호]], "-", 쿼리1[[#This Row],[공정명]])</f>
        <v>20240909-1000169042-제대</v>
      </c>
      <c r="C200">
        <v>4</v>
      </c>
      <c r="D200" t="s">
        <v>80</v>
      </c>
      <c r="E200" s="1">
        <v>45544</v>
      </c>
      <c r="F200" s="1">
        <v>45555</v>
      </c>
      <c r="G200" s="1">
        <v>45560</v>
      </c>
      <c r="H200" s="1">
        <v>45656</v>
      </c>
      <c r="I200" s="1">
        <v>45560</v>
      </c>
      <c r="J200" t="s">
        <v>31</v>
      </c>
      <c r="K200" t="s">
        <v>32</v>
      </c>
      <c r="L200">
        <v>20000</v>
      </c>
      <c r="M200">
        <v>19800</v>
      </c>
      <c r="N200">
        <v>5</v>
      </c>
      <c r="O200" t="s">
        <v>102</v>
      </c>
      <c r="P200" t="s">
        <v>619</v>
      </c>
      <c r="Q200" t="s">
        <v>620</v>
      </c>
      <c r="R200" t="s">
        <v>613</v>
      </c>
      <c r="S200" t="s">
        <v>85</v>
      </c>
      <c r="T200">
        <v>20000</v>
      </c>
    </row>
    <row r="201" spans="1:20" x14ac:dyDescent="0.3">
      <c r="A201" t="s">
        <v>621</v>
      </c>
      <c r="B201" t="str">
        <f>_xlfn.CONCAT(쿼리1[[#This Row],[주문번호]], "-", 쿼리1[[#This Row],[공정명]])</f>
        <v>20241125-1000167833-제대</v>
      </c>
      <c r="C201">
        <v>4</v>
      </c>
      <c r="D201" t="s">
        <v>80</v>
      </c>
      <c r="E201" s="1">
        <v>45621</v>
      </c>
      <c r="F201" s="1">
        <v>45632</v>
      </c>
      <c r="G201" s="1">
        <v>45632</v>
      </c>
      <c r="H201" s="1">
        <v>45656</v>
      </c>
      <c r="I201" s="1">
        <v>45632</v>
      </c>
      <c r="J201" t="s">
        <v>31</v>
      </c>
      <c r="K201" t="s">
        <v>39</v>
      </c>
      <c r="L201">
        <v>17647</v>
      </c>
      <c r="M201">
        <v>16380</v>
      </c>
      <c r="N201">
        <v>0</v>
      </c>
      <c r="O201" t="s">
        <v>102</v>
      </c>
      <c r="P201" t="s">
        <v>611</v>
      </c>
      <c r="Q201" t="s">
        <v>622</v>
      </c>
      <c r="R201" t="s">
        <v>613</v>
      </c>
      <c r="S201" t="s">
        <v>85</v>
      </c>
      <c r="T201">
        <v>17647</v>
      </c>
    </row>
    <row r="202" spans="1:20" x14ac:dyDescent="0.3">
      <c r="A202" t="s">
        <v>623</v>
      </c>
      <c r="B202" t="str">
        <f>_xlfn.CONCAT(쿼리1[[#This Row],[주문번호]], "-", 쿼리1[[#This Row],[공정명]])</f>
        <v>20241125-1000169769-제대</v>
      </c>
      <c r="C202">
        <v>4</v>
      </c>
      <c r="D202" t="s">
        <v>80</v>
      </c>
      <c r="E202" s="1">
        <v>45621</v>
      </c>
      <c r="F202" s="1">
        <v>45632</v>
      </c>
      <c r="G202" s="1">
        <v>45632</v>
      </c>
      <c r="H202" s="1">
        <v>45656</v>
      </c>
      <c r="I202" s="1">
        <v>45632</v>
      </c>
      <c r="J202" t="s">
        <v>31</v>
      </c>
      <c r="K202" t="s">
        <v>39</v>
      </c>
      <c r="L202">
        <v>20000</v>
      </c>
      <c r="M202">
        <v>18980</v>
      </c>
      <c r="N202">
        <v>0</v>
      </c>
      <c r="O202" t="s">
        <v>102</v>
      </c>
      <c r="P202" t="s">
        <v>619</v>
      </c>
      <c r="Q202" t="s">
        <v>624</v>
      </c>
      <c r="R202" t="s">
        <v>613</v>
      </c>
      <c r="S202" t="s">
        <v>85</v>
      </c>
      <c r="T202">
        <v>20000</v>
      </c>
    </row>
    <row r="203" spans="1:20" x14ac:dyDescent="0.3">
      <c r="A203" t="s">
        <v>625</v>
      </c>
      <c r="B203" t="str">
        <f>_xlfn.CONCAT(쿼리1[[#This Row],[주문번호]], "-", 쿼리1[[#This Row],[공정명]])</f>
        <v>20241206-1000169949-제대</v>
      </c>
      <c r="C203">
        <v>5</v>
      </c>
      <c r="D203" t="s">
        <v>80</v>
      </c>
      <c r="E203" s="1">
        <v>45632</v>
      </c>
      <c r="F203" s="1">
        <v>45645</v>
      </c>
      <c r="G203" s="1">
        <v>45640</v>
      </c>
      <c r="H203" s="1">
        <v>45656</v>
      </c>
      <c r="I203" s="1">
        <v>45640</v>
      </c>
      <c r="J203" t="s">
        <v>31</v>
      </c>
      <c r="K203" t="s">
        <v>39</v>
      </c>
      <c r="L203">
        <v>14285</v>
      </c>
      <c r="M203">
        <v>4940</v>
      </c>
      <c r="N203">
        <v>-5</v>
      </c>
      <c r="O203" t="s">
        <v>626</v>
      </c>
      <c r="P203" t="s">
        <v>627</v>
      </c>
      <c r="Q203" t="s">
        <v>628</v>
      </c>
      <c r="R203" t="s">
        <v>26</v>
      </c>
      <c r="S203" t="s">
        <v>85</v>
      </c>
      <c r="T203">
        <v>14285</v>
      </c>
    </row>
    <row r="204" spans="1:20" x14ac:dyDescent="0.3">
      <c r="A204" t="s">
        <v>629</v>
      </c>
      <c r="B204" t="str">
        <f>_xlfn.CONCAT(쿼리1[[#This Row],[주문번호]], "-", 쿼리1[[#This Row],[공정명]])</f>
        <v>20241210-1000164958-제대</v>
      </c>
      <c r="C204">
        <v>4</v>
      </c>
      <c r="D204" t="s">
        <v>80</v>
      </c>
      <c r="E204" s="1">
        <v>45636</v>
      </c>
      <c r="F204" s="1">
        <v>45649</v>
      </c>
      <c r="G204" s="1">
        <v>45649</v>
      </c>
      <c r="H204" s="1">
        <v>45656</v>
      </c>
      <c r="I204" s="1">
        <v>45649</v>
      </c>
      <c r="J204" t="s">
        <v>31</v>
      </c>
      <c r="K204" t="s">
        <v>39</v>
      </c>
      <c r="L204">
        <v>40000</v>
      </c>
      <c r="M204">
        <v>37700</v>
      </c>
      <c r="N204">
        <v>0</v>
      </c>
      <c r="O204" t="s">
        <v>102</v>
      </c>
      <c r="P204" t="s">
        <v>110</v>
      </c>
      <c r="Q204" t="s">
        <v>125</v>
      </c>
      <c r="R204" t="s">
        <v>26</v>
      </c>
      <c r="S204" t="s">
        <v>85</v>
      </c>
      <c r="T204">
        <v>40000</v>
      </c>
    </row>
    <row r="205" spans="1:20" x14ac:dyDescent="0.3">
      <c r="A205" t="s">
        <v>630</v>
      </c>
      <c r="B205" t="str">
        <f>_xlfn.CONCAT(쿼리1[[#This Row],[주문번호]], "-", 쿼리1[[#This Row],[공정명]])</f>
        <v>20241014-2000152174-제대</v>
      </c>
      <c r="C205">
        <v>1</v>
      </c>
      <c r="D205" t="s">
        <v>80</v>
      </c>
      <c r="E205" s="1">
        <v>45579</v>
      </c>
      <c r="F205" s="1">
        <v>45588</v>
      </c>
      <c r="G205" s="1">
        <v>45588</v>
      </c>
      <c r="H205" s="1">
        <v>45656</v>
      </c>
      <c r="I205" s="1">
        <v>45588</v>
      </c>
      <c r="J205" t="s">
        <v>31</v>
      </c>
      <c r="K205" t="s">
        <v>39</v>
      </c>
      <c r="L205">
        <v>100000</v>
      </c>
      <c r="M205">
        <v>58000</v>
      </c>
      <c r="N205">
        <v>0</v>
      </c>
      <c r="O205" t="s">
        <v>431</v>
      </c>
      <c r="P205" t="s">
        <v>631</v>
      </c>
      <c r="Q205" t="s">
        <v>632</v>
      </c>
      <c r="R205" t="s">
        <v>26</v>
      </c>
      <c r="S205" t="s">
        <v>217</v>
      </c>
      <c r="T205">
        <v>100000</v>
      </c>
    </row>
    <row r="206" spans="1:20" x14ac:dyDescent="0.3">
      <c r="A206" t="s">
        <v>633</v>
      </c>
      <c r="B206" t="str">
        <f>_xlfn.CONCAT(쿼리1[[#This Row],[주문번호]], "-", 쿼리1[[#This Row],[공정명]])</f>
        <v>20240903-2000167659-제대</v>
      </c>
      <c r="C206">
        <v>1</v>
      </c>
      <c r="D206" t="s">
        <v>80</v>
      </c>
      <c r="E206" s="1">
        <v>45538</v>
      </c>
      <c r="F206" s="1">
        <v>45539</v>
      </c>
      <c r="G206" s="1">
        <v>45540</v>
      </c>
      <c r="H206" s="1">
        <v>45656</v>
      </c>
      <c r="I206" s="1">
        <v>45540</v>
      </c>
      <c r="J206" t="s">
        <v>31</v>
      </c>
      <c r="K206" t="s">
        <v>32</v>
      </c>
      <c r="L206">
        <v>103225</v>
      </c>
      <c r="M206">
        <v>100000</v>
      </c>
      <c r="N206">
        <v>1</v>
      </c>
      <c r="O206" t="s">
        <v>324</v>
      </c>
      <c r="P206" t="s">
        <v>634</v>
      </c>
      <c r="Q206" t="s">
        <v>635</v>
      </c>
      <c r="R206" t="s">
        <v>26</v>
      </c>
      <c r="S206" t="s">
        <v>217</v>
      </c>
      <c r="T206">
        <v>103225</v>
      </c>
    </row>
    <row r="207" spans="1:20" x14ac:dyDescent="0.3">
      <c r="A207" t="s">
        <v>636</v>
      </c>
      <c r="B207" t="str">
        <f>_xlfn.CONCAT(쿼리1[[#This Row],[주문번호]], "-", 쿼리1[[#This Row],[공정명]])</f>
        <v>20241016-2000169350-제대</v>
      </c>
      <c r="C207">
        <v>4</v>
      </c>
      <c r="D207" t="s">
        <v>80</v>
      </c>
      <c r="E207" s="1">
        <v>45581</v>
      </c>
      <c r="F207" s="1">
        <v>45590</v>
      </c>
      <c r="G207" s="1">
        <v>45590</v>
      </c>
      <c r="H207" s="1">
        <v>45656</v>
      </c>
      <c r="I207" s="1">
        <v>45610</v>
      </c>
      <c r="J207" t="s">
        <v>31</v>
      </c>
      <c r="K207" t="s">
        <v>39</v>
      </c>
      <c r="L207">
        <v>50909</v>
      </c>
      <c r="M207">
        <v>50000</v>
      </c>
      <c r="N207">
        <v>0</v>
      </c>
      <c r="O207" t="s">
        <v>637</v>
      </c>
      <c r="P207" t="s">
        <v>638</v>
      </c>
      <c r="Q207" t="s">
        <v>639</v>
      </c>
      <c r="R207" t="s">
        <v>26</v>
      </c>
      <c r="S207" t="s">
        <v>217</v>
      </c>
      <c r="T207">
        <v>50909</v>
      </c>
    </row>
    <row r="208" spans="1:20" x14ac:dyDescent="0.3">
      <c r="A208" t="s">
        <v>640</v>
      </c>
      <c r="B208" t="str">
        <f>_xlfn.CONCAT(쿼리1[[#This Row],[주문번호]], "-", 쿼리1[[#This Row],[공정명]])</f>
        <v>20241017-2000151241-제대</v>
      </c>
      <c r="C208">
        <v>3</v>
      </c>
      <c r="D208" t="s">
        <v>80</v>
      </c>
      <c r="E208" s="1">
        <v>45582</v>
      </c>
      <c r="F208" s="1">
        <v>45595</v>
      </c>
      <c r="G208" s="1">
        <v>45595</v>
      </c>
      <c r="H208" s="1">
        <v>45656</v>
      </c>
      <c r="I208" s="1">
        <v>45595</v>
      </c>
      <c r="J208" t="s">
        <v>31</v>
      </c>
      <c r="K208" t="s">
        <v>39</v>
      </c>
      <c r="L208">
        <v>200000</v>
      </c>
      <c r="M208">
        <v>200000</v>
      </c>
      <c r="N208">
        <v>0</v>
      </c>
      <c r="O208" t="s">
        <v>641</v>
      </c>
      <c r="P208" t="s">
        <v>642</v>
      </c>
      <c r="Q208" t="s">
        <v>643</v>
      </c>
      <c r="R208" t="s">
        <v>26</v>
      </c>
      <c r="S208" t="s">
        <v>217</v>
      </c>
      <c r="T208">
        <v>200000</v>
      </c>
    </row>
    <row r="209" spans="1:20" x14ac:dyDescent="0.3">
      <c r="A209" t="s">
        <v>644</v>
      </c>
      <c r="B209" t="str">
        <f>_xlfn.CONCAT(쿼리1[[#This Row],[주문번호]], "-", 쿼리1[[#This Row],[공정명]])</f>
        <v>20241028-2119N0079-제대</v>
      </c>
      <c r="C209">
        <v>1</v>
      </c>
      <c r="D209" t="s">
        <v>80</v>
      </c>
      <c r="E209" s="1">
        <v>45593</v>
      </c>
      <c r="F209" s="1">
        <v>45594</v>
      </c>
      <c r="G209" s="1">
        <v>45594</v>
      </c>
      <c r="H209" s="1">
        <v>45656</v>
      </c>
      <c r="I209" s="1">
        <v>45594</v>
      </c>
      <c r="J209" t="s">
        <v>31</v>
      </c>
      <c r="K209" t="s">
        <v>39</v>
      </c>
      <c r="L209">
        <v>15384</v>
      </c>
      <c r="M209">
        <v>15000</v>
      </c>
      <c r="N209">
        <v>0</v>
      </c>
      <c r="O209" t="s">
        <v>324</v>
      </c>
      <c r="P209" t="s">
        <v>645</v>
      </c>
      <c r="Q209" t="s">
        <v>42</v>
      </c>
      <c r="R209" t="s">
        <v>26</v>
      </c>
      <c r="S209" t="s">
        <v>217</v>
      </c>
      <c r="T209">
        <v>15384</v>
      </c>
    </row>
    <row r="210" spans="1:20" x14ac:dyDescent="0.3">
      <c r="A210" t="s">
        <v>646</v>
      </c>
      <c r="B210" t="str">
        <f>_xlfn.CONCAT(쿼리1[[#This Row],[주문번호]], "-", 쿼리1[[#This Row],[공정명]])</f>
        <v>20240930-2000162866-제대</v>
      </c>
      <c r="C210">
        <v>1</v>
      </c>
      <c r="D210" t="s">
        <v>80</v>
      </c>
      <c r="E210" s="1">
        <v>45565</v>
      </c>
      <c r="F210" s="1">
        <v>45581</v>
      </c>
      <c r="G210" s="1">
        <v>45575</v>
      </c>
      <c r="H210" s="1">
        <v>45656</v>
      </c>
      <c r="I210" s="1"/>
      <c r="J210" t="s">
        <v>101</v>
      </c>
      <c r="K210" t="s">
        <v>39</v>
      </c>
      <c r="L210">
        <v>200000</v>
      </c>
      <c r="M210">
        <v>107000</v>
      </c>
      <c r="N210">
        <v>-6</v>
      </c>
      <c r="O210" t="s">
        <v>431</v>
      </c>
      <c r="P210" t="s">
        <v>647</v>
      </c>
      <c r="Q210" t="s">
        <v>648</v>
      </c>
      <c r="R210" t="s">
        <v>26</v>
      </c>
      <c r="S210" t="s">
        <v>217</v>
      </c>
      <c r="T210">
        <v>200000</v>
      </c>
    </row>
    <row r="211" spans="1:20" x14ac:dyDescent="0.3">
      <c r="A211" t="s">
        <v>649</v>
      </c>
      <c r="B211" t="str">
        <f>_xlfn.CONCAT(쿼리1[[#This Row],[주문번호]], "-", 쿼리1[[#This Row],[공정명]])</f>
        <v>20240930-2000169104-제대</v>
      </c>
      <c r="C211">
        <v>3</v>
      </c>
      <c r="D211" t="s">
        <v>80</v>
      </c>
      <c r="E211" s="1">
        <v>45565</v>
      </c>
      <c r="F211" s="1">
        <v>45579</v>
      </c>
      <c r="G211" s="1">
        <v>45575</v>
      </c>
      <c r="H211" s="1">
        <v>45656</v>
      </c>
      <c r="I211" s="1">
        <v>45575</v>
      </c>
      <c r="J211" t="s">
        <v>31</v>
      </c>
      <c r="K211" t="s">
        <v>39</v>
      </c>
      <c r="L211">
        <v>100000</v>
      </c>
      <c r="M211">
        <v>43000</v>
      </c>
      <c r="N211">
        <v>-4</v>
      </c>
      <c r="O211" t="s">
        <v>214</v>
      </c>
      <c r="P211" t="s">
        <v>240</v>
      </c>
      <c r="Q211" t="s">
        <v>650</v>
      </c>
      <c r="R211" t="s">
        <v>26</v>
      </c>
      <c r="S211" t="s">
        <v>217</v>
      </c>
      <c r="T211">
        <v>100000</v>
      </c>
    </row>
    <row r="212" spans="1:20" x14ac:dyDescent="0.3">
      <c r="A212" t="s">
        <v>651</v>
      </c>
      <c r="B212" t="str">
        <f>_xlfn.CONCAT(쿼리1[[#This Row],[주문번호]], "-", 쿼리1[[#This Row],[공정명]])</f>
        <v>20241011-2000135867-제대</v>
      </c>
      <c r="C212">
        <v>1</v>
      </c>
      <c r="D212" t="s">
        <v>80</v>
      </c>
      <c r="E212" s="1">
        <v>45576</v>
      </c>
      <c r="F212" s="1">
        <v>45579</v>
      </c>
      <c r="G212" s="1">
        <v>45582</v>
      </c>
      <c r="H212" s="1">
        <v>45656</v>
      </c>
      <c r="I212" s="1">
        <v>45582</v>
      </c>
      <c r="J212" t="s">
        <v>31</v>
      </c>
      <c r="K212" t="s">
        <v>32</v>
      </c>
      <c r="L212">
        <v>1746</v>
      </c>
      <c r="M212">
        <v>1100</v>
      </c>
      <c r="N212">
        <v>3</v>
      </c>
      <c r="O212" t="s">
        <v>410</v>
      </c>
      <c r="P212" t="s">
        <v>652</v>
      </c>
      <c r="Q212" t="s">
        <v>42</v>
      </c>
      <c r="R212" t="s">
        <v>653</v>
      </c>
      <c r="S212" t="s">
        <v>217</v>
      </c>
      <c r="T212">
        <v>1746</v>
      </c>
    </row>
    <row r="213" spans="1:20" x14ac:dyDescent="0.3">
      <c r="A213" t="s">
        <v>654</v>
      </c>
      <c r="B213" t="str">
        <f>_xlfn.CONCAT(쿼리1[[#This Row],[주문번호]], "-", 쿼리1[[#This Row],[공정명]])</f>
        <v>20241108-3000146225-턴키</v>
      </c>
      <c r="C213">
        <v>1</v>
      </c>
      <c r="D213" t="s">
        <v>20</v>
      </c>
      <c r="E213" s="1">
        <v>45604</v>
      </c>
      <c r="F213" s="1">
        <v>45611</v>
      </c>
      <c r="G213" s="1">
        <v>45611</v>
      </c>
      <c r="H213" s="1">
        <v>45656</v>
      </c>
      <c r="I213" s="1"/>
      <c r="J213" t="s">
        <v>101</v>
      </c>
      <c r="K213" t="s">
        <v>39</v>
      </c>
      <c r="L213">
        <v>50000</v>
      </c>
      <c r="M213">
        <v>6000</v>
      </c>
      <c r="N213">
        <v>0</v>
      </c>
      <c r="O213" t="s">
        <v>655</v>
      </c>
      <c r="P213" t="s">
        <v>656</v>
      </c>
      <c r="Q213" t="s">
        <v>42</v>
      </c>
      <c r="R213" t="s">
        <v>657</v>
      </c>
      <c r="S213" t="s">
        <v>217</v>
      </c>
      <c r="T213">
        <v>50000</v>
      </c>
    </row>
    <row r="214" spans="1:20" x14ac:dyDescent="0.3">
      <c r="A214" t="s">
        <v>658</v>
      </c>
      <c r="B214" t="str">
        <f>_xlfn.CONCAT(쿼리1[[#This Row],[주문번호]], "-", 쿼리1[[#This Row],[공정명]])</f>
        <v>20241021-2000169100-제대</v>
      </c>
      <c r="C214">
        <v>3</v>
      </c>
      <c r="D214" t="s">
        <v>80</v>
      </c>
      <c r="E214" s="1">
        <v>45586</v>
      </c>
      <c r="F214" s="1">
        <v>45594</v>
      </c>
      <c r="G214" s="1">
        <v>45594</v>
      </c>
      <c r="H214" s="1">
        <v>45656</v>
      </c>
      <c r="I214" s="1">
        <v>45594</v>
      </c>
      <c r="J214" t="s">
        <v>31</v>
      </c>
      <c r="K214" t="s">
        <v>39</v>
      </c>
      <c r="L214">
        <v>24418</v>
      </c>
      <c r="M214">
        <v>10500</v>
      </c>
      <c r="N214">
        <v>0</v>
      </c>
      <c r="O214" t="s">
        <v>214</v>
      </c>
      <c r="P214" t="s">
        <v>240</v>
      </c>
      <c r="Q214" t="s">
        <v>241</v>
      </c>
      <c r="R214" t="s">
        <v>26</v>
      </c>
      <c r="S214" t="s">
        <v>217</v>
      </c>
      <c r="T214">
        <v>24418</v>
      </c>
    </row>
    <row r="215" spans="1:20" x14ac:dyDescent="0.3">
      <c r="A215" t="s">
        <v>659</v>
      </c>
      <c r="B215" t="str">
        <f>_xlfn.CONCAT(쿼리1[[#This Row],[주문번호]], "-", 쿼리1[[#This Row],[공정명]])</f>
        <v>20241021-2000169239-제대</v>
      </c>
      <c r="C215">
        <v>1</v>
      </c>
      <c r="D215" t="s">
        <v>80</v>
      </c>
      <c r="E215" s="1">
        <v>45586</v>
      </c>
      <c r="F215" s="1">
        <v>45588</v>
      </c>
      <c r="G215" s="1">
        <v>45588</v>
      </c>
      <c r="H215" s="1">
        <v>45656</v>
      </c>
      <c r="I215" s="1">
        <v>45588</v>
      </c>
      <c r="J215" t="s">
        <v>31</v>
      </c>
      <c r="K215" t="s">
        <v>39</v>
      </c>
      <c r="L215">
        <v>10000</v>
      </c>
      <c r="M215">
        <v>8000</v>
      </c>
      <c r="N215">
        <v>0</v>
      </c>
      <c r="O215" t="s">
        <v>339</v>
      </c>
      <c r="P215" t="s">
        <v>660</v>
      </c>
      <c r="Q215" t="s">
        <v>661</v>
      </c>
      <c r="R215" t="s">
        <v>26</v>
      </c>
      <c r="S215" t="s">
        <v>217</v>
      </c>
      <c r="T215">
        <v>10000</v>
      </c>
    </row>
    <row r="216" spans="1:20" x14ac:dyDescent="0.3">
      <c r="A216" t="s">
        <v>659</v>
      </c>
      <c r="B216" t="str">
        <f>_xlfn.CONCAT(쿼리1[[#This Row],[주문번호]], "-", 쿼리1[[#This Row],[공정명]])</f>
        <v>20241021-2000169239-제대</v>
      </c>
      <c r="C216">
        <v>1</v>
      </c>
      <c r="D216" t="s">
        <v>80</v>
      </c>
      <c r="E216" s="1">
        <v>45586</v>
      </c>
      <c r="F216" s="1">
        <v>45588</v>
      </c>
      <c r="G216" s="1">
        <v>45588</v>
      </c>
      <c r="H216" s="1">
        <v>45656</v>
      </c>
      <c r="I216" s="1">
        <v>45588</v>
      </c>
      <c r="J216" t="s">
        <v>31</v>
      </c>
      <c r="K216" t="s">
        <v>39</v>
      </c>
      <c r="L216">
        <v>10000</v>
      </c>
      <c r="M216">
        <v>-8000</v>
      </c>
      <c r="N216">
        <v>0</v>
      </c>
      <c r="O216" t="s">
        <v>339</v>
      </c>
      <c r="P216" t="s">
        <v>660</v>
      </c>
      <c r="Q216" t="s">
        <v>661</v>
      </c>
      <c r="R216" t="s">
        <v>26</v>
      </c>
      <c r="S216" t="s">
        <v>217</v>
      </c>
      <c r="T216">
        <v>10000</v>
      </c>
    </row>
    <row r="217" spans="1:20" x14ac:dyDescent="0.3">
      <c r="A217" t="s">
        <v>659</v>
      </c>
      <c r="B217" t="str">
        <f>_xlfn.CONCAT(쿼리1[[#This Row],[주문번호]], "-", 쿼리1[[#This Row],[공정명]])</f>
        <v>20241021-2000169239-제대</v>
      </c>
      <c r="C217">
        <v>1</v>
      </c>
      <c r="D217" t="s">
        <v>80</v>
      </c>
      <c r="E217" s="1">
        <v>45586</v>
      </c>
      <c r="F217" s="1">
        <v>45588</v>
      </c>
      <c r="G217" s="1">
        <v>45588</v>
      </c>
      <c r="H217" s="1">
        <v>45656</v>
      </c>
      <c r="I217" s="1">
        <v>45588</v>
      </c>
      <c r="J217" t="s">
        <v>31</v>
      </c>
      <c r="K217" t="s">
        <v>39</v>
      </c>
      <c r="L217">
        <v>10000</v>
      </c>
      <c r="M217">
        <v>4800</v>
      </c>
      <c r="N217">
        <v>0</v>
      </c>
      <c r="O217" t="s">
        <v>339</v>
      </c>
      <c r="P217" t="s">
        <v>660</v>
      </c>
      <c r="Q217" t="s">
        <v>661</v>
      </c>
      <c r="R217" t="s">
        <v>26</v>
      </c>
      <c r="S217" t="s">
        <v>217</v>
      </c>
      <c r="T217">
        <v>10000</v>
      </c>
    </row>
    <row r="218" spans="1:20" x14ac:dyDescent="0.3">
      <c r="A218" t="s">
        <v>662</v>
      </c>
      <c r="B218" t="str">
        <f>_xlfn.CONCAT(쿼리1[[#This Row],[주문번호]], "-", 쿼리1[[#This Row],[공정명]])</f>
        <v>20241101-2000158721-제대</v>
      </c>
      <c r="C218">
        <v>1</v>
      </c>
      <c r="D218" t="s">
        <v>80</v>
      </c>
      <c r="E218" s="1">
        <v>45597</v>
      </c>
      <c r="F218" s="1">
        <v>45600</v>
      </c>
      <c r="G218" s="1">
        <v>45598</v>
      </c>
      <c r="H218" s="1">
        <v>45656</v>
      </c>
      <c r="I218" s="1">
        <v>45600</v>
      </c>
      <c r="J218" t="s">
        <v>31</v>
      </c>
      <c r="K218" t="s">
        <v>39</v>
      </c>
      <c r="L218">
        <v>177777</v>
      </c>
      <c r="M218">
        <v>200000</v>
      </c>
      <c r="N218">
        <v>-2</v>
      </c>
      <c r="O218" t="s">
        <v>663</v>
      </c>
      <c r="P218" t="s">
        <v>664</v>
      </c>
      <c r="Q218" t="s">
        <v>42</v>
      </c>
      <c r="R218" t="s">
        <v>26</v>
      </c>
      <c r="S218" t="s">
        <v>217</v>
      </c>
      <c r="T218">
        <v>177777</v>
      </c>
    </row>
    <row r="219" spans="1:20" x14ac:dyDescent="0.3">
      <c r="A219" t="s">
        <v>662</v>
      </c>
      <c r="B219" t="str">
        <f>_xlfn.CONCAT(쿼리1[[#This Row],[주문번호]], "-", 쿼리1[[#This Row],[공정명]])</f>
        <v>20241101-2000158721-제대</v>
      </c>
      <c r="C219">
        <v>1</v>
      </c>
      <c r="D219" t="s">
        <v>80</v>
      </c>
      <c r="E219" s="1">
        <v>45597</v>
      </c>
      <c r="F219" s="1">
        <v>45600</v>
      </c>
      <c r="G219" s="1">
        <v>45600</v>
      </c>
      <c r="H219" s="1">
        <v>45656</v>
      </c>
      <c r="I219" s="1">
        <v>45600</v>
      </c>
      <c r="J219" t="s">
        <v>31</v>
      </c>
      <c r="K219" t="s">
        <v>39</v>
      </c>
      <c r="L219">
        <v>177777</v>
      </c>
      <c r="M219">
        <v>200000</v>
      </c>
      <c r="N219">
        <v>0</v>
      </c>
      <c r="O219" t="s">
        <v>663</v>
      </c>
      <c r="P219" t="s">
        <v>664</v>
      </c>
      <c r="Q219" t="s">
        <v>42</v>
      </c>
      <c r="R219" t="s">
        <v>26</v>
      </c>
      <c r="S219" t="s">
        <v>217</v>
      </c>
      <c r="T219">
        <v>177777</v>
      </c>
    </row>
    <row r="220" spans="1:20" x14ac:dyDescent="0.3">
      <c r="A220" t="s">
        <v>665</v>
      </c>
      <c r="B220" t="str">
        <f>_xlfn.CONCAT(쿼리1[[#This Row],[주문번호]], "-", 쿼리1[[#This Row],[공정명]])</f>
        <v>20240930-900004-합지</v>
      </c>
      <c r="C220">
        <v>1</v>
      </c>
      <c r="D220" t="s">
        <v>60</v>
      </c>
      <c r="E220" s="1">
        <v>45565</v>
      </c>
      <c r="F220" s="1">
        <v>45574</v>
      </c>
      <c r="G220" s="1">
        <v>45579</v>
      </c>
      <c r="H220" s="1">
        <v>45656</v>
      </c>
      <c r="I220" s="1">
        <v>45622</v>
      </c>
      <c r="J220" t="s">
        <v>31</v>
      </c>
      <c r="K220" t="s">
        <v>32</v>
      </c>
      <c r="L220">
        <v>36000</v>
      </c>
      <c r="M220">
        <v>36000</v>
      </c>
      <c r="N220">
        <v>5</v>
      </c>
      <c r="O220" t="s">
        <v>91</v>
      </c>
      <c r="P220" t="s">
        <v>666</v>
      </c>
      <c r="Q220" t="s">
        <v>42</v>
      </c>
      <c r="R220" t="s">
        <v>199</v>
      </c>
      <c r="S220" t="s">
        <v>190</v>
      </c>
      <c r="T220">
        <v>200000</v>
      </c>
    </row>
    <row r="221" spans="1:20" x14ac:dyDescent="0.3">
      <c r="A221" t="s">
        <v>667</v>
      </c>
      <c r="B221" t="str">
        <f>_xlfn.CONCAT(쿼리1[[#This Row],[주문번호]], "-", 쿼리1[[#This Row],[공정명]])</f>
        <v>20240930-901007-합지</v>
      </c>
      <c r="C221">
        <v>1</v>
      </c>
      <c r="D221" t="s">
        <v>60</v>
      </c>
      <c r="E221" s="1">
        <v>45565</v>
      </c>
      <c r="F221" s="1">
        <v>45575</v>
      </c>
      <c r="G221" s="1">
        <v>45600</v>
      </c>
      <c r="H221" s="1">
        <v>45656</v>
      </c>
      <c r="I221" s="1">
        <v>45616</v>
      </c>
      <c r="J221" t="s">
        <v>31</v>
      </c>
      <c r="K221" t="s">
        <v>32</v>
      </c>
      <c r="L221">
        <v>24000</v>
      </c>
      <c r="M221">
        <v>24000</v>
      </c>
      <c r="N221">
        <v>25</v>
      </c>
      <c r="O221" t="s">
        <v>394</v>
      </c>
      <c r="P221" t="s">
        <v>668</v>
      </c>
      <c r="Q221" t="s">
        <v>42</v>
      </c>
      <c r="R221" t="s">
        <v>199</v>
      </c>
      <c r="S221" t="s">
        <v>190</v>
      </c>
      <c r="T221">
        <v>60000</v>
      </c>
    </row>
    <row r="222" spans="1:20" x14ac:dyDescent="0.3">
      <c r="A222" t="s">
        <v>669</v>
      </c>
      <c r="B222" t="str">
        <f>_xlfn.CONCAT(쿼리1[[#This Row],[주문번호]], "-", 쿼리1[[#This Row],[공정명]])</f>
        <v>20241011-901005-합지</v>
      </c>
      <c r="C222">
        <v>1</v>
      </c>
      <c r="D222" t="s">
        <v>60</v>
      </c>
      <c r="E222" s="1">
        <v>45576</v>
      </c>
      <c r="F222" s="1">
        <v>45588</v>
      </c>
      <c r="G222" s="1">
        <v>45595</v>
      </c>
      <c r="H222" s="1">
        <v>45656</v>
      </c>
      <c r="I222" s="1">
        <v>45596</v>
      </c>
      <c r="J222" t="s">
        <v>31</v>
      </c>
      <c r="K222" t="s">
        <v>32</v>
      </c>
      <c r="L222">
        <v>24000</v>
      </c>
      <c r="M222">
        <v>24000</v>
      </c>
      <c r="N222">
        <v>7</v>
      </c>
      <c r="O222" t="s">
        <v>670</v>
      </c>
      <c r="P222" t="s">
        <v>671</v>
      </c>
      <c r="Q222" t="s">
        <v>42</v>
      </c>
      <c r="R222" t="s">
        <v>199</v>
      </c>
      <c r="S222" t="s">
        <v>190</v>
      </c>
      <c r="T222">
        <v>68571</v>
      </c>
    </row>
    <row r="223" spans="1:20" x14ac:dyDescent="0.3">
      <c r="A223" t="s">
        <v>672</v>
      </c>
      <c r="B223" t="str">
        <f>_xlfn.CONCAT(쿼리1[[#This Row],[주문번호]], "-", 쿼리1[[#This Row],[공정명]])</f>
        <v>20240910-900006-합지</v>
      </c>
      <c r="C223">
        <v>1</v>
      </c>
      <c r="D223" t="s">
        <v>60</v>
      </c>
      <c r="E223" s="1">
        <v>45545</v>
      </c>
      <c r="F223" s="1">
        <v>45553</v>
      </c>
      <c r="G223" s="1">
        <v>45560</v>
      </c>
      <c r="H223" s="1">
        <v>45656</v>
      </c>
      <c r="I223" s="1">
        <v>45560</v>
      </c>
      <c r="J223" t="s">
        <v>31</v>
      </c>
      <c r="K223" t="s">
        <v>32</v>
      </c>
      <c r="L223">
        <v>282000</v>
      </c>
      <c r="M223">
        <v>1</v>
      </c>
      <c r="N223">
        <v>7</v>
      </c>
      <c r="O223" t="s">
        <v>673</v>
      </c>
      <c r="P223" t="s">
        <v>674</v>
      </c>
      <c r="Q223" t="s">
        <v>42</v>
      </c>
      <c r="R223" t="s">
        <v>199</v>
      </c>
      <c r="S223" t="s">
        <v>190</v>
      </c>
      <c r="T223">
        <v>1410000</v>
      </c>
    </row>
    <row r="224" spans="1:20" x14ac:dyDescent="0.3">
      <c r="A224" t="s">
        <v>675</v>
      </c>
      <c r="B224" t="str">
        <f>_xlfn.CONCAT(쿼리1[[#This Row],[주문번호]], "-", 쿼리1[[#This Row],[공정명]])</f>
        <v>20241014-900005-합지</v>
      </c>
      <c r="C224">
        <v>1</v>
      </c>
      <c r="D224" t="s">
        <v>60</v>
      </c>
      <c r="E224" s="1">
        <v>45579</v>
      </c>
      <c r="F224" s="1">
        <v>45588</v>
      </c>
      <c r="G224" s="1">
        <v>45587</v>
      </c>
      <c r="H224" s="1">
        <v>45656</v>
      </c>
      <c r="I224" s="1">
        <v>45595</v>
      </c>
      <c r="J224" t="s">
        <v>31</v>
      </c>
      <c r="K224" t="s">
        <v>39</v>
      </c>
      <c r="L224">
        <v>36000</v>
      </c>
      <c r="M224">
        <v>36000</v>
      </c>
      <c r="N224">
        <v>-1</v>
      </c>
      <c r="O224" t="s">
        <v>673</v>
      </c>
      <c r="P224" t="s">
        <v>676</v>
      </c>
      <c r="Q224" t="s">
        <v>42</v>
      </c>
      <c r="R224" t="s">
        <v>199</v>
      </c>
      <c r="S224" t="s">
        <v>190</v>
      </c>
      <c r="T224">
        <v>180000</v>
      </c>
    </row>
    <row r="225" spans="1:20" x14ac:dyDescent="0.3">
      <c r="A225" t="s">
        <v>677</v>
      </c>
      <c r="B225" t="str">
        <f>_xlfn.CONCAT(쿼리1[[#This Row],[주문번호]], "-", 쿼리1[[#This Row],[공정명]])</f>
        <v>20240930-901008-합지</v>
      </c>
      <c r="C225">
        <v>1</v>
      </c>
      <c r="D225" t="s">
        <v>60</v>
      </c>
      <c r="E225" s="1">
        <v>45565</v>
      </c>
      <c r="F225" s="1">
        <v>45575</v>
      </c>
      <c r="G225" s="1">
        <v>45576</v>
      </c>
      <c r="H225" s="1">
        <v>45656</v>
      </c>
      <c r="I225" s="1">
        <v>45601</v>
      </c>
      <c r="J225" t="s">
        <v>31</v>
      </c>
      <c r="K225" t="s">
        <v>32</v>
      </c>
      <c r="L225">
        <v>24000</v>
      </c>
      <c r="M225">
        <v>24000</v>
      </c>
      <c r="N225">
        <v>1</v>
      </c>
      <c r="O225" t="s">
        <v>394</v>
      </c>
      <c r="P225" t="s">
        <v>678</v>
      </c>
      <c r="Q225" t="s">
        <v>42</v>
      </c>
      <c r="R225" t="s">
        <v>199</v>
      </c>
      <c r="S225" t="s">
        <v>190</v>
      </c>
      <c r="T225">
        <v>36923</v>
      </c>
    </row>
    <row r="226" spans="1:20" x14ac:dyDescent="0.3">
      <c r="A226" t="s">
        <v>679</v>
      </c>
      <c r="B226" t="str">
        <f>_xlfn.CONCAT(쿼리1[[#This Row],[주문번호]], "-", 쿼리1[[#This Row],[공정명]])</f>
        <v>20240930-900009-합지</v>
      </c>
      <c r="C226">
        <v>1</v>
      </c>
      <c r="D226" t="s">
        <v>60</v>
      </c>
      <c r="E226" s="1">
        <v>45565</v>
      </c>
      <c r="F226" s="1">
        <v>45574</v>
      </c>
      <c r="G226" s="1">
        <v>45576</v>
      </c>
      <c r="H226" s="1">
        <v>45656</v>
      </c>
      <c r="I226" s="1">
        <v>45581</v>
      </c>
      <c r="J226" t="s">
        <v>31</v>
      </c>
      <c r="K226" t="s">
        <v>32</v>
      </c>
      <c r="L226">
        <v>18000</v>
      </c>
      <c r="M226">
        <v>18000</v>
      </c>
      <c r="N226">
        <v>2</v>
      </c>
      <c r="O226" t="s">
        <v>91</v>
      </c>
      <c r="P226" t="s">
        <v>198</v>
      </c>
      <c r="Q226" t="s">
        <v>42</v>
      </c>
      <c r="R226" t="s">
        <v>199</v>
      </c>
      <c r="S226" t="s">
        <v>190</v>
      </c>
      <c r="T226">
        <v>72000</v>
      </c>
    </row>
    <row r="227" spans="1:20" x14ac:dyDescent="0.3">
      <c r="A227" t="s">
        <v>680</v>
      </c>
      <c r="B227" t="str">
        <f>_xlfn.CONCAT(쿼리1[[#This Row],[주문번호]], "-", 쿼리1[[#This Row],[공정명]])</f>
        <v>20240930-900019-합지</v>
      </c>
      <c r="C227">
        <v>1</v>
      </c>
      <c r="D227" t="s">
        <v>60</v>
      </c>
      <c r="E227" s="1">
        <v>45565</v>
      </c>
      <c r="F227" s="1">
        <v>45574</v>
      </c>
      <c r="G227" s="1">
        <v>45580</v>
      </c>
      <c r="H227" s="1">
        <v>45656</v>
      </c>
      <c r="I227" s="1">
        <v>45615</v>
      </c>
      <c r="J227" t="s">
        <v>31</v>
      </c>
      <c r="K227" t="s">
        <v>32</v>
      </c>
      <c r="L227">
        <v>36000</v>
      </c>
      <c r="M227">
        <v>36000</v>
      </c>
      <c r="N227">
        <v>6</v>
      </c>
      <c r="O227" t="s">
        <v>673</v>
      </c>
      <c r="P227" t="s">
        <v>678</v>
      </c>
      <c r="Q227" t="s">
        <v>42</v>
      </c>
      <c r="R227" t="s">
        <v>199</v>
      </c>
      <c r="S227" t="s">
        <v>190</v>
      </c>
      <c r="T227">
        <v>55384</v>
      </c>
    </row>
    <row r="228" spans="1:20" x14ac:dyDescent="0.3">
      <c r="A228" t="s">
        <v>681</v>
      </c>
      <c r="B228" t="str">
        <f>_xlfn.CONCAT(쿼리1[[#This Row],[주문번호]], "-", 쿼리1[[#This Row],[공정명]])</f>
        <v>20241007-900005-합지</v>
      </c>
      <c r="C228">
        <v>1</v>
      </c>
      <c r="D228" t="s">
        <v>60</v>
      </c>
      <c r="E228" s="1">
        <v>45572</v>
      </c>
      <c r="F228" s="1">
        <v>45581</v>
      </c>
      <c r="G228" s="1">
        <v>45577</v>
      </c>
      <c r="H228" s="1">
        <v>45656</v>
      </c>
      <c r="I228" s="1">
        <v>45589</v>
      </c>
      <c r="J228" t="s">
        <v>31</v>
      </c>
      <c r="K228" t="s">
        <v>39</v>
      </c>
      <c r="L228">
        <v>90000</v>
      </c>
      <c r="M228">
        <v>72000</v>
      </c>
      <c r="N228">
        <v>-4</v>
      </c>
      <c r="O228" t="s">
        <v>673</v>
      </c>
      <c r="P228" t="s">
        <v>676</v>
      </c>
      <c r="Q228" t="s">
        <v>42</v>
      </c>
      <c r="R228" t="s">
        <v>199</v>
      </c>
      <c r="S228" t="s">
        <v>190</v>
      </c>
      <c r="T228">
        <v>450000</v>
      </c>
    </row>
    <row r="229" spans="1:20" x14ac:dyDescent="0.3">
      <c r="A229" t="s">
        <v>681</v>
      </c>
      <c r="B229" t="str">
        <f>_xlfn.CONCAT(쿼리1[[#This Row],[주문번호]], "-", 쿼리1[[#This Row],[공정명]])</f>
        <v>20241007-900005-합지</v>
      </c>
      <c r="C229">
        <v>1</v>
      </c>
      <c r="D229" t="s">
        <v>60</v>
      </c>
      <c r="E229" s="1">
        <v>45572</v>
      </c>
      <c r="F229" s="1">
        <v>45581</v>
      </c>
      <c r="G229" s="1">
        <v>45580</v>
      </c>
      <c r="H229" s="1">
        <v>45656</v>
      </c>
      <c r="I229" s="1">
        <v>45589</v>
      </c>
      <c r="J229" t="s">
        <v>31</v>
      </c>
      <c r="K229" t="s">
        <v>39</v>
      </c>
      <c r="L229">
        <v>90000</v>
      </c>
      <c r="M229">
        <v>18000</v>
      </c>
      <c r="N229">
        <v>-1</v>
      </c>
      <c r="O229" t="s">
        <v>673</v>
      </c>
      <c r="P229" t="s">
        <v>676</v>
      </c>
      <c r="Q229" t="s">
        <v>42</v>
      </c>
      <c r="R229" t="s">
        <v>199</v>
      </c>
      <c r="S229" t="s">
        <v>190</v>
      </c>
      <c r="T229">
        <v>450000</v>
      </c>
    </row>
    <row r="230" spans="1:20" x14ac:dyDescent="0.3">
      <c r="A230" t="s">
        <v>682</v>
      </c>
      <c r="B230" t="str">
        <f>_xlfn.CONCAT(쿼리1[[#This Row],[주문번호]], "-", 쿼리1[[#This Row],[공정명]])</f>
        <v>20241016-900012-합지</v>
      </c>
      <c r="C230">
        <v>1</v>
      </c>
      <c r="D230" t="s">
        <v>60</v>
      </c>
      <c r="E230" s="1">
        <v>45581</v>
      </c>
      <c r="F230" s="1">
        <v>45590</v>
      </c>
      <c r="G230" s="1">
        <v>45587</v>
      </c>
      <c r="H230" s="1">
        <v>45656</v>
      </c>
      <c r="I230" s="1">
        <v>45595</v>
      </c>
      <c r="J230" t="s">
        <v>31</v>
      </c>
      <c r="K230" t="s">
        <v>39</v>
      </c>
      <c r="L230">
        <v>60000</v>
      </c>
      <c r="M230">
        <v>24000</v>
      </c>
      <c r="N230">
        <v>-3</v>
      </c>
      <c r="O230" t="s">
        <v>91</v>
      </c>
      <c r="P230" t="s">
        <v>683</v>
      </c>
      <c r="Q230" t="s">
        <v>42</v>
      </c>
      <c r="R230" t="s">
        <v>199</v>
      </c>
      <c r="S230" t="s">
        <v>190</v>
      </c>
      <c r="T230">
        <v>187500</v>
      </c>
    </row>
    <row r="231" spans="1:20" x14ac:dyDescent="0.3">
      <c r="A231" t="s">
        <v>684</v>
      </c>
      <c r="B231" t="str">
        <f>_xlfn.CONCAT(쿼리1[[#This Row],[주문번호]], "-", 쿼리1[[#This Row],[공정명]])</f>
        <v>20240910-900007-합지</v>
      </c>
      <c r="C231">
        <v>1</v>
      </c>
      <c r="D231" t="s">
        <v>60</v>
      </c>
      <c r="E231" s="1">
        <v>45545</v>
      </c>
      <c r="F231" s="1">
        <v>45554</v>
      </c>
      <c r="G231" s="1">
        <v>45550</v>
      </c>
      <c r="H231" s="1">
        <v>45656</v>
      </c>
      <c r="I231" s="1">
        <v>45560</v>
      </c>
      <c r="J231" t="s">
        <v>31</v>
      </c>
      <c r="K231" t="s">
        <v>39</v>
      </c>
      <c r="L231">
        <v>138000</v>
      </c>
      <c r="M231">
        <v>138000</v>
      </c>
      <c r="N231">
        <v>-4</v>
      </c>
      <c r="O231" t="s">
        <v>91</v>
      </c>
      <c r="P231" t="s">
        <v>287</v>
      </c>
      <c r="Q231" t="s">
        <v>42</v>
      </c>
      <c r="R231" t="s">
        <v>199</v>
      </c>
      <c r="S231" t="s">
        <v>190</v>
      </c>
      <c r="T231">
        <v>600000</v>
      </c>
    </row>
    <row r="232" spans="1:20" x14ac:dyDescent="0.3">
      <c r="A232" t="s">
        <v>685</v>
      </c>
      <c r="B232" t="str">
        <f>_xlfn.CONCAT(쿼리1[[#This Row],[주문번호]], "-", 쿼리1[[#This Row],[공정명]])</f>
        <v>20241008-900002-합지</v>
      </c>
      <c r="C232">
        <v>1</v>
      </c>
      <c r="D232" t="s">
        <v>60</v>
      </c>
      <c r="E232" s="1">
        <v>45573</v>
      </c>
      <c r="F232" s="1">
        <v>45582</v>
      </c>
      <c r="G232" s="1">
        <v>45576</v>
      </c>
      <c r="H232" s="1">
        <v>45656</v>
      </c>
      <c r="I232" s="1">
        <v>45576</v>
      </c>
      <c r="J232" t="s">
        <v>31</v>
      </c>
      <c r="K232" t="s">
        <v>39</v>
      </c>
      <c r="L232">
        <v>30000</v>
      </c>
      <c r="M232">
        <v>30000</v>
      </c>
      <c r="N232">
        <v>-6</v>
      </c>
      <c r="O232" t="s">
        <v>91</v>
      </c>
      <c r="P232" t="s">
        <v>686</v>
      </c>
      <c r="Q232" t="s">
        <v>42</v>
      </c>
      <c r="R232" t="s">
        <v>199</v>
      </c>
      <c r="S232" t="s">
        <v>190</v>
      </c>
      <c r="T232">
        <v>400000</v>
      </c>
    </row>
    <row r="233" spans="1:20" x14ac:dyDescent="0.3">
      <c r="A233" t="s">
        <v>687</v>
      </c>
      <c r="B233" t="str">
        <f>_xlfn.CONCAT(쿼리1[[#This Row],[주문번호]], "-", 쿼리1[[#This Row],[공정명]])</f>
        <v>20240925-900013-합지</v>
      </c>
      <c r="C233">
        <v>1</v>
      </c>
      <c r="D233" t="s">
        <v>60</v>
      </c>
      <c r="E233" s="1">
        <v>45560</v>
      </c>
      <c r="F233" s="1">
        <v>45568</v>
      </c>
      <c r="G233" s="1"/>
      <c r="H233" s="1">
        <v>45656</v>
      </c>
      <c r="I233" s="1"/>
      <c r="J233" t="s">
        <v>31</v>
      </c>
      <c r="K233" t="s">
        <v>22</v>
      </c>
      <c r="L233">
        <v>282000</v>
      </c>
      <c r="O233" t="s">
        <v>91</v>
      </c>
      <c r="P233" t="s">
        <v>671</v>
      </c>
      <c r="Q233" t="s">
        <v>42</v>
      </c>
      <c r="R233" t="s">
        <v>199</v>
      </c>
      <c r="S233" t="s">
        <v>190</v>
      </c>
      <c r="T233">
        <v>805714</v>
      </c>
    </row>
    <row r="234" spans="1:20" x14ac:dyDescent="0.3">
      <c r="A234" t="s">
        <v>688</v>
      </c>
      <c r="B234" t="str">
        <f>_xlfn.CONCAT(쿼리1[[#This Row],[주문번호]], "-", 쿼리1[[#This Row],[공정명]])</f>
        <v>20240927-1000162013-합지</v>
      </c>
      <c r="C234">
        <v>3</v>
      </c>
      <c r="D234" t="s">
        <v>60</v>
      </c>
      <c r="E234" s="1">
        <v>45562</v>
      </c>
      <c r="F234" s="1">
        <v>45569</v>
      </c>
      <c r="G234" s="1">
        <v>45572</v>
      </c>
      <c r="H234" s="1">
        <v>45656</v>
      </c>
      <c r="I234" s="1">
        <v>45575</v>
      </c>
      <c r="J234" t="s">
        <v>31</v>
      </c>
      <c r="K234" t="s">
        <v>32</v>
      </c>
      <c r="L234">
        <v>6000</v>
      </c>
      <c r="M234">
        <v>6000</v>
      </c>
      <c r="N234">
        <v>3</v>
      </c>
      <c r="O234" t="s">
        <v>91</v>
      </c>
      <c r="P234" t="s">
        <v>689</v>
      </c>
      <c r="Q234" t="s">
        <v>690</v>
      </c>
      <c r="R234" t="s">
        <v>691</v>
      </c>
      <c r="S234" t="s">
        <v>190</v>
      </c>
      <c r="T234">
        <v>28571</v>
      </c>
    </row>
    <row r="235" spans="1:20" x14ac:dyDescent="0.3">
      <c r="A235" t="s">
        <v>692</v>
      </c>
      <c r="B235" t="str">
        <f>_xlfn.CONCAT(쿼리1[[#This Row],[주문번호]], "-", 쿼리1[[#This Row],[공정명]])</f>
        <v>20241015-1000157849-합지</v>
      </c>
      <c r="C235">
        <v>3</v>
      </c>
      <c r="D235" t="s">
        <v>60</v>
      </c>
      <c r="E235" s="1">
        <v>45580</v>
      </c>
      <c r="F235" s="1">
        <v>45589</v>
      </c>
      <c r="G235" s="1">
        <v>45586</v>
      </c>
      <c r="H235" s="1">
        <v>45656</v>
      </c>
      <c r="I235" s="1">
        <v>45589</v>
      </c>
      <c r="J235" t="s">
        <v>31</v>
      </c>
      <c r="K235" t="s">
        <v>39</v>
      </c>
      <c r="L235">
        <v>6000</v>
      </c>
      <c r="M235">
        <v>6000</v>
      </c>
      <c r="N235">
        <v>-3</v>
      </c>
      <c r="O235" t="s">
        <v>693</v>
      </c>
      <c r="P235" t="s">
        <v>694</v>
      </c>
      <c r="Q235" t="s">
        <v>695</v>
      </c>
      <c r="R235" t="s">
        <v>696</v>
      </c>
      <c r="S235" t="s">
        <v>190</v>
      </c>
      <c r="T235">
        <v>7317</v>
      </c>
    </row>
    <row r="236" spans="1:20" x14ac:dyDescent="0.3">
      <c r="A236" t="s">
        <v>697</v>
      </c>
      <c r="B236" t="str">
        <f>_xlfn.CONCAT(쿼리1[[#This Row],[주문번호]], "-", 쿼리1[[#This Row],[공정명]])</f>
        <v>20241007-1000169251-합지</v>
      </c>
      <c r="C236">
        <v>3</v>
      </c>
      <c r="D236" t="s">
        <v>60</v>
      </c>
      <c r="E236" s="1">
        <v>45572</v>
      </c>
      <c r="F236" s="1">
        <v>45581</v>
      </c>
      <c r="G236" s="1">
        <v>45582</v>
      </c>
      <c r="H236" s="1">
        <v>45656</v>
      </c>
      <c r="I236" s="1">
        <v>45587</v>
      </c>
      <c r="J236" t="s">
        <v>31</v>
      </c>
      <c r="K236" t="s">
        <v>32</v>
      </c>
      <c r="L236">
        <v>6000</v>
      </c>
      <c r="M236">
        <v>6000</v>
      </c>
      <c r="N236">
        <v>1</v>
      </c>
      <c r="O236" t="s">
        <v>698</v>
      </c>
      <c r="P236" t="s">
        <v>699</v>
      </c>
      <c r="Q236" t="s">
        <v>700</v>
      </c>
      <c r="R236" t="s">
        <v>696</v>
      </c>
      <c r="S236" t="s">
        <v>190</v>
      </c>
      <c r="T236">
        <v>30000</v>
      </c>
    </row>
    <row r="237" spans="1:20" x14ac:dyDescent="0.3">
      <c r="A237" t="s">
        <v>701</v>
      </c>
      <c r="B237" t="str">
        <f>_xlfn.CONCAT(쿼리1[[#This Row],[주문번호]], "-", 쿼리1[[#This Row],[공정명]])</f>
        <v>20240904-1000162798-합지</v>
      </c>
      <c r="C237">
        <v>3</v>
      </c>
      <c r="D237" t="s">
        <v>60</v>
      </c>
      <c r="E237" s="1">
        <v>45539</v>
      </c>
      <c r="F237" s="1">
        <v>45548</v>
      </c>
      <c r="G237" s="1">
        <v>45544</v>
      </c>
      <c r="H237" s="1">
        <v>45656</v>
      </c>
      <c r="I237" s="1">
        <v>45547</v>
      </c>
      <c r="J237" t="s">
        <v>31</v>
      </c>
      <c r="K237" t="s">
        <v>39</v>
      </c>
      <c r="L237">
        <v>6000</v>
      </c>
      <c r="M237">
        <v>6000</v>
      </c>
      <c r="N237">
        <v>-4</v>
      </c>
      <c r="O237" t="s">
        <v>698</v>
      </c>
      <c r="P237" t="s">
        <v>702</v>
      </c>
      <c r="Q237" t="s">
        <v>703</v>
      </c>
      <c r="R237" t="s">
        <v>696</v>
      </c>
      <c r="S237" t="s">
        <v>190</v>
      </c>
      <c r="T237">
        <v>26086</v>
      </c>
    </row>
    <row r="238" spans="1:20" x14ac:dyDescent="0.3">
      <c r="A238" t="s">
        <v>704</v>
      </c>
      <c r="B238" t="str">
        <f>_xlfn.CONCAT(쿼리1[[#This Row],[주문번호]], "-", 쿼리1[[#This Row],[공정명]])</f>
        <v>20241021-1000163165-합지</v>
      </c>
      <c r="C238">
        <v>3</v>
      </c>
      <c r="D238" t="s">
        <v>60</v>
      </c>
      <c r="E238" s="1">
        <v>45586</v>
      </c>
      <c r="F238" s="1">
        <v>45595</v>
      </c>
      <c r="G238" s="1">
        <v>45608</v>
      </c>
      <c r="H238" s="1">
        <v>45656</v>
      </c>
      <c r="I238" s="1">
        <v>45609</v>
      </c>
      <c r="J238" t="s">
        <v>31</v>
      </c>
      <c r="K238" t="s">
        <v>32</v>
      </c>
      <c r="L238">
        <v>6000</v>
      </c>
      <c r="M238">
        <v>6000</v>
      </c>
      <c r="N238">
        <v>13</v>
      </c>
      <c r="O238" t="s">
        <v>698</v>
      </c>
      <c r="P238" t="s">
        <v>705</v>
      </c>
      <c r="Q238" t="s">
        <v>706</v>
      </c>
      <c r="R238" t="s">
        <v>696</v>
      </c>
      <c r="S238" t="s">
        <v>190</v>
      </c>
      <c r="T238">
        <v>26086</v>
      </c>
    </row>
    <row r="239" spans="1:20" x14ac:dyDescent="0.3">
      <c r="A239" t="s">
        <v>309</v>
      </c>
      <c r="B239" t="str">
        <f>_xlfn.CONCAT(쿼리1[[#This Row],[주문번호]], "-", 쿼리1[[#This Row],[공정명]])</f>
        <v>20240910-1000143326-제대</v>
      </c>
      <c r="C239">
        <v>3</v>
      </c>
      <c r="D239" t="s">
        <v>80</v>
      </c>
      <c r="E239" s="1">
        <v>45545</v>
      </c>
      <c r="F239" s="1">
        <v>45559</v>
      </c>
      <c r="G239" s="1">
        <v>45575</v>
      </c>
      <c r="H239" s="1">
        <v>45656</v>
      </c>
      <c r="I239" s="1">
        <v>45575</v>
      </c>
      <c r="J239" t="s">
        <v>31</v>
      </c>
      <c r="K239" t="s">
        <v>32</v>
      </c>
      <c r="L239">
        <v>27906</v>
      </c>
      <c r="M239">
        <v>25650</v>
      </c>
      <c r="N239">
        <v>16</v>
      </c>
      <c r="O239" t="s">
        <v>310</v>
      </c>
      <c r="P239" t="s">
        <v>311</v>
      </c>
      <c r="Q239" t="s">
        <v>42</v>
      </c>
      <c r="R239" t="s">
        <v>312</v>
      </c>
      <c r="S239" t="s">
        <v>256</v>
      </c>
      <c r="T239">
        <v>27906</v>
      </c>
    </row>
    <row r="240" spans="1:20" x14ac:dyDescent="0.3">
      <c r="A240" t="s">
        <v>707</v>
      </c>
      <c r="B240" t="str">
        <f>_xlfn.CONCAT(쿼리1[[#This Row],[주문번호]], "-", 쿼리1[[#This Row],[공정명]])</f>
        <v>20241011-1000159593-제대</v>
      </c>
      <c r="C240">
        <v>4</v>
      </c>
      <c r="D240" t="s">
        <v>80</v>
      </c>
      <c r="E240" s="1">
        <v>45576</v>
      </c>
      <c r="F240" s="1">
        <v>45587</v>
      </c>
      <c r="G240" s="1">
        <v>45588</v>
      </c>
      <c r="H240" s="1">
        <v>45656</v>
      </c>
      <c r="I240" s="1">
        <v>45588</v>
      </c>
      <c r="J240" t="s">
        <v>31</v>
      </c>
      <c r="K240" t="s">
        <v>32</v>
      </c>
      <c r="L240">
        <v>10000</v>
      </c>
      <c r="M240">
        <v>10300</v>
      </c>
      <c r="N240">
        <v>1</v>
      </c>
      <c r="O240" t="s">
        <v>128</v>
      </c>
      <c r="P240" t="s">
        <v>708</v>
      </c>
      <c r="Q240" t="s">
        <v>709</v>
      </c>
      <c r="R240" t="s">
        <v>710</v>
      </c>
      <c r="S240" t="s">
        <v>256</v>
      </c>
      <c r="T240">
        <v>10000</v>
      </c>
    </row>
    <row r="241" spans="1:20" x14ac:dyDescent="0.3">
      <c r="A241" t="s">
        <v>711</v>
      </c>
      <c r="B241" t="str">
        <f>_xlfn.CONCAT(쿼리1[[#This Row],[주문번호]], "-", 쿼리1[[#This Row],[공정명]])</f>
        <v>20241108-1117N0054-제대</v>
      </c>
      <c r="C241">
        <v>2</v>
      </c>
      <c r="D241" t="s">
        <v>80</v>
      </c>
      <c r="E241" s="1">
        <v>45604</v>
      </c>
      <c r="F241" s="1">
        <v>45617</v>
      </c>
      <c r="G241" s="1">
        <v>45615</v>
      </c>
      <c r="H241" s="1">
        <v>45656</v>
      </c>
      <c r="I241" s="1">
        <v>45621</v>
      </c>
      <c r="J241" t="s">
        <v>31</v>
      </c>
      <c r="K241" t="s">
        <v>39</v>
      </c>
      <c r="L241">
        <v>24000</v>
      </c>
      <c r="M241">
        <v>22960</v>
      </c>
      <c r="N241">
        <v>-2</v>
      </c>
      <c r="O241" t="s">
        <v>712</v>
      </c>
      <c r="P241" t="s">
        <v>713</v>
      </c>
      <c r="Q241" t="s">
        <v>42</v>
      </c>
      <c r="R241" t="s">
        <v>714</v>
      </c>
      <c r="S241" t="s">
        <v>256</v>
      </c>
      <c r="T241">
        <v>24000</v>
      </c>
    </row>
    <row r="242" spans="1:20" x14ac:dyDescent="0.3">
      <c r="A242" t="s">
        <v>715</v>
      </c>
      <c r="B242" t="str">
        <f>_xlfn.CONCAT(쿼리1[[#This Row],[주문번호]], "-", 쿼리1[[#This Row],[공정명]])</f>
        <v>20240902-1117N0055-제대</v>
      </c>
      <c r="C242">
        <v>2</v>
      </c>
      <c r="D242" t="s">
        <v>80</v>
      </c>
      <c r="E242" s="1">
        <v>45537</v>
      </c>
      <c r="F242" s="1">
        <v>45548</v>
      </c>
      <c r="G242" s="1">
        <v>45546</v>
      </c>
      <c r="H242" s="1">
        <v>45656</v>
      </c>
      <c r="I242" s="1">
        <v>45546</v>
      </c>
      <c r="J242" t="s">
        <v>31</v>
      </c>
      <c r="K242" t="s">
        <v>39</v>
      </c>
      <c r="L242">
        <v>40000</v>
      </c>
      <c r="M242">
        <v>37650</v>
      </c>
      <c r="N242">
        <v>-2</v>
      </c>
      <c r="O242" t="s">
        <v>716</v>
      </c>
      <c r="P242" t="s">
        <v>717</v>
      </c>
      <c r="Q242" t="s">
        <v>42</v>
      </c>
      <c r="R242" t="s">
        <v>714</v>
      </c>
      <c r="S242" t="s">
        <v>256</v>
      </c>
      <c r="T242">
        <v>40000</v>
      </c>
    </row>
    <row r="243" spans="1:20" x14ac:dyDescent="0.3">
      <c r="A243" t="s">
        <v>718</v>
      </c>
      <c r="B243" t="str">
        <f>_xlfn.CONCAT(쿼리1[[#This Row],[주문번호]], "-", 쿼리1[[#This Row],[공정명]])</f>
        <v>20240906-12150472-제대</v>
      </c>
      <c r="C243">
        <v>4</v>
      </c>
      <c r="D243" t="s">
        <v>80</v>
      </c>
      <c r="E243" s="1">
        <v>45541</v>
      </c>
      <c r="F243" s="1">
        <v>45552</v>
      </c>
      <c r="G243" s="1">
        <v>45575</v>
      </c>
      <c r="H243" s="1">
        <v>45656</v>
      </c>
      <c r="I243" s="1">
        <v>45575</v>
      </c>
      <c r="J243" t="s">
        <v>31</v>
      </c>
      <c r="K243" t="s">
        <v>32</v>
      </c>
      <c r="L243">
        <v>18750</v>
      </c>
      <c r="M243">
        <v>17038</v>
      </c>
      <c r="N243">
        <v>23</v>
      </c>
      <c r="O243" t="s">
        <v>91</v>
      </c>
      <c r="P243" t="s">
        <v>683</v>
      </c>
      <c r="Q243" t="s">
        <v>719</v>
      </c>
      <c r="R243" t="s">
        <v>720</v>
      </c>
      <c r="S243" t="s">
        <v>256</v>
      </c>
      <c r="T243">
        <v>18750</v>
      </c>
    </row>
    <row r="244" spans="1:20" x14ac:dyDescent="0.3">
      <c r="A244" t="s">
        <v>718</v>
      </c>
      <c r="B244" t="str">
        <f>_xlfn.CONCAT(쿼리1[[#This Row],[주문번호]], "-", 쿼리1[[#This Row],[공정명]])</f>
        <v>20240906-12150472-제대</v>
      </c>
      <c r="C244">
        <v>4</v>
      </c>
      <c r="D244" t="s">
        <v>80</v>
      </c>
      <c r="E244" s="1">
        <v>45541</v>
      </c>
      <c r="F244" s="1">
        <v>45552</v>
      </c>
      <c r="G244" s="1">
        <v>45575</v>
      </c>
      <c r="H244" s="1">
        <v>45656</v>
      </c>
      <c r="I244" s="1">
        <v>45575</v>
      </c>
      <c r="J244" t="s">
        <v>31</v>
      </c>
      <c r="K244" t="s">
        <v>32</v>
      </c>
      <c r="L244">
        <v>18750</v>
      </c>
      <c r="M244">
        <v>17038</v>
      </c>
      <c r="N244">
        <v>23</v>
      </c>
      <c r="O244" t="s">
        <v>91</v>
      </c>
      <c r="P244" t="s">
        <v>683</v>
      </c>
      <c r="Q244" t="s">
        <v>719</v>
      </c>
      <c r="R244" t="s">
        <v>720</v>
      </c>
      <c r="S244" t="s">
        <v>256</v>
      </c>
      <c r="T244">
        <v>18750</v>
      </c>
    </row>
    <row r="245" spans="1:20" x14ac:dyDescent="0.3">
      <c r="A245" t="s">
        <v>721</v>
      </c>
      <c r="B245" t="str">
        <f>_xlfn.CONCAT(쿼리1[[#This Row],[주문번호]], "-", 쿼리1[[#This Row],[공정명]])</f>
        <v>20241008-1000149451-제대</v>
      </c>
      <c r="C245">
        <v>5</v>
      </c>
      <c r="D245" t="s">
        <v>80</v>
      </c>
      <c r="E245" s="1">
        <v>45573</v>
      </c>
      <c r="F245" s="1">
        <v>45586</v>
      </c>
      <c r="G245" s="1">
        <v>45593</v>
      </c>
      <c r="H245" s="1">
        <v>45656</v>
      </c>
      <c r="I245" s="1">
        <v>45593</v>
      </c>
      <c r="J245" t="s">
        <v>31</v>
      </c>
      <c r="K245" t="s">
        <v>32</v>
      </c>
      <c r="L245">
        <v>40000</v>
      </c>
      <c r="M245">
        <v>36370</v>
      </c>
      <c r="N245">
        <v>7</v>
      </c>
      <c r="O245" t="s">
        <v>722</v>
      </c>
      <c r="P245" t="s">
        <v>723</v>
      </c>
      <c r="Q245" t="s">
        <v>724</v>
      </c>
      <c r="R245" t="s">
        <v>725</v>
      </c>
      <c r="S245" t="s">
        <v>256</v>
      </c>
      <c r="T245">
        <v>40000</v>
      </c>
    </row>
    <row r="246" spans="1:20" x14ac:dyDescent="0.3">
      <c r="A246" t="s">
        <v>726</v>
      </c>
      <c r="B246" t="str">
        <f>_xlfn.CONCAT(쿼리1[[#This Row],[주문번호]], "-", 쿼리1[[#This Row],[공정명]])</f>
        <v>20240919-1219P0390-제대</v>
      </c>
      <c r="C246">
        <v>4</v>
      </c>
      <c r="D246" t="s">
        <v>80</v>
      </c>
      <c r="E246" s="1">
        <v>45554</v>
      </c>
      <c r="F246" s="1">
        <v>45567</v>
      </c>
      <c r="G246" s="1">
        <v>45575</v>
      </c>
      <c r="H246" s="1">
        <v>45656</v>
      </c>
      <c r="I246" s="1">
        <v>45575</v>
      </c>
      <c r="J246" t="s">
        <v>31</v>
      </c>
      <c r="K246" t="s">
        <v>32</v>
      </c>
      <c r="L246">
        <v>24000</v>
      </c>
      <c r="M246">
        <v>23180</v>
      </c>
      <c r="N246">
        <v>8</v>
      </c>
      <c r="O246" t="s">
        <v>275</v>
      </c>
      <c r="P246" t="s">
        <v>727</v>
      </c>
      <c r="Q246" t="s">
        <v>728</v>
      </c>
      <c r="R246" t="s">
        <v>725</v>
      </c>
      <c r="S246" t="s">
        <v>256</v>
      </c>
      <c r="T246">
        <v>24000</v>
      </c>
    </row>
    <row r="247" spans="1:20" x14ac:dyDescent="0.3">
      <c r="A247" t="s">
        <v>726</v>
      </c>
      <c r="B247" t="str">
        <f>_xlfn.CONCAT(쿼리1[[#This Row],[주문번호]], "-", 쿼리1[[#This Row],[공정명]])</f>
        <v>20240919-1219P0390-제대</v>
      </c>
      <c r="C247">
        <v>4</v>
      </c>
      <c r="D247" t="s">
        <v>80</v>
      </c>
      <c r="E247" s="1">
        <v>45554</v>
      </c>
      <c r="F247" s="1">
        <v>45567</v>
      </c>
      <c r="G247" s="1">
        <v>45569</v>
      </c>
      <c r="H247" s="1">
        <v>45656</v>
      </c>
      <c r="I247" s="1">
        <v>45575</v>
      </c>
      <c r="J247" t="s">
        <v>31</v>
      </c>
      <c r="K247" t="s">
        <v>32</v>
      </c>
      <c r="L247">
        <v>24000</v>
      </c>
      <c r="M247">
        <v>23180</v>
      </c>
      <c r="N247">
        <v>2</v>
      </c>
      <c r="O247" t="s">
        <v>275</v>
      </c>
      <c r="P247" t="s">
        <v>727</v>
      </c>
      <c r="Q247" t="s">
        <v>728</v>
      </c>
      <c r="R247" t="s">
        <v>725</v>
      </c>
      <c r="S247" t="s">
        <v>256</v>
      </c>
      <c r="T247">
        <v>24000</v>
      </c>
    </row>
    <row r="248" spans="1:20" x14ac:dyDescent="0.3">
      <c r="A248" t="s">
        <v>729</v>
      </c>
      <c r="B248" t="str">
        <f>_xlfn.CONCAT(쿼리1[[#This Row],[주문번호]], "-", 쿼리1[[#This Row],[공정명]])</f>
        <v>20241113-1219P0390-제대</v>
      </c>
      <c r="C248">
        <v>4</v>
      </c>
      <c r="D248" t="s">
        <v>80</v>
      </c>
      <c r="E248" s="1">
        <v>45609</v>
      </c>
      <c r="F248" s="1">
        <v>45622</v>
      </c>
      <c r="G248" s="1">
        <v>45625</v>
      </c>
      <c r="H248" s="1">
        <v>45656</v>
      </c>
      <c r="I248" s="1">
        <v>45625</v>
      </c>
      <c r="J248" t="s">
        <v>31</v>
      </c>
      <c r="K248" t="s">
        <v>32</v>
      </c>
      <c r="L248">
        <v>24000</v>
      </c>
      <c r="M248">
        <v>23100</v>
      </c>
      <c r="N248">
        <v>3</v>
      </c>
      <c r="O248" t="s">
        <v>275</v>
      </c>
      <c r="P248" t="s">
        <v>727</v>
      </c>
      <c r="Q248" t="s">
        <v>728</v>
      </c>
      <c r="R248" t="s">
        <v>725</v>
      </c>
      <c r="S248" t="s">
        <v>256</v>
      </c>
      <c r="T248">
        <v>24000</v>
      </c>
    </row>
    <row r="249" spans="1:20" x14ac:dyDescent="0.3">
      <c r="A249" t="s">
        <v>730</v>
      </c>
      <c r="B249" t="str">
        <f>_xlfn.CONCAT(쿼리1[[#This Row],[주문번호]], "-", 쿼리1[[#This Row],[공정명]])</f>
        <v>20240903-1000164228-제대</v>
      </c>
      <c r="C249">
        <v>2</v>
      </c>
      <c r="D249" t="s">
        <v>80</v>
      </c>
      <c r="E249" s="1">
        <v>45538</v>
      </c>
      <c r="F249" s="1">
        <v>45546</v>
      </c>
      <c r="G249" s="1">
        <v>45545</v>
      </c>
      <c r="H249" s="1">
        <v>45656</v>
      </c>
      <c r="I249" s="1">
        <v>45545</v>
      </c>
      <c r="J249" t="s">
        <v>31</v>
      </c>
      <c r="K249" t="s">
        <v>39</v>
      </c>
      <c r="L249">
        <v>24000</v>
      </c>
      <c r="M249">
        <v>22940</v>
      </c>
      <c r="N249">
        <v>-1</v>
      </c>
      <c r="O249" t="s">
        <v>731</v>
      </c>
      <c r="P249" t="s">
        <v>92</v>
      </c>
      <c r="Q249" t="s">
        <v>42</v>
      </c>
      <c r="R249" t="s">
        <v>725</v>
      </c>
      <c r="S249" t="s">
        <v>256</v>
      </c>
      <c r="T249">
        <v>24000</v>
      </c>
    </row>
    <row r="250" spans="1:20" x14ac:dyDescent="0.3">
      <c r="A250" t="s">
        <v>732</v>
      </c>
      <c r="B250" t="str">
        <f>_xlfn.CONCAT(쿼리1[[#This Row],[주문번호]], "-", 쿼리1[[#This Row],[공정명]])</f>
        <v>20241112-1000169598-제대</v>
      </c>
      <c r="C250">
        <v>2</v>
      </c>
      <c r="D250" t="s">
        <v>80</v>
      </c>
      <c r="E250" s="1">
        <v>45608</v>
      </c>
      <c r="F250" s="1">
        <v>45618</v>
      </c>
      <c r="G250" s="1">
        <v>45617</v>
      </c>
      <c r="H250" s="1">
        <v>45656</v>
      </c>
      <c r="I250" s="1">
        <v>45617</v>
      </c>
      <c r="J250" t="s">
        <v>31</v>
      </c>
      <c r="K250" t="s">
        <v>39</v>
      </c>
      <c r="L250">
        <v>9230</v>
      </c>
      <c r="M250">
        <v>8800</v>
      </c>
      <c r="N250">
        <v>-1</v>
      </c>
      <c r="O250" t="s">
        <v>91</v>
      </c>
      <c r="P250" t="s">
        <v>733</v>
      </c>
      <c r="Q250" t="s">
        <v>42</v>
      </c>
      <c r="R250" t="s">
        <v>725</v>
      </c>
      <c r="S250" t="s">
        <v>256</v>
      </c>
      <c r="T250">
        <v>9230</v>
      </c>
    </row>
    <row r="251" spans="1:20" x14ac:dyDescent="0.3">
      <c r="A251" t="s">
        <v>734</v>
      </c>
      <c r="B251" t="str">
        <f>_xlfn.CONCAT(쿼리1[[#This Row],[주문번호]], "-", 쿼리1[[#This Row],[공정명]])</f>
        <v>20241112-1000169599-제대</v>
      </c>
      <c r="C251">
        <v>2</v>
      </c>
      <c r="D251" t="s">
        <v>80</v>
      </c>
      <c r="E251" s="1">
        <v>45608</v>
      </c>
      <c r="F251" s="1">
        <v>45618</v>
      </c>
      <c r="G251" s="1">
        <v>45625</v>
      </c>
      <c r="H251" s="1">
        <v>45656</v>
      </c>
      <c r="I251" s="1">
        <v>45642</v>
      </c>
      <c r="J251" t="s">
        <v>31</v>
      </c>
      <c r="K251" t="s">
        <v>32</v>
      </c>
      <c r="L251">
        <v>35294</v>
      </c>
      <c r="M251">
        <v>16700</v>
      </c>
      <c r="N251">
        <v>7</v>
      </c>
      <c r="O251" t="s">
        <v>91</v>
      </c>
      <c r="P251" t="s">
        <v>735</v>
      </c>
      <c r="Q251" t="s">
        <v>42</v>
      </c>
      <c r="R251" t="s">
        <v>725</v>
      </c>
      <c r="S251" t="s">
        <v>256</v>
      </c>
      <c r="T251">
        <v>35294</v>
      </c>
    </row>
    <row r="252" spans="1:20" x14ac:dyDescent="0.3">
      <c r="A252" t="s">
        <v>734</v>
      </c>
      <c r="B252" t="str">
        <f>_xlfn.CONCAT(쿼리1[[#This Row],[주문번호]], "-", 쿼리1[[#This Row],[공정명]])</f>
        <v>20241112-1000169599-제대</v>
      </c>
      <c r="C252">
        <v>2</v>
      </c>
      <c r="D252" t="s">
        <v>80</v>
      </c>
      <c r="E252" s="1">
        <v>45608</v>
      </c>
      <c r="F252" s="1">
        <v>45618</v>
      </c>
      <c r="G252" s="1">
        <v>45642</v>
      </c>
      <c r="H252" s="1">
        <v>45656</v>
      </c>
      <c r="I252" s="1">
        <v>45642</v>
      </c>
      <c r="J252" t="s">
        <v>31</v>
      </c>
      <c r="K252" t="s">
        <v>32</v>
      </c>
      <c r="L252">
        <v>35294</v>
      </c>
      <c r="M252">
        <v>16900</v>
      </c>
      <c r="N252">
        <v>24</v>
      </c>
      <c r="O252" t="s">
        <v>91</v>
      </c>
      <c r="P252" t="s">
        <v>735</v>
      </c>
      <c r="Q252" t="s">
        <v>42</v>
      </c>
      <c r="R252" t="s">
        <v>725</v>
      </c>
      <c r="S252" t="s">
        <v>256</v>
      </c>
      <c r="T252">
        <v>35294</v>
      </c>
    </row>
    <row r="253" spans="1:20" x14ac:dyDescent="0.3">
      <c r="A253" t="s">
        <v>736</v>
      </c>
      <c r="B253" t="str">
        <f>_xlfn.CONCAT(쿼리1[[#This Row],[주문번호]], "-", 쿼리1[[#This Row],[공정명]])</f>
        <v>20241210-1000162115-제대</v>
      </c>
      <c r="C253">
        <v>4</v>
      </c>
      <c r="D253" t="s">
        <v>80</v>
      </c>
      <c r="E253" s="1">
        <v>45636</v>
      </c>
      <c r="F253" s="1">
        <v>45646</v>
      </c>
      <c r="G253" s="1">
        <v>45652</v>
      </c>
      <c r="H253" s="1">
        <v>45656</v>
      </c>
      <c r="I253" s="1">
        <v>45652</v>
      </c>
      <c r="J253" t="s">
        <v>31</v>
      </c>
      <c r="K253" t="s">
        <v>32</v>
      </c>
      <c r="L253">
        <v>30000</v>
      </c>
      <c r="M253">
        <v>28980</v>
      </c>
      <c r="N253">
        <v>6</v>
      </c>
      <c r="O253" t="s">
        <v>201</v>
      </c>
      <c r="P253" t="s">
        <v>737</v>
      </c>
      <c r="Q253" t="s">
        <v>738</v>
      </c>
      <c r="R253" t="s">
        <v>725</v>
      </c>
      <c r="S253" t="s">
        <v>256</v>
      </c>
      <c r="T253">
        <v>30000</v>
      </c>
    </row>
    <row r="254" spans="1:20" x14ac:dyDescent="0.3">
      <c r="A254" t="s">
        <v>739</v>
      </c>
      <c r="B254" t="str">
        <f>_xlfn.CONCAT(쿼리1[[#This Row],[주문번호]], "-", 쿼리1[[#This Row],[공정명]])</f>
        <v>20241206-1219P0390-제대</v>
      </c>
      <c r="C254">
        <v>4</v>
      </c>
      <c r="D254" t="s">
        <v>80</v>
      </c>
      <c r="E254" s="1">
        <v>45632</v>
      </c>
      <c r="F254" s="1">
        <v>45645</v>
      </c>
      <c r="G254" s="1">
        <v>45652</v>
      </c>
      <c r="H254" s="1">
        <v>45656</v>
      </c>
      <c r="I254" s="1">
        <v>45652</v>
      </c>
      <c r="J254" t="s">
        <v>31</v>
      </c>
      <c r="K254" t="s">
        <v>32</v>
      </c>
      <c r="L254">
        <v>24000</v>
      </c>
      <c r="M254">
        <v>22850</v>
      </c>
      <c r="N254">
        <v>7</v>
      </c>
      <c r="O254" t="s">
        <v>275</v>
      </c>
      <c r="P254" t="s">
        <v>727</v>
      </c>
      <c r="Q254" t="s">
        <v>728</v>
      </c>
      <c r="R254" t="s">
        <v>725</v>
      </c>
      <c r="S254" t="s">
        <v>256</v>
      </c>
      <c r="T254">
        <v>24000</v>
      </c>
    </row>
    <row r="255" spans="1:20" x14ac:dyDescent="0.3">
      <c r="A255" t="s">
        <v>740</v>
      </c>
      <c r="B255" t="str">
        <f>_xlfn.CONCAT(쿼리1[[#This Row],[주문번호]], "-", 쿼리1[[#This Row],[공정명]])</f>
        <v>20241022-1219P0336-제대</v>
      </c>
      <c r="C255">
        <v>4</v>
      </c>
      <c r="D255" t="s">
        <v>80</v>
      </c>
      <c r="E255" s="1">
        <v>45587</v>
      </c>
      <c r="F255" s="1">
        <v>45600</v>
      </c>
      <c r="G255" s="1">
        <v>45607</v>
      </c>
      <c r="H255" s="1">
        <v>45656</v>
      </c>
      <c r="I255" s="1">
        <v>45607</v>
      </c>
      <c r="J255" t="s">
        <v>31</v>
      </c>
      <c r="K255" t="s">
        <v>32</v>
      </c>
      <c r="L255">
        <v>30000</v>
      </c>
      <c r="M255">
        <v>27200</v>
      </c>
      <c r="N255">
        <v>7</v>
      </c>
      <c r="O255" t="s">
        <v>275</v>
      </c>
      <c r="P255" t="s">
        <v>741</v>
      </c>
      <c r="Q255" t="s">
        <v>742</v>
      </c>
      <c r="R255" t="s">
        <v>743</v>
      </c>
      <c r="S255" t="s">
        <v>256</v>
      </c>
      <c r="T255">
        <v>30000</v>
      </c>
    </row>
    <row r="256" spans="1:20" x14ac:dyDescent="0.3">
      <c r="A256" t="s">
        <v>744</v>
      </c>
      <c r="B256" t="str">
        <f>_xlfn.CONCAT(쿼리1[[#This Row],[주문번호]], "-", 쿼리1[[#This Row],[공정명]])</f>
        <v>20241031-3000169068-옵션</v>
      </c>
      <c r="C256">
        <v>1</v>
      </c>
      <c r="D256" t="s">
        <v>30</v>
      </c>
      <c r="E256" s="1">
        <v>45596</v>
      </c>
      <c r="F256" s="1">
        <v>45600</v>
      </c>
      <c r="G256" s="1"/>
      <c r="H256" s="1">
        <v>45656</v>
      </c>
      <c r="I256" s="1"/>
      <c r="J256" t="s">
        <v>21</v>
      </c>
      <c r="K256" t="s">
        <v>22</v>
      </c>
      <c r="L256">
        <v>20000</v>
      </c>
      <c r="O256" t="s">
        <v>339</v>
      </c>
      <c r="P256" t="s">
        <v>745</v>
      </c>
      <c r="Q256" t="s">
        <v>42</v>
      </c>
      <c r="R256" t="s">
        <v>746</v>
      </c>
      <c r="S256" t="s">
        <v>342</v>
      </c>
      <c r="T256">
        <v>20000</v>
      </c>
    </row>
    <row r="257" spans="1:20" x14ac:dyDescent="0.3">
      <c r="A257" t="s">
        <v>747</v>
      </c>
      <c r="B257" t="str">
        <f>_xlfn.CONCAT(쿼리1[[#This Row],[주문번호]], "-", 쿼리1[[#This Row],[공정명]])</f>
        <v>20240919-2000154855-턴키</v>
      </c>
      <c r="C257">
        <v>2</v>
      </c>
      <c r="D257" t="s">
        <v>20</v>
      </c>
      <c r="E257" s="1">
        <v>45554</v>
      </c>
      <c r="F257" s="1">
        <v>45561</v>
      </c>
      <c r="G257" s="1"/>
      <c r="H257" s="1">
        <v>45656</v>
      </c>
      <c r="I257" s="1"/>
      <c r="J257" t="s">
        <v>174</v>
      </c>
      <c r="K257" t="s">
        <v>22</v>
      </c>
      <c r="L257">
        <v>50000</v>
      </c>
      <c r="O257" t="s">
        <v>339</v>
      </c>
      <c r="P257" t="s">
        <v>748</v>
      </c>
      <c r="Q257" t="s">
        <v>749</v>
      </c>
      <c r="R257" t="s">
        <v>746</v>
      </c>
      <c r="S257" t="s">
        <v>342</v>
      </c>
      <c r="T257">
        <v>50000</v>
      </c>
    </row>
    <row r="258" spans="1:20" x14ac:dyDescent="0.3">
      <c r="A258" t="s">
        <v>750</v>
      </c>
      <c r="B258" t="str">
        <f>_xlfn.CONCAT(쿼리1[[#This Row],[주문번호]], "-", 쿼리1[[#This Row],[공정명]])</f>
        <v>20241219-3000169068-옵션</v>
      </c>
      <c r="C258">
        <v>1</v>
      </c>
      <c r="D258" t="s">
        <v>30</v>
      </c>
      <c r="E258" s="1">
        <v>45645</v>
      </c>
      <c r="F258" s="1">
        <v>45649</v>
      </c>
      <c r="G258" s="1"/>
      <c r="H258" s="1">
        <v>45656</v>
      </c>
      <c r="I258" s="1"/>
      <c r="J258" t="s">
        <v>21</v>
      </c>
      <c r="K258" t="s">
        <v>22</v>
      </c>
      <c r="L258">
        <v>20000</v>
      </c>
      <c r="O258" t="s">
        <v>339</v>
      </c>
      <c r="P258" t="s">
        <v>745</v>
      </c>
      <c r="Q258" t="s">
        <v>42</v>
      </c>
      <c r="R258" t="s">
        <v>746</v>
      </c>
      <c r="S258" t="s">
        <v>342</v>
      </c>
      <c r="T258">
        <v>20000</v>
      </c>
    </row>
    <row r="259" spans="1:20" x14ac:dyDescent="0.3">
      <c r="A259" t="s">
        <v>751</v>
      </c>
      <c r="B259" t="str">
        <f>_xlfn.CONCAT(쿼리1[[#This Row],[주문번호]], "-", 쿼리1[[#This Row],[공정명]])</f>
        <v>20240911-3000169068-옵션</v>
      </c>
      <c r="C259">
        <v>1</v>
      </c>
      <c r="D259" t="s">
        <v>30</v>
      </c>
      <c r="E259" s="1">
        <v>45546</v>
      </c>
      <c r="F259" s="1">
        <v>45548</v>
      </c>
      <c r="G259" s="1"/>
      <c r="H259" s="1">
        <v>45656</v>
      </c>
      <c r="I259" s="1"/>
      <c r="J259" t="s">
        <v>21</v>
      </c>
      <c r="K259" t="s">
        <v>22</v>
      </c>
      <c r="L259">
        <v>20000</v>
      </c>
      <c r="O259" t="s">
        <v>339</v>
      </c>
      <c r="P259" t="s">
        <v>745</v>
      </c>
      <c r="Q259" t="s">
        <v>42</v>
      </c>
      <c r="R259" t="s">
        <v>746</v>
      </c>
      <c r="S259" t="s">
        <v>342</v>
      </c>
      <c r="T259">
        <v>20000</v>
      </c>
    </row>
    <row r="260" spans="1:20" x14ac:dyDescent="0.3">
      <c r="A260" t="s">
        <v>752</v>
      </c>
      <c r="B260" t="str">
        <f>_xlfn.CONCAT(쿼리1[[#This Row],[주문번호]], "-", 쿼리1[[#This Row],[공정명]])</f>
        <v>20240911-3000169067-옵션</v>
      </c>
      <c r="C260">
        <v>1</v>
      </c>
      <c r="D260" t="s">
        <v>30</v>
      </c>
      <c r="E260" s="1">
        <v>45546</v>
      </c>
      <c r="F260" s="1">
        <v>45548</v>
      </c>
      <c r="G260" s="1"/>
      <c r="H260" s="1">
        <v>45656</v>
      </c>
      <c r="I260" s="1"/>
      <c r="J260" t="s">
        <v>21</v>
      </c>
      <c r="K260" t="s">
        <v>22</v>
      </c>
      <c r="L260">
        <v>40000</v>
      </c>
      <c r="O260" t="s">
        <v>339</v>
      </c>
      <c r="P260" t="s">
        <v>360</v>
      </c>
      <c r="Q260" t="s">
        <v>42</v>
      </c>
      <c r="R260" t="s">
        <v>746</v>
      </c>
      <c r="S260" t="s">
        <v>342</v>
      </c>
      <c r="T260">
        <v>40000</v>
      </c>
    </row>
    <row r="261" spans="1:20" x14ac:dyDescent="0.3">
      <c r="A261" t="s">
        <v>753</v>
      </c>
      <c r="B261" t="str">
        <f>_xlfn.CONCAT(쿼리1[[#This Row],[주문번호]], "-", 쿼리1[[#This Row],[공정명]])</f>
        <v>20240919-2000154857-턴키</v>
      </c>
      <c r="C261">
        <v>2</v>
      </c>
      <c r="D261" t="s">
        <v>20</v>
      </c>
      <c r="E261" s="1">
        <v>45554</v>
      </c>
      <c r="F261" s="1">
        <v>45561</v>
      </c>
      <c r="G261" s="1"/>
      <c r="H261" s="1">
        <v>45656</v>
      </c>
      <c r="I261" s="1"/>
      <c r="J261" t="s">
        <v>174</v>
      </c>
      <c r="K261" t="s">
        <v>22</v>
      </c>
      <c r="L261">
        <v>50000</v>
      </c>
      <c r="O261" t="s">
        <v>339</v>
      </c>
      <c r="P261" t="s">
        <v>748</v>
      </c>
      <c r="Q261" t="s">
        <v>754</v>
      </c>
      <c r="R261" t="s">
        <v>746</v>
      </c>
      <c r="S261" t="s">
        <v>342</v>
      </c>
      <c r="T261">
        <v>50000</v>
      </c>
    </row>
    <row r="262" spans="1:20" x14ac:dyDescent="0.3">
      <c r="A262" t="s">
        <v>755</v>
      </c>
      <c r="B262" t="str">
        <f>_xlfn.CONCAT(쿼리1[[#This Row],[주문번호]], "-", 쿼리1[[#This Row],[공정명]])</f>
        <v>20240926-1000160664-인쇄</v>
      </c>
      <c r="C262">
        <v>2</v>
      </c>
      <c r="D262" t="s">
        <v>328</v>
      </c>
      <c r="E262" s="1">
        <v>45561</v>
      </c>
      <c r="F262" s="1">
        <v>45567</v>
      </c>
      <c r="G262" s="1">
        <v>45575</v>
      </c>
      <c r="H262" s="1">
        <v>45656</v>
      </c>
      <c r="I262" s="1">
        <v>45579</v>
      </c>
      <c r="J262" t="s">
        <v>31</v>
      </c>
      <c r="K262" t="s">
        <v>32</v>
      </c>
      <c r="L262">
        <v>6000</v>
      </c>
      <c r="M262">
        <v>6000</v>
      </c>
      <c r="N262">
        <v>8</v>
      </c>
      <c r="O262" t="s">
        <v>536</v>
      </c>
      <c r="P262" t="s">
        <v>756</v>
      </c>
      <c r="Q262" t="s">
        <v>757</v>
      </c>
      <c r="R262" t="s">
        <v>758</v>
      </c>
      <c r="S262" t="s">
        <v>759</v>
      </c>
      <c r="T262">
        <v>12</v>
      </c>
    </row>
    <row r="263" spans="1:20" x14ac:dyDescent="0.3">
      <c r="A263" t="s">
        <v>760</v>
      </c>
      <c r="B263" t="str">
        <f>_xlfn.CONCAT(쿼리1[[#This Row],[주문번호]], "-", 쿼리1[[#This Row],[공정명]])</f>
        <v>20240926-1000160657-인쇄</v>
      </c>
      <c r="C263">
        <v>2</v>
      </c>
      <c r="D263" t="s">
        <v>328</v>
      </c>
      <c r="E263" s="1">
        <v>45561</v>
      </c>
      <c r="F263" s="1">
        <v>45567</v>
      </c>
      <c r="G263" s="1">
        <v>45575</v>
      </c>
      <c r="H263" s="1">
        <v>45656</v>
      </c>
      <c r="I263" s="1">
        <v>45579</v>
      </c>
      <c r="J263" t="s">
        <v>31</v>
      </c>
      <c r="K263" t="s">
        <v>32</v>
      </c>
      <c r="L263">
        <v>6000</v>
      </c>
      <c r="M263">
        <v>6000</v>
      </c>
      <c r="N263">
        <v>8</v>
      </c>
      <c r="O263" t="s">
        <v>536</v>
      </c>
      <c r="P263" t="s">
        <v>756</v>
      </c>
      <c r="Q263" t="s">
        <v>761</v>
      </c>
      <c r="R263" t="s">
        <v>758</v>
      </c>
      <c r="S263" t="s">
        <v>759</v>
      </c>
      <c r="T263">
        <v>12</v>
      </c>
    </row>
    <row r="264" spans="1:20" x14ac:dyDescent="0.3">
      <c r="A264" t="s">
        <v>762</v>
      </c>
      <c r="B264" t="str">
        <f>_xlfn.CONCAT(쿼리1[[#This Row],[주문번호]], "-", 쿼리1[[#This Row],[공정명]])</f>
        <v>20241015-1000160979-인쇄</v>
      </c>
      <c r="C264">
        <v>2</v>
      </c>
      <c r="D264" t="s">
        <v>328</v>
      </c>
      <c r="E264" s="1">
        <v>45580</v>
      </c>
      <c r="F264" s="1">
        <v>45586</v>
      </c>
      <c r="G264" s="1">
        <v>45582</v>
      </c>
      <c r="H264" s="1">
        <v>45656</v>
      </c>
      <c r="I264" s="1">
        <v>45589</v>
      </c>
      <c r="J264" t="s">
        <v>31</v>
      </c>
      <c r="K264" t="s">
        <v>39</v>
      </c>
      <c r="L264">
        <v>6000</v>
      </c>
      <c r="M264">
        <v>6000</v>
      </c>
      <c r="N264">
        <v>-4</v>
      </c>
      <c r="O264" t="s">
        <v>763</v>
      </c>
      <c r="P264" t="s">
        <v>764</v>
      </c>
      <c r="Q264" t="s">
        <v>765</v>
      </c>
      <c r="R264" t="s">
        <v>766</v>
      </c>
      <c r="S264" t="s">
        <v>759</v>
      </c>
      <c r="T264">
        <v>30</v>
      </c>
    </row>
    <row r="265" spans="1:20" x14ac:dyDescent="0.3">
      <c r="A265" t="s">
        <v>767</v>
      </c>
      <c r="B265" t="str">
        <f>_xlfn.CONCAT(쿼리1[[#This Row],[주문번호]], "-", 쿼리1[[#This Row],[공정명]])</f>
        <v>20241015-1000164761-인쇄</v>
      </c>
      <c r="C265">
        <v>2</v>
      </c>
      <c r="D265" t="s">
        <v>328</v>
      </c>
      <c r="E265" s="1">
        <v>45580</v>
      </c>
      <c r="F265" s="1">
        <v>45586</v>
      </c>
      <c r="G265" s="1">
        <v>45582</v>
      </c>
      <c r="H265" s="1">
        <v>45656</v>
      </c>
      <c r="I265" s="1">
        <v>45588</v>
      </c>
      <c r="J265" t="s">
        <v>31</v>
      </c>
      <c r="K265" t="s">
        <v>39</v>
      </c>
      <c r="L265">
        <v>6000</v>
      </c>
      <c r="M265">
        <v>6000</v>
      </c>
      <c r="N265">
        <v>-4</v>
      </c>
      <c r="O265" t="s">
        <v>763</v>
      </c>
      <c r="P265" t="s">
        <v>764</v>
      </c>
      <c r="Q265" t="s">
        <v>768</v>
      </c>
      <c r="R265" t="s">
        <v>766</v>
      </c>
      <c r="S265" t="s">
        <v>759</v>
      </c>
      <c r="T265">
        <v>30</v>
      </c>
    </row>
    <row r="266" spans="1:20" x14ac:dyDescent="0.3">
      <c r="A266" t="s">
        <v>692</v>
      </c>
      <c r="B266" t="str">
        <f>_xlfn.CONCAT(쿼리1[[#This Row],[주문번호]], "-", 쿼리1[[#This Row],[공정명]])</f>
        <v>20241015-1000157849-인쇄</v>
      </c>
      <c r="C266">
        <v>2</v>
      </c>
      <c r="D266" t="s">
        <v>328</v>
      </c>
      <c r="E266" s="1">
        <v>45580</v>
      </c>
      <c r="F266" s="1">
        <v>45586</v>
      </c>
      <c r="G266" s="1">
        <v>45581</v>
      </c>
      <c r="H266" s="1">
        <v>45656</v>
      </c>
      <c r="I266" s="1">
        <v>45589</v>
      </c>
      <c r="J266" t="s">
        <v>31</v>
      </c>
      <c r="K266" t="s">
        <v>39</v>
      </c>
      <c r="L266">
        <v>6000</v>
      </c>
      <c r="M266">
        <v>6000</v>
      </c>
      <c r="N266">
        <v>-5</v>
      </c>
      <c r="O266" t="s">
        <v>693</v>
      </c>
      <c r="P266" t="s">
        <v>694</v>
      </c>
      <c r="Q266" t="s">
        <v>695</v>
      </c>
      <c r="R266" t="s">
        <v>696</v>
      </c>
      <c r="S266" t="s">
        <v>759</v>
      </c>
      <c r="T266">
        <v>7317</v>
      </c>
    </row>
    <row r="267" spans="1:20" x14ac:dyDescent="0.3">
      <c r="A267" t="s">
        <v>769</v>
      </c>
      <c r="B267" t="str">
        <f>_xlfn.CONCAT(쿼리1[[#This Row],[주문번호]], "-", 쿼리1[[#This Row],[공정명]])</f>
        <v>20240920-1000163172-인쇄</v>
      </c>
      <c r="C267">
        <v>2</v>
      </c>
      <c r="D267" t="s">
        <v>328</v>
      </c>
      <c r="E267" s="1">
        <v>45555</v>
      </c>
      <c r="F267" s="1">
        <v>45561</v>
      </c>
      <c r="G267" s="1">
        <v>45575</v>
      </c>
      <c r="H267" s="1">
        <v>45656</v>
      </c>
      <c r="I267" s="1">
        <v>45581</v>
      </c>
      <c r="J267" t="s">
        <v>31</v>
      </c>
      <c r="K267" t="s">
        <v>32</v>
      </c>
      <c r="L267">
        <v>6000</v>
      </c>
      <c r="M267">
        <v>6000</v>
      </c>
      <c r="N267">
        <v>14</v>
      </c>
      <c r="O267" t="s">
        <v>698</v>
      </c>
      <c r="P267" t="s">
        <v>770</v>
      </c>
      <c r="Q267" t="s">
        <v>771</v>
      </c>
      <c r="R267" t="s">
        <v>696</v>
      </c>
      <c r="S267" t="s">
        <v>759</v>
      </c>
      <c r="T267">
        <v>20000</v>
      </c>
    </row>
    <row r="268" spans="1:20" x14ac:dyDescent="0.3">
      <c r="A268" t="s">
        <v>191</v>
      </c>
      <c r="B268" t="str">
        <f>_xlfn.CONCAT(쿼리1[[#This Row],[주문번호]], "-", 쿼리1[[#This Row],[공정명]])</f>
        <v>20240926-1000166736-인쇄</v>
      </c>
      <c r="C268">
        <v>2</v>
      </c>
      <c r="D268" t="s">
        <v>328</v>
      </c>
      <c r="E268" s="1">
        <v>45561</v>
      </c>
      <c r="F268" s="1">
        <v>45567</v>
      </c>
      <c r="G268" s="1">
        <v>45575</v>
      </c>
      <c r="H268" s="1">
        <v>45656</v>
      </c>
      <c r="I268" s="1">
        <v>45576</v>
      </c>
      <c r="J268" t="s">
        <v>31</v>
      </c>
      <c r="K268" t="s">
        <v>32</v>
      </c>
      <c r="L268">
        <v>6000</v>
      </c>
      <c r="M268">
        <v>6000</v>
      </c>
      <c r="N268">
        <v>8</v>
      </c>
      <c r="O268" t="s">
        <v>192</v>
      </c>
      <c r="P268" t="s">
        <v>193</v>
      </c>
      <c r="Q268" t="s">
        <v>194</v>
      </c>
      <c r="R268" t="s">
        <v>195</v>
      </c>
      <c r="S268" t="s">
        <v>759</v>
      </c>
      <c r="T268">
        <v>20</v>
      </c>
    </row>
    <row r="269" spans="1:20" x14ac:dyDescent="0.3">
      <c r="A269" t="s">
        <v>772</v>
      </c>
      <c r="B269" t="str">
        <f>_xlfn.CONCAT(쿼리1[[#This Row],[주문번호]], "-", 쿼리1[[#This Row],[공정명]])</f>
        <v>20240910-1420P0043-인쇄</v>
      </c>
      <c r="C269">
        <v>2</v>
      </c>
      <c r="D269" t="s">
        <v>328</v>
      </c>
      <c r="E269" s="1">
        <v>45545</v>
      </c>
      <c r="F269" s="1">
        <v>45551</v>
      </c>
      <c r="G269" s="1">
        <v>45548</v>
      </c>
      <c r="H269" s="1">
        <v>45656</v>
      </c>
      <c r="I269" s="1">
        <v>45575</v>
      </c>
      <c r="J269" t="s">
        <v>31</v>
      </c>
      <c r="K269" t="s">
        <v>39</v>
      </c>
      <c r="L269">
        <v>6000</v>
      </c>
      <c r="M269">
        <v>6000</v>
      </c>
      <c r="N269">
        <v>-3</v>
      </c>
      <c r="O269" t="s">
        <v>564</v>
      </c>
      <c r="P269" t="s">
        <v>773</v>
      </c>
      <c r="Q269" t="s">
        <v>774</v>
      </c>
      <c r="R269" t="s">
        <v>775</v>
      </c>
      <c r="S269" t="s">
        <v>759</v>
      </c>
      <c r="T269">
        <v>18750</v>
      </c>
    </row>
    <row r="270" spans="1:20" x14ac:dyDescent="0.3">
      <c r="A270" t="s">
        <v>776</v>
      </c>
      <c r="B270" t="str">
        <f>_xlfn.CONCAT(쿼리1[[#This Row],[주문번호]], "-", 쿼리1[[#This Row],[공정명]])</f>
        <v>20241015-1000164810-인쇄</v>
      </c>
      <c r="C270">
        <v>2</v>
      </c>
      <c r="D270" t="s">
        <v>328</v>
      </c>
      <c r="E270" s="1">
        <v>45580</v>
      </c>
      <c r="F270" s="1">
        <v>45586</v>
      </c>
      <c r="G270" s="1">
        <v>45582</v>
      </c>
      <c r="H270" s="1">
        <v>45656</v>
      </c>
      <c r="I270" s="1">
        <v>45588</v>
      </c>
      <c r="J270" t="s">
        <v>31</v>
      </c>
      <c r="K270" t="s">
        <v>39</v>
      </c>
      <c r="L270">
        <v>6000</v>
      </c>
      <c r="M270">
        <v>6000</v>
      </c>
      <c r="N270">
        <v>-4</v>
      </c>
      <c r="O270" t="s">
        <v>763</v>
      </c>
      <c r="P270" t="s">
        <v>764</v>
      </c>
      <c r="Q270" t="s">
        <v>777</v>
      </c>
      <c r="R270" t="s">
        <v>766</v>
      </c>
      <c r="S270" t="s">
        <v>759</v>
      </c>
      <c r="T270">
        <v>30</v>
      </c>
    </row>
    <row r="271" spans="1:20" x14ac:dyDescent="0.3">
      <c r="A271" t="s">
        <v>778</v>
      </c>
      <c r="B271" t="str">
        <f>_xlfn.CONCAT(쿼리1[[#This Row],[주문번호]], "-", 쿼리1[[#This Row],[공정명]])</f>
        <v>20240902-1000166477-인쇄</v>
      </c>
      <c r="C271">
        <v>2</v>
      </c>
      <c r="D271" t="s">
        <v>328</v>
      </c>
      <c r="E271" s="1">
        <v>45537</v>
      </c>
      <c r="F271" s="1">
        <v>45541</v>
      </c>
      <c r="G271" s="1">
        <v>45540</v>
      </c>
      <c r="H271" s="1">
        <v>45656</v>
      </c>
      <c r="I271" s="1">
        <v>45546</v>
      </c>
      <c r="J271" t="s">
        <v>31</v>
      </c>
      <c r="K271" t="s">
        <v>39</v>
      </c>
      <c r="L271">
        <v>6000</v>
      </c>
      <c r="M271">
        <v>6000</v>
      </c>
      <c r="N271">
        <v>-1</v>
      </c>
      <c r="O271" t="s">
        <v>779</v>
      </c>
      <c r="P271" t="s">
        <v>780</v>
      </c>
      <c r="Q271" t="s">
        <v>781</v>
      </c>
      <c r="R271" t="s">
        <v>766</v>
      </c>
      <c r="S271" t="s">
        <v>759</v>
      </c>
      <c r="T271">
        <v>30</v>
      </c>
    </row>
    <row r="272" spans="1:20" x14ac:dyDescent="0.3">
      <c r="A272" t="s">
        <v>782</v>
      </c>
      <c r="B272" t="str">
        <f>_xlfn.CONCAT(쿼리1[[#This Row],[주문번호]], "-", 쿼리1[[#This Row],[공정명]])</f>
        <v>20241214-3000159084-턴키</v>
      </c>
      <c r="C272">
        <v>1</v>
      </c>
      <c r="D272" t="s">
        <v>20</v>
      </c>
      <c r="E272" s="1">
        <v>45640</v>
      </c>
      <c r="F272" s="1">
        <v>45646</v>
      </c>
      <c r="G272" s="1"/>
      <c r="H272" s="1">
        <v>45656</v>
      </c>
      <c r="I272" s="1"/>
      <c r="J272" t="s">
        <v>21</v>
      </c>
      <c r="K272" t="s">
        <v>22</v>
      </c>
      <c r="L272">
        <v>60000</v>
      </c>
      <c r="O272" t="s">
        <v>374</v>
      </c>
      <c r="P272" t="s">
        <v>375</v>
      </c>
      <c r="Q272" t="s">
        <v>42</v>
      </c>
      <c r="R272" t="s">
        <v>376</v>
      </c>
      <c r="S272" t="s">
        <v>377</v>
      </c>
      <c r="T272">
        <v>60000</v>
      </c>
    </row>
    <row r="273" spans="1:20" x14ac:dyDescent="0.3">
      <c r="A273" t="s">
        <v>783</v>
      </c>
      <c r="B273" t="str">
        <f>_xlfn.CONCAT(쿼리1[[#This Row],[주문번호]], "-", 쿼리1[[#This Row],[공정명]])</f>
        <v>20241213-3000170020-턴키</v>
      </c>
      <c r="C273">
        <v>1</v>
      </c>
      <c r="D273" t="s">
        <v>20</v>
      </c>
      <c r="E273" s="1">
        <v>45639</v>
      </c>
      <c r="F273" s="1">
        <v>45646</v>
      </c>
      <c r="G273" s="1"/>
      <c r="H273" s="1">
        <v>45656</v>
      </c>
      <c r="I273" s="1"/>
      <c r="J273" t="s">
        <v>21</v>
      </c>
      <c r="K273" t="s">
        <v>22</v>
      </c>
      <c r="L273">
        <v>110000</v>
      </c>
      <c r="O273" t="s">
        <v>784</v>
      </c>
      <c r="P273" t="s">
        <v>380</v>
      </c>
      <c r="Q273" t="s">
        <v>42</v>
      </c>
      <c r="R273" t="s">
        <v>376</v>
      </c>
      <c r="S273" t="s">
        <v>377</v>
      </c>
      <c r="T273">
        <v>110000</v>
      </c>
    </row>
    <row r="274" spans="1:20" x14ac:dyDescent="0.3">
      <c r="A274" t="s">
        <v>785</v>
      </c>
      <c r="B274" t="str">
        <f>_xlfn.CONCAT(쿼리1[[#This Row],[주문번호]], "-", 쿼리1[[#This Row],[공정명]])</f>
        <v>20241106-3000159083-턴키</v>
      </c>
      <c r="C274">
        <v>1</v>
      </c>
      <c r="D274" t="s">
        <v>20</v>
      </c>
      <c r="E274" s="1">
        <v>45602</v>
      </c>
      <c r="F274" s="1">
        <v>45609</v>
      </c>
      <c r="G274" s="1"/>
      <c r="H274" s="1">
        <v>45656</v>
      </c>
      <c r="I274" s="1"/>
      <c r="J274" t="s">
        <v>21</v>
      </c>
      <c r="K274" t="s">
        <v>22</v>
      </c>
      <c r="L274">
        <v>67500</v>
      </c>
      <c r="O274" t="s">
        <v>379</v>
      </c>
      <c r="P274" t="s">
        <v>380</v>
      </c>
      <c r="Q274" t="s">
        <v>42</v>
      </c>
      <c r="R274" t="s">
        <v>376</v>
      </c>
      <c r="S274" t="s">
        <v>377</v>
      </c>
      <c r="T274">
        <v>67500</v>
      </c>
    </row>
    <row r="275" spans="1:20" x14ac:dyDescent="0.3">
      <c r="A275" t="s">
        <v>786</v>
      </c>
      <c r="B275" t="str">
        <f>_xlfn.CONCAT(쿼리1[[#This Row],[주문번호]], "-", 쿼리1[[#This Row],[공정명]])</f>
        <v>20241107-3000159083-턴키</v>
      </c>
      <c r="C275">
        <v>1</v>
      </c>
      <c r="D275" t="s">
        <v>20</v>
      </c>
      <c r="E275" s="1">
        <v>45603</v>
      </c>
      <c r="F275" s="1">
        <v>45610</v>
      </c>
      <c r="G275" s="1"/>
      <c r="H275" s="1">
        <v>45656</v>
      </c>
      <c r="I275" s="1"/>
      <c r="J275" t="s">
        <v>174</v>
      </c>
      <c r="K275" t="s">
        <v>22</v>
      </c>
      <c r="L275">
        <v>22500</v>
      </c>
      <c r="O275" t="s">
        <v>379</v>
      </c>
      <c r="P275" t="s">
        <v>380</v>
      </c>
      <c r="Q275" t="s">
        <v>42</v>
      </c>
      <c r="R275" t="s">
        <v>376</v>
      </c>
      <c r="S275" t="s">
        <v>377</v>
      </c>
      <c r="T275">
        <v>22500</v>
      </c>
    </row>
    <row r="276" spans="1:20" x14ac:dyDescent="0.3">
      <c r="A276" t="s">
        <v>787</v>
      </c>
      <c r="B276" t="str">
        <f>_xlfn.CONCAT(쿼리1[[#This Row],[주문번호]], "-", 쿼리1[[#This Row],[공정명]])</f>
        <v>20241206-2000143050-턴키</v>
      </c>
      <c r="C276">
        <v>1</v>
      </c>
      <c r="D276" t="s">
        <v>20</v>
      </c>
      <c r="E276" s="1">
        <v>45632</v>
      </c>
      <c r="F276" s="1">
        <v>45639</v>
      </c>
      <c r="G276" s="1"/>
      <c r="H276" s="1">
        <v>45656</v>
      </c>
      <c r="I276" s="1"/>
      <c r="J276" t="s">
        <v>21</v>
      </c>
      <c r="K276" t="s">
        <v>22</v>
      </c>
      <c r="L276">
        <v>10000</v>
      </c>
      <c r="O276" t="s">
        <v>637</v>
      </c>
      <c r="P276" t="s">
        <v>788</v>
      </c>
      <c r="Q276" t="s">
        <v>42</v>
      </c>
      <c r="R276" t="s">
        <v>26</v>
      </c>
      <c r="S276" t="s">
        <v>789</v>
      </c>
      <c r="T276">
        <v>10000</v>
      </c>
    </row>
    <row r="277" spans="1:20" x14ac:dyDescent="0.3">
      <c r="A277" t="s">
        <v>790</v>
      </c>
      <c r="B277" t="str">
        <f>_xlfn.CONCAT(쿼리1[[#This Row],[주문번호]], "-", 쿼리1[[#This Row],[공정명]])</f>
        <v>20241209-2000169990-턴키</v>
      </c>
      <c r="C277">
        <v>1</v>
      </c>
      <c r="D277" t="s">
        <v>20</v>
      </c>
      <c r="E277" s="1">
        <v>45635</v>
      </c>
      <c r="F277" s="1">
        <v>45642</v>
      </c>
      <c r="G277" s="1"/>
      <c r="H277" s="1">
        <v>45656</v>
      </c>
      <c r="I277" s="1"/>
      <c r="J277" t="s">
        <v>21</v>
      </c>
      <c r="K277" t="s">
        <v>22</v>
      </c>
      <c r="L277">
        <v>7142</v>
      </c>
      <c r="O277" t="s">
        <v>791</v>
      </c>
      <c r="P277" t="s">
        <v>792</v>
      </c>
      <c r="Q277" t="s">
        <v>793</v>
      </c>
      <c r="R277" t="s">
        <v>26</v>
      </c>
      <c r="S277" t="s">
        <v>789</v>
      </c>
      <c r="T277">
        <v>7142</v>
      </c>
    </row>
    <row r="278" spans="1:20" x14ac:dyDescent="0.3">
      <c r="A278" t="s">
        <v>794</v>
      </c>
      <c r="B278" t="str">
        <f>_xlfn.CONCAT(쿼리1[[#This Row],[주문번호]], "-", 쿼리1[[#This Row],[공정명]])</f>
        <v>20241108-2000167662-제대</v>
      </c>
      <c r="C278">
        <v>1</v>
      </c>
      <c r="D278" t="s">
        <v>80</v>
      </c>
      <c r="E278" s="1">
        <v>45604</v>
      </c>
      <c r="F278" s="1">
        <v>45608</v>
      </c>
      <c r="G278" s="1">
        <v>45608</v>
      </c>
      <c r="H278" s="1">
        <v>45656</v>
      </c>
      <c r="I278" s="1">
        <v>45608</v>
      </c>
      <c r="J278" t="s">
        <v>31</v>
      </c>
      <c r="K278" t="s">
        <v>39</v>
      </c>
      <c r="L278">
        <v>57142</v>
      </c>
      <c r="M278">
        <v>51742</v>
      </c>
      <c r="N278">
        <v>0</v>
      </c>
      <c r="O278" t="s">
        <v>324</v>
      </c>
      <c r="P278" t="s">
        <v>795</v>
      </c>
      <c r="Q278" t="s">
        <v>796</v>
      </c>
      <c r="R278" t="s">
        <v>26</v>
      </c>
      <c r="S278" t="s">
        <v>789</v>
      </c>
      <c r="T278">
        <v>57142</v>
      </c>
    </row>
    <row r="279" spans="1:20" x14ac:dyDescent="0.3">
      <c r="A279" t="s">
        <v>797</v>
      </c>
      <c r="B279" t="str">
        <f>_xlfn.CONCAT(쿼리1[[#This Row],[주문번호]], "-", 쿼리1[[#This Row],[공정명]])</f>
        <v>20241104-2000163368-제대</v>
      </c>
      <c r="C279">
        <v>1</v>
      </c>
      <c r="D279" t="s">
        <v>80</v>
      </c>
      <c r="E279" s="1">
        <v>45600</v>
      </c>
      <c r="F279" s="1">
        <v>45602</v>
      </c>
      <c r="G279" s="1">
        <v>45602</v>
      </c>
      <c r="H279" s="1">
        <v>45656</v>
      </c>
      <c r="I279" s="1">
        <v>45602</v>
      </c>
      <c r="J279" t="s">
        <v>31</v>
      </c>
      <c r="K279" t="s">
        <v>39</v>
      </c>
      <c r="L279">
        <v>311111</v>
      </c>
      <c r="M279">
        <v>311111</v>
      </c>
      <c r="N279">
        <v>0</v>
      </c>
      <c r="O279" t="s">
        <v>663</v>
      </c>
      <c r="P279" t="s">
        <v>798</v>
      </c>
      <c r="Q279" t="s">
        <v>799</v>
      </c>
      <c r="R279" t="s">
        <v>26</v>
      </c>
      <c r="S279" t="s">
        <v>789</v>
      </c>
      <c r="T279">
        <v>311111</v>
      </c>
    </row>
    <row r="280" spans="1:20" x14ac:dyDescent="0.3">
      <c r="A280" t="s">
        <v>800</v>
      </c>
      <c r="B280" t="str">
        <f>_xlfn.CONCAT(쿼리1[[#This Row],[주문번호]], "-", 쿼리1[[#This Row],[공정명]])</f>
        <v>20241209-2000167662-제대</v>
      </c>
      <c r="C280">
        <v>1</v>
      </c>
      <c r="D280" t="s">
        <v>80</v>
      </c>
      <c r="E280" s="1">
        <v>45635</v>
      </c>
      <c r="F280" s="1">
        <v>45637</v>
      </c>
      <c r="G280" s="1"/>
      <c r="H280" s="1">
        <v>45656</v>
      </c>
      <c r="I280" s="1"/>
      <c r="J280" t="s">
        <v>21</v>
      </c>
      <c r="K280" t="s">
        <v>22</v>
      </c>
      <c r="L280">
        <v>57142</v>
      </c>
      <c r="O280" t="s">
        <v>324</v>
      </c>
      <c r="P280" t="s">
        <v>795</v>
      </c>
      <c r="Q280" t="s">
        <v>796</v>
      </c>
      <c r="R280" t="s">
        <v>26</v>
      </c>
      <c r="S280" t="s">
        <v>789</v>
      </c>
      <c r="T280">
        <v>57142</v>
      </c>
    </row>
    <row r="281" spans="1:20" x14ac:dyDescent="0.3">
      <c r="A281" t="s">
        <v>801</v>
      </c>
      <c r="B281" t="str">
        <f>_xlfn.CONCAT(쿼리1[[#This Row],[주문번호]], "-", 쿼리1[[#This Row],[공정명]])</f>
        <v>20240912-2000167662-제대</v>
      </c>
      <c r="C281">
        <v>1</v>
      </c>
      <c r="D281" t="s">
        <v>80</v>
      </c>
      <c r="E281" s="1">
        <v>45547</v>
      </c>
      <c r="F281" s="1">
        <v>45548</v>
      </c>
      <c r="G281" s="1"/>
      <c r="H281" s="1">
        <v>45656</v>
      </c>
      <c r="I281" s="1"/>
      <c r="J281" t="s">
        <v>21</v>
      </c>
      <c r="K281" t="s">
        <v>22</v>
      </c>
      <c r="L281">
        <v>28571</v>
      </c>
      <c r="O281" t="s">
        <v>324</v>
      </c>
      <c r="P281" t="s">
        <v>795</v>
      </c>
      <c r="Q281" t="s">
        <v>796</v>
      </c>
      <c r="R281" t="s">
        <v>26</v>
      </c>
      <c r="S281" t="s">
        <v>789</v>
      </c>
      <c r="T281">
        <v>28571</v>
      </c>
    </row>
    <row r="282" spans="1:20" x14ac:dyDescent="0.3">
      <c r="A282" t="s">
        <v>802</v>
      </c>
      <c r="B282" t="str">
        <f>_xlfn.CONCAT(쿼리1[[#This Row],[주문번호]], "-", 쿼리1[[#This Row],[공정명]])</f>
        <v>20241217-2000170021-턴키</v>
      </c>
      <c r="C282">
        <v>1</v>
      </c>
      <c r="D282" t="s">
        <v>20</v>
      </c>
      <c r="E282" s="1">
        <v>45643</v>
      </c>
      <c r="F282" s="1">
        <v>45649</v>
      </c>
      <c r="G282" s="1"/>
      <c r="H282" s="1">
        <v>45656</v>
      </c>
      <c r="I282" s="1"/>
      <c r="J282" t="s">
        <v>21</v>
      </c>
      <c r="K282" t="s">
        <v>22</v>
      </c>
      <c r="L282">
        <v>3000</v>
      </c>
      <c r="O282" t="s">
        <v>637</v>
      </c>
      <c r="P282" t="s">
        <v>803</v>
      </c>
      <c r="Q282" t="s">
        <v>42</v>
      </c>
      <c r="R282" t="s">
        <v>26</v>
      </c>
      <c r="S282" t="s">
        <v>789</v>
      </c>
      <c r="T282">
        <v>3000</v>
      </c>
    </row>
    <row r="283" spans="1:20" x14ac:dyDescent="0.3">
      <c r="A283" t="s">
        <v>804</v>
      </c>
      <c r="B283" t="str">
        <f>_xlfn.CONCAT(쿼리1[[#This Row],[주문번호]], "-", 쿼리1[[#This Row],[공정명]])</f>
        <v>20240902-2000167662-제대</v>
      </c>
      <c r="C283">
        <v>1</v>
      </c>
      <c r="D283" t="s">
        <v>80</v>
      </c>
      <c r="E283" s="1">
        <v>45537</v>
      </c>
      <c r="F283" s="1">
        <v>45538</v>
      </c>
      <c r="G283" s="1">
        <v>45575</v>
      </c>
      <c r="H283" s="1">
        <v>45656</v>
      </c>
      <c r="I283" s="1">
        <v>45575</v>
      </c>
      <c r="J283" t="s">
        <v>31</v>
      </c>
      <c r="K283" t="s">
        <v>32</v>
      </c>
      <c r="L283">
        <v>28571</v>
      </c>
      <c r="M283">
        <v>285840</v>
      </c>
      <c r="N283">
        <v>37</v>
      </c>
      <c r="O283" t="s">
        <v>324</v>
      </c>
      <c r="P283" t="s">
        <v>795</v>
      </c>
      <c r="Q283" t="s">
        <v>796</v>
      </c>
      <c r="R283" t="s">
        <v>26</v>
      </c>
      <c r="S283" t="s">
        <v>789</v>
      </c>
      <c r="T283">
        <v>28571</v>
      </c>
    </row>
    <row r="284" spans="1:20" x14ac:dyDescent="0.3">
      <c r="A284" t="s">
        <v>805</v>
      </c>
      <c r="B284" t="str">
        <f>_xlfn.CONCAT(쿼리1[[#This Row],[주문번호]], "-", 쿼리1[[#This Row],[공정명]])</f>
        <v>20240909-2000163368-제대</v>
      </c>
      <c r="C284">
        <v>1</v>
      </c>
      <c r="D284" t="s">
        <v>80</v>
      </c>
      <c r="E284" s="1">
        <v>45544</v>
      </c>
      <c r="F284" s="1">
        <v>45546</v>
      </c>
      <c r="G284" s="1">
        <v>45575</v>
      </c>
      <c r="H284" s="1">
        <v>45656</v>
      </c>
      <c r="I284" s="1">
        <v>45575</v>
      </c>
      <c r="J284" t="s">
        <v>31</v>
      </c>
      <c r="K284" t="s">
        <v>32</v>
      </c>
      <c r="L284">
        <v>311111</v>
      </c>
      <c r="M284">
        <v>310072</v>
      </c>
      <c r="N284">
        <v>29</v>
      </c>
      <c r="O284" t="s">
        <v>663</v>
      </c>
      <c r="P284" t="s">
        <v>798</v>
      </c>
      <c r="Q284" t="s">
        <v>799</v>
      </c>
      <c r="R284" t="s">
        <v>26</v>
      </c>
      <c r="S284" t="s">
        <v>789</v>
      </c>
      <c r="T284">
        <v>311111</v>
      </c>
    </row>
    <row r="285" spans="1:20" x14ac:dyDescent="0.3">
      <c r="A285" t="s">
        <v>806</v>
      </c>
      <c r="B285" t="str">
        <f>_xlfn.CONCAT(쿼리1[[#This Row],[주문번호]], "-", 쿼리1[[#This Row],[공정명]])</f>
        <v>20240912-2000169073-제대</v>
      </c>
      <c r="C285">
        <v>1</v>
      </c>
      <c r="D285" t="s">
        <v>80</v>
      </c>
      <c r="E285" s="1">
        <v>45547</v>
      </c>
      <c r="F285" s="1">
        <v>45548</v>
      </c>
      <c r="G285" s="1">
        <v>45575</v>
      </c>
      <c r="H285" s="1">
        <v>45656</v>
      </c>
      <c r="I285" s="1">
        <v>45575</v>
      </c>
      <c r="J285" t="s">
        <v>31</v>
      </c>
      <c r="K285" t="s">
        <v>32</v>
      </c>
      <c r="L285">
        <v>7142</v>
      </c>
      <c r="M285">
        <v>48000</v>
      </c>
      <c r="N285">
        <v>27</v>
      </c>
      <c r="O285" t="s">
        <v>791</v>
      </c>
      <c r="P285" t="s">
        <v>807</v>
      </c>
      <c r="Q285" t="s">
        <v>808</v>
      </c>
      <c r="R285" t="s">
        <v>26</v>
      </c>
      <c r="S285" t="s">
        <v>789</v>
      </c>
      <c r="T285">
        <v>7142</v>
      </c>
    </row>
    <row r="286" spans="1:20" x14ac:dyDescent="0.3">
      <c r="A286" t="s">
        <v>805</v>
      </c>
      <c r="B286" t="str">
        <f>_xlfn.CONCAT(쿼리1[[#This Row],[주문번호]], "-", 쿼리1[[#This Row],[공정명]])</f>
        <v>20240909-2000163368-제대</v>
      </c>
      <c r="C286">
        <v>1</v>
      </c>
      <c r="D286" t="s">
        <v>80</v>
      </c>
      <c r="E286" s="1">
        <v>45544</v>
      </c>
      <c r="F286" s="1">
        <v>45546</v>
      </c>
      <c r="G286" s="1">
        <v>45575</v>
      </c>
      <c r="H286" s="1">
        <v>45656</v>
      </c>
      <c r="I286" s="1">
        <v>45575</v>
      </c>
      <c r="J286" t="s">
        <v>31</v>
      </c>
      <c r="K286" t="s">
        <v>32</v>
      </c>
      <c r="L286">
        <v>311111</v>
      </c>
      <c r="M286">
        <v>310072</v>
      </c>
      <c r="N286">
        <v>29</v>
      </c>
      <c r="O286" t="s">
        <v>663</v>
      </c>
      <c r="P286" t="s">
        <v>798</v>
      </c>
      <c r="Q286" t="s">
        <v>799</v>
      </c>
      <c r="R286" t="s">
        <v>26</v>
      </c>
      <c r="S286" t="s">
        <v>789</v>
      </c>
      <c r="T286">
        <v>311111</v>
      </c>
    </row>
    <row r="287" spans="1:20" x14ac:dyDescent="0.3">
      <c r="A287" t="s">
        <v>809</v>
      </c>
      <c r="B287" t="str">
        <f>_xlfn.CONCAT(쿼리1[[#This Row],[주문번호]], "-", 쿼리1[[#This Row],[공정명]])</f>
        <v>20241010-2000167662-제대</v>
      </c>
      <c r="C287">
        <v>1</v>
      </c>
      <c r="D287" t="s">
        <v>80</v>
      </c>
      <c r="E287" s="1">
        <v>45575</v>
      </c>
      <c r="F287" s="1">
        <v>45574</v>
      </c>
      <c r="G287" s="1"/>
      <c r="H287" s="1">
        <v>45656</v>
      </c>
      <c r="I287" s="1"/>
      <c r="J287" t="s">
        <v>21</v>
      </c>
      <c r="K287" t="s">
        <v>22</v>
      </c>
      <c r="L287">
        <v>28571</v>
      </c>
      <c r="O287" t="s">
        <v>324</v>
      </c>
      <c r="P287" t="s">
        <v>795</v>
      </c>
      <c r="Q287" t="s">
        <v>796</v>
      </c>
      <c r="R287" t="s">
        <v>26</v>
      </c>
      <c r="S287" t="s">
        <v>789</v>
      </c>
      <c r="T287">
        <v>28571</v>
      </c>
    </row>
    <row r="288" spans="1:20" x14ac:dyDescent="0.3">
      <c r="A288" t="s">
        <v>810</v>
      </c>
      <c r="B288" t="str">
        <f>_xlfn.CONCAT(쿼리1[[#This Row],[주문번호]], "-", 쿼리1[[#This Row],[공정명]])</f>
        <v>20241206-2000163368-제대</v>
      </c>
      <c r="C288">
        <v>1</v>
      </c>
      <c r="D288" t="s">
        <v>80</v>
      </c>
      <c r="E288" s="1">
        <v>45632</v>
      </c>
      <c r="F288" s="1">
        <v>45636</v>
      </c>
      <c r="G288" s="1"/>
      <c r="H288" s="1">
        <v>45656</v>
      </c>
      <c r="I288" s="1"/>
      <c r="J288" t="s">
        <v>21</v>
      </c>
      <c r="K288" t="s">
        <v>22</v>
      </c>
      <c r="L288">
        <v>311111</v>
      </c>
      <c r="O288" t="s">
        <v>663</v>
      </c>
      <c r="P288" t="s">
        <v>798</v>
      </c>
      <c r="Q288" t="s">
        <v>799</v>
      </c>
      <c r="R288" t="s">
        <v>26</v>
      </c>
      <c r="S288" t="s">
        <v>789</v>
      </c>
      <c r="T288">
        <v>311111</v>
      </c>
    </row>
    <row r="289" spans="1:20" x14ac:dyDescent="0.3">
      <c r="A289" t="s">
        <v>548</v>
      </c>
      <c r="B289" t="str">
        <f>_xlfn.CONCAT(쿼리1[[#This Row],[주문번호]], "-", 쿼리1[[#This Row],[공정명]])</f>
        <v>20241108-2000165641-제대</v>
      </c>
      <c r="C289">
        <v>3</v>
      </c>
      <c r="D289" t="s">
        <v>80</v>
      </c>
      <c r="E289" s="1">
        <v>45604</v>
      </c>
      <c r="F289" s="1">
        <v>45611</v>
      </c>
      <c r="G289" s="1">
        <v>45615</v>
      </c>
      <c r="H289" s="1">
        <v>45656</v>
      </c>
      <c r="I289" s="1">
        <v>45615</v>
      </c>
      <c r="J289" t="s">
        <v>31</v>
      </c>
      <c r="K289" t="s">
        <v>32</v>
      </c>
      <c r="L289">
        <v>28571</v>
      </c>
      <c r="M289">
        <v>28000</v>
      </c>
      <c r="N289">
        <v>4</v>
      </c>
      <c r="O289" t="s">
        <v>324</v>
      </c>
      <c r="P289" t="s">
        <v>549</v>
      </c>
      <c r="Q289" t="s">
        <v>550</v>
      </c>
      <c r="R289" t="s">
        <v>551</v>
      </c>
      <c r="S289" t="s">
        <v>510</v>
      </c>
      <c r="T289">
        <v>28571</v>
      </c>
    </row>
    <row r="290" spans="1:20" x14ac:dyDescent="0.3">
      <c r="A290" t="s">
        <v>811</v>
      </c>
      <c r="B290" t="str">
        <f>_xlfn.CONCAT(쿼리1[[#This Row],[주문번호]], "-", 쿼리1[[#This Row],[공정명]])</f>
        <v>20241126-2000165643-제대</v>
      </c>
      <c r="C290">
        <v>3</v>
      </c>
      <c r="D290" t="s">
        <v>80</v>
      </c>
      <c r="E290" s="1">
        <v>45622</v>
      </c>
      <c r="F290" s="1">
        <v>45629</v>
      </c>
      <c r="G290" s="1">
        <v>45628</v>
      </c>
      <c r="H290" s="1">
        <v>45656</v>
      </c>
      <c r="I290" s="1">
        <v>45628</v>
      </c>
      <c r="J290" t="s">
        <v>31</v>
      </c>
      <c r="K290" t="s">
        <v>39</v>
      </c>
      <c r="L290">
        <v>33333</v>
      </c>
      <c r="M290">
        <v>32900</v>
      </c>
      <c r="N290">
        <v>-1</v>
      </c>
      <c r="O290" t="s">
        <v>324</v>
      </c>
      <c r="P290" t="s">
        <v>812</v>
      </c>
      <c r="Q290" t="s">
        <v>813</v>
      </c>
      <c r="R290" t="s">
        <v>551</v>
      </c>
      <c r="S290" t="s">
        <v>510</v>
      </c>
      <c r="T290">
        <v>33333</v>
      </c>
    </row>
    <row r="291" spans="1:20" x14ac:dyDescent="0.3">
      <c r="A291" t="s">
        <v>814</v>
      </c>
      <c r="B291" t="str">
        <f>_xlfn.CONCAT(쿼리1[[#This Row],[주문번호]], "-", 쿼리1[[#This Row],[공정명]])</f>
        <v>20241210-2000149752-제대</v>
      </c>
      <c r="C291">
        <v>3</v>
      </c>
      <c r="D291" t="s">
        <v>80</v>
      </c>
      <c r="E291" s="1">
        <v>45636</v>
      </c>
      <c r="F291" s="1">
        <v>45644</v>
      </c>
      <c r="G291" s="1">
        <v>45647</v>
      </c>
      <c r="H291" s="1">
        <v>45656</v>
      </c>
      <c r="I291" s="1">
        <v>45647</v>
      </c>
      <c r="J291" t="s">
        <v>31</v>
      </c>
      <c r="K291" t="s">
        <v>32</v>
      </c>
      <c r="L291">
        <v>25000</v>
      </c>
      <c r="M291">
        <v>25000</v>
      </c>
      <c r="N291">
        <v>3</v>
      </c>
      <c r="O291" t="s">
        <v>324</v>
      </c>
      <c r="P291" t="s">
        <v>519</v>
      </c>
      <c r="Q291" t="s">
        <v>520</v>
      </c>
      <c r="R291" t="s">
        <v>521</v>
      </c>
      <c r="S291" t="s">
        <v>510</v>
      </c>
      <c r="T291">
        <v>25000</v>
      </c>
    </row>
    <row r="292" spans="1:20" x14ac:dyDescent="0.3">
      <c r="A292" t="s">
        <v>815</v>
      </c>
      <c r="B292" t="str">
        <f>_xlfn.CONCAT(쿼리1[[#This Row],[주문번호]], "-", 쿼리1[[#This Row],[공정명]])</f>
        <v>20241022-2418N0015-제대</v>
      </c>
      <c r="C292">
        <v>1</v>
      </c>
      <c r="D292" t="s">
        <v>80</v>
      </c>
      <c r="E292" s="1">
        <v>45587</v>
      </c>
      <c r="F292" s="1">
        <v>45589</v>
      </c>
      <c r="G292" s="1">
        <v>45590</v>
      </c>
      <c r="H292" s="1">
        <v>45656</v>
      </c>
      <c r="I292" s="1">
        <v>45590</v>
      </c>
      <c r="J292" t="s">
        <v>31</v>
      </c>
      <c r="K292" t="s">
        <v>32</v>
      </c>
      <c r="L292">
        <v>26086</v>
      </c>
      <c r="M292">
        <v>26100</v>
      </c>
      <c r="N292">
        <v>1</v>
      </c>
      <c r="O292" t="s">
        <v>507</v>
      </c>
      <c r="P292" t="s">
        <v>816</v>
      </c>
      <c r="Q292" t="s">
        <v>42</v>
      </c>
      <c r="R292" t="s">
        <v>817</v>
      </c>
      <c r="S292" t="s">
        <v>510</v>
      </c>
      <c r="T292">
        <v>26086</v>
      </c>
    </row>
    <row r="293" spans="1:20" x14ac:dyDescent="0.3">
      <c r="A293" t="s">
        <v>818</v>
      </c>
      <c r="B293" t="str">
        <f>_xlfn.CONCAT(쿼리1[[#This Row],[주문번호]], "-", 쿼리1[[#This Row],[공정명]])</f>
        <v>20241210-2000170016-제대</v>
      </c>
      <c r="C293">
        <v>3</v>
      </c>
      <c r="D293" t="s">
        <v>80</v>
      </c>
      <c r="E293" s="1">
        <v>45636</v>
      </c>
      <c r="F293" s="1">
        <v>45644</v>
      </c>
      <c r="G293" s="1">
        <v>45647</v>
      </c>
      <c r="H293" s="1">
        <v>45656</v>
      </c>
      <c r="I293" s="1">
        <v>45647</v>
      </c>
      <c r="J293" t="s">
        <v>31</v>
      </c>
      <c r="K293" t="s">
        <v>32</v>
      </c>
      <c r="L293">
        <v>16000</v>
      </c>
      <c r="M293">
        <v>16100</v>
      </c>
      <c r="N293">
        <v>3</v>
      </c>
      <c r="O293" t="s">
        <v>324</v>
      </c>
      <c r="P293" t="s">
        <v>819</v>
      </c>
      <c r="Q293" t="s">
        <v>820</v>
      </c>
      <c r="R293" t="s">
        <v>821</v>
      </c>
      <c r="S293" t="s">
        <v>510</v>
      </c>
      <c r="T293">
        <v>16000</v>
      </c>
    </row>
    <row r="294" spans="1:20" x14ac:dyDescent="0.3">
      <c r="A294" t="s">
        <v>822</v>
      </c>
      <c r="B294" t="str">
        <f>_xlfn.CONCAT(쿼리1[[#This Row],[주문번호]], "-", 쿼리1[[#This Row],[공정명]])</f>
        <v>20241017-2000158422-제대</v>
      </c>
      <c r="C294">
        <v>3</v>
      </c>
      <c r="D294" t="s">
        <v>80</v>
      </c>
      <c r="E294" s="1">
        <v>45582</v>
      </c>
      <c r="F294" s="1">
        <v>45590</v>
      </c>
      <c r="G294" s="1">
        <v>45590</v>
      </c>
      <c r="H294" s="1">
        <v>45656</v>
      </c>
      <c r="I294" s="1">
        <v>45590</v>
      </c>
      <c r="J294" t="s">
        <v>31</v>
      </c>
      <c r="K294" t="s">
        <v>39</v>
      </c>
      <c r="L294">
        <v>33333</v>
      </c>
      <c r="M294">
        <v>33700</v>
      </c>
      <c r="N294">
        <v>0</v>
      </c>
      <c r="O294" t="s">
        <v>324</v>
      </c>
      <c r="P294" t="s">
        <v>823</v>
      </c>
      <c r="Q294" t="s">
        <v>824</v>
      </c>
      <c r="R294" t="s">
        <v>821</v>
      </c>
      <c r="S294" t="s">
        <v>510</v>
      </c>
      <c r="T294">
        <v>33333</v>
      </c>
    </row>
    <row r="295" spans="1:20" x14ac:dyDescent="0.3">
      <c r="A295" t="s">
        <v>825</v>
      </c>
      <c r="B295" t="str">
        <f>_xlfn.CONCAT(쿼리1[[#This Row],[주문번호]], "-", 쿼리1[[#This Row],[공정명]])</f>
        <v>20241002-2000158420-제대</v>
      </c>
      <c r="C295">
        <v>3</v>
      </c>
      <c r="D295" t="s">
        <v>80</v>
      </c>
      <c r="E295" s="1">
        <v>45567</v>
      </c>
      <c r="F295" s="1">
        <v>45575</v>
      </c>
      <c r="G295" s="1">
        <v>45571</v>
      </c>
      <c r="H295" s="1">
        <v>45656</v>
      </c>
      <c r="I295" s="1">
        <v>45574</v>
      </c>
      <c r="J295" t="s">
        <v>31</v>
      </c>
      <c r="K295" t="s">
        <v>39</v>
      </c>
      <c r="L295">
        <v>26666</v>
      </c>
      <c r="M295">
        <v>26500</v>
      </c>
      <c r="N295">
        <v>-4</v>
      </c>
      <c r="O295" t="s">
        <v>324</v>
      </c>
      <c r="P295" t="s">
        <v>512</v>
      </c>
      <c r="Q295" t="s">
        <v>826</v>
      </c>
      <c r="R295" t="s">
        <v>821</v>
      </c>
      <c r="S295" t="s">
        <v>510</v>
      </c>
      <c r="T295">
        <v>26666</v>
      </c>
    </row>
    <row r="296" spans="1:20" x14ac:dyDescent="0.3">
      <c r="A296" t="s">
        <v>827</v>
      </c>
      <c r="B296" t="str">
        <f>_xlfn.CONCAT(쿼리1[[#This Row],[주문번호]], "-", 쿼리1[[#This Row],[공정명]])</f>
        <v>20241002-2000158422-제대</v>
      </c>
      <c r="C296">
        <v>3</v>
      </c>
      <c r="D296" t="s">
        <v>80</v>
      </c>
      <c r="E296" s="1">
        <v>45567</v>
      </c>
      <c r="F296" s="1">
        <v>45579</v>
      </c>
      <c r="G296" s="1">
        <v>45572</v>
      </c>
      <c r="H296" s="1">
        <v>45656</v>
      </c>
      <c r="I296" s="1">
        <v>45574</v>
      </c>
      <c r="J296" t="s">
        <v>31</v>
      </c>
      <c r="K296" t="s">
        <v>39</v>
      </c>
      <c r="L296">
        <v>33333</v>
      </c>
      <c r="M296">
        <v>33500</v>
      </c>
      <c r="N296">
        <v>-7</v>
      </c>
      <c r="O296" t="s">
        <v>324</v>
      </c>
      <c r="P296" t="s">
        <v>823</v>
      </c>
      <c r="Q296" t="s">
        <v>824</v>
      </c>
      <c r="R296" t="s">
        <v>821</v>
      </c>
      <c r="S296" t="s">
        <v>510</v>
      </c>
      <c r="T296">
        <v>33333</v>
      </c>
    </row>
    <row r="297" spans="1:20" x14ac:dyDescent="0.3">
      <c r="A297" t="s">
        <v>828</v>
      </c>
      <c r="B297" t="str">
        <f>_xlfn.CONCAT(쿼리1[[#This Row],[주문번호]], "-", 쿼리1[[#This Row],[공정명]])</f>
        <v>20241216-2119N0081-제대</v>
      </c>
      <c r="C297">
        <v>1</v>
      </c>
      <c r="D297" t="s">
        <v>80</v>
      </c>
      <c r="E297" s="1">
        <v>45642</v>
      </c>
      <c r="F297" s="1">
        <v>45644</v>
      </c>
      <c r="G297" s="1">
        <v>45651</v>
      </c>
      <c r="H297" s="1">
        <v>45656</v>
      </c>
      <c r="I297" s="1">
        <v>45651</v>
      </c>
      <c r="J297" t="s">
        <v>31</v>
      </c>
      <c r="K297" t="s">
        <v>32</v>
      </c>
      <c r="L297">
        <v>22222</v>
      </c>
      <c r="M297">
        <v>22200</v>
      </c>
      <c r="N297">
        <v>7</v>
      </c>
      <c r="O297" t="s">
        <v>829</v>
      </c>
      <c r="P297" t="s">
        <v>830</v>
      </c>
      <c r="Q297" t="s">
        <v>42</v>
      </c>
      <c r="R297" t="s">
        <v>26</v>
      </c>
      <c r="S297" t="s">
        <v>510</v>
      </c>
      <c r="T297">
        <v>22222</v>
      </c>
    </row>
    <row r="298" spans="1:20" x14ac:dyDescent="0.3">
      <c r="A298" t="s">
        <v>831</v>
      </c>
      <c r="B298" t="str">
        <f>_xlfn.CONCAT(쿼리1[[#This Row],[주문번호]], "-", 쿼리1[[#This Row],[공정명]])</f>
        <v>20241218-2116P0082-제대</v>
      </c>
      <c r="C298">
        <v>4</v>
      </c>
      <c r="D298" t="s">
        <v>80</v>
      </c>
      <c r="E298" s="1">
        <v>45644</v>
      </c>
      <c r="F298" s="1">
        <v>45652</v>
      </c>
      <c r="G298" s="1">
        <v>45651</v>
      </c>
      <c r="H298" s="1">
        <v>45656</v>
      </c>
      <c r="I298" s="1">
        <v>45651</v>
      </c>
      <c r="J298" t="s">
        <v>31</v>
      </c>
      <c r="K298" t="s">
        <v>39</v>
      </c>
      <c r="L298">
        <v>33333</v>
      </c>
      <c r="M298">
        <v>33000</v>
      </c>
      <c r="N298">
        <v>-1</v>
      </c>
      <c r="O298" t="s">
        <v>832</v>
      </c>
      <c r="P298" t="s">
        <v>833</v>
      </c>
      <c r="Q298" t="s">
        <v>834</v>
      </c>
      <c r="R298" t="s">
        <v>26</v>
      </c>
      <c r="S298" t="s">
        <v>510</v>
      </c>
      <c r="T298">
        <v>33333</v>
      </c>
    </row>
    <row r="299" spans="1:20" x14ac:dyDescent="0.3">
      <c r="A299" t="s">
        <v>835</v>
      </c>
      <c r="B299" t="str">
        <f>_xlfn.CONCAT(쿼리1[[#This Row],[주문번호]], "-", 쿼리1[[#This Row],[공정명]])</f>
        <v>20241223-2000152346-제대</v>
      </c>
      <c r="C299">
        <v>3</v>
      </c>
      <c r="D299" t="s">
        <v>80</v>
      </c>
      <c r="E299" s="1">
        <v>45649</v>
      </c>
      <c r="F299" s="1">
        <v>45659</v>
      </c>
      <c r="G299" s="1"/>
      <c r="H299" s="1">
        <v>45656</v>
      </c>
      <c r="I299" s="1">
        <v>45651</v>
      </c>
      <c r="J299" t="s">
        <v>21</v>
      </c>
      <c r="K299" t="s">
        <v>282</v>
      </c>
      <c r="L299">
        <v>80000</v>
      </c>
      <c r="O299" t="s">
        <v>324</v>
      </c>
      <c r="P299" t="s">
        <v>836</v>
      </c>
      <c r="Q299" t="s">
        <v>837</v>
      </c>
      <c r="R299" t="s">
        <v>26</v>
      </c>
      <c r="S299" t="s">
        <v>510</v>
      </c>
      <c r="T299">
        <v>80000</v>
      </c>
    </row>
    <row r="300" spans="1:20" x14ac:dyDescent="0.3">
      <c r="A300" t="s">
        <v>838</v>
      </c>
      <c r="B300" t="str">
        <f>_xlfn.CONCAT(쿼리1[[#This Row],[주문번호]], "-", 쿼리1[[#This Row],[공정명]])</f>
        <v>20241024-2116P0082-제대</v>
      </c>
      <c r="C300">
        <v>4</v>
      </c>
      <c r="D300" t="s">
        <v>80</v>
      </c>
      <c r="E300" s="1">
        <v>45589</v>
      </c>
      <c r="F300" s="1">
        <v>45597</v>
      </c>
      <c r="G300" s="1">
        <v>45590</v>
      </c>
      <c r="H300" s="1">
        <v>45656</v>
      </c>
      <c r="I300" s="1">
        <v>45595</v>
      </c>
      <c r="J300" t="s">
        <v>31</v>
      </c>
      <c r="K300" t="s">
        <v>39</v>
      </c>
      <c r="L300">
        <v>33333</v>
      </c>
      <c r="M300">
        <v>33000</v>
      </c>
      <c r="N300">
        <v>-7</v>
      </c>
      <c r="O300" t="s">
        <v>832</v>
      </c>
      <c r="P300" t="s">
        <v>833</v>
      </c>
      <c r="Q300" t="s">
        <v>834</v>
      </c>
      <c r="R300" t="s">
        <v>26</v>
      </c>
      <c r="S300" t="s">
        <v>510</v>
      </c>
      <c r="T300">
        <v>33333</v>
      </c>
    </row>
    <row r="301" spans="1:20" x14ac:dyDescent="0.3">
      <c r="A301" t="s">
        <v>839</v>
      </c>
      <c r="B301" t="str">
        <f>_xlfn.CONCAT(쿼리1[[#This Row],[주문번호]], "-", 쿼리1[[#This Row],[공정명]])</f>
        <v>20241015-2000152346-제대</v>
      </c>
      <c r="C301">
        <v>3</v>
      </c>
      <c r="D301" t="s">
        <v>80</v>
      </c>
      <c r="E301" s="1">
        <v>45580</v>
      </c>
      <c r="F301" s="1">
        <v>45588</v>
      </c>
      <c r="G301" s="1">
        <v>45585</v>
      </c>
      <c r="H301" s="1">
        <v>45656</v>
      </c>
      <c r="I301" s="1">
        <v>45585</v>
      </c>
      <c r="J301" t="s">
        <v>31</v>
      </c>
      <c r="K301" t="s">
        <v>39</v>
      </c>
      <c r="L301">
        <v>40000</v>
      </c>
      <c r="M301">
        <v>40000</v>
      </c>
      <c r="N301">
        <v>-3</v>
      </c>
      <c r="O301" t="s">
        <v>324</v>
      </c>
      <c r="P301" t="s">
        <v>836</v>
      </c>
      <c r="Q301" t="s">
        <v>837</v>
      </c>
      <c r="R301" t="s">
        <v>26</v>
      </c>
      <c r="S301" t="s">
        <v>510</v>
      </c>
      <c r="T301">
        <v>40000</v>
      </c>
    </row>
    <row r="302" spans="1:20" x14ac:dyDescent="0.3">
      <c r="A302" t="s">
        <v>840</v>
      </c>
      <c r="B302" t="str">
        <f>_xlfn.CONCAT(쿼리1[[#This Row],[주문번호]], "-", 쿼리1[[#This Row],[공정명]])</f>
        <v>20241112-2000152346-제대</v>
      </c>
      <c r="C302">
        <v>3</v>
      </c>
      <c r="D302" t="s">
        <v>80</v>
      </c>
      <c r="E302" s="1">
        <v>45608</v>
      </c>
      <c r="F302" s="1">
        <v>45617</v>
      </c>
      <c r="G302" s="1">
        <v>45616</v>
      </c>
      <c r="H302" s="1">
        <v>45656</v>
      </c>
      <c r="I302" s="1">
        <v>45616</v>
      </c>
      <c r="J302" t="s">
        <v>31</v>
      </c>
      <c r="K302" t="s">
        <v>39</v>
      </c>
      <c r="L302">
        <v>56000</v>
      </c>
      <c r="M302">
        <v>56000</v>
      </c>
      <c r="N302">
        <v>-1</v>
      </c>
      <c r="O302" t="s">
        <v>324</v>
      </c>
      <c r="P302" t="s">
        <v>836</v>
      </c>
      <c r="Q302" t="s">
        <v>837</v>
      </c>
      <c r="R302" t="s">
        <v>26</v>
      </c>
      <c r="S302" t="s">
        <v>510</v>
      </c>
      <c r="T302">
        <v>56000</v>
      </c>
    </row>
    <row r="303" spans="1:20" x14ac:dyDescent="0.3">
      <c r="A303" t="s">
        <v>841</v>
      </c>
      <c r="B303" t="str">
        <f>_xlfn.CONCAT(쿼리1[[#This Row],[주문번호]], "-", 쿼리1[[#This Row],[공정명]])</f>
        <v>20241220-2000152346-제대</v>
      </c>
      <c r="C303">
        <v>3</v>
      </c>
      <c r="D303" t="s">
        <v>80</v>
      </c>
      <c r="E303" s="1">
        <v>45646</v>
      </c>
      <c r="F303" s="1">
        <v>45657</v>
      </c>
      <c r="G303" s="1">
        <v>45651</v>
      </c>
      <c r="H303" s="1">
        <v>45656</v>
      </c>
      <c r="I303" s="1">
        <v>45651</v>
      </c>
      <c r="J303" t="s">
        <v>31</v>
      </c>
      <c r="K303" t="s">
        <v>39</v>
      </c>
      <c r="L303">
        <v>56000</v>
      </c>
      <c r="M303">
        <v>56000</v>
      </c>
      <c r="N303">
        <v>-6</v>
      </c>
      <c r="O303" t="s">
        <v>324</v>
      </c>
      <c r="P303" t="s">
        <v>836</v>
      </c>
      <c r="Q303" t="s">
        <v>837</v>
      </c>
      <c r="R303" t="s">
        <v>26</v>
      </c>
      <c r="S303" t="s">
        <v>510</v>
      </c>
      <c r="T303">
        <v>56000</v>
      </c>
    </row>
    <row r="304" spans="1:20" x14ac:dyDescent="0.3">
      <c r="A304" t="s">
        <v>842</v>
      </c>
      <c r="B304" t="str">
        <f>_xlfn.CONCAT(쿼리1[[#This Row],[주문번호]], "-", 쿼리1[[#This Row],[공정명]])</f>
        <v>20241227-2000170065-제대</v>
      </c>
      <c r="C304">
        <v>3</v>
      </c>
      <c r="D304" t="s">
        <v>80</v>
      </c>
      <c r="E304" s="1">
        <v>45653</v>
      </c>
      <c r="F304" s="1">
        <v>45663</v>
      </c>
      <c r="G304" s="1"/>
      <c r="H304" s="1">
        <v>45656</v>
      </c>
      <c r="I304" s="1"/>
      <c r="J304" t="s">
        <v>21</v>
      </c>
      <c r="K304" t="s">
        <v>282</v>
      </c>
      <c r="L304">
        <v>19354</v>
      </c>
      <c r="O304" t="s">
        <v>843</v>
      </c>
      <c r="P304" t="s">
        <v>844</v>
      </c>
      <c r="Q304" t="s">
        <v>845</v>
      </c>
      <c r="R304" t="s">
        <v>26</v>
      </c>
      <c r="S304" t="s">
        <v>510</v>
      </c>
      <c r="T304">
        <v>19354</v>
      </c>
    </row>
    <row r="305" spans="1:20" x14ac:dyDescent="0.3">
      <c r="A305" t="s">
        <v>846</v>
      </c>
      <c r="B305" t="str">
        <f>_xlfn.CONCAT(쿼리1[[#This Row],[주문번호]], "-", 쿼리1[[#This Row],[공정명]])</f>
        <v>20240923-3000168998-턴키</v>
      </c>
      <c r="C305">
        <v>1</v>
      </c>
      <c r="D305" t="s">
        <v>20</v>
      </c>
      <c r="E305" s="1">
        <v>45558</v>
      </c>
      <c r="F305" s="1">
        <v>45562</v>
      </c>
      <c r="G305" s="1"/>
      <c r="H305" s="1">
        <v>45656</v>
      </c>
      <c r="I305" s="1"/>
      <c r="J305" t="s">
        <v>174</v>
      </c>
      <c r="K305" t="s">
        <v>22</v>
      </c>
      <c r="L305">
        <v>150000</v>
      </c>
      <c r="O305" t="s">
        <v>491</v>
      </c>
      <c r="P305" t="s">
        <v>492</v>
      </c>
      <c r="Q305" t="s">
        <v>499</v>
      </c>
      <c r="R305" t="s">
        <v>494</v>
      </c>
      <c r="S305" t="s">
        <v>495</v>
      </c>
      <c r="T305">
        <v>150000</v>
      </c>
    </row>
    <row r="306" spans="1:20" x14ac:dyDescent="0.3">
      <c r="A306" t="s">
        <v>847</v>
      </c>
      <c r="B306" t="str">
        <f>_xlfn.CONCAT(쿼리1[[#This Row],[주문번호]], "-", 쿼리1[[#This Row],[공정명]])</f>
        <v>20240923-3000168997-턴키</v>
      </c>
      <c r="C306">
        <v>1</v>
      </c>
      <c r="D306" t="s">
        <v>20</v>
      </c>
      <c r="E306" s="1">
        <v>45558</v>
      </c>
      <c r="F306" s="1">
        <v>45562</v>
      </c>
      <c r="G306" s="1"/>
      <c r="H306" s="1">
        <v>45656</v>
      </c>
      <c r="I306" s="1"/>
      <c r="J306" t="s">
        <v>174</v>
      </c>
      <c r="K306" t="s">
        <v>22</v>
      </c>
      <c r="L306">
        <v>150000</v>
      </c>
      <c r="O306" t="s">
        <v>491</v>
      </c>
      <c r="P306" t="s">
        <v>492</v>
      </c>
      <c r="Q306" t="s">
        <v>493</v>
      </c>
      <c r="R306" t="s">
        <v>494</v>
      </c>
      <c r="S306" t="s">
        <v>495</v>
      </c>
      <c r="T306">
        <v>150000</v>
      </c>
    </row>
    <row r="307" spans="1:20" x14ac:dyDescent="0.3">
      <c r="A307" t="s">
        <v>848</v>
      </c>
      <c r="B307" t="str">
        <f>_xlfn.CONCAT(쿼리1[[#This Row],[주문번호]], "-", 쿼리1[[#This Row],[공정명]])</f>
        <v>20241028-3000168998-턴키</v>
      </c>
      <c r="C307">
        <v>1</v>
      </c>
      <c r="D307" t="s">
        <v>20</v>
      </c>
      <c r="E307" s="1">
        <v>45593</v>
      </c>
      <c r="F307" s="1">
        <v>45600</v>
      </c>
      <c r="G307" s="1"/>
      <c r="H307" s="1">
        <v>45656</v>
      </c>
      <c r="I307" s="1"/>
      <c r="J307" t="s">
        <v>174</v>
      </c>
      <c r="K307" t="s">
        <v>22</v>
      </c>
      <c r="L307">
        <v>150000</v>
      </c>
      <c r="O307" t="s">
        <v>491</v>
      </c>
      <c r="P307" t="s">
        <v>492</v>
      </c>
      <c r="Q307" t="s">
        <v>499</v>
      </c>
      <c r="R307" t="s">
        <v>494</v>
      </c>
      <c r="S307" t="s">
        <v>495</v>
      </c>
      <c r="T307">
        <v>150000</v>
      </c>
    </row>
    <row r="308" spans="1:20" x14ac:dyDescent="0.3">
      <c r="A308" t="s">
        <v>849</v>
      </c>
      <c r="B308" t="str">
        <f>_xlfn.CONCAT(쿼리1[[#This Row],[주문번호]], "-", 쿼리1[[#This Row],[공정명]])</f>
        <v>20240923-3000169134-턴키</v>
      </c>
      <c r="C308">
        <v>1</v>
      </c>
      <c r="D308" t="s">
        <v>20</v>
      </c>
      <c r="E308" s="1">
        <v>45558</v>
      </c>
      <c r="F308" s="1">
        <v>45562</v>
      </c>
      <c r="G308" s="1"/>
      <c r="H308" s="1">
        <v>45656</v>
      </c>
      <c r="I308" s="1"/>
      <c r="J308" t="s">
        <v>21</v>
      </c>
      <c r="K308" t="s">
        <v>22</v>
      </c>
      <c r="L308">
        <v>100000</v>
      </c>
      <c r="O308" t="s">
        <v>491</v>
      </c>
      <c r="P308" t="s">
        <v>492</v>
      </c>
      <c r="Q308" t="s">
        <v>497</v>
      </c>
      <c r="R308" t="s">
        <v>494</v>
      </c>
      <c r="S308" t="s">
        <v>495</v>
      </c>
      <c r="T308">
        <v>150000</v>
      </c>
    </row>
    <row r="309" spans="1:20" x14ac:dyDescent="0.3">
      <c r="A309" t="s">
        <v>850</v>
      </c>
      <c r="B309" t="str">
        <f>_xlfn.CONCAT(쿼리1[[#This Row],[주문번호]], "-", 쿼리1[[#This Row],[공정명]])</f>
        <v>20241125-3000168998-턴키</v>
      </c>
      <c r="C309">
        <v>1</v>
      </c>
      <c r="D309" t="s">
        <v>20</v>
      </c>
      <c r="E309" s="1">
        <v>45621</v>
      </c>
      <c r="F309" s="1">
        <v>45628</v>
      </c>
      <c r="G309" s="1"/>
      <c r="H309" s="1">
        <v>45656</v>
      </c>
      <c r="I309" s="1"/>
      <c r="J309" t="s">
        <v>21</v>
      </c>
      <c r="K309" t="s">
        <v>22</v>
      </c>
      <c r="L309">
        <v>150000</v>
      </c>
      <c r="O309" t="s">
        <v>491</v>
      </c>
      <c r="P309" t="s">
        <v>492</v>
      </c>
      <c r="Q309" t="s">
        <v>499</v>
      </c>
      <c r="R309" t="s">
        <v>494</v>
      </c>
      <c r="S309" t="s">
        <v>495</v>
      </c>
      <c r="T309">
        <v>150000</v>
      </c>
    </row>
    <row r="310" spans="1:20" x14ac:dyDescent="0.3">
      <c r="A310" t="s">
        <v>851</v>
      </c>
      <c r="B310" t="str">
        <f>_xlfn.CONCAT(쿼리1[[#This Row],[주문번호]], "-", 쿼리1[[#This Row],[공정명]])</f>
        <v>20241022-3000168997-턴키</v>
      </c>
      <c r="C310">
        <v>1</v>
      </c>
      <c r="D310" t="s">
        <v>20</v>
      </c>
      <c r="E310" s="1">
        <v>45587</v>
      </c>
      <c r="F310" s="1">
        <v>45594</v>
      </c>
      <c r="G310" s="1"/>
      <c r="H310" s="1">
        <v>45656</v>
      </c>
      <c r="I310" s="1"/>
      <c r="J310" t="s">
        <v>174</v>
      </c>
      <c r="K310" t="s">
        <v>22</v>
      </c>
      <c r="L310">
        <v>150000</v>
      </c>
      <c r="O310" t="s">
        <v>491</v>
      </c>
      <c r="P310" t="s">
        <v>492</v>
      </c>
      <c r="Q310" t="s">
        <v>493</v>
      </c>
      <c r="R310" t="s">
        <v>494</v>
      </c>
      <c r="S310" t="s">
        <v>495</v>
      </c>
      <c r="T310">
        <v>150000</v>
      </c>
    </row>
    <row r="311" spans="1:20" x14ac:dyDescent="0.3">
      <c r="A311" t="s">
        <v>852</v>
      </c>
      <c r="B311" t="str">
        <f>_xlfn.CONCAT(쿼리1[[#This Row],[주문번호]], "-", 쿼리1[[#This Row],[공정명]])</f>
        <v>20241218-3000168997-턴키</v>
      </c>
      <c r="C311">
        <v>1</v>
      </c>
      <c r="D311" t="s">
        <v>20</v>
      </c>
      <c r="E311" s="1">
        <v>45644</v>
      </c>
      <c r="F311" s="1">
        <v>45651</v>
      </c>
      <c r="G311" s="1"/>
      <c r="H311" s="1">
        <v>45656</v>
      </c>
      <c r="I311" s="1"/>
      <c r="J311" t="s">
        <v>21</v>
      </c>
      <c r="K311" t="s">
        <v>22</v>
      </c>
      <c r="L311">
        <v>150000</v>
      </c>
      <c r="O311" t="s">
        <v>491</v>
      </c>
      <c r="P311" t="s">
        <v>492</v>
      </c>
      <c r="Q311" t="s">
        <v>493</v>
      </c>
      <c r="R311" t="s">
        <v>494</v>
      </c>
      <c r="S311" t="s">
        <v>495</v>
      </c>
      <c r="T311">
        <v>150000</v>
      </c>
    </row>
    <row r="312" spans="1:20" x14ac:dyDescent="0.3">
      <c r="A312" t="s">
        <v>853</v>
      </c>
      <c r="B312" t="str">
        <f>_xlfn.CONCAT(쿼리1[[#This Row],[주문번호]], "-", 쿼리1[[#This Row],[공정명]])</f>
        <v>20241111-3000169595-턴키</v>
      </c>
      <c r="C312">
        <v>1</v>
      </c>
      <c r="D312" t="s">
        <v>20</v>
      </c>
      <c r="E312" s="1">
        <v>45607</v>
      </c>
      <c r="F312" s="1">
        <v>45614</v>
      </c>
      <c r="G312" s="1"/>
      <c r="H312" s="1">
        <v>45656</v>
      </c>
      <c r="I312" s="1"/>
      <c r="J312" t="s">
        <v>21</v>
      </c>
      <c r="K312" t="s">
        <v>22</v>
      </c>
      <c r="L312">
        <v>150000</v>
      </c>
      <c r="O312" t="s">
        <v>491</v>
      </c>
      <c r="P312" t="s">
        <v>492</v>
      </c>
      <c r="Q312" t="s">
        <v>854</v>
      </c>
      <c r="R312" t="s">
        <v>494</v>
      </c>
      <c r="S312" t="s">
        <v>495</v>
      </c>
      <c r="T312">
        <v>150000</v>
      </c>
    </row>
    <row r="313" spans="1:20" x14ac:dyDescent="0.3">
      <c r="A313" t="s">
        <v>855</v>
      </c>
      <c r="B313" t="str">
        <f>_xlfn.CONCAT(쿼리1[[#This Row],[주문번호]], "-", 쿼리1[[#This Row],[공정명]])</f>
        <v>20241112-3000168997-턴키</v>
      </c>
      <c r="C313">
        <v>1</v>
      </c>
      <c r="D313" t="s">
        <v>20</v>
      </c>
      <c r="E313" s="1">
        <v>45608</v>
      </c>
      <c r="F313" s="1">
        <v>45614</v>
      </c>
      <c r="G313" s="1"/>
      <c r="H313" s="1">
        <v>45656</v>
      </c>
      <c r="I313" s="1"/>
      <c r="J313" t="s">
        <v>21</v>
      </c>
      <c r="K313" t="s">
        <v>22</v>
      </c>
      <c r="L313">
        <v>150000</v>
      </c>
      <c r="O313" t="s">
        <v>491</v>
      </c>
      <c r="P313" t="s">
        <v>492</v>
      </c>
      <c r="Q313" t="s">
        <v>493</v>
      </c>
      <c r="R313" t="s">
        <v>494</v>
      </c>
      <c r="S313" t="s">
        <v>495</v>
      </c>
      <c r="T313">
        <v>150000</v>
      </c>
    </row>
    <row r="314" spans="1:20" x14ac:dyDescent="0.3">
      <c r="A314" t="s">
        <v>856</v>
      </c>
      <c r="B314" t="str">
        <f>_xlfn.CONCAT(쿼리1[[#This Row],[주문번호]], "-", 쿼리1[[#This Row],[공정명]])</f>
        <v>20241209-3000169595-턴키</v>
      </c>
      <c r="C314">
        <v>1</v>
      </c>
      <c r="D314" t="s">
        <v>20</v>
      </c>
      <c r="E314" s="1">
        <v>45635</v>
      </c>
      <c r="F314" s="1">
        <v>45642</v>
      </c>
      <c r="G314" s="1"/>
      <c r="H314" s="1">
        <v>45656</v>
      </c>
      <c r="I314" s="1"/>
      <c r="J314" t="s">
        <v>21</v>
      </c>
      <c r="K314" t="s">
        <v>22</v>
      </c>
      <c r="L314">
        <v>150000</v>
      </c>
      <c r="O314" t="s">
        <v>491</v>
      </c>
      <c r="P314" t="s">
        <v>492</v>
      </c>
      <c r="Q314" t="s">
        <v>854</v>
      </c>
      <c r="R314" t="s">
        <v>494</v>
      </c>
      <c r="S314" t="s">
        <v>495</v>
      </c>
      <c r="T314">
        <v>150000</v>
      </c>
    </row>
    <row r="315" spans="1:20" x14ac:dyDescent="0.3">
      <c r="A315" t="s">
        <v>857</v>
      </c>
      <c r="B315" t="str">
        <f>_xlfn.CONCAT(쿼리1[[#This Row],[주문번호]], "-", 쿼리1[[#This Row],[공정명]])</f>
        <v>20241226-3000168998-턴키</v>
      </c>
      <c r="C315">
        <v>1</v>
      </c>
      <c r="D315" t="s">
        <v>20</v>
      </c>
      <c r="E315" s="1">
        <v>45652</v>
      </c>
      <c r="F315" s="1">
        <v>45659</v>
      </c>
      <c r="G315" s="1"/>
      <c r="H315" s="1">
        <v>45656</v>
      </c>
      <c r="I315" s="1"/>
      <c r="J315" t="s">
        <v>21</v>
      </c>
      <c r="K315" t="s">
        <v>282</v>
      </c>
      <c r="L315">
        <v>150000</v>
      </c>
      <c r="O315" t="s">
        <v>491</v>
      </c>
      <c r="P315" t="s">
        <v>492</v>
      </c>
      <c r="Q315" t="s">
        <v>499</v>
      </c>
      <c r="R315" t="s">
        <v>494</v>
      </c>
      <c r="S315" t="s">
        <v>495</v>
      </c>
      <c r="T315">
        <v>150000</v>
      </c>
    </row>
    <row r="316" spans="1:20" x14ac:dyDescent="0.3">
      <c r="A316" t="s">
        <v>858</v>
      </c>
      <c r="B316" t="str">
        <f>_xlfn.CONCAT(쿼리1[[#This Row],[주문번호]], "-", 쿼리1[[#This Row],[공정명]])</f>
        <v>20241127-1000140639-인쇄</v>
      </c>
      <c r="C316">
        <v>2</v>
      </c>
      <c r="D316" t="s">
        <v>328</v>
      </c>
      <c r="E316" s="1">
        <v>45623</v>
      </c>
      <c r="F316" s="1">
        <v>45628</v>
      </c>
      <c r="G316" s="1">
        <v>45631</v>
      </c>
      <c r="H316" s="1">
        <v>45656</v>
      </c>
      <c r="I316" s="1">
        <v>45637</v>
      </c>
      <c r="J316" t="s">
        <v>31</v>
      </c>
      <c r="K316" t="s">
        <v>32</v>
      </c>
      <c r="L316">
        <v>6000</v>
      </c>
      <c r="M316">
        <v>6000</v>
      </c>
      <c r="N316">
        <v>3</v>
      </c>
      <c r="O316" t="s">
        <v>859</v>
      </c>
      <c r="P316" t="s">
        <v>860</v>
      </c>
      <c r="Q316" t="s">
        <v>861</v>
      </c>
      <c r="R316" t="s">
        <v>862</v>
      </c>
      <c r="S316" t="s">
        <v>863</v>
      </c>
      <c r="T316">
        <v>40000</v>
      </c>
    </row>
    <row r="317" spans="1:20" x14ac:dyDescent="0.3">
      <c r="A317" t="s">
        <v>864</v>
      </c>
      <c r="B317" t="str">
        <f>_xlfn.CONCAT(쿼리1[[#This Row],[주문번호]], "-", 쿼리1[[#This Row],[공정명]])</f>
        <v>20241105-1000152365-인쇄</v>
      </c>
      <c r="C317">
        <v>2</v>
      </c>
      <c r="D317" t="s">
        <v>328</v>
      </c>
      <c r="E317" s="1">
        <v>45601</v>
      </c>
      <c r="F317" s="1">
        <v>45607</v>
      </c>
      <c r="G317" s="1">
        <v>45609</v>
      </c>
      <c r="H317" s="1">
        <v>45656</v>
      </c>
      <c r="I317" s="1">
        <v>45616</v>
      </c>
      <c r="J317" t="s">
        <v>31</v>
      </c>
      <c r="K317" t="s">
        <v>32</v>
      </c>
      <c r="L317">
        <v>6000</v>
      </c>
      <c r="M317">
        <v>6000</v>
      </c>
      <c r="N317">
        <v>2</v>
      </c>
      <c r="O317" t="s">
        <v>128</v>
      </c>
      <c r="P317" t="s">
        <v>865</v>
      </c>
      <c r="Q317" t="s">
        <v>866</v>
      </c>
      <c r="R317" t="s">
        <v>867</v>
      </c>
      <c r="S317" t="s">
        <v>863</v>
      </c>
      <c r="T317">
        <v>27272</v>
      </c>
    </row>
    <row r="318" spans="1:20" x14ac:dyDescent="0.3">
      <c r="A318" t="s">
        <v>868</v>
      </c>
      <c r="B318" t="str">
        <f>_xlfn.CONCAT(쿼리1[[#This Row],[주문번호]], "-", 쿼리1[[#This Row],[공정명]])</f>
        <v>20241105-1000152880-인쇄</v>
      </c>
      <c r="C318">
        <v>2</v>
      </c>
      <c r="D318" t="s">
        <v>328</v>
      </c>
      <c r="E318" s="1">
        <v>45601</v>
      </c>
      <c r="F318" s="1">
        <v>45607</v>
      </c>
      <c r="G318" s="1">
        <v>45609</v>
      </c>
      <c r="H318" s="1">
        <v>45656</v>
      </c>
      <c r="I318" s="1">
        <v>45616</v>
      </c>
      <c r="J318" t="s">
        <v>31</v>
      </c>
      <c r="K318" t="s">
        <v>32</v>
      </c>
      <c r="L318">
        <v>6000</v>
      </c>
      <c r="M318">
        <v>6000</v>
      </c>
      <c r="N318">
        <v>2</v>
      </c>
      <c r="O318" t="s">
        <v>128</v>
      </c>
      <c r="P318" t="s">
        <v>869</v>
      </c>
      <c r="Q318" t="s">
        <v>870</v>
      </c>
      <c r="R318" t="s">
        <v>867</v>
      </c>
      <c r="S318" t="s">
        <v>863</v>
      </c>
      <c r="T318">
        <v>31578</v>
      </c>
    </row>
    <row r="319" spans="1:20" x14ac:dyDescent="0.3">
      <c r="A319" t="s">
        <v>871</v>
      </c>
      <c r="B319" t="str">
        <f>_xlfn.CONCAT(쿼리1[[#This Row],[주문번호]], "-", 쿼리1[[#This Row],[공정명]])</f>
        <v>20241210-1000169985-인쇄</v>
      </c>
      <c r="C319">
        <v>2</v>
      </c>
      <c r="D319" t="s">
        <v>328</v>
      </c>
      <c r="E319" s="1">
        <v>45636</v>
      </c>
      <c r="F319" s="1">
        <v>45642</v>
      </c>
      <c r="G319" s="1">
        <v>45642</v>
      </c>
      <c r="H319" s="1">
        <v>45656</v>
      </c>
      <c r="I319" s="1">
        <v>45650</v>
      </c>
      <c r="J319" t="s">
        <v>31</v>
      </c>
      <c r="K319" t="s">
        <v>39</v>
      </c>
      <c r="L319">
        <v>5700</v>
      </c>
      <c r="M319">
        <v>5700</v>
      </c>
      <c r="N319">
        <v>0</v>
      </c>
      <c r="O319" t="s">
        <v>763</v>
      </c>
      <c r="P319" t="s">
        <v>872</v>
      </c>
      <c r="Q319" t="s">
        <v>873</v>
      </c>
      <c r="R319" t="s">
        <v>874</v>
      </c>
      <c r="S319" t="s">
        <v>863</v>
      </c>
      <c r="T319">
        <v>30500</v>
      </c>
    </row>
    <row r="320" spans="1:20" x14ac:dyDescent="0.3">
      <c r="A320" t="s">
        <v>875</v>
      </c>
      <c r="B320" t="str">
        <f>_xlfn.CONCAT(쿼리1[[#This Row],[주문번호]], "-", 쿼리1[[#This Row],[공정명]])</f>
        <v>20241210-1000169983-인쇄</v>
      </c>
      <c r="C320">
        <v>2</v>
      </c>
      <c r="D320" t="s">
        <v>328</v>
      </c>
      <c r="E320" s="1">
        <v>45636</v>
      </c>
      <c r="F320" s="1">
        <v>45642</v>
      </c>
      <c r="G320" s="1">
        <v>45642</v>
      </c>
      <c r="H320" s="1">
        <v>45656</v>
      </c>
      <c r="I320" s="1">
        <v>45650</v>
      </c>
      <c r="J320" t="s">
        <v>31</v>
      </c>
      <c r="K320" t="s">
        <v>39</v>
      </c>
      <c r="L320">
        <v>1700</v>
      </c>
      <c r="M320">
        <v>1700</v>
      </c>
      <c r="N320">
        <v>0</v>
      </c>
      <c r="O320" t="s">
        <v>763</v>
      </c>
      <c r="P320" t="s">
        <v>872</v>
      </c>
      <c r="Q320" t="s">
        <v>876</v>
      </c>
      <c r="R320" t="s">
        <v>874</v>
      </c>
      <c r="S320" t="s">
        <v>863</v>
      </c>
      <c r="T320">
        <v>5300</v>
      </c>
    </row>
    <row r="321" spans="1:20" x14ac:dyDescent="0.3">
      <c r="A321" t="s">
        <v>877</v>
      </c>
      <c r="B321" t="str">
        <f>_xlfn.CONCAT(쿼리1[[#This Row],[주문번호]], "-", 쿼리1[[#This Row],[공정명]])</f>
        <v>20241007-2000151995-턴키</v>
      </c>
      <c r="C321">
        <v>1</v>
      </c>
      <c r="D321" t="s">
        <v>20</v>
      </c>
      <c r="E321" s="1">
        <v>45572</v>
      </c>
      <c r="F321" s="1">
        <v>45579</v>
      </c>
      <c r="G321" s="1"/>
      <c r="H321" s="1">
        <v>45656</v>
      </c>
      <c r="I321" s="1"/>
      <c r="J321" t="s">
        <v>21</v>
      </c>
      <c r="K321" t="s">
        <v>22</v>
      </c>
      <c r="L321">
        <v>40000</v>
      </c>
      <c r="O321" t="s">
        <v>440</v>
      </c>
      <c r="P321" t="s">
        <v>441</v>
      </c>
      <c r="Q321" t="s">
        <v>442</v>
      </c>
      <c r="R321" t="s">
        <v>429</v>
      </c>
      <c r="S321" t="s">
        <v>408</v>
      </c>
      <c r="T321">
        <v>40000</v>
      </c>
    </row>
    <row r="322" spans="1:20" x14ac:dyDescent="0.3">
      <c r="A322" t="s">
        <v>878</v>
      </c>
      <c r="B322" t="str">
        <f>_xlfn.CONCAT(쿼리1[[#This Row],[주문번호]], "-", 쿼리1[[#This Row],[공정명]])</f>
        <v>20240912-2000151995-턴키</v>
      </c>
      <c r="C322">
        <v>1</v>
      </c>
      <c r="D322" t="s">
        <v>20</v>
      </c>
      <c r="E322" s="1">
        <v>45547</v>
      </c>
      <c r="F322" s="1">
        <v>45554</v>
      </c>
      <c r="G322" s="1"/>
      <c r="H322" s="1">
        <v>45656</v>
      </c>
      <c r="I322" s="1"/>
      <c r="J322" t="s">
        <v>21</v>
      </c>
      <c r="K322" t="s">
        <v>22</v>
      </c>
      <c r="L322">
        <v>40000</v>
      </c>
      <c r="O322" t="s">
        <v>440</v>
      </c>
      <c r="P322" t="s">
        <v>441</v>
      </c>
      <c r="Q322" t="s">
        <v>442</v>
      </c>
      <c r="R322" t="s">
        <v>429</v>
      </c>
      <c r="S322" t="s">
        <v>408</v>
      </c>
      <c r="T322">
        <v>40000</v>
      </c>
    </row>
    <row r="323" spans="1:20" x14ac:dyDescent="0.3">
      <c r="A323" t="s">
        <v>879</v>
      </c>
      <c r="B323" t="str">
        <f>_xlfn.CONCAT(쿼리1[[#This Row],[주문번호]], "-", 쿼리1[[#This Row],[공정명]])</f>
        <v>20241025-2000151995-턴키</v>
      </c>
      <c r="C323">
        <v>1</v>
      </c>
      <c r="D323" t="s">
        <v>20</v>
      </c>
      <c r="E323" s="1">
        <v>45590</v>
      </c>
      <c r="F323" s="1">
        <v>45597</v>
      </c>
      <c r="G323" s="1"/>
      <c r="H323" s="1">
        <v>45656</v>
      </c>
      <c r="I323" s="1"/>
      <c r="J323" t="s">
        <v>21</v>
      </c>
      <c r="K323" t="s">
        <v>22</v>
      </c>
      <c r="L323">
        <v>40000</v>
      </c>
      <c r="O323" t="s">
        <v>440</v>
      </c>
      <c r="P323" t="s">
        <v>441</v>
      </c>
      <c r="Q323" t="s">
        <v>442</v>
      </c>
      <c r="R323" t="s">
        <v>429</v>
      </c>
      <c r="S323" t="s">
        <v>408</v>
      </c>
      <c r="T323">
        <v>40000</v>
      </c>
    </row>
    <row r="324" spans="1:20" x14ac:dyDescent="0.3">
      <c r="A324" t="s">
        <v>880</v>
      </c>
      <c r="B324" t="str">
        <f>_xlfn.CONCAT(쿼리1[[#This Row],[주문번호]], "-", 쿼리1[[#This Row],[공정명]])</f>
        <v>20240913-2000152773-턴키</v>
      </c>
      <c r="C324">
        <v>1</v>
      </c>
      <c r="D324" t="s">
        <v>20</v>
      </c>
      <c r="E324" s="1">
        <v>45548</v>
      </c>
      <c r="F324" s="1">
        <v>45554</v>
      </c>
      <c r="G324" s="1"/>
      <c r="H324" s="1">
        <v>45656</v>
      </c>
      <c r="I324" s="1"/>
      <c r="J324" t="s">
        <v>21</v>
      </c>
      <c r="K324" t="s">
        <v>22</v>
      </c>
      <c r="L324">
        <v>20000</v>
      </c>
      <c r="O324" t="s">
        <v>431</v>
      </c>
      <c r="P324" t="s">
        <v>432</v>
      </c>
      <c r="Q324" t="s">
        <v>433</v>
      </c>
      <c r="R324" t="s">
        <v>429</v>
      </c>
      <c r="S324" t="s">
        <v>408</v>
      </c>
      <c r="T324">
        <v>20000</v>
      </c>
    </row>
    <row r="325" spans="1:20" x14ac:dyDescent="0.3">
      <c r="A325" t="s">
        <v>881</v>
      </c>
      <c r="B325" t="str">
        <f>_xlfn.CONCAT(쿼리1[[#This Row],[주문번호]], "-", 쿼리1[[#This Row],[공정명]])</f>
        <v>20241211-2619N0014-턴키</v>
      </c>
      <c r="C325">
        <v>1</v>
      </c>
      <c r="D325" t="s">
        <v>20</v>
      </c>
      <c r="E325" s="1">
        <v>45637</v>
      </c>
      <c r="F325" s="1">
        <v>45645</v>
      </c>
      <c r="G325" s="1"/>
      <c r="H325" s="1">
        <v>45656</v>
      </c>
      <c r="I325" s="1"/>
      <c r="J325" t="s">
        <v>21</v>
      </c>
      <c r="K325" t="s">
        <v>22</v>
      </c>
      <c r="L325">
        <v>5000</v>
      </c>
      <c r="O325" t="s">
        <v>882</v>
      </c>
      <c r="P325" t="s">
        <v>883</v>
      </c>
      <c r="Q325" t="s">
        <v>42</v>
      </c>
      <c r="R325" t="s">
        <v>884</v>
      </c>
      <c r="S325" t="s">
        <v>408</v>
      </c>
      <c r="T325">
        <v>5000</v>
      </c>
    </row>
    <row r="326" spans="1:20" x14ac:dyDescent="0.3">
      <c r="A326" t="s">
        <v>885</v>
      </c>
      <c r="B326" t="str">
        <f>_xlfn.CONCAT(쿼리1[[#This Row],[주문번호]], "-", 쿼리1[[#This Row],[공정명]])</f>
        <v>20241007-2000165164-턴키</v>
      </c>
      <c r="C326">
        <v>1</v>
      </c>
      <c r="D326" t="s">
        <v>20</v>
      </c>
      <c r="E326" s="1">
        <v>45572</v>
      </c>
      <c r="F326" s="1">
        <v>45579</v>
      </c>
      <c r="G326" s="1"/>
      <c r="H326" s="1">
        <v>45656</v>
      </c>
      <c r="I326" s="1"/>
      <c r="J326" t="s">
        <v>21</v>
      </c>
      <c r="K326" t="s">
        <v>22</v>
      </c>
      <c r="L326">
        <v>20000</v>
      </c>
      <c r="O326" t="s">
        <v>886</v>
      </c>
      <c r="P326" t="s">
        <v>887</v>
      </c>
      <c r="Q326" t="s">
        <v>888</v>
      </c>
      <c r="R326" t="s">
        <v>26</v>
      </c>
      <c r="S326" t="s">
        <v>408</v>
      </c>
      <c r="T326">
        <v>20000</v>
      </c>
    </row>
    <row r="327" spans="1:20" x14ac:dyDescent="0.3">
      <c r="A327" t="s">
        <v>889</v>
      </c>
      <c r="B327" t="str">
        <f>_xlfn.CONCAT(쿼리1[[#This Row],[주문번호]], "-", 쿼리1[[#This Row],[공정명]])</f>
        <v>20241007-21160029-옵션</v>
      </c>
      <c r="C327">
        <v>1</v>
      </c>
      <c r="D327" t="s">
        <v>30</v>
      </c>
      <c r="E327" s="1">
        <v>45572</v>
      </c>
      <c r="F327" s="1">
        <v>45574</v>
      </c>
      <c r="G327" s="1"/>
      <c r="H327" s="1">
        <v>45656</v>
      </c>
      <c r="I327" s="1"/>
      <c r="J327" t="s">
        <v>21</v>
      </c>
      <c r="K327" t="s">
        <v>22</v>
      </c>
      <c r="L327">
        <v>40000</v>
      </c>
      <c r="O327" t="s">
        <v>890</v>
      </c>
      <c r="P327" t="s">
        <v>891</v>
      </c>
      <c r="Q327" t="s">
        <v>42</v>
      </c>
      <c r="R327" t="s">
        <v>26</v>
      </c>
      <c r="S327" t="s">
        <v>408</v>
      </c>
      <c r="T327">
        <v>40000</v>
      </c>
    </row>
    <row r="328" spans="1:20" x14ac:dyDescent="0.3">
      <c r="A328" t="s">
        <v>892</v>
      </c>
      <c r="B328" t="str">
        <f>_xlfn.CONCAT(쿼리1[[#This Row],[주문번호]], "-", 쿼리1[[#This Row],[공정명]])</f>
        <v>20241029-21160029-옵션</v>
      </c>
      <c r="C328">
        <v>1</v>
      </c>
      <c r="D328" t="s">
        <v>30</v>
      </c>
      <c r="E328" s="1">
        <v>45594</v>
      </c>
      <c r="F328" s="1">
        <v>45595</v>
      </c>
      <c r="G328" s="1"/>
      <c r="H328" s="1">
        <v>45656</v>
      </c>
      <c r="I328" s="1"/>
      <c r="J328" t="s">
        <v>21</v>
      </c>
      <c r="K328" t="s">
        <v>22</v>
      </c>
      <c r="L328">
        <v>40000</v>
      </c>
      <c r="O328" t="s">
        <v>890</v>
      </c>
      <c r="P328" t="s">
        <v>891</v>
      </c>
      <c r="Q328" t="s">
        <v>42</v>
      </c>
      <c r="R328" t="s">
        <v>26</v>
      </c>
      <c r="S328" t="s">
        <v>408</v>
      </c>
      <c r="T328">
        <v>40000</v>
      </c>
    </row>
    <row r="329" spans="1:20" x14ac:dyDescent="0.3">
      <c r="A329" t="s">
        <v>893</v>
      </c>
      <c r="B329" t="str">
        <f>_xlfn.CONCAT(쿼리1[[#This Row],[주문번호]], "-", 쿼리1[[#This Row],[공정명]])</f>
        <v>20241029-2118N0077-옵션</v>
      </c>
      <c r="C329">
        <v>1</v>
      </c>
      <c r="D329" t="s">
        <v>30</v>
      </c>
      <c r="E329" s="1">
        <v>45594</v>
      </c>
      <c r="F329" s="1">
        <v>45596</v>
      </c>
      <c r="G329" s="1"/>
      <c r="H329" s="1">
        <v>45656</v>
      </c>
      <c r="I329" s="1"/>
      <c r="J329" t="s">
        <v>21</v>
      </c>
      <c r="K329" t="s">
        <v>22</v>
      </c>
      <c r="L329">
        <v>10000</v>
      </c>
      <c r="O329" t="s">
        <v>894</v>
      </c>
      <c r="P329" t="s">
        <v>895</v>
      </c>
      <c r="Q329" t="s">
        <v>42</v>
      </c>
      <c r="R329" t="s">
        <v>26</v>
      </c>
      <c r="S329" t="s">
        <v>408</v>
      </c>
      <c r="T329">
        <v>10000</v>
      </c>
    </row>
    <row r="330" spans="1:20" x14ac:dyDescent="0.3">
      <c r="A330" t="s">
        <v>896</v>
      </c>
      <c r="B330" t="str">
        <f>_xlfn.CONCAT(쿼리1[[#This Row],[주문번호]], "-", 쿼리1[[#This Row],[공정명]])</f>
        <v>20240924-2000143975-옵션</v>
      </c>
      <c r="C330">
        <v>1</v>
      </c>
      <c r="D330" t="s">
        <v>30</v>
      </c>
      <c r="E330" s="1">
        <v>45559</v>
      </c>
      <c r="F330" s="1">
        <v>45561</v>
      </c>
      <c r="G330" s="1"/>
      <c r="H330" s="1">
        <v>45656</v>
      </c>
      <c r="I330" s="1"/>
      <c r="J330" t="s">
        <v>21</v>
      </c>
      <c r="K330" t="s">
        <v>22</v>
      </c>
      <c r="L330">
        <v>1500</v>
      </c>
      <c r="O330" t="s">
        <v>339</v>
      </c>
      <c r="P330" t="s">
        <v>897</v>
      </c>
      <c r="Q330" t="s">
        <v>898</v>
      </c>
      <c r="R330" t="s">
        <v>26</v>
      </c>
      <c r="S330" t="s">
        <v>408</v>
      </c>
      <c r="T330">
        <v>1500</v>
      </c>
    </row>
    <row r="331" spans="1:20" x14ac:dyDescent="0.3">
      <c r="A331" t="s">
        <v>899</v>
      </c>
      <c r="B331" t="str">
        <f>_xlfn.CONCAT(쿼리1[[#This Row],[주문번호]], "-", 쿼리1[[#This Row],[공정명]])</f>
        <v>20241017-210928-옵션</v>
      </c>
      <c r="C331">
        <v>1</v>
      </c>
      <c r="D331" t="s">
        <v>30</v>
      </c>
      <c r="E331" s="1">
        <v>45582</v>
      </c>
      <c r="F331" s="1">
        <v>45586</v>
      </c>
      <c r="G331" s="1"/>
      <c r="H331" s="1">
        <v>45656</v>
      </c>
      <c r="I331" s="1"/>
      <c r="J331" t="s">
        <v>21</v>
      </c>
      <c r="K331" t="s">
        <v>22</v>
      </c>
      <c r="L331">
        <v>5400</v>
      </c>
      <c r="O331" t="s">
        <v>900</v>
      </c>
      <c r="P331" t="s">
        <v>901</v>
      </c>
      <c r="Q331" t="s">
        <v>902</v>
      </c>
      <c r="R331" t="s">
        <v>26</v>
      </c>
      <c r="S331" t="s">
        <v>408</v>
      </c>
      <c r="T331">
        <v>5400</v>
      </c>
    </row>
    <row r="332" spans="1:20" x14ac:dyDescent="0.3">
      <c r="A332" t="s">
        <v>903</v>
      </c>
      <c r="B332" t="str">
        <f>_xlfn.CONCAT(쿼리1[[#This Row],[주문번호]], "-", 쿼리1[[#This Row],[공정명]])</f>
        <v>20241203-2000165164-턴키</v>
      </c>
      <c r="C332">
        <v>1</v>
      </c>
      <c r="D332" t="s">
        <v>20</v>
      </c>
      <c r="E332" s="1">
        <v>45629</v>
      </c>
      <c r="F332" s="1">
        <v>45635</v>
      </c>
      <c r="G332" s="1"/>
      <c r="H332" s="1">
        <v>45656</v>
      </c>
      <c r="I332" s="1"/>
      <c r="J332" t="s">
        <v>21</v>
      </c>
      <c r="K332" t="s">
        <v>22</v>
      </c>
      <c r="L332">
        <v>5000</v>
      </c>
      <c r="O332" t="s">
        <v>886</v>
      </c>
      <c r="P332" t="s">
        <v>887</v>
      </c>
      <c r="Q332" t="s">
        <v>888</v>
      </c>
      <c r="R332" t="s">
        <v>26</v>
      </c>
      <c r="S332" t="s">
        <v>408</v>
      </c>
      <c r="T332">
        <v>5000</v>
      </c>
    </row>
    <row r="333" spans="1:20" x14ac:dyDescent="0.3">
      <c r="A333" t="s">
        <v>904</v>
      </c>
      <c r="B333" t="str">
        <f>_xlfn.CONCAT(쿼리1[[#This Row],[주문번호]], "-", 쿼리1[[#This Row],[공정명]])</f>
        <v>20241126-21160029-옵션</v>
      </c>
      <c r="C333">
        <v>1</v>
      </c>
      <c r="D333" t="s">
        <v>30</v>
      </c>
      <c r="E333" s="1">
        <v>45622</v>
      </c>
      <c r="F333" s="1">
        <v>45623</v>
      </c>
      <c r="G333" s="1"/>
      <c r="H333" s="1">
        <v>45656</v>
      </c>
      <c r="I333" s="1"/>
      <c r="J333" t="s">
        <v>21</v>
      </c>
      <c r="K333" t="s">
        <v>22</v>
      </c>
      <c r="L333">
        <v>40000</v>
      </c>
      <c r="O333" t="s">
        <v>890</v>
      </c>
      <c r="P333" t="s">
        <v>891</v>
      </c>
      <c r="Q333" t="s">
        <v>42</v>
      </c>
      <c r="R333" t="s">
        <v>26</v>
      </c>
      <c r="S333" t="s">
        <v>408</v>
      </c>
      <c r="T333">
        <v>40000</v>
      </c>
    </row>
    <row r="334" spans="1:20" x14ac:dyDescent="0.3">
      <c r="A334" t="s">
        <v>905</v>
      </c>
      <c r="B334" t="str">
        <f>_xlfn.CONCAT(쿼리1[[#This Row],[주문번호]], "-", 쿼리1[[#This Row],[공정명]])</f>
        <v>20241129-2000143975-옵션</v>
      </c>
      <c r="C334">
        <v>1</v>
      </c>
      <c r="D334" t="s">
        <v>30</v>
      </c>
      <c r="E334" s="1">
        <v>45625</v>
      </c>
      <c r="F334" s="1">
        <v>45629</v>
      </c>
      <c r="G334" s="1"/>
      <c r="H334" s="1">
        <v>45656</v>
      </c>
      <c r="I334" s="1"/>
      <c r="J334" t="s">
        <v>21</v>
      </c>
      <c r="K334" t="s">
        <v>22</v>
      </c>
      <c r="L334">
        <v>1000</v>
      </c>
      <c r="O334" t="s">
        <v>339</v>
      </c>
      <c r="P334" t="s">
        <v>897</v>
      </c>
      <c r="Q334" t="s">
        <v>898</v>
      </c>
      <c r="R334" t="s">
        <v>26</v>
      </c>
      <c r="S334" t="s">
        <v>408</v>
      </c>
      <c r="T334">
        <v>1000</v>
      </c>
    </row>
    <row r="335" spans="1:20" x14ac:dyDescent="0.3">
      <c r="A335" t="s">
        <v>906</v>
      </c>
      <c r="B335" t="str">
        <f>_xlfn.CONCAT(쿼리1[[#This Row],[주문번호]], "-", 쿼리1[[#This Row],[공정명]])</f>
        <v>20241121-2117P0265-턴키</v>
      </c>
      <c r="C335">
        <v>1</v>
      </c>
      <c r="D335" t="s">
        <v>20</v>
      </c>
      <c r="E335" s="1">
        <v>45617</v>
      </c>
      <c r="F335" s="1">
        <v>45624</v>
      </c>
      <c r="G335" s="1"/>
      <c r="H335" s="1">
        <v>45656</v>
      </c>
      <c r="I335" s="1"/>
      <c r="J335" t="s">
        <v>21</v>
      </c>
      <c r="K335" t="s">
        <v>22</v>
      </c>
      <c r="L335">
        <v>20000</v>
      </c>
      <c r="O335" t="s">
        <v>907</v>
      </c>
      <c r="P335" t="s">
        <v>908</v>
      </c>
      <c r="Q335" t="s">
        <v>909</v>
      </c>
      <c r="R335" t="s">
        <v>910</v>
      </c>
      <c r="S335" t="s">
        <v>408</v>
      </c>
      <c r="T335">
        <v>20000</v>
      </c>
    </row>
    <row r="336" spans="1:20" x14ac:dyDescent="0.3">
      <c r="A336" t="s">
        <v>911</v>
      </c>
      <c r="B336" t="str">
        <f>_xlfn.CONCAT(쿼리1[[#This Row],[주문번호]], "-", 쿼리1[[#This Row],[공정명]])</f>
        <v>20241121-2000140869-턴키</v>
      </c>
      <c r="C336">
        <v>1</v>
      </c>
      <c r="D336" t="s">
        <v>20</v>
      </c>
      <c r="E336" s="1">
        <v>45617</v>
      </c>
      <c r="F336" s="1">
        <v>45624</v>
      </c>
      <c r="G336" s="1"/>
      <c r="H336" s="1">
        <v>45656</v>
      </c>
      <c r="I336" s="1"/>
      <c r="J336" t="s">
        <v>21</v>
      </c>
      <c r="K336" t="s">
        <v>22</v>
      </c>
      <c r="L336">
        <v>30000</v>
      </c>
      <c r="O336" t="s">
        <v>912</v>
      </c>
      <c r="P336" t="s">
        <v>913</v>
      </c>
      <c r="Q336" t="s">
        <v>42</v>
      </c>
      <c r="R336" t="s">
        <v>910</v>
      </c>
      <c r="S336" t="s">
        <v>408</v>
      </c>
      <c r="T336">
        <v>30000</v>
      </c>
    </row>
    <row r="337" spans="1:20" x14ac:dyDescent="0.3">
      <c r="A337" t="s">
        <v>914</v>
      </c>
      <c r="B337" t="str">
        <f>_xlfn.CONCAT(쿼리1[[#This Row],[주문번호]], "-", 쿼리1[[#This Row],[공정명]])</f>
        <v>20241216-1000156851-제대</v>
      </c>
      <c r="C337">
        <v>5</v>
      </c>
      <c r="D337" t="s">
        <v>80</v>
      </c>
      <c r="E337" s="1">
        <v>45642</v>
      </c>
      <c r="F337" s="1">
        <v>45656</v>
      </c>
      <c r="G337" s="1"/>
      <c r="H337" s="1">
        <v>45656</v>
      </c>
      <c r="I337" s="1"/>
      <c r="J337" t="s">
        <v>21</v>
      </c>
      <c r="K337" t="s">
        <v>282</v>
      </c>
      <c r="L337">
        <v>123076</v>
      </c>
      <c r="O337" t="s">
        <v>915</v>
      </c>
      <c r="P337" t="s">
        <v>916</v>
      </c>
      <c r="Q337" t="s">
        <v>917</v>
      </c>
      <c r="R337" t="s">
        <v>26</v>
      </c>
      <c r="S337" t="s">
        <v>137</v>
      </c>
      <c r="T337">
        <v>123076</v>
      </c>
    </row>
    <row r="338" spans="1:20" x14ac:dyDescent="0.3">
      <c r="A338" t="s">
        <v>918</v>
      </c>
      <c r="B338" t="str">
        <f>_xlfn.CONCAT(쿼리1[[#This Row],[주문번호]], "-", 쿼리1[[#This Row],[공정명]])</f>
        <v>20241011-1000156851-제대</v>
      </c>
      <c r="C338">
        <v>5</v>
      </c>
      <c r="D338" t="s">
        <v>80</v>
      </c>
      <c r="E338" s="1">
        <v>45576</v>
      </c>
      <c r="F338" s="1">
        <v>45593</v>
      </c>
      <c r="G338" s="1">
        <v>45590</v>
      </c>
      <c r="H338" s="1">
        <v>45656</v>
      </c>
      <c r="I338" s="1">
        <v>45595</v>
      </c>
      <c r="J338" t="s">
        <v>31</v>
      </c>
      <c r="K338" t="s">
        <v>39</v>
      </c>
      <c r="L338">
        <v>184615</v>
      </c>
      <c r="M338">
        <v>8000</v>
      </c>
      <c r="N338">
        <v>-3</v>
      </c>
      <c r="O338" t="s">
        <v>915</v>
      </c>
      <c r="P338" t="s">
        <v>916</v>
      </c>
      <c r="Q338" t="s">
        <v>917</v>
      </c>
      <c r="R338" t="s">
        <v>26</v>
      </c>
      <c r="S338" t="s">
        <v>137</v>
      </c>
      <c r="T338">
        <v>184615</v>
      </c>
    </row>
    <row r="339" spans="1:20" x14ac:dyDescent="0.3">
      <c r="A339" t="s">
        <v>918</v>
      </c>
      <c r="B339" t="str">
        <f>_xlfn.CONCAT(쿼리1[[#This Row],[주문번호]], "-", 쿼리1[[#This Row],[공정명]])</f>
        <v>20241011-1000156851-제대</v>
      </c>
      <c r="C339">
        <v>5</v>
      </c>
      <c r="D339" t="s">
        <v>80</v>
      </c>
      <c r="E339" s="1">
        <v>45576</v>
      </c>
      <c r="F339" s="1">
        <v>45593</v>
      </c>
      <c r="G339" s="1">
        <v>45590</v>
      </c>
      <c r="H339" s="1">
        <v>45656</v>
      </c>
      <c r="I339" s="1">
        <v>45595</v>
      </c>
      <c r="J339" t="s">
        <v>31</v>
      </c>
      <c r="K339" t="s">
        <v>39</v>
      </c>
      <c r="L339">
        <v>184615</v>
      </c>
      <c r="M339">
        <v>28000</v>
      </c>
      <c r="N339">
        <v>-3</v>
      </c>
      <c r="O339" t="s">
        <v>915</v>
      </c>
      <c r="P339" t="s">
        <v>916</v>
      </c>
      <c r="Q339" t="s">
        <v>917</v>
      </c>
      <c r="R339" t="s">
        <v>26</v>
      </c>
      <c r="S339" t="s">
        <v>137</v>
      </c>
      <c r="T339">
        <v>184615</v>
      </c>
    </row>
    <row r="340" spans="1:20" x14ac:dyDescent="0.3">
      <c r="A340" t="s">
        <v>918</v>
      </c>
      <c r="B340" t="str">
        <f>_xlfn.CONCAT(쿼리1[[#This Row],[주문번호]], "-", 쿼리1[[#This Row],[공정명]])</f>
        <v>20241011-1000156851-제대</v>
      </c>
      <c r="C340">
        <v>5</v>
      </c>
      <c r="D340" t="s">
        <v>80</v>
      </c>
      <c r="E340" s="1">
        <v>45576</v>
      </c>
      <c r="F340" s="1">
        <v>45593</v>
      </c>
      <c r="G340" s="1">
        <v>45593</v>
      </c>
      <c r="H340" s="1">
        <v>45656</v>
      </c>
      <c r="I340" s="1">
        <v>45595</v>
      </c>
      <c r="J340" t="s">
        <v>31</v>
      </c>
      <c r="K340" t="s">
        <v>39</v>
      </c>
      <c r="L340">
        <v>184615</v>
      </c>
      <c r="M340">
        <v>60000</v>
      </c>
      <c r="N340">
        <v>0</v>
      </c>
      <c r="O340" t="s">
        <v>915</v>
      </c>
      <c r="P340" t="s">
        <v>916</v>
      </c>
      <c r="Q340" t="s">
        <v>917</v>
      </c>
      <c r="R340" t="s">
        <v>26</v>
      </c>
      <c r="S340" t="s">
        <v>137</v>
      </c>
      <c r="T340">
        <v>184615</v>
      </c>
    </row>
    <row r="341" spans="1:20" x14ac:dyDescent="0.3">
      <c r="A341" t="s">
        <v>919</v>
      </c>
      <c r="B341" t="str">
        <f>_xlfn.CONCAT(쿼리1[[#This Row],[주문번호]], "-", 쿼리1[[#This Row],[공정명]])</f>
        <v>20241220-1219N0041-제대</v>
      </c>
      <c r="C341">
        <v>3</v>
      </c>
      <c r="D341" t="s">
        <v>80</v>
      </c>
      <c r="E341" s="1">
        <v>45646</v>
      </c>
      <c r="F341" s="1">
        <v>45659</v>
      </c>
      <c r="G341" s="1"/>
      <c r="H341" s="1">
        <v>45656</v>
      </c>
      <c r="I341" s="1"/>
      <c r="J341" t="s">
        <v>21</v>
      </c>
      <c r="K341" t="s">
        <v>282</v>
      </c>
      <c r="L341">
        <v>47058</v>
      </c>
      <c r="O341" t="s">
        <v>920</v>
      </c>
      <c r="P341" t="s">
        <v>921</v>
      </c>
      <c r="Q341" t="s">
        <v>42</v>
      </c>
      <c r="R341" t="s">
        <v>922</v>
      </c>
      <c r="S341" t="s">
        <v>137</v>
      </c>
      <c r="T341">
        <v>47058</v>
      </c>
    </row>
    <row r="342" spans="1:20" x14ac:dyDescent="0.3">
      <c r="A342" t="s">
        <v>923</v>
      </c>
      <c r="B342" t="str">
        <f>_xlfn.CONCAT(쿼리1[[#This Row],[주문번호]], "-", 쿼리1[[#This Row],[공정명]])</f>
        <v>20241106-1219N0037-제대</v>
      </c>
      <c r="C342">
        <v>3</v>
      </c>
      <c r="D342" t="s">
        <v>80</v>
      </c>
      <c r="E342" s="1">
        <v>45602</v>
      </c>
      <c r="F342" s="1">
        <v>45615</v>
      </c>
      <c r="G342" s="1">
        <v>45611</v>
      </c>
      <c r="H342" s="1">
        <v>45656</v>
      </c>
      <c r="I342" s="1">
        <v>45611</v>
      </c>
      <c r="J342" t="s">
        <v>31</v>
      </c>
      <c r="K342" t="s">
        <v>39</v>
      </c>
      <c r="L342">
        <v>109090</v>
      </c>
      <c r="M342">
        <v>109100</v>
      </c>
      <c r="N342">
        <v>-4</v>
      </c>
      <c r="O342" t="s">
        <v>559</v>
      </c>
      <c r="P342" t="s">
        <v>924</v>
      </c>
      <c r="Q342" t="s">
        <v>42</v>
      </c>
      <c r="R342" t="s">
        <v>922</v>
      </c>
      <c r="S342" t="s">
        <v>137</v>
      </c>
      <c r="T342">
        <v>109090</v>
      </c>
    </row>
    <row r="343" spans="1:20" x14ac:dyDescent="0.3">
      <c r="A343" t="s">
        <v>925</v>
      </c>
      <c r="B343" t="str">
        <f>_xlfn.CONCAT(쿼리1[[#This Row],[주문번호]], "-", 쿼리1[[#This Row],[공정명]])</f>
        <v>20241108-1000169581-제대</v>
      </c>
      <c r="C343">
        <v>3</v>
      </c>
      <c r="D343" t="s">
        <v>80</v>
      </c>
      <c r="E343" s="1">
        <v>45604</v>
      </c>
      <c r="F343" s="1">
        <v>45618</v>
      </c>
      <c r="G343" s="1">
        <v>45616</v>
      </c>
      <c r="H343" s="1">
        <v>45656</v>
      </c>
      <c r="I343" s="1">
        <v>45621</v>
      </c>
      <c r="J343" t="s">
        <v>31</v>
      </c>
      <c r="K343" t="s">
        <v>39</v>
      </c>
      <c r="L343">
        <v>52173</v>
      </c>
      <c r="M343">
        <v>50500</v>
      </c>
      <c r="N343">
        <v>-2</v>
      </c>
      <c r="O343" t="s">
        <v>559</v>
      </c>
      <c r="P343" t="s">
        <v>926</v>
      </c>
      <c r="Q343" t="s">
        <v>42</v>
      </c>
      <c r="R343" t="s">
        <v>922</v>
      </c>
      <c r="S343" t="s">
        <v>137</v>
      </c>
      <c r="T343">
        <v>52173</v>
      </c>
    </row>
    <row r="344" spans="1:20" x14ac:dyDescent="0.3">
      <c r="A344" t="s">
        <v>927</v>
      </c>
      <c r="B344" t="str">
        <f>_xlfn.CONCAT(쿼리1[[#This Row],[주문번호]], "-", 쿼리1[[#This Row],[공정명]])</f>
        <v>20241002-1117P0199-제대</v>
      </c>
      <c r="C344">
        <v>5</v>
      </c>
      <c r="D344" t="s">
        <v>80</v>
      </c>
      <c r="E344" s="1">
        <v>45567</v>
      </c>
      <c r="F344" s="1">
        <v>45582</v>
      </c>
      <c r="G344" s="1">
        <v>45588</v>
      </c>
      <c r="H344" s="1">
        <v>45656</v>
      </c>
      <c r="I344" s="1">
        <v>45588</v>
      </c>
      <c r="J344" t="s">
        <v>31</v>
      </c>
      <c r="K344" t="s">
        <v>32</v>
      </c>
      <c r="L344">
        <v>62068</v>
      </c>
      <c r="M344">
        <v>60560</v>
      </c>
      <c r="N344">
        <v>6</v>
      </c>
      <c r="O344" t="s">
        <v>133</v>
      </c>
      <c r="P344" t="s">
        <v>134</v>
      </c>
      <c r="Q344" t="s">
        <v>928</v>
      </c>
      <c r="R344" t="s">
        <v>929</v>
      </c>
      <c r="S344" t="s">
        <v>137</v>
      </c>
      <c r="T344">
        <v>62068</v>
      </c>
    </row>
    <row r="345" spans="1:20" x14ac:dyDescent="0.3">
      <c r="A345" t="s">
        <v>930</v>
      </c>
      <c r="B345" t="str">
        <f>_xlfn.CONCAT(쿼리1[[#This Row],[주문번호]], "-", 쿼리1[[#This Row],[공정명]])</f>
        <v>20241002-140008-제대</v>
      </c>
      <c r="C345">
        <v>5</v>
      </c>
      <c r="D345" t="s">
        <v>80</v>
      </c>
      <c r="E345" s="1">
        <v>45567</v>
      </c>
      <c r="F345" s="1">
        <v>45581</v>
      </c>
      <c r="G345" s="1">
        <v>45587</v>
      </c>
      <c r="H345" s="1">
        <v>45656</v>
      </c>
      <c r="I345" s="1">
        <v>45587</v>
      </c>
      <c r="J345" t="s">
        <v>31</v>
      </c>
      <c r="K345" t="s">
        <v>32</v>
      </c>
      <c r="L345">
        <v>20689</v>
      </c>
      <c r="M345">
        <v>19870</v>
      </c>
      <c r="N345">
        <v>6</v>
      </c>
      <c r="O345" t="s">
        <v>133</v>
      </c>
      <c r="P345" t="s">
        <v>134</v>
      </c>
      <c r="Q345" t="s">
        <v>931</v>
      </c>
      <c r="R345" t="s">
        <v>929</v>
      </c>
      <c r="S345" t="s">
        <v>137</v>
      </c>
      <c r="T345">
        <v>20689</v>
      </c>
    </row>
    <row r="346" spans="1:20" x14ac:dyDescent="0.3">
      <c r="A346" t="s">
        <v>932</v>
      </c>
      <c r="B346" t="str">
        <f>_xlfn.CONCAT(쿼리1[[#This Row],[주문번호]], "-", 쿼리1[[#This Row],[공정명]])</f>
        <v>20241118-1117P0199-제대</v>
      </c>
      <c r="C346">
        <v>5</v>
      </c>
      <c r="D346" t="s">
        <v>80</v>
      </c>
      <c r="E346" s="1">
        <v>45614</v>
      </c>
      <c r="F346" s="1">
        <v>45629</v>
      </c>
      <c r="G346" s="1">
        <v>45625</v>
      </c>
      <c r="H346" s="1">
        <v>45656</v>
      </c>
      <c r="I346" s="1">
        <v>45625</v>
      </c>
      <c r="J346" t="s">
        <v>31</v>
      </c>
      <c r="K346" t="s">
        <v>39</v>
      </c>
      <c r="L346">
        <v>62068</v>
      </c>
      <c r="M346">
        <v>60680</v>
      </c>
      <c r="N346">
        <v>-4</v>
      </c>
      <c r="O346" t="s">
        <v>133</v>
      </c>
      <c r="P346" t="s">
        <v>134</v>
      </c>
      <c r="Q346" t="s">
        <v>928</v>
      </c>
      <c r="R346" t="s">
        <v>929</v>
      </c>
      <c r="S346" t="s">
        <v>137</v>
      </c>
      <c r="T346">
        <v>62068</v>
      </c>
    </row>
    <row r="347" spans="1:20" x14ac:dyDescent="0.3">
      <c r="A347" t="s">
        <v>933</v>
      </c>
      <c r="B347" t="str">
        <f>_xlfn.CONCAT(쿼리1[[#This Row],[주문번호]], "-", 쿼리1[[#This Row],[공정명]])</f>
        <v>20240930-1619N0014-제대</v>
      </c>
      <c r="C347">
        <v>3</v>
      </c>
      <c r="D347" t="s">
        <v>80</v>
      </c>
      <c r="E347" s="1">
        <v>45565</v>
      </c>
      <c r="F347" s="1">
        <v>45579</v>
      </c>
      <c r="G347" s="1">
        <v>45588</v>
      </c>
      <c r="H347" s="1">
        <v>45656</v>
      </c>
      <c r="I347" s="1">
        <v>45588</v>
      </c>
      <c r="J347" t="s">
        <v>31</v>
      </c>
      <c r="K347" t="s">
        <v>32</v>
      </c>
      <c r="L347">
        <v>35294</v>
      </c>
      <c r="M347">
        <v>34560</v>
      </c>
      <c r="N347">
        <v>9</v>
      </c>
      <c r="O347" t="s">
        <v>920</v>
      </c>
      <c r="P347" t="s">
        <v>934</v>
      </c>
      <c r="Q347" t="s">
        <v>42</v>
      </c>
      <c r="R347" t="s">
        <v>70</v>
      </c>
      <c r="S347" t="s">
        <v>137</v>
      </c>
      <c r="T347">
        <v>35294</v>
      </c>
    </row>
    <row r="348" spans="1:20" x14ac:dyDescent="0.3">
      <c r="A348" t="s">
        <v>935</v>
      </c>
      <c r="B348" t="str">
        <f>_xlfn.CONCAT(쿼리1[[#This Row],[주문번호]], "-", 쿼리1[[#This Row],[공정명]])</f>
        <v>20241219-1218P0346-제대</v>
      </c>
      <c r="C348">
        <v>5</v>
      </c>
      <c r="D348" t="s">
        <v>80</v>
      </c>
      <c r="E348" s="1">
        <v>45645</v>
      </c>
      <c r="F348" s="1">
        <v>45659</v>
      </c>
      <c r="G348" s="1"/>
      <c r="H348" s="1">
        <v>45656</v>
      </c>
      <c r="I348" s="1"/>
      <c r="J348" t="s">
        <v>21</v>
      </c>
      <c r="K348" t="s">
        <v>282</v>
      </c>
      <c r="L348">
        <v>51612</v>
      </c>
      <c r="O348" t="s">
        <v>936</v>
      </c>
      <c r="P348" t="s">
        <v>937</v>
      </c>
      <c r="Q348" t="s">
        <v>938</v>
      </c>
      <c r="R348" t="s">
        <v>939</v>
      </c>
      <c r="S348" t="s">
        <v>137</v>
      </c>
      <c r="T348">
        <v>51612</v>
      </c>
    </row>
    <row r="349" spans="1:20" x14ac:dyDescent="0.3">
      <c r="A349" t="s">
        <v>940</v>
      </c>
      <c r="B349" t="str">
        <f>_xlfn.CONCAT(쿼리1[[#This Row],[주문번호]], "-", 쿼리1[[#This Row],[공정명]])</f>
        <v>20240904-1000160191-제대</v>
      </c>
      <c r="C349">
        <v>4</v>
      </c>
      <c r="D349" t="s">
        <v>80</v>
      </c>
      <c r="E349" s="1">
        <v>45539</v>
      </c>
      <c r="F349" s="1">
        <v>45553</v>
      </c>
      <c r="G349" s="1">
        <v>45575</v>
      </c>
      <c r="H349" s="1">
        <v>45656</v>
      </c>
      <c r="I349" s="1">
        <v>45546</v>
      </c>
      <c r="J349" t="s">
        <v>101</v>
      </c>
      <c r="K349" t="s">
        <v>32</v>
      </c>
      <c r="L349">
        <v>106666</v>
      </c>
      <c r="M349">
        <v>26140</v>
      </c>
      <c r="N349">
        <v>22</v>
      </c>
      <c r="O349" t="s">
        <v>141</v>
      </c>
      <c r="P349" t="s">
        <v>142</v>
      </c>
      <c r="Q349" t="s">
        <v>941</v>
      </c>
      <c r="R349" t="s">
        <v>942</v>
      </c>
      <c r="S349" t="s">
        <v>137</v>
      </c>
      <c r="T349">
        <v>106666</v>
      </c>
    </row>
    <row r="350" spans="1:20" x14ac:dyDescent="0.3">
      <c r="A350" t="s">
        <v>943</v>
      </c>
      <c r="B350" t="str">
        <f>_xlfn.CONCAT(쿼리1[[#This Row],[주문번호]], "-", 쿼리1[[#This Row],[공정명]])</f>
        <v>20241031-1000160191-제대</v>
      </c>
      <c r="C350">
        <v>4</v>
      </c>
      <c r="D350" t="s">
        <v>80</v>
      </c>
      <c r="E350" s="1">
        <v>45596</v>
      </c>
      <c r="F350" s="1">
        <v>45610</v>
      </c>
      <c r="G350" s="1">
        <v>45610</v>
      </c>
      <c r="H350" s="1">
        <v>45656</v>
      </c>
      <c r="I350" s="1">
        <v>45610</v>
      </c>
      <c r="J350" t="s">
        <v>31</v>
      </c>
      <c r="K350" t="s">
        <v>39</v>
      </c>
      <c r="L350">
        <v>53333</v>
      </c>
      <c r="M350">
        <v>49360</v>
      </c>
      <c r="N350">
        <v>0</v>
      </c>
      <c r="O350" t="s">
        <v>141</v>
      </c>
      <c r="P350" t="s">
        <v>142</v>
      </c>
      <c r="Q350" t="s">
        <v>941</v>
      </c>
      <c r="R350" t="s">
        <v>942</v>
      </c>
      <c r="S350" t="s">
        <v>137</v>
      </c>
      <c r="T350">
        <v>53333</v>
      </c>
    </row>
    <row r="351" spans="1:20" x14ac:dyDescent="0.3">
      <c r="A351" t="s">
        <v>944</v>
      </c>
      <c r="B351" t="str">
        <f>_xlfn.CONCAT(쿼리1[[#This Row],[주문번호]], "-", 쿼리1[[#This Row],[공정명]])</f>
        <v>20241002-1000160191-제대</v>
      </c>
      <c r="C351">
        <v>4</v>
      </c>
      <c r="D351" t="s">
        <v>80</v>
      </c>
      <c r="E351" s="1">
        <v>45567</v>
      </c>
      <c r="F351" s="1">
        <v>45581</v>
      </c>
      <c r="G351" s="1">
        <v>45587</v>
      </c>
      <c r="H351" s="1">
        <v>45656</v>
      </c>
      <c r="I351" s="1">
        <v>45587</v>
      </c>
      <c r="J351" t="s">
        <v>31</v>
      </c>
      <c r="K351" t="s">
        <v>32</v>
      </c>
      <c r="L351">
        <v>53333</v>
      </c>
      <c r="M351">
        <v>51650</v>
      </c>
      <c r="N351">
        <v>6</v>
      </c>
      <c r="O351" t="s">
        <v>141</v>
      </c>
      <c r="P351" t="s">
        <v>142</v>
      </c>
      <c r="Q351" t="s">
        <v>941</v>
      </c>
      <c r="R351" t="s">
        <v>942</v>
      </c>
      <c r="S351" t="s">
        <v>137</v>
      </c>
      <c r="T351">
        <v>53333</v>
      </c>
    </row>
    <row r="352" spans="1:20" x14ac:dyDescent="0.3">
      <c r="A352" t="s">
        <v>945</v>
      </c>
      <c r="B352" t="str">
        <f>_xlfn.CONCAT(쿼리1[[#This Row],[주문번호]], "-", 쿼리1[[#This Row],[공정명]])</f>
        <v>20241224-1420P0057-제대</v>
      </c>
      <c r="C352">
        <v>5</v>
      </c>
      <c r="D352" t="s">
        <v>80</v>
      </c>
      <c r="E352" s="1">
        <v>45650</v>
      </c>
      <c r="F352" s="1">
        <v>45663</v>
      </c>
      <c r="G352" s="1"/>
      <c r="H352" s="1">
        <v>45656</v>
      </c>
      <c r="I352" s="1"/>
      <c r="J352" t="s">
        <v>21</v>
      </c>
      <c r="K352" t="s">
        <v>282</v>
      </c>
      <c r="L352">
        <v>32432</v>
      </c>
      <c r="O352" t="s">
        <v>555</v>
      </c>
      <c r="P352" t="s">
        <v>556</v>
      </c>
      <c r="Q352" t="s">
        <v>568</v>
      </c>
      <c r="R352" t="s">
        <v>64</v>
      </c>
      <c r="S352" t="s">
        <v>137</v>
      </c>
      <c r="T352">
        <v>32432</v>
      </c>
    </row>
    <row r="353" spans="1:20" x14ac:dyDescent="0.3">
      <c r="A353" t="s">
        <v>946</v>
      </c>
      <c r="B353" t="str">
        <f>_xlfn.CONCAT(쿼리1[[#This Row],[주문번호]], "-", 쿼리1[[#This Row],[공정명]])</f>
        <v>20241217-1000164958-제대</v>
      </c>
      <c r="C353">
        <v>4</v>
      </c>
      <c r="D353" t="s">
        <v>80</v>
      </c>
      <c r="E353" s="1">
        <v>45643</v>
      </c>
      <c r="F353" s="1">
        <v>45657</v>
      </c>
      <c r="G353" s="1"/>
      <c r="H353" s="1">
        <v>45656</v>
      </c>
      <c r="I353" s="1">
        <v>45654</v>
      </c>
      <c r="J353" t="s">
        <v>31</v>
      </c>
      <c r="K353" t="s">
        <v>282</v>
      </c>
      <c r="L353">
        <v>30000</v>
      </c>
      <c r="O353" t="s">
        <v>102</v>
      </c>
      <c r="P353" t="s">
        <v>110</v>
      </c>
      <c r="Q353" t="s">
        <v>125</v>
      </c>
      <c r="R353" t="s">
        <v>26</v>
      </c>
      <c r="S353" t="s">
        <v>85</v>
      </c>
      <c r="T353">
        <v>30000</v>
      </c>
    </row>
    <row r="354" spans="1:20" x14ac:dyDescent="0.3">
      <c r="A354" t="s">
        <v>947</v>
      </c>
      <c r="B354" t="str">
        <f>_xlfn.CONCAT(쿼리1[[#This Row],[주문번호]], "-", 쿼리1[[#This Row],[공정명]])</f>
        <v>20241007-1000165531-제대</v>
      </c>
      <c r="C354">
        <v>3</v>
      </c>
      <c r="D354" t="s">
        <v>80</v>
      </c>
      <c r="E354" s="1">
        <v>45572</v>
      </c>
      <c r="F354" s="1">
        <v>45587</v>
      </c>
      <c r="G354" s="1">
        <v>45602</v>
      </c>
      <c r="H354" s="1">
        <v>45656</v>
      </c>
      <c r="I354" s="1">
        <v>45602</v>
      </c>
      <c r="J354" t="s">
        <v>31</v>
      </c>
      <c r="K354" t="s">
        <v>32</v>
      </c>
      <c r="L354">
        <v>60000</v>
      </c>
      <c r="M354">
        <v>57500</v>
      </c>
      <c r="N354">
        <v>15</v>
      </c>
      <c r="O354" t="s">
        <v>948</v>
      </c>
      <c r="P354" t="s">
        <v>949</v>
      </c>
      <c r="Q354" t="s">
        <v>950</v>
      </c>
      <c r="R354" t="s">
        <v>26</v>
      </c>
      <c r="S354" t="s">
        <v>85</v>
      </c>
      <c r="T354">
        <v>60000</v>
      </c>
    </row>
    <row r="355" spans="1:20" x14ac:dyDescent="0.3">
      <c r="A355" t="s">
        <v>951</v>
      </c>
      <c r="B355" t="str">
        <f>_xlfn.CONCAT(쿼리1[[#This Row],[주문번호]], "-", 쿼리1[[#This Row],[공정명]])</f>
        <v>20241106-1000166501-제대</v>
      </c>
      <c r="C355">
        <v>5</v>
      </c>
      <c r="D355" t="s">
        <v>80</v>
      </c>
      <c r="E355" s="1">
        <v>45602</v>
      </c>
      <c r="F355" s="1">
        <v>45616</v>
      </c>
      <c r="G355" s="1">
        <v>45616</v>
      </c>
      <c r="H355" s="1">
        <v>45656</v>
      </c>
      <c r="I355" s="1">
        <v>45616</v>
      </c>
      <c r="J355" t="s">
        <v>31</v>
      </c>
      <c r="K355" t="s">
        <v>39</v>
      </c>
      <c r="L355">
        <v>33333</v>
      </c>
      <c r="M355">
        <v>29300</v>
      </c>
      <c r="N355">
        <v>0</v>
      </c>
      <c r="O355" t="s">
        <v>394</v>
      </c>
      <c r="P355" t="s">
        <v>952</v>
      </c>
      <c r="Q355" t="s">
        <v>953</v>
      </c>
      <c r="R355" t="s">
        <v>954</v>
      </c>
      <c r="S355" t="s">
        <v>85</v>
      </c>
      <c r="T355">
        <v>33333</v>
      </c>
    </row>
    <row r="356" spans="1:20" x14ac:dyDescent="0.3">
      <c r="A356" t="s">
        <v>955</v>
      </c>
      <c r="B356" t="str">
        <f>_xlfn.CONCAT(쿼리1[[#This Row],[주문번호]], "-", 쿼리1[[#This Row],[공정명]])</f>
        <v>20241010-1000157188-제대</v>
      </c>
      <c r="C356">
        <v>2</v>
      </c>
      <c r="D356" t="s">
        <v>80</v>
      </c>
      <c r="E356" s="1">
        <v>45575</v>
      </c>
      <c r="F356" s="1">
        <v>45587</v>
      </c>
      <c r="G356" s="1">
        <v>45590</v>
      </c>
      <c r="H356" s="1">
        <v>45656</v>
      </c>
      <c r="I356" s="1">
        <v>45590</v>
      </c>
      <c r="J356" t="s">
        <v>31</v>
      </c>
      <c r="K356" t="s">
        <v>32</v>
      </c>
      <c r="L356">
        <v>9230</v>
      </c>
      <c r="M356">
        <v>9000</v>
      </c>
      <c r="N356">
        <v>3</v>
      </c>
      <c r="O356" t="s">
        <v>91</v>
      </c>
      <c r="P356" t="s">
        <v>956</v>
      </c>
      <c r="Q356" t="s">
        <v>42</v>
      </c>
      <c r="R356" t="s">
        <v>957</v>
      </c>
      <c r="S356" t="s">
        <v>85</v>
      </c>
      <c r="T356">
        <v>9230</v>
      </c>
    </row>
    <row r="357" spans="1:20" x14ac:dyDescent="0.3">
      <c r="A357" t="s">
        <v>958</v>
      </c>
      <c r="B357" t="str">
        <f>_xlfn.CONCAT(쿼리1[[#This Row],[주문번호]], "-", 쿼리1[[#This Row],[공정명]])</f>
        <v>20241217-1000159615-제대</v>
      </c>
      <c r="C357">
        <v>4</v>
      </c>
      <c r="D357" t="s">
        <v>80</v>
      </c>
      <c r="E357" s="1">
        <v>45643</v>
      </c>
      <c r="F357" s="1">
        <v>45653</v>
      </c>
      <c r="G357" s="1"/>
      <c r="H357" s="1">
        <v>45656</v>
      </c>
      <c r="I357" s="1">
        <v>45652</v>
      </c>
      <c r="J357" t="s">
        <v>21</v>
      </c>
      <c r="K357" t="s">
        <v>22</v>
      </c>
      <c r="L357">
        <v>15789</v>
      </c>
      <c r="O357" t="s">
        <v>201</v>
      </c>
      <c r="P357" t="s">
        <v>959</v>
      </c>
      <c r="Q357" t="s">
        <v>960</v>
      </c>
      <c r="R357" t="s">
        <v>961</v>
      </c>
      <c r="S357" t="s">
        <v>85</v>
      </c>
      <c r="T357">
        <v>15789</v>
      </c>
    </row>
    <row r="358" spans="1:20" x14ac:dyDescent="0.3">
      <c r="A358" t="s">
        <v>962</v>
      </c>
      <c r="B358" t="str">
        <f>_xlfn.CONCAT(쿼리1[[#This Row],[주문번호]], "-", 쿼리1[[#This Row],[공정명]])</f>
        <v>20241108-1000161292-제대</v>
      </c>
      <c r="C358">
        <v>4</v>
      </c>
      <c r="D358" t="s">
        <v>80</v>
      </c>
      <c r="E358" s="1">
        <v>45604</v>
      </c>
      <c r="F358" s="1">
        <v>45617</v>
      </c>
      <c r="G358" s="1">
        <v>45622</v>
      </c>
      <c r="H358" s="1">
        <v>45656</v>
      </c>
      <c r="I358" s="1">
        <v>45622</v>
      </c>
      <c r="J358" t="s">
        <v>31</v>
      </c>
      <c r="K358" t="s">
        <v>32</v>
      </c>
      <c r="L358">
        <v>9375</v>
      </c>
      <c r="M358">
        <v>8700</v>
      </c>
      <c r="N358">
        <v>5</v>
      </c>
      <c r="O358" t="s">
        <v>963</v>
      </c>
      <c r="P358" t="s">
        <v>964</v>
      </c>
      <c r="Q358" t="s">
        <v>965</v>
      </c>
      <c r="R358" t="s">
        <v>966</v>
      </c>
      <c r="S358" t="s">
        <v>85</v>
      </c>
      <c r="T358">
        <v>9375</v>
      </c>
    </row>
    <row r="359" spans="1:20" x14ac:dyDescent="0.3">
      <c r="A359" t="s">
        <v>967</v>
      </c>
      <c r="B359" t="str">
        <f>_xlfn.CONCAT(쿼리1[[#This Row],[주문번호]], "-", 쿼리1[[#This Row],[공정명]])</f>
        <v>20241220-1000170038-제대</v>
      </c>
      <c r="C359">
        <v>4</v>
      </c>
      <c r="D359" t="s">
        <v>80</v>
      </c>
      <c r="E359" s="1">
        <v>45646</v>
      </c>
      <c r="F359" s="1">
        <v>45658</v>
      </c>
      <c r="G359" s="1"/>
      <c r="H359" s="1">
        <v>45656</v>
      </c>
      <c r="I359" s="1"/>
      <c r="J359" t="s">
        <v>21</v>
      </c>
      <c r="K359" t="s">
        <v>282</v>
      </c>
      <c r="L359">
        <v>18750</v>
      </c>
      <c r="O359" t="s">
        <v>91</v>
      </c>
      <c r="P359" t="s">
        <v>968</v>
      </c>
      <c r="Q359" t="s">
        <v>969</v>
      </c>
      <c r="R359" t="s">
        <v>204</v>
      </c>
      <c r="S359" t="s">
        <v>85</v>
      </c>
      <c r="T359">
        <v>18750</v>
      </c>
    </row>
    <row r="360" spans="1:20" x14ac:dyDescent="0.3">
      <c r="A360" t="s">
        <v>970</v>
      </c>
      <c r="B360" t="str">
        <f>_xlfn.CONCAT(쿼리1[[#This Row],[주문번호]], "-", 쿼리1[[#This Row],[공정명]])</f>
        <v>20241219-1000170038-제대</v>
      </c>
      <c r="C360">
        <v>4</v>
      </c>
      <c r="D360" t="s">
        <v>80</v>
      </c>
      <c r="E360" s="1">
        <v>45645</v>
      </c>
      <c r="F360" s="1">
        <v>45658</v>
      </c>
      <c r="G360" s="1"/>
      <c r="H360" s="1">
        <v>45656</v>
      </c>
      <c r="I360" s="1"/>
      <c r="J360" t="s">
        <v>21</v>
      </c>
      <c r="K360" t="s">
        <v>282</v>
      </c>
      <c r="L360">
        <v>18750</v>
      </c>
      <c r="O360" t="s">
        <v>580</v>
      </c>
      <c r="P360" t="s">
        <v>968</v>
      </c>
      <c r="Q360" t="s">
        <v>969</v>
      </c>
      <c r="R360" t="s">
        <v>204</v>
      </c>
      <c r="S360" t="s">
        <v>85</v>
      </c>
      <c r="T360">
        <v>18750</v>
      </c>
    </row>
    <row r="361" spans="1:20" x14ac:dyDescent="0.3">
      <c r="A361" t="s">
        <v>971</v>
      </c>
      <c r="B361" t="str">
        <f>_xlfn.CONCAT(쿼리1[[#This Row],[주문번호]], "-", 쿼리1[[#This Row],[공정명]])</f>
        <v>20241024-1000169478-제대</v>
      </c>
      <c r="C361">
        <v>2</v>
      </c>
      <c r="D361" t="s">
        <v>80</v>
      </c>
      <c r="E361" s="1">
        <v>45589</v>
      </c>
      <c r="F361" s="1">
        <v>45601</v>
      </c>
      <c r="G361" s="1">
        <v>45602</v>
      </c>
      <c r="H361" s="1">
        <v>45656</v>
      </c>
      <c r="I361" s="1">
        <v>45602</v>
      </c>
      <c r="J361" t="s">
        <v>31</v>
      </c>
      <c r="K361" t="s">
        <v>32</v>
      </c>
      <c r="L361">
        <v>7500</v>
      </c>
      <c r="M361">
        <v>7300</v>
      </c>
      <c r="N361">
        <v>1</v>
      </c>
      <c r="O361" t="s">
        <v>972</v>
      </c>
      <c r="P361" t="s">
        <v>596</v>
      </c>
      <c r="Q361" t="s">
        <v>42</v>
      </c>
      <c r="R361" t="s">
        <v>973</v>
      </c>
      <c r="S361" t="s">
        <v>85</v>
      </c>
      <c r="T361">
        <v>7500</v>
      </c>
    </row>
    <row r="362" spans="1:20" x14ac:dyDescent="0.3">
      <c r="A362" t="s">
        <v>974</v>
      </c>
      <c r="B362" t="str">
        <f>_xlfn.CONCAT(쿼리1[[#This Row],[주문번호]], "-", 쿼리1[[#This Row],[공정명]])</f>
        <v>20241129-2000169629-제대</v>
      </c>
      <c r="C362">
        <v>1</v>
      </c>
      <c r="D362" t="s">
        <v>80</v>
      </c>
      <c r="E362" s="1">
        <v>45625</v>
      </c>
      <c r="F362" s="1">
        <v>45628</v>
      </c>
      <c r="G362" s="1">
        <v>45640</v>
      </c>
      <c r="H362" s="1">
        <v>45656</v>
      </c>
      <c r="I362" s="1">
        <v>45640</v>
      </c>
      <c r="J362" t="s">
        <v>31</v>
      </c>
      <c r="K362" t="s">
        <v>32</v>
      </c>
      <c r="L362">
        <v>20000</v>
      </c>
      <c r="M362">
        <v>19040</v>
      </c>
      <c r="N362">
        <v>12</v>
      </c>
      <c r="O362" t="s">
        <v>23</v>
      </c>
      <c r="P362" t="s">
        <v>975</v>
      </c>
      <c r="Q362" t="s">
        <v>976</v>
      </c>
      <c r="R362" t="s">
        <v>26</v>
      </c>
      <c r="S362" t="s">
        <v>85</v>
      </c>
      <c r="T362">
        <v>20000</v>
      </c>
    </row>
    <row r="363" spans="1:20" x14ac:dyDescent="0.3">
      <c r="A363" t="s">
        <v>977</v>
      </c>
      <c r="B363" t="str">
        <f>_xlfn.CONCAT(쿼리1[[#This Row],[주문번호]], "-", 쿼리1[[#This Row],[공정명]])</f>
        <v>20241217-1117P0197-제대</v>
      </c>
      <c r="C363">
        <v>4</v>
      </c>
      <c r="D363" t="s">
        <v>80</v>
      </c>
      <c r="E363" s="1">
        <v>45643</v>
      </c>
      <c r="F363" s="1">
        <v>45656</v>
      </c>
      <c r="G363" s="1"/>
      <c r="H363" s="1">
        <v>45656</v>
      </c>
      <c r="I363" s="1">
        <v>45653</v>
      </c>
      <c r="J363" t="s">
        <v>21</v>
      </c>
      <c r="K363" t="s">
        <v>282</v>
      </c>
      <c r="L363">
        <v>22222</v>
      </c>
      <c r="O363" t="s">
        <v>102</v>
      </c>
      <c r="P363" t="s">
        <v>103</v>
      </c>
      <c r="Q363" t="s">
        <v>104</v>
      </c>
      <c r="R363" t="s">
        <v>26</v>
      </c>
      <c r="S363" t="s">
        <v>85</v>
      </c>
      <c r="T363">
        <v>22222</v>
      </c>
    </row>
    <row r="364" spans="1:20" x14ac:dyDescent="0.3">
      <c r="A364" t="s">
        <v>978</v>
      </c>
      <c r="B364" t="str">
        <f>_xlfn.CONCAT(쿼리1[[#This Row],[주문번호]], "-", 쿼리1[[#This Row],[공정명]])</f>
        <v>20241205-1000152197-제대</v>
      </c>
      <c r="C364">
        <v>4</v>
      </c>
      <c r="D364" t="s">
        <v>80</v>
      </c>
      <c r="E364" s="1">
        <v>45631</v>
      </c>
      <c r="F364" s="1">
        <v>45644</v>
      </c>
      <c r="G364" s="1">
        <v>45644</v>
      </c>
      <c r="H364" s="1">
        <v>45656</v>
      </c>
      <c r="I364" s="1">
        <v>45645</v>
      </c>
      <c r="J364" t="s">
        <v>31</v>
      </c>
      <c r="K364" t="s">
        <v>39</v>
      </c>
      <c r="L364">
        <v>240000</v>
      </c>
      <c r="M364">
        <v>153600</v>
      </c>
      <c r="N364">
        <v>0</v>
      </c>
      <c r="O364" t="s">
        <v>979</v>
      </c>
      <c r="P364" t="s">
        <v>980</v>
      </c>
      <c r="Q364" t="s">
        <v>981</v>
      </c>
      <c r="R364" t="s">
        <v>26</v>
      </c>
      <c r="S364" t="s">
        <v>85</v>
      </c>
      <c r="T364">
        <v>240000</v>
      </c>
    </row>
    <row r="365" spans="1:20" x14ac:dyDescent="0.3">
      <c r="A365" t="s">
        <v>978</v>
      </c>
      <c r="B365" t="str">
        <f>_xlfn.CONCAT(쿼리1[[#This Row],[주문번호]], "-", 쿼리1[[#This Row],[공정명]])</f>
        <v>20241205-1000152197-제대</v>
      </c>
      <c r="C365">
        <v>4</v>
      </c>
      <c r="D365" t="s">
        <v>80</v>
      </c>
      <c r="E365" s="1">
        <v>45631</v>
      </c>
      <c r="F365" s="1">
        <v>45644</v>
      </c>
      <c r="G365" s="1">
        <v>45645</v>
      </c>
      <c r="H365" s="1">
        <v>45656</v>
      </c>
      <c r="I365" s="1">
        <v>45645</v>
      </c>
      <c r="J365" t="s">
        <v>31</v>
      </c>
      <c r="K365" t="s">
        <v>32</v>
      </c>
      <c r="L365">
        <v>240000</v>
      </c>
      <c r="M365">
        <v>75000</v>
      </c>
      <c r="N365">
        <v>1</v>
      </c>
      <c r="O365" t="s">
        <v>979</v>
      </c>
      <c r="P365" t="s">
        <v>980</v>
      </c>
      <c r="Q365" t="s">
        <v>981</v>
      </c>
      <c r="R365" t="s">
        <v>26</v>
      </c>
      <c r="S365" t="s">
        <v>85</v>
      </c>
      <c r="T365">
        <v>240000</v>
      </c>
    </row>
    <row r="366" spans="1:20" x14ac:dyDescent="0.3">
      <c r="A366" t="s">
        <v>982</v>
      </c>
      <c r="B366" t="str">
        <f>_xlfn.CONCAT(쿼리1[[#This Row],[주문번호]], "-", 쿼리1[[#This Row],[공정명]])</f>
        <v>20241206-1000163732-제대</v>
      </c>
      <c r="C366">
        <v>2</v>
      </c>
      <c r="D366" t="s">
        <v>80</v>
      </c>
      <c r="E366" s="1">
        <v>45632</v>
      </c>
      <c r="F366" s="1">
        <v>45644</v>
      </c>
      <c r="G366" s="1">
        <v>45644</v>
      </c>
      <c r="H366" s="1">
        <v>45656</v>
      </c>
      <c r="I366" s="1">
        <v>45644</v>
      </c>
      <c r="J366" t="s">
        <v>31</v>
      </c>
      <c r="K366" t="s">
        <v>39</v>
      </c>
      <c r="L366">
        <v>17142</v>
      </c>
      <c r="M366">
        <v>16200</v>
      </c>
      <c r="N366">
        <v>0</v>
      </c>
      <c r="O366" t="s">
        <v>91</v>
      </c>
      <c r="P366" t="s">
        <v>122</v>
      </c>
      <c r="Q366" t="s">
        <v>123</v>
      </c>
      <c r="R366" t="s">
        <v>26</v>
      </c>
      <c r="S366" t="s">
        <v>85</v>
      </c>
      <c r="T366">
        <v>17142</v>
      </c>
    </row>
    <row r="367" spans="1:20" x14ac:dyDescent="0.3">
      <c r="A367" t="s">
        <v>983</v>
      </c>
      <c r="B367" t="str">
        <f>_xlfn.CONCAT(쿼리1[[#This Row],[주문번호]], "-", 쿼리1[[#This Row],[공정명]])</f>
        <v>20241210-1000165165-제대</v>
      </c>
      <c r="C367">
        <v>2</v>
      </c>
      <c r="D367" t="s">
        <v>80</v>
      </c>
      <c r="E367" s="1">
        <v>45636</v>
      </c>
      <c r="F367" s="1">
        <v>45645</v>
      </c>
      <c r="G367" s="1">
        <v>45649</v>
      </c>
      <c r="H367" s="1">
        <v>45656</v>
      </c>
      <c r="I367" s="1">
        <v>45649</v>
      </c>
      <c r="J367" t="s">
        <v>31</v>
      </c>
      <c r="K367" t="s">
        <v>32</v>
      </c>
      <c r="L367">
        <v>40000</v>
      </c>
      <c r="M367">
        <v>38500</v>
      </c>
      <c r="N367">
        <v>4</v>
      </c>
      <c r="O367" t="s">
        <v>102</v>
      </c>
      <c r="P367" t="s">
        <v>110</v>
      </c>
      <c r="Q367" t="s">
        <v>111</v>
      </c>
      <c r="R367" t="s">
        <v>26</v>
      </c>
      <c r="S367" t="s">
        <v>85</v>
      </c>
      <c r="T367">
        <v>40000</v>
      </c>
    </row>
    <row r="368" spans="1:20" x14ac:dyDescent="0.3">
      <c r="A368" t="s">
        <v>984</v>
      </c>
      <c r="B368" t="str">
        <f>_xlfn.CONCAT(쿼리1[[#This Row],[주문번호]], "-", 쿼리1[[#This Row],[공정명]])</f>
        <v>20241217-1000170032-제대</v>
      </c>
      <c r="C368">
        <v>4</v>
      </c>
      <c r="D368" t="s">
        <v>80</v>
      </c>
      <c r="E368" s="1">
        <v>45643</v>
      </c>
      <c r="F368" s="1">
        <v>45657</v>
      </c>
      <c r="G368" s="1"/>
      <c r="H368" s="1">
        <v>45656</v>
      </c>
      <c r="I368" s="1">
        <v>45652</v>
      </c>
      <c r="J368" t="s">
        <v>21</v>
      </c>
      <c r="K368" t="s">
        <v>282</v>
      </c>
      <c r="L368">
        <v>10000</v>
      </c>
      <c r="O368" t="s">
        <v>91</v>
      </c>
      <c r="P368" t="s">
        <v>110</v>
      </c>
      <c r="Q368" t="s">
        <v>985</v>
      </c>
      <c r="R368" t="s">
        <v>26</v>
      </c>
      <c r="S368" t="s">
        <v>85</v>
      </c>
      <c r="T368">
        <v>10000</v>
      </c>
    </row>
    <row r="369" spans="1:20" x14ac:dyDescent="0.3">
      <c r="A369" t="s">
        <v>986</v>
      </c>
      <c r="B369" t="str">
        <f>_xlfn.CONCAT(쿼리1[[#This Row],[주문번호]], "-", 쿼리1[[#This Row],[공정명]])</f>
        <v>20241126-1000164958-제대</v>
      </c>
      <c r="C369">
        <v>4</v>
      </c>
      <c r="D369" t="s">
        <v>80</v>
      </c>
      <c r="E369" s="1">
        <v>45622</v>
      </c>
      <c r="F369" s="1">
        <v>45635</v>
      </c>
      <c r="G369" s="1">
        <v>45636</v>
      </c>
      <c r="H369" s="1">
        <v>45656</v>
      </c>
      <c r="I369" s="1">
        <v>45636</v>
      </c>
      <c r="J369" t="s">
        <v>31</v>
      </c>
      <c r="K369" t="s">
        <v>32</v>
      </c>
      <c r="L369">
        <v>40000</v>
      </c>
      <c r="M369">
        <v>37300</v>
      </c>
      <c r="N369">
        <v>1</v>
      </c>
      <c r="O369" t="s">
        <v>102</v>
      </c>
      <c r="P369" t="s">
        <v>110</v>
      </c>
      <c r="Q369" t="s">
        <v>125</v>
      </c>
      <c r="R369" t="s">
        <v>26</v>
      </c>
      <c r="S369" t="s">
        <v>85</v>
      </c>
      <c r="T369">
        <v>40000</v>
      </c>
    </row>
    <row r="370" spans="1:20" x14ac:dyDescent="0.3">
      <c r="A370" t="s">
        <v>987</v>
      </c>
      <c r="B370" t="str">
        <f>_xlfn.CONCAT(쿼리1[[#This Row],[주문번호]], "-", 쿼리1[[#This Row],[공정명]])</f>
        <v>20240910-2000159138-제대</v>
      </c>
      <c r="C370">
        <v>4</v>
      </c>
      <c r="D370" t="s">
        <v>80</v>
      </c>
      <c r="E370" s="1">
        <v>45545</v>
      </c>
      <c r="F370" s="1">
        <v>45553</v>
      </c>
      <c r="G370" s="1">
        <v>45554</v>
      </c>
      <c r="H370" s="1">
        <v>45656</v>
      </c>
      <c r="I370" s="1">
        <v>45554</v>
      </c>
      <c r="J370" t="s">
        <v>31</v>
      </c>
      <c r="K370" t="s">
        <v>32</v>
      </c>
      <c r="L370">
        <v>28571</v>
      </c>
      <c r="M370">
        <v>27500</v>
      </c>
      <c r="N370">
        <v>1</v>
      </c>
      <c r="O370" t="s">
        <v>637</v>
      </c>
      <c r="P370" t="s">
        <v>988</v>
      </c>
      <c r="Q370" t="s">
        <v>989</v>
      </c>
      <c r="R370" t="s">
        <v>26</v>
      </c>
      <c r="S370" t="s">
        <v>217</v>
      </c>
      <c r="T370">
        <v>28571</v>
      </c>
    </row>
    <row r="371" spans="1:20" x14ac:dyDescent="0.3">
      <c r="A371" t="s">
        <v>990</v>
      </c>
      <c r="B371" t="str">
        <f>_xlfn.CONCAT(쿼리1[[#This Row],[주문번호]], "-", 쿼리1[[#This Row],[공정명]])</f>
        <v>20240913-2000169088-제대</v>
      </c>
      <c r="C371">
        <v>3</v>
      </c>
      <c r="D371" t="s">
        <v>80</v>
      </c>
      <c r="E371" s="1">
        <v>45548</v>
      </c>
      <c r="F371" s="1">
        <v>45555</v>
      </c>
      <c r="G371" s="1">
        <v>45575</v>
      </c>
      <c r="H371" s="1">
        <v>45656</v>
      </c>
      <c r="I371" s="1">
        <v>45575</v>
      </c>
      <c r="J371" t="s">
        <v>31</v>
      </c>
      <c r="K371" t="s">
        <v>32</v>
      </c>
      <c r="L371">
        <v>30523</v>
      </c>
      <c r="M371">
        <v>320000</v>
      </c>
      <c r="N371">
        <v>20</v>
      </c>
      <c r="O371" t="s">
        <v>214</v>
      </c>
      <c r="P371" t="s">
        <v>215</v>
      </c>
      <c r="Q371" t="s">
        <v>991</v>
      </c>
      <c r="R371" t="s">
        <v>26</v>
      </c>
      <c r="S371" t="s">
        <v>217</v>
      </c>
      <c r="T371">
        <v>30523</v>
      </c>
    </row>
    <row r="372" spans="1:20" x14ac:dyDescent="0.3">
      <c r="A372" t="s">
        <v>992</v>
      </c>
      <c r="B372" t="str">
        <f>_xlfn.CONCAT(쿼리1[[#This Row],[주문번호]], "-", 쿼리1[[#This Row],[공정명]])</f>
        <v>20241025-2000169108-제대</v>
      </c>
      <c r="C372">
        <v>3</v>
      </c>
      <c r="D372" t="s">
        <v>80</v>
      </c>
      <c r="E372" s="1">
        <v>45590</v>
      </c>
      <c r="F372" s="1">
        <v>45604</v>
      </c>
      <c r="G372" s="1">
        <v>45604</v>
      </c>
      <c r="H372" s="1">
        <v>45656</v>
      </c>
      <c r="I372" s="1">
        <v>45601</v>
      </c>
      <c r="J372" t="s">
        <v>101</v>
      </c>
      <c r="K372" t="s">
        <v>39</v>
      </c>
      <c r="L372">
        <v>100000</v>
      </c>
      <c r="M372">
        <v>43000</v>
      </c>
      <c r="N372">
        <v>0</v>
      </c>
      <c r="O372" t="s">
        <v>214</v>
      </c>
      <c r="P372" t="s">
        <v>240</v>
      </c>
      <c r="Q372" t="s">
        <v>993</v>
      </c>
      <c r="R372" t="s">
        <v>26</v>
      </c>
      <c r="S372" t="s">
        <v>217</v>
      </c>
      <c r="T372">
        <v>100000</v>
      </c>
    </row>
    <row r="373" spans="1:20" x14ac:dyDescent="0.3">
      <c r="A373" t="s">
        <v>994</v>
      </c>
      <c r="B373" t="str">
        <f>_xlfn.CONCAT(쿼리1[[#This Row],[주문번호]], "-", 쿼리1[[#This Row],[공정명]])</f>
        <v>20241210-2000139878-제대</v>
      </c>
      <c r="C373">
        <v>2</v>
      </c>
      <c r="D373" t="s">
        <v>80</v>
      </c>
      <c r="E373" s="1">
        <v>45636</v>
      </c>
      <c r="F373" s="1">
        <v>45645</v>
      </c>
      <c r="G373" s="1"/>
      <c r="H373" s="1">
        <v>45656</v>
      </c>
      <c r="I373" s="1">
        <v>45641</v>
      </c>
      <c r="J373" t="s">
        <v>31</v>
      </c>
      <c r="K373" t="s">
        <v>22</v>
      </c>
      <c r="L373">
        <v>50188</v>
      </c>
      <c r="O373" t="s">
        <v>995</v>
      </c>
      <c r="P373" t="s">
        <v>996</v>
      </c>
      <c r="Q373" t="s">
        <v>997</v>
      </c>
      <c r="R373" t="s">
        <v>998</v>
      </c>
      <c r="S373" t="s">
        <v>217</v>
      </c>
      <c r="T373">
        <v>50188</v>
      </c>
    </row>
    <row r="374" spans="1:20" x14ac:dyDescent="0.3">
      <c r="A374" t="s">
        <v>999</v>
      </c>
      <c r="B374" t="str">
        <f>_xlfn.CONCAT(쿼리1[[#This Row],[주문번호]], "-", 쿼리1[[#This Row],[공정명]])</f>
        <v>20241126-2000139878-제대</v>
      </c>
      <c r="C374">
        <v>2</v>
      </c>
      <c r="D374" t="s">
        <v>80</v>
      </c>
      <c r="E374" s="1">
        <v>45622</v>
      </c>
      <c r="F374" s="1">
        <v>45631</v>
      </c>
      <c r="G374" s="1"/>
      <c r="H374" s="1">
        <v>45656</v>
      </c>
      <c r="I374" s="1">
        <v>45632</v>
      </c>
      <c r="J374" t="s">
        <v>31</v>
      </c>
      <c r="K374" t="s">
        <v>22</v>
      </c>
      <c r="L374">
        <v>50188</v>
      </c>
      <c r="O374" t="s">
        <v>995</v>
      </c>
      <c r="P374" t="s">
        <v>996</v>
      </c>
      <c r="Q374" t="s">
        <v>997</v>
      </c>
      <c r="R374" t="s">
        <v>998</v>
      </c>
      <c r="S374" t="s">
        <v>217</v>
      </c>
      <c r="T374">
        <v>50188</v>
      </c>
    </row>
    <row r="375" spans="1:20" x14ac:dyDescent="0.3">
      <c r="A375" t="s">
        <v>1000</v>
      </c>
      <c r="B375" t="str">
        <f>_xlfn.CONCAT(쿼리1[[#This Row],[주문번호]], "-", 쿼리1[[#This Row],[공정명]])</f>
        <v>20241210-2000139116-제대</v>
      </c>
      <c r="C375">
        <v>3</v>
      </c>
      <c r="D375" t="s">
        <v>80</v>
      </c>
      <c r="E375" s="1">
        <v>45636</v>
      </c>
      <c r="F375" s="1">
        <v>45645</v>
      </c>
      <c r="G375" s="1"/>
      <c r="H375" s="1">
        <v>45656</v>
      </c>
      <c r="I375" s="1">
        <v>45643</v>
      </c>
      <c r="J375" t="s">
        <v>21</v>
      </c>
      <c r="K375" t="s">
        <v>22</v>
      </c>
      <c r="L375">
        <v>50000</v>
      </c>
      <c r="O375" t="s">
        <v>995</v>
      </c>
      <c r="P375" t="s">
        <v>1001</v>
      </c>
      <c r="Q375" t="s">
        <v>1002</v>
      </c>
      <c r="R375" t="s">
        <v>998</v>
      </c>
      <c r="S375" t="s">
        <v>217</v>
      </c>
      <c r="T375">
        <v>50000</v>
      </c>
    </row>
    <row r="376" spans="1:20" x14ac:dyDescent="0.3">
      <c r="A376" t="s">
        <v>1003</v>
      </c>
      <c r="B376" t="str">
        <f>_xlfn.CONCAT(쿼리1[[#This Row],[주문번호]], "-", 쿼리1[[#This Row],[공정명]])</f>
        <v>20241031-2000139116-제대</v>
      </c>
      <c r="C376">
        <v>3</v>
      </c>
      <c r="D376" t="s">
        <v>80</v>
      </c>
      <c r="E376" s="1">
        <v>45596</v>
      </c>
      <c r="F376" s="1">
        <v>45607</v>
      </c>
      <c r="G376" s="1">
        <v>45607</v>
      </c>
      <c r="H376" s="1">
        <v>45656</v>
      </c>
      <c r="I376" s="1">
        <v>45607</v>
      </c>
      <c r="J376" t="s">
        <v>31</v>
      </c>
      <c r="K376" t="s">
        <v>39</v>
      </c>
      <c r="L376">
        <v>50000</v>
      </c>
      <c r="M376">
        <v>20000</v>
      </c>
      <c r="N376">
        <v>0</v>
      </c>
      <c r="O376" t="s">
        <v>995</v>
      </c>
      <c r="P376" t="s">
        <v>1001</v>
      </c>
      <c r="Q376" t="s">
        <v>1002</v>
      </c>
      <c r="R376" t="s">
        <v>998</v>
      </c>
      <c r="S376" t="s">
        <v>217</v>
      </c>
      <c r="T376">
        <v>50000</v>
      </c>
    </row>
    <row r="377" spans="1:20" x14ac:dyDescent="0.3">
      <c r="A377" t="s">
        <v>1004</v>
      </c>
      <c r="B377" t="str">
        <f>_xlfn.CONCAT(쿼리1[[#This Row],[주문번호]], "-", 쿼리1[[#This Row],[공정명]])</f>
        <v>20241018-2000136575-제대</v>
      </c>
      <c r="C377">
        <v>1</v>
      </c>
      <c r="D377" t="s">
        <v>80</v>
      </c>
      <c r="E377" s="1">
        <v>45583</v>
      </c>
      <c r="F377" s="1">
        <v>45587</v>
      </c>
      <c r="G377" s="1">
        <v>45587</v>
      </c>
      <c r="H377" s="1">
        <v>45656</v>
      </c>
      <c r="I377" s="1">
        <v>45587</v>
      </c>
      <c r="J377" t="s">
        <v>31</v>
      </c>
      <c r="K377" t="s">
        <v>39</v>
      </c>
      <c r="L377">
        <v>25000</v>
      </c>
      <c r="M377">
        <v>25000</v>
      </c>
      <c r="N377">
        <v>0</v>
      </c>
      <c r="O377" t="s">
        <v>1005</v>
      </c>
      <c r="P377" t="s">
        <v>1006</v>
      </c>
      <c r="Q377" t="s">
        <v>42</v>
      </c>
      <c r="R377" t="s">
        <v>998</v>
      </c>
      <c r="S377" t="s">
        <v>217</v>
      </c>
      <c r="T377">
        <v>25000</v>
      </c>
    </row>
    <row r="378" spans="1:20" x14ac:dyDescent="0.3">
      <c r="A378" t="s">
        <v>1007</v>
      </c>
      <c r="B378" t="str">
        <f>_xlfn.CONCAT(쿼리1[[#This Row],[주문번호]], "-", 쿼리1[[#This Row],[공정명]])</f>
        <v>20241107-2000139878-제대</v>
      </c>
      <c r="C378">
        <v>2</v>
      </c>
      <c r="D378" t="s">
        <v>80</v>
      </c>
      <c r="E378" s="1">
        <v>45603</v>
      </c>
      <c r="F378" s="1">
        <v>45614</v>
      </c>
      <c r="G378" s="1">
        <v>45614</v>
      </c>
      <c r="H378" s="1">
        <v>45656</v>
      </c>
      <c r="I378" s="1">
        <v>45614</v>
      </c>
      <c r="J378" t="s">
        <v>31</v>
      </c>
      <c r="K378" t="s">
        <v>39</v>
      </c>
      <c r="L378">
        <v>50188</v>
      </c>
      <c r="M378">
        <v>13300</v>
      </c>
      <c r="N378">
        <v>0</v>
      </c>
      <c r="O378" t="s">
        <v>995</v>
      </c>
      <c r="P378" t="s">
        <v>996</v>
      </c>
      <c r="Q378" t="s">
        <v>997</v>
      </c>
      <c r="R378" t="s">
        <v>998</v>
      </c>
      <c r="S378" t="s">
        <v>217</v>
      </c>
      <c r="T378">
        <v>50188</v>
      </c>
    </row>
    <row r="379" spans="1:20" x14ac:dyDescent="0.3">
      <c r="A379" t="s">
        <v>1008</v>
      </c>
      <c r="B379" t="str">
        <f>_xlfn.CONCAT(쿼리1[[#This Row],[주문번호]], "-", 쿼리1[[#This Row],[공정명]])</f>
        <v>20241002-2000139116-제대</v>
      </c>
      <c r="C379">
        <v>3</v>
      </c>
      <c r="D379" t="s">
        <v>80</v>
      </c>
      <c r="E379" s="1">
        <v>45567</v>
      </c>
      <c r="F379" s="1">
        <v>45576</v>
      </c>
      <c r="G379" s="1">
        <v>45580</v>
      </c>
      <c r="H379" s="1">
        <v>45656</v>
      </c>
      <c r="I379" s="1">
        <v>45580</v>
      </c>
      <c r="J379" t="s">
        <v>31</v>
      </c>
      <c r="K379" t="s">
        <v>32</v>
      </c>
      <c r="L379">
        <v>50000</v>
      </c>
      <c r="M379">
        <v>500000</v>
      </c>
      <c r="N379">
        <v>4</v>
      </c>
      <c r="O379" t="s">
        <v>995</v>
      </c>
      <c r="P379" t="s">
        <v>1001</v>
      </c>
      <c r="Q379" t="s">
        <v>1002</v>
      </c>
      <c r="R379" t="s">
        <v>998</v>
      </c>
      <c r="S379" t="s">
        <v>217</v>
      </c>
      <c r="T379">
        <v>50000</v>
      </c>
    </row>
    <row r="380" spans="1:20" x14ac:dyDescent="0.3">
      <c r="A380" t="s">
        <v>1009</v>
      </c>
      <c r="B380" t="str">
        <f>_xlfn.CONCAT(쿼리1[[#This Row],[주문번호]], "-", 쿼리1[[#This Row],[공정명]])</f>
        <v>20240909-2000149199-제대</v>
      </c>
      <c r="C380">
        <v>3</v>
      </c>
      <c r="D380" t="s">
        <v>80</v>
      </c>
      <c r="E380" s="1">
        <v>45544</v>
      </c>
      <c r="F380" s="1">
        <v>45551</v>
      </c>
      <c r="G380" s="1">
        <v>45575</v>
      </c>
      <c r="H380" s="1">
        <v>45656</v>
      </c>
      <c r="I380" s="1">
        <v>45575</v>
      </c>
      <c r="J380" t="s">
        <v>31</v>
      </c>
      <c r="K380" t="s">
        <v>32</v>
      </c>
      <c r="L380">
        <v>5714</v>
      </c>
      <c r="M380">
        <v>6300</v>
      </c>
      <c r="N380">
        <v>24</v>
      </c>
      <c r="O380" t="s">
        <v>243</v>
      </c>
      <c r="P380" t="s">
        <v>1010</v>
      </c>
      <c r="Q380" t="s">
        <v>1011</v>
      </c>
      <c r="R380" t="s">
        <v>26</v>
      </c>
      <c r="S380" t="s">
        <v>217</v>
      </c>
      <c r="T380">
        <v>5714</v>
      </c>
    </row>
    <row r="381" spans="1:20" x14ac:dyDescent="0.3">
      <c r="A381" t="s">
        <v>1012</v>
      </c>
      <c r="B381" t="str">
        <f>_xlfn.CONCAT(쿼리1[[#This Row],[주문번호]], "-", 쿼리1[[#This Row],[공정명]])</f>
        <v>20241119-2118P0014-제대</v>
      </c>
      <c r="C381">
        <v>3</v>
      </c>
      <c r="D381" t="s">
        <v>80</v>
      </c>
      <c r="E381" s="1">
        <v>45615</v>
      </c>
      <c r="F381" s="1">
        <v>45623</v>
      </c>
      <c r="G381" s="1"/>
      <c r="H381" s="1">
        <v>45656</v>
      </c>
      <c r="I381" s="1">
        <v>45621</v>
      </c>
      <c r="J381" t="s">
        <v>21</v>
      </c>
      <c r="K381" t="s">
        <v>22</v>
      </c>
      <c r="L381">
        <v>20000</v>
      </c>
      <c r="O381" t="s">
        <v>214</v>
      </c>
      <c r="P381" t="s">
        <v>1013</v>
      </c>
      <c r="Q381" t="s">
        <v>1014</v>
      </c>
      <c r="R381" t="s">
        <v>26</v>
      </c>
      <c r="S381" t="s">
        <v>217</v>
      </c>
      <c r="T381">
        <v>20000</v>
      </c>
    </row>
    <row r="382" spans="1:20" x14ac:dyDescent="0.3">
      <c r="A382" t="s">
        <v>1015</v>
      </c>
      <c r="B382" t="str">
        <f>_xlfn.CONCAT(쿼리1[[#This Row],[주문번호]], "-", 쿼리1[[#This Row],[공정명]])</f>
        <v>20241104-2000162866-제대</v>
      </c>
      <c r="C382">
        <v>1</v>
      </c>
      <c r="D382" t="s">
        <v>80</v>
      </c>
      <c r="E382" s="1">
        <v>45600</v>
      </c>
      <c r="F382" s="1">
        <v>45616</v>
      </c>
      <c r="G382" s="1">
        <v>45616</v>
      </c>
      <c r="H382" s="1">
        <v>45656</v>
      </c>
      <c r="I382" s="1">
        <v>45616</v>
      </c>
      <c r="J382" t="s">
        <v>31</v>
      </c>
      <c r="K382" t="s">
        <v>39</v>
      </c>
      <c r="L382">
        <v>200000</v>
      </c>
      <c r="M382">
        <v>110000</v>
      </c>
      <c r="N382">
        <v>0</v>
      </c>
      <c r="O382" t="s">
        <v>431</v>
      </c>
      <c r="P382" t="s">
        <v>647</v>
      </c>
      <c r="Q382" t="s">
        <v>648</v>
      </c>
      <c r="R382" t="s">
        <v>26</v>
      </c>
      <c r="S382" t="s">
        <v>217</v>
      </c>
      <c r="T382">
        <v>200000</v>
      </c>
    </row>
    <row r="383" spans="1:20" x14ac:dyDescent="0.3">
      <c r="A383" t="s">
        <v>1016</v>
      </c>
      <c r="B383" t="str">
        <f>_xlfn.CONCAT(쿼리1[[#This Row],[주문번호]], "-", 쿼리1[[#This Row],[공정명]])</f>
        <v>20240924-2000147372-제대</v>
      </c>
      <c r="C383">
        <v>4</v>
      </c>
      <c r="D383" t="s">
        <v>80</v>
      </c>
      <c r="E383" s="1">
        <v>45559</v>
      </c>
      <c r="F383" s="1">
        <v>45568</v>
      </c>
      <c r="G383" s="1">
        <v>45575</v>
      </c>
      <c r="H383" s="1">
        <v>45656</v>
      </c>
      <c r="I383" s="1">
        <v>45575</v>
      </c>
      <c r="J383" t="s">
        <v>31</v>
      </c>
      <c r="K383" t="s">
        <v>32</v>
      </c>
      <c r="L383">
        <v>50909</v>
      </c>
      <c r="M383">
        <v>97000</v>
      </c>
      <c r="N383">
        <v>7</v>
      </c>
      <c r="O383" t="s">
        <v>637</v>
      </c>
      <c r="P383" t="s">
        <v>1017</v>
      </c>
      <c r="Q383" t="s">
        <v>1018</v>
      </c>
      <c r="R383" t="s">
        <v>26</v>
      </c>
      <c r="S383" t="s">
        <v>217</v>
      </c>
      <c r="T383">
        <v>50909</v>
      </c>
    </row>
    <row r="384" spans="1:20" x14ac:dyDescent="0.3">
      <c r="A384" t="s">
        <v>1019</v>
      </c>
      <c r="B384" t="str">
        <f>_xlfn.CONCAT(쿼리1[[#This Row],[주문번호]], "-", 쿼리1[[#This Row],[공정명]])</f>
        <v>20240911-2000152174-제대</v>
      </c>
      <c r="C384">
        <v>1</v>
      </c>
      <c r="D384" t="s">
        <v>80</v>
      </c>
      <c r="E384" s="1">
        <v>45546</v>
      </c>
      <c r="F384" s="1">
        <v>45555</v>
      </c>
      <c r="G384" s="1">
        <v>45575</v>
      </c>
      <c r="H384" s="1">
        <v>45656</v>
      </c>
      <c r="I384" s="1">
        <v>45575</v>
      </c>
      <c r="J384" t="s">
        <v>31</v>
      </c>
      <c r="K384" t="s">
        <v>32</v>
      </c>
      <c r="L384">
        <v>100000</v>
      </c>
      <c r="M384">
        <v>540000</v>
      </c>
      <c r="N384">
        <v>20</v>
      </c>
      <c r="O384" t="s">
        <v>431</v>
      </c>
      <c r="P384" t="s">
        <v>631</v>
      </c>
      <c r="Q384" t="s">
        <v>632</v>
      </c>
      <c r="R384" t="s">
        <v>26</v>
      </c>
      <c r="S384" t="s">
        <v>217</v>
      </c>
      <c r="T384">
        <v>100000</v>
      </c>
    </row>
    <row r="385" spans="1:20" x14ac:dyDescent="0.3">
      <c r="A385" t="s">
        <v>1020</v>
      </c>
      <c r="B385" t="str">
        <f>_xlfn.CONCAT(쿼리1[[#This Row],[주문번호]], "-", 쿼리1[[#This Row],[공정명]])</f>
        <v>20241220-1000137857-합지</v>
      </c>
      <c r="C385">
        <v>1</v>
      </c>
      <c r="D385" t="s">
        <v>60</v>
      </c>
      <c r="E385" s="1">
        <v>45646</v>
      </c>
      <c r="F385" s="1">
        <v>45657</v>
      </c>
      <c r="G385" s="1"/>
      <c r="H385" s="1">
        <v>45656</v>
      </c>
      <c r="I385" s="1"/>
      <c r="J385" t="s">
        <v>21</v>
      </c>
      <c r="K385" t="s">
        <v>282</v>
      </c>
      <c r="L385">
        <v>6000</v>
      </c>
      <c r="O385" t="s">
        <v>394</v>
      </c>
      <c r="P385" t="s">
        <v>1021</v>
      </c>
      <c r="Q385" t="s">
        <v>42</v>
      </c>
      <c r="R385" t="s">
        <v>1022</v>
      </c>
      <c r="S385" t="s">
        <v>190</v>
      </c>
      <c r="T385">
        <v>24000</v>
      </c>
    </row>
    <row r="386" spans="1:20" x14ac:dyDescent="0.3">
      <c r="A386" t="s">
        <v>1023</v>
      </c>
      <c r="B386" t="str">
        <f>_xlfn.CONCAT(쿼리1[[#This Row],[주문번호]], "-", 쿼리1[[#This Row],[공정명]])</f>
        <v>20241220-1000158655-합지</v>
      </c>
      <c r="C386">
        <v>1</v>
      </c>
      <c r="D386" t="s">
        <v>60</v>
      </c>
      <c r="E386" s="1">
        <v>45646</v>
      </c>
      <c r="F386" s="1">
        <v>45657</v>
      </c>
      <c r="G386" s="1"/>
      <c r="H386" s="1">
        <v>45656</v>
      </c>
      <c r="I386" s="1"/>
      <c r="J386" t="s">
        <v>21</v>
      </c>
      <c r="K386" t="s">
        <v>282</v>
      </c>
      <c r="L386">
        <v>6000</v>
      </c>
      <c r="O386" t="s">
        <v>394</v>
      </c>
      <c r="P386" t="s">
        <v>1024</v>
      </c>
      <c r="Q386" t="s">
        <v>42</v>
      </c>
      <c r="R386" t="s">
        <v>1022</v>
      </c>
      <c r="S386" t="s">
        <v>190</v>
      </c>
      <c r="T386">
        <v>18750</v>
      </c>
    </row>
    <row r="387" spans="1:20" x14ac:dyDescent="0.3">
      <c r="A387" t="s">
        <v>1025</v>
      </c>
      <c r="B387" t="str">
        <f>_xlfn.CONCAT(쿼리1[[#This Row],[주문번호]], "-", 쿼리1[[#This Row],[공정명]])</f>
        <v>20240920-1000169137-합지</v>
      </c>
      <c r="C387">
        <v>1</v>
      </c>
      <c r="D387" t="s">
        <v>60</v>
      </c>
      <c r="E387" s="1">
        <v>45555</v>
      </c>
      <c r="F387" s="1">
        <v>45566</v>
      </c>
      <c r="G387" s="1">
        <v>45560</v>
      </c>
      <c r="H387" s="1">
        <v>45656</v>
      </c>
      <c r="I387" s="1">
        <v>45560</v>
      </c>
      <c r="J387" t="s">
        <v>31</v>
      </c>
      <c r="K387" t="s">
        <v>39</v>
      </c>
      <c r="L387">
        <v>6000</v>
      </c>
      <c r="M387">
        <v>6000</v>
      </c>
      <c r="N387">
        <v>-6</v>
      </c>
      <c r="O387" t="s">
        <v>394</v>
      </c>
      <c r="P387" t="s">
        <v>1026</v>
      </c>
      <c r="Q387" t="s">
        <v>42</v>
      </c>
      <c r="R387" t="s">
        <v>1022</v>
      </c>
      <c r="S387" t="s">
        <v>190</v>
      </c>
      <c r="T387">
        <v>10000</v>
      </c>
    </row>
    <row r="388" spans="1:20" x14ac:dyDescent="0.3">
      <c r="A388" t="s">
        <v>1027</v>
      </c>
      <c r="B388" t="str">
        <f>_xlfn.CONCAT(쿼리1[[#This Row],[주문번호]], "-", 쿼리1[[#This Row],[공정명]])</f>
        <v>20240920-1000137857-합지</v>
      </c>
      <c r="C388">
        <v>1</v>
      </c>
      <c r="D388" t="s">
        <v>60</v>
      </c>
      <c r="E388" s="1">
        <v>45555</v>
      </c>
      <c r="F388" s="1">
        <v>45566</v>
      </c>
      <c r="G388" s="1">
        <v>45586</v>
      </c>
      <c r="H388" s="1">
        <v>45656</v>
      </c>
      <c r="I388" s="1">
        <v>45589</v>
      </c>
      <c r="J388" t="s">
        <v>31</v>
      </c>
      <c r="K388" t="s">
        <v>32</v>
      </c>
      <c r="L388">
        <v>12000</v>
      </c>
      <c r="M388">
        <v>12000</v>
      </c>
      <c r="N388">
        <v>20</v>
      </c>
      <c r="O388" t="s">
        <v>394</v>
      </c>
      <c r="P388" t="s">
        <v>1021</v>
      </c>
      <c r="Q388" t="s">
        <v>42</v>
      </c>
      <c r="R388" t="s">
        <v>1022</v>
      </c>
      <c r="S388" t="s">
        <v>190</v>
      </c>
      <c r="T388">
        <v>48000</v>
      </c>
    </row>
    <row r="389" spans="1:20" x14ac:dyDescent="0.3">
      <c r="A389" t="s">
        <v>1028</v>
      </c>
      <c r="B389" t="str">
        <f>_xlfn.CONCAT(쿼리1[[#This Row],[주문번호]], "-", 쿼리1[[#This Row],[공정명]])</f>
        <v>20240920-1000169135-합지</v>
      </c>
      <c r="C389">
        <v>1</v>
      </c>
      <c r="D389" t="s">
        <v>60</v>
      </c>
      <c r="E389" s="1">
        <v>45555</v>
      </c>
      <c r="F389" s="1">
        <v>45566</v>
      </c>
      <c r="G389" s="1">
        <v>45561</v>
      </c>
      <c r="H389" s="1">
        <v>45656</v>
      </c>
      <c r="I389" s="1">
        <v>45561</v>
      </c>
      <c r="J389" t="s">
        <v>31</v>
      </c>
      <c r="K389" t="s">
        <v>39</v>
      </c>
      <c r="L389">
        <v>6000</v>
      </c>
      <c r="M389">
        <v>6000</v>
      </c>
      <c r="N389">
        <v>-5</v>
      </c>
      <c r="O389" t="s">
        <v>91</v>
      </c>
      <c r="P389" t="s">
        <v>1029</v>
      </c>
      <c r="Q389" t="s">
        <v>42</v>
      </c>
      <c r="R389" t="s">
        <v>1022</v>
      </c>
      <c r="S389" t="s">
        <v>190</v>
      </c>
      <c r="T389">
        <v>33333</v>
      </c>
    </row>
    <row r="390" spans="1:20" x14ac:dyDescent="0.3">
      <c r="A390" t="s">
        <v>1030</v>
      </c>
      <c r="B390" t="str">
        <f>_xlfn.CONCAT(쿼리1[[#This Row],[주문번호]], "-", 쿼리1[[#This Row],[공정명]])</f>
        <v>20241002-1000137857-합지</v>
      </c>
      <c r="C390">
        <v>1</v>
      </c>
      <c r="D390" t="s">
        <v>60</v>
      </c>
      <c r="E390" s="1">
        <v>45567</v>
      </c>
      <c r="F390" s="1">
        <v>45576</v>
      </c>
      <c r="G390" s="1">
        <v>45575</v>
      </c>
      <c r="H390" s="1">
        <v>45656</v>
      </c>
      <c r="I390" s="1">
        <v>45576</v>
      </c>
      <c r="J390" t="s">
        <v>31</v>
      </c>
      <c r="K390" t="s">
        <v>39</v>
      </c>
      <c r="L390">
        <v>12000</v>
      </c>
      <c r="M390">
        <v>12000</v>
      </c>
      <c r="N390">
        <v>-1</v>
      </c>
      <c r="O390" t="s">
        <v>394</v>
      </c>
      <c r="P390" t="s">
        <v>1021</v>
      </c>
      <c r="Q390" t="s">
        <v>42</v>
      </c>
      <c r="R390" t="s">
        <v>1022</v>
      </c>
      <c r="S390" t="s">
        <v>190</v>
      </c>
      <c r="T390">
        <v>48000</v>
      </c>
    </row>
    <row r="391" spans="1:20" x14ac:dyDescent="0.3">
      <c r="A391" t="s">
        <v>1031</v>
      </c>
      <c r="B391" t="str">
        <f>_xlfn.CONCAT(쿼리1[[#This Row],[주문번호]], "-", 쿼리1[[#This Row],[공정명]])</f>
        <v>20241002-1000143944-합지</v>
      </c>
      <c r="C391">
        <v>1</v>
      </c>
      <c r="D391" t="s">
        <v>60</v>
      </c>
      <c r="E391" s="1">
        <v>45567</v>
      </c>
      <c r="F391" s="1">
        <v>45576</v>
      </c>
      <c r="G391" s="1">
        <v>45575</v>
      </c>
      <c r="H391" s="1">
        <v>45656</v>
      </c>
      <c r="I391" s="1">
        <v>45583</v>
      </c>
      <c r="J391" t="s">
        <v>31</v>
      </c>
      <c r="K391" t="s">
        <v>39</v>
      </c>
      <c r="L391">
        <v>6000</v>
      </c>
      <c r="M391">
        <v>6000</v>
      </c>
      <c r="N391">
        <v>-1</v>
      </c>
      <c r="O391" t="s">
        <v>394</v>
      </c>
      <c r="P391" t="s">
        <v>1032</v>
      </c>
      <c r="Q391" t="s">
        <v>42</v>
      </c>
      <c r="R391" t="s">
        <v>1022</v>
      </c>
      <c r="S391" t="s">
        <v>190</v>
      </c>
      <c r="T391">
        <v>9230</v>
      </c>
    </row>
    <row r="392" spans="1:20" x14ac:dyDescent="0.3">
      <c r="A392" t="s">
        <v>1033</v>
      </c>
      <c r="B392" t="str">
        <f>_xlfn.CONCAT(쿼리1[[#This Row],[주문번호]], "-", 쿼리1[[#This Row],[공정명]])</f>
        <v>20240912-131019-합지</v>
      </c>
      <c r="C392">
        <v>1</v>
      </c>
      <c r="D392" t="s">
        <v>60</v>
      </c>
      <c r="E392" s="1">
        <v>45547</v>
      </c>
      <c r="F392" s="1">
        <v>45555</v>
      </c>
      <c r="G392" s="1">
        <v>45555</v>
      </c>
      <c r="H392" s="1">
        <v>45656</v>
      </c>
      <c r="I392" s="1">
        <v>45560</v>
      </c>
      <c r="J392" t="s">
        <v>31</v>
      </c>
      <c r="K392" t="s">
        <v>39</v>
      </c>
      <c r="L392">
        <v>6000</v>
      </c>
      <c r="M392">
        <v>6000</v>
      </c>
      <c r="N392">
        <v>0</v>
      </c>
      <c r="O392" t="s">
        <v>394</v>
      </c>
      <c r="P392" t="s">
        <v>1034</v>
      </c>
      <c r="Q392" t="s">
        <v>42</v>
      </c>
      <c r="R392" t="s">
        <v>1035</v>
      </c>
      <c r="S392" t="s">
        <v>190</v>
      </c>
      <c r="T392">
        <v>9230</v>
      </c>
    </row>
    <row r="393" spans="1:20" x14ac:dyDescent="0.3">
      <c r="A393" t="s">
        <v>1036</v>
      </c>
      <c r="B393" t="str">
        <f>_xlfn.CONCAT(쿼리1[[#This Row],[주문번호]], "-", 쿼리1[[#This Row],[공정명]])</f>
        <v>20240912-1619N0040-합지</v>
      </c>
      <c r="C393">
        <v>1</v>
      </c>
      <c r="D393" t="s">
        <v>60</v>
      </c>
      <c r="E393" s="1">
        <v>45547</v>
      </c>
      <c r="F393" s="1">
        <v>45555</v>
      </c>
      <c r="G393" s="1">
        <v>45558</v>
      </c>
      <c r="H393" s="1">
        <v>45656</v>
      </c>
      <c r="I393" s="1">
        <v>45575</v>
      </c>
      <c r="J393" t="s">
        <v>31</v>
      </c>
      <c r="K393" t="s">
        <v>32</v>
      </c>
      <c r="L393">
        <v>18000</v>
      </c>
      <c r="M393">
        <v>18000</v>
      </c>
      <c r="N393">
        <v>3</v>
      </c>
      <c r="O393" t="s">
        <v>394</v>
      </c>
      <c r="P393" t="s">
        <v>1032</v>
      </c>
      <c r="Q393" t="s">
        <v>42</v>
      </c>
      <c r="R393" t="s">
        <v>1035</v>
      </c>
      <c r="S393" t="s">
        <v>190</v>
      </c>
      <c r="T393">
        <v>27692</v>
      </c>
    </row>
    <row r="394" spans="1:20" x14ac:dyDescent="0.3">
      <c r="A394" t="s">
        <v>1037</v>
      </c>
      <c r="B394" t="str">
        <f>_xlfn.CONCAT(쿼리1[[#This Row],[주문번호]], "-", 쿼리1[[#This Row],[공정명]])</f>
        <v>20241014-1619N0021-합지</v>
      </c>
      <c r="C394">
        <v>1</v>
      </c>
      <c r="D394" t="s">
        <v>60</v>
      </c>
      <c r="E394" s="1">
        <v>45579</v>
      </c>
      <c r="F394" s="1">
        <v>45588</v>
      </c>
      <c r="G394" s="1">
        <v>45583</v>
      </c>
      <c r="H394" s="1">
        <v>45656</v>
      </c>
      <c r="I394" s="1">
        <v>45583</v>
      </c>
      <c r="J394" t="s">
        <v>31</v>
      </c>
      <c r="K394" t="s">
        <v>39</v>
      </c>
      <c r="L394">
        <v>6000</v>
      </c>
      <c r="M394">
        <v>6000</v>
      </c>
      <c r="N394">
        <v>-5</v>
      </c>
      <c r="O394" t="s">
        <v>394</v>
      </c>
      <c r="P394" t="s">
        <v>1038</v>
      </c>
      <c r="Q394" t="s">
        <v>42</v>
      </c>
      <c r="R394" t="s">
        <v>1035</v>
      </c>
      <c r="S394" t="s">
        <v>190</v>
      </c>
      <c r="T394">
        <v>20000</v>
      </c>
    </row>
    <row r="395" spans="1:20" x14ac:dyDescent="0.3">
      <c r="A395" t="s">
        <v>1039</v>
      </c>
      <c r="B395" t="str">
        <f>_xlfn.CONCAT(쿼리1[[#This Row],[주문번호]], "-", 쿼리1[[#This Row],[공정명]])</f>
        <v>20240912-131020-합지</v>
      </c>
      <c r="C395">
        <v>1</v>
      </c>
      <c r="D395" t="s">
        <v>60</v>
      </c>
      <c r="E395" s="1">
        <v>45547</v>
      </c>
      <c r="F395" s="1">
        <v>45558</v>
      </c>
      <c r="G395" s="1">
        <v>45554</v>
      </c>
      <c r="H395" s="1">
        <v>45656</v>
      </c>
      <c r="I395" s="1">
        <v>45575</v>
      </c>
      <c r="J395" t="s">
        <v>31</v>
      </c>
      <c r="K395" t="s">
        <v>39</v>
      </c>
      <c r="L395">
        <v>24000</v>
      </c>
      <c r="M395">
        <v>24000</v>
      </c>
      <c r="N395">
        <v>-4</v>
      </c>
      <c r="O395" t="s">
        <v>394</v>
      </c>
      <c r="P395" t="s">
        <v>1040</v>
      </c>
      <c r="Q395" t="s">
        <v>42</v>
      </c>
      <c r="R395" t="s">
        <v>1035</v>
      </c>
      <c r="S395" t="s">
        <v>190</v>
      </c>
      <c r="T395">
        <v>36923</v>
      </c>
    </row>
    <row r="396" spans="1:20" x14ac:dyDescent="0.3">
      <c r="A396" t="s">
        <v>1041</v>
      </c>
      <c r="B396" t="str">
        <f>_xlfn.CONCAT(쿼리1[[#This Row],[주문번호]], "-", 쿼리1[[#This Row],[공정명]])</f>
        <v>20240926-131019-합지</v>
      </c>
      <c r="C396">
        <v>1</v>
      </c>
      <c r="D396" t="s">
        <v>60</v>
      </c>
      <c r="E396" s="1">
        <v>45561</v>
      </c>
      <c r="F396" s="1">
        <v>45572</v>
      </c>
      <c r="G396" s="1">
        <v>45576</v>
      </c>
      <c r="H396" s="1">
        <v>45656</v>
      </c>
      <c r="I396" s="1">
        <v>45576</v>
      </c>
      <c r="J396" t="s">
        <v>31</v>
      </c>
      <c r="K396" t="s">
        <v>32</v>
      </c>
      <c r="L396">
        <v>6000</v>
      </c>
      <c r="M396">
        <v>6000</v>
      </c>
      <c r="N396">
        <v>4</v>
      </c>
      <c r="O396" t="s">
        <v>394</v>
      </c>
      <c r="P396" t="s">
        <v>1034</v>
      </c>
      <c r="Q396" t="s">
        <v>42</v>
      </c>
      <c r="R396" t="s">
        <v>1035</v>
      </c>
      <c r="S396" t="s">
        <v>190</v>
      </c>
      <c r="T396">
        <v>9230</v>
      </c>
    </row>
    <row r="397" spans="1:20" x14ac:dyDescent="0.3">
      <c r="A397" t="s">
        <v>1042</v>
      </c>
      <c r="B397" t="str">
        <f>_xlfn.CONCAT(쿼리1[[#This Row],[주문번호]], "-", 쿼리1[[#This Row],[공정명]])</f>
        <v>20240912-1000150889-합지</v>
      </c>
      <c r="C397">
        <v>1</v>
      </c>
      <c r="D397" t="s">
        <v>60</v>
      </c>
      <c r="E397" s="1">
        <v>45547</v>
      </c>
      <c r="F397" s="1">
        <v>45559</v>
      </c>
      <c r="G397" s="1">
        <v>45559</v>
      </c>
      <c r="H397" s="1">
        <v>45656</v>
      </c>
      <c r="I397" s="1">
        <v>45575</v>
      </c>
      <c r="J397" t="s">
        <v>31</v>
      </c>
      <c r="K397" t="s">
        <v>39</v>
      </c>
      <c r="L397">
        <v>6000</v>
      </c>
      <c r="M397">
        <v>6000</v>
      </c>
      <c r="N397">
        <v>0</v>
      </c>
      <c r="O397" t="s">
        <v>91</v>
      </c>
      <c r="P397" t="s">
        <v>1043</v>
      </c>
      <c r="Q397" t="s">
        <v>42</v>
      </c>
      <c r="R397" t="s">
        <v>1035</v>
      </c>
      <c r="S397" t="s">
        <v>190</v>
      </c>
      <c r="T397">
        <v>30000</v>
      </c>
    </row>
    <row r="398" spans="1:20" x14ac:dyDescent="0.3">
      <c r="A398" t="s">
        <v>1044</v>
      </c>
      <c r="B398" t="str">
        <f>_xlfn.CONCAT(쿼리1[[#This Row],[주문번호]], "-", 쿼리1[[#This Row],[공정명]])</f>
        <v>20241126-1000149879-합지</v>
      </c>
      <c r="C398">
        <v>1</v>
      </c>
      <c r="D398" t="s">
        <v>60</v>
      </c>
      <c r="E398" s="1">
        <v>45622</v>
      </c>
      <c r="F398" s="1">
        <v>45632</v>
      </c>
      <c r="G398" s="1">
        <v>45629</v>
      </c>
      <c r="H398" s="1">
        <v>45656</v>
      </c>
      <c r="I398" s="1">
        <v>45630</v>
      </c>
      <c r="J398" t="s">
        <v>31</v>
      </c>
      <c r="K398" t="s">
        <v>39</v>
      </c>
      <c r="L398">
        <v>6000</v>
      </c>
      <c r="M398">
        <v>6000</v>
      </c>
      <c r="N398">
        <v>-3</v>
      </c>
      <c r="O398" t="s">
        <v>91</v>
      </c>
      <c r="P398" t="s">
        <v>1045</v>
      </c>
      <c r="Q398" t="s">
        <v>42</v>
      </c>
      <c r="R398" t="s">
        <v>1035</v>
      </c>
      <c r="S398" t="s">
        <v>190</v>
      </c>
      <c r="T398">
        <v>15000</v>
      </c>
    </row>
    <row r="399" spans="1:20" x14ac:dyDescent="0.3">
      <c r="A399" t="s">
        <v>1046</v>
      </c>
      <c r="B399" t="str">
        <f>_xlfn.CONCAT(쿼리1[[#This Row],[주문번호]], "-", 쿼리1[[#This Row],[공정명]])</f>
        <v>20241016-13160150-합지</v>
      </c>
      <c r="C399">
        <v>3</v>
      </c>
      <c r="D399" t="s">
        <v>60</v>
      </c>
      <c r="E399" s="1">
        <v>45581</v>
      </c>
      <c r="F399" s="1">
        <v>45589</v>
      </c>
      <c r="G399" s="1">
        <v>45589</v>
      </c>
      <c r="H399" s="1">
        <v>45656</v>
      </c>
      <c r="I399" s="1">
        <v>45595</v>
      </c>
      <c r="J399" t="s">
        <v>31</v>
      </c>
      <c r="K399" t="s">
        <v>39</v>
      </c>
      <c r="L399">
        <v>6000</v>
      </c>
      <c r="M399">
        <v>6000</v>
      </c>
      <c r="N399">
        <v>0</v>
      </c>
      <c r="O399" t="s">
        <v>1047</v>
      </c>
      <c r="P399" t="s">
        <v>1048</v>
      </c>
      <c r="Q399" t="s">
        <v>1049</v>
      </c>
      <c r="R399" t="s">
        <v>1050</v>
      </c>
      <c r="S399" t="s">
        <v>190</v>
      </c>
      <c r="T399">
        <v>25000</v>
      </c>
    </row>
    <row r="400" spans="1:20" x14ac:dyDescent="0.3">
      <c r="A400" t="s">
        <v>1051</v>
      </c>
      <c r="B400" t="str">
        <f>_xlfn.CONCAT(쿼리1[[#This Row],[주문번호]], "-", 쿼리1[[#This Row],[공정명]])</f>
        <v>20241113-13160151-합지</v>
      </c>
      <c r="C400">
        <v>3</v>
      </c>
      <c r="D400" t="s">
        <v>60</v>
      </c>
      <c r="E400" s="1">
        <v>45609</v>
      </c>
      <c r="F400" s="1">
        <v>45616</v>
      </c>
      <c r="G400" s="1">
        <v>45621</v>
      </c>
      <c r="H400" s="1">
        <v>45656</v>
      </c>
      <c r="I400" s="1">
        <v>45621</v>
      </c>
      <c r="J400" t="s">
        <v>31</v>
      </c>
      <c r="K400" t="s">
        <v>32</v>
      </c>
      <c r="L400">
        <v>12000</v>
      </c>
      <c r="M400">
        <v>12000</v>
      </c>
      <c r="N400">
        <v>5</v>
      </c>
      <c r="O400" t="s">
        <v>1052</v>
      </c>
      <c r="P400" t="s">
        <v>1053</v>
      </c>
      <c r="Q400" t="s">
        <v>1054</v>
      </c>
      <c r="R400" t="s">
        <v>1050</v>
      </c>
      <c r="S400" t="s">
        <v>190</v>
      </c>
      <c r="T400">
        <v>50000</v>
      </c>
    </row>
    <row r="401" spans="1:20" x14ac:dyDescent="0.3">
      <c r="A401" t="s">
        <v>1055</v>
      </c>
      <c r="B401" t="str">
        <f>_xlfn.CONCAT(쿼리1[[#This Row],[주문번호]], "-", 쿼리1[[#This Row],[공정명]])</f>
        <v>20240926-13160151-합지</v>
      </c>
      <c r="C401">
        <v>3</v>
      </c>
      <c r="D401" t="s">
        <v>60</v>
      </c>
      <c r="E401" s="1">
        <v>45561</v>
      </c>
      <c r="F401" s="1">
        <v>45567</v>
      </c>
      <c r="G401" s="1">
        <v>45575</v>
      </c>
      <c r="H401" s="1">
        <v>45656</v>
      </c>
      <c r="I401" s="1">
        <v>45579</v>
      </c>
      <c r="J401" t="s">
        <v>31</v>
      </c>
      <c r="K401" t="s">
        <v>32</v>
      </c>
      <c r="L401">
        <v>12000</v>
      </c>
      <c r="M401">
        <v>12000</v>
      </c>
      <c r="N401">
        <v>8</v>
      </c>
      <c r="O401" t="s">
        <v>1052</v>
      </c>
      <c r="P401" t="s">
        <v>1053</v>
      </c>
      <c r="Q401" t="s">
        <v>1054</v>
      </c>
      <c r="R401" t="s">
        <v>1050</v>
      </c>
      <c r="S401" t="s">
        <v>190</v>
      </c>
      <c r="T401">
        <v>50000</v>
      </c>
    </row>
    <row r="402" spans="1:20" x14ac:dyDescent="0.3">
      <c r="A402" t="s">
        <v>1056</v>
      </c>
      <c r="B402" t="str">
        <f>_xlfn.CONCAT(쿼리1[[#This Row],[주문번호]], "-", 쿼리1[[#This Row],[공정명]])</f>
        <v>20241016-13160151-합지</v>
      </c>
      <c r="C402">
        <v>3</v>
      </c>
      <c r="D402" t="s">
        <v>60</v>
      </c>
      <c r="E402" s="1">
        <v>45581</v>
      </c>
      <c r="F402" s="1">
        <v>45588</v>
      </c>
      <c r="G402" s="1">
        <v>45595</v>
      </c>
      <c r="H402" s="1">
        <v>45656</v>
      </c>
      <c r="I402" s="1">
        <v>45595</v>
      </c>
      <c r="J402" t="s">
        <v>31</v>
      </c>
      <c r="K402" t="s">
        <v>32</v>
      </c>
      <c r="L402">
        <v>12000</v>
      </c>
      <c r="M402">
        <v>12000</v>
      </c>
      <c r="N402">
        <v>7</v>
      </c>
      <c r="O402" t="s">
        <v>1052</v>
      </c>
      <c r="P402" t="s">
        <v>1053</v>
      </c>
      <c r="Q402" t="s">
        <v>1054</v>
      </c>
      <c r="R402" t="s">
        <v>1050</v>
      </c>
      <c r="S402" t="s">
        <v>190</v>
      </c>
      <c r="T402">
        <v>50000</v>
      </c>
    </row>
    <row r="403" spans="1:20" x14ac:dyDescent="0.3">
      <c r="A403" t="s">
        <v>1057</v>
      </c>
      <c r="B403" t="str">
        <f>_xlfn.CONCAT(쿼리1[[#This Row],[주문번호]], "-", 쿼리1[[#This Row],[공정명]])</f>
        <v>20240911-1219P0336-제대</v>
      </c>
      <c r="C403">
        <v>4</v>
      </c>
      <c r="D403" t="s">
        <v>80</v>
      </c>
      <c r="E403" s="1">
        <v>45546</v>
      </c>
      <c r="F403" s="1">
        <v>45559</v>
      </c>
      <c r="G403" s="1">
        <v>45575</v>
      </c>
      <c r="H403" s="1">
        <v>45656</v>
      </c>
      <c r="I403" s="1">
        <v>45575</v>
      </c>
      <c r="J403" t="s">
        <v>31</v>
      </c>
      <c r="K403" t="s">
        <v>32</v>
      </c>
      <c r="L403">
        <v>30000</v>
      </c>
      <c r="M403">
        <v>28857</v>
      </c>
      <c r="N403">
        <v>16</v>
      </c>
      <c r="O403" t="s">
        <v>275</v>
      </c>
      <c r="P403" t="s">
        <v>741</v>
      </c>
      <c r="Q403" t="s">
        <v>742</v>
      </c>
      <c r="R403" t="s">
        <v>743</v>
      </c>
      <c r="S403" t="s">
        <v>256</v>
      </c>
      <c r="T403">
        <v>30000</v>
      </c>
    </row>
    <row r="404" spans="1:20" x14ac:dyDescent="0.3">
      <c r="A404" t="s">
        <v>1057</v>
      </c>
      <c r="B404" t="str">
        <f>_xlfn.CONCAT(쿼리1[[#This Row],[주문번호]], "-", 쿼리1[[#This Row],[공정명]])</f>
        <v>20240911-1219P0336-제대</v>
      </c>
      <c r="C404">
        <v>4</v>
      </c>
      <c r="D404" t="s">
        <v>80</v>
      </c>
      <c r="E404" s="1">
        <v>45546</v>
      </c>
      <c r="F404" s="1">
        <v>45559</v>
      </c>
      <c r="G404" s="1">
        <v>45575</v>
      </c>
      <c r="H404" s="1">
        <v>45656</v>
      </c>
      <c r="I404" s="1">
        <v>45575</v>
      </c>
      <c r="J404" t="s">
        <v>31</v>
      </c>
      <c r="K404" t="s">
        <v>32</v>
      </c>
      <c r="L404">
        <v>30000</v>
      </c>
      <c r="M404">
        <v>28857</v>
      </c>
      <c r="N404">
        <v>16</v>
      </c>
      <c r="O404" t="s">
        <v>275</v>
      </c>
      <c r="P404" t="s">
        <v>741</v>
      </c>
      <c r="Q404" t="s">
        <v>742</v>
      </c>
      <c r="R404" t="s">
        <v>743</v>
      </c>
      <c r="S404" t="s">
        <v>256</v>
      </c>
      <c r="T404">
        <v>30000</v>
      </c>
    </row>
    <row r="405" spans="1:20" x14ac:dyDescent="0.3">
      <c r="A405" t="s">
        <v>1058</v>
      </c>
      <c r="B405" t="str">
        <f>_xlfn.CONCAT(쿼리1[[#This Row],[주문번호]], "-", 쿼리1[[#This Row],[공정명]])</f>
        <v>20241022-1219P0337-제대</v>
      </c>
      <c r="C405">
        <v>4</v>
      </c>
      <c r="D405" t="s">
        <v>80</v>
      </c>
      <c r="E405" s="1">
        <v>45587</v>
      </c>
      <c r="F405" s="1">
        <v>45600</v>
      </c>
      <c r="G405" s="1">
        <v>45607</v>
      </c>
      <c r="H405" s="1">
        <v>45656</v>
      </c>
      <c r="I405" s="1">
        <v>45607</v>
      </c>
      <c r="J405" t="s">
        <v>31</v>
      </c>
      <c r="K405" t="s">
        <v>32</v>
      </c>
      <c r="L405">
        <v>30000</v>
      </c>
      <c r="M405">
        <v>28800</v>
      </c>
      <c r="N405">
        <v>7</v>
      </c>
      <c r="O405" t="s">
        <v>275</v>
      </c>
      <c r="P405" t="s">
        <v>741</v>
      </c>
      <c r="Q405" t="s">
        <v>1059</v>
      </c>
      <c r="R405" t="s">
        <v>743</v>
      </c>
      <c r="S405" t="s">
        <v>256</v>
      </c>
      <c r="T405">
        <v>30000</v>
      </c>
    </row>
    <row r="406" spans="1:20" x14ac:dyDescent="0.3">
      <c r="A406" t="s">
        <v>1060</v>
      </c>
      <c r="B406" t="str">
        <f>_xlfn.CONCAT(쿼리1[[#This Row],[주문번호]], "-", 쿼리1[[#This Row],[공정명]])</f>
        <v>20241219-1000154629-제대</v>
      </c>
      <c r="C406">
        <v>2</v>
      </c>
      <c r="D406" t="s">
        <v>80</v>
      </c>
      <c r="E406" s="1">
        <v>45645</v>
      </c>
      <c r="F406" s="1">
        <v>45660</v>
      </c>
      <c r="G406" s="1"/>
      <c r="H406" s="1">
        <v>45656</v>
      </c>
      <c r="I406" s="1"/>
      <c r="J406" t="s">
        <v>21</v>
      </c>
      <c r="K406" t="s">
        <v>282</v>
      </c>
      <c r="L406">
        <v>11320</v>
      </c>
      <c r="O406" t="s">
        <v>1061</v>
      </c>
      <c r="P406" t="s">
        <v>1062</v>
      </c>
      <c r="Q406" t="s">
        <v>42</v>
      </c>
      <c r="R406" t="s">
        <v>165</v>
      </c>
      <c r="S406" t="s">
        <v>256</v>
      </c>
      <c r="T406">
        <v>11320</v>
      </c>
    </row>
    <row r="407" spans="1:20" x14ac:dyDescent="0.3">
      <c r="A407" t="s">
        <v>1063</v>
      </c>
      <c r="B407" t="str">
        <f>_xlfn.CONCAT(쿼리1[[#This Row],[주문번호]], "-", 쿼리1[[#This Row],[공정명]])</f>
        <v>20241014-1117N0054-제대</v>
      </c>
      <c r="C407">
        <v>2</v>
      </c>
      <c r="D407" t="s">
        <v>80</v>
      </c>
      <c r="E407" s="1">
        <v>45579</v>
      </c>
      <c r="F407" s="1">
        <v>45590</v>
      </c>
      <c r="G407" s="1">
        <v>45594</v>
      </c>
      <c r="H407" s="1">
        <v>45656</v>
      </c>
      <c r="I407" s="1">
        <v>45594</v>
      </c>
      <c r="J407" t="s">
        <v>31</v>
      </c>
      <c r="K407" t="s">
        <v>32</v>
      </c>
      <c r="L407">
        <v>24000</v>
      </c>
      <c r="M407">
        <v>21900</v>
      </c>
      <c r="N407">
        <v>4</v>
      </c>
      <c r="O407" t="s">
        <v>712</v>
      </c>
      <c r="P407" t="s">
        <v>713</v>
      </c>
      <c r="Q407" t="s">
        <v>42</v>
      </c>
      <c r="R407" t="s">
        <v>714</v>
      </c>
      <c r="S407" t="s">
        <v>256</v>
      </c>
      <c r="T407">
        <v>24000</v>
      </c>
    </row>
    <row r="408" spans="1:20" x14ac:dyDescent="0.3">
      <c r="A408" t="s">
        <v>1064</v>
      </c>
      <c r="B408" t="str">
        <f>_xlfn.CONCAT(쿼리1[[#This Row],[주문번호]], "-", 쿼리1[[#This Row],[공정명]])</f>
        <v>20240920-1000148427-제대</v>
      </c>
      <c r="C408">
        <v>3</v>
      </c>
      <c r="D408" t="s">
        <v>80</v>
      </c>
      <c r="E408" s="1">
        <v>45555</v>
      </c>
      <c r="F408" s="1">
        <v>45566</v>
      </c>
      <c r="G408" s="1">
        <v>45575</v>
      </c>
      <c r="H408" s="1">
        <v>45656</v>
      </c>
      <c r="I408" s="1">
        <v>45575</v>
      </c>
      <c r="J408" t="s">
        <v>31</v>
      </c>
      <c r="K408" t="s">
        <v>32</v>
      </c>
      <c r="L408">
        <v>28571</v>
      </c>
      <c r="M408">
        <v>27366</v>
      </c>
      <c r="N408">
        <v>9</v>
      </c>
      <c r="O408" t="s">
        <v>275</v>
      </c>
      <c r="P408" t="s">
        <v>1065</v>
      </c>
      <c r="Q408" t="s">
        <v>1066</v>
      </c>
      <c r="R408" t="s">
        <v>1067</v>
      </c>
      <c r="S408" t="s">
        <v>256</v>
      </c>
      <c r="T408">
        <v>28571</v>
      </c>
    </row>
    <row r="409" spans="1:20" x14ac:dyDescent="0.3">
      <c r="A409" t="s">
        <v>1068</v>
      </c>
      <c r="B409" t="str">
        <f>_xlfn.CONCAT(쿼리1[[#This Row],[주문번호]], "-", 쿼리1[[#This Row],[공정명]])</f>
        <v>20241030-1000159506-제대</v>
      </c>
      <c r="C409">
        <v>2</v>
      </c>
      <c r="D409" t="s">
        <v>80</v>
      </c>
      <c r="E409" s="1">
        <v>45595</v>
      </c>
      <c r="F409" s="1">
        <v>45603</v>
      </c>
      <c r="G409" s="1">
        <v>45609</v>
      </c>
      <c r="H409" s="1">
        <v>45656</v>
      </c>
      <c r="I409" s="1">
        <v>45609</v>
      </c>
      <c r="J409" t="s">
        <v>31</v>
      </c>
      <c r="K409" t="s">
        <v>32</v>
      </c>
      <c r="L409">
        <v>37500</v>
      </c>
      <c r="M409">
        <v>36400</v>
      </c>
      <c r="N409">
        <v>6</v>
      </c>
      <c r="O409" t="s">
        <v>731</v>
      </c>
      <c r="P409" t="s">
        <v>1069</v>
      </c>
      <c r="Q409" t="s">
        <v>42</v>
      </c>
      <c r="R409" t="s">
        <v>1067</v>
      </c>
      <c r="S409" t="s">
        <v>256</v>
      </c>
      <c r="T409">
        <v>37500</v>
      </c>
    </row>
    <row r="410" spans="1:20" x14ac:dyDescent="0.3">
      <c r="A410" t="s">
        <v>1070</v>
      </c>
      <c r="B410" t="str">
        <f>_xlfn.CONCAT(쿼리1[[#This Row],[주문번호]], "-", 쿼리1[[#This Row],[공정명]])</f>
        <v>20241002-1000159704-제대</v>
      </c>
      <c r="C410">
        <v>2</v>
      </c>
      <c r="D410" t="s">
        <v>80</v>
      </c>
      <c r="E410" s="1">
        <v>45567</v>
      </c>
      <c r="F410" s="1">
        <v>45579</v>
      </c>
      <c r="G410" s="1">
        <v>45576</v>
      </c>
      <c r="H410" s="1">
        <v>45656</v>
      </c>
      <c r="I410" s="1">
        <v>45576</v>
      </c>
      <c r="J410" t="s">
        <v>31</v>
      </c>
      <c r="K410" t="s">
        <v>39</v>
      </c>
      <c r="L410">
        <v>31578</v>
      </c>
      <c r="M410">
        <v>30880</v>
      </c>
      <c r="N410">
        <v>-3</v>
      </c>
      <c r="O410" t="s">
        <v>731</v>
      </c>
      <c r="P410" t="s">
        <v>1071</v>
      </c>
      <c r="Q410" t="s">
        <v>42</v>
      </c>
      <c r="R410" t="s">
        <v>1067</v>
      </c>
      <c r="S410" t="s">
        <v>256</v>
      </c>
      <c r="T410">
        <v>31578</v>
      </c>
    </row>
    <row r="411" spans="1:20" x14ac:dyDescent="0.3">
      <c r="A411" t="s">
        <v>1072</v>
      </c>
      <c r="B411" t="str">
        <f>_xlfn.CONCAT(쿼리1[[#This Row],[주문번호]], "-", 쿼리1[[#This Row],[공정명]])</f>
        <v>20240911-1000159506-제대</v>
      </c>
      <c r="C411">
        <v>2</v>
      </c>
      <c r="D411" t="s">
        <v>80</v>
      </c>
      <c r="E411" s="1">
        <v>45546</v>
      </c>
      <c r="F411" s="1">
        <v>45554</v>
      </c>
      <c r="G411" s="1">
        <v>45575</v>
      </c>
      <c r="H411" s="1">
        <v>45656</v>
      </c>
      <c r="I411" s="1">
        <v>45575</v>
      </c>
      <c r="J411" t="s">
        <v>31</v>
      </c>
      <c r="K411" t="s">
        <v>32</v>
      </c>
      <c r="L411">
        <v>37500</v>
      </c>
      <c r="M411">
        <v>35400</v>
      </c>
      <c r="N411">
        <v>21</v>
      </c>
      <c r="O411" t="s">
        <v>731</v>
      </c>
      <c r="P411" t="s">
        <v>1069</v>
      </c>
      <c r="Q411" t="s">
        <v>42</v>
      </c>
      <c r="R411" t="s">
        <v>1067</v>
      </c>
      <c r="S411" t="s">
        <v>256</v>
      </c>
      <c r="T411">
        <v>37500</v>
      </c>
    </row>
    <row r="412" spans="1:20" x14ac:dyDescent="0.3">
      <c r="A412" t="s">
        <v>1072</v>
      </c>
      <c r="B412" t="str">
        <f>_xlfn.CONCAT(쿼리1[[#This Row],[주문번호]], "-", 쿼리1[[#This Row],[공정명]])</f>
        <v>20240911-1000159506-제대</v>
      </c>
      <c r="C412">
        <v>2</v>
      </c>
      <c r="D412" t="s">
        <v>80</v>
      </c>
      <c r="E412" s="1">
        <v>45546</v>
      </c>
      <c r="F412" s="1">
        <v>45554</v>
      </c>
      <c r="G412" s="1">
        <v>45575</v>
      </c>
      <c r="H412" s="1">
        <v>45656</v>
      </c>
      <c r="I412" s="1">
        <v>45575</v>
      </c>
      <c r="J412" t="s">
        <v>31</v>
      </c>
      <c r="K412" t="s">
        <v>32</v>
      </c>
      <c r="L412">
        <v>37500</v>
      </c>
      <c r="M412">
        <v>35400</v>
      </c>
      <c r="N412">
        <v>21</v>
      </c>
      <c r="O412" t="s">
        <v>731</v>
      </c>
      <c r="P412" t="s">
        <v>1069</v>
      </c>
      <c r="Q412" t="s">
        <v>42</v>
      </c>
      <c r="R412" t="s">
        <v>1067</v>
      </c>
      <c r="S412" t="s">
        <v>256</v>
      </c>
      <c r="T412">
        <v>37500</v>
      </c>
    </row>
    <row r="413" spans="1:20" x14ac:dyDescent="0.3">
      <c r="A413" t="s">
        <v>1073</v>
      </c>
      <c r="B413" t="str">
        <f>_xlfn.CONCAT(쿼리1[[#This Row],[주문번호]], "-", 쿼리1[[#This Row],[공정명]])</f>
        <v>20241212-1000159704-제대</v>
      </c>
      <c r="C413">
        <v>2</v>
      </c>
      <c r="D413" t="s">
        <v>80</v>
      </c>
      <c r="E413" s="1">
        <v>45638</v>
      </c>
      <c r="F413" s="1">
        <v>45650</v>
      </c>
      <c r="G413" s="1">
        <v>45650</v>
      </c>
      <c r="H413" s="1">
        <v>45656</v>
      </c>
      <c r="I413" s="1">
        <v>45650</v>
      </c>
      <c r="J413" t="s">
        <v>31</v>
      </c>
      <c r="K413" t="s">
        <v>39</v>
      </c>
      <c r="L413">
        <v>31578</v>
      </c>
      <c r="M413">
        <v>29900</v>
      </c>
      <c r="N413">
        <v>0</v>
      </c>
      <c r="O413" t="s">
        <v>731</v>
      </c>
      <c r="P413" t="s">
        <v>1071</v>
      </c>
      <c r="Q413" t="s">
        <v>42</v>
      </c>
      <c r="R413" t="s">
        <v>1067</v>
      </c>
      <c r="S413" t="s">
        <v>256</v>
      </c>
      <c r="T413">
        <v>31578</v>
      </c>
    </row>
    <row r="414" spans="1:20" x14ac:dyDescent="0.3">
      <c r="A414" t="s">
        <v>1074</v>
      </c>
      <c r="B414" t="str">
        <f>_xlfn.CONCAT(쿼리1[[#This Row],[주문번호]], "-", 쿼리1[[#This Row],[공정명]])</f>
        <v>20241104-1000148427-제대</v>
      </c>
      <c r="C414">
        <v>3</v>
      </c>
      <c r="D414" t="s">
        <v>80</v>
      </c>
      <c r="E414" s="1">
        <v>45600</v>
      </c>
      <c r="F414" s="1">
        <v>45609</v>
      </c>
      <c r="G414" s="1">
        <v>45615</v>
      </c>
      <c r="H414" s="1">
        <v>45656</v>
      </c>
      <c r="I414" s="1">
        <v>45617</v>
      </c>
      <c r="J414" t="s">
        <v>31</v>
      </c>
      <c r="K414" t="s">
        <v>32</v>
      </c>
      <c r="L414">
        <v>28571</v>
      </c>
      <c r="M414">
        <v>25400</v>
      </c>
      <c r="N414">
        <v>6</v>
      </c>
      <c r="O414" t="s">
        <v>275</v>
      </c>
      <c r="P414" t="s">
        <v>1065</v>
      </c>
      <c r="Q414" t="s">
        <v>1066</v>
      </c>
      <c r="R414" t="s">
        <v>1067</v>
      </c>
      <c r="S414" t="s">
        <v>256</v>
      </c>
      <c r="T414">
        <v>28571</v>
      </c>
    </row>
    <row r="415" spans="1:20" x14ac:dyDescent="0.3">
      <c r="A415" t="s">
        <v>1074</v>
      </c>
      <c r="B415" t="str">
        <f>_xlfn.CONCAT(쿼리1[[#This Row],[주문번호]], "-", 쿼리1[[#This Row],[공정명]])</f>
        <v>20241104-1000148427-제대</v>
      </c>
      <c r="C415">
        <v>3</v>
      </c>
      <c r="D415" t="s">
        <v>80</v>
      </c>
      <c r="E415" s="1">
        <v>45600</v>
      </c>
      <c r="F415" s="1">
        <v>45609</v>
      </c>
      <c r="G415" s="1">
        <v>45615</v>
      </c>
      <c r="H415" s="1">
        <v>45656</v>
      </c>
      <c r="I415" s="1">
        <v>45617</v>
      </c>
      <c r="J415" t="s">
        <v>31</v>
      </c>
      <c r="K415" t="s">
        <v>32</v>
      </c>
      <c r="L415">
        <v>28571</v>
      </c>
      <c r="M415">
        <v>2150</v>
      </c>
      <c r="N415">
        <v>6</v>
      </c>
      <c r="O415" t="s">
        <v>275</v>
      </c>
      <c r="P415" t="s">
        <v>1065</v>
      </c>
      <c r="Q415" t="s">
        <v>1066</v>
      </c>
      <c r="R415" t="s">
        <v>1067</v>
      </c>
      <c r="S415" t="s">
        <v>256</v>
      </c>
      <c r="T415">
        <v>28571</v>
      </c>
    </row>
    <row r="416" spans="1:20" x14ac:dyDescent="0.3">
      <c r="A416" t="s">
        <v>1075</v>
      </c>
      <c r="B416" t="str">
        <f>_xlfn.CONCAT(쿼리1[[#This Row],[주문번호]], "-", 쿼리1[[#This Row],[공정명]])</f>
        <v>20241014-1000154528-제대</v>
      </c>
      <c r="C416">
        <v>6</v>
      </c>
      <c r="D416" t="s">
        <v>80</v>
      </c>
      <c r="E416" s="1">
        <v>45579</v>
      </c>
      <c r="F416" s="1">
        <v>45602</v>
      </c>
      <c r="G416" s="1">
        <v>45601</v>
      </c>
      <c r="H416" s="1">
        <v>45656</v>
      </c>
      <c r="I416" s="1">
        <v>45601</v>
      </c>
      <c r="J416" t="s">
        <v>31</v>
      </c>
      <c r="K416" t="s">
        <v>39</v>
      </c>
      <c r="L416">
        <v>30000</v>
      </c>
      <c r="M416">
        <v>28140</v>
      </c>
      <c r="N416">
        <v>-1</v>
      </c>
      <c r="O416" t="s">
        <v>1076</v>
      </c>
      <c r="P416" t="s">
        <v>1077</v>
      </c>
      <c r="Q416" t="s">
        <v>1078</v>
      </c>
      <c r="R416" t="s">
        <v>1079</v>
      </c>
      <c r="S416" t="s">
        <v>256</v>
      </c>
      <c r="T416">
        <v>30000</v>
      </c>
    </row>
    <row r="417" spans="1:20" x14ac:dyDescent="0.3">
      <c r="A417" t="s">
        <v>1080</v>
      </c>
      <c r="B417" t="str">
        <f>_xlfn.CONCAT(쿼리1[[#This Row],[주문번호]], "-", 쿼리1[[#This Row],[공정명]])</f>
        <v>20241014-1000151405-제대</v>
      </c>
      <c r="C417">
        <v>4</v>
      </c>
      <c r="D417" t="s">
        <v>80</v>
      </c>
      <c r="E417" s="1">
        <v>45579</v>
      </c>
      <c r="F417" s="1">
        <v>45589</v>
      </c>
      <c r="G417" s="1">
        <v>45601</v>
      </c>
      <c r="H417" s="1">
        <v>45656</v>
      </c>
      <c r="I417" s="1">
        <v>45601</v>
      </c>
      <c r="J417" t="s">
        <v>31</v>
      </c>
      <c r="K417" t="s">
        <v>32</v>
      </c>
      <c r="L417">
        <v>120000</v>
      </c>
      <c r="M417">
        <v>113200</v>
      </c>
      <c r="N417">
        <v>12</v>
      </c>
      <c r="O417" t="s">
        <v>1081</v>
      </c>
      <c r="P417" t="s">
        <v>1082</v>
      </c>
      <c r="Q417" t="s">
        <v>1083</v>
      </c>
      <c r="R417" t="s">
        <v>1084</v>
      </c>
      <c r="S417" t="s">
        <v>256</v>
      </c>
      <c r="T417">
        <v>120000</v>
      </c>
    </row>
    <row r="418" spans="1:20" x14ac:dyDescent="0.3">
      <c r="A418" t="s">
        <v>1085</v>
      </c>
      <c r="B418" t="str">
        <f>_xlfn.CONCAT(쿼리1[[#This Row],[주문번호]], "-", 쿼리1[[#This Row],[공정명]])</f>
        <v>20241220-13160016-제대</v>
      </c>
      <c r="C418">
        <v>4</v>
      </c>
      <c r="D418" t="s">
        <v>80</v>
      </c>
      <c r="E418" s="1">
        <v>45646</v>
      </c>
      <c r="F418" s="1">
        <v>45663</v>
      </c>
      <c r="G418" s="1"/>
      <c r="H418" s="1">
        <v>45656</v>
      </c>
      <c r="I418" s="1"/>
      <c r="J418" t="s">
        <v>21</v>
      </c>
      <c r="K418" t="s">
        <v>282</v>
      </c>
      <c r="L418">
        <v>114285</v>
      </c>
      <c r="O418" t="s">
        <v>1086</v>
      </c>
      <c r="P418" t="s">
        <v>1087</v>
      </c>
      <c r="Q418" t="s">
        <v>1088</v>
      </c>
      <c r="R418" t="s">
        <v>1084</v>
      </c>
      <c r="S418" t="s">
        <v>256</v>
      </c>
      <c r="T418">
        <v>114285</v>
      </c>
    </row>
    <row r="419" spans="1:20" x14ac:dyDescent="0.3">
      <c r="A419" t="s">
        <v>1089</v>
      </c>
      <c r="B419" t="str">
        <f>_xlfn.CONCAT(쿼리1[[#This Row],[주문번호]], "-", 쿼리1[[#This Row],[공정명]])</f>
        <v>20241004-1000169250-제대</v>
      </c>
      <c r="C419">
        <v>3</v>
      </c>
      <c r="D419" t="s">
        <v>80</v>
      </c>
      <c r="E419" s="1">
        <v>45569</v>
      </c>
      <c r="F419" s="1">
        <v>45573</v>
      </c>
      <c r="G419" s="1">
        <v>45576</v>
      </c>
      <c r="H419" s="1">
        <v>45656</v>
      </c>
      <c r="I419" s="1">
        <v>45576</v>
      </c>
      <c r="J419" t="s">
        <v>31</v>
      </c>
      <c r="K419" t="s">
        <v>32</v>
      </c>
      <c r="L419">
        <v>27906</v>
      </c>
      <c r="M419">
        <v>33100</v>
      </c>
      <c r="N419">
        <v>3</v>
      </c>
      <c r="O419" t="s">
        <v>859</v>
      </c>
      <c r="P419" t="s">
        <v>1090</v>
      </c>
      <c r="Q419" t="s">
        <v>42</v>
      </c>
      <c r="R419" t="s">
        <v>1091</v>
      </c>
      <c r="S419" t="s">
        <v>256</v>
      </c>
      <c r="T419">
        <v>27906</v>
      </c>
    </row>
    <row r="420" spans="1:20" x14ac:dyDescent="0.3">
      <c r="A420" t="s">
        <v>1092</v>
      </c>
      <c r="B420" t="str">
        <f>_xlfn.CONCAT(쿼리1[[#This Row],[주문번호]], "-", 쿼리1[[#This Row],[공정명]])</f>
        <v>20240926-1000168696-제대</v>
      </c>
      <c r="C420">
        <v>3</v>
      </c>
      <c r="D420" t="s">
        <v>80</v>
      </c>
      <c r="E420" s="1">
        <v>45561</v>
      </c>
      <c r="F420" s="1">
        <v>45575</v>
      </c>
      <c r="G420" s="1"/>
      <c r="H420" s="1">
        <v>45656</v>
      </c>
      <c r="I420" s="1">
        <v>45581</v>
      </c>
      <c r="J420" t="s">
        <v>21</v>
      </c>
      <c r="K420" t="s">
        <v>22</v>
      </c>
      <c r="L420">
        <v>27906</v>
      </c>
      <c r="O420" t="s">
        <v>859</v>
      </c>
      <c r="P420" t="s">
        <v>1093</v>
      </c>
      <c r="Q420" t="s">
        <v>42</v>
      </c>
      <c r="R420" t="s">
        <v>1091</v>
      </c>
      <c r="S420" t="s">
        <v>256</v>
      </c>
      <c r="T420">
        <v>27906</v>
      </c>
    </row>
    <row r="421" spans="1:20" x14ac:dyDescent="0.3">
      <c r="A421" t="s">
        <v>1094</v>
      </c>
      <c r="B421" t="str">
        <f>_xlfn.CONCAT(쿼리1[[#This Row],[주문번호]], "-", 쿼리1[[#This Row],[공정명]])</f>
        <v>20240902-1000152935-인쇄</v>
      </c>
      <c r="C421">
        <v>2</v>
      </c>
      <c r="D421" t="s">
        <v>328</v>
      </c>
      <c r="E421" s="1">
        <v>45537</v>
      </c>
      <c r="F421" s="1">
        <v>45541</v>
      </c>
      <c r="G421" s="1">
        <v>45540</v>
      </c>
      <c r="H421" s="1">
        <v>45656</v>
      </c>
      <c r="I421" s="1">
        <v>45542</v>
      </c>
      <c r="J421" t="s">
        <v>31</v>
      </c>
      <c r="K421" t="s">
        <v>39</v>
      </c>
      <c r="L421">
        <v>6000</v>
      </c>
      <c r="M421">
        <v>6000</v>
      </c>
      <c r="N421">
        <v>-1</v>
      </c>
      <c r="O421" t="s">
        <v>1095</v>
      </c>
      <c r="P421" t="s">
        <v>780</v>
      </c>
      <c r="Q421" t="s">
        <v>1096</v>
      </c>
      <c r="R421" t="s">
        <v>766</v>
      </c>
      <c r="S421" t="s">
        <v>759</v>
      </c>
      <c r="T421">
        <v>30</v>
      </c>
    </row>
    <row r="422" spans="1:20" x14ac:dyDescent="0.3">
      <c r="A422" t="s">
        <v>1097</v>
      </c>
      <c r="B422" t="str">
        <f>_xlfn.CONCAT(쿼리1[[#This Row],[주문번호]], "-", 쿼리1[[#This Row],[공정명]])</f>
        <v>20240902-1000152967-인쇄</v>
      </c>
      <c r="C422">
        <v>2</v>
      </c>
      <c r="D422" t="s">
        <v>328</v>
      </c>
      <c r="E422" s="1">
        <v>45537</v>
      </c>
      <c r="F422" s="1">
        <v>45541</v>
      </c>
      <c r="G422" s="1">
        <v>45540</v>
      </c>
      <c r="H422" s="1">
        <v>45656</v>
      </c>
      <c r="I422" s="1">
        <v>45544</v>
      </c>
      <c r="J422" t="s">
        <v>31</v>
      </c>
      <c r="K422" t="s">
        <v>39</v>
      </c>
      <c r="L422">
        <v>6000</v>
      </c>
      <c r="M422">
        <v>6000</v>
      </c>
      <c r="N422">
        <v>-1</v>
      </c>
      <c r="O422" t="s">
        <v>1095</v>
      </c>
      <c r="P422" t="s">
        <v>780</v>
      </c>
      <c r="Q422" t="s">
        <v>1098</v>
      </c>
      <c r="R422" t="s">
        <v>766</v>
      </c>
      <c r="S422" t="s">
        <v>759</v>
      </c>
      <c r="T422">
        <v>30</v>
      </c>
    </row>
    <row r="423" spans="1:20" x14ac:dyDescent="0.3">
      <c r="A423" t="s">
        <v>1099</v>
      </c>
      <c r="B423" t="str">
        <f>_xlfn.CONCAT(쿼리1[[#This Row],[주문번호]], "-", 쿼리1[[#This Row],[공정명]])</f>
        <v>20241015-1000152004-인쇄</v>
      </c>
      <c r="C423">
        <v>2</v>
      </c>
      <c r="D423" t="s">
        <v>328</v>
      </c>
      <c r="E423" s="1">
        <v>45580</v>
      </c>
      <c r="F423" s="1">
        <v>45586</v>
      </c>
      <c r="G423" s="1">
        <v>45582</v>
      </c>
      <c r="H423" s="1">
        <v>45656</v>
      </c>
      <c r="I423" s="1">
        <v>45588</v>
      </c>
      <c r="J423" t="s">
        <v>31</v>
      </c>
      <c r="K423" t="s">
        <v>39</v>
      </c>
      <c r="L423">
        <v>6000</v>
      </c>
      <c r="M423">
        <v>6000</v>
      </c>
      <c r="N423">
        <v>-4</v>
      </c>
      <c r="O423" t="s">
        <v>1095</v>
      </c>
      <c r="P423" t="s">
        <v>1100</v>
      </c>
      <c r="Q423" t="s">
        <v>1101</v>
      </c>
      <c r="R423" t="s">
        <v>766</v>
      </c>
      <c r="S423" t="s">
        <v>759</v>
      </c>
      <c r="T423">
        <v>30</v>
      </c>
    </row>
    <row r="424" spans="1:20" x14ac:dyDescent="0.3">
      <c r="A424" t="s">
        <v>1102</v>
      </c>
      <c r="B424" t="str">
        <f>_xlfn.CONCAT(쿼리1[[#This Row],[주문번호]], "-", 쿼리1[[#This Row],[공정명]])</f>
        <v>20240902-1000160994-인쇄</v>
      </c>
      <c r="C424">
        <v>2</v>
      </c>
      <c r="D424" t="s">
        <v>328</v>
      </c>
      <c r="E424" s="1">
        <v>45537</v>
      </c>
      <c r="F424" s="1">
        <v>45541</v>
      </c>
      <c r="G424" s="1">
        <v>45540</v>
      </c>
      <c r="H424" s="1">
        <v>45656</v>
      </c>
      <c r="I424" s="1">
        <v>45545</v>
      </c>
      <c r="J424" t="s">
        <v>31</v>
      </c>
      <c r="K424" t="s">
        <v>39</v>
      </c>
      <c r="L424">
        <v>6000</v>
      </c>
      <c r="M424">
        <v>6000</v>
      </c>
      <c r="N424">
        <v>-1</v>
      </c>
      <c r="O424" t="s">
        <v>763</v>
      </c>
      <c r="P424" t="s">
        <v>764</v>
      </c>
      <c r="Q424" t="s">
        <v>1103</v>
      </c>
      <c r="R424" t="s">
        <v>766</v>
      </c>
      <c r="S424" t="s">
        <v>759</v>
      </c>
      <c r="T424">
        <v>30</v>
      </c>
    </row>
    <row r="425" spans="1:20" x14ac:dyDescent="0.3">
      <c r="A425" t="s">
        <v>1104</v>
      </c>
      <c r="B425" t="str">
        <f>_xlfn.CONCAT(쿼리1[[#This Row],[주문번호]], "-", 쿼리1[[#This Row],[공정명]])</f>
        <v>20241002-1000152959-인쇄</v>
      </c>
      <c r="C425">
        <v>2</v>
      </c>
      <c r="D425" t="s">
        <v>328</v>
      </c>
      <c r="E425" s="1">
        <v>45567</v>
      </c>
      <c r="F425" s="1">
        <v>45573</v>
      </c>
      <c r="G425" s="1">
        <v>45579</v>
      </c>
      <c r="H425" s="1">
        <v>45656</v>
      </c>
      <c r="I425" s="1">
        <v>45579</v>
      </c>
      <c r="J425" t="s">
        <v>31</v>
      </c>
      <c r="K425" t="s">
        <v>32</v>
      </c>
      <c r="L425">
        <v>3000</v>
      </c>
      <c r="M425">
        <v>3000</v>
      </c>
      <c r="N425">
        <v>6</v>
      </c>
      <c r="O425" t="s">
        <v>1095</v>
      </c>
      <c r="P425" t="s">
        <v>780</v>
      </c>
      <c r="Q425" t="s">
        <v>1105</v>
      </c>
      <c r="R425" t="s">
        <v>766</v>
      </c>
      <c r="S425" t="s">
        <v>759</v>
      </c>
      <c r="T425">
        <v>15</v>
      </c>
    </row>
    <row r="426" spans="1:20" x14ac:dyDescent="0.3">
      <c r="A426" t="s">
        <v>1106</v>
      </c>
      <c r="B426" t="str">
        <f>_xlfn.CONCAT(쿼리1[[#This Row],[주문번호]], "-", 쿼리1[[#This Row],[공정명]])</f>
        <v>20241015-1000160999-인쇄</v>
      </c>
      <c r="C426">
        <v>2</v>
      </c>
      <c r="D426" t="s">
        <v>328</v>
      </c>
      <c r="E426" s="1">
        <v>45580</v>
      </c>
      <c r="F426" s="1">
        <v>45586</v>
      </c>
      <c r="G426" s="1">
        <v>45582</v>
      </c>
      <c r="H426" s="1">
        <v>45656</v>
      </c>
      <c r="I426" s="1">
        <v>45589</v>
      </c>
      <c r="J426" t="s">
        <v>31</v>
      </c>
      <c r="K426" t="s">
        <v>39</v>
      </c>
      <c r="L426">
        <v>6000</v>
      </c>
      <c r="M426">
        <v>6000</v>
      </c>
      <c r="N426">
        <v>-4</v>
      </c>
      <c r="O426" t="s">
        <v>763</v>
      </c>
      <c r="P426" t="s">
        <v>764</v>
      </c>
      <c r="Q426" t="s">
        <v>1107</v>
      </c>
      <c r="R426" t="s">
        <v>766</v>
      </c>
      <c r="S426" t="s">
        <v>759</v>
      </c>
      <c r="T426">
        <v>30</v>
      </c>
    </row>
    <row r="427" spans="1:20" x14ac:dyDescent="0.3">
      <c r="A427" t="s">
        <v>1108</v>
      </c>
      <c r="B427" t="str">
        <f>_xlfn.CONCAT(쿼리1[[#This Row],[주문번호]], "-", 쿼리1[[#This Row],[공정명]])</f>
        <v>20241015-1000164838-인쇄</v>
      </c>
      <c r="C427">
        <v>2</v>
      </c>
      <c r="D427" t="s">
        <v>328</v>
      </c>
      <c r="E427" s="1">
        <v>45580</v>
      </c>
      <c r="F427" s="1">
        <v>45586</v>
      </c>
      <c r="G427" s="1">
        <v>45582</v>
      </c>
      <c r="H427" s="1">
        <v>45656</v>
      </c>
      <c r="I427" s="1">
        <v>45588</v>
      </c>
      <c r="J427" t="s">
        <v>31</v>
      </c>
      <c r="K427" t="s">
        <v>39</v>
      </c>
      <c r="L427">
        <v>6000</v>
      </c>
      <c r="M427">
        <v>6000</v>
      </c>
      <c r="N427">
        <v>-4</v>
      </c>
      <c r="O427" t="s">
        <v>763</v>
      </c>
      <c r="P427" t="s">
        <v>764</v>
      </c>
      <c r="Q427" t="s">
        <v>1109</v>
      </c>
      <c r="R427" t="s">
        <v>766</v>
      </c>
      <c r="S427" t="s">
        <v>759</v>
      </c>
      <c r="T427">
        <v>30</v>
      </c>
    </row>
    <row r="428" spans="1:20" x14ac:dyDescent="0.3">
      <c r="A428" t="s">
        <v>1110</v>
      </c>
      <c r="B428" t="str">
        <f>_xlfn.CONCAT(쿼리1[[#This Row],[주문번호]], "-", 쿼리1[[#This Row],[공정명]])</f>
        <v>20241002-1000162922-인쇄</v>
      </c>
      <c r="C428">
        <v>2</v>
      </c>
      <c r="D428" t="s">
        <v>328</v>
      </c>
      <c r="E428" s="1">
        <v>45567</v>
      </c>
      <c r="F428" s="1">
        <v>45573</v>
      </c>
      <c r="G428" s="1">
        <v>45575</v>
      </c>
      <c r="H428" s="1">
        <v>45656</v>
      </c>
      <c r="I428" s="1">
        <v>45581</v>
      </c>
      <c r="J428" t="s">
        <v>31</v>
      </c>
      <c r="K428" t="s">
        <v>32</v>
      </c>
      <c r="L428">
        <v>6000</v>
      </c>
      <c r="M428">
        <v>6000</v>
      </c>
      <c r="N428">
        <v>2</v>
      </c>
      <c r="O428" t="s">
        <v>1095</v>
      </c>
      <c r="P428" t="s">
        <v>1111</v>
      </c>
      <c r="Q428" t="s">
        <v>1112</v>
      </c>
      <c r="R428" t="s">
        <v>766</v>
      </c>
      <c r="S428" t="s">
        <v>759</v>
      </c>
      <c r="T428">
        <v>30</v>
      </c>
    </row>
    <row r="429" spans="1:20" x14ac:dyDescent="0.3">
      <c r="A429" t="s">
        <v>1113</v>
      </c>
      <c r="B429" t="str">
        <f>_xlfn.CONCAT(쿼리1[[#This Row],[주문번호]], "-", 쿼리1[[#This Row],[공정명]])</f>
        <v>20241015-1000150681-인쇄</v>
      </c>
      <c r="C429">
        <v>2</v>
      </c>
      <c r="D429" t="s">
        <v>328</v>
      </c>
      <c r="E429" s="1">
        <v>45580</v>
      </c>
      <c r="F429" s="1">
        <v>45586</v>
      </c>
      <c r="G429" s="1">
        <v>45582</v>
      </c>
      <c r="H429" s="1">
        <v>45656</v>
      </c>
      <c r="I429" s="1">
        <v>45588</v>
      </c>
      <c r="J429" t="s">
        <v>31</v>
      </c>
      <c r="K429" t="s">
        <v>39</v>
      </c>
      <c r="L429">
        <v>6000</v>
      </c>
      <c r="M429">
        <v>6000</v>
      </c>
      <c r="N429">
        <v>-4</v>
      </c>
      <c r="O429" t="s">
        <v>1095</v>
      </c>
      <c r="P429" t="s">
        <v>1100</v>
      </c>
      <c r="Q429" t="s">
        <v>1114</v>
      </c>
      <c r="R429" t="s">
        <v>766</v>
      </c>
      <c r="S429" t="s">
        <v>759</v>
      </c>
      <c r="T429">
        <v>30</v>
      </c>
    </row>
    <row r="430" spans="1:20" x14ac:dyDescent="0.3">
      <c r="A430" t="s">
        <v>1115</v>
      </c>
      <c r="B430" t="str">
        <f>_xlfn.CONCAT(쿼리1[[#This Row],[주문번호]], "-", 쿼리1[[#This Row],[공정명]])</f>
        <v>20240902-1000150681-인쇄</v>
      </c>
      <c r="C430">
        <v>2</v>
      </c>
      <c r="D430" t="s">
        <v>328</v>
      </c>
      <c r="E430" s="1">
        <v>45537</v>
      </c>
      <c r="F430" s="1">
        <v>45541</v>
      </c>
      <c r="G430" s="1">
        <v>45540</v>
      </c>
      <c r="H430" s="1">
        <v>45656</v>
      </c>
      <c r="I430" s="1">
        <v>45545</v>
      </c>
      <c r="J430" t="s">
        <v>31</v>
      </c>
      <c r="K430" t="s">
        <v>39</v>
      </c>
      <c r="L430">
        <v>6000</v>
      </c>
      <c r="M430">
        <v>6000</v>
      </c>
      <c r="N430">
        <v>-1</v>
      </c>
      <c r="O430" t="s">
        <v>1095</v>
      </c>
      <c r="P430" t="s">
        <v>1100</v>
      </c>
      <c r="Q430" t="s">
        <v>1114</v>
      </c>
      <c r="R430" t="s">
        <v>766</v>
      </c>
      <c r="S430" t="s">
        <v>759</v>
      </c>
      <c r="T430">
        <v>30</v>
      </c>
    </row>
    <row r="431" spans="1:20" x14ac:dyDescent="0.3">
      <c r="A431" t="s">
        <v>1116</v>
      </c>
      <c r="B431" t="str">
        <f>_xlfn.CONCAT(쿼리1[[#This Row],[주문번호]], "-", 쿼리1[[#This Row],[공정명]])</f>
        <v>20240902-1000166485-인쇄</v>
      </c>
      <c r="C431">
        <v>2</v>
      </c>
      <c r="D431" t="s">
        <v>328</v>
      </c>
      <c r="E431" s="1">
        <v>45537</v>
      </c>
      <c r="F431" s="1">
        <v>45541</v>
      </c>
      <c r="G431" s="1">
        <v>45540</v>
      </c>
      <c r="H431" s="1">
        <v>45656</v>
      </c>
      <c r="I431" s="1">
        <v>45542</v>
      </c>
      <c r="J431" t="s">
        <v>31</v>
      </c>
      <c r="K431" t="s">
        <v>39</v>
      </c>
      <c r="L431">
        <v>6000</v>
      </c>
      <c r="M431">
        <v>6000</v>
      </c>
      <c r="N431">
        <v>-1</v>
      </c>
      <c r="O431" t="s">
        <v>779</v>
      </c>
      <c r="P431" t="s">
        <v>780</v>
      </c>
      <c r="Q431" t="s">
        <v>1117</v>
      </c>
      <c r="R431" t="s">
        <v>766</v>
      </c>
      <c r="S431" t="s">
        <v>759</v>
      </c>
      <c r="T431">
        <v>30</v>
      </c>
    </row>
    <row r="432" spans="1:20" x14ac:dyDescent="0.3">
      <c r="A432" t="s">
        <v>1118</v>
      </c>
      <c r="B432" t="str">
        <f>_xlfn.CONCAT(쿼리1[[#This Row],[주문번호]], "-", 쿼리1[[#This Row],[공정명]])</f>
        <v>20241015-1000162930-인쇄</v>
      </c>
      <c r="C432">
        <v>2</v>
      </c>
      <c r="D432" t="s">
        <v>328</v>
      </c>
      <c r="E432" s="1">
        <v>45580</v>
      </c>
      <c r="F432" s="1">
        <v>45586</v>
      </c>
      <c r="G432" s="1">
        <v>45582</v>
      </c>
      <c r="H432" s="1">
        <v>45656</v>
      </c>
      <c r="I432" s="1">
        <v>45589</v>
      </c>
      <c r="J432" t="s">
        <v>31</v>
      </c>
      <c r="K432" t="s">
        <v>39</v>
      </c>
      <c r="L432">
        <v>6000</v>
      </c>
      <c r="M432">
        <v>6000</v>
      </c>
      <c r="N432">
        <v>-4</v>
      </c>
      <c r="O432" t="s">
        <v>1095</v>
      </c>
      <c r="P432" t="s">
        <v>1111</v>
      </c>
      <c r="Q432" t="s">
        <v>1119</v>
      </c>
      <c r="R432" t="s">
        <v>766</v>
      </c>
      <c r="S432" t="s">
        <v>759</v>
      </c>
      <c r="T432">
        <v>30</v>
      </c>
    </row>
    <row r="433" spans="1:20" x14ac:dyDescent="0.3">
      <c r="A433" t="s">
        <v>1120</v>
      </c>
      <c r="B433" t="str">
        <f>_xlfn.CONCAT(쿼리1[[#This Row],[주문번호]], "-", 쿼리1[[#This Row],[공정명]])</f>
        <v>20241015-1000165782-인쇄</v>
      </c>
      <c r="C433">
        <v>2</v>
      </c>
      <c r="D433" t="s">
        <v>328</v>
      </c>
      <c r="E433" s="1">
        <v>45580</v>
      </c>
      <c r="F433" s="1">
        <v>45586</v>
      </c>
      <c r="G433" s="1">
        <v>45582</v>
      </c>
      <c r="H433" s="1">
        <v>45656</v>
      </c>
      <c r="I433" s="1">
        <v>45589</v>
      </c>
      <c r="J433" t="s">
        <v>31</v>
      </c>
      <c r="K433" t="s">
        <v>39</v>
      </c>
      <c r="L433">
        <v>6000</v>
      </c>
      <c r="M433">
        <v>6000</v>
      </c>
      <c r="N433">
        <v>-4</v>
      </c>
      <c r="O433" t="s">
        <v>1095</v>
      </c>
      <c r="P433" t="s">
        <v>1111</v>
      </c>
      <c r="Q433" t="s">
        <v>1121</v>
      </c>
      <c r="R433" t="s">
        <v>766</v>
      </c>
      <c r="S433" t="s">
        <v>759</v>
      </c>
      <c r="T433">
        <v>30</v>
      </c>
    </row>
    <row r="434" spans="1:20" x14ac:dyDescent="0.3">
      <c r="A434" t="s">
        <v>1122</v>
      </c>
      <c r="B434" t="str">
        <f>_xlfn.CONCAT(쿼리1[[#This Row],[주문번호]], "-", 쿼리1[[#This Row],[공정명]])</f>
        <v>20241002-1000168423-인쇄</v>
      </c>
      <c r="C434">
        <v>2</v>
      </c>
      <c r="D434" t="s">
        <v>328</v>
      </c>
      <c r="E434" s="1">
        <v>45567</v>
      </c>
      <c r="F434" s="1">
        <v>45573</v>
      </c>
      <c r="G434" s="1">
        <v>45575</v>
      </c>
      <c r="H434" s="1">
        <v>45656</v>
      </c>
      <c r="I434" s="1">
        <v>45580</v>
      </c>
      <c r="J434" t="s">
        <v>31</v>
      </c>
      <c r="K434" t="s">
        <v>32</v>
      </c>
      <c r="L434">
        <v>6000</v>
      </c>
      <c r="M434">
        <v>6000</v>
      </c>
      <c r="N434">
        <v>2</v>
      </c>
      <c r="O434" t="s">
        <v>1123</v>
      </c>
      <c r="P434" t="s">
        <v>1124</v>
      </c>
      <c r="Q434" t="s">
        <v>1125</v>
      </c>
      <c r="R434" t="s">
        <v>204</v>
      </c>
      <c r="S434" t="s">
        <v>759</v>
      </c>
      <c r="T434">
        <v>24000</v>
      </c>
    </row>
    <row r="435" spans="1:20" x14ac:dyDescent="0.3">
      <c r="A435" t="s">
        <v>1126</v>
      </c>
      <c r="B435" t="str">
        <f>_xlfn.CONCAT(쿼리1[[#This Row],[주문번호]], "-", 쿼리1[[#This Row],[공정명]])</f>
        <v>20240913-1000146402-인쇄</v>
      </c>
      <c r="C435">
        <v>2</v>
      </c>
      <c r="D435" t="s">
        <v>328</v>
      </c>
      <c r="E435" s="1">
        <v>45548</v>
      </c>
      <c r="F435" s="1">
        <v>45558</v>
      </c>
      <c r="G435" s="1">
        <v>45575</v>
      </c>
      <c r="H435" s="1">
        <v>45656</v>
      </c>
      <c r="I435" s="1">
        <v>45590</v>
      </c>
      <c r="J435" t="s">
        <v>31</v>
      </c>
      <c r="K435" t="s">
        <v>32</v>
      </c>
      <c r="L435">
        <v>6000</v>
      </c>
      <c r="M435">
        <v>6000</v>
      </c>
      <c r="N435">
        <v>17</v>
      </c>
      <c r="O435" t="s">
        <v>1127</v>
      </c>
      <c r="P435" t="s">
        <v>1128</v>
      </c>
      <c r="Q435" t="s">
        <v>1129</v>
      </c>
      <c r="R435" t="s">
        <v>26</v>
      </c>
      <c r="S435" t="s">
        <v>759</v>
      </c>
      <c r="T435">
        <v>17142</v>
      </c>
    </row>
    <row r="436" spans="1:20" x14ac:dyDescent="0.3">
      <c r="A436" t="s">
        <v>1130</v>
      </c>
      <c r="B436" t="str">
        <f>_xlfn.CONCAT(쿼리1[[#This Row],[주문번호]], "-", 쿼리1[[#This Row],[공정명]])</f>
        <v>20241213-2000153179-턴키</v>
      </c>
      <c r="C436">
        <v>1</v>
      </c>
      <c r="D436" t="s">
        <v>20</v>
      </c>
      <c r="E436" s="1">
        <v>45639</v>
      </c>
      <c r="F436" s="1">
        <v>45646</v>
      </c>
      <c r="G436" s="1"/>
      <c r="H436" s="1">
        <v>45656</v>
      </c>
      <c r="I436" s="1"/>
      <c r="J436" t="s">
        <v>21</v>
      </c>
      <c r="K436" t="s">
        <v>22</v>
      </c>
      <c r="L436">
        <v>5000</v>
      </c>
      <c r="O436" t="s">
        <v>637</v>
      </c>
      <c r="P436" t="s">
        <v>1131</v>
      </c>
      <c r="Q436" t="s">
        <v>42</v>
      </c>
      <c r="R436" t="s">
        <v>26</v>
      </c>
      <c r="S436" t="s">
        <v>789</v>
      </c>
      <c r="T436">
        <v>5000</v>
      </c>
    </row>
    <row r="437" spans="1:20" x14ac:dyDescent="0.3">
      <c r="A437" t="s">
        <v>1132</v>
      </c>
      <c r="B437" t="str">
        <f>_xlfn.CONCAT(쿼리1[[#This Row],[주문번호]], "-", 쿼리1[[#This Row],[공정명]])</f>
        <v>20241204-2000169927-턴키</v>
      </c>
      <c r="C437">
        <v>1</v>
      </c>
      <c r="D437" t="s">
        <v>20</v>
      </c>
      <c r="E437" s="1">
        <v>45630</v>
      </c>
      <c r="F437" s="1">
        <v>45637</v>
      </c>
      <c r="G437" s="1"/>
      <c r="H437" s="1">
        <v>45656</v>
      </c>
      <c r="I437" s="1"/>
      <c r="J437" t="s">
        <v>21</v>
      </c>
      <c r="K437" t="s">
        <v>22</v>
      </c>
      <c r="L437">
        <v>120000</v>
      </c>
      <c r="O437" t="s">
        <v>637</v>
      </c>
      <c r="P437" t="s">
        <v>1133</v>
      </c>
      <c r="Q437" t="s">
        <v>1134</v>
      </c>
      <c r="R437" t="s">
        <v>26</v>
      </c>
      <c r="S437" t="s">
        <v>789</v>
      </c>
      <c r="T437">
        <v>120000</v>
      </c>
    </row>
    <row r="438" spans="1:20" x14ac:dyDescent="0.3">
      <c r="A438" t="s">
        <v>1135</v>
      </c>
      <c r="B438" t="str">
        <f>_xlfn.CONCAT(쿼리1[[#This Row],[주문번호]], "-", 쿼리1[[#This Row],[공정명]])</f>
        <v>20241014-2000163368-제대</v>
      </c>
      <c r="C438">
        <v>1</v>
      </c>
      <c r="D438" t="s">
        <v>80</v>
      </c>
      <c r="E438" s="1">
        <v>45579</v>
      </c>
      <c r="F438" s="1">
        <v>45581</v>
      </c>
      <c r="G438" s="1">
        <v>45581</v>
      </c>
      <c r="H438" s="1">
        <v>45656</v>
      </c>
      <c r="I438" s="1"/>
      <c r="J438" t="s">
        <v>101</v>
      </c>
      <c r="K438" t="s">
        <v>39</v>
      </c>
      <c r="L438">
        <v>311111</v>
      </c>
      <c r="M438">
        <v>58000</v>
      </c>
      <c r="N438">
        <v>0</v>
      </c>
      <c r="O438" t="s">
        <v>663</v>
      </c>
      <c r="P438" t="s">
        <v>798</v>
      </c>
      <c r="Q438" t="s">
        <v>799</v>
      </c>
      <c r="R438" t="s">
        <v>26</v>
      </c>
      <c r="S438" t="s">
        <v>789</v>
      </c>
      <c r="T438">
        <v>311111</v>
      </c>
    </row>
    <row r="439" spans="1:20" x14ac:dyDescent="0.3">
      <c r="A439" t="s">
        <v>1136</v>
      </c>
      <c r="B439" t="str">
        <f>_xlfn.CONCAT(쿼리1[[#This Row],[주문번호]], "-", 쿼리1[[#This Row],[공정명]])</f>
        <v>20241118-2000158722-제대</v>
      </c>
      <c r="C439">
        <v>1</v>
      </c>
      <c r="D439" t="s">
        <v>80</v>
      </c>
      <c r="E439" s="1">
        <v>45614</v>
      </c>
      <c r="F439" s="1">
        <v>45616</v>
      </c>
      <c r="G439" s="1">
        <v>45621</v>
      </c>
      <c r="H439" s="1">
        <v>45656</v>
      </c>
      <c r="I439" s="1">
        <v>45621</v>
      </c>
      <c r="J439" t="s">
        <v>31</v>
      </c>
      <c r="K439" t="s">
        <v>32</v>
      </c>
      <c r="L439">
        <v>177777</v>
      </c>
      <c r="M439">
        <v>177777</v>
      </c>
      <c r="N439">
        <v>5</v>
      </c>
      <c r="O439" t="s">
        <v>1137</v>
      </c>
      <c r="P439" t="s">
        <v>1138</v>
      </c>
      <c r="Q439" t="s">
        <v>42</v>
      </c>
      <c r="R439" t="s">
        <v>758</v>
      </c>
      <c r="S439" t="s">
        <v>789</v>
      </c>
      <c r="T439">
        <v>177777</v>
      </c>
    </row>
    <row r="440" spans="1:20" x14ac:dyDescent="0.3">
      <c r="A440" t="s">
        <v>1139</v>
      </c>
      <c r="B440" t="str">
        <f>_xlfn.CONCAT(쿼리1[[#This Row],[주문번호]], "-", 쿼리1[[#This Row],[공정명]])</f>
        <v>20241021-2000169073-제대</v>
      </c>
      <c r="C440">
        <v>1</v>
      </c>
      <c r="D440" t="s">
        <v>80</v>
      </c>
      <c r="E440" s="1">
        <v>45586</v>
      </c>
      <c r="F440" s="1">
        <v>45587</v>
      </c>
      <c r="G440" s="1">
        <v>45589</v>
      </c>
      <c r="H440" s="1">
        <v>45656</v>
      </c>
      <c r="I440" s="1">
        <v>45589</v>
      </c>
      <c r="J440" t="s">
        <v>31</v>
      </c>
      <c r="K440" t="s">
        <v>32</v>
      </c>
      <c r="L440">
        <v>7142</v>
      </c>
      <c r="M440">
        <v>7142</v>
      </c>
      <c r="N440">
        <v>2</v>
      </c>
      <c r="O440" t="s">
        <v>791</v>
      </c>
      <c r="P440" t="s">
        <v>807</v>
      </c>
      <c r="Q440" t="s">
        <v>808</v>
      </c>
      <c r="R440" t="s">
        <v>26</v>
      </c>
      <c r="S440" t="s">
        <v>789</v>
      </c>
      <c r="T440">
        <v>7142</v>
      </c>
    </row>
    <row r="441" spans="1:20" x14ac:dyDescent="0.3">
      <c r="A441" t="s">
        <v>1140</v>
      </c>
      <c r="B441" t="str">
        <f>_xlfn.CONCAT(쿼리1[[#This Row],[주문번호]], "-", 쿼리1[[#This Row],[공정명]])</f>
        <v>20241007-2000167662-제대</v>
      </c>
      <c r="C441">
        <v>1</v>
      </c>
      <c r="D441" t="s">
        <v>80</v>
      </c>
      <c r="E441" s="1">
        <v>45572</v>
      </c>
      <c r="F441" s="1">
        <v>45573</v>
      </c>
      <c r="G441" s="1">
        <v>45575</v>
      </c>
      <c r="H441" s="1">
        <v>45656</v>
      </c>
      <c r="I441" s="1">
        <v>45575</v>
      </c>
      <c r="J441" t="s">
        <v>31</v>
      </c>
      <c r="K441" t="s">
        <v>32</v>
      </c>
      <c r="L441">
        <v>28571</v>
      </c>
      <c r="M441">
        <v>32000</v>
      </c>
      <c r="N441">
        <v>2</v>
      </c>
      <c r="O441" t="s">
        <v>324</v>
      </c>
      <c r="P441" t="s">
        <v>795</v>
      </c>
      <c r="Q441" t="s">
        <v>796</v>
      </c>
      <c r="R441" t="s">
        <v>26</v>
      </c>
      <c r="S441" t="s">
        <v>789</v>
      </c>
      <c r="T441">
        <v>28571</v>
      </c>
    </row>
    <row r="442" spans="1:20" x14ac:dyDescent="0.3">
      <c r="A442" t="s">
        <v>1141</v>
      </c>
      <c r="B442" t="str">
        <f>_xlfn.CONCAT(쿼리1[[#This Row],[주문번호]], "-", 쿼리1[[#This Row],[공정명]])</f>
        <v>20241218-904003-제대</v>
      </c>
      <c r="C442">
        <v>3</v>
      </c>
      <c r="D442" t="s">
        <v>80</v>
      </c>
      <c r="E442" s="1">
        <v>45644</v>
      </c>
      <c r="F442" s="1">
        <v>45657</v>
      </c>
      <c r="G442" s="1"/>
      <c r="H442" s="1">
        <v>45656</v>
      </c>
      <c r="I442" s="1"/>
      <c r="J442" t="s">
        <v>21</v>
      </c>
      <c r="K442" t="s">
        <v>282</v>
      </c>
      <c r="L442">
        <v>80000</v>
      </c>
      <c r="O442" t="s">
        <v>1142</v>
      </c>
      <c r="P442" t="s">
        <v>1143</v>
      </c>
      <c r="Q442" t="s">
        <v>42</v>
      </c>
      <c r="R442" t="s">
        <v>199</v>
      </c>
      <c r="S442" t="s">
        <v>1144</v>
      </c>
      <c r="T442">
        <v>80000</v>
      </c>
    </row>
    <row r="443" spans="1:20" x14ac:dyDescent="0.3">
      <c r="A443" t="s">
        <v>1145</v>
      </c>
      <c r="B443" t="str">
        <f>_xlfn.CONCAT(쿼리1[[#This Row],[주문번호]], "-", 쿼리1[[#This Row],[공정명]])</f>
        <v>20241010-914504-제대</v>
      </c>
      <c r="C443">
        <v>3</v>
      </c>
      <c r="D443" t="s">
        <v>80</v>
      </c>
      <c r="E443" s="1">
        <v>45575</v>
      </c>
      <c r="F443" s="1">
        <v>45588</v>
      </c>
      <c r="G443" s="1">
        <v>45607</v>
      </c>
      <c r="H443" s="1">
        <v>45656</v>
      </c>
      <c r="I443" s="1">
        <v>45607</v>
      </c>
      <c r="J443" t="s">
        <v>31</v>
      </c>
      <c r="K443" t="s">
        <v>32</v>
      </c>
      <c r="L443">
        <v>120000</v>
      </c>
      <c r="M443">
        <v>112700</v>
      </c>
      <c r="N443">
        <v>19</v>
      </c>
      <c r="O443" t="s">
        <v>1146</v>
      </c>
      <c r="P443" t="s">
        <v>1147</v>
      </c>
      <c r="Q443" t="s">
        <v>42</v>
      </c>
      <c r="R443" t="s">
        <v>199</v>
      </c>
      <c r="S443" t="s">
        <v>1144</v>
      </c>
      <c r="T443">
        <v>120000</v>
      </c>
    </row>
    <row r="444" spans="1:20" x14ac:dyDescent="0.3">
      <c r="A444" t="s">
        <v>1148</v>
      </c>
      <c r="B444" t="str">
        <f>_xlfn.CONCAT(쿼리1[[#This Row],[주문번호]], "-", 쿼리1[[#This Row],[공정명]])</f>
        <v>20241010-930003-제대</v>
      </c>
      <c r="C444">
        <v>3</v>
      </c>
      <c r="D444" t="s">
        <v>80</v>
      </c>
      <c r="E444" s="1">
        <v>45575</v>
      </c>
      <c r="F444" s="1">
        <v>45590</v>
      </c>
      <c r="G444" s="1">
        <v>45601</v>
      </c>
      <c r="H444" s="1">
        <v>45656</v>
      </c>
      <c r="I444" s="1">
        <v>45601</v>
      </c>
      <c r="J444" t="s">
        <v>31</v>
      </c>
      <c r="K444" t="s">
        <v>32</v>
      </c>
      <c r="L444">
        <v>66666</v>
      </c>
      <c r="M444">
        <v>63050</v>
      </c>
      <c r="N444">
        <v>11</v>
      </c>
      <c r="O444" t="s">
        <v>1149</v>
      </c>
      <c r="P444" t="s">
        <v>1150</v>
      </c>
      <c r="Q444" t="s">
        <v>42</v>
      </c>
      <c r="R444" t="s">
        <v>199</v>
      </c>
      <c r="S444" t="s">
        <v>1144</v>
      </c>
      <c r="T444">
        <v>66666</v>
      </c>
    </row>
    <row r="445" spans="1:20" x14ac:dyDescent="0.3">
      <c r="A445" t="s">
        <v>1151</v>
      </c>
      <c r="B445" t="str">
        <f>_xlfn.CONCAT(쿼리1[[#This Row],[주문번호]], "-", 쿼리1[[#This Row],[공정명]])</f>
        <v>20241118-900015-제대</v>
      </c>
      <c r="C445">
        <v>2</v>
      </c>
      <c r="D445" t="s">
        <v>80</v>
      </c>
      <c r="E445" s="1">
        <v>45614</v>
      </c>
      <c r="F445" s="1">
        <v>45630</v>
      </c>
      <c r="G445" s="1">
        <v>45649</v>
      </c>
      <c r="H445" s="1">
        <v>45656</v>
      </c>
      <c r="I445" s="1">
        <v>45649</v>
      </c>
      <c r="J445" t="s">
        <v>31</v>
      </c>
      <c r="K445" t="s">
        <v>32</v>
      </c>
      <c r="L445">
        <v>55384</v>
      </c>
      <c r="M445">
        <v>55700</v>
      </c>
      <c r="N445">
        <v>19</v>
      </c>
      <c r="O445" t="s">
        <v>91</v>
      </c>
      <c r="P445" t="s">
        <v>1152</v>
      </c>
      <c r="Q445" t="s">
        <v>42</v>
      </c>
      <c r="R445" t="s">
        <v>199</v>
      </c>
      <c r="S445" t="s">
        <v>1144</v>
      </c>
      <c r="T445">
        <v>55384</v>
      </c>
    </row>
    <row r="446" spans="1:20" x14ac:dyDescent="0.3">
      <c r="A446" t="s">
        <v>1153</v>
      </c>
      <c r="B446" t="str">
        <f>_xlfn.CONCAT(쿼리1[[#This Row],[주문번호]], "-", 쿼리1[[#This Row],[공정명]])</f>
        <v>20241217-1000170022-제대</v>
      </c>
      <c r="C446">
        <v>4</v>
      </c>
      <c r="D446" t="s">
        <v>80</v>
      </c>
      <c r="E446" s="1">
        <v>45643</v>
      </c>
      <c r="F446" s="1">
        <v>45656</v>
      </c>
      <c r="G446" s="1"/>
      <c r="H446" s="1">
        <v>45656</v>
      </c>
      <c r="I446" s="1">
        <v>45651</v>
      </c>
      <c r="J446" t="s">
        <v>21</v>
      </c>
      <c r="K446" t="s">
        <v>282</v>
      </c>
      <c r="L446">
        <v>21428</v>
      </c>
      <c r="O446" t="s">
        <v>979</v>
      </c>
      <c r="P446" t="s">
        <v>1154</v>
      </c>
      <c r="Q446" t="s">
        <v>1155</v>
      </c>
      <c r="R446" t="s">
        <v>429</v>
      </c>
      <c r="S446" t="s">
        <v>1144</v>
      </c>
      <c r="T446">
        <v>21428</v>
      </c>
    </row>
    <row r="447" spans="1:20" x14ac:dyDescent="0.3">
      <c r="A447" t="s">
        <v>1156</v>
      </c>
      <c r="B447" t="str">
        <f>_xlfn.CONCAT(쿼리1[[#This Row],[주문번호]], "-", 쿼리1[[#This Row],[공정명]])</f>
        <v>20241210-901008-제대</v>
      </c>
      <c r="C447">
        <v>2</v>
      </c>
      <c r="D447" t="s">
        <v>80</v>
      </c>
      <c r="E447" s="1">
        <v>45636</v>
      </c>
      <c r="F447" s="1">
        <v>45653</v>
      </c>
      <c r="G447" s="1"/>
      <c r="H447" s="1">
        <v>45656</v>
      </c>
      <c r="I447" s="1"/>
      <c r="J447" t="s">
        <v>21</v>
      </c>
      <c r="K447" t="s">
        <v>22</v>
      </c>
      <c r="L447">
        <v>55384</v>
      </c>
      <c r="O447" t="s">
        <v>394</v>
      </c>
      <c r="P447" t="s">
        <v>678</v>
      </c>
      <c r="Q447" t="s">
        <v>42</v>
      </c>
      <c r="R447" t="s">
        <v>199</v>
      </c>
      <c r="S447" t="s">
        <v>1144</v>
      </c>
      <c r="T447">
        <v>55384</v>
      </c>
    </row>
    <row r="448" spans="1:20" x14ac:dyDescent="0.3">
      <c r="A448" t="s">
        <v>1157</v>
      </c>
      <c r="B448" t="str">
        <f>_xlfn.CONCAT(쿼리1[[#This Row],[주문번호]], "-", 쿼리1[[#This Row],[공정명]])</f>
        <v>20241210-901005-제대</v>
      </c>
      <c r="C448">
        <v>2</v>
      </c>
      <c r="D448" t="s">
        <v>80</v>
      </c>
      <c r="E448" s="1">
        <v>45636</v>
      </c>
      <c r="F448" s="1">
        <v>45653</v>
      </c>
      <c r="G448" s="1"/>
      <c r="H448" s="1">
        <v>45656</v>
      </c>
      <c r="I448" s="1">
        <v>45653</v>
      </c>
      <c r="J448" t="s">
        <v>21</v>
      </c>
      <c r="K448" t="s">
        <v>22</v>
      </c>
      <c r="L448">
        <v>102857</v>
      </c>
      <c r="O448" t="s">
        <v>670</v>
      </c>
      <c r="P448" t="s">
        <v>671</v>
      </c>
      <c r="Q448" t="s">
        <v>42</v>
      </c>
      <c r="R448" t="s">
        <v>199</v>
      </c>
      <c r="S448" t="s">
        <v>1144</v>
      </c>
      <c r="T448">
        <v>102857</v>
      </c>
    </row>
    <row r="449" spans="1:20" x14ac:dyDescent="0.3">
      <c r="A449" t="s">
        <v>1158</v>
      </c>
      <c r="B449" t="str">
        <f>_xlfn.CONCAT(쿼리1[[#This Row],[주문번호]], "-", 쿼리1[[#This Row],[공정명]])</f>
        <v>20241114-903005-제대</v>
      </c>
      <c r="C449">
        <v>3</v>
      </c>
      <c r="D449" t="s">
        <v>80</v>
      </c>
      <c r="E449" s="1">
        <v>45610</v>
      </c>
      <c r="F449" s="1">
        <v>45625</v>
      </c>
      <c r="G449" s="1">
        <v>45642</v>
      </c>
      <c r="H449" s="1">
        <v>45656</v>
      </c>
      <c r="I449" s="1">
        <v>45642</v>
      </c>
      <c r="J449" t="s">
        <v>31</v>
      </c>
      <c r="K449" t="s">
        <v>32</v>
      </c>
      <c r="L449">
        <v>120000</v>
      </c>
      <c r="M449">
        <v>114000</v>
      </c>
      <c r="N449">
        <v>17</v>
      </c>
      <c r="O449" t="s">
        <v>1159</v>
      </c>
      <c r="P449" t="s">
        <v>1160</v>
      </c>
      <c r="Q449" t="s">
        <v>42</v>
      </c>
      <c r="R449" t="s">
        <v>199</v>
      </c>
      <c r="S449" t="s">
        <v>1144</v>
      </c>
      <c r="T449">
        <v>120000</v>
      </c>
    </row>
    <row r="450" spans="1:20" x14ac:dyDescent="0.3">
      <c r="A450" t="s">
        <v>1161</v>
      </c>
      <c r="B450" t="str">
        <f>_xlfn.CONCAT(쿼리1[[#This Row],[주문번호]], "-", 쿼리1[[#This Row],[공정명]])</f>
        <v>20241002-900003-제대</v>
      </c>
      <c r="C450">
        <v>2</v>
      </c>
      <c r="D450" t="s">
        <v>80</v>
      </c>
      <c r="E450" s="1">
        <v>45567</v>
      </c>
      <c r="F450" s="1">
        <v>45573</v>
      </c>
      <c r="G450" s="1"/>
      <c r="H450" s="1">
        <v>45656</v>
      </c>
      <c r="I450" s="1"/>
      <c r="J450" t="s">
        <v>21</v>
      </c>
      <c r="K450" t="s">
        <v>22</v>
      </c>
      <c r="L450">
        <v>600000</v>
      </c>
      <c r="O450" t="s">
        <v>673</v>
      </c>
      <c r="P450" t="s">
        <v>1162</v>
      </c>
      <c r="Q450" t="s">
        <v>42</v>
      </c>
      <c r="R450" t="s">
        <v>199</v>
      </c>
      <c r="S450" t="s">
        <v>1144</v>
      </c>
      <c r="T450">
        <v>600000</v>
      </c>
    </row>
    <row r="451" spans="1:20" x14ac:dyDescent="0.3">
      <c r="A451" t="s">
        <v>1163</v>
      </c>
      <c r="B451" t="str">
        <f>_xlfn.CONCAT(쿼리1[[#This Row],[주문번호]], "-", 쿼리1[[#This Row],[공정명]])</f>
        <v>20241118-911004-제대</v>
      </c>
      <c r="C451">
        <v>3</v>
      </c>
      <c r="D451" t="s">
        <v>80</v>
      </c>
      <c r="E451" s="1">
        <v>45614</v>
      </c>
      <c r="F451" s="1">
        <v>45629</v>
      </c>
      <c r="G451" s="1">
        <v>45632</v>
      </c>
      <c r="H451" s="1">
        <v>45656</v>
      </c>
      <c r="I451" s="1">
        <v>45632</v>
      </c>
      <c r="J451" t="s">
        <v>31</v>
      </c>
      <c r="K451" t="s">
        <v>32</v>
      </c>
      <c r="L451">
        <v>184615</v>
      </c>
      <c r="M451">
        <v>174900</v>
      </c>
      <c r="N451">
        <v>3</v>
      </c>
      <c r="O451" t="s">
        <v>1164</v>
      </c>
      <c r="P451" t="s">
        <v>1165</v>
      </c>
      <c r="Q451" t="s">
        <v>42</v>
      </c>
      <c r="R451" t="s">
        <v>199</v>
      </c>
      <c r="S451" t="s">
        <v>1144</v>
      </c>
      <c r="T451">
        <v>184615</v>
      </c>
    </row>
    <row r="452" spans="1:20" x14ac:dyDescent="0.3">
      <c r="A452" t="s">
        <v>1166</v>
      </c>
      <c r="B452" t="str">
        <f>_xlfn.CONCAT(쿼리1[[#This Row],[주문번호]], "-", 쿼리1[[#This Row],[공정명]])</f>
        <v>20241030-930207-제대</v>
      </c>
      <c r="C452">
        <v>3</v>
      </c>
      <c r="D452" t="s">
        <v>80</v>
      </c>
      <c r="E452" s="1">
        <v>45595</v>
      </c>
      <c r="F452" s="1">
        <v>45611</v>
      </c>
      <c r="G452" s="1">
        <v>45649</v>
      </c>
      <c r="H452" s="1">
        <v>45656</v>
      </c>
      <c r="I452" s="1">
        <v>45649</v>
      </c>
      <c r="J452" t="s">
        <v>31</v>
      </c>
      <c r="K452" t="s">
        <v>32</v>
      </c>
      <c r="L452">
        <v>133333</v>
      </c>
      <c r="M452">
        <v>123650</v>
      </c>
      <c r="N452">
        <v>38</v>
      </c>
      <c r="O452" t="s">
        <v>1167</v>
      </c>
      <c r="P452" t="s">
        <v>1168</v>
      </c>
      <c r="Q452" t="s">
        <v>42</v>
      </c>
      <c r="R452" t="s">
        <v>199</v>
      </c>
      <c r="S452" t="s">
        <v>1144</v>
      </c>
      <c r="T452">
        <v>133333</v>
      </c>
    </row>
    <row r="453" spans="1:20" x14ac:dyDescent="0.3">
      <c r="A453" t="s">
        <v>1169</v>
      </c>
      <c r="B453" t="str">
        <f>_xlfn.CONCAT(쿼리1[[#This Row],[주문번호]], "-", 쿼리1[[#This Row],[공정명]])</f>
        <v>20241118-911005-제대</v>
      </c>
      <c r="C453">
        <v>3</v>
      </c>
      <c r="D453" t="s">
        <v>80</v>
      </c>
      <c r="E453" s="1">
        <v>45614</v>
      </c>
      <c r="F453" s="1">
        <v>45631</v>
      </c>
      <c r="G453" s="1">
        <v>45638</v>
      </c>
      <c r="H453" s="1">
        <v>45656</v>
      </c>
      <c r="I453" s="1">
        <v>45638</v>
      </c>
      <c r="J453" t="s">
        <v>31</v>
      </c>
      <c r="K453" t="s">
        <v>32</v>
      </c>
      <c r="L453">
        <v>120000</v>
      </c>
      <c r="M453">
        <v>114300</v>
      </c>
      <c r="N453">
        <v>7</v>
      </c>
      <c r="O453" t="s">
        <v>1170</v>
      </c>
      <c r="P453" t="s">
        <v>1160</v>
      </c>
      <c r="Q453" t="s">
        <v>42</v>
      </c>
      <c r="R453" t="s">
        <v>199</v>
      </c>
      <c r="S453" t="s">
        <v>1144</v>
      </c>
      <c r="T453">
        <v>120000</v>
      </c>
    </row>
    <row r="454" spans="1:20" x14ac:dyDescent="0.3">
      <c r="A454" t="s">
        <v>1171</v>
      </c>
      <c r="B454" t="str">
        <f>_xlfn.CONCAT(쿼리1[[#This Row],[주문번호]], "-", 쿼리1[[#This Row],[공정명]])</f>
        <v>20241025-900020-제대</v>
      </c>
      <c r="C454">
        <v>2</v>
      </c>
      <c r="D454" t="s">
        <v>80</v>
      </c>
      <c r="E454" s="1">
        <v>45590</v>
      </c>
      <c r="F454" s="1">
        <v>45608</v>
      </c>
      <c r="G454" s="1">
        <v>45611</v>
      </c>
      <c r="H454" s="1">
        <v>45656</v>
      </c>
      <c r="I454" s="1">
        <v>45616</v>
      </c>
      <c r="J454" t="s">
        <v>31</v>
      </c>
      <c r="K454" t="s">
        <v>32</v>
      </c>
      <c r="L454">
        <v>51428</v>
      </c>
      <c r="M454">
        <v>50950</v>
      </c>
      <c r="N454">
        <v>3</v>
      </c>
      <c r="O454" t="s">
        <v>673</v>
      </c>
      <c r="P454" t="s">
        <v>1172</v>
      </c>
      <c r="Q454" t="s">
        <v>42</v>
      </c>
      <c r="R454" t="s">
        <v>199</v>
      </c>
      <c r="S454" t="s">
        <v>1144</v>
      </c>
      <c r="T454">
        <v>51428</v>
      </c>
    </row>
    <row r="455" spans="1:20" x14ac:dyDescent="0.3">
      <c r="A455" t="s">
        <v>1173</v>
      </c>
      <c r="B455" t="str">
        <f>_xlfn.CONCAT(쿼리1[[#This Row],[주문번호]], "-", 쿼리1[[#This Row],[공정명]])</f>
        <v>20241010-930001-제대</v>
      </c>
      <c r="C455">
        <v>3</v>
      </c>
      <c r="D455" t="s">
        <v>80</v>
      </c>
      <c r="E455" s="1">
        <v>45575</v>
      </c>
      <c r="F455" s="1">
        <v>45590</v>
      </c>
      <c r="G455" s="1">
        <v>45628</v>
      </c>
      <c r="H455" s="1">
        <v>45656</v>
      </c>
      <c r="I455" s="1">
        <v>45628</v>
      </c>
      <c r="J455" t="s">
        <v>31</v>
      </c>
      <c r="K455" t="s">
        <v>32</v>
      </c>
      <c r="L455">
        <v>92307</v>
      </c>
      <c r="M455">
        <v>86250</v>
      </c>
      <c r="N455">
        <v>38</v>
      </c>
      <c r="O455" t="s">
        <v>1149</v>
      </c>
      <c r="P455" t="s">
        <v>1174</v>
      </c>
      <c r="Q455" t="s">
        <v>42</v>
      </c>
      <c r="R455" t="s">
        <v>199</v>
      </c>
      <c r="S455" t="s">
        <v>1144</v>
      </c>
      <c r="T455">
        <v>92307</v>
      </c>
    </row>
    <row r="456" spans="1:20" x14ac:dyDescent="0.3">
      <c r="A456" t="s">
        <v>669</v>
      </c>
      <c r="B456" t="str">
        <f>_xlfn.CONCAT(쿼리1[[#This Row],[주문번호]], "-", 쿼리1[[#This Row],[공정명]])</f>
        <v>20241011-901005-제대</v>
      </c>
      <c r="C456">
        <v>2</v>
      </c>
      <c r="D456" t="s">
        <v>80</v>
      </c>
      <c r="E456" s="1">
        <v>45576</v>
      </c>
      <c r="F456" s="1">
        <v>45594</v>
      </c>
      <c r="G456" s="1">
        <v>45596</v>
      </c>
      <c r="H456" s="1">
        <v>45656</v>
      </c>
      <c r="I456" s="1">
        <v>45596</v>
      </c>
      <c r="J456" t="s">
        <v>31</v>
      </c>
      <c r="K456" t="s">
        <v>32</v>
      </c>
      <c r="L456">
        <v>68571</v>
      </c>
      <c r="M456">
        <v>67700</v>
      </c>
      <c r="N456">
        <v>2</v>
      </c>
      <c r="O456" t="s">
        <v>670</v>
      </c>
      <c r="P456" t="s">
        <v>671</v>
      </c>
      <c r="Q456" t="s">
        <v>42</v>
      </c>
      <c r="R456" t="s">
        <v>199</v>
      </c>
      <c r="S456" t="s">
        <v>1144</v>
      </c>
      <c r="T456">
        <v>68571</v>
      </c>
    </row>
    <row r="457" spans="1:20" x14ac:dyDescent="0.3">
      <c r="A457" t="s">
        <v>1175</v>
      </c>
      <c r="B457" t="str">
        <f>_xlfn.CONCAT(쿼리1[[#This Row],[주문번호]], "-", 쿼리1[[#This Row],[공정명]])</f>
        <v>20241118-900012-제대</v>
      </c>
      <c r="C457">
        <v>2</v>
      </c>
      <c r="D457" t="s">
        <v>80</v>
      </c>
      <c r="E457" s="1">
        <v>45614</v>
      </c>
      <c r="F457" s="1">
        <v>45642</v>
      </c>
      <c r="G457" s="1">
        <v>45647</v>
      </c>
      <c r="H457" s="1">
        <v>45656</v>
      </c>
      <c r="I457" s="1">
        <v>45647</v>
      </c>
      <c r="J457" t="s">
        <v>31</v>
      </c>
      <c r="K457" t="s">
        <v>32</v>
      </c>
      <c r="L457">
        <v>375000</v>
      </c>
      <c r="M457">
        <v>372300</v>
      </c>
      <c r="N457">
        <v>5</v>
      </c>
      <c r="O457" t="s">
        <v>91</v>
      </c>
      <c r="P457" t="s">
        <v>683</v>
      </c>
      <c r="Q457" t="s">
        <v>42</v>
      </c>
      <c r="R457" t="s">
        <v>199</v>
      </c>
      <c r="S457" t="s">
        <v>1144</v>
      </c>
      <c r="T457">
        <v>375000</v>
      </c>
    </row>
    <row r="458" spans="1:20" x14ac:dyDescent="0.3">
      <c r="A458" t="s">
        <v>1176</v>
      </c>
      <c r="B458" t="str">
        <f>_xlfn.CONCAT(쿼리1[[#This Row],[주문번호]], "-", 쿼리1[[#This Row],[공정명]])</f>
        <v>20241121-904001-제대</v>
      </c>
      <c r="C458">
        <v>3</v>
      </c>
      <c r="D458" t="s">
        <v>80</v>
      </c>
      <c r="E458" s="1">
        <v>45617</v>
      </c>
      <c r="F458" s="1">
        <v>45632</v>
      </c>
      <c r="G458" s="1"/>
      <c r="H458" s="1">
        <v>45656</v>
      </c>
      <c r="I458" s="1">
        <v>45650</v>
      </c>
      <c r="J458" t="s">
        <v>21</v>
      </c>
      <c r="K458" t="s">
        <v>22</v>
      </c>
      <c r="L458">
        <v>240000</v>
      </c>
      <c r="O458" t="s">
        <v>1177</v>
      </c>
      <c r="P458" t="s">
        <v>1178</v>
      </c>
      <c r="Q458" t="s">
        <v>42</v>
      </c>
      <c r="R458" t="s">
        <v>199</v>
      </c>
      <c r="S458" t="s">
        <v>1144</v>
      </c>
      <c r="T458">
        <v>240000</v>
      </c>
    </row>
    <row r="459" spans="1:20" x14ac:dyDescent="0.3">
      <c r="A459" t="s">
        <v>1179</v>
      </c>
      <c r="B459" t="str">
        <f>_xlfn.CONCAT(쿼리1[[#This Row],[주문번호]], "-", 쿼리1[[#This Row],[공정명]])</f>
        <v>20241004-910005-제대</v>
      </c>
      <c r="C459">
        <v>2</v>
      </c>
      <c r="D459" t="s">
        <v>80</v>
      </c>
      <c r="E459" s="1">
        <v>45569</v>
      </c>
      <c r="F459" s="1">
        <v>45587</v>
      </c>
      <c r="G459" s="1">
        <v>45582</v>
      </c>
      <c r="H459" s="1">
        <v>45656</v>
      </c>
      <c r="I459" s="1">
        <v>45582</v>
      </c>
      <c r="J459" t="s">
        <v>31</v>
      </c>
      <c r="K459" t="s">
        <v>39</v>
      </c>
      <c r="L459">
        <v>120000</v>
      </c>
      <c r="M459">
        <v>119100</v>
      </c>
      <c r="N459">
        <v>-5</v>
      </c>
      <c r="O459" t="s">
        <v>1081</v>
      </c>
      <c r="P459" t="s">
        <v>1180</v>
      </c>
      <c r="Q459" t="s">
        <v>42</v>
      </c>
      <c r="R459" t="s">
        <v>199</v>
      </c>
      <c r="S459" t="s">
        <v>1144</v>
      </c>
      <c r="T459">
        <v>120000</v>
      </c>
    </row>
    <row r="460" spans="1:20" x14ac:dyDescent="0.3">
      <c r="A460" t="s">
        <v>1181</v>
      </c>
      <c r="B460" t="str">
        <f>_xlfn.CONCAT(쿼리1[[#This Row],[주문번호]], "-", 쿼리1[[#This Row],[공정명]])</f>
        <v>20241025-900019-제대</v>
      </c>
      <c r="C460">
        <v>2</v>
      </c>
      <c r="D460" t="s">
        <v>80</v>
      </c>
      <c r="E460" s="1">
        <v>45590</v>
      </c>
      <c r="F460" s="1">
        <v>45608</v>
      </c>
      <c r="G460" s="1">
        <v>45628</v>
      </c>
      <c r="H460" s="1">
        <v>45656</v>
      </c>
      <c r="I460" s="1">
        <v>45628</v>
      </c>
      <c r="J460" t="s">
        <v>31</v>
      </c>
      <c r="K460" t="s">
        <v>32</v>
      </c>
      <c r="L460">
        <v>55384</v>
      </c>
      <c r="M460">
        <v>55700</v>
      </c>
      <c r="N460">
        <v>20</v>
      </c>
      <c r="O460" t="s">
        <v>673</v>
      </c>
      <c r="P460" t="s">
        <v>678</v>
      </c>
      <c r="Q460" t="s">
        <v>42</v>
      </c>
      <c r="R460" t="s">
        <v>199</v>
      </c>
      <c r="S460" t="s">
        <v>1144</v>
      </c>
      <c r="T460">
        <v>55384</v>
      </c>
    </row>
    <row r="461" spans="1:20" x14ac:dyDescent="0.3">
      <c r="A461" t="s">
        <v>1182</v>
      </c>
      <c r="B461" t="str">
        <f>_xlfn.CONCAT(쿼리1[[#This Row],[주문번호]], "-", 쿼리1[[#This Row],[공정명]])</f>
        <v>20241030-930106-제대</v>
      </c>
      <c r="C461">
        <v>3</v>
      </c>
      <c r="D461" t="s">
        <v>80</v>
      </c>
      <c r="E461" s="1">
        <v>45595</v>
      </c>
      <c r="F461" s="1">
        <v>45609</v>
      </c>
      <c r="G461" s="1">
        <v>45623</v>
      </c>
      <c r="H461" s="1">
        <v>45656</v>
      </c>
      <c r="I461" s="1">
        <v>45623</v>
      </c>
      <c r="J461" t="s">
        <v>31</v>
      </c>
      <c r="K461" t="s">
        <v>32</v>
      </c>
      <c r="L461">
        <v>160000</v>
      </c>
      <c r="M461">
        <v>147850</v>
      </c>
      <c r="N461">
        <v>14</v>
      </c>
      <c r="O461" t="s">
        <v>1183</v>
      </c>
      <c r="P461" t="s">
        <v>1184</v>
      </c>
      <c r="Q461" t="s">
        <v>42</v>
      </c>
      <c r="R461" t="s">
        <v>199</v>
      </c>
      <c r="S461" t="s">
        <v>1144</v>
      </c>
      <c r="T461">
        <v>160000</v>
      </c>
    </row>
    <row r="462" spans="1:20" x14ac:dyDescent="0.3">
      <c r="A462" t="s">
        <v>1182</v>
      </c>
      <c r="B462" t="str">
        <f>_xlfn.CONCAT(쿼리1[[#This Row],[주문번호]], "-", 쿼리1[[#This Row],[공정명]])</f>
        <v>20241030-930106-제대</v>
      </c>
      <c r="C462">
        <v>3</v>
      </c>
      <c r="D462" t="s">
        <v>80</v>
      </c>
      <c r="E462" s="1">
        <v>45595</v>
      </c>
      <c r="F462" s="1">
        <v>45609</v>
      </c>
      <c r="G462" s="1">
        <v>45621</v>
      </c>
      <c r="H462" s="1">
        <v>45656</v>
      </c>
      <c r="I462" s="1">
        <v>45623</v>
      </c>
      <c r="J462" t="s">
        <v>31</v>
      </c>
      <c r="K462" t="s">
        <v>32</v>
      </c>
      <c r="L462">
        <v>160000</v>
      </c>
      <c r="M462">
        <v>147850</v>
      </c>
      <c r="N462">
        <v>12</v>
      </c>
      <c r="O462" t="s">
        <v>1183</v>
      </c>
      <c r="P462" t="s">
        <v>1184</v>
      </c>
      <c r="Q462" t="s">
        <v>42</v>
      </c>
      <c r="R462" t="s">
        <v>199</v>
      </c>
      <c r="S462" t="s">
        <v>1144</v>
      </c>
      <c r="T462">
        <v>160000</v>
      </c>
    </row>
    <row r="463" spans="1:20" x14ac:dyDescent="0.3">
      <c r="A463" t="s">
        <v>1185</v>
      </c>
      <c r="B463" t="str">
        <f>_xlfn.CONCAT(쿼리1[[#This Row],[주문번호]], "-", 쿼리1[[#This Row],[공정명]])</f>
        <v>20241118-901002-제대</v>
      </c>
      <c r="C463">
        <v>2</v>
      </c>
      <c r="D463" t="s">
        <v>80</v>
      </c>
      <c r="E463" s="1">
        <v>45614</v>
      </c>
      <c r="F463" s="1">
        <v>45631</v>
      </c>
      <c r="G463" s="1"/>
      <c r="H463" s="1">
        <v>45656</v>
      </c>
      <c r="I463" s="1">
        <v>45637</v>
      </c>
      <c r="J463" t="s">
        <v>21</v>
      </c>
      <c r="K463" t="s">
        <v>22</v>
      </c>
      <c r="L463">
        <v>144000</v>
      </c>
      <c r="O463" t="s">
        <v>1186</v>
      </c>
      <c r="P463" t="s">
        <v>1187</v>
      </c>
      <c r="Q463" t="s">
        <v>42</v>
      </c>
      <c r="R463" t="s">
        <v>199</v>
      </c>
      <c r="S463" t="s">
        <v>1144</v>
      </c>
      <c r="T463">
        <v>144000</v>
      </c>
    </row>
    <row r="464" spans="1:20" x14ac:dyDescent="0.3">
      <c r="A464" t="s">
        <v>1188</v>
      </c>
      <c r="B464" t="str">
        <f>_xlfn.CONCAT(쿼리1[[#This Row],[주문번호]], "-", 쿼리1[[#This Row],[공정명]])</f>
        <v>20240930-900001-제대</v>
      </c>
      <c r="C464">
        <v>2</v>
      </c>
      <c r="D464" t="s">
        <v>80</v>
      </c>
      <c r="E464" s="1">
        <v>45565</v>
      </c>
      <c r="F464" s="1">
        <v>45576</v>
      </c>
      <c r="G464" s="1">
        <v>45588</v>
      </c>
      <c r="H464" s="1">
        <v>45656</v>
      </c>
      <c r="I464" s="1">
        <v>45588</v>
      </c>
      <c r="J464" t="s">
        <v>31</v>
      </c>
      <c r="K464" t="s">
        <v>32</v>
      </c>
      <c r="L464">
        <v>240000</v>
      </c>
      <c r="M464">
        <v>236300</v>
      </c>
      <c r="N464">
        <v>12</v>
      </c>
      <c r="O464" t="s">
        <v>91</v>
      </c>
      <c r="P464" t="s">
        <v>1189</v>
      </c>
      <c r="Q464" t="s">
        <v>42</v>
      </c>
      <c r="R464" t="s">
        <v>199</v>
      </c>
      <c r="S464" t="s">
        <v>1144</v>
      </c>
      <c r="T464">
        <v>240000</v>
      </c>
    </row>
    <row r="465" spans="1:20" x14ac:dyDescent="0.3">
      <c r="A465" t="s">
        <v>1190</v>
      </c>
      <c r="B465" t="str">
        <f>_xlfn.CONCAT(쿼리1[[#This Row],[주문번호]], "-", 쿼리1[[#This Row],[공정명]])</f>
        <v>20240930-900010-제대</v>
      </c>
      <c r="C465">
        <v>2</v>
      </c>
      <c r="D465" t="s">
        <v>80</v>
      </c>
      <c r="E465" s="1">
        <v>45565</v>
      </c>
      <c r="F465" s="1">
        <v>45579</v>
      </c>
      <c r="G465" s="1">
        <v>45583</v>
      </c>
      <c r="H465" s="1">
        <v>45656</v>
      </c>
      <c r="I465" s="1">
        <v>45583</v>
      </c>
      <c r="J465" t="s">
        <v>31</v>
      </c>
      <c r="K465" t="s">
        <v>32</v>
      </c>
      <c r="L465">
        <v>96000</v>
      </c>
      <c r="M465">
        <v>93300</v>
      </c>
      <c r="N465">
        <v>4</v>
      </c>
      <c r="O465" t="s">
        <v>91</v>
      </c>
      <c r="P465" t="s">
        <v>1021</v>
      </c>
      <c r="Q465" t="s">
        <v>42</v>
      </c>
      <c r="R465" t="s">
        <v>199</v>
      </c>
      <c r="S465" t="s">
        <v>1144</v>
      </c>
      <c r="T465">
        <v>96000</v>
      </c>
    </row>
    <row r="466" spans="1:20" x14ac:dyDescent="0.3">
      <c r="A466" t="s">
        <v>1191</v>
      </c>
      <c r="B466" t="str">
        <f>_xlfn.CONCAT(쿼리1[[#This Row],[주문번호]], "-", 쿼리1[[#This Row],[공정명]])</f>
        <v>20241025-900008-제대</v>
      </c>
      <c r="C466">
        <v>2</v>
      </c>
      <c r="D466" t="s">
        <v>80</v>
      </c>
      <c r="E466" s="1">
        <v>45590</v>
      </c>
      <c r="F466" s="1">
        <v>45628</v>
      </c>
      <c r="G466" s="1">
        <v>45607</v>
      </c>
      <c r="H466" s="1">
        <v>45656</v>
      </c>
      <c r="I466" s="1">
        <v>45610</v>
      </c>
      <c r="J466" t="s">
        <v>101</v>
      </c>
      <c r="K466" t="s">
        <v>39</v>
      </c>
      <c r="L466">
        <v>720000</v>
      </c>
      <c r="M466">
        <v>713900</v>
      </c>
      <c r="N466">
        <v>-21</v>
      </c>
      <c r="O466" t="s">
        <v>1192</v>
      </c>
      <c r="P466" t="s">
        <v>1193</v>
      </c>
      <c r="Q466" t="s">
        <v>42</v>
      </c>
      <c r="R466" t="s">
        <v>199</v>
      </c>
      <c r="S466" t="s">
        <v>1144</v>
      </c>
      <c r="T466">
        <v>720000</v>
      </c>
    </row>
    <row r="467" spans="1:20" x14ac:dyDescent="0.3">
      <c r="A467" t="s">
        <v>1194</v>
      </c>
      <c r="B467" t="str">
        <f>_xlfn.CONCAT(쿼리1[[#This Row],[주문번호]], "-", 쿼리1[[#This Row],[공정명]])</f>
        <v>20241118-900013-제대</v>
      </c>
      <c r="C467">
        <v>2</v>
      </c>
      <c r="D467" t="s">
        <v>80</v>
      </c>
      <c r="E467" s="1">
        <v>45614</v>
      </c>
      <c r="F467" s="1">
        <v>45657</v>
      </c>
      <c r="G467" s="1"/>
      <c r="H467" s="1">
        <v>45656</v>
      </c>
      <c r="I467" s="1">
        <v>45631</v>
      </c>
      <c r="J467" t="s">
        <v>21</v>
      </c>
      <c r="K467" t="s">
        <v>282</v>
      </c>
      <c r="L467">
        <v>685714</v>
      </c>
      <c r="O467" t="s">
        <v>91</v>
      </c>
      <c r="P467" t="s">
        <v>671</v>
      </c>
      <c r="Q467" t="s">
        <v>42</v>
      </c>
      <c r="R467" t="s">
        <v>199</v>
      </c>
      <c r="S467" t="s">
        <v>1144</v>
      </c>
      <c r="T467">
        <v>685714</v>
      </c>
    </row>
    <row r="468" spans="1:20" x14ac:dyDescent="0.3">
      <c r="A468" t="s">
        <v>1195</v>
      </c>
      <c r="B468" t="str">
        <f>_xlfn.CONCAT(쿼리1[[#This Row],[주문번호]], "-", 쿼리1[[#This Row],[공정명]])</f>
        <v>20241118-901003-제대</v>
      </c>
      <c r="C468">
        <v>2</v>
      </c>
      <c r="D468" t="s">
        <v>80</v>
      </c>
      <c r="E468" s="1">
        <v>45614</v>
      </c>
      <c r="F468" s="1">
        <v>45630</v>
      </c>
      <c r="G468" s="1"/>
      <c r="H468" s="1">
        <v>45656</v>
      </c>
      <c r="I468" s="1">
        <v>45647</v>
      </c>
      <c r="J468" t="s">
        <v>21</v>
      </c>
      <c r="K468" t="s">
        <v>22</v>
      </c>
      <c r="L468">
        <v>96000</v>
      </c>
      <c r="O468" t="s">
        <v>670</v>
      </c>
      <c r="P468" t="s">
        <v>1196</v>
      </c>
      <c r="Q468" t="s">
        <v>42</v>
      </c>
      <c r="R468" t="s">
        <v>199</v>
      </c>
      <c r="S468" t="s">
        <v>1144</v>
      </c>
      <c r="T468">
        <v>96000</v>
      </c>
    </row>
    <row r="469" spans="1:20" x14ac:dyDescent="0.3">
      <c r="A469" t="s">
        <v>1197</v>
      </c>
      <c r="B469" t="str">
        <f>_xlfn.CONCAT(쿼리1[[#This Row],[주문번호]], "-", 쿼리1[[#This Row],[공정명]])</f>
        <v>20240930-900022-제대</v>
      </c>
      <c r="C469">
        <v>2</v>
      </c>
      <c r="D469" t="s">
        <v>80</v>
      </c>
      <c r="E469" s="1">
        <v>45565</v>
      </c>
      <c r="F469" s="1">
        <v>45576</v>
      </c>
      <c r="G469" s="1">
        <v>45580</v>
      </c>
      <c r="H469" s="1">
        <v>45656</v>
      </c>
      <c r="I469" s="1">
        <v>45580</v>
      </c>
      <c r="J469" t="s">
        <v>31</v>
      </c>
      <c r="K469" t="s">
        <v>32</v>
      </c>
      <c r="L469">
        <v>27692</v>
      </c>
      <c r="M469">
        <v>27000</v>
      </c>
      <c r="N469">
        <v>4</v>
      </c>
      <c r="O469" t="s">
        <v>91</v>
      </c>
      <c r="P469" t="s">
        <v>1198</v>
      </c>
      <c r="Q469" t="s">
        <v>42</v>
      </c>
      <c r="R469" t="s">
        <v>199</v>
      </c>
      <c r="S469" t="s">
        <v>1144</v>
      </c>
      <c r="T469">
        <v>27692</v>
      </c>
    </row>
    <row r="470" spans="1:20" x14ac:dyDescent="0.3">
      <c r="A470" t="s">
        <v>1199</v>
      </c>
      <c r="B470" t="str">
        <f>_xlfn.CONCAT(쿼리1[[#This Row],[주문번호]], "-", 쿼리1[[#This Row],[공정명]])</f>
        <v>20240930-901003-제대</v>
      </c>
      <c r="C470">
        <v>2</v>
      </c>
      <c r="D470" t="s">
        <v>80</v>
      </c>
      <c r="E470" s="1">
        <v>45565</v>
      </c>
      <c r="F470" s="1">
        <v>45581</v>
      </c>
      <c r="G470" s="1">
        <v>45593</v>
      </c>
      <c r="H470" s="1">
        <v>45656</v>
      </c>
      <c r="I470" s="1">
        <v>45593</v>
      </c>
      <c r="J470" t="s">
        <v>31</v>
      </c>
      <c r="K470" t="s">
        <v>32</v>
      </c>
      <c r="L470">
        <v>96000</v>
      </c>
      <c r="M470">
        <v>93100</v>
      </c>
      <c r="N470">
        <v>12</v>
      </c>
      <c r="O470" t="s">
        <v>670</v>
      </c>
      <c r="P470" t="s">
        <v>1196</v>
      </c>
      <c r="Q470" t="s">
        <v>42</v>
      </c>
      <c r="R470" t="s">
        <v>199</v>
      </c>
      <c r="S470" t="s">
        <v>1144</v>
      </c>
      <c r="T470">
        <v>96000</v>
      </c>
    </row>
    <row r="471" spans="1:20" x14ac:dyDescent="0.3">
      <c r="A471" t="s">
        <v>1200</v>
      </c>
      <c r="B471" t="str">
        <f>_xlfn.CONCAT(쿼리1[[#This Row],[주문번호]], "-", 쿼리1[[#This Row],[공정명]])</f>
        <v>20241002-903003-제대</v>
      </c>
      <c r="C471">
        <v>3</v>
      </c>
      <c r="D471" t="s">
        <v>80</v>
      </c>
      <c r="E471" s="1">
        <v>45567</v>
      </c>
      <c r="F471" s="1">
        <v>45583</v>
      </c>
      <c r="G471" s="1">
        <v>45586</v>
      </c>
      <c r="H471" s="1">
        <v>45656</v>
      </c>
      <c r="I471" s="1">
        <v>45579</v>
      </c>
      <c r="J471" t="s">
        <v>101</v>
      </c>
      <c r="K471" t="s">
        <v>32</v>
      </c>
      <c r="L471">
        <v>200000</v>
      </c>
      <c r="M471">
        <v>38400</v>
      </c>
      <c r="N471">
        <v>3</v>
      </c>
      <c r="O471" t="s">
        <v>1201</v>
      </c>
      <c r="P471" t="s">
        <v>1150</v>
      </c>
      <c r="Q471" t="s">
        <v>42</v>
      </c>
      <c r="R471" t="s">
        <v>199</v>
      </c>
      <c r="S471" t="s">
        <v>1144</v>
      </c>
      <c r="T471">
        <v>200000</v>
      </c>
    </row>
    <row r="472" spans="1:20" x14ac:dyDescent="0.3">
      <c r="A472" t="s">
        <v>1200</v>
      </c>
      <c r="B472" t="str">
        <f>_xlfn.CONCAT(쿼리1[[#This Row],[주문번호]], "-", 쿼리1[[#This Row],[공정명]])</f>
        <v>20241002-903003-제대</v>
      </c>
      <c r="C472">
        <v>3</v>
      </c>
      <c r="D472" t="s">
        <v>80</v>
      </c>
      <c r="E472" s="1">
        <v>45567</v>
      </c>
      <c r="F472" s="1">
        <v>45583</v>
      </c>
      <c r="G472" s="1">
        <v>45600</v>
      </c>
      <c r="H472" s="1">
        <v>45656</v>
      </c>
      <c r="I472" s="1">
        <v>45579</v>
      </c>
      <c r="J472" t="s">
        <v>101</v>
      </c>
      <c r="K472" t="s">
        <v>32</v>
      </c>
      <c r="L472">
        <v>200000</v>
      </c>
      <c r="M472">
        <v>56400</v>
      </c>
      <c r="N472">
        <v>17</v>
      </c>
      <c r="O472" t="s">
        <v>1201</v>
      </c>
      <c r="P472" t="s">
        <v>1150</v>
      </c>
      <c r="Q472" t="s">
        <v>42</v>
      </c>
      <c r="R472" t="s">
        <v>199</v>
      </c>
      <c r="S472" t="s">
        <v>1144</v>
      </c>
      <c r="T472">
        <v>200000</v>
      </c>
    </row>
    <row r="473" spans="1:20" x14ac:dyDescent="0.3">
      <c r="A473" t="s">
        <v>1202</v>
      </c>
      <c r="B473" t="str">
        <f>_xlfn.CONCAT(쿼리1[[#This Row],[주문번호]], "-", 쿼리1[[#This Row],[공정명]])</f>
        <v>20241211-1420P0052-제대</v>
      </c>
      <c r="C473">
        <v>5</v>
      </c>
      <c r="D473" t="s">
        <v>80</v>
      </c>
      <c r="E473" s="1">
        <v>45637</v>
      </c>
      <c r="F473" s="1">
        <v>45651</v>
      </c>
      <c r="G473" s="1">
        <v>45649</v>
      </c>
      <c r="H473" s="1">
        <v>45656</v>
      </c>
      <c r="I473" s="1">
        <v>45649</v>
      </c>
      <c r="J473" t="s">
        <v>31</v>
      </c>
      <c r="K473" t="s">
        <v>39</v>
      </c>
      <c r="L473">
        <v>17621</v>
      </c>
      <c r="M473">
        <v>16600</v>
      </c>
      <c r="N473">
        <v>-2</v>
      </c>
      <c r="O473" t="s">
        <v>1203</v>
      </c>
      <c r="P473" t="s">
        <v>1204</v>
      </c>
      <c r="Q473" t="s">
        <v>1205</v>
      </c>
      <c r="R473" t="s">
        <v>696</v>
      </c>
      <c r="S473" t="s">
        <v>510</v>
      </c>
      <c r="T473">
        <v>17621</v>
      </c>
    </row>
    <row r="474" spans="1:20" x14ac:dyDescent="0.3">
      <c r="A474" t="s">
        <v>1206</v>
      </c>
      <c r="B474" t="str">
        <f>_xlfn.CONCAT(쿼리1[[#This Row],[주문번호]], "-", 쿼리1[[#This Row],[공정명]])</f>
        <v>20241015-2219P0044-제대</v>
      </c>
      <c r="C474">
        <v>3</v>
      </c>
      <c r="D474" t="s">
        <v>80</v>
      </c>
      <c r="E474" s="1">
        <v>45580</v>
      </c>
      <c r="F474" s="1">
        <v>45588</v>
      </c>
      <c r="G474" s="1">
        <v>45590</v>
      </c>
      <c r="H474" s="1">
        <v>45656</v>
      </c>
      <c r="I474" s="1">
        <v>45590</v>
      </c>
      <c r="J474" t="s">
        <v>31</v>
      </c>
      <c r="K474" t="s">
        <v>32</v>
      </c>
      <c r="L474">
        <v>8888</v>
      </c>
      <c r="M474">
        <v>9000</v>
      </c>
      <c r="N474">
        <v>2</v>
      </c>
      <c r="O474" t="s">
        <v>339</v>
      </c>
      <c r="P474" t="s">
        <v>1207</v>
      </c>
      <c r="Q474" t="s">
        <v>1208</v>
      </c>
      <c r="R474" t="s">
        <v>1209</v>
      </c>
      <c r="S474" t="s">
        <v>510</v>
      </c>
      <c r="T474">
        <v>8888</v>
      </c>
    </row>
    <row r="475" spans="1:20" x14ac:dyDescent="0.3">
      <c r="A475" t="s">
        <v>1210</v>
      </c>
      <c r="B475" t="str">
        <f>_xlfn.CONCAT(쿼리1[[#This Row],[주문번호]], "-", 쿼리1[[#This Row],[공정명]])</f>
        <v>20241125-2219P0044-제대</v>
      </c>
      <c r="C475">
        <v>3</v>
      </c>
      <c r="D475" t="s">
        <v>80</v>
      </c>
      <c r="E475" s="1">
        <v>45621</v>
      </c>
      <c r="F475" s="1">
        <v>45628</v>
      </c>
      <c r="G475" s="1">
        <v>45629</v>
      </c>
      <c r="H475" s="1">
        <v>45656</v>
      </c>
      <c r="I475" s="1">
        <v>45629</v>
      </c>
      <c r="J475" t="s">
        <v>31</v>
      </c>
      <c r="K475" t="s">
        <v>32</v>
      </c>
      <c r="L475">
        <v>20000</v>
      </c>
      <c r="M475">
        <v>20000</v>
      </c>
      <c r="N475">
        <v>1</v>
      </c>
      <c r="O475" t="s">
        <v>339</v>
      </c>
      <c r="P475" t="s">
        <v>1207</v>
      </c>
      <c r="Q475" t="s">
        <v>1208</v>
      </c>
      <c r="R475" t="s">
        <v>1209</v>
      </c>
      <c r="S475" t="s">
        <v>510</v>
      </c>
      <c r="T475">
        <v>20000</v>
      </c>
    </row>
    <row r="476" spans="1:20" x14ac:dyDescent="0.3">
      <c r="A476" t="s">
        <v>1211</v>
      </c>
      <c r="B476" t="str">
        <f>_xlfn.CONCAT(쿼리1[[#This Row],[주문번호]], "-", 쿼리1[[#This Row],[공정명]])</f>
        <v>20241111-2219P0044-제대</v>
      </c>
      <c r="C476">
        <v>3</v>
      </c>
      <c r="D476" t="s">
        <v>80</v>
      </c>
      <c r="E476" s="1">
        <v>45607</v>
      </c>
      <c r="F476" s="1">
        <v>45615</v>
      </c>
      <c r="G476" s="1">
        <v>45615</v>
      </c>
      <c r="H476" s="1">
        <v>45656</v>
      </c>
      <c r="I476" s="1">
        <v>45615</v>
      </c>
      <c r="J476" t="s">
        <v>31</v>
      </c>
      <c r="K476" t="s">
        <v>39</v>
      </c>
      <c r="L476">
        <v>20000</v>
      </c>
      <c r="M476">
        <v>20000</v>
      </c>
      <c r="N476">
        <v>0</v>
      </c>
      <c r="O476" t="s">
        <v>339</v>
      </c>
      <c r="P476" t="s">
        <v>1207</v>
      </c>
      <c r="Q476" t="s">
        <v>1208</v>
      </c>
      <c r="R476" t="s">
        <v>1209</v>
      </c>
      <c r="S476" t="s">
        <v>510</v>
      </c>
      <c r="T476">
        <v>20000</v>
      </c>
    </row>
    <row r="477" spans="1:20" x14ac:dyDescent="0.3">
      <c r="A477" t="s">
        <v>1212</v>
      </c>
      <c r="B477" t="str">
        <f>_xlfn.CONCAT(쿼리1[[#This Row],[주문번호]], "-", 쿼리1[[#This Row],[공정명]])</f>
        <v>20241022-2000169451-제대</v>
      </c>
      <c r="C477">
        <v>1</v>
      </c>
      <c r="D477" t="s">
        <v>80</v>
      </c>
      <c r="E477" s="1">
        <v>45587</v>
      </c>
      <c r="F477" s="1">
        <v>45588</v>
      </c>
      <c r="G477" s="1">
        <v>45590</v>
      </c>
      <c r="H477" s="1">
        <v>45656</v>
      </c>
      <c r="I477" s="1">
        <v>45590</v>
      </c>
      <c r="J477" t="s">
        <v>31</v>
      </c>
      <c r="K477" t="s">
        <v>32</v>
      </c>
      <c r="L477">
        <v>6578</v>
      </c>
      <c r="M477">
        <v>6600</v>
      </c>
      <c r="N477">
        <v>2</v>
      </c>
      <c r="O477" t="s">
        <v>663</v>
      </c>
      <c r="P477" t="s">
        <v>1213</v>
      </c>
      <c r="Q477" t="s">
        <v>42</v>
      </c>
      <c r="R477" t="s">
        <v>1214</v>
      </c>
      <c r="S477" t="s">
        <v>510</v>
      </c>
      <c r="T477">
        <v>6578</v>
      </c>
    </row>
    <row r="478" spans="1:20" x14ac:dyDescent="0.3">
      <c r="A478" t="s">
        <v>1215</v>
      </c>
      <c r="B478" t="str">
        <f>_xlfn.CONCAT(쿼리1[[#This Row],[주문번호]], "-", 쿼리1[[#This Row],[공정명]])</f>
        <v>20241217-240345-제대</v>
      </c>
      <c r="C478">
        <v>3</v>
      </c>
      <c r="D478" t="s">
        <v>80</v>
      </c>
      <c r="E478" s="1">
        <v>45643</v>
      </c>
      <c r="F478" s="1">
        <v>45651</v>
      </c>
      <c r="G478" s="1">
        <v>45649</v>
      </c>
      <c r="H478" s="1">
        <v>45656</v>
      </c>
      <c r="I478" s="1">
        <v>45649</v>
      </c>
      <c r="J478" t="s">
        <v>31</v>
      </c>
      <c r="K478" t="s">
        <v>39</v>
      </c>
      <c r="L478">
        <v>11428</v>
      </c>
      <c r="M478">
        <v>11400</v>
      </c>
      <c r="N478">
        <v>-2</v>
      </c>
      <c r="O478" t="s">
        <v>214</v>
      </c>
      <c r="P478" t="s">
        <v>1216</v>
      </c>
      <c r="Q478" t="s">
        <v>1217</v>
      </c>
      <c r="R478" t="s">
        <v>1218</v>
      </c>
      <c r="S478" t="s">
        <v>510</v>
      </c>
      <c r="T478">
        <v>11428</v>
      </c>
    </row>
    <row r="479" spans="1:20" x14ac:dyDescent="0.3">
      <c r="A479" t="s">
        <v>1219</v>
      </c>
      <c r="B479" t="str">
        <f>_xlfn.CONCAT(쿼리1[[#This Row],[주문번호]], "-", 쿼리1[[#This Row],[공정명]])</f>
        <v>20240930-2000154227-제대</v>
      </c>
      <c r="C479">
        <v>1</v>
      </c>
      <c r="D479" t="s">
        <v>80</v>
      </c>
      <c r="E479" s="1">
        <v>45565</v>
      </c>
      <c r="F479" s="1">
        <v>45567</v>
      </c>
      <c r="G479" s="1">
        <v>45571</v>
      </c>
      <c r="H479" s="1">
        <v>45656</v>
      </c>
      <c r="I479" s="1">
        <v>45571</v>
      </c>
      <c r="J479" t="s">
        <v>31</v>
      </c>
      <c r="K479" t="s">
        <v>32</v>
      </c>
      <c r="L479">
        <v>24000</v>
      </c>
      <c r="M479">
        <v>24000</v>
      </c>
      <c r="N479">
        <v>4</v>
      </c>
      <c r="O479" t="s">
        <v>1220</v>
      </c>
      <c r="P479" t="s">
        <v>1221</v>
      </c>
      <c r="Q479" t="s">
        <v>42</v>
      </c>
      <c r="R479" t="s">
        <v>1222</v>
      </c>
      <c r="S479" t="s">
        <v>510</v>
      </c>
      <c r="T479">
        <v>24000</v>
      </c>
    </row>
    <row r="480" spans="1:20" x14ac:dyDescent="0.3">
      <c r="A480" t="s">
        <v>1223</v>
      </c>
      <c r="B480" t="str">
        <f>_xlfn.CONCAT(쿼리1[[#This Row],[주문번호]], "-", 쿼리1[[#This Row],[공정명]])</f>
        <v>20241213-2000139004-제대</v>
      </c>
      <c r="C480">
        <v>1</v>
      </c>
      <c r="D480" t="s">
        <v>80</v>
      </c>
      <c r="E480" s="1">
        <v>45639</v>
      </c>
      <c r="F480" s="1">
        <v>45643</v>
      </c>
      <c r="G480" s="1">
        <v>45649</v>
      </c>
      <c r="H480" s="1">
        <v>45656</v>
      </c>
      <c r="I480" s="1">
        <v>45649</v>
      </c>
      <c r="J480" t="s">
        <v>31</v>
      </c>
      <c r="K480" t="s">
        <v>32</v>
      </c>
      <c r="L480">
        <v>20000</v>
      </c>
      <c r="M480">
        <v>20400</v>
      </c>
      <c r="N480">
        <v>6</v>
      </c>
      <c r="O480" t="s">
        <v>1005</v>
      </c>
      <c r="P480" t="s">
        <v>1224</v>
      </c>
      <c r="Q480" t="s">
        <v>42</v>
      </c>
      <c r="R480" t="s">
        <v>1225</v>
      </c>
      <c r="S480" t="s">
        <v>510</v>
      </c>
      <c r="T480">
        <v>20000</v>
      </c>
    </row>
    <row r="481" spans="1:20" x14ac:dyDescent="0.3">
      <c r="A481" t="s">
        <v>1226</v>
      </c>
      <c r="B481" t="str">
        <f>_xlfn.CONCAT(쿼리1[[#This Row],[주문번호]], "-", 쿼리1[[#This Row],[공정명]])</f>
        <v>20241202-2000151589-제대</v>
      </c>
      <c r="C481">
        <v>1</v>
      </c>
      <c r="D481" t="s">
        <v>80</v>
      </c>
      <c r="E481" s="1">
        <v>45628</v>
      </c>
      <c r="F481" s="1">
        <v>45630</v>
      </c>
      <c r="G481" s="1">
        <v>45636</v>
      </c>
      <c r="H481" s="1">
        <v>45656</v>
      </c>
      <c r="I481" s="1">
        <v>45636</v>
      </c>
      <c r="J481" t="s">
        <v>31</v>
      </c>
      <c r="K481" t="s">
        <v>32</v>
      </c>
      <c r="L481">
        <v>15000</v>
      </c>
      <c r="M481">
        <v>15600</v>
      </c>
      <c r="N481">
        <v>6</v>
      </c>
      <c r="O481" t="s">
        <v>426</v>
      </c>
      <c r="P481" t="s">
        <v>1227</v>
      </c>
      <c r="Q481" t="s">
        <v>42</v>
      </c>
      <c r="R481" t="s">
        <v>1228</v>
      </c>
      <c r="S481" t="s">
        <v>510</v>
      </c>
      <c r="T481">
        <v>15000</v>
      </c>
    </row>
    <row r="482" spans="1:20" x14ac:dyDescent="0.3">
      <c r="A482" t="s">
        <v>1229</v>
      </c>
      <c r="B482" t="str">
        <f>_xlfn.CONCAT(쿼리1[[#This Row],[주문번호]], "-", 쿼리1[[#This Row],[공정명]])</f>
        <v>20240903-2000143122-제대</v>
      </c>
      <c r="C482">
        <v>1</v>
      </c>
      <c r="D482" t="s">
        <v>80</v>
      </c>
      <c r="E482" s="1">
        <v>45538</v>
      </c>
      <c r="F482" s="1">
        <v>45539</v>
      </c>
      <c r="G482" s="1">
        <v>45555</v>
      </c>
      <c r="H482" s="1">
        <v>45656</v>
      </c>
      <c r="I482" s="1">
        <v>45555</v>
      </c>
      <c r="J482" t="s">
        <v>31</v>
      </c>
      <c r="K482" t="s">
        <v>32</v>
      </c>
      <c r="L482">
        <v>5500</v>
      </c>
      <c r="M482">
        <v>5800</v>
      </c>
      <c r="N482">
        <v>16</v>
      </c>
      <c r="O482" t="s">
        <v>339</v>
      </c>
      <c r="P482" t="s">
        <v>1230</v>
      </c>
      <c r="Q482" t="s">
        <v>1231</v>
      </c>
      <c r="R482" t="s">
        <v>177</v>
      </c>
      <c r="S482" t="s">
        <v>510</v>
      </c>
      <c r="T482">
        <v>5500</v>
      </c>
    </row>
    <row r="483" spans="1:20" x14ac:dyDescent="0.3">
      <c r="A483" t="s">
        <v>1232</v>
      </c>
      <c r="B483" t="str">
        <f>_xlfn.CONCAT(쿼리1[[#This Row],[주문번호]], "-", 쿼리1[[#This Row],[공정명]])</f>
        <v>20241022-2000143122-제대</v>
      </c>
      <c r="C483">
        <v>1</v>
      </c>
      <c r="D483" t="s">
        <v>80</v>
      </c>
      <c r="E483" s="1">
        <v>45587</v>
      </c>
      <c r="F483" s="1">
        <v>45588</v>
      </c>
      <c r="G483" s="1">
        <v>45590</v>
      </c>
      <c r="H483" s="1">
        <v>45656</v>
      </c>
      <c r="I483" s="1">
        <v>45590</v>
      </c>
      <c r="J483" t="s">
        <v>31</v>
      </c>
      <c r="K483" t="s">
        <v>32</v>
      </c>
      <c r="L483">
        <v>5000</v>
      </c>
      <c r="M483">
        <v>5200</v>
      </c>
      <c r="N483">
        <v>2</v>
      </c>
      <c r="O483" t="s">
        <v>339</v>
      </c>
      <c r="P483" t="s">
        <v>1230</v>
      </c>
      <c r="Q483" t="s">
        <v>1231</v>
      </c>
      <c r="R483" t="s">
        <v>177</v>
      </c>
      <c r="S483" t="s">
        <v>510</v>
      </c>
      <c r="T483">
        <v>5000</v>
      </c>
    </row>
    <row r="484" spans="1:20" x14ac:dyDescent="0.3">
      <c r="A484" t="s">
        <v>1233</v>
      </c>
      <c r="B484" t="str">
        <f>_xlfn.CONCAT(쿼리1[[#This Row],[주문번호]], "-", 쿼리1[[#This Row],[공정명]])</f>
        <v>20241111-2000143122-제대</v>
      </c>
      <c r="C484">
        <v>1</v>
      </c>
      <c r="D484" t="s">
        <v>80</v>
      </c>
      <c r="E484" s="1">
        <v>45607</v>
      </c>
      <c r="F484" s="1">
        <v>45609</v>
      </c>
      <c r="G484" s="1">
        <v>45609</v>
      </c>
      <c r="H484" s="1">
        <v>45656</v>
      </c>
      <c r="I484" s="1">
        <v>45609</v>
      </c>
      <c r="J484" t="s">
        <v>31</v>
      </c>
      <c r="K484" t="s">
        <v>39</v>
      </c>
      <c r="L484">
        <v>10000</v>
      </c>
      <c r="M484">
        <v>10200</v>
      </c>
      <c r="N484">
        <v>0</v>
      </c>
      <c r="O484" t="s">
        <v>339</v>
      </c>
      <c r="P484" t="s">
        <v>1230</v>
      </c>
      <c r="Q484" t="s">
        <v>1231</v>
      </c>
      <c r="R484" t="s">
        <v>177</v>
      </c>
      <c r="S484" t="s">
        <v>510</v>
      </c>
      <c r="T484">
        <v>10000</v>
      </c>
    </row>
    <row r="485" spans="1:20" x14ac:dyDescent="0.3">
      <c r="A485" t="s">
        <v>1234</v>
      </c>
      <c r="B485" t="str">
        <f>_xlfn.CONCAT(쿼리1[[#This Row],[주문번호]], "-", 쿼리1[[#This Row],[공정명]])</f>
        <v>20241002-2000141610-제대</v>
      </c>
      <c r="C485">
        <v>3</v>
      </c>
      <c r="D485" t="s">
        <v>80</v>
      </c>
      <c r="E485" s="1">
        <v>45567</v>
      </c>
      <c r="F485" s="1">
        <v>45575</v>
      </c>
      <c r="G485" s="1">
        <v>45582</v>
      </c>
      <c r="H485" s="1">
        <v>45656</v>
      </c>
      <c r="I485" s="1">
        <v>45582</v>
      </c>
      <c r="J485" t="s">
        <v>31</v>
      </c>
      <c r="K485" t="s">
        <v>32</v>
      </c>
      <c r="L485">
        <v>5111</v>
      </c>
      <c r="M485">
        <v>5000</v>
      </c>
      <c r="N485">
        <v>7</v>
      </c>
      <c r="O485" t="s">
        <v>1235</v>
      </c>
      <c r="P485" t="s">
        <v>1236</v>
      </c>
      <c r="Q485" t="s">
        <v>1237</v>
      </c>
      <c r="R485" t="s">
        <v>64</v>
      </c>
      <c r="S485" t="s">
        <v>510</v>
      </c>
      <c r="T485">
        <v>5111</v>
      </c>
    </row>
    <row r="486" spans="1:20" x14ac:dyDescent="0.3">
      <c r="A486" t="s">
        <v>1238</v>
      </c>
      <c r="B486" t="str">
        <f>_xlfn.CONCAT(쿼리1[[#This Row],[주문번호]], "-", 쿼리1[[#This Row],[공정명]])</f>
        <v>20241217-210346-제대</v>
      </c>
      <c r="C486">
        <v>1</v>
      </c>
      <c r="D486" t="s">
        <v>80</v>
      </c>
      <c r="E486" s="1">
        <v>45643</v>
      </c>
      <c r="F486" s="1">
        <v>45645</v>
      </c>
      <c r="G486" s="1">
        <v>45649</v>
      </c>
      <c r="H486" s="1">
        <v>45656</v>
      </c>
      <c r="I486" s="1">
        <v>45649</v>
      </c>
      <c r="J486" t="s">
        <v>31</v>
      </c>
      <c r="K486" t="s">
        <v>32</v>
      </c>
      <c r="L486">
        <v>13793</v>
      </c>
      <c r="M486">
        <v>13700</v>
      </c>
      <c r="N486">
        <v>4</v>
      </c>
      <c r="O486" t="s">
        <v>324</v>
      </c>
      <c r="P486" t="s">
        <v>1239</v>
      </c>
      <c r="Q486" t="s">
        <v>42</v>
      </c>
      <c r="R486" t="s">
        <v>1240</v>
      </c>
      <c r="S486" t="s">
        <v>510</v>
      </c>
      <c r="T486">
        <v>13793</v>
      </c>
    </row>
    <row r="487" spans="1:20" x14ac:dyDescent="0.3">
      <c r="A487" t="s">
        <v>1241</v>
      </c>
      <c r="B487" t="str">
        <f>_xlfn.CONCAT(쿼리1[[#This Row],[주문번호]], "-", 쿼리1[[#This Row],[공정명]])</f>
        <v>20241014-210346-제대</v>
      </c>
      <c r="C487">
        <v>1</v>
      </c>
      <c r="D487" t="s">
        <v>80</v>
      </c>
      <c r="E487" s="1">
        <v>45579</v>
      </c>
      <c r="F487" s="1">
        <v>45581</v>
      </c>
      <c r="G487" s="1">
        <v>45583</v>
      </c>
      <c r="H487" s="1">
        <v>45656</v>
      </c>
      <c r="I487" s="1">
        <v>45583</v>
      </c>
      <c r="J487" t="s">
        <v>31</v>
      </c>
      <c r="K487" t="s">
        <v>32</v>
      </c>
      <c r="L487">
        <v>13793</v>
      </c>
      <c r="M487">
        <v>13900</v>
      </c>
      <c r="N487">
        <v>2</v>
      </c>
      <c r="O487" t="s">
        <v>324</v>
      </c>
      <c r="P487" t="s">
        <v>1239</v>
      </c>
      <c r="Q487" t="s">
        <v>42</v>
      </c>
      <c r="R487" t="s">
        <v>1240</v>
      </c>
      <c r="S487" t="s">
        <v>510</v>
      </c>
      <c r="T487">
        <v>13793</v>
      </c>
    </row>
    <row r="488" spans="1:20" x14ac:dyDescent="0.3">
      <c r="A488" t="s">
        <v>1242</v>
      </c>
      <c r="B488" t="str">
        <f>_xlfn.CONCAT(쿼리1[[#This Row],[주문번호]], "-", 쿼리1[[#This Row],[공정명]])</f>
        <v>20241029-210348-제대</v>
      </c>
      <c r="C488">
        <v>1</v>
      </c>
      <c r="D488" t="s">
        <v>80</v>
      </c>
      <c r="E488" s="1">
        <v>45594</v>
      </c>
      <c r="F488" s="1">
        <v>45596</v>
      </c>
      <c r="G488" s="1">
        <v>45597</v>
      </c>
      <c r="H488" s="1">
        <v>45656</v>
      </c>
      <c r="I488" s="1">
        <v>45597</v>
      </c>
      <c r="J488" t="s">
        <v>31</v>
      </c>
      <c r="K488" t="s">
        <v>32</v>
      </c>
      <c r="L488">
        <v>16216</v>
      </c>
      <c r="M488">
        <v>16400</v>
      </c>
      <c r="N488">
        <v>1</v>
      </c>
      <c r="O488" t="s">
        <v>324</v>
      </c>
      <c r="P488" t="s">
        <v>1243</v>
      </c>
      <c r="Q488" t="s">
        <v>42</v>
      </c>
      <c r="R488" t="s">
        <v>1240</v>
      </c>
      <c r="S488" t="s">
        <v>510</v>
      </c>
      <c r="T488">
        <v>16216</v>
      </c>
    </row>
    <row r="489" spans="1:20" x14ac:dyDescent="0.3">
      <c r="A489" t="s">
        <v>1244</v>
      </c>
      <c r="B489" t="str">
        <f>_xlfn.CONCAT(쿼리1[[#This Row],[주문번호]], "-", 쿼리1[[#This Row],[공정명]])</f>
        <v>20241015-2117N0062-턴키</v>
      </c>
      <c r="C489">
        <v>1</v>
      </c>
      <c r="D489" t="s">
        <v>20</v>
      </c>
      <c r="E489" s="1">
        <v>45580</v>
      </c>
      <c r="F489" s="1">
        <v>45587</v>
      </c>
      <c r="G489" s="1"/>
      <c r="H489" s="1">
        <v>45656</v>
      </c>
      <c r="I489" s="1"/>
      <c r="J489" t="s">
        <v>21</v>
      </c>
      <c r="K489" t="s">
        <v>22</v>
      </c>
      <c r="L489">
        <v>3000</v>
      </c>
      <c r="O489" t="s">
        <v>1245</v>
      </c>
      <c r="P489" t="s">
        <v>1246</v>
      </c>
      <c r="Q489" t="s">
        <v>42</v>
      </c>
      <c r="R489" t="s">
        <v>1247</v>
      </c>
      <c r="S489" t="s">
        <v>408</v>
      </c>
      <c r="T489">
        <v>3000</v>
      </c>
    </row>
    <row r="490" spans="1:20" x14ac:dyDescent="0.3">
      <c r="A490" t="s">
        <v>1248</v>
      </c>
      <c r="B490" t="str">
        <f>_xlfn.CONCAT(쿼리1[[#This Row],[주문번호]], "-", 쿼리1[[#This Row],[공정명]])</f>
        <v>20240926-2000157122-턴키</v>
      </c>
      <c r="C490">
        <v>1</v>
      </c>
      <c r="D490" t="s">
        <v>20</v>
      </c>
      <c r="E490" s="1">
        <v>45561</v>
      </c>
      <c r="F490" s="1">
        <v>45568</v>
      </c>
      <c r="G490" s="1"/>
      <c r="H490" s="1">
        <v>45656</v>
      </c>
      <c r="I490" s="1"/>
      <c r="J490" t="s">
        <v>21</v>
      </c>
      <c r="K490" t="s">
        <v>22</v>
      </c>
      <c r="L490">
        <v>5000</v>
      </c>
      <c r="O490" t="s">
        <v>1249</v>
      </c>
      <c r="P490" t="s">
        <v>1250</v>
      </c>
      <c r="Q490" t="s">
        <v>42</v>
      </c>
      <c r="R490" t="s">
        <v>1251</v>
      </c>
      <c r="S490" t="s">
        <v>408</v>
      </c>
      <c r="T490">
        <v>5000</v>
      </c>
    </row>
    <row r="491" spans="1:20" x14ac:dyDescent="0.3">
      <c r="A491" t="s">
        <v>1252</v>
      </c>
      <c r="B491" t="str">
        <f>_xlfn.CONCAT(쿼리1[[#This Row],[주문번호]], "-", 쿼리1[[#This Row],[공정명]])</f>
        <v>20241126-3000169807-턴키</v>
      </c>
      <c r="C491">
        <v>1</v>
      </c>
      <c r="D491" t="s">
        <v>20</v>
      </c>
      <c r="E491" s="1">
        <v>45622</v>
      </c>
      <c r="F491" s="1">
        <v>45629</v>
      </c>
      <c r="G491" s="1"/>
      <c r="H491" s="1">
        <v>45656</v>
      </c>
      <c r="I491" s="1"/>
      <c r="J491" t="s">
        <v>21</v>
      </c>
      <c r="K491" t="s">
        <v>22</v>
      </c>
      <c r="L491">
        <v>5000</v>
      </c>
      <c r="O491" t="s">
        <v>1249</v>
      </c>
      <c r="P491" t="s">
        <v>1253</v>
      </c>
      <c r="Q491" t="s">
        <v>42</v>
      </c>
      <c r="R491" t="s">
        <v>1251</v>
      </c>
      <c r="S491" t="s">
        <v>408</v>
      </c>
      <c r="T491">
        <v>5000</v>
      </c>
    </row>
    <row r="492" spans="1:20" x14ac:dyDescent="0.3">
      <c r="A492" t="s">
        <v>1254</v>
      </c>
      <c r="B492" t="str">
        <f>_xlfn.CONCAT(쿼리1[[#This Row],[주문번호]], "-", 쿼리1[[#This Row],[공정명]])</f>
        <v>20241204-3118N0012-턴키</v>
      </c>
      <c r="C492">
        <v>1</v>
      </c>
      <c r="D492" t="s">
        <v>20</v>
      </c>
      <c r="E492" s="1">
        <v>45630</v>
      </c>
      <c r="F492" s="1">
        <v>45637</v>
      </c>
      <c r="G492" s="1"/>
      <c r="H492" s="1">
        <v>45656</v>
      </c>
      <c r="I492" s="1"/>
      <c r="J492" t="s">
        <v>21</v>
      </c>
      <c r="K492" t="s">
        <v>22</v>
      </c>
      <c r="L492">
        <v>5000</v>
      </c>
      <c r="O492" t="s">
        <v>1255</v>
      </c>
      <c r="P492" t="s">
        <v>1256</v>
      </c>
      <c r="Q492" t="s">
        <v>42</v>
      </c>
      <c r="R492" t="s">
        <v>261</v>
      </c>
      <c r="S492" t="s">
        <v>408</v>
      </c>
      <c r="T492">
        <v>5000</v>
      </c>
    </row>
    <row r="493" spans="1:20" x14ac:dyDescent="0.3">
      <c r="A493" t="s">
        <v>1257</v>
      </c>
      <c r="B493" t="str">
        <f>_xlfn.CONCAT(쿼리1[[#This Row],[주문번호]], "-", 쿼리1[[#This Row],[공정명]])</f>
        <v>20241114-3118N0012-턴키</v>
      </c>
      <c r="C493">
        <v>1</v>
      </c>
      <c r="D493" t="s">
        <v>20</v>
      </c>
      <c r="E493" s="1">
        <v>45610</v>
      </c>
      <c r="F493" s="1">
        <v>45617</v>
      </c>
      <c r="G493" s="1"/>
      <c r="H493" s="1">
        <v>45656</v>
      </c>
      <c r="I493" s="1"/>
      <c r="J493" t="s">
        <v>21</v>
      </c>
      <c r="K493" t="s">
        <v>22</v>
      </c>
      <c r="L493">
        <v>5000</v>
      </c>
      <c r="O493" t="s">
        <v>1255</v>
      </c>
      <c r="P493" t="s">
        <v>1256</v>
      </c>
      <c r="Q493" t="s">
        <v>42</v>
      </c>
      <c r="R493" t="s">
        <v>261</v>
      </c>
      <c r="S493" t="s">
        <v>408</v>
      </c>
      <c r="T493">
        <v>5000</v>
      </c>
    </row>
    <row r="494" spans="1:20" x14ac:dyDescent="0.3">
      <c r="A494" t="s">
        <v>1258</v>
      </c>
      <c r="B494" t="str">
        <f>_xlfn.CONCAT(쿼리1[[#This Row],[주문번호]], "-", 쿼리1[[#This Row],[공정명]])</f>
        <v>20241008-3118N0012-턴키</v>
      </c>
      <c r="C494">
        <v>1</v>
      </c>
      <c r="D494" t="s">
        <v>20</v>
      </c>
      <c r="E494" s="1">
        <v>45573</v>
      </c>
      <c r="F494" s="1">
        <v>45580</v>
      </c>
      <c r="G494" s="1"/>
      <c r="H494" s="1">
        <v>45656</v>
      </c>
      <c r="I494" s="1"/>
      <c r="J494" t="s">
        <v>21</v>
      </c>
      <c r="K494" t="s">
        <v>22</v>
      </c>
      <c r="L494">
        <v>5000</v>
      </c>
      <c r="O494" t="s">
        <v>1255</v>
      </c>
      <c r="P494" t="s">
        <v>1256</v>
      </c>
      <c r="Q494" t="s">
        <v>42</v>
      </c>
      <c r="R494" t="s">
        <v>261</v>
      </c>
      <c r="S494" t="s">
        <v>408</v>
      </c>
      <c r="T494">
        <v>5000</v>
      </c>
    </row>
    <row r="495" spans="1:20" x14ac:dyDescent="0.3">
      <c r="A495" t="s">
        <v>1259</v>
      </c>
      <c r="B495" t="str">
        <f>_xlfn.CONCAT(쿼리1[[#This Row],[주문번호]], "-", 쿼리1[[#This Row],[공정명]])</f>
        <v>20241016-2000161309-턴키</v>
      </c>
      <c r="C495">
        <v>1</v>
      </c>
      <c r="D495" t="s">
        <v>20</v>
      </c>
      <c r="E495" s="1">
        <v>45581</v>
      </c>
      <c r="F495" s="1">
        <v>45587</v>
      </c>
      <c r="G495" s="1"/>
      <c r="H495" s="1">
        <v>45656</v>
      </c>
      <c r="I495" s="1"/>
      <c r="J495" t="s">
        <v>21</v>
      </c>
      <c r="K495" t="s">
        <v>22</v>
      </c>
      <c r="L495">
        <v>10000</v>
      </c>
      <c r="O495" t="s">
        <v>1260</v>
      </c>
      <c r="P495" t="s">
        <v>1261</v>
      </c>
      <c r="Q495" t="s">
        <v>42</v>
      </c>
      <c r="R495" t="s">
        <v>1262</v>
      </c>
      <c r="S495" t="s">
        <v>408</v>
      </c>
      <c r="T495">
        <v>10000</v>
      </c>
    </row>
    <row r="496" spans="1:20" x14ac:dyDescent="0.3">
      <c r="A496" t="s">
        <v>1263</v>
      </c>
      <c r="B496" t="str">
        <f>_xlfn.CONCAT(쿼리1[[#This Row],[주문번호]], "-", 쿼리1[[#This Row],[공정명]])</f>
        <v>20241111-2000138987-옵션</v>
      </c>
      <c r="C496">
        <v>1</v>
      </c>
      <c r="D496" t="s">
        <v>30</v>
      </c>
      <c r="E496" s="1">
        <v>45607</v>
      </c>
      <c r="F496" s="1">
        <v>45609</v>
      </c>
      <c r="G496" s="1"/>
      <c r="H496" s="1">
        <v>45656</v>
      </c>
      <c r="I496" s="1"/>
      <c r="J496" t="s">
        <v>21</v>
      </c>
      <c r="K496" t="s">
        <v>22</v>
      </c>
      <c r="L496">
        <v>120000</v>
      </c>
      <c r="O496" t="s">
        <v>67</v>
      </c>
      <c r="P496" t="s">
        <v>406</v>
      </c>
      <c r="Q496" t="s">
        <v>42</v>
      </c>
      <c r="R496" t="s">
        <v>1264</v>
      </c>
      <c r="S496" t="s">
        <v>408</v>
      </c>
      <c r="T496">
        <v>120000</v>
      </c>
    </row>
    <row r="497" spans="1:20" x14ac:dyDescent="0.3">
      <c r="A497" t="s">
        <v>1265</v>
      </c>
      <c r="B497" t="str">
        <f>_xlfn.CONCAT(쿼리1[[#This Row],[주문번호]], "-", 쿼리1[[#This Row],[공정명]])</f>
        <v>20241108-2319N0012-턴키</v>
      </c>
      <c r="C497">
        <v>1</v>
      </c>
      <c r="D497" t="s">
        <v>20</v>
      </c>
      <c r="E497" s="1">
        <v>45604</v>
      </c>
      <c r="F497" s="1">
        <v>45611</v>
      </c>
      <c r="G497" s="1"/>
      <c r="H497" s="1">
        <v>45656</v>
      </c>
      <c r="I497" s="1"/>
      <c r="J497" t="s">
        <v>21</v>
      </c>
      <c r="K497" t="s">
        <v>22</v>
      </c>
      <c r="L497">
        <v>12000</v>
      </c>
      <c r="O497" t="s">
        <v>1266</v>
      </c>
      <c r="P497" t="s">
        <v>1267</v>
      </c>
      <c r="Q497" t="s">
        <v>1268</v>
      </c>
      <c r="R497" t="s">
        <v>1269</v>
      </c>
      <c r="S497" t="s">
        <v>408</v>
      </c>
      <c r="T497">
        <v>12000</v>
      </c>
    </row>
    <row r="498" spans="1:20" x14ac:dyDescent="0.3">
      <c r="A498" t="s">
        <v>1270</v>
      </c>
      <c r="B498" t="str">
        <f>_xlfn.CONCAT(쿼리1[[#This Row],[주문번호]], "-", 쿼리1[[#This Row],[공정명]])</f>
        <v>20241227-2419N0024-턴키</v>
      </c>
      <c r="C498">
        <v>1</v>
      </c>
      <c r="D498" t="s">
        <v>20</v>
      </c>
      <c r="E498" s="1">
        <v>45653</v>
      </c>
      <c r="F498" s="1">
        <v>45660</v>
      </c>
      <c r="G498" s="1"/>
      <c r="H498" s="1">
        <v>45656</v>
      </c>
      <c r="I498" s="1"/>
      <c r="J498" t="s">
        <v>21</v>
      </c>
      <c r="K498" t="s">
        <v>282</v>
      </c>
      <c r="L498">
        <v>12000</v>
      </c>
      <c r="O498" t="s">
        <v>1271</v>
      </c>
      <c r="P498" t="s">
        <v>1272</v>
      </c>
      <c r="Q498" t="s">
        <v>42</v>
      </c>
      <c r="R498" t="s">
        <v>1273</v>
      </c>
      <c r="S498" t="s">
        <v>408</v>
      </c>
      <c r="T498">
        <v>12000</v>
      </c>
    </row>
    <row r="499" spans="1:20" x14ac:dyDescent="0.3">
      <c r="A499" t="s">
        <v>1274</v>
      </c>
      <c r="B499" t="str">
        <f>_xlfn.CONCAT(쿼리1[[#This Row],[주문번호]], "-", 쿼리1[[#This Row],[공정명]])</f>
        <v>20240926-2419N0024-턴키</v>
      </c>
      <c r="C499">
        <v>1</v>
      </c>
      <c r="D499" t="s">
        <v>20</v>
      </c>
      <c r="E499" s="1">
        <v>45561</v>
      </c>
      <c r="F499" s="1">
        <v>45568</v>
      </c>
      <c r="G499" s="1"/>
      <c r="H499" s="1">
        <v>45656</v>
      </c>
      <c r="I499" s="1"/>
      <c r="J499" t="s">
        <v>21</v>
      </c>
      <c r="K499" t="s">
        <v>22</v>
      </c>
      <c r="L499">
        <v>12000</v>
      </c>
      <c r="O499" t="s">
        <v>1271</v>
      </c>
      <c r="P499" t="s">
        <v>1272</v>
      </c>
      <c r="Q499" t="s">
        <v>42</v>
      </c>
      <c r="R499" t="s">
        <v>1273</v>
      </c>
      <c r="S499" t="s">
        <v>408</v>
      </c>
      <c r="T499">
        <v>12000</v>
      </c>
    </row>
    <row r="500" spans="1:20" x14ac:dyDescent="0.3">
      <c r="A500" t="s">
        <v>1275</v>
      </c>
      <c r="B500" t="str">
        <f>_xlfn.CONCAT(쿼리1[[#This Row],[주문번호]], "-", 쿼리1[[#This Row],[공정명]])</f>
        <v>20241024-23150082-턴키</v>
      </c>
      <c r="C500">
        <v>1</v>
      </c>
      <c r="D500" t="s">
        <v>20</v>
      </c>
      <c r="E500" s="1">
        <v>45589</v>
      </c>
      <c r="F500" s="1">
        <v>45596</v>
      </c>
      <c r="G500" s="1"/>
      <c r="H500" s="1">
        <v>45656</v>
      </c>
      <c r="I500" s="1"/>
      <c r="J500" t="s">
        <v>21</v>
      </c>
      <c r="K500" t="s">
        <v>22</v>
      </c>
      <c r="L500">
        <v>20000</v>
      </c>
      <c r="O500" t="s">
        <v>1276</v>
      </c>
      <c r="P500" t="s">
        <v>1277</v>
      </c>
      <c r="Q500" t="s">
        <v>42</v>
      </c>
      <c r="R500" t="s">
        <v>1278</v>
      </c>
      <c r="S500" t="s">
        <v>408</v>
      </c>
      <c r="T500">
        <v>20000</v>
      </c>
    </row>
    <row r="501" spans="1:20" x14ac:dyDescent="0.3">
      <c r="A501" t="s">
        <v>1279</v>
      </c>
      <c r="B501" t="str">
        <f>_xlfn.CONCAT(쿼리1[[#This Row],[주문번호]], "-", 쿼리1[[#This Row],[공정명]])</f>
        <v>20241018-23150082-턴키</v>
      </c>
      <c r="C501">
        <v>1</v>
      </c>
      <c r="D501" t="s">
        <v>20</v>
      </c>
      <c r="E501" s="1">
        <v>45583</v>
      </c>
      <c r="F501" s="1">
        <v>45590</v>
      </c>
      <c r="G501" s="1"/>
      <c r="H501" s="1">
        <v>45656</v>
      </c>
      <c r="I501" s="1"/>
      <c r="J501" t="s">
        <v>21</v>
      </c>
      <c r="K501" t="s">
        <v>22</v>
      </c>
      <c r="L501">
        <v>20000</v>
      </c>
      <c r="O501" t="s">
        <v>1276</v>
      </c>
      <c r="P501" t="s">
        <v>1277</v>
      </c>
      <c r="Q501" t="s">
        <v>42</v>
      </c>
      <c r="R501" t="s">
        <v>1278</v>
      </c>
      <c r="S501" t="s">
        <v>408</v>
      </c>
      <c r="T501">
        <v>20000</v>
      </c>
    </row>
    <row r="502" spans="1:20" x14ac:dyDescent="0.3">
      <c r="A502" t="s">
        <v>1280</v>
      </c>
      <c r="B502" t="str">
        <f>_xlfn.CONCAT(쿼리1[[#This Row],[주문번호]], "-", 쿼리1[[#This Row],[공정명]])</f>
        <v>20241002-23150139-턴키</v>
      </c>
      <c r="C502">
        <v>1</v>
      </c>
      <c r="D502" t="s">
        <v>20</v>
      </c>
      <c r="E502" s="1">
        <v>45567</v>
      </c>
      <c r="F502" s="1">
        <v>45574</v>
      </c>
      <c r="G502" s="1"/>
      <c r="H502" s="1">
        <v>45656</v>
      </c>
      <c r="I502" s="1"/>
      <c r="J502" t="s">
        <v>21</v>
      </c>
      <c r="K502" t="s">
        <v>22</v>
      </c>
      <c r="L502">
        <v>10000</v>
      </c>
      <c r="O502" t="s">
        <v>339</v>
      </c>
      <c r="P502" t="s">
        <v>1281</v>
      </c>
      <c r="Q502" t="s">
        <v>42</v>
      </c>
      <c r="R502" t="s">
        <v>1278</v>
      </c>
      <c r="S502" t="s">
        <v>408</v>
      </c>
      <c r="T502">
        <v>10000</v>
      </c>
    </row>
    <row r="503" spans="1:20" x14ac:dyDescent="0.3">
      <c r="A503" t="s">
        <v>1282</v>
      </c>
      <c r="B503" t="str">
        <f>_xlfn.CONCAT(쿼리1[[#This Row],[주문번호]], "-", 쿼리1[[#This Row],[공정명]])</f>
        <v>20241204-2000151760-턴키</v>
      </c>
      <c r="C503">
        <v>2</v>
      </c>
      <c r="D503" t="s">
        <v>20</v>
      </c>
      <c r="E503" s="1">
        <v>45630</v>
      </c>
      <c r="F503" s="1">
        <v>45637</v>
      </c>
      <c r="G503" s="1"/>
      <c r="H503" s="1">
        <v>45656</v>
      </c>
      <c r="I503" s="1"/>
      <c r="J503" t="s">
        <v>21</v>
      </c>
      <c r="K503" t="s">
        <v>22</v>
      </c>
      <c r="L503">
        <v>10000</v>
      </c>
      <c r="O503" t="s">
        <v>410</v>
      </c>
      <c r="P503" t="s">
        <v>1283</v>
      </c>
      <c r="Q503" t="s">
        <v>1284</v>
      </c>
      <c r="R503" t="s">
        <v>1285</v>
      </c>
      <c r="S503" t="s">
        <v>408</v>
      </c>
      <c r="T503">
        <v>10000</v>
      </c>
    </row>
    <row r="504" spans="1:20" x14ac:dyDescent="0.3">
      <c r="A504" t="s">
        <v>1286</v>
      </c>
      <c r="B504" t="str">
        <f>_xlfn.CONCAT(쿼리1[[#This Row],[주문번호]], "-", 쿼리1[[#This Row],[공정명]])</f>
        <v>20241016-3000168313-턴키</v>
      </c>
      <c r="C504">
        <v>2</v>
      </c>
      <c r="D504" t="s">
        <v>20</v>
      </c>
      <c r="E504" s="1">
        <v>45581</v>
      </c>
      <c r="F504" s="1">
        <v>45587</v>
      </c>
      <c r="G504" s="1"/>
      <c r="H504" s="1">
        <v>45656</v>
      </c>
      <c r="I504" s="1"/>
      <c r="J504" t="s">
        <v>21</v>
      </c>
      <c r="K504" t="s">
        <v>22</v>
      </c>
      <c r="L504">
        <v>40000</v>
      </c>
      <c r="O504" t="s">
        <v>1287</v>
      </c>
      <c r="P504" t="s">
        <v>1288</v>
      </c>
      <c r="Q504" t="s">
        <v>1289</v>
      </c>
      <c r="R504" t="s">
        <v>1290</v>
      </c>
      <c r="S504" t="s">
        <v>408</v>
      </c>
      <c r="T504">
        <v>40000</v>
      </c>
    </row>
    <row r="505" spans="1:20" x14ac:dyDescent="0.3">
      <c r="A505" t="s">
        <v>1291</v>
      </c>
      <c r="B505" t="str">
        <f>_xlfn.CONCAT(쿼리1[[#This Row],[주문번호]], "-", 쿼리1[[#This Row],[공정명]])</f>
        <v>20241021-3000167866-턴키</v>
      </c>
      <c r="C505">
        <v>1</v>
      </c>
      <c r="D505" t="s">
        <v>20</v>
      </c>
      <c r="E505" s="1">
        <v>45586</v>
      </c>
      <c r="F505" s="1">
        <v>45593</v>
      </c>
      <c r="G505" s="1"/>
      <c r="H505" s="1">
        <v>45656</v>
      </c>
      <c r="I505" s="1"/>
      <c r="J505" t="s">
        <v>21</v>
      </c>
      <c r="K505" t="s">
        <v>22</v>
      </c>
      <c r="L505">
        <v>10000</v>
      </c>
      <c r="O505" t="s">
        <v>1292</v>
      </c>
      <c r="P505" t="s">
        <v>1293</v>
      </c>
      <c r="Q505" t="s">
        <v>42</v>
      </c>
      <c r="R505" t="s">
        <v>1290</v>
      </c>
      <c r="S505" t="s">
        <v>408</v>
      </c>
      <c r="T505">
        <v>10000</v>
      </c>
    </row>
    <row r="506" spans="1:20" x14ac:dyDescent="0.3">
      <c r="A506" t="s">
        <v>1294</v>
      </c>
      <c r="B506" t="str">
        <f>_xlfn.CONCAT(쿼리1[[#This Row],[주문번호]], "-", 쿼리1[[#This Row],[공정명]])</f>
        <v>20240903-3000168313-턴키</v>
      </c>
      <c r="C506">
        <v>2</v>
      </c>
      <c r="D506" t="s">
        <v>20</v>
      </c>
      <c r="E506" s="1">
        <v>45538</v>
      </c>
      <c r="F506" s="1">
        <v>45545</v>
      </c>
      <c r="G506" s="1">
        <v>45562</v>
      </c>
      <c r="H506" s="1">
        <v>45656</v>
      </c>
      <c r="I506" s="1"/>
      <c r="J506" t="s">
        <v>101</v>
      </c>
      <c r="K506" t="s">
        <v>32</v>
      </c>
      <c r="L506">
        <v>30000</v>
      </c>
      <c r="M506">
        <v>1700</v>
      </c>
      <c r="N506">
        <v>17</v>
      </c>
      <c r="O506" t="s">
        <v>1287</v>
      </c>
      <c r="P506" t="s">
        <v>1288</v>
      </c>
      <c r="Q506" t="s">
        <v>1289</v>
      </c>
      <c r="R506" t="s">
        <v>1290</v>
      </c>
      <c r="S506" t="s">
        <v>408</v>
      </c>
      <c r="T506">
        <v>30000</v>
      </c>
    </row>
    <row r="507" spans="1:20" x14ac:dyDescent="0.3">
      <c r="A507" t="s">
        <v>1295</v>
      </c>
      <c r="B507" t="str">
        <f>_xlfn.CONCAT(쿼리1[[#This Row],[주문번호]], "-", 쿼리1[[#This Row],[공정명]])</f>
        <v>20241007-1000155940-제대</v>
      </c>
      <c r="C507">
        <v>5</v>
      </c>
      <c r="D507" t="s">
        <v>80</v>
      </c>
      <c r="E507" s="1">
        <v>45572</v>
      </c>
      <c r="F507" s="1">
        <v>45586</v>
      </c>
      <c r="G507" s="1">
        <v>45588</v>
      </c>
      <c r="H507" s="1">
        <v>45656</v>
      </c>
      <c r="I507" s="1">
        <v>45588</v>
      </c>
      <c r="J507" t="s">
        <v>31</v>
      </c>
      <c r="K507" t="s">
        <v>32</v>
      </c>
      <c r="L507">
        <v>14285</v>
      </c>
      <c r="M507">
        <v>13200</v>
      </c>
      <c r="N507">
        <v>2</v>
      </c>
      <c r="O507" t="s">
        <v>1177</v>
      </c>
      <c r="P507" t="s">
        <v>1296</v>
      </c>
      <c r="Q507" t="s">
        <v>1297</v>
      </c>
      <c r="R507" t="s">
        <v>1298</v>
      </c>
      <c r="S507" t="s">
        <v>137</v>
      </c>
      <c r="T507">
        <v>14285</v>
      </c>
    </row>
    <row r="508" spans="1:20" x14ac:dyDescent="0.3">
      <c r="A508" t="s">
        <v>1299</v>
      </c>
      <c r="B508" t="str">
        <f>_xlfn.CONCAT(쿼리1[[#This Row],[주문번호]], "-", 쿼리1[[#This Row],[공정명]])</f>
        <v>20241216-1000153428-제대</v>
      </c>
      <c r="C508">
        <v>5</v>
      </c>
      <c r="D508" t="s">
        <v>80</v>
      </c>
      <c r="E508" s="1">
        <v>45642</v>
      </c>
      <c r="F508" s="1">
        <v>45656</v>
      </c>
      <c r="G508" s="1"/>
      <c r="H508" s="1">
        <v>45656</v>
      </c>
      <c r="I508" s="1">
        <v>45654</v>
      </c>
      <c r="J508" t="s">
        <v>21</v>
      </c>
      <c r="K508" t="s">
        <v>282</v>
      </c>
      <c r="L508">
        <v>14285</v>
      </c>
      <c r="O508" t="s">
        <v>1177</v>
      </c>
      <c r="P508" t="s">
        <v>1300</v>
      </c>
      <c r="Q508" t="s">
        <v>1301</v>
      </c>
      <c r="R508" t="s">
        <v>1298</v>
      </c>
      <c r="S508" t="s">
        <v>137</v>
      </c>
      <c r="T508">
        <v>14285</v>
      </c>
    </row>
    <row r="509" spans="1:20" x14ac:dyDescent="0.3">
      <c r="A509" t="s">
        <v>1302</v>
      </c>
      <c r="B509" t="str">
        <f>_xlfn.CONCAT(쿼리1[[#This Row],[주문번호]], "-", 쿼리1[[#This Row],[공정명]])</f>
        <v>20240920-1000157503-제대</v>
      </c>
      <c r="C509">
        <v>5</v>
      </c>
      <c r="D509" t="s">
        <v>80</v>
      </c>
      <c r="E509" s="1">
        <v>45555</v>
      </c>
      <c r="F509" s="1">
        <v>45569</v>
      </c>
      <c r="G509" s="1">
        <v>45575</v>
      </c>
      <c r="H509" s="1">
        <v>45656</v>
      </c>
      <c r="I509" s="1">
        <v>45575</v>
      </c>
      <c r="J509" t="s">
        <v>31</v>
      </c>
      <c r="K509" t="s">
        <v>32</v>
      </c>
      <c r="L509">
        <v>75000</v>
      </c>
      <c r="M509">
        <v>65735</v>
      </c>
      <c r="N509">
        <v>6</v>
      </c>
      <c r="O509" t="s">
        <v>141</v>
      </c>
      <c r="P509" t="s">
        <v>1303</v>
      </c>
      <c r="Q509" t="s">
        <v>1304</v>
      </c>
      <c r="R509" t="s">
        <v>1305</v>
      </c>
      <c r="S509" t="s">
        <v>137</v>
      </c>
      <c r="T509">
        <v>75000</v>
      </c>
    </row>
    <row r="510" spans="1:20" x14ac:dyDescent="0.3">
      <c r="A510" t="s">
        <v>1302</v>
      </c>
      <c r="B510" t="str">
        <f>_xlfn.CONCAT(쿼리1[[#This Row],[주문번호]], "-", 쿼리1[[#This Row],[공정명]])</f>
        <v>20240920-1000157503-제대</v>
      </c>
      <c r="C510">
        <v>5</v>
      </c>
      <c r="D510" t="s">
        <v>80</v>
      </c>
      <c r="E510" s="1">
        <v>45555</v>
      </c>
      <c r="F510" s="1">
        <v>45569</v>
      </c>
      <c r="G510" s="1">
        <v>45567</v>
      </c>
      <c r="H510" s="1">
        <v>45656</v>
      </c>
      <c r="I510" s="1">
        <v>45575</v>
      </c>
      <c r="J510" t="s">
        <v>31</v>
      </c>
      <c r="K510" t="s">
        <v>39</v>
      </c>
      <c r="L510">
        <v>75000</v>
      </c>
      <c r="M510">
        <v>65735</v>
      </c>
      <c r="N510">
        <v>-2</v>
      </c>
      <c r="O510" t="s">
        <v>141</v>
      </c>
      <c r="P510" t="s">
        <v>1303</v>
      </c>
      <c r="Q510" t="s">
        <v>1304</v>
      </c>
      <c r="R510" t="s">
        <v>1305</v>
      </c>
      <c r="S510" t="s">
        <v>137</v>
      </c>
      <c r="T510">
        <v>75000</v>
      </c>
    </row>
    <row r="511" spans="1:20" x14ac:dyDescent="0.3">
      <c r="A511" t="s">
        <v>38</v>
      </c>
      <c r="B511" t="str">
        <f>_xlfn.CONCAT(쿼리1[[#This Row],[주문번호]], "-", 쿼리1[[#This Row],[공정명]])</f>
        <v>20241028-1000137788-제대</v>
      </c>
      <c r="C511">
        <v>3</v>
      </c>
      <c r="D511" t="s">
        <v>80</v>
      </c>
      <c r="E511" s="1">
        <v>45593</v>
      </c>
      <c r="F511" s="1">
        <v>45608</v>
      </c>
      <c r="G511" s="1">
        <v>45603</v>
      </c>
      <c r="H511" s="1">
        <v>45656</v>
      </c>
      <c r="I511" s="1">
        <v>45610</v>
      </c>
      <c r="J511" t="s">
        <v>31</v>
      </c>
      <c r="K511" t="s">
        <v>39</v>
      </c>
      <c r="L511">
        <v>15000</v>
      </c>
      <c r="M511">
        <v>14385</v>
      </c>
      <c r="N511">
        <v>-5</v>
      </c>
      <c r="O511" t="s">
        <v>40</v>
      </c>
      <c r="P511" t="s">
        <v>41</v>
      </c>
      <c r="Q511" t="s">
        <v>42</v>
      </c>
      <c r="R511" t="s">
        <v>43</v>
      </c>
      <c r="S511" t="s">
        <v>137</v>
      </c>
      <c r="T511">
        <v>15000</v>
      </c>
    </row>
    <row r="512" spans="1:20" x14ac:dyDescent="0.3">
      <c r="A512" t="s">
        <v>44</v>
      </c>
      <c r="B512" t="str">
        <f>_xlfn.CONCAT(쿼리1[[#This Row],[주문번호]], "-", 쿼리1[[#This Row],[공정명]])</f>
        <v>20241002-1000137788-제대</v>
      </c>
      <c r="C512">
        <v>3</v>
      </c>
      <c r="D512" t="s">
        <v>80</v>
      </c>
      <c r="E512" s="1">
        <v>45567</v>
      </c>
      <c r="F512" s="1">
        <v>45582</v>
      </c>
      <c r="G512" s="1">
        <v>45590</v>
      </c>
      <c r="H512" s="1">
        <v>45656</v>
      </c>
      <c r="I512" s="1">
        <v>45603</v>
      </c>
      <c r="J512" t="s">
        <v>31</v>
      </c>
      <c r="K512" t="s">
        <v>32</v>
      </c>
      <c r="L512">
        <v>15000</v>
      </c>
      <c r="M512">
        <v>14555</v>
      </c>
      <c r="N512">
        <v>8</v>
      </c>
      <c r="O512" t="s">
        <v>40</v>
      </c>
      <c r="P512" t="s">
        <v>41</v>
      </c>
      <c r="Q512" t="s">
        <v>42</v>
      </c>
      <c r="R512" t="s">
        <v>43</v>
      </c>
      <c r="S512" t="s">
        <v>137</v>
      </c>
      <c r="T512">
        <v>15000</v>
      </c>
    </row>
    <row r="513" spans="1:20" x14ac:dyDescent="0.3">
      <c r="A513" t="s">
        <v>45</v>
      </c>
      <c r="B513" t="str">
        <f>_xlfn.CONCAT(쿼리1[[#This Row],[주문번호]], "-", 쿼리1[[#This Row],[공정명]])</f>
        <v>20241014-1000169329-제대</v>
      </c>
      <c r="C513">
        <v>5</v>
      </c>
      <c r="D513" t="s">
        <v>80</v>
      </c>
      <c r="E513" s="1">
        <v>45579</v>
      </c>
      <c r="F513" s="1">
        <v>45593</v>
      </c>
      <c r="G513" s="1">
        <v>45595</v>
      </c>
      <c r="H513" s="1">
        <v>45656</v>
      </c>
      <c r="I513" s="1">
        <v>45617</v>
      </c>
      <c r="J513" t="s">
        <v>31</v>
      </c>
      <c r="K513" t="s">
        <v>32</v>
      </c>
      <c r="L513">
        <v>18750</v>
      </c>
      <c r="M513">
        <v>16950</v>
      </c>
      <c r="N513">
        <v>2</v>
      </c>
      <c r="O513" t="s">
        <v>46</v>
      </c>
      <c r="P513" t="s">
        <v>47</v>
      </c>
      <c r="Q513" t="s">
        <v>48</v>
      </c>
      <c r="R513" t="s">
        <v>43</v>
      </c>
      <c r="S513" t="s">
        <v>137</v>
      </c>
      <c r="T513">
        <v>18750</v>
      </c>
    </row>
    <row r="514" spans="1:20" x14ac:dyDescent="0.3">
      <c r="A514" t="s">
        <v>49</v>
      </c>
      <c r="B514" t="str">
        <f>_xlfn.CONCAT(쿼리1[[#This Row],[주문번호]], "-", 쿼리1[[#This Row],[공정명]])</f>
        <v>20241210-1000137788-제대</v>
      </c>
      <c r="C514">
        <v>3</v>
      </c>
      <c r="D514" t="s">
        <v>80</v>
      </c>
      <c r="E514" s="1">
        <v>45636</v>
      </c>
      <c r="F514" s="1">
        <v>45651</v>
      </c>
      <c r="G514" s="1">
        <v>45649</v>
      </c>
      <c r="H514" s="1">
        <v>45656</v>
      </c>
      <c r="I514" s="1">
        <v>45649</v>
      </c>
      <c r="J514" t="s">
        <v>31</v>
      </c>
      <c r="K514" t="s">
        <v>39</v>
      </c>
      <c r="L514">
        <v>15000</v>
      </c>
      <c r="M514">
        <v>14255</v>
      </c>
      <c r="N514">
        <v>-2</v>
      </c>
      <c r="O514" t="s">
        <v>40</v>
      </c>
      <c r="P514" t="s">
        <v>41</v>
      </c>
      <c r="Q514" t="s">
        <v>42</v>
      </c>
      <c r="R514" t="s">
        <v>43</v>
      </c>
      <c r="S514" t="s">
        <v>137</v>
      </c>
      <c r="T514">
        <v>15000</v>
      </c>
    </row>
    <row r="515" spans="1:20" x14ac:dyDescent="0.3">
      <c r="A515" t="s">
        <v>50</v>
      </c>
      <c r="B515" t="str">
        <f>_xlfn.CONCAT(쿼리1[[#This Row],[주문번호]], "-", 쿼리1[[#This Row],[공정명]])</f>
        <v>20241022-1000153277-제대</v>
      </c>
      <c r="C515">
        <v>5</v>
      </c>
      <c r="D515" t="s">
        <v>80</v>
      </c>
      <c r="E515" s="1">
        <v>45587</v>
      </c>
      <c r="F515" s="1">
        <v>45601</v>
      </c>
      <c r="G515" s="1">
        <v>45607</v>
      </c>
      <c r="H515" s="1">
        <v>45656</v>
      </c>
      <c r="I515" s="1">
        <v>45615</v>
      </c>
      <c r="J515" t="s">
        <v>31</v>
      </c>
      <c r="K515" t="s">
        <v>32</v>
      </c>
      <c r="L515">
        <v>15000</v>
      </c>
      <c r="M515">
        <v>14050</v>
      </c>
      <c r="N515">
        <v>6</v>
      </c>
      <c r="O515" t="s">
        <v>51</v>
      </c>
      <c r="P515" t="s">
        <v>52</v>
      </c>
      <c r="Q515" t="s">
        <v>53</v>
      </c>
      <c r="R515" t="s">
        <v>43</v>
      </c>
      <c r="S515" t="s">
        <v>137</v>
      </c>
      <c r="T515">
        <v>15000</v>
      </c>
    </row>
    <row r="516" spans="1:20" x14ac:dyDescent="0.3">
      <c r="A516" t="s">
        <v>1306</v>
      </c>
      <c r="B516" t="str">
        <f>_xlfn.CONCAT(쿼리1[[#This Row],[주문번호]], "-", 쿼리1[[#This Row],[공정명]])</f>
        <v>20241016-1000156951-제대</v>
      </c>
      <c r="C516">
        <v>3</v>
      </c>
      <c r="D516" t="s">
        <v>80</v>
      </c>
      <c r="E516" s="1">
        <v>45581</v>
      </c>
      <c r="F516" s="1">
        <v>45595</v>
      </c>
      <c r="G516" s="1">
        <v>45597</v>
      </c>
      <c r="H516" s="1">
        <v>45656</v>
      </c>
      <c r="I516" s="1">
        <v>45597</v>
      </c>
      <c r="J516" t="s">
        <v>31</v>
      </c>
      <c r="K516" t="s">
        <v>32</v>
      </c>
      <c r="L516">
        <v>15000</v>
      </c>
      <c r="M516">
        <v>14390</v>
      </c>
      <c r="N516">
        <v>2</v>
      </c>
      <c r="O516" t="s">
        <v>1307</v>
      </c>
      <c r="P516" t="s">
        <v>1308</v>
      </c>
      <c r="Q516" t="s">
        <v>42</v>
      </c>
      <c r="R516" t="s">
        <v>1309</v>
      </c>
      <c r="S516" t="s">
        <v>137</v>
      </c>
      <c r="T516">
        <v>15000</v>
      </c>
    </row>
    <row r="517" spans="1:20" x14ac:dyDescent="0.3">
      <c r="A517" t="s">
        <v>1310</v>
      </c>
      <c r="B517" t="str">
        <f>_xlfn.CONCAT(쿼리1[[#This Row],[주문번호]], "-", 쿼리1[[#This Row],[공정명]])</f>
        <v>20241002-150038-제대</v>
      </c>
      <c r="C517">
        <v>3</v>
      </c>
      <c r="D517" t="s">
        <v>80</v>
      </c>
      <c r="E517" s="1">
        <v>45567</v>
      </c>
      <c r="F517" s="1">
        <v>45583</v>
      </c>
      <c r="G517" s="1">
        <v>45590</v>
      </c>
      <c r="H517" s="1">
        <v>45656</v>
      </c>
      <c r="I517" s="1">
        <v>45590</v>
      </c>
      <c r="J517" t="s">
        <v>31</v>
      </c>
      <c r="K517" t="s">
        <v>32</v>
      </c>
      <c r="L517">
        <v>20000</v>
      </c>
      <c r="M517">
        <v>19535</v>
      </c>
      <c r="N517">
        <v>7</v>
      </c>
      <c r="O517" t="s">
        <v>1311</v>
      </c>
      <c r="P517" t="s">
        <v>1312</v>
      </c>
      <c r="Q517" t="s">
        <v>42</v>
      </c>
      <c r="R517" t="s">
        <v>1313</v>
      </c>
      <c r="S517" t="s">
        <v>137</v>
      </c>
      <c r="T517">
        <v>20000</v>
      </c>
    </row>
    <row r="518" spans="1:20" x14ac:dyDescent="0.3">
      <c r="A518" t="s">
        <v>1314</v>
      </c>
      <c r="B518" t="str">
        <f>_xlfn.CONCAT(쿼리1[[#This Row],[주문번호]], "-", 쿼리1[[#This Row],[공정명]])</f>
        <v>20241129-1000169824-제대</v>
      </c>
      <c r="C518">
        <v>5</v>
      </c>
      <c r="D518" t="s">
        <v>80</v>
      </c>
      <c r="E518" s="1">
        <v>45625</v>
      </c>
      <c r="F518" s="1">
        <v>45639</v>
      </c>
      <c r="G518" s="1">
        <v>45637</v>
      </c>
      <c r="H518" s="1">
        <v>45656</v>
      </c>
      <c r="I518" s="1">
        <v>45637</v>
      </c>
      <c r="J518" t="s">
        <v>31</v>
      </c>
      <c r="K518" t="s">
        <v>39</v>
      </c>
      <c r="L518">
        <v>16901</v>
      </c>
      <c r="M518">
        <v>16560</v>
      </c>
      <c r="N518">
        <v>-2</v>
      </c>
      <c r="O518" t="s">
        <v>1315</v>
      </c>
      <c r="P518" t="s">
        <v>1316</v>
      </c>
      <c r="Q518" t="s">
        <v>1317</v>
      </c>
      <c r="R518" t="s">
        <v>725</v>
      </c>
      <c r="S518" t="s">
        <v>137</v>
      </c>
      <c r="T518">
        <v>16901</v>
      </c>
    </row>
    <row r="519" spans="1:20" x14ac:dyDescent="0.3">
      <c r="A519" t="s">
        <v>1318</v>
      </c>
      <c r="B519" t="str">
        <f>_xlfn.CONCAT(쿼리1[[#This Row],[주문번호]], "-", 쿼리1[[#This Row],[공정명]])</f>
        <v>20241217-1000169824-제대</v>
      </c>
      <c r="C519">
        <v>5</v>
      </c>
      <c r="D519" t="s">
        <v>80</v>
      </c>
      <c r="E519" s="1">
        <v>45643</v>
      </c>
      <c r="F519" s="1">
        <v>45657</v>
      </c>
      <c r="G519" s="1">
        <v>45653</v>
      </c>
      <c r="H519" s="1">
        <v>45656</v>
      </c>
      <c r="I519" s="1">
        <v>45654</v>
      </c>
      <c r="J519" t="s">
        <v>31</v>
      </c>
      <c r="K519" t="s">
        <v>39</v>
      </c>
      <c r="L519">
        <v>16901</v>
      </c>
      <c r="M519">
        <v>16690</v>
      </c>
      <c r="N519">
        <v>-4</v>
      </c>
      <c r="O519" t="s">
        <v>1315</v>
      </c>
      <c r="P519" t="s">
        <v>1316</v>
      </c>
      <c r="Q519" t="s">
        <v>1317</v>
      </c>
      <c r="R519" t="s">
        <v>725</v>
      </c>
      <c r="S519" t="s">
        <v>137</v>
      </c>
      <c r="T519">
        <v>16901</v>
      </c>
    </row>
    <row r="520" spans="1:20" x14ac:dyDescent="0.3">
      <c r="A520" t="s">
        <v>1319</v>
      </c>
      <c r="B520" t="str">
        <f>_xlfn.CONCAT(쿼리1[[#This Row],[주문번호]], "-", 쿼리1[[#This Row],[공정명]])</f>
        <v>20241029-1000164003-제대</v>
      </c>
      <c r="C520">
        <v>4</v>
      </c>
      <c r="D520" t="s">
        <v>80</v>
      </c>
      <c r="E520" s="1">
        <v>45594</v>
      </c>
      <c r="F520" s="1">
        <v>45608</v>
      </c>
      <c r="G520" s="1">
        <v>45609</v>
      </c>
      <c r="H520" s="1">
        <v>45656</v>
      </c>
      <c r="I520" s="1">
        <v>45609</v>
      </c>
      <c r="J520" t="s">
        <v>31</v>
      </c>
      <c r="K520" t="s">
        <v>32</v>
      </c>
      <c r="L520">
        <v>34782</v>
      </c>
      <c r="M520">
        <v>32070</v>
      </c>
      <c r="N520">
        <v>1</v>
      </c>
      <c r="O520" t="s">
        <v>141</v>
      </c>
      <c r="P520" t="s">
        <v>1320</v>
      </c>
      <c r="Q520" t="s">
        <v>1321</v>
      </c>
      <c r="R520" t="s">
        <v>1322</v>
      </c>
      <c r="S520" t="s">
        <v>137</v>
      </c>
      <c r="T520">
        <v>34782</v>
      </c>
    </row>
    <row r="521" spans="1:20" x14ac:dyDescent="0.3">
      <c r="A521" t="s">
        <v>1323</v>
      </c>
      <c r="B521" t="str">
        <f>_xlfn.CONCAT(쿼리1[[#This Row],[주문번호]], "-", 쿼리1[[#This Row],[공정명]])</f>
        <v>20241024-1219N0020-제대</v>
      </c>
      <c r="C521">
        <v>3</v>
      </c>
      <c r="D521" t="s">
        <v>80</v>
      </c>
      <c r="E521" s="1">
        <v>45589</v>
      </c>
      <c r="F521" s="1">
        <v>45603</v>
      </c>
      <c r="G521" s="1">
        <v>45600</v>
      </c>
      <c r="H521" s="1">
        <v>45656</v>
      </c>
      <c r="I521" s="1">
        <v>45600</v>
      </c>
      <c r="J521" t="s">
        <v>31</v>
      </c>
      <c r="K521" t="s">
        <v>39</v>
      </c>
      <c r="L521">
        <v>44444</v>
      </c>
      <c r="M521">
        <v>41800</v>
      </c>
      <c r="N521">
        <v>-3</v>
      </c>
      <c r="O521" t="s">
        <v>141</v>
      </c>
      <c r="P521" t="s">
        <v>1324</v>
      </c>
      <c r="Q521" t="s">
        <v>42</v>
      </c>
      <c r="R521" t="s">
        <v>1322</v>
      </c>
      <c r="S521" t="s">
        <v>137</v>
      </c>
      <c r="T521">
        <v>44444</v>
      </c>
    </row>
    <row r="522" spans="1:20" x14ac:dyDescent="0.3">
      <c r="A522" t="s">
        <v>1325</v>
      </c>
      <c r="B522" t="str">
        <f>_xlfn.CONCAT(쿼리1[[#This Row],[주문번호]], "-", 쿼리1[[#This Row],[공정명]])</f>
        <v>20241121-1219N0116-제대</v>
      </c>
      <c r="C522">
        <v>3</v>
      </c>
      <c r="D522" t="s">
        <v>80</v>
      </c>
      <c r="E522" s="1">
        <v>45617</v>
      </c>
      <c r="F522" s="1">
        <v>45631</v>
      </c>
      <c r="G522" s="1">
        <v>45643</v>
      </c>
      <c r="H522" s="1">
        <v>45656</v>
      </c>
      <c r="I522" s="1">
        <v>45643</v>
      </c>
      <c r="J522" t="s">
        <v>31</v>
      </c>
      <c r="K522" t="s">
        <v>32</v>
      </c>
      <c r="L522">
        <v>57142</v>
      </c>
      <c r="M522">
        <v>600</v>
      </c>
      <c r="N522">
        <v>12</v>
      </c>
      <c r="O522" t="s">
        <v>141</v>
      </c>
      <c r="P522" t="s">
        <v>1326</v>
      </c>
      <c r="Q522" t="s">
        <v>42</v>
      </c>
      <c r="R522" t="s">
        <v>1322</v>
      </c>
      <c r="S522" t="s">
        <v>137</v>
      </c>
      <c r="T522">
        <v>57142</v>
      </c>
    </row>
    <row r="523" spans="1:20" x14ac:dyDescent="0.3">
      <c r="A523" t="s">
        <v>1325</v>
      </c>
      <c r="B523" t="str">
        <f>_xlfn.CONCAT(쿼리1[[#This Row],[주문번호]], "-", 쿼리1[[#This Row],[공정명]])</f>
        <v>20241121-1219N0116-제대</v>
      </c>
      <c r="C523">
        <v>3</v>
      </c>
      <c r="D523" t="s">
        <v>80</v>
      </c>
      <c r="E523" s="1">
        <v>45617</v>
      </c>
      <c r="F523" s="1">
        <v>45631</v>
      </c>
      <c r="G523" s="1">
        <v>45643</v>
      </c>
      <c r="H523" s="1">
        <v>45656</v>
      </c>
      <c r="I523" s="1">
        <v>45643</v>
      </c>
      <c r="J523" t="s">
        <v>31</v>
      </c>
      <c r="K523" t="s">
        <v>32</v>
      </c>
      <c r="L523">
        <v>57142</v>
      </c>
      <c r="M523">
        <v>53700</v>
      </c>
      <c r="N523">
        <v>12</v>
      </c>
      <c r="O523" t="s">
        <v>141</v>
      </c>
      <c r="P523" t="s">
        <v>1326</v>
      </c>
      <c r="Q523" t="s">
        <v>42</v>
      </c>
      <c r="R523" t="s">
        <v>1322</v>
      </c>
      <c r="S523" t="s">
        <v>137</v>
      </c>
      <c r="T523">
        <v>57142</v>
      </c>
    </row>
    <row r="524" spans="1:20" x14ac:dyDescent="0.3">
      <c r="A524" t="s">
        <v>1327</v>
      </c>
      <c r="B524" t="str">
        <f>_xlfn.CONCAT(쿼리1[[#This Row],[주문번호]], "-", 쿼리1[[#This Row],[공정명]])</f>
        <v>20241111-1000136128-제대</v>
      </c>
      <c r="C524">
        <v>4</v>
      </c>
      <c r="D524" t="s">
        <v>80</v>
      </c>
      <c r="E524" s="1">
        <v>45607</v>
      </c>
      <c r="F524" s="1">
        <v>45622</v>
      </c>
      <c r="G524" s="1">
        <v>45617</v>
      </c>
      <c r="H524" s="1">
        <v>45656</v>
      </c>
      <c r="I524" s="1">
        <v>45621</v>
      </c>
      <c r="J524" t="s">
        <v>31</v>
      </c>
      <c r="K524" t="s">
        <v>39</v>
      </c>
      <c r="L524">
        <v>26086</v>
      </c>
      <c r="M524">
        <v>24800</v>
      </c>
      <c r="N524">
        <v>-5</v>
      </c>
      <c r="O524" t="s">
        <v>106</v>
      </c>
      <c r="P524" t="s">
        <v>1328</v>
      </c>
      <c r="Q524" t="s">
        <v>1329</v>
      </c>
      <c r="R524" t="s">
        <v>26</v>
      </c>
      <c r="S524" t="s">
        <v>85</v>
      </c>
      <c r="T524">
        <v>26086</v>
      </c>
    </row>
    <row r="525" spans="1:20" x14ac:dyDescent="0.3">
      <c r="A525" t="s">
        <v>1330</v>
      </c>
      <c r="B525" t="str">
        <f>_xlfn.CONCAT(쿼리1[[#This Row],[주문번호]], "-", 쿼리1[[#This Row],[공정명]])</f>
        <v>20241007-1000136128-제대</v>
      </c>
      <c r="C525">
        <v>4</v>
      </c>
      <c r="D525" t="s">
        <v>80</v>
      </c>
      <c r="E525" s="1">
        <v>45572</v>
      </c>
      <c r="F525" s="1">
        <v>45581</v>
      </c>
      <c r="G525" s="1">
        <v>45577</v>
      </c>
      <c r="H525" s="1">
        <v>45656</v>
      </c>
      <c r="I525" s="1">
        <v>45577</v>
      </c>
      <c r="J525" t="s">
        <v>31</v>
      </c>
      <c r="K525" t="s">
        <v>39</v>
      </c>
      <c r="L525">
        <v>26086</v>
      </c>
      <c r="M525">
        <v>24250</v>
      </c>
      <c r="N525">
        <v>-4</v>
      </c>
      <c r="O525" t="s">
        <v>106</v>
      </c>
      <c r="P525" t="s">
        <v>1328</v>
      </c>
      <c r="Q525" t="s">
        <v>1329</v>
      </c>
      <c r="R525" t="s">
        <v>26</v>
      </c>
      <c r="S525" t="s">
        <v>85</v>
      </c>
      <c r="T525">
        <v>26086</v>
      </c>
    </row>
    <row r="526" spans="1:20" x14ac:dyDescent="0.3">
      <c r="A526" t="s">
        <v>189</v>
      </c>
      <c r="B526" t="str">
        <f>_xlfn.CONCAT(쿼리1[[#This Row],[주문번호]], "-", 쿼리1[[#This Row],[공정명]])</f>
        <v>20241007-1000164958-제대</v>
      </c>
      <c r="C526">
        <v>4</v>
      </c>
      <c r="D526" t="s">
        <v>80</v>
      </c>
      <c r="E526" s="1">
        <v>45572</v>
      </c>
      <c r="F526" s="1">
        <v>45586</v>
      </c>
      <c r="G526" s="1">
        <v>45586</v>
      </c>
      <c r="H526" s="1">
        <v>45656</v>
      </c>
      <c r="I526" s="1">
        <v>45586</v>
      </c>
      <c r="J526" t="s">
        <v>31</v>
      </c>
      <c r="K526" t="s">
        <v>39</v>
      </c>
      <c r="L526">
        <v>40000</v>
      </c>
      <c r="M526">
        <v>38480</v>
      </c>
      <c r="N526">
        <v>0</v>
      </c>
      <c r="O526" t="s">
        <v>102</v>
      </c>
      <c r="P526" t="s">
        <v>110</v>
      </c>
      <c r="Q526" t="s">
        <v>125</v>
      </c>
      <c r="R526" t="s">
        <v>26</v>
      </c>
      <c r="S526" t="s">
        <v>85</v>
      </c>
      <c r="T526">
        <v>40000</v>
      </c>
    </row>
    <row r="527" spans="1:20" x14ac:dyDescent="0.3">
      <c r="A527" t="s">
        <v>1331</v>
      </c>
      <c r="B527" t="str">
        <f>_xlfn.CONCAT(쿼리1[[#This Row],[주문번호]], "-", 쿼리1[[#This Row],[공정명]])</f>
        <v>20241217-1000138905-제대</v>
      </c>
      <c r="C527">
        <v>8</v>
      </c>
      <c r="D527" t="s">
        <v>80</v>
      </c>
      <c r="E527" s="1">
        <v>45643</v>
      </c>
      <c r="F527" s="1">
        <v>45656</v>
      </c>
      <c r="G527" s="1"/>
      <c r="H527" s="1">
        <v>45656</v>
      </c>
      <c r="I527" s="1">
        <v>45649</v>
      </c>
      <c r="J527" t="s">
        <v>21</v>
      </c>
      <c r="K527" t="s">
        <v>282</v>
      </c>
      <c r="L527">
        <v>20000</v>
      </c>
      <c r="O527" t="s">
        <v>564</v>
      </c>
      <c r="P527" t="s">
        <v>1332</v>
      </c>
      <c r="Q527" t="s">
        <v>1333</v>
      </c>
      <c r="R527" t="s">
        <v>429</v>
      </c>
      <c r="S527" t="s">
        <v>85</v>
      </c>
      <c r="T527">
        <v>20000</v>
      </c>
    </row>
    <row r="528" spans="1:20" x14ac:dyDescent="0.3">
      <c r="A528" t="s">
        <v>1334</v>
      </c>
      <c r="B528" t="str">
        <f>_xlfn.CONCAT(쿼리1[[#This Row],[주문번호]], "-", 쿼리1[[#This Row],[공정명]])</f>
        <v>20241125-1000138905-제대</v>
      </c>
      <c r="C528">
        <v>8</v>
      </c>
      <c r="D528" t="s">
        <v>80</v>
      </c>
      <c r="E528" s="1">
        <v>45621</v>
      </c>
      <c r="F528" s="1">
        <v>45631</v>
      </c>
      <c r="G528" s="1">
        <v>45636</v>
      </c>
      <c r="H528" s="1">
        <v>45656</v>
      </c>
      <c r="I528" s="1">
        <v>45636</v>
      </c>
      <c r="J528" t="s">
        <v>31</v>
      </c>
      <c r="K528" t="s">
        <v>32</v>
      </c>
      <c r="L528">
        <v>20000</v>
      </c>
      <c r="M528">
        <v>19440</v>
      </c>
      <c r="N528">
        <v>5</v>
      </c>
      <c r="O528" t="s">
        <v>564</v>
      </c>
      <c r="P528" t="s">
        <v>1332</v>
      </c>
      <c r="Q528" t="s">
        <v>1333</v>
      </c>
      <c r="R528" t="s">
        <v>429</v>
      </c>
      <c r="S528" t="s">
        <v>85</v>
      </c>
      <c r="T528">
        <v>20000</v>
      </c>
    </row>
    <row r="529" spans="1:20" x14ac:dyDescent="0.3">
      <c r="A529" t="s">
        <v>1335</v>
      </c>
      <c r="B529" t="str">
        <f>_xlfn.CONCAT(쿼리1[[#This Row],[주문번호]], "-", 쿼리1[[#This Row],[공정명]])</f>
        <v>20241120-1119P0140-제대</v>
      </c>
      <c r="C529">
        <v>4</v>
      </c>
      <c r="D529" t="s">
        <v>80</v>
      </c>
      <c r="E529" s="1">
        <v>45616</v>
      </c>
      <c r="F529" s="1">
        <v>45625</v>
      </c>
      <c r="G529" s="1">
        <v>45631</v>
      </c>
      <c r="H529" s="1">
        <v>45656</v>
      </c>
      <c r="I529" s="1">
        <v>45631</v>
      </c>
      <c r="J529" t="s">
        <v>31</v>
      </c>
      <c r="K529" t="s">
        <v>32</v>
      </c>
      <c r="L529">
        <v>24000</v>
      </c>
      <c r="M529">
        <v>22560</v>
      </c>
      <c r="N529">
        <v>6</v>
      </c>
      <c r="O529" t="s">
        <v>106</v>
      </c>
      <c r="P529" t="s">
        <v>1336</v>
      </c>
      <c r="Q529" t="s">
        <v>1337</v>
      </c>
      <c r="R529" t="s">
        <v>26</v>
      </c>
      <c r="S529" t="s">
        <v>85</v>
      </c>
      <c r="T529">
        <v>24000</v>
      </c>
    </row>
    <row r="530" spans="1:20" x14ac:dyDescent="0.3">
      <c r="A530" t="s">
        <v>1338</v>
      </c>
      <c r="B530" t="str">
        <f>_xlfn.CONCAT(쿼리1[[#This Row],[주문번호]], "-", 쿼리1[[#This Row],[공정명]])</f>
        <v>20241002-1000152197-제대</v>
      </c>
      <c r="C530">
        <v>4</v>
      </c>
      <c r="D530" t="s">
        <v>80</v>
      </c>
      <c r="E530" s="1">
        <v>45567</v>
      </c>
      <c r="F530" s="1">
        <v>45580</v>
      </c>
      <c r="G530" s="1">
        <v>45588</v>
      </c>
      <c r="H530" s="1">
        <v>45656</v>
      </c>
      <c r="I530" s="1">
        <v>45588</v>
      </c>
      <c r="J530" t="s">
        <v>31</v>
      </c>
      <c r="K530" t="s">
        <v>32</v>
      </c>
      <c r="L530">
        <v>240000</v>
      </c>
      <c r="M530">
        <v>228000</v>
      </c>
      <c r="N530">
        <v>8</v>
      </c>
      <c r="O530" t="s">
        <v>979</v>
      </c>
      <c r="P530" t="s">
        <v>980</v>
      </c>
      <c r="Q530" t="s">
        <v>981</v>
      </c>
      <c r="R530" t="s">
        <v>26</v>
      </c>
      <c r="S530" t="s">
        <v>85</v>
      </c>
      <c r="T530">
        <v>240000</v>
      </c>
    </row>
    <row r="531" spans="1:20" x14ac:dyDescent="0.3">
      <c r="A531" t="s">
        <v>1339</v>
      </c>
      <c r="B531" t="str">
        <f>_xlfn.CONCAT(쿼리1[[#This Row],[주문번호]], "-", 쿼리1[[#This Row],[공정명]])</f>
        <v>20240925-1000138905-제대</v>
      </c>
      <c r="C531">
        <v>8</v>
      </c>
      <c r="D531" t="s">
        <v>80</v>
      </c>
      <c r="E531" s="1">
        <v>45560</v>
      </c>
      <c r="F531" s="1">
        <v>45573</v>
      </c>
      <c r="G531" s="1">
        <v>45595</v>
      </c>
      <c r="H531" s="1">
        <v>45656</v>
      </c>
      <c r="I531" s="1">
        <v>45595</v>
      </c>
      <c r="J531" t="s">
        <v>31</v>
      </c>
      <c r="K531" t="s">
        <v>32</v>
      </c>
      <c r="L531">
        <v>20000</v>
      </c>
      <c r="M531">
        <v>17000</v>
      </c>
      <c r="N531">
        <v>22</v>
      </c>
      <c r="O531" t="s">
        <v>564</v>
      </c>
      <c r="P531" t="s">
        <v>1332</v>
      </c>
      <c r="Q531" t="s">
        <v>1333</v>
      </c>
      <c r="R531" t="s">
        <v>429</v>
      </c>
      <c r="S531" t="s">
        <v>85</v>
      </c>
      <c r="T531">
        <v>20000</v>
      </c>
    </row>
    <row r="532" spans="1:20" x14ac:dyDescent="0.3">
      <c r="A532" t="s">
        <v>1340</v>
      </c>
      <c r="B532" t="str">
        <f>_xlfn.CONCAT(쿼리1[[#This Row],[주문번호]], "-", 쿼리1[[#This Row],[공정명]])</f>
        <v>20241008-1000138905-제대</v>
      </c>
      <c r="C532">
        <v>8</v>
      </c>
      <c r="D532" t="s">
        <v>80</v>
      </c>
      <c r="E532" s="1">
        <v>45573</v>
      </c>
      <c r="F532" s="1">
        <v>45586</v>
      </c>
      <c r="G532" s="1">
        <v>45588</v>
      </c>
      <c r="H532" s="1">
        <v>45656</v>
      </c>
      <c r="I532" s="1">
        <v>45601</v>
      </c>
      <c r="J532" t="s">
        <v>31</v>
      </c>
      <c r="K532" t="s">
        <v>32</v>
      </c>
      <c r="L532">
        <v>20000</v>
      </c>
      <c r="M532">
        <v>19500</v>
      </c>
      <c r="N532">
        <v>2</v>
      </c>
      <c r="O532" t="s">
        <v>564</v>
      </c>
      <c r="P532" t="s">
        <v>1332</v>
      </c>
      <c r="Q532" t="s">
        <v>1333</v>
      </c>
      <c r="R532" t="s">
        <v>429</v>
      </c>
      <c r="S532" t="s">
        <v>85</v>
      </c>
      <c r="T532">
        <v>20000</v>
      </c>
    </row>
    <row r="533" spans="1:20" x14ac:dyDescent="0.3">
      <c r="A533" t="s">
        <v>1341</v>
      </c>
      <c r="B533" t="str">
        <f>_xlfn.CONCAT(쿼리1[[#This Row],[주문번호]], "-", 쿼리1[[#This Row],[공정명]])</f>
        <v>20241030-1000138905-제대</v>
      </c>
      <c r="C533">
        <v>8</v>
      </c>
      <c r="D533" t="s">
        <v>80</v>
      </c>
      <c r="E533" s="1">
        <v>45595</v>
      </c>
      <c r="F533" s="1">
        <v>45607</v>
      </c>
      <c r="G533" s="1">
        <v>45609</v>
      </c>
      <c r="H533" s="1">
        <v>45656</v>
      </c>
      <c r="I533" s="1">
        <v>45621</v>
      </c>
      <c r="J533" t="s">
        <v>31</v>
      </c>
      <c r="K533" t="s">
        <v>32</v>
      </c>
      <c r="L533">
        <v>20000</v>
      </c>
      <c r="M533">
        <v>19500</v>
      </c>
      <c r="N533">
        <v>2</v>
      </c>
      <c r="O533" t="s">
        <v>564</v>
      </c>
      <c r="P533" t="s">
        <v>1332</v>
      </c>
      <c r="Q533" t="s">
        <v>1333</v>
      </c>
      <c r="R533" t="s">
        <v>429</v>
      </c>
      <c r="S533" t="s">
        <v>85</v>
      </c>
      <c r="T533">
        <v>20000</v>
      </c>
    </row>
    <row r="534" spans="1:20" x14ac:dyDescent="0.3">
      <c r="A534" t="s">
        <v>1342</v>
      </c>
      <c r="B534" t="str">
        <f>_xlfn.CONCAT(쿼리1[[#This Row],[주문번호]], "-", 쿼리1[[#This Row],[공정명]])</f>
        <v>20240919-1000138905-제대</v>
      </c>
      <c r="C534">
        <v>8</v>
      </c>
      <c r="D534" t="s">
        <v>80</v>
      </c>
      <c r="E534" s="1">
        <v>45554</v>
      </c>
      <c r="F534" s="1">
        <v>45561</v>
      </c>
      <c r="G534" s="1">
        <v>45575</v>
      </c>
      <c r="H534" s="1">
        <v>45656</v>
      </c>
      <c r="I534" s="1">
        <v>45587</v>
      </c>
      <c r="J534" t="s">
        <v>31</v>
      </c>
      <c r="K534" t="s">
        <v>32</v>
      </c>
      <c r="L534">
        <v>20000</v>
      </c>
      <c r="M534">
        <v>19660</v>
      </c>
      <c r="N534">
        <v>14</v>
      </c>
      <c r="O534" t="s">
        <v>564</v>
      </c>
      <c r="P534" t="s">
        <v>1332</v>
      </c>
      <c r="Q534" t="s">
        <v>1333</v>
      </c>
      <c r="R534" t="s">
        <v>429</v>
      </c>
      <c r="S534" t="s">
        <v>85</v>
      </c>
      <c r="T534">
        <v>20000</v>
      </c>
    </row>
    <row r="535" spans="1:20" x14ac:dyDescent="0.3">
      <c r="A535" t="s">
        <v>1342</v>
      </c>
      <c r="B535" t="str">
        <f>_xlfn.CONCAT(쿼리1[[#This Row],[주문번호]], "-", 쿼리1[[#This Row],[공정명]])</f>
        <v>20240919-1000138905-제대</v>
      </c>
      <c r="C535">
        <v>8</v>
      </c>
      <c r="D535" t="s">
        <v>80</v>
      </c>
      <c r="E535" s="1">
        <v>45554</v>
      </c>
      <c r="F535" s="1">
        <v>45561</v>
      </c>
      <c r="G535" s="1">
        <v>45572</v>
      </c>
      <c r="H535" s="1">
        <v>45656</v>
      </c>
      <c r="I535" s="1">
        <v>45587</v>
      </c>
      <c r="J535" t="s">
        <v>31</v>
      </c>
      <c r="K535" t="s">
        <v>32</v>
      </c>
      <c r="L535">
        <v>20000</v>
      </c>
      <c r="M535">
        <v>19660</v>
      </c>
      <c r="N535">
        <v>11</v>
      </c>
      <c r="O535" t="s">
        <v>564</v>
      </c>
      <c r="P535" t="s">
        <v>1332</v>
      </c>
      <c r="Q535" t="s">
        <v>1333</v>
      </c>
      <c r="R535" t="s">
        <v>429</v>
      </c>
      <c r="S535" t="s">
        <v>85</v>
      </c>
      <c r="T535">
        <v>20000</v>
      </c>
    </row>
    <row r="536" spans="1:20" x14ac:dyDescent="0.3">
      <c r="A536" t="s">
        <v>1343</v>
      </c>
      <c r="B536" t="str">
        <f>_xlfn.CONCAT(쿼리1[[#This Row],[주문번호]], "-", 쿼리1[[#This Row],[공정명]])</f>
        <v>20241023-1000138905-제대</v>
      </c>
      <c r="C536">
        <v>8</v>
      </c>
      <c r="D536" t="s">
        <v>80</v>
      </c>
      <c r="E536" s="1">
        <v>45588</v>
      </c>
      <c r="F536" s="1">
        <v>45600</v>
      </c>
      <c r="G536" s="1">
        <v>45605</v>
      </c>
      <c r="H536" s="1">
        <v>45656</v>
      </c>
      <c r="I536" s="1">
        <v>45605</v>
      </c>
      <c r="J536" t="s">
        <v>31</v>
      </c>
      <c r="K536" t="s">
        <v>32</v>
      </c>
      <c r="L536">
        <v>20000</v>
      </c>
      <c r="M536">
        <v>18860</v>
      </c>
      <c r="N536">
        <v>5</v>
      </c>
      <c r="O536" t="s">
        <v>564</v>
      </c>
      <c r="P536" t="s">
        <v>1332</v>
      </c>
      <c r="Q536" t="s">
        <v>1333</v>
      </c>
      <c r="R536" t="s">
        <v>429</v>
      </c>
      <c r="S536" t="s">
        <v>85</v>
      </c>
      <c r="T536">
        <v>20000</v>
      </c>
    </row>
    <row r="537" spans="1:20" x14ac:dyDescent="0.3">
      <c r="A537" t="s">
        <v>1344</v>
      </c>
      <c r="B537" t="str">
        <f>_xlfn.CONCAT(쿼리1[[#This Row],[주문번호]], "-", 쿼리1[[#This Row],[공정명]])</f>
        <v>20241104-1000164958-제대</v>
      </c>
      <c r="C537">
        <v>4</v>
      </c>
      <c r="D537" t="s">
        <v>80</v>
      </c>
      <c r="E537" s="1">
        <v>45600</v>
      </c>
      <c r="F537" s="1">
        <v>45614</v>
      </c>
      <c r="G537" s="1">
        <v>45610</v>
      </c>
      <c r="H537" s="1">
        <v>45656</v>
      </c>
      <c r="I537" s="1">
        <v>45610</v>
      </c>
      <c r="J537" t="s">
        <v>31</v>
      </c>
      <c r="K537" t="s">
        <v>39</v>
      </c>
      <c r="L537">
        <v>40000</v>
      </c>
      <c r="M537">
        <v>37490</v>
      </c>
      <c r="N537">
        <v>-4</v>
      </c>
      <c r="O537" t="s">
        <v>102</v>
      </c>
      <c r="P537" t="s">
        <v>110</v>
      </c>
      <c r="Q537" t="s">
        <v>125</v>
      </c>
      <c r="R537" t="s">
        <v>26</v>
      </c>
      <c r="S537" t="s">
        <v>85</v>
      </c>
      <c r="T537">
        <v>40000</v>
      </c>
    </row>
    <row r="538" spans="1:20" x14ac:dyDescent="0.3">
      <c r="A538" t="s">
        <v>1345</v>
      </c>
      <c r="B538" t="str">
        <f>_xlfn.CONCAT(쿼리1[[#This Row],[주문번호]], "-", 쿼리1[[#This Row],[공정명]])</f>
        <v>20241029-11150297-제대</v>
      </c>
      <c r="C538">
        <v>4</v>
      </c>
      <c r="D538" t="s">
        <v>80</v>
      </c>
      <c r="E538" s="1">
        <v>45594</v>
      </c>
      <c r="F538" s="1">
        <v>45603</v>
      </c>
      <c r="G538" s="1">
        <v>45616</v>
      </c>
      <c r="H538" s="1">
        <v>45656</v>
      </c>
      <c r="I538" s="1">
        <v>45616</v>
      </c>
      <c r="J538" t="s">
        <v>31</v>
      </c>
      <c r="K538" t="s">
        <v>32</v>
      </c>
      <c r="L538">
        <v>48000</v>
      </c>
      <c r="M538">
        <v>43950</v>
      </c>
      <c r="N538">
        <v>13</v>
      </c>
      <c r="O538" t="s">
        <v>1346</v>
      </c>
      <c r="P538" t="s">
        <v>1347</v>
      </c>
      <c r="Q538" t="s">
        <v>1348</v>
      </c>
      <c r="R538" t="s">
        <v>26</v>
      </c>
      <c r="S538" t="s">
        <v>85</v>
      </c>
      <c r="T538">
        <v>48000</v>
      </c>
    </row>
    <row r="539" spans="1:20" x14ac:dyDescent="0.3">
      <c r="A539" t="s">
        <v>1349</v>
      </c>
      <c r="B539" t="str">
        <f>_xlfn.CONCAT(쿼리1[[#This Row],[주문번호]], "-", 쿼리1[[#This Row],[공정명]])</f>
        <v>20241119-1000165165-제대</v>
      </c>
      <c r="C539">
        <v>2</v>
      </c>
      <c r="D539" t="s">
        <v>80</v>
      </c>
      <c r="E539" s="1">
        <v>45615</v>
      </c>
      <c r="F539" s="1">
        <v>45624</v>
      </c>
      <c r="G539" s="1">
        <v>45623</v>
      </c>
      <c r="H539" s="1">
        <v>45656</v>
      </c>
      <c r="I539" s="1">
        <v>45623</v>
      </c>
      <c r="J539" t="s">
        <v>31</v>
      </c>
      <c r="K539" t="s">
        <v>39</v>
      </c>
      <c r="L539">
        <v>40000</v>
      </c>
      <c r="M539">
        <v>38670</v>
      </c>
      <c r="N539">
        <v>-1</v>
      </c>
      <c r="O539" t="s">
        <v>102</v>
      </c>
      <c r="P539" t="s">
        <v>110</v>
      </c>
      <c r="Q539" t="s">
        <v>111</v>
      </c>
      <c r="R539" t="s">
        <v>26</v>
      </c>
      <c r="S539" t="s">
        <v>85</v>
      </c>
      <c r="T539">
        <v>40000</v>
      </c>
    </row>
    <row r="540" spans="1:20" x14ac:dyDescent="0.3">
      <c r="A540" t="s">
        <v>1350</v>
      </c>
      <c r="B540" t="str">
        <f>_xlfn.CONCAT(쿼리1[[#This Row],[주문번호]], "-", 쿼리1[[#This Row],[공정명]])</f>
        <v>20241011-2000169104-제대</v>
      </c>
      <c r="C540">
        <v>3</v>
      </c>
      <c r="D540" t="s">
        <v>80</v>
      </c>
      <c r="E540" s="1">
        <v>45576</v>
      </c>
      <c r="F540" s="1">
        <v>45586</v>
      </c>
      <c r="G540" s="1">
        <v>45586</v>
      </c>
      <c r="H540" s="1">
        <v>45656</v>
      </c>
      <c r="I540" s="1">
        <v>45586</v>
      </c>
      <c r="J540" t="s">
        <v>31</v>
      </c>
      <c r="K540" t="s">
        <v>39</v>
      </c>
      <c r="L540">
        <v>50000</v>
      </c>
      <c r="M540">
        <v>21500</v>
      </c>
      <c r="N540">
        <v>0</v>
      </c>
      <c r="O540" t="s">
        <v>214</v>
      </c>
      <c r="P540" t="s">
        <v>240</v>
      </c>
      <c r="Q540" t="s">
        <v>650</v>
      </c>
      <c r="R540" t="s">
        <v>26</v>
      </c>
      <c r="S540" t="s">
        <v>217</v>
      </c>
      <c r="T540">
        <v>50000</v>
      </c>
    </row>
    <row r="541" spans="1:20" x14ac:dyDescent="0.3">
      <c r="A541" t="s">
        <v>1351</v>
      </c>
      <c r="B541" t="str">
        <f>_xlfn.CONCAT(쿼리1[[#This Row],[주문번호]], "-", 쿼리1[[#This Row],[공정명]])</f>
        <v>20241011-2000169090-제대</v>
      </c>
      <c r="C541">
        <v>3</v>
      </c>
      <c r="D541" t="s">
        <v>80</v>
      </c>
      <c r="E541" s="1">
        <v>45576</v>
      </c>
      <c r="F541" s="1">
        <v>45583</v>
      </c>
      <c r="G541" s="1">
        <v>45597</v>
      </c>
      <c r="H541" s="1">
        <v>45656</v>
      </c>
      <c r="I541" s="1">
        <v>45602</v>
      </c>
      <c r="J541" t="s">
        <v>31</v>
      </c>
      <c r="K541" t="s">
        <v>32</v>
      </c>
      <c r="L541">
        <v>20348</v>
      </c>
      <c r="M541">
        <v>7000</v>
      </c>
      <c r="N541">
        <v>14</v>
      </c>
      <c r="O541" t="s">
        <v>214</v>
      </c>
      <c r="P541" t="s">
        <v>215</v>
      </c>
      <c r="Q541" t="s">
        <v>216</v>
      </c>
      <c r="R541" t="s">
        <v>26</v>
      </c>
      <c r="S541" t="s">
        <v>217</v>
      </c>
      <c r="T541">
        <v>20348</v>
      </c>
    </row>
    <row r="542" spans="1:20" x14ac:dyDescent="0.3">
      <c r="A542" t="s">
        <v>1352</v>
      </c>
      <c r="B542" t="str">
        <f>_xlfn.CONCAT(쿼리1[[#This Row],[주문번호]], "-", 쿼리1[[#This Row],[공정명]])</f>
        <v>20241011-2000169108-제대</v>
      </c>
      <c r="C542">
        <v>3</v>
      </c>
      <c r="D542" t="s">
        <v>80</v>
      </c>
      <c r="E542" s="1">
        <v>45576</v>
      </c>
      <c r="F542" s="1">
        <v>45586</v>
      </c>
      <c r="G542" s="1">
        <v>45586</v>
      </c>
      <c r="H542" s="1">
        <v>45656</v>
      </c>
      <c r="I542" s="1">
        <v>45587</v>
      </c>
      <c r="J542" t="s">
        <v>31</v>
      </c>
      <c r="K542" t="s">
        <v>39</v>
      </c>
      <c r="L542">
        <v>50000</v>
      </c>
      <c r="M542">
        <v>21500</v>
      </c>
      <c r="N542">
        <v>0</v>
      </c>
      <c r="O542" t="s">
        <v>214</v>
      </c>
      <c r="P542" t="s">
        <v>240</v>
      </c>
      <c r="Q542" t="s">
        <v>993</v>
      </c>
      <c r="R542" t="s">
        <v>26</v>
      </c>
      <c r="S542" t="s">
        <v>217</v>
      </c>
      <c r="T542">
        <v>50000</v>
      </c>
    </row>
    <row r="543" spans="1:20" x14ac:dyDescent="0.3">
      <c r="A543" t="s">
        <v>1353</v>
      </c>
      <c r="B543" t="str">
        <f>_xlfn.CONCAT(쿼리1[[#This Row],[주문번호]], "-", 쿼리1[[#This Row],[공정명]])</f>
        <v>20241206-2000169512-제대</v>
      </c>
      <c r="C543">
        <v>1</v>
      </c>
      <c r="D543" t="s">
        <v>80</v>
      </c>
      <c r="E543" s="1">
        <v>45632</v>
      </c>
      <c r="F543" s="1">
        <v>45636</v>
      </c>
      <c r="G543" s="1"/>
      <c r="H543" s="1">
        <v>45656</v>
      </c>
      <c r="I543" s="1"/>
      <c r="J543" t="s">
        <v>21</v>
      </c>
      <c r="K543" t="s">
        <v>22</v>
      </c>
      <c r="L543">
        <v>28070</v>
      </c>
      <c r="O543" t="s">
        <v>663</v>
      </c>
      <c r="P543" t="s">
        <v>1354</v>
      </c>
      <c r="Q543" t="s">
        <v>1355</v>
      </c>
      <c r="R543" t="s">
        <v>26</v>
      </c>
      <c r="S543" t="s">
        <v>217</v>
      </c>
      <c r="T543">
        <v>28070</v>
      </c>
    </row>
    <row r="544" spans="1:20" x14ac:dyDescent="0.3">
      <c r="A544" t="s">
        <v>1019</v>
      </c>
      <c r="B544" t="str">
        <f>_xlfn.CONCAT(쿼리1[[#This Row],[주문번호]], "-", 쿼리1[[#This Row],[공정명]])</f>
        <v>20240911-2000152174-제대</v>
      </c>
      <c r="C544">
        <v>1</v>
      </c>
      <c r="D544" t="s">
        <v>80</v>
      </c>
      <c r="E544" s="1">
        <v>45546</v>
      </c>
      <c r="F544" s="1">
        <v>45555</v>
      </c>
      <c r="G544" s="1">
        <v>45558</v>
      </c>
      <c r="H544" s="1">
        <v>45656</v>
      </c>
      <c r="I544" s="1">
        <v>45575</v>
      </c>
      <c r="J544" t="s">
        <v>31</v>
      </c>
      <c r="K544" t="s">
        <v>32</v>
      </c>
      <c r="L544">
        <v>100000</v>
      </c>
      <c r="M544">
        <v>37000</v>
      </c>
      <c r="N544">
        <v>3</v>
      </c>
      <c r="O544" t="s">
        <v>431</v>
      </c>
      <c r="P544" t="s">
        <v>631</v>
      </c>
      <c r="Q544" t="s">
        <v>632</v>
      </c>
      <c r="R544" t="s">
        <v>26</v>
      </c>
      <c r="S544" t="s">
        <v>217</v>
      </c>
      <c r="T544">
        <v>100000</v>
      </c>
    </row>
    <row r="545" spans="1:20" x14ac:dyDescent="0.3">
      <c r="A545" t="s">
        <v>1356</v>
      </c>
      <c r="B545" t="str">
        <f>_xlfn.CONCAT(쿼리1[[#This Row],[주문번호]], "-", 쿼리1[[#This Row],[공정명]])</f>
        <v>20241129-2000142911-제대</v>
      </c>
      <c r="C545">
        <v>4</v>
      </c>
      <c r="D545" t="s">
        <v>80</v>
      </c>
      <c r="E545" s="1">
        <v>45625</v>
      </c>
      <c r="F545" s="1">
        <v>45632</v>
      </c>
      <c r="G545" s="1"/>
      <c r="H545" s="1">
        <v>45656</v>
      </c>
      <c r="I545" s="1">
        <v>45632</v>
      </c>
      <c r="J545" t="s">
        <v>21</v>
      </c>
      <c r="K545" t="s">
        <v>22</v>
      </c>
      <c r="L545">
        <v>160000</v>
      </c>
      <c r="O545" t="s">
        <v>246</v>
      </c>
      <c r="P545" t="s">
        <v>247</v>
      </c>
      <c r="Q545" t="s">
        <v>248</v>
      </c>
      <c r="R545" t="s">
        <v>26</v>
      </c>
      <c r="S545" t="s">
        <v>217</v>
      </c>
      <c r="T545">
        <v>160000</v>
      </c>
    </row>
    <row r="546" spans="1:20" x14ac:dyDescent="0.3">
      <c r="A546" t="s">
        <v>1357</v>
      </c>
      <c r="B546" t="str">
        <f>_xlfn.CONCAT(쿼리1[[#This Row],[주문번호]], "-", 쿼리1[[#This Row],[공정명]])</f>
        <v>20241202-21160037-제대</v>
      </c>
      <c r="C546">
        <v>1</v>
      </c>
      <c r="D546" t="s">
        <v>80</v>
      </c>
      <c r="E546" s="1">
        <v>45628</v>
      </c>
      <c r="F546" s="1">
        <v>45631</v>
      </c>
      <c r="G546" s="1"/>
      <c r="H546" s="1">
        <v>45656</v>
      </c>
      <c r="I546" s="1"/>
      <c r="J546" t="s">
        <v>21</v>
      </c>
      <c r="K546" t="s">
        <v>22</v>
      </c>
      <c r="L546">
        <v>40000</v>
      </c>
      <c r="O546" t="s">
        <v>1358</v>
      </c>
      <c r="P546" t="s">
        <v>1359</v>
      </c>
      <c r="Q546" t="s">
        <v>42</v>
      </c>
      <c r="R546" t="s">
        <v>26</v>
      </c>
      <c r="S546" t="s">
        <v>217</v>
      </c>
      <c r="T546">
        <v>40000</v>
      </c>
    </row>
    <row r="547" spans="1:20" x14ac:dyDescent="0.3">
      <c r="A547" t="s">
        <v>1360</v>
      </c>
      <c r="B547" t="str">
        <f>_xlfn.CONCAT(쿼리1[[#This Row],[주문번호]], "-", 쿼리1[[#This Row],[공정명]])</f>
        <v>20240903-230404-제대</v>
      </c>
      <c r="C547">
        <v>3</v>
      </c>
      <c r="D547" t="s">
        <v>80</v>
      </c>
      <c r="E547" s="1">
        <v>45538</v>
      </c>
      <c r="F547" s="1">
        <v>45546</v>
      </c>
      <c r="G547" s="1">
        <v>45575</v>
      </c>
      <c r="H547" s="1">
        <v>45656</v>
      </c>
      <c r="I547" s="1">
        <v>45575</v>
      </c>
      <c r="J547" t="s">
        <v>31</v>
      </c>
      <c r="K547" t="s">
        <v>32</v>
      </c>
      <c r="L547">
        <v>100000</v>
      </c>
      <c r="M547">
        <v>100000</v>
      </c>
      <c r="N547">
        <v>29</v>
      </c>
      <c r="O547" t="s">
        <v>339</v>
      </c>
      <c r="P547" t="s">
        <v>1361</v>
      </c>
      <c r="Q547" t="s">
        <v>1362</v>
      </c>
      <c r="R547" t="s">
        <v>1363</v>
      </c>
      <c r="S547" t="s">
        <v>217</v>
      </c>
      <c r="T547">
        <v>100000</v>
      </c>
    </row>
    <row r="548" spans="1:20" x14ac:dyDescent="0.3">
      <c r="A548" t="s">
        <v>1364</v>
      </c>
      <c r="B548" t="str">
        <f>_xlfn.CONCAT(쿼리1[[#This Row],[주문번호]], "-", 쿼리1[[#This Row],[공정명]])</f>
        <v>20241216-3000164745-턴키</v>
      </c>
      <c r="C548">
        <v>1</v>
      </c>
      <c r="D548" t="s">
        <v>20</v>
      </c>
      <c r="E548" s="1">
        <v>45642</v>
      </c>
      <c r="F548" s="1">
        <v>45649</v>
      </c>
      <c r="G548" s="1"/>
      <c r="H548" s="1">
        <v>45656</v>
      </c>
      <c r="I548" s="1"/>
      <c r="J548" t="s">
        <v>21</v>
      </c>
      <c r="K548" t="s">
        <v>22</v>
      </c>
      <c r="L548">
        <v>15000</v>
      </c>
      <c r="O548" t="s">
        <v>1365</v>
      </c>
      <c r="P548" t="s">
        <v>1366</v>
      </c>
      <c r="Q548" t="s">
        <v>42</v>
      </c>
      <c r="R548" t="s">
        <v>1367</v>
      </c>
      <c r="S548" t="s">
        <v>217</v>
      </c>
      <c r="T548">
        <v>15000</v>
      </c>
    </row>
    <row r="549" spans="1:20" x14ac:dyDescent="0.3">
      <c r="A549" t="s">
        <v>1368</v>
      </c>
      <c r="B549" t="str">
        <f>_xlfn.CONCAT(쿼리1[[#This Row],[주문번호]], "-", 쿼리1[[#This Row],[공정명]])</f>
        <v>20240904-3000163223-턴키</v>
      </c>
      <c r="C549">
        <v>1</v>
      </c>
      <c r="D549" t="s">
        <v>20</v>
      </c>
      <c r="E549" s="1">
        <v>45539</v>
      </c>
      <c r="F549" s="1">
        <v>45546</v>
      </c>
      <c r="G549" s="1">
        <v>45546</v>
      </c>
      <c r="H549" s="1">
        <v>45656</v>
      </c>
      <c r="I549" s="1">
        <v>45546</v>
      </c>
      <c r="J549" t="s">
        <v>31</v>
      </c>
      <c r="K549" t="s">
        <v>39</v>
      </c>
      <c r="L549">
        <v>20000</v>
      </c>
      <c r="M549">
        <v>20000</v>
      </c>
      <c r="N549">
        <v>0</v>
      </c>
      <c r="O549" t="s">
        <v>1365</v>
      </c>
      <c r="P549" t="s">
        <v>1369</v>
      </c>
      <c r="Q549" t="s">
        <v>42</v>
      </c>
      <c r="R549" t="s">
        <v>1367</v>
      </c>
      <c r="S549" t="s">
        <v>217</v>
      </c>
      <c r="T549">
        <v>20000</v>
      </c>
    </row>
    <row r="550" spans="1:20" x14ac:dyDescent="0.3">
      <c r="A550" t="s">
        <v>1370</v>
      </c>
      <c r="B550" t="str">
        <f>_xlfn.CONCAT(쿼리1[[#This Row],[주문번호]], "-", 쿼리1[[#This Row],[공정명]])</f>
        <v>20240904-3000164745-턴키</v>
      </c>
      <c r="C550">
        <v>1</v>
      </c>
      <c r="D550" t="s">
        <v>20</v>
      </c>
      <c r="E550" s="1">
        <v>45539</v>
      </c>
      <c r="F550" s="1">
        <v>45546</v>
      </c>
      <c r="G550" s="1">
        <v>45546</v>
      </c>
      <c r="H550" s="1">
        <v>45656</v>
      </c>
      <c r="I550" s="1">
        <v>45546</v>
      </c>
      <c r="J550" t="s">
        <v>31</v>
      </c>
      <c r="K550" t="s">
        <v>39</v>
      </c>
      <c r="L550">
        <v>15000</v>
      </c>
      <c r="M550">
        <v>15000</v>
      </c>
      <c r="N550">
        <v>0</v>
      </c>
      <c r="O550" t="s">
        <v>1365</v>
      </c>
      <c r="P550" t="s">
        <v>1366</v>
      </c>
      <c r="Q550" t="s">
        <v>42</v>
      </c>
      <c r="R550" t="s">
        <v>1367</v>
      </c>
      <c r="S550" t="s">
        <v>217</v>
      </c>
      <c r="T550">
        <v>15000</v>
      </c>
    </row>
    <row r="551" spans="1:20" x14ac:dyDescent="0.3">
      <c r="A551" t="s">
        <v>1371</v>
      </c>
      <c r="B551" t="str">
        <f>_xlfn.CONCAT(쿼리1[[#This Row],[주문번호]], "-", 쿼리1[[#This Row],[공정명]])</f>
        <v>20240906-230262-제대</v>
      </c>
      <c r="C551">
        <v>1</v>
      </c>
      <c r="D551" t="s">
        <v>80</v>
      </c>
      <c r="E551" s="1">
        <v>45541</v>
      </c>
      <c r="F551" s="1">
        <v>45544</v>
      </c>
      <c r="G551" s="1">
        <v>45559</v>
      </c>
      <c r="H551" s="1">
        <v>45656</v>
      </c>
      <c r="I551" s="1">
        <v>45559</v>
      </c>
      <c r="J551" t="s">
        <v>31</v>
      </c>
      <c r="K551" t="s">
        <v>32</v>
      </c>
      <c r="L551">
        <v>2700</v>
      </c>
      <c r="M551">
        <v>2600</v>
      </c>
      <c r="N551">
        <v>15</v>
      </c>
      <c r="O551" t="s">
        <v>1372</v>
      </c>
      <c r="P551" t="s">
        <v>1373</v>
      </c>
      <c r="Q551" t="s">
        <v>42</v>
      </c>
      <c r="R551" t="s">
        <v>1374</v>
      </c>
      <c r="S551" t="s">
        <v>217</v>
      </c>
      <c r="T551">
        <v>2700</v>
      </c>
    </row>
    <row r="552" spans="1:20" x14ac:dyDescent="0.3">
      <c r="A552" t="s">
        <v>1375</v>
      </c>
      <c r="B552" t="str">
        <f>_xlfn.CONCAT(쿼리1[[#This Row],[주문번호]], "-", 쿼리1[[#This Row],[공정명]])</f>
        <v>20241114-230262-제대</v>
      </c>
      <c r="C552">
        <v>1</v>
      </c>
      <c r="D552" t="s">
        <v>80</v>
      </c>
      <c r="E552" s="1">
        <v>45610</v>
      </c>
      <c r="F552" s="1">
        <v>45614</v>
      </c>
      <c r="G552" s="1">
        <v>45614</v>
      </c>
      <c r="H552" s="1">
        <v>45656</v>
      </c>
      <c r="I552" s="1">
        <v>45614</v>
      </c>
      <c r="J552" t="s">
        <v>31</v>
      </c>
      <c r="K552" t="s">
        <v>39</v>
      </c>
      <c r="L552">
        <v>5400</v>
      </c>
      <c r="M552">
        <v>10500</v>
      </c>
      <c r="N552">
        <v>0</v>
      </c>
      <c r="O552" t="s">
        <v>1372</v>
      </c>
      <c r="P552" t="s">
        <v>1373</v>
      </c>
      <c r="Q552" t="s">
        <v>42</v>
      </c>
      <c r="R552" t="s">
        <v>1374</v>
      </c>
      <c r="S552" t="s">
        <v>217</v>
      </c>
      <c r="T552">
        <v>5400</v>
      </c>
    </row>
    <row r="553" spans="1:20" x14ac:dyDescent="0.3">
      <c r="A553" t="s">
        <v>1376</v>
      </c>
      <c r="B553" t="str">
        <f>_xlfn.CONCAT(쿼리1[[#This Row],[주문번호]], "-", 쿼리1[[#This Row],[공정명]])</f>
        <v>20241002-230262-제대</v>
      </c>
      <c r="C553">
        <v>1</v>
      </c>
      <c r="D553" t="s">
        <v>80</v>
      </c>
      <c r="E553" s="1">
        <v>45567</v>
      </c>
      <c r="F553" s="1">
        <v>45569</v>
      </c>
      <c r="G553" s="1">
        <v>45573</v>
      </c>
      <c r="H553" s="1">
        <v>45656</v>
      </c>
      <c r="I553" s="1">
        <v>45573</v>
      </c>
      <c r="J553" t="s">
        <v>31</v>
      </c>
      <c r="K553" t="s">
        <v>32</v>
      </c>
      <c r="L553">
        <v>2700</v>
      </c>
      <c r="M553">
        <v>5000</v>
      </c>
      <c r="N553">
        <v>4</v>
      </c>
      <c r="O553" t="s">
        <v>1372</v>
      </c>
      <c r="P553" t="s">
        <v>1373</v>
      </c>
      <c r="Q553" t="s">
        <v>42</v>
      </c>
      <c r="R553" t="s">
        <v>1374</v>
      </c>
      <c r="S553" t="s">
        <v>217</v>
      </c>
      <c r="T553">
        <v>2700</v>
      </c>
    </row>
    <row r="554" spans="1:20" x14ac:dyDescent="0.3">
      <c r="A554" t="s">
        <v>1377</v>
      </c>
      <c r="B554" t="str">
        <f>_xlfn.CONCAT(쿼리1[[#This Row],[주문번호]], "-", 쿼리1[[#This Row],[공정명]])</f>
        <v>20241220-210469-제대</v>
      </c>
      <c r="C554">
        <v>1</v>
      </c>
      <c r="D554" t="s">
        <v>80</v>
      </c>
      <c r="E554" s="1">
        <v>45646</v>
      </c>
      <c r="F554" s="1">
        <v>45650</v>
      </c>
      <c r="G554" s="1"/>
      <c r="H554" s="1">
        <v>45656</v>
      </c>
      <c r="I554" s="1"/>
      <c r="J554" t="s">
        <v>21</v>
      </c>
      <c r="K554" t="s">
        <v>22</v>
      </c>
      <c r="L554">
        <v>3000</v>
      </c>
      <c r="O554" t="s">
        <v>1005</v>
      </c>
      <c r="P554" t="s">
        <v>1378</v>
      </c>
      <c r="Q554" t="s">
        <v>42</v>
      </c>
      <c r="R554" t="s">
        <v>1379</v>
      </c>
      <c r="S554" t="s">
        <v>217</v>
      </c>
      <c r="T554">
        <v>3000</v>
      </c>
    </row>
    <row r="555" spans="1:20" x14ac:dyDescent="0.3">
      <c r="A555" t="s">
        <v>1380</v>
      </c>
      <c r="B555" t="str">
        <f>_xlfn.CONCAT(쿼리1[[#This Row],[주문번호]], "-", 쿼리1[[#This Row],[공정명]])</f>
        <v>20241030-210784-제대</v>
      </c>
      <c r="C555">
        <v>1</v>
      </c>
      <c r="D555" t="s">
        <v>80</v>
      </c>
      <c r="E555" s="1">
        <v>45595</v>
      </c>
      <c r="F555" s="1">
        <v>45596</v>
      </c>
      <c r="G555" s="1">
        <v>45596</v>
      </c>
      <c r="H555" s="1">
        <v>45656</v>
      </c>
      <c r="I555" s="1">
        <v>45596</v>
      </c>
      <c r="J555" t="s">
        <v>31</v>
      </c>
      <c r="K555" t="s">
        <v>39</v>
      </c>
      <c r="L555">
        <v>2</v>
      </c>
      <c r="M555">
        <v>914</v>
      </c>
      <c r="N555">
        <v>0</v>
      </c>
      <c r="O555" t="s">
        <v>426</v>
      </c>
      <c r="P555" t="s">
        <v>1381</v>
      </c>
      <c r="Q555" t="s">
        <v>42</v>
      </c>
      <c r="R555" t="s">
        <v>1382</v>
      </c>
      <c r="S555" t="s">
        <v>217</v>
      </c>
      <c r="T555">
        <v>2</v>
      </c>
    </row>
    <row r="556" spans="1:20" x14ac:dyDescent="0.3">
      <c r="A556" t="s">
        <v>1383</v>
      </c>
      <c r="B556" t="str">
        <f>_xlfn.CONCAT(쿼리1[[#This Row],[주문번호]], "-", 쿼리1[[#This Row],[공정명]])</f>
        <v>20241007-13160151-합지</v>
      </c>
      <c r="C556">
        <v>3</v>
      </c>
      <c r="D556" t="s">
        <v>60</v>
      </c>
      <c r="E556" s="1">
        <v>45572</v>
      </c>
      <c r="F556" s="1">
        <v>45576</v>
      </c>
      <c r="G556" s="1">
        <v>45579</v>
      </c>
      <c r="H556" s="1">
        <v>45656</v>
      </c>
      <c r="I556" s="1">
        <v>45579</v>
      </c>
      <c r="J556" t="s">
        <v>31</v>
      </c>
      <c r="K556" t="s">
        <v>32</v>
      </c>
      <c r="L556">
        <v>6000</v>
      </c>
      <c r="M556">
        <v>6000</v>
      </c>
      <c r="N556">
        <v>3</v>
      </c>
      <c r="O556" t="s">
        <v>1052</v>
      </c>
      <c r="P556" t="s">
        <v>1053</v>
      </c>
      <c r="Q556" t="s">
        <v>1054</v>
      </c>
      <c r="R556" t="s">
        <v>1050</v>
      </c>
      <c r="S556" t="s">
        <v>190</v>
      </c>
      <c r="T556">
        <v>25000</v>
      </c>
    </row>
    <row r="557" spans="1:20" x14ac:dyDescent="0.3">
      <c r="A557" t="s">
        <v>1384</v>
      </c>
      <c r="B557" t="str">
        <f>_xlfn.CONCAT(쿼리1[[#This Row],[주문번호]], "-", 쿼리1[[#This Row],[공정명]])</f>
        <v>20241002-13160150-합지</v>
      </c>
      <c r="C557">
        <v>3</v>
      </c>
      <c r="D557" t="s">
        <v>60</v>
      </c>
      <c r="E557" s="1">
        <v>45567</v>
      </c>
      <c r="F557" s="1">
        <v>45575</v>
      </c>
      <c r="G557" s="1">
        <v>45576</v>
      </c>
      <c r="H557" s="1">
        <v>45656</v>
      </c>
      <c r="I557" s="1">
        <v>45580</v>
      </c>
      <c r="J557" t="s">
        <v>31</v>
      </c>
      <c r="K557" t="s">
        <v>32</v>
      </c>
      <c r="L557">
        <v>6000</v>
      </c>
      <c r="M557">
        <v>6000</v>
      </c>
      <c r="N557">
        <v>1</v>
      </c>
      <c r="O557" t="s">
        <v>1047</v>
      </c>
      <c r="P557" t="s">
        <v>1048</v>
      </c>
      <c r="Q557" t="s">
        <v>1049</v>
      </c>
      <c r="R557" t="s">
        <v>1050</v>
      </c>
      <c r="S557" t="s">
        <v>190</v>
      </c>
      <c r="T557">
        <v>25000</v>
      </c>
    </row>
    <row r="558" spans="1:20" x14ac:dyDescent="0.3">
      <c r="A558" t="s">
        <v>1385</v>
      </c>
      <c r="B558" t="str">
        <f>_xlfn.CONCAT(쿼리1[[#This Row],[주문번호]], "-", 쿼리1[[#This Row],[공정명]])</f>
        <v>20241120-13160150-합지</v>
      </c>
      <c r="C558">
        <v>3</v>
      </c>
      <c r="D558" t="s">
        <v>60</v>
      </c>
      <c r="E558" s="1">
        <v>45616</v>
      </c>
      <c r="F558" s="1">
        <v>45623</v>
      </c>
      <c r="G558" s="1">
        <v>45630</v>
      </c>
      <c r="H558" s="1">
        <v>45656</v>
      </c>
      <c r="I558" s="1">
        <v>45633</v>
      </c>
      <c r="J558" t="s">
        <v>31</v>
      </c>
      <c r="K558" t="s">
        <v>32</v>
      </c>
      <c r="L558">
        <v>6000</v>
      </c>
      <c r="M558">
        <v>6000</v>
      </c>
      <c r="N558">
        <v>7</v>
      </c>
      <c r="O558" t="s">
        <v>1047</v>
      </c>
      <c r="P558" t="s">
        <v>1048</v>
      </c>
      <c r="Q558" t="s">
        <v>1049</v>
      </c>
      <c r="R558" t="s">
        <v>1050</v>
      </c>
      <c r="S558" t="s">
        <v>190</v>
      </c>
      <c r="T558">
        <v>25000</v>
      </c>
    </row>
    <row r="559" spans="1:20" x14ac:dyDescent="0.3">
      <c r="A559" t="s">
        <v>1386</v>
      </c>
      <c r="B559" t="str">
        <f>_xlfn.CONCAT(쿼리1[[#This Row],[주문번호]], "-", 쿼리1[[#This Row],[공정명]])</f>
        <v>20241016-1316N0004-합지</v>
      </c>
      <c r="C559">
        <v>1</v>
      </c>
      <c r="D559" t="s">
        <v>60</v>
      </c>
      <c r="E559" s="1">
        <v>45581</v>
      </c>
      <c r="F559" s="1">
        <v>45589</v>
      </c>
      <c r="G559" s="1">
        <v>45587</v>
      </c>
      <c r="H559" s="1">
        <v>45656</v>
      </c>
      <c r="I559" s="1">
        <v>45591</v>
      </c>
      <c r="J559" t="s">
        <v>31</v>
      </c>
      <c r="K559" t="s">
        <v>39</v>
      </c>
      <c r="L559">
        <v>6000</v>
      </c>
      <c r="M559">
        <v>6000</v>
      </c>
      <c r="N559">
        <v>-2</v>
      </c>
      <c r="O559" t="s">
        <v>1387</v>
      </c>
      <c r="P559" t="s">
        <v>1388</v>
      </c>
      <c r="Q559" t="s">
        <v>42</v>
      </c>
      <c r="R559" t="s">
        <v>1050</v>
      </c>
      <c r="S559" t="s">
        <v>190</v>
      </c>
      <c r="T559">
        <v>31578</v>
      </c>
    </row>
    <row r="560" spans="1:20" x14ac:dyDescent="0.3">
      <c r="A560" t="s">
        <v>1389</v>
      </c>
      <c r="B560" t="str">
        <f>_xlfn.CONCAT(쿼리1[[#This Row],[주문번호]], "-", 쿼리1[[#This Row],[공정명]])</f>
        <v>20241105-1000169537-합지</v>
      </c>
      <c r="C560">
        <v>3</v>
      </c>
      <c r="D560" t="s">
        <v>60</v>
      </c>
      <c r="E560" s="1">
        <v>45601</v>
      </c>
      <c r="F560" s="1">
        <v>45610</v>
      </c>
      <c r="G560" s="1">
        <v>45611</v>
      </c>
      <c r="H560" s="1">
        <v>45656</v>
      </c>
      <c r="I560" s="1">
        <v>45616</v>
      </c>
      <c r="J560" t="s">
        <v>31</v>
      </c>
      <c r="K560" t="s">
        <v>32</v>
      </c>
      <c r="L560">
        <v>6000</v>
      </c>
      <c r="M560">
        <v>6000</v>
      </c>
      <c r="N560">
        <v>1</v>
      </c>
      <c r="O560" t="s">
        <v>1390</v>
      </c>
      <c r="P560" t="s">
        <v>1391</v>
      </c>
      <c r="Q560" t="s">
        <v>1392</v>
      </c>
      <c r="R560" t="s">
        <v>1393</v>
      </c>
      <c r="S560" t="s">
        <v>190</v>
      </c>
      <c r="T560">
        <v>35294</v>
      </c>
    </row>
    <row r="561" spans="1:20" x14ac:dyDescent="0.3">
      <c r="A561" t="s">
        <v>1389</v>
      </c>
      <c r="B561" t="str">
        <f>_xlfn.CONCAT(쿼리1[[#This Row],[주문번호]], "-", 쿼리1[[#This Row],[공정명]])</f>
        <v>20241105-1000169537-합지</v>
      </c>
      <c r="C561">
        <v>3</v>
      </c>
      <c r="D561" t="s">
        <v>60</v>
      </c>
      <c r="E561" s="1">
        <v>45601</v>
      </c>
      <c r="F561" s="1">
        <v>45610</v>
      </c>
      <c r="G561" s="1">
        <v>45611</v>
      </c>
      <c r="H561" s="1">
        <v>45656</v>
      </c>
      <c r="I561" s="1">
        <v>45616</v>
      </c>
      <c r="J561" t="s">
        <v>31</v>
      </c>
      <c r="K561" t="s">
        <v>32</v>
      </c>
      <c r="L561">
        <v>6000</v>
      </c>
      <c r="M561">
        <v>6000</v>
      </c>
      <c r="N561">
        <v>1</v>
      </c>
      <c r="O561" t="s">
        <v>1390</v>
      </c>
      <c r="P561" t="s">
        <v>1391</v>
      </c>
      <c r="Q561" t="s">
        <v>1392</v>
      </c>
      <c r="R561" t="s">
        <v>1393</v>
      </c>
      <c r="S561" t="s">
        <v>190</v>
      </c>
      <c r="T561">
        <v>35294</v>
      </c>
    </row>
    <row r="562" spans="1:20" x14ac:dyDescent="0.3">
      <c r="A562" t="s">
        <v>1389</v>
      </c>
      <c r="B562" t="str">
        <f>_xlfn.CONCAT(쿼리1[[#This Row],[주문번호]], "-", 쿼리1[[#This Row],[공정명]])</f>
        <v>20241105-1000169537-합지</v>
      </c>
      <c r="C562">
        <v>3</v>
      </c>
      <c r="D562" t="s">
        <v>60</v>
      </c>
      <c r="E562" s="1">
        <v>45601</v>
      </c>
      <c r="F562" s="1">
        <v>45610</v>
      </c>
      <c r="G562" s="1">
        <v>45611</v>
      </c>
      <c r="H562" s="1">
        <v>45656</v>
      </c>
      <c r="I562" s="1">
        <v>45616</v>
      </c>
      <c r="J562" t="s">
        <v>31</v>
      </c>
      <c r="K562" t="s">
        <v>32</v>
      </c>
      <c r="L562">
        <v>6000</v>
      </c>
      <c r="M562">
        <v>6000</v>
      </c>
      <c r="N562">
        <v>1</v>
      </c>
      <c r="O562" t="s">
        <v>1390</v>
      </c>
      <c r="P562" t="s">
        <v>1391</v>
      </c>
      <c r="Q562" t="s">
        <v>1392</v>
      </c>
      <c r="R562" t="s">
        <v>1393</v>
      </c>
      <c r="S562" t="s">
        <v>190</v>
      </c>
      <c r="T562">
        <v>35294</v>
      </c>
    </row>
    <row r="563" spans="1:20" x14ac:dyDescent="0.3">
      <c r="A563" t="s">
        <v>1389</v>
      </c>
      <c r="B563" t="str">
        <f>_xlfn.CONCAT(쿼리1[[#This Row],[주문번호]], "-", 쿼리1[[#This Row],[공정명]])</f>
        <v>20241105-1000169537-합지</v>
      </c>
      <c r="C563">
        <v>3</v>
      </c>
      <c r="D563" t="s">
        <v>60</v>
      </c>
      <c r="E563" s="1">
        <v>45601</v>
      </c>
      <c r="F563" s="1">
        <v>45610</v>
      </c>
      <c r="G563" s="1">
        <v>45611</v>
      </c>
      <c r="H563" s="1">
        <v>45656</v>
      </c>
      <c r="I563" s="1">
        <v>45616</v>
      </c>
      <c r="J563" t="s">
        <v>31</v>
      </c>
      <c r="K563" t="s">
        <v>32</v>
      </c>
      <c r="L563">
        <v>6000</v>
      </c>
      <c r="M563">
        <v>6000</v>
      </c>
      <c r="N563">
        <v>1</v>
      </c>
      <c r="O563" t="s">
        <v>1390</v>
      </c>
      <c r="P563" t="s">
        <v>1391</v>
      </c>
      <c r="Q563" t="s">
        <v>1392</v>
      </c>
      <c r="R563" t="s">
        <v>1393</v>
      </c>
      <c r="S563" t="s">
        <v>190</v>
      </c>
      <c r="T563">
        <v>35294</v>
      </c>
    </row>
    <row r="564" spans="1:20" x14ac:dyDescent="0.3">
      <c r="A564" t="s">
        <v>1389</v>
      </c>
      <c r="B564" t="str">
        <f>_xlfn.CONCAT(쿼리1[[#This Row],[주문번호]], "-", 쿼리1[[#This Row],[공정명]])</f>
        <v>20241105-1000169537-분단</v>
      </c>
      <c r="C564">
        <v>4</v>
      </c>
      <c r="D564" t="s">
        <v>196</v>
      </c>
      <c r="E564" s="1">
        <v>45601</v>
      </c>
      <c r="F564" s="1">
        <v>45611</v>
      </c>
      <c r="G564" s="1">
        <v>45611</v>
      </c>
      <c r="H564" s="1">
        <v>45656</v>
      </c>
      <c r="I564" s="1">
        <v>45616</v>
      </c>
      <c r="J564" t="s">
        <v>31</v>
      </c>
      <c r="K564" t="s">
        <v>39</v>
      </c>
      <c r="L564">
        <v>6000</v>
      </c>
      <c r="M564">
        <v>6000</v>
      </c>
      <c r="N564">
        <v>0</v>
      </c>
      <c r="O564" t="s">
        <v>1390</v>
      </c>
      <c r="P564" t="s">
        <v>1391</v>
      </c>
      <c r="Q564" t="s">
        <v>1392</v>
      </c>
      <c r="R564" t="s">
        <v>1393</v>
      </c>
      <c r="S564" t="s">
        <v>190</v>
      </c>
      <c r="T564">
        <v>35294</v>
      </c>
    </row>
    <row r="565" spans="1:20" x14ac:dyDescent="0.3">
      <c r="A565" t="s">
        <v>1394</v>
      </c>
      <c r="B565" t="str">
        <f>_xlfn.CONCAT(쿼리1[[#This Row],[주문번호]], "-", 쿼리1[[#This Row],[공정명]])</f>
        <v>20241017-1000154020-합지</v>
      </c>
      <c r="C565">
        <v>3</v>
      </c>
      <c r="D565" t="s">
        <v>60</v>
      </c>
      <c r="E565" s="1">
        <v>45582</v>
      </c>
      <c r="F565" s="1">
        <v>45593</v>
      </c>
      <c r="G565" s="1">
        <v>45595</v>
      </c>
      <c r="H565" s="1">
        <v>45656</v>
      </c>
      <c r="I565" s="1">
        <v>45596</v>
      </c>
      <c r="J565" t="s">
        <v>31</v>
      </c>
      <c r="K565" t="s">
        <v>32</v>
      </c>
      <c r="L565">
        <v>8000</v>
      </c>
      <c r="M565">
        <v>8000</v>
      </c>
      <c r="N565">
        <v>2</v>
      </c>
      <c r="O565" t="s">
        <v>1395</v>
      </c>
      <c r="P565" t="s">
        <v>1396</v>
      </c>
      <c r="Q565" t="s">
        <v>1397</v>
      </c>
      <c r="R565" t="s">
        <v>1209</v>
      </c>
      <c r="S565" t="s">
        <v>190</v>
      </c>
      <c r="T565">
        <v>30769</v>
      </c>
    </row>
    <row r="566" spans="1:20" x14ac:dyDescent="0.3">
      <c r="A566" t="s">
        <v>1398</v>
      </c>
      <c r="B566" t="str">
        <f>_xlfn.CONCAT(쿼리1[[#This Row],[주문번호]], "-", 쿼리1[[#This Row],[공정명]])</f>
        <v>20240919-1000169125-합지</v>
      </c>
      <c r="C566">
        <v>3</v>
      </c>
      <c r="D566" t="s">
        <v>60</v>
      </c>
      <c r="E566" s="1">
        <v>45554</v>
      </c>
      <c r="F566" s="1">
        <v>45565</v>
      </c>
      <c r="G566" s="1">
        <v>45559</v>
      </c>
      <c r="H566" s="1">
        <v>45656</v>
      </c>
      <c r="I566" s="1">
        <v>45575</v>
      </c>
      <c r="J566" t="s">
        <v>31</v>
      </c>
      <c r="K566" t="s">
        <v>39</v>
      </c>
      <c r="L566">
        <v>4000</v>
      </c>
      <c r="M566">
        <v>4000</v>
      </c>
      <c r="N566">
        <v>-6</v>
      </c>
      <c r="O566" t="s">
        <v>1395</v>
      </c>
      <c r="P566" t="s">
        <v>1399</v>
      </c>
      <c r="Q566" t="s">
        <v>1400</v>
      </c>
      <c r="R566" t="s">
        <v>1209</v>
      </c>
      <c r="S566" t="s">
        <v>190</v>
      </c>
      <c r="T566">
        <v>23529</v>
      </c>
    </row>
    <row r="567" spans="1:20" x14ac:dyDescent="0.3">
      <c r="A567" t="s">
        <v>1401</v>
      </c>
      <c r="B567" t="str">
        <f>_xlfn.CONCAT(쿼리1[[#This Row],[주문번호]], "-", 쿼리1[[#This Row],[공정명]])</f>
        <v>20240930-1000154020-합지</v>
      </c>
      <c r="C567">
        <v>3</v>
      </c>
      <c r="D567" t="s">
        <v>60</v>
      </c>
      <c r="E567" s="1">
        <v>45565</v>
      </c>
      <c r="F567" s="1">
        <v>45574</v>
      </c>
      <c r="G567" s="1">
        <v>45580</v>
      </c>
      <c r="H567" s="1">
        <v>45656</v>
      </c>
      <c r="I567" s="1">
        <v>45582</v>
      </c>
      <c r="J567" t="s">
        <v>31</v>
      </c>
      <c r="K567" t="s">
        <v>32</v>
      </c>
      <c r="L567">
        <v>12000</v>
      </c>
      <c r="M567">
        <v>12000</v>
      </c>
      <c r="N567">
        <v>6</v>
      </c>
      <c r="O567" t="s">
        <v>1395</v>
      </c>
      <c r="P567" t="s">
        <v>1396</v>
      </c>
      <c r="Q567" t="s">
        <v>1397</v>
      </c>
      <c r="R567" t="s">
        <v>1209</v>
      </c>
      <c r="S567" t="s">
        <v>190</v>
      </c>
      <c r="T567">
        <v>46153</v>
      </c>
    </row>
    <row r="568" spans="1:20" x14ac:dyDescent="0.3">
      <c r="A568" t="s">
        <v>1402</v>
      </c>
      <c r="B568" t="str">
        <f>_xlfn.CONCAT(쿼리1[[#This Row],[주문번호]], "-", 쿼리1[[#This Row],[공정명]])</f>
        <v>20240923-1000169148-합지</v>
      </c>
      <c r="C568">
        <v>3</v>
      </c>
      <c r="D568" t="s">
        <v>60</v>
      </c>
      <c r="E568" s="1">
        <v>45558</v>
      </c>
      <c r="F568" s="1">
        <v>45567</v>
      </c>
      <c r="G568" s="1">
        <v>45579</v>
      </c>
      <c r="H568" s="1">
        <v>45656</v>
      </c>
      <c r="I568" s="1">
        <v>45586</v>
      </c>
      <c r="J568" t="s">
        <v>31</v>
      </c>
      <c r="K568" t="s">
        <v>32</v>
      </c>
      <c r="L568">
        <v>12000</v>
      </c>
      <c r="M568">
        <v>12000</v>
      </c>
      <c r="N568">
        <v>12</v>
      </c>
      <c r="O568" t="s">
        <v>1403</v>
      </c>
      <c r="P568" t="s">
        <v>1404</v>
      </c>
      <c r="Q568" t="s">
        <v>1405</v>
      </c>
      <c r="R568" t="s">
        <v>26</v>
      </c>
      <c r="S568" t="s">
        <v>190</v>
      </c>
      <c r="T568">
        <v>24</v>
      </c>
    </row>
    <row r="569" spans="1:20" x14ac:dyDescent="0.3">
      <c r="A569" t="s">
        <v>1406</v>
      </c>
      <c r="B569" t="str">
        <f>_xlfn.CONCAT(쿼리1[[#This Row],[주문번호]], "-", 쿼리1[[#This Row],[공정명]])</f>
        <v>20241011-1000151508-합지</v>
      </c>
      <c r="C569">
        <v>3</v>
      </c>
      <c r="D569" t="s">
        <v>60</v>
      </c>
      <c r="E569" s="1">
        <v>45576</v>
      </c>
      <c r="F569" s="1">
        <v>45587</v>
      </c>
      <c r="G569" s="1">
        <v>45589</v>
      </c>
      <c r="H569" s="1">
        <v>45656</v>
      </c>
      <c r="I569" s="1">
        <v>45589</v>
      </c>
      <c r="J569" t="s">
        <v>31</v>
      </c>
      <c r="K569" t="s">
        <v>32</v>
      </c>
      <c r="L569">
        <v>18000</v>
      </c>
      <c r="M569">
        <v>18000</v>
      </c>
      <c r="N569">
        <v>2</v>
      </c>
      <c r="O569" t="s">
        <v>1407</v>
      </c>
      <c r="P569" t="s">
        <v>1408</v>
      </c>
      <c r="Q569" t="s">
        <v>1409</v>
      </c>
      <c r="R569" t="s">
        <v>758</v>
      </c>
      <c r="S569" t="s">
        <v>190</v>
      </c>
      <c r="T569">
        <v>36</v>
      </c>
    </row>
    <row r="570" spans="1:20" x14ac:dyDescent="0.3">
      <c r="A570" t="s">
        <v>1410</v>
      </c>
      <c r="B570" t="str">
        <f>_xlfn.CONCAT(쿼리1[[#This Row],[주문번호]], "-", 쿼리1[[#This Row],[공정명]])</f>
        <v>20241008-1000153049-합지</v>
      </c>
      <c r="C570">
        <v>3</v>
      </c>
      <c r="D570" t="s">
        <v>60</v>
      </c>
      <c r="E570" s="1">
        <v>45573</v>
      </c>
      <c r="F570" s="1">
        <v>45582</v>
      </c>
      <c r="G570" s="1">
        <v>45582</v>
      </c>
      <c r="H570" s="1">
        <v>45656</v>
      </c>
      <c r="I570" s="1">
        <v>45582</v>
      </c>
      <c r="J570" t="s">
        <v>31</v>
      </c>
      <c r="K570" t="s">
        <v>39</v>
      </c>
      <c r="L570">
        <v>18000</v>
      </c>
      <c r="M570">
        <v>18000</v>
      </c>
      <c r="N570">
        <v>0</v>
      </c>
      <c r="O570" t="s">
        <v>1407</v>
      </c>
      <c r="P570" t="s">
        <v>1411</v>
      </c>
      <c r="Q570" t="s">
        <v>1412</v>
      </c>
      <c r="R570" t="s">
        <v>758</v>
      </c>
      <c r="S570" t="s">
        <v>190</v>
      </c>
      <c r="T570">
        <v>36</v>
      </c>
    </row>
    <row r="571" spans="1:20" x14ac:dyDescent="0.3">
      <c r="A571" t="s">
        <v>1413</v>
      </c>
      <c r="B571" t="str">
        <f>_xlfn.CONCAT(쿼리1[[#This Row],[주문번호]], "-", 쿼리1[[#This Row],[공정명]])</f>
        <v>20241008-1218P0211-제대</v>
      </c>
      <c r="C571">
        <v>5</v>
      </c>
      <c r="D571" t="s">
        <v>80</v>
      </c>
      <c r="E571" s="1">
        <v>45573</v>
      </c>
      <c r="F571" s="1">
        <v>45582</v>
      </c>
      <c r="G571" s="1">
        <v>45589</v>
      </c>
      <c r="H571" s="1">
        <v>45656</v>
      </c>
      <c r="I571" s="1">
        <v>45589</v>
      </c>
      <c r="J571" t="s">
        <v>31</v>
      </c>
      <c r="K571" t="s">
        <v>32</v>
      </c>
      <c r="L571">
        <v>30000</v>
      </c>
      <c r="M571">
        <v>28800</v>
      </c>
      <c r="N571">
        <v>7</v>
      </c>
      <c r="O571" t="s">
        <v>305</v>
      </c>
      <c r="P571" t="s">
        <v>1414</v>
      </c>
      <c r="Q571" t="s">
        <v>1415</v>
      </c>
      <c r="R571" t="s">
        <v>1416</v>
      </c>
      <c r="S571" t="s">
        <v>256</v>
      </c>
      <c r="T571">
        <v>30000</v>
      </c>
    </row>
    <row r="572" spans="1:20" x14ac:dyDescent="0.3">
      <c r="A572" t="s">
        <v>1417</v>
      </c>
      <c r="B572" t="str">
        <f>_xlfn.CONCAT(쿼리1[[#This Row],[주문번호]], "-", 쿼리1[[#This Row],[공정명]])</f>
        <v>20241122-1117P0060-제대</v>
      </c>
      <c r="C572">
        <v>5</v>
      </c>
      <c r="D572" t="s">
        <v>80</v>
      </c>
      <c r="E572" s="1">
        <v>45618</v>
      </c>
      <c r="F572" s="1">
        <v>45631</v>
      </c>
      <c r="G572" s="1">
        <v>45635</v>
      </c>
      <c r="H572" s="1">
        <v>45656</v>
      </c>
      <c r="I572" s="1">
        <v>45635</v>
      </c>
      <c r="J572" t="s">
        <v>31</v>
      </c>
      <c r="K572" t="s">
        <v>32</v>
      </c>
      <c r="L572">
        <v>104347</v>
      </c>
      <c r="M572">
        <v>93700</v>
      </c>
      <c r="N572">
        <v>4</v>
      </c>
      <c r="O572" t="s">
        <v>1418</v>
      </c>
      <c r="P572" t="s">
        <v>1419</v>
      </c>
      <c r="Q572" t="s">
        <v>1420</v>
      </c>
      <c r="R572" t="s">
        <v>1247</v>
      </c>
      <c r="S572" t="s">
        <v>256</v>
      </c>
      <c r="T572">
        <v>104347</v>
      </c>
    </row>
    <row r="573" spans="1:20" x14ac:dyDescent="0.3">
      <c r="A573" t="s">
        <v>1421</v>
      </c>
      <c r="B573" t="str">
        <f>_xlfn.CONCAT(쿼리1[[#This Row],[주문번호]], "-", 쿼리1[[#This Row],[공정명]])</f>
        <v>20241218-1000155183-제대</v>
      </c>
      <c r="C573">
        <v>4</v>
      </c>
      <c r="D573" t="s">
        <v>80</v>
      </c>
      <c r="E573" s="1">
        <v>45644</v>
      </c>
      <c r="F573" s="1">
        <v>45657</v>
      </c>
      <c r="G573" s="1">
        <v>45653</v>
      </c>
      <c r="H573" s="1">
        <v>45656</v>
      </c>
      <c r="I573" s="1">
        <v>45653</v>
      </c>
      <c r="J573" t="s">
        <v>31</v>
      </c>
      <c r="K573" t="s">
        <v>39</v>
      </c>
      <c r="L573">
        <v>20000</v>
      </c>
      <c r="M573">
        <v>19140</v>
      </c>
      <c r="N573">
        <v>-4</v>
      </c>
      <c r="O573" t="s">
        <v>180</v>
      </c>
      <c r="P573" t="s">
        <v>1422</v>
      </c>
      <c r="Q573" t="s">
        <v>1423</v>
      </c>
      <c r="R573" t="s">
        <v>1424</v>
      </c>
      <c r="S573" t="s">
        <v>256</v>
      </c>
      <c r="T573">
        <v>20000</v>
      </c>
    </row>
    <row r="574" spans="1:20" x14ac:dyDescent="0.3">
      <c r="A574" t="s">
        <v>1425</v>
      </c>
      <c r="B574" t="str">
        <f>_xlfn.CONCAT(쿼리1[[#This Row],[주문번호]], "-", 쿼리1[[#This Row],[공정명]])</f>
        <v>20241128-1000162732-제대</v>
      </c>
      <c r="C574">
        <v>4</v>
      </c>
      <c r="D574" t="s">
        <v>80</v>
      </c>
      <c r="E574" s="1">
        <v>45624</v>
      </c>
      <c r="F574" s="1">
        <v>45636</v>
      </c>
      <c r="G574" s="1">
        <v>45643</v>
      </c>
      <c r="H574" s="1">
        <v>45656</v>
      </c>
      <c r="I574" s="1">
        <v>45643</v>
      </c>
      <c r="J574" t="s">
        <v>31</v>
      </c>
      <c r="K574" t="s">
        <v>32</v>
      </c>
      <c r="L574">
        <v>31578</v>
      </c>
      <c r="M574">
        <v>30400</v>
      </c>
      <c r="N574">
        <v>7</v>
      </c>
      <c r="O574" t="s">
        <v>394</v>
      </c>
      <c r="P574" t="s">
        <v>1426</v>
      </c>
      <c r="Q574" t="s">
        <v>1427</v>
      </c>
      <c r="R574" t="s">
        <v>1428</v>
      </c>
      <c r="S574" t="s">
        <v>256</v>
      </c>
      <c r="T574">
        <v>31578</v>
      </c>
    </row>
    <row r="575" spans="1:20" x14ac:dyDescent="0.3">
      <c r="A575" t="s">
        <v>1429</v>
      </c>
      <c r="B575" t="str">
        <f>_xlfn.CONCAT(쿼리1[[#This Row],[주문번호]], "-", 쿼리1[[#This Row],[공정명]])</f>
        <v>20241004-1000165766-제대</v>
      </c>
      <c r="C575">
        <v>4</v>
      </c>
      <c r="D575" t="s">
        <v>80</v>
      </c>
      <c r="E575" s="1">
        <v>45569</v>
      </c>
      <c r="F575" s="1">
        <v>45582</v>
      </c>
      <c r="G575" s="1">
        <v>45595</v>
      </c>
      <c r="H575" s="1">
        <v>45656</v>
      </c>
      <c r="I575" s="1">
        <v>45595</v>
      </c>
      <c r="J575" t="s">
        <v>101</v>
      </c>
      <c r="K575" t="s">
        <v>32</v>
      </c>
      <c r="L575">
        <v>60000</v>
      </c>
      <c r="M575">
        <v>52800</v>
      </c>
      <c r="N575">
        <v>13</v>
      </c>
      <c r="O575" t="s">
        <v>141</v>
      </c>
      <c r="P575" t="s">
        <v>1430</v>
      </c>
      <c r="Q575" t="s">
        <v>1431</v>
      </c>
      <c r="R575" t="s">
        <v>1432</v>
      </c>
      <c r="S575" t="s">
        <v>256</v>
      </c>
      <c r="T575">
        <v>60000</v>
      </c>
    </row>
    <row r="576" spans="1:20" x14ac:dyDescent="0.3">
      <c r="A576" t="s">
        <v>1433</v>
      </c>
      <c r="B576" t="str">
        <f>_xlfn.CONCAT(쿼리1[[#This Row],[주문번호]], "-", 쿼리1[[#This Row],[공정명]])</f>
        <v>20241008-1000165766-제대</v>
      </c>
      <c r="C576">
        <v>4</v>
      </c>
      <c r="D576" t="s">
        <v>80</v>
      </c>
      <c r="E576" s="1">
        <v>45573</v>
      </c>
      <c r="F576" s="1">
        <v>45586</v>
      </c>
      <c r="G576" s="1">
        <v>45575</v>
      </c>
      <c r="H576" s="1">
        <v>45656</v>
      </c>
      <c r="I576" s="1">
        <v>45579</v>
      </c>
      <c r="J576" t="s">
        <v>31</v>
      </c>
      <c r="K576" t="s">
        <v>39</v>
      </c>
      <c r="L576">
        <v>60000</v>
      </c>
      <c r="M576">
        <v>11200</v>
      </c>
      <c r="N576">
        <v>-11</v>
      </c>
      <c r="O576" t="s">
        <v>141</v>
      </c>
      <c r="P576" t="s">
        <v>1430</v>
      </c>
      <c r="Q576" t="s">
        <v>1431</v>
      </c>
      <c r="R576" t="s">
        <v>1432</v>
      </c>
      <c r="S576" t="s">
        <v>256</v>
      </c>
      <c r="T576">
        <v>60000</v>
      </c>
    </row>
    <row r="577" spans="1:20" x14ac:dyDescent="0.3">
      <c r="A577" t="s">
        <v>1434</v>
      </c>
      <c r="B577" t="str">
        <f>_xlfn.CONCAT(쿼리1[[#This Row],[주문번호]], "-", 쿼리1[[#This Row],[공정명]])</f>
        <v>20241021-1000152761-제대</v>
      </c>
      <c r="C577">
        <v>5</v>
      </c>
      <c r="D577" t="s">
        <v>80</v>
      </c>
      <c r="E577" s="1">
        <v>45586</v>
      </c>
      <c r="F577" s="1">
        <v>45600</v>
      </c>
      <c r="G577" s="1">
        <v>45607</v>
      </c>
      <c r="H577" s="1">
        <v>45656</v>
      </c>
      <c r="I577" s="1">
        <v>45607</v>
      </c>
      <c r="J577" t="s">
        <v>31</v>
      </c>
      <c r="K577" t="s">
        <v>32</v>
      </c>
      <c r="L577">
        <v>40000</v>
      </c>
      <c r="M577">
        <v>35200</v>
      </c>
      <c r="N577">
        <v>7</v>
      </c>
      <c r="O577" t="s">
        <v>963</v>
      </c>
      <c r="P577" t="s">
        <v>860</v>
      </c>
      <c r="Q577" t="s">
        <v>1435</v>
      </c>
      <c r="R577" t="s">
        <v>1436</v>
      </c>
      <c r="S577" t="s">
        <v>256</v>
      </c>
      <c r="T577">
        <v>40000</v>
      </c>
    </row>
    <row r="578" spans="1:20" x14ac:dyDescent="0.3">
      <c r="A578" t="s">
        <v>1437</v>
      </c>
      <c r="B578" t="str">
        <f>_xlfn.CONCAT(쿼리1[[#This Row],[주문번호]], "-", 쿼리1[[#This Row],[공정명]])</f>
        <v>20241008-13160016-제대</v>
      </c>
      <c r="C578">
        <v>4</v>
      </c>
      <c r="D578" t="s">
        <v>80</v>
      </c>
      <c r="E578" s="1">
        <v>45573</v>
      </c>
      <c r="F578" s="1">
        <v>45588</v>
      </c>
      <c r="G578" s="1">
        <v>45601</v>
      </c>
      <c r="H578" s="1">
        <v>45656</v>
      </c>
      <c r="I578" s="1">
        <v>45601</v>
      </c>
      <c r="J578" t="s">
        <v>31</v>
      </c>
      <c r="K578" t="s">
        <v>32</v>
      </c>
      <c r="L578">
        <v>114285</v>
      </c>
      <c r="M578">
        <v>107500</v>
      </c>
      <c r="N578">
        <v>13</v>
      </c>
      <c r="O578" t="s">
        <v>1086</v>
      </c>
      <c r="P578" t="s">
        <v>1087</v>
      </c>
      <c r="Q578" t="s">
        <v>1088</v>
      </c>
      <c r="R578" t="s">
        <v>1084</v>
      </c>
      <c r="S578" t="s">
        <v>256</v>
      </c>
      <c r="T578">
        <v>114285</v>
      </c>
    </row>
    <row r="579" spans="1:20" x14ac:dyDescent="0.3">
      <c r="A579" t="s">
        <v>1437</v>
      </c>
      <c r="B579" t="str">
        <f>_xlfn.CONCAT(쿼리1[[#This Row],[주문번호]], "-", 쿼리1[[#This Row],[공정명]])</f>
        <v>20241008-13160016-제대</v>
      </c>
      <c r="C579">
        <v>4</v>
      </c>
      <c r="D579" t="s">
        <v>80</v>
      </c>
      <c r="E579" s="1">
        <v>45573</v>
      </c>
      <c r="F579" s="1">
        <v>45588</v>
      </c>
      <c r="G579" s="1">
        <v>45601</v>
      </c>
      <c r="H579" s="1">
        <v>45656</v>
      </c>
      <c r="I579" s="1">
        <v>45601</v>
      </c>
      <c r="J579" t="s">
        <v>31</v>
      </c>
      <c r="K579" t="s">
        <v>32</v>
      </c>
      <c r="L579">
        <v>114285</v>
      </c>
      <c r="M579">
        <v>3130</v>
      </c>
      <c r="N579">
        <v>13</v>
      </c>
      <c r="O579" t="s">
        <v>1086</v>
      </c>
      <c r="P579" t="s">
        <v>1087</v>
      </c>
      <c r="Q579" t="s">
        <v>1088</v>
      </c>
      <c r="R579" t="s">
        <v>1084</v>
      </c>
      <c r="S579" t="s">
        <v>256</v>
      </c>
      <c r="T579">
        <v>114285</v>
      </c>
    </row>
    <row r="580" spans="1:20" x14ac:dyDescent="0.3">
      <c r="A580" t="s">
        <v>1438</v>
      </c>
      <c r="B580" t="str">
        <f>_xlfn.CONCAT(쿼리1[[#This Row],[주문번호]], "-", 쿼리1[[#This Row],[공정명]])</f>
        <v>20241203-1000143636-제대</v>
      </c>
      <c r="C580">
        <v>4</v>
      </c>
      <c r="D580" t="s">
        <v>80</v>
      </c>
      <c r="E580" s="1">
        <v>45629</v>
      </c>
      <c r="F580" s="1">
        <v>45642</v>
      </c>
      <c r="G580" s="1">
        <v>45646</v>
      </c>
      <c r="H580" s="1">
        <v>45656</v>
      </c>
      <c r="I580" s="1">
        <v>45646</v>
      </c>
      <c r="J580" t="s">
        <v>31</v>
      </c>
      <c r="K580" t="s">
        <v>32</v>
      </c>
      <c r="L580">
        <v>35294</v>
      </c>
      <c r="M580">
        <v>33283</v>
      </c>
      <c r="N580">
        <v>4</v>
      </c>
      <c r="O580" t="s">
        <v>1439</v>
      </c>
      <c r="P580" t="s">
        <v>1440</v>
      </c>
      <c r="Q580" t="s">
        <v>1441</v>
      </c>
      <c r="R580" t="s">
        <v>1436</v>
      </c>
      <c r="S580" t="s">
        <v>256</v>
      </c>
      <c r="T580">
        <v>35294</v>
      </c>
    </row>
    <row r="581" spans="1:20" x14ac:dyDescent="0.3">
      <c r="A581" t="s">
        <v>1442</v>
      </c>
      <c r="B581" t="str">
        <f>_xlfn.CONCAT(쿼리1[[#This Row],[주문번호]], "-", 쿼리1[[#This Row],[공정명]])</f>
        <v>20240904-1000143636-제대</v>
      </c>
      <c r="C581">
        <v>4</v>
      </c>
      <c r="D581" t="s">
        <v>80</v>
      </c>
      <c r="E581" s="1">
        <v>45539</v>
      </c>
      <c r="F581" s="1">
        <v>45552</v>
      </c>
      <c r="G581" s="1">
        <v>45575</v>
      </c>
      <c r="H581" s="1">
        <v>45656</v>
      </c>
      <c r="I581" s="1">
        <v>45559</v>
      </c>
      <c r="J581" t="s">
        <v>101</v>
      </c>
      <c r="K581" t="s">
        <v>32</v>
      </c>
      <c r="L581">
        <v>35294</v>
      </c>
      <c r="M581">
        <v>32600</v>
      </c>
      <c r="N581">
        <v>23</v>
      </c>
      <c r="O581" t="s">
        <v>1439</v>
      </c>
      <c r="P581" t="s">
        <v>1440</v>
      </c>
      <c r="Q581" t="s">
        <v>1441</v>
      </c>
      <c r="R581" t="s">
        <v>1436</v>
      </c>
      <c r="S581" t="s">
        <v>256</v>
      </c>
      <c r="T581">
        <v>35294</v>
      </c>
    </row>
    <row r="582" spans="1:20" x14ac:dyDescent="0.3">
      <c r="A582" t="s">
        <v>1443</v>
      </c>
      <c r="B582" t="str">
        <f>_xlfn.CONCAT(쿼리1[[#This Row],[주문번호]], "-", 쿼리1[[#This Row],[공정명]])</f>
        <v>20241213-130441-제대</v>
      </c>
      <c r="C582">
        <v>2</v>
      </c>
      <c r="D582" t="s">
        <v>80</v>
      </c>
      <c r="E582" s="1">
        <v>45639</v>
      </c>
      <c r="F582" s="1">
        <v>45651</v>
      </c>
      <c r="G582" s="1"/>
      <c r="H582" s="1">
        <v>45656</v>
      </c>
      <c r="I582" s="1">
        <v>45643</v>
      </c>
      <c r="J582" t="s">
        <v>21</v>
      </c>
      <c r="K582" t="s">
        <v>22</v>
      </c>
      <c r="L582">
        <v>8571</v>
      </c>
      <c r="O582" t="s">
        <v>91</v>
      </c>
      <c r="P582" t="s">
        <v>1444</v>
      </c>
      <c r="Q582" t="s">
        <v>42</v>
      </c>
      <c r="R582" t="s">
        <v>1445</v>
      </c>
      <c r="S582" t="s">
        <v>256</v>
      </c>
      <c r="T582">
        <v>8571</v>
      </c>
    </row>
    <row r="583" spans="1:20" x14ac:dyDescent="0.3">
      <c r="A583" t="s">
        <v>1446</v>
      </c>
      <c r="B583" t="str">
        <f>_xlfn.CONCAT(쿼리1[[#This Row],[주문번호]], "-", 쿼리1[[#This Row],[공정명]])</f>
        <v>20241108-1000162144-제대</v>
      </c>
      <c r="C583">
        <v>4</v>
      </c>
      <c r="D583" t="s">
        <v>80</v>
      </c>
      <c r="E583" s="1">
        <v>45604</v>
      </c>
      <c r="F583" s="1">
        <v>45617</v>
      </c>
      <c r="G583" s="1">
        <v>45622</v>
      </c>
      <c r="H583" s="1">
        <v>45656</v>
      </c>
      <c r="I583" s="1">
        <v>45622</v>
      </c>
      <c r="J583" t="s">
        <v>31</v>
      </c>
      <c r="K583" t="s">
        <v>32</v>
      </c>
      <c r="L583">
        <v>70588</v>
      </c>
      <c r="M583">
        <v>66300</v>
      </c>
      <c r="N583">
        <v>5</v>
      </c>
      <c r="O583" t="s">
        <v>128</v>
      </c>
      <c r="P583" t="s">
        <v>1447</v>
      </c>
      <c r="Q583" t="s">
        <v>1448</v>
      </c>
      <c r="R583" t="s">
        <v>1445</v>
      </c>
      <c r="S583" t="s">
        <v>256</v>
      </c>
      <c r="T583">
        <v>70588</v>
      </c>
    </row>
    <row r="584" spans="1:20" x14ac:dyDescent="0.3">
      <c r="A584" t="s">
        <v>1449</v>
      </c>
      <c r="B584" t="str">
        <f>_xlfn.CONCAT(쿼리1[[#This Row],[주문번호]], "-", 쿼리1[[#This Row],[공정명]])</f>
        <v>20241118-130441-제대</v>
      </c>
      <c r="C584">
        <v>2</v>
      </c>
      <c r="D584" t="s">
        <v>80</v>
      </c>
      <c r="E584" s="1">
        <v>45614</v>
      </c>
      <c r="F584" s="1">
        <v>45625</v>
      </c>
      <c r="G584" s="1">
        <v>45615</v>
      </c>
      <c r="H584" s="1">
        <v>45656</v>
      </c>
      <c r="I584" s="1">
        <v>45618</v>
      </c>
      <c r="J584" t="s">
        <v>31</v>
      </c>
      <c r="K584" t="s">
        <v>39</v>
      </c>
      <c r="L584">
        <v>8571</v>
      </c>
      <c r="M584">
        <v>8000</v>
      </c>
      <c r="N584">
        <v>-10</v>
      </c>
      <c r="O584" t="s">
        <v>91</v>
      </c>
      <c r="P584" t="s">
        <v>1444</v>
      </c>
      <c r="Q584" t="s">
        <v>42</v>
      </c>
      <c r="R584" t="s">
        <v>1445</v>
      </c>
      <c r="S584" t="s">
        <v>256</v>
      </c>
      <c r="T584">
        <v>8571</v>
      </c>
    </row>
    <row r="585" spans="1:20" x14ac:dyDescent="0.3">
      <c r="A585" t="s">
        <v>1450</v>
      </c>
      <c r="B585" t="str">
        <f>_xlfn.CONCAT(쿼리1[[#This Row],[주문번호]], "-", 쿼리1[[#This Row],[공정명]])</f>
        <v>20241213-1000168625-제대</v>
      </c>
      <c r="C585">
        <v>5</v>
      </c>
      <c r="D585" t="s">
        <v>80</v>
      </c>
      <c r="E585" s="1">
        <v>45639</v>
      </c>
      <c r="F585" s="1">
        <v>45652</v>
      </c>
      <c r="G585" s="1"/>
      <c r="H585" s="1">
        <v>45656</v>
      </c>
      <c r="I585" s="1">
        <v>45654</v>
      </c>
      <c r="J585" t="s">
        <v>21</v>
      </c>
      <c r="K585" t="s">
        <v>22</v>
      </c>
      <c r="L585">
        <v>35294</v>
      </c>
      <c r="O585" t="s">
        <v>1177</v>
      </c>
      <c r="P585" t="s">
        <v>1451</v>
      </c>
      <c r="Q585" t="s">
        <v>1452</v>
      </c>
      <c r="R585" t="s">
        <v>1445</v>
      </c>
      <c r="S585" t="s">
        <v>256</v>
      </c>
      <c r="T585">
        <v>35294</v>
      </c>
    </row>
    <row r="586" spans="1:20" x14ac:dyDescent="0.3">
      <c r="A586" t="s">
        <v>1453</v>
      </c>
      <c r="B586" t="str">
        <f>_xlfn.CONCAT(쿼리1[[#This Row],[주문번호]], "-", 쿼리1[[#This Row],[공정명]])</f>
        <v>20241108-1000162149-제대</v>
      </c>
      <c r="C586">
        <v>4</v>
      </c>
      <c r="D586" t="s">
        <v>80</v>
      </c>
      <c r="E586" s="1">
        <v>45604</v>
      </c>
      <c r="F586" s="1">
        <v>45617</v>
      </c>
      <c r="G586" s="1">
        <v>45621</v>
      </c>
      <c r="H586" s="1">
        <v>45656</v>
      </c>
      <c r="I586" s="1">
        <v>45621</v>
      </c>
      <c r="J586" t="s">
        <v>31</v>
      </c>
      <c r="K586" t="s">
        <v>32</v>
      </c>
      <c r="L586">
        <v>141176</v>
      </c>
      <c r="M586">
        <v>130464</v>
      </c>
      <c r="N586">
        <v>4</v>
      </c>
      <c r="O586" t="s">
        <v>128</v>
      </c>
      <c r="P586" t="s">
        <v>1447</v>
      </c>
      <c r="Q586" t="s">
        <v>1454</v>
      </c>
      <c r="R586" t="s">
        <v>1445</v>
      </c>
      <c r="S586" t="s">
        <v>256</v>
      </c>
      <c r="T586">
        <v>141176</v>
      </c>
    </row>
    <row r="587" spans="1:20" x14ac:dyDescent="0.3">
      <c r="A587" t="s">
        <v>1455</v>
      </c>
      <c r="B587" t="str">
        <f>_xlfn.CONCAT(쿼리1[[#This Row],[주문번호]], "-", 쿼리1[[#This Row],[공정명]])</f>
        <v>20241018-1000169372-제대</v>
      </c>
      <c r="C587">
        <v>4</v>
      </c>
      <c r="D587" t="s">
        <v>80</v>
      </c>
      <c r="E587" s="1">
        <v>45583</v>
      </c>
      <c r="F587" s="1">
        <v>45596</v>
      </c>
      <c r="G587" s="1">
        <v>45593</v>
      </c>
      <c r="H587" s="1">
        <v>45656</v>
      </c>
      <c r="I587" s="1">
        <v>45595</v>
      </c>
      <c r="J587" t="s">
        <v>31</v>
      </c>
      <c r="K587" t="s">
        <v>39</v>
      </c>
      <c r="L587">
        <v>25000</v>
      </c>
      <c r="M587">
        <v>24000</v>
      </c>
      <c r="N587">
        <v>-3</v>
      </c>
      <c r="O587" t="s">
        <v>1456</v>
      </c>
      <c r="P587" t="s">
        <v>1457</v>
      </c>
      <c r="Q587" t="s">
        <v>1458</v>
      </c>
      <c r="R587" t="s">
        <v>1459</v>
      </c>
      <c r="S587" t="s">
        <v>256</v>
      </c>
      <c r="T587">
        <v>25000</v>
      </c>
    </row>
    <row r="588" spans="1:20" x14ac:dyDescent="0.3">
      <c r="A588" t="s">
        <v>100</v>
      </c>
      <c r="B588" t="str">
        <f>_xlfn.CONCAT(쿼리1[[#This Row],[주문번호]], "-", 쿼리1[[#This Row],[공정명]])</f>
        <v>20240923-1117P0197-인쇄</v>
      </c>
      <c r="C588">
        <v>2</v>
      </c>
      <c r="D588" t="s">
        <v>328</v>
      </c>
      <c r="E588" s="1">
        <v>45558</v>
      </c>
      <c r="F588" s="1">
        <v>45562</v>
      </c>
      <c r="G588" s="1">
        <v>45572</v>
      </c>
      <c r="H588" s="1">
        <v>45656</v>
      </c>
      <c r="I588" s="1">
        <v>45572</v>
      </c>
      <c r="J588" t="s">
        <v>31</v>
      </c>
      <c r="K588" t="s">
        <v>32</v>
      </c>
      <c r="L588">
        <v>6000</v>
      </c>
      <c r="M588">
        <v>6000</v>
      </c>
      <c r="N588">
        <v>10</v>
      </c>
      <c r="O588" t="s">
        <v>102</v>
      </c>
      <c r="P588" t="s">
        <v>103</v>
      </c>
      <c r="Q588" t="s">
        <v>104</v>
      </c>
      <c r="R588" t="s">
        <v>26</v>
      </c>
      <c r="S588" t="s">
        <v>759</v>
      </c>
      <c r="T588">
        <v>22222</v>
      </c>
    </row>
    <row r="589" spans="1:20" x14ac:dyDescent="0.3">
      <c r="A589" t="s">
        <v>1460</v>
      </c>
      <c r="B589" t="str">
        <f>_xlfn.CONCAT(쿼리1[[#This Row],[주문번호]], "-", 쿼리1[[#This Row],[공정명]])</f>
        <v>20240926-1000161209-인쇄</v>
      </c>
      <c r="C589">
        <v>2</v>
      </c>
      <c r="D589" t="s">
        <v>328</v>
      </c>
      <c r="E589" s="1">
        <v>45561</v>
      </c>
      <c r="F589" s="1">
        <v>45567</v>
      </c>
      <c r="G589" s="1">
        <v>45575</v>
      </c>
      <c r="H589" s="1">
        <v>45656</v>
      </c>
      <c r="I589" s="1">
        <v>45581</v>
      </c>
      <c r="J589" t="s">
        <v>31</v>
      </c>
      <c r="K589" t="s">
        <v>32</v>
      </c>
      <c r="L589">
        <v>6000</v>
      </c>
      <c r="M589">
        <v>6000</v>
      </c>
      <c r="N589">
        <v>8</v>
      </c>
      <c r="O589" t="s">
        <v>1461</v>
      </c>
      <c r="P589" t="s">
        <v>1462</v>
      </c>
      <c r="Q589" t="s">
        <v>1463</v>
      </c>
      <c r="R589" t="s">
        <v>26</v>
      </c>
      <c r="S589" t="s">
        <v>759</v>
      </c>
      <c r="T589">
        <v>21052</v>
      </c>
    </row>
    <row r="590" spans="1:20" x14ac:dyDescent="0.3">
      <c r="A590" t="s">
        <v>1464</v>
      </c>
      <c r="B590" t="str">
        <f>_xlfn.CONCAT(쿼리1[[#This Row],[주문번호]], "-", 쿼리1[[#This Row],[공정명]])</f>
        <v>20240906-13150076-인쇄</v>
      </c>
      <c r="C590">
        <v>2</v>
      </c>
      <c r="D590" t="s">
        <v>328</v>
      </c>
      <c r="E590" s="1">
        <v>45541</v>
      </c>
      <c r="F590" s="1">
        <v>45547</v>
      </c>
      <c r="G590" s="1">
        <v>45546</v>
      </c>
      <c r="H590" s="1">
        <v>45656</v>
      </c>
      <c r="I590" s="1">
        <v>45558</v>
      </c>
      <c r="J590" t="s">
        <v>31</v>
      </c>
      <c r="K590" t="s">
        <v>39</v>
      </c>
      <c r="L590">
        <v>3000</v>
      </c>
      <c r="M590">
        <v>3000</v>
      </c>
      <c r="N590">
        <v>-1</v>
      </c>
      <c r="O590" t="s">
        <v>1465</v>
      </c>
      <c r="P590" t="s">
        <v>1466</v>
      </c>
      <c r="Q590" t="s">
        <v>1467</v>
      </c>
      <c r="R590" t="s">
        <v>1468</v>
      </c>
      <c r="S590" t="s">
        <v>759</v>
      </c>
      <c r="T590">
        <v>6</v>
      </c>
    </row>
    <row r="591" spans="1:20" x14ac:dyDescent="0.3">
      <c r="A591" t="s">
        <v>1469</v>
      </c>
      <c r="B591" t="str">
        <f>_xlfn.CONCAT(쿼리1[[#This Row],[주문번호]], "-", 쿼리1[[#This Row],[공정명]])</f>
        <v>20240906-120750-인쇄</v>
      </c>
      <c r="C591">
        <v>2</v>
      </c>
      <c r="D591" t="s">
        <v>328</v>
      </c>
      <c r="E591" s="1">
        <v>45541</v>
      </c>
      <c r="F591" s="1">
        <v>45547</v>
      </c>
      <c r="G591" s="1">
        <v>45546</v>
      </c>
      <c r="H591" s="1">
        <v>45656</v>
      </c>
      <c r="I591" s="1">
        <v>45558</v>
      </c>
      <c r="J591" t="s">
        <v>31</v>
      </c>
      <c r="K591" t="s">
        <v>39</v>
      </c>
      <c r="L591">
        <v>3000</v>
      </c>
      <c r="M591">
        <v>3000</v>
      </c>
      <c r="N591">
        <v>-1</v>
      </c>
      <c r="O591" t="s">
        <v>1465</v>
      </c>
      <c r="P591" t="s">
        <v>1470</v>
      </c>
      <c r="Q591" t="s">
        <v>1471</v>
      </c>
      <c r="R591" t="s">
        <v>1468</v>
      </c>
      <c r="S591" t="s">
        <v>759</v>
      </c>
      <c r="T591">
        <v>6</v>
      </c>
    </row>
    <row r="592" spans="1:20" x14ac:dyDescent="0.3">
      <c r="A592" t="s">
        <v>1472</v>
      </c>
      <c r="B592" t="str">
        <f>_xlfn.CONCAT(쿼리1[[#This Row],[주문번호]], "-", 쿼리1[[#This Row],[공정명]])</f>
        <v>20241007-1000169259-인쇄</v>
      </c>
      <c r="C592">
        <v>2</v>
      </c>
      <c r="D592" t="s">
        <v>328</v>
      </c>
      <c r="E592" s="1">
        <v>45572</v>
      </c>
      <c r="F592" s="1">
        <v>45576</v>
      </c>
      <c r="G592" s="1">
        <v>45579</v>
      </c>
      <c r="H592" s="1">
        <v>45656</v>
      </c>
      <c r="I592" s="1">
        <v>45588</v>
      </c>
      <c r="J592" t="s">
        <v>31</v>
      </c>
      <c r="K592" t="s">
        <v>32</v>
      </c>
      <c r="L592">
        <v>6000</v>
      </c>
      <c r="M592">
        <v>6000</v>
      </c>
      <c r="N592">
        <v>3</v>
      </c>
      <c r="O592" t="s">
        <v>1473</v>
      </c>
      <c r="P592" t="s">
        <v>1474</v>
      </c>
      <c r="Q592" t="s">
        <v>1475</v>
      </c>
      <c r="R592" t="s">
        <v>1476</v>
      </c>
      <c r="S592" t="s">
        <v>759</v>
      </c>
      <c r="T592">
        <v>12</v>
      </c>
    </row>
    <row r="593" spans="1:20" x14ac:dyDescent="0.3">
      <c r="A593" t="s">
        <v>1477</v>
      </c>
      <c r="B593" t="str">
        <f>_xlfn.CONCAT(쿼리1[[#This Row],[주문번호]], "-", 쿼리1[[#This Row],[공정명]])</f>
        <v>20241010-1419P0374-인쇄</v>
      </c>
      <c r="C593">
        <v>2</v>
      </c>
      <c r="D593" t="s">
        <v>328</v>
      </c>
      <c r="E593" s="1">
        <v>45575</v>
      </c>
      <c r="F593" s="1">
        <v>45581</v>
      </c>
      <c r="G593" s="1">
        <v>45580</v>
      </c>
      <c r="H593" s="1">
        <v>45656</v>
      </c>
      <c r="I593" s="1">
        <v>45587</v>
      </c>
      <c r="J593" t="s">
        <v>31</v>
      </c>
      <c r="K593" t="s">
        <v>39</v>
      </c>
      <c r="L593">
        <v>6000</v>
      </c>
      <c r="M593">
        <v>6000</v>
      </c>
      <c r="N593">
        <v>-1</v>
      </c>
      <c r="O593" t="s">
        <v>1478</v>
      </c>
      <c r="P593" t="s">
        <v>1479</v>
      </c>
      <c r="Q593" t="s">
        <v>1480</v>
      </c>
      <c r="R593" t="s">
        <v>1481</v>
      </c>
      <c r="S593" t="s">
        <v>759</v>
      </c>
      <c r="T593">
        <v>7407</v>
      </c>
    </row>
    <row r="594" spans="1:20" x14ac:dyDescent="0.3">
      <c r="A594" t="s">
        <v>1482</v>
      </c>
      <c r="B594" t="str">
        <f>_xlfn.CONCAT(쿼리1[[#This Row],[주문번호]], "-", 쿼리1[[#This Row],[공정명]])</f>
        <v>20241014-1000163157-인쇄</v>
      </c>
      <c r="C594">
        <v>2</v>
      </c>
      <c r="D594" t="s">
        <v>328</v>
      </c>
      <c r="E594" s="1">
        <v>45579</v>
      </c>
      <c r="F594" s="1">
        <v>45583</v>
      </c>
      <c r="G594" s="1">
        <v>45580</v>
      </c>
      <c r="H594" s="1">
        <v>45656</v>
      </c>
      <c r="I594" s="1">
        <v>45593</v>
      </c>
      <c r="J594" t="s">
        <v>31</v>
      </c>
      <c r="K594" t="s">
        <v>39</v>
      </c>
      <c r="L594">
        <v>6000</v>
      </c>
      <c r="M594">
        <v>6000</v>
      </c>
      <c r="N594">
        <v>-3</v>
      </c>
      <c r="O594" t="s">
        <v>1483</v>
      </c>
      <c r="P594" t="s">
        <v>1484</v>
      </c>
      <c r="Q594" t="s">
        <v>1485</v>
      </c>
      <c r="R594" t="s">
        <v>1486</v>
      </c>
      <c r="S594" t="s">
        <v>759</v>
      </c>
      <c r="T594">
        <v>34285</v>
      </c>
    </row>
    <row r="595" spans="1:20" x14ac:dyDescent="0.3">
      <c r="A595" t="s">
        <v>59</v>
      </c>
      <c r="B595" t="str">
        <f>_xlfn.CONCAT(쿼리1[[#This Row],[주문번호]], "-", 쿼리1[[#This Row],[공정명]])</f>
        <v>20240903-1419P0078-인쇄</v>
      </c>
      <c r="C595">
        <v>1</v>
      </c>
      <c r="D595" t="s">
        <v>328</v>
      </c>
      <c r="E595" s="1">
        <v>45538</v>
      </c>
      <c r="F595" s="1">
        <v>45544</v>
      </c>
      <c r="G595" s="1">
        <v>45544</v>
      </c>
      <c r="H595" s="1">
        <v>45656</v>
      </c>
      <c r="I595" s="1">
        <v>45545</v>
      </c>
      <c r="J595" t="s">
        <v>31</v>
      </c>
      <c r="K595" t="s">
        <v>39</v>
      </c>
      <c r="L595">
        <v>12000</v>
      </c>
      <c r="M595">
        <v>12000</v>
      </c>
      <c r="N595">
        <v>0</v>
      </c>
      <c r="O595" t="s">
        <v>61</v>
      </c>
      <c r="P595" t="s">
        <v>62</v>
      </c>
      <c r="Q595" t="s">
        <v>63</v>
      </c>
      <c r="R595" t="s">
        <v>64</v>
      </c>
      <c r="S595" t="s">
        <v>759</v>
      </c>
      <c r="T595">
        <v>24</v>
      </c>
    </row>
    <row r="596" spans="1:20" x14ac:dyDescent="0.3">
      <c r="A596" t="s">
        <v>1487</v>
      </c>
      <c r="B596" t="str">
        <f>_xlfn.CONCAT(쿼리1[[#This Row],[주문번호]], "-", 쿼리1[[#This Row],[공정명]])</f>
        <v>20240924-1119P0054-인쇄</v>
      </c>
      <c r="C596">
        <v>2</v>
      </c>
      <c r="D596" t="s">
        <v>328</v>
      </c>
      <c r="E596" s="1">
        <v>45559</v>
      </c>
      <c r="F596" s="1">
        <v>45565</v>
      </c>
      <c r="G596" s="1">
        <v>45573</v>
      </c>
      <c r="H596" s="1">
        <v>45656</v>
      </c>
      <c r="I596" s="1">
        <v>45573</v>
      </c>
      <c r="J596" t="s">
        <v>31</v>
      </c>
      <c r="K596" t="s">
        <v>32</v>
      </c>
      <c r="L596">
        <v>12000</v>
      </c>
      <c r="M596">
        <v>12000</v>
      </c>
      <c r="N596">
        <v>8</v>
      </c>
      <c r="O596" t="s">
        <v>564</v>
      </c>
      <c r="P596" t="s">
        <v>1488</v>
      </c>
      <c r="Q596" t="s">
        <v>1489</v>
      </c>
      <c r="R596" t="s">
        <v>417</v>
      </c>
      <c r="S596" t="s">
        <v>759</v>
      </c>
      <c r="T596">
        <v>54545</v>
      </c>
    </row>
    <row r="597" spans="1:20" x14ac:dyDescent="0.3">
      <c r="A597" t="s">
        <v>563</v>
      </c>
      <c r="B597" t="str">
        <f>_xlfn.CONCAT(쿼리1[[#This Row],[주문번호]], "-", 쿼리1[[#This Row],[공정명]])</f>
        <v>20240906-1000146969-인쇄</v>
      </c>
      <c r="C597">
        <v>2</v>
      </c>
      <c r="D597" t="s">
        <v>328</v>
      </c>
      <c r="E597" s="1">
        <v>45541</v>
      </c>
      <c r="F597" s="1">
        <v>45547</v>
      </c>
      <c r="G597" s="1">
        <v>45546</v>
      </c>
      <c r="H597" s="1">
        <v>45656</v>
      </c>
      <c r="I597" s="1">
        <v>45575</v>
      </c>
      <c r="J597" t="s">
        <v>31</v>
      </c>
      <c r="K597" t="s">
        <v>39</v>
      </c>
      <c r="L597">
        <v>6000</v>
      </c>
      <c r="M597">
        <v>6000</v>
      </c>
      <c r="N597">
        <v>-1</v>
      </c>
      <c r="O597" t="s">
        <v>564</v>
      </c>
      <c r="P597" t="s">
        <v>565</v>
      </c>
      <c r="Q597" t="s">
        <v>566</v>
      </c>
      <c r="R597" t="s">
        <v>64</v>
      </c>
      <c r="S597" t="s">
        <v>759</v>
      </c>
      <c r="T597">
        <v>13333</v>
      </c>
    </row>
    <row r="598" spans="1:20" x14ac:dyDescent="0.3">
      <c r="A598" t="s">
        <v>1490</v>
      </c>
      <c r="B598" t="str">
        <f>_xlfn.CONCAT(쿼리1[[#This Row],[주문번호]], "-", 쿼리1[[#This Row],[공정명]])</f>
        <v>20241002-1000159909-인쇄</v>
      </c>
      <c r="C598">
        <v>2</v>
      </c>
      <c r="D598" t="s">
        <v>328</v>
      </c>
      <c r="E598" s="1">
        <v>45567</v>
      </c>
      <c r="F598" s="1">
        <v>45573</v>
      </c>
      <c r="G598" s="1">
        <v>45575</v>
      </c>
      <c r="H598" s="1">
        <v>45656</v>
      </c>
      <c r="I598" s="1">
        <v>45581</v>
      </c>
      <c r="J598" t="s">
        <v>31</v>
      </c>
      <c r="K598" t="s">
        <v>32</v>
      </c>
      <c r="L598">
        <v>6000</v>
      </c>
      <c r="M598">
        <v>6000</v>
      </c>
      <c r="N598">
        <v>2</v>
      </c>
      <c r="O598" t="s">
        <v>1086</v>
      </c>
      <c r="P598" t="s">
        <v>1491</v>
      </c>
      <c r="Q598" t="s">
        <v>1492</v>
      </c>
      <c r="R598" t="s">
        <v>1298</v>
      </c>
      <c r="S598" t="s">
        <v>759</v>
      </c>
      <c r="T598">
        <v>8</v>
      </c>
    </row>
    <row r="599" spans="1:20" x14ac:dyDescent="0.3">
      <c r="A599" t="s">
        <v>721</v>
      </c>
      <c r="B599" t="str">
        <f>_xlfn.CONCAT(쿼리1[[#This Row],[주문번호]], "-", 쿼리1[[#This Row],[공정명]])</f>
        <v>20241008-1000149451-인쇄</v>
      </c>
      <c r="C599">
        <v>2</v>
      </c>
      <c r="D599" t="s">
        <v>328</v>
      </c>
      <c r="E599" s="1">
        <v>45573</v>
      </c>
      <c r="F599" s="1">
        <v>45576</v>
      </c>
      <c r="G599" s="1">
        <v>45580</v>
      </c>
      <c r="H599" s="1">
        <v>45656</v>
      </c>
      <c r="I599" s="1">
        <v>45593</v>
      </c>
      <c r="J599" t="s">
        <v>31</v>
      </c>
      <c r="K599" t="s">
        <v>32</v>
      </c>
      <c r="L599">
        <v>6000</v>
      </c>
      <c r="M599">
        <v>6000</v>
      </c>
      <c r="N599">
        <v>4</v>
      </c>
      <c r="O599" t="s">
        <v>722</v>
      </c>
      <c r="P599" t="s">
        <v>723</v>
      </c>
      <c r="Q599" t="s">
        <v>724</v>
      </c>
      <c r="R599" t="s">
        <v>725</v>
      </c>
      <c r="S599" t="s">
        <v>759</v>
      </c>
      <c r="T599">
        <v>40000</v>
      </c>
    </row>
    <row r="600" spans="1:20" x14ac:dyDescent="0.3">
      <c r="A600" t="s">
        <v>1493</v>
      </c>
      <c r="B600" t="str">
        <f>_xlfn.CONCAT(쿼리1[[#This Row],[주문번호]], "-", 쿼리1[[#This Row],[공정명]])</f>
        <v>20240920-1218P0326-인쇄</v>
      </c>
      <c r="C600">
        <v>2</v>
      </c>
      <c r="D600" t="s">
        <v>328</v>
      </c>
      <c r="E600" s="1">
        <v>45555</v>
      </c>
      <c r="F600" s="1">
        <v>45561</v>
      </c>
      <c r="G600" s="1">
        <v>45575</v>
      </c>
      <c r="H600" s="1">
        <v>45656</v>
      </c>
      <c r="I600" s="1">
        <v>45576</v>
      </c>
      <c r="J600" t="s">
        <v>31</v>
      </c>
      <c r="K600" t="s">
        <v>32</v>
      </c>
      <c r="L600">
        <v>6000</v>
      </c>
      <c r="M600">
        <v>6000</v>
      </c>
      <c r="N600">
        <v>14</v>
      </c>
      <c r="O600" t="s">
        <v>763</v>
      </c>
      <c r="P600" t="s">
        <v>1494</v>
      </c>
      <c r="Q600" t="s">
        <v>1495</v>
      </c>
      <c r="R600" t="s">
        <v>1496</v>
      </c>
      <c r="S600" t="s">
        <v>759</v>
      </c>
      <c r="T600">
        <v>14285</v>
      </c>
    </row>
    <row r="601" spans="1:20" x14ac:dyDescent="0.3">
      <c r="A601" t="s">
        <v>1497</v>
      </c>
      <c r="B601" t="str">
        <f>_xlfn.CONCAT(쿼리1[[#This Row],[주문번호]], "-", 쿼리1[[#This Row],[공정명]])</f>
        <v>20241008-1000150470-인쇄</v>
      </c>
      <c r="C601">
        <v>2</v>
      </c>
      <c r="D601" t="s">
        <v>328</v>
      </c>
      <c r="E601" s="1">
        <v>45573</v>
      </c>
      <c r="F601" s="1">
        <v>45579</v>
      </c>
      <c r="G601" s="1">
        <v>45579</v>
      </c>
      <c r="H601" s="1">
        <v>45656</v>
      </c>
      <c r="I601" s="1">
        <v>45587</v>
      </c>
      <c r="J601" t="s">
        <v>31</v>
      </c>
      <c r="K601" t="s">
        <v>39</v>
      </c>
      <c r="L601">
        <v>6000</v>
      </c>
      <c r="M601">
        <v>6000</v>
      </c>
      <c r="N601">
        <v>0</v>
      </c>
      <c r="O601" t="s">
        <v>1498</v>
      </c>
      <c r="P601" t="s">
        <v>1499</v>
      </c>
      <c r="Q601" t="s">
        <v>1500</v>
      </c>
      <c r="R601" t="s">
        <v>1459</v>
      </c>
      <c r="S601" t="s">
        <v>759</v>
      </c>
      <c r="T601">
        <v>20000</v>
      </c>
    </row>
    <row r="602" spans="1:20" x14ac:dyDescent="0.3">
      <c r="A602" t="s">
        <v>1501</v>
      </c>
      <c r="B602" t="str">
        <f>_xlfn.CONCAT(쿼리1[[#This Row],[주문번호]], "-", 쿼리1[[#This Row],[공정명]])</f>
        <v>20241007-1000150470-인쇄</v>
      </c>
      <c r="C602">
        <v>2</v>
      </c>
      <c r="D602" t="s">
        <v>328</v>
      </c>
      <c r="E602" s="1">
        <v>45572</v>
      </c>
      <c r="F602" s="1">
        <v>45576</v>
      </c>
      <c r="G602" s="1">
        <v>45579</v>
      </c>
      <c r="H602" s="1">
        <v>45656</v>
      </c>
      <c r="I602" s="1">
        <v>45587</v>
      </c>
      <c r="J602" t="s">
        <v>31</v>
      </c>
      <c r="K602" t="s">
        <v>32</v>
      </c>
      <c r="L602">
        <v>6000</v>
      </c>
      <c r="M602">
        <v>6000</v>
      </c>
      <c r="N602">
        <v>3</v>
      </c>
      <c r="O602" t="s">
        <v>1498</v>
      </c>
      <c r="P602" t="s">
        <v>1499</v>
      </c>
      <c r="Q602" t="s">
        <v>1500</v>
      </c>
      <c r="R602" t="s">
        <v>1459</v>
      </c>
      <c r="S602" t="s">
        <v>759</v>
      </c>
      <c r="T602">
        <v>20000</v>
      </c>
    </row>
    <row r="603" spans="1:20" x14ac:dyDescent="0.3">
      <c r="A603" t="s">
        <v>1502</v>
      </c>
      <c r="B603" t="str">
        <f>_xlfn.CONCAT(쿼리1[[#This Row],[주문번호]], "-", 쿼리1[[#This Row],[공정명]])</f>
        <v>20240913-903003-제대</v>
      </c>
      <c r="C603">
        <v>3</v>
      </c>
      <c r="D603" t="s">
        <v>80</v>
      </c>
      <c r="E603" s="1">
        <v>45548</v>
      </c>
      <c r="F603" s="1">
        <v>45561</v>
      </c>
      <c r="G603" s="1">
        <v>45575</v>
      </c>
      <c r="H603" s="1">
        <v>45656</v>
      </c>
      <c r="I603" s="1">
        <v>45579</v>
      </c>
      <c r="J603" t="s">
        <v>31</v>
      </c>
      <c r="K603" t="s">
        <v>32</v>
      </c>
      <c r="L603">
        <v>66666</v>
      </c>
      <c r="M603">
        <v>61500</v>
      </c>
      <c r="N603">
        <v>14</v>
      </c>
      <c r="O603" t="s">
        <v>1201</v>
      </c>
      <c r="P603" t="s">
        <v>1150</v>
      </c>
      <c r="Q603" t="s">
        <v>42</v>
      </c>
      <c r="R603" t="s">
        <v>199</v>
      </c>
      <c r="S603" t="s">
        <v>1144</v>
      </c>
      <c r="T603">
        <v>66666</v>
      </c>
    </row>
    <row r="604" spans="1:20" x14ac:dyDescent="0.3">
      <c r="A604" t="s">
        <v>1502</v>
      </c>
      <c r="B604" t="str">
        <f>_xlfn.CONCAT(쿼리1[[#This Row],[주문번호]], "-", 쿼리1[[#This Row],[공정명]])</f>
        <v>20240913-903003-제대</v>
      </c>
      <c r="C604">
        <v>3</v>
      </c>
      <c r="D604" t="s">
        <v>80</v>
      </c>
      <c r="E604" s="1">
        <v>45548</v>
      </c>
      <c r="F604" s="1">
        <v>45561</v>
      </c>
      <c r="G604" s="1">
        <v>45575</v>
      </c>
      <c r="H604" s="1">
        <v>45656</v>
      </c>
      <c r="I604" s="1">
        <v>45579</v>
      </c>
      <c r="J604" t="s">
        <v>31</v>
      </c>
      <c r="K604" t="s">
        <v>32</v>
      </c>
      <c r="L604">
        <v>66666</v>
      </c>
      <c r="M604">
        <v>61500</v>
      </c>
      <c r="N604">
        <v>14</v>
      </c>
      <c r="O604" t="s">
        <v>1201</v>
      </c>
      <c r="P604" t="s">
        <v>1150</v>
      </c>
      <c r="Q604" t="s">
        <v>42</v>
      </c>
      <c r="R604" t="s">
        <v>199</v>
      </c>
      <c r="S604" t="s">
        <v>1144</v>
      </c>
      <c r="T604">
        <v>66666</v>
      </c>
    </row>
    <row r="605" spans="1:20" x14ac:dyDescent="0.3">
      <c r="A605" t="s">
        <v>1503</v>
      </c>
      <c r="B605" t="str">
        <f>_xlfn.CONCAT(쿼리1[[#This Row],[주문번호]], "-", 쿼리1[[#This Row],[공정명]])</f>
        <v>20240930-901001-제대</v>
      </c>
      <c r="C605">
        <v>2</v>
      </c>
      <c r="D605" t="s">
        <v>80</v>
      </c>
      <c r="E605" s="1">
        <v>45565</v>
      </c>
      <c r="F605" s="1">
        <v>45581</v>
      </c>
      <c r="G605" s="1">
        <v>45590</v>
      </c>
      <c r="H605" s="1">
        <v>45656</v>
      </c>
      <c r="I605" s="1">
        <v>45590</v>
      </c>
      <c r="J605" t="s">
        <v>31</v>
      </c>
      <c r="K605" t="s">
        <v>32</v>
      </c>
      <c r="L605">
        <v>120000</v>
      </c>
      <c r="M605">
        <v>116600</v>
      </c>
      <c r="N605">
        <v>9</v>
      </c>
      <c r="O605" t="s">
        <v>394</v>
      </c>
      <c r="P605" t="s">
        <v>676</v>
      </c>
      <c r="Q605" t="s">
        <v>42</v>
      </c>
      <c r="R605" t="s">
        <v>199</v>
      </c>
      <c r="S605" t="s">
        <v>1144</v>
      </c>
      <c r="T605">
        <v>120000</v>
      </c>
    </row>
    <row r="606" spans="1:20" x14ac:dyDescent="0.3">
      <c r="A606" t="s">
        <v>1504</v>
      </c>
      <c r="B606" t="str">
        <f>_xlfn.CONCAT(쿼리1[[#This Row],[주문번호]], "-", 쿼리1[[#This Row],[공정명]])</f>
        <v>20240930-901006-제대</v>
      </c>
      <c r="C606">
        <v>2</v>
      </c>
      <c r="D606" t="s">
        <v>80</v>
      </c>
      <c r="E606" s="1">
        <v>45565</v>
      </c>
      <c r="F606" s="1">
        <v>45581</v>
      </c>
      <c r="G606" s="1">
        <v>45597</v>
      </c>
      <c r="H606" s="1">
        <v>45656</v>
      </c>
      <c r="I606" s="1">
        <v>45601</v>
      </c>
      <c r="J606" t="s">
        <v>31</v>
      </c>
      <c r="K606" t="s">
        <v>32</v>
      </c>
      <c r="L606">
        <v>60000</v>
      </c>
      <c r="M606">
        <v>34600</v>
      </c>
      <c r="N606">
        <v>16</v>
      </c>
      <c r="O606" t="s">
        <v>394</v>
      </c>
      <c r="P606" t="s">
        <v>596</v>
      </c>
      <c r="Q606" t="s">
        <v>42</v>
      </c>
      <c r="R606" t="s">
        <v>199</v>
      </c>
      <c r="S606" t="s">
        <v>1144</v>
      </c>
      <c r="T606">
        <v>60000</v>
      </c>
    </row>
    <row r="607" spans="1:20" x14ac:dyDescent="0.3">
      <c r="A607" t="s">
        <v>1504</v>
      </c>
      <c r="B607" t="str">
        <f>_xlfn.CONCAT(쿼리1[[#This Row],[주문번호]], "-", 쿼리1[[#This Row],[공정명]])</f>
        <v>20240930-901006-제대</v>
      </c>
      <c r="C607">
        <v>2</v>
      </c>
      <c r="D607" t="s">
        <v>80</v>
      </c>
      <c r="E607" s="1">
        <v>45565</v>
      </c>
      <c r="F607" s="1">
        <v>45581</v>
      </c>
      <c r="G607" s="1">
        <v>45601</v>
      </c>
      <c r="H607" s="1">
        <v>45656</v>
      </c>
      <c r="I607" s="1">
        <v>45601</v>
      </c>
      <c r="J607" t="s">
        <v>31</v>
      </c>
      <c r="K607" t="s">
        <v>32</v>
      </c>
      <c r="L607">
        <v>60000</v>
      </c>
      <c r="M607">
        <v>22080</v>
      </c>
      <c r="N607">
        <v>20</v>
      </c>
      <c r="O607" t="s">
        <v>394</v>
      </c>
      <c r="P607" t="s">
        <v>596</v>
      </c>
      <c r="Q607" t="s">
        <v>42</v>
      </c>
      <c r="R607" t="s">
        <v>199</v>
      </c>
      <c r="S607" t="s">
        <v>1144</v>
      </c>
      <c r="T607">
        <v>60000</v>
      </c>
    </row>
    <row r="608" spans="1:20" x14ac:dyDescent="0.3">
      <c r="A608" t="s">
        <v>1505</v>
      </c>
      <c r="B608" t="str">
        <f>_xlfn.CONCAT(쿼리1[[#This Row],[주문번호]], "-", 쿼리1[[#This Row],[공정명]])</f>
        <v>20241004-910001-제대</v>
      </c>
      <c r="C608">
        <v>2</v>
      </c>
      <c r="D608" t="s">
        <v>80</v>
      </c>
      <c r="E608" s="1">
        <v>45569</v>
      </c>
      <c r="F608" s="1">
        <v>45587</v>
      </c>
      <c r="G608" s="1">
        <v>45580</v>
      </c>
      <c r="H608" s="1">
        <v>45656</v>
      </c>
      <c r="I608" s="1">
        <v>45580</v>
      </c>
      <c r="J608" t="s">
        <v>31</v>
      </c>
      <c r="K608" t="s">
        <v>39</v>
      </c>
      <c r="L608">
        <v>480000</v>
      </c>
      <c r="M608">
        <v>475200</v>
      </c>
      <c r="N608">
        <v>-7</v>
      </c>
      <c r="O608" t="s">
        <v>1081</v>
      </c>
      <c r="P608" t="s">
        <v>1506</v>
      </c>
      <c r="Q608" t="s">
        <v>42</v>
      </c>
      <c r="R608" t="s">
        <v>199</v>
      </c>
      <c r="S608" t="s">
        <v>1144</v>
      </c>
      <c r="T608">
        <v>480000</v>
      </c>
    </row>
    <row r="609" spans="1:20" x14ac:dyDescent="0.3">
      <c r="A609" t="s">
        <v>684</v>
      </c>
      <c r="B609" t="str">
        <f>_xlfn.CONCAT(쿼리1[[#This Row],[주문번호]], "-", 쿼리1[[#This Row],[공정명]])</f>
        <v>20240910-900007-제대</v>
      </c>
      <c r="C609">
        <v>2</v>
      </c>
      <c r="D609" t="s">
        <v>80</v>
      </c>
      <c r="E609" s="1">
        <v>45545</v>
      </c>
      <c r="F609" s="1">
        <v>45575</v>
      </c>
      <c r="G609" s="1">
        <v>45560</v>
      </c>
      <c r="H609" s="1">
        <v>45656</v>
      </c>
      <c r="I609" s="1">
        <v>45560</v>
      </c>
      <c r="J609" t="s">
        <v>31</v>
      </c>
      <c r="K609" t="s">
        <v>39</v>
      </c>
      <c r="L609">
        <v>600000</v>
      </c>
      <c r="M609">
        <v>4692000</v>
      </c>
      <c r="N609">
        <v>-15</v>
      </c>
      <c r="O609" t="s">
        <v>91</v>
      </c>
      <c r="P609" t="s">
        <v>287</v>
      </c>
      <c r="Q609" t="s">
        <v>42</v>
      </c>
      <c r="R609" t="s">
        <v>199</v>
      </c>
      <c r="S609" t="s">
        <v>1144</v>
      </c>
      <c r="T609">
        <v>600000</v>
      </c>
    </row>
    <row r="610" spans="1:20" x14ac:dyDescent="0.3">
      <c r="A610" t="s">
        <v>1507</v>
      </c>
      <c r="B610" t="str">
        <f>_xlfn.CONCAT(쿼리1[[#This Row],[주문번호]], "-", 쿼리1[[#This Row],[공정명]])</f>
        <v>20241118-900010-제대</v>
      </c>
      <c r="C610">
        <v>2</v>
      </c>
      <c r="D610" t="s">
        <v>80</v>
      </c>
      <c r="E610" s="1">
        <v>45614</v>
      </c>
      <c r="F610" s="1">
        <v>45630</v>
      </c>
      <c r="G610" s="1">
        <v>45631</v>
      </c>
      <c r="H610" s="1">
        <v>45656</v>
      </c>
      <c r="I610" s="1">
        <v>45631</v>
      </c>
      <c r="J610" t="s">
        <v>31</v>
      </c>
      <c r="K610" t="s">
        <v>32</v>
      </c>
      <c r="L610">
        <v>192000</v>
      </c>
      <c r="M610">
        <v>190600</v>
      </c>
      <c r="N610">
        <v>1</v>
      </c>
      <c r="O610" t="s">
        <v>91</v>
      </c>
      <c r="P610" t="s">
        <v>1021</v>
      </c>
      <c r="Q610" t="s">
        <v>42</v>
      </c>
      <c r="R610" t="s">
        <v>199</v>
      </c>
      <c r="S610" t="s">
        <v>1144</v>
      </c>
      <c r="T610">
        <v>192000</v>
      </c>
    </row>
    <row r="611" spans="1:20" x14ac:dyDescent="0.3">
      <c r="A611" t="s">
        <v>697</v>
      </c>
      <c r="B611" t="str">
        <f>_xlfn.CONCAT(쿼리1[[#This Row],[주문번호]], "-", 쿼리1[[#This Row],[공정명]])</f>
        <v>20241007-1000169251-제대</v>
      </c>
      <c r="C611">
        <v>4</v>
      </c>
      <c r="D611" t="s">
        <v>80</v>
      </c>
      <c r="E611" s="1">
        <v>45572</v>
      </c>
      <c r="F611" s="1">
        <v>45583</v>
      </c>
      <c r="G611" s="1">
        <v>45587</v>
      </c>
      <c r="H611" s="1">
        <v>45656</v>
      </c>
      <c r="I611" s="1">
        <v>45587</v>
      </c>
      <c r="J611" t="s">
        <v>31</v>
      </c>
      <c r="K611" t="s">
        <v>32</v>
      </c>
      <c r="L611">
        <v>30000</v>
      </c>
      <c r="M611">
        <v>27400</v>
      </c>
      <c r="N611">
        <v>4</v>
      </c>
      <c r="O611" t="s">
        <v>698</v>
      </c>
      <c r="P611" t="s">
        <v>699</v>
      </c>
      <c r="Q611" t="s">
        <v>700</v>
      </c>
      <c r="R611" t="s">
        <v>696</v>
      </c>
      <c r="S611" t="s">
        <v>1144</v>
      </c>
      <c r="T611">
        <v>30000</v>
      </c>
    </row>
    <row r="612" spans="1:20" x14ac:dyDescent="0.3">
      <c r="A612" t="s">
        <v>1508</v>
      </c>
      <c r="B612" t="str">
        <f>_xlfn.CONCAT(쿼리1[[#This Row],[주문번호]], "-", 쿼리1[[#This Row],[공정명]])</f>
        <v>20241021-1000162893-제대</v>
      </c>
      <c r="C612">
        <v>4</v>
      </c>
      <c r="D612" t="s">
        <v>80</v>
      </c>
      <c r="E612" s="1">
        <v>45586</v>
      </c>
      <c r="F612" s="1">
        <v>45597</v>
      </c>
      <c r="G612" s="1">
        <v>45610</v>
      </c>
      <c r="H612" s="1">
        <v>45656</v>
      </c>
      <c r="I612" s="1">
        <v>45621</v>
      </c>
      <c r="J612" t="s">
        <v>31</v>
      </c>
      <c r="K612" t="s">
        <v>32</v>
      </c>
      <c r="L612">
        <v>29268</v>
      </c>
      <c r="M612">
        <v>27500</v>
      </c>
      <c r="N612">
        <v>13</v>
      </c>
      <c r="O612" t="s">
        <v>698</v>
      </c>
      <c r="P612" t="s">
        <v>1509</v>
      </c>
      <c r="Q612" t="s">
        <v>1510</v>
      </c>
      <c r="R612" t="s">
        <v>696</v>
      </c>
      <c r="S612" t="s">
        <v>1144</v>
      </c>
      <c r="T612">
        <v>29268</v>
      </c>
    </row>
    <row r="613" spans="1:20" x14ac:dyDescent="0.3">
      <c r="A613" t="s">
        <v>704</v>
      </c>
      <c r="B613" t="str">
        <f>_xlfn.CONCAT(쿼리1[[#This Row],[주문번호]], "-", 쿼리1[[#This Row],[공정명]])</f>
        <v>20241021-1000163165-제대</v>
      </c>
      <c r="C613">
        <v>4</v>
      </c>
      <c r="D613" t="s">
        <v>80</v>
      </c>
      <c r="E613" s="1">
        <v>45586</v>
      </c>
      <c r="F613" s="1">
        <v>45597</v>
      </c>
      <c r="G613" s="1">
        <v>45609</v>
      </c>
      <c r="H613" s="1">
        <v>45656</v>
      </c>
      <c r="I613" s="1">
        <v>45609</v>
      </c>
      <c r="J613" t="s">
        <v>31</v>
      </c>
      <c r="K613" t="s">
        <v>32</v>
      </c>
      <c r="L613">
        <v>26086</v>
      </c>
      <c r="M613">
        <v>24150</v>
      </c>
      <c r="N613">
        <v>12</v>
      </c>
      <c r="O613" t="s">
        <v>698</v>
      </c>
      <c r="P613" t="s">
        <v>705</v>
      </c>
      <c r="Q613" t="s">
        <v>706</v>
      </c>
      <c r="R613" t="s">
        <v>696</v>
      </c>
      <c r="S613" t="s">
        <v>1144</v>
      </c>
      <c r="T613">
        <v>26086</v>
      </c>
    </row>
    <row r="614" spans="1:20" x14ac:dyDescent="0.3">
      <c r="A614" t="s">
        <v>1511</v>
      </c>
      <c r="B614" t="str">
        <f>_xlfn.CONCAT(쿼리1[[#This Row],[주문번호]], "-", 쿼리1[[#This Row],[공정명]])</f>
        <v>20241211-1419P0236-제대</v>
      </c>
      <c r="C614">
        <v>4</v>
      </c>
      <c r="D614" t="s">
        <v>80</v>
      </c>
      <c r="E614" s="1">
        <v>45637</v>
      </c>
      <c r="F614" s="1">
        <v>45650</v>
      </c>
      <c r="G614" s="1">
        <v>45653</v>
      </c>
      <c r="H614" s="1">
        <v>45656</v>
      </c>
      <c r="I614" s="1">
        <v>45653</v>
      </c>
      <c r="J614" t="s">
        <v>31</v>
      </c>
      <c r="K614" t="s">
        <v>32</v>
      </c>
      <c r="L614">
        <v>11428</v>
      </c>
      <c r="M614">
        <v>10750</v>
      </c>
      <c r="N614">
        <v>3</v>
      </c>
      <c r="O614" t="s">
        <v>693</v>
      </c>
      <c r="P614" t="s">
        <v>1512</v>
      </c>
      <c r="Q614" t="s">
        <v>1513</v>
      </c>
      <c r="R614" t="s">
        <v>696</v>
      </c>
      <c r="S614" t="s">
        <v>1144</v>
      </c>
      <c r="T614">
        <v>11428</v>
      </c>
    </row>
    <row r="615" spans="1:20" x14ac:dyDescent="0.3">
      <c r="A615" t="s">
        <v>1514</v>
      </c>
      <c r="B615" t="str">
        <f>_xlfn.CONCAT(쿼리1[[#This Row],[주문번호]], "-", 쿼리1[[#This Row],[공정명]])</f>
        <v>20241118-900011-제대</v>
      </c>
      <c r="C615">
        <v>2</v>
      </c>
      <c r="D615" t="s">
        <v>80</v>
      </c>
      <c r="E615" s="1">
        <v>45614</v>
      </c>
      <c r="F615" s="1">
        <v>45642</v>
      </c>
      <c r="G615" s="1"/>
      <c r="H615" s="1">
        <v>45656</v>
      </c>
      <c r="I615" s="1">
        <v>45654</v>
      </c>
      <c r="J615" t="s">
        <v>21</v>
      </c>
      <c r="K615" t="s">
        <v>22</v>
      </c>
      <c r="L615">
        <v>428571</v>
      </c>
      <c r="O615" t="s">
        <v>673</v>
      </c>
      <c r="P615" t="s">
        <v>1515</v>
      </c>
      <c r="Q615" t="s">
        <v>42</v>
      </c>
      <c r="R615" t="s">
        <v>199</v>
      </c>
      <c r="S615" t="s">
        <v>1144</v>
      </c>
      <c r="T615">
        <v>428571</v>
      </c>
    </row>
    <row r="616" spans="1:20" x14ac:dyDescent="0.3">
      <c r="A616" t="s">
        <v>1516</v>
      </c>
      <c r="B616" t="str">
        <f>_xlfn.CONCAT(쿼리1[[#This Row],[주문번호]], "-", 쿼리1[[#This Row],[공정명]])</f>
        <v>20241002-902002-제대</v>
      </c>
      <c r="C616">
        <v>2</v>
      </c>
      <c r="D616" t="s">
        <v>80</v>
      </c>
      <c r="E616" s="1">
        <v>45567</v>
      </c>
      <c r="F616" s="1">
        <v>45581</v>
      </c>
      <c r="G616" s="1">
        <v>45581</v>
      </c>
      <c r="H616" s="1">
        <v>45656</v>
      </c>
      <c r="I616" s="1">
        <v>45581</v>
      </c>
      <c r="J616" t="s">
        <v>31</v>
      </c>
      <c r="K616" t="s">
        <v>39</v>
      </c>
      <c r="L616">
        <v>120000</v>
      </c>
      <c r="M616">
        <v>120700</v>
      </c>
      <c r="N616">
        <v>0</v>
      </c>
      <c r="O616" t="s">
        <v>1517</v>
      </c>
      <c r="P616" t="s">
        <v>1518</v>
      </c>
      <c r="Q616" t="s">
        <v>42</v>
      </c>
      <c r="R616" t="s">
        <v>199</v>
      </c>
      <c r="S616" t="s">
        <v>1144</v>
      </c>
      <c r="T616">
        <v>120000</v>
      </c>
    </row>
    <row r="617" spans="1:20" x14ac:dyDescent="0.3">
      <c r="A617" t="s">
        <v>1020</v>
      </c>
      <c r="B617" t="str">
        <f>_xlfn.CONCAT(쿼리1[[#This Row],[주문번호]], "-", 쿼리1[[#This Row],[공정명]])</f>
        <v>20241220-1000137857-제대</v>
      </c>
      <c r="C617">
        <v>2</v>
      </c>
      <c r="D617" t="s">
        <v>80</v>
      </c>
      <c r="E617" s="1">
        <v>45646</v>
      </c>
      <c r="F617" s="1">
        <v>45659</v>
      </c>
      <c r="G617" s="1"/>
      <c r="H617" s="1">
        <v>45656</v>
      </c>
      <c r="I617" s="1"/>
      <c r="J617" t="s">
        <v>21</v>
      </c>
      <c r="K617" t="s">
        <v>282</v>
      </c>
      <c r="L617">
        <v>24000</v>
      </c>
      <c r="O617" t="s">
        <v>394</v>
      </c>
      <c r="P617" t="s">
        <v>1021</v>
      </c>
      <c r="Q617" t="s">
        <v>42</v>
      </c>
      <c r="R617" t="s">
        <v>1022</v>
      </c>
      <c r="S617" t="s">
        <v>1144</v>
      </c>
      <c r="T617">
        <v>24000</v>
      </c>
    </row>
    <row r="618" spans="1:20" x14ac:dyDescent="0.3">
      <c r="A618" t="s">
        <v>1519</v>
      </c>
      <c r="B618" t="str">
        <f>_xlfn.CONCAT(쿼리1[[#This Row],[주문번호]], "-", 쿼리1[[#This Row],[공정명]])</f>
        <v>20241220-1000137856-제대</v>
      </c>
      <c r="C618">
        <v>2</v>
      </c>
      <c r="D618" t="s">
        <v>80</v>
      </c>
      <c r="E618" s="1">
        <v>45646</v>
      </c>
      <c r="F618" s="1">
        <v>45659</v>
      </c>
      <c r="G618" s="1"/>
      <c r="H618" s="1">
        <v>45656</v>
      </c>
      <c r="I618" s="1">
        <v>45654</v>
      </c>
      <c r="J618" t="s">
        <v>21</v>
      </c>
      <c r="K618" t="s">
        <v>282</v>
      </c>
      <c r="L618">
        <v>34285</v>
      </c>
      <c r="O618" t="s">
        <v>394</v>
      </c>
      <c r="P618" t="s">
        <v>671</v>
      </c>
      <c r="Q618" t="s">
        <v>42</v>
      </c>
      <c r="R618" t="s">
        <v>1022</v>
      </c>
      <c r="S618" t="s">
        <v>1144</v>
      </c>
      <c r="T618">
        <v>34285</v>
      </c>
    </row>
    <row r="619" spans="1:20" x14ac:dyDescent="0.3">
      <c r="A619" t="s">
        <v>1023</v>
      </c>
      <c r="B619" t="str">
        <f>_xlfn.CONCAT(쿼리1[[#This Row],[주문번호]], "-", 쿼리1[[#This Row],[공정명]])</f>
        <v>20241220-1000158655-제대</v>
      </c>
      <c r="C619">
        <v>2</v>
      </c>
      <c r="D619" t="s">
        <v>80</v>
      </c>
      <c r="E619" s="1">
        <v>45646</v>
      </c>
      <c r="F619" s="1">
        <v>45659</v>
      </c>
      <c r="G619" s="1"/>
      <c r="H619" s="1">
        <v>45656</v>
      </c>
      <c r="I619" s="1"/>
      <c r="J619" t="s">
        <v>21</v>
      </c>
      <c r="K619" t="s">
        <v>282</v>
      </c>
      <c r="L619">
        <v>18750</v>
      </c>
      <c r="O619" t="s">
        <v>394</v>
      </c>
      <c r="P619" t="s">
        <v>1024</v>
      </c>
      <c r="Q619" t="s">
        <v>42</v>
      </c>
      <c r="R619" t="s">
        <v>1022</v>
      </c>
      <c r="S619" t="s">
        <v>1144</v>
      </c>
      <c r="T619">
        <v>18750</v>
      </c>
    </row>
    <row r="620" spans="1:20" x14ac:dyDescent="0.3">
      <c r="A620" t="s">
        <v>1520</v>
      </c>
      <c r="B620" t="str">
        <f>_xlfn.CONCAT(쿼리1[[#This Row],[주문번호]], "-", 쿼리1[[#This Row],[공정명]])</f>
        <v>20241205-1000137856-제대</v>
      </c>
      <c r="C620">
        <v>2</v>
      </c>
      <c r="D620" t="s">
        <v>80</v>
      </c>
      <c r="E620" s="1">
        <v>45631</v>
      </c>
      <c r="F620" s="1">
        <v>45644</v>
      </c>
      <c r="G620" s="1">
        <v>45646</v>
      </c>
      <c r="H620" s="1">
        <v>45656</v>
      </c>
      <c r="I620" s="1">
        <v>45646</v>
      </c>
      <c r="J620" t="s">
        <v>31</v>
      </c>
      <c r="K620" t="s">
        <v>32</v>
      </c>
      <c r="L620">
        <v>34285</v>
      </c>
      <c r="M620">
        <v>33400</v>
      </c>
      <c r="N620">
        <v>2</v>
      </c>
      <c r="O620" t="s">
        <v>394</v>
      </c>
      <c r="P620" t="s">
        <v>671</v>
      </c>
      <c r="Q620" t="s">
        <v>42</v>
      </c>
      <c r="R620" t="s">
        <v>1022</v>
      </c>
      <c r="S620" t="s">
        <v>1144</v>
      </c>
      <c r="T620">
        <v>34285</v>
      </c>
    </row>
    <row r="621" spans="1:20" x14ac:dyDescent="0.3">
      <c r="A621" t="s">
        <v>1521</v>
      </c>
      <c r="B621" t="str">
        <f>_xlfn.CONCAT(쿼리1[[#This Row],[주문번호]], "-", 쿼리1[[#This Row],[공정명]])</f>
        <v>20241205-1000139129-제대</v>
      </c>
      <c r="C621">
        <v>2</v>
      </c>
      <c r="D621" t="s">
        <v>80</v>
      </c>
      <c r="E621" s="1">
        <v>45631</v>
      </c>
      <c r="F621" s="1">
        <v>45644</v>
      </c>
      <c r="G621" s="1">
        <v>45654</v>
      </c>
      <c r="H621" s="1">
        <v>45656</v>
      </c>
      <c r="I621" s="1">
        <v>45654</v>
      </c>
      <c r="J621" t="s">
        <v>31</v>
      </c>
      <c r="K621" t="s">
        <v>32</v>
      </c>
      <c r="L621">
        <v>9230</v>
      </c>
      <c r="M621">
        <v>9000</v>
      </c>
      <c r="N621">
        <v>10</v>
      </c>
      <c r="O621" t="s">
        <v>394</v>
      </c>
      <c r="P621" t="s">
        <v>678</v>
      </c>
      <c r="Q621" t="s">
        <v>42</v>
      </c>
      <c r="R621" t="s">
        <v>1022</v>
      </c>
      <c r="S621" t="s">
        <v>1144</v>
      </c>
      <c r="T621">
        <v>9230</v>
      </c>
    </row>
    <row r="622" spans="1:20" x14ac:dyDescent="0.3">
      <c r="A622" t="s">
        <v>1522</v>
      </c>
      <c r="B622" t="str">
        <f>_xlfn.CONCAT(쿼리1[[#This Row],[주문번호]], "-", 쿼리1[[#This Row],[공정명]])</f>
        <v>20241129-210348-제대</v>
      </c>
      <c r="C622">
        <v>1</v>
      </c>
      <c r="D622" t="s">
        <v>80</v>
      </c>
      <c r="E622" s="1">
        <v>45625</v>
      </c>
      <c r="F622" s="1">
        <v>45629</v>
      </c>
      <c r="G622" s="1">
        <v>45630</v>
      </c>
      <c r="H622" s="1">
        <v>45656</v>
      </c>
      <c r="I622" s="1">
        <v>45630</v>
      </c>
      <c r="J622" t="s">
        <v>31</v>
      </c>
      <c r="K622" t="s">
        <v>32</v>
      </c>
      <c r="L622">
        <v>10810</v>
      </c>
      <c r="M622">
        <v>10900</v>
      </c>
      <c r="N622">
        <v>1</v>
      </c>
      <c r="O622" t="s">
        <v>324</v>
      </c>
      <c r="P622" t="s">
        <v>1243</v>
      </c>
      <c r="Q622" t="s">
        <v>42</v>
      </c>
      <c r="R622" t="s">
        <v>1240</v>
      </c>
      <c r="S622" t="s">
        <v>510</v>
      </c>
      <c r="T622">
        <v>10810</v>
      </c>
    </row>
    <row r="623" spans="1:20" x14ac:dyDescent="0.3">
      <c r="A623" t="s">
        <v>1523</v>
      </c>
      <c r="B623" t="str">
        <f>_xlfn.CONCAT(쿼리1[[#This Row],[주문번호]], "-", 쿼리1[[#This Row],[공정명]])</f>
        <v>20241223-220788-제대</v>
      </c>
      <c r="C623">
        <v>1</v>
      </c>
      <c r="D623" t="s">
        <v>80</v>
      </c>
      <c r="E623" s="1">
        <v>45649</v>
      </c>
      <c r="F623" s="1">
        <v>45651</v>
      </c>
      <c r="G623" s="1">
        <v>45653</v>
      </c>
      <c r="H623" s="1">
        <v>45656</v>
      </c>
      <c r="I623" s="1">
        <v>45653</v>
      </c>
      <c r="J623" t="s">
        <v>31</v>
      </c>
      <c r="K623" t="s">
        <v>32</v>
      </c>
      <c r="L623">
        <v>12121</v>
      </c>
      <c r="M623">
        <v>12000</v>
      </c>
      <c r="N623">
        <v>2</v>
      </c>
      <c r="O623" t="s">
        <v>324</v>
      </c>
      <c r="P623" t="s">
        <v>1524</v>
      </c>
      <c r="Q623" t="s">
        <v>42</v>
      </c>
      <c r="R623" t="s">
        <v>1240</v>
      </c>
      <c r="S623" t="s">
        <v>510</v>
      </c>
      <c r="T623">
        <v>12121</v>
      </c>
    </row>
    <row r="624" spans="1:20" x14ac:dyDescent="0.3">
      <c r="A624" t="s">
        <v>1525</v>
      </c>
      <c r="B624" t="str">
        <f>_xlfn.CONCAT(쿼리1[[#This Row],[주문번호]], "-", 쿼리1[[#This Row],[공정명]])</f>
        <v>20241128-220788-제대</v>
      </c>
      <c r="C624">
        <v>1</v>
      </c>
      <c r="D624" t="s">
        <v>80</v>
      </c>
      <c r="E624" s="1">
        <v>45624</v>
      </c>
      <c r="F624" s="1">
        <v>45628</v>
      </c>
      <c r="G624" s="1">
        <v>45631</v>
      </c>
      <c r="H624" s="1">
        <v>45656</v>
      </c>
      <c r="I624" s="1">
        <v>45631</v>
      </c>
      <c r="J624" t="s">
        <v>31</v>
      </c>
      <c r="K624" t="s">
        <v>32</v>
      </c>
      <c r="L624">
        <v>12121</v>
      </c>
      <c r="M624">
        <v>12200</v>
      </c>
      <c r="N624">
        <v>3</v>
      </c>
      <c r="O624" t="s">
        <v>324</v>
      </c>
      <c r="P624" t="s">
        <v>1524</v>
      </c>
      <c r="Q624" t="s">
        <v>42</v>
      </c>
      <c r="R624" t="s">
        <v>1240</v>
      </c>
      <c r="S624" t="s">
        <v>510</v>
      </c>
      <c r="T624">
        <v>12121</v>
      </c>
    </row>
    <row r="625" spans="1:20" x14ac:dyDescent="0.3">
      <c r="A625" t="s">
        <v>1526</v>
      </c>
      <c r="B625" t="str">
        <f>_xlfn.CONCAT(쿼리1[[#This Row],[주문번호]], "-", 쿼리1[[#This Row],[공정명]])</f>
        <v>20241217-200357-제대</v>
      </c>
      <c r="C625">
        <v>1</v>
      </c>
      <c r="D625" t="s">
        <v>80</v>
      </c>
      <c r="E625" s="1">
        <v>45643</v>
      </c>
      <c r="F625" s="1">
        <v>45644</v>
      </c>
      <c r="G625" s="1">
        <v>45649</v>
      </c>
      <c r="H625" s="1">
        <v>45656</v>
      </c>
      <c r="I625" s="1">
        <v>45649</v>
      </c>
      <c r="J625" t="s">
        <v>31</v>
      </c>
      <c r="K625" t="s">
        <v>32</v>
      </c>
      <c r="L625">
        <v>8695</v>
      </c>
      <c r="M625">
        <v>8700</v>
      </c>
      <c r="N625">
        <v>5</v>
      </c>
      <c r="O625" t="s">
        <v>324</v>
      </c>
      <c r="P625" t="s">
        <v>1527</v>
      </c>
      <c r="Q625" t="s">
        <v>42</v>
      </c>
      <c r="R625" t="s">
        <v>1240</v>
      </c>
      <c r="S625" t="s">
        <v>510</v>
      </c>
      <c r="T625">
        <v>8695</v>
      </c>
    </row>
    <row r="626" spans="1:20" x14ac:dyDescent="0.3">
      <c r="A626" t="s">
        <v>1528</v>
      </c>
      <c r="B626" t="str">
        <f>_xlfn.CONCAT(쿼리1[[#This Row],[주문번호]], "-", 쿼리1[[#This Row],[공정명]])</f>
        <v>20241129-210346-제대</v>
      </c>
      <c r="C626">
        <v>1</v>
      </c>
      <c r="D626" t="s">
        <v>80</v>
      </c>
      <c r="E626" s="1">
        <v>45625</v>
      </c>
      <c r="F626" s="1">
        <v>45629</v>
      </c>
      <c r="G626" s="1">
        <v>45630</v>
      </c>
      <c r="H626" s="1">
        <v>45656</v>
      </c>
      <c r="I626" s="1">
        <v>45630</v>
      </c>
      <c r="J626" t="s">
        <v>31</v>
      </c>
      <c r="K626" t="s">
        <v>32</v>
      </c>
      <c r="L626">
        <v>13793</v>
      </c>
      <c r="M626">
        <v>14000</v>
      </c>
      <c r="N626">
        <v>1</v>
      </c>
      <c r="O626" t="s">
        <v>324</v>
      </c>
      <c r="P626" t="s">
        <v>1239</v>
      </c>
      <c r="Q626" t="s">
        <v>42</v>
      </c>
      <c r="R626" t="s">
        <v>1240</v>
      </c>
      <c r="S626" t="s">
        <v>510</v>
      </c>
      <c r="T626">
        <v>13793</v>
      </c>
    </row>
    <row r="627" spans="1:20" x14ac:dyDescent="0.3">
      <c r="A627" t="s">
        <v>1529</v>
      </c>
      <c r="B627" t="str">
        <f>_xlfn.CONCAT(쿼리1[[#This Row],[주문번호]], "-", 쿼리1[[#This Row],[공정명]])</f>
        <v>20241105-210348-제대</v>
      </c>
      <c r="C627">
        <v>1</v>
      </c>
      <c r="D627" t="s">
        <v>80</v>
      </c>
      <c r="E627" s="1">
        <v>45601</v>
      </c>
      <c r="F627" s="1">
        <v>45603</v>
      </c>
      <c r="G627" s="1">
        <v>45603</v>
      </c>
      <c r="H627" s="1">
        <v>45656</v>
      </c>
      <c r="I627" s="1">
        <v>45603</v>
      </c>
      <c r="J627" t="s">
        <v>31</v>
      </c>
      <c r="K627" t="s">
        <v>39</v>
      </c>
      <c r="L627">
        <v>10810</v>
      </c>
      <c r="M627">
        <v>10800</v>
      </c>
      <c r="N627">
        <v>0</v>
      </c>
      <c r="O627" t="s">
        <v>324</v>
      </c>
      <c r="P627" t="s">
        <v>1243</v>
      </c>
      <c r="Q627" t="s">
        <v>42</v>
      </c>
      <c r="R627" t="s">
        <v>1240</v>
      </c>
      <c r="S627" t="s">
        <v>510</v>
      </c>
      <c r="T627">
        <v>10810</v>
      </c>
    </row>
    <row r="628" spans="1:20" x14ac:dyDescent="0.3">
      <c r="A628" t="s">
        <v>1530</v>
      </c>
      <c r="B628" t="str">
        <f>_xlfn.CONCAT(쿼리1[[#This Row],[주문번호]], "-", 쿼리1[[#This Row],[공정명]])</f>
        <v>20241120-210348-제대</v>
      </c>
      <c r="C628">
        <v>1</v>
      </c>
      <c r="D628" t="s">
        <v>80</v>
      </c>
      <c r="E628" s="1">
        <v>45616</v>
      </c>
      <c r="F628" s="1">
        <v>45618</v>
      </c>
      <c r="G628" s="1">
        <v>45621</v>
      </c>
      <c r="H628" s="1">
        <v>45656</v>
      </c>
      <c r="I628" s="1"/>
      <c r="J628" t="s">
        <v>101</v>
      </c>
      <c r="K628" t="s">
        <v>32</v>
      </c>
      <c r="L628">
        <v>16216</v>
      </c>
      <c r="M628">
        <v>16300</v>
      </c>
      <c r="N628">
        <v>3</v>
      </c>
      <c r="O628" t="s">
        <v>324</v>
      </c>
      <c r="P628" t="s">
        <v>1243</v>
      </c>
      <c r="Q628" t="s">
        <v>42</v>
      </c>
      <c r="R628" t="s">
        <v>1240</v>
      </c>
      <c r="S628" t="s">
        <v>510</v>
      </c>
      <c r="T628">
        <v>16216</v>
      </c>
    </row>
    <row r="629" spans="1:20" x14ac:dyDescent="0.3">
      <c r="A629" t="s">
        <v>1531</v>
      </c>
      <c r="B629" t="str">
        <f>_xlfn.CONCAT(쿼리1[[#This Row],[주문번호]], "-", 쿼리1[[#This Row],[공정명]])</f>
        <v>20241223-210348-제대</v>
      </c>
      <c r="C629">
        <v>1</v>
      </c>
      <c r="D629" t="s">
        <v>80</v>
      </c>
      <c r="E629" s="1">
        <v>45649</v>
      </c>
      <c r="F629" s="1">
        <v>45651</v>
      </c>
      <c r="G629" s="1"/>
      <c r="H629" s="1">
        <v>45656</v>
      </c>
      <c r="I629" s="1"/>
      <c r="J629" t="s">
        <v>21</v>
      </c>
      <c r="K629" t="s">
        <v>22</v>
      </c>
      <c r="L629">
        <v>16216</v>
      </c>
      <c r="O629" t="s">
        <v>324</v>
      </c>
      <c r="P629" t="s">
        <v>1243</v>
      </c>
      <c r="Q629" t="s">
        <v>42</v>
      </c>
      <c r="R629" t="s">
        <v>1240</v>
      </c>
      <c r="S629" t="s">
        <v>510</v>
      </c>
      <c r="T629">
        <v>16216</v>
      </c>
    </row>
    <row r="630" spans="1:20" x14ac:dyDescent="0.3">
      <c r="A630" t="s">
        <v>1532</v>
      </c>
      <c r="B630" t="str">
        <f>_xlfn.CONCAT(쿼리1[[#This Row],[주문번호]], "-", 쿼리1[[#This Row],[공정명]])</f>
        <v>20241126-1000169830-제대</v>
      </c>
      <c r="C630">
        <v>5</v>
      </c>
      <c r="D630" t="s">
        <v>80</v>
      </c>
      <c r="E630" s="1">
        <v>45622</v>
      </c>
      <c r="F630" s="1">
        <v>45636</v>
      </c>
      <c r="G630" s="1">
        <v>45642</v>
      </c>
      <c r="H630" s="1">
        <v>45656</v>
      </c>
      <c r="I630" s="1">
        <v>45642</v>
      </c>
      <c r="J630" t="s">
        <v>31</v>
      </c>
      <c r="K630" t="s">
        <v>32</v>
      </c>
      <c r="L630">
        <v>20512</v>
      </c>
      <c r="M630">
        <v>19400</v>
      </c>
      <c r="N630">
        <v>6</v>
      </c>
      <c r="O630" t="s">
        <v>1533</v>
      </c>
      <c r="P630" t="s">
        <v>1534</v>
      </c>
      <c r="Q630" t="s">
        <v>1535</v>
      </c>
      <c r="R630" t="s">
        <v>1536</v>
      </c>
      <c r="S630" t="s">
        <v>510</v>
      </c>
      <c r="T630">
        <v>20512</v>
      </c>
    </row>
    <row r="631" spans="1:20" x14ac:dyDescent="0.3">
      <c r="A631" t="s">
        <v>1537</v>
      </c>
      <c r="B631" t="str">
        <f>_xlfn.CONCAT(쿼리1[[#This Row],[주문번호]], "-", 쿼리1[[#This Row],[공정명]])</f>
        <v>20241029-2000155925-제대</v>
      </c>
      <c r="C631">
        <v>1</v>
      </c>
      <c r="D631" t="s">
        <v>80</v>
      </c>
      <c r="E631" s="1">
        <v>45594</v>
      </c>
      <c r="F631" s="1">
        <v>45596</v>
      </c>
      <c r="G631" s="1">
        <v>45597</v>
      </c>
      <c r="H631" s="1">
        <v>45656</v>
      </c>
      <c r="I631" s="1">
        <v>45597</v>
      </c>
      <c r="J631" t="s">
        <v>31</v>
      </c>
      <c r="K631" t="s">
        <v>32</v>
      </c>
      <c r="L631">
        <v>27272</v>
      </c>
      <c r="M631">
        <v>27500</v>
      </c>
      <c r="N631">
        <v>1</v>
      </c>
      <c r="O631" t="s">
        <v>832</v>
      </c>
      <c r="P631" t="s">
        <v>1538</v>
      </c>
      <c r="Q631" t="s">
        <v>42</v>
      </c>
      <c r="R631" t="s">
        <v>1539</v>
      </c>
      <c r="S631" t="s">
        <v>510</v>
      </c>
      <c r="T631">
        <v>27272</v>
      </c>
    </row>
    <row r="632" spans="1:20" x14ac:dyDescent="0.3">
      <c r="A632" t="s">
        <v>1540</v>
      </c>
      <c r="B632" t="str">
        <f>_xlfn.CONCAT(쿼리1[[#This Row],[주문번호]], "-", 쿼리1[[#This Row],[공정명]])</f>
        <v>20241129-2000137869-제대</v>
      </c>
      <c r="C632">
        <v>3</v>
      </c>
      <c r="D632" t="s">
        <v>80</v>
      </c>
      <c r="E632" s="1">
        <v>45625</v>
      </c>
      <c r="F632" s="1">
        <v>45632</v>
      </c>
      <c r="G632" s="1">
        <v>45636</v>
      </c>
      <c r="H632" s="1">
        <v>45656</v>
      </c>
      <c r="I632" s="1">
        <v>45636</v>
      </c>
      <c r="J632" t="s">
        <v>31</v>
      </c>
      <c r="K632" t="s">
        <v>32</v>
      </c>
      <c r="L632">
        <v>5263</v>
      </c>
      <c r="M632">
        <v>5800</v>
      </c>
      <c r="N632">
        <v>4</v>
      </c>
      <c r="O632" t="s">
        <v>1235</v>
      </c>
      <c r="P632" t="s">
        <v>1541</v>
      </c>
      <c r="Q632" t="s">
        <v>1542</v>
      </c>
      <c r="R632" t="s">
        <v>64</v>
      </c>
      <c r="S632" t="s">
        <v>510</v>
      </c>
      <c r="T632">
        <v>5263</v>
      </c>
    </row>
    <row r="633" spans="1:20" x14ac:dyDescent="0.3">
      <c r="A633" t="s">
        <v>1543</v>
      </c>
      <c r="B633" t="str">
        <f>_xlfn.CONCAT(쿼리1[[#This Row],[주문번호]], "-", 쿼리1[[#This Row],[공정명]])</f>
        <v>20241031-2000137869-제대</v>
      </c>
      <c r="C633">
        <v>3</v>
      </c>
      <c r="D633" t="s">
        <v>80</v>
      </c>
      <c r="E633" s="1">
        <v>45596</v>
      </c>
      <c r="F633" s="1">
        <v>45603</v>
      </c>
      <c r="G633" s="1">
        <v>45609</v>
      </c>
      <c r="H633" s="1">
        <v>45656</v>
      </c>
      <c r="I633" s="1">
        <v>45609</v>
      </c>
      <c r="J633" t="s">
        <v>31</v>
      </c>
      <c r="K633" t="s">
        <v>32</v>
      </c>
      <c r="L633">
        <v>5263</v>
      </c>
      <c r="M633">
        <v>5300</v>
      </c>
      <c r="N633">
        <v>6</v>
      </c>
      <c r="O633" t="s">
        <v>1235</v>
      </c>
      <c r="P633" t="s">
        <v>1541</v>
      </c>
      <c r="Q633" t="s">
        <v>1542</v>
      </c>
      <c r="R633" t="s">
        <v>64</v>
      </c>
      <c r="S633" t="s">
        <v>510</v>
      </c>
      <c r="T633">
        <v>5263</v>
      </c>
    </row>
    <row r="634" spans="1:20" x14ac:dyDescent="0.3">
      <c r="A634" t="s">
        <v>1544</v>
      </c>
      <c r="B634" t="str">
        <f>_xlfn.CONCAT(쿼리1[[#This Row],[주문번호]], "-", 쿼리1[[#This Row],[공정명]])</f>
        <v>20241217-2000167594-제대</v>
      </c>
      <c r="C634">
        <v>1</v>
      </c>
      <c r="D634" t="s">
        <v>80</v>
      </c>
      <c r="E634" s="1">
        <v>45643</v>
      </c>
      <c r="F634" s="1">
        <v>45645</v>
      </c>
      <c r="G634" s="1"/>
      <c r="H634" s="1">
        <v>45656</v>
      </c>
      <c r="I634" s="1"/>
      <c r="J634" t="s">
        <v>21</v>
      </c>
      <c r="K634" t="s">
        <v>22</v>
      </c>
      <c r="L634">
        <v>64516</v>
      </c>
      <c r="O634" t="s">
        <v>1545</v>
      </c>
      <c r="P634" t="s">
        <v>1546</v>
      </c>
      <c r="Q634" t="s">
        <v>42</v>
      </c>
      <c r="R634" t="s">
        <v>331</v>
      </c>
      <c r="S634" t="s">
        <v>510</v>
      </c>
      <c r="T634">
        <v>64516</v>
      </c>
    </row>
    <row r="635" spans="1:20" x14ac:dyDescent="0.3">
      <c r="A635" t="s">
        <v>1547</v>
      </c>
      <c r="B635" t="str">
        <f>_xlfn.CONCAT(쿼리1[[#This Row],[주문번호]], "-", 쿼리1[[#This Row],[공정명]])</f>
        <v>20240911-2000141347-제대</v>
      </c>
      <c r="C635">
        <v>1</v>
      </c>
      <c r="D635" t="s">
        <v>80</v>
      </c>
      <c r="E635" s="1">
        <v>45546</v>
      </c>
      <c r="F635" s="1">
        <v>45548</v>
      </c>
      <c r="G635" s="1">
        <v>45560</v>
      </c>
      <c r="H635" s="1">
        <v>45656</v>
      </c>
      <c r="I635" s="1">
        <v>45560</v>
      </c>
      <c r="J635" t="s">
        <v>31</v>
      </c>
      <c r="K635" t="s">
        <v>32</v>
      </c>
      <c r="L635">
        <v>50476</v>
      </c>
      <c r="M635">
        <v>51400</v>
      </c>
      <c r="N635">
        <v>12</v>
      </c>
      <c r="O635" t="s">
        <v>339</v>
      </c>
      <c r="P635" t="s">
        <v>1548</v>
      </c>
      <c r="Q635" t="s">
        <v>42</v>
      </c>
      <c r="R635" t="s">
        <v>331</v>
      </c>
      <c r="S635" t="s">
        <v>510</v>
      </c>
      <c r="T635">
        <v>50476</v>
      </c>
    </row>
    <row r="636" spans="1:20" x14ac:dyDescent="0.3">
      <c r="A636" t="s">
        <v>1549</v>
      </c>
      <c r="B636" t="str">
        <f>_xlfn.CONCAT(쿼리1[[#This Row],[주문번호]], "-", 쿼리1[[#This Row],[공정명]])</f>
        <v>20241203-2000169882-제대</v>
      </c>
      <c r="C636">
        <v>1</v>
      </c>
      <c r="D636" t="s">
        <v>80</v>
      </c>
      <c r="E636" s="1">
        <v>45629</v>
      </c>
      <c r="F636" s="1">
        <v>45630</v>
      </c>
      <c r="G636" s="1">
        <v>45639</v>
      </c>
      <c r="H636" s="1">
        <v>45656</v>
      </c>
      <c r="I636" s="1">
        <v>45639</v>
      </c>
      <c r="J636" t="s">
        <v>31</v>
      </c>
      <c r="K636" t="s">
        <v>32</v>
      </c>
      <c r="L636">
        <v>30000</v>
      </c>
      <c r="M636">
        <v>30600</v>
      </c>
      <c r="N636">
        <v>9</v>
      </c>
      <c r="O636" t="s">
        <v>339</v>
      </c>
      <c r="P636" t="s">
        <v>1550</v>
      </c>
      <c r="Q636" t="s">
        <v>42</v>
      </c>
      <c r="R636" t="s">
        <v>331</v>
      </c>
      <c r="S636" t="s">
        <v>510</v>
      </c>
      <c r="T636">
        <v>30000</v>
      </c>
    </row>
    <row r="637" spans="1:20" x14ac:dyDescent="0.3">
      <c r="A637" t="s">
        <v>1551</v>
      </c>
      <c r="B637" t="str">
        <f>_xlfn.CONCAT(쿼리1[[#This Row],[주문번호]], "-", 쿼리1[[#This Row],[공정명]])</f>
        <v>20241203-2000167594-제대</v>
      </c>
      <c r="C637">
        <v>1</v>
      </c>
      <c r="D637" t="s">
        <v>80</v>
      </c>
      <c r="E637" s="1">
        <v>45629</v>
      </c>
      <c r="F637" s="1">
        <v>45630</v>
      </c>
      <c r="G637" s="1">
        <v>45637</v>
      </c>
      <c r="H637" s="1">
        <v>45656</v>
      </c>
      <c r="I637" s="1">
        <v>45637</v>
      </c>
      <c r="J637" t="s">
        <v>31</v>
      </c>
      <c r="K637" t="s">
        <v>32</v>
      </c>
      <c r="L637">
        <v>32258</v>
      </c>
      <c r="M637">
        <v>31900</v>
      </c>
      <c r="N637">
        <v>7</v>
      </c>
      <c r="O637" t="s">
        <v>1545</v>
      </c>
      <c r="P637" t="s">
        <v>1546</v>
      </c>
      <c r="Q637" t="s">
        <v>42</v>
      </c>
      <c r="R637" t="s">
        <v>331</v>
      </c>
      <c r="S637" t="s">
        <v>510</v>
      </c>
      <c r="T637">
        <v>32258</v>
      </c>
    </row>
    <row r="638" spans="1:20" x14ac:dyDescent="0.3">
      <c r="A638" t="s">
        <v>1552</v>
      </c>
      <c r="B638" t="str">
        <f>_xlfn.CONCAT(쿼리1[[#This Row],[주문번호]], "-", 쿼리1[[#This Row],[공정명]])</f>
        <v>20241007-2000169265-제대</v>
      </c>
      <c r="C638">
        <v>1</v>
      </c>
      <c r="D638" t="s">
        <v>80</v>
      </c>
      <c r="E638" s="1">
        <v>45572</v>
      </c>
      <c r="F638" s="1">
        <v>45573</v>
      </c>
      <c r="G638" s="1">
        <v>45576</v>
      </c>
      <c r="H638" s="1">
        <v>45656</v>
      </c>
      <c r="I638" s="1">
        <v>45576</v>
      </c>
      <c r="J638" t="s">
        <v>31</v>
      </c>
      <c r="K638" t="s">
        <v>32</v>
      </c>
      <c r="L638">
        <v>11111</v>
      </c>
      <c r="M638">
        <v>11000</v>
      </c>
      <c r="N638">
        <v>3</v>
      </c>
      <c r="O638" t="s">
        <v>324</v>
      </c>
      <c r="P638" t="s">
        <v>1553</v>
      </c>
      <c r="Q638" t="s">
        <v>1554</v>
      </c>
      <c r="R638" t="s">
        <v>1555</v>
      </c>
      <c r="S638" t="s">
        <v>510</v>
      </c>
      <c r="T638">
        <v>11111</v>
      </c>
    </row>
    <row r="639" spans="1:20" x14ac:dyDescent="0.3">
      <c r="A639" t="s">
        <v>1294</v>
      </c>
      <c r="B639" t="str">
        <f>_xlfn.CONCAT(쿼리1[[#This Row],[주문번호]], "-", 쿼리1[[#This Row],[공정명]])</f>
        <v>20240903-3000168313-턴키</v>
      </c>
      <c r="C639">
        <v>2</v>
      </c>
      <c r="D639" t="s">
        <v>20</v>
      </c>
      <c r="E639" s="1">
        <v>45538</v>
      </c>
      <c r="F639" s="1">
        <v>45545</v>
      </c>
      <c r="G639" s="1">
        <v>45562</v>
      </c>
      <c r="H639" s="1">
        <v>45656</v>
      </c>
      <c r="I639" s="1"/>
      <c r="J639" t="s">
        <v>101</v>
      </c>
      <c r="K639" t="s">
        <v>32</v>
      </c>
      <c r="L639">
        <v>30000</v>
      </c>
      <c r="M639">
        <v>7270</v>
      </c>
      <c r="N639">
        <v>17</v>
      </c>
      <c r="O639" t="s">
        <v>1287</v>
      </c>
      <c r="P639" t="s">
        <v>1288</v>
      </c>
      <c r="Q639" t="s">
        <v>1289</v>
      </c>
      <c r="R639" t="s">
        <v>1290</v>
      </c>
      <c r="S639" t="s">
        <v>408</v>
      </c>
      <c r="T639">
        <v>30000</v>
      </c>
    </row>
    <row r="640" spans="1:20" x14ac:dyDescent="0.3">
      <c r="A640" t="s">
        <v>1556</v>
      </c>
      <c r="B640" t="str">
        <f>_xlfn.CONCAT(쿼리1[[#This Row],[주문번호]], "-", 쿼리1[[#This Row],[공정명]])</f>
        <v>20241101-3000167866-턴키</v>
      </c>
      <c r="C640">
        <v>1</v>
      </c>
      <c r="D640" t="s">
        <v>20</v>
      </c>
      <c r="E640" s="1">
        <v>45597</v>
      </c>
      <c r="F640" s="1">
        <v>45604</v>
      </c>
      <c r="G640" s="1"/>
      <c r="H640" s="1">
        <v>45656</v>
      </c>
      <c r="I640" s="1"/>
      <c r="J640" t="s">
        <v>21</v>
      </c>
      <c r="K640" t="s">
        <v>22</v>
      </c>
      <c r="L640">
        <v>5000</v>
      </c>
      <c r="O640" t="s">
        <v>1292</v>
      </c>
      <c r="P640" t="s">
        <v>1293</v>
      </c>
      <c r="Q640" t="s">
        <v>42</v>
      </c>
      <c r="R640" t="s">
        <v>1290</v>
      </c>
      <c r="S640" t="s">
        <v>408</v>
      </c>
      <c r="T640">
        <v>5000</v>
      </c>
    </row>
    <row r="641" spans="1:20" x14ac:dyDescent="0.3">
      <c r="A641" t="s">
        <v>1557</v>
      </c>
      <c r="B641" t="str">
        <f>_xlfn.CONCAT(쿼리1[[#This Row],[주문번호]], "-", 쿼리1[[#This Row],[공정명]])</f>
        <v>20241101-3000168313-턴키</v>
      </c>
      <c r="C641">
        <v>2</v>
      </c>
      <c r="D641" t="s">
        <v>20</v>
      </c>
      <c r="E641" s="1">
        <v>45597</v>
      </c>
      <c r="F641" s="1">
        <v>45604</v>
      </c>
      <c r="G641" s="1"/>
      <c r="H641" s="1">
        <v>45656</v>
      </c>
      <c r="I641" s="1"/>
      <c r="J641" t="s">
        <v>21</v>
      </c>
      <c r="K641" t="s">
        <v>22</v>
      </c>
      <c r="L641">
        <v>50000</v>
      </c>
      <c r="O641" t="s">
        <v>1287</v>
      </c>
      <c r="P641" t="s">
        <v>1288</v>
      </c>
      <c r="Q641" t="s">
        <v>1289</v>
      </c>
      <c r="R641" t="s">
        <v>1290</v>
      </c>
      <c r="S641" t="s">
        <v>408</v>
      </c>
      <c r="T641">
        <v>50000</v>
      </c>
    </row>
    <row r="642" spans="1:20" x14ac:dyDescent="0.3">
      <c r="A642" t="s">
        <v>1558</v>
      </c>
      <c r="B642" t="str">
        <f>_xlfn.CONCAT(쿼리1[[#This Row],[주문번호]], "-", 쿼리1[[#This Row],[공정명]])</f>
        <v>20241126-2000161874-턴키</v>
      </c>
      <c r="C642">
        <v>2</v>
      </c>
      <c r="D642" t="s">
        <v>20</v>
      </c>
      <c r="E642" s="1">
        <v>45622</v>
      </c>
      <c r="F642" s="1">
        <v>45629</v>
      </c>
      <c r="G642" s="1"/>
      <c r="H642" s="1">
        <v>45656</v>
      </c>
      <c r="I642" s="1"/>
      <c r="J642" t="s">
        <v>21</v>
      </c>
      <c r="K642" t="s">
        <v>22</v>
      </c>
      <c r="L642">
        <v>60000</v>
      </c>
      <c r="O642" t="s">
        <v>1559</v>
      </c>
      <c r="P642" t="s">
        <v>1560</v>
      </c>
      <c r="Q642" t="s">
        <v>1561</v>
      </c>
      <c r="R642" t="s">
        <v>1562</v>
      </c>
      <c r="S642" t="s">
        <v>408</v>
      </c>
      <c r="T642">
        <v>60000</v>
      </c>
    </row>
    <row r="643" spans="1:20" x14ac:dyDescent="0.3">
      <c r="A643" t="s">
        <v>1563</v>
      </c>
      <c r="B643" t="str">
        <f>_xlfn.CONCAT(쿼리1[[#This Row],[주문번호]], "-", 쿼리1[[#This Row],[공정명]])</f>
        <v>20241022-2117N0060-턴키</v>
      </c>
      <c r="C643">
        <v>1</v>
      </c>
      <c r="D643" t="s">
        <v>20</v>
      </c>
      <c r="E643" s="1">
        <v>45587</v>
      </c>
      <c r="F643" s="1">
        <v>45594</v>
      </c>
      <c r="G643" s="1"/>
      <c r="H643" s="1">
        <v>45656</v>
      </c>
      <c r="I643" s="1"/>
      <c r="J643" t="s">
        <v>21</v>
      </c>
      <c r="K643" t="s">
        <v>22</v>
      </c>
      <c r="L643">
        <v>15000</v>
      </c>
      <c r="O643" t="s">
        <v>1564</v>
      </c>
      <c r="P643" t="s">
        <v>1565</v>
      </c>
      <c r="Q643" t="s">
        <v>42</v>
      </c>
      <c r="R643" t="s">
        <v>714</v>
      </c>
      <c r="S643" t="s">
        <v>408</v>
      </c>
      <c r="T643">
        <v>15000</v>
      </c>
    </row>
    <row r="644" spans="1:20" x14ac:dyDescent="0.3">
      <c r="A644" t="s">
        <v>1566</v>
      </c>
      <c r="B644" t="str">
        <f>_xlfn.CONCAT(쿼리1[[#This Row],[주문번호]], "-", 쿼리1[[#This Row],[공정명]])</f>
        <v>20241202-2117P0175-옵션</v>
      </c>
      <c r="C644">
        <v>2</v>
      </c>
      <c r="D644" t="s">
        <v>30</v>
      </c>
      <c r="E644" s="1">
        <v>45628</v>
      </c>
      <c r="F644" s="1">
        <v>45630</v>
      </c>
      <c r="G644" s="1"/>
      <c r="H644" s="1">
        <v>45656</v>
      </c>
      <c r="I644" s="1"/>
      <c r="J644" t="s">
        <v>21</v>
      </c>
      <c r="K644" t="s">
        <v>22</v>
      </c>
      <c r="L644">
        <v>15000</v>
      </c>
      <c r="O644" t="s">
        <v>1567</v>
      </c>
      <c r="P644" t="s">
        <v>1568</v>
      </c>
      <c r="Q644" t="s">
        <v>1569</v>
      </c>
      <c r="R644" t="s">
        <v>714</v>
      </c>
      <c r="S644" t="s">
        <v>408</v>
      </c>
      <c r="T644">
        <v>15000</v>
      </c>
    </row>
    <row r="645" spans="1:20" x14ac:dyDescent="0.3">
      <c r="A645" t="s">
        <v>1570</v>
      </c>
      <c r="B645" t="str">
        <f>_xlfn.CONCAT(쿼리1[[#This Row],[주문번호]], "-", 쿼리1[[#This Row],[공정명]])</f>
        <v>20241025-2000135536-턴키</v>
      </c>
      <c r="C645">
        <v>1</v>
      </c>
      <c r="D645" t="s">
        <v>20</v>
      </c>
      <c r="E645" s="1">
        <v>45590</v>
      </c>
      <c r="F645" s="1">
        <v>45597</v>
      </c>
      <c r="G645" s="1"/>
      <c r="H645" s="1">
        <v>45656</v>
      </c>
      <c r="I645" s="1"/>
      <c r="J645" t="s">
        <v>21</v>
      </c>
      <c r="K645" t="s">
        <v>22</v>
      </c>
      <c r="L645">
        <v>6000</v>
      </c>
      <c r="O645" t="s">
        <v>1571</v>
      </c>
      <c r="P645" t="s">
        <v>1572</v>
      </c>
      <c r="Q645" t="s">
        <v>42</v>
      </c>
      <c r="R645" t="s">
        <v>539</v>
      </c>
      <c r="S645" t="s">
        <v>408</v>
      </c>
      <c r="T645">
        <v>6000</v>
      </c>
    </row>
    <row r="646" spans="1:20" x14ac:dyDescent="0.3">
      <c r="A646" t="s">
        <v>1573</v>
      </c>
      <c r="B646" t="str">
        <f>_xlfn.CONCAT(쿼리1[[#This Row],[주문번호]], "-", 쿼리1[[#This Row],[공정명]])</f>
        <v>20241025-2420N0007-턴키</v>
      </c>
      <c r="C646">
        <v>1</v>
      </c>
      <c r="D646" t="s">
        <v>20</v>
      </c>
      <c r="E646" s="1">
        <v>45590</v>
      </c>
      <c r="F646" s="1">
        <v>45597</v>
      </c>
      <c r="G646" s="1"/>
      <c r="H646" s="1">
        <v>45656</v>
      </c>
      <c r="I646" s="1"/>
      <c r="J646" t="s">
        <v>21</v>
      </c>
      <c r="K646" t="s">
        <v>22</v>
      </c>
      <c r="L646">
        <v>6000</v>
      </c>
      <c r="O646" t="s">
        <v>1574</v>
      </c>
      <c r="P646" t="s">
        <v>1575</v>
      </c>
      <c r="Q646" t="s">
        <v>42</v>
      </c>
      <c r="R646" t="s">
        <v>539</v>
      </c>
      <c r="S646" t="s">
        <v>408</v>
      </c>
      <c r="T646">
        <v>6000</v>
      </c>
    </row>
    <row r="647" spans="1:20" x14ac:dyDescent="0.3">
      <c r="A647" t="s">
        <v>1576</v>
      </c>
      <c r="B647" t="str">
        <f>_xlfn.CONCAT(쿼리1[[#This Row],[주문번호]], "-", 쿼리1[[#This Row],[공정명]])</f>
        <v>20241114-2420N0007-턴키</v>
      </c>
      <c r="C647">
        <v>1</v>
      </c>
      <c r="D647" t="s">
        <v>20</v>
      </c>
      <c r="E647" s="1">
        <v>45610</v>
      </c>
      <c r="F647" s="1">
        <v>45617</v>
      </c>
      <c r="G647" s="1"/>
      <c r="H647" s="1">
        <v>45656</v>
      </c>
      <c r="I647" s="1"/>
      <c r="J647" t="s">
        <v>21</v>
      </c>
      <c r="K647" t="s">
        <v>22</v>
      </c>
      <c r="L647">
        <v>6000</v>
      </c>
      <c r="O647" t="s">
        <v>1574</v>
      </c>
      <c r="P647" t="s">
        <v>1575</v>
      </c>
      <c r="Q647" t="s">
        <v>42</v>
      </c>
      <c r="R647" t="s">
        <v>539</v>
      </c>
      <c r="S647" t="s">
        <v>408</v>
      </c>
      <c r="T647">
        <v>6000</v>
      </c>
    </row>
    <row r="648" spans="1:20" x14ac:dyDescent="0.3">
      <c r="A648" t="s">
        <v>1577</v>
      </c>
      <c r="B648" t="str">
        <f>_xlfn.CONCAT(쿼리1[[#This Row],[주문번호]], "-", 쿼리1[[#This Row],[공정명]])</f>
        <v>20241209-3000170003-턴키</v>
      </c>
      <c r="C648">
        <v>1</v>
      </c>
      <c r="D648" t="s">
        <v>20</v>
      </c>
      <c r="E648" s="1">
        <v>45635</v>
      </c>
      <c r="F648" s="1">
        <v>45642</v>
      </c>
      <c r="G648" s="1"/>
      <c r="H648" s="1">
        <v>45656</v>
      </c>
      <c r="I648" s="1"/>
      <c r="J648" t="s">
        <v>21</v>
      </c>
      <c r="K648" t="s">
        <v>22</v>
      </c>
      <c r="L648">
        <v>6000</v>
      </c>
      <c r="O648" t="s">
        <v>1571</v>
      </c>
      <c r="P648" t="s">
        <v>1578</v>
      </c>
      <c r="Q648" t="s">
        <v>42</v>
      </c>
      <c r="R648" t="s">
        <v>539</v>
      </c>
      <c r="S648" t="s">
        <v>408</v>
      </c>
      <c r="T648">
        <v>6000</v>
      </c>
    </row>
    <row r="649" spans="1:20" x14ac:dyDescent="0.3">
      <c r="A649" t="s">
        <v>1579</v>
      </c>
      <c r="B649" t="str">
        <f>_xlfn.CONCAT(쿼리1[[#This Row],[주문번호]], "-", 쿼리1[[#This Row],[공정명]])</f>
        <v>20241203-120754-합지</v>
      </c>
      <c r="C649">
        <v>3</v>
      </c>
      <c r="D649" t="s">
        <v>60</v>
      </c>
      <c r="E649" s="1">
        <v>45629</v>
      </c>
      <c r="F649" s="1">
        <v>45637</v>
      </c>
      <c r="G649" s="1">
        <v>45650</v>
      </c>
      <c r="H649" s="1">
        <v>45656</v>
      </c>
      <c r="I649" s="1">
        <v>45650</v>
      </c>
      <c r="J649" t="s">
        <v>31</v>
      </c>
      <c r="K649" t="s">
        <v>32</v>
      </c>
      <c r="L649">
        <v>3000</v>
      </c>
      <c r="M649">
        <v>3000</v>
      </c>
      <c r="N649">
        <v>13</v>
      </c>
      <c r="O649" t="s">
        <v>1465</v>
      </c>
      <c r="P649" t="s">
        <v>1466</v>
      </c>
      <c r="Q649" t="s">
        <v>1580</v>
      </c>
      <c r="R649" t="s">
        <v>1468</v>
      </c>
      <c r="S649" t="s">
        <v>1581</v>
      </c>
      <c r="T649">
        <v>6</v>
      </c>
    </row>
    <row r="650" spans="1:20" x14ac:dyDescent="0.3">
      <c r="A650" t="s">
        <v>1579</v>
      </c>
      <c r="B650" t="str">
        <f>_xlfn.CONCAT(쿼리1[[#This Row],[주문번호]], "-", 쿼리1[[#This Row],[공정명]])</f>
        <v>20241203-120754-분단</v>
      </c>
      <c r="C650">
        <v>4</v>
      </c>
      <c r="D650" t="s">
        <v>196</v>
      </c>
      <c r="E650" s="1">
        <v>45629</v>
      </c>
      <c r="F650" s="1">
        <v>45638</v>
      </c>
      <c r="G650" s="1">
        <v>45650</v>
      </c>
      <c r="H650" s="1">
        <v>45656</v>
      </c>
      <c r="I650" s="1">
        <v>45650</v>
      </c>
      <c r="J650" t="s">
        <v>31</v>
      </c>
      <c r="K650" t="s">
        <v>32</v>
      </c>
      <c r="L650">
        <v>3000</v>
      </c>
      <c r="M650">
        <v>3020</v>
      </c>
      <c r="N650">
        <v>12</v>
      </c>
      <c r="O650" t="s">
        <v>1465</v>
      </c>
      <c r="P650" t="s">
        <v>1466</v>
      </c>
      <c r="Q650" t="s">
        <v>1580</v>
      </c>
      <c r="R650" t="s">
        <v>1468</v>
      </c>
      <c r="S650" t="s">
        <v>1581</v>
      </c>
      <c r="T650">
        <v>6</v>
      </c>
    </row>
    <row r="651" spans="1:20" x14ac:dyDescent="0.3">
      <c r="A651" t="s">
        <v>1582</v>
      </c>
      <c r="B651" t="str">
        <f>_xlfn.CONCAT(쿼리1[[#This Row],[주문번호]], "-", 쿼리1[[#This Row],[공정명]])</f>
        <v>20241203-120749-합지</v>
      </c>
      <c r="C651">
        <v>3</v>
      </c>
      <c r="D651" t="s">
        <v>60</v>
      </c>
      <c r="E651" s="1">
        <v>45629</v>
      </c>
      <c r="F651" s="1">
        <v>45637</v>
      </c>
      <c r="G651" s="1">
        <v>45650</v>
      </c>
      <c r="H651" s="1">
        <v>45656</v>
      </c>
      <c r="I651" s="1">
        <v>45650</v>
      </c>
      <c r="J651" t="s">
        <v>31</v>
      </c>
      <c r="K651" t="s">
        <v>32</v>
      </c>
      <c r="L651">
        <v>3000</v>
      </c>
      <c r="M651">
        <v>3000</v>
      </c>
      <c r="N651">
        <v>13</v>
      </c>
      <c r="O651" t="s">
        <v>1465</v>
      </c>
      <c r="P651" t="s">
        <v>1466</v>
      </c>
      <c r="Q651" t="s">
        <v>1583</v>
      </c>
      <c r="R651" t="s">
        <v>1468</v>
      </c>
      <c r="S651" t="s">
        <v>1581</v>
      </c>
      <c r="T651">
        <v>6</v>
      </c>
    </row>
    <row r="652" spans="1:20" x14ac:dyDescent="0.3">
      <c r="A652" t="s">
        <v>1582</v>
      </c>
      <c r="B652" t="str">
        <f>_xlfn.CONCAT(쿼리1[[#This Row],[주문번호]], "-", 쿼리1[[#This Row],[공정명]])</f>
        <v>20241203-120749-분단</v>
      </c>
      <c r="C652">
        <v>4</v>
      </c>
      <c r="D652" t="s">
        <v>196</v>
      </c>
      <c r="E652" s="1">
        <v>45629</v>
      </c>
      <c r="F652" s="1">
        <v>45638</v>
      </c>
      <c r="G652" s="1">
        <v>45650</v>
      </c>
      <c r="H652" s="1">
        <v>45656</v>
      </c>
      <c r="I652" s="1">
        <v>45650</v>
      </c>
      <c r="J652" t="s">
        <v>31</v>
      </c>
      <c r="K652" t="s">
        <v>32</v>
      </c>
      <c r="L652">
        <v>3000</v>
      </c>
      <c r="M652">
        <v>2950</v>
      </c>
      <c r="N652">
        <v>12</v>
      </c>
      <c r="O652" t="s">
        <v>1465</v>
      </c>
      <c r="P652" t="s">
        <v>1466</v>
      </c>
      <c r="Q652" t="s">
        <v>1583</v>
      </c>
      <c r="R652" t="s">
        <v>1468</v>
      </c>
      <c r="S652" t="s">
        <v>1581</v>
      </c>
      <c r="T652">
        <v>6</v>
      </c>
    </row>
    <row r="653" spans="1:20" x14ac:dyDescent="0.3">
      <c r="A653" t="s">
        <v>1584</v>
      </c>
      <c r="B653" t="str">
        <f>_xlfn.CONCAT(쿼리1[[#This Row],[주문번호]], "-", 쿼리1[[#This Row],[공정명]])</f>
        <v>20241203-13150076-합지</v>
      </c>
      <c r="C653">
        <v>3</v>
      </c>
      <c r="D653" t="s">
        <v>60</v>
      </c>
      <c r="E653" s="1">
        <v>45629</v>
      </c>
      <c r="F653" s="1">
        <v>45637</v>
      </c>
      <c r="G653" s="1">
        <v>45650</v>
      </c>
      <c r="H653" s="1">
        <v>45656</v>
      </c>
      <c r="I653" s="1">
        <v>45650</v>
      </c>
      <c r="J653" t="s">
        <v>31</v>
      </c>
      <c r="K653" t="s">
        <v>32</v>
      </c>
      <c r="L653">
        <v>6000</v>
      </c>
      <c r="M653">
        <v>6000</v>
      </c>
      <c r="N653">
        <v>13</v>
      </c>
      <c r="O653" t="s">
        <v>1465</v>
      </c>
      <c r="P653" t="s">
        <v>1466</v>
      </c>
      <c r="Q653" t="s">
        <v>1467</v>
      </c>
      <c r="R653" t="s">
        <v>1468</v>
      </c>
      <c r="S653" t="s">
        <v>1581</v>
      </c>
      <c r="T653">
        <v>12</v>
      </c>
    </row>
    <row r="654" spans="1:20" x14ac:dyDescent="0.3">
      <c r="A654" t="s">
        <v>1584</v>
      </c>
      <c r="B654" t="str">
        <f>_xlfn.CONCAT(쿼리1[[#This Row],[주문번호]], "-", 쿼리1[[#This Row],[공정명]])</f>
        <v>20241203-13150076-분단</v>
      </c>
      <c r="C654">
        <v>4</v>
      </c>
      <c r="D654" t="s">
        <v>196</v>
      </c>
      <c r="E654" s="1">
        <v>45629</v>
      </c>
      <c r="F654" s="1">
        <v>45638</v>
      </c>
      <c r="G654" s="1">
        <v>45650</v>
      </c>
      <c r="H654" s="1">
        <v>45656</v>
      </c>
      <c r="I654" s="1">
        <v>45650</v>
      </c>
      <c r="J654" t="s">
        <v>31</v>
      </c>
      <c r="K654" t="s">
        <v>32</v>
      </c>
      <c r="L654">
        <v>6000</v>
      </c>
      <c r="M654">
        <v>5810</v>
      </c>
      <c r="N654">
        <v>12</v>
      </c>
      <c r="O654" t="s">
        <v>1465</v>
      </c>
      <c r="P654" t="s">
        <v>1466</v>
      </c>
      <c r="Q654" t="s">
        <v>1467</v>
      </c>
      <c r="R654" t="s">
        <v>1468</v>
      </c>
      <c r="S654" t="s">
        <v>1581</v>
      </c>
      <c r="T654">
        <v>12</v>
      </c>
    </row>
    <row r="655" spans="1:20" x14ac:dyDescent="0.3">
      <c r="A655" t="s">
        <v>1585</v>
      </c>
      <c r="B655" t="str">
        <f>_xlfn.CONCAT(쿼리1[[#This Row],[주문번호]], "-", 쿼리1[[#This Row],[공정명]])</f>
        <v>20241203-140369-합지</v>
      </c>
      <c r="C655">
        <v>3</v>
      </c>
      <c r="D655" t="s">
        <v>60</v>
      </c>
      <c r="E655" s="1">
        <v>45629</v>
      </c>
      <c r="F655" s="1">
        <v>45637</v>
      </c>
      <c r="G655" s="1">
        <v>45650</v>
      </c>
      <c r="H655" s="1">
        <v>45656</v>
      </c>
      <c r="I655" s="1">
        <v>45650</v>
      </c>
      <c r="J655" t="s">
        <v>31</v>
      </c>
      <c r="K655" t="s">
        <v>32</v>
      </c>
      <c r="L655">
        <v>3000</v>
      </c>
      <c r="M655">
        <v>3000</v>
      </c>
      <c r="N655">
        <v>13</v>
      </c>
      <c r="O655" t="s">
        <v>1465</v>
      </c>
      <c r="P655" t="s">
        <v>1470</v>
      </c>
      <c r="Q655" t="s">
        <v>1586</v>
      </c>
      <c r="R655" t="s">
        <v>1468</v>
      </c>
      <c r="S655" t="s">
        <v>1581</v>
      </c>
      <c r="T655">
        <v>6</v>
      </c>
    </row>
    <row r="656" spans="1:20" x14ac:dyDescent="0.3">
      <c r="A656" t="s">
        <v>1585</v>
      </c>
      <c r="B656" t="str">
        <f>_xlfn.CONCAT(쿼리1[[#This Row],[주문번호]], "-", 쿼리1[[#This Row],[공정명]])</f>
        <v>20241203-140369-분단</v>
      </c>
      <c r="C656">
        <v>4</v>
      </c>
      <c r="D656" t="s">
        <v>196</v>
      </c>
      <c r="E656" s="1">
        <v>45629</v>
      </c>
      <c r="F656" s="1">
        <v>45638</v>
      </c>
      <c r="G656" s="1">
        <v>45650</v>
      </c>
      <c r="H656" s="1">
        <v>45656</v>
      </c>
      <c r="I656" s="1">
        <v>45650</v>
      </c>
      <c r="J656" t="s">
        <v>31</v>
      </c>
      <c r="K656" t="s">
        <v>32</v>
      </c>
      <c r="L656">
        <v>3000</v>
      </c>
      <c r="M656">
        <v>3000</v>
      </c>
      <c r="N656">
        <v>12</v>
      </c>
      <c r="O656" t="s">
        <v>1465</v>
      </c>
      <c r="P656" t="s">
        <v>1470</v>
      </c>
      <c r="Q656" t="s">
        <v>1586</v>
      </c>
      <c r="R656" t="s">
        <v>1468</v>
      </c>
      <c r="S656" t="s">
        <v>1581</v>
      </c>
      <c r="T656">
        <v>6</v>
      </c>
    </row>
    <row r="657" spans="1:20" x14ac:dyDescent="0.3">
      <c r="A657" t="s">
        <v>1587</v>
      </c>
      <c r="B657" t="str">
        <f>_xlfn.CONCAT(쿼리1[[#This Row],[주문번호]], "-", 쿼리1[[#This Row],[공정명]])</f>
        <v>20241203-140504-합지</v>
      </c>
      <c r="C657">
        <v>3</v>
      </c>
      <c r="D657" t="s">
        <v>60</v>
      </c>
      <c r="E657" s="1">
        <v>45629</v>
      </c>
      <c r="F657" s="1">
        <v>45637</v>
      </c>
      <c r="G657" s="1">
        <v>45650</v>
      </c>
      <c r="H657" s="1">
        <v>45656</v>
      </c>
      <c r="I657" s="1">
        <v>45653</v>
      </c>
      <c r="J657" t="s">
        <v>31</v>
      </c>
      <c r="K657" t="s">
        <v>32</v>
      </c>
      <c r="L657">
        <v>3000</v>
      </c>
      <c r="M657">
        <v>3000</v>
      </c>
      <c r="N657">
        <v>13</v>
      </c>
      <c r="O657" t="s">
        <v>1465</v>
      </c>
      <c r="P657" t="s">
        <v>1466</v>
      </c>
      <c r="Q657" t="s">
        <v>1588</v>
      </c>
      <c r="R657" t="s">
        <v>1468</v>
      </c>
      <c r="S657" t="s">
        <v>1581</v>
      </c>
      <c r="T657">
        <v>6</v>
      </c>
    </row>
    <row r="658" spans="1:20" x14ac:dyDescent="0.3">
      <c r="A658" t="s">
        <v>1587</v>
      </c>
      <c r="B658" t="str">
        <f>_xlfn.CONCAT(쿼리1[[#This Row],[주문번호]], "-", 쿼리1[[#This Row],[공정명]])</f>
        <v>20241203-140504-분단</v>
      </c>
      <c r="C658">
        <v>4</v>
      </c>
      <c r="D658" t="s">
        <v>196</v>
      </c>
      <c r="E658" s="1">
        <v>45629</v>
      </c>
      <c r="F658" s="1">
        <v>45638</v>
      </c>
      <c r="G658" s="1">
        <v>45650</v>
      </c>
      <c r="H658" s="1">
        <v>45656</v>
      </c>
      <c r="I658" s="1">
        <v>45653</v>
      </c>
      <c r="J658" t="s">
        <v>31</v>
      </c>
      <c r="K658" t="s">
        <v>32</v>
      </c>
      <c r="L658">
        <v>3000</v>
      </c>
      <c r="M658">
        <v>2880</v>
      </c>
      <c r="N658">
        <v>12</v>
      </c>
      <c r="O658" t="s">
        <v>1465</v>
      </c>
      <c r="P658" t="s">
        <v>1466</v>
      </c>
      <c r="Q658" t="s">
        <v>1588</v>
      </c>
      <c r="R658" t="s">
        <v>1468</v>
      </c>
      <c r="S658" t="s">
        <v>1581</v>
      </c>
      <c r="T658">
        <v>6</v>
      </c>
    </row>
    <row r="659" spans="1:20" x14ac:dyDescent="0.3">
      <c r="A659" t="s">
        <v>1589</v>
      </c>
      <c r="B659" t="str">
        <f>_xlfn.CONCAT(쿼리1[[#This Row],[주문번호]], "-", 쿼리1[[#This Row],[공정명]])</f>
        <v>20241126-1000162500-합지</v>
      </c>
      <c r="C659">
        <v>1</v>
      </c>
      <c r="D659" t="s">
        <v>60</v>
      </c>
      <c r="E659" s="1">
        <v>45622</v>
      </c>
      <c r="F659" s="1">
        <v>45638</v>
      </c>
      <c r="G659" s="1">
        <v>45649</v>
      </c>
      <c r="H659" s="1">
        <v>45656</v>
      </c>
      <c r="I659" s="1">
        <v>45650</v>
      </c>
      <c r="J659" t="s">
        <v>31</v>
      </c>
      <c r="K659" t="s">
        <v>32</v>
      </c>
      <c r="L659">
        <v>6000</v>
      </c>
      <c r="M659">
        <v>0</v>
      </c>
      <c r="N659">
        <v>11</v>
      </c>
      <c r="O659" t="s">
        <v>1590</v>
      </c>
      <c r="P659" t="s">
        <v>1591</v>
      </c>
      <c r="Q659" t="s">
        <v>42</v>
      </c>
      <c r="R659" t="s">
        <v>1592</v>
      </c>
      <c r="S659" t="s">
        <v>1581</v>
      </c>
      <c r="T659">
        <v>17142</v>
      </c>
    </row>
    <row r="660" spans="1:20" x14ac:dyDescent="0.3">
      <c r="A660" t="s">
        <v>1589</v>
      </c>
      <c r="B660" t="str">
        <f>_xlfn.CONCAT(쿼리1[[#This Row],[주문번호]], "-", 쿼리1[[#This Row],[공정명]])</f>
        <v>20241126-1000162500-합지</v>
      </c>
      <c r="C660">
        <v>1</v>
      </c>
      <c r="D660" t="s">
        <v>60</v>
      </c>
      <c r="E660" s="1">
        <v>45622</v>
      </c>
      <c r="F660" s="1">
        <v>45638</v>
      </c>
      <c r="G660" s="1">
        <v>45650</v>
      </c>
      <c r="H660" s="1">
        <v>45656</v>
      </c>
      <c r="I660" s="1">
        <v>45650</v>
      </c>
      <c r="J660" t="s">
        <v>31</v>
      </c>
      <c r="K660" t="s">
        <v>32</v>
      </c>
      <c r="L660">
        <v>6000</v>
      </c>
      <c r="M660">
        <v>6000</v>
      </c>
      <c r="N660">
        <v>12</v>
      </c>
      <c r="O660" t="s">
        <v>1590</v>
      </c>
      <c r="P660" t="s">
        <v>1591</v>
      </c>
      <c r="Q660" t="s">
        <v>42</v>
      </c>
      <c r="R660" t="s">
        <v>1592</v>
      </c>
      <c r="S660" t="s">
        <v>1581</v>
      </c>
      <c r="T660">
        <v>17142</v>
      </c>
    </row>
    <row r="661" spans="1:20" x14ac:dyDescent="0.3">
      <c r="A661" t="s">
        <v>1589</v>
      </c>
      <c r="B661" t="str">
        <f>_xlfn.CONCAT(쿼리1[[#This Row],[주문번호]], "-", 쿼리1[[#This Row],[공정명]])</f>
        <v>20241126-1000162500-합지</v>
      </c>
      <c r="C661">
        <v>1</v>
      </c>
      <c r="D661" t="s">
        <v>60</v>
      </c>
      <c r="E661" s="1">
        <v>45622</v>
      </c>
      <c r="F661" s="1">
        <v>45638</v>
      </c>
      <c r="G661" s="1">
        <v>45649</v>
      </c>
      <c r="H661" s="1">
        <v>45656</v>
      </c>
      <c r="I661" s="1">
        <v>45650</v>
      </c>
      <c r="J661" t="s">
        <v>31</v>
      </c>
      <c r="K661" t="s">
        <v>32</v>
      </c>
      <c r="L661">
        <v>6000</v>
      </c>
      <c r="M661">
        <v>0</v>
      </c>
      <c r="N661">
        <v>11</v>
      </c>
      <c r="O661" t="s">
        <v>1590</v>
      </c>
      <c r="P661" t="s">
        <v>1591</v>
      </c>
      <c r="Q661" t="s">
        <v>42</v>
      </c>
      <c r="R661" t="s">
        <v>1592</v>
      </c>
      <c r="S661" t="s">
        <v>1581</v>
      </c>
      <c r="T661">
        <v>17142</v>
      </c>
    </row>
    <row r="662" spans="1:20" x14ac:dyDescent="0.3">
      <c r="A662" t="s">
        <v>1589</v>
      </c>
      <c r="B662" t="str">
        <f>_xlfn.CONCAT(쿼리1[[#This Row],[주문번호]], "-", 쿼리1[[#This Row],[공정명]])</f>
        <v>20241126-1000162500-합지</v>
      </c>
      <c r="C662">
        <v>1</v>
      </c>
      <c r="D662" t="s">
        <v>60</v>
      </c>
      <c r="E662" s="1">
        <v>45622</v>
      </c>
      <c r="F662" s="1">
        <v>45638</v>
      </c>
      <c r="G662" s="1">
        <v>45650</v>
      </c>
      <c r="H662" s="1">
        <v>45656</v>
      </c>
      <c r="I662" s="1">
        <v>45650</v>
      </c>
      <c r="J662" t="s">
        <v>31</v>
      </c>
      <c r="K662" t="s">
        <v>32</v>
      </c>
      <c r="L662">
        <v>6000</v>
      </c>
      <c r="M662">
        <v>6000</v>
      </c>
      <c r="N662">
        <v>12</v>
      </c>
      <c r="O662" t="s">
        <v>1590</v>
      </c>
      <c r="P662" t="s">
        <v>1591</v>
      </c>
      <c r="Q662" t="s">
        <v>42</v>
      </c>
      <c r="R662" t="s">
        <v>1592</v>
      </c>
      <c r="S662" t="s">
        <v>1581</v>
      </c>
      <c r="T662">
        <v>17142</v>
      </c>
    </row>
    <row r="663" spans="1:20" x14ac:dyDescent="0.3">
      <c r="A663" t="s">
        <v>1593</v>
      </c>
      <c r="B663" t="str">
        <f>_xlfn.CONCAT(쿼리1[[#This Row],[주문번호]], "-", 쿼리1[[#This Row],[공정명]])</f>
        <v>20240903-1000162500-합지</v>
      </c>
      <c r="C663">
        <v>1</v>
      </c>
      <c r="D663" t="s">
        <v>60</v>
      </c>
      <c r="E663" s="1">
        <v>45538</v>
      </c>
      <c r="F663" s="1">
        <v>45554</v>
      </c>
      <c r="G663" s="1">
        <v>45593</v>
      </c>
      <c r="H663" s="1">
        <v>45656</v>
      </c>
      <c r="I663" s="1">
        <v>45593</v>
      </c>
      <c r="J663" t="s">
        <v>31</v>
      </c>
      <c r="K663" t="s">
        <v>32</v>
      </c>
      <c r="L663">
        <v>6000</v>
      </c>
      <c r="M663">
        <v>6000</v>
      </c>
      <c r="N663">
        <v>39</v>
      </c>
      <c r="O663" t="s">
        <v>1590</v>
      </c>
      <c r="P663" t="s">
        <v>1591</v>
      </c>
      <c r="Q663" t="s">
        <v>42</v>
      </c>
      <c r="R663" t="s">
        <v>1592</v>
      </c>
      <c r="S663" t="s">
        <v>1581</v>
      </c>
      <c r="T663">
        <v>17142</v>
      </c>
    </row>
    <row r="664" spans="1:20" x14ac:dyDescent="0.3">
      <c r="A664" t="s">
        <v>1593</v>
      </c>
      <c r="B664" t="str">
        <f>_xlfn.CONCAT(쿼리1[[#This Row],[주문번호]], "-", 쿼리1[[#This Row],[공정명]])</f>
        <v>20240903-1000162500-합지</v>
      </c>
      <c r="C664">
        <v>1</v>
      </c>
      <c r="D664" t="s">
        <v>60</v>
      </c>
      <c r="E664" s="1">
        <v>45538</v>
      </c>
      <c r="F664" s="1">
        <v>45554</v>
      </c>
      <c r="G664" s="1">
        <v>45593</v>
      </c>
      <c r="H664" s="1">
        <v>45656</v>
      </c>
      <c r="I664" s="1">
        <v>45593</v>
      </c>
      <c r="J664" t="s">
        <v>31</v>
      </c>
      <c r="K664" t="s">
        <v>32</v>
      </c>
      <c r="L664">
        <v>6000</v>
      </c>
      <c r="M664">
        <v>6000</v>
      </c>
      <c r="N664">
        <v>39</v>
      </c>
      <c r="O664" t="s">
        <v>1590</v>
      </c>
      <c r="P664" t="s">
        <v>1591</v>
      </c>
      <c r="Q664" t="s">
        <v>42</v>
      </c>
      <c r="R664" t="s">
        <v>1592</v>
      </c>
      <c r="S664" t="s">
        <v>1581</v>
      </c>
      <c r="T664">
        <v>17142</v>
      </c>
    </row>
    <row r="665" spans="1:20" x14ac:dyDescent="0.3">
      <c r="A665" t="s">
        <v>1594</v>
      </c>
      <c r="B665" t="str">
        <f>_xlfn.CONCAT(쿼리1[[#This Row],[주문번호]], "-", 쿼리1[[#This Row],[공정명]])</f>
        <v>20241011-1000162500-합지</v>
      </c>
      <c r="C665">
        <v>1</v>
      </c>
      <c r="D665" t="s">
        <v>60</v>
      </c>
      <c r="E665" s="1">
        <v>45576</v>
      </c>
      <c r="F665" s="1">
        <v>45593</v>
      </c>
      <c r="G665" s="1">
        <v>45576</v>
      </c>
      <c r="H665" s="1">
        <v>45656</v>
      </c>
      <c r="I665" s="1">
        <v>45598</v>
      </c>
      <c r="J665" t="s">
        <v>31</v>
      </c>
      <c r="K665" t="s">
        <v>39</v>
      </c>
      <c r="L665">
        <v>6000</v>
      </c>
      <c r="M665">
        <v>6000</v>
      </c>
      <c r="N665">
        <v>-17</v>
      </c>
      <c r="O665" t="s">
        <v>1590</v>
      </c>
      <c r="P665" t="s">
        <v>1591</v>
      </c>
      <c r="Q665" t="s">
        <v>42</v>
      </c>
      <c r="R665" t="s">
        <v>1592</v>
      </c>
      <c r="S665" t="s">
        <v>1581</v>
      </c>
      <c r="T665">
        <v>17142</v>
      </c>
    </row>
    <row r="666" spans="1:20" x14ac:dyDescent="0.3">
      <c r="A666" t="s">
        <v>1594</v>
      </c>
      <c r="B666" t="str">
        <f>_xlfn.CONCAT(쿼리1[[#This Row],[주문번호]], "-", 쿼리1[[#This Row],[공정명]])</f>
        <v>20241011-1000162500-합지</v>
      </c>
      <c r="C666">
        <v>1</v>
      </c>
      <c r="D666" t="s">
        <v>60</v>
      </c>
      <c r="E666" s="1">
        <v>45576</v>
      </c>
      <c r="F666" s="1">
        <v>45593</v>
      </c>
      <c r="G666" s="1">
        <v>45576</v>
      </c>
      <c r="H666" s="1">
        <v>45656</v>
      </c>
      <c r="I666" s="1">
        <v>45598</v>
      </c>
      <c r="J666" t="s">
        <v>31</v>
      </c>
      <c r="K666" t="s">
        <v>39</v>
      </c>
      <c r="L666">
        <v>6000</v>
      </c>
      <c r="M666">
        <v>6000</v>
      </c>
      <c r="N666">
        <v>-17</v>
      </c>
      <c r="O666" t="s">
        <v>1590</v>
      </c>
      <c r="P666" t="s">
        <v>1591</v>
      </c>
      <c r="Q666" t="s">
        <v>42</v>
      </c>
      <c r="R666" t="s">
        <v>1592</v>
      </c>
      <c r="S666" t="s">
        <v>1581</v>
      </c>
      <c r="T666">
        <v>17142</v>
      </c>
    </row>
    <row r="667" spans="1:20" x14ac:dyDescent="0.3">
      <c r="A667" t="s">
        <v>1594</v>
      </c>
      <c r="B667" t="str">
        <f>_xlfn.CONCAT(쿼리1[[#This Row],[주문번호]], "-", 쿼리1[[#This Row],[공정명]])</f>
        <v>20241011-1000162500-합지</v>
      </c>
      <c r="C667">
        <v>1</v>
      </c>
      <c r="D667" t="s">
        <v>60</v>
      </c>
      <c r="E667" s="1">
        <v>45576</v>
      </c>
      <c r="F667" s="1">
        <v>45593</v>
      </c>
      <c r="G667" s="1">
        <v>45576</v>
      </c>
      <c r="H667" s="1">
        <v>45656</v>
      </c>
      <c r="I667" s="1">
        <v>45598</v>
      </c>
      <c r="J667" t="s">
        <v>31</v>
      </c>
      <c r="K667" t="s">
        <v>39</v>
      </c>
      <c r="L667">
        <v>6000</v>
      </c>
      <c r="M667">
        <v>6000</v>
      </c>
      <c r="N667">
        <v>-17</v>
      </c>
      <c r="O667" t="s">
        <v>1590</v>
      </c>
      <c r="P667" t="s">
        <v>1591</v>
      </c>
      <c r="Q667" t="s">
        <v>42</v>
      </c>
      <c r="R667" t="s">
        <v>1592</v>
      </c>
      <c r="S667" t="s">
        <v>1581</v>
      </c>
      <c r="T667">
        <v>17142</v>
      </c>
    </row>
    <row r="668" spans="1:20" x14ac:dyDescent="0.3">
      <c r="A668" t="s">
        <v>1594</v>
      </c>
      <c r="B668" t="str">
        <f>_xlfn.CONCAT(쿼리1[[#This Row],[주문번호]], "-", 쿼리1[[#This Row],[공정명]])</f>
        <v>20241011-1000162500-합지</v>
      </c>
      <c r="C668">
        <v>1</v>
      </c>
      <c r="D668" t="s">
        <v>60</v>
      </c>
      <c r="E668" s="1">
        <v>45576</v>
      </c>
      <c r="F668" s="1">
        <v>45593</v>
      </c>
      <c r="G668" s="1">
        <v>45576</v>
      </c>
      <c r="H668" s="1">
        <v>45656</v>
      </c>
      <c r="I668" s="1">
        <v>45598</v>
      </c>
      <c r="J668" t="s">
        <v>31</v>
      </c>
      <c r="K668" t="s">
        <v>39</v>
      </c>
      <c r="L668">
        <v>6000</v>
      </c>
      <c r="M668">
        <v>6000</v>
      </c>
      <c r="N668">
        <v>-17</v>
      </c>
      <c r="O668" t="s">
        <v>1590</v>
      </c>
      <c r="P668" t="s">
        <v>1591</v>
      </c>
      <c r="Q668" t="s">
        <v>42</v>
      </c>
      <c r="R668" t="s">
        <v>1592</v>
      </c>
      <c r="S668" t="s">
        <v>1581</v>
      </c>
      <c r="T668">
        <v>17142</v>
      </c>
    </row>
    <row r="669" spans="1:20" x14ac:dyDescent="0.3">
      <c r="A669" t="s">
        <v>1595</v>
      </c>
      <c r="B669" t="str">
        <f>_xlfn.CONCAT(쿼리1[[#This Row],[주문번호]], "-", 쿼리1[[#This Row],[공정명]])</f>
        <v>20241206-1219N0020-제대</v>
      </c>
      <c r="C669">
        <v>3</v>
      </c>
      <c r="D669" t="s">
        <v>80</v>
      </c>
      <c r="E669" s="1">
        <v>45632</v>
      </c>
      <c r="F669" s="1">
        <v>45646</v>
      </c>
      <c r="G669" s="1">
        <v>45646</v>
      </c>
      <c r="H669" s="1">
        <v>45656</v>
      </c>
      <c r="I669" s="1">
        <v>45646</v>
      </c>
      <c r="J669" t="s">
        <v>31</v>
      </c>
      <c r="K669" t="s">
        <v>39</v>
      </c>
      <c r="L669">
        <v>44444</v>
      </c>
      <c r="M669">
        <v>44025</v>
      </c>
      <c r="N669">
        <v>0</v>
      </c>
      <c r="O669" t="s">
        <v>141</v>
      </c>
      <c r="P669" t="s">
        <v>1324</v>
      </c>
      <c r="Q669" t="s">
        <v>42</v>
      </c>
      <c r="R669" t="s">
        <v>1322</v>
      </c>
      <c r="S669" t="s">
        <v>137</v>
      </c>
      <c r="T669">
        <v>44444</v>
      </c>
    </row>
    <row r="670" spans="1:20" x14ac:dyDescent="0.3">
      <c r="A670" t="s">
        <v>1596</v>
      </c>
      <c r="B670" t="str">
        <f>_xlfn.CONCAT(쿼리1[[#This Row],[주문번호]], "-", 쿼리1[[#This Row],[공정명]])</f>
        <v>20241202-1000153201-제대</v>
      </c>
      <c r="C670">
        <v>3</v>
      </c>
      <c r="D670" t="s">
        <v>80</v>
      </c>
      <c r="E670" s="1">
        <v>45628</v>
      </c>
      <c r="F670" s="1">
        <v>45642</v>
      </c>
      <c r="G670" s="1">
        <v>45637</v>
      </c>
      <c r="H670" s="1">
        <v>45656</v>
      </c>
      <c r="I670" s="1">
        <v>45644</v>
      </c>
      <c r="J670" t="s">
        <v>31</v>
      </c>
      <c r="K670" t="s">
        <v>39</v>
      </c>
      <c r="L670">
        <v>34782</v>
      </c>
      <c r="M670">
        <v>34180</v>
      </c>
      <c r="N670">
        <v>-5</v>
      </c>
      <c r="O670" t="s">
        <v>559</v>
      </c>
      <c r="P670" t="s">
        <v>1320</v>
      </c>
      <c r="Q670" t="s">
        <v>42</v>
      </c>
      <c r="R670" t="s">
        <v>1322</v>
      </c>
      <c r="S670" t="s">
        <v>137</v>
      </c>
      <c r="T670">
        <v>34782</v>
      </c>
    </row>
    <row r="671" spans="1:20" x14ac:dyDescent="0.3">
      <c r="A671" t="s">
        <v>363</v>
      </c>
      <c r="B671" t="str">
        <f>_xlfn.CONCAT(쿼리1[[#This Row],[주문번호]], "-", 쿼리1[[#This Row],[공정명]])</f>
        <v>20240919-1120P0032-제대</v>
      </c>
      <c r="C671">
        <v>5</v>
      </c>
      <c r="D671" t="s">
        <v>80</v>
      </c>
      <c r="E671" s="1">
        <v>45554</v>
      </c>
      <c r="F671" s="1">
        <v>45568</v>
      </c>
      <c r="G671" s="1">
        <v>45588</v>
      </c>
      <c r="H671" s="1">
        <v>45656</v>
      </c>
      <c r="I671" s="1">
        <v>45588</v>
      </c>
      <c r="J671" t="s">
        <v>31</v>
      </c>
      <c r="K671" t="s">
        <v>32</v>
      </c>
      <c r="L671">
        <v>14634</v>
      </c>
      <c r="M671">
        <v>13238</v>
      </c>
      <c r="N671">
        <v>20</v>
      </c>
      <c r="O671" t="s">
        <v>364</v>
      </c>
      <c r="P671" t="s">
        <v>365</v>
      </c>
      <c r="Q671" t="s">
        <v>366</v>
      </c>
      <c r="R671" t="s">
        <v>367</v>
      </c>
      <c r="S671" t="s">
        <v>137</v>
      </c>
      <c r="T671">
        <v>14634</v>
      </c>
    </row>
    <row r="672" spans="1:20" x14ac:dyDescent="0.3">
      <c r="A672" t="s">
        <v>1597</v>
      </c>
      <c r="B672" t="str">
        <f>_xlfn.CONCAT(쿼리1[[#This Row],[주문번호]], "-", 쿼리1[[#This Row],[공정명]])</f>
        <v>20241119-1000143676-제대</v>
      </c>
      <c r="C672">
        <v>5</v>
      </c>
      <c r="D672" t="s">
        <v>80</v>
      </c>
      <c r="E672" s="1">
        <v>45615</v>
      </c>
      <c r="F672" s="1">
        <v>45628</v>
      </c>
      <c r="G672" s="1">
        <v>45644</v>
      </c>
      <c r="H672" s="1">
        <v>45656</v>
      </c>
      <c r="I672" s="1">
        <v>45644</v>
      </c>
      <c r="J672" t="s">
        <v>31</v>
      </c>
      <c r="K672" t="s">
        <v>32</v>
      </c>
      <c r="L672">
        <v>7000</v>
      </c>
      <c r="M672">
        <v>7000</v>
      </c>
      <c r="N672">
        <v>16</v>
      </c>
      <c r="O672" t="s">
        <v>141</v>
      </c>
      <c r="P672" t="s">
        <v>1598</v>
      </c>
      <c r="Q672" t="s">
        <v>1599</v>
      </c>
      <c r="R672" t="s">
        <v>1600</v>
      </c>
      <c r="S672" t="s">
        <v>137</v>
      </c>
      <c r="T672">
        <v>7000</v>
      </c>
    </row>
    <row r="673" spans="1:20" x14ac:dyDescent="0.3">
      <c r="A673" t="s">
        <v>1601</v>
      </c>
      <c r="B673" t="str">
        <f>_xlfn.CONCAT(쿼리1[[#This Row],[주문번호]], "-", 쿼리1[[#This Row],[공정명]])</f>
        <v>20241119-1420P0134-제대</v>
      </c>
      <c r="C673">
        <v>5</v>
      </c>
      <c r="D673" t="s">
        <v>80</v>
      </c>
      <c r="E673" s="1">
        <v>45615</v>
      </c>
      <c r="F673" s="1">
        <v>45628</v>
      </c>
      <c r="G673" s="1">
        <v>45644</v>
      </c>
      <c r="H673" s="1">
        <v>45656</v>
      </c>
      <c r="I673" s="1">
        <v>45644</v>
      </c>
      <c r="J673" t="s">
        <v>31</v>
      </c>
      <c r="K673" t="s">
        <v>32</v>
      </c>
      <c r="L673">
        <v>16000</v>
      </c>
      <c r="M673">
        <v>16000</v>
      </c>
      <c r="N673">
        <v>16</v>
      </c>
      <c r="O673" t="s">
        <v>141</v>
      </c>
      <c r="P673" t="s">
        <v>1602</v>
      </c>
      <c r="Q673" t="s">
        <v>1603</v>
      </c>
      <c r="R673" t="s">
        <v>1600</v>
      </c>
      <c r="S673" t="s">
        <v>137</v>
      </c>
      <c r="T673">
        <v>16000</v>
      </c>
    </row>
    <row r="674" spans="1:20" x14ac:dyDescent="0.3">
      <c r="A674" t="s">
        <v>1604</v>
      </c>
      <c r="B674" t="str">
        <f>_xlfn.CONCAT(쿼리1[[#This Row],[주문번호]], "-", 쿼리1[[#This Row],[공정명]])</f>
        <v>20241119-1420P0135-제대</v>
      </c>
      <c r="C674">
        <v>5</v>
      </c>
      <c r="D674" t="s">
        <v>80</v>
      </c>
      <c r="E674" s="1">
        <v>45615</v>
      </c>
      <c r="F674" s="1">
        <v>45628</v>
      </c>
      <c r="G674" s="1">
        <v>45644</v>
      </c>
      <c r="H674" s="1">
        <v>45656</v>
      </c>
      <c r="I674" s="1">
        <v>45644</v>
      </c>
      <c r="J674" t="s">
        <v>31</v>
      </c>
      <c r="K674" t="s">
        <v>32</v>
      </c>
      <c r="L674">
        <v>7000</v>
      </c>
      <c r="M674">
        <v>10000</v>
      </c>
      <c r="N674">
        <v>16</v>
      </c>
      <c r="O674" t="s">
        <v>141</v>
      </c>
      <c r="P674" t="s">
        <v>1598</v>
      </c>
      <c r="Q674" t="s">
        <v>1605</v>
      </c>
      <c r="R674" t="s">
        <v>1600</v>
      </c>
      <c r="S674" t="s">
        <v>137</v>
      </c>
      <c r="T674">
        <v>7000</v>
      </c>
    </row>
    <row r="675" spans="1:20" x14ac:dyDescent="0.3">
      <c r="A675" t="s">
        <v>1606</v>
      </c>
      <c r="B675" t="str">
        <f>_xlfn.CONCAT(쿼리1[[#This Row],[주문번호]], "-", 쿼리1[[#This Row],[공정명]])</f>
        <v>20241119-1000150563-제대</v>
      </c>
      <c r="C675">
        <v>5</v>
      </c>
      <c r="D675" t="s">
        <v>80</v>
      </c>
      <c r="E675" s="1">
        <v>45615</v>
      </c>
      <c r="F675" s="1">
        <v>45629</v>
      </c>
      <c r="G675" s="1">
        <v>45644</v>
      </c>
      <c r="H675" s="1">
        <v>45656</v>
      </c>
      <c r="I675" s="1">
        <v>45644</v>
      </c>
      <c r="J675" t="s">
        <v>31</v>
      </c>
      <c r="K675" t="s">
        <v>32</v>
      </c>
      <c r="L675">
        <v>30000</v>
      </c>
      <c r="M675">
        <v>30000</v>
      </c>
      <c r="N675">
        <v>15</v>
      </c>
      <c r="O675" t="s">
        <v>141</v>
      </c>
      <c r="P675" t="s">
        <v>1607</v>
      </c>
      <c r="Q675" t="s">
        <v>1608</v>
      </c>
      <c r="R675" t="s">
        <v>1600</v>
      </c>
      <c r="S675" t="s">
        <v>137</v>
      </c>
      <c r="T675">
        <v>30000</v>
      </c>
    </row>
    <row r="676" spans="1:20" x14ac:dyDescent="0.3">
      <c r="A676" t="s">
        <v>1609</v>
      </c>
      <c r="B676" t="str">
        <f>_xlfn.CONCAT(쿼리1[[#This Row],[주문번호]], "-", 쿼리1[[#This Row],[공정명]])</f>
        <v>20240909-1000145302-제대</v>
      </c>
      <c r="C676">
        <v>3</v>
      </c>
      <c r="D676" t="s">
        <v>80</v>
      </c>
      <c r="E676" s="1">
        <v>45544</v>
      </c>
      <c r="F676" s="1">
        <v>45555</v>
      </c>
      <c r="G676" s="1">
        <v>45575</v>
      </c>
      <c r="H676" s="1">
        <v>45656</v>
      </c>
      <c r="I676" s="1">
        <v>45575</v>
      </c>
      <c r="J676" t="s">
        <v>31</v>
      </c>
      <c r="K676" t="s">
        <v>32</v>
      </c>
      <c r="L676">
        <v>50000</v>
      </c>
      <c r="M676">
        <v>48300</v>
      </c>
      <c r="N676">
        <v>20</v>
      </c>
      <c r="O676" t="s">
        <v>141</v>
      </c>
      <c r="P676" t="s">
        <v>1610</v>
      </c>
      <c r="Q676" t="s">
        <v>42</v>
      </c>
      <c r="R676" t="s">
        <v>1611</v>
      </c>
      <c r="S676" t="s">
        <v>137</v>
      </c>
      <c r="T676">
        <v>50000</v>
      </c>
    </row>
    <row r="677" spans="1:20" x14ac:dyDescent="0.3">
      <c r="A677" t="s">
        <v>1609</v>
      </c>
      <c r="B677" t="str">
        <f>_xlfn.CONCAT(쿼리1[[#This Row],[주문번호]], "-", 쿼리1[[#This Row],[공정명]])</f>
        <v>20240909-1000145302-제대</v>
      </c>
      <c r="C677">
        <v>3</v>
      </c>
      <c r="D677" t="s">
        <v>80</v>
      </c>
      <c r="E677" s="1">
        <v>45544</v>
      </c>
      <c r="F677" s="1">
        <v>45555</v>
      </c>
      <c r="G677" s="1">
        <v>45575</v>
      </c>
      <c r="H677" s="1">
        <v>45656</v>
      </c>
      <c r="I677" s="1">
        <v>45575</v>
      </c>
      <c r="J677" t="s">
        <v>31</v>
      </c>
      <c r="K677" t="s">
        <v>32</v>
      </c>
      <c r="L677">
        <v>50000</v>
      </c>
      <c r="M677">
        <v>48300</v>
      </c>
      <c r="N677">
        <v>20</v>
      </c>
      <c r="O677" t="s">
        <v>141</v>
      </c>
      <c r="P677" t="s">
        <v>1610</v>
      </c>
      <c r="Q677" t="s">
        <v>42</v>
      </c>
      <c r="R677" t="s">
        <v>1611</v>
      </c>
      <c r="S677" t="s">
        <v>137</v>
      </c>
      <c r="T677">
        <v>50000</v>
      </c>
    </row>
    <row r="678" spans="1:20" x14ac:dyDescent="0.3">
      <c r="A678" t="s">
        <v>1612</v>
      </c>
      <c r="B678" t="str">
        <f>_xlfn.CONCAT(쿼리1[[#This Row],[주문번호]], "-", 쿼리1[[#This Row],[공정명]])</f>
        <v>20240909-1000152745-제대</v>
      </c>
      <c r="C678">
        <v>3</v>
      </c>
      <c r="D678" t="s">
        <v>80</v>
      </c>
      <c r="E678" s="1">
        <v>45544</v>
      </c>
      <c r="F678" s="1">
        <v>45555</v>
      </c>
      <c r="G678" s="1">
        <v>45575</v>
      </c>
      <c r="H678" s="1">
        <v>45656</v>
      </c>
      <c r="I678" s="1">
        <v>45575</v>
      </c>
      <c r="J678" t="s">
        <v>31</v>
      </c>
      <c r="K678" t="s">
        <v>32</v>
      </c>
      <c r="L678">
        <v>26666</v>
      </c>
      <c r="M678">
        <v>25070</v>
      </c>
      <c r="N678">
        <v>20</v>
      </c>
      <c r="O678" t="s">
        <v>141</v>
      </c>
      <c r="P678" t="s">
        <v>1613</v>
      </c>
      <c r="Q678" t="s">
        <v>42</v>
      </c>
      <c r="R678" t="s">
        <v>1611</v>
      </c>
      <c r="S678" t="s">
        <v>137</v>
      </c>
      <c r="T678">
        <v>26666</v>
      </c>
    </row>
    <row r="679" spans="1:20" x14ac:dyDescent="0.3">
      <c r="A679" t="s">
        <v>1612</v>
      </c>
      <c r="B679" t="str">
        <f>_xlfn.CONCAT(쿼리1[[#This Row],[주문번호]], "-", 쿼리1[[#This Row],[공정명]])</f>
        <v>20240909-1000152745-제대</v>
      </c>
      <c r="C679">
        <v>3</v>
      </c>
      <c r="D679" t="s">
        <v>80</v>
      </c>
      <c r="E679" s="1">
        <v>45544</v>
      </c>
      <c r="F679" s="1">
        <v>45555</v>
      </c>
      <c r="G679" s="1">
        <v>45575</v>
      </c>
      <c r="H679" s="1">
        <v>45656</v>
      </c>
      <c r="I679" s="1">
        <v>45575</v>
      </c>
      <c r="J679" t="s">
        <v>31</v>
      </c>
      <c r="K679" t="s">
        <v>32</v>
      </c>
      <c r="L679">
        <v>26666</v>
      </c>
      <c r="M679">
        <v>25070</v>
      </c>
      <c r="N679">
        <v>20</v>
      </c>
      <c r="O679" t="s">
        <v>141</v>
      </c>
      <c r="P679" t="s">
        <v>1613</v>
      </c>
      <c r="Q679" t="s">
        <v>42</v>
      </c>
      <c r="R679" t="s">
        <v>1611</v>
      </c>
      <c r="S679" t="s">
        <v>137</v>
      </c>
      <c r="T679">
        <v>26666</v>
      </c>
    </row>
    <row r="680" spans="1:20" x14ac:dyDescent="0.3">
      <c r="A680" t="s">
        <v>1614</v>
      </c>
      <c r="B680" t="str">
        <f>_xlfn.CONCAT(쿼리1[[#This Row],[주문번호]], "-", 쿼리1[[#This Row],[공정명]])</f>
        <v>20241021-140289-제대</v>
      </c>
      <c r="C680">
        <v>2</v>
      </c>
      <c r="D680" t="s">
        <v>80</v>
      </c>
      <c r="E680" s="1">
        <v>45586</v>
      </c>
      <c r="F680" s="1">
        <v>45588</v>
      </c>
      <c r="G680" s="1">
        <v>45588</v>
      </c>
      <c r="H680" s="1">
        <v>45656</v>
      </c>
      <c r="I680" s="1">
        <v>45588</v>
      </c>
      <c r="J680" t="s">
        <v>31</v>
      </c>
      <c r="K680" t="s">
        <v>39</v>
      </c>
      <c r="L680">
        <v>3000</v>
      </c>
      <c r="M680">
        <v>2800</v>
      </c>
      <c r="N680">
        <v>0</v>
      </c>
      <c r="O680" t="s">
        <v>1615</v>
      </c>
      <c r="P680" t="s">
        <v>1616</v>
      </c>
      <c r="Q680" t="s">
        <v>42</v>
      </c>
      <c r="R680" t="s">
        <v>1617</v>
      </c>
      <c r="S680" t="s">
        <v>137</v>
      </c>
      <c r="T680">
        <v>3000</v>
      </c>
    </row>
    <row r="681" spans="1:20" x14ac:dyDescent="0.3">
      <c r="A681" t="s">
        <v>1618</v>
      </c>
      <c r="B681" t="str">
        <f>_xlfn.CONCAT(쿼리1[[#This Row],[주문번호]], "-", 쿼리1[[#This Row],[공정명]])</f>
        <v>20240923-1000148708-제대</v>
      </c>
      <c r="C681">
        <v>5</v>
      </c>
      <c r="D681" t="s">
        <v>80</v>
      </c>
      <c r="E681" s="1">
        <v>45558</v>
      </c>
      <c r="F681" s="1">
        <v>45572</v>
      </c>
      <c r="G681" s="1">
        <v>45575</v>
      </c>
      <c r="H681" s="1">
        <v>45656</v>
      </c>
      <c r="I681" s="1">
        <v>45575</v>
      </c>
      <c r="J681" t="s">
        <v>31</v>
      </c>
      <c r="K681" t="s">
        <v>32</v>
      </c>
      <c r="L681">
        <v>109090</v>
      </c>
      <c r="M681">
        <v>104500</v>
      </c>
      <c r="N681">
        <v>3</v>
      </c>
      <c r="O681" t="s">
        <v>141</v>
      </c>
      <c r="P681" t="s">
        <v>924</v>
      </c>
      <c r="Q681" t="s">
        <v>1619</v>
      </c>
      <c r="R681" t="s">
        <v>1620</v>
      </c>
      <c r="S681" t="s">
        <v>137</v>
      </c>
      <c r="T681">
        <v>109090</v>
      </c>
    </row>
    <row r="682" spans="1:20" x14ac:dyDescent="0.3">
      <c r="A682" t="s">
        <v>1618</v>
      </c>
      <c r="B682" t="str">
        <f>_xlfn.CONCAT(쿼리1[[#This Row],[주문번호]], "-", 쿼리1[[#This Row],[공정명]])</f>
        <v>20240923-1000148708-제대</v>
      </c>
      <c r="C682">
        <v>5</v>
      </c>
      <c r="D682" t="s">
        <v>80</v>
      </c>
      <c r="E682" s="1">
        <v>45558</v>
      </c>
      <c r="F682" s="1">
        <v>45572</v>
      </c>
      <c r="G682" s="1">
        <v>45567</v>
      </c>
      <c r="H682" s="1">
        <v>45656</v>
      </c>
      <c r="I682" s="1">
        <v>45575</v>
      </c>
      <c r="J682" t="s">
        <v>31</v>
      </c>
      <c r="K682" t="s">
        <v>39</v>
      </c>
      <c r="L682">
        <v>109090</v>
      </c>
      <c r="M682">
        <v>104500</v>
      </c>
      <c r="N682">
        <v>-5</v>
      </c>
      <c r="O682" t="s">
        <v>141</v>
      </c>
      <c r="P682" t="s">
        <v>924</v>
      </c>
      <c r="Q682" t="s">
        <v>1619</v>
      </c>
      <c r="R682" t="s">
        <v>1620</v>
      </c>
      <c r="S682" t="s">
        <v>137</v>
      </c>
      <c r="T682">
        <v>109090</v>
      </c>
    </row>
    <row r="683" spans="1:20" x14ac:dyDescent="0.3">
      <c r="A683" t="s">
        <v>1621</v>
      </c>
      <c r="B683" t="str">
        <f>_xlfn.CONCAT(쿼리1[[#This Row],[주문번호]], "-", 쿼리1[[#This Row],[공정명]])</f>
        <v>20241121-1000148708-제대</v>
      </c>
      <c r="C683">
        <v>5</v>
      </c>
      <c r="D683" t="s">
        <v>80</v>
      </c>
      <c r="E683" s="1">
        <v>45617</v>
      </c>
      <c r="F683" s="1">
        <v>45631</v>
      </c>
      <c r="G683" s="1">
        <v>45635</v>
      </c>
      <c r="H683" s="1">
        <v>45656</v>
      </c>
      <c r="I683" s="1">
        <v>45635</v>
      </c>
      <c r="J683" t="s">
        <v>31</v>
      </c>
      <c r="K683" t="s">
        <v>32</v>
      </c>
      <c r="L683">
        <v>109090</v>
      </c>
      <c r="M683">
        <v>103060</v>
      </c>
      <c r="N683">
        <v>4</v>
      </c>
      <c r="O683" t="s">
        <v>141</v>
      </c>
      <c r="P683" t="s">
        <v>924</v>
      </c>
      <c r="Q683" t="s">
        <v>1619</v>
      </c>
      <c r="R683" t="s">
        <v>1620</v>
      </c>
      <c r="S683" t="s">
        <v>137</v>
      </c>
      <c r="T683">
        <v>109090</v>
      </c>
    </row>
    <row r="684" spans="1:20" x14ac:dyDescent="0.3">
      <c r="A684" t="s">
        <v>1622</v>
      </c>
      <c r="B684" t="str">
        <f>_xlfn.CONCAT(쿼리1[[#This Row],[주문번호]], "-", 쿼리1[[#This Row],[공정명]])</f>
        <v>20241022-1000169421-제대</v>
      </c>
      <c r="C684">
        <v>3</v>
      </c>
      <c r="D684" t="s">
        <v>80</v>
      </c>
      <c r="E684" s="1">
        <v>45587</v>
      </c>
      <c r="F684" s="1">
        <v>45601</v>
      </c>
      <c r="G684" s="1">
        <v>45601</v>
      </c>
      <c r="H684" s="1">
        <v>45656</v>
      </c>
      <c r="I684" s="1">
        <v>45601</v>
      </c>
      <c r="J684" t="s">
        <v>31</v>
      </c>
      <c r="K684" t="s">
        <v>39</v>
      </c>
      <c r="L684">
        <v>92307</v>
      </c>
      <c r="M684">
        <v>90000</v>
      </c>
      <c r="N684">
        <v>0</v>
      </c>
      <c r="O684" t="s">
        <v>559</v>
      </c>
      <c r="P684" t="s">
        <v>1623</v>
      </c>
      <c r="Q684" t="s">
        <v>42</v>
      </c>
      <c r="R684" t="s">
        <v>1562</v>
      </c>
      <c r="S684" t="s">
        <v>137</v>
      </c>
      <c r="T684">
        <v>92307</v>
      </c>
    </row>
    <row r="685" spans="1:20" x14ac:dyDescent="0.3">
      <c r="A685" t="s">
        <v>1624</v>
      </c>
      <c r="B685" t="str">
        <f>_xlfn.CONCAT(쿼리1[[#This Row],[주문번호]], "-", 쿼리1[[#This Row],[공정명]])</f>
        <v>20241210-1220N0073-제대</v>
      </c>
      <c r="C685">
        <v>3</v>
      </c>
      <c r="D685" t="s">
        <v>80</v>
      </c>
      <c r="E685" s="1">
        <v>45636</v>
      </c>
      <c r="F685" s="1">
        <v>45650</v>
      </c>
      <c r="G685" s="1">
        <v>45646</v>
      </c>
      <c r="H685" s="1">
        <v>45656</v>
      </c>
      <c r="I685" s="1">
        <v>45648</v>
      </c>
      <c r="J685" t="s">
        <v>31</v>
      </c>
      <c r="K685" t="s">
        <v>39</v>
      </c>
      <c r="L685">
        <v>26086</v>
      </c>
      <c r="M685">
        <v>25400</v>
      </c>
      <c r="N685">
        <v>-4</v>
      </c>
      <c r="O685" t="s">
        <v>559</v>
      </c>
      <c r="P685" t="s">
        <v>1625</v>
      </c>
      <c r="Q685" t="s">
        <v>42</v>
      </c>
      <c r="R685" t="s">
        <v>1626</v>
      </c>
      <c r="S685" t="s">
        <v>137</v>
      </c>
      <c r="T685">
        <v>26086</v>
      </c>
    </row>
    <row r="686" spans="1:20" x14ac:dyDescent="0.3">
      <c r="A686" t="s">
        <v>1627</v>
      </c>
      <c r="B686" t="str">
        <f>_xlfn.CONCAT(쿼리1[[#This Row],[주문번호]], "-", 쿼리1[[#This Row],[공정명]])</f>
        <v>20241119-11150281-제대</v>
      </c>
      <c r="C686">
        <v>4</v>
      </c>
      <c r="D686" t="s">
        <v>80</v>
      </c>
      <c r="E686" s="1">
        <v>45615</v>
      </c>
      <c r="F686" s="1">
        <v>45623</v>
      </c>
      <c r="G686" s="1">
        <v>45623</v>
      </c>
      <c r="H686" s="1">
        <v>45656</v>
      </c>
      <c r="I686" s="1">
        <v>45623</v>
      </c>
      <c r="J686" t="s">
        <v>31</v>
      </c>
      <c r="K686" t="s">
        <v>39</v>
      </c>
      <c r="L686">
        <v>24000</v>
      </c>
      <c r="M686">
        <v>22400</v>
      </c>
      <c r="N686">
        <v>0</v>
      </c>
      <c r="O686" t="s">
        <v>1346</v>
      </c>
      <c r="P686" t="s">
        <v>1628</v>
      </c>
      <c r="Q686" t="s">
        <v>1629</v>
      </c>
      <c r="R686" t="s">
        <v>26</v>
      </c>
      <c r="S686" t="s">
        <v>85</v>
      </c>
      <c r="T686">
        <v>24000</v>
      </c>
    </row>
    <row r="687" spans="1:20" x14ac:dyDescent="0.3">
      <c r="A687" t="s">
        <v>1630</v>
      </c>
      <c r="B687" t="str">
        <f>_xlfn.CONCAT(쿼리1[[#This Row],[주문번호]], "-", 쿼리1[[#This Row],[공정명]])</f>
        <v>20241126-11150297-제대</v>
      </c>
      <c r="C687">
        <v>4</v>
      </c>
      <c r="D687" t="s">
        <v>80</v>
      </c>
      <c r="E687" s="1">
        <v>45622</v>
      </c>
      <c r="F687" s="1">
        <v>45630</v>
      </c>
      <c r="G687" s="1">
        <v>45633</v>
      </c>
      <c r="H687" s="1">
        <v>45656</v>
      </c>
      <c r="I687" s="1">
        <v>45635</v>
      </c>
      <c r="J687" t="s">
        <v>31</v>
      </c>
      <c r="K687" t="s">
        <v>32</v>
      </c>
      <c r="L687">
        <v>48000</v>
      </c>
      <c r="M687">
        <v>25600</v>
      </c>
      <c r="N687">
        <v>3</v>
      </c>
      <c r="O687" t="s">
        <v>1346</v>
      </c>
      <c r="P687" t="s">
        <v>1347</v>
      </c>
      <c r="Q687" t="s">
        <v>1348</v>
      </c>
      <c r="R687" t="s">
        <v>26</v>
      </c>
      <c r="S687" t="s">
        <v>85</v>
      </c>
      <c r="T687">
        <v>48000</v>
      </c>
    </row>
    <row r="688" spans="1:20" x14ac:dyDescent="0.3">
      <c r="A688" t="s">
        <v>1630</v>
      </c>
      <c r="B688" t="str">
        <f>_xlfn.CONCAT(쿼리1[[#This Row],[주문번호]], "-", 쿼리1[[#This Row],[공정명]])</f>
        <v>20241126-11150297-제대</v>
      </c>
      <c r="C688">
        <v>4</v>
      </c>
      <c r="D688" t="s">
        <v>80</v>
      </c>
      <c r="E688" s="1">
        <v>45622</v>
      </c>
      <c r="F688" s="1">
        <v>45630</v>
      </c>
      <c r="G688" s="1">
        <v>45635</v>
      </c>
      <c r="H688" s="1">
        <v>45656</v>
      </c>
      <c r="I688" s="1">
        <v>45635</v>
      </c>
      <c r="J688" t="s">
        <v>31</v>
      </c>
      <c r="K688" t="s">
        <v>32</v>
      </c>
      <c r="L688">
        <v>48000</v>
      </c>
      <c r="M688">
        <v>18800</v>
      </c>
      <c r="N688">
        <v>5</v>
      </c>
      <c r="O688" t="s">
        <v>1346</v>
      </c>
      <c r="P688" t="s">
        <v>1347</v>
      </c>
      <c r="Q688" t="s">
        <v>1348</v>
      </c>
      <c r="R688" t="s">
        <v>26</v>
      </c>
      <c r="S688" t="s">
        <v>85</v>
      </c>
      <c r="T688">
        <v>48000</v>
      </c>
    </row>
    <row r="689" spans="1:20" x14ac:dyDescent="0.3">
      <c r="A689" t="s">
        <v>1631</v>
      </c>
      <c r="B689" t="str">
        <f>_xlfn.CONCAT(쿼리1[[#This Row],[주문번호]], "-", 쿼리1[[#This Row],[공정명]])</f>
        <v>20240930-1000141201-제대</v>
      </c>
      <c r="C689">
        <v>2</v>
      </c>
      <c r="D689" t="s">
        <v>80</v>
      </c>
      <c r="E689" s="1">
        <v>45565</v>
      </c>
      <c r="F689" s="1">
        <v>45575</v>
      </c>
      <c r="G689" s="1">
        <v>45587</v>
      </c>
      <c r="H689" s="1">
        <v>45656</v>
      </c>
      <c r="I689" s="1">
        <v>45587</v>
      </c>
      <c r="J689" t="s">
        <v>31</v>
      </c>
      <c r="K689" t="s">
        <v>32</v>
      </c>
      <c r="L689">
        <v>21818</v>
      </c>
      <c r="M689">
        <v>21150</v>
      </c>
      <c r="N689">
        <v>12</v>
      </c>
      <c r="O689" t="s">
        <v>128</v>
      </c>
      <c r="P689" t="s">
        <v>1632</v>
      </c>
      <c r="Q689" t="s">
        <v>1633</v>
      </c>
      <c r="R689" t="s">
        <v>429</v>
      </c>
      <c r="S689" t="s">
        <v>85</v>
      </c>
      <c r="T689">
        <v>21818</v>
      </c>
    </row>
    <row r="690" spans="1:20" x14ac:dyDescent="0.3">
      <c r="A690" t="s">
        <v>1634</v>
      </c>
      <c r="B690" t="str">
        <f>_xlfn.CONCAT(쿼리1[[#This Row],[주문번호]], "-", 쿼리1[[#This Row],[공정명]])</f>
        <v>20241111-1000138905-제대</v>
      </c>
      <c r="C690">
        <v>8</v>
      </c>
      <c r="D690" t="s">
        <v>80</v>
      </c>
      <c r="E690" s="1">
        <v>45607</v>
      </c>
      <c r="F690" s="1">
        <v>45618</v>
      </c>
      <c r="G690" s="1">
        <v>45617</v>
      </c>
      <c r="H690" s="1">
        <v>45656</v>
      </c>
      <c r="I690" s="1">
        <v>45621</v>
      </c>
      <c r="J690" t="s">
        <v>31</v>
      </c>
      <c r="K690" t="s">
        <v>39</v>
      </c>
      <c r="L690">
        <v>20000</v>
      </c>
      <c r="M690">
        <v>19000</v>
      </c>
      <c r="N690">
        <v>-1</v>
      </c>
      <c r="O690" t="s">
        <v>564</v>
      </c>
      <c r="P690" t="s">
        <v>1332</v>
      </c>
      <c r="Q690" t="s">
        <v>1333</v>
      </c>
      <c r="R690" t="s">
        <v>429</v>
      </c>
      <c r="S690" t="s">
        <v>85</v>
      </c>
      <c r="T690">
        <v>20000</v>
      </c>
    </row>
    <row r="691" spans="1:20" x14ac:dyDescent="0.3">
      <c r="A691" t="s">
        <v>1635</v>
      </c>
      <c r="B691" t="str">
        <f>_xlfn.CONCAT(쿼리1[[#This Row],[주문번호]], "-", 쿼리1[[#This Row],[공정명]])</f>
        <v>20241118-900017-제대</v>
      </c>
      <c r="C691">
        <v>2</v>
      </c>
      <c r="D691" t="s">
        <v>80</v>
      </c>
      <c r="E691" s="1">
        <v>45614</v>
      </c>
      <c r="F691" s="1">
        <v>45639</v>
      </c>
      <c r="G691" s="1"/>
      <c r="H691" s="1">
        <v>45656</v>
      </c>
      <c r="I691" s="1">
        <v>45635</v>
      </c>
      <c r="J691" t="s">
        <v>21</v>
      </c>
      <c r="K691" t="s">
        <v>22</v>
      </c>
      <c r="L691">
        <v>300000</v>
      </c>
      <c r="O691" t="s">
        <v>91</v>
      </c>
      <c r="P691" t="s">
        <v>596</v>
      </c>
      <c r="Q691" t="s">
        <v>42</v>
      </c>
      <c r="R691" t="s">
        <v>199</v>
      </c>
      <c r="S691" t="s">
        <v>85</v>
      </c>
      <c r="T691">
        <v>300000</v>
      </c>
    </row>
    <row r="692" spans="1:20" x14ac:dyDescent="0.3">
      <c r="A692" t="s">
        <v>1636</v>
      </c>
      <c r="B692" t="str">
        <f>_xlfn.CONCAT(쿼리1[[#This Row],[주문번호]], "-", 쿼리1[[#This Row],[공정명]])</f>
        <v>20241118-902002-제대</v>
      </c>
      <c r="C692">
        <v>2</v>
      </c>
      <c r="D692" t="s">
        <v>80</v>
      </c>
      <c r="E692" s="1">
        <v>45614</v>
      </c>
      <c r="F692" s="1">
        <v>45629</v>
      </c>
      <c r="G692" s="1">
        <v>45630</v>
      </c>
      <c r="H692" s="1">
        <v>45656</v>
      </c>
      <c r="I692" s="1">
        <v>45632</v>
      </c>
      <c r="J692" t="s">
        <v>31</v>
      </c>
      <c r="K692" t="s">
        <v>32</v>
      </c>
      <c r="L692">
        <v>180000</v>
      </c>
      <c r="M692">
        <v>51000</v>
      </c>
      <c r="N692">
        <v>1</v>
      </c>
      <c r="O692" t="s">
        <v>1517</v>
      </c>
      <c r="P692" t="s">
        <v>1518</v>
      </c>
      <c r="Q692" t="s">
        <v>42</v>
      </c>
      <c r="R692" t="s">
        <v>199</v>
      </c>
      <c r="S692" t="s">
        <v>85</v>
      </c>
      <c r="T692">
        <v>180000</v>
      </c>
    </row>
    <row r="693" spans="1:20" x14ac:dyDescent="0.3">
      <c r="A693" t="s">
        <v>1636</v>
      </c>
      <c r="B693" t="str">
        <f>_xlfn.CONCAT(쿼리1[[#This Row],[주문번호]], "-", 쿼리1[[#This Row],[공정명]])</f>
        <v>20241118-902002-제대</v>
      </c>
      <c r="C693">
        <v>2</v>
      </c>
      <c r="D693" t="s">
        <v>80</v>
      </c>
      <c r="E693" s="1">
        <v>45614</v>
      </c>
      <c r="F693" s="1">
        <v>45629</v>
      </c>
      <c r="G693" s="1">
        <v>45631</v>
      </c>
      <c r="H693" s="1">
        <v>45656</v>
      </c>
      <c r="I693" s="1">
        <v>45632</v>
      </c>
      <c r="J693" t="s">
        <v>31</v>
      </c>
      <c r="K693" t="s">
        <v>32</v>
      </c>
      <c r="L693">
        <v>180000</v>
      </c>
      <c r="M693">
        <v>51000</v>
      </c>
      <c r="N693">
        <v>2</v>
      </c>
      <c r="O693" t="s">
        <v>1517</v>
      </c>
      <c r="P693" t="s">
        <v>1518</v>
      </c>
      <c r="Q693" t="s">
        <v>42</v>
      </c>
      <c r="R693" t="s">
        <v>199</v>
      </c>
      <c r="S693" t="s">
        <v>85</v>
      </c>
      <c r="T693">
        <v>180000</v>
      </c>
    </row>
    <row r="694" spans="1:20" x14ac:dyDescent="0.3">
      <c r="A694" t="s">
        <v>1636</v>
      </c>
      <c r="B694" t="str">
        <f>_xlfn.CONCAT(쿼리1[[#This Row],[주문번호]], "-", 쿼리1[[#This Row],[공정명]])</f>
        <v>20241118-902002-제대</v>
      </c>
      <c r="C694">
        <v>2</v>
      </c>
      <c r="D694" t="s">
        <v>80</v>
      </c>
      <c r="E694" s="1">
        <v>45614</v>
      </c>
      <c r="F694" s="1">
        <v>45629</v>
      </c>
      <c r="G694" s="1">
        <v>45632</v>
      </c>
      <c r="H694" s="1">
        <v>45656</v>
      </c>
      <c r="I694" s="1">
        <v>45632</v>
      </c>
      <c r="J694" t="s">
        <v>31</v>
      </c>
      <c r="K694" t="s">
        <v>32</v>
      </c>
      <c r="L694">
        <v>180000</v>
      </c>
      <c r="M694">
        <v>71900</v>
      </c>
      <c r="N694">
        <v>3</v>
      </c>
      <c r="O694" t="s">
        <v>1517</v>
      </c>
      <c r="P694" t="s">
        <v>1518</v>
      </c>
      <c r="Q694" t="s">
        <v>42</v>
      </c>
      <c r="R694" t="s">
        <v>199</v>
      </c>
      <c r="S694" t="s">
        <v>85</v>
      </c>
      <c r="T694">
        <v>180000</v>
      </c>
    </row>
    <row r="695" spans="1:20" x14ac:dyDescent="0.3">
      <c r="A695" t="s">
        <v>1637</v>
      </c>
      <c r="B695" t="str">
        <f>_xlfn.CONCAT(쿼리1[[#This Row],[주문번호]], "-", 쿼리1[[#This Row],[공정명]])</f>
        <v>20241025-900014-제대</v>
      </c>
      <c r="C695">
        <v>2</v>
      </c>
      <c r="D695" t="s">
        <v>80</v>
      </c>
      <c r="E695" s="1">
        <v>45590</v>
      </c>
      <c r="F695" s="1">
        <v>45604</v>
      </c>
      <c r="G695" s="1">
        <v>45616</v>
      </c>
      <c r="H695" s="1">
        <v>45656</v>
      </c>
      <c r="I695" s="1">
        <v>45616</v>
      </c>
      <c r="J695" t="s">
        <v>31</v>
      </c>
      <c r="K695" t="s">
        <v>32</v>
      </c>
      <c r="L695">
        <v>68571</v>
      </c>
      <c r="M695">
        <v>67200</v>
      </c>
      <c r="N695">
        <v>12</v>
      </c>
      <c r="O695" t="s">
        <v>673</v>
      </c>
      <c r="P695" t="s">
        <v>1638</v>
      </c>
      <c r="Q695" t="s">
        <v>42</v>
      </c>
      <c r="R695" t="s">
        <v>199</v>
      </c>
      <c r="S695" t="s">
        <v>85</v>
      </c>
      <c r="T695">
        <v>68571</v>
      </c>
    </row>
    <row r="696" spans="1:20" x14ac:dyDescent="0.3">
      <c r="A696" t="s">
        <v>1639</v>
      </c>
      <c r="B696" t="str">
        <f>_xlfn.CONCAT(쿼리1[[#This Row],[주문번호]], "-", 쿼리1[[#This Row],[공정명]])</f>
        <v>20241025-900012-제대</v>
      </c>
      <c r="C696">
        <v>2</v>
      </c>
      <c r="D696" t="s">
        <v>80</v>
      </c>
      <c r="E696" s="1">
        <v>45590</v>
      </c>
      <c r="F696" s="1">
        <v>45629</v>
      </c>
      <c r="G696" s="1">
        <v>45607</v>
      </c>
      <c r="H696" s="1">
        <v>45656</v>
      </c>
      <c r="I696" s="1">
        <v>45617</v>
      </c>
      <c r="J696" t="s">
        <v>101</v>
      </c>
      <c r="K696" t="s">
        <v>39</v>
      </c>
      <c r="L696">
        <v>562500</v>
      </c>
      <c r="M696">
        <v>36400</v>
      </c>
      <c r="N696">
        <v>-22</v>
      </c>
      <c r="O696" t="s">
        <v>91</v>
      </c>
      <c r="P696" t="s">
        <v>683</v>
      </c>
      <c r="Q696" t="s">
        <v>42</v>
      </c>
      <c r="R696" t="s">
        <v>199</v>
      </c>
      <c r="S696" t="s">
        <v>85</v>
      </c>
      <c r="T696">
        <v>562500</v>
      </c>
    </row>
    <row r="697" spans="1:20" x14ac:dyDescent="0.3">
      <c r="A697" t="s">
        <v>1639</v>
      </c>
      <c r="B697" t="str">
        <f>_xlfn.CONCAT(쿼리1[[#This Row],[주문번호]], "-", 쿼리1[[#This Row],[공정명]])</f>
        <v>20241025-900012-제대</v>
      </c>
      <c r="C697">
        <v>2</v>
      </c>
      <c r="D697" t="s">
        <v>80</v>
      </c>
      <c r="E697" s="1">
        <v>45590</v>
      </c>
      <c r="F697" s="1">
        <v>45629</v>
      </c>
      <c r="G697" s="1">
        <v>45616</v>
      </c>
      <c r="H697" s="1">
        <v>45656</v>
      </c>
      <c r="I697" s="1">
        <v>45617</v>
      </c>
      <c r="J697" t="s">
        <v>101</v>
      </c>
      <c r="K697" t="s">
        <v>39</v>
      </c>
      <c r="L697">
        <v>562500</v>
      </c>
      <c r="M697">
        <v>54600</v>
      </c>
      <c r="N697">
        <v>-13</v>
      </c>
      <c r="O697" t="s">
        <v>91</v>
      </c>
      <c r="P697" t="s">
        <v>683</v>
      </c>
      <c r="Q697" t="s">
        <v>42</v>
      </c>
      <c r="R697" t="s">
        <v>199</v>
      </c>
      <c r="S697" t="s">
        <v>85</v>
      </c>
      <c r="T697">
        <v>562500</v>
      </c>
    </row>
    <row r="698" spans="1:20" x14ac:dyDescent="0.3">
      <c r="A698" t="s">
        <v>1639</v>
      </c>
      <c r="B698" t="str">
        <f>_xlfn.CONCAT(쿼리1[[#This Row],[주문번호]], "-", 쿼리1[[#This Row],[공정명]])</f>
        <v>20241025-900012-제대</v>
      </c>
      <c r="C698">
        <v>2</v>
      </c>
      <c r="D698" t="s">
        <v>80</v>
      </c>
      <c r="E698" s="1">
        <v>45590</v>
      </c>
      <c r="F698" s="1">
        <v>45629</v>
      </c>
      <c r="G698" s="1">
        <v>45616</v>
      </c>
      <c r="H698" s="1">
        <v>45656</v>
      </c>
      <c r="I698" s="1">
        <v>45617</v>
      </c>
      <c r="J698" t="s">
        <v>101</v>
      </c>
      <c r="K698" t="s">
        <v>39</v>
      </c>
      <c r="L698">
        <v>562500</v>
      </c>
      <c r="M698">
        <v>37700</v>
      </c>
      <c r="N698">
        <v>-13</v>
      </c>
      <c r="O698" t="s">
        <v>91</v>
      </c>
      <c r="P698" t="s">
        <v>683</v>
      </c>
      <c r="Q698" t="s">
        <v>42</v>
      </c>
      <c r="R698" t="s">
        <v>199</v>
      </c>
      <c r="S698" t="s">
        <v>85</v>
      </c>
      <c r="T698">
        <v>562500</v>
      </c>
    </row>
    <row r="699" spans="1:20" x14ac:dyDescent="0.3">
      <c r="A699" t="s">
        <v>1639</v>
      </c>
      <c r="B699" t="str">
        <f>_xlfn.CONCAT(쿼리1[[#This Row],[주문번호]], "-", 쿼리1[[#This Row],[공정명]])</f>
        <v>20241025-900012-제대</v>
      </c>
      <c r="C699">
        <v>2</v>
      </c>
      <c r="D699" t="s">
        <v>80</v>
      </c>
      <c r="E699" s="1">
        <v>45590</v>
      </c>
      <c r="F699" s="1">
        <v>45629</v>
      </c>
      <c r="G699" s="1">
        <v>45619</v>
      </c>
      <c r="H699" s="1">
        <v>45656</v>
      </c>
      <c r="I699" s="1">
        <v>45617</v>
      </c>
      <c r="J699" t="s">
        <v>101</v>
      </c>
      <c r="K699" t="s">
        <v>39</v>
      </c>
      <c r="L699">
        <v>562500</v>
      </c>
      <c r="M699">
        <v>0</v>
      </c>
      <c r="N699">
        <v>-10</v>
      </c>
      <c r="O699" t="s">
        <v>91</v>
      </c>
      <c r="P699" t="s">
        <v>683</v>
      </c>
      <c r="Q699" t="s">
        <v>42</v>
      </c>
      <c r="R699" t="s">
        <v>199</v>
      </c>
      <c r="S699" t="s">
        <v>85</v>
      </c>
      <c r="T699">
        <v>562500</v>
      </c>
    </row>
    <row r="700" spans="1:20" x14ac:dyDescent="0.3">
      <c r="A700" t="s">
        <v>1639</v>
      </c>
      <c r="B700" t="str">
        <f>_xlfn.CONCAT(쿼리1[[#This Row],[주문번호]], "-", 쿼리1[[#This Row],[공정명]])</f>
        <v>20241025-900012-제대</v>
      </c>
      <c r="C700">
        <v>2</v>
      </c>
      <c r="D700" t="s">
        <v>80</v>
      </c>
      <c r="E700" s="1">
        <v>45590</v>
      </c>
      <c r="F700" s="1">
        <v>45629</v>
      </c>
      <c r="G700" s="1">
        <v>45619</v>
      </c>
      <c r="H700" s="1">
        <v>45656</v>
      </c>
      <c r="I700" s="1">
        <v>45617</v>
      </c>
      <c r="J700" t="s">
        <v>101</v>
      </c>
      <c r="K700" t="s">
        <v>39</v>
      </c>
      <c r="L700">
        <v>562500</v>
      </c>
      <c r="M700">
        <v>78000</v>
      </c>
      <c r="N700">
        <v>-10</v>
      </c>
      <c r="O700" t="s">
        <v>91</v>
      </c>
      <c r="P700" t="s">
        <v>683</v>
      </c>
      <c r="Q700" t="s">
        <v>42</v>
      </c>
      <c r="R700" t="s">
        <v>199</v>
      </c>
      <c r="S700" t="s">
        <v>85</v>
      </c>
      <c r="T700">
        <v>562500</v>
      </c>
    </row>
    <row r="701" spans="1:20" x14ac:dyDescent="0.3">
      <c r="A701" t="s">
        <v>1639</v>
      </c>
      <c r="B701" t="str">
        <f>_xlfn.CONCAT(쿼리1[[#This Row],[주문번호]], "-", 쿼리1[[#This Row],[공정명]])</f>
        <v>20241025-900012-제대</v>
      </c>
      <c r="C701">
        <v>2</v>
      </c>
      <c r="D701" t="s">
        <v>80</v>
      </c>
      <c r="E701" s="1">
        <v>45590</v>
      </c>
      <c r="F701" s="1">
        <v>45629</v>
      </c>
      <c r="G701" s="1">
        <v>45621</v>
      </c>
      <c r="H701" s="1">
        <v>45656</v>
      </c>
      <c r="I701" s="1">
        <v>45617</v>
      </c>
      <c r="J701" t="s">
        <v>101</v>
      </c>
      <c r="K701" t="s">
        <v>39</v>
      </c>
      <c r="L701">
        <v>562500</v>
      </c>
      <c r="M701">
        <v>39000</v>
      </c>
      <c r="N701">
        <v>-8</v>
      </c>
      <c r="O701" t="s">
        <v>91</v>
      </c>
      <c r="P701" t="s">
        <v>683</v>
      </c>
      <c r="Q701" t="s">
        <v>42</v>
      </c>
      <c r="R701" t="s">
        <v>199</v>
      </c>
      <c r="S701" t="s">
        <v>85</v>
      </c>
      <c r="T701">
        <v>562500</v>
      </c>
    </row>
    <row r="702" spans="1:20" x14ac:dyDescent="0.3">
      <c r="A702" t="s">
        <v>1639</v>
      </c>
      <c r="B702" t="str">
        <f>_xlfn.CONCAT(쿼리1[[#This Row],[주문번호]], "-", 쿼리1[[#This Row],[공정명]])</f>
        <v>20241025-900012-제대</v>
      </c>
      <c r="C702">
        <v>2</v>
      </c>
      <c r="D702" t="s">
        <v>80</v>
      </c>
      <c r="E702" s="1">
        <v>45590</v>
      </c>
      <c r="F702" s="1">
        <v>45629</v>
      </c>
      <c r="G702" s="1">
        <v>45637</v>
      </c>
      <c r="H702" s="1">
        <v>45656</v>
      </c>
      <c r="I702" s="1">
        <v>45617</v>
      </c>
      <c r="J702" t="s">
        <v>101</v>
      </c>
      <c r="K702" t="s">
        <v>32</v>
      </c>
      <c r="L702">
        <v>562500</v>
      </c>
      <c r="M702">
        <v>156000</v>
      </c>
      <c r="N702">
        <v>8</v>
      </c>
      <c r="O702" t="s">
        <v>91</v>
      </c>
      <c r="P702" t="s">
        <v>683</v>
      </c>
      <c r="Q702" t="s">
        <v>42</v>
      </c>
      <c r="R702" t="s">
        <v>199</v>
      </c>
      <c r="S702" t="s">
        <v>85</v>
      </c>
      <c r="T702">
        <v>562500</v>
      </c>
    </row>
    <row r="703" spans="1:20" x14ac:dyDescent="0.3">
      <c r="A703" t="s">
        <v>1639</v>
      </c>
      <c r="B703" t="str">
        <f>_xlfn.CONCAT(쿼리1[[#This Row],[주문번호]], "-", 쿼리1[[#This Row],[공정명]])</f>
        <v>20241025-900012-제대</v>
      </c>
      <c r="C703">
        <v>2</v>
      </c>
      <c r="D703" t="s">
        <v>80</v>
      </c>
      <c r="E703" s="1">
        <v>45590</v>
      </c>
      <c r="F703" s="1">
        <v>45629</v>
      </c>
      <c r="G703" s="1">
        <v>45642</v>
      </c>
      <c r="H703" s="1">
        <v>45656</v>
      </c>
      <c r="I703" s="1">
        <v>45617</v>
      </c>
      <c r="J703" t="s">
        <v>101</v>
      </c>
      <c r="K703" t="s">
        <v>32</v>
      </c>
      <c r="L703">
        <v>562500</v>
      </c>
      <c r="M703">
        <v>75100</v>
      </c>
      <c r="N703">
        <v>13</v>
      </c>
      <c r="O703" t="s">
        <v>91</v>
      </c>
      <c r="P703" t="s">
        <v>683</v>
      </c>
      <c r="Q703" t="s">
        <v>42</v>
      </c>
      <c r="R703" t="s">
        <v>199</v>
      </c>
      <c r="S703" t="s">
        <v>85</v>
      </c>
      <c r="T703">
        <v>562500</v>
      </c>
    </row>
    <row r="704" spans="1:20" x14ac:dyDescent="0.3">
      <c r="A704" t="s">
        <v>1640</v>
      </c>
      <c r="B704" t="str">
        <f>_xlfn.CONCAT(쿼리1[[#This Row],[주문번호]], "-", 쿼리1[[#This Row],[공정명]])</f>
        <v>20241118-901007-제대</v>
      </c>
      <c r="C704">
        <v>2</v>
      </c>
      <c r="D704" t="s">
        <v>80</v>
      </c>
      <c r="E704" s="1">
        <v>45614</v>
      </c>
      <c r="F704" s="1">
        <v>45631</v>
      </c>
      <c r="G704" s="1">
        <v>45647</v>
      </c>
      <c r="H704" s="1">
        <v>45656</v>
      </c>
      <c r="I704" s="1">
        <v>45647</v>
      </c>
      <c r="J704" t="s">
        <v>31</v>
      </c>
      <c r="K704" t="s">
        <v>32</v>
      </c>
      <c r="L704">
        <v>90000</v>
      </c>
      <c r="M704">
        <v>87850</v>
      </c>
      <c r="N704">
        <v>16</v>
      </c>
      <c r="O704" t="s">
        <v>394</v>
      </c>
      <c r="P704" t="s">
        <v>668</v>
      </c>
      <c r="Q704" t="s">
        <v>42</v>
      </c>
      <c r="R704" t="s">
        <v>199</v>
      </c>
      <c r="S704" t="s">
        <v>85</v>
      </c>
      <c r="T704">
        <v>90000</v>
      </c>
    </row>
    <row r="705" spans="1:20" x14ac:dyDescent="0.3">
      <c r="A705" t="s">
        <v>1410</v>
      </c>
      <c r="B705" t="str">
        <f>_xlfn.CONCAT(쿼리1[[#This Row],[주문번호]], "-", 쿼리1[[#This Row],[공정명]])</f>
        <v>20241008-1000153049-분단</v>
      </c>
      <c r="C705">
        <v>4</v>
      </c>
      <c r="D705" t="s">
        <v>196</v>
      </c>
      <c r="E705" s="1">
        <v>45573</v>
      </c>
      <c r="F705" s="1">
        <v>45583</v>
      </c>
      <c r="G705" s="1">
        <v>45582</v>
      </c>
      <c r="H705" s="1">
        <v>45656</v>
      </c>
      <c r="I705" s="1">
        <v>45582</v>
      </c>
      <c r="J705" t="s">
        <v>31</v>
      </c>
      <c r="K705" t="s">
        <v>39</v>
      </c>
      <c r="L705">
        <v>18000</v>
      </c>
      <c r="M705">
        <v>18000</v>
      </c>
      <c r="N705">
        <v>-1</v>
      </c>
      <c r="O705" t="s">
        <v>1407</v>
      </c>
      <c r="P705" t="s">
        <v>1411</v>
      </c>
      <c r="Q705" t="s">
        <v>1412</v>
      </c>
      <c r="R705" t="s">
        <v>758</v>
      </c>
      <c r="S705" t="s">
        <v>190</v>
      </c>
      <c r="T705">
        <v>36</v>
      </c>
    </row>
    <row r="706" spans="1:20" x14ac:dyDescent="0.3">
      <c r="A706" t="s">
        <v>1641</v>
      </c>
      <c r="B706" t="str">
        <f>_xlfn.CONCAT(쿼리1[[#This Row],[주문번호]], "-", 쿼리1[[#This Row],[공정명]])</f>
        <v>20241028-1000134600-합지</v>
      </c>
      <c r="C706">
        <v>3</v>
      </c>
      <c r="D706" t="s">
        <v>60</v>
      </c>
      <c r="E706" s="1">
        <v>45593</v>
      </c>
      <c r="F706" s="1">
        <v>45602</v>
      </c>
      <c r="G706" s="1">
        <v>45601</v>
      </c>
      <c r="H706" s="1">
        <v>45656</v>
      </c>
      <c r="I706" s="1">
        <v>45617</v>
      </c>
      <c r="J706" t="s">
        <v>31</v>
      </c>
      <c r="K706" t="s">
        <v>39</v>
      </c>
      <c r="L706">
        <v>6000</v>
      </c>
      <c r="M706">
        <v>6000</v>
      </c>
      <c r="N706">
        <v>-1</v>
      </c>
      <c r="O706" t="s">
        <v>536</v>
      </c>
      <c r="P706" t="s">
        <v>1642</v>
      </c>
      <c r="Q706" t="s">
        <v>1643</v>
      </c>
      <c r="R706" t="s">
        <v>758</v>
      </c>
      <c r="S706" t="s">
        <v>190</v>
      </c>
      <c r="T706">
        <v>12</v>
      </c>
    </row>
    <row r="707" spans="1:20" x14ac:dyDescent="0.3">
      <c r="A707" t="s">
        <v>1641</v>
      </c>
      <c r="B707" t="str">
        <f>_xlfn.CONCAT(쿼리1[[#This Row],[주문번호]], "-", 쿼리1[[#This Row],[공정명]])</f>
        <v>20241028-1000134600-분단</v>
      </c>
      <c r="C707">
        <v>4</v>
      </c>
      <c r="D707" t="s">
        <v>196</v>
      </c>
      <c r="E707" s="1">
        <v>45593</v>
      </c>
      <c r="F707" s="1">
        <v>45603</v>
      </c>
      <c r="G707" s="1">
        <v>45601</v>
      </c>
      <c r="H707" s="1">
        <v>45656</v>
      </c>
      <c r="I707" s="1">
        <v>45617</v>
      </c>
      <c r="J707" t="s">
        <v>31</v>
      </c>
      <c r="K707" t="s">
        <v>39</v>
      </c>
      <c r="L707">
        <v>6000</v>
      </c>
      <c r="M707">
        <v>6000</v>
      </c>
      <c r="N707">
        <v>-2</v>
      </c>
      <c r="O707" t="s">
        <v>536</v>
      </c>
      <c r="P707" t="s">
        <v>1642</v>
      </c>
      <c r="Q707" t="s">
        <v>1643</v>
      </c>
      <c r="R707" t="s">
        <v>758</v>
      </c>
      <c r="S707" t="s">
        <v>190</v>
      </c>
      <c r="T707">
        <v>12</v>
      </c>
    </row>
    <row r="708" spans="1:20" x14ac:dyDescent="0.3">
      <c r="A708" t="s">
        <v>1644</v>
      </c>
      <c r="B708" t="str">
        <f>_xlfn.CONCAT(쿼리1[[#This Row],[주문번호]], "-", 쿼리1[[#This Row],[공정명]])</f>
        <v>20241029-1000163063-합지</v>
      </c>
      <c r="C708">
        <v>3</v>
      </c>
      <c r="D708" t="s">
        <v>60</v>
      </c>
      <c r="E708" s="1">
        <v>45594</v>
      </c>
      <c r="F708" s="1">
        <v>45603</v>
      </c>
      <c r="G708" s="1">
        <v>45601</v>
      </c>
      <c r="H708" s="1">
        <v>45656</v>
      </c>
      <c r="I708" s="1">
        <v>45601</v>
      </c>
      <c r="J708" t="s">
        <v>31</v>
      </c>
      <c r="K708" t="s">
        <v>39</v>
      </c>
      <c r="L708">
        <v>6000</v>
      </c>
      <c r="M708">
        <v>6000</v>
      </c>
      <c r="N708">
        <v>-2</v>
      </c>
      <c r="O708" t="s">
        <v>1407</v>
      </c>
      <c r="P708" t="s">
        <v>1642</v>
      </c>
      <c r="Q708" t="s">
        <v>1645</v>
      </c>
      <c r="R708" t="s">
        <v>758</v>
      </c>
      <c r="S708" t="s">
        <v>190</v>
      </c>
      <c r="T708">
        <v>12</v>
      </c>
    </row>
    <row r="709" spans="1:20" x14ac:dyDescent="0.3">
      <c r="A709" t="s">
        <v>1644</v>
      </c>
      <c r="B709" t="str">
        <f>_xlfn.CONCAT(쿼리1[[#This Row],[주문번호]], "-", 쿼리1[[#This Row],[공정명]])</f>
        <v>20241029-1000163063-분단</v>
      </c>
      <c r="C709">
        <v>4</v>
      </c>
      <c r="D709" t="s">
        <v>196</v>
      </c>
      <c r="E709" s="1">
        <v>45594</v>
      </c>
      <c r="F709" s="1">
        <v>45604</v>
      </c>
      <c r="G709" s="1">
        <v>45601</v>
      </c>
      <c r="H709" s="1">
        <v>45656</v>
      </c>
      <c r="I709" s="1">
        <v>45601</v>
      </c>
      <c r="J709" t="s">
        <v>31</v>
      </c>
      <c r="K709" t="s">
        <v>39</v>
      </c>
      <c r="L709">
        <v>6000</v>
      </c>
      <c r="M709">
        <v>6000</v>
      </c>
      <c r="N709">
        <v>-3</v>
      </c>
      <c r="O709" t="s">
        <v>1407</v>
      </c>
      <c r="P709" t="s">
        <v>1642</v>
      </c>
      <c r="Q709" t="s">
        <v>1645</v>
      </c>
      <c r="R709" t="s">
        <v>758</v>
      </c>
      <c r="S709" t="s">
        <v>190</v>
      </c>
      <c r="T709">
        <v>12</v>
      </c>
    </row>
    <row r="710" spans="1:20" x14ac:dyDescent="0.3">
      <c r="A710" t="s">
        <v>1646</v>
      </c>
      <c r="B710" t="str">
        <f>_xlfn.CONCAT(쿼리1[[#This Row],[주문번호]], "-", 쿼리1[[#This Row],[공정명]])</f>
        <v>20241029-1000165504-합지</v>
      </c>
      <c r="C710">
        <v>3</v>
      </c>
      <c r="D710" t="s">
        <v>60</v>
      </c>
      <c r="E710" s="1">
        <v>45594</v>
      </c>
      <c r="F710" s="1">
        <v>45603</v>
      </c>
      <c r="G710" s="1">
        <v>45601</v>
      </c>
      <c r="H710" s="1">
        <v>45656</v>
      </c>
      <c r="I710" s="1">
        <v>45601</v>
      </c>
      <c r="J710" t="s">
        <v>31</v>
      </c>
      <c r="K710" t="s">
        <v>39</v>
      </c>
      <c r="L710">
        <v>6000</v>
      </c>
      <c r="M710">
        <v>6000</v>
      </c>
      <c r="N710">
        <v>-2</v>
      </c>
      <c r="O710" t="s">
        <v>1407</v>
      </c>
      <c r="P710" t="s">
        <v>1647</v>
      </c>
      <c r="Q710" t="s">
        <v>1648</v>
      </c>
      <c r="R710" t="s">
        <v>758</v>
      </c>
      <c r="S710" t="s">
        <v>190</v>
      </c>
      <c r="T710">
        <v>12</v>
      </c>
    </row>
    <row r="711" spans="1:20" x14ac:dyDescent="0.3">
      <c r="A711" t="s">
        <v>1646</v>
      </c>
      <c r="B711" t="str">
        <f>_xlfn.CONCAT(쿼리1[[#This Row],[주문번호]], "-", 쿼리1[[#This Row],[공정명]])</f>
        <v>20241029-1000165504-분단</v>
      </c>
      <c r="C711">
        <v>4</v>
      </c>
      <c r="D711" t="s">
        <v>196</v>
      </c>
      <c r="E711" s="1">
        <v>45594</v>
      </c>
      <c r="F711" s="1">
        <v>45604</v>
      </c>
      <c r="G711" s="1">
        <v>45601</v>
      </c>
      <c r="H711" s="1">
        <v>45656</v>
      </c>
      <c r="I711" s="1">
        <v>45601</v>
      </c>
      <c r="J711" t="s">
        <v>31</v>
      </c>
      <c r="K711" t="s">
        <v>39</v>
      </c>
      <c r="L711">
        <v>6000</v>
      </c>
      <c r="M711">
        <v>6000</v>
      </c>
      <c r="N711">
        <v>-3</v>
      </c>
      <c r="O711" t="s">
        <v>1407</v>
      </c>
      <c r="P711" t="s">
        <v>1647</v>
      </c>
      <c r="Q711" t="s">
        <v>1648</v>
      </c>
      <c r="R711" t="s">
        <v>758</v>
      </c>
      <c r="S711" t="s">
        <v>190</v>
      </c>
      <c r="T711">
        <v>12</v>
      </c>
    </row>
    <row r="712" spans="1:20" x14ac:dyDescent="0.3">
      <c r="A712" t="s">
        <v>1649</v>
      </c>
      <c r="B712" t="str">
        <f>_xlfn.CONCAT(쿼리1[[#This Row],[주문번호]], "-", 쿼리1[[#This Row],[공정명]])</f>
        <v>20240920-1000153049-합지</v>
      </c>
      <c r="C712">
        <v>3</v>
      </c>
      <c r="D712" t="s">
        <v>60</v>
      </c>
      <c r="E712" s="1">
        <v>45555</v>
      </c>
      <c r="F712" s="1">
        <v>45566</v>
      </c>
      <c r="G712" s="1">
        <v>45565</v>
      </c>
      <c r="H712" s="1">
        <v>45656</v>
      </c>
      <c r="I712" s="1">
        <v>45629</v>
      </c>
      <c r="J712" t="s">
        <v>31</v>
      </c>
      <c r="K712" t="s">
        <v>39</v>
      </c>
      <c r="L712">
        <v>18000</v>
      </c>
      <c r="M712">
        <v>18000</v>
      </c>
      <c r="N712">
        <v>-1</v>
      </c>
      <c r="O712" t="s">
        <v>1407</v>
      </c>
      <c r="P712" t="s">
        <v>1411</v>
      </c>
      <c r="Q712" t="s">
        <v>1412</v>
      </c>
      <c r="R712" t="s">
        <v>758</v>
      </c>
      <c r="S712" t="s">
        <v>190</v>
      </c>
      <c r="T712">
        <v>36</v>
      </c>
    </row>
    <row r="713" spans="1:20" x14ac:dyDescent="0.3">
      <c r="A713" t="s">
        <v>1649</v>
      </c>
      <c r="B713" t="str">
        <f>_xlfn.CONCAT(쿼리1[[#This Row],[주문번호]], "-", 쿼리1[[#This Row],[공정명]])</f>
        <v>20240920-1000153049-분단</v>
      </c>
      <c r="C713">
        <v>4</v>
      </c>
      <c r="D713" t="s">
        <v>196</v>
      </c>
      <c r="E713" s="1">
        <v>45555</v>
      </c>
      <c r="F713" s="1">
        <v>45567</v>
      </c>
      <c r="G713" s="1">
        <v>45629</v>
      </c>
      <c r="H713" s="1">
        <v>45656</v>
      </c>
      <c r="I713" s="1">
        <v>45629</v>
      </c>
      <c r="J713" t="s">
        <v>31</v>
      </c>
      <c r="K713" t="s">
        <v>32</v>
      </c>
      <c r="L713">
        <v>18000</v>
      </c>
      <c r="M713">
        <v>18000</v>
      </c>
      <c r="N713">
        <v>62</v>
      </c>
      <c r="O713" t="s">
        <v>1407</v>
      </c>
      <c r="P713" t="s">
        <v>1411</v>
      </c>
      <c r="Q713" t="s">
        <v>1412</v>
      </c>
      <c r="R713" t="s">
        <v>758</v>
      </c>
      <c r="S713" t="s">
        <v>190</v>
      </c>
      <c r="T713">
        <v>36</v>
      </c>
    </row>
    <row r="714" spans="1:20" x14ac:dyDescent="0.3">
      <c r="A714" t="s">
        <v>1650</v>
      </c>
      <c r="B714" t="str">
        <f>_xlfn.CONCAT(쿼리1[[#This Row],[주문번호]], "-", 쿼리1[[#This Row],[공정명]])</f>
        <v>20241007-1000163063-합지</v>
      </c>
      <c r="C714">
        <v>3</v>
      </c>
      <c r="D714" t="s">
        <v>60</v>
      </c>
      <c r="E714" s="1">
        <v>45572</v>
      </c>
      <c r="F714" s="1">
        <v>45581</v>
      </c>
      <c r="G714" s="1">
        <v>45579</v>
      </c>
      <c r="H714" s="1">
        <v>45656</v>
      </c>
      <c r="I714" s="1">
        <v>45579</v>
      </c>
      <c r="J714" t="s">
        <v>31</v>
      </c>
      <c r="K714" t="s">
        <v>39</v>
      </c>
      <c r="L714">
        <v>6000</v>
      </c>
      <c r="M714">
        <v>6000</v>
      </c>
      <c r="N714">
        <v>-2</v>
      </c>
      <c r="O714" t="s">
        <v>1407</v>
      </c>
      <c r="P714" t="s">
        <v>1642</v>
      </c>
      <c r="Q714" t="s">
        <v>1645</v>
      </c>
      <c r="R714" t="s">
        <v>758</v>
      </c>
      <c r="S714" t="s">
        <v>190</v>
      </c>
      <c r="T714">
        <v>12</v>
      </c>
    </row>
    <row r="715" spans="1:20" x14ac:dyDescent="0.3">
      <c r="A715" t="s">
        <v>1650</v>
      </c>
      <c r="B715" t="str">
        <f>_xlfn.CONCAT(쿼리1[[#This Row],[주문번호]], "-", 쿼리1[[#This Row],[공정명]])</f>
        <v>20241007-1000163063-분단</v>
      </c>
      <c r="C715">
        <v>4</v>
      </c>
      <c r="D715" t="s">
        <v>196</v>
      </c>
      <c r="E715" s="1">
        <v>45572</v>
      </c>
      <c r="F715" s="1">
        <v>45582</v>
      </c>
      <c r="G715" s="1">
        <v>45579</v>
      </c>
      <c r="H715" s="1">
        <v>45656</v>
      </c>
      <c r="I715" s="1">
        <v>45579</v>
      </c>
      <c r="J715" t="s">
        <v>31</v>
      </c>
      <c r="K715" t="s">
        <v>39</v>
      </c>
      <c r="L715">
        <v>6000</v>
      </c>
      <c r="M715">
        <v>6000</v>
      </c>
      <c r="N715">
        <v>-3</v>
      </c>
      <c r="O715" t="s">
        <v>1407</v>
      </c>
      <c r="P715" t="s">
        <v>1642</v>
      </c>
      <c r="Q715" t="s">
        <v>1645</v>
      </c>
      <c r="R715" t="s">
        <v>758</v>
      </c>
      <c r="S715" t="s">
        <v>190</v>
      </c>
      <c r="T715">
        <v>12</v>
      </c>
    </row>
    <row r="716" spans="1:20" x14ac:dyDescent="0.3">
      <c r="A716" t="s">
        <v>1651</v>
      </c>
      <c r="B716" t="str">
        <f>_xlfn.CONCAT(쿼리1[[#This Row],[주문번호]], "-", 쿼리1[[#This Row],[공정명]])</f>
        <v>20240920-1000168510-합지</v>
      </c>
      <c r="C716">
        <v>3</v>
      </c>
      <c r="D716" t="s">
        <v>60</v>
      </c>
      <c r="E716" s="1">
        <v>45555</v>
      </c>
      <c r="F716" s="1">
        <v>45565</v>
      </c>
      <c r="G716" s="1">
        <v>45565</v>
      </c>
      <c r="H716" s="1">
        <v>45656</v>
      </c>
      <c r="I716" s="1">
        <v>45636</v>
      </c>
      <c r="J716" t="s">
        <v>31</v>
      </c>
      <c r="K716" t="s">
        <v>39</v>
      </c>
      <c r="L716">
        <v>12000</v>
      </c>
      <c r="M716">
        <v>12000</v>
      </c>
      <c r="N716">
        <v>0</v>
      </c>
      <c r="O716" t="s">
        <v>1407</v>
      </c>
      <c r="P716" t="s">
        <v>1411</v>
      </c>
      <c r="Q716" t="s">
        <v>1652</v>
      </c>
      <c r="R716" t="s">
        <v>758</v>
      </c>
      <c r="S716" t="s">
        <v>190</v>
      </c>
      <c r="T716">
        <v>24</v>
      </c>
    </row>
    <row r="717" spans="1:20" x14ac:dyDescent="0.3">
      <c r="A717" t="s">
        <v>1653</v>
      </c>
      <c r="B717" t="str">
        <f>_xlfn.CONCAT(쿼리1[[#This Row],[주문번호]], "-", 쿼리1[[#This Row],[공정명]])</f>
        <v>20241017-130441-합지</v>
      </c>
      <c r="C717">
        <v>1</v>
      </c>
      <c r="D717" t="s">
        <v>60</v>
      </c>
      <c r="E717" s="1">
        <v>45582</v>
      </c>
      <c r="F717" s="1">
        <v>45593</v>
      </c>
      <c r="G717" s="1">
        <v>45595</v>
      </c>
      <c r="H717" s="1">
        <v>45656</v>
      </c>
      <c r="I717" s="1">
        <v>45595</v>
      </c>
      <c r="J717" t="s">
        <v>31</v>
      </c>
      <c r="K717" t="s">
        <v>32</v>
      </c>
      <c r="L717">
        <v>6000</v>
      </c>
      <c r="M717">
        <v>6000</v>
      </c>
      <c r="N717">
        <v>2</v>
      </c>
      <c r="O717" t="s">
        <v>91</v>
      </c>
      <c r="P717" t="s">
        <v>1444</v>
      </c>
      <c r="Q717" t="s">
        <v>42</v>
      </c>
      <c r="R717" t="s">
        <v>1445</v>
      </c>
      <c r="S717" t="s">
        <v>190</v>
      </c>
      <c r="T717">
        <v>8571</v>
      </c>
    </row>
    <row r="718" spans="1:20" x14ac:dyDescent="0.3">
      <c r="A718" t="s">
        <v>1654</v>
      </c>
      <c r="B718" t="str">
        <f>_xlfn.CONCAT(쿼리1[[#This Row],[주문번호]], "-", 쿼리1[[#This Row],[공정명]])</f>
        <v>20240904-1000146161-합지</v>
      </c>
      <c r="C718">
        <v>3</v>
      </c>
      <c r="D718" t="s">
        <v>60</v>
      </c>
      <c r="E718" s="1">
        <v>45539</v>
      </c>
      <c r="F718" s="1">
        <v>45551</v>
      </c>
      <c r="G718" s="1">
        <v>45545</v>
      </c>
      <c r="H718" s="1">
        <v>45656</v>
      </c>
      <c r="I718" s="1">
        <v>45547</v>
      </c>
      <c r="J718" t="s">
        <v>31</v>
      </c>
      <c r="K718" t="s">
        <v>39</v>
      </c>
      <c r="L718">
        <v>4000</v>
      </c>
      <c r="M718">
        <v>4000</v>
      </c>
      <c r="N718">
        <v>-6</v>
      </c>
      <c r="O718" t="s">
        <v>1395</v>
      </c>
      <c r="P718" t="s">
        <v>1655</v>
      </c>
      <c r="Q718" t="s">
        <v>1656</v>
      </c>
      <c r="R718" t="s">
        <v>1445</v>
      </c>
      <c r="S718" t="s">
        <v>190</v>
      </c>
      <c r="T718">
        <v>12987</v>
      </c>
    </row>
    <row r="719" spans="1:20" x14ac:dyDescent="0.3">
      <c r="A719" t="s">
        <v>1497</v>
      </c>
      <c r="B719" t="str">
        <f>_xlfn.CONCAT(쿼리1[[#This Row],[주문번호]], "-", 쿼리1[[#This Row],[공정명]])</f>
        <v>20241008-1000150470-합지</v>
      </c>
      <c r="C719">
        <v>3</v>
      </c>
      <c r="D719" t="s">
        <v>60</v>
      </c>
      <c r="E719" s="1">
        <v>45573</v>
      </c>
      <c r="F719" s="1">
        <v>45582</v>
      </c>
      <c r="G719" s="1">
        <v>45581</v>
      </c>
      <c r="H719" s="1">
        <v>45656</v>
      </c>
      <c r="I719" s="1">
        <v>45587</v>
      </c>
      <c r="J719" t="s">
        <v>31</v>
      </c>
      <c r="K719" t="s">
        <v>39</v>
      </c>
      <c r="L719">
        <v>6000</v>
      </c>
      <c r="M719">
        <v>6000</v>
      </c>
      <c r="N719">
        <v>-1</v>
      </c>
      <c r="O719" t="s">
        <v>1498</v>
      </c>
      <c r="P719" t="s">
        <v>1499</v>
      </c>
      <c r="Q719" t="s">
        <v>1500</v>
      </c>
      <c r="R719" t="s">
        <v>1459</v>
      </c>
      <c r="S719" t="s">
        <v>190</v>
      </c>
      <c r="T719">
        <v>20000</v>
      </c>
    </row>
    <row r="720" spans="1:20" x14ac:dyDescent="0.3">
      <c r="A720" t="s">
        <v>1657</v>
      </c>
      <c r="B720" t="str">
        <f>_xlfn.CONCAT(쿼리1[[#This Row],[주문번호]], "-", 쿼리1[[#This Row],[공정명]])</f>
        <v>20241030-1000169496-제대</v>
      </c>
      <c r="C720">
        <v>4</v>
      </c>
      <c r="D720" t="s">
        <v>80</v>
      </c>
      <c r="E720" s="1">
        <v>45595</v>
      </c>
      <c r="F720" s="1">
        <v>45608</v>
      </c>
      <c r="G720" s="1">
        <v>45608</v>
      </c>
      <c r="H720" s="1">
        <v>45656</v>
      </c>
      <c r="I720" s="1">
        <v>45608</v>
      </c>
      <c r="J720" t="s">
        <v>31</v>
      </c>
      <c r="K720" t="s">
        <v>39</v>
      </c>
      <c r="L720">
        <v>21739</v>
      </c>
      <c r="M720">
        <v>19200</v>
      </c>
      <c r="N720">
        <v>0</v>
      </c>
      <c r="O720" t="s">
        <v>1456</v>
      </c>
      <c r="P720" t="s">
        <v>1658</v>
      </c>
      <c r="Q720" t="s">
        <v>1659</v>
      </c>
      <c r="R720" t="s">
        <v>1459</v>
      </c>
      <c r="S720" t="s">
        <v>256</v>
      </c>
      <c r="T720">
        <v>21739</v>
      </c>
    </row>
    <row r="721" spans="1:20" x14ac:dyDescent="0.3">
      <c r="A721" t="s">
        <v>1660</v>
      </c>
      <c r="B721" t="str">
        <f>_xlfn.CONCAT(쿼리1[[#This Row],[주문번호]], "-", 쿼리1[[#This Row],[공정명]])</f>
        <v>20241028-1000169487-제대</v>
      </c>
      <c r="C721">
        <v>4</v>
      </c>
      <c r="D721" t="s">
        <v>80</v>
      </c>
      <c r="E721" s="1">
        <v>45593</v>
      </c>
      <c r="F721" s="1">
        <v>45604</v>
      </c>
      <c r="G721" s="1">
        <v>45607</v>
      </c>
      <c r="H721" s="1">
        <v>45656</v>
      </c>
      <c r="I721" s="1">
        <v>45607</v>
      </c>
      <c r="J721" t="s">
        <v>31</v>
      </c>
      <c r="K721" t="s">
        <v>32</v>
      </c>
      <c r="L721">
        <v>160000</v>
      </c>
      <c r="M721">
        <v>154450</v>
      </c>
      <c r="N721">
        <v>3</v>
      </c>
      <c r="O721" t="s">
        <v>91</v>
      </c>
      <c r="P721" t="s">
        <v>1661</v>
      </c>
      <c r="Q721" t="s">
        <v>1662</v>
      </c>
      <c r="R721" t="s">
        <v>1459</v>
      </c>
      <c r="S721" t="s">
        <v>256</v>
      </c>
      <c r="T721">
        <v>160000</v>
      </c>
    </row>
    <row r="722" spans="1:20" x14ac:dyDescent="0.3">
      <c r="A722" t="s">
        <v>1663</v>
      </c>
      <c r="B722" t="str">
        <f>_xlfn.CONCAT(쿼리1[[#This Row],[주문번호]], "-", 쿼리1[[#This Row],[공정명]])</f>
        <v>20241030-1000156413-제대</v>
      </c>
      <c r="C722">
        <v>4</v>
      </c>
      <c r="D722" t="s">
        <v>80</v>
      </c>
      <c r="E722" s="1">
        <v>45595</v>
      </c>
      <c r="F722" s="1">
        <v>45607</v>
      </c>
      <c r="G722" s="1">
        <v>45608</v>
      </c>
      <c r="H722" s="1">
        <v>45656</v>
      </c>
      <c r="I722" s="1">
        <v>45608</v>
      </c>
      <c r="J722" t="s">
        <v>31</v>
      </c>
      <c r="K722" t="s">
        <v>32</v>
      </c>
      <c r="L722">
        <v>4347</v>
      </c>
      <c r="M722">
        <v>3500</v>
      </c>
      <c r="N722">
        <v>1</v>
      </c>
      <c r="O722" t="s">
        <v>1664</v>
      </c>
      <c r="P722" t="s">
        <v>1658</v>
      </c>
      <c r="Q722" t="s">
        <v>1665</v>
      </c>
      <c r="R722" t="s">
        <v>1459</v>
      </c>
      <c r="S722" t="s">
        <v>256</v>
      </c>
      <c r="T722">
        <v>4347</v>
      </c>
    </row>
    <row r="723" spans="1:20" x14ac:dyDescent="0.3">
      <c r="A723" t="s">
        <v>1666</v>
      </c>
      <c r="B723" t="str">
        <f>_xlfn.CONCAT(쿼리1[[#This Row],[주문번호]], "-", 쿼리1[[#This Row],[공정명]])</f>
        <v>20240920-1000156875-제대</v>
      </c>
      <c r="C723">
        <v>4</v>
      </c>
      <c r="D723" t="s">
        <v>80</v>
      </c>
      <c r="E723" s="1">
        <v>45555</v>
      </c>
      <c r="F723" s="1">
        <v>45568</v>
      </c>
      <c r="G723" s="1">
        <v>45575</v>
      </c>
      <c r="H723" s="1">
        <v>45656</v>
      </c>
      <c r="I723" s="1">
        <v>45575</v>
      </c>
      <c r="J723" t="s">
        <v>101</v>
      </c>
      <c r="K723" t="s">
        <v>32</v>
      </c>
      <c r="L723">
        <v>26086</v>
      </c>
      <c r="M723">
        <v>25750</v>
      </c>
      <c r="N723">
        <v>7</v>
      </c>
      <c r="O723" t="s">
        <v>1664</v>
      </c>
      <c r="P723" t="s">
        <v>1667</v>
      </c>
      <c r="Q723" t="s">
        <v>1668</v>
      </c>
      <c r="R723" t="s">
        <v>1459</v>
      </c>
      <c r="S723" t="s">
        <v>256</v>
      </c>
      <c r="T723">
        <v>26086</v>
      </c>
    </row>
    <row r="724" spans="1:20" x14ac:dyDescent="0.3">
      <c r="A724" t="s">
        <v>1669</v>
      </c>
      <c r="B724" t="str">
        <f>_xlfn.CONCAT(쿼리1[[#This Row],[주문번호]], "-", 쿼리1[[#This Row],[공정명]])</f>
        <v>20241025-1000156875-제대</v>
      </c>
      <c r="C724">
        <v>4</v>
      </c>
      <c r="D724" t="s">
        <v>80</v>
      </c>
      <c r="E724" s="1">
        <v>45590</v>
      </c>
      <c r="F724" s="1">
        <v>45603</v>
      </c>
      <c r="G724" s="1">
        <v>45607</v>
      </c>
      <c r="H724" s="1">
        <v>45656</v>
      </c>
      <c r="I724" s="1">
        <v>45607</v>
      </c>
      <c r="J724" t="s">
        <v>31</v>
      </c>
      <c r="K724" t="s">
        <v>32</v>
      </c>
      <c r="L724">
        <v>26086</v>
      </c>
      <c r="M724">
        <v>24700</v>
      </c>
      <c r="N724">
        <v>4</v>
      </c>
      <c r="O724" t="s">
        <v>1664</v>
      </c>
      <c r="P724" t="s">
        <v>1667</v>
      </c>
      <c r="Q724" t="s">
        <v>1668</v>
      </c>
      <c r="R724" t="s">
        <v>1459</v>
      </c>
      <c r="S724" t="s">
        <v>256</v>
      </c>
      <c r="T724">
        <v>26086</v>
      </c>
    </row>
    <row r="725" spans="1:20" x14ac:dyDescent="0.3">
      <c r="A725" t="s">
        <v>1670</v>
      </c>
      <c r="B725" t="str">
        <f>_xlfn.CONCAT(쿼리1[[#This Row],[주문번호]], "-", 쿼리1[[#This Row],[공정명]])</f>
        <v>20241104-1000156875-제대</v>
      </c>
      <c r="C725">
        <v>4</v>
      </c>
      <c r="D725" t="s">
        <v>80</v>
      </c>
      <c r="E725" s="1">
        <v>45600</v>
      </c>
      <c r="F725" s="1">
        <v>45611</v>
      </c>
      <c r="G725" s="1">
        <v>45607</v>
      </c>
      <c r="H725" s="1">
        <v>45656</v>
      </c>
      <c r="I725" s="1">
        <v>45607</v>
      </c>
      <c r="J725" t="s">
        <v>31</v>
      </c>
      <c r="K725" t="s">
        <v>39</v>
      </c>
      <c r="L725">
        <v>26086</v>
      </c>
      <c r="M725">
        <v>25000</v>
      </c>
      <c r="N725">
        <v>-4</v>
      </c>
      <c r="O725" t="s">
        <v>1664</v>
      </c>
      <c r="P725" t="s">
        <v>1667</v>
      </c>
      <c r="Q725" t="s">
        <v>1668</v>
      </c>
      <c r="R725" t="s">
        <v>1459</v>
      </c>
      <c r="S725" t="s">
        <v>256</v>
      </c>
      <c r="T725">
        <v>26086</v>
      </c>
    </row>
    <row r="726" spans="1:20" x14ac:dyDescent="0.3">
      <c r="A726" t="s">
        <v>1671</v>
      </c>
      <c r="B726" t="str">
        <f>_xlfn.CONCAT(쿼리1[[#This Row],[주문번호]], "-", 쿼리1[[#This Row],[공정명]])</f>
        <v>20240925-11150225-제대</v>
      </c>
      <c r="C726">
        <v>4</v>
      </c>
      <c r="D726" t="s">
        <v>80</v>
      </c>
      <c r="E726" s="1">
        <v>45560</v>
      </c>
      <c r="F726" s="1">
        <v>45572</v>
      </c>
      <c r="G726" s="1">
        <v>45580</v>
      </c>
      <c r="H726" s="1">
        <v>45656</v>
      </c>
      <c r="I726" s="1">
        <v>45580</v>
      </c>
      <c r="J726" t="s">
        <v>31</v>
      </c>
      <c r="K726" t="s">
        <v>32</v>
      </c>
      <c r="L726">
        <v>18750</v>
      </c>
      <c r="M726">
        <v>17354</v>
      </c>
      <c r="N726">
        <v>8</v>
      </c>
      <c r="O726" t="s">
        <v>201</v>
      </c>
      <c r="P726" t="s">
        <v>1672</v>
      </c>
      <c r="Q726" t="s">
        <v>1673</v>
      </c>
      <c r="R726" t="s">
        <v>1674</v>
      </c>
      <c r="S726" t="s">
        <v>256</v>
      </c>
      <c r="T726">
        <v>18750</v>
      </c>
    </row>
    <row r="727" spans="1:20" x14ac:dyDescent="0.3">
      <c r="A727" t="s">
        <v>1675</v>
      </c>
      <c r="B727" t="str">
        <f>_xlfn.CONCAT(쿼리1[[#This Row],[주문번호]], "-", 쿼리1[[#This Row],[공정명]])</f>
        <v>20240920-1000141556-제대</v>
      </c>
      <c r="C727">
        <v>5</v>
      </c>
      <c r="D727" t="s">
        <v>80</v>
      </c>
      <c r="E727" s="1">
        <v>45555</v>
      </c>
      <c r="F727" s="1">
        <v>45568</v>
      </c>
      <c r="G727" s="1">
        <v>45575</v>
      </c>
      <c r="H727" s="1">
        <v>45656</v>
      </c>
      <c r="I727" s="1">
        <v>45575</v>
      </c>
      <c r="J727" t="s">
        <v>31</v>
      </c>
      <c r="K727" t="s">
        <v>32</v>
      </c>
      <c r="L727">
        <v>53333</v>
      </c>
      <c r="M727">
        <v>44300</v>
      </c>
      <c r="N727">
        <v>7</v>
      </c>
      <c r="O727" t="s">
        <v>1676</v>
      </c>
      <c r="P727" t="s">
        <v>1677</v>
      </c>
      <c r="Q727" t="s">
        <v>1678</v>
      </c>
      <c r="R727" t="s">
        <v>449</v>
      </c>
      <c r="S727" t="s">
        <v>256</v>
      </c>
      <c r="T727">
        <v>53333</v>
      </c>
    </row>
    <row r="728" spans="1:20" x14ac:dyDescent="0.3">
      <c r="A728" t="s">
        <v>1675</v>
      </c>
      <c r="B728" t="str">
        <f>_xlfn.CONCAT(쿼리1[[#This Row],[주문번호]], "-", 쿼리1[[#This Row],[공정명]])</f>
        <v>20240920-1000141556-제대</v>
      </c>
      <c r="C728">
        <v>5</v>
      </c>
      <c r="D728" t="s">
        <v>80</v>
      </c>
      <c r="E728" s="1">
        <v>45555</v>
      </c>
      <c r="F728" s="1">
        <v>45568</v>
      </c>
      <c r="G728" s="1">
        <v>45573</v>
      </c>
      <c r="H728" s="1">
        <v>45656</v>
      </c>
      <c r="I728" s="1">
        <v>45575</v>
      </c>
      <c r="J728" t="s">
        <v>31</v>
      </c>
      <c r="K728" t="s">
        <v>32</v>
      </c>
      <c r="L728">
        <v>53333</v>
      </c>
      <c r="M728">
        <v>44300</v>
      </c>
      <c r="N728">
        <v>5</v>
      </c>
      <c r="O728" t="s">
        <v>1676</v>
      </c>
      <c r="P728" t="s">
        <v>1677</v>
      </c>
      <c r="Q728" t="s">
        <v>1678</v>
      </c>
      <c r="R728" t="s">
        <v>449</v>
      </c>
      <c r="S728" t="s">
        <v>256</v>
      </c>
      <c r="T728">
        <v>53333</v>
      </c>
    </row>
    <row r="729" spans="1:20" x14ac:dyDescent="0.3">
      <c r="A729" t="s">
        <v>1679</v>
      </c>
      <c r="B729" t="str">
        <f>_xlfn.CONCAT(쿼리1[[#This Row],[주문번호]], "-", 쿼리1[[#This Row],[공정명]])</f>
        <v>20241029-1117N0055-제대</v>
      </c>
      <c r="C729">
        <v>2</v>
      </c>
      <c r="D729" t="s">
        <v>80</v>
      </c>
      <c r="E729" s="1">
        <v>45594</v>
      </c>
      <c r="F729" s="1">
        <v>45607</v>
      </c>
      <c r="G729" s="1">
        <v>45610</v>
      </c>
      <c r="H729" s="1">
        <v>45656</v>
      </c>
      <c r="I729" s="1">
        <v>45610</v>
      </c>
      <c r="J729" t="s">
        <v>31</v>
      </c>
      <c r="K729" t="s">
        <v>32</v>
      </c>
      <c r="L729">
        <v>40000</v>
      </c>
      <c r="M729">
        <v>39300</v>
      </c>
      <c r="N729">
        <v>3</v>
      </c>
      <c r="O729" t="s">
        <v>716</v>
      </c>
      <c r="P729" t="s">
        <v>717</v>
      </c>
      <c r="Q729" t="s">
        <v>42</v>
      </c>
      <c r="R729" t="s">
        <v>714</v>
      </c>
      <c r="S729" t="s">
        <v>256</v>
      </c>
      <c r="T729">
        <v>40000</v>
      </c>
    </row>
    <row r="730" spans="1:20" x14ac:dyDescent="0.3">
      <c r="A730" t="s">
        <v>1680</v>
      </c>
      <c r="B730" t="str">
        <f>_xlfn.CONCAT(쿼리1[[#This Row],[주문번호]], "-", 쿼리1[[#This Row],[공정명]])</f>
        <v>20240910-1117N0055-제대</v>
      </c>
      <c r="C730">
        <v>2</v>
      </c>
      <c r="D730" t="s">
        <v>80</v>
      </c>
      <c r="E730" s="1">
        <v>45545</v>
      </c>
      <c r="F730" s="1">
        <v>45558</v>
      </c>
      <c r="G730" s="1">
        <v>45575</v>
      </c>
      <c r="H730" s="1">
        <v>45656</v>
      </c>
      <c r="I730" s="1">
        <v>45575</v>
      </c>
      <c r="J730" t="s">
        <v>31</v>
      </c>
      <c r="K730" t="s">
        <v>32</v>
      </c>
      <c r="L730">
        <v>40000</v>
      </c>
      <c r="M730">
        <v>74500</v>
      </c>
      <c r="N730">
        <v>17</v>
      </c>
      <c r="O730" t="s">
        <v>716</v>
      </c>
      <c r="P730" t="s">
        <v>717</v>
      </c>
      <c r="Q730" t="s">
        <v>42</v>
      </c>
      <c r="R730" t="s">
        <v>714</v>
      </c>
      <c r="S730" t="s">
        <v>256</v>
      </c>
      <c r="T730">
        <v>40000</v>
      </c>
    </row>
    <row r="731" spans="1:20" x14ac:dyDescent="0.3">
      <c r="A731" t="s">
        <v>1681</v>
      </c>
      <c r="B731" t="str">
        <f>_xlfn.CONCAT(쿼리1[[#This Row],[주문번호]], "-", 쿼리1[[#This Row],[공정명]])</f>
        <v>20240927-1117N0055-제대</v>
      </c>
      <c r="C731">
        <v>2</v>
      </c>
      <c r="D731" t="s">
        <v>80</v>
      </c>
      <c r="E731" s="1">
        <v>45562</v>
      </c>
      <c r="F731" s="1">
        <v>45575</v>
      </c>
      <c r="G731" s="1">
        <v>45580</v>
      </c>
      <c r="H731" s="1">
        <v>45656</v>
      </c>
      <c r="I731" s="1">
        <v>45586</v>
      </c>
      <c r="J731" t="s">
        <v>31</v>
      </c>
      <c r="K731" t="s">
        <v>32</v>
      </c>
      <c r="L731">
        <v>40000</v>
      </c>
      <c r="M731">
        <v>19340</v>
      </c>
      <c r="N731">
        <v>5</v>
      </c>
      <c r="O731" t="s">
        <v>716</v>
      </c>
      <c r="P731" t="s">
        <v>717</v>
      </c>
      <c r="Q731" t="s">
        <v>42</v>
      </c>
      <c r="R731" t="s">
        <v>714</v>
      </c>
      <c r="S731" t="s">
        <v>256</v>
      </c>
      <c r="T731">
        <v>40000</v>
      </c>
    </row>
    <row r="732" spans="1:20" x14ac:dyDescent="0.3">
      <c r="A732" t="s">
        <v>1681</v>
      </c>
      <c r="B732" t="str">
        <f>_xlfn.CONCAT(쿼리1[[#This Row],[주문번호]], "-", 쿼리1[[#This Row],[공정명]])</f>
        <v>20240927-1117N0055-제대</v>
      </c>
      <c r="C732">
        <v>2</v>
      </c>
      <c r="D732" t="s">
        <v>80</v>
      </c>
      <c r="E732" s="1">
        <v>45562</v>
      </c>
      <c r="F732" s="1">
        <v>45575</v>
      </c>
      <c r="G732" s="1">
        <v>45586</v>
      </c>
      <c r="H732" s="1">
        <v>45656</v>
      </c>
      <c r="I732" s="1">
        <v>45586</v>
      </c>
      <c r="J732" t="s">
        <v>31</v>
      </c>
      <c r="K732" t="s">
        <v>32</v>
      </c>
      <c r="L732">
        <v>40000</v>
      </c>
      <c r="M732">
        <v>19100</v>
      </c>
      <c r="N732">
        <v>11</v>
      </c>
      <c r="O732" t="s">
        <v>716</v>
      </c>
      <c r="P732" t="s">
        <v>717</v>
      </c>
      <c r="Q732" t="s">
        <v>42</v>
      </c>
      <c r="R732" t="s">
        <v>714</v>
      </c>
      <c r="S732" t="s">
        <v>256</v>
      </c>
      <c r="T732">
        <v>40000</v>
      </c>
    </row>
    <row r="733" spans="1:20" x14ac:dyDescent="0.3">
      <c r="A733" t="s">
        <v>1682</v>
      </c>
      <c r="B733" t="str">
        <f>_xlfn.CONCAT(쿼리1[[#This Row],[주문번호]], "-", 쿼리1[[#This Row],[공정명]])</f>
        <v>20240925-1117N0054-제대</v>
      </c>
      <c r="C733">
        <v>2</v>
      </c>
      <c r="D733" t="s">
        <v>80</v>
      </c>
      <c r="E733" s="1">
        <v>45560</v>
      </c>
      <c r="F733" s="1">
        <v>45573</v>
      </c>
      <c r="G733" s="1">
        <v>45575</v>
      </c>
      <c r="H733" s="1">
        <v>45656</v>
      </c>
      <c r="I733" s="1">
        <v>45575</v>
      </c>
      <c r="J733" t="s">
        <v>31</v>
      </c>
      <c r="K733" t="s">
        <v>32</v>
      </c>
      <c r="L733">
        <v>24000</v>
      </c>
      <c r="M733">
        <v>23000</v>
      </c>
      <c r="N733">
        <v>2</v>
      </c>
      <c r="O733" t="s">
        <v>712</v>
      </c>
      <c r="P733" t="s">
        <v>713</v>
      </c>
      <c r="Q733" t="s">
        <v>42</v>
      </c>
      <c r="R733" t="s">
        <v>714</v>
      </c>
      <c r="S733" t="s">
        <v>256</v>
      </c>
      <c r="T733">
        <v>24000</v>
      </c>
    </row>
    <row r="734" spans="1:20" x14ac:dyDescent="0.3">
      <c r="A734" t="s">
        <v>1682</v>
      </c>
      <c r="B734" t="str">
        <f>_xlfn.CONCAT(쿼리1[[#This Row],[주문번호]], "-", 쿼리1[[#This Row],[공정명]])</f>
        <v>20240925-1117N0054-제대</v>
      </c>
      <c r="C734">
        <v>2</v>
      </c>
      <c r="D734" t="s">
        <v>80</v>
      </c>
      <c r="E734" s="1">
        <v>45560</v>
      </c>
      <c r="F734" s="1">
        <v>45573</v>
      </c>
      <c r="G734" s="1">
        <v>45569</v>
      </c>
      <c r="H734" s="1">
        <v>45656</v>
      </c>
      <c r="I734" s="1">
        <v>45575</v>
      </c>
      <c r="J734" t="s">
        <v>31</v>
      </c>
      <c r="K734" t="s">
        <v>39</v>
      </c>
      <c r="L734">
        <v>24000</v>
      </c>
      <c r="M734">
        <v>23000</v>
      </c>
      <c r="N734">
        <v>-4</v>
      </c>
      <c r="O734" t="s">
        <v>712</v>
      </c>
      <c r="P734" t="s">
        <v>713</v>
      </c>
      <c r="Q734" t="s">
        <v>42</v>
      </c>
      <c r="R734" t="s">
        <v>714</v>
      </c>
      <c r="S734" t="s">
        <v>256</v>
      </c>
      <c r="T734">
        <v>24000</v>
      </c>
    </row>
    <row r="735" spans="1:20" x14ac:dyDescent="0.3">
      <c r="A735" t="s">
        <v>1683</v>
      </c>
      <c r="B735" t="str">
        <f>_xlfn.CONCAT(쿼리1[[#This Row],[주문번호]], "-", 쿼리1[[#This Row],[공정명]])</f>
        <v>20241211-1117N0055-제대</v>
      </c>
      <c r="C735">
        <v>2</v>
      </c>
      <c r="D735" t="s">
        <v>80</v>
      </c>
      <c r="E735" s="1">
        <v>45637</v>
      </c>
      <c r="F735" s="1">
        <v>45650</v>
      </c>
      <c r="G735" s="1">
        <v>45650</v>
      </c>
      <c r="H735" s="1">
        <v>45656</v>
      </c>
      <c r="I735" s="1">
        <v>45652</v>
      </c>
      <c r="J735" t="s">
        <v>31</v>
      </c>
      <c r="K735" t="s">
        <v>39</v>
      </c>
      <c r="L735">
        <v>40000</v>
      </c>
      <c r="M735">
        <v>30000</v>
      </c>
      <c r="N735">
        <v>0</v>
      </c>
      <c r="O735" t="s">
        <v>716</v>
      </c>
      <c r="P735" t="s">
        <v>717</v>
      </c>
      <c r="Q735" t="s">
        <v>42</v>
      </c>
      <c r="R735" t="s">
        <v>714</v>
      </c>
      <c r="S735" t="s">
        <v>256</v>
      </c>
      <c r="T735">
        <v>40000</v>
      </c>
    </row>
    <row r="736" spans="1:20" x14ac:dyDescent="0.3">
      <c r="A736" t="s">
        <v>1683</v>
      </c>
      <c r="B736" t="str">
        <f>_xlfn.CONCAT(쿼리1[[#This Row],[주문번호]], "-", 쿼리1[[#This Row],[공정명]])</f>
        <v>20241211-1117N0055-제대</v>
      </c>
      <c r="C736">
        <v>2</v>
      </c>
      <c r="D736" t="s">
        <v>80</v>
      </c>
      <c r="E736" s="1">
        <v>45637</v>
      </c>
      <c r="F736" s="1">
        <v>45650</v>
      </c>
      <c r="G736" s="1">
        <v>45652</v>
      </c>
      <c r="H736" s="1">
        <v>45656</v>
      </c>
      <c r="I736" s="1">
        <v>45652</v>
      </c>
      <c r="J736" t="s">
        <v>31</v>
      </c>
      <c r="K736" t="s">
        <v>32</v>
      </c>
      <c r="L736">
        <v>40000</v>
      </c>
      <c r="M736">
        <v>8800</v>
      </c>
      <c r="N736">
        <v>2</v>
      </c>
      <c r="O736" t="s">
        <v>716</v>
      </c>
      <c r="P736" t="s">
        <v>717</v>
      </c>
      <c r="Q736" t="s">
        <v>42</v>
      </c>
      <c r="R736" t="s">
        <v>714</v>
      </c>
      <c r="S736" t="s">
        <v>256</v>
      </c>
      <c r="T736">
        <v>40000</v>
      </c>
    </row>
    <row r="737" spans="1:20" x14ac:dyDescent="0.3">
      <c r="A737" t="s">
        <v>1684</v>
      </c>
      <c r="B737" t="str">
        <f>_xlfn.CONCAT(쿼리1[[#This Row],[주문번호]], "-", 쿼리1[[#This Row],[공정명]])</f>
        <v>20241127-1000169843-제대</v>
      </c>
      <c r="C737">
        <v>4</v>
      </c>
      <c r="D737" t="s">
        <v>80</v>
      </c>
      <c r="E737" s="1">
        <v>45623</v>
      </c>
      <c r="F737" s="1">
        <v>45636</v>
      </c>
      <c r="G737" s="1">
        <v>45636</v>
      </c>
      <c r="H737" s="1">
        <v>45656</v>
      </c>
      <c r="I737" s="1">
        <v>45636</v>
      </c>
      <c r="J737" t="s">
        <v>31</v>
      </c>
      <c r="K737" t="s">
        <v>39</v>
      </c>
      <c r="L737">
        <v>20000</v>
      </c>
      <c r="M737">
        <v>19500</v>
      </c>
      <c r="N737">
        <v>0</v>
      </c>
      <c r="O737" t="s">
        <v>1685</v>
      </c>
      <c r="P737" t="s">
        <v>1686</v>
      </c>
      <c r="Q737" t="s">
        <v>1687</v>
      </c>
      <c r="R737" t="s">
        <v>714</v>
      </c>
      <c r="S737" t="s">
        <v>256</v>
      </c>
      <c r="T737">
        <v>20000</v>
      </c>
    </row>
    <row r="738" spans="1:20" x14ac:dyDescent="0.3">
      <c r="A738" t="s">
        <v>1666</v>
      </c>
      <c r="B738" t="str">
        <f>_xlfn.CONCAT(쿼리1[[#This Row],[주문번호]], "-", 쿼리1[[#This Row],[공정명]])</f>
        <v>20240920-1000156875-인쇄</v>
      </c>
      <c r="C738">
        <v>2</v>
      </c>
      <c r="D738" t="s">
        <v>328</v>
      </c>
      <c r="E738" s="1">
        <v>45555</v>
      </c>
      <c r="F738" s="1">
        <v>45561</v>
      </c>
      <c r="G738" s="1">
        <v>45560</v>
      </c>
      <c r="H738" s="1">
        <v>45656</v>
      </c>
      <c r="I738" s="1">
        <v>45575</v>
      </c>
      <c r="J738" t="s">
        <v>31</v>
      </c>
      <c r="K738" t="s">
        <v>39</v>
      </c>
      <c r="L738">
        <v>6000</v>
      </c>
      <c r="M738">
        <v>6000</v>
      </c>
      <c r="N738">
        <v>-1</v>
      </c>
      <c r="O738" t="s">
        <v>1664</v>
      </c>
      <c r="P738" t="s">
        <v>1667</v>
      </c>
      <c r="Q738" t="s">
        <v>1668</v>
      </c>
      <c r="R738" t="s">
        <v>1459</v>
      </c>
      <c r="S738" t="s">
        <v>759</v>
      </c>
      <c r="T738">
        <v>26086</v>
      </c>
    </row>
    <row r="739" spans="1:20" x14ac:dyDescent="0.3">
      <c r="A739" t="s">
        <v>1666</v>
      </c>
      <c r="B739" t="str">
        <f>_xlfn.CONCAT(쿼리1[[#This Row],[주문번호]], "-", 쿼리1[[#This Row],[공정명]])</f>
        <v>20240920-1000156875-인쇄</v>
      </c>
      <c r="C739">
        <v>2</v>
      </c>
      <c r="D739" t="s">
        <v>328</v>
      </c>
      <c r="E739" s="1">
        <v>45555</v>
      </c>
      <c r="F739" s="1">
        <v>45561</v>
      </c>
      <c r="G739" s="1">
        <v>45575</v>
      </c>
      <c r="H739" s="1">
        <v>45656</v>
      </c>
      <c r="I739" s="1">
        <v>45575</v>
      </c>
      <c r="J739" t="s">
        <v>31</v>
      </c>
      <c r="K739" t="s">
        <v>32</v>
      </c>
      <c r="L739">
        <v>6000</v>
      </c>
      <c r="M739">
        <v>6000</v>
      </c>
      <c r="N739">
        <v>14</v>
      </c>
      <c r="O739" t="s">
        <v>1664</v>
      </c>
      <c r="P739" t="s">
        <v>1667</v>
      </c>
      <c r="Q739" t="s">
        <v>1668</v>
      </c>
      <c r="R739" t="s">
        <v>1459</v>
      </c>
      <c r="S739" t="s">
        <v>759</v>
      </c>
      <c r="T739">
        <v>26086</v>
      </c>
    </row>
    <row r="740" spans="1:20" x14ac:dyDescent="0.3">
      <c r="A740" t="s">
        <v>1671</v>
      </c>
      <c r="B740" t="str">
        <f>_xlfn.CONCAT(쿼리1[[#This Row],[주문번호]], "-", 쿼리1[[#This Row],[공정명]])</f>
        <v>20240925-11150225-인쇄</v>
      </c>
      <c r="C740">
        <v>2</v>
      </c>
      <c r="D740" t="s">
        <v>328</v>
      </c>
      <c r="E740" s="1">
        <v>45560</v>
      </c>
      <c r="F740" s="1">
        <v>45566</v>
      </c>
      <c r="G740" s="1">
        <v>45575</v>
      </c>
      <c r="H740" s="1">
        <v>45656</v>
      </c>
      <c r="I740" s="1">
        <v>45580</v>
      </c>
      <c r="J740" t="s">
        <v>31</v>
      </c>
      <c r="K740" t="s">
        <v>32</v>
      </c>
      <c r="L740">
        <v>6000</v>
      </c>
      <c r="M740">
        <v>6000</v>
      </c>
      <c r="N740">
        <v>9</v>
      </c>
      <c r="O740" t="s">
        <v>201</v>
      </c>
      <c r="P740" t="s">
        <v>1672</v>
      </c>
      <c r="Q740" t="s">
        <v>1673</v>
      </c>
      <c r="R740" t="s">
        <v>1674</v>
      </c>
      <c r="S740" t="s">
        <v>759</v>
      </c>
      <c r="T740">
        <v>18750</v>
      </c>
    </row>
    <row r="741" spans="1:20" x14ac:dyDescent="0.3">
      <c r="A741" t="s">
        <v>1688</v>
      </c>
      <c r="B741" t="str">
        <f>_xlfn.CONCAT(쿼리1[[#This Row],[주문번호]], "-", 쿼리1[[#This Row],[공정명]])</f>
        <v>20241015-1000150688-인쇄</v>
      </c>
      <c r="C741">
        <v>2</v>
      </c>
      <c r="D741" t="s">
        <v>328</v>
      </c>
      <c r="E741" s="1">
        <v>45580</v>
      </c>
      <c r="F741" s="1">
        <v>45586</v>
      </c>
      <c r="G741" s="1">
        <v>45582</v>
      </c>
      <c r="H741" s="1">
        <v>45656</v>
      </c>
      <c r="I741" s="1">
        <v>45588</v>
      </c>
      <c r="J741" t="s">
        <v>31</v>
      </c>
      <c r="K741" t="s">
        <v>39</v>
      </c>
      <c r="L741">
        <v>6000</v>
      </c>
      <c r="M741">
        <v>6000</v>
      </c>
      <c r="N741">
        <v>-4</v>
      </c>
      <c r="O741" t="s">
        <v>1095</v>
      </c>
      <c r="P741" t="s">
        <v>1100</v>
      </c>
      <c r="Q741" t="s">
        <v>1689</v>
      </c>
      <c r="R741" t="s">
        <v>766</v>
      </c>
      <c r="S741" t="s">
        <v>759</v>
      </c>
      <c r="T741">
        <v>30</v>
      </c>
    </row>
    <row r="742" spans="1:20" x14ac:dyDescent="0.3">
      <c r="A742" t="s">
        <v>1690</v>
      </c>
      <c r="B742" t="str">
        <f>_xlfn.CONCAT(쿼리1[[#This Row],[주문번호]], "-", 쿼리1[[#This Row],[공정명]])</f>
        <v>20241015-1000160969-인쇄</v>
      </c>
      <c r="C742">
        <v>2</v>
      </c>
      <c r="D742" t="s">
        <v>328</v>
      </c>
      <c r="E742" s="1">
        <v>45580</v>
      </c>
      <c r="F742" s="1">
        <v>45586</v>
      </c>
      <c r="G742" s="1">
        <v>45582</v>
      </c>
      <c r="H742" s="1">
        <v>45656</v>
      </c>
      <c r="I742" s="1">
        <v>45589</v>
      </c>
      <c r="J742" t="s">
        <v>31</v>
      </c>
      <c r="K742" t="s">
        <v>39</v>
      </c>
      <c r="L742">
        <v>6000</v>
      </c>
      <c r="M742">
        <v>6000</v>
      </c>
      <c r="N742">
        <v>-4</v>
      </c>
      <c r="O742" t="s">
        <v>763</v>
      </c>
      <c r="P742" t="s">
        <v>764</v>
      </c>
      <c r="Q742" t="s">
        <v>1691</v>
      </c>
      <c r="R742" t="s">
        <v>766</v>
      </c>
      <c r="S742" t="s">
        <v>759</v>
      </c>
      <c r="T742">
        <v>30</v>
      </c>
    </row>
    <row r="743" spans="1:20" x14ac:dyDescent="0.3">
      <c r="A743" t="s">
        <v>1692</v>
      </c>
      <c r="B743" t="str">
        <f>_xlfn.CONCAT(쿼리1[[#This Row],[주문번호]], "-", 쿼리1[[#This Row],[공정명]])</f>
        <v>20241015-1000162938-인쇄</v>
      </c>
      <c r="C743">
        <v>2</v>
      </c>
      <c r="D743" t="s">
        <v>328</v>
      </c>
      <c r="E743" s="1">
        <v>45580</v>
      </c>
      <c r="F743" s="1">
        <v>45586</v>
      </c>
      <c r="G743" s="1">
        <v>45582</v>
      </c>
      <c r="H743" s="1">
        <v>45656</v>
      </c>
      <c r="I743" s="1">
        <v>45589</v>
      </c>
      <c r="J743" t="s">
        <v>31</v>
      </c>
      <c r="K743" t="s">
        <v>39</v>
      </c>
      <c r="L743">
        <v>6000</v>
      </c>
      <c r="M743">
        <v>6000</v>
      </c>
      <c r="N743">
        <v>-4</v>
      </c>
      <c r="O743" t="s">
        <v>1095</v>
      </c>
      <c r="P743" t="s">
        <v>1111</v>
      </c>
      <c r="Q743" t="s">
        <v>1693</v>
      </c>
      <c r="R743" t="s">
        <v>766</v>
      </c>
      <c r="S743" t="s">
        <v>759</v>
      </c>
      <c r="T743">
        <v>30</v>
      </c>
    </row>
    <row r="744" spans="1:20" x14ac:dyDescent="0.3">
      <c r="A744" t="s">
        <v>1694</v>
      </c>
      <c r="B744" t="str">
        <f>_xlfn.CONCAT(쿼리1[[#This Row],[주문번호]], "-", 쿼리1[[#This Row],[공정명]])</f>
        <v>20240902-1000152951-인쇄</v>
      </c>
      <c r="C744">
        <v>2</v>
      </c>
      <c r="D744" t="s">
        <v>328</v>
      </c>
      <c r="E744" s="1">
        <v>45537</v>
      </c>
      <c r="F744" s="1">
        <v>45541</v>
      </c>
      <c r="G744" s="1">
        <v>45540</v>
      </c>
      <c r="H744" s="1">
        <v>45656</v>
      </c>
      <c r="I744" s="1">
        <v>45546</v>
      </c>
      <c r="J744" t="s">
        <v>31</v>
      </c>
      <c r="K744" t="s">
        <v>39</v>
      </c>
      <c r="L744">
        <v>6000</v>
      </c>
      <c r="M744">
        <v>6000</v>
      </c>
      <c r="N744">
        <v>-1</v>
      </c>
      <c r="O744" t="s">
        <v>1095</v>
      </c>
      <c r="P744" t="s">
        <v>780</v>
      </c>
      <c r="Q744" t="s">
        <v>1695</v>
      </c>
      <c r="R744" t="s">
        <v>766</v>
      </c>
      <c r="S744" t="s">
        <v>759</v>
      </c>
      <c r="T744">
        <v>30</v>
      </c>
    </row>
    <row r="745" spans="1:20" x14ac:dyDescent="0.3">
      <c r="A745" t="s">
        <v>1696</v>
      </c>
      <c r="B745" t="str">
        <f>_xlfn.CONCAT(쿼리1[[#This Row],[주문번호]], "-", 쿼리1[[#This Row],[공정명]])</f>
        <v>20241015-1000160989-인쇄</v>
      </c>
      <c r="C745">
        <v>2</v>
      </c>
      <c r="D745" t="s">
        <v>328</v>
      </c>
      <c r="E745" s="1">
        <v>45580</v>
      </c>
      <c r="F745" s="1">
        <v>45586</v>
      </c>
      <c r="G745" s="1">
        <v>45582</v>
      </c>
      <c r="H745" s="1">
        <v>45656</v>
      </c>
      <c r="I745" s="1">
        <v>45589</v>
      </c>
      <c r="J745" t="s">
        <v>31</v>
      </c>
      <c r="K745" t="s">
        <v>39</v>
      </c>
      <c r="L745">
        <v>6000</v>
      </c>
      <c r="M745">
        <v>6000</v>
      </c>
      <c r="N745">
        <v>-4</v>
      </c>
      <c r="O745" t="s">
        <v>763</v>
      </c>
      <c r="P745" t="s">
        <v>764</v>
      </c>
      <c r="Q745" t="s">
        <v>1697</v>
      </c>
      <c r="R745" t="s">
        <v>766</v>
      </c>
      <c r="S745" t="s">
        <v>759</v>
      </c>
      <c r="T745">
        <v>30</v>
      </c>
    </row>
    <row r="746" spans="1:20" x14ac:dyDescent="0.3">
      <c r="A746" t="s">
        <v>1698</v>
      </c>
      <c r="B746" t="str">
        <f>_xlfn.CONCAT(쿼리1[[#This Row],[주문번호]], "-", 쿼리1[[#This Row],[공정명]])</f>
        <v>20241015-1000164747-인쇄</v>
      </c>
      <c r="C746">
        <v>2</v>
      </c>
      <c r="D746" t="s">
        <v>328</v>
      </c>
      <c r="E746" s="1">
        <v>45580</v>
      </c>
      <c r="F746" s="1">
        <v>45586</v>
      </c>
      <c r="G746" s="1">
        <v>45582</v>
      </c>
      <c r="H746" s="1">
        <v>45656</v>
      </c>
      <c r="I746" s="1">
        <v>45588</v>
      </c>
      <c r="J746" t="s">
        <v>31</v>
      </c>
      <c r="K746" t="s">
        <v>39</v>
      </c>
      <c r="L746">
        <v>6000</v>
      </c>
      <c r="M746">
        <v>6000</v>
      </c>
      <c r="N746">
        <v>-4</v>
      </c>
      <c r="O746" t="s">
        <v>763</v>
      </c>
      <c r="P746" t="s">
        <v>764</v>
      </c>
      <c r="Q746" t="s">
        <v>1699</v>
      </c>
      <c r="R746" t="s">
        <v>766</v>
      </c>
      <c r="S746" t="s">
        <v>759</v>
      </c>
      <c r="T746">
        <v>30</v>
      </c>
    </row>
    <row r="747" spans="1:20" x14ac:dyDescent="0.3">
      <c r="A747" t="s">
        <v>363</v>
      </c>
      <c r="B747" t="str">
        <f>_xlfn.CONCAT(쿼리1[[#This Row],[주문번호]], "-", 쿼리1[[#This Row],[공정명]])</f>
        <v>20240919-1120P0032-인쇄</v>
      </c>
      <c r="C747">
        <v>2</v>
      </c>
      <c r="D747" t="s">
        <v>328</v>
      </c>
      <c r="E747" s="1">
        <v>45554</v>
      </c>
      <c r="F747" s="1">
        <v>45560</v>
      </c>
      <c r="G747" s="1">
        <v>45561</v>
      </c>
      <c r="H747" s="1">
        <v>45656</v>
      </c>
      <c r="I747" s="1">
        <v>45588</v>
      </c>
      <c r="J747" t="s">
        <v>31</v>
      </c>
      <c r="K747" t="s">
        <v>32</v>
      </c>
      <c r="L747">
        <v>6000</v>
      </c>
      <c r="M747">
        <v>6000</v>
      </c>
      <c r="N747">
        <v>1</v>
      </c>
      <c r="O747" t="s">
        <v>364</v>
      </c>
      <c r="P747" t="s">
        <v>365</v>
      </c>
      <c r="Q747" t="s">
        <v>366</v>
      </c>
      <c r="R747" t="s">
        <v>367</v>
      </c>
      <c r="S747" t="s">
        <v>759</v>
      </c>
      <c r="T747">
        <v>14634</v>
      </c>
    </row>
    <row r="748" spans="1:20" x14ac:dyDescent="0.3">
      <c r="A748" t="s">
        <v>363</v>
      </c>
      <c r="B748" t="str">
        <f>_xlfn.CONCAT(쿼리1[[#This Row],[주문번호]], "-", 쿼리1[[#This Row],[공정명]])</f>
        <v>20240919-1120P0032-인쇄</v>
      </c>
      <c r="C748">
        <v>2</v>
      </c>
      <c r="D748" t="s">
        <v>328</v>
      </c>
      <c r="E748" s="1">
        <v>45554</v>
      </c>
      <c r="F748" s="1">
        <v>45560</v>
      </c>
      <c r="G748" s="1">
        <v>45575</v>
      </c>
      <c r="H748" s="1">
        <v>45656</v>
      </c>
      <c r="I748" s="1">
        <v>45588</v>
      </c>
      <c r="J748" t="s">
        <v>31</v>
      </c>
      <c r="K748" t="s">
        <v>32</v>
      </c>
      <c r="L748">
        <v>6000</v>
      </c>
      <c r="M748">
        <v>6000</v>
      </c>
      <c r="N748">
        <v>15</v>
      </c>
      <c r="O748" t="s">
        <v>364</v>
      </c>
      <c r="P748" t="s">
        <v>365</v>
      </c>
      <c r="Q748" t="s">
        <v>366</v>
      </c>
      <c r="R748" t="s">
        <v>367</v>
      </c>
      <c r="S748" t="s">
        <v>759</v>
      </c>
      <c r="T748">
        <v>14634</v>
      </c>
    </row>
    <row r="749" spans="1:20" x14ac:dyDescent="0.3">
      <c r="A749" t="s">
        <v>1700</v>
      </c>
      <c r="B749" t="str">
        <f>_xlfn.CONCAT(쿼리1[[#This Row],[주문번호]], "-", 쿼리1[[#This Row],[공정명]])</f>
        <v>20240920-1419P0003-인쇄</v>
      </c>
      <c r="C749">
        <v>2</v>
      </c>
      <c r="D749" t="s">
        <v>328</v>
      </c>
      <c r="E749" s="1">
        <v>45555</v>
      </c>
      <c r="F749" s="1">
        <v>45561</v>
      </c>
      <c r="G749" s="1">
        <v>45572</v>
      </c>
      <c r="H749" s="1">
        <v>45656</v>
      </c>
      <c r="I749" s="1">
        <v>45572</v>
      </c>
      <c r="J749" t="s">
        <v>31</v>
      </c>
      <c r="K749" t="s">
        <v>32</v>
      </c>
      <c r="L749">
        <v>6000</v>
      </c>
      <c r="M749">
        <v>6000</v>
      </c>
      <c r="N749">
        <v>11</v>
      </c>
      <c r="O749" t="s">
        <v>559</v>
      </c>
      <c r="P749" t="s">
        <v>1701</v>
      </c>
      <c r="Q749" t="s">
        <v>1702</v>
      </c>
      <c r="R749" t="s">
        <v>1424</v>
      </c>
      <c r="S749" t="s">
        <v>759</v>
      </c>
      <c r="T749">
        <v>6</v>
      </c>
    </row>
    <row r="750" spans="1:20" x14ac:dyDescent="0.3">
      <c r="A750" t="s">
        <v>1703</v>
      </c>
      <c r="B750" t="str">
        <f>_xlfn.CONCAT(쿼리1[[#This Row],[주문번호]], "-", 쿼리1[[#This Row],[공정명]])</f>
        <v>20240902-1000159448-인쇄</v>
      </c>
      <c r="C750">
        <v>2</v>
      </c>
      <c r="D750" t="s">
        <v>328</v>
      </c>
      <c r="E750" s="1">
        <v>45537</v>
      </c>
      <c r="F750" s="1">
        <v>45541</v>
      </c>
      <c r="G750" s="1">
        <v>45540</v>
      </c>
      <c r="H750" s="1">
        <v>45656</v>
      </c>
      <c r="I750" s="1">
        <v>45555</v>
      </c>
      <c r="J750" t="s">
        <v>31</v>
      </c>
      <c r="K750" t="s">
        <v>39</v>
      </c>
      <c r="L750">
        <v>6000</v>
      </c>
      <c r="M750">
        <v>6000</v>
      </c>
      <c r="N750">
        <v>-1</v>
      </c>
      <c r="O750" t="s">
        <v>1704</v>
      </c>
      <c r="P750" t="s">
        <v>1705</v>
      </c>
      <c r="Q750" t="s">
        <v>1706</v>
      </c>
      <c r="R750" t="s">
        <v>1424</v>
      </c>
      <c r="S750" t="s">
        <v>759</v>
      </c>
      <c r="T750">
        <v>6</v>
      </c>
    </row>
    <row r="751" spans="1:20" x14ac:dyDescent="0.3">
      <c r="A751" t="s">
        <v>1707</v>
      </c>
      <c r="B751" t="str">
        <f>_xlfn.CONCAT(쿼리1[[#This Row],[주문번호]], "-", 쿼리1[[#This Row],[공정명]])</f>
        <v>20240912-1000134595-인쇄</v>
      </c>
      <c r="C751">
        <v>2</v>
      </c>
      <c r="D751" t="s">
        <v>328</v>
      </c>
      <c r="E751" s="1">
        <v>45547</v>
      </c>
      <c r="F751" s="1">
        <v>45553</v>
      </c>
      <c r="G751" s="1">
        <v>45558</v>
      </c>
      <c r="H751" s="1">
        <v>45656</v>
      </c>
      <c r="I751" s="1">
        <v>45575</v>
      </c>
      <c r="J751" t="s">
        <v>31</v>
      </c>
      <c r="K751" t="s">
        <v>32</v>
      </c>
      <c r="L751">
        <v>6000</v>
      </c>
      <c r="M751">
        <v>6000</v>
      </c>
      <c r="N751">
        <v>5</v>
      </c>
      <c r="O751" t="s">
        <v>1708</v>
      </c>
      <c r="P751" t="s">
        <v>1709</v>
      </c>
      <c r="Q751" t="s">
        <v>1710</v>
      </c>
      <c r="R751" t="s">
        <v>1711</v>
      </c>
      <c r="S751" t="s">
        <v>759</v>
      </c>
      <c r="T751">
        <v>26086</v>
      </c>
    </row>
    <row r="752" spans="1:20" x14ac:dyDescent="0.3">
      <c r="A752" t="s">
        <v>1707</v>
      </c>
      <c r="B752" t="str">
        <f>_xlfn.CONCAT(쿼리1[[#This Row],[주문번호]], "-", 쿼리1[[#This Row],[공정명]])</f>
        <v>20240912-1000134595-인쇄</v>
      </c>
      <c r="C752">
        <v>2</v>
      </c>
      <c r="D752" t="s">
        <v>328</v>
      </c>
      <c r="E752" s="1">
        <v>45547</v>
      </c>
      <c r="F752" s="1">
        <v>45553</v>
      </c>
      <c r="G752" s="1">
        <v>45575</v>
      </c>
      <c r="H752" s="1">
        <v>45656</v>
      </c>
      <c r="I752" s="1">
        <v>45575</v>
      </c>
      <c r="J752" t="s">
        <v>31</v>
      </c>
      <c r="K752" t="s">
        <v>32</v>
      </c>
      <c r="L752">
        <v>6000</v>
      </c>
      <c r="M752">
        <v>6000</v>
      </c>
      <c r="N752">
        <v>22</v>
      </c>
      <c r="O752" t="s">
        <v>1708</v>
      </c>
      <c r="P752" t="s">
        <v>1709</v>
      </c>
      <c r="Q752" t="s">
        <v>1710</v>
      </c>
      <c r="R752" t="s">
        <v>1711</v>
      </c>
      <c r="S752" t="s">
        <v>759</v>
      </c>
      <c r="T752">
        <v>26086</v>
      </c>
    </row>
    <row r="753" spans="1:20" x14ac:dyDescent="0.3">
      <c r="A753" t="s">
        <v>1712</v>
      </c>
      <c r="B753" t="str">
        <f>_xlfn.CONCAT(쿼리1[[#This Row],[주문번호]], "-", 쿼리1[[#This Row],[공정명]])</f>
        <v>20241223-210784-제대</v>
      </c>
      <c r="C753">
        <v>1</v>
      </c>
      <c r="D753" t="s">
        <v>80</v>
      </c>
      <c r="E753" s="1">
        <v>45649</v>
      </c>
      <c r="F753" s="1">
        <v>45650</v>
      </c>
      <c r="G753" s="1"/>
      <c r="H753" s="1">
        <v>45656</v>
      </c>
      <c r="I753" s="1"/>
      <c r="J753" t="s">
        <v>21</v>
      </c>
      <c r="K753" t="s">
        <v>22</v>
      </c>
      <c r="L753">
        <v>2</v>
      </c>
      <c r="O753" t="s">
        <v>426</v>
      </c>
      <c r="P753" t="s">
        <v>1381</v>
      </c>
      <c r="Q753" t="s">
        <v>42</v>
      </c>
      <c r="R753" t="s">
        <v>1382</v>
      </c>
      <c r="S753" t="s">
        <v>217</v>
      </c>
      <c r="T753">
        <v>2</v>
      </c>
    </row>
    <row r="754" spans="1:20" x14ac:dyDescent="0.3">
      <c r="A754" t="s">
        <v>1713</v>
      </c>
      <c r="B754" t="str">
        <f>_xlfn.CONCAT(쿼리1[[#This Row],[주문번호]], "-", 쿼리1[[#This Row],[공정명]])</f>
        <v>20241029-240164-제대</v>
      </c>
      <c r="C754">
        <v>1</v>
      </c>
      <c r="D754" t="s">
        <v>80</v>
      </c>
      <c r="E754" s="1">
        <v>45594</v>
      </c>
      <c r="F754" s="1">
        <v>45595</v>
      </c>
      <c r="G754" s="1">
        <v>45595</v>
      </c>
      <c r="H754" s="1">
        <v>45656</v>
      </c>
      <c r="I754" s="1">
        <v>45595</v>
      </c>
      <c r="J754" t="s">
        <v>31</v>
      </c>
      <c r="K754" t="s">
        <v>39</v>
      </c>
      <c r="L754">
        <v>8</v>
      </c>
      <c r="M754">
        <v>1374</v>
      </c>
      <c r="N754">
        <v>0</v>
      </c>
      <c r="O754" t="s">
        <v>414</v>
      </c>
      <c r="P754" t="s">
        <v>1714</v>
      </c>
      <c r="Q754" t="s">
        <v>42</v>
      </c>
      <c r="R754" t="s">
        <v>1715</v>
      </c>
      <c r="S754" t="s">
        <v>217</v>
      </c>
      <c r="T754">
        <v>8</v>
      </c>
    </row>
    <row r="755" spans="1:20" x14ac:dyDescent="0.3">
      <c r="A755" t="s">
        <v>1716</v>
      </c>
      <c r="B755" t="str">
        <f>_xlfn.CONCAT(쿼리1[[#This Row],[주문번호]], "-", 쿼리1[[#This Row],[공정명]])</f>
        <v>20240919-2000168604-제대</v>
      </c>
      <c r="C755">
        <v>3</v>
      </c>
      <c r="D755" t="s">
        <v>80</v>
      </c>
      <c r="E755" s="1">
        <v>45554</v>
      </c>
      <c r="F755" s="1">
        <v>45562</v>
      </c>
      <c r="G755" s="1">
        <v>45575</v>
      </c>
      <c r="H755" s="1">
        <v>45656</v>
      </c>
      <c r="I755" s="1">
        <v>45575</v>
      </c>
      <c r="J755" t="s">
        <v>31</v>
      </c>
      <c r="K755" t="s">
        <v>32</v>
      </c>
      <c r="L755">
        <v>10000</v>
      </c>
      <c r="M755">
        <v>10000</v>
      </c>
      <c r="N755">
        <v>13</v>
      </c>
      <c r="O755" t="s">
        <v>1717</v>
      </c>
      <c r="P755" t="s">
        <v>1718</v>
      </c>
      <c r="Q755" t="s">
        <v>1719</v>
      </c>
      <c r="R755" t="s">
        <v>1720</v>
      </c>
      <c r="S755" t="s">
        <v>217</v>
      </c>
      <c r="T755">
        <v>10000</v>
      </c>
    </row>
    <row r="756" spans="1:20" x14ac:dyDescent="0.3">
      <c r="A756" t="s">
        <v>1721</v>
      </c>
      <c r="B756" t="str">
        <f>_xlfn.CONCAT(쿼리1[[#This Row],[주문번호]], "-", 쿼리1[[#This Row],[공정명]])</f>
        <v>20240906-210121-제대</v>
      </c>
      <c r="C756">
        <v>1</v>
      </c>
      <c r="D756" t="s">
        <v>80</v>
      </c>
      <c r="E756" s="1">
        <v>45541</v>
      </c>
      <c r="F756" s="1">
        <v>45544</v>
      </c>
      <c r="G756" s="1">
        <v>45546</v>
      </c>
      <c r="H756" s="1">
        <v>45656</v>
      </c>
      <c r="I756" s="1">
        <v>45546</v>
      </c>
      <c r="J756" t="s">
        <v>31</v>
      </c>
      <c r="K756" t="s">
        <v>32</v>
      </c>
      <c r="L756">
        <v>6</v>
      </c>
      <c r="M756">
        <v>6</v>
      </c>
      <c r="N756">
        <v>2</v>
      </c>
      <c r="O756" t="s">
        <v>339</v>
      </c>
      <c r="P756" t="s">
        <v>1722</v>
      </c>
      <c r="Q756" t="s">
        <v>42</v>
      </c>
      <c r="R756" t="s">
        <v>1723</v>
      </c>
      <c r="S756" t="s">
        <v>217</v>
      </c>
      <c r="T756">
        <v>6</v>
      </c>
    </row>
    <row r="757" spans="1:20" x14ac:dyDescent="0.3">
      <c r="A757" t="s">
        <v>1724</v>
      </c>
      <c r="B757" t="str">
        <f>_xlfn.CONCAT(쿼리1[[#This Row],[주문번호]], "-", 쿼리1[[#This Row],[공정명]])</f>
        <v>20241106-210121-제대</v>
      </c>
      <c r="C757">
        <v>1</v>
      </c>
      <c r="D757" t="s">
        <v>80</v>
      </c>
      <c r="E757" s="1">
        <v>45602</v>
      </c>
      <c r="F757" s="1">
        <v>45604</v>
      </c>
      <c r="G757" s="1">
        <v>45603</v>
      </c>
      <c r="H757" s="1">
        <v>45656</v>
      </c>
      <c r="I757" s="1">
        <v>45603</v>
      </c>
      <c r="J757" t="s">
        <v>31</v>
      </c>
      <c r="K757" t="s">
        <v>39</v>
      </c>
      <c r="L757">
        <v>6</v>
      </c>
      <c r="M757">
        <v>2742</v>
      </c>
      <c r="N757">
        <v>-1</v>
      </c>
      <c r="O757" t="s">
        <v>339</v>
      </c>
      <c r="P757" t="s">
        <v>1722</v>
      </c>
      <c r="Q757" t="s">
        <v>42</v>
      </c>
      <c r="R757" t="s">
        <v>1723</v>
      </c>
      <c r="S757" t="s">
        <v>217</v>
      </c>
      <c r="T757">
        <v>6</v>
      </c>
    </row>
    <row r="758" spans="1:20" x14ac:dyDescent="0.3">
      <c r="A758" t="s">
        <v>1725</v>
      </c>
      <c r="B758" t="str">
        <f>_xlfn.CONCAT(쿼리1[[#This Row],[주문번호]], "-", 쿼리1[[#This Row],[공정명]])</f>
        <v>20241128-2000147690-제대</v>
      </c>
      <c r="C758">
        <v>1</v>
      </c>
      <c r="D758" t="s">
        <v>80</v>
      </c>
      <c r="E758" s="1">
        <v>45624</v>
      </c>
      <c r="F758" s="1">
        <v>45628</v>
      </c>
      <c r="G758" s="1"/>
      <c r="H758" s="1">
        <v>45656</v>
      </c>
      <c r="I758" s="1"/>
      <c r="J758" t="s">
        <v>21</v>
      </c>
      <c r="K758" t="s">
        <v>22</v>
      </c>
      <c r="L758">
        <v>2688</v>
      </c>
      <c r="O758" t="s">
        <v>426</v>
      </c>
      <c r="P758" t="s">
        <v>1726</v>
      </c>
      <c r="Q758" t="s">
        <v>42</v>
      </c>
      <c r="R758" t="s">
        <v>1723</v>
      </c>
      <c r="S758" t="s">
        <v>217</v>
      </c>
      <c r="T758">
        <v>2688</v>
      </c>
    </row>
    <row r="759" spans="1:20" x14ac:dyDescent="0.3">
      <c r="A759" t="s">
        <v>1727</v>
      </c>
      <c r="B759" t="str">
        <f>_xlfn.CONCAT(쿼리1[[#This Row],[주문번호]], "-", 쿼리1[[#This Row],[공정명]])</f>
        <v>20241114-200388-제대</v>
      </c>
      <c r="C759">
        <v>1</v>
      </c>
      <c r="D759" t="s">
        <v>80</v>
      </c>
      <c r="E759" s="1">
        <v>45610</v>
      </c>
      <c r="F759" s="1">
        <v>45611</v>
      </c>
      <c r="G759" s="1">
        <v>45611</v>
      </c>
      <c r="H759" s="1">
        <v>45656</v>
      </c>
      <c r="I759" s="1">
        <v>45611</v>
      </c>
      <c r="J759" t="s">
        <v>31</v>
      </c>
      <c r="K759" t="s">
        <v>39</v>
      </c>
      <c r="L759">
        <v>4</v>
      </c>
      <c r="M759">
        <v>1832</v>
      </c>
      <c r="N759">
        <v>0</v>
      </c>
      <c r="O759" t="s">
        <v>414</v>
      </c>
      <c r="P759" t="s">
        <v>1728</v>
      </c>
      <c r="Q759" t="s">
        <v>42</v>
      </c>
      <c r="R759" t="s">
        <v>1729</v>
      </c>
      <c r="S759" t="s">
        <v>217</v>
      </c>
      <c r="T759">
        <v>4</v>
      </c>
    </row>
    <row r="760" spans="1:20" x14ac:dyDescent="0.3">
      <c r="A760" t="s">
        <v>1730</v>
      </c>
      <c r="B760" t="str">
        <f>_xlfn.CONCAT(쿼리1[[#This Row],[주문번호]], "-", 쿼리1[[#This Row],[공정명]])</f>
        <v>20241216-240589-제대</v>
      </c>
      <c r="C760">
        <v>1</v>
      </c>
      <c r="D760" t="s">
        <v>80</v>
      </c>
      <c r="E760" s="1">
        <v>45642</v>
      </c>
      <c r="F760" s="1">
        <v>45644</v>
      </c>
      <c r="G760" s="1"/>
      <c r="H760" s="1">
        <v>45656</v>
      </c>
      <c r="I760" s="1"/>
      <c r="J760" t="s">
        <v>21</v>
      </c>
      <c r="K760" t="s">
        <v>22</v>
      </c>
      <c r="L760">
        <v>10000</v>
      </c>
      <c r="O760" t="s">
        <v>1731</v>
      </c>
      <c r="P760" t="s">
        <v>1732</v>
      </c>
      <c r="Q760" t="s">
        <v>42</v>
      </c>
      <c r="R760" t="s">
        <v>1733</v>
      </c>
      <c r="S760" t="s">
        <v>217</v>
      </c>
      <c r="T760">
        <v>10000</v>
      </c>
    </row>
    <row r="761" spans="1:20" x14ac:dyDescent="0.3">
      <c r="A761" t="s">
        <v>1734</v>
      </c>
      <c r="B761" t="str">
        <f>_xlfn.CONCAT(쿼리1[[#This Row],[주문번호]], "-", 쿼리1[[#This Row],[공정명]])</f>
        <v>20241008-230089-제대</v>
      </c>
      <c r="C761">
        <v>1</v>
      </c>
      <c r="D761" t="s">
        <v>80</v>
      </c>
      <c r="E761" s="1">
        <v>45573</v>
      </c>
      <c r="F761" s="1">
        <v>45575</v>
      </c>
      <c r="G761" s="1">
        <v>45573</v>
      </c>
      <c r="H761" s="1">
        <v>45656</v>
      </c>
      <c r="I761" s="1">
        <v>45573</v>
      </c>
      <c r="J761" t="s">
        <v>31</v>
      </c>
      <c r="K761" t="s">
        <v>39</v>
      </c>
      <c r="L761">
        <v>5000</v>
      </c>
      <c r="M761">
        <v>4500</v>
      </c>
      <c r="N761">
        <v>-2</v>
      </c>
      <c r="O761" t="s">
        <v>1255</v>
      </c>
      <c r="P761" t="s">
        <v>1735</v>
      </c>
      <c r="Q761" t="s">
        <v>42</v>
      </c>
      <c r="R761" t="s">
        <v>261</v>
      </c>
      <c r="S761" t="s">
        <v>217</v>
      </c>
      <c r="T761">
        <v>5000</v>
      </c>
    </row>
    <row r="762" spans="1:20" x14ac:dyDescent="0.3">
      <c r="A762" t="s">
        <v>1736</v>
      </c>
      <c r="B762" t="str">
        <f>_xlfn.CONCAT(쿼리1[[#This Row],[주문번호]], "-", 쿼리1[[#This Row],[공정명]])</f>
        <v>20241108-2116N0026-제대</v>
      </c>
      <c r="C762">
        <v>1</v>
      </c>
      <c r="D762" t="s">
        <v>80</v>
      </c>
      <c r="E762" s="1">
        <v>45604</v>
      </c>
      <c r="F762" s="1">
        <v>45608</v>
      </c>
      <c r="G762" s="1">
        <v>45608</v>
      </c>
      <c r="H762" s="1">
        <v>45656</v>
      </c>
      <c r="I762" s="1">
        <v>45608</v>
      </c>
      <c r="J762" t="s">
        <v>31</v>
      </c>
      <c r="K762" t="s">
        <v>39</v>
      </c>
      <c r="L762">
        <v>5000</v>
      </c>
      <c r="M762">
        <v>4000</v>
      </c>
      <c r="N762">
        <v>0</v>
      </c>
      <c r="O762" t="s">
        <v>1737</v>
      </c>
      <c r="P762" t="s">
        <v>1738</v>
      </c>
      <c r="Q762" t="s">
        <v>42</v>
      </c>
      <c r="R762" t="s">
        <v>1739</v>
      </c>
      <c r="S762" t="s">
        <v>217</v>
      </c>
      <c r="T762">
        <v>5000</v>
      </c>
    </row>
    <row r="763" spans="1:20" x14ac:dyDescent="0.3">
      <c r="A763" t="s">
        <v>1740</v>
      </c>
      <c r="B763" t="str">
        <f>_xlfn.CONCAT(쿼리1[[#This Row],[주문번호]], "-", 쿼리1[[#This Row],[공정명]])</f>
        <v>20241125-2418P0011-제대</v>
      </c>
      <c r="C763">
        <v>3</v>
      </c>
      <c r="D763" t="s">
        <v>80</v>
      </c>
      <c r="E763" s="1">
        <v>45621</v>
      </c>
      <c r="F763" s="1">
        <v>45628</v>
      </c>
      <c r="G763" s="1"/>
      <c r="H763" s="1">
        <v>45656</v>
      </c>
      <c r="I763" s="1">
        <v>45628</v>
      </c>
      <c r="J763" t="s">
        <v>21</v>
      </c>
      <c r="K763" t="s">
        <v>22</v>
      </c>
      <c r="L763">
        <v>10000</v>
      </c>
      <c r="O763" t="s">
        <v>1741</v>
      </c>
      <c r="P763" t="s">
        <v>1742</v>
      </c>
      <c r="Q763" t="s">
        <v>1743</v>
      </c>
      <c r="R763" t="s">
        <v>1744</v>
      </c>
      <c r="S763" t="s">
        <v>217</v>
      </c>
      <c r="T763">
        <v>10000</v>
      </c>
    </row>
    <row r="764" spans="1:20" x14ac:dyDescent="0.3">
      <c r="A764" t="s">
        <v>1745</v>
      </c>
      <c r="B764" t="str">
        <f>_xlfn.CONCAT(쿼리1[[#This Row],[주문번호]], "-", 쿼리1[[#This Row],[공정명]])</f>
        <v>20241125-2418P0074-제대</v>
      </c>
      <c r="C764">
        <v>3</v>
      </c>
      <c r="D764" t="s">
        <v>80</v>
      </c>
      <c r="E764" s="1">
        <v>45621</v>
      </c>
      <c r="F764" s="1">
        <v>45628</v>
      </c>
      <c r="G764" s="1"/>
      <c r="H764" s="1">
        <v>45656</v>
      </c>
      <c r="I764" s="1">
        <v>45628</v>
      </c>
      <c r="J764" t="s">
        <v>21</v>
      </c>
      <c r="K764" t="s">
        <v>22</v>
      </c>
      <c r="L764">
        <v>10000</v>
      </c>
      <c r="O764" t="s">
        <v>1741</v>
      </c>
      <c r="P764" t="s">
        <v>1746</v>
      </c>
      <c r="Q764" t="s">
        <v>1747</v>
      </c>
      <c r="R764" t="s">
        <v>1744</v>
      </c>
      <c r="S764" t="s">
        <v>217</v>
      </c>
      <c r="T764">
        <v>10000</v>
      </c>
    </row>
    <row r="765" spans="1:20" x14ac:dyDescent="0.3">
      <c r="A765" t="s">
        <v>1748</v>
      </c>
      <c r="B765" t="str">
        <f>_xlfn.CONCAT(쿼리1[[#This Row],[주문번호]], "-", 쿼리1[[#This Row],[공정명]])</f>
        <v>20240911-220052-제대</v>
      </c>
      <c r="C765">
        <v>1</v>
      </c>
      <c r="D765" t="s">
        <v>80</v>
      </c>
      <c r="E765" s="1">
        <v>45546</v>
      </c>
      <c r="F765" s="1">
        <v>45548</v>
      </c>
      <c r="G765" s="1">
        <v>45575</v>
      </c>
      <c r="H765" s="1">
        <v>45656</v>
      </c>
      <c r="I765" s="1">
        <v>45575</v>
      </c>
      <c r="J765" t="s">
        <v>31</v>
      </c>
      <c r="K765" t="s">
        <v>32</v>
      </c>
      <c r="L765">
        <v>10000</v>
      </c>
      <c r="M765">
        <v>10020</v>
      </c>
      <c r="N765">
        <v>27</v>
      </c>
      <c r="O765" t="s">
        <v>214</v>
      </c>
      <c r="P765" t="s">
        <v>1749</v>
      </c>
      <c r="Q765" t="s">
        <v>42</v>
      </c>
      <c r="R765" t="s">
        <v>1750</v>
      </c>
      <c r="S765" t="s">
        <v>217</v>
      </c>
      <c r="T765">
        <v>10000</v>
      </c>
    </row>
    <row r="766" spans="1:20" x14ac:dyDescent="0.3">
      <c r="A766" t="s">
        <v>1751</v>
      </c>
      <c r="B766" t="str">
        <f>_xlfn.CONCAT(쿼리1[[#This Row],[주문번호]], "-", 쿼리1[[#This Row],[공정명]])</f>
        <v>20241202-220052-제대</v>
      </c>
      <c r="C766">
        <v>1</v>
      </c>
      <c r="D766" t="s">
        <v>80</v>
      </c>
      <c r="E766" s="1">
        <v>45628</v>
      </c>
      <c r="F766" s="1">
        <v>45630</v>
      </c>
      <c r="G766" s="1"/>
      <c r="H766" s="1">
        <v>45656</v>
      </c>
      <c r="I766" s="1"/>
      <c r="J766" t="s">
        <v>21</v>
      </c>
      <c r="K766" t="s">
        <v>22</v>
      </c>
      <c r="L766">
        <v>10000</v>
      </c>
      <c r="O766" t="s">
        <v>214</v>
      </c>
      <c r="P766" t="s">
        <v>1749</v>
      </c>
      <c r="Q766" t="s">
        <v>42</v>
      </c>
      <c r="R766" t="s">
        <v>1750</v>
      </c>
      <c r="S766" t="s">
        <v>217</v>
      </c>
      <c r="T766">
        <v>10000</v>
      </c>
    </row>
    <row r="767" spans="1:20" x14ac:dyDescent="0.3">
      <c r="A767" t="s">
        <v>1752</v>
      </c>
      <c r="B767" t="str">
        <f>_xlfn.CONCAT(쿼리1[[#This Row],[주문번호]], "-", 쿼리1[[#This Row],[공정명]])</f>
        <v>20241107-220052-제대</v>
      </c>
      <c r="C767">
        <v>1</v>
      </c>
      <c r="D767" t="s">
        <v>80</v>
      </c>
      <c r="E767" s="1">
        <v>45603</v>
      </c>
      <c r="F767" s="1">
        <v>45607</v>
      </c>
      <c r="G767" s="1">
        <v>45607</v>
      </c>
      <c r="H767" s="1">
        <v>45656</v>
      </c>
      <c r="I767" s="1">
        <v>45607</v>
      </c>
      <c r="J767" t="s">
        <v>31</v>
      </c>
      <c r="K767" t="s">
        <v>39</v>
      </c>
      <c r="L767">
        <v>10000</v>
      </c>
      <c r="M767">
        <v>4700</v>
      </c>
      <c r="N767">
        <v>0</v>
      </c>
      <c r="O767" t="s">
        <v>214</v>
      </c>
      <c r="P767" t="s">
        <v>1749</v>
      </c>
      <c r="Q767" t="s">
        <v>42</v>
      </c>
      <c r="R767" t="s">
        <v>1750</v>
      </c>
      <c r="S767" t="s">
        <v>217</v>
      </c>
      <c r="T767">
        <v>10000</v>
      </c>
    </row>
    <row r="768" spans="1:20" x14ac:dyDescent="0.3">
      <c r="A768" t="s">
        <v>1753</v>
      </c>
      <c r="B768" t="str">
        <f>_xlfn.CONCAT(쿼리1[[#This Row],[주문번호]], "-", 쿼리1[[#This Row],[공정명]])</f>
        <v>20241114-2216P0028-제대</v>
      </c>
      <c r="C768">
        <v>3</v>
      </c>
      <c r="D768" t="s">
        <v>80</v>
      </c>
      <c r="E768" s="1">
        <v>45610</v>
      </c>
      <c r="F768" s="1">
        <v>45618</v>
      </c>
      <c r="G768" s="1">
        <v>45618</v>
      </c>
      <c r="H768" s="1">
        <v>45656</v>
      </c>
      <c r="I768" s="1">
        <v>45618</v>
      </c>
      <c r="J768" t="s">
        <v>31</v>
      </c>
      <c r="K768" t="s">
        <v>39</v>
      </c>
      <c r="L768">
        <v>10000</v>
      </c>
      <c r="M768">
        <v>3000</v>
      </c>
      <c r="N768">
        <v>0</v>
      </c>
      <c r="O768" t="s">
        <v>1754</v>
      </c>
      <c r="P768" t="s">
        <v>1755</v>
      </c>
      <c r="Q768" t="s">
        <v>1756</v>
      </c>
      <c r="R768" t="s">
        <v>1757</v>
      </c>
      <c r="S768" t="s">
        <v>217</v>
      </c>
      <c r="T768">
        <v>10000</v>
      </c>
    </row>
    <row r="769" spans="1:20" x14ac:dyDescent="0.3">
      <c r="A769" t="s">
        <v>1758</v>
      </c>
      <c r="B769" t="str">
        <f>_xlfn.CONCAT(쿼리1[[#This Row],[주문번호]], "-", 쿼리1[[#This Row],[공정명]])</f>
        <v>20241204-2216P0046-제대</v>
      </c>
      <c r="C769">
        <v>3</v>
      </c>
      <c r="D769" t="s">
        <v>80</v>
      </c>
      <c r="E769" s="1">
        <v>45630</v>
      </c>
      <c r="F769" s="1">
        <v>45638</v>
      </c>
      <c r="G769" s="1"/>
      <c r="H769" s="1">
        <v>45656</v>
      </c>
      <c r="I769" s="1">
        <v>45637</v>
      </c>
      <c r="J769" t="s">
        <v>21</v>
      </c>
      <c r="K769" t="s">
        <v>22</v>
      </c>
      <c r="L769">
        <v>15000</v>
      </c>
      <c r="O769" t="s">
        <v>491</v>
      </c>
      <c r="P769" t="s">
        <v>1759</v>
      </c>
      <c r="Q769" t="s">
        <v>1760</v>
      </c>
      <c r="R769" t="s">
        <v>1757</v>
      </c>
      <c r="S769" t="s">
        <v>217</v>
      </c>
      <c r="T769">
        <v>15000</v>
      </c>
    </row>
    <row r="770" spans="1:20" x14ac:dyDescent="0.3">
      <c r="A770" t="s">
        <v>1761</v>
      </c>
      <c r="B770" t="str">
        <f>_xlfn.CONCAT(쿼리1[[#This Row],[주문번호]], "-", 쿼리1[[#This Row],[공정명]])</f>
        <v>20241203-2219N0017-제대</v>
      </c>
      <c r="C770">
        <v>1</v>
      </c>
      <c r="D770" t="s">
        <v>80</v>
      </c>
      <c r="E770" s="1">
        <v>45629</v>
      </c>
      <c r="F770" s="1">
        <v>45631</v>
      </c>
      <c r="G770" s="1"/>
      <c r="H770" s="1">
        <v>45656</v>
      </c>
      <c r="I770" s="1"/>
      <c r="J770" t="s">
        <v>21</v>
      </c>
      <c r="K770" t="s">
        <v>22</v>
      </c>
      <c r="L770">
        <v>10000</v>
      </c>
      <c r="O770" t="s">
        <v>1005</v>
      </c>
      <c r="P770" t="s">
        <v>1762</v>
      </c>
      <c r="Q770" t="s">
        <v>42</v>
      </c>
      <c r="R770" t="s">
        <v>1763</v>
      </c>
      <c r="S770" t="s">
        <v>217</v>
      </c>
      <c r="T770">
        <v>10000</v>
      </c>
    </row>
    <row r="771" spans="1:20" x14ac:dyDescent="0.3">
      <c r="A771" t="s">
        <v>1764</v>
      </c>
      <c r="B771" t="str">
        <f>_xlfn.CONCAT(쿼리1[[#This Row],[주문번호]], "-", 쿼리1[[#This Row],[공정명]])</f>
        <v>20241030-200397-제대</v>
      </c>
      <c r="C771">
        <v>1</v>
      </c>
      <c r="D771" t="s">
        <v>80</v>
      </c>
      <c r="E771" s="1">
        <v>45595</v>
      </c>
      <c r="F771" s="1">
        <v>45597</v>
      </c>
      <c r="G771" s="1">
        <v>45597</v>
      </c>
      <c r="H771" s="1">
        <v>45656</v>
      </c>
      <c r="I771" s="1">
        <v>45597</v>
      </c>
      <c r="J771" t="s">
        <v>31</v>
      </c>
      <c r="K771" t="s">
        <v>39</v>
      </c>
      <c r="L771">
        <v>10</v>
      </c>
      <c r="M771">
        <v>4570</v>
      </c>
      <c r="N771">
        <v>0</v>
      </c>
      <c r="O771" t="s">
        <v>339</v>
      </c>
      <c r="P771" t="s">
        <v>1765</v>
      </c>
      <c r="Q771" t="s">
        <v>42</v>
      </c>
      <c r="R771" t="s">
        <v>1766</v>
      </c>
      <c r="S771" t="s">
        <v>217</v>
      </c>
      <c r="T771">
        <v>10</v>
      </c>
    </row>
    <row r="772" spans="1:20" x14ac:dyDescent="0.3">
      <c r="A772" t="s">
        <v>1767</v>
      </c>
      <c r="B772" t="str">
        <f>_xlfn.CONCAT(쿼리1[[#This Row],[주문번호]], "-", 쿼리1[[#This Row],[공정명]])</f>
        <v>20241030-210431-제대</v>
      </c>
      <c r="C772">
        <v>1</v>
      </c>
      <c r="D772" t="s">
        <v>80</v>
      </c>
      <c r="E772" s="1">
        <v>45595</v>
      </c>
      <c r="F772" s="1">
        <v>45597</v>
      </c>
      <c r="G772" s="1">
        <v>45597</v>
      </c>
      <c r="H772" s="1">
        <v>45656</v>
      </c>
      <c r="I772" s="1">
        <v>45597</v>
      </c>
      <c r="J772" t="s">
        <v>31</v>
      </c>
      <c r="K772" t="s">
        <v>39</v>
      </c>
      <c r="L772">
        <v>10</v>
      </c>
      <c r="M772">
        <v>4570</v>
      </c>
      <c r="N772">
        <v>0</v>
      </c>
      <c r="O772" t="s">
        <v>339</v>
      </c>
      <c r="P772" t="s">
        <v>1768</v>
      </c>
      <c r="Q772" t="s">
        <v>42</v>
      </c>
      <c r="R772" t="s">
        <v>1766</v>
      </c>
      <c r="S772" t="s">
        <v>217</v>
      </c>
      <c r="T772">
        <v>10</v>
      </c>
    </row>
    <row r="773" spans="1:20" x14ac:dyDescent="0.3">
      <c r="A773" t="s">
        <v>1769</v>
      </c>
      <c r="B773" t="str">
        <f>_xlfn.CONCAT(쿼리1[[#This Row],[주문번호]], "-", 쿼리1[[#This Row],[공정명]])</f>
        <v>20241016-21150209-제대</v>
      </c>
      <c r="C773">
        <v>1</v>
      </c>
      <c r="D773" t="s">
        <v>80</v>
      </c>
      <c r="E773" s="1">
        <v>45581</v>
      </c>
      <c r="F773" s="1">
        <v>45582</v>
      </c>
      <c r="G773" s="1">
        <v>45582</v>
      </c>
      <c r="H773" s="1">
        <v>45656</v>
      </c>
      <c r="I773" s="1">
        <v>45582</v>
      </c>
      <c r="J773" t="s">
        <v>31</v>
      </c>
      <c r="K773" t="s">
        <v>39</v>
      </c>
      <c r="L773">
        <v>3</v>
      </c>
      <c r="M773">
        <v>1371</v>
      </c>
      <c r="N773">
        <v>0</v>
      </c>
      <c r="O773" t="s">
        <v>426</v>
      </c>
      <c r="P773" t="s">
        <v>1770</v>
      </c>
      <c r="Q773" t="s">
        <v>42</v>
      </c>
      <c r="R773" t="s">
        <v>1771</v>
      </c>
      <c r="S773" t="s">
        <v>217</v>
      </c>
      <c r="T773">
        <v>3</v>
      </c>
    </row>
    <row r="774" spans="1:20" x14ac:dyDescent="0.3">
      <c r="A774" t="s">
        <v>1772</v>
      </c>
      <c r="B774" t="str">
        <f>_xlfn.CONCAT(쿼리1[[#This Row],[주문번호]], "-", 쿼리1[[#This Row],[공정명]])</f>
        <v>20240903-2000161514-제대</v>
      </c>
      <c r="C774">
        <v>1</v>
      </c>
      <c r="D774" t="s">
        <v>80</v>
      </c>
      <c r="E774" s="1">
        <v>45538</v>
      </c>
      <c r="F774" s="1">
        <v>45541</v>
      </c>
      <c r="G774" s="1">
        <v>45558</v>
      </c>
      <c r="H774" s="1">
        <v>45656</v>
      </c>
      <c r="I774" s="1">
        <v>45558</v>
      </c>
      <c r="J774" t="s">
        <v>31</v>
      </c>
      <c r="K774" t="s">
        <v>32</v>
      </c>
      <c r="L774">
        <v>50000</v>
      </c>
      <c r="M774">
        <v>50000</v>
      </c>
      <c r="N774">
        <v>17</v>
      </c>
      <c r="O774" t="s">
        <v>886</v>
      </c>
      <c r="P774" t="s">
        <v>1773</v>
      </c>
      <c r="Q774" t="s">
        <v>42</v>
      </c>
      <c r="R774" t="s">
        <v>1774</v>
      </c>
      <c r="S774" t="s">
        <v>217</v>
      </c>
      <c r="T774">
        <v>50000</v>
      </c>
    </row>
    <row r="775" spans="1:20" x14ac:dyDescent="0.3">
      <c r="A775" t="s">
        <v>1775</v>
      </c>
      <c r="B775" t="str">
        <f>_xlfn.CONCAT(쿼리1[[#This Row],[주문번호]], "-", 쿼리1[[#This Row],[공정명]])</f>
        <v>20241008-2000157187-제대</v>
      </c>
      <c r="C775">
        <v>1</v>
      </c>
      <c r="D775" t="s">
        <v>80</v>
      </c>
      <c r="E775" s="1">
        <v>45573</v>
      </c>
      <c r="F775" s="1">
        <v>45579</v>
      </c>
      <c r="G775" s="1">
        <v>45579</v>
      </c>
      <c r="H775" s="1">
        <v>45656</v>
      </c>
      <c r="I775" s="1">
        <v>45579</v>
      </c>
      <c r="J775" t="s">
        <v>31</v>
      </c>
      <c r="K775" t="s">
        <v>39</v>
      </c>
      <c r="L775">
        <v>70000</v>
      </c>
      <c r="M775">
        <v>24500</v>
      </c>
      <c r="N775">
        <v>0</v>
      </c>
      <c r="O775" t="s">
        <v>886</v>
      </c>
      <c r="P775" t="s">
        <v>1776</v>
      </c>
      <c r="Q775" t="s">
        <v>42</v>
      </c>
      <c r="R775" t="s">
        <v>1774</v>
      </c>
      <c r="S775" t="s">
        <v>217</v>
      </c>
      <c r="T775">
        <v>70000</v>
      </c>
    </row>
    <row r="776" spans="1:20" x14ac:dyDescent="0.3">
      <c r="A776" t="s">
        <v>1777</v>
      </c>
      <c r="B776" t="str">
        <f>_xlfn.CONCAT(쿼리1[[#This Row],[주문번호]], "-", 쿼리1[[#This Row],[공정명]])</f>
        <v>20240923-2000161884-제대</v>
      </c>
      <c r="C776">
        <v>3</v>
      </c>
      <c r="D776" t="s">
        <v>80</v>
      </c>
      <c r="E776" s="1">
        <v>45558</v>
      </c>
      <c r="F776" s="1">
        <v>45569</v>
      </c>
      <c r="G776" s="1">
        <v>45575</v>
      </c>
      <c r="H776" s="1">
        <v>45656</v>
      </c>
      <c r="I776" s="1">
        <v>45575</v>
      </c>
      <c r="J776" t="s">
        <v>31</v>
      </c>
      <c r="K776" t="s">
        <v>32</v>
      </c>
      <c r="L776">
        <v>100000</v>
      </c>
      <c r="M776">
        <v>200000</v>
      </c>
      <c r="N776">
        <v>6</v>
      </c>
      <c r="O776" t="s">
        <v>236</v>
      </c>
      <c r="P776" t="s">
        <v>237</v>
      </c>
      <c r="Q776" t="s">
        <v>238</v>
      </c>
      <c r="R776" t="s">
        <v>26</v>
      </c>
      <c r="S776" t="s">
        <v>217</v>
      </c>
      <c r="T776">
        <v>100000</v>
      </c>
    </row>
    <row r="777" spans="1:20" x14ac:dyDescent="0.3">
      <c r="A777" t="s">
        <v>1778</v>
      </c>
      <c r="B777" t="str">
        <f>_xlfn.CONCAT(쿼리1[[#This Row],[주문번호]], "-", 쿼리1[[#This Row],[공정명]])</f>
        <v>20241014-230438-제대</v>
      </c>
      <c r="C777">
        <v>1</v>
      </c>
      <c r="D777" t="s">
        <v>80</v>
      </c>
      <c r="E777" s="1">
        <v>45579</v>
      </c>
      <c r="F777" s="1">
        <v>45580</v>
      </c>
      <c r="G777" s="1">
        <v>45580</v>
      </c>
      <c r="H777" s="1">
        <v>45656</v>
      </c>
      <c r="I777" s="1">
        <v>45580</v>
      </c>
      <c r="J777" t="s">
        <v>31</v>
      </c>
      <c r="K777" t="s">
        <v>39</v>
      </c>
      <c r="L777">
        <v>33333</v>
      </c>
      <c r="M777">
        <v>33000</v>
      </c>
      <c r="N777">
        <v>0</v>
      </c>
      <c r="O777" t="s">
        <v>324</v>
      </c>
      <c r="P777" t="s">
        <v>1779</v>
      </c>
      <c r="Q777" t="s">
        <v>42</v>
      </c>
      <c r="R777" t="s">
        <v>26</v>
      </c>
      <c r="S777" t="s">
        <v>217</v>
      </c>
      <c r="T777">
        <v>33333</v>
      </c>
    </row>
    <row r="778" spans="1:20" x14ac:dyDescent="0.3">
      <c r="A778" t="s">
        <v>1780</v>
      </c>
      <c r="B778" t="str">
        <f>_xlfn.CONCAT(쿼리1[[#This Row],[주문번호]], "-", 쿼리1[[#This Row],[공정명]])</f>
        <v>20240923-2118P0014-제대</v>
      </c>
      <c r="C778">
        <v>3</v>
      </c>
      <c r="D778" t="s">
        <v>80</v>
      </c>
      <c r="E778" s="1">
        <v>45558</v>
      </c>
      <c r="F778" s="1">
        <v>45566</v>
      </c>
      <c r="G778" s="1">
        <v>45575</v>
      </c>
      <c r="H778" s="1">
        <v>45656</v>
      </c>
      <c r="I778" s="1">
        <v>45575</v>
      </c>
      <c r="J778" t="s">
        <v>31</v>
      </c>
      <c r="K778" t="s">
        <v>32</v>
      </c>
      <c r="L778">
        <v>20000</v>
      </c>
      <c r="M778">
        <v>20000</v>
      </c>
      <c r="N778">
        <v>9</v>
      </c>
      <c r="O778" t="s">
        <v>214</v>
      </c>
      <c r="P778" t="s">
        <v>1013</v>
      </c>
      <c r="Q778" t="s">
        <v>1014</v>
      </c>
      <c r="R778" t="s">
        <v>26</v>
      </c>
      <c r="S778" t="s">
        <v>217</v>
      </c>
      <c r="T778">
        <v>20000</v>
      </c>
    </row>
    <row r="779" spans="1:20" x14ac:dyDescent="0.3">
      <c r="A779" t="s">
        <v>1781</v>
      </c>
      <c r="B779" t="str">
        <f>_xlfn.CONCAT(쿼리1[[#This Row],[주문번호]], "-", 쿼리1[[#This Row],[공정명]])</f>
        <v>20241011-2000169088-제대</v>
      </c>
      <c r="C779">
        <v>3</v>
      </c>
      <c r="D779" t="s">
        <v>80</v>
      </c>
      <c r="E779" s="1">
        <v>45576</v>
      </c>
      <c r="F779" s="1">
        <v>45583</v>
      </c>
      <c r="G779" s="1">
        <v>45597</v>
      </c>
      <c r="H779" s="1">
        <v>45656</v>
      </c>
      <c r="I779" s="1">
        <v>45602</v>
      </c>
      <c r="J779" t="s">
        <v>31</v>
      </c>
      <c r="K779" t="s">
        <v>32</v>
      </c>
      <c r="L779">
        <v>20348</v>
      </c>
      <c r="M779">
        <v>7000</v>
      </c>
      <c r="N779">
        <v>14</v>
      </c>
      <c r="O779" t="s">
        <v>214</v>
      </c>
      <c r="P779" t="s">
        <v>215</v>
      </c>
      <c r="Q779" t="s">
        <v>991</v>
      </c>
      <c r="R779" t="s">
        <v>26</v>
      </c>
      <c r="S779" t="s">
        <v>217</v>
      </c>
      <c r="T779">
        <v>20348</v>
      </c>
    </row>
    <row r="780" spans="1:20" x14ac:dyDescent="0.3">
      <c r="A780" t="s">
        <v>1782</v>
      </c>
      <c r="B780" t="str">
        <f>_xlfn.CONCAT(쿼리1[[#This Row],[주문번호]], "-", 쿼리1[[#This Row],[공정명]])</f>
        <v>20240909-2000142911-제대</v>
      </c>
      <c r="C780">
        <v>4</v>
      </c>
      <c r="D780" t="s">
        <v>80</v>
      </c>
      <c r="E780" s="1">
        <v>45544</v>
      </c>
      <c r="F780" s="1">
        <v>45552</v>
      </c>
      <c r="G780" s="1">
        <v>45552</v>
      </c>
      <c r="H780" s="1">
        <v>45656</v>
      </c>
      <c r="I780" s="1">
        <v>45552</v>
      </c>
      <c r="J780" t="s">
        <v>31</v>
      </c>
      <c r="K780" t="s">
        <v>39</v>
      </c>
      <c r="L780">
        <v>160000</v>
      </c>
      <c r="M780">
        <v>16000</v>
      </c>
      <c r="N780">
        <v>0</v>
      </c>
      <c r="O780" t="s">
        <v>246</v>
      </c>
      <c r="P780" t="s">
        <v>247</v>
      </c>
      <c r="Q780" t="s">
        <v>248</v>
      </c>
      <c r="R780" t="s">
        <v>26</v>
      </c>
      <c r="S780" t="s">
        <v>217</v>
      </c>
      <c r="T780">
        <v>160000</v>
      </c>
    </row>
    <row r="781" spans="1:20" x14ac:dyDescent="0.3">
      <c r="A781" t="s">
        <v>1783</v>
      </c>
      <c r="B781" t="str">
        <f>_xlfn.CONCAT(쿼리1[[#This Row],[주문번호]], "-", 쿼리1[[#This Row],[공정명]])</f>
        <v>20240909-2000160120-제대</v>
      </c>
      <c r="C781">
        <v>4</v>
      </c>
      <c r="D781" t="s">
        <v>80</v>
      </c>
      <c r="E781" s="1">
        <v>45544</v>
      </c>
      <c r="F781" s="1">
        <v>45553</v>
      </c>
      <c r="G781" s="1">
        <v>45575</v>
      </c>
      <c r="H781" s="1">
        <v>45656</v>
      </c>
      <c r="I781" s="1">
        <v>45575</v>
      </c>
      <c r="J781" t="s">
        <v>31</v>
      </c>
      <c r="K781" t="s">
        <v>32</v>
      </c>
      <c r="L781">
        <v>266666</v>
      </c>
      <c r="M781">
        <v>265000</v>
      </c>
      <c r="N781">
        <v>22</v>
      </c>
      <c r="O781" t="s">
        <v>324</v>
      </c>
      <c r="P781" t="s">
        <v>1784</v>
      </c>
      <c r="Q781" t="s">
        <v>1785</v>
      </c>
      <c r="R781" t="s">
        <v>26</v>
      </c>
      <c r="S781" t="s">
        <v>217</v>
      </c>
      <c r="T781">
        <v>266666</v>
      </c>
    </row>
    <row r="782" spans="1:20" x14ac:dyDescent="0.3">
      <c r="A782" t="s">
        <v>1783</v>
      </c>
      <c r="B782" t="str">
        <f>_xlfn.CONCAT(쿼리1[[#This Row],[주문번호]], "-", 쿼리1[[#This Row],[공정명]])</f>
        <v>20240909-2000160120-제대</v>
      </c>
      <c r="C782">
        <v>4</v>
      </c>
      <c r="D782" t="s">
        <v>80</v>
      </c>
      <c r="E782" s="1">
        <v>45544</v>
      </c>
      <c r="F782" s="1">
        <v>45553</v>
      </c>
      <c r="G782" s="1">
        <v>45575</v>
      </c>
      <c r="H782" s="1">
        <v>45656</v>
      </c>
      <c r="I782" s="1">
        <v>45575</v>
      </c>
      <c r="J782" t="s">
        <v>31</v>
      </c>
      <c r="K782" t="s">
        <v>32</v>
      </c>
      <c r="L782">
        <v>266666</v>
      </c>
      <c r="M782">
        <v>265000</v>
      </c>
      <c r="N782">
        <v>22</v>
      </c>
      <c r="O782" t="s">
        <v>324</v>
      </c>
      <c r="P782" t="s">
        <v>1784</v>
      </c>
      <c r="Q782" t="s">
        <v>1785</v>
      </c>
      <c r="R782" t="s">
        <v>26</v>
      </c>
      <c r="S782" t="s">
        <v>217</v>
      </c>
      <c r="T782">
        <v>266666</v>
      </c>
    </row>
    <row r="783" spans="1:20" x14ac:dyDescent="0.3">
      <c r="A783" t="s">
        <v>1786</v>
      </c>
      <c r="B783" t="str">
        <f>_xlfn.CONCAT(쿼리1[[#This Row],[주문번호]], "-", 쿼리1[[#This Row],[공정명]])</f>
        <v>20240927-2000169057-제대</v>
      </c>
      <c r="C783">
        <v>1</v>
      </c>
      <c r="D783" t="s">
        <v>80</v>
      </c>
      <c r="E783" s="1">
        <v>45562</v>
      </c>
      <c r="F783" s="1">
        <v>45566</v>
      </c>
      <c r="G783" s="1">
        <v>45575</v>
      </c>
      <c r="H783" s="1">
        <v>45656</v>
      </c>
      <c r="I783" s="1">
        <v>45575</v>
      </c>
      <c r="J783" t="s">
        <v>31</v>
      </c>
      <c r="K783" t="s">
        <v>32</v>
      </c>
      <c r="L783">
        <v>10000</v>
      </c>
      <c r="M783">
        <v>10000</v>
      </c>
      <c r="N783">
        <v>9</v>
      </c>
      <c r="O783" t="s">
        <v>426</v>
      </c>
      <c r="P783" t="s">
        <v>1787</v>
      </c>
      <c r="Q783" t="s">
        <v>1788</v>
      </c>
      <c r="R783" t="s">
        <v>26</v>
      </c>
      <c r="S783" t="s">
        <v>217</v>
      </c>
      <c r="T783">
        <v>10000</v>
      </c>
    </row>
    <row r="784" spans="1:20" x14ac:dyDescent="0.3">
      <c r="A784" t="s">
        <v>1789</v>
      </c>
      <c r="B784" t="str">
        <f>_xlfn.CONCAT(쿼리1[[#This Row],[주문번호]], "-", 쿼리1[[#This Row],[공정명]])</f>
        <v>20241120-2000139125-제대</v>
      </c>
      <c r="C784">
        <v>4</v>
      </c>
      <c r="D784" t="s">
        <v>80</v>
      </c>
      <c r="E784" s="1">
        <v>45616</v>
      </c>
      <c r="F784" s="1">
        <v>45624</v>
      </c>
      <c r="G784" s="1"/>
      <c r="H784" s="1">
        <v>45656</v>
      </c>
      <c r="I784" s="1">
        <v>45624</v>
      </c>
      <c r="J784" t="s">
        <v>21</v>
      </c>
      <c r="K784" t="s">
        <v>22</v>
      </c>
      <c r="L784">
        <v>18181</v>
      </c>
      <c r="O784" t="s">
        <v>1790</v>
      </c>
      <c r="P784" t="s">
        <v>1017</v>
      </c>
      <c r="Q784" t="s">
        <v>1791</v>
      </c>
      <c r="R784" t="s">
        <v>26</v>
      </c>
      <c r="S784" t="s">
        <v>217</v>
      </c>
      <c r="T784">
        <v>18181</v>
      </c>
    </row>
    <row r="785" spans="1:20" x14ac:dyDescent="0.3">
      <c r="A785" t="s">
        <v>1792</v>
      </c>
      <c r="B785" t="str">
        <f>_xlfn.CONCAT(쿼리1[[#This Row],[주문번호]], "-", 쿼리1[[#This Row],[공정명]])</f>
        <v>20241119-2000168964-제대</v>
      </c>
      <c r="C785">
        <v>1</v>
      </c>
      <c r="D785" t="s">
        <v>80</v>
      </c>
      <c r="E785" s="1">
        <v>45615</v>
      </c>
      <c r="F785" s="1">
        <v>45617</v>
      </c>
      <c r="G785" s="1">
        <v>45616</v>
      </c>
      <c r="H785" s="1">
        <v>45656</v>
      </c>
      <c r="I785" s="1">
        <v>45616</v>
      </c>
      <c r="J785" t="s">
        <v>31</v>
      </c>
      <c r="K785" t="s">
        <v>39</v>
      </c>
      <c r="L785">
        <v>10000</v>
      </c>
      <c r="M785">
        <v>3000</v>
      </c>
      <c r="N785">
        <v>-1</v>
      </c>
      <c r="O785" t="s">
        <v>339</v>
      </c>
      <c r="P785" t="s">
        <v>1793</v>
      </c>
      <c r="Q785" t="s">
        <v>1794</v>
      </c>
      <c r="R785" t="s">
        <v>26</v>
      </c>
      <c r="S785" t="s">
        <v>217</v>
      </c>
      <c r="T785">
        <v>10000</v>
      </c>
    </row>
    <row r="786" spans="1:20" x14ac:dyDescent="0.3">
      <c r="A786" t="s">
        <v>1795</v>
      </c>
      <c r="B786" t="str">
        <f>_xlfn.CONCAT(쿼리1[[#This Row],[주문번호]], "-", 쿼리1[[#This Row],[공정명]])</f>
        <v>20241119-2000169699-옵션</v>
      </c>
      <c r="C786">
        <v>4</v>
      </c>
      <c r="D786" t="s">
        <v>30</v>
      </c>
      <c r="E786" s="1">
        <v>45615</v>
      </c>
      <c r="F786" s="1">
        <v>45618</v>
      </c>
      <c r="G786" s="1"/>
      <c r="H786" s="1">
        <v>45656</v>
      </c>
      <c r="I786" s="1">
        <v>45618</v>
      </c>
      <c r="J786" t="s">
        <v>21</v>
      </c>
      <c r="K786" t="s">
        <v>22</v>
      </c>
      <c r="L786">
        <v>2856</v>
      </c>
      <c r="O786" t="s">
        <v>339</v>
      </c>
      <c r="P786" t="s">
        <v>1796</v>
      </c>
      <c r="Q786" t="s">
        <v>1797</v>
      </c>
      <c r="R786" t="s">
        <v>26</v>
      </c>
      <c r="S786" t="s">
        <v>217</v>
      </c>
      <c r="T786">
        <v>2856</v>
      </c>
    </row>
    <row r="787" spans="1:20" x14ac:dyDescent="0.3">
      <c r="A787" t="s">
        <v>1798</v>
      </c>
      <c r="B787" t="str">
        <f>_xlfn.CONCAT(쿼리1[[#This Row],[주문번호]], "-", 쿼리1[[#This Row],[공정명]])</f>
        <v>20241104-2000152174-제대</v>
      </c>
      <c r="C787">
        <v>1</v>
      </c>
      <c r="D787" t="s">
        <v>80</v>
      </c>
      <c r="E787" s="1">
        <v>45600</v>
      </c>
      <c r="F787" s="1">
        <v>45609</v>
      </c>
      <c r="G787" s="1">
        <v>45608</v>
      </c>
      <c r="H787" s="1">
        <v>45656</v>
      </c>
      <c r="I787" s="1"/>
      <c r="J787" t="s">
        <v>101</v>
      </c>
      <c r="K787" t="s">
        <v>39</v>
      </c>
      <c r="L787">
        <v>100000</v>
      </c>
      <c r="M787">
        <v>58000</v>
      </c>
      <c r="N787">
        <v>-1</v>
      </c>
      <c r="O787" t="s">
        <v>431</v>
      </c>
      <c r="P787" t="s">
        <v>631</v>
      </c>
      <c r="Q787" t="s">
        <v>632</v>
      </c>
      <c r="R787" t="s">
        <v>26</v>
      </c>
      <c r="S787" t="s">
        <v>217</v>
      </c>
      <c r="T787">
        <v>100000</v>
      </c>
    </row>
    <row r="788" spans="1:20" x14ac:dyDescent="0.3">
      <c r="A788" t="s">
        <v>1799</v>
      </c>
      <c r="B788" t="str">
        <f>_xlfn.CONCAT(쿼리1[[#This Row],[주문번호]], "-", 쿼리1[[#This Row],[공정명]])</f>
        <v>20241104-1000137856-제대</v>
      </c>
      <c r="C788">
        <v>2</v>
      </c>
      <c r="D788" t="s">
        <v>80</v>
      </c>
      <c r="E788" s="1">
        <v>45600</v>
      </c>
      <c r="F788" s="1">
        <v>45611</v>
      </c>
      <c r="G788" s="1">
        <v>45609</v>
      </c>
      <c r="H788" s="1">
        <v>45656</v>
      </c>
      <c r="I788" s="1">
        <v>45621</v>
      </c>
      <c r="J788" t="s">
        <v>31</v>
      </c>
      <c r="K788" t="s">
        <v>39</v>
      </c>
      <c r="L788">
        <v>17142</v>
      </c>
      <c r="M788">
        <v>16750</v>
      </c>
      <c r="N788">
        <v>-2</v>
      </c>
      <c r="O788" t="s">
        <v>394</v>
      </c>
      <c r="P788" t="s">
        <v>671</v>
      </c>
      <c r="Q788" t="s">
        <v>42</v>
      </c>
      <c r="R788" t="s">
        <v>1022</v>
      </c>
      <c r="S788" t="s">
        <v>1144</v>
      </c>
      <c r="T788">
        <v>17142</v>
      </c>
    </row>
    <row r="789" spans="1:20" x14ac:dyDescent="0.3">
      <c r="A789" t="s">
        <v>1800</v>
      </c>
      <c r="B789" t="str">
        <f>_xlfn.CONCAT(쿼리1[[#This Row],[주문번호]], "-", 쿼리1[[#This Row],[공정명]])</f>
        <v>20241220-1000138362-제대</v>
      </c>
      <c r="C789">
        <v>2</v>
      </c>
      <c r="D789" t="s">
        <v>80</v>
      </c>
      <c r="E789" s="1">
        <v>45646</v>
      </c>
      <c r="F789" s="1">
        <v>45658</v>
      </c>
      <c r="G789" s="1"/>
      <c r="H789" s="1">
        <v>45656</v>
      </c>
      <c r="I789" s="1"/>
      <c r="J789" t="s">
        <v>21</v>
      </c>
      <c r="K789" t="s">
        <v>282</v>
      </c>
      <c r="L789">
        <v>30000</v>
      </c>
      <c r="O789" t="s">
        <v>394</v>
      </c>
      <c r="P789" t="s">
        <v>676</v>
      </c>
      <c r="Q789" t="s">
        <v>42</v>
      </c>
      <c r="R789" t="s">
        <v>1022</v>
      </c>
      <c r="S789" t="s">
        <v>1144</v>
      </c>
      <c r="T789">
        <v>30000</v>
      </c>
    </row>
    <row r="790" spans="1:20" x14ac:dyDescent="0.3">
      <c r="A790" t="s">
        <v>1028</v>
      </c>
      <c r="B790" t="str">
        <f>_xlfn.CONCAT(쿼리1[[#This Row],[주문번호]], "-", 쿼리1[[#This Row],[공정명]])</f>
        <v>20240920-1000169135-제대</v>
      </c>
      <c r="C790">
        <v>2</v>
      </c>
      <c r="D790" t="s">
        <v>80</v>
      </c>
      <c r="E790" s="1">
        <v>45555</v>
      </c>
      <c r="F790" s="1">
        <v>45568</v>
      </c>
      <c r="G790" s="1">
        <v>45575</v>
      </c>
      <c r="H790" s="1">
        <v>45656</v>
      </c>
      <c r="I790" s="1">
        <v>45561</v>
      </c>
      <c r="J790" t="s">
        <v>101</v>
      </c>
      <c r="K790" t="s">
        <v>32</v>
      </c>
      <c r="L790">
        <v>33333</v>
      </c>
      <c r="M790">
        <v>32600</v>
      </c>
      <c r="N790">
        <v>7</v>
      </c>
      <c r="O790" t="s">
        <v>91</v>
      </c>
      <c r="P790" t="s">
        <v>1029</v>
      </c>
      <c r="Q790" t="s">
        <v>42</v>
      </c>
      <c r="R790" t="s">
        <v>1022</v>
      </c>
      <c r="S790" t="s">
        <v>1144</v>
      </c>
      <c r="T790">
        <v>33333</v>
      </c>
    </row>
    <row r="791" spans="1:20" x14ac:dyDescent="0.3">
      <c r="A791" t="s">
        <v>1025</v>
      </c>
      <c r="B791" t="str">
        <f>_xlfn.CONCAT(쿼리1[[#This Row],[주문번호]], "-", 쿼리1[[#This Row],[공정명]])</f>
        <v>20240920-1000169137-제대</v>
      </c>
      <c r="C791">
        <v>2</v>
      </c>
      <c r="D791" t="s">
        <v>80</v>
      </c>
      <c r="E791" s="1">
        <v>45555</v>
      </c>
      <c r="F791" s="1">
        <v>45568</v>
      </c>
      <c r="G791" s="1"/>
      <c r="H791" s="1">
        <v>45656</v>
      </c>
      <c r="I791" s="1">
        <v>45560</v>
      </c>
      <c r="J791" t="s">
        <v>21</v>
      </c>
      <c r="K791" t="s">
        <v>22</v>
      </c>
      <c r="L791">
        <v>10000</v>
      </c>
      <c r="O791" t="s">
        <v>394</v>
      </c>
      <c r="P791" t="s">
        <v>1026</v>
      </c>
      <c r="Q791" t="s">
        <v>42</v>
      </c>
      <c r="R791" t="s">
        <v>1022</v>
      </c>
      <c r="S791" t="s">
        <v>1144</v>
      </c>
      <c r="T791">
        <v>10000</v>
      </c>
    </row>
    <row r="792" spans="1:20" x14ac:dyDescent="0.3">
      <c r="A792" t="s">
        <v>1030</v>
      </c>
      <c r="B792" t="str">
        <f>_xlfn.CONCAT(쿼리1[[#This Row],[주문번호]], "-", 쿼리1[[#This Row],[공정명]])</f>
        <v>20241002-1000137857-제대</v>
      </c>
      <c r="C792">
        <v>2</v>
      </c>
      <c r="D792" t="s">
        <v>80</v>
      </c>
      <c r="E792" s="1">
        <v>45567</v>
      </c>
      <c r="F792" s="1">
        <v>45580</v>
      </c>
      <c r="G792" s="1">
        <v>45576</v>
      </c>
      <c r="H792" s="1">
        <v>45656</v>
      </c>
      <c r="I792" s="1">
        <v>45576</v>
      </c>
      <c r="J792" t="s">
        <v>31</v>
      </c>
      <c r="K792" t="s">
        <v>39</v>
      </c>
      <c r="L792">
        <v>48000</v>
      </c>
      <c r="M792">
        <v>47000</v>
      </c>
      <c r="N792">
        <v>-4</v>
      </c>
      <c r="O792" t="s">
        <v>394</v>
      </c>
      <c r="P792" t="s">
        <v>1021</v>
      </c>
      <c r="Q792" t="s">
        <v>42</v>
      </c>
      <c r="R792" t="s">
        <v>1022</v>
      </c>
      <c r="S792" t="s">
        <v>1144</v>
      </c>
      <c r="T792">
        <v>48000</v>
      </c>
    </row>
    <row r="793" spans="1:20" x14ac:dyDescent="0.3">
      <c r="A793" t="s">
        <v>1801</v>
      </c>
      <c r="B793" t="str">
        <f>_xlfn.CONCAT(쿼리1[[#This Row],[주문번호]], "-", 쿼리1[[#This Row],[공정명]])</f>
        <v>20240903-1000164698-제대</v>
      </c>
      <c r="C793">
        <v>2</v>
      </c>
      <c r="D793" t="s">
        <v>80</v>
      </c>
      <c r="E793" s="1">
        <v>45538</v>
      </c>
      <c r="F793" s="1">
        <v>45551</v>
      </c>
      <c r="G793" s="1">
        <v>45546</v>
      </c>
      <c r="H793" s="1">
        <v>45656</v>
      </c>
      <c r="I793" s="1">
        <v>45546</v>
      </c>
      <c r="J793" t="s">
        <v>31</v>
      </c>
      <c r="K793" t="s">
        <v>39</v>
      </c>
      <c r="L793">
        <v>8571</v>
      </c>
      <c r="M793">
        <v>8400</v>
      </c>
      <c r="N793">
        <v>-5</v>
      </c>
      <c r="O793" t="s">
        <v>91</v>
      </c>
      <c r="P793" t="s">
        <v>1172</v>
      </c>
      <c r="Q793" t="s">
        <v>42</v>
      </c>
      <c r="R793" t="s">
        <v>1022</v>
      </c>
      <c r="S793" t="s">
        <v>1144</v>
      </c>
      <c r="T793">
        <v>8571</v>
      </c>
    </row>
    <row r="794" spans="1:20" x14ac:dyDescent="0.3">
      <c r="A794" t="s">
        <v>1802</v>
      </c>
      <c r="B794" t="str">
        <f>_xlfn.CONCAT(쿼리1[[#This Row],[주문번호]], "-", 쿼리1[[#This Row],[공정명]])</f>
        <v>20241010-1000137856-제대</v>
      </c>
      <c r="C794">
        <v>2</v>
      </c>
      <c r="D794" t="s">
        <v>80</v>
      </c>
      <c r="E794" s="1">
        <v>45575</v>
      </c>
      <c r="F794" s="1">
        <v>45588</v>
      </c>
      <c r="G794" s="1">
        <v>45583</v>
      </c>
      <c r="H794" s="1">
        <v>45656</v>
      </c>
      <c r="I794" s="1">
        <v>45583</v>
      </c>
      <c r="J794" t="s">
        <v>31</v>
      </c>
      <c r="K794" t="s">
        <v>39</v>
      </c>
      <c r="L794">
        <v>34285</v>
      </c>
      <c r="M794">
        <v>33000</v>
      </c>
      <c r="N794">
        <v>-5</v>
      </c>
      <c r="O794" t="s">
        <v>394</v>
      </c>
      <c r="P794" t="s">
        <v>671</v>
      </c>
      <c r="Q794" t="s">
        <v>42</v>
      </c>
      <c r="R794" t="s">
        <v>1022</v>
      </c>
      <c r="S794" t="s">
        <v>1144</v>
      </c>
      <c r="T794">
        <v>34285</v>
      </c>
    </row>
    <row r="795" spans="1:20" x14ac:dyDescent="0.3">
      <c r="A795" t="s">
        <v>1803</v>
      </c>
      <c r="B795" t="str">
        <f>_xlfn.CONCAT(쿼리1[[#This Row],[주문번호]], "-", 쿼리1[[#This Row],[공정명]])</f>
        <v>20241010-1000138362-제대</v>
      </c>
      <c r="C795">
        <v>2</v>
      </c>
      <c r="D795" t="s">
        <v>80</v>
      </c>
      <c r="E795" s="1">
        <v>45575</v>
      </c>
      <c r="F795" s="1">
        <v>45587</v>
      </c>
      <c r="G795" s="1">
        <v>45583</v>
      </c>
      <c r="H795" s="1">
        <v>45656</v>
      </c>
      <c r="I795" s="1">
        <v>45583</v>
      </c>
      <c r="J795" t="s">
        <v>31</v>
      </c>
      <c r="K795" t="s">
        <v>39</v>
      </c>
      <c r="L795">
        <v>60000</v>
      </c>
      <c r="M795">
        <v>59400</v>
      </c>
      <c r="N795">
        <v>-4</v>
      </c>
      <c r="O795" t="s">
        <v>394</v>
      </c>
      <c r="P795" t="s">
        <v>676</v>
      </c>
      <c r="Q795" t="s">
        <v>42</v>
      </c>
      <c r="R795" t="s">
        <v>1022</v>
      </c>
      <c r="S795" t="s">
        <v>1144</v>
      </c>
      <c r="T795">
        <v>60000</v>
      </c>
    </row>
    <row r="796" spans="1:20" x14ac:dyDescent="0.3">
      <c r="A796" t="s">
        <v>1033</v>
      </c>
      <c r="B796" t="str">
        <f>_xlfn.CONCAT(쿼리1[[#This Row],[주문번호]], "-", 쿼리1[[#This Row],[공정명]])</f>
        <v>20240912-131019-제대</v>
      </c>
      <c r="C796">
        <v>2</v>
      </c>
      <c r="D796" t="s">
        <v>80</v>
      </c>
      <c r="E796" s="1">
        <v>45547</v>
      </c>
      <c r="F796" s="1">
        <v>45559</v>
      </c>
      <c r="G796" s="1">
        <v>45560</v>
      </c>
      <c r="H796" s="1">
        <v>45656</v>
      </c>
      <c r="I796" s="1">
        <v>45560</v>
      </c>
      <c r="J796" t="s">
        <v>31</v>
      </c>
      <c r="K796" t="s">
        <v>32</v>
      </c>
      <c r="L796">
        <v>9230</v>
      </c>
      <c r="M796">
        <v>8700</v>
      </c>
      <c r="N796">
        <v>1</v>
      </c>
      <c r="O796" t="s">
        <v>394</v>
      </c>
      <c r="P796" t="s">
        <v>1034</v>
      </c>
      <c r="Q796" t="s">
        <v>42</v>
      </c>
      <c r="R796" t="s">
        <v>1035</v>
      </c>
      <c r="S796" t="s">
        <v>1144</v>
      </c>
      <c r="T796">
        <v>9230</v>
      </c>
    </row>
    <row r="797" spans="1:20" x14ac:dyDescent="0.3">
      <c r="A797" t="s">
        <v>1804</v>
      </c>
      <c r="B797" t="str">
        <f>_xlfn.CONCAT(쿼리1[[#This Row],[주문번호]], "-", 쿼리1[[#This Row],[공정명]])</f>
        <v>20241011-131019-제대</v>
      </c>
      <c r="C797">
        <v>2</v>
      </c>
      <c r="D797" t="s">
        <v>80</v>
      </c>
      <c r="E797" s="1">
        <v>45576</v>
      </c>
      <c r="F797" s="1">
        <v>45589</v>
      </c>
      <c r="G797" s="1">
        <v>45591</v>
      </c>
      <c r="H797" s="1">
        <v>45656</v>
      </c>
      <c r="I797" s="1">
        <v>45591</v>
      </c>
      <c r="J797" t="s">
        <v>31</v>
      </c>
      <c r="K797" t="s">
        <v>32</v>
      </c>
      <c r="L797">
        <v>9230</v>
      </c>
      <c r="M797">
        <v>9100</v>
      </c>
      <c r="N797">
        <v>2</v>
      </c>
      <c r="O797" t="s">
        <v>394</v>
      </c>
      <c r="P797" t="s">
        <v>1034</v>
      </c>
      <c r="Q797" t="s">
        <v>42</v>
      </c>
      <c r="R797" t="s">
        <v>1035</v>
      </c>
      <c r="S797" t="s">
        <v>1144</v>
      </c>
      <c r="T797">
        <v>9230</v>
      </c>
    </row>
    <row r="798" spans="1:20" x14ac:dyDescent="0.3">
      <c r="A798" t="s">
        <v>1805</v>
      </c>
      <c r="B798" t="str">
        <f>_xlfn.CONCAT(쿼리1[[#This Row],[주문번호]], "-", 쿼리1[[#This Row],[공정명]])</f>
        <v>20241011-131021-제대</v>
      </c>
      <c r="C798">
        <v>2</v>
      </c>
      <c r="D798" t="s">
        <v>80</v>
      </c>
      <c r="E798" s="1">
        <v>45576</v>
      </c>
      <c r="F798" s="1">
        <v>45590</v>
      </c>
      <c r="G798" s="1">
        <v>45586</v>
      </c>
      <c r="H798" s="1">
        <v>45656</v>
      </c>
      <c r="I798" s="1">
        <v>45586</v>
      </c>
      <c r="J798" t="s">
        <v>31</v>
      </c>
      <c r="K798" t="s">
        <v>39</v>
      </c>
      <c r="L798">
        <v>51428</v>
      </c>
      <c r="M798">
        <v>50900</v>
      </c>
      <c r="N798">
        <v>-4</v>
      </c>
      <c r="O798" t="s">
        <v>394</v>
      </c>
      <c r="P798" t="s">
        <v>671</v>
      </c>
      <c r="Q798" t="s">
        <v>42</v>
      </c>
      <c r="R798" t="s">
        <v>1035</v>
      </c>
      <c r="S798" t="s">
        <v>1144</v>
      </c>
      <c r="T798">
        <v>51428</v>
      </c>
    </row>
    <row r="799" spans="1:20" x14ac:dyDescent="0.3">
      <c r="A799" t="s">
        <v>1806</v>
      </c>
      <c r="B799" t="str">
        <f>_xlfn.CONCAT(쿼리1[[#This Row],[주문번호]], "-", 쿼리1[[#This Row],[공정명]])</f>
        <v>20241011-131022-제대</v>
      </c>
      <c r="C799">
        <v>2</v>
      </c>
      <c r="D799" t="s">
        <v>80</v>
      </c>
      <c r="E799" s="1">
        <v>45576</v>
      </c>
      <c r="F799" s="1">
        <v>45589</v>
      </c>
      <c r="G799" s="1">
        <v>45587</v>
      </c>
      <c r="H799" s="1">
        <v>45656</v>
      </c>
      <c r="I799" s="1">
        <v>45587</v>
      </c>
      <c r="J799" t="s">
        <v>31</v>
      </c>
      <c r="K799" t="s">
        <v>39</v>
      </c>
      <c r="L799">
        <v>48000</v>
      </c>
      <c r="M799">
        <v>46200</v>
      </c>
      <c r="N799">
        <v>-2</v>
      </c>
      <c r="O799" t="s">
        <v>394</v>
      </c>
      <c r="P799" t="s">
        <v>1021</v>
      </c>
      <c r="Q799" t="s">
        <v>42</v>
      </c>
      <c r="R799" t="s">
        <v>1035</v>
      </c>
      <c r="S799" t="s">
        <v>1144</v>
      </c>
      <c r="T799">
        <v>48000</v>
      </c>
    </row>
    <row r="800" spans="1:20" x14ac:dyDescent="0.3">
      <c r="A800" t="s">
        <v>1039</v>
      </c>
      <c r="B800" t="str">
        <f>_xlfn.CONCAT(쿼리1[[#This Row],[주문번호]], "-", 쿼리1[[#This Row],[공정명]])</f>
        <v>20240912-131020-제대</v>
      </c>
      <c r="C800">
        <v>2</v>
      </c>
      <c r="D800" t="s">
        <v>80</v>
      </c>
      <c r="E800" s="1">
        <v>45547</v>
      </c>
      <c r="F800" s="1">
        <v>45562</v>
      </c>
      <c r="G800" s="1">
        <v>45575</v>
      </c>
      <c r="H800" s="1">
        <v>45656</v>
      </c>
      <c r="I800" s="1">
        <v>45575</v>
      </c>
      <c r="J800" t="s">
        <v>31</v>
      </c>
      <c r="K800" t="s">
        <v>32</v>
      </c>
      <c r="L800">
        <v>36923</v>
      </c>
      <c r="M800">
        <v>71300</v>
      </c>
      <c r="N800">
        <v>13</v>
      </c>
      <c r="O800" t="s">
        <v>394</v>
      </c>
      <c r="P800" t="s">
        <v>1040</v>
      </c>
      <c r="Q800" t="s">
        <v>42</v>
      </c>
      <c r="R800" t="s">
        <v>1035</v>
      </c>
      <c r="S800" t="s">
        <v>1144</v>
      </c>
      <c r="T800">
        <v>36923</v>
      </c>
    </row>
    <row r="801" spans="1:20" x14ac:dyDescent="0.3">
      <c r="A801" t="s">
        <v>1807</v>
      </c>
      <c r="B801" t="str">
        <f>_xlfn.CONCAT(쿼리1[[#This Row],[주문번호]], "-", 쿼리1[[#This Row],[공정명]])</f>
        <v>20241024-131019-제대</v>
      </c>
      <c r="C801">
        <v>2</v>
      </c>
      <c r="D801" t="s">
        <v>80</v>
      </c>
      <c r="E801" s="1">
        <v>45589</v>
      </c>
      <c r="F801" s="1">
        <v>45602</v>
      </c>
      <c r="G801" s="1">
        <v>45598</v>
      </c>
      <c r="H801" s="1">
        <v>45656</v>
      </c>
      <c r="I801" s="1">
        <v>45598</v>
      </c>
      <c r="J801" t="s">
        <v>31</v>
      </c>
      <c r="K801" t="s">
        <v>39</v>
      </c>
      <c r="L801">
        <v>9230</v>
      </c>
      <c r="M801">
        <v>9100</v>
      </c>
      <c r="N801">
        <v>-4</v>
      </c>
      <c r="O801" t="s">
        <v>394</v>
      </c>
      <c r="P801" t="s">
        <v>1034</v>
      </c>
      <c r="Q801" t="s">
        <v>42</v>
      </c>
      <c r="R801" t="s">
        <v>1035</v>
      </c>
      <c r="S801" t="s">
        <v>1144</v>
      </c>
      <c r="T801">
        <v>9230</v>
      </c>
    </row>
    <row r="802" spans="1:20" x14ac:dyDescent="0.3">
      <c r="A802" t="s">
        <v>1808</v>
      </c>
      <c r="B802" t="str">
        <f>_xlfn.CONCAT(쿼리1[[#This Row],[주문번호]], "-", 쿼리1[[#This Row],[공정명]])</f>
        <v>20241024-131021-제대</v>
      </c>
      <c r="C802">
        <v>2</v>
      </c>
      <c r="D802" t="s">
        <v>80</v>
      </c>
      <c r="E802" s="1">
        <v>45589</v>
      </c>
      <c r="F802" s="1">
        <v>45603</v>
      </c>
      <c r="G802" s="1">
        <v>45601</v>
      </c>
      <c r="H802" s="1">
        <v>45656</v>
      </c>
      <c r="I802" s="1">
        <v>45601</v>
      </c>
      <c r="J802" t="s">
        <v>31</v>
      </c>
      <c r="K802" t="s">
        <v>39</v>
      </c>
      <c r="L802">
        <v>51428</v>
      </c>
      <c r="M802">
        <v>50600</v>
      </c>
      <c r="N802">
        <v>-2</v>
      </c>
      <c r="O802" t="s">
        <v>394</v>
      </c>
      <c r="P802" t="s">
        <v>671</v>
      </c>
      <c r="Q802" t="s">
        <v>42</v>
      </c>
      <c r="R802" t="s">
        <v>1035</v>
      </c>
      <c r="S802" t="s">
        <v>1144</v>
      </c>
      <c r="T802">
        <v>51428</v>
      </c>
    </row>
    <row r="803" spans="1:20" x14ac:dyDescent="0.3">
      <c r="A803" t="s">
        <v>1044</v>
      </c>
      <c r="B803" t="str">
        <f>_xlfn.CONCAT(쿼리1[[#This Row],[주문번호]], "-", 쿼리1[[#This Row],[공정명]])</f>
        <v>20241126-1000149879-제대</v>
      </c>
      <c r="C803">
        <v>2</v>
      </c>
      <c r="D803" t="s">
        <v>80</v>
      </c>
      <c r="E803" s="1">
        <v>45622</v>
      </c>
      <c r="F803" s="1">
        <v>45636</v>
      </c>
      <c r="G803" s="1">
        <v>45630</v>
      </c>
      <c r="H803" s="1">
        <v>45656</v>
      </c>
      <c r="I803" s="1">
        <v>45630</v>
      </c>
      <c r="J803" t="s">
        <v>31</v>
      </c>
      <c r="K803" t="s">
        <v>39</v>
      </c>
      <c r="L803">
        <v>15000</v>
      </c>
      <c r="M803">
        <v>14600</v>
      </c>
      <c r="N803">
        <v>-6</v>
      </c>
      <c r="O803" t="s">
        <v>91</v>
      </c>
      <c r="P803" t="s">
        <v>1045</v>
      </c>
      <c r="Q803" t="s">
        <v>42</v>
      </c>
      <c r="R803" t="s">
        <v>1035</v>
      </c>
      <c r="S803" t="s">
        <v>1144</v>
      </c>
      <c r="T803">
        <v>15000</v>
      </c>
    </row>
    <row r="804" spans="1:20" x14ac:dyDescent="0.3">
      <c r="A804" t="s">
        <v>1809</v>
      </c>
      <c r="B804" t="str">
        <f>_xlfn.CONCAT(쿼리1[[#This Row],[주문번호]], "-", 쿼리1[[#This Row],[공정명]])</f>
        <v>20241030-1619N0023-제대</v>
      </c>
      <c r="C804">
        <v>2</v>
      </c>
      <c r="D804" t="s">
        <v>80</v>
      </c>
      <c r="E804" s="1">
        <v>45595</v>
      </c>
      <c r="F804" s="1">
        <v>45608</v>
      </c>
      <c r="G804" s="1">
        <v>45609</v>
      </c>
      <c r="H804" s="1">
        <v>45656</v>
      </c>
      <c r="I804" s="1">
        <v>45609</v>
      </c>
      <c r="J804" t="s">
        <v>31</v>
      </c>
      <c r="K804" t="s">
        <v>32</v>
      </c>
      <c r="L804">
        <v>15000</v>
      </c>
      <c r="M804">
        <v>14400</v>
      </c>
      <c r="N804">
        <v>1</v>
      </c>
      <c r="O804" t="s">
        <v>394</v>
      </c>
      <c r="P804" t="s">
        <v>596</v>
      </c>
      <c r="Q804" t="s">
        <v>42</v>
      </c>
      <c r="R804" t="s">
        <v>1035</v>
      </c>
      <c r="S804" t="s">
        <v>1144</v>
      </c>
      <c r="T804">
        <v>15000</v>
      </c>
    </row>
    <row r="805" spans="1:20" x14ac:dyDescent="0.3">
      <c r="A805" t="s">
        <v>1042</v>
      </c>
      <c r="B805" t="str">
        <f>_xlfn.CONCAT(쿼리1[[#This Row],[주문번호]], "-", 쿼리1[[#This Row],[공정명]])</f>
        <v>20240912-1000150889-제대</v>
      </c>
      <c r="C805">
        <v>2</v>
      </c>
      <c r="D805" t="s">
        <v>80</v>
      </c>
      <c r="E805" s="1">
        <v>45547</v>
      </c>
      <c r="F805" s="1">
        <v>45561</v>
      </c>
      <c r="G805" s="1">
        <v>45575</v>
      </c>
      <c r="H805" s="1">
        <v>45656</v>
      </c>
      <c r="I805" s="1">
        <v>45575</v>
      </c>
      <c r="J805" t="s">
        <v>31</v>
      </c>
      <c r="K805" t="s">
        <v>32</v>
      </c>
      <c r="L805">
        <v>30000</v>
      </c>
      <c r="M805">
        <v>29600</v>
      </c>
      <c r="N805">
        <v>14</v>
      </c>
      <c r="O805" t="s">
        <v>91</v>
      </c>
      <c r="P805" t="s">
        <v>1043</v>
      </c>
      <c r="Q805" t="s">
        <v>42</v>
      </c>
      <c r="R805" t="s">
        <v>1035</v>
      </c>
      <c r="S805" t="s">
        <v>1144</v>
      </c>
      <c r="T805">
        <v>30000</v>
      </c>
    </row>
    <row r="806" spans="1:20" x14ac:dyDescent="0.3">
      <c r="A806" t="s">
        <v>1042</v>
      </c>
      <c r="B806" t="str">
        <f>_xlfn.CONCAT(쿼리1[[#This Row],[주문번호]], "-", 쿼리1[[#This Row],[공정명]])</f>
        <v>20240912-1000150889-제대</v>
      </c>
      <c r="C806">
        <v>2</v>
      </c>
      <c r="D806" t="s">
        <v>80</v>
      </c>
      <c r="E806" s="1">
        <v>45547</v>
      </c>
      <c r="F806" s="1">
        <v>45561</v>
      </c>
      <c r="G806" s="1">
        <v>45575</v>
      </c>
      <c r="H806" s="1">
        <v>45656</v>
      </c>
      <c r="I806" s="1">
        <v>45575</v>
      </c>
      <c r="J806" t="s">
        <v>31</v>
      </c>
      <c r="K806" t="s">
        <v>32</v>
      </c>
      <c r="L806">
        <v>30000</v>
      </c>
      <c r="M806">
        <v>29600</v>
      </c>
      <c r="N806">
        <v>14</v>
      </c>
      <c r="O806" t="s">
        <v>91</v>
      </c>
      <c r="P806" t="s">
        <v>1043</v>
      </c>
      <c r="Q806" t="s">
        <v>42</v>
      </c>
      <c r="R806" t="s">
        <v>1035</v>
      </c>
      <c r="S806" t="s">
        <v>1144</v>
      </c>
      <c r="T806">
        <v>30000</v>
      </c>
    </row>
    <row r="807" spans="1:20" x14ac:dyDescent="0.3">
      <c r="A807" t="s">
        <v>1810</v>
      </c>
      <c r="B807" t="str">
        <f>_xlfn.CONCAT(쿼리1[[#This Row],[주문번호]], "-", 쿼리1[[#This Row],[공정명]])</f>
        <v>20241024-131020-제대</v>
      </c>
      <c r="C807">
        <v>2</v>
      </c>
      <c r="D807" t="s">
        <v>80</v>
      </c>
      <c r="E807" s="1">
        <v>45589</v>
      </c>
      <c r="F807" s="1">
        <v>45603</v>
      </c>
      <c r="G807" s="1">
        <v>45600</v>
      </c>
      <c r="H807" s="1">
        <v>45656</v>
      </c>
      <c r="I807" s="1">
        <v>45600</v>
      </c>
      <c r="J807" t="s">
        <v>31</v>
      </c>
      <c r="K807" t="s">
        <v>39</v>
      </c>
      <c r="L807">
        <v>18461</v>
      </c>
      <c r="M807">
        <v>18000</v>
      </c>
      <c r="N807">
        <v>-3</v>
      </c>
      <c r="O807" t="s">
        <v>394</v>
      </c>
      <c r="P807" t="s">
        <v>1040</v>
      </c>
      <c r="Q807" t="s">
        <v>42</v>
      </c>
      <c r="R807" t="s">
        <v>1035</v>
      </c>
      <c r="S807" t="s">
        <v>1144</v>
      </c>
      <c r="T807">
        <v>18461</v>
      </c>
    </row>
    <row r="808" spans="1:20" x14ac:dyDescent="0.3">
      <c r="A808" t="s">
        <v>1811</v>
      </c>
      <c r="B808" t="str">
        <f>_xlfn.CONCAT(쿼리1[[#This Row],[주문번호]], "-", 쿼리1[[#This Row],[공정명]])</f>
        <v>20241007-2000168637-제대</v>
      </c>
      <c r="C808">
        <v>1</v>
      </c>
      <c r="D808" t="s">
        <v>80</v>
      </c>
      <c r="E808" s="1">
        <v>45572</v>
      </c>
      <c r="F808" s="1">
        <v>45573</v>
      </c>
      <c r="G808" s="1">
        <v>45576</v>
      </c>
      <c r="H808" s="1">
        <v>45656</v>
      </c>
      <c r="I808" s="1">
        <v>45576</v>
      </c>
      <c r="J808" t="s">
        <v>31</v>
      </c>
      <c r="K808" t="s">
        <v>32</v>
      </c>
      <c r="L808">
        <v>12500</v>
      </c>
      <c r="M808">
        <v>12500</v>
      </c>
      <c r="N808">
        <v>3</v>
      </c>
      <c r="O808" t="s">
        <v>324</v>
      </c>
      <c r="P808" t="s">
        <v>1812</v>
      </c>
      <c r="Q808" t="s">
        <v>1813</v>
      </c>
      <c r="R808" t="s">
        <v>1555</v>
      </c>
      <c r="S808" t="s">
        <v>510</v>
      </c>
      <c r="T808">
        <v>12500</v>
      </c>
    </row>
    <row r="809" spans="1:20" x14ac:dyDescent="0.3">
      <c r="A809" t="s">
        <v>1814</v>
      </c>
      <c r="B809" t="str">
        <f>_xlfn.CONCAT(쿼리1[[#This Row],[주문번호]], "-", 쿼리1[[#This Row],[공정명]])</f>
        <v>20241118-2000144877-제대</v>
      </c>
      <c r="C809">
        <v>3</v>
      </c>
      <c r="D809" t="s">
        <v>80</v>
      </c>
      <c r="E809" s="1">
        <v>45614</v>
      </c>
      <c r="F809" s="1">
        <v>45621</v>
      </c>
      <c r="G809" s="1">
        <v>45642</v>
      </c>
      <c r="H809" s="1">
        <v>45656</v>
      </c>
      <c r="I809" s="1">
        <v>45635</v>
      </c>
      <c r="J809" t="s">
        <v>101</v>
      </c>
      <c r="K809" t="s">
        <v>32</v>
      </c>
      <c r="L809">
        <v>13333</v>
      </c>
      <c r="M809">
        <v>13100</v>
      </c>
      <c r="N809">
        <v>21</v>
      </c>
      <c r="O809" t="s">
        <v>324</v>
      </c>
      <c r="P809" t="s">
        <v>512</v>
      </c>
      <c r="Q809" t="s">
        <v>1815</v>
      </c>
      <c r="R809" t="s">
        <v>1555</v>
      </c>
      <c r="S809" t="s">
        <v>510</v>
      </c>
      <c r="T809">
        <v>13333</v>
      </c>
    </row>
    <row r="810" spans="1:20" x14ac:dyDescent="0.3">
      <c r="A810" t="s">
        <v>1816</v>
      </c>
      <c r="B810" t="str">
        <f>_xlfn.CONCAT(쿼리1[[#This Row],[주문번호]], "-", 쿼리1[[#This Row],[공정명]])</f>
        <v>20241113-1000151526-제대</v>
      </c>
      <c r="C810">
        <v>2</v>
      </c>
      <c r="D810" t="s">
        <v>80</v>
      </c>
      <c r="E810" s="1">
        <v>45609</v>
      </c>
      <c r="F810" s="1">
        <v>45622</v>
      </c>
      <c r="G810" s="1">
        <v>45609</v>
      </c>
      <c r="H810" s="1">
        <v>45656</v>
      </c>
      <c r="I810" s="1">
        <v>45617</v>
      </c>
      <c r="J810" t="s">
        <v>101</v>
      </c>
      <c r="K810" t="s">
        <v>39</v>
      </c>
      <c r="L810">
        <v>33333</v>
      </c>
      <c r="M810">
        <v>32000</v>
      </c>
      <c r="N810">
        <v>-13</v>
      </c>
      <c r="O810" t="s">
        <v>1817</v>
      </c>
      <c r="P810" t="s">
        <v>1818</v>
      </c>
      <c r="Q810" t="s">
        <v>42</v>
      </c>
      <c r="R810" t="s">
        <v>1819</v>
      </c>
      <c r="S810" t="s">
        <v>510</v>
      </c>
      <c r="T810">
        <v>33333</v>
      </c>
    </row>
    <row r="811" spans="1:20" x14ac:dyDescent="0.3">
      <c r="A811" t="s">
        <v>1820</v>
      </c>
      <c r="B811" t="str">
        <f>_xlfn.CONCAT(쿼리1[[#This Row],[주문번호]], "-", 쿼리1[[#This Row],[공정명]])</f>
        <v>20241204-2619P0030-제대</v>
      </c>
      <c r="C811">
        <v>3</v>
      </c>
      <c r="D811" t="s">
        <v>80</v>
      </c>
      <c r="E811" s="1">
        <v>45630</v>
      </c>
      <c r="F811" s="1">
        <v>45637</v>
      </c>
      <c r="G811" s="1"/>
      <c r="H811" s="1">
        <v>45656</v>
      </c>
      <c r="I811" s="1">
        <v>45653</v>
      </c>
      <c r="J811" t="s">
        <v>21</v>
      </c>
      <c r="K811" t="s">
        <v>22</v>
      </c>
      <c r="L811">
        <v>15384</v>
      </c>
      <c r="O811" t="s">
        <v>324</v>
      </c>
      <c r="P811" t="s">
        <v>1821</v>
      </c>
      <c r="Q811" t="s">
        <v>1822</v>
      </c>
      <c r="R811" t="s">
        <v>1757</v>
      </c>
      <c r="S811" t="s">
        <v>510</v>
      </c>
      <c r="T811">
        <v>15384</v>
      </c>
    </row>
    <row r="812" spans="1:20" x14ac:dyDescent="0.3">
      <c r="A812" t="s">
        <v>1823</v>
      </c>
      <c r="B812" t="str">
        <f>_xlfn.CONCAT(쿼리1[[#This Row],[주문번호]], "-", 쿼리1[[#This Row],[공정명]])</f>
        <v>20241108-2619N0013-제대</v>
      </c>
      <c r="C812">
        <v>1</v>
      </c>
      <c r="D812" t="s">
        <v>80</v>
      </c>
      <c r="E812" s="1">
        <v>45604</v>
      </c>
      <c r="F812" s="1">
        <v>45609</v>
      </c>
      <c r="G812" s="1">
        <v>45618</v>
      </c>
      <c r="H812" s="1">
        <v>45656</v>
      </c>
      <c r="I812" s="1">
        <v>45618</v>
      </c>
      <c r="J812" t="s">
        <v>31</v>
      </c>
      <c r="K812" t="s">
        <v>32</v>
      </c>
      <c r="L812">
        <v>50000</v>
      </c>
      <c r="M812">
        <v>51100</v>
      </c>
      <c r="N812">
        <v>9</v>
      </c>
      <c r="O812" t="s">
        <v>886</v>
      </c>
      <c r="P812" t="s">
        <v>1824</v>
      </c>
      <c r="Q812" t="s">
        <v>42</v>
      </c>
      <c r="R812" t="s">
        <v>1825</v>
      </c>
      <c r="S812" t="s">
        <v>510</v>
      </c>
      <c r="T812">
        <v>50000</v>
      </c>
    </row>
    <row r="813" spans="1:20" x14ac:dyDescent="0.3">
      <c r="A813" t="s">
        <v>1826</v>
      </c>
      <c r="B813" t="str">
        <f>_xlfn.CONCAT(쿼리1[[#This Row],[주문번호]], "-", 쿼리1[[#This Row],[공정명]])</f>
        <v>20241210-2118P0155-제대</v>
      </c>
      <c r="C813">
        <v>3</v>
      </c>
      <c r="D813" t="s">
        <v>80</v>
      </c>
      <c r="E813" s="1">
        <v>45636</v>
      </c>
      <c r="F813" s="1">
        <v>45644</v>
      </c>
      <c r="G813" s="1">
        <v>45649</v>
      </c>
      <c r="H813" s="1">
        <v>45656</v>
      </c>
      <c r="I813" s="1">
        <v>45649</v>
      </c>
      <c r="J813" t="s">
        <v>31</v>
      </c>
      <c r="K813" t="s">
        <v>32</v>
      </c>
      <c r="L813">
        <v>13478</v>
      </c>
      <c r="M813">
        <v>13400</v>
      </c>
      <c r="N813">
        <v>5</v>
      </c>
      <c r="O813" t="s">
        <v>207</v>
      </c>
      <c r="P813" t="s">
        <v>1827</v>
      </c>
      <c r="Q813" t="s">
        <v>1828</v>
      </c>
      <c r="R813" t="s">
        <v>1829</v>
      </c>
      <c r="S813" t="s">
        <v>510</v>
      </c>
      <c r="T813">
        <v>13478</v>
      </c>
    </row>
    <row r="814" spans="1:20" x14ac:dyDescent="0.3">
      <c r="A814" t="s">
        <v>1830</v>
      </c>
      <c r="B814" t="str">
        <f>_xlfn.CONCAT(쿼리1[[#This Row],[주문번호]], "-", 쿼리1[[#This Row],[공정명]])</f>
        <v>20241219-2000170043-제대</v>
      </c>
      <c r="C814">
        <v>1</v>
      </c>
      <c r="D814" t="s">
        <v>80</v>
      </c>
      <c r="E814" s="1">
        <v>45645</v>
      </c>
      <c r="F814" s="1">
        <v>45649</v>
      </c>
      <c r="G814" s="1">
        <v>45653</v>
      </c>
      <c r="H814" s="1">
        <v>45656</v>
      </c>
      <c r="I814" s="1">
        <v>45653</v>
      </c>
      <c r="J814" t="s">
        <v>31</v>
      </c>
      <c r="K814" t="s">
        <v>32</v>
      </c>
      <c r="L814">
        <v>26666</v>
      </c>
      <c r="M814">
        <v>27100</v>
      </c>
      <c r="N814">
        <v>4</v>
      </c>
      <c r="O814" t="s">
        <v>324</v>
      </c>
      <c r="P814" t="s">
        <v>1831</v>
      </c>
      <c r="Q814" t="s">
        <v>42</v>
      </c>
      <c r="R814" t="s">
        <v>1832</v>
      </c>
      <c r="S814" t="s">
        <v>510</v>
      </c>
      <c r="T814">
        <v>26666</v>
      </c>
    </row>
    <row r="815" spans="1:20" x14ac:dyDescent="0.3">
      <c r="A815" t="s">
        <v>1833</v>
      </c>
      <c r="B815" t="str">
        <f>_xlfn.CONCAT(쿼리1[[#This Row],[주문번호]], "-", 쿼리1[[#This Row],[공정명]])</f>
        <v>20241219-2000170042-제대</v>
      </c>
      <c r="C815">
        <v>1</v>
      </c>
      <c r="D815" t="s">
        <v>80</v>
      </c>
      <c r="E815" s="1">
        <v>45645</v>
      </c>
      <c r="F815" s="1">
        <v>45649</v>
      </c>
      <c r="G815" s="1">
        <v>45653</v>
      </c>
      <c r="H815" s="1">
        <v>45656</v>
      </c>
      <c r="I815" s="1">
        <v>45653</v>
      </c>
      <c r="J815" t="s">
        <v>31</v>
      </c>
      <c r="K815" t="s">
        <v>32</v>
      </c>
      <c r="L815">
        <v>40000</v>
      </c>
      <c r="M815">
        <v>40000</v>
      </c>
      <c r="N815">
        <v>4</v>
      </c>
      <c r="O815" t="s">
        <v>324</v>
      </c>
      <c r="P815" t="s">
        <v>1834</v>
      </c>
      <c r="Q815" t="s">
        <v>42</v>
      </c>
      <c r="R815" t="s">
        <v>1832</v>
      </c>
      <c r="S815" t="s">
        <v>510</v>
      </c>
      <c r="T815">
        <v>40000</v>
      </c>
    </row>
    <row r="816" spans="1:20" x14ac:dyDescent="0.3">
      <c r="A816" t="s">
        <v>1835</v>
      </c>
      <c r="B816" t="str">
        <f>_xlfn.CONCAT(쿼리1[[#This Row],[주문번호]], "-", 쿼리1[[#This Row],[공정명]])</f>
        <v>20240902-2000168969-제대</v>
      </c>
      <c r="C816">
        <v>1</v>
      </c>
      <c r="D816" t="s">
        <v>80</v>
      </c>
      <c r="E816" s="1">
        <v>45537</v>
      </c>
      <c r="F816" s="1">
        <v>45538</v>
      </c>
      <c r="G816" s="1">
        <v>45545</v>
      </c>
      <c r="H816" s="1">
        <v>45656</v>
      </c>
      <c r="I816" s="1">
        <v>45545</v>
      </c>
      <c r="J816" t="s">
        <v>31</v>
      </c>
      <c r="K816" t="s">
        <v>32</v>
      </c>
      <c r="L816">
        <v>20000</v>
      </c>
      <c r="M816">
        <v>20200</v>
      </c>
      <c r="N816">
        <v>7</v>
      </c>
      <c r="O816" t="s">
        <v>324</v>
      </c>
      <c r="P816" t="s">
        <v>1836</v>
      </c>
      <c r="Q816" t="s">
        <v>42</v>
      </c>
      <c r="R816" t="s">
        <v>1832</v>
      </c>
      <c r="S816" t="s">
        <v>510</v>
      </c>
      <c r="T816">
        <v>20000</v>
      </c>
    </row>
    <row r="817" spans="1:20" x14ac:dyDescent="0.3">
      <c r="A817" t="s">
        <v>1837</v>
      </c>
      <c r="B817" t="str">
        <f>_xlfn.CONCAT(쿼리1[[#This Row],[주문번호]], "-", 쿼리1[[#This Row],[공정명]])</f>
        <v>20241227-2000166881-제대</v>
      </c>
      <c r="C817">
        <v>1</v>
      </c>
      <c r="D817" t="s">
        <v>80</v>
      </c>
      <c r="E817" s="1">
        <v>45653</v>
      </c>
      <c r="F817" s="1">
        <v>45657</v>
      </c>
      <c r="G817" s="1"/>
      <c r="H817" s="1">
        <v>45656</v>
      </c>
      <c r="I817" s="1"/>
      <c r="J817" t="s">
        <v>21</v>
      </c>
      <c r="K817" t="s">
        <v>282</v>
      </c>
      <c r="L817">
        <v>20000</v>
      </c>
      <c r="O817" t="s">
        <v>832</v>
      </c>
      <c r="P817" t="s">
        <v>1838</v>
      </c>
      <c r="Q817" t="s">
        <v>42</v>
      </c>
      <c r="R817" t="s">
        <v>1839</v>
      </c>
      <c r="S817" t="s">
        <v>510</v>
      </c>
      <c r="T817">
        <v>20000</v>
      </c>
    </row>
    <row r="818" spans="1:20" x14ac:dyDescent="0.3">
      <c r="A818" t="s">
        <v>1795</v>
      </c>
      <c r="B818" t="str">
        <f>_xlfn.CONCAT(쿼리1[[#This Row],[주문번호]], "-", 쿼리1[[#This Row],[공정명]])</f>
        <v>20241119-2000169699-제대</v>
      </c>
      <c r="C818">
        <v>3</v>
      </c>
      <c r="D818" t="s">
        <v>80</v>
      </c>
      <c r="E818" s="1">
        <v>45615</v>
      </c>
      <c r="F818" s="1">
        <v>45616</v>
      </c>
      <c r="G818" s="1">
        <v>45618</v>
      </c>
      <c r="H818" s="1">
        <v>45656</v>
      </c>
      <c r="I818" s="1">
        <v>45618</v>
      </c>
      <c r="J818" t="s">
        <v>31</v>
      </c>
      <c r="K818" t="s">
        <v>32</v>
      </c>
      <c r="L818">
        <v>2856</v>
      </c>
      <c r="M818">
        <v>400</v>
      </c>
      <c r="N818">
        <v>2</v>
      </c>
      <c r="O818" t="s">
        <v>339</v>
      </c>
      <c r="P818" t="s">
        <v>1796</v>
      </c>
      <c r="Q818" t="s">
        <v>1797</v>
      </c>
      <c r="R818" t="s">
        <v>26</v>
      </c>
      <c r="S818" t="s">
        <v>510</v>
      </c>
      <c r="T818">
        <v>2856</v>
      </c>
    </row>
    <row r="819" spans="1:20" x14ac:dyDescent="0.3">
      <c r="A819" t="s">
        <v>1840</v>
      </c>
      <c r="B819" t="str">
        <f>_xlfn.CONCAT(쿼리1[[#This Row],[주문번호]], "-", 쿼리1[[#This Row],[공정명]])</f>
        <v>20240906-2000149203-제대</v>
      </c>
      <c r="C819">
        <v>3</v>
      </c>
      <c r="D819" t="s">
        <v>80</v>
      </c>
      <c r="E819" s="1">
        <v>45541</v>
      </c>
      <c r="F819" s="1">
        <v>45551</v>
      </c>
      <c r="G819" s="1">
        <v>45555</v>
      </c>
      <c r="H819" s="1">
        <v>45656</v>
      </c>
      <c r="I819" s="1">
        <v>45555</v>
      </c>
      <c r="J819" t="s">
        <v>31</v>
      </c>
      <c r="K819" t="s">
        <v>32</v>
      </c>
      <c r="L819">
        <v>40000</v>
      </c>
      <c r="M819">
        <v>40500</v>
      </c>
      <c r="N819">
        <v>4</v>
      </c>
      <c r="O819" t="s">
        <v>324</v>
      </c>
      <c r="P819" t="s">
        <v>1841</v>
      </c>
      <c r="Q819" t="s">
        <v>1842</v>
      </c>
      <c r="R819" t="s">
        <v>26</v>
      </c>
      <c r="S819" t="s">
        <v>510</v>
      </c>
      <c r="T819">
        <v>40000</v>
      </c>
    </row>
    <row r="820" spans="1:20" x14ac:dyDescent="0.3">
      <c r="A820" t="s">
        <v>1843</v>
      </c>
      <c r="B820" t="str">
        <f>_xlfn.CONCAT(쿼리1[[#This Row],[주문번호]], "-", 쿼리1[[#This Row],[공정명]])</f>
        <v>20240903-2116P0082-제대</v>
      </c>
      <c r="C820">
        <v>4</v>
      </c>
      <c r="D820" t="s">
        <v>80</v>
      </c>
      <c r="E820" s="1">
        <v>45538</v>
      </c>
      <c r="F820" s="1">
        <v>45545</v>
      </c>
      <c r="G820" s="1">
        <v>45551</v>
      </c>
      <c r="H820" s="1">
        <v>45656</v>
      </c>
      <c r="I820" s="1">
        <v>45551</v>
      </c>
      <c r="J820" t="s">
        <v>31</v>
      </c>
      <c r="K820" t="s">
        <v>32</v>
      </c>
      <c r="L820">
        <v>33333</v>
      </c>
      <c r="M820">
        <v>33000</v>
      </c>
      <c r="N820">
        <v>6</v>
      </c>
      <c r="O820" t="s">
        <v>832</v>
      </c>
      <c r="P820" t="s">
        <v>833</v>
      </c>
      <c r="Q820" t="s">
        <v>834</v>
      </c>
      <c r="R820" t="s">
        <v>26</v>
      </c>
      <c r="S820" t="s">
        <v>510</v>
      </c>
      <c r="T820">
        <v>33333</v>
      </c>
    </row>
    <row r="821" spans="1:20" x14ac:dyDescent="0.3">
      <c r="A821" t="s">
        <v>1844</v>
      </c>
      <c r="B821" t="str">
        <f>_xlfn.CONCAT(쿼리1[[#This Row],[주문번호]], "-", 쿼리1[[#This Row],[공정명]])</f>
        <v>20240903-2119N0081-제대</v>
      </c>
      <c r="C821">
        <v>1</v>
      </c>
      <c r="D821" t="s">
        <v>80</v>
      </c>
      <c r="E821" s="1">
        <v>45538</v>
      </c>
      <c r="F821" s="1">
        <v>45540</v>
      </c>
      <c r="G821" s="1">
        <v>45545</v>
      </c>
      <c r="H821" s="1">
        <v>45656</v>
      </c>
      <c r="I821" s="1">
        <v>45545</v>
      </c>
      <c r="J821" t="s">
        <v>31</v>
      </c>
      <c r="K821" t="s">
        <v>32</v>
      </c>
      <c r="L821">
        <v>22222</v>
      </c>
      <c r="M821">
        <v>22300</v>
      </c>
      <c r="N821">
        <v>5</v>
      </c>
      <c r="O821" t="s">
        <v>829</v>
      </c>
      <c r="P821" t="s">
        <v>830</v>
      </c>
      <c r="Q821" t="s">
        <v>42</v>
      </c>
      <c r="R821" t="s">
        <v>26</v>
      </c>
      <c r="S821" t="s">
        <v>510</v>
      </c>
      <c r="T821">
        <v>22222</v>
      </c>
    </row>
    <row r="822" spans="1:20" x14ac:dyDescent="0.3">
      <c r="A822" t="s">
        <v>1845</v>
      </c>
      <c r="B822" t="str">
        <f>_xlfn.CONCAT(쿼리1[[#This Row],[주문번호]], "-", 쿼리1[[#This Row],[공정명]])</f>
        <v>20240906-2117P0011-제대</v>
      </c>
      <c r="C822">
        <v>3</v>
      </c>
      <c r="D822" t="s">
        <v>80</v>
      </c>
      <c r="E822" s="1">
        <v>45541</v>
      </c>
      <c r="F822" s="1">
        <v>45551</v>
      </c>
      <c r="G822" s="1">
        <v>45555</v>
      </c>
      <c r="H822" s="1">
        <v>45656</v>
      </c>
      <c r="I822" s="1">
        <v>45555</v>
      </c>
      <c r="J822" t="s">
        <v>31</v>
      </c>
      <c r="K822" t="s">
        <v>32</v>
      </c>
      <c r="L822">
        <v>15000</v>
      </c>
      <c r="M822">
        <v>14900</v>
      </c>
      <c r="N822">
        <v>4</v>
      </c>
      <c r="O822" t="s">
        <v>832</v>
      </c>
      <c r="P822" t="s">
        <v>1846</v>
      </c>
      <c r="Q822" t="s">
        <v>1847</v>
      </c>
      <c r="R822" t="s">
        <v>26</v>
      </c>
      <c r="S822" t="s">
        <v>510</v>
      </c>
      <c r="T822">
        <v>15000</v>
      </c>
    </row>
    <row r="823" spans="1:20" x14ac:dyDescent="0.3">
      <c r="A823" t="s">
        <v>1848</v>
      </c>
      <c r="B823" t="str">
        <f>_xlfn.CONCAT(쿼리1[[#This Row],[주문번호]], "-", 쿼리1[[#This Row],[공정명]])</f>
        <v>20240903-2000152346-제대</v>
      </c>
      <c r="C823">
        <v>3</v>
      </c>
      <c r="D823" t="s">
        <v>80</v>
      </c>
      <c r="E823" s="1">
        <v>45538</v>
      </c>
      <c r="F823" s="1">
        <v>45546</v>
      </c>
      <c r="G823" s="1">
        <v>45545</v>
      </c>
      <c r="H823" s="1">
        <v>45656</v>
      </c>
      <c r="I823" s="1">
        <v>45552</v>
      </c>
      <c r="J823" t="s">
        <v>31</v>
      </c>
      <c r="K823" t="s">
        <v>39</v>
      </c>
      <c r="L823">
        <v>40000</v>
      </c>
      <c r="M823">
        <v>40000</v>
      </c>
      <c r="N823">
        <v>-1</v>
      </c>
      <c r="O823" t="s">
        <v>324</v>
      </c>
      <c r="P823" t="s">
        <v>836</v>
      </c>
      <c r="Q823" t="s">
        <v>837</v>
      </c>
      <c r="R823" t="s">
        <v>26</v>
      </c>
      <c r="S823" t="s">
        <v>510</v>
      </c>
      <c r="T823">
        <v>40000</v>
      </c>
    </row>
    <row r="824" spans="1:20" x14ac:dyDescent="0.3">
      <c r="A824" t="s">
        <v>1849</v>
      </c>
      <c r="B824" t="str">
        <f>_xlfn.CONCAT(쿼리1[[#This Row],[주문번호]], "-", 쿼리1[[#This Row],[공정명]])</f>
        <v>20241016-1220N0073-제대</v>
      </c>
      <c r="C824">
        <v>3</v>
      </c>
      <c r="D824" t="s">
        <v>80</v>
      </c>
      <c r="E824" s="1">
        <v>45581</v>
      </c>
      <c r="F824" s="1">
        <v>45595</v>
      </c>
      <c r="G824" s="1">
        <v>45590</v>
      </c>
      <c r="H824" s="1">
        <v>45656</v>
      </c>
      <c r="I824" s="1">
        <v>45590</v>
      </c>
      <c r="J824" t="s">
        <v>31</v>
      </c>
      <c r="K824" t="s">
        <v>39</v>
      </c>
      <c r="L824">
        <v>52173</v>
      </c>
      <c r="M824">
        <v>50900</v>
      </c>
      <c r="N824">
        <v>-5</v>
      </c>
      <c r="O824" t="s">
        <v>559</v>
      </c>
      <c r="P824" t="s">
        <v>1625</v>
      </c>
      <c r="Q824" t="s">
        <v>42</v>
      </c>
      <c r="R824" t="s">
        <v>1626</v>
      </c>
      <c r="S824" t="s">
        <v>137</v>
      </c>
      <c r="T824">
        <v>52173</v>
      </c>
    </row>
    <row r="825" spans="1:20" x14ac:dyDescent="0.3">
      <c r="A825" t="s">
        <v>1850</v>
      </c>
      <c r="B825" t="str">
        <f>_xlfn.CONCAT(쿼리1[[#This Row],[주문번호]], "-", 쿼리1[[#This Row],[공정명]])</f>
        <v>20240906-1220N0073-제대</v>
      </c>
      <c r="C825">
        <v>3</v>
      </c>
      <c r="D825" t="s">
        <v>80</v>
      </c>
      <c r="E825" s="1">
        <v>45541</v>
      </c>
      <c r="F825" s="1">
        <v>45554</v>
      </c>
      <c r="G825" s="1">
        <v>45575</v>
      </c>
      <c r="H825" s="1">
        <v>45656</v>
      </c>
      <c r="I825" s="1">
        <v>45575</v>
      </c>
      <c r="J825" t="s">
        <v>31</v>
      </c>
      <c r="K825" t="s">
        <v>32</v>
      </c>
      <c r="L825">
        <v>26086</v>
      </c>
      <c r="M825">
        <v>25255</v>
      </c>
      <c r="N825">
        <v>21</v>
      </c>
      <c r="O825" t="s">
        <v>559</v>
      </c>
      <c r="P825" t="s">
        <v>1625</v>
      </c>
      <c r="Q825" t="s">
        <v>42</v>
      </c>
      <c r="R825" t="s">
        <v>1626</v>
      </c>
      <c r="S825" t="s">
        <v>137</v>
      </c>
      <c r="T825">
        <v>26086</v>
      </c>
    </row>
    <row r="826" spans="1:20" x14ac:dyDescent="0.3">
      <c r="A826" t="s">
        <v>1850</v>
      </c>
      <c r="B826" t="str">
        <f>_xlfn.CONCAT(쿼리1[[#This Row],[주문번호]], "-", 쿼리1[[#This Row],[공정명]])</f>
        <v>20240906-1220N0073-제대</v>
      </c>
      <c r="C826">
        <v>3</v>
      </c>
      <c r="D826" t="s">
        <v>80</v>
      </c>
      <c r="E826" s="1">
        <v>45541</v>
      </c>
      <c r="F826" s="1">
        <v>45554</v>
      </c>
      <c r="G826" s="1">
        <v>45575</v>
      </c>
      <c r="H826" s="1">
        <v>45656</v>
      </c>
      <c r="I826" s="1">
        <v>45575</v>
      </c>
      <c r="J826" t="s">
        <v>31</v>
      </c>
      <c r="K826" t="s">
        <v>32</v>
      </c>
      <c r="L826">
        <v>26086</v>
      </c>
      <c r="M826">
        <v>31255</v>
      </c>
      <c r="N826">
        <v>21</v>
      </c>
      <c r="O826" t="s">
        <v>559</v>
      </c>
      <c r="P826" t="s">
        <v>1625</v>
      </c>
      <c r="Q826" t="s">
        <v>42</v>
      </c>
      <c r="R826" t="s">
        <v>1626</v>
      </c>
      <c r="S826" t="s">
        <v>137</v>
      </c>
      <c r="T826">
        <v>26086</v>
      </c>
    </row>
    <row r="827" spans="1:20" x14ac:dyDescent="0.3">
      <c r="A827" t="s">
        <v>1851</v>
      </c>
      <c r="B827" t="str">
        <f>_xlfn.CONCAT(쿼리1[[#This Row],[주문번호]], "-", 쿼리1[[#This Row],[공정명]])</f>
        <v>20241029-1000169233-제대</v>
      </c>
      <c r="C827">
        <v>3</v>
      </c>
      <c r="D827" t="s">
        <v>80</v>
      </c>
      <c r="E827" s="1">
        <v>45594</v>
      </c>
      <c r="F827" s="1">
        <v>45609</v>
      </c>
      <c r="G827" s="1">
        <v>45609</v>
      </c>
      <c r="H827" s="1">
        <v>45656</v>
      </c>
      <c r="I827" s="1">
        <v>45609</v>
      </c>
      <c r="J827" t="s">
        <v>31</v>
      </c>
      <c r="K827" t="s">
        <v>39</v>
      </c>
      <c r="L827">
        <v>139534</v>
      </c>
      <c r="M827">
        <v>137270</v>
      </c>
      <c r="N827">
        <v>0</v>
      </c>
      <c r="O827" t="s">
        <v>559</v>
      </c>
      <c r="P827" t="s">
        <v>1852</v>
      </c>
      <c r="Q827" t="s">
        <v>42</v>
      </c>
      <c r="R827" t="s">
        <v>1853</v>
      </c>
      <c r="S827" t="s">
        <v>137</v>
      </c>
      <c r="T827">
        <v>139534</v>
      </c>
    </row>
    <row r="828" spans="1:20" x14ac:dyDescent="0.3">
      <c r="A828" t="s">
        <v>1854</v>
      </c>
      <c r="B828" t="str">
        <f>_xlfn.CONCAT(쿼리1[[#This Row],[주문번호]], "-", 쿼리1[[#This Row],[공정명]])</f>
        <v>20241209-1000169233-제대</v>
      </c>
      <c r="C828">
        <v>3</v>
      </c>
      <c r="D828" t="s">
        <v>80</v>
      </c>
      <c r="E828" s="1">
        <v>45635</v>
      </c>
      <c r="F828" s="1">
        <v>45650</v>
      </c>
      <c r="G828" s="1">
        <v>45646</v>
      </c>
      <c r="H828" s="1">
        <v>45656</v>
      </c>
      <c r="I828" s="1">
        <v>45646</v>
      </c>
      <c r="J828" t="s">
        <v>31</v>
      </c>
      <c r="K828" t="s">
        <v>39</v>
      </c>
      <c r="L828">
        <v>139534</v>
      </c>
      <c r="M828">
        <v>137460</v>
      </c>
      <c r="N828">
        <v>-4</v>
      </c>
      <c r="O828" t="s">
        <v>559</v>
      </c>
      <c r="P828" t="s">
        <v>1852</v>
      </c>
      <c r="Q828" t="s">
        <v>42</v>
      </c>
      <c r="R828" t="s">
        <v>1853</v>
      </c>
      <c r="S828" t="s">
        <v>137</v>
      </c>
      <c r="T828">
        <v>139534</v>
      </c>
    </row>
    <row r="829" spans="1:20" x14ac:dyDescent="0.3">
      <c r="A829" t="s">
        <v>1855</v>
      </c>
      <c r="B829" t="str">
        <f>_xlfn.CONCAT(쿼리1[[#This Row],[주문번호]], "-", 쿼리1[[#This Row],[공정명]])</f>
        <v>20241002-1000169233-제대</v>
      </c>
      <c r="C829">
        <v>3</v>
      </c>
      <c r="D829" t="s">
        <v>80</v>
      </c>
      <c r="E829" s="1">
        <v>45567</v>
      </c>
      <c r="F829" s="1">
        <v>45581</v>
      </c>
      <c r="G829" s="1">
        <v>45588</v>
      </c>
      <c r="H829" s="1">
        <v>45656</v>
      </c>
      <c r="I829" s="1">
        <v>45588</v>
      </c>
      <c r="J829" t="s">
        <v>31</v>
      </c>
      <c r="K829" t="s">
        <v>32</v>
      </c>
      <c r="L829">
        <v>74418</v>
      </c>
      <c r="M829">
        <v>82320</v>
      </c>
      <c r="N829">
        <v>7</v>
      </c>
      <c r="O829" t="s">
        <v>559</v>
      </c>
      <c r="P829" t="s">
        <v>1852</v>
      </c>
      <c r="Q829" t="s">
        <v>42</v>
      </c>
      <c r="R829" t="s">
        <v>1853</v>
      </c>
      <c r="S829" t="s">
        <v>137</v>
      </c>
      <c r="T829">
        <v>74418</v>
      </c>
    </row>
    <row r="830" spans="1:20" x14ac:dyDescent="0.3">
      <c r="A830" t="s">
        <v>1654</v>
      </c>
      <c r="B830" t="str">
        <f>_xlfn.CONCAT(쿼리1[[#This Row],[주문번호]], "-", 쿼리1[[#This Row],[공정명]])</f>
        <v>20240904-1000146161-제대</v>
      </c>
      <c r="C830">
        <v>4</v>
      </c>
      <c r="D830" t="s">
        <v>80</v>
      </c>
      <c r="E830" s="1">
        <v>45539</v>
      </c>
      <c r="F830" s="1">
        <v>45553</v>
      </c>
      <c r="G830" s="1">
        <v>45547</v>
      </c>
      <c r="H830" s="1">
        <v>45656</v>
      </c>
      <c r="I830" s="1">
        <v>45547</v>
      </c>
      <c r="J830" t="s">
        <v>31</v>
      </c>
      <c r="K830" t="s">
        <v>39</v>
      </c>
      <c r="L830">
        <v>12987</v>
      </c>
      <c r="M830">
        <v>11420</v>
      </c>
      <c r="N830">
        <v>-6</v>
      </c>
      <c r="O830" t="s">
        <v>1395</v>
      </c>
      <c r="P830" t="s">
        <v>1655</v>
      </c>
      <c r="Q830" t="s">
        <v>1656</v>
      </c>
      <c r="R830" t="s">
        <v>1445</v>
      </c>
      <c r="S830" t="s">
        <v>137</v>
      </c>
      <c r="T830">
        <v>12987</v>
      </c>
    </row>
    <row r="831" spans="1:20" x14ac:dyDescent="0.3">
      <c r="A831" t="s">
        <v>1501</v>
      </c>
      <c r="B831" t="str">
        <f>_xlfn.CONCAT(쿼리1[[#This Row],[주문번호]], "-", 쿼리1[[#This Row],[공정명]])</f>
        <v>20241007-1000150470-제대</v>
      </c>
      <c r="C831">
        <v>5</v>
      </c>
      <c r="D831" t="s">
        <v>80</v>
      </c>
      <c r="E831" s="1">
        <v>45572</v>
      </c>
      <c r="F831" s="1">
        <v>45586</v>
      </c>
      <c r="G831" s="1">
        <v>45587</v>
      </c>
      <c r="H831" s="1">
        <v>45656</v>
      </c>
      <c r="I831" s="1">
        <v>45587</v>
      </c>
      <c r="J831" t="s">
        <v>31</v>
      </c>
      <c r="K831" t="s">
        <v>32</v>
      </c>
      <c r="L831">
        <v>20000</v>
      </c>
      <c r="M831">
        <v>18834</v>
      </c>
      <c r="N831">
        <v>1</v>
      </c>
      <c r="O831" t="s">
        <v>1498</v>
      </c>
      <c r="P831" t="s">
        <v>1499</v>
      </c>
      <c r="Q831" t="s">
        <v>1500</v>
      </c>
      <c r="R831" t="s">
        <v>1459</v>
      </c>
      <c r="S831" t="s">
        <v>137</v>
      </c>
      <c r="T831">
        <v>20000</v>
      </c>
    </row>
    <row r="832" spans="1:20" x14ac:dyDescent="0.3">
      <c r="A832" t="s">
        <v>1856</v>
      </c>
      <c r="B832" t="str">
        <f>_xlfn.CONCAT(쿼리1[[#This Row],[주문번호]], "-", 쿼리1[[#This Row],[공정명]])</f>
        <v>20240925-1000158453-제대</v>
      </c>
      <c r="C832">
        <v>5</v>
      </c>
      <c r="D832" t="s">
        <v>80</v>
      </c>
      <c r="E832" s="1">
        <v>45560</v>
      </c>
      <c r="F832" s="1">
        <v>45574</v>
      </c>
      <c r="G832" s="1">
        <v>45588</v>
      </c>
      <c r="H832" s="1">
        <v>45656</v>
      </c>
      <c r="I832" s="1">
        <v>45588</v>
      </c>
      <c r="J832" t="s">
        <v>31</v>
      </c>
      <c r="K832" t="s">
        <v>32</v>
      </c>
      <c r="L832">
        <v>23076</v>
      </c>
      <c r="M832">
        <v>22100</v>
      </c>
      <c r="N832">
        <v>14</v>
      </c>
      <c r="O832" t="s">
        <v>1857</v>
      </c>
      <c r="P832" t="s">
        <v>1858</v>
      </c>
      <c r="Q832" t="s">
        <v>1859</v>
      </c>
      <c r="R832" t="s">
        <v>1459</v>
      </c>
      <c r="S832" t="s">
        <v>137</v>
      </c>
      <c r="T832">
        <v>23076</v>
      </c>
    </row>
    <row r="833" spans="1:20" x14ac:dyDescent="0.3">
      <c r="A833" t="s">
        <v>1497</v>
      </c>
      <c r="B833" t="str">
        <f>_xlfn.CONCAT(쿼리1[[#This Row],[주문번호]], "-", 쿼리1[[#This Row],[공정명]])</f>
        <v>20241008-1000150470-제대</v>
      </c>
      <c r="C833">
        <v>5</v>
      </c>
      <c r="D833" t="s">
        <v>80</v>
      </c>
      <c r="E833" s="1">
        <v>45573</v>
      </c>
      <c r="F833" s="1">
        <v>45587</v>
      </c>
      <c r="G833" s="1">
        <v>45587</v>
      </c>
      <c r="H833" s="1">
        <v>45656</v>
      </c>
      <c r="I833" s="1">
        <v>45587</v>
      </c>
      <c r="J833" t="s">
        <v>31</v>
      </c>
      <c r="K833" t="s">
        <v>39</v>
      </c>
      <c r="L833">
        <v>20000</v>
      </c>
      <c r="M833">
        <v>19557</v>
      </c>
      <c r="N833">
        <v>0</v>
      </c>
      <c r="O833" t="s">
        <v>1498</v>
      </c>
      <c r="P833" t="s">
        <v>1499</v>
      </c>
      <c r="Q833" t="s">
        <v>1500</v>
      </c>
      <c r="R833" t="s">
        <v>1459</v>
      </c>
      <c r="S833" t="s">
        <v>137</v>
      </c>
      <c r="T833">
        <v>20000</v>
      </c>
    </row>
    <row r="834" spans="1:20" x14ac:dyDescent="0.3">
      <c r="A834" t="s">
        <v>1860</v>
      </c>
      <c r="B834" t="str">
        <f>_xlfn.CONCAT(쿼리1[[#This Row],[주문번호]], "-", 쿼리1[[#This Row],[공정명]])</f>
        <v>20241029-1000158739-제대</v>
      </c>
      <c r="C834">
        <v>5</v>
      </c>
      <c r="D834" t="s">
        <v>80</v>
      </c>
      <c r="E834" s="1">
        <v>45594</v>
      </c>
      <c r="F834" s="1">
        <v>45608</v>
      </c>
      <c r="G834" s="1">
        <v>45609</v>
      </c>
      <c r="H834" s="1">
        <v>45656</v>
      </c>
      <c r="I834" s="1">
        <v>45621</v>
      </c>
      <c r="J834" t="s">
        <v>31</v>
      </c>
      <c r="K834" t="s">
        <v>32</v>
      </c>
      <c r="L834">
        <v>21818</v>
      </c>
      <c r="M834">
        <v>19550</v>
      </c>
      <c r="N834">
        <v>1</v>
      </c>
      <c r="O834" t="s">
        <v>1857</v>
      </c>
      <c r="P834" t="s">
        <v>1861</v>
      </c>
      <c r="Q834" t="s">
        <v>1862</v>
      </c>
      <c r="R834" t="s">
        <v>1459</v>
      </c>
      <c r="S834" t="s">
        <v>137</v>
      </c>
      <c r="T834">
        <v>21818</v>
      </c>
    </row>
    <row r="835" spans="1:20" x14ac:dyDescent="0.3">
      <c r="A835" t="s">
        <v>1860</v>
      </c>
      <c r="B835" t="str">
        <f>_xlfn.CONCAT(쿼리1[[#This Row],[주문번호]], "-", 쿼리1[[#This Row],[공정명]])</f>
        <v>20241029-1000158739-제대</v>
      </c>
      <c r="C835">
        <v>5</v>
      </c>
      <c r="D835" t="s">
        <v>80</v>
      </c>
      <c r="E835" s="1">
        <v>45594</v>
      </c>
      <c r="F835" s="1">
        <v>45608</v>
      </c>
      <c r="G835" s="1">
        <v>45609</v>
      </c>
      <c r="H835" s="1">
        <v>45656</v>
      </c>
      <c r="I835" s="1">
        <v>45621</v>
      </c>
      <c r="J835" t="s">
        <v>31</v>
      </c>
      <c r="K835" t="s">
        <v>32</v>
      </c>
      <c r="L835">
        <v>21818</v>
      </c>
      <c r="M835">
        <v>1100</v>
      </c>
      <c r="N835">
        <v>1</v>
      </c>
      <c r="O835" t="s">
        <v>1857</v>
      </c>
      <c r="P835" t="s">
        <v>1861</v>
      </c>
      <c r="Q835" t="s">
        <v>1862</v>
      </c>
      <c r="R835" t="s">
        <v>1459</v>
      </c>
      <c r="S835" t="s">
        <v>137</v>
      </c>
      <c r="T835">
        <v>21818</v>
      </c>
    </row>
    <row r="836" spans="1:20" x14ac:dyDescent="0.3">
      <c r="A836" t="s">
        <v>1863</v>
      </c>
      <c r="B836" t="str">
        <f>_xlfn.CONCAT(쿼리1[[#This Row],[주문번호]], "-", 쿼리1[[#This Row],[공정명]])</f>
        <v>20241212-1000150470-제대</v>
      </c>
      <c r="C836">
        <v>5</v>
      </c>
      <c r="D836" t="s">
        <v>80</v>
      </c>
      <c r="E836" s="1">
        <v>45638</v>
      </c>
      <c r="F836" s="1">
        <v>45652</v>
      </c>
      <c r="G836" s="1">
        <v>45649</v>
      </c>
      <c r="H836" s="1">
        <v>45656</v>
      </c>
      <c r="I836" s="1">
        <v>45649</v>
      </c>
      <c r="J836" t="s">
        <v>31</v>
      </c>
      <c r="K836" t="s">
        <v>39</v>
      </c>
      <c r="L836">
        <v>20000</v>
      </c>
      <c r="M836">
        <v>19833</v>
      </c>
      <c r="N836">
        <v>-3</v>
      </c>
      <c r="O836" t="s">
        <v>1498</v>
      </c>
      <c r="P836" t="s">
        <v>1499</v>
      </c>
      <c r="Q836" t="s">
        <v>1500</v>
      </c>
      <c r="R836" t="s">
        <v>1459</v>
      </c>
      <c r="S836" t="s">
        <v>137</v>
      </c>
      <c r="T836">
        <v>20000</v>
      </c>
    </row>
    <row r="837" spans="1:20" x14ac:dyDescent="0.3">
      <c r="A837" t="s">
        <v>75</v>
      </c>
      <c r="B837" t="str">
        <f>_xlfn.CONCAT(쿼리1[[#This Row],[주문번호]], "-", 쿼리1[[#This Row],[공정명]])</f>
        <v>20240905-1000164302-제대</v>
      </c>
      <c r="C837">
        <v>5</v>
      </c>
      <c r="D837" t="s">
        <v>80</v>
      </c>
      <c r="E837" s="1">
        <v>45540</v>
      </c>
      <c r="F837" s="1">
        <v>45554</v>
      </c>
      <c r="G837" s="1">
        <v>45575</v>
      </c>
      <c r="H837" s="1">
        <v>45656</v>
      </c>
      <c r="I837" s="1">
        <v>45590</v>
      </c>
      <c r="J837" t="s">
        <v>31</v>
      </c>
      <c r="K837" t="s">
        <v>32</v>
      </c>
      <c r="L837">
        <v>14285</v>
      </c>
      <c r="M837">
        <v>41137</v>
      </c>
      <c r="N837">
        <v>21</v>
      </c>
      <c r="O837" t="s">
        <v>46</v>
      </c>
      <c r="P837" t="s">
        <v>56</v>
      </c>
      <c r="Q837" t="s">
        <v>76</v>
      </c>
      <c r="R837" t="s">
        <v>77</v>
      </c>
      <c r="S837" t="s">
        <v>137</v>
      </c>
      <c r="T837">
        <v>14285</v>
      </c>
    </row>
    <row r="838" spans="1:20" x14ac:dyDescent="0.3">
      <c r="A838" t="s">
        <v>75</v>
      </c>
      <c r="B838" t="str">
        <f>_xlfn.CONCAT(쿼리1[[#This Row],[주문번호]], "-", 쿼리1[[#This Row],[공정명]])</f>
        <v>20240905-1000164302-제대</v>
      </c>
      <c r="C838">
        <v>5</v>
      </c>
      <c r="D838" t="s">
        <v>80</v>
      </c>
      <c r="E838" s="1">
        <v>45540</v>
      </c>
      <c r="F838" s="1">
        <v>45554</v>
      </c>
      <c r="G838" s="1">
        <v>45587</v>
      </c>
      <c r="H838" s="1">
        <v>45656</v>
      </c>
      <c r="I838" s="1">
        <v>45590</v>
      </c>
      <c r="J838" t="s">
        <v>31</v>
      </c>
      <c r="K838" t="s">
        <v>32</v>
      </c>
      <c r="L838">
        <v>14285</v>
      </c>
      <c r="M838">
        <v>400</v>
      </c>
      <c r="N838">
        <v>33</v>
      </c>
      <c r="O838" t="s">
        <v>46</v>
      </c>
      <c r="P838" t="s">
        <v>56</v>
      </c>
      <c r="Q838" t="s">
        <v>76</v>
      </c>
      <c r="R838" t="s">
        <v>77</v>
      </c>
      <c r="S838" t="s">
        <v>137</v>
      </c>
      <c r="T838">
        <v>14285</v>
      </c>
    </row>
    <row r="839" spans="1:20" x14ac:dyDescent="0.3">
      <c r="A839" t="s">
        <v>75</v>
      </c>
      <c r="B839" t="str">
        <f>_xlfn.CONCAT(쿼리1[[#This Row],[주문번호]], "-", 쿼리1[[#This Row],[공정명]])</f>
        <v>20240905-1000164302-제대</v>
      </c>
      <c r="C839">
        <v>5</v>
      </c>
      <c r="D839" t="s">
        <v>80</v>
      </c>
      <c r="E839" s="1">
        <v>45540</v>
      </c>
      <c r="F839" s="1">
        <v>45554</v>
      </c>
      <c r="G839" s="1">
        <v>45589</v>
      </c>
      <c r="H839" s="1">
        <v>45656</v>
      </c>
      <c r="I839" s="1">
        <v>45590</v>
      </c>
      <c r="J839" t="s">
        <v>31</v>
      </c>
      <c r="K839" t="s">
        <v>32</v>
      </c>
      <c r="L839">
        <v>14285</v>
      </c>
      <c r="M839">
        <v>-41537</v>
      </c>
      <c r="N839">
        <v>35</v>
      </c>
      <c r="O839" t="s">
        <v>46</v>
      </c>
      <c r="P839" t="s">
        <v>56</v>
      </c>
      <c r="Q839" t="s">
        <v>76</v>
      </c>
      <c r="R839" t="s">
        <v>77</v>
      </c>
      <c r="S839" t="s">
        <v>137</v>
      </c>
      <c r="T839">
        <v>14285</v>
      </c>
    </row>
    <row r="840" spans="1:20" x14ac:dyDescent="0.3">
      <c r="A840" t="s">
        <v>1864</v>
      </c>
      <c r="B840" t="str">
        <f>_xlfn.CONCAT(쿼리1[[#This Row],[주문번호]], "-", 쿼리1[[#This Row],[공정명]])</f>
        <v>20241118-900001-제대</v>
      </c>
      <c r="C840">
        <v>2</v>
      </c>
      <c r="D840" t="s">
        <v>80</v>
      </c>
      <c r="E840" s="1">
        <v>45614</v>
      </c>
      <c r="F840" s="1">
        <v>45632</v>
      </c>
      <c r="G840" s="1">
        <v>45649</v>
      </c>
      <c r="H840" s="1">
        <v>45656</v>
      </c>
      <c r="I840" s="1">
        <v>45624</v>
      </c>
      <c r="J840" t="s">
        <v>101</v>
      </c>
      <c r="K840" t="s">
        <v>32</v>
      </c>
      <c r="L840">
        <v>1200000</v>
      </c>
      <c r="M840">
        <v>180000</v>
      </c>
      <c r="N840">
        <v>17</v>
      </c>
      <c r="O840" t="s">
        <v>91</v>
      </c>
      <c r="P840" t="s">
        <v>1189</v>
      </c>
      <c r="Q840" t="s">
        <v>42</v>
      </c>
      <c r="R840" t="s">
        <v>199</v>
      </c>
      <c r="S840" t="s">
        <v>85</v>
      </c>
      <c r="T840">
        <v>1200000</v>
      </c>
    </row>
    <row r="841" spans="1:20" x14ac:dyDescent="0.3">
      <c r="A841" t="s">
        <v>1865</v>
      </c>
      <c r="B841" t="str">
        <f>_xlfn.CONCAT(쿼리1[[#This Row],[주문번호]], "-", 쿼리1[[#This Row],[공정명]])</f>
        <v>20241025-900001-제대</v>
      </c>
      <c r="C841">
        <v>2</v>
      </c>
      <c r="D841" t="s">
        <v>80</v>
      </c>
      <c r="E841" s="1">
        <v>45590</v>
      </c>
      <c r="F841" s="1">
        <v>45607</v>
      </c>
      <c r="G841" s="1">
        <v>45619</v>
      </c>
      <c r="H841" s="1">
        <v>45656</v>
      </c>
      <c r="I841" s="1">
        <v>45626</v>
      </c>
      <c r="J841" t="s">
        <v>31</v>
      </c>
      <c r="K841" t="s">
        <v>32</v>
      </c>
      <c r="L841">
        <v>480000</v>
      </c>
      <c r="M841">
        <v>130000</v>
      </c>
      <c r="N841">
        <v>12</v>
      </c>
      <c r="O841" t="s">
        <v>91</v>
      </c>
      <c r="P841" t="s">
        <v>1189</v>
      </c>
      <c r="Q841" t="s">
        <v>42</v>
      </c>
      <c r="R841" t="s">
        <v>199</v>
      </c>
      <c r="S841" t="s">
        <v>85</v>
      </c>
      <c r="T841">
        <v>480000</v>
      </c>
    </row>
    <row r="842" spans="1:20" x14ac:dyDescent="0.3">
      <c r="A842" t="s">
        <v>1865</v>
      </c>
      <c r="B842" t="str">
        <f>_xlfn.CONCAT(쿼리1[[#This Row],[주문번호]], "-", 쿼리1[[#This Row],[공정명]])</f>
        <v>20241025-900001-제대</v>
      </c>
      <c r="C842">
        <v>2</v>
      </c>
      <c r="D842" t="s">
        <v>80</v>
      </c>
      <c r="E842" s="1">
        <v>45590</v>
      </c>
      <c r="F842" s="1">
        <v>45607</v>
      </c>
      <c r="G842" s="1">
        <v>45621</v>
      </c>
      <c r="H842" s="1">
        <v>45656</v>
      </c>
      <c r="I842" s="1">
        <v>45626</v>
      </c>
      <c r="J842" t="s">
        <v>31</v>
      </c>
      <c r="K842" t="s">
        <v>32</v>
      </c>
      <c r="L842">
        <v>480000</v>
      </c>
      <c r="M842">
        <v>100000</v>
      </c>
      <c r="N842">
        <v>14</v>
      </c>
      <c r="O842" t="s">
        <v>91</v>
      </c>
      <c r="P842" t="s">
        <v>1189</v>
      </c>
      <c r="Q842" t="s">
        <v>42</v>
      </c>
      <c r="R842" t="s">
        <v>199</v>
      </c>
      <c r="S842" t="s">
        <v>85</v>
      </c>
      <c r="T842">
        <v>480000</v>
      </c>
    </row>
    <row r="843" spans="1:20" x14ac:dyDescent="0.3">
      <c r="A843" t="s">
        <v>1865</v>
      </c>
      <c r="B843" t="str">
        <f>_xlfn.CONCAT(쿼리1[[#This Row],[주문번호]], "-", 쿼리1[[#This Row],[공정명]])</f>
        <v>20241025-900001-제대</v>
      </c>
      <c r="C843">
        <v>2</v>
      </c>
      <c r="D843" t="s">
        <v>80</v>
      </c>
      <c r="E843" s="1">
        <v>45590</v>
      </c>
      <c r="F843" s="1">
        <v>45607</v>
      </c>
      <c r="G843" s="1">
        <v>45626</v>
      </c>
      <c r="H843" s="1">
        <v>45656</v>
      </c>
      <c r="I843" s="1">
        <v>45626</v>
      </c>
      <c r="J843" t="s">
        <v>31</v>
      </c>
      <c r="K843" t="s">
        <v>32</v>
      </c>
      <c r="L843">
        <v>480000</v>
      </c>
      <c r="M843">
        <v>230000</v>
      </c>
      <c r="N843">
        <v>19</v>
      </c>
      <c r="O843" t="s">
        <v>91</v>
      </c>
      <c r="P843" t="s">
        <v>1189</v>
      </c>
      <c r="Q843" t="s">
        <v>42</v>
      </c>
      <c r="R843" t="s">
        <v>199</v>
      </c>
      <c r="S843" t="s">
        <v>85</v>
      </c>
      <c r="T843">
        <v>480000</v>
      </c>
    </row>
    <row r="844" spans="1:20" x14ac:dyDescent="0.3">
      <c r="A844" t="s">
        <v>1866</v>
      </c>
      <c r="B844" t="str">
        <f>_xlfn.CONCAT(쿼리1[[#This Row],[주문번호]], "-", 쿼리1[[#This Row],[공정명]])</f>
        <v>20241219-902004-제대</v>
      </c>
      <c r="C844">
        <v>2</v>
      </c>
      <c r="D844" t="s">
        <v>80</v>
      </c>
      <c r="E844" s="1">
        <v>45645</v>
      </c>
      <c r="F844" s="1">
        <v>45659</v>
      </c>
      <c r="G844" s="1"/>
      <c r="H844" s="1">
        <v>45656</v>
      </c>
      <c r="I844" s="1"/>
      <c r="J844" t="s">
        <v>21</v>
      </c>
      <c r="K844" t="s">
        <v>282</v>
      </c>
      <c r="L844">
        <v>75000</v>
      </c>
      <c r="O844" t="s">
        <v>1517</v>
      </c>
      <c r="P844" t="s">
        <v>1867</v>
      </c>
      <c r="Q844" t="s">
        <v>42</v>
      </c>
      <c r="R844" t="s">
        <v>199</v>
      </c>
      <c r="S844" t="s">
        <v>85</v>
      </c>
      <c r="T844">
        <v>75000</v>
      </c>
    </row>
    <row r="845" spans="1:20" x14ac:dyDescent="0.3">
      <c r="A845" t="s">
        <v>1868</v>
      </c>
      <c r="B845" t="str">
        <f>_xlfn.CONCAT(쿼리1[[#This Row],[주문번호]], "-", 쿼리1[[#This Row],[공정명]])</f>
        <v>20241218-902003-제대</v>
      </c>
      <c r="C845">
        <v>2</v>
      </c>
      <c r="D845" t="s">
        <v>80</v>
      </c>
      <c r="E845" s="1">
        <v>45644</v>
      </c>
      <c r="F845" s="1">
        <v>45658</v>
      </c>
      <c r="G845" s="1"/>
      <c r="H845" s="1">
        <v>45656</v>
      </c>
      <c r="I845" s="1"/>
      <c r="J845" t="s">
        <v>21</v>
      </c>
      <c r="K845" t="s">
        <v>282</v>
      </c>
      <c r="L845">
        <v>96000</v>
      </c>
      <c r="O845" t="s">
        <v>1517</v>
      </c>
      <c r="P845" t="s">
        <v>1869</v>
      </c>
      <c r="Q845" t="s">
        <v>42</v>
      </c>
      <c r="R845" t="s">
        <v>199</v>
      </c>
      <c r="S845" t="s">
        <v>85</v>
      </c>
      <c r="T845">
        <v>96000</v>
      </c>
    </row>
    <row r="846" spans="1:20" x14ac:dyDescent="0.3">
      <c r="A846" t="s">
        <v>1870</v>
      </c>
      <c r="B846" t="str">
        <f>_xlfn.CONCAT(쿼리1[[#This Row],[주문번호]], "-", 쿼리1[[#This Row],[공정명]])</f>
        <v>20241004-900017-제대</v>
      </c>
      <c r="C846">
        <v>2</v>
      </c>
      <c r="D846" t="s">
        <v>80</v>
      </c>
      <c r="E846" s="1">
        <v>45569</v>
      </c>
      <c r="F846" s="1">
        <v>45583</v>
      </c>
      <c r="G846" s="1">
        <v>45602</v>
      </c>
      <c r="H846" s="1">
        <v>45656</v>
      </c>
      <c r="I846" s="1">
        <v>45602</v>
      </c>
      <c r="J846" t="s">
        <v>31</v>
      </c>
      <c r="K846" t="s">
        <v>32</v>
      </c>
      <c r="L846">
        <v>60000</v>
      </c>
      <c r="M846">
        <v>58350</v>
      </c>
      <c r="N846">
        <v>19</v>
      </c>
      <c r="O846" t="s">
        <v>91</v>
      </c>
      <c r="P846" t="s">
        <v>596</v>
      </c>
      <c r="Q846" t="s">
        <v>42</v>
      </c>
      <c r="R846" t="s">
        <v>199</v>
      </c>
      <c r="S846" t="s">
        <v>85</v>
      </c>
      <c r="T846">
        <v>60000</v>
      </c>
    </row>
    <row r="847" spans="1:20" x14ac:dyDescent="0.3">
      <c r="A847" t="s">
        <v>1871</v>
      </c>
      <c r="B847" t="str">
        <f>_xlfn.CONCAT(쿼리1[[#This Row],[주문번호]], "-", 쿼리1[[#This Row],[공정명]])</f>
        <v>20241118-900014-제대</v>
      </c>
      <c r="C847">
        <v>2</v>
      </c>
      <c r="D847" t="s">
        <v>80</v>
      </c>
      <c r="E847" s="1">
        <v>45614</v>
      </c>
      <c r="F847" s="1">
        <v>45628</v>
      </c>
      <c r="G847" s="1">
        <v>45631</v>
      </c>
      <c r="H847" s="1">
        <v>45656</v>
      </c>
      <c r="I847" s="1">
        <v>45631</v>
      </c>
      <c r="J847" t="s">
        <v>31</v>
      </c>
      <c r="K847" t="s">
        <v>32</v>
      </c>
      <c r="L847">
        <v>68571</v>
      </c>
      <c r="M847">
        <v>37280</v>
      </c>
      <c r="N847">
        <v>3</v>
      </c>
      <c r="O847" t="s">
        <v>673</v>
      </c>
      <c r="P847" t="s">
        <v>1638</v>
      </c>
      <c r="Q847" t="s">
        <v>42</v>
      </c>
      <c r="R847" t="s">
        <v>199</v>
      </c>
      <c r="S847" t="s">
        <v>85</v>
      </c>
      <c r="T847">
        <v>68571</v>
      </c>
    </row>
    <row r="848" spans="1:20" x14ac:dyDescent="0.3">
      <c r="A848" t="s">
        <v>1871</v>
      </c>
      <c r="B848" t="str">
        <f>_xlfn.CONCAT(쿼리1[[#This Row],[주문번호]], "-", 쿼리1[[#This Row],[공정명]])</f>
        <v>20241118-900014-제대</v>
      </c>
      <c r="C848">
        <v>2</v>
      </c>
      <c r="D848" t="s">
        <v>80</v>
      </c>
      <c r="E848" s="1">
        <v>45614</v>
      </c>
      <c r="F848" s="1">
        <v>45628</v>
      </c>
      <c r="G848" s="1">
        <v>45630</v>
      </c>
      <c r="H848" s="1">
        <v>45656</v>
      </c>
      <c r="I848" s="1">
        <v>45631</v>
      </c>
      <c r="J848" t="s">
        <v>31</v>
      </c>
      <c r="K848" t="s">
        <v>32</v>
      </c>
      <c r="L848">
        <v>68571</v>
      </c>
      <c r="M848">
        <v>30000</v>
      </c>
      <c r="N848">
        <v>2</v>
      </c>
      <c r="O848" t="s">
        <v>673</v>
      </c>
      <c r="P848" t="s">
        <v>1638</v>
      </c>
      <c r="Q848" t="s">
        <v>42</v>
      </c>
      <c r="R848" t="s">
        <v>199</v>
      </c>
      <c r="S848" t="s">
        <v>85</v>
      </c>
      <c r="T848">
        <v>68571</v>
      </c>
    </row>
    <row r="849" spans="1:20" x14ac:dyDescent="0.3">
      <c r="A849" t="s">
        <v>1872</v>
      </c>
      <c r="B849" t="str">
        <f>_xlfn.CONCAT(쿼리1[[#This Row],[주문번호]], "-", 쿼리1[[#This Row],[공정명]])</f>
        <v>20240927-900023-제대</v>
      </c>
      <c r="C849">
        <v>2</v>
      </c>
      <c r="D849" t="s">
        <v>80</v>
      </c>
      <c r="E849" s="1">
        <v>45562</v>
      </c>
      <c r="F849" s="1">
        <v>45574</v>
      </c>
      <c r="G849" s="1">
        <v>45562</v>
      </c>
      <c r="H849" s="1">
        <v>45656</v>
      </c>
      <c r="I849" s="1">
        <v>45575</v>
      </c>
      <c r="J849" t="s">
        <v>31</v>
      </c>
      <c r="K849" t="s">
        <v>39</v>
      </c>
      <c r="L849">
        <v>9230</v>
      </c>
      <c r="M849">
        <v>1</v>
      </c>
      <c r="N849">
        <v>-12</v>
      </c>
      <c r="O849" t="s">
        <v>91</v>
      </c>
      <c r="P849" t="s">
        <v>1873</v>
      </c>
      <c r="Q849" t="s">
        <v>42</v>
      </c>
      <c r="R849" t="s">
        <v>199</v>
      </c>
      <c r="S849" t="s">
        <v>85</v>
      </c>
      <c r="T849">
        <v>9230</v>
      </c>
    </row>
    <row r="850" spans="1:20" x14ac:dyDescent="0.3">
      <c r="A850" t="s">
        <v>1872</v>
      </c>
      <c r="B850" t="str">
        <f>_xlfn.CONCAT(쿼리1[[#This Row],[주문번호]], "-", 쿼리1[[#This Row],[공정명]])</f>
        <v>20240927-900023-제대</v>
      </c>
      <c r="C850">
        <v>2</v>
      </c>
      <c r="D850" t="s">
        <v>80</v>
      </c>
      <c r="E850" s="1">
        <v>45562</v>
      </c>
      <c r="F850" s="1">
        <v>45574</v>
      </c>
      <c r="G850" s="1">
        <v>45562</v>
      </c>
      <c r="H850" s="1">
        <v>45656</v>
      </c>
      <c r="I850" s="1">
        <v>45575</v>
      </c>
      <c r="J850" t="s">
        <v>31</v>
      </c>
      <c r="K850" t="s">
        <v>39</v>
      </c>
      <c r="L850">
        <v>9230</v>
      </c>
      <c r="M850">
        <v>1</v>
      </c>
      <c r="N850">
        <v>-12</v>
      </c>
      <c r="O850" t="s">
        <v>91</v>
      </c>
      <c r="P850" t="s">
        <v>1873</v>
      </c>
      <c r="Q850" t="s">
        <v>42</v>
      </c>
      <c r="R850" t="s">
        <v>199</v>
      </c>
      <c r="S850" t="s">
        <v>85</v>
      </c>
      <c r="T850">
        <v>9230</v>
      </c>
    </row>
    <row r="851" spans="1:20" x14ac:dyDescent="0.3">
      <c r="A851" t="s">
        <v>1872</v>
      </c>
      <c r="B851" t="str">
        <f>_xlfn.CONCAT(쿼리1[[#This Row],[주문번호]], "-", 쿼리1[[#This Row],[공정명]])</f>
        <v>20240927-900023-제대</v>
      </c>
      <c r="C851">
        <v>2</v>
      </c>
      <c r="D851" t="s">
        <v>80</v>
      </c>
      <c r="E851" s="1">
        <v>45562</v>
      </c>
      <c r="F851" s="1">
        <v>45574</v>
      </c>
      <c r="G851" s="1">
        <v>45575</v>
      </c>
      <c r="H851" s="1">
        <v>45656</v>
      </c>
      <c r="I851" s="1">
        <v>45575</v>
      </c>
      <c r="J851" t="s">
        <v>31</v>
      </c>
      <c r="K851" t="s">
        <v>32</v>
      </c>
      <c r="L851">
        <v>9230</v>
      </c>
      <c r="M851">
        <v>35000</v>
      </c>
      <c r="N851">
        <v>1</v>
      </c>
      <c r="O851" t="s">
        <v>91</v>
      </c>
      <c r="P851" t="s">
        <v>1873</v>
      </c>
      <c r="Q851" t="s">
        <v>42</v>
      </c>
      <c r="R851" t="s">
        <v>199</v>
      </c>
      <c r="S851" t="s">
        <v>85</v>
      </c>
      <c r="T851">
        <v>9230</v>
      </c>
    </row>
    <row r="852" spans="1:20" x14ac:dyDescent="0.3">
      <c r="A852" t="s">
        <v>1872</v>
      </c>
      <c r="B852" t="str">
        <f>_xlfn.CONCAT(쿼리1[[#This Row],[주문번호]], "-", 쿼리1[[#This Row],[공정명]])</f>
        <v>20240927-900023-제대</v>
      </c>
      <c r="C852">
        <v>2</v>
      </c>
      <c r="D852" t="s">
        <v>80</v>
      </c>
      <c r="E852" s="1">
        <v>45562</v>
      </c>
      <c r="F852" s="1">
        <v>45566</v>
      </c>
      <c r="G852" s="1">
        <v>45562</v>
      </c>
      <c r="H852" s="1">
        <v>45656</v>
      </c>
      <c r="I852" s="1">
        <v>45575</v>
      </c>
      <c r="J852" t="s">
        <v>31</v>
      </c>
      <c r="K852" t="s">
        <v>39</v>
      </c>
      <c r="L852">
        <v>18461</v>
      </c>
      <c r="M852">
        <v>1</v>
      </c>
      <c r="N852">
        <v>-4</v>
      </c>
      <c r="O852" t="s">
        <v>91</v>
      </c>
      <c r="P852" t="s">
        <v>1873</v>
      </c>
      <c r="Q852" t="s">
        <v>42</v>
      </c>
      <c r="R852" t="s">
        <v>199</v>
      </c>
      <c r="S852" t="s">
        <v>85</v>
      </c>
      <c r="T852">
        <v>9230</v>
      </c>
    </row>
    <row r="853" spans="1:20" x14ac:dyDescent="0.3">
      <c r="A853" t="s">
        <v>1872</v>
      </c>
      <c r="B853" t="str">
        <f>_xlfn.CONCAT(쿼리1[[#This Row],[주문번호]], "-", 쿼리1[[#This Row],[공정명]])</f>
        <v>20240927-900023-제대</v>
      </c>
      <c r="C853">
        <v>2</v>
      </c>
      <c r="D853" t="s">
        <v>80</v>
      </c>
      <c r="E853" s="1">
        <v>45562</v>
      </c>
      <c r="F853" s="1">
        <v>45566</v>
      </c>
      <c r="G853" s="1">
        <v>45562</v>
      </c>
      <c r="H853" s="1">
        <v>45656</v>
      </c>
      <c r="I853" s="1">
        <v>45575</v>
      </c>
      <c r="J853" t="s">
        <v>31</v>
      </c>
      <c r="K853" t="s">
        <v>39</v>
      </c>
      <c r="L853">
        <v>18461</v>
      </c>
      <c r="M853">
        <v>1</v>
      </c>
      <c r="N853">
        <v>-4</v>
      </c>
      <c r="O853" t="s">
        <v>91</v>
      </c>
      <c r="P853" t="s">
        <v>1873</v>
      </c>
      <c r="Q853" t="s">
        <v>42</v>
      </c>
      <c r="R853" t="s">
        <v>199</v>
      </c>
      <c r="S853" t="s">
        <v>85</v>
      </c>
      <c r="T853">
        <v>9230</v>
      </c>
    </row>
    <row r="854" spans="1:20" x14ac:dyDescent="0.3">
      <c r="A854" t="s">
        <v>1872</v>
      </c>
      <c r="B854" t="str">
        <f>_xlfn.CONCAT(쿼리1[[#This Row],[주문번호]], "-", 쿼리1[[#This Row],[공정명]])</f>
        <v>20240927-900023-제대</v>
      </c>
      <c r="C854">
        <v>2</v>
      </c>
      <c r="D854" t="s">
        <v>80</v>
      </c>
      <c r="E854" s="1">
        <v>45562</v>
      </c>
      <c r="F854" s="1">
        <v>45566</v>
      </c>
      <c r="G854" s="1">
        <v>45575</v>
      </c>
      <c r="H854" s="1">
        <v>45656</v>
      </c>
      <c r="I854" s="1">
        <v>45575</v>
      </c>
      <c r="J854" t="s">
        <v>31</v>
      </c>
      <c r="K854" t="s">
        <v>32</v>
      </c>
      <c r="L854">
        <v>18461</v>
      </c>
      <c r="M854">
        <v>35000</v>
      </c>
      <c r="N854">
        <v>9</v>
      </c>
      <c r="O854" t="s">
        <v>91</v>
      </c>
      <c r="P854" t="s">
        <v>1873</v>
      </c>
      <c r="Q854" t="s">
        <v>42</v>
      </c>
      <c r="R854" t="s">
        <v>199</v>
      </c>
      <c r="S854" t="s">
        <v>85</v>
      </c>
      <c r="T854">
        <v>9230</v>
      </c>
    </row>
    <row r="855" spans="1:20" x14ac:dyDescent="0.3">
      <c r="A855" t="s">
        <v>1874</v>
      </c>
      <c r="B855" t="str">
        <f>_xlfn.CONCAT(쿼리1[[#This Row],[주문번호]], "-", 쿼리1[[#This Row],[공정명]])</f>
        <v>20241021-900021-제대</v>
      </c>
      <c r="C855">
        <v>2</v>
      </c>
      <c r="D855" t="s">
        <v>80</v>
      </c>
      <c r="E855" s="1">
        <v>45586</v>
      </c>
      <c r="F855" s="1">
        <v>45604</v>
      </c>
      <c r="G855" s="1">
        <v>45610</v>
      </c>
      <c r="H855" s="1">
        <v>45656</v>
      </c>
      <c r="I855" s="1">
        <v>45610</v>
      </c>
      <c r="J855" t="s">
        <v>31</v>
      </c>
      <c r="K855" t="s">
        <v>32</v>
      </c>
      <c r="L855">
        <v>53333</v>
      </c>
      <c r="M855">
        <v>51980</v>
      </c>
      <c r="N855">
        <v>6</v>
      </c>
      <c r="O855" t="s">
        <v>91</v>
      </c>
      <c r="P855" t="s">
        <v>1875</v>
      </c>
      <c r="Q855" t="s">
        <v>42</v>
      </c>
      <c r="R855" t="s">
        <v>199</v>
      </c>
      <c r="S855" t="s">
        <v>85</v>
      </c>
      <c r="T855">
        <v>53333</v>
      </c>
    </row>
    <row r="856" spans="1:20" x14ac:dyDescent="0.3">
      <c r="A856" t="s">
        <v>1876</v>
      </c>
      <c r="B856" t="str">
        <f>_xlfn.CONCAT(쿼리1[[#This Row],[주문번호]], "-", 쿼리1[[#This Row],[공정명]])</f>
        <v>20240930-900023-제대</v>
      </c>
      <c r="C856">
        <v>2</v>
      </c>
      <c r="D856" t="s">
        <v>80</v>
      </c>
      <c r="E856" s="1">
        <v>45565</v>
      </c>
      <c r="F856" s="1">
        <v>45582</v>
      </c>
      <c r="G856" s="1"/>
      <c r="H856" s="1">
        <v>45656</v>
      </c>
      <c r="I856" s="1"/>
      <c r="J856" t="s">
        <v>21</v>
      </c>
      <c r="K856" t="s">
        <v>22</v>
      </c>
      <c r="L856">
        <v>18461</v>
      </c>
      <c r="O856" t="s">
        <v>91</v>
      </c>
      <c r="P856" t="s">
        <v>1873</v>
      </c>
      <c r="Q856" t="s">
        <v>42</v>
      </c>
      <c r="R856" t="s">
        <v>199</v>
      </c>
      <c r="S856" t="s">
        <v>85</v>
      </c>
      <c r="T856">
        <v>18461</v>
      </c>
    </row>
    <row r="857" spans="1:20" x14ac:dyDescent="0.3">
      <c r="A857" t="s">
        <v>667</v>
      </c>
      <c r="B857" t="str">
        <f>_xlfn.CONCAT(쿼리1[[#This Row],[주문번호]], "-", 쿼리1[[#This Row],[공정명]])</f>
        <v>20240930-901007-제대</v>
      </c>
      <c r="C857">
        <v>2</v>
      </c>
      <c r="D857" t="s">
        <v>80</v>
      </c>
      <c r="E857" s="1">
        <v>45565</v>
      </c>
      <c r="F857" s="1">
        <v>45581</v>
      </c>
      <c r="G857" s="1">
        <v>45616</v>
      </c>
      <c r="H857" s="1">
        <v>45656</v>
      </c>
      <c r="I857" s="1">
        <v>45616</v>
      </c>
      <c r="J857" t="s">
        <v>31</v>
      </c>
      <c r="K857" t="s">
        <v>32</v>
      </c>
      <c r="L857">
        <v>60000</v>
      </c>
      <c r="M857">
        <v>57800</v>
      </c>
      <c r="N857">
        <v>35</v>
      </c>
      <c r="O857" t="s">
        <v>394</v>
      </c>
      <c r="P857" t="s">
        <v>668</v>
      </c>
      <c r="Q857" t="s">
        <v>42</v>
      </c>
      <c r="R857" t="s">
        <v>199</v>
      </c>
      <c r="S857" t="s">
        <v>85</v>
      </c>
      <c r="T857">
        <v>60000</v>
      </c>
    </row>
    <row r="858" spans="1:20" x14ac:dyDescent="0.3">
      <c r="A858" t="s">
        <v>1877</v>
      </c>
      <c r="B858" t="str">
        <f>_xlfn.CONCAT(쿼리1[[#This Row],[주문번호]], "-", 쿼리1[[#This Row],[공정명]])</f>
        <v>20241002-902003-제대</v>
      </c>
      <c r="C858">
        <v>2</v>
      </c>
      <c r="D858" t="s">
        <v>80</v>
      </c>
      <c r="E858" s="1">
        <v>45567</v>
      </c>
      <c r="F858" s="1">
        <v>45581</v>
      </c>
      <c r="G858" s="1">
        <v>45579</v>
      </c>
      <c r="H858" s="1">
        <v>45656</v>
      </c>
      <c r="I858" s="1">
        <v>45579</v>
      </c>
      <c r="J858" t="s">
        <v>31</v>
      </c>
      <c r="K858" t="s">
        <v>39</v>
      </c>
      <c r="L858">
        <v>96000</v>
      </c>
      <c r="M858">
        <v>93370</v>
      </c>
      <c r="N858">
        <v>-2</v>
      </c>
      <c r="O858" t="s">
        <v>1517</v>
      </c>
      <c r="P858" t="s">
        <v>1869</v>
      </c>
      <c r="Q858" t="s">
        <v>42</v>
      </c>
      <c r="R858" t="s">
        <v>199</v>
      </c>
      <c r="S858" t="s">
        <v>85</v>
      </c>
      <c r="T858">
        <v>96000</v>
      </c>
    </row>
    <row r="859" spans="1:20" x14ac:dyDescent="0.3">
      <c r="A859" t="s">
        <v>1878</v>
      </c>
      <c r="B859" t="str">
        <f>_xlfn.CONCAT(쿼리1[[#This Row],[주문번호]], "-", 쿼리1[[#This Row],[공정명]])</f>
        <v>20240913-900018-제대</v>
      </c>
      <c r="C859">
        <v>2</v>
      </c>
      <c r="D859" t="s">
        <v>80</v>
      </c>
      <c r="E859" s="1">
        <v>45548</v>
      </c>
      <c r="F859" s="1">
        <v>45567</v>
      </c>
      <c r="G859" s="1">
        <v>45575</v>
      </c>
      <c r="H859" s="1">
        <v>45656</v>
      </c>
      <c r="I859" s="1">
        <v>45575</v>
      </c>
      <c r="J859" t="s">
        <v>31</v>
      </c>
      <c r="K859" t="s">
        <v>32</v>
      </c>
      <c r="L859">
        <v>150000</v>
      </c>
      <c r="M859">
        <v>44100</v>
      </c>
      <c r="N859">
        <v>8</v>
      </c>
      <c r="O859" t="s">
        <v>673</v>
      </c>
      <c r="P859" t="s">
        <v>668</v>
      </c>
      <c r="Q859" t="s">
        <v>42</v>
      </c>
      <c r="R859" t="s">
        <v>199</v>
      </c>
      <c r="S859" t="s">
        <v>85</v>
      </c>
      <c r="T859">
        <v>150000</v>
      </c>
    </row>
    <row r="860" spans="1:20" x14ac:dyDescent="0.3">
      <c r="A860" t="s">
        <v>1455</v>
      </c>
      <c r="B860" t="str">
        <f>_xlfn.CONCAT(쿼리1[[#This Row],[주문번호]], "-", 쿼리1[[#This Row],[공정명]])</f>
        <v>20241018-1000169372-합지</v>
      </c>
      <c r="C860">
        <v>3</v>
      </c>
      <c r="D860" t="s">
        <v>60</v>
      </c>
      <c r="E860" s="1">
        <v>45583</v>
      </c>
      <c r="F860" s="1">
        <v>45594</v>
      </c>
      <c r="G860" s="1">
        <v>45595</v>
      </c>
      <c r="H860" s="1">
        <v>45656</v>
      </c>
      <c r="I860" s="1">
        <v>45595</v>
      </c>
      <c r="J860" t="s">
        <v>31</v>
      </c>
      <c r="K860" t="s">
        <v>32</v>
      </c>
      <c r="L860">
        <v>6000</v>
      </c>
      <c r="M860">
        <v>6000</v>
      </c>
      <c r="N860">
        <v>1</v>
      </c>
      <c r="O860" t="s">
        <v>1456</v>
      </c>
      <c r="P860" t="s">
        <v>1457</v>
      </c>
      <c r="Q860" t="s">
        <v>1458</v>
      </c>
      <c r="R860" t="s">
        <v>1459</v>
      </c>
      <c r="S860" t="s">
        <v>190</v>
      </c>
      <c r="T860">
        <v>25000</v>
      </c>
    </row>
    <row r="861" spans="1:20" x14ac:dyDescent="0.3">
      <c r="A861" t="s">
        <v>1879</v>
      </c>
      <c r="B861" t="str">
        <f>_xlfn.CONCAT(쿼리1[[#This Row],[주문번호]], "-", 쿼리1[[#This Row],[공정명]])</f>
        <v>20240920-1000163519-합지</v>
      </c>
      <c r="C861">
        <v>1</v>
      </c>
      <c r="D861" t="s">
        <v>60</v>
      </c>
      <c r="E861" s="1">
        <v>45555</v>
      </c>
      <c r="F861" s="1">
        <v>45566</v>
      </c>
      <c r="G861" s="1">
        <v>45564</v>
      </c>
      <c r="H861" s="1">
        <v>45656</v>
      </c>
      <c r="I861" s="1">
        <v>45564</v>
      </c>
      <c r="J861" t="s">
        <v>31</v>
      </c>
      <c r="K861" t="s">
        <v>39</v>
      </c>
      <c r="L861">
        <v>6000</v>
      </c>
      <c r="M861">
        <v>6000</v>
      </c>
      <c r="N861">
        <v>-2</v>
      </c>
      <c r="O861" t="s">
        <v>91</v>
      </c>
      <c r="P861" t="s">
        <v>1661</v>
      </c>
      <c r="Q861" t="s">
        <v>42</v>
      </c>
      <c r="R861" t="s">
        <v>1459</v>
      </c>
      <c r="S861" t="s">
        <v>190</v>
      </c>
      <c r="T861">
        <v>80000</v>
      </c>
    </row>
    <row r="862" spans="1:20" x14ac:dyDescent="0.3">
      <c r="A862" t="s">
        <v>1501</v>
      </c>
      <c r="B862" t="str">
        <f>_xlfn.CONCAT(쿼리1[[#This Row],[주문번호]], "-", 쿼리1[[#This Row],[공정명]])</f>
        <v>20241007-1000150470-합지</v>
      </c>
      <c r="C862">
        <v>3</v>
      </c>
      <c r="D862" t="s">
        <v>60</v>
      </c>
      <c r="E862" s="1">
        <v>45572</v>
      </c>
      <c r="F862" s="1">
        <v>45581</v>
      </c>
      <c r="G862" s="1">
        <v>45581</v>
      </c>
      <c r="H862" s="1">
        <v>45656</v>
      </c>
      <c r="I862" s="1">
        <v>45587</v>
      </c>
      <c r="J862" t="s">
        <v>31</v>
      </c>
      <c r="K862" t="s">
        <v>39</v>
      </c>
      <c r="L862">
        <v>6000</v>
      </c>
      <c r="M862">
        <v>6000</v>
      </c>
      <c r="N862">
        <v>0</v>
      </c>
      <c r="O862" t="s">
        <v>1498</v>
      </c>
      <c r="P862" t="s">
        <v>1499</v>
      </c>
      <c r="Q862" t="s">
        <v>1500</v>
      </c>
      <c r="R862" t="s">
        <v>1459</v>
      </c>
      <c r="S862" t="s">
        <v>190</v>
      </c>
      <c r="T862">
        <v>20000</v>
      </c>
    </row>
    <row r="863" spans="1:20" x14ac:dyDescent="0.3">
      <c r="A863" t="s">
        <v>1666</v>
      </c>
      <c r="B863" t="str">
        <f>_xlfn.CONCAT(쿼리1[[#This Row],[주문번호]], "-", 쿼리1[[#This Row],[공정명]])</f>
        <v>20240920-1000156875-합지</v>
      </c>
      <c r="C863">
        <v>3</v>
      </c>
      <c r="D863" t="s">
        <v>60</v>
      </c>
      <c r="E863" s="1">
        <v>45555</v>
      </c>
      <c r="F863" s="1">
        <v>45566</v>
      </c>
      <c r="G863" s="1">
        <v>45561</v>
      </c>
      <c r="H863" s="1">
        <v>45656</v>
      </c>
      <c r="I863" s="1">
        <v>45575</v>
      </c>
      <c r="J863" t="s">
        <v>31</v>
      </c>
      <c r="K863" t="s">
        <v>39</v>
      </c>
      <c r="L863">
        <v>6000</v>
      </c>
      <c r="M863">
        <v>6000</v>
      </c>
      <c r="N863">
        <v>-5</v>
      </c>
      <c r="O863" t="s">
        <v>1664</v>
      </c>
      <c r="P863" t="s">
        <v>1667</v>
      </c>
      <c r="Q863" t="s">
        <v>1668</v>
      </c>
      <c r="R863" t="s">
        <v>1459</v>
      </c>
      <c r="S863" t="s">
        <v>190</v>
      </c>
      <c r="T863">
        <v>26086</v>
      </c>
    </row>
    <row r="864" spans="1:20" x14ac:dyDescent="0.3">
      <c r="A864" t="s">
        <v>1669</v>
      </c>
      <c r="B864" t="str">
        <f>_xlfn.CONCAT(쿼리1[[#This Row],[주문번호]], "-", 쿼리1[[#This Row],[공정명]])</f>
        <v>20241025-1000156875-합지</v>
      </c>
      <c r="C864">
        <v>3</v>
      </c>
      <c r="D864" t="s">
        <v>60</v>
      </c>
      <c r="E864" s="1">
        <v>45590</v>
      </c>
      <c r="F864" s="1">
        <v>45601</v>
      </c>
      <c r="G864" s="1">
        <v>45604</v>
      </c>
      <c r="H864" s="1">
        <v>45656</v>
      </c>
      <c r="I864" s="1">
        <v>45607</v>
      </c>
      <c r="J864" t="s">
        <v>31</v>
      </c>
      <c r="K864" t="s">
        <v>32</v>
      </c>
      <c r="L864">
        <v>6000</v>
      </c>
      <c r="M864">
        <v>6000</v>
      </c>
      <c r="N864">
        <v>3</v>
      </c>
      <c r="O864" t="s">
        <v>1664</v>
      </c>
      <c r="P864" t="s">
        <v>1667</v>
      </c>
      <c r="Q864" t="s">
        <v>1668</v>
      </c>
      <c r="R864" t="s">
        <v>1459</v>
      </c>
      <c r="S864" t="s">
        <v>190</v>
      </c>
      <c r="T864">
        <v>26086</v>
      </c>
    </row>
    <row r="865" spans="1:20" x14ac:dyDescent="0.3">
      <c r="A865" t="s">
        <v>1670</v>
      </c>
      <c r="B865" t="str">
        <f>_xlfn.CONCAT(쿼리1[[#This Row],[주문번호]], "-", 쿼리1[[#This Row],[공정명]])</f>
        <v>20241104-1000156875-합지</v>
      </c>
      <c r="C865">
        <v>3</v>
      </c>
      <c r="D865" t="s">
        <v>60</v>
      </c>
      <c r="E865" s="1">
        <v>45600</v>
      </c>
      <c r="F865" s="1">
        <v>45609</v>
      </c>
      <c r="G865" s="1">
        <v>45604</v>
      </c>
      <c r="H865" s="1">
        <v>45656</v>
      </c>
      <c r="I865" s="1">
        <v>45607</v>
      </c>
      <c r="J865" t="s">
        <v>31</v>
      </c>
      <c r="K865" t="s">
        <v>39</v>
      </c>
      <c r="L865">
        <v>6000</v>
      </c>
      <c r="M865">
        <v>6000</v>
      </c>
      <c r="N865">
        <v>-5</v>
      </c>
      <c r="O865" t="s">
        <v>1664</v>
      </c>
      <c r="P865" t="s">
        <v>1667</v>
      </c>
      <c r="Q865" t="s">
        <v>1668</v>
      </c>
      <c r="R865" t="s">
        <v>1459</v>
      </c>
      <c r="S865" t="s">
        <v>190</v>
      </c>
      <c r="T865">
        <v>26086</v>
      </c>
    </row>
    <row r="866" spans="1:20" x14ac:dyDescent="0.3">
      <c r="A866" t="s">
        <v>1880</v>
      </c>
      <c r="B866" t="str">
        <f>_xlfn.CONCAT(쿼리1[[#This Row],[주문번호]], "-", 쿼리1[[#This Row],[공정명]])</f>
        <v>20240909-1000150136-합지</v>
      </c>
      <c r="C866">
        <v>3</v>
      </c>
      <c r="D866" t="s">
        <v>60</v>
      </c>
      <c r="E866" s="1">
        <v>45544</v>
      </c>
      <c r="F866" s="1">
        <v>45553</v>
      </c>
      <c r="G866" s="1">
        <v>45548</v>
      </c>
      <c r="H866" s="1">
        <v>45656</v>
      </c>
      <c r="I866" s="1">
        <v>45548</v>
      </c>
      <c r="J866" t="s">
        <v>31</v>
      </c>
      <c r="K866" t="s">
        <v>39</v>
      </c>
      <c r="L866">
        <v>6000</v>
      </c>
      <c r="M866">
        <v>6000</v>
      </c>
      <c r="N866">
        <v>-5</v>
      </c>
      <c r="O866" t="s">
        <v>536</v>
      </c>
      <c r="P866" t="s">
        <v>1881</v>
      </c>
      <c r="Q866" t="s">
        <v>1882</v>
      </c>
      <c r="R866" t="s">
        <v>64</v>
      </c>
      <c r="S866" t="s">
        <v>190</v>
      </c>
      <c r="T866">
        <v>24</v>
      </c>
    </row>
    <row r="867" spans="1:20" x14ac:dyDescent="0.3">
      <c r="A867" t="s">
        <v>1880</v>
      </c>
      <c r="B867" t="str">
        <f>_xlfn.CONCAT(쿼리1[[#This Row],[주문번호]], "-", 쿼리1[[#This Row],[공정명]])</f>
        <v>20240909-1000150136-분단</v>
      </c>
      <c r="C867">
        <v>4</v>
      </c>
      <c r="D867" t="s">
        <v>196</v>
      </c>
      <c r="E867" s="1">
        <v>45544</v>
      </c>
      <c r="F867" s="1">
        <v>45554</v>
      </c>
      <c r="G867" s="1"/>
      <c r="H867" s="1">
        <v>45656</v>
      </c>
      <c r="I867" s="1">
        <v>45548</v>
      </c>
      <c r="J867" t="s">
        <v>21</v>
      </c>
      <c r="K867" t="s">
        <v>22</v>
      </c>
      <c r="L867">
        <v>6000</v>
      </c>
      <c r="O867" t="s">
        <v>536</v>
      </c>
      <c r="P867" t="s">
        <v>1881</v>
      </c>
      <c r="Q867" t="s">
        <v>1882</v>
      </c>
      <c r="R867" t="s">
        <v>64</v>
      </c>
      <c r="S867" t="s">
        <v>190</v>
      </c>
      <c r="T867">
        <v>24</v>
      </c>
    </row>
    <row r="868" spans="1:20" x14ac:dyDescent="0.3">
      <c r="A868" t="s">
        <v>1883</v>
      </c>
      <c r="B868" t="str">
        <f>_xlfn.CONCAT(쿼리1[[#This Row],[주문번호]], "-", 쿼리1[[#This Row],[공정명]])</f>
        <v>20241210-1000170004-합지</v>
      </c>
      <c r="C868">
        <v>3</v>
      </c>
      <c r="D868" t="s">
        <v>60</v>
      </c>
      <c r="E868" s="1">
        <v>45636</v>
      </c>
      <c r="F868" s="1">
        <v>45645</v>
      </c>
      <c r="G868" s="1">
        <v>45650</v>
      </c>
      <c r="H868" s="1">
        <v>45656</v>
      </c>
      <c r="I868" s="1">
        <v>45650</v>
      </c>
      <c r="J868" t="s">
        <v>31</v>
      </c>
      <c r="K868" t="s">
        <v>32</v>
      </c>
      <c r="L868">
        <v>6000</v>
      </c>
      <c r="M868">
        <v>6000</v>
      </c>
      <c r="N868">
        <v>5</v>
      </c>
      <c r="O868" t="s">
        <v>128</v>
      </c>
      <c r="P868" t="s">
        <v>1884</v>
      </c>
      <c r="Q868" t="s">
        <v>1885</v>
      </c>
      <c r="R868" t="s">
        <v>64</v>
      </c>
      <c r="S868" t="s">
        <v>190</v>
      </c>
      <c r="T868">
        <v>35294</v>
      </c>
    </row>
    <row r="869" spans="1:20" x14ac:dyDescent="0.3">
      <c r="A869" t="s">
        <v>1886</v>
      </c>
      <c r="B869" t="str">
        <f>_xlfn.CONCAT(쿼리1[[#This Row],[주문번호]], "-", 쿼리1[[#This Row],[공정명]])</f>
        <v>20241224-1000161930-합지</v>
      </c>
      <c r="C869">
        <v>1</v>
      </c>
      <c r="D869" t="s">
        <v>60</v>
      </c>
      <c r="E869" s="1">
        <v>45650</v>
      </c>
      <c r="F869" s="1">
        <v>45659</v>
      </c>
      <c r="G869" s="1"/>
      <c r="H869" s="1">
        <v>45656</v>
      </c>
      <c r="I869" s="1"/>
      <c r="J869" t="s">
        <v>21</v>
      </c>
      <c r="K869" t="s">
        <v>282</v>
      </c>
      <c r="L869">
        <v>6000</v>
      </c>
      <c r="O869" t="s">
        <v>394</v>
      </c>
      <c r="P869" t="s">
        <v>678</v>
      </c>
      <c r="Q869" t="s">
        <v>42</v>
      </c>
      <c r="R869" t="s">
        <v>1887</v>
      </c>
      <c r="S869" t="s">
        <v>190</v>
      </c>
      <c r="T869">
        <v>9230</v>
      </c>
    </row>
    <row r="870" spans="1:20" x14ac:dyDescent="0.3">
      <c r="A870" t="s">
        <v>1888</v>
      </c>
      <c r="B870" t="str">
        <f>_xlfn.CONCAT(쿼리1[[#This Row],[주문번호]], "-", 쿼리1[[#This Row],[공정명]])</f>
        <v>20240904-1000161054-합지</v>
      </c>
      <c r="C870">
        <v>3</v>
      </c>
      <c r="D870" t="s">
        <v>60</v>
      </c>
      <c r="E870" s="1">
        <v>45539</v>
      </c>
      <c r="F870" s="1">
        <v>45547</v>
      </c>
      <c r="G870" s="1">
        <v>45548</v>
      </c>
      <c r="H870" s="1">
        <v>45656</v>
      </c>
      <c r="I870" s="1">
        <v>45548</v>
      </c>
      <c r="J870" t="s">
        <v>31</v>
      </c>
      <c r="K870" t="s">
        <v>32</v>
      </c>
      <c r="L870">
        <v>4000</v>
      </c>
      <c r="M870">
        <v>4000</v>
      </c>
      <c r="N870">
        <v>1</v>
      </c>
      <c r="O870" t="s">
        <v>141</v>
      </c>
      <c r="P870" t="s">
        <v>1889</v>
      </c>
      <c r="Q870" t="s">
        <v>1890</v>
      </c>
      <c r="R870" t="s">
        <v>226</v>
      </c>
      <c r="S870" t="s">
        <v>190</v>
      </c>
      <c r="T870">
        <v>8</v>
      </c>
    </row>
    <row r="871" spans="1:20" x14ac:dyDescent="0.3">
      <c r="A871" t="s">
        <v>1891</v>
      </c>
      <c r="B871" t="str">
        <f>_xlfn.CONCAT(쿼리1[[#This Row],[주문번호]], "-", 쿼리1[[#This Row],[공정명]])</f>
        <v>20240911-1000160038-합지</v>
      </c>
      <c r="C871">
        <v>1</v>
      </c>
      <c r="D871" t="s">
        <v>60</v>
      </c>
      <c r="E871" s="1">
        <v>45546</v>
      </c>
      <c r="F871" s="1">
        <v>45555</v>
      </c>
      <c r="G871" s="1">
        <v>45554</v>
      </c>
      <c r="H871" s="1">
        <v>45656</v>
      </c>
      <c r="I871" s="1">
        <v>45575</v>
      </c>
      <c r="J871" t="s">
        <v>31</v>
      </c>
      <c r="K871" t="s">
        <v>39</v>
      </c>
      <c r="L871">
        <v>6000</v>
      </c>
      <c r="M871">
        <v>6000</v>
      </c>
      <c r="N871">
        <v>-1</v>
      </c>
      <c r="O871" t="s">
        <v>91</v>
      </c>
      <c r="P871" t="s">
        <v>92</v>
      </c>
      <c r="Q871" t="s">
        <v>42</v>
      </c>
      <c r="R871" t="s">
        <v>1892</v>
      </c>
      <c r="S871" t="s">
        <v>190</v>
      </c>
      <c r="T871">
        <v>24000</v>
      </c>
    </row>
    <row r="872" spans="1:20" x14ac:dyDescent="0.3">
      <c r="A872" t="s">
        <v>132</v>
      </c>
      <c r="B872" t="str">
        <f>_xlfn.CONCAT(쿼리1[[#This Row],[주문번호]], "-", 쿼리1[[#This Row],[공정명]])</f>
        <v>20240906-140643-합지</v>
      </c>
      <c r="C872">
        <v>3</v>
      </c>
      <c r="D872" t="s">
        <v>60</v>
      </c>
      <c r="E872" s="1">
        <v>45541</v>
      </c>
      <c r="F872" s="1">
        <v>45552</v>
      </c>
      <c r="G872" s="1">
        <v>45567</v>
      </c>
      <c r="H872" s="1">
        <v>45656</v>
      </c>
      <c r="I872" s="1">
        <v>45589</v>
      </c>
      <c r="J872" t="s">
        <v>31</v>
      </c>
      <c r="K872" t="s">
        <v>32</v>
      </c>
      <c r="L872">
        <v>18000</v>
      </c>
      <c r="M872">
        <v>18000</v>
      </c>
      <c r="N872">
        <v>15</v>
      </c>
      <c r="O872" t="s">
        <v>133</v>
      </c>
      <c r="P872" t="s">
        <v>134</v>
      </c>
      <c r="Q872" t="s">
        <v>135</v>
      </c>
      <c r="R872" t="s">
        <v>136</v>
      </c>
      <c r="S872" t="s">
        <v>190</v>
      </c>
      <c r="T872">
        <v>62068</v>
      </c>
    </row>
    <row r="873" spans="1:20" x14ac:dyDescent="0.3">
      <c r="A873" t="s">
        <v>132</v>
      </c>
      <c r="B873" t="str">
        <f>_xlfn.CONCAT(쿼리1[[#This Row],[주문번호]], "-", 쿼리1[[#This Row],[공정명]])</f>
        <v>20240906-140643-분단</v>
      </c>
      <c r="C873">
        <v>4</v>
      </c>
      <c r="D873" t="s">
        <v>196</v>
      </c>
      <c r="E873" s="1">
        <v>45541</v>
      </c>
      <c r="F873" s="1">
        <v>45553</v>
      </c>
      <c r="G873" s="1"/>
      <c r="H873" s="1">
        <v>45656</v>
      </c>
      <c r="I873" s="1">
        <v>45589</v>
      </c>
      <c r="J873" t="s">
        <v>31</v>
      </c>
      <c r="K873" t="s">
        <v>22</v>
      </c>
      <c r="L873">
        <v>18000</v>
      </c>
      <c r="O873" t="s">
        <v>133</v>
      </c>
      <c r="P873" t="s">
        <v>134</v>
      </c>
      <c r="Q873" t="s">
        <v>135</v>
      </c>
      <c r="R873" t="s">
        <v>136</v>
      </c>
      <c r="S873" t="s">
        <v>190</v>
      </c>
      <c r="T873">
        <v>62068</v>
      </c>
    </row>
    <row r="874" spans="1:20" x14ac:dyDescent="0.3">
      <c r="A874" t="s">
        <v>138</v>
      </c>
      <c r="B874" t="str">
        <f>_xlfn.CONCAT(쿼리1[[#This Row],[주문번호]], "-", 쿼리1[[#This Row],[공정명]])</f>
        <v>20240906-140497-합지</v>
      </c>
      <c r="C874">
        <v>3</v>
      </c>
      <c r="D874" t="s">
        <v>60</v>
      </c>
      <c r="E874" s="1">
        <v>45541</v>
      </c>
      <c r="F874" s="1">
        <v>45552</v>
      </c>
      <c r="G874" s="1">
        <v>45567</v>
      </c>
      <c r="H874" s="1">
        <v>45656</v>
      </c>
      <c r="I874" s="1">
        <v>45589</v>
      </c>
      <c r="J874" t="s">
        <v>31</v>
      </c>
      <c r="K874" t="s">
        <v>32</v>
      </c>
      <c r="L874">
        <v>18000</v>
      </c>
      <c r="M874">
        <v>18000</v>
      </c>
      <c r="N874">
        <v>15</v>
      </c>
      <c r="O874" t="s">
        <v>133</v>
      </c>
      <c r="P874" t="s">
        <v>134</v>
      </c>
      <c r="Q874" t="s">
        <v>139</v>
      </c>
      <c r="R874" t="s">
        <v>136</v>
      </c>
      <c r="S874" t="s">
        <v>190</v>
      </c>
      <c r="T874">
        <v>62068</v>
      </c>
    </row>
    <row r="875" spans="1:20" x14ac:dyDescent="0.3">
      <c r="A875" t="s">
        <v>138</v>
      </c>
      <c r="B875" t="str">
        <f>_xlfn.CONCAT(쿼리1[[#This Row],[주문번호]], "-", 쿼리1[[#This Row],[공정명]])</f>
        <v>20240906-140497-분단</v>
      </c>
      <c r="C875">
        <v>4</v>
      </c>
      <c r="D875" t="s">
        <v>196</v>
      </c>
      <c r="E875" s="1">
        <v>45541</v>
      </c>
      <c r="F875" s="1">
        <v>45553</v>
      </c>
      <c r="G875" s="1"/>
      <c r="H875" s="1">
        <v>45656</v>
      </c>
      <c r="I875" s="1">
        <v>45589</v>
      </c>
      <c r="J875" t="s">
        <v>31</v>
      </c>
      <c r="K875" t="s">
        <v>22</v>
      </c>
      <c r="L875">
        <v>18000</v>
      </c>
      <c r="O875" t="s">
        <v>133</v>
      </c>
      <c r="P875" t="s">
        <v>134</v>
      </c>
      <c r="Q875" t="s">
        <v>139</v>
      </c>
      <c r="R875" t="s">
        <v>136</v>
      </c>
      <c r="S875" t="s">
        <v>190</v>
      </c>
      <c r="T875">
        <v>62068</v>
      </c>
    </row>
    <row r="876" spans="1:20" x14ac:dyDescent="0.3">
      <c r="A876" t="s">
        <v>150</v>
      </c>
      <c r="B876" t="str">
        <f>_xlfn.CONCAT(쿼리1[[#This Row],[주문번호]], "-", 쿼리1[[#This Row],[공정명]])</f>
        <v>20241008-1120P0030-합지</v>
      </c>
      <c r="C876">
        <v>3</v>
      </c>
      <c r="D876" t="s">
        <v>60</v>
      </c>
      <c r="E876" s="1">
        <v>45573</v>
      </c>
      <c r="F876" s="1">
        <v>45581</v>
      </c>
      <c r="G876" s="1">
        <v>45581</v>
      </c>
      <c r="H876" s="1">
        <v>45656</v>
      </c>
      <c r="I876" s="1">
        <v>45587</v>
      </c>
      <c r="J876" t="s">
        <v>31</v>
      </c>
      <c r="K876" t="s">
        <v>39</v>
      </c>
      <c r="L876">
        <v>4000</v>
      </c>
      <c r="M876">
        <v>4000</v>
      </c>
      <c r="N876">
        <v>0</v>
      </c>
      <c r="O876" t="s">
        <v>141</v>
      </c>
      <c r="P876" t="s">
        <v>151</v>
      </c>
      <c r="Q876" t="s">
        <v>152</v>
      </c>
      <c r="R876" t="s">
        <v>144</v>
      </c>
      <c r="S876" t="s">
        <v>190</v>
      </c>
      <c r="T876">
        <v>42105</v>
      </c>
    </row>
    <row r="877" spans="1:20" x14ac:dyDescent="0.3">
      <c r="A877" t="s">
        <v>1893</v>
      </c>
      <c r="B877" t="str">
        <f>_xlfn.CONCAT(쿼리1[[#This Row],[주문번호]], "-", 쿼리1[[#This Row],[공정명]])</f>
        <v>20241127-1000169847-제대</v>
      </c>
      <c r="C877">
        <v>4</v>
      </c>
      <c r="D877" t="s">
        <v>80</v>
      </c>
      <c r="E877" s="1">
        <v>45623</v>
      </c>
      <c r="F877" s="1">
        <v>45636</v>
      </c>
      <c r="G877" s="1">
        <v>45637</v>
      </c>
      <c r="H877" s="1">
        <v>45656</v>
      </c>
      <c r="I877" s="1">
        <v>45637</v>
      </c>
      <c r="J877" t="s">
        <v>31</v>
      </c>
      <c r="K877" t="s">
        <v>32</v>
      </c>
      <c r="L877">
        <v>17142</v>
      </c>
      <c r="M877">
        <v>15700</v>
      </c>
      <c r="N877">
        <v>1</v>
      </c>
      <c r="O877" t="s">
        <v>1685</v>
      </c>
      <c r="P877" t="s">
        <v>1894</v>
      </c>
      <c r="Q877" t="s">
        <v>1895</v>
      </c>
      <c r="R877" t="s">
        <v>714</v>
      </c>
      <c r="S877" t="s">
        <v>256</v>
      </c>
      <c r="T877">
        <v>17142</v>
      </c>
    </row>
    <row r="878" spans="1:20" x14ac:dyDescent="0.3">
      <c r="A878" t="s">
        <v>1896</v>
      </c>
      <c r="B878" t="str">
        <f>_xlfn.CONCAT(쿼리1[[#This Row],[주문번호]], "-", 쿼리1[[#This Row],[공정명]])</f>
        <v>20241129-1000169881-제대</v>
      </c>
      <c r="C878">
        <v>2</v>
      </c>
      <c r="D878" t="s">
        <v>80</v>
      </c>
      <c r="E878" s="1">
        <v>45625</v>
      </c>
      <c r="F878" s="1">
        <v>45637</v>
      </c>
      <c r="G878" s="1">
        <v>45635</v>
      </c>
      <c r="H878" s="1">
        <v>45656</v>
      </c>
      <c r="I878" s="1">
        <v>45635</v>
      </c>
      <c r="J878" t="s">
        <v>31</v>
      </c>
      <c r="K878" t="s">
        <v>39</v>
      </c>
      <c r="L878">
        <v>21428</v>
      </c>
      <c r="M878">
        <v>20800</v>
      </c>
      <c r="N878">
        <v>-2</v>
      </c>
      <c r="O878" t="s">
        <v>91</v>
      </c>
      <c r="P878" t="s">
        <v>1897</v>
      </c>
      <c r="Q878" t="s">
        <v>42</v>
      </c>
      <c r="R878" t="s">
        <v>714</v>
      </c>
      <c r="S878" t="s">
        <v>256</v>
      </c>
      <c r="T878">
        <v>21428</v>
      </c>
    </row>
    <row r="879" spans="1:20" x14ac:dyDescent="0.3">
      <c r="A879" t="s">
        <v>1898</v>
      </c>
      <c r="B879" t="str">
        <f>_xlfn.CONCAT(쿼리1[[#This Row],[주문번호]], "-", 쿼리1[[#This Row],[공정명]])</f>
        <v>20241118-1117N0055-제대</v>
      </c>
      <c r="C879">
        <v>2</v>
      </c>
      <c r="D879" t="s">
        <v>80</v>
      </c>
      <c r="E879" s="1">
        <v>45614</v>
      </c>
      <c r="F879" s="1">
        <v>45625</v>
      </c>
      <c r="G879" s="1">
        <v>45625</v>
      </c>
      <c r="H879" s="1">
        <v>45656</v>
      </c>
      <c r="I879" s="1">
        <v>45625</v>
      </c>
      <c r="J879" t="s">
        <v>31</v>
      </c>
      <c r="K879" t="s">
        <v>39</v>
      </c>
      <c r="L879">
        <v>40000</v>
      </c>
      <c r="M879">
        <v>38450</v>
      </c>
      <c r="N879">
        <v>0</v>
      </c>
      <c r="O879" t="s">
        <v>716</v>
      </c>
      <c r="P879" t="s">
        <v>717</v>
      </c>
      <c r="Q879" t="s">
        <v>42</v>
      </c>
      <c r="R879" t="s">
        <v>714</v>
      </c>
      <c r="S879" t="s">
        <v>256</v>
      </c>
      <c r="T879">
        <v>40000</v>
      </c>
    </row>
    <row r="880" spans="1:20" x14ac:dyDescent="0.3">
      <c r="A880" t="s">
        <v>1899</v>
      </c>
      <c r="B880" t="str">
        <f>_xlfn.CONCAT(쿼리1[[#This Row],[주문번호]], "-", 쿼리1[[#This Row],[공정명]])</f>
        <v>20241129-1000154732-제대</v>
      </c>
      <c r="C880">
        <v>2</v>
      </c>
      <c r="D880" t="s">
        <v>80</v>
      </c>
      <c r="E880" s="1">
        <v>45625</v>
      </c>
      <c r="F880" s="1">
        <v>45638</v>
      </c>
      <c r="G880" s="1">
        <v>45639</v>
      </c>
      <c r="H880" s="1">
        <v>45656</v>
      </c>
      <c r="I880" s="1">
        <v>45639</v>
      </c>
      <c r="J880" t="s">
        <v>31</v>
      </c>
      <c r="K880" t="s">
        <v>32</v>
      </c>
      <c r="L880">
        <v>21818</v>
      </c>
      <c r="M880">
        <v>21250</v>
      </c>
      <c r="N880">
        <v>1</v>
      </c>
      <c r="O880" t="s">
        <v>716</v>
      </c>
      <c r="P880" t="s">
        <v>1900</v>
      </c>
      <c r="Q880" t="s">
        <v>42</v>
      </c>
      <c r="R880" t="s">
        <v>714</v>
      </c>
      <c r="S880" t="s">
        <v>256</v>
      </c>
      <c r="T880">
        <v>21818</v>
      </c>
    </row>
    <row r="881" spans="1:20" x14ac:dyDescent="0.3">
      <c r="A881" t="s">
        <v>1901</v>
      </c>
      <c r="B881" t="str">
        <f>_xlfn.CONCAT(쿼리1[[#This Row],[주문번호]], "-", 쿼리1[[#This Row],[공정명]])</f>
        <v>20241010-1000163997-제대</v>
      </c>
      <c r="C881">
        <v>2</v>
      </c>
      <c r="D881" t="s">
        <v>80</v>
      </c>
      <c r="E881" s="1">
        <v>45575</v>
      </c>
      <c r="F881" s="1">
        <v>45588</v>
      </c>
      <c r="G881" s="1">
        <v>45586</v>
      </c>
      <c r="H881" s="1">
        <v>45656</v>
      </c>
      <c r="I881" s="1">
        <v>45586</v>
      </c>
      <c r="J881" t="s">
        <v>31</v>
      </c>
      <c r="K881" t="s">
        <v>39</v>
      </c>
      <c r="L881">
        <v>33333</v>
      </c>
      <c r="M881">
        <v>29200</v>
      </c>
      <c r="N881">
        <v>-2</v>
      </c>
      <c r="O881" t="s">
        <v>91</v>
      </c>
      <c r="P881" t="s">
        <v>1902</v>
      </c>
      <c r="Q881" t="s">
        <v>42</v>
      </c>
      <c r="R881" t="s">
        <v>714</v>
      </c>
      <c r="S881" t="s">
        <v>256</v>
      </c>
      <c r="T881">
        <v>33333</v>
      </c>
    </row>
    <row r="882" spans="1:20" x14ac:dyDescent="0.3">
      <c r="A882" t="s">
        <v>1903</v>
      </c>
      <c r="B882" t="str">
        <f>_xlfn.CONCAT(쿼리1[[#This Row],[주문번호]], "-", 쿼리1[[#This Row],[공정명]])</f>
        <v>20241115-12150501-제대</v>
      </c>
      <c r="C882">
        <v>4</v>
      </c>
      <c r="D882" t="s">
        <v>80</v>
      </c>
      <c r="E882" s="1">
        <v>45611</v>
      </c>
      <c r="F882" s="1">
        <v>45622</v>
      </c>
      <c r="G882" s="1">
        <v>45631</v>
      </c>
      <c r="H882" s="1">
        <v>45656</v>
      </c>
      <c r="I882" s="1">
        <v>45631</v>
      </c>
      <c r="J882" t="s">
        <v>31</v>
      </c>
      <c r="K882" t="s">
        <v>32</v>
      </c>
      <c r="L882">
        <v>21428</v>
      </c>
      <c r="M882">
        <v>18580</v>
      </c>
      <c r="N882">
        <v>9</v>
      </c>
      <c r="O882" t="s">
        <v>91</v>
      </c>
      <c r="P882" t="s">
        <v>1904</v>
      </c>
      <c r="Q882" t="s">
        <v>1905</v>
      </c>
      <c r="R882" t="s">
        <v>1906</v>
      </c>
      <c r="S882" t="s">
        <v>256</v>
      </c>
      <c r="T882">
        <v>21428</v>
      </c>
    </row>
    <row r="883" spans="1:20" x14ac:dyDescent="0.3">
      <c r="A883" t="s">
        <v>1907</v>
      </c>
      <c r="B883" t="str">
        <f>_xlfn.CONCAT(쿼리1[[#This Row],[주문번호]], "-", 쿼리1[[#This Row],[공정명]])</f>
        <v>20241115-140525-제대</v>
      </c>
      <c r="C883">
        <v>4</v>
      </c>
      <c r="D883" t="s">
        <v>80</v>
      </c>
      <c r="E883" s="1">
        <v>45611</v>
      </c>
      <c r="F883" s="1">
        <v>45622</v>
      </c>
      <c r="G883" s="1">
        <v>45631</v>
      </c>
      <c r="H883" s="1">
        <v>45656</v>
      </c>
      <c r="I883" s="1">
        <v>45631</v>
      </c>
      <c r="J883" t="s">
        <v>31</v>
      </c>
      <c r="K883" t="s">
        <v>32</v>
      </c>
      <c r="L883">
        <v>21428</v>
      </c>
      <c r="M883">
        <v>17000</v>
      </c>
      <c r="N883">
        <v>9</v>
      </c>
      <c r="O883" t="s">
        <v>91</v>
      </c>
      <c r="P883" t="s">
        <v>1904</v>
      </c>
      <c r="Q883" t="s">
        <v>1908</v>
      </c>
      <c r="R883" t="s">
        <v>1906</v>
      </c>
      <c r="S883" t="s">
        <v>256</v>
      </c>
      <c r="T883">
        <v>21428</v>
      </c>
    </row>
    <row r="884" spans="1:20" x14ac:dyDescent="0.3">
      <c r="A884" t="s">
        <v>1909</v>
      </c>
      <c r="B884" t="str">
        <f>_xlfn.CONCAT(쿼리1[[#This Row],[주문번호]], "-", 쿼리1[[#This Row],[공정명]])</f>
        <v>20240903-130279-제대</v>
      </c>
      <c r="C884">
        <v>4</v>
      </c>
      <c r="D884" t="s">
        <v>80</v>
      </c>
      <c r="E884" s="1">
        <v>45538</v>
      </c>
      <c r="F884" s="1">
        <v>45548</v>
      </c>
      <c r="G884" s="1">
        <v>45575</v>
      </c>
      <c r="H884" s="1">
        <v>45656</v>
      </c>
      <c r="I884" s="1">
        <v>45546</v>
      </c>
      <c r="J884" t="s">
        <v>101</v>
      </c>
      <c r="K884" t="s">
        <v>32</v>
      </c>
      <c r="L884">
        <v>21428</v>
      </c>
      <c r="M884">
        <v>20152</v>
      </c>
      <c r="N884">
        <v>27</v>
      </c>
      <c r="O884" t="s">
        <v>91</v>
      </c>
      <c r="P884" t="s">
        <v>1904</v>
      </c>
      <c r="Q884" t="s">
        <v>1910</v>
      </c>
      <c r="R884" t="s">
        <v>1906</v>
      </c>
      <c r="S884" t="s">
        <v>256</v>
      </c>
      <c r="T884">
        <v>21428</v>
      </c>
    </row>
    <row r="885" spans="1:20" x14ac:dyDescent="0.3">
      <c r="A885" t="s">
        <v>1911</v>
      </c>
      <c r="B885" t="str">
        <f>_xlfn.CONCAT(쿼리1[[#This Row],[주문번호]], "-", 쿼리1[[#This Row],[공정명]])</f>
        <v>20241129-1000156124-제대</v>
      </c>
      <c r="C885">
        <v>5</v>
      </c>
      <c r="D885" t="s">
        <v>80</v>
      </c>
      <c r="E885" s="1">
        <v>45625</v>
      </c>
      <c r="F885" s="1">
        <v>45639</v>
      </c>
      <c r="G885" s="1">
        <v>45638</v>
      </c>
      <c r="H885" s="1">
        <v>45656</v>
      </c>
      <c r="I885" s="1">
        <v>45638</v>
      </c>
      <c r="J885" t="s">
        <v>31</v>
      </c>
      <c r="K885" t="s">
        <v>39</v>
      </c>
      <c r="L885">
        <v>54545</v>
      </c>
      <c r="M885">
        <v>47850</v>
      </c>
      <c r="N885">
        <v>-1</v>
      </c>
      <c r="O885" t="s">
        <v>859</v>
      </c>
      <c r="P885" t="s">
        <v>1912</v>
      </c>
      <c r="Q885" t="s">
        <v>1913</v>
      </c>
      <c r="R885" t="s">
        <v>1611</v>
      </c>
      <c r="S885" t="s">
        <v>256</v>
      </c>
      <c r="T885">
        <v>54545</v>
      </c>
    </row>
    <row r="886" spans="1:20" x14ac:dyDescent="0.3">
      <c r="A886" t="s">
        <v>1914</v>
      </c>
      <c r="B886" t="str">
        <f>_xlfn.CONCAT(쿼리1[[#This Row],[주문번호]], "-", 쿼리1[[#This Row],[공정명]])</f>
        <v>20241112-13150163-제대</v>
      </c>
      <c r="C886">
        <v>2</v>
      </c>
      <c r="D886" t="s">
        <v>80</v>
      </c>
      <c r="E886" s="1">
        <v>45608</v>
      </c>
      <c r="F886" s="1">
        <v>45617</v>
      </c>
      <c r="G886" s="1"/>
      <c r="H886" s="1">
        <v>45656</v>
      </c>
      <c r="I886" s="1">
        <v>45616</v>
      </c>
      <c r="J886" t="s">
        <v>31</v>
      </c>
      <c r="K886" t="s">
        <v>22</v>
      </c>
      <c r="L886">
        <v>82758</v>
      </c>
      <c r="O886" t="s">
        <v>275</v>
      </c>
      <c r="P886" t="s">
        <v>1915</v>
      </c>
      <c r="Q886" t="s">
        <v>1916</v>
      </c>
      <c r="R886" t="s">
        <v>1917</v>
      </c>
      <c r="S886" t="s">
        <v>256</v>
      </c>
      <c r="T886">
        <v>82758</v>
      </c>
    </row>
    <row r="887" spans="1:20" x14ac:dyDescent="0.3">
      <c r="A887" t="s">
        <v>1918</v>
      </c>
      <c r="B887" t="str">
        <f>_xlfn.CONCAT(쿼리1[[#This Row],[주문번호]], "-", 쿼리1[[#This Row],[공정명]])</f>
        <v>20241105-11150036-제대</v>
      </c>
      <c r="C887">
        <v>4</v>
      </c>
      <c r="D887" t="s">
        <v>80</v>
      </c>
      <c r="E887" s="1">
        <v>45601</v>
      </c>
      <c r="F887" s="1">
        <v>45611</v>
      </c>
      <c r="G887" s="1">
        <v>45622</v>
      </c>
      <c r="H887" s="1">
        <v>45656</v>
      </c>
      <c r="I887" s="1">
        <v>45622</v>
      </c>
      <c r="J887" t="s">
        <v>31</v>
      </c>
      <c r="K887" t="s">
        <v>32</v>
      </c>
      <c r="L887">
        <v>26086</v>
      </c>
      <c r="M887">
        <v>24300</v>
      </c>
      <c r="N887">
        <v>11</v>
      </c>
      <c r="O887" t="s">
        <v>963</v>
      </c>
      <c r="P887" t="s">
        <v>1919</v>
      </c>
      <c r="Q887" t="s">
        <v>1920</v>
      </c>
      <c r="R887" t="s">
        <v>1921</v>
      </c>
      <c r="S887" t="s">
        <v>256</v>
      </c>
      <c r="T887">
        <v>26086</v>
      </c>
    </row>
    <row r="888" spans="1:20" x14ac:dyDescent="0.3">
      <c r="A888" t="s">
        <v>1922</v>
      </c>
      <c r="B888" t="str">
        <f>_xlfn.CONCAT(쿼리1[[#This Row],[주문번호]], "-", 쿼리1[[#This Row],[공정명]])</f>
        <v>20241025-1000157928-제대</v>
      </c>
      <c r="C888">
        <v>2</v>
      </c>
      <c r="D888" t="s">
        <v>80</v>
      </c>
      <c r="E888" s="1">
        <v>45590</v>
      </c>
      <c r="F888" s="1">
        <v>45603</v>
      </c>
      <c r="G888" s="1">
        <v>45610</v>
      </c>
      <c r="H888" s="1">
        <v>45656</v>
      </c>
      <c r="I888" s="1">
        <v>45610</v>
      </c>
      <c r="J888" t="s">
        <v>31</v>
      </c>
      <c r="K888" t="s">
        <v>32</v>
      </c>
      <c r="L888">
        <v>21428</v>
      </c>
      <c r="M888">
        <v>12000</v>
      </c>
      <c r="N888">
        <v>7</v>
      </c>
      <c r="O888" t="s">
        <v>91</v>
      </c>
      <c r="P888" t="s">
        <v>1515</v>
      </c>
      <c r="Q888" t="s">
        <v>42</v>
      </c>
      <c r="R888" t="s">
        <v>1923</v>
      </c>
      <c r="S888" t="s">
        <v>256</v>
      </c>
      <c r="T888">
        <v>21428</v>
      </c>
    </row>
    <row r="889" spans="1:20" x14ac:dyDescent="0.3">
      <c r="A889" t="s">
        <v>1924</v>
      </c>
      <c r="B889" t="str">
        <f>_xlfn.CONCAT(쿼리1[[#This Row],[주문번호]], "-", 쿼리1[[#This Row],[공정명]])</f>
        <v>20241227-1000157930-제대</v>
      </c>
      <c r="C889">
        <v>2</v>
      </c>
      <c r="D889" t="s">
        <v>80</v>
      </c>
      <c r="E889" s="1">
        <v>45653</v>
      </c>
      <c r="F889" s="1">
        <v>45665</v>
      </c>
      <c r="G889" s="1"/>
      <c r="H889" s="1">
        <v>45656</v>
      </c>
      <c r="I889" s="1"/>
      <c r="J889" t="s">
        <v>21</v>
      </c>
      <c r="K889" t="s">
        <v>282</v>
      </c>
      <c r="L889">
        <v>18750</v>
      </c>
      <c r="O889" t="s">
        <v>91</v>
      </c>
      <c r="P889" t="s">
        <v>683</v>
      </c>
      <c r="Q889" t="s">
        <v>42</v>
      </c>
      <c r="R889" t="s">
        <v>1923</v>
      </c>
      <c r="S889" t="s">
        <v>256</v>
      </c>
      <c r="T889">
        <v>18750</v>
      </c>
    </row>
    <row r="890" spans="1:20" x14ac:dyDescent="0.3">
      <c r="A890" t="s">
        <v>1925</v>
      </c>
      <c r="B890" t="str">
        <f>_xlfn.CONCAT(쿼리1[[#This Row],[주문번호]], "-", 쿼리1[[#This Row],[공정명]])</f>
        <v>20241227-1000157939-제대</v>
      </c>
      <c r="C890">
        <v>2</v>
      </c>
      <c r="D890" t="s">
        <v>80</v>
      </c>
      <c r="E890" s="1">
        <v>45653</v>
      </c>
      <c r="F890" s="1">
        <v>45665</v>
      </c>
      <c r="G890" s="1"/>
      <c r="H890" s="1">
        <v>45656</v>
      </c>
      <c r="I890" s="1"/>
      <c r="J890" t="s">
        <v>21</v>
      </c>
      <c r="K890" t="s">
        <v>282</v>
      </c>
      <c r="L890">
        <v>34285</v>
      </c>
      <c r="O890" t="s">
        <v>91</v>
      </c>
      <c r="P890" t="s">
        <v>671</v>
      </c>
      <c r="Q890" t="s">
        <v>42</v>
      </c>
      <c r="R890" t="s">
        <v>1923</v>
      </c>
      <c r="S890" t="s">
        <v>256</v>
      </c>
      <c r="T890">
        <v>34285</v>
      </c>
    </row>
    <row r="891" spans="1:20" x14ac:dyDescent="0.3">
      <c r="A891" t="s">
        <v>1926</v>
      </c>
      <c r="B891" t="str">
        <f>_xlfn.CONCAT(쿼리1[[#This Row],[주문번호]], "-", 쿼리1[[#This Row],[공정명]])</f>
        <v>20241219-1000157927-제대</v>
      </c>
      <c r="C891">
        <v>2</v>
      </c>
      <c r="D891" t="s">
        <v>80</v>
      </c>
      <c r="E891" s="1">
        <v>45645</v>
      </c>
      <c r="F891" s="1">
        <v>45659</v>
      </c>
      <c r="G891" s="1"/>
      <c r="H891" s="1">
        <v>45656</v>
      </c>
      <c r="I891" s="1"/>
      <c r="J891" t="s">
        <v>21</v>
      </c>
      <c r="K891" t="s">
        <v>282</v>
      </c>
      <c r="L891">
        <v>72000</v>
      </c>
      <c r="O891" t="s">
        <v>91</v>
      </c>
      <c r="P891" t="s">
        <v>1927</v>
      </c>
      <c r="Q891" t="s">
        <v>42</v>
      </c>
      <c r="R891" t="s">
        <v>1923</v>
      </c>
      <c r="S891" t="s">
        <v>256</v>
      </c>
      <c r="T891">
        <v>72000</v>
      </c>
    </row>
    <row r="892" spans="1:20" x14ac:dyDescent="0.3">
      <c r="A892" t="s">
        <v>1928</v>
      </c>
      <c r="B892" t="str">
        <f>_xlfn.CONCAT(쿼리1[[#This Row],[주문번호]], "-", 쿼리1[[#This Row],[공정명]])</f>
        <v>20241025-1000157939-제대</v>
      </c>
      <c r="C892">
        <v>2</v>
      </c>
      <c r="D892" t="s">
        <v>80</v>
      </c>
      <c r="E892" s="1">
        <v>45590</v>
      </c>
      <c r="F892" s="1">
        <v>45602</v>
      </c>
      <c r="G892" s="1">
        <v>45603</v>
      </c>
      <c r="H892" s="1">
        <v>45656</v>
      </c>
      <c r="I892" s="1">
        <v>45604</v>
      </c>
      <c r="J892" t="s">
        <v>31</v>
      </c>
      <c r="K892" t="s">
        <v>32</v>
      </c>
      <c r="L892">
        <v>34285</v>
      </c>
      <c r="M892">
        <v>27000</v>
      </c>
      <c r="N892">
        <v>1</v>
      </c>
      <c r="O892" t="s">
        <v>91</v>
      </c>
      <c r="P892" t="s">
        <v>671</v>
      </c>
      <c r="Q892" t="s">
        <v>42</v>
      </c>
      <c r="R892" t="s">
        <v>1923</v>
      </c>
      <c r="S892" t="s">
        <v>256</v>
      </c>
      <c r="T892">
        <v>34285</v>
      </c>
    </row>
    <row r="893" spans="1:20" x14ac:dyDescent="0.3">
      <c r="A893" t="s">
        <v>1929</v>
      </c>
      <c r="B893" t="str">
        <f>_xlfn.CONCAT(쿼리1[[#This Row],[주문번호]], "-", 쿼리1[[#This Row],[공정명]])</f>
        <v>20241219-1000157926-제대</v>
      </c>
      <c r="C893">
        <v>2</v>
      </c>
      <c r="D893" t="s">
        <v>80</v>
      </c>
      <c r="E893" s="1">
        <v>45645</v>
      </c>
      <c r="F893" s="1">
        <v>45658</v>
      </c>
      <c r="G893" s="1"/>
      <c r="H893" s="1">
        <v>45656</v>
      </c>
      <c r="I893" s="1"/>
      <c r="J893" t="s">
        <v>21</v>
      </c>
      <c r="K893" t="s">
        <v>282</v>
      </c>
      <c r="L893">
        <v>26086</v>
      </c>
      <c r="O893" t="s">
        <v>91</v>
      </c>
      <c r="P893" t="s">
        <v>287</v>
      </c>
      <c r="Q893" t="s">
        <v>42</v>
      </c>
      <c r="R893" t="s">
        <v>1923</v>
      </c>
      <c r="S893" t="s">
        <v>256</v>
      </c>
      <c r="T893">
        <v>26086</v>
      </c>
    </row>
    <row r="894" spans="1:20" x14ac:dyDescent="0.3">
      <c r="A894" t="s">
        <v>1930</v>
      </c>
      <c r="B894" t="str">
        <f>_xlfn.CONCAT(쿼리1[[#This Row],[주문번호]], "-", 쿼리1[[#This Row],[공정명]])</f>
        <v>20241029-1000153149-제대</v>
      </c>
      <c r="C894">
        <v>4</v>
      </c>
      <c r="D894" t="s">
        <v>80</v>
      </c>
      <c r="E894" s="1">
        <v>45594</v>
      </c>
      <c r="F894" s="1">
        <v>45608</v>
      </c>
      <c r="G894" s="1">
        <v>45615</v>
      </c>
      <c r="H894" s="1">
        <v>45656</v>
      </c>
      <c r="I894" s="1">
        <v>45615</v>
      </c>
      <c r="J894" t="s">
        <v>31</v>
      </c>
      <c r="K894" t="s">
        <v>32</v>
      </c>
      <c r="L894">
        <v>11111</v>
      </c>
      <c r="M894">
        <v>9460</v>
      </c>
      <c r="N894">
        <v>7</v>
      </c>
      <c r="O894" t="s">
        <v>1395</v>
      </c>
      <c r="P894" t="s">
        <v>1931</v>
      </c>
      <c r="Q894" t="s">
        <v>1932</v>
      </c>
      <c r="R894" t="s">
        <v>1933</v>
      </c>
      <c r="S894" t="s">
        <v>256</v>
      </c>
      <c r="T894">
        <v>11111</v>
      </c>
    </row>
    <row r="895" spans="1:20" x14ac:dyDescent="0.3">
      <c r="A895" t="s">
        <v>1934</v>
      </c>
      <c r="B895" t="str">
        <f>_xlfn.CONCAT(쿼리1[[#This Row],[주문번호]], "-", 쿼리1[[#This Row],[공정명]])</f>
        <v>20241017-1000160777-제대</v>
      </c>
      <c r="C895">
        <v>2</v>
      </c>
      <c r="D895" t="s">
        <v>80</v>
      </c>
      <c r="E895" s="1">
        <v>45582</v>
      </c>
      <c r="F895" s="1">
        <v>45594</v>
      </c>
      <c r="G895" s="1">
        <v>45601</v>
      </c>
      <c r="H895" s="1">
        <v>45656</v>
      </c>
      <c r="I895" s="1">
        <v>45601</v>
      </c>
      <c r="J895" t="s">
        <v>31</v>
      </c>
      <c r="K895" t="s">
        <v>32</v>
      </c>
      <c r="L895">
        <v>8571</v>
      </c>
      <c r="M895">
        <v>7700</v>
      </c>
      <c r="N895">
        <v>7</v>
      </c>
      <c r="O895" t="s">
        <v>673</v>
      </c>
      <c r="P895" t="s">
        <v>1172</v>
      </c>
      <c r="Q895" t="s">
        <v>42</v>
      </c>
      <c r="R895" t="s">
        <v>1935</v>
      </c>
      <c r="S895" t="s">
        <v>256</v>
      </c>
      <c r="T895">
        <v>8571</v>
      </c>
    </row>
    <row r="896" spans="1:20" x14ac:dyDescent="0.3">
      <c r="A896" t="s">
        <v>1936</v>
      </c>
      <c r="B896" t="str">
        <f>_xlfn.CONCAT(쿼리1[[#This Row],[주문번호]], "-", 쿼리1[[#This Row],[공정명]])</f>
        <v>20240909-1000148677-인쇄</v>
      </c>
      <c r="C896">
        <v>2</v>
      </c>
      <c r="D896" t="s">
        <v>328</v>
      </c>
      <c r="E896" s="1">
        <v>45544</v>
      </c>
      <c r="F896" s="1">
        <v>45548</v>
      </c>
      <c r="G896" s="1">
        <v>45547</v>
      </c>
      <c r="H896" s="1">
        <v>45656</v>
      </c>
      <c r="I896" s="1">
        <v>45575</v>
      </c>
      <c r="J896" t="s">
        <v>31</v>
      </c>
      <c r="K896" t="s">
        <v>39</v>
      </c>
      <c r="L896">
        <v>6000</v>
      </c>
      <c r="M896">
        <v>6000</v>
      </c>
      <c r="N896">
        <v>-1</v>
      </c>
      <c r="O896" t="s">
        <v>584</v>
      </c>
      <c r="P896" t="s">
        <v>1937</v>
      </c>
      <c r="Q896" t="s">
        <v>1938</v>
      </c>
      <c r="R896" t="s">
        <v>131</v>
      </c>
      <c r="S896" t="s">
        <v>759</v>
      </c>
      <c r="T896">
        <v>15384</v>
      </c>
    </row>
    <row r="897" spans="1:20" x14ac:dyDescent="0.3">
      <c r="A897" t="s">
        <v>583</v>
      </c>
      <c r="B897" t="str">
        <f>_xlfn.CONCAT(쿼리1[[#This Row],[주문번호]], "-", 쿼리1[[#This Row],[공정명]])</f>
        <v>20240926-1000148670-인쇄</v>
      </c>
      <c r="C897">
        <v>2</v>
      </c>
      <c r="D897" t="s">
        <v>328</v>
      </c>
      <c r="E897" s="1">
        <v>45561</v>
      </c>
      <c r="F897" s="1">
        <v>45567</v>
      </c>
      <c r="G897" s="1">
        <v>45573</v>
      </c>
      <c r="H897" s="1">
        <v>45656</v>
      </c>
      <c r="I897" s="1">
        <v>45573</v>
      </c>
      <c r="J897" t="s">
        <v>31</v>
      </c>
      <c r="K897" t="s">
        <v>32</v>
      </c>
      <c r="L897">
        <v>6000</v>
      </c>
      <c r="M897">
        <v>6000</v>
      </c>
      <c r="N897">
        <v>6</v>
      </c>
      <c r="O897" t="s">
        <v>584</v>
      </c>
      <c r="P897" t="s">
        <v>585</v>
      </c>
      <c r="Q897" t="s">
        <v>586</v>
      </c>
      <c r="R897" t="s">
        <v>131</v>
      </c>
      <c r="S897" t="s">
        <v>759</v>
      </c>
      <c r="T897">
        <v>23076</v>
      </c>
    </row>
    <row r="898" spans="1:20" x14ac:dyDescent="0.3">
      <c r="A898" t="s">
        <v>1939</v>
      </c>
      <c r="B898" t="str">
        <f>_xlfn.CONCAT(쿼리1[[#This Row],[주문번호]], "-", 쿼리1[[#This Row],[공정명]])</f>
        <v>20240904-1419P0047-인쇄</v>
      </c>
      <c r="C898">
        <v>1</v>
      </c>
      <c r="D898" t="s">
        <v>328</v>
      </c>
      <c r="E898" s="1">
        <v>45539</v>
      </c>
      <c r="F898" s="1">
        <v>45544</v>
      </c>
      <c r="G898" s="1">
        <v>45545</v>
      </c>
      <c r="H898" s="1">
        <v>45656</v>
      </c>
      <c r="I898" s="1">
        <v>45556</v>
      </c>
      <c r="J898" t="s">
        <v>31</v>
      </c>
      <c r="K898" t="s">
        <v>32</v>
      </c>
      <c r="L898">
        <v>12000</v>
      </c>
      <c r="M898">
        <v>12000</v>
      </c>
      <c r="N898">
        <v>1</v>
      </c>
      <c r="O898" t="s">
        <v>1940</v>
      </c>
      <c r="P898" t="s">
        <v>62</v>
      </c>
      <c r="Q898" t="s">
        <v>1941</v>
      </c>
      <c r="R898" t="s">
        <v>64</v>
      </c>
      <c r="S898" t="s">
        <v>759</v>
      </c>
      <c r="T898">
        <v>24</v>
      </c>
    </row>
    <row r="899" spans="1:20" x14ac:dyDescent="0.3">
      <c r="A899" t="s">
        <v>1942</v>
      </c>
      <c r="B899" t="str">
        <f>_xlfn.CONCAT(쿼리1[[#This Row],[주문번호]], "-", 쿼리1[[#This Row],[공정명]])</f>
        <v>20240927-1000150490-인쇄</v>
      </c>
      <c r="C899">
        <v>2</v>
      </c>
      <c r="D899" t="s">
        <v>328</v>
      </c>
      <c r="E899" s="1">
        <v>45562</v>
      </c>
      <c r="F899" s="1">
        <v>45568</v>
      </c>
      <c r="G899" s="1">
        <v>45572</v>
      </c>
      <c r="H899" s="1">
        <v>45656</v>
      </c>
      <c r="I899" s="1">
        <v>45572</v>
      </c>
      <c r="J899" t="s">
        <v>31</v>
      </c>
      <c r="K899" t="s">
        <v>32</v>
      </c>
      <c r="L899">
        <v>6000</v>
      </c>
      <c r="M899">
        <v>6000</v>
      </c>
      <c r="N899">
        <v>4</v>
      </c>
      <c r="O899" t="s">
        <v>693</v>
      </c>
      <c r="P899" t="s">
        <v>1943</v>
      </c>
      <c r="Q899" t="s">
        <v>1944</v>
      </c>
      <c r="R899" t="s">
        <v>539</v>
      </c>
      <c r="S899" t="s">
        <v>759</v>
      </c>
      <c r="T899">
        <v>26086</v>
      </c>
    </row>
    <row r="900" spans="1:20" x14ac:dyDescent="0.3">
      <c r="A900" t="s">
        <v>1945</v>
      </c>
      <c r="B900" t="str">
        <f>_xlfn.CONCAT(쿼리1[[#This Row],[주문번호]], "-", 쿼리1[[#This Row],[공정명]])</f>
        <v>20240910-1420P0105-인쇄</v>
      </c>
      <c r="C900">
        <v>2</v>
      </c>
      <c r="D900" t="s">
        <v>328</v>
      </c>
      <c r="E900" s="1">
        <v>45545</v>
      </c>
      <c r="F900" s="1">
        <v>45551</v>
      </c>
      <c r="G900" s="1">
        <v>45554</v>
      </c>
      <c r="H900" s="1">
        <v>45656</v>
      </c>
      <c r="I900" s="1">
        <v>45575</v>
      </c>
      <c r="J900" t="s">
        <v>31</v>
      </c>
      <c r="K900" t="s">
        <v>32</v>
      </c>
      <c r="L900">
        <v>6000</v>
      </c>
      <c r="M900">
        <v>6000</v>
      </c>
      <c r="N900">
        <v>3</v>
      </c>
      <c r="O900" t="s">
        <v>1946</v>
      </c>
      <c r="P900" t="s">
        <v>1947</v>
      </c>
      <c r="Q900" t="s">
        <v>1948</v>
      </c>
      <c r="R900" t="s">
        <v>539</v>
      </c>
      <c r="S900" t="s">
        <v>759</v>
      </c>
      <c r="T900">
        <v>30000</v>
      </c>
    </row>
    <row r="901" spans="1:20" x14ac:dyDescent="0.3">
      <c r="A901" t="s">
        <v>1949</v>
      </c>
      <c r="B901" t="str">
        <f>_xlfn.CONCAT(쿼리1[[#This Row],[주문번호]], "-", 쿼리1[[#This Row],[공정명]])</f>
        <v>20240911-1000136895-인쇄</v>
      </c>
      <c r="C901">
        <v>2</v>
      </c>
      <c r="D901" t="s">
        <v>328</v>
      </c>
      <c r="E901" s="1">
        <v>45546</v>
      </c>
      <c r="F901" s="1">
        <v>45552</v>
      </c>
      <c r="G901" s="1">
        <v>45558</v>
      </c>
      <c r="H901" s="1">
        <v>45656</v>
      </c>
      <c r="I901" s="1">
        <v>45575</v>
      </c>
      <c r="J901" t="s">
        <v>31</v>
      </c>
      <c r="K901" t="s">
        <v>32</v>
      </c>
      <c r="L901">
        <v>6000</v>
      </c>
      <c r="M901">
        <v>6000</v>
      </c>
      <c r="N901">
        <v>6</v>
      </c>
      <c r="O901" t="s">
        <v>1950</v>
      </c>
      <c r="P901" t="s">
        <v>1951</v>
      </c>
      <c r="Q901" t="s">
        <v>1952</v>
      </c>
      <c r="R901" t="s">
        <v>539</v>
      </c>
      <c r="S901" t="s">
        <v>759</v>
      </c>
      <c r="T901">
        <v>9756</v>
      </c>
    </row>
    <row r="902" spans="1:20" x14ac:dyDescent="0.3">
      <c r="A902" t="s">
        <v>1949</v>
      </c>
      <c r="B902" t="str">
        <f>_xlfn.CONCAT(쿼리1[[#This Row],[주문번호]], "-", 쿼리1[[#This Row],[공정명]])</f>
        <v>20240911-1000136895-인쇄</v>
      </c>
      <c r="C902">
        <v>2</v>
      </c>
      <c r="D902" t="s">
        <v>328</v>
      </c>
      <c r="E902" s="1">
        <v>45546</v>
      </c>
      <c r="F902" s="1">
        <v>45552</v>
      </c>
      <c r="G902" s="1">
        <v>45575</v>
      </c>
      <c r="H902" s="1">
        <v>45656</v>
      </c>
      <c r="I902" s="1">
        <v>45575</v>
      </c>
      <c r="J902" t="s">
        <v>31</v>
      </c>
      <c r="K902" t="s">
        <v>32</v>
      </c>
      <c r="L902">
        <v>6000</v>
      </c>
      <c r="M902">
        <v>6000</v>
      </c>
      <c r="N902">
        <v>23</v>
      </c>
      <c r="O902" t="s">
        <v>1950</v>
      </c>
      <c r="P902" t="s">
        <v>1951</v>
      </c>
      <c r="Q902" t="s">
        <v>1952</v>
      </c>
      <c r="R902" t="s">
        <v>539</v>
      </c>
      <c r="S902" t="s">
        <v>759</v>
      </c>
      <c r="T902">
        <v>9756</v>
      </c>
    </row>
    <row r="903" spans="1:20" x14ac:dyDescent="0.3">
      <c r="A903" t="s">
        <v>1953</v>
      </c>
      <c r="B903" t="str">
        <f>_xlfn.CONCAT(쿼리1[[#This Row],[주문번호]], "-", 쿼리1[[#This Row],[공정명]])</f>
        <v>20240912-1216P0197-인쇄</v>
      </c>
      <c r="C903">
        <v>2</v>
      </c>
      <c r="D903" t="s">
        <v>328</v>
      </c>
      <c r="E903" s="1">
        <v>45547</v>
      </c>
      <c r="F903" s="1">
        <v>45553</v>
      </c>
      <c r="G903" s="1">
        <v>45555</v>
      </c>
      <c r="H903" s="1">
        <v>45656</v>
      </c>
      <c r="I903" s="1">
        <v>45562</v>
      </c>
      <c r="J903" t="s">
        <v>31</v>
      </c>
      <c r="K903" t="s">
        <v>32</v>
      </c>
      <c r="L903">
        <v>3000</v>
      </c>
      <c r="M903">
        <v>3000</v>
      </c>
      <c r="N903">
        <v>2</v>
      </c>
      <c r="O903" t="s">
        <v>536</v>
      </c>
      <c r="P903" t="s">
        <v>1954</v>
      </c>
      <c r="Q903" t="s">
        <v>1955</v>
      </c>
      <c r="R903" t="s">
        <v>1956</v>
      </c>
      <c r="S903" t="s">
        <v>759</v>
      </c>
      <c r="T903">
        <v>20</v>
      </c>
    </row>
    <row r="904" spans="1:20" x14ac:dyDescent="0.3">
      <c r="A904" t="s">
        <v>1957</v>
      </c>
      <c r="B904" t="str">
        <f>_xlfn.CONCAT(쿼리1[[#This Row],[주문번호]], "-", 쿼리1[[#This Row],[공정명]])</f>
        <v>20240912-1216P0196-인쇄</v>
      </c>
      <c r="C904">
        <v>2</v>
      </c>
      <c r="D904" t="s">
        <v>328</v>
      </c>
      <c r="E904" s="1">
        <v>45547</v>
      </c>
      <c r="F904" s="1">
        <v>45553</v>
      </c>
      <c r="G904" s="1">
        <v>45555</v>
      </c>
      <c r="H904" s="1">
        <v>45656</v>
      </c>
      <c r="I904" s="1">
        <v>45562</v>
      </c>
      <c r="J904" t="s">
        <v>31</v>
      </c>
      <c r="K904" t="s">
        <v>32</v>
      </c>
      <c r="L904">
        <v>3000</v>
      </c>
      <c r="M904">
        <v>3000</v>
      </c>
      <c r="N904">
        <v>2</v>
      </c>
      <c r="O904" t="s">
        <v>536</v>
      </c>
      <c r="P904" t="s">
        <v>1954</v>
      </c>
      <c r="Q904" t="s">
        <v>1958</v>
      </c>
      <c r="R904" t="s">
        <v>1956</v>
      </c>
      <c r="S904" t="s">
        <v>759</v>
      </c>
      <c r="T904">
        <v>20</v>
      </c>
    </row>
    <row r="905" spans="1:20" x14ac:dyDescent="0.3">
      <c r="A905" t="s">
        <v>930</v>
      </c>
      <c r="B905" t="str">
        <f>_xlfn.CONCAT(쿼리1[[#This Row],[주문번호]], "-", 쿼리1[[#This Row],[공정명]])</f>
        <v>20241002-140008-인쇄</v>
      </c>
      <c r="C905">
        <v>2</v>
      </c>
      <c r="D905" t="s">
        <v>328</v>
      </c>
      <c r="E905" s="1">
        <v>45567</v>
      </c>
      <c r="F905" s="1">
        <v>45573</v>
      </c>
      <c r="G905" s="1">
        <v>45575</v>
      </c>
      <c r="H905" s="1">
        <v>45656</v>
      </c>
      <c r="I905" s="1">
        <v>45587</v>
      </c>
      <c r="J905" t="s">
        <v>31</v>
      </c>
      <c r="K905" t="s">
        <v>32</v>
      </c>
      <c r="L905">
        <v>6000</v>
      </c>
      <c r="M905">
        <v>6000</v>
      </c>
      <c r="N905">
        <v>2</v>
      </c>
      <c r="O905" t="s">
        <v>133</v>
      </c>
      <c r="P905" t="s">
        <v>134</v>
      </c>
      <c r="Q905" t="s">
        <v>931</v>
      </c>
      <c r="R905" t="s">
        <v>929</v>
      </c>
      <c r="S905" t="s">
        <v>759</v>
      </c>
      <c r="T905">
        <v>20689</v>
      </c>
    </row>
    <row r="906" spans="1:20" x14ac:dyDescent="0.3">
      <c r="A906" t="s">
        <v>1959</v>
      </c>
      <c r="B906" t="str">
        <f>_xlfn.CONCAT(쿼리1[[#This Row],[주문번호]], "-", 쿼리1[[#This Row],[공정명]])</f>
        <v>20240903-1000139913-합지</v>
      </c>
      <c r="C906">
        <v>1</v>
      </c>
      <c r="D906" t="s">
        <v>60</v>
      </c>
      <c r="E906" s="1">
        <v>45538</v>
      </c>
      <c r="F906" s="1">
        <v>45546</v>
      </c>
      <c r="G906" s="1">
        <v>45545</v>
      </c>
      <c r="H906" s="1">
        <v>45656</v>
      </c>
      <c r="I906" s="1">
        <v>45597</v>
      </c>
      <c r="J906" t="s">
        <v>31</v>
      </c>
      <c r="K906" t="s">
        <v>39</v>
      </c>
      <c r="L906">
        <v>18000</v>
      </c>
      <c r="M906">
        <v>18000</v>
      </c>
      <c r="N906">
        <v>-1</v>
      </c>
      <c r="O906" t="s">
        <v>275</v>
      </c>
      <c r="P906" t="s">
        <v>1960</v>
      </c>
      <c r="Q906" t="s">
        <v>42</v>
      </c>
      <c r="R906" t="s">
        <v>1961</v>
      </c>
      <c r="S906" t="s">
        <v>1962</v>
      </c>
      <c r="T906">
        <v>32727</v>
      </c>
    </row>
    <row r="907" spans="1:20" x14ac:dyDescent="0.3">
      <c r="A907" t="s">
        <v>1959</v>
      </c>
      <c r="B907" t="str">
        <f>_xlfn.CONCAT(쿼리1[[#This Row],[주문번호]], "-", 쿼리1[[#This Row],[공정명]])</f>
        <v>20240903-1000139913-합지</v>
      </c>
      <c r="C907">
        <v>1</v>
      </c>
      <c r="D907" t="s">
        <v>60</v>
      </c>
      <c r="E907" s="1">
        <v>45538</v>
      </c>
      <c r="F907" s="1">
        <v>45546</v>
      </c>
      <c r="G907" s="1">
        <v>45545</v>
      </c>
      <c r="H907" s="1">
        <v>45656</v>
      </c>
      <c r="I907" s="1">
        <v>45597</v>
      </c>
      <c r="J907" t="s">
        <v>31</v>
      </c>
      <c r="K907" t="s">
        <v>39</v>
      </c>
      <c r="L907">
        <v>18000</v>
      </c>
      <c r="M907">
        <v>18000</v>
      </c>
      <c r="N907">
        <v>-1</v>
      </c>
      <c r="O907" t="s">
        <v>275</v>
      </c>
      <c r="P907" t="s">
        <v>1960</v>
      </c>
      <c r="Q907" t="s">
        <v>42</v>
      </c>
      <c r="R907" t="s">
        <v>1961</v>
      </c>
      <c r="S907" t="s">
        <v>1962</v>
      </c>
      <c r="T907">
        <v>32727</v>
      </c>
    </row>
    <row r="908" spans="1:20" x14ac:dyDescent="0.3">
      <c r="A908" t="s">
        <v>1959</v>
      </c>
      <c r="B908" t="str">
        <f>_xlfn.CONCAT(쿼리1[[#This Row],[주문번호]], "-", 쿼리1[[#This Row],[공정명]])</f>
        <v>20240903-1000139913-합지</v>
      </c>
      <c r="C908">
        <v>1</v>
      </c>
      <c r="D908" t="s">
        <v>60</v>
      </c>
      <c r="E908" s="1">
        <v>45538</v>
      </c>
      <c r="F908" s="1">
        <v>45546</v>
      </c>
      <c r="G908" s="1">
        <v>45545</v>
      </c>
      <c r="H908" s="1">
        <v>45656</v>
      </c>
      <c r="I908" s="1">
        <v>45597</v>
      </c>
      <c r="J908" t="s">
        <v>31</v>
      </c>
      <c r="K908" t="s">
        <v>39</v>
      </c>
      <c r="L908">
        <v>18000</v>
      </c>
      <c r="M908">
        <v>18000</v>
      </c>
      <c r="N908">
        <v>-1</v>
      </c>
      <c r="O908" t="s">
        <v>275</v>
      </c>
      <c r="P908" t="s">
        <v>1960</v>
      </c>
      <c r="Q908" t="s">
        <v>42</v>
      </c>
      <c r="R908" t="s">
        <v>1961</v>
      </c>
      <c r="S908" t="s">
        <v>1962</v>
      </c>
      <c r="T908">
        <v>32727</v>
      </c>
    </row>
    <row r="909" spans="1:20" x14ac:dyDescent="0.3">
      <c r="A909" t="s">
        <v>1959</v>
      </c>
      <c r="B909" t="str">
        <f>_xlfn.CONCAT(쿼리1[[#This Row],[주문번호]], "-", 쿼리1[[#This Row],[공정명]])</f>
        <v>20240903-1000139913-합지</v>
      </c>
      <c r="C909">
        <v>1</v>
      </c>
      <c r="D909" t="s">
        <v>60</v>
      </c>
      <c r="E909" s="1">
        <v>45538</v>
      </c>
      <c r="F909" s="1">
        <v>45546</v>
      </c>
      <c r="G909" s="1">
        <v>45545</v>
      </c>
      <c r="H909" s="1">
        <v>45656</v>
      </c>
      <c r="I909" s="1">
        <v>45597</v>
      </c>
      <c r="J909" t="s">
        <v>31</v>
      </c>
      <c r="K909" t="s">
        <v>39</v>
      </c>
      <c r="L909">
        <v>18000</v>
      </c>
      <c r="M909">
        <v>18000</v>
      </c>
      <c r="N909">
        <v>-1</v>
      </c>
      <c r="O909" t="s">
        <v>275</v>
      </c>
      <c r="P909" t="s">
        <v>1960</v>
      </c>
      <c r="Q909" t="s">
        <v>42</v>
      </c>
      <c r="R909" t="s">
        <v>1961</v>
      </c>
      <c r="S909" t="s">
        <v>1962</v>
      </c>
      <c r="T909">
        <v>32727</v>
      </c>
    </row>
    <row r="910" spans="1:20" x14ac:dyDescent="0.3">
      <c r="A910" t="s">
        <v>1963</v>
      </c>
      <c r="B910" t="str">
        <f>_xlfn.CONCAT(쿼리1[[#This Row],[주문번호]], "-", 쿼리1[[#This Row],[공정명]])</f>
        <v>20241219-1000160832-합지</v>
      </c>
      <c r="C910">
        <v>3</v>
      </c>
      <c r="D910" t="s">
        <v>60</v>
      </c>
      <c r="E910" s="1">
        <v>45645</v>
      </c>
      <c r="F910" s="1">
        <v>45656</v>
      </c>
      <c r="G910" s="1"/>
      <c r="H910" s="1">
        <v>45656</v>
      </c>
      <c r="I910" s="1">
        <v>45652</v>
      </c>
      <c r="J910" t="s">
        <v>21</v>
      </c>
      <c r="K910" t="s">
        <v>282</v>
      </c>
      <c r="L910">
        <v>6000</v>
      </c>
      <c r="O910" t="s">
        <v>1964</v>
      </c>
      <c r="P910" t="s">
        <v>1965</v>
      </c>
      <c r="Q910" t="s">
        <v>1966</v>
      </c>
      <c r="R910" t="s">
        <v>64</v>
      </c>
      <c r="S910" t="s">
        <v>1967</v>
      </c>
      <c r="T910">
        <v>12</v>
      </c>
    </row>
    <row r="911" spans="1:20" x14ac:dyDescent="0.3">
      <c r="A911" t="s">
        <v>1968</v>
      </c>
      <c r="B911" t="str">
        <f>_xlfn.CONCAT(쿼리1[[#This Row],[주문번호]], "-", 쿼리1[[#This Row],[공정명]])</f>
        <v>20240923-1000154707-분단</v>
      </c>
      <c r="C911">
        <v>2</v>
      </c>
      <c r="D911" t="s">
        <v>196</v>
      </c>
      <c r="E911" s="1">
        <v>45558</v>
      </c>
      <c r="F911" s="1">
        <v>45569</v>
      </c>
      <c r="G911" s="1"/>
      <c r="H911" s="1">
        <v>45656</v>
      </c>
      <c r="I911" s="1">
        <v>45575</v>
      </c>
      <c r="J911" t="s">
        <v>31</v>
      </c>
      <c r="K911" t="s">
        <v>22</v>
      </c>
      <c r="L911">
        <v>6000</v>
      </c>
      <c r="O911" t="s">
        <v>1969</v>
      </c>
      <c r="P911" t="s">
        <v>1970</v>
      </c>
      <c r="Q911" t="s">
        <v>42</v>
      </c>
      <c r="R911" t="s">
        <v>1971</v>
      </c>
      <c r="S911" t="s">
        <v>1967</v>
      </c>
      <c r="T911">
        <v>30000</v>
      </c>
    </row>
    <row r="912" spans="1:20" x14ac:dyDescent="0.3">
      <c r="A912" t="s">
        <v>1972</v>
      </c>
      <c r="B912" t="str">
        <f>_xlfn.CONCAT(쿼리1[[#This Row],[주문번호]], "-", 쿼리1[[#This Row],[공정명]])</f>
        <v>20241002-2000169239-제대</v>
      </c>
      <c r="C912">
        <v>1</v>
      </c>
      <c r="D912" t="s">
        <v>80</v>
      </c>
      <c r="E912" s="1">
        <v>45567</v>
      </c>
      <c r="F912" s="1">
        <v>45569</v>
      </c>
      <c r="G912" s="1">
        <v>45573</v>
      </c>
      <c r="H912" s="1">
        <v>45656</v>
      </c>
      <c r="I912" s="1">
        <v>45573</v>
      </c>
      <c r="J912" t="s">
        <v>31</v>
      </c>
      <c r="K912" t="s">
        <v>32</v>
      </c>
      <c r="L912">
        <v>10000</v>
      </c>
      <c r="M912">
        <v>4800</v>
      </c>
      <c r="N912">
        <v>4</v>
      </c>
      <c r="O912" t="s">
        <v>339</v>
      </c>
      <c r="P912" t="s">
        <v>660</v>
      </c>
      <c r="Q912" t="s">
        <v>661</v>
      </c>
      <c r="R912" t="s">
        <v>26</v>
      </c>
      <c r="S912" t="s">
        <v>217</v>
      </c>
      <c r="T912">
        <v>10000</v>
      </c>
    </row>
    <row r="913" spans="1:20" x14ac:dyDescent="0.3">
      <c r="A913" t="s">
        <v>1973</v>
      </c>
      <c r="B913" t="str">
        <f>_xlfn.CONCAT(쿼리1[[#This Row],[주문번호]], "-", 쿼리1[[#This Row],[공정명]])</f>
        <v>20241105-2000169513-제대</v>
      </c>
      <c r="C913">
        <v>3</v>
      </c>
      <c r="D913" t="s">
        <v>80</v>
      </c>
      <c r="E913" s="1">
        <v>45601</v>
      </c>
      <c r="F913" s="1">
        <v>45609</v>
      </c>
      <c r="G913" s="1">
        <v>45609</v>
      </c>
      <c r="H913" s="1">
        <v>45656</v>
      </c>
      <c r="I913" s="1">
        <v>45609</v>
      </c>
      <c r="J913" t="s">
        <v>31</v>
      </c>
      <c r="K913" t="s">
        <v>39</v>
      </c>
      <c r="L913">
        <v>50000</v>
      </c>
      <c r="M913">
        <v>47400</v>
      </c>
      <c r="N913">
        <v>0</v>
      </c>
      <c r="O913" t="s">
        <v>1974</v>
      </c>
      <c r="P913" t="s">
        <v>1975</v>
      </c>
      <c r="Q913" t="s">
        <v>1976</v>
      </c>
      <c r="R913" t="s">
        <v>26</v>
      </c>
      <c r="S913" t="s">
        <v>217</v>
      </c>
      <c r="T913">
        <v>50000</v>
      </c>
    </row>
    <row r="914" spans="1:20" x14ac:dyDescent="0.3">
      <c r="A914" t="s">
        <v>1977</v>
      </c>
      <c r="B914" t="str">
        <f>_xlfn.CONCAT(쿼리1[[#This Row],[주문번호]], "-", 쿼리1[[#This Row],[공정명]])</f>
        <v>20241002-2000168964-제대</v>
      </c>
      <c r="C914">
        <v>1</v>
      </c>
      <c r="D914" t="s">
        <v>80</v>
      </c>
      <c r="E914" s="1">
        <v>45567</v>
      </c>
      <c r="F914" s="1">
        <v>45569</v>
      </c>
      <c r="G914" s="1">
        <v>45581</v>
      </c>
      <c r="H914" s="1">
        <v>45656</v>
      </c>
      <c r="I914" s="1">
        <v>45581</v>
      </c>
      <c r="J914" t="s">
        <v>31</v>
      </c>
      <c r="K914" t="s">
        <v>32</v>
      </c>
      <c r="L914">
        <v>10000</v>
      </c>
      <c r="M914">
        <v>3000</v>
      </c>
      <c r="N914">
        <v>12</v>
      </c>
      <c r="O914" t="s">
        <v>339</v>
      </c>
      <c r="P914" t="s">
        <v>1793</v>
      </c>
      <c r="Q914" t="s">
        <v>1794</v>
      </c>
      <c r="R914" t="s">
        <v>26</v>
      </c>
      <c r="S914" t="s">
        <v>217</v>
      </c>
      <c r="T914">
        <v>10000</v>
      </c>
    </row>
    <row r="915" spans="1:20" x14ac:dyDescent="0.3">
      <c r="A915" t="s">
        <v>1978</v>
      </c>
      <c r="B915" t="str">
        <f>_xlfn.CONCAT(쿼리1[[#This Row],[주문번호]], "-", 쿼리1[[#This Row],[공정명]])</f>
        <v>20241112-2000161884-제대</v>
      </c>
      <c r="C915">
        <v>3</v>
      </c>
      <c r="D915" t="s">
        <v>80</v>
      </c>
      <c r="E915" s="1">
        <v>45608</v>
      </c>
      <c r="F915" s="1">
        <v>45621</v>
      </c>
      <c r="G915" s="1">
        <v>45621</v>
      </c>
      <c r="H915" s="1">
        <v>45656</v>
      </c>
      <c r="I915" s="1">
        <v>45616</v>
      </c>
      <c r="J915" t="s">
        <v>101</v>
      </c>
      <c r="K915" t="s">
        <v>39</v>
      </c>
      <c r="L915">
        <v>100000</v>
      </c>
      <c r="M915">
        <v>39000</v>
      </c>
      <c r="N915">
        <v>0</v>
      </c>
      <c r="O915" t="s">
        <v>236</v>
      </c>
      <c r="P915" t="s">
        <v>237</v>
      </c>
      <c r="Q915" t="s">
        <v>238</v>
      </c>
      <c r="R915" t="s">
        <v>26</v>
      </c>
      <c r="S915" t="s">
        <v>217</v>
      </c>
      <c r="T915">
        <v>100000</v>
      </c>
    </row>
    <row r="916" spans="1:20" x14ac:dyDescent="0.3">
      <c r="A916" t="s">
        <v>1979</v>
      </c>
      <c r="B916" t="str">
        <f>_xlfn.CONCAT(쿼리1[[#This Row],[주문번호]], "-", 쿼리1[[#This Row],[공정명]])</f>
        <v>20241212-2000144921-제대</v>
      </c>
      <c r="C916">
        <v>3</v>
      </c>
      <c r="D916" t="s">
        <v>80</v>
      </c>
      <c r="E916" s="1">
        <v>45638</v>
      </c>
      <c r="F916" s="1">
        <v>45646</v>
      </c>
      <c r="G916" s="1"/>
      <c r="H916" s="1">
        <v>45656</v>
      </c>
      <c r="I916" s="1">
        <v>45651</v>
      </c>
      <c r="J916" t="s">
        <v>21</v>
      </c>
      <c r="K916" t="s">
        <v>22</v>
      </c>
      <c r="L916">
        <v>10000</v>
      </c>
      <c r="O916" t="s">
        <v>243</v>
      </c>
      <c r="P916" t="s">
        <v>1980</v>
      </c>
      <c r="Q916" t="s">
        <v>1981</v>
      </c>
      <c r="R916" t="s">
        <v>26</v>
      </c>
      <c r="S916" t="s">
        <v>217</v>
      </c>
      <c r="T916">
        <v>10000</v>
      </c>
    </row>
    <row r="917" spans="1:20" x14ac:dyDescent="0.3">
      <c r="A917" t="s">
        <v>1982</v>
      </c>
      <c r="B917" t="str">
        <f>_xlfn.CONCAT(쿼리1[[#This Row],[주문번호]], "-", 쿼리1[[#This Row],[공정명]])</f>
        <v>20240909-2419N0022-제대</v>
      </c>
      <c r="C917">
        <v>1</v>
      </c>
      <c r="D917" t="s">
        <v>80</v>
      </c>
      <c r="E917" s="1">
        <v>45544</v>
      </c>
      <c r="F917" s="1">
        <v>45545</v>
      </c>
      <c r="G917" s="1">
        <v>45555</v>
      </c>
      <c r="H917" s="1">
        <v>45656</v>
      </c>
      <c r="I917" s="1">
        <v>45555</v>
      </c>
      <c r="J917" t="s">
        <v>31</v>
      </c>
      <c r="K917" t="s">
        <v>32</v>
      </c>
      <c r="L917">
        <v>3333</v>
      </c>
      <c r="M917">
        <v>3210</v>
      </c>
      <c r="N917">
        <v>10</v>
      </c>
      <c r="O917" t="s">
        <v>1983</v>
      </c>
      <c r="P917" t="s">
        <v>1984</v>
      </c>
      <c r="Q917" t="s">
        <v>42</v>
      </c>
      <c r="R917" t="s">
        <v>590</v>
      </c>
      <c r="S917" t="s">
        <v>217</v>
      </c>
      <c r="T917">
        <v>3333</v>
      </c>
    </row>
    <row r="918" spans="1:20" x14ac:dyDescent="0.3">
      <c r="A918" t="s">
        <v>399</v>
      </c>
      <c r="B918" t="str">
        <f>_xlfn.CONCAT(쿼리1[[#This Row],[주문번호]], "-", 쿼리1[[#This Row],[공정명]])</f>
        <v>20241002-2000145495-제대</v>
      </c>
      <c r="C918">
        <v>3</v>
      </c>
      <c r="D918" t="s">
        <v>80</v>
      </c>
      <c r="E918" s="1">
        <v>45567</v>
      </c>
      <c r="F918" s="1">
        <v>45575</v>
      </c>
      <c r="G918" s="1">
        <v>45573</v>
      </c>
      <c r="H918" s="1">
        <v>45656</v>
      </c>
      <c r="I918" s="1">
        <v>45573</v>
      </c>
      <c r="J918" t="s">
        <v>31</v>
      </c>
      <c r="K918" t="s">
        <v>39</v>
      </c>
      <c r="L918">
        <v>20833</v>
      </c>
      <c r="M918">
        <v>22800</v>
      </c>
      <c r="N918">
        <v>-2</v>
      </c>
      <c r="O918" t="s">
        <v>400</v>
      </c>
      <c r="P918" t="s">
        <v>401</v>
      </c>
      <c r="Q918" t="s">
        <v>402</v>
      </c>
      <c r="R918" t="s">
        <v>403</v>
      </c>
      <c r="S918" t="s">
        <v>217</v>
      </c>
      <c r="T918">
        <v>20833</v>
      </c>
    </row>
    <row r="919" spans="1:20" x14ac:dyDescent="0.3">
      <c r="A919" t="s">
        <v>1985</v>
      </c>
      <c r="B919" t="str">
        <f>_xlfn.CONCAT(쿼리1[[#This Row],[주문번호]], "-", 쿼리1[[#This Row],[공정명]])</f>
        <v>20241108-2000163130-제대</v>
      </c>
      <c r="C919">
        <v>3</v>
      </c>
      <c r="D919" t="s">
        <v>80</v>
      </c>
      <c r="E919" s="1">
        <v>45604</v>
      </c>
      <c r="F919" s="1">
        <v>45614</v>
      </c>
      <c r="G919" s="1">
        <v>45614</v>
      </c>
      <c r="H919" s="1">
        <v>45656</v>
      </c>
      <c r="I919" s="1">
        <v>45614</v>
      </c>
      <c r="J919" t="s">
        <v>31</v>
      </c>
      <c r="K919" t="s">
        <v>39</v>
      </c>
      <c r="L919">
        <v>20000</v>
      </c>
      <c r="M919">
        <v>7000</v>
      </c>
      <c r="N919">
        <v>0</v>
      </c>
      <c r="O919" t="s">
        <v>339</v>
      </c>
      <c r="P919" t="s">
        <v>1986</v>
      </c>
      <c r="Q919" t="s">
        <v>1987</v>
      </c>
      <c r="R919" t="s">
        <v>551</v>
      </c>
      <c r="S919" t="s">
        <v>217</v>
      </c>
      <c r="T919">
        <v>20000</v>
      </c>
    </row>
    <row r="920" spans="1:20" x14ac:dyDescent="0.3">
      <c r="A920" t="s">
        <v>1988</v>
      </c>
      <c r="B920" t="str">
        <f>_xlfn.CONCAT(쿼리1[[#This Row],[주문번호]], "-", 쿼리1[[#This Row],[공정명]])</f>
        <v>20241119-2000163128-제대</v>
      </c>
      <c r="C920">
        <v>3</v>
      </c>
      <c r="D920" t="s">
        <v>80</v>
      </c>
      <c r="E920" s="1">
        <v>45615</v>
      </c>
      <c r="F920" s="1">
        <v>45622</v>
      </c>
      <c r="G920" s="1"/>
      <c r="H920" s="1">
        <v>45656</v>
      </c>
      <c r="I920" s="1">
        <v>45619</v>
      </c>
      <c r="J920" t="s">
        <v>21</v>
      </c>
      <c r="K920" t="s">
        <v>22</v>
      </c>
      <c r="L920">
        <v>10000</v>
      </c>
      <c r="O920" t="s">
        <v>1989</v>
      </c>
      <c r="P920" t="s">
        <v>1283</v>
      </c>
      <c r="Q920" t="s">
        <v>1990</v>
      </c>
      <c r="R920" t="s">
        <v>551</v>
      </c>
      <c r="S920" t="s">
        <v>217</v>
      </c>
      <c r="T920">
        <v>10000</v>
      </c>
    </row>
    <row r="921" spans="1:20" x14ac:dyDescent="0.3">
      <c r="A921" t="s">
        <v>1991</v>
      </c>
      <c r="B921" t="str">
        <f>_xlfn.CONCAT(쿼리1[[#This Row],[주문번호]], "-", 쿼리1[[#This Row],[공정명]])</f>
        <v>20240904-2000148100-제대</v>
      </c>
      <c r="C921">
        <v>3</v>
      </c>
      <c r="D921" t="s">
        <v>80</v>
      </c>
      <c r="E921" s="1">
        <v>45539</v>
      </c>
      <c r="F921" s="1">
        <v>45547</v>
      </c>
      <c r="G921" s="1">
        <v>45547</v>
      </c>
      <c r="H921" s="1">
        <v>45656</v>
      </c>
      <c r="I921" s="1">
        <v>45547</v>
      </c>
      <c r="J921" t="s">
        <v>31</v>
      </c>
      <c r="K921" t="s">
        <v>39</v>
      </c>
      <c r="L921">
        <v>7111</v>
      </c>
      <c r="M921">
        <v>6380</v>
      </c>
      <c r="N921">
        <v>0</v>
      </c>
      <c r="O921" t="s">
        <v>414</v>
      </c>
      <c r="P921" t="s">
        <v>1992</v>
      </c>
      <c r="Q921" t="s">
        <v>1993</v>
      </c>
      <c r="R921" t="s">
        <v>1994</v>
      </c>
      <c r="S921" t="s">
        <v>217</v>
      </c>
      <c r="T921">
        <v>7111</v>
      </c>
    </row>
    <row r="922" spans="1:20" x14ac:dyDescent="0.3">
      <c r="A922" t="s">
        <v>1995</v>
      </c>
      <c r="B922" t="str">
        <f>_xlfn.CONCAT(쿼리1[[#This Row],[주문번호]], "-", 쿼리1[[#This Row],[공정명]])</f>
        <v>20240904-2000148104-제대</v>
      </c>
      <c r="C922">
        <v>3</v>
      </c>
      <c r="D922" t="s">
        <v>80</v>
      </c>
      <c r="E922" s="1">
        <v>45539</v>
      </c>
      <c r="F922" s="1">
        <v>45546</v>
      </c>
      <c r="G922" s="1">
        <v>45547</v>
      </c>
      <c r="H922" s="1">
        <v>45656</v>
      </c>
      <c r="I922" s="1">
        <v>45553</v>
      </c>
      <c r="J922" t="s">
        <v>31</v>
      </c>
      <c r="K922" t="s">
        <v>32</v>
      </c>
      <c r="L922">
        <v>3777</v>
      </c>
      <c r="M922">
        <v>3380</v>
      </c>
      <c r="N922">
        <v>1</v>
      </c>
      <c r="O922" t="s">
        <v>414</v>
      </c>
      <c r="P922" t="s">
        <v>1992</v>
      </c>
      <c r="Q922" t="s">
        <v>1996</v>
      </c>
      <c r="R922" t="s">
        <v>1994</v>
      </c>
      <c r="S922" t="s">
        <v>217</v>
      </c>
      <c r="T922">
        <v>3777</v>
      </c>
    </row>
    <row r="923" spans="1:20" x14ac:dyDescent="0.3">
      <c r="A923" t="s">
        <v>1997</v>
      </c>
      <c r="B923" t="str">
        <f>_xlfn.CONCAT(쿼리1[[#This Row],[주문번호]], "-", 쿼리1[[#This Row],[공정명]])</f>
        <v>20241227-2000164541-제대</v>
      </c>
      <c r="C923">
        <v>1</v>
      </c>
      <c r="D923" t="s">
        <v>80</v>
      </c>
      <c r="E923" s="1">
        <v>45653</v>
      </c>
      <c r="F923" s="1">
        <v>45657</v>
      </c>
      <c r="G923" s="1"/>
      <c r="H923" s="1">
        <v>45656</v>
      </c>
      <c r="I923" s="1"/>
      <c r="J923" t="s">
        <v>21</v>
      </c>
      <c r="K923" t="s">
        <v>282</v>
      </c>
      <c r="L923">
        <v>20000</v>
      </c>
      <c r="O923" t="s">
        <v>1005</v>
      </c>
      <c r="P923" t="s">
        <v>1998</v>
      </c>
      <c r="Q923" t="s">
        <v>42</v>
      </c>
      <c r="R923" t="s">
        <v>1999</v>
      </c>
      <c r="S923" t="s">
        <v>217</v>
      </c>
      <c r="T923">
        <v>20000</v>
      </c>
    </row>
    <row r="924" spans="1:20" x14ac:dyDescent="0.3">
      <c r="A924" t="s">
        <v>2000</v>
      </c>
      <c r="B924" t="str">
        <f>_xlfn.CONCAT(쿼리1[[#This Row],[주문번호]], "-", 쿼리1[[#This Row],[공정명]])</f>
        <v>20241204-2620P0018-제대</v>
      </c>
      <c r="C924">
        <v>3</v>
      </c>
      <c r="D924" t="s">
        <v>80</v>
      </c>
      <c r="E924" s="1">
        <v>45630</v>
      </c>
      <c r="F924" s="1">
        <v>45637</v>
      </c>
      <c r="G924" s="1"/>
      <c r="H924" s="1">
        <v>45656</v>
      </c>
      <c r="I924" s="1">
        <v>45653</v>
      </c>
      <c r="J924" t="s">
        <v>21</v>
      </c>
      <c r="K924" t="s">
        <v>22</v>
      </c>
      <c r="L924">
        <v>10000</v>
      </c>
      <c r="O924" t="s">
        <v>1358</v>
      </c>
      <c r="P924" t="s">
        <v>2001</v>
      </c>
      <c r="Q924" t="s">
        <v>2002</v>
      </c>
      <c r="R924" t="s">
        <v>2003</v>
      </c>
      <c r="S924" t="s">
        <v>217</v>
      </c>
      <c r="T924">
        <v>10000</v>
      </c>
    </row>
    <row r="925" spans="1:20" x14ac:dyDescent="0.3">
      <c r="A925" t="s">
        <v>2004</v>
      </c>
      <c r="B925" t="str">
        <f>_xlfn.CONCAT(쿼리1[[#This Row],[주문번호]], "-", 쿼리1[[#This Row],[공정명]])</f>
        <v>20241011-2000169291-제대</v>
      </c>
      <c r="C925">
        <v>3</v>
      </c>
      <c r="D925" t="s">
        <v>80</v>
      </c>
      <c r="E925" s="1">
        <v>45576</v>
      </c>
      <c r="F925" s="1">
        <v>45583</v>
      </c>
      <c r="G925" s="1">
        <v>45583</v>
      </c>
      <c r="H925" s="1">
        <v>45656</v>
      </c>
      <c r="I925" s="1">
        <v>45588</v>
      </c>
      <c r="J925" t="s">
        <v>31</v>
      </c>
      <c r="K925" t="s">
        <v>39</v>
      </c>
      <c r="L925">
        <v>20000</v>
      </c>
      <c r="M925">
        <v>9000</v>
      </c>
      <c r="N925">
        <v>0</v>
      </c>
      <c r="O925" t="s">
        <v>219</v>
      </c>
      <c r="P925" t="s">
        <v>2005</v>
      </c>
      <c r="Q925" t="s">
        <v>2006</v>
      </c>
      <c r="R925" t="s">
        <v>602</v>
      </c>
      <c r="S925" t="s">
        <v>217</v>
      </c>
      <c r="T925">
        <v>20000</v>
      </c>
    </row>
    <row r="926" spans="1:20" x14ac:dyDescent="0.3">
      <c r="A926" t="s">
        <v>2007</v>
      </c>
      <c r="B926" t="str">
        <f>_xlfn.CONCAT(쿼리1[[#This Row],[주문번호]], "-", 쿼리1[[#This Row],[공정명]])</f>
        <v>20241211-2000141599-제대</v>
      </c>
      <c r="C926">
        <v>3</v>
      </c>
      <c r="D926" t="s">
        <v>80</v>
      </c>
      <c r="E926" s="1">
        <v>45637</v>
      </c>
      <c r="F926" s="1">
        <v>45645</v>
      </c>
      <c r="G926" s="1"/>
      <c r="H926" s="1">
        <v>45656</v>
      </c>
      <c r="I926" s="1">
        <v>45647</v>
      </c>
      <c r="J926" t="s">
        <v>21</v>
      </c>
      <c r="K926" t="s">
        <v>22</v>
      </c>
      <c r="L926">
        <v>20000</v>
      </c>
      <c r="O926" t="s">
        <v>339</v>
      </c>
      <c r="P926" t="s">
        <v>2008</v>
      </c>
      <c r="Q926" t="s">
        <v>2009</v>
      </c>
      <c r="R926" t="s">
        <v>2010</v>
      </c>
      <c r="S926" t="s">
        <v>217</v>
      </c>
      <c r="T926">
        <v>20000</v>
      </c>
    </row>
    <row r="927" spans="1:20" x14ac:dyDescent="0.3">
      <c r="A927" t="s">
        <v>2011</v>
      </c>
      <c r="B927" t="str">
        <f>_xlfn.CONCAT(쿼리1[[#This Row],[주문번호]], "-", 쿼리1[[#This Row],[공정명]])</f>
        <v>20240920-2000168379-제대</v>
      </c>
      <c r="C927">
        <v>1</v>
      </c>
      <c r="D927" t="s">
        <v>80</v>
      </c>
      <c r="E927" s="1">
        <v>45555</v>
      </c>
      <c r="F927" s="1">
        <v>45559</v>
      </c>
      <c r="G927" s="1">
        <v>45575</v>
      </c>
      <c r="H927" s="1">
        <v>45656</v>
      </c>
      <c r="I927" s="1"/>
      <c r="J927" t="s">
        <v>101</v>
      </c>
      <c r="K927" t="s">
        <v>32</v>
      </c>
      <c r="L927">
        <v>109090</v>
      </c>
      <c r="M927">
        <v>84000</v>
      </c>
      <c r="N927">
        <v>16</v>
      </c>
      <c r="O927" t="s">
        <v>324</v>
      </c>
      <c r="P927" t="s">
        <v>2012</v>
      </c>
      <c r="Q927" t="s">
        <v>2013</v>
      </c>
      <c r="R927" t="s">
        <v>26</v>
      </c>
      <c r="S927" t="s">
        <v>217</v>
      </c>
      <c r="T927">
        <v>109090</v>
      </c>
    </row>
    <row r="928" spans="1:20" x14ac:dyDescent="0.3">
      <c r="A928" t="s">
        <v>2014</v>
      </c>
      <c r="B928" t="str">
        <f>_xlfn.CONCAT(쿼리1[[#This Row],[주문번호]], "-", 쿼리1[[#This Row],[공정명]])</f>
        <v>20241011-1619N0040-제대</v>
      </c>
      <c r="C928">
        <v>2</v>
      </c>
      <c r="D928" t="s">
        <v>80</v>
      </c>
      <c r="E928" s="1">
        <v>45576</v>
      </c>
      <c r="F928" s="1">
        <v>45589</v>
      </c>
      <c r="G928" s="1">
        <v>45590</v>
      </c>
      <c r="H928" s="1">
        <v>45656</v>
      </c>
      <c r="I928" s="1">
        <v>45590</v>
      </c>
      <c r="J928" t="s">
        <v>31</v>
      </c>
      <c r="K928" t="s">
        <v>32</v>
      </c>
      <c r="L928">
        <v>18461</v>
      </c>
      <c r="M928">
        <v>16200</v>
      </c>
      <c r="N928">
        <v>1</v>
      </c>
      <c r="O928" t="s">
        <v>394</v>
      </c>
      <c r="P928" t="s">
        <v>1032</v>
      </c>
      <c r="Q928" t="s">
        <v>42</v>
      </c>
      <c r="R928" t="s">
        <v>1035</v>
      </c>
      <c r="S928" t="s">
        <v>1144</v>
      </c>
      <c r="T928">
        <v>18461</v>
      </c>
    </row>
    <row r="929" spans="1:20" x14ac:dyDescent="0.3">
      <c r="A929" t="s">
        <v>2015</v>
      </c>
      <c r="B929" t="str">
        <f>_xlfn.CONCAT(쿼리1[[#This Row],[주문번호]], "-", 쿼리1[[#This Row],[공정명]])</f>
        <v>20241224-1619N0023-제대</v>
      </c>
      <c r="C929">
        <v>2</v>
      </c>
      <c r="D929" t="s">
        <v>80</v>
      </c>
      <c r="E929" s="1">
        <v>45650</v>
      </c>
      <c r="F929" s="1">
        <v>45663</v>
      </c>
      <c r="G929" s="1"/>
      <c r="H929" s="1">
        <v>45656</v>
      </c>
      <c r="I929" s="1">
        <v>45654</v>
      </c>
      <c r="J929" t="s">
        <v>21</v>
      </c>
      <c r="K929" t="s">
        <v>282</v>
      </c>
      <c r="L929">
        <v>15000</v>
      </c>
      <c r="O929" t="s">
        <v>394</v>
      </c>
      <c r="P929" t="s">
        <v>596</v>
      </c>
      <c r="Q929" t="s">
        <v>42</v>
      </c>
      <c r="R929" t="s">
        <v>1035</v>
      </c>
      <c r="S929" t="s">
        <v>1144</v>
      </c>
      <c r="T929">
        <v>15000</v>
      </c>
    </row>
    <row r="930" spans="1:20" x14ac:dyDescent="0.3">
      <c r="A930" t="s">
        <v>2016</v>
      </c>
      <c r="B930" t="str">
        <f>_xlfn.CONCAT(쿼리1[[#This Row],[주문번호]], "-", 쿼리1[[#This Row],[공정명]])</f>
        <v>20241223-131020-제대</v>
      </c>
      <c r="C930">
        <v>2</v>
      </c>
      <c r="D930" t="s">
        <v>80</v>
      </c>
      <c r="E930" s="1">
        <v>45649</v>
      </c>
      <c r="F930" s="1">
        <v>45663</v>
      </c>
      <c r="G930" s="1"/>
      <c r="H930" s="1">
        <v>45656</v>
      </c>
      <c r="I930" s="1">
        <v>45653</v>
      </c>
      <c r="J930" t="s">
        <v>21</v>
      </c>
      <c r="K930" t="s">
        <v>282</v>
      </c>
      <c r="L930">
        <v>27692</v>
      </c>
      <c r="O930" t="s">
        <v>394</v>
      </c>
      <c r="P930" t="s">
        <v>1040</v>
      </c>
      <c r="Q930" t="s">
        <v>42</v>
      </c>
      <c r="R930" t="s">
        <v>1035</v>
      </c>
      <c r="S930" t="s">
        <v>1144</v>
      </c>
      <c r="T930">
        <v>27692</v>
      </c>
    </row>
    <row r="931" spans="1:20" x14ac:dyDescent="0.3">
      <c r="A931" t="s">
        <v>2017</v>
      </c>
      <c r="B931" t="str">
        <f>_xlfn.CONCAT(쿼리1[[#This Row],[주문번호]], "-", 쿼리1[[#This Row],[공정명]])</f>
        <v>20241126-131020-제대</v>
      </c>
      <c r="C931">
        <v>2</v>
      </c>
      <c r="D931" t="s">
        <v>80</v>
      </c>
      <c r="E931" s="1">
        <v>45622</v>
      </c>
      <c r="F931" s="1">
        <v>45635</v>
      </c>
      <c r="G931" s="1">
        <v>45632</v>
      </c>
      <c r="H931" s="1">
        <v>45656</v>
      </c>
      <c r="I931" s="1">
        <v>45632</v>
      </c>
      <c r="J931" t="s">
        <v>31</v>
      </c>
      <c r="K931" t="s">
        <v>39</v>
      </c>
      <c r="L931">
        <v>18461</v>
      </c>
      <c r="M931">
        <v>18000</v>
      </c>
      <c r="N931">
        <v>-3</v>
      </c>
      <c r="O931" t="s">
        <v>394</v>
      </c>
      <c r="P931" t="s">
        <v>1040</v>
      </c>
      <c r="Q931" t="s">
        <v>42</v>
      </c>
      <c r="R931" t="s">
        <v>1035</v>
      </c>
      <c r="S931" t="s">
        <v>1144</v>
      </c>
      <c r="T931">
        <v>18461</v>
      </c>
    </row>
    <row r="932" spans="1:20" x14ac:dyDescent="0.3">
      <c r="A932" t="s">
        <v>2018</v>
      </c>
      <c r="B932" t="str">
        <f>_xlfn.CONCAT(쿼리1[[#This Row],[주문번호]], "-", 쿼리1[[#This Row],[공정명]])</f>
        <v>20241106-131021-제대</v>
      </c>
      <c r="C932">
        <v>2</v>
      </c>
      <c r="D932" t="s">
        <v>80</v>
      </c>
      <c r="E932" s="1">
        <v>45602</v>
      </c>
      <c r="F932" s="1">
        <v>45616</v>
      </c>
      <c r="G932" s="1">
        <v>45614</v>
      </c>
      <c r="H932" s="1">
        <v>45656</v>
      </c>
      <c r="I932" s="1">
        <v>45614</v>
      </c>
      <c r="J932" t="s">
        <v>31</v>
      </c>
      <c r="K932" t="s">
        <v>39</v>
      </c>
      <c r="L932">
        <v>51428</v>
      </c>
      <c r="M932">
        <v>51000</v>
      </c>
      <c r="N932">
        <v>-2</v>
      </c>
      <c r="O932" t="s">
        <v>394</v>
      </c>
      <c r="P932" t="s">
        <v>671</v>
      </c>
      <c r="Q932" t="s">
        <v>42</v>
      </c>
      <c r="R932" t="s">
        <v>1035</v>
      </c>
      <c r="S932" t="s">
        <v>1144</v>
      </c>
      <c r="T932">
        <v>51428</v>
      </c>
    </row>
    <row r="933" spans="1:20" x14ac:dyDescent="0.3">
      <c r="A933" t="s">
        <v>2019</v>
      </c>
      <c r="B933" t="str">
        <f>_xlfn.CONCAT(쿼리1[[#This Row],[주문번호]], "-", 쿼리1[[#This Row],[공정명]])</f>
        <v>20241126-1619N0040-제대</v>
      </c>
      <c r="C933">
        <v>2</v>
      </c>
      <c r="D933" t="s">
        <v>80</v>
      </c>
      <c r="E933" s="1">
        <v>45622</v>
      </c>
      <c r="F933" s="1">
        <v>45635</v>
      </c>
      <c r="G933" s="1">
        <v>45633</v>
      </c>
      <c r="H933" s="1">
        <v>45656</v>
      </c>
      <c r="I933" s="1">
        <v>45633</v>
      </c>
      <c r="J933" t="s">
        <v>31</v>
      </c>
      <c r="K933" t="s">
        <v>39</v>
      </c>
      <c r="L933">
        <v>18461</v>
      </c>
      <c r="M933">
        <v>18400</v>
      </c>
      <c r="N933">
        <v>-2</v>
      </c>
      <c r="O933" t="s">
        <v>394</v>
      </c>
      <c r="P933" t="s">
        <v>1032</v>
      </c>
      <c r="Q933" t="s">
        <v>42</v>
      </c>
      <c r="R933" t="s">
        <v>1035</v>
      </c>
      <c r="S933" t="s">
        <v>1144</v>
      </c>
      <c r="T933">
        <v>18461</v>
      </c>
    </row>
    <row r="934" spans="1:20" x14ac:dyDescent="0.3">
      <c r="A934" t="s">
        <v>2020</v>
      </c>
      <c r="B934" t="str">
        <f>_xlfn.CONCAT(쿼리1[[#This Row],[주문번호]], "-", 쿼리1[[#This Row],[공정명]])</f>
        <v>20241224-131019-제대</v>
      </c>
      <c r="C934">
        <v>2</v>
      </c>
      <c r="D934" t="s">
        <v>80</v>
      </c>
      <c r="E934" s="1">
        <v>45650</v>
      </c>
      <c r="F934" s="1">
        <v>45663</v>
      </c>
      <c r="G934" s="1"/>
      <c r="H934" s="1">
        <v>45656</v>
      </c>
      <c r="I934" s="1"/>
      <c r="J934" t="s">
        <v>21</v>
      </c>
      <c r="K934" t="s">
        <v>282</v>
      </c>
      <c r="L934">
        <v>9230</v>
      </c>
      <c r="O934" t="s">
        <v>394</v>
      </c>
      <c r="P934" t="s">
        <v>1034</v>
      </c>
      <c r="Q934" t="s">
        <v>42</v>
      </c>
      <c r="R934" t="s">
        <v>1035</v>
      </c>
      <c r="S934" t="s">
        <v>1144</v>
      </c>
      <c r="T934">
        <v>9230</v>
      </c>
    </row>
    <row r="935" spans="1:20" x14ac:dyDescent="0.3">
      <c r="A935" t="s">
        <v>2021</v>
      </c>
      <c r="B935" t="str">
        <f>_xlfn.CONCAT(쿼리1[[#This Row],[주문번호]], "-", 쿼리1[[#This Row],[공정명]])</f>
        <v>20241223-1619N0040-제대</v>
      </c>
      <c r="C935">
        <v>2</v>
      </c>
      <c r="D935" t="s">
        <v>80</v>
      </c>
      <c r="E935" s="1">
        <v>45649</v>
      </c>
      <c r="F935" s="1">
        <v>45660</v>
      </c>
      <c r="G935" s="1"/>
      <c r="H935" s="1">
        <v>45656</v>
      </c>
      <c r="I935" s="1">
        <v>45652</v>
      </c>
      <c r="J935" t="s">
        <v>21</v>
      </c>
      <c r="K935" t="s">
        <v>282</v>
      </c>
      <c r="L935">
        <v>18461</v>
      </c>
      <c r="O935" t="s">
        <v>394</v>
      </c>
      <c r="P935" t="s">
        <v>1032</v>
      </c>
      <c r="Q935" t="s">
        <v>42</v>
      </c>
      <c r="R935" t="s">
        <v>1035</v>
      </c>
      <c r="S935" t="s">
        <v>1144</v>
      </c>
      <c r="T935">
        <v>18461</v>
      </c>
    </row>
    <row r="936" spans="1:20" x14ac:dyDescent="0.3">
      <c r="A936" t="s">
        <v>2022</v>
      </c>
      <c r="B936" t="str">
        <f>_xlfn.CONCAT(쿼리1[[#This Row],[주문번호]], "-", 쿼리1[[#This Row],[공정명]])</f>
        <v>20241224-13160151-제대</v>
      </c>
      <c r="C936">
        <v>4</v>
      </c>
      <c r="D936" t="s">
        <v>80</v>
      </c>
      <c r="E936" s="1">
        <v>45650</v>
      </c>
      <c r="F936" s="1">
        <v>45659</v>
      </c>
      <c r="G936" s="1"/>
      <c r="H936" s="1">
        <v>45656</v>
      </c>
      <c r="I936" s="1"/>
      <c r="J936" t="s">
        <v>21</v>
      </c>
      <c r="K936" t="s">
        <v>282</v>
      </c>
      <c r="L936">
        <v>50000</v>
      </c>
      <c r="O936" t="s">
        <v>1052</v>
      </c>
      <c r="P936" t="s">
        <v>1053</v>
      </c>
      <c r="Q936" t="s">
        <v>1054</v>
      </c>
      <c r="R936" t="s">
        <v>1050</v>
      </c>
      <c r="S936" t="s">
        <v>1144</v>
      </c>
      <c r="T936">
        <v>50000</v>
      </c>
    </row>
    <row r="937" spans="1:20" x14ac:dyDescent="0.3">
      <c r="A937" t="s">
        <v>1056</v>
      </c>
      <c r="B937" t="str">
        <f>_xlfn.CONCAT(쿼리1[[#This Row],[주문번호]], "-", 쿼리1[[#This Row],[공정명]])</f>
        <v>20241016-13160151-제대</v>
      </c>
      <c r="C937">
        <v>4</v>
      </c>
      <c r="D937" t="s">
        <v>80</v>
      </c>
      <c r="E937" s="1">
        <v>45581</v>
      </c>
      <c r="F937" s="1">
        <v>45590</v>
      </c>
      <c r="G937" s="1">
        <v>45595</v>
      </c>
      <c r="H937" s="1">
        <v>45656</v>
      </c>
      <c r="I937" s="1">
        <v>45595</v>
      </c>
      <c r="J937" t="s">
        <v>31</v>
      </c>
      <c r="K937" t="s">
        <v>32</v>
      </c>
      <c r="L937">
        <v>50000</v>
      </c>
      <c r="M937">
        <v>48800</v>
      </c>
      <c r="N937">
        <v>5</v>
      </c>
      <c r="O937" t="s">
        <v>1052</v>
      </c>
      <c r="P937" t="s">
        <v>1053</v>
      </c>
      <c r="Q937" t="s">
        <v>1054</v>
      </c>
      <c r="R937" t="s">
        <v>1050</v>
      </c>
      <c r="S937" t="s">
        <v>1144</v>
      </c>
      <c r="T937">
        <v>50000</v>
      </c>
    </row>
    <row r="938" spans="1:20" x14ac:dyDescent="0.3">
      <c r="A938" t="s">
        <v>1385</v>
      </c>
      <c r="B938" t="str">
        <f>_xlfn.CONCAT(쿼리1[[#This Row],[주문번호]], "-", 쿼리1[[#This Row],[공정명]])</f>
        <v>20241120-13160150-제대</v>
      </c>
      <c r="C938">
        <v>4</v>
      </c>
      <c r="D938" t="s">
        <v>80</v>
      </c>
      <c r="E938" s="1">
        <v>45616</v>
      </c>
      <c r="F938" s="1">
        <v>45625</v>
      </c>
      <c r="G938" s="1">
        <v>45633</v>
      </c>
      <c r="H938" s="1">
        <v>45656</v>
      </c>
      <c r="I938" s="1">
        <v>45633</v>
      </c>
      <c r="J938" t="s">
        <v>31</v>
      </c>
      <c r="K938" t="s">
        <v>32</v>
      </c>
      <c r="L938">
        <v>25000</v>
      </c>
      <c r="M938">
        <v>24400</v>
      </c>
      <c r="N938">
        <v>8</v>
      </c>
      <c r="O938" t="s">
        <v>1047</v>
      </c>
      <c r="P938" t="s">
        <v>1048</v>
      </c>
      <c r="Q938" t="s">
        <v>1049</v>
      </c>
      <c r="R938" t="s">
        <v>1050</v>
      </c>
      <c r="S938" t="s">
        <v>1144</v>
      </c>
      <c r="T938">
        <v>25000</v>
      </c>
    </row>
    <row r="939" spans="1:20" x14ac:dyDescent="0.3">
      <c r="A939" t="s">
        <v>2023</v>
      </c>
      <c r="B939" t="str">
        <f>_xlfn.CONCAT(쿼리1[[#This Row],[주문번호]], "-", 쿼리1[[#This Row],[공정명]])</f>
        <v>20241021-1000139301-제대</v>
      </c>
      <c r="C939">
        <v>4</v>
      </c>
      <c r="D939" t="s">
        <v>80</v>
      </c>
      <c r="E939" s="1">
        <v>45586</v>
      </c>
      <c r="F939" s="1">
        <v>45597</v>
      </c>
      <c r="G939" s="1">
        <v>45604</v>
      </c>
      <c r="H939" s="1">
        <v>45656</v>
      </c>
      <c r="I939" s="1">
        <v>45604</v>
      </c>
      <c r="J939" t="s">
        <v>31</v>
      </c>
      <c r="K939" t="s">
        <v>32</v>
      </c>
      <c r="L939">
        <v>23333</v>
      </c>
      <c r="M939">
        <v>22000</v>
      </c>
      <c r="N939">
        <v>7</v>
      </c>
      <c r="O939" t="s">
        <v>252</v>
      </c>
      <c r="P939" t="s">
        <v>2024</v>
      </c>
      <c r="Q939" t="s">
        <v>2025</v>
      </c>
      <c r="R939" t="s">
        <v>2026</v>
      </c>
      <c r="S939" t="s">
        <v>1144</v>
      </c>
      <c r="T939">
        <v>23333</v>
      </c>
    </row>
    <row r="940" spans="1:20" x14ac:dyDescent="0.3">
      <c r="A940" t="s">
        <v>2027</v>
      </c>
      <c r="B940" t="str">
        <f>_xlfn.CONCAT(쿼리1[[#This Row],[주문번호]], "-", 쿼리1[[#This Row],[공정명]])</f>
        <v>20241021-1000140982-제대</v>
      </c>
      <c r="C940">
        <v>2</v>
      </c>
      <c r="D940" t="s">
        <v>80</v>
      </c>
      <c r="E940" s="1">
        <v>45586</v>
      </c>
      <c r="F940" s="1">
        <v>45596</v>
      </c>
      <c r="G940" s="1">
        <v>45604</v>
      </c>
      <c r="H940" s="1">
        <v>45656</v>
      </c>
      <c r="I940" s="1">
        <v>45604</v>
      </c>
      <c r="J940" t="s">
        <v>31</v>
      </c>
      <c r="K940" t="s">
        <v>32</v>
      </c>
      <c r="L940">
        <v>10000</v>
      </c>
      <c r="M940">
        <v>10000</v>
      </c>
      <c r="N940">
        <v>8</v>
      </c>
      <c r="O940" t="s">
        <v>252</v>
      </c>
      <c r="P940" t="s">
        <v>2028</v>
      </c>
      <c r="Q940" t="s">
        <v>42</v>
      </c>
      <c r="R940" t="s">
        <v>2026</v>
      </c>
      <c r="S940" t="s">
        <v>1144</v>
      </c>
      <c r="T940">
        <v>10000</v>
      </c>
    </row>
    <row r="941" spans="1:20" x14ac:dyDescent="0.3">
      <c r="A941" t="s">
        <v>2029</v>
      </c>
      <c r="B941" t="str">
        <f>_xlfn.CONCAT(쿼리1[[#This Row],[주문번호]], "-", 쿼리1[[#This Row],[공정명]])</f>
        <v>20241021-1000139306-제대</v>
      </c>
      <c r="C941">
        <v>4</v>
      </c>
      <c r="D941" t="s">
        <v>80</v>
      </c>
      <c r="E941" s="1">
        <v>45586</v>
      </c>
      <c r="F941" s="1">
        <v>45596</v>
      </c>
      <c r="G941" s="1">
        <v>45604</v>
      </c>
      <c r="H941" s="1">
        <v>45656</v>
      </c>
      <c r="I941" s="1">
        <v>45604</v>
      </c>
      <c r="J941" t="s">
        <v>31</v>
      </c>
      <c r="K941" t="s">
        <v>32</v>
      </c>
      <c r="L941">
        <v>6666</v>
      </c>
      <c r="M941">
        <v>6100</v>
      </c>
      <c r="N941">
        <v>8</v>
      </c>
      <c r="O941" t="s">
        <v>252</v>
      </c>
      <c r="P941" t="s">
        <v>2024</v>
      </c>
      <c r="Q941" t="s">
        <v>2030</v>
      </c>
      <c r="R941" t="s">
        <v>2026</v>
      </c>
      <c r="S941" t="s">
        <v>1144</v>
      </c>
      <c r="T941">
        <v>6666</v>
      </c>
    </row>
    <row r="942" spans="1:20" x14ac:dyDescent="0.3">
      <c r="A942" t="s">
        <v>2031</v>
      </c>
      <c r="B942" t="str">
        <f>_xlfn.CONCAT(쿼리1[[#This Row],[주문번호]], "-", 쿼리1[[#This Row],[공정명]])</f>
        <v>20241018-1000157447-제대</v>
      </c>
      <c r="C942">
        <v>4</v>
      </c>
      <c r="D942" t="s">
        <v>80</v>
      </c>
      <c r="E942" s="1">
        <v>45583</v>
      </c>
      <c r="F942" s="1">
        <v>45595</v>
      </c>
      <c r="G942" s="1">
        <v>45595</v>
      </c>
      <c r="H942" s="1">
        <v>45656</v>
      </c>
      <c r="I942" s="1">
        <v>45595</v>
      </c>
      <c r="J942" t="s">
        <v>31</v>
      </c>
      <c r="K942" t="s">
        <v>39</v>
      </c>
      <c r="L942">
        <v>18750</v>
      </c>
      <c r="M942">
        <v>18100</v>
      </c>
      <c r="N942">
        <v>0</v>
      </c>
      <c r="O942" t="s">
        <v>1403</v>
      </c>
      <c r="P942" t="s">
        <v>2032</v>
      </c>
      <c r="Q942" t="s">
        <v>2033</v>
      </c>
      <c r="R942" t="s">
        <v>484</v>
      </c>
      <c r="S942" t="s">
        <v>1144</v>
      </c>
      <c r="T942">
        <v>18750</v>
      </c>
    </row>
    <row r="943" spans="1:20" x14ac:dyDescent="0.3">
      <c r="A943" t="s">
        <v>1389</v>
      </c>
      <c r="B943" t="str">
        <f>_xlfn.CONCAT(쿼리1[[#This Row],[주문번호]], "-", 쿼리1[[#This Row],[공정명]])</f>
        <v>20241105-1000169537-제대</v>
      </c>
      <c r="C943">
        <v>5</v>
      </c>
      <c r="D943" t="s">
        <v>80</v>
      </c>
      <c r="E943" s="1">
        <v>45601</v>
      </c>
      <c r="F943" s="1">
        <v>45615</v>
      </c>
      <c r="G943" s="1">
        <v>45616</v>
      </c>
      <c r="H943" s="1">
        <v>45656</v>
      </c>
      <c r="I943" s="1">
        <v>45616</v>
      </c>
      <c r="J943" t="s">
        <v>31</v>
      </c>
      <c r="K943" t="s">
        <v>32</v>
      </c>
      <c r="L943">
        <v>35294</v>
      </c>
      <c r="M943">
        <v>31650</v>
      </c>
      <c r="N943">
        <v>1</v>
      </c>
      <c r="O943" t="s">
        <v>1390</v>
      </c>
      <c r="P943" t="s">
        <v>1391</v>
      </c>
      <c r="Q943" t="s">
        <v>1392</v>
      </c>
      <c r="R943" t="s">
        <v>1393</v>
      </c>
      <c r="S943" t="s">
        <v>1144</v>
      </c>
      <c r="T943">
        <v>35294</v>
      </c>
    </row>
    <row r="944" spans="1:20" x14ac:dyDescent="0.3">
      <c r="A944" t="s">
        <v>1394</v>
      </c>
      <c r="B944" t="str">
        <f>_xlfn.CONCAT(쿼리1[[#This Row],[주문번호]], "-", 쿼리1[[#This Row],[공정명]])</f>
        <v>20241017-1000154020-제대</v>
      </c>
      <c r="C944">
        <v>4</v>
      </c>
      <c r="D944" t="s">
        <v>80</v>
      </c>
      <c r="E944" s="1">
        <v>45582</v>
      </c>
      <c r="F944" s="1">
        <v>45595</v>
      </c>
      <c r="G944" s="1">
        <v>45596</v>
      </c>
      <c r="H944" s="1">
        <v>45656</v>
      </c>
      <c r="I944" s="1">
        <v>45596</v>
      </c>
      <c r="J944" t="s">
        <v>31</v>
      </c>
      <c r="K944" t="s">
        <v>32</v>
      </c>
      <c r="L944">
        <v>30769</v>
      </c>
      <c r="M944">
        <v>28450</v>
      </c>
      <c r="N944">
        <v>1</v>
      </c>
      <c r="O944" t="s">
        <v>1395</v>
      </c>
      <c r="P944" t="s">
        <v>1396</v>
      </c>
      <c r="Q944" t="s">
        <v>1397</v>
      </c>
      <c r="R944" t="s">
        <v>1209</v>
      </c>
      <c r="S944" t="s">
        <v>1144</v>
      </c>
      <c r="T944">
        <v>30769</v>
      </c>
    </row>
    <row r="945" spans="1:20" x14ac:dyDescent="0.3">
      <c r="A945" t="s">
        <v>2034</v>
      </c>
      <c r="B945" t="str">
        <f>_xlfn.CONCAT(쿼리1[[#This Row],[주문번호]], "-", 쿼리1[[#This Row],[공정명]])</f>
        <v>20241204-13160151-제대</v>
      </c>
      <c r="C945">
        <v>4</v>
      </c>
      <c r="D945" t="s">
        <v>80</v>
      </c>
      <c r="E945" s="1">
        <v>45630</v>
      </c>
      <c r="F945" s="1">
        <v>45639</v>
      </c>
      <c r="G945" s="1">
        <v>45643</v>
      </c>
      <c r="H945" s="1">
        <v>45656</v>
      </c>
      <c r="I945" s="1">
        <v>45643</v>
      </c>
      <c r="J945" t="s">
        <v>31</v>
      </c>
      <c r="K945" t="s">
        <v>32</v>
      </c>
      <c r="L945">
        <v>50000</v>
      </c>
      <c r="M945">
        <v>47400</v>
      </c>
      <c r="N945">
        <v>4</v>
      </c>
      <c r="O945" t="s">
        <v>1052</v>
      </c>
      <c r="P945" t="s">
        <v>1053</v>
      </c>
      <c r="Q945" t="s">
        <v>1054</v>
      </c>
      <c r="R945" t="s">
        <v>1050</v>
      </c>
      <c r="S945" t="s">
        <v>1144</v>
      </c>
      <c r="T945">
        <v>50000</v>
      </c>
    </row>
    <row r="946" spans="1:20" x14ac:dyDescent="0.3">
      <c r="A946" t="s">
        <v>2035</v>
      </c>
      <c r="B946" t="str">
        <f>_xlfn.CONCAT(쿼리1[[#This Row],[주문번호]], "-", 쿼리1[[#This Row],[공정명]])</f>
        <v>20240909-240400-제대</v>
      </c>
      <c r="C946">
        <v>1</v>
      </c>
      <c r="D946" t="s">
        <v>80</v>
      </c>
      <c r="E946" s="1">
        <v>45544</v>
      </c>
      <c r="F946" s="1">
        <v>45546</v>
      </c>
      <c r="G946" s="1">
        <v>45555</v>
      </c>
      <c r="H946" s="1">
        <v>45656</v>
      </c>
      <c r="I946" s="1">
        <v>45555</v>
      </c>
      <c r="J946" t="s">
        <v>31</v>
      </c>
      <c r="K946" t="s">
        <v>32</v>
      </c>
      <c r="L946">
        <v>9302</v>
      </c>
      <c r="M946">
        <v>9200</v>
      </c>
      <c r="N946">
        <v>9</v>
      </c>
      <c r="O946" t="s">
        <v>324</v>
      </c>
      <c r="P946" t="s">
        <v>2036</v>
      </c>
      <c r="Q946" t="s">
        <v>42</v>
      </c>
      <c r="R946" t="s">
        <v>26</v>
      </c>
      <c r="S946" t="s">
        <v>510</v>
      </c>
      <c r="T946">
        <v>9302</v>
      </c>
    </row>
    <row r="947" spans="1:20" x14ac:dyDescent="0.3">
      <c r="A947" t="s">
        <v>2037</v>
      </c>
      <c r="B947" t="str">
        <f>_xlfn.CONCAT(쿼리1[[#This Row],[주문번호]], "-", 쿼리1[[#This Row],[공정명]])</f>
        <v>20240930-2119N0081-제대</v>
      </c>
      <c r="C947">
        <v>1</v>
      </c>
      <c r="D947" t="s">
        <v>80</v>
      </c>
      <c r="E947" s="1">
        <v>45565</v>
      </c>
      <c r="F947" s="1">
        <v>45567</v>
      </c>
      <c r="G947" s="1">
        <v>45571</v>
      </c>
      <c r="H947" s="1">
        <v>45656</v>
      </c>
      <c r="I947" s="1">
        <v>45571</v>
      </c>
      <c r="J947" t="s">
        <v>31</v>
      </c>
      <c r="K947" t="s">
        <v>32</v>
      </c>
      <c r="L947">
        <v>22222</v>
      </c>
      <c r="M947">
        <v>22500</v>
      </c>
      <c r="N947">
        <v>4</v>
      </c>
      <c r="O947" t="s">
        <v>829</v>
      </c>
      <c r="P947" t="s">
        <v>830</v>
      </c>
      <c r="Q947" t="s">
        <v>42</v>
      </c>
      <c r="R947" t="s">
        <v>26</v>
      </c>
      <c r="S947" t="s">
        <v>510</v>
      </c>
      <c r="T947">
        <v>22222</v>
      </c>
    </row>
    <row r="948" spans="1:20" x14ac:dyDescent="0.3">
      <c r="A948" t="s">
        <v>2038</v>
      </c>
      <c r="B948" t="str">
        <f>_xlfn.CONCAT(쿼리1[[#This Row],[주문번호]], "-", 쿼리1[[#This Row],[공정명]])</f>
        <v>20241002-2117P0185-제대</v>
      </c>
      <c r="C948">
        <v>3</v>
      </c>
      <c r="D948" t="s">
        <v>80</v>
      </c>
      <c r="E948" s="1">
        <v>45567</v>
      </c>
      <c r="F948" s="1">
        <v>45575</v>
      </c>
      <c r="G948" s="1">
        <v>45580</v>
      </c>
      <c r="H948" s="1">
        <v>45656</v>
      </c>
      <c r="I948" s="1">
        <v>45580</v>
      </c>
      <c r="J948" t="s">
        <v>31</v>
      </c>
      <c r="K948" t="s">
        <v>32</v>
      </c>
      <c r="L948">
        <v>16666</v>
      </c>
      <c r="M948">
        <v>17500</v>
      </c>
      <c r="N948">
        <v>5</v>
      </c>
      <c r="O948" t="s">
        <v>832</v>
      </c>
      <c r="P948" t="s">
        <v>2039</v>
      </c>
      <c r="Q948" t="s">
        <v>2040</v>
      </c>
      <c r="R948" t="s">
        <v>26</v>
      </c>
      <c r="S948" t="s">
        <v>510</v>
      </c>
      <c r="T948">
        <v>16666</v>
      </c>
    </row>
    <row r="949" spans="1:20" x14ac:dyDescent="0.3">
      <c r="A949" t="s">
        <v>2041</v>
      </c>
      <c r="B949" t="str">
        <f>_xlfn.CONCAT(쿼리1[[#This Row],[주문번호]], "-", 쿼리1[[#This Row],[공정명]])</f>
        <v>20241125-2000152346-제대</v>
      </c>
      <c r="C949">
        <v>3</v>
      </c>
      <c r="D949" t="s">
        <v>80</v>
      </c>
      <c r="E949" s="1">
        <v>45621</v>
      </c>
      <c r="F949" s="1">
        <v>45630</v>
      </c>
      <c r="G949" s="1">
        <v>45635</v>
      </c>
      <c r="H949" s="1">
        <v>45656</v>
      </c>
      <c r="I949" s="1">
        <v>45635</v>
      </c>
      <c r="J949" t="s">
        <v>31</v>
      </c>
      <c r="K949" t="s">
        <v>32</v>
      </c>
      <c r="L949">
        <v>56000</v>
      </c>
      <c r="M949">
        <v>59000</v>
      </c>
      <c r="N949">
        <v>5</v>
      </c>
      <c r="O949" t="s">
        <v>324</v>
      </c>
      <c r="P949" t="s">
        <v>836</v>
      </c>
      <c r="Q949" t="s">
        <v>837</v>
      </c>
      <c r="R949" t="s">
        <v>26</v>
      </c>
      <c r="S949" t="s">
        <v>510</v>
      </c>
      <c r="T949">
        <v>56000</v>
      </c>
    </row>
    <row r="950" spans="1:20" x14ac:dyDescent="0.3">
      <c r="A950" t="s">
        <v>2042</v>
      </c>
      <c r="B950" t="str">
        <f>_xlfn.CONCAT(쿼리1[[#This Row],[주문번호]], "-", 쿼리1[[#This Row],[공정명]])</f>
        <v>20241014-2117P0185-제대</v>
      </c>
      <c r="C950">
        <v>3</v>
      </c>
      <c r="D950" t="s">
        <v>80</v>
      </c>
      <c r="E950" s="1">
        <v>45579</v>
      </c>
      <c r="F950" s="1">
        <v>45588</v>
      </c>
      <c r="G950" s="1">
        <v>45586</v>
      </c>
      <c r="H950" s="1">
        <v>45656</v>
      </c>
      <c r="I950" s="1">
        <v>45586</v>
      </c>
      <c r="J950" t="s">
        <v>31</v>
      </c>
      <c r="K950" t="s">
        <v>39</v>
      </c>
      <c r="L950">
        <v>100000</v>
      </c>
      <c r="M950">
        <v>10000</v>
      </c>
      <c r="N950">
        <v>-2</v>
      </c>
      <c r="O950" t="s">
        <v>832</v>
      </c>
      <c r="P950" t="s">
        <v>2039</v>
      </c>
      <c r="Q950" t="s">
        <v>2040</v>
      </c>
      <c r="R950" t="s">
        <v>26</v>
      </c>
      <c r="S950" t="s">
        <v>510</v>
      </c>
      <c r="T950">
        <v>100000</v>
      </c>
    </row>
    <row r="951" spans="1:20" x14ac:dyDescent="0.3">
      <c r="A951" t="s">
        <v>2043</v>
      </c>
      <c r="B951" t="str">
        <f>_xlfn.CONCAT(쿼리1[[#This Row],[주문번호]], "-", 쿼리1[[#This Row],[공정명]])</f>
        <v>20240919-2000152350-제대</v>
      </c>
      <c r="C951">
        <v>3</v>
      </c>
      <c r="D951" t="s">
        <v>80</v>
      </c>
      <c r="E951" s="1">
        <v>45554</v>
      </c>
      <c r="F951" s="1">
        <v>45562</v>
      </c>
      <c r="G951" s="1">
        <v>45571</v>
      </c>
      <c r="H951" s="1">
        <v>45656</v>
      </c>
      <c r="I951" s="1">
        <v>45574</v>
      </c>
      <c r="J951" t="s">
        <v>31</v>
      </c>
      <c r="K951" t="s">
        <v>32</v>
      </c>
      <c r="L951">
        <v>26666</v>
      </c>
      <c r="M951">
        <v>26400</v>
      </c>
      <c r="N951">
        <v>9</v>
      </c>
      <c r="O951" t="s">
        <v>324</v>
      </c>
      <c r="P951" t="s">
        <v>2039</v>
      </c>
      <c r="Q951" t="s">
        <v>2044</v>
      </c>
      <c r="R951" t="s">
        <v>26</v>
      </c>
      <c r="S951" t="s">
        <v>510</v>
      </c>
      <c r="T951">
        <v>26666</v>
      </c>
    </row>
    <row r="952" spans="1:20" x14ac:dyDescent="0.3">
      <c r="A952" t="s">
        <v>2045</v>
      </c>
      <c r="B952" t="str">
        <f>_xlfn.CONCAT(쿼리1[[#This Row],[주문번호]], "-", 쿼리1[[#This Row],[공정명]])</f>
        <v>20240930-2000152346-제대</v>
      </c>
      <c r="C952">
        <v>3</v>
      </c>
      <c r="D952" t="s">
        <v>80</v>
      </c>
      <c r="E952" s="1">
        <v>45565</v>
      </c>
      <c r="F952" s="1">
        <v>45573</v>
      </c>
      <c r="G952" s="1">
        <v>45571</v>
      </c>
      <c r="H952" s="1">
        <v>45656</v>
      </c>
      <c r="I952" s="1">
        <v>45574</v>
      </c>
      <c r="J952" t="s">
        <v>31</v>
      </c>
      <c r="K952" t="s">
        <v>39</v>
      </c>
      <c r="L952">
        <v>40000</v>
      </c>
      <c r="M952">
        <v>40000</v>
      </c>
      <c r="N952">
        <v>-2</v>
      </c>
      <c r="O952" t="s">
        <v>324</v>
      </c>
      <c r="P952" t="s">
        <v>836</v>
      </c>
      <c r="Q952" t="s">
        <v>837</v>
      </c>
      <c r="R952" t="s">
        <v>26</v>
      </c>
      <c r="S952" t="s">
        <v>510</v>
      </c>
      <c r="T952">
        <v>40000</v>
      </c>
    </row>
    <row r="953" spans="1:20" x14ac:dyDescent="0.3">
      <c r="A953" t="s">
        <v>2046</v>
      </c>
      <c r="B953" t="str">
        <f>_xlfn.CONCAT(쿼리1[[#This Row],[주문번호]], "-", 쿼리1[[#This Row],[공정명]])</f>
        <v>20241008-2117P0011-제대</v>
      </c>
      <c r="C953">
        <v>3</v>
      </c>
      <c r="D953" t="s">
        <v>80</v>
      </c>
      <c r="E953" s="1">
        <v>45573</v>
      </c>
      <c r="F953" s="1">
        <v>45581</v>
      </c>
      <c r="G953" s="1">
        <v>45590</v>
      </c>
      <c r="H953" s="1">
        <v>45656</v>
      </c>
      <c r="I953" s="1">
        <v>45590</v>
      </c>
      <c r="J953" t="s">
        <v>31</v>
      </c>
      <c r="K953" t="s">
        <v>32</v>
      </c>
      <c r="L953">
        <v>15000</v>
      </c>
      <c r="M953">
        <v>14500</v>
      </c>
      <c r="N953">
        <v>9</v>
      </c>
      <c r="O953" t="s">
        <v>832</v>
      </c>
      <c r="P953" t="s">
        <v>1846</v>
      </c>
      <c r="Q953" t="s">
        <v>1847</v>
      </c>
      <c r="R953" t="s">
        <v>26</v>
      </c>
      <c r="S953" t="s">
        <v>510</v>
      </c>
      <c r="T953">
        <v>15000</v>
      </c>
    </row>
    <row r="954" spans="1:20" x14ac:dyDescent="0.3">
      <c r="A954" t="s">
        <v>2047</v>
      </c>
      <c r="B954" t="str">
        <f>_xlfn.CONCAT(쿼리1[[#This Row],[주문번호]], "-", 쿼리1[[#This Row],[공정명]])</f>
        <v>20240930-220112-제대</v>
      </c>
      <c r="C954">
        <v>4</v>
      </c>
      <c r="D954" t="s">
        <v>80</v>
      </c>
      <c r="E954" s="1">
        <v>45565</v>
      </c>
      <c r="F954" s="1">
        <v>45573</v>
      </c>
      <c r="G954" s="1">
        <v>45576</v>
      </c>
      <c r="H954" s="1">
        <v>45656</v>
      </c>
      <c r="I954" s="1">
        <v>45576</v>
      </c>
      <c r="J954" t="s">
        <v>31</v>
      </c>
      <c r="K954" t="s">
        <v>32</v>
      </c>
      <c r="L954">
        <v>27272</v>
      </c>
      <c r="M954">
        <v>27000</v>
      </c>
      <c r="N954">
        <v>3</v>
      </c>
      <c r="O954" t="s">
        <v>832</v>
      </c>
      <c r="P954" t="s">
        <v>2048</v>
      </c>
      <c r="Q954" t="s">
        <v>2049</v>
      </c>
      <c r="R954" t="s">
        <v>2050</v>
      </c>
      <c r="S954" t="s">
        <v>510</v>
      </c>
      <c r="T954">
        <v>27272</v>
      </c>
    </row>
    <row r="955" spans="1:20" x14ac:dyDescent="0.3">
      <c r="A955" t="s">
        <v>2051</v>
      </c>
      <c r="B955" t="str">
        <f>_xlfn.CONCAT(쿼리1[[#This Row],[주문번호]], "-", 쿼리1[[#This Row],[공정명]])</f>
        <v>20241210-220112-제대</v>
      </c>
      <c r="C955">
        <v>4</v>
      </c>
      <c r="D955" t="s">
        <v>80</v>
      </c>
      <c r="E955" s="1">
        <v>45636</v>
      </c>
      <c r="F955" s="1">
        <v>45644</v>
      </c>
      <c r="G955" s="1">
        <v>45647</v>
      </c>
      <c r="H955" s="1">
        <v>45656</v>
      </c>
      <c r="I955" s="1">
        <v>45647</v>
      </c>
      <c r="J955" t="s">
        <v>31</v>
      </c>
      <c r="K955" t="s">
        <v>32</v>
      </c>
      <c r="L955">
        <v>27272</v>
      </c>
      <c r="M955">
        <v>26800</v>
      </c>
      <c r="N955">
        <v>3</v>
      </c>
      <c r="O955" t="s">
        <v>832</v>
      </c>
      <c r="P955" t="s">
        <v>2048</v>
      </c>
      <c r="Q955" t="s">
        <v>2049</v>
      </c>
      <c r="R955" t="s">
        <v>2050</v>
      </c>
      <c r="S955" t="s">
        <v>510</v>
      </c>
      <c r="T955">
        <v>27272</v>
      </c>
    </row>
    <row r="956" spans="1:20" x14ac:dyDescent="0.3">
      <c r="A956" t="s">
        <v>2052</v>
      </c>
      <c r="B956" t="str">
        <f>_xlfn.CONCAT(쿼리1[[#This Row],[주문번호]], "-", 쿼리1[[#This Row],[공정명]])</f>
        <v>20240910-2000167679-제대</v>
      </c>
      <c r="C956">
        <v>1</v>
      </c>
      <c r="D956" t="s">
        <v>80</v>
      </c>
      <c r="E956" s="1">
        <v>45545</v>
      </c>
      <c r="F956" s="1">
        <v>45546</v>
      </c>
      <c r="G956" s="1">
        <v>45555</v>
      </c>
      <c r="H956" s="1">
        <v>45656</v>
      </c>
      <c r="I956" s="1">
        <v>45555</v>
      </c>
      <c r="J956" t="s">
        <v>31</v>
      </c>
      <c r="K956" t="s">
        <v>32</v>
      </c>
      <c r="L956">
        <v>6666</v>
      </c>
      <c r="M956">
        <v>6700</v>
      </c>
      <c r="N956">
        <v>9</v>
      </c>
      <c r="O956" t="s">
        <v>663</v>
      </c>
      <c r="P956" t="s">
        <v>2053</v>
      </c>
      <c r="Q956" t="s">
        <v>42</v>
      </c>
      <c r="R956" t="s">
        <v>758</v>
      </c>
      <c r="S956" t="s">
        <v>510</v>
      </c>
      <c r="T956">
        <v>6666</v>
      </c>
    </row>
    <row r="957" spans="1:20" x14ac:dyDescent="0.3">
      <c r="A957" t="s">
        <v>2054</v>
      </c>
      <c r="B957" t="str">
        <f>_xlfn.CONCAT(쿼리1[[#This Row],[주문번호]], "-", 쿼리1[[#This Row],[공정명]])</f>
        <v>20241119-2000167679-제대</v>
      </c>
      <c r="C957">
        <v>1</v>
      </c>
      <c r="D957" t="s">
        <v>80</v>
      </c>
      <c r="E957" s="1">
        <v>45615</v>
      </c>
      <c r="F957" s="1">
        <v>45615</v>
      </c>
      <c r="G957" s="1">
        <v>45617</v>
      </c>
      <c r="H957" s="1">
        <v>45656</v>
      </c>
      <c r="I957" s="1">
        <v>45617</v>
      </c>
      <c r="J957" t="s">
        <v>31</v>
      </c>
      <c r="K957" t="s">
        <v>32</v>
      </c>
      <c r="L957">
        <v>6666</v>
      </c>
      <c r="M957">
        <v>6700</v>
      </c>
      <c r="N957">
        <v>2</v>
      </c>
      <c r="O957" t="s">
        <v>663</v>
      </c>
      <c r="P957" t="s">
        <v>2053</v>
      </c>
      <c r="Q957" t="s">
        <v>42</v>
      </c>
      <c r="R957" t="s">
        <v>758</v>
      </c>
      <c r="S957" t="s">
        <v>510</v>
      </c>
      <c r="T957">
        <v>6666</v>
      </c>
    </row>
    <row r="958" spans="1:20" x14ac:dyDescent="0.3">
      <c r="A958" t="s">
        <v>2055</v>
      </c>
      <c r="B958" t="str">
        <f>_xlfn.CONCAT(쿼리1[[#This Row],[주문번호]], "-", 쿼리1[[#This Row],[공정명]])</f>
        <v>20241223-2420P0009-제대</v>
      </c>
      <c r="C958">
        <v>3</v>
      </c>
      <c r="D958" t="s">
        <v>80</v>
      </c>
      <c r="E958" s="1">
        <v>45649</v>
      </c>
      <c r="F958" s="1">
        <v>45657</v>
      </c>
      <c r="G958" s="1"/>
      <c r="H958" s="1">
        <v>45656</v>
      </c>
      <c r="I958" s="1"/>
      <c r="J958" t="s">
        <v>21</v>
      </c>
      <c r="K958" t="s">
        <v>282</v>
      </c>
      <c r="L958">
        <v>10526</v>
      </c>
      <c r="O958" t="s">
        <v>1005</v>
      </c>
      <c r="P958" t="s">
        <v>2056</v>
      </c>
      <c r="Q958" t="s">
        <v>2057</v>
      </c>
      <c r="R958" t="s">
        <v>2058</v>
      </c>
      <c r="S958" t="s">
        <v>510</v>
      </c>
      <c r="T958">
        <v>10526</v>
      </c>
    </row>
    <row r="959" spans="1:20" x14ac:dyDescent="0.3">
      <c r="A959" t="s">
        <v>2059</v>
      </c>
      <c r="B959" t="str">
        <f>_xlfn.CONCAT(쿼리1[[#This Row],[주문번호]], "-", 쿼리1[[#This Row],[공정명]])</f>
        <v>20241002-2000150149-제대</v>
      </c>
      <c r="C959">
        <v>3</v>
      </c>
      <c r="D959" t="s">
        <v>80</v>
      </c>
      <c r="E959" s="1">
        <v>45567</v>
      </c>
      <c r="F959" s="1">
        <v>45573</v>
      </c>
      <c r="G959" s="1">
        <v>45581</v>
      </c>
      <c r="H959" s="1">
        <v>45656</v>
      </c>
      <c r="I959" s="1">
        <v>45581</v>
      </c>
      <c r="J959" t="s">
        <v>31</v>
      </c>
      <c r="K959" t="s">
        <v>32</v>
      </c>
      <c r="L959">
        <v>10000</v>
      </c>
      <c r="M959">
        <v>10100</v>
      </c>
      <c r="N959">
        <v>8</v>
      </c>
      <c r="O959" t="s">
        <v>1005</v>
      </c>
      <c r="P959" t="s">
        <v>2056</v>
      </c>
      <c r="Q959" t="s">
        <v>2060</v>
      </c>
      <c r="R959" t="s">
        <v>2058</v>
      </c>
      <c r="S959" t="s">
        <v>510</v>
      </c>
      <c r="T959">
        <v>10000</v>
      </c>
    </row>
    <row r="960" spans="1:20" x14ac:dyDescent="0.3">
      <c r="A960" t="s">
        <v>2061</v>
      </c>
      <c r="B960" t="str">
        <f>_xlfn.CONCAT(쿼리1[[#This Row],[주문번호]], "-", 쿼리1[[#This Row],[공정명]])</f>
        <v>20241101-2000135577-제대</v>
      </c>
      <c r="C960">
        <v>3</v>
      </c>
      <c r="D960" t="s">
        <v>80</v>
      </c>
      <c r="E960" s="1">
        <v>45597</v>
      </c>
      <c r="F960" s="1">
        <v>45607</v>
      </c>
      <c r="G960" s="1">
        <v>45614</v>
      </c>
      <c r="H960" s="1">
        <v>45656</v>
      </c>
      <c r="I960" s="1">
        <v>45614</v>
      </c>
      <c r="J960" t="s">
        <v>31</v>
      </c>
      <c r="K960" t="s">
        <v>32</v>
      </c>
      <c r="L960">
        <v>20000</v>
      </c>
      <c r="M960">
        <v>20400</v>
      </c>
      <c r="N960">
        <v>7</v>
      </c>
      <c r="O960" t="s">
        <v>2062</v>
      </c>
      <c r="P960" t="s">
        <v>2063</v>
      </c>
      <c r="Q960" t="s">
        <v>2064</v>
      </c>
      <c r="R960" t="s">
        <v>2065</v>
      </c>
      <c r="S960" t="s">
        <v>510</v>
      </c>
      <c r="T960">
        <v>20000</v>
      </c>
    </row>
    <row r="961" spans="1:20" x14ac:dyDescent="0.3">
      <c r="A961" t="s">
        <v>2066</v>
      </c>
      <c r="B961" t="str">
        <f>_xlfn.CONCAT(쿼리1[[#This Row],[주문번호]], "-", 쿼리1[[#This Row],[공정명]])</f>
        <v>20241014-23160022-제대</v>
      </c>
      <c r="C961">
        <v>3</v>
      </c>
      <c r="D961" t="s">
        <v>80</v>
      </c>
      <c r="E961" s="1">
        <v>45579</v>
      </c>
      <c r="F961" s="1">
        <v>45587</v>
      </c>
      <c r="G961" s="1">
        <v>45588</v>
      </c>
      <c r="H961" s="1">
        <v>45656</v>
      </c>
      <c r="I961" s="1">
        <v>45588</v>
      </c>
      <c r="J961" t="s">
        <v>31</v>
      </c>
      <c r="K961" t="s">
        <v>32</v>
      </c>
      <c r="L961">
        <v>57142</v>
      </c>
      <c r="M961">
        <v>57000</v>
      </c>
      <c r="N961">
        <v>1</v>
      </c>
      <c r="O961" t="s">
        <v>324</v>
      </c>
      <c r="P961" t="s">
        <v>2067</v>
      </c>
      <c r="Q961" t="s">
        <v>2068</v>
      </c>
      <c r="R961" t="s">
        <v>2069</v>
      </c>
      <c r="S961" t="s">
        <v>510</v>
      </c>
      <c r="T961">
        <v>57142</v>
      </c>
    </row>
    <row r="962" spans="1:20" x14ac:dyDescent="0.3">
      <c r="A962" t="s">
        <v>75</v>
      </c>
      <c r="B962" t="str">
        <f>_xlfn.CONCAT(쿼리1[[#This Row],[주문번호]], "-", 쿼리1[[#This Row],[공정명]])</f>
        <v>20240905-1000164302-제대</v>
      </c>
      <c r="C962">
        <v>5</v>
      </c>
      <c r="D962" t="s">
        <v>80</v>
      </c>
      <c r="E962" s="1">
        <v>45540</v>
      </c>
      <c r="F962" s="1">
        <v>45554</v>
      </c>
      <c r="G962" s="1">
        <v>45590</v>
      </c>
      <c r="H962" s="1">
        <v>45656</v>
      </c>
      <c r="I962" s="1">
        <v>45590</v>
      </c>
      <c r="J962" t="s">
        <v>31</v>
      </c>
      <c r="K962" t="s">
        <v>32</v>
      </c>
      <c r="L962">
        <v>14285</v>
      </c>
      <c r="M962">
        <v>12975</v>
      </c>
      <c r="N962">
        <v>36</v>
      </c>
      <c r="O962" t="s">
        <v>46</v>
      </c>
      <c r="P962" t="s">
        <v>56</v>
      </c>
      <c r="Q962" t="s">
        <v>76</v>
      </c>
      <c r="R962" t="s">
        <v>77</v>
      </c>
      <c r="S962" t="s">
        <v>137</v>
      </c>
      <c r="T962">
        <v>14285</v>
      </c>
    </row>
    <row r="963" spans="1:20" x14ac:dyDescent="0.3">
      <c r="A963" t="s">
        <v>2070</v>
      </c>
      <c r="B963" t="str">
        <f>_xlfn.CONCAT(쿼리1[[#This Row],[주문번호]], "-", 쿼리1[[#This Row],[공정명]])</f>
        <v>20241210-1000150222-제대</v>
      </c>
      <c r="C963">
        <v>5</v>
      </c>
      <c r="D963" t="s">
        <v>80</v>
      </c>
      <c r="E963" s="1">
        <v>45636</v>
      </c>
      <c r="F963" s="1">
        <v>45650</v>
      </c>
      <c r="G963" s="1">
        <v>45652</v>
      </c>
      <c r="H963" s="1">
        <v>45656</v>
      </c>
      <c r="I963" s="1">
        <v>45652</v>
      </c>
      <c r="J963" t="s">
        <v>31</v>
      </c>
      <c r="K963" t="s">
        <v>32</v>
      </c>
      <c r="L963">
        <v>30769</v>
      </c>
      <c r="M963">
        <v>28645</v>
      </c>
      <c r="N963">
        <v>2</v>
      </c>
      <c r="O963" t="s">
        <v>1817</v>
      </c>
      <c r="P963" t="s">
        <v>2071</v>
      </c>
      <c r="Q963" t="s">
        <v>2072</v>
      </c>
      <c r="R963" t="s">
        <v>1496</v>
      </c>
      <c r="S963" t="s">
        <v>137</v>
      </c>
      <c r="T963">
        <v>30769</v>
      </c>
    </row>
    <row r="964" spans="1:20" x14ac:dyDescent="0.3">
      <c r="A964" t="s">
        <v>2073</v>
      </c>
      <c r="B964" t="str">
        <f>_xlfn.CONCAT(쿼리1[[#This Row],[주문번호]], "-", 쿼리1[[#This Row],[공정명]])</f>
        <v>20241101-1000169077-제대</v>
      </c>
      <c r="C964">
        <v>5</v>
      </c>
      <c r="D964" t="s">
        <v>80</v>
      </c>
      <c r="E964" s="1">
        <v>45597</v>
      </c>
      <c r="F964" s="1">
        <v>45614</v>
      </c>
      <c r="G964" s="1">
        <v>45616</v>
      </c>
      <c r="H964" s="1">
        <v>45656</v>
      </c>
      <c r="I964" s="1">
        <v>45617</v>
      </c>
      <c r="J964" t="s">
        <v>31</v>
      </c>
      <c r="K964" t="s">
        <v>32</v>
      </c>
      <c r="L964">
        <v>164102</v>
      </c>
      <c r="M964">
        <v>79750</v>
      </c>
      <c r="N964">
        <v>2</v>
      </c>
      <c r="O964" t="s">
        <v>559</v>
      </c>
      <c r="P964" t="s">
        <v>2074</v>
      </c>
      <c r="Q964" t="s">
        <v>2075</v>
      </c>
      <c r="R964" t="s">
        <v>2076</v>
      </c>
      <c r="S964" t="s">
        <v>137</v>
      </c>
      <c r="T964">
        <v>164102</v>
      </c>
    </row>
    <row r="965" spans="1:20" x14ac:dyDescent="0.3">
      <c r="A965" t="s">
        <v>2073</v>
      </c>
      <c r="B965" t="str">
        <f>_xlfn.CONCAT(쿼리1[[#This Row],[주문번호]], "-", 쿼리1[[#This Row],[공정명]])</f>
        <v>20241101-1000169077-제대</v>
      </c>
      <c r="C965">
        <v>5</v>
      </c>
      <c r="D965" t="s">
        <v>80</v>
      </c>
      <c r="E965" s="1">
        <v>45597</v>
      </c>
      <c r="F965" s="1">
        <v>45614</v>
      </c>
      <c r="G965" s="1">
        <v>45617</v>
      </c>
      <c r="H965" s="1">
        <v>45656</v>
      </c>
      <c r="I965" s="1">
        <v>45617</v>
      </c>
      <c r="J965" t="s">
        <v>31</v>
      </c>
      <c r="K965" t="s">
        <v>32</v>
      </c>
      <c r="L965">
        <v>164102</v>
      </c>
      <c r="M965">
        <v>80550</v>
      </c>
      <c r="N965">
        <v>3</v>
      </c>
      <c r="O965" t="s">
        <v>559</v>
      </c>
      <c r="P965" t="s">
        <v>2074</v>
      </c>
      <c r="Q965" t="s">
        <v>2075</v>
      </c>
      <c r="R965" t="s">
        <v>2076</v>
      </c>
      <c r="S965" t="s">
        <v>137</v>
      </c>
      <c r="T965">
        <v>164102</v>
      </c>
    </row>
    <row r="966" spans="1:20" x14ac:dyDescent="0.3">
      <c r="A966" t="s">
        <v>2077</v>
      </c>
      <c r="B966" t="str">
        <f>_xlfn.CONCAT(쿼리1[[#This Row],[주문번호]], "-", 쿼리1[[#This Row],[공정명]])</f>
        <v>20240930-1000169077-제대</v>
      </c>
      <c r="C966">
        <v>5</v>
      </c>
      <c r="D966" t="s">
        <v>80</v>
      </c>
      <c r="E966" s="1">
        <v>45565</v>
      </c>
      <c r="F966" s="1">
        <v>45579</v>
      </c>
      <c r="G966" s="1">
        <v>45587</v>
      </c>
      <c r="H966" s="1">
        <v>45656</v>
      </c>
      <c r="I966" s="1">
        <v>45587</v>
      </c>
      <c r="J966" t="s">
        <v>31</v>
      </c>
      <c r="K966" t="s">
        <v>32</v>
      </c>
      <c r="L966">
        <v>82051</v>
      </c>
      <c r="M966">
        <v>76545</v>
      </c>
      <c r="N966">
        <v>8</v>
      </c>
      <c r="O966" t="s">
        <v>559</v>
      </c>
      <c r="P966" t="s">
        <v>2074</v>
      </c>
      <c r="Q966" t="s">
        <v>2075</v>
      </c>
      <c r="R966" t="s">
        <v>2076</v>
      </c>
      <c r="S966" t="s">
        <v>137</v>
      </c>
      <c r="T966">
        <v>82051</v>
      </c>
    </row>
    <row r="967" spans="1:20" x14ac:dyDescent="0.3">
      <c r="A967" t="s">
        <v>2078</v>
      </c>
      <c r="B967" t="str">
        <f>_xlfn.CONCAT(쿼리1[[#This Row],[주문번호]], "-", 쿼리1[[#This Row],[공정명]])</f>
        <v>20241112-1000139689-제대</v>
      </c>
      <c r="C967">
        <v>5</v>
      </c>
      <c r="D967" t="s">
        <v>80</v>
      </c>
      <c r="E967" s="1">
        <v>45608</v>
      </c>
      <c r="F967" s="1">
        <v>45622</v>
      </c>
      <c r="G967" s="1">
        <v>45625</v>
      </c>
      <c r="H967" s="1">
        <v>45656</v>
      </c>
      <c r="I967" s="1">
        <v>45625</v>
      </c>
      <c r="J967" t="s">
        <v>31</v>
      </c>
      <c r="K967" t="s">
        <v>32</v>
      </c>
      <c r="L967">
        <v>61538</v>
      </c>
      <c r="M967">
        <v>58580</v>
      </c>
      <c r="N967">
        <v>3</v>
      </c>
      <c r="O967" t="s">
        <v>559</v>
      </c>
      <c r="P967" t="s">
        <v>2079</v>
      </c>
      <c r="Q967" t="s">
        <v>1321</v>
      </c>
      <c r="R967" t="s">
        <v>2076</v>
      </c>
      <c r="S967" t="s">
        <v>137</v>
      </c>
      <c r="T967">
        <v>61538</v>
      </c>
    </row>
    <row r="968" spans="1:20" x14ac:dyDescent="0.3">
      <c r="A968" t="s">
        <v>2080</v>
      </c>
      <c r="B968" t="str">
        <f>_xlfn.CONCAT(쿼리1[[#This Row],[주문번호]], "-", 쿼리1[[#This Row],[공정명]])</f>
        <v>20240913-1000169077-제대</v>
      </c>
      <c r="C968">
        <v>5</v>
      </c>
      <c r="D968" t="s">
        <v>80</v>
      </c>
      <c r="E968" s="1">
        <v>45548</v>
      </c>
      <c r="F968" s="1">
        <v>45562</v>
      </c>
      <c r="G968" s="1">
        <v>45575</v>
      </c>
      <c r="H968" s="1">
        <v>45656</v>
      </c>
      <c r="I968" s="1">
        <v>45589</v>
      </c>
      <c r="J968" t="s">
        <v>31</v>
      </c>
      <c r="K968" t="s">
        <v>32</v>
      </c>
      <c r="L968">
        <v>41025</v>
      </c>
      <c r="M968">
        <v>38450</v>
      </c>
      <c r="N968">
        <v>13</v>
      </c>
      <c r="O968" t="s">
        <v>559</v>
      </c>
      <c r="P968" t="s">
        <v>2074</v>
      </c>
      <c r="Q968" t="s">
        <v>2075</v>
      </c>
      <c r="R968" t="s">
        <v>2076</v>
      </c>
      <c r="S968" t="s">
        <v>137</v>
      </c>
      <c r="T968">
        <v>41025</v>
      </c>
    </row>
    <row r="969" spans="1:20" x14ac:dyDescent="0.3">
      <c r="A969" t="s">
        <v>2080</v>
      </c>
      <c r="B969" t="str">
        <f>_xlfn.CONCAT(쿼리1[[#This Row],[주문번호]], "-", 쿼리1[[#This Row],[공정명]])</f>
        <v>20240913-1000169077-제대</v>
      </c>
      <c r="C969">
        <v>5</v>
      </c>
      <c r="D969" t="s">
        <v>80</v>
      </c>
      <c r="E969" s="1">
        <v>45548</v>
      </c>
      <c r="F969" s="1">
        <v>45562</v>
      </c>
      <c r="G969" s="1">
        <v>45575</v>
      </c>
      <c r="H969" s="1">
        <v>45656</v>
      </c>
      <c r="I969" s="1">
        <v>45589</v>
      </c>
      <c r="J969" t="s">
        <v>31</v>
      </c>
      <c r="K969" t="s">
        <v>32</v>
      </c>
      <c r="L969">
        <v>41025</v>
      </c>
      <c r="M969">
        <v>38450</v>
      </c>
      <c r="N969">
        <v>13</v>
      </c>
      <c r="O969" t="s">
        <v>559</v>
      </c>
      <c r="P969" t="s">
        <v>2074</v>
      </c>
      <c r="Q969" t="s">
        <v>2075</v>
      </c>
      <c r="R969" t="s">
        <v>2076</v>
      </c>
      <c r="S969" t="s">
        <v>137</v>
      </c>
      <c r="T969">
        <v>41025</v>
      </c>
    </row>
    <row r="970" spans="1:20" x14ac:dyDescent="0.3">
      <c r="A970" t="s">
        <v>2080</v>
      </c>
      <c r="B970" t="str">
        <f>_xlfn.CONCAT(쿼리1[[#This Row],[주문번호]], "-", 쿼리1[[#This Row],[공정명]])</f>
        <v>20240913-1000169077-제대</v>
      </c>
      <c r="C970">
        <v>5</v>
      </c>
      <c r="D970" t="s">
        <v>80</v>
      </c>
      <c r="E970" s="1">
        <v>45548</v>
      </c>
      <c r="F970" s="1">
        <v>45562</v>
      </c>
      <c r="G970" s="1">
        <v>45589</v>
      </c>
      <c r="H970" s="1">
        <v>45656</v>
      </c>
      <c r="I970" s="1">
        <v>45589</v>
      </c>
      <c r="J970" t="s">
        <v>31</v>
      </c>
      <c r="K970" t="s">
        <v>32</v>
      </c>
      <c r="L970">
        <v>41025</v>
      </c>
      <c r="M970">
        <v>-76900</v>
      </c>
      <c r="N970">
        <v>27</v>
      </c>
      <c r="O970" t="s">
        <v>559</v>
      </c>
      <c r="P970" t="s">
        <v>2074</v>
      </c>
      <c r="Q970" t="s">
        <v>2075</v>
      </c>
      <c r="R970" t="s">
        <v>2076</v>
      </c>
      <c r="S970" t="s">
        <v>137</v>
      </c>
      <c r="T970">
        <v>41025</v>
      </c>
    </row>
    <row r="971" spans="1:20" x14ac:dyDescent="0.3">
      <c r="A971" t="s">
        <v>2080</v>
      </c>
      <c r="B971" t="str">
        <f>_xlfn.CONCAT(쿼리1[[#This Row],[주문번호]], "-", 쿼리1[[#This Row],[공정명]])</f>
        <v>20240913-1000169077-제대</v>
      </c>
      <c r="C971">
        <v>5</v>
      </c>
      <c r="D971" t="s">
        <v>80</v>
      </c>
      <c r="E971" s="1">
        <v>45548</v>
      </c>
      <c r="F971" s="1">
        <v>45562</v>
      </c>
      <c r="G971" s="1">
        <v>45589</v>
      </c>
      <c r="H971" s="1">
        <v>45656</v>
      </c>
      <c r="I971" s="1">
        <v>45589</v>
      </c>
      <c r="J971" t="s">
        <v>31</v>
      </c>
      <c r="K971" t="s">
        <v>32</v>
      </c>
      <c r="L971">
        <v>41025</v>
      </c>
      <c r="M971">
        <v>38450</v>
      </c>
      <c r="N971">
        <v>27</v>
      </c>
      <c r="O971" t="s">
        <v>559</v>
      </c>
      <c r="P971" t="s">
        <v>2074</v>
      </c>
      <c r="Q971" t="s">
        <v>2075</v>
      </c>
      <c r="R971" t="s">
        <v>2076</v>
      </c>
      <c r="S971" t="s">
        <v>137</v>
      </c>
      <c r="T971">
        <v>41025</v>
      </c>
    </row>
    <row r="972" spans="1:20" x14ac:dyDescent="0.3">
      <c r="A972" t="s">
        <v>2081</v>
      </c>
      <c r="B972" t="str">
        <f>_xlfn.CONCAT(쿼리1[[#This Row],[주문번호]], "-", 쿼리1[[#This Row],[공정명]])</f>
        <v>20241128-1000140520-제대</v>
      </c>
      <c r="C972">
        <v>5</v>
      </c>
      <c r="D972" t="s">
        <v>80</v>
      </c>
      <c r="E972" s="1">
        <v>45624</v>
      </c>
      <c r="F972" s="1">
        <v>45638</v>
      </c>
      <c r="G972" s="1">
        <v>45644</v>
      </c>
      <c r="H972" s="1">
        <v>45656</v>
      </c>
      <c r="I972" s="1">
        <v>45644</v>
      </c>
      <c r="J972" t="s">
        <v>31</v>
      </c>
      <c r="K972" t="s">
        <v>32</v>
      </c>
      <c r="L972">
        <v>61538</v>
      </c>
      <c r="M972">
        <v>28720</v>
      </c>
      <c r="N972">
        <v>6</v>
      </c>
      <c r="O972" t="s">
        <v>180</v>
      </c>
      <c r="P972" t="s">
        <v>2082</v>
      </c>
      <c r="Q972" t="s">
        <v>2083</v>
      </c>
      <c r="R972" t="s">
        <v>2084</v>
      </c>
      <c r="S972" t="s">
        <v>137</v>
      </c>
      <c r="T972">
        <v>61538</v>
      </c>
    </row>
    <row r="973" spans="1:20" x14ac:dyDescent="0.3">
      <c r="A973" t="s">
        <v>2081</v>
      </c>
      <c r="B973" t="str">
        <f>_xlfn.CONCAT(쿼리1[[#This Row],[주문번호]], "-", 쿼리1[[#This Row],[공정명]])</f>
        <v>20241128-1000140520-제대</v>
      </c>
      <c r="C973">
        <v>5</v>
      </c>
      <c r="D973" t="s">
        <v>80</v>
      </c>
      <c r="E973" s="1">
        <v>45624</v>
      </c>
      <c r="F973" s="1">
        <v>45638</v>
      </c>
      <c r="G973" s="1">
        <v>45644</v>
      </c>
      <c r="H973" s="1">
        <v>45656</v>
      </c>
      <c r="I973" s="1">
        <v>45644</v>
      </c>
      <c r="J973" t="s">
        <v>31</v>
      </c>
      <c r="K973" t="s">
        <v>32</v>
      </c>
      <c r="L973">
        <v>61538</v>
      </c>
      <c r="M973">
        <v>29830</v>
      </c>
      <c r="N973">
        <v>6</v>
      </c>
      <c r="O973" t="s">
        <v>180</v>
      </c>
      <c r="P973" t="s">
        <v>2082</v>
      </c>
      <c r="Q973" t="s">
        <v>2083</v>
      </c>
      <c r="R973" t="s">
        <v>2084</v>
      </c>
      <c r="S973" t="s">
        <v>137</v>
      </c>
      <c r="T973">
        <v>61538</v>
      </c>
    </row>
    <row r="974" spans="1:20" x14ac:dyDescent="0.3">
      <c r="A974" t="s">
        <v>2085</v>
      </c>
      <c r="B974" t="str">
        <f>_xlfn.CONCAT(쿼리1[[#This Row],[주문번호]], "-", 쿼리1[[#This Row],[공정명]])</f>
        <v>20241210-1000140528-제대</v>
      </c>
      <c r="C974">
        <v>5</v>
      </c>
      <c r="D974" t="s">
        <v>80</v>
      </c>
      <c r="E974" s="1">
        <v>45636</v>
      </c>
      <c r="F974" s="1">
        <v>45650</v>
      </c>
      <c r="G974" s="1">
        <v>45652</v>
      </c>
      <c r="H974" s="1">
        <v>45656</v>
      </c>
      <c r="I974" s="1">
        <v>45653</v>
      </c>
      <c r="J974" t="s">
        <v>31</v>
      </c>
      <c r="K974" t="s">
        <v>32</v>
      </c>
      <c r="L974">
        <v>61538</v>
      </c>
      <c r="M974">
        <v>8000</v>
      </c>
      <c r="N974">
        <v>2</v>
      </c>
      <c r="O974" t="s">
        <v>180</v>
      </c>
      <c r="P974" t="s">
        <v>2082</v>
      </c>
      <c r="Q974" t="s">
        <v>2086</v>
      </c>
      <c r="R974" t="s">
        <v>2084</v>
      </c>
      <c r="S974" t="s">
        <v>137</v>
      </c>
      <c r="T974">
        <v>61538</v>
      </c>
    </row>
    <row r="975" spans="1:20" x14ac:dyDescent="0.3">
      <c r="A975" t="s">
        <v>2085</v>
      </c>
      <c r="B975" t="str">
        <f>_xlfn.CONCAT(쿼리1[[#This Row],[주문번호]], "-", 쿼리1[[#This Row],[공정명]])</f>
        <v>20241210-1000140528-제대</v>
      </c>
      <c r="C975">
        <v>5</v>
      </c>
      <c r="D975" t="s">
        <v>80</v>
      </c>
      <c r="E975" s="1">
        <v>45636</v>
      </c>
      <c r="F975" s="1">
        <v>45650</v>
      </c>
      <c r="G975" s="1">
        <v>45652</v>
      </c>
      <c r="H975" s="1">
        <v>45656</v>
      </c>
      <c r="I975" s="1">
        <v>45653</v>
      </c>
      <c r="J975" t="s">
        <v>31</v>
      </c>
      <c r="K975" t="s">
        <v>32</v>
      </c>
      <c r="L975">
        <v>61538</v>
      </c>
      <c r="M975">
        <v>8000</v>
      </c>
      <c r="N975">
        <v>2</v>
      </c>
      <c r="O975" t="s">
        <v>180</v>
      </c>
      <c r="P975" t="s">
        <v>2082</v>
      </c>
      <c r="Q975" t="s">
        <v>2086</v>
      </c>
      <c r="R975" t="s">
        <v>2084</v>
      </c>
      <c r="S975" t="s">
        <v>137</v>
      </c>
      <c r="T975">
        <v>61538</v>
      </c>
    </row>
    <row r="976" spans="1:20" x14ac:dyDescent="0.3">
      <c r="A976" t="s">
        <v>2085</v>
      </c>
      <c r="B976" t="str">
        <f>_xlfn.CONCAT(쿼리1[[#This Row],[주문번호]], "-", 쿼리1[[#This Row],[공정명]])</f>
        <v>20241210-1000140528-제대</v>
      </c>
      <c r="C976">
        <v>5</v>
      </c>
      <c r="D976" t="s">
        <v>80</v>
      </c>
      <c r="E976" s="1">
        <v>45636</v>
      </c>
      <c r="F976" s="1">
        <v>45650</v>
      </c>
      <c r="G976" s="1">
        <v>45653</v>
      </c>
      <c r="H976" s="1">
        <v>45656</v>
      </c>
      <c r="I976" s="1">
        <v>45653</v>
      </c>
      <c r="J976" t="s">
        <v>31</v>
      </c>
      <c r="K976" t="s">
        <v>32</v>
      </c>
      <c r="L976">
        <v>61538</v>
      </c>
      <c r="M976">
        <v>21820</v>
      </c>
      <c r="N976">
        <v>3</v>
      </c>
      <c r="O976" t="s">
        <v>180</v>
      </c>
      <c r="P976" t="s">
        <v>2082</v>
      </c>
      <c r="Q976" t="s">
        <v>2086</v>
      </c>
      <c r="R976" t="s">
        <v>2084</v>
      </c>
      <c r="S976" t="s">
        <v>137</v>
      </c>
      <c r="T976">
        <v>61538</v>
      </c>
    </row>
    <row r="977" spans="1:20" x14ac:dyDescent="0.3">
      <c r="A977" t="s">
        <v>1878</v>
      </c>
      <c r="B977" t="str">
        <f>_xlfn.CONCAT(쿼리1[[#This Row],[주문번호]], "-", 쿼리1[[#This Row],[공정명]])</f>
        <v>20240913-900018-제대</v>
      </c>
      <c r="C977">
        <v>2</v>
      </c>
      <c r="D977" t="s">
        <v>80</v>
      </c>
      <c r="E977" s="1">
        <v>45548</v>
      </c>
      <c r="F977" s="1">
        <v>45567</v>
      </c>
      <c r="G977" s="1">
        <v>45575</v>
      </c>
      <c r="H977" s="1">
        <v>45656</v>
      </c>
      <c r="I977" s="1">
        <v>45575</v>
      </c>
      <c r="J977" t="s">
        <v>31</v>
      </c>
      <c r="K977" t="s">
        <v>32</v>
      </c>
      <c r="L977">
        <v>150000</v>
      </c>
      <c r="M977">
        <v>44100</v>
      </c>
      <c r="N977">
        <v>8</v>
      </c>
      <c r="O977" t="s">
        <v>673</v>
      </c>
      <c r="P977" t="s">
        <v>668</v>
      </c>
      <c r="Q977" t="s">
        <v>42</v>
      </c>
      <c r="R977" t="s">
        <v>199</v>
      </c>
      <c r="S977" t="s">
        <v>85</v>
      </c>
      <c r="T977">
        <v>150000</v>
      </c>
    </row>
    <row r="978" spans="1:20" x14ac:dyDescent="0.3">
      <c r="A978" t="s">
        <v>1878</v>
      </c>
      <c r="B978" t="str">
        <f>_xlfn.CONCAT(쿼리1[[#This Row],[주문번호]], "-", 쿼리1[[#This Row],[공정명]])</f>
        <v>20240913-900018-제대</v>
      </c>
      <c r="C978">
        <v>2</v>
      </c>
      <c r="D978" t="s">
        <v>80</v>
      </c>
      <c r="E978" s="1">
        <v>45548</v>
      </c>
      <c r="F978" s="1">
        <v>45567</v>
      </c>
      <c r="G978" s="1">
        <v>45569</v>
      </c>
      <c r="H978" s="1">
        <v>45656</v>
      </c>
      <c r="I978" s="1">
        <v>45575</v>
      </c>
      <c r="J978" t="s">
        <v>31</v>
      </c>
      <c r="K978" t="s">
        <v>32</v>
      </c>
      <c r="L978">
        <v>150000</v>
      </c>
      <c r="M978">
        <v>88200</v>
      </c>
      <c r="N978">
        <v>2</v>
      </c>
      <c r="O978" t="s">
        <v>673</v>
      </c>
      <c r="P978" t="s">
        <v>668</v>
      </c>
      <c r="Q978" t="s">
        <v>42</v>
      </c>
      <c r="R978" t="s">
        <v>199</v>
      </c>
      <c r="S978" t="s">
        <v>85</v>
      </c>
      <c r="T978">
        <v>150000</v>
      </c>
    </row>
    <row r="979" spans="1:20" x14ac:dyDescent="0.3">
      <c r="A979" t="s">
        <v>2087</v>
      </c>
      <c r="B979" t="str">
        <f>_xlfn.CONCAT(쿼리1[[#This Row],[주문번호]], "-", 쿼리1[[#This Row],[공정명]])</f>
        <v>20241029-902001-제대</v>
      </c>
      <c r="C979">
        <v>2</v>
      </c>
      <c r="D979" t="s">
        <v>80</v>
      </c>
      <c r="E979" s="1">
        <v>45594</v>
      </c>
      <c r="F979" s="1">
        <v>45608</v>
      </c>
      <c r="G979" s="1">
        <v>45605</v>
      </c>
      <c r="H979" s="1">
        <v>45656</v>
      </c>
      <c r="I979" s="1">
        <v>45605</v>
      </c>
      <c r="J979" t="s">
        <v>31</v>
      </c>
      <c r="K979" t="s">
        <v>39</v>
      </c>
      <c r="L979">
        <v>150000</v>
      </c>
      <c r="M979">
        <v>146400</v>
      </c>
      <c r="N979">
        <v>-3</v>
      </c>
      <c r="O979" t="s">
        <v>1517</v>
      </c>
      <c r="P979" t="s">
        <v>2088</v>
      </c>
      <c r="Q979" t="s">
        <v>42</v>
      </c>
      <c r="R979" t="s">
        <v>199</v>
      </c>
      <c r="S979" t="s">
        <v>85</v>
      </c>
      <c r="T979">
        <v>150000</v>
      </c>
    </row>
    <row r="980" spans="1:20" x14ac:dyDescent="0.3">
      <c r="A980" t="s">
        <v>2089</v>
      </c>
      <c r="B980" t="str">
        <f>_xlfn.CONCAT(쿼리1[[#This Row],[주문번호]], "-", 쿼리1[[#This Row],[공정명]])</f>
        <v>20241118-900023-제대</v>
      </c>
      <c r="C980">
        <v>2</v>
      </c>
      <c r="D980" t="s">
        <v>80</v>
      </c>
      <c r="E980" s="1">
        <v>45614</v>
      </c>
      <c r="F980" s="1">
        <v>45632</v>
      </c>
      <c r="G980" s="1"/>
      <c r="H980" s="1">
        <v>45656</v>
      </c>
      <c r="I980" s="1">
        <v>45636</v>
      </c>
      <c r="J980" t="s">
        <v>21</v>
      </c>
      <c r="K980" t="s">
        <v>22</v>
      </c>
      <c r="L980">
        <v>110769</v>
      </c>
      <c r="O980" t="s">
        <v>91</v>
      </c>
      <c r="P980" t="s">
        <v>1873</v>
      </c>
      <c r="Q980" t="s">
        <v>42</v>
      </c>
      <c r="R980" t="s">
        <v>199</v>
      </c>
      <c r="S980" t="s">
        <v>85</v>
      </c>
      <c r="T980">
        <v>110769</v>
      </c>
    </row>
    <row r="981" spans="1:20" x14ac:dyDescent="0.3">
      <c r="A981" t="s">
        <v>2090</v>
      </c>
      <c r="B981" t="str">
        <f>_xlfn.CONCAT(쿼리1[[#This Row],[주문번호]], "-", 쿼리1[[#This Row],[공정명]])</f>
        <v>20241004-910003-제대</v>
      </c>
      <c r="C981">
        <v>2</v>
      </c>
      <c r="D981" t="s">
        <v>80</v>
      </c>
      <c r="E981" s="1">
        <v>45569</v>
      </c>
      <c r="F981" s="1">
        <v>45583</v>
      </c>
      <c r="G981" s="1">
        <v>45584</v>
      </c>
      <c r="H981" s="1">
        <v>45656</v>
      </c>
      <c r="I981" s="1">
        <v>45584</v>
      </c>
      <c r="J981" t="s">
        <v>31</v>
      </c>
      <c r="K981" t="s">
        <v>32</v>
      </c>
      <c r="L981">
        <v>160000</v>
      </c>
      <c r="M981">
        <v>155000</v>
      </c>
      <c r="N981">
        <v>1</v>
      </c>
      <c r="O981" t="s">
        <v>1081</v>
      </c>
      <c r="P981" t="s">
        <v>2091</v>
      </c>
      <c r="Q981" t="s">
        <v>42</v>
      </c>
      <c r="R981" t="s">
        <v>199</v>
      </c>
      <c r="S981" t="s">
        <v>85</v>
      </c>
      <c r="T981">
        <v>160000</v>
      </c>
    </row>
    <row r="982" spans="1:20" x14ac:dyDescent="0.3">
      <c r="A982" t="s">
        <v>2092</v>
      </c>
      <c r="B982" t="str">
        <f>_xlfn.CONCAT(쿼리1[[#This Row],[주문번호]], "-", 쿼리1[[#This Row],[공정명]])</f>
        <v>20240903-900011-제대</v>
      </c>
      <c r="C982">
        <v>2</v>
      </c>
      <c r="D982" t="s">
        <v>80</v>
      </c>
      <c r="E982" s="1">
        <v>45538</v>
      </c>
      <c r="F982" s="1">
        <v>45565</v>
      </c>
      <c r="G982" s="1">
        <v>45547</v>
      </c>
      <c r="H982" s="1">
        <v>45656</v>
      </c>
      <c r="I982" s="1">
        <v>45575</v>
      </c>
      <c r="J982" t="s">
        <v>31</v>
      </c>
      <c r="K982" t="s">
        <v>39</v>
      </c>
      <c r="L982">
        <v>428571</v>
      </c>
      <c r="M982">
        <v>90000</v>
      </c>
      <c r="N982">
        <v>-18</v>
      </c>
      <c r="O982" t="s">
        <v>673</v>
      </c>
      <c r="P982" t="s">
        <v>1515</v>
      </c>
      <c r="Q982" t="s">
        <v>42</v>
      </c>
      <c r="R982" t="s">
        <v>199</v>
      </c>
      <c r="S982" t="s">
        <v>85</v>
      </c>
      <c r="T982">
        <v>428571</v>
      </c>
    </row>
    <row r="983" spans="1:20" x14ac:dyDescent="0.3">
      <c r="A983" t="s">
        <v>2092</v>
      </c>
      <c r="B983" t="str">
        <f>_xlfn.CONCAT(쿼리1[[#This Row],[주문번호]], "-", 쿼리1[[#This Row],[공정명]])</f>
        <v>20240903-900011-제대</v>
      </c>
      <c r="C983">
        <v>2</v>
      </c>
      <c r="D983" t="s">
        <v>80</v>
      </c>
      <c r="E983" s="1">
        <v>45538</v>
      </c>
      <c r="F983" s="1">
        <v>45565</v>
      </c>
      <c r="G983" s="1">
        <v>45547</v>
      </c>
      <c r="H983" s="1">
        <v>45656</v>
      </c>
      <c r="I983" s="1">
        <v>45575</v>
      </c>
      <c r="J983" t="s">
        <v>31</v>
      </c>
      <c r="K983" t="s">
        <v>39</v>
      </c>
      <c r="L983">
        <v>428571</v>
      </c>
      <c r="M983">
        <v>90000</v>
      </c>
      <c r="N983">
        <v>-18</v>
      </c>
      <c r="O983" t="s">
        <v>673</v>
      </c>
      <c r="P983" t="s">
        <v>1515</v>
      </c>
      <c r="Q983" t="s">
        <v>42</v>
      </c>
      <c r="R983" t="s">
        <v>199</v>
      </c>
      <c r="S983" t="s">
        <v>85</v>
      </c>
      <c r="T983">
        <v>428571</v>
      </c>
    </row>
    <row r="984" spans="1:20" x14ac:dyDescent="0.3">
      <c r="A984" t="s">
        <v>2092</v>
      </c>
      <c r="B984" t="str">
        <f>_xlfn.CONCAT(쿼리1[[#This Row],[주문번호]], "-", 쿼리1[[#This Row],[공정명]])</f>
        <v>20240903-900011-제대</v>
      </c>
      <c r="C984">
        <v>2</v>
      </c>
      <c r="D984" t="s">
        <v>80</v>
      </c>
      <c r="E984" s="1">
        <v>45538</v>
      </c>
      <c r="F984" s="1">
        <v>45565</v>
      </c>
      <c r="G984" s="1">
        <v>45575</v>
      </c>
      <c r="H984" s="1">
        <v>45656</v>
      </c>
      <c r="I984" s="1">
        <v>45575</v>
      </c>
      <c r="J984" t="s">
        <v>31</v>
      </c>
      <c r="K984" t="s">
        <v>32</v>
      </c>
      <c r="L984">
        <v>428571</v>
      </c>
      <c r="M984">
        <v>2100000</v>
      </c>
      <c r="N984">
        <v>10</v>
      </c>
      <c r="O984" t="s">
        <v>673</v>
      </c>
      <c r="P984" t="s">
        <v>1515</v>
      </c>
      <c r="Q984" t="s">
        <v>42</v>
      </c>
      <c r="R984" t="s">
        <v>199</v>
      </c>
      <c r="S984" t="s">
        <v>85</v>
      </c>
      <c r="T984">
        <v>428571</v>
      </c>
    </row>
    <row r="985" spans="1:20" x14ac:dyDescent="0.3">
      <c r="A985" t="s">
        <v>2093</v>
      </c>
      <c r="B985" t="str">
        <f>_xlfn.CONCAT(쿼리1[[#This Row],[주문번호]], "-", 쿼리1[[#This Row],[공정명]])</f>
        <v>20241016-902005-제대</v>
      </c>
      <c r="C985">
        <v>3</v>
      </c>
      <c r="D985" t="s">
        <v>80</v>
      </c>
      <c r="E985" s="1">
        <v>45581</v>
      </c>
      <c r="F985" s="1">
        <v>45594</v>
      </c>
      <c r="G985" s="1">
        <v>45597</v>
      </c>
      <c r="H985" s="1">
        <v>45656</v>
      </c>
      <c r="I985" s="1">
        <v>45597</v>
      </c>
      <c r="J985" t="s">
        <v>31</v>
      </c>
      <c r="K985" t="s">
        <v>32</v>
      </c>
      <c r="L985">
        <v>184615</v>
      </c>
      <c r="M985">
        <v>176500</v>
      </c>
      <c r="N985">
        <v>3</v>
      </c>
      <c r="O985" t="s">
        <v>201</v>
      </c>
      <c r="P985" t="s">
        <v>2094</v>
      </c>
      <c r="Q985" t="s">
        <v>42</v>
      </c>
      <c r="R985" t="s">
        <v>199</v>
      </c>
      <c r="S985" t="s">
        <v>85</v>
      </c>
      <c r="T985">
        <v>184615</v>
      </c>
    </row>
    <row r="986" spans="1:20" x14ac:dyDescent="0.3">
      <c r="A986" t="s">
        <v>2095</v>
      </c>
      <c r="B986" t="str">
        <f>_xlfn.CONCAT(쿼리1[[#This Row],[주문번호]], "-", 쿼리1[[#This Row],[공정명]])</f>
        <v>20240930-900018-제대</v>
      </c>
      <c r="C986">
        <v>2</v>
      </c>
      <c r="D986" t="s">
        <v>80</v>
      </c>
      <c r="E986" s="1">
        <v>45565</v>
      </c>
      <c r="F986" s="1">
        <v>45579</v>
      </c>
      <c r="G986" s="1">
        <v>45607</v>
      </c>
      <c r="H986" s="1">
        <v>45656</v>
      </c>
      <c r="I986" s="1">
        <v>45607</v>
      </c>
      <c r="J986" t="s">
        <v>31</v>
      </c>
      <c r="K986" t="s">
        <v>32</v>
      </c>
      <c r="L986">
        <v>60000</v>
      </c>
      <c r="M986">
        <v>58770</v>
      </c>
      <c r="N986">
        <v>28</v>
      </c>
      <c r="O986" t="s">
        <v>673</v>
      </c>
      <c r="P986" t="s">
        <v>668</v>
      </c>
      <c r="Q986" t="s">
        <v>42</v>
      </c>
      <c r="R986" t="s">
        <v>199</v>
      </c>
      <c r="S986" t="s">
        <v>85</v>
      </c>
      <c r="T986">
        <v>60000</v>
      </c>
    </row>
    <row r="987" spans="1:20" x14ac:dyDescent="0.3">
      <c r="A987" t="s">
        <v>2096</v>
      </c>
      <c r="B987" t="str">
        <f>_xlfn.CONCAT(쿼리1[[#This Row],[주문번호]], "-", 쿼리1[[#This Row],[공정명]])</f>
        <v>20240930-900021-제대</v>
      </c>
      <c r="C987">
        <v>2</v>
      </c>
      <c r="D987" t="s">
        <v>80</v>
      </c>
      <c r="E987" s="1">
        <v>45565</v>
      </c>
      <c r="F987" s="1">
        <v>45575</v>
      </c>
      <c r="G987" s="1">
        <v>45584</v>
      </c>
      <c r="H987" s="1">
        <v>45656</v>
      </c>
      <c r="I987" s="1">
        <v>45584</v>
      </c>
      <c r="J987" t="s">
        <v>31</v>
      </c>
      <c r="K987" t="s">
        <v>32</v>
      </c>
      <c r="L987">
        <v>26666</v>
      </c>
      <c r="M987">
        <v>26000</v>
      </c>
      <c r="N987">
        <v>9</v>
      </c>
      <c r="O987" t="s">
        <v>91</v>
      </c>
      <c r="P987" t="s">
        <v>1875</v>
      </c>
      <c r="Q987" t="s">
        <v>42</v>
      </c>
      <c r="R987" t="s">
        <v>199</v>
      </c>
      <c r="S987" t="s">
        <v>85</v>
      </c>
      <c r="T987">
        <v>26666</v>
      </c>
    </row>
    <row r="988" spans="1:20" x14ac:dyDescent="0.3">
      <c r="A988" t="s">
        <v>2097</v>
      </c>
      <c r="B988" t="str">
        <f>_xlfn.CONCAT(쿼리1[[#This Row],[주문번호]], "-", 쿼리1[[#This Row],[공정명]])</f>
        <v>20241004-910004-제대</v>
      </c>
      <c r="C988">
        <v>2</v>
      </c>
      <c r="D988" t="s">
        <v>80</v>
      </c>
      <c r="E988" s="1">
        <v>45569</v>
      </c>
      <c r="F988" s="1">
        <v>45583</v>
      </c>
      <c r="G988" s="1">
        <v>45583</v>
      </c>
      <c r="H988" s="1">
        <v>45656</v>
      </c>
      <c r="I988" s="1">
        <v>45583</v>
      </c>
      <c r="J988" t="s">
        <v>31</v>
      </c>
      <c r="K988" t="s">
        <v>39</v>
      </c>
      <c r="L988">
        <v>141176</v>
      </c>
      <c r="M988">
        <v>136790</v>
      </c>
      <c r="N988">
        <v>0</v>
      </c>
      <c r="O988" t="s">
        <v>1081</v>
      </c>
      <c r="P988" t="s">
        <v>2098</v>
      </c>
      <c r="Q988" t="s">
        <v>42</v>
      </c>
      <c r="R988" t="s">
        <v>199</v>
      </c>
      <c r="S988" t="s">
        <v>85</v>
      </c>
      <c r="T988">
        <v>141176</v>
      </c>
    </row>
    <row r="989" spans="1:20" x14ac:dyDescent="0.3">
      <c r="A989" t="s">
        <v>682</v>
      </c>
      <c r="B989" t="str">
        <f>_xlfn.CONCAT(쿼리1[[#This Row],[주문번호]], "-", 쿼리1[[#This Row],[공정명]])</f>
        <v>20241016-900012-제대</v>
      </c>
      <c r="C989">
        <v>2</v>
      </c>
      <c r="D989" t="s">
        <v>80</v>
      </c>
      <c r="E989" s="1">
        <v>45581</v>
      </c>
      <c r="F989" s="1">
        <v>45601</v>
      </c>
      <c r="G989" s="1">
        <v>45595</v>
      </c>
      <c r="H989" s="1">
        <v>45656</v>
      </c>
      <c r="I989" s="1">
        <v>45595</v>
      </c>
      <c r="J989" t="s">
        <v>31</v>
      </c>
      <c r="K989" t="s">
        <v>39</v>
      </c>
      <c r="L989">
        <v>187500</v>
      </c>
      <c r="M989">
        <v>184600</v>
      </c>
      <c r="N989">
        <v>-6</v>
      </c>
      <c r="O989" t="s">
        <v>91</v>
      </c>
      <c r="P989" t="s">
        <v>683</v>
      </c>
      <c r="Q989" t="s">
        <v>42</v>
      </c>
      <c r="R989" t="s">
        <v>199</v>
      </c>
      <c r="S989" t="s">
        <v>85</v>
      </c>
      <c r="T989">
        <v>187500</v>
      </c>
    </row>
    <row r="990" spans="1:20" x14ac:dyDescent="0.3">
      <c r="A990" t="s">
        <v>2099</v>
      </c>
      <c r="B990" t="str">
        <f>_xlfn.CONCAT(쿼리1[[#This Row],[주문번호]], "-", 쿼리1[[#This Row],[공정명]])</f>
        <v>20241014-902003-제대</v>
      </c>
      <c r="C990">
        <v>2</v>
      </c>
      <c r="D990" t="s">
        <v>80</v>
      </c>
      <c r="E990" s="1">
        <v>45579</v>
      </c>
      <c r="F990" s="1">
        <v>45593</v>
      </c>
      <c r="G990" s="1">
        <v>45591</v>
      </c>
      <c r="H990" s="1">
        <v>45656</v>
      </c>
      <c r="I990" s="1">
        <v>45591</v>
      </c>
      <c r="J990" t="s">
        <v>31</v>
      </c>
      <c r="K990" t="s">
        <v>39</v>
      </c>
      <c r="L990">
        <v>96000</v>
      </c>
      <c r="M990">
        <v>93500</v>
      </c>
      <c r="N990">
        <v>-2</v>
      </c>
      <c r="O990" t="s">
        <v>1517</v>
      </c>
      <c r="P990" t="s">
        <v>1869</v>
      </c>
      <c r="Q990" t="s">
        <v>42</v>
      </c>
      <c r="R990" t="s">
        <v>199</v>
      </c>
      <c r="S990" t="s">
        <v>85</v>
      </c>
      <c r="T990">
        <v>96000</v>
      </c>
    </row>
    <row r="991" spans="1:20" x14ac:dyDescent="0.3">
      <c r="A991" t="s">
        <v>2100</v>
      </c>
      <c r="B991" t="str">
        <f>_xlfn.CONCAT(쿼리1[[#This Row],[주문번호]], "-", 쿼리1[[#This Row],[공정명]])</f>
        <v>20241224-1000162013-제대</v>
      </c>
      <c r="C991">
        <v>4</v>
      </c>
      <c r="D991" t="s">
        <v>80</v>
      </c>
      <c r="E991" s="1">
        <v>45650</v>
      </c>
      <c r="F991" s="1">
        <v>45659</v>
      </c>
      <c r="G991" s="1"/>
      <c r="H991" s="1">
        <v>45656</v>
      </c>
      <c r="I991" s="1"/>
      <c r="J991" t="s">
        <v>21</v>
      </c>
      <c r="K991" t="s">
        <v>282</v>
      </c>
      <c r="L991">
        <v>28571</v>
      </c>
      <c r="O991" t="s">
        <v>91</v>
      </c>
      <c r="P991" t="s">
        <v>689</v>
      </c>
      <c r="Q991" t="s">
        <v>690</v>
      </c>
      <c r="R991" t="s">
        <v>691</v>
      </c>
      <c r="S991" t="s">
        <v>85</v>
      </c>
      <c r="T991">
        <v>28571</v>
      </c>
    </row>
    <row r="992" spans="1:20" x14ac:dyDescent="0.3">
      <c r="A992" t="s">
        <v>2101</v>
      </c>
      <c r="B992" t="str">
        <f>_xlfn.CONCAT(쿼리1[[#This Row],[주문번호]], "-", 쿼리1[[#This Row],[공정명]])</f>
        <v>20240930-901002-제대</v>
      </c>
      <c r="C992">
        <v>2</v>
      </c>
      <c r="D992" t="s">
        <v>80</v>
      </c>
      <c r="E992" s="1">
        <v>45565</v>
      </c>
      <c r="F992" s="1">
        <v>45581</v>
      </c>
      <c r="G992" s="1">
        <v>45600</v>
      </c>
      <c r="H992" s="1">
        <v>45656</v>
      </c>
      <c r="I992" s="1">
        <v>45600</v>
      </c>
      <c r="J992" t="s">
        <v>31</v>
      </c>
      <c r="K992" t="s">
        <v>32</v>
      </c>
      <c r="L992">
        <v>96000</v>
      </c>
      <c r="M992">
        <v>93300</v>
      </c>
      <c r="N992">
        <v>19</v>
      </c>
      <c r="O992" t="s">
        <v>1186</v>
      </c>
      <c r="P992" t="s">
        <v>1187</v>
      </c>
      <c r="Q992" t="s">
        <v>42</v>
      </c>
      <c r="R992" t="s">
        <v>199</v>
      </c>
      <c r="S992" t="s">
        <v>85</v>
      </c>
      <c r="T992">
        <v>96000</v>
      </c>
    </row>
    <row r="993" spans="1:20" x14ac:dyDescent="0.3">
      <c r="A993" t="s">
        <v>2102</v>
      </c>
      <c r="B993" t="str">
        <f>_xlfn.CONCAT(쿼리1[[#This Row],[주문번호]], "-", 쿼리1[[#This Row],[공정명]])</f>
        <v>20241015-1418P0052-제대</v>
      </c>
      <c r="C993">
        <v>4</v>
      </c>
      <c r="D993" t="s">
        <v>80</v>
      </c>
      <c r="E993" s="1">
        <v>45580</v>
      </c>
      <c r="F993" s="1">
        <v>45593</v>
      </c>
      <c r="G993" s="1">
        <v>45602</v>
      </c>
      <c r="H993" s="1">
        <v>45656</v>
      </c>
      <c r="I993" s="1">
        <v>45602</v>
      </c>
      <c r="J993" t="s">
        <v>31</v>
      </c>
      <c r="K993" t="s">
        <v>32</v>
      </c>
      <c r="L993">
        <v>26086</v>
      </c>
      <c r="M993">
        <v>24400</v>
      </c>
      <c r="N993">
        <v>9</v>
      </c>
      <c r="O993" t="s">
        <v>698</v>
      </c>
      <c r="P993" t="s">
        <v>1943</v>
      </c>
      <c r="Q993" t="s">
        <v>2103</v>
      </c>
      <c r="R993" t="s">
        <v>696</v>
      </c>
      <c r="S993" t="s">
        <v>85</v>
      </c>
      <c r="T993">
        <v>26086</v>
      </c>
    </row>
    <row r="994" spans="1:20" x14ac:dyDescent="0.3">
      <c r="A994" t="s">
        <v>2104</v>
      </c>
      <c r="B994" t="str">
        <f>_xlfn.CONCAT(쿼리1[[#This Row],[주문번호]], "-", 쿼리1[[#This Row],[공정명]])</f>
        <v>20241113-1000169601-제대</v>
      </c>
      <c r="C994">
        <v>4</v>
      </c>
      <c r="D994" t="s">
        <v>80</v>
      </c>
      <c r="E994" s="1">
        <v>45609</v>
      </c>
      <c r="F994" s="1">
        <v>45622</v>
      </c>
      <c r="G994" s="1">
        <v>45622</v>
      </c>
      <c r="H994" s="1">
        <v>45656</v>
      </c>
      <c r="I994" s="1">
        <v>45622</v>
      </c>
      <c r="J994" t="s">
        <v>31</v>
      </c>
      <c r="K994" t="s">
        <v>39</v>
      </c>
      <c r="L994">
        <v>25000</v>
      </c>
      <c r="M994">
        <v>22650</v>
      </c>
      <c r="N994">
        <v>0</v>
      </c>
      <c r="O994" t="s">
        <v>698</v>
      </c>
      <c r="P994" t="s">
        <v>2105</v>
      </c>
      <c r="Q994" t="s">
        <v>2106</v>
      </c>
      <c r="R994" t="s">
        <v>696</v>
      </c>
      <c r="S994" t="s">
        <v>85</v>
      </c>
      <c r="T994">
        <v>25000</v>
      </c>
    </row>
    <row r="995" spans="1:20" x14ac:dyDescent="0.3">
      <c r="A995" t="s">
        <v>2107</v>
      </c>
      <c r="B995" t="str">
        <f>_xlfn.CONCAT(쿼리1[[#This Row],[주문번호]], "-", 쿼리1[[#This Row],[공정명]])</f>
        <v>20241227-1000163556-제대</v>
      </c>
      <c r="C995">
        <v>4</v>
      </c>
      <c r="D995" t="s">
        <v>80</v>
      </c>
      <c r="E995" s="1">
        <v>45653</v>
      </c>
      <c r="F995" s="1">
        <v>45666</v>
      </c>
      <c r="G995" s="1"/>
      <c r="H995" s="1">
        <v>45656</v>
      </c>
      <c r="I995" s="1"/>
      <c r="J995" t="s">
        <v>21</v>
      </c>
      <c r="K995" t="s">
        <v>282</v>
      </c>
      <c r="L995">
        <v>25000</v>
      </c>
      <c r="O995" t="s">
        <v>698</v>
      </c>
      <c r="P995" t="s">
        <v>2108</v>
      </c>
      <c r="Q995" t="s">
        <v>2109</v>
      </c>
      <c r="R995" t="s">
        <v>696</v>
      </c>
      <c r="S995" t="s">
        <v>85</v>
      </c>
      <c r="T995">
        <v>25000</v>
      </c>
    </row>
    <row r="996" spans="1:20" x14ac:dyDescent="0.3">
      <c r="A996" t="s">
        <v>148</v>
      </c>
      <c r="B996" t="str">
        <f>_xlfn.CONCAT(쿼리1[[#This Row],[주문번호]], "-", 쿼리1[[#This Row],[공정명]])</f>
        <v>20241011-1000164242-합지</v>
      </c>
      <c r="C996">
        <v>3</v>
      </c>
      <c r="D996" t="s">
        <v>60</v>
      </c>
      <c r="E996" s="1">
        <v>45576</v>
      </c>
      <c r="F996" s="1">
        <v>45587</v>
      </c>
      <c r="G996" s="1">
        <v>45586</v>
      </c>
      <c r="H996" s="1">
        <v>45656</v>
      </c>
      <c r="I996" s="1">
        <v>45588</v>
      </c>
      <c r="J996" t="s">
        <v>31</v>
      </c>
      <c r="K996" t="s">
        <v>39</v>
      </c>
      <c r="L996">
        <v>4000</v>
      </c>
      <c r="M996">
        <v>4000</v>
      </c>
      <c r="N996">
        <v>-1</v>
      </c>
      <c r="O996" t="s">
        <v>141</v>
      </c>
      <c r="P996" t="s">
        <v>142</v>
      </c>
      <c r="Q996" t="s">
        <v>149</v>
      </c>
      <c r="R996" t="s">
        <v>144</v>
      </c>
      <c r="S996" t="s">
        <v>190</v>
      </c>
      <c r="T996">
        <v>53333</v>
      </c>
    </row>
    <row r="997" spans="1:20" x14ac:dyDescent="0.3">
      <c r="A997" t="s">
        <v>148</v>
      </c>
      <c r="B997" t="str">
        <f>_xlfn.CONCAT(쿼리1[[#This Row],[주문번호]], "-", 쿼리1[[#This Row],[공정명]])</f>
        <v>20241011-1000164242-분단</v>
      </c>
      <c r="C997">
        <v>4</v>
      </c>
      <c r="D997" t="s">
        <v>196</v>
      </c>
      <c r="E997" s="1">
        <v>45576</v>
      </c>
      <c r="F997" s="1">
        <v>45588</v>
      </c>
      <c r="G997" s="1">
        <v>45586</v>
      </c>
      <c r="H997" s="1">
        <v>45656</v>
      </c>
      <c r="I997" s="1">
        <v>45588</v>
      </c>
      <c r="J997" t="s">
        <v>31</v>
      </c>
      <c r="K997" t="s">
        <v>39</v>
      </c>
      <c r="L997">
        <v>4000</v>
      </c>
      <c r="M997">
        <v>4000</v>
      </c>
      <c r="N997">
        <v>-2</v>
      </c>
      <c r="O997" t="s">
        <v>141</v>
      </c>
      <c r="P997" t="s">
        <v>142</v>
      </c>
      <c r="Q997" t="s">
        <v>149</v>
      </c>
      <c r="R997" t="s">
        <v>144</v>
      </c>
      <c r="S997" t="s">
        <v>190</v>
      </c>
      <c r="T997">
        <v>53333</v>
      </c>
    </row>
    <row r="998" spans="1:20" x14ac:dyDescent="0.3">
      <c r="A998" t="s">
        <v>2110</v>
      </c>
      <c r="B998" t="str">
        <f>_xlfn.CONCAT(쿼리1[[#This Row],[주문번호]], "-", 쿼리1[[#This Row],[공정명]])</f>
        <v>20241015-1217P0015-합지</v>
      </c>
      <c r="C998">
        <v>3</v>
      </c>
      <c r="D998" t="s">
        <v>60</v>
      </c>
      <c r="E998" s="1">
        <v>45580</v>
      </c>
      <c r="F998" s="1">
        <v>45589</v>
      </c>
      <c r="G998" s="1">
        <v>45595</v>
      </c>
      <c r="H998" s="1">
        <v>45656</v>
      </c>
      <c r="I998" s="1">
        <v>45597</v>
      </c>
      <c r="J998" t="s">
        <v>31</v>
      </c>
      <c r="K998" t="s">
        <v>32</v>
      </c>
      <c r="L998">
        <v>6000</v>
      </c>
      <c r="M998">
        <v>6000</v>
      </c>
      <c r="N998">
        <v>6</v>
      </c>
      <c r="O998" t="s">
        <v>1177</v>
      </c>
      <c r="P998" t="s">
        <v>2111</v>
      </c>
      <c r="Q998" t="s">
        <v>2112</v>
      </c>
      <c r="R998" t="s">
        <v>571</v>
      </c>
      <c r="S998" t="s">
        <v>190</v>
      </c>
      <c r="T998">
        <v>33333</v>
      </c>
    </row>
    <row r="999" spans="1:20" x14ac:dyDescent="0.3">
      <c r="A999" t="s">
        <v>2113</v>
      </c>
      <c r="B999" t="str">
        <f>_xlfn.CONCAT(쿼리1[[#This Row],[주문번호]], "-", 쿼리1[[#This Row],[공정명]])</f>
        <v>20241004-1000155625-합지</v>
      </c>
      <c r="C999">
        <v>1</v>
      </c>
      <c r="D999" t="s">
        <v>60</v>
      </c>
      <c r="E999" s="1">
        <v>45569</v>
      </c>
      <c r="F999" s="1">
        <v>45576</v>
      </c>
      <c r="G999" s="1">
        <v>45576</v>
      </c>
      <c r="H999" s="1">
        <v>45656</v>
      </c>
      <c r="I999" s="1">
        <v>45584</v>
      </c>
      <c r="J999" t="s">
        <v>31</v>
      </c>
      <c r="K999" t="s">
        <v>39</v>
      </c>
      <c r="L999">
        <v>12000</v>
      </c>
      <c r="M999">
        <v>12000</v>
      </c>
      <c r="N999">
        <v>0</v>
      </c>
      <c r="O999" t="s">
        <v>559</v>
      </c>
      <c r="P999" t="s">
        <v>2114</v>
      </c>
      <c r="Q999" t="s">
        <v>42</v>
      </c>
      <c r="R999" t="s">
        <v>571</v>
      </c>
      <c r="S999" t="s">
        <v>190</v>
      </c>
      <c r="T999">
        <v>63157</v>
      </c>
    </row>
    <row r="1000" spans="1:20" x14ac:dyDescent="0.3">
      <c r="A1000" t="s">
        <v>1942</v>
      </c>
      <c r="B1000" t="str">
        <f>_xlfn.CONCAT(쿼리1[[#This Row],[주문번호]], "-", 쿼리1[[#This Row],[공정명]])</f>
        <v>20240927-1000150490-합지</v>
      </c>
      <c r="C1000">
        <v>3</v>
      </c>
      <c r="D1000" t="s">
        <v>60</v>
      </c>
      <c r="E1000" s="1">
        <v>45562</v>
      </c>
      <c r="F1000" s="1">
        <v>45573</v>
      </c>
      <c r="G1000" s="1">
        <v>45572</v>
      </c>
      <c r="H1000" s="1">
        <v>45656</v>
      </c>
      <c r="I1000" s="1">
        <v>45572</v>
      </c>
      <c r="J1000" t="s">
        <v>31</v>
      </c>
      <c r="K1000" t="s">
        <v>39</v>
      </c>
      <c r="L1000">
        <v>6000</v>
      </c>
      <c r="M1000">
        <v>6000</v>
      </c>
      <c r="N1000">
        <v>-1</v>
      </c>
      <c r="O1000" t="s">
        <v>693</v>
      </c>
      <c r="P1000" t="s">
        <v>1943</v>
      </c>
      <c r="Q1000" t="s">
        <v>1944</v>
      </c>
      <c r="R1000" t="s">
        <v>539</v>
      </c>
      <c r="S1000" t="s">
        <v>190</v>
      </c>
      <c r="T1000">
        <v>26086</v>
      </c>
    </row>
    <row r="1001" spans="1:20" x14ac:dyDescent="0.3">
      <c r="A1001" t="s">
        <v>2115</v>
      </c>
      <c r="B1001" t="str">
        <f>_xlfn.CONCAT(쿼리1[[#This Row],[주문번호]], "-", 쿼리1[[#This Row],[공정명]])</f>
        <v>20240909-1419P0341-합지</v>
      </c>
      <c r="C1001">
        <v>3</v>
      </c>
      <c r="D1001" t="s">
        <v>60</v>
      </c>
      <c r="E1001" s="1">
        <v>45544</v>
      </c>
      <c r="F1001" s="1">
        <v>45553</v>
      </c>
      <c r="G1001" s="1">
        <v>45559</v>
      </c>
      <c r="H1001" s="1">
        <v>45656</v>
      </c>
      <c r="I1001" s="1">
        <v>45575</v>
      </c>
      <c r="J1001" t="s">
        <v>31</v>
      </c>
      <c r="K1001" t="s">
        <v>32</v>
      </c>
      <c r="L1001">
        <v>6000</v>
      </c>
      <c r="M1001">
        <v>6000</v>
      </c>
      <c r="N1001">
        <v>6</v>
      </c>
      <c r="O1001" t="s">
        <v>180</v>
      </c>
      <c r="P1001" t="s">
        <v>2116</v>
      </c>
      <c r="Q1001" t="s">
        <v>2117</v>
      </c>
      <c r="R1001" t="s">
        <v>539</v>
      </c>
      <c r="S1001" t="s">
        <v>190</v>
      </c>
      <c r="T1001">
        <v>30769</v>
      </c>
    </row>
    <row r="1002" spans="1:20" x14ac:dyDescent="0.3">
      <c r="A1002" t="s">
        <v>2118</v>
      </c>
      <c r="B1002" t="str">
        <f>_xlfn.CONCAT(쿼리1[[#This Row],[주문번호]], "-", 쿼리1[[#This Row],[공정명]])</f>
        <v>20240912-1000143215-합지</v>
      </c>
      <c r="C1002">
        <v>3</v>
      </c>
      <c r="D1002" t="s">
        <v>60</v>
      </c>
      <c r="E1002" s="1">
        <v>45547</v>
      </c>
      <c r="F1002" s="1">
        <v>45558</v>
      </c>
      <c r="G1002" s="1">
        <v>45556</v>
      </c>
      <c r="H1002" s="1">
        <v>45656</v>
      </c>
      <c r="I1002" s="1">
        <v>45560</v>
      </c>
      <c r="J1002" t="s">
        <v>31</v>
      </c>
      <c r="K1002" t="s">
        <v>39</v>
      </c>
      <c r="L1002">
        <v>6000</v>
      </c>
      <c r="M1002">
        <v>6000</v>
      </c>
      <c r="N1002">
        <v>-2</v>
      </c>
      <c r="O1002" t="s">
        <v>693</v>
      </c>
      <c r="P1002" t="s">
        <v>2119</v>
      </c>
      <c r="Q1002" t="s">
        <v>2120</v>
      </c>
      <c r="R1002" t="s">
        <v>539</v>
      </c>
      <c r="S1002" t="s">
        <v>190</v>
      </c>
      <c r="T1002">
        <v>30000</v>
      </c>
    </row>
    <row r="1003" spans="1:20" x14ac:dyDescent="0.3">
      <c r="A1003" t="s">
        <v>2121</v>
      </c>
      <c r="B1003" t="str">
        <f>_xlfn.CONCAT(쿼리1[[#This Row],[주문번호]], "-", 쿼리1[[#This Row],[공정명]])</f>
        <v>20241018-1420P0042-합지</v>
      </c>
      <c r="C1003">
        <v>3</v>
      </c>
      <c r="D1003" t="s">
        <v>60</v>
      </c>
      <c r="E1003" s="1">
        <v>45583</v>
      </c>
      <c r="F1003" s="1">
        <v>45594</v>
      </c>
      <c r="G1003" s="1">
        <v>45617</v>
      </c>
      <c r="H1003" s="1">
        <v>45656</v>
      </c>
      <c r="I1003" s="1">
        <v>45621</v>
      </c>
      <c r="J1003" t="s">
        <v>31</v>
      </c>
      <c r="K1003" t="s">
        <v>32</v>
      </c>
      <c r="L1003">
        <v>6000</v>
      </c>
      <c r="M1003">
        <v>6000</v>
      </c>
      <c r="N1003">
        <v>23</v>
      </c>
      <c r="O1003" t="s">
        <v>1950</v>
      </c>
      <c r="P1003" t="s">
        <v>2122</v>
      </c>
      <c r="Q1003" t="s">
        <v>2123</v>
      </c>
      <c r="R1003" t="s">
        <v>539</v>
      </c>
      <c r="S1003" t="s">
        <v>190</v>
      </c>
      <c r="T1003">
        <v>23076</v>
      </c>
    </row>
    <row r="1004" spans="1:20" x14ac:dyDescent="0.3">
      <c r="A1004" t="s">
        <v>2124</v>
      </c>
      <c r="B1004" t="str">
        <f>_xlfn.CONCAT(쿼리1[[#This Row],[주문번호]], "-", 쿼리1[[#This Row],[공정명]])</f>
        <v>20241008-1000161724-합지</v>
      </c>
      <c r="C1004">
        <v>3</v>
      </c>
      <c r="D1004" t="s">
        <v>60</v>
      </c>
      <c r="E1004" s="1">
        <v>45573</v>
      </c>
      <c r="F1004" s="1">
        <v>45582</v>
      </c>
      <c r="G1004" s="1">
        <v>45600</v>
      </c>
      <c r="H1004" s="1">
        <v>45656</v>
      </c>
      <c r="I1004" s="1">
        <v>45601</v>
      </c>
      <c r="J1004" t="s">
        <v>31</v>
      </c>
      <c r="K1004" t="s">
        <v>32</v>
      </c>
      <c r="L1004">
        <v>6000</v>
      </c>
      <c r="M1004">
        <v>6000</v>
      </c>
      <c r="N1004">
        <v>18</v>
      </c>
      <c r="O1004" t="s">
        <v>698</v>
      </c>
      <c r="P1004" t="s">
        <v>2125</v>
      </c>
      <c r="Q1004" t="s">
        <v>2126</v>
      </c>
      <c r="R1004" t="s">
        <v>539</v>
      </c>
      <c r="S1004" t="s">
        <v>190</v>
      </c>
      <c r="T1004">
        <v>46153</v>
      </c>
    </row>
    <row r="1005" spans="1:20" x14ac:dyDescent="0.3">
      <c r="A1005" t="s">
        <v>2127</v>
      </c>
      <c r="B1005" t="str">
        <f>_xlfn.CONCAT(쿼리1[[#This Row],[주문번호]], "-", 쿼리1[[#This Row],[공정명]])</f>
        <v>20241219-1419P0341-합지</v>
      </c>
      <c r="C1005">
        <v>3</v>
      </c>
      <c r="D1005" t="s">
        <v>60</v>
      </c>
      <c r="E1005" s="1">
        <v>45645</v>
      </c>
      <c r="F1005" s="1">
        <v>45656</v>
      </c>
      <c r="G1005" s="1"/>
      <c r="H1005" s="1">
        <v>45656</v>
      </c>
      <c r="I1005" s="1"/>
      <c r="J1005" t="s">
        <v>21</v>
      </c>
      <c r="K1005" t="s">
        <v>282</v>
      </c>
      <c r="L1005">
        <v>6000</v>
      </c>
      <c r="O1005" t="s">
        <v>180</v>
      </c>
      <c r="P1005" t="s">
        <v>2116</v>
      </c>
      <c r="Q1005" t="s">
        <v>2117</v>
      </c>
      <c r="R1005" t="s">
        <v>539</v>
      </c>
      <c r="S1005" t="s">
        <v>190</v>
      </c>
      <c r="T1005">
        <v>30769</v>
      </c>
    </row>
    <row r="1006" spans="1:20" x14ac:dyDescent="0.3">
      <c r="A1006" t="s">
        <v>2128</v>
      </c>
      <c r="B1006" t="str">
        <f>_xlfn.CONCAT(쿼리1[[#This Row],[주문번호]], "-", 쿼리1[[#This Row],[공정명]])</f>
        <v>20241017-1000152755-합지</v>
      </c>
      <c r="C1006">
        <v>3</v>
      </c>
      <c r="D1006" t="s">
        <v>60</v>
      </c>
      <c r="E1006" s="1">
        <v>45582</v>
      </c>
      <c r="F1006" s="1">
        <v>45593</v>
      </c>
      <c r="G1006" s="1">
        <v>45600</v>
      </c>
      <c r="H1006" s="1">
        <v>45656</v>
      </c>
      <c r="I1006" s="1">
        <v>45601</v>
      </c>
      <c r="J1006" t="s">
        <v>31</v>
      </c>
      <c r="K1006" t="s">
        <v>32</v>
      </c>
      <c r="L1006">
        <v>6000</v>
      </c>
      <c r="M1006">
        <v>6000</v>
      </c>
      <c r="N1006">
        <v>7</v>
      </c>
      <c r="O1006" t="s">
        <v>693</v>
      </c>
      <c r="P1006" t="s">
        <v>1628</v>
      </c>
      <c r="Q1006" t="s">
        <v>2129</v>
      </c>
      <c r="R1006" t="s">
        <v>539</v>
      </c>
      <c r="S1006" t="s">
        <v>190</v>
      </c>
      <c r="T1006">
        <v>24000</v>
      </c>
    </row>
    <row r="1007" spans="1:20" x14ac:dyDescent="0.3">
      <c r="A1007" t="s">
        <v>2130</v>
      </c>
      <c r="B1007" t="str">
        <f>_xlfn.CONCAT(쿼리1[[#This Row],[주문번호]], "-", 쿼리1[[#This Row],[공정명]])</f>
        <v>20241125-1420P0163-합지</v>
      </c>
      <c r="C1007">
        <v>3</v>
      </c>
      <c r="D1007" t="s">
        <v>60</v>
      </c>
      <c r="E1007" s="1">
        <v>45621</v>
      </c>
      <c r="F1007" s="1">
        <v>45630</v>
      </c>
      <c r="G1007" s="1">
        <v>45629</v>
      </c>
      <c r="H1007" s="1">
        <v>45656</v>
      </c>
      <c r="I1007" s="1">
        <v>45630</v>
      </c>
      <c r="J1007" t="s">
        <v>31</v>
      </c>
      <c r="K1007" t="s">
        <v>39</v>
      </c>
      <c r="L1007">
        <v>6000</v>
      </c>
      <c r="M1007">
        <v>6000</v>
      </c>
      <c r="N1007">
        <v>-1</v>
      </c>
      <c r="O1007" t="s">
        <v>1950</v>
      </c>
      <c r="P1007" t="s">
        <v>2131</v>
      </c>
      <c r="Q1007" t="s">
        <v>2132</v>
      </c>
      <c r="R1007" t="s">
        <v>539</v>
      </c>
      <c r="S1007" t="s">
        <v>190</v>
      </c>
      <c r="T1007">
        <v>26086</v>
      </c>
    </row>
    <row r="1008" spans="1:20" x14ac:dyDescent="0.3">
      <c r="A1008" t="s">
        <v>2133</v>
      </c>
      <c r="B1008" t="str">
        <f>_xlfn.CONCAT(쿼리1[[#This Row],[주문번호]], "-", 쿼리1[[#This Row],[공정명]])</f>
        <v>20241015-1000163860-합지</v>
      </c>
      <c r="C1008">
        <v>3</v>
      </c>
      <c r="D1008" t="s">
        <v>60</v>
      </c>
      <c r="E1008" s="1">
        <v>45580</v>
      </c>
      <c r="F1008" s="1">
        <v>45589</v>
      </c>
      <c r="G1008" s="1">
        <v>45589</v>
      </c>
      <c r="H1008" s="1">
        <v>45656</v>
      </c>
      <c r="I1008" s="1">
        <v>45610</v>
      </c>
      <c r="J1008" t="s">
        <v>31</v>
      </c>
      <c r="K1008" t="s">
        <v>39</v>
      </c>
      <c r="L1008">
        <v>6000</v>
      </c>
      <c r="M1008">
        <v>6000</v>
      </c>
      <c r="N1008">
        <v>0</v>
      </c>
      <c r="O1008" t="s">
        <v>693</v>
      </c>
      <c r="P1008" t="s">
        <v>2116</v>
      </c>
      <c r="Q1008" t="s">
        <v>2134</v>
      </c>
      <c r="R1008" t="s">
        <v>539</v>
      </c>
      <c r="S1008" t="s">
        <v>190</v>
      </c>
      <c r="T1008">
        <v>30769</v>
      </c>
    </row>
    <row r="1009" spans="1:20" x14ac:dyDescent="0.3">
      <c r="A1009" t="s">
        <v>2135</v>
      </c>
      <c r="B1009" t="str">
        <f>_xlfn.CONCAT(쿼리1[[#This Row],[주문번호]], "-", 쿼리1[[#This Row],[공정명]])</f>
        <v>20241209-1420P0042-합지</v>
      </c>
      <c r="C1009">
        <v>3</v>
      </c>
      <c r="D1009" t="s">
        <v>60</v>
      </c>
      <c r="E1009" s="1">
        <v>45635</v>
      </c>
      <c r="F1009" s="1">
        <v>45644</v>
      </c>
      <c r="G1009" s="1">
        <v>45650</v>
      </c>
      <c r="H1009" s="1">
        <v>45656</v>
      </c>
      <c r="I1009" s="1">
        <v>45653</v>
      </c>
      <c r="J1009" t="s">
        <v>31</v>
      </c>
      <c r="K1009" t="s">
        <v>32</v>
      </c>
      <c r="L1009">
        <v>6000</v>
      </c>
      <c r="M1009">
        <v>6000</v>
      </c>
      <c r="N1009">
        <v>6</v>
      </c>
      <c r="O1009" t="s">
        <v>1950</v>
      </c>
      <c r="P1009" t="s">
        <v>2122</v>
      </c>
      <c r="Q1009" t="s">
        <v>2123</v>
      </c>
      <c r="R1009" t="s">
        <v>539</v>
      </c>
      <c r="S1009" t="s">
        <v>190</v>
      </c>
      <c r="T1009">
        <v>23076</v>
      </c>
    </row>
    <row r="1010" spans="1:20" x14ac:dyDescent="0.3">
      <c r="A1010" t="s">
        <v>2136</v>
      </c>
      <c r="B1010" t="str">
        <f>_xlfn.CONCAT(쿼리1[[#This Row],[주문번호]], "-", 쿼리1[[#This Row],[공정명]])</f>
        <v>20240930-1000169224-합지</v>
      </c>
      <c r="C1010">
        <v>3</v>
      </c>
      <c r="D1010" t="s">
        <v>60</v>
      </c>
      <c r="E1010" s="1">
        <v>45565</v>
      </c>
      <c r="F1010" s="1">
        <v>45574</v>
      </c>
      <c r="G1010" s="1">
        <v>45579</v>
      </c>
      <c r="H1010" s="1">
        <v>45656</v>
      </c>
      <c r="I1010" s="1">
        <v>45579</v>
      </c>
      <c r="J1010" t="s">
        <v>31</v>
      </c>
      <c r="K1010" t="s">
        <v>32</v>
      </c>
      <c r="L1010">
        <v>6000</v>
      </c>
      <c r="M1010">
        <v>6000</v>
      </c>
      <c r="N1010">
        <v>5</v>
      </c>
      <c r="O1010" t="s">
        <v>1465</v>
      </c>
      <c r="P1010" t="s">
        <v>2137</v>
      </c>
      <c r="Q1010" t="s">
        <v>2138</v>
      </c>
      <c r="R1010" t="s">
        <v>2139</v>
      </c>
      <c r="S1010" t="s">
        <v>190</v>
      </c>
      <c r="T1010">
        <v>33333</v>
      </c>
    </row>
    <row r="1011" spans="1:20" x14ac:dyDescent="0.3">
      <c r="A1011" t="s">
        <v>2140</v>
      </c>
      <c r="B1011" t="str">
        <f>_xlfn.CONCAT(쿼리1[[#This Row],[주문번호]], "-", 쿼리1[[#This Row],[공정명]])</f>
        <v>20241226-1000169224-합지</v>
      </c>
      <c r="C1011">
        <v>3</v>
      </c>
      <c r="D1011" t="s">
        <v>60</v>
      </c>
      <c r="E1011" s="1">
        <v>45652</v>
      </c>
      <c r="F1011" s="1">
        <v>45663</v>
      </c>
      <c r="G1011" s="1"/>
      <c r="H1011" s="1">
        <v>45656</v>
      </c>
      <c r="I1011" s="1"/>
      <c r="J1011" t="s">
        <v>21</v>
      </c>
      <c r="K1011" t="s">
        <v>282</v>
      </c>
      <c r="L1011">
        <v>6000</v>
      </c>
      <c r="O1011" t="s">
        <v>1465</v>
      </c>
      <c r="P1011" t="s">
        <v>2137</v>
      </c>
      <c r="Q1011" t="s">
        <v>2138</v>
      </c>
      <c r="R1011" t="s">
        <v>2139</v>
      </c>
      <c r="S1011" t="s">
        <v>190</v>
      </c>
      <c r="T1011">
        <v>33333</v>
      </c>
    </row>
    <row r="1012" spans="1:20" x14ac:dyDescent="0.3">
      <c r="A1012" t="s">
        <v>2141</v>
      </c>
      <c r="B1012" t="str">
        <f>_xlfn.CONCAT(쿼리1[[#This Row],[주문번호]], "-", 쿼리1[[#This Row],[공정명]])</f>
        <v>20241018-1000145255-제대</v>
      </c>
      <c r="C1012">
        <v>4</v>
      </c>
      <c r="D1012" t="s">
        <v>80</v>
      </c>
      <c r="E1012" s="1">
        <v>45583</v>
      </c>
      <c r="F1012" s="1">
        <v>45596</v>
      </c>
      <c r="G1012" s="1">
        <v>45602</v>
      </c>
      <c r="H1012" s="1">
        <v>45656</v>
      </c>
      <c r="I1012" s="1">
        <v>45602</v>
      </c>
      <c r="J1012" t="s">
        <v>31</v>
      </c>
      <c r="K1012" t="s">
        <v>32</v>
      </c>
      <c r="L1012">
        <v>28571</v>
      </c>
      <c r="M1012">
        <v>13230</v>
      </c>
      <c r="N1012">
        <v>6</v>
      </c>
      <c r="O1012" t="s">
        <v>201</v>
      </c>
      <c r="P1012" t="s">
        <v>2142</v>
      </c>
      <c r="Q1012" t="s">
        <v>2143</v>
      </c>
      <c r="R1012" t="s">
        <v>2144</v>
      </c>
      <c r="S1012" t="s">
        <v>256</v>
      </c>
      <c r="T1012">
        <v>28571</v>
      </c>
    </row>
    <row r="1013" spans="1:20" x14ac:dyDescent="0.3">
      <c r="A1013" t="s">
        <v>2141</v>
      </c>
      <c r="B1013" t="str">
        <f>_xlfn.CONCAT(쿼리1[[#This Row],[주문번호]], "-", 쿼리1[[#This Row],[공정명]])</f>
        <v>20241018-1000145255-제대</v>
      </c>
      <c r="C1013">
        <v>4</v>
      </c>
      <c r="D1013" t="s">
        <v>80</v>
      </c>
      <c r="E1013" s="1">
        <v>45583</v>
      </c>
      <c r="F1013" s="1">
        <v>45596</v>
      </c>
      <c r="G1013" s="1">
        <v>45602</v>
      </c>
      <c r="H1013" s="1">
        <v>45656</v>
      </c>
      <c r="I1013" s="1">
        <v>45602</v>
      </c>
      <c r="J1013" t="s">
        <v>31</v>
      </c>
      <c r="K1013" t="s">
        <v>32</v>
      </c>
      <c r="L1013">
        <v>28571</v>
      </c>
      <c r="M1013">
        <v>13210</v>
      </c>
      <c r="N1013">
        <v>6</v>
      </c>
      <c r="O1013" t="s">
        <v>201</v>
      </c>
      <c r="P1013" t="s">
        <v>2142</v>
      </c>
      <c r="Q1013" t="s">
        <v>2143</v>
      </c>
      <c r="R1013" t="s">
        <v>2144</v>
      </c>
      <c r="S1013" t="s">
        <v>256</v>
      </c>
      <c r="T1013">
        <v>28571</v>
      </c>
    </row>
    <row r="1014" spans="1:20" x14ac:dyDescent="0.3">
      <c r="A1014" t="s">
        <v>2145</v>
      </c>
      <c r="B1014" t="str">
        <f>_xlfn.CONCAT(쿼리1[[#This Row],[주문번호]], "-", 쿼리1[[#This Row],[공정명]])</f>
        <v>20241007-1219P0220-제대</v>
      </c>
      <c r="C1014">
        <v>4</v>
      </c>
      <c r="D1014" t="s">
        <v>80</v>
      </c>
      <c r="E1014" s="1">
        <v>45572</v>
      </c>
      <c r="F1014" s="1">
        <v>45583</v>
      </c>
      <c r="G1014" s="1">
        <v>45588</v>
      </c>
      <c r="H1014" s="1">
        <v>45656</v>
      </c>
      <c r="I1014" s="1">
        <v>45588</v>
      </c>
      <c r="J1014" t="s">
        <v>31</v>
      </c>
      <c r="K1014" t="s">
        <v>32</v>
      </c>
      <c r="L1014">
        <v>5000</v>
      </c>
      <c r="M1014">
        <v>4200</v>
      </c>
      <c r="N1014">
        <v>5</v>
      </c>
      <c r="O1014" t="s">
        <v>2146</v>
      </c>
      <c r="P1014" t="s">
        <v>395</v>
      </c>
      <c r="Q1014" t="s">
        <v>2147</v>
      </c>
      <c r="R1014" t="s">
        <v>2148</v>
      </c>
      <c r="S1014" t="s">
        <v>256</v>
      </c>
      <c r="T1014">
        <v>3333</v>
      </c>
    </row>
    <row r="1015" spans="1:20" x14ac:dyDescent="0.3">
      <c r="A1015" t="s">
        <v>2149</v>
      </c>
      <c r="B1015" t="str">
        <f>_xlfn.CONCAT(쿼리1[[#This Row],[주문번호]], "-", 쿼리1[[#This Row],[공정명]])</f>
        <v>20241007-1219P0228-제대</v>
      </c>
      <c r="C1015">
        <v>5</v>
      </c>
      <c r="D1015" t="s">
        <v>80</v>
      </c>
      <c r="E1015" s="1">
        <v>45572</v>
      </c>
      <c r="F1015" s="1">
        <v>45586</v>
      </c>
      <c r="G1015" s="1">
        <v>45587</v>
      </c>
      <c r="H1015" s="1">
        <v>45656</v>
      </c>
      <c r="I1015" s="1">
        <v>45587</v>
      </c>
      <c r="J1015" t="s">
        <v>31</v>
      </c>
      <c r="K1015" t="s">
        <v>32</v>
      </c>
      <c r="L1015">
        <v>20000</v>
      </c>
      <c r="M1015">
        <v>18100</v>
      </c>
      <c r="N1015">
        <v>1</v>
      </c>
      <c r="O1015" t="s">
        <v>2150</v>
      </c>
      <c r="P1015" t="s">
        <v>1143</v>
      </c>
      <c r="Q1015" t="s">
        <v>2151</v>
      </c>
      <c r="R1015" t="s">
        <v>2148</v>
      </c>
      <c r="S1015" t="s">
        <v>256</v>
      </c>
      <c r="T1015">
        <v>20000</v>
      </c>
    </row>
    <row r="1016" spans="1:20" x14ac:dyDescent="0.3">
      <c r="A1016" t="s">
        <v>2152</v>
      </c>
      <c r="B1016" t="str">
        <f>_xlfn.CONCAT(쿼리1[[#This Row],[주문번호]], "-", 쿼리1[[#This Row],[공정명]])</f>
        <v>20241007-1219P0218-제대</v>
      </c>
      <c r="C1016">
        <v>4</v>
      </c>
      <c r="D1016" t="s">
        <v>80</v>
      </c>
      <c r="E1016" s="1">
        <v>45572</v>
      </c>
      <c r="F1016" s="1">
        <v>45582</v>
      </c>
      <c r="G1016" s="1">
        <v>45588</v>
      </c>
      <c r="H1016" s="1">
        <v>45656</v>
      </c>
      <c r="I1016" s="1">
        <v>45588</v>
      </c>
      <c r="J1016" t="s">
        <v>31</v>
      </c>
      <c r="K1016" t="s">
        <v>32</v>
      </c>
      <c r="L1016">
        <v>2500</v>
      </c>
      <c r="M1016">
        <v>2400</v>
      </c>
      <c r="N1016">
        <v>6</v>
      </c>
      <c r="O1016" t="s">
        <v>2146</v>
      </c>
      <c r="P1016" t="s">
        <v>395</v>
      </c>
      <c r="Q1016" t="s">
        <v>2153</v>
      </c>
      <c r="R1016" t="s">
        <v>2148</v>
      </c>
      <c r="S1016" t="s">
        <v>256</v>
      </c>
      <c r="T1016">
        <v>3333</v>
      </c>
    </row>
    <row r="1017" spans="1:20" x14ac:dyDescent="0.3">
      <c r="A1017" t="s">
        <v>2154</v>
      </c>
      <c r="B1017" t="str">
        <f>_xlfn.CONCAT(쿼리1[[#This Row],[주문번호]], "-", 쿼리1[[#This Row],[공정명]])</f>
        <v>20241007-1219P0219-제대</v>
      </c>
      <c r="C1017">
        <v>4</v>
      </c>
      <c r="D1017" t="s">
        <v>80</v>
      </c>
      <c r="E1017" s="1">
        <v>45572</v>
      </c>
      <c r="F1017" s="1">
        <v>45582</v>
      </c>
      <c r="G1017" s="1">
        <v>45588</v>
      </c>
      <c r="H1017" s="1">
        <v>45656</v>
      </c>
      <c r="I1017" s="1">
        <v>45588</v>
      </c>
      <c r="J1017" t="s">
        <v>31</v>
      </c>
      <c r="K1017" t="s">
        <v>32</v>
      </c>
      <c r="L1017">
        <v>2500</v>
      </c>
      <c r="M1017">
        <v>2400</v>
      </c>
      <c r="N1017">
        <v>6</v>
      </c>
      <c r="O1017" t="s">
        <v>2146</v>
      </c>
      <c r="P1017" t="s">
        <v>395</v>
      </c>
      <c r="Q1017" t="s">
        <v>2155</v>
      </c>
      <c r="R1017" t="s">
        <v>2148</v>
      </c>
      <c r="S1017" t="s">
        <v>256</v>
      </c>
      <c r="T1017">
        <v>3333</v>
      </c>
    </row>
    <row r="1018" spans="1:20" x14ac:dyDescent="0.3">
      <c r="A1018" t="s">
        <v>2156</v>
      </c>
      <c r="B1018" t="str">
        <f>_xlfn.CONCAT(쿼리1[[#This Row],[주문번호]], "-", 쿼리1[[#This Row],[공정명]])</f>
        <v>20241007-1219P0330-제대</v>
      </c>
      <c r="C1018">
        <v>5</v>
      </c>
      <c r="D1018" t="s">
        <v>80</v>
      </c>
      <c r="E1018" s="1">
        <v>45572</v>
      </c>
      <c r="F1018" s="1">
        <v>45586</v>
      </c>
      <c r="G1018" s="1">
        <v>45587</v>
      </c>
      <c r="H1018" s="1">
        <v>45656</v>
      </c>
      <c r="I1018" s="1">
        <v>45587</v>
      </c>
      <c r="J1018" t="s">
        <v>31</v>
      </c>
      <c r="K1018" t="s">
        <v>32</v>
      </c>
      <c r="L1018">
        <v>20000</v>
      </c>
      <c r="M1018">
        <v>16200</v>
      </c>
      <c r="N1018">
        <v>1</v>
      </c>
      <c r="O1018" t="s">
        <v>2150</v>
      </c>
      <c r="P1018" t="s">
        <v>1143</v>
      </c>
      <c r="Q1018" t="s">
        <v>2157</v>
      </c>
      <c r="R1018" t="s">
        <v>2148</v>
      </c>
      <c r="S1018" t="s">
        <v>256</v>
      </c>
      <c r="T1018">
        <v>20000</v>
      </c>
    </row>
    <row r="1019" spans="1:20" x14ac:dyDescent="0.3">
      <c r="A1019" t="s">
        <v>2158</v>
      </c>
      <c r="B1019" t="str">
        <f>_xlfn.CONCAT(쿼리1[[#This Row],[주문번호]], "-", 쿼리1[[#This Row],[공정명]])</f>
        <v>20240930-1000149756-제대</v>
      </c>
      <c r="C1019">
        <v>2</v>
      </c>
      <c r="D1019" t="s">
        <v>80</v>
      </c>
      <c r="E1019" s="1">
        <v>45565</v>
      </c>
      <c r="F1019" s="1">
        <v>45579</v>
      </c>
      <c r="G1019" s="1">
        <v>45581</v>
      </c>
      <c r="H1019" s="1">
        <v>45656</v>
      </c>
      <c r="I1019" s="1">
        <v>45581</v>
      </c>
      <c r="J1019" t="s">
        <v>31</v>
      </c>
      <c r="K1019" t="s">
        <v>32</v>
      </c>
      <c r="L1019">
        <v>120000</v>
      </c>
      <c r="M1019">
        <v>113950</v>
      </c>
      <c r="N1019">
        <v>2</v>
      </c>
      <c r="O1019" t="s">
        <v>1969</v>
      </c>
      <c r="P1019" t="s">
        <v>2159</v>
      </c>
      <c r="Q1019" t="s">
        <v>42</v>
      </c>
      <c r="R1019" t="s">
        <v>2160</v>
      </c>
      <c r="S1019" t="s">
        <v>256</v>
      </c>
      <c r="T1019">
        <v>120000</v>
      </c>
    </row>
    <row r="1020" spans="1:20" x14ac:dyDescent="0.3">
      <c r="A1020" t="s">
        <v>2161</v>
      </c>
      <c r="B1020" t="str">
        <f>_xlfn.CONCAT(쿼리1[[#This Row],[주문번호]], "-", 쿼리1[[#This Row],[공정명]])</f>
        <v>20241008-1000155901-제대</v>
      </c>
      <c r="C1020">
        <v>5</v>
      </c>
      <c r="D1020" t="s">
        <v>80</v>
      </c>
      <c r="E1020" s="1">
        <v>45573</v>
      </c>
      <c r="F1020" s="1">
        <v>45587</v>
      </c>
      <c r="G1020" s="1">
        <v>45595</v>
      </c>
      <c r="H1020" s="1">
        <v>45656</v>
      </c>
      <c r="I1020" s="1">
        <v>45595</v>
      </c>
      <c r="J1020" t="s">
        <v>31</v>
      </c>
      <c r="K1020" t="s">
        <v>32</v>
      </c>
      <c r="L1020">
        <v>30000</v>
      </c>
      <c r="M1020">
        <v>27390</v>
      </c>
      <c r="N1020">
        <v>8</v>
      </c>
      <c r="O1020" t="s">
        <v>2162</v>
      </c>
      <c r="P1020" t="s">
        <v>2163</v>
      </c>
      <c r="Q1020" t="s">
        <v>2164</v>
      </c>
      <c r="R1020" t="s">
        <v>412</v>
      </c>
      <c r="S1020" t="s">
        <v>256</v>
      </c>
      <c r="T1020">
        <v>30000</v>
      </c>
    </row>
    <row r="1021" spans="1:20" x14ac:dyDescent="0.3">
      <c r="A1021" t="s">
        <v>2165</v>
      </c>
      <c r="B1021" t="str">
        <f>_xlfn.CONCAT(쿼리1[[#This Row],[주문번호]], "-", 쿼리1[[#This Row],[공정명]])</f>
        <v>20241121-13160022-제대</v>
      </c>
      <c r="C1021">
        <v>4</v>
      </c>
      <c r="D1021" t="s">
        <v>80</v>
      </c>
      <c r="E1021" s="1">
        <v>45617</v>
      </c>
      <c r="F1021" s="1">
        <v>45630</v>
      </c>
      <c r="G1021" s="1">
        <v>45635</v>
      </c>
      <c r="H1021" s="1">
        <v>45656</v>
      </c>
      <c r="I1021" s="1">
        <v>45635</v>
      </c>
      <c r="J1021" t="s">
        <v>31</v>
      </c>
      <c r="K1021" t="s">
        <v>32</v>
      </c>
      <c r="L1021">
        <v>28571</v>
      </c>
      <c r="M1021">
        <v>28400</v>
      </c>
      <c r="N1021">
        <v>5</v>
      </c>
      <c r="O1021" t="s">
        <v>1465</v>
      </c>
      <c r="P1021" t="s">
        <v>2166</v>
      </c>
      <c r="Q1021" t="s">
        <v>2167</v>
      </c>
      <c r="R1021" t="s">
        <v>2168</v>
      </c>
      <c r="S1021" t="s">
        <v>256</v>
      </c>
      <c r="T1021">
        <v>28571</v>
      </c>
    </row>
    <row r="1022" spans="1:20" x14ac:dyDescent="0.3">
      <c r="A1022" t="s">
        <v>2169</v>
      </c>
      <c r="B1022" t="str">
        <f>_xlfn.CONCAT(쿼리1[[#This Row],[주문번호]], "-", 쿼리1[[#This Row],[공정명]])</f>
        <v>20241126-1118P0206-제대</v>
      </c>
      <c r="C1022">
        <v>5</v>
      </c>
      <c r="D1022" t="s">
        <v>80</v>
      </c>
      <c r="E1022" s="1">
        <v>45622</v>
      </c>
      <c r="F1022" s="1">
        <v>45635</v>
      </c>
      <c r="G1022" s="1">
        <v>45637</v>
      </c>
      <c r="H1022" s="1">
        <v>45656</v>
      </c>
      <c r="I1022" s="1">
        <v>45637</v>
      </c>
      <c r="J1022" t="s">
        <v>31</v>
      </c>
      <c r="K1022" t="s">
        <v>32</v>
      </c>
      <c r="L1022">
        <v>40000</v>
      </c>
      <c r="M1022">
        <v>34980</v>
      </c>
      <c r="N1022">
        <v>2</v>
      </c>
      <c r="O1022" t="s">
        <v>2170</v>
      </c>
      <c r="P1022" t="s">
        <v>306</v>
      </c>
      <c r="Q1022" t="s">
        <v>2171</v>
      </c>
      <c r="R1022" t="s">
        <v>2172</v>
      </c>
      <c r="S1022" t="s">
        <v>256</v>
      </c>
      <c r="T1022">
        <v>40000</v>
      </c>
    </row>
    <row r="1023" spans="1:20" x14ac:dyDescent="0.3">
      <c r="A1023" t="s">
        <v>2173</v>
      </c>
      <c r="B1023" t="str">
        <f>_xlfn.CONCAT(쿼리1[[#This Row],[주문번호]], "-", 쿼리1[[#This Row],[공정명]])</f>
        <v>20241126-1318N0028-제대</v>
      </c>
      <c r="C1023">
        <v>2</v>
      </c>
      <c r="D1023" t="s">
        <v>80</v>
      </c>
      <c r="E1023" s="1">
        <v>45622</v>
      </c>
      <c r="F1023" s="1">
        <v>45632</v>
      </c>
      <c r="G1023" s="1">
        <v>45637</v>
      </c>
      <c r="H1023" s="1">
        <v>45656</v>
      </c>
      <c r="I1023" s="1">
        <v>45637</v>
      </c>
      <c r="J1023" t="s">
        <v>31</v>
      </c>
      <c r="K1023" t="s">
        <v>32</v>
      </c>
      <c r="L1023">
        <v>18750</v>
      </c>
      <c r="M1023">
        <v>18250</v>
      </c>
      <c r="N1023">
        <v>5</v>
      </c>
      <c r="O1023" t="s">
        <v>91</v>
      </c>
      <c r="P1023" t="s">
        <v>2174</v>
      </c>
      <c r="Q1023" t="s">
        <v>42</v>
      </c>
      <c r="R1023" t="s">
        <v>2175</v>
      </c>
      <c r="S1023" t="s">
        <v>256</v>
      </c>
      <c r="T1023">
        <v>18750</v>
      </c>
    </row>
    <row r="1024" spans="1:20" x14ac:dyDescent="0.3">
      <c r="A1024" t="s">
        <v>2176</v>
      </c>
      <c r="B1024" t="str">
        <f>_xlfn.CONCAT(쿼리1[[#This Row],[주문번호]], "-", 쿼리1[[#This Row],[공정명]])</f>
        <v>20241021-1000144564-제대</v>
      </c>
      <c r="C1024">
        <v>2</v>
      </c>
      <c r="D1024" t="s">
        <v>80</v>
      </c>
      <c r="E1024" s="1">
        <v>45586</v>
      </c>
      <c r="F1024" s="1">
        <v>45600</v>
      </c>
      <c r="G1024" s="1">
        <v>45603</v>
      </c>
      <c r="H1024" s="1">
        <v>45656</v>
      </c>
      <c r="I1024" s="1">
        <v>45603</v>
      </c>
      <c r="J1024" t="s">
        <v>31</v>
      </c>
      <c r="K1024" t="s">
        <v>32</v>
      </c>
      <c r="L1024">
        <v>24000</v>
      </c>
      <c r="M1024">
        <v>18300</v>
      </c>
      <c r="N1024">
        <v>3</v>
      </c>
      <c r="O1024" t="s">
        <v>1311</v>
      </c>
      <c r="P1024" t="s">
        <v>2177</v>
      </c>
      <c r="Q1024" t="s">
        <v>42</v>
      </c>
      <c r="R1024" t="s">
        <v>2178</v>
      </c>
      <c r="S1024" t="s">
        <v>256</v>
      </c>
      <c r="T1024">
        <v>24000</v>
      </c>
    </row>
    <row r="1025" spans="1:20" x14ac:dyDescent="0.3">
      <c r="A1025" t="s">
        <v>2176</v>
      </c>
      <c r="B1025" t="str">
        <f>_xlfn.CONCAT(쿼리1[[#This Row],[주문번호]], "-", 쿼리1[[#This Row],[공정명]])</f>
        <v>20241021-1000144564-제대</v>
      </c>
      <c r="C1025">
        <v>2</v>
      </c>
      <c r="D1025" t="s">
        <v>80</v>
      </c>
      <c r="E1025" s="1">
        <v>45586</v>
      </c>
      <c r="F1025" s="1">
        <v>45600</v>
      </c>
      <c r="G1025" s="1">
        <v>45603</v>
      </c>
      <c r="H1025" s="1">
        <v>45656</v>
      </c>
      <c r="I1025" s="1">
        <v>45603</v>
      </c>
      <c r="J1025" t="s">
        <v>31</v>
      </c>
      <c r="K1025" t="s">
        <v>32</v>
      </c>
      <c r="L1025">
        <v>24000</v>
      </c>
      <c r="M1025">
        <v>4000</v>
      </c>
      <c r="N1025">
        <v>3</v>
      </c>
      <c r="O1025" t="s">
        <v>1311</v>
      </c>
      <c r="P1025" t="s">
        <v>2177</v>
      </c>
      <c r="Q1025" t="s">
        <v>42</v>
      </c>
      <c r="R1025" t="s">
        <v>2178</v>
      </c>
      <c r="S1025" t="s">
        <v>256</v>
      </c>
      <c r="T1025">
        <v>24000</v>
      </c>
    </row>
    <row r="1026" spans="1:20" x14ac:dyDescent="0.3">
      <c r="A1026" t="s">
        <v>2179</v>
      </c>
      <c r="B1026" t="str">
        <f>_xlfn.CONCAT(쿼리1[[#This Row],[주문번호]], "-", 쿼리1[[#This Row],[공정명]])</f>
        <v>20241014-1117N0055-제대</v>
      </c>
      <c r="C1026">
        <v>2</v>
      </c>
      <c r="D1026" t="s">
        <v>80</v>
      </c>
      <c r="E1026" s="1">
        <v>45579</v>
      </c>
      <c r="F1026" s="1">
        <v>45590</v>
      </c>
      <c r="G1026" s="1">
        <v>45595</v>
      </c>
      <c r="H1026" s="1">
        <v>45656</v>
      </c>
      <c r="I1026" s="1">
        <v>45595</v>
      </c>
      <c r="J1026" t="s">
        <v>31</v>
      </c>
      <c r="K1026" t="s">
        <v>32</v>
      </c>
      <c r="L1026">
        <v>40000</v>
      </c>
      <c r="M1026">
        <v>30000</v>
      </c>
      <c r="N1026">
        <v>5</v>
      </c>
      <c r="O1026" t="s">
        <v>716</v>
      </c>
      <c r="P1026" t="s">
        <v>717</v>
      </c>
      <c r="Q1026" t="s">
        <v>42</v>
      </c>
      <c r="R1026" t="s">
        <v>714</v>
      </c>
      <c r="S1026" t="s">
        <v>256</v>
      </c>
      <c r="T1026">
        <v>40000</v>
      </c>
    </row>
    <row r="1027" spans="1:20" x14ac:dyDescent="0.3">
      <c r="A1027" t="s">
        <v>2179</v>
      </c>
      <c r="B1027" t="str">
        <f>_xlfn.CONCAT(쿼리1[[#This Row],[주문번호]], "-", 쿼리1[[#This Row],[공정명]])</f>
        <v>20241014-1117N0055-제대</v>
      </c>
      <c r="C1027">
        <v>2</v>
      </c>
      <c r="D1027" t="s">
        <v>80</v>
      </c>
      <c r="E1027" s="1">
        <v>45579</v>
      </c>
      <c r="F1027" s="1">
        <v>45590</v>
      </c>
      <c r="G1027" s="1">
        <v>45595</v>
      </c>
      <c r="H1027" s="1">
        <v>45656</v>
      </c>
      <c r="I1027" s="1">
        <v>45595</v>
      </c>
      <c r="J1027" t="s">
        <v>31</v>
      </c>
      <c r="K1027" t="s">
        <v>32</v>
      </c>
      <c r="L1027">
        <v>40000</v>
      </c>
      <c r="M1027">
        <v>8600</v>
      </c>
      <c r="N1027">
        <v>5</v>
      </c>
      <c r="O1027" t="s">
        <v>716</v>
      </c>
      <c r="P1027" t="s">
        <v>717</v>
      </c>
      <c r="Q1027" t="s">
        <v>42</v>
      </c>
      <c r="R1027" t="s">
        <v>714</v>
      </c>
      <c r="S1027" t="s">
        <v>256</v>
      </c>
      <c r="T1027">
        <v>40000</v>
      </c>
    </row>
    <row r="1028" spans="1:20" x14ac:dyDescent="0.3">
      <c r="A1028" t="s">
        <v>2180</v>
      </c>
      <c r="B1028" t="str">
        <f>_xlfn.CONCAT(쿼리1[[#This Row],[주문번호]], "-", 쿼리1[[#This Row],[공정명]])</f>
        <v>20241127-1000169841-제대</v>
      </c>
      <c r="C1028">
        <v>4</v>
      </c>
      <c r="D1028" t="s">
        <v>80</v>
      </c>
      <c r="E1028" s="1">
        <v>45623</v>
      </c>
      <c r="F1028" s="1">
        <v>45636</v>
      </c>
      <c r="G1028" s="1">
        <v>45637</v>
      </c>
      <c r="H1028" s="1">
        <v>45656</v>
      </c>
      <c r="I1028" s="1">
        <v>45637</v>
      </c>
      <c r="J1028" t="s">
        <v>31</v>
      </c>
      <c r="K1028" t="s">
        <v>32</v>
      </c>
      <c r="L1028">
        <v>20000</v>
      </c>
      <c r="M1028">
        <v>19500</v>
      </c>
      <c r="N1028">
        <v>1</v>
      </c>
      <c r="O1028" t="s">
        <v>1685</v>
      </c>
      <c r="P1028" t="s">
        <v>1686</v>
      </c>
      <c r="Q1028" t="s">
        <v>2181</v>
      </c>
      <c r="R1028" t="s">
        <v>714</v>
      </c>
      <c r="S1028" t="s">
        <v>256</v>
      </c>
      <c r="T1028">
        <v>20000</v>
      </c>
    </row>
    <row r="1029" spans="1:20" x14ac:dyDescent="0.3">
      <c r="A1029" t="s">
        <v>363</v>
      </c>
      <c r="B1029" t="str">
        <f>_xlfn.CONCAT(쿼리1[[#This Row],[주문번호]], "-", 쿼리1[[#This Row],[공정명]])</f>
        <v>20240919-1120P0032-분단</v>
      </c>
      <c r="C1029">
        <v>4</v>
      </c>
      <c r="D1029" t="s">
        <v>196</v>
      </c>
      <c r="E1029" s="1">
        <v>45554</v>
      </c>
      <c r="F1029" s="1">
        <v>45566</v>
      </c>
      <c r="G1029" s="1"/>
      <c r="H1029" s="1">
        <v>45656</v>
      </c>
      <c r="I1029" s="1">
        <v>45588</v>
      </c>
      <c r="J1029" t="s">
        <v>31</v>
      </c>
      <c r="K1029" t="s">
        <v>22</v>
      </c>
      <c r="L1029">
        <v>6000</v>
      </c>
      <c r="O1029" t="s">
        <v>364</v>
      </c>
      <c r="P1029" t="s">
        <v>365</v>
      </c>
      <c r="Q1029" t="s">
        <v>366</v>
      </c>
      <c r="R1029" t="s">
        <v>367</v>
      </c>
      <c r="S1029" t="s">
        <v>1967</v>
      </c>
      <c r="T1029">
        <v>14634</v>
      </c>
    </row>
    <row r="1030" spans="1:20" x14ac:dyDescent="0.3">
      <c r="A1030" t="s">
        <v>563</v>
      </c>
      <c r="B1030" t="str">
        <f>_xlfn.CONCAT(쿼리1[[#This Row],[주문번호]], "-", 쿼리1[[#This Row],[공정명]])</f>
        <v>20240906-1000146969-합지</v>
      </c>
      <c r="C1030">
        <v>3</v>
      </c>
      <c r="D1030" t="s">
        <v>60</v>
      </c>
      <c r="E1030" s="1">
        <v>45541</v>
      </c>
      <c r="F1030" s="1">
        <v>45552</v>
      </c>
      <c r="G1030" s="1">
        <v>45554</v>
      </c>
      <c r="H1030" s="1">
        <v>45656</v>
      </c>
      <c r="I1030" s="1">
        <v>45575</v>
      </c>
      <c r="J1030" t="s">
        <v>31</v>
      </c>
      <c r="K1030" t="s">
        <v>32</v>
      </c>
      <c r="L1030">
        <v>6000</v>
      </c>
      <c r="M1030">
        <v>6000</v>
      </c>
      <c r="N1030">
        <v>2</v>
      </c>
      <c r="O1030" t="s">
        <v>564</v>
      </c>
      <c r="P1030" t="s">
        <v>565</v>
      </c>
      <c r="Q1030" t="s">
        <v>566</v>
      </c>
      <c r="R1030" t="s">
        <v>64</v>
      </c>
      <c r="S1030" t="s">
        <v>1967</v>
      </c>
      <c r="T1030">
        <v>13333</v>
      </c>
    </row>
    <row r="1031" spans="1:20" x14ac:dyDescent="0.3">
      <c r="A1031" t="s">
        <v>563</v>
      </c>
      <c r="B1031" t="str">
        <f>_xlfn.CONCAT(쿼리1[[#This Row],[주문번호]], "-", 쿼리1[[#This Row],[공정명]])</f>
        <v>20240906-1000146969-분단</v>
      </c>
      <c r="C1031">
        <v>4</v>
      </c>
      <c r="D1031" t="s">
        <v>196</v>
      </c>
      <c r="E1031" s="1">
        <v>45541</v>
      </c>
      <c r="F1031" s="1">
        <v>45553</v>
      </c>
      <c r="G1031" s="1"/>
      <c r="H1031" s="1">
        <v>45656</v>
      </c>
      <c r="I1031" s="1">
        <v>45575</v>
      </c>
      <c r="J1031" t="s">
        <v>31</v>
      </c>
      <c r="K1031" t="s">
        <v>22</v>
      </c>
      <c r="L1031">
        <v>6000</v>
      </c>
      <c r="O1031" t="s">
        <v>564</v>
      </c>
      <c r="P1031" t="s">
        <v>565</v>
      </c>
      <c r="Q1031" t="s">
        <v>566</v>
      </c>
      <c r="R1031" t="s">
        <v>64</v>
      </c>
      <c r="S1031" t="s">
        <v>1967</v>
      </c>
      <c r="T1031">
        <v>13333</v>
      </c>
    </row>
    <row r="1032" spans="1:20" x14ac:dyDescent="0.3">
      <c r="A1032" t="s">
        <v>2182</v>
      </c>
      <c r="B1032" t="str">
        <f>_xlfn.CONCAT(쿼리1[[#This Row],[주문번호]], "-", 쿼리1[[#This Row],[공정명]])</f>
        <v>20241023-1000149912-합지</v>
      </c>
      <c r="C1032">
        <v>3</v>
      </c>
      <c r="D1032" t="s">
        <v>60</v>
      </c>
      <c r="E1032" s="1">
        <v>45588</v>
      </c>
      <c r="F1032" s="1">
        <v>45597</v>
      </c>
      <c r="G1032" s="1">
        <v>45600</v>
      </c>
      <c r="H1032" s="1">
        <v>45656</v>
      </c>
      <c r="I1032" s="1">
        <v>45601</v>
      </c>
      <c r="J1032" t="s">
        <v>31</v>
      </c>
      <c r="K1032" t="s">
        <v>32</v>
      </c>
      <c r="L1032">
        <v>3300</v>
      </c>
      <c r="M1032">
        <v>3300</v>
      </c>
      <c r="N1032">
        <v>3</v>
      </c>
      <c r="O1032" t="s">
        <v>731</v>
      </c>
      <c r="P1032" t="s">
        <v>2183</v>
      </c>
      <c r="Q1032" t="s">
        <v>2184</v>
      </c>
      <c r="R1032" t="s">
        <v>64</v>
      </c>
      <c r="S1032" t="s">
        <v>1967</v>
      </c>
      <c r="T1032">
        <v>15714</v>
      </c>
    </row>
    <row r="1033" spans="1:20" x14ac:dyDescent="0.3">
      <c r="A1033" t="s">
        <v>2185</v>
      </c>
      <c r="B1033" t="str">
        <f>_xlfn.CONCAT(쿼리1[[#This Row],[주문번호]], "-", 쿼리1[[#This Row],[공정명]])</f>
        <v>20240906-1000149912-합지</v>
      </c>
      <c r="C1033">
        <v>3</v>
      </c>
      <c r="D1033" t="s">
        <v>60</v>
      </c>
      <c r="E1033" s="1">
        <v>45541</v>
      </c>
      <c r="F1033" s="1">
        <v>45552</v>
      </c>
      <c r="G1033" s="1">
        <v>45549</v>
      </c>
      <c r="H1033" s="1">
        <v>45656</v>
      </c>
      <c r="I1033" s="1">
        <v>45575</v>
      </c>
      <c r="J1033" t="s">
        <v>31</v>
      </c>
      <c r="K1033" t="s">
        <v>39</v>
      </c>
      <c r="L1033">
        <v>3300</v>
      </c>
      <c r="M1033">
        <v>3300</v>
      </c>
      <c r="N1033">
        <v>-3</v>
      </c>
      <c r="O1033" t="s">
        <v>731</v>
      </c>
      <c r="P1033" t="s">
        <v>2183</v>
      </c>
      <c r="Q1033" t="s">
        <v>2184</v>
      </c>
      <c r="R1033" t="s">
        <v>64</v>
      </c>
      <c r="S1033" t="s">
        <v>1967</v>
      </c>
      <c r="T1033">
        <v>15714</v>
      </c>
    </row>
    <row r="1034" spans="1:20" x14ac:dyDescent="0.3">
      <c r="A1034" t="s">
        <v>2186</v>
      </c>
      <c r="B1034" t="str">
        <f>_xlfn.CONCAT(쿼리1[[#This Row],[주문번호]], "-", 쿼리1[[#This Row],[공정명]])</f>
        <v>20240920-1116P0004-합지</v>
      </c>
      <c r="C1034">
        <v>2</v>
      </c>
      <c r="D1034" t="s">
        <v>60</v>
      </c>
      <c r="E1034" s="1">
        <v>45555</v>
      </c>
      <c r="F1034" s="1">
        <v>45565</v>
      </c>
      <c r="G1034" s="1">
        <v>45562</v>
      </c>
      <c r="H1034" s="1">
        <v>45656</v>
      </c>
      <c r="I1034" s="1">
        <v>45575</v>
      </c>
      <c r="J1034" t="s">
        <v>31</v>
      </c>
      <c r="K1034" t="s">
        <v>39</v>
      </c>
      <c r="L1034">
        <v>6000</v>
      </c>
      <c r="M1034">
        <v>6000</v>
      </c>
      <c r="N1034">
        <v>-3</v>
      </c>
      <c r="O1034" t="s">
        <v>2187</v>
      </c>
      <c r="P1034" t="s">
        <v>2188</v>
      </c>
      <c r="Q1034" t="s">
        <v>2189</v>
      </c>
      <c r="R1034" t="s">
        <v>714</v>
      </c>
      <c r="S1034" t="s">
        <v>1967</v>
      </c>
      <c r="T1034">
        <v>46153</v>
      </c>
    </row>
    <row r="1035" spans="1:20" x14ac:dyDescent="0.3">
      <c r="A1035" t="s">
        <v>2186</v>
      </c>
      <c r="B1035" t="str">
        <f>_xlfn.CONCAT(쿼리1[[#This Row],[주문번호]], "-", 쿼리1[[#This Row],[공정명]])</f>
        <v>20240920-1116P0004-합지</v>
      </c>
      <c r="C1035">
        <v>2</v>
      </c>
      <c r="D1035" t="s">
        <v>60</v>
      </c>
      <c r="E1035" s="1">
        <v>45555</v>
      </c>
      <c r="F1035" s="1">
        <v>45565</v>
      </c>
      <c r="G1035" s="1">
        <v>45562</v>
      </c>
      <c r="H1035" s="1">
        <v>45656</v>
      </c>
      <c r="I1035" s="1">
        <v>45575</v>
      </c>
      <c r="J1035" t="s">
        <v>31</v>
      </c>
      <c r="K1035" t="s">
        <v>39</v>
      </c>
      <c r="L1035">
        <v>6000</v>
      </c>
      <c r="M1035">
        <v>6000</v>
      </c>
      <c r="N1035">
        <v>-3</v>
      </c>
      <c r="O1035" t="s">
        <v>2187</v>
      </c>
      <c r="P1035" t="s">
        <v>2188</v>
      </c>
      <c r="Q1035" t="s">
        <v>2189</v>
      </c>
      <c r="R1035" t="s">
        <v>714</v>
      </c>
      <c r="S1035" t="s">
        <v>1967</v>
      </c>
      <c r="T1035">
        <v>46153</v>
      </c>
    </row>
    <row r="1036" spans="1:20" x14ac:dyDescent="0.3">
      <c r="A1036" t="s">
        <v>2186</v>
      </c>
      <c r="B1036" t="str">
        <f>_xlfn.CONCAT(쿼리1[[#This Row],[주문번호]], "-", 쿼리1[[#This Row],[공정명]])</f>
        <v>20240920-1116P0004-합지</v>
      </c>
      <c r="C1036">
        <v>2</v>
      </c>
      <c r="D1036" t="s">
        <v>60</v>
      </c>
      <c r="E1036" s="1">
        <v>45555</v>
      </c>
      <c r="F1036" s="1">
        <v>45565</v>
      </c>
      <c r="G1036" s="1">
        <v>45562</v>
      </c>
      <c r="H1036" s="1">
        <v>45656</v>
      </c>
      <c r="I1036" s="1">
        <v>45575</v>
      </c>
      <c r="J1036" t="s">
        <v>31</v>
      </c>
      <c r="K1036" t="s">
        <v>39</v>
      </c>
      <c r="L1036">
        <v>6000</v>
      </c>
      <c r="M1036">
        <v>6000</v>
      </c>
      <c r="N1036">
        <v>-3</v>
      </c>
      <c r="O1036" t="s">
        <v>2187</v>
      </c>
      <c r="P1036" t="s">
        <v>2188</v>
      </c>
      <c r="Q1036" t="s">
        <v>2189</v>
      </c>
      <c r="R1036" t="s">
        <v>714</v>
      </c>
      <c r="S1036" t="s">
        <v>1967</v>
      </c>
      <c r="T1036">
        <v>46153</v>
      </c>
    </row>
    <row r="1037" spans="1:20" x14ac:dyDescent="0.3">
      <c r="A1037" t="s">
        <v>2186</v>
      </c>
      <c r="B1037" t="str">
        <f>_xlfn.CONCAT(쿼리1[[#This Row],[주문번호]], "-", 쿼리1[[#This Row],[공정명]])</f>
        <v>20240920-1116P0004-합지</v>
      </c>
      <c r="C1037">
        <v>2</v>
      </c>
      <c r="D1037" t="s">
        <v>60</v>
      </c>
      <c r="E1037" s="1">
        <v>45555</v>
      </c>
      <c r="F1037" s="1">
        <v>45565</v>
      </c>
      <c r="G1037" s="1">
        <v>45562</v>
      </c>
      <c r="H1037" s="1">
        <v>45656</v>
      </c>
      <c r="I1037" s="1">
        <v>45575</v>
      </c>
      <c r="J1037" t="s">
        <v>31</v>
      </c>
      <c r="K1037" t="s">
        <v>39</v>
      </c>
      <c r="L1037">
        <v>6000</v>
      </c>
      <c r="M1037">
        <v>6000</v>
      </c>
      <c r="N1037">
        <v>-3</v>
      </c>
      <c r="O1037" t="s">
        <v>2187</v>
      </c>
      <c r="P1037" t="s">
        <v>2188</v>
      </c>
      <c r="Q1037" t="s">
        <v>2189</v>
      </c>
      <c r="R1037" t="s">
        <v>714</v>
      </c>
      <c r="S1037" t="s">
        <v>1967</v>
      </c>
      <c r="T1037">
        <v>46153</v>
      </c>
    </row>
    <row r="1038" spans="1:20" x14ac:dyDescent="0.3">
      <c r="A1038" t="s">
        <v>1896</v>
      </c>
      <c r="B1038" t="str">
        <f>_xlfn.CONCAT(쿼리1[[#This Row],[주문번호]], "-", 쿼리1[[#This Row],[공정명]])</f>
        <v>20241129-1000169881-합지</v>
      </c>
      <c r="C1038">
        <v>1</v>
      </c>
      <c r="D1038" t="s">
        <v>60</v>
      </c>
      <c r="E1038" s="1">
        <v>45625</v>
      </c>
      <c r="F1038" s="1">
        <v>45635</v>
      </c>
      <c r="G1038" s="1">
        <v>45632</v>
      </c>
      <c r="H1038" s="1">
        <v>45656</v>
      </c>
      <c r="I1038" s="1">
        <v>45635</v>
      </c>
      <c r="J1038" t="s">
        <v>31</v>
      </c>
      <c r="K1038" t="s">
        <v>39</v>
      </c>
      <c r="L1038">
        <v>6000</v>
      </c>
      <c r="M1038">
        <v>6000</v>
      </c>
      <c r="N1038">
        <v>-3</v>
      </c>
      <c r="O1038" t="s">
        <v>91</v>
      </c>
      <c r="P1038" t="s">
        <v>1897</v>
      </c>
      <c r="Q1038" t="s">
        <v>42</v>
      </c>
      <c r="R1038" t="s">
        <v>714</v>
      </c>
      <c r="S1038" t="s">
        <v>1967</v>
      </c>
      <c r="T1038">
        <v>21428</v>
      </c>
    </row>
    <row r="1039" spans="1:20" x14ac:dyDescent="0.3">
      <c r="A1039" t="s">
        <v>2190</v>
      </c>
      <c r="B1039" t="str">
        <f>_xlfn.CONCAT(쿼리1[[#This Row],[주문번호]], "-", 쿼리1[[#This Row],[공정명]])</f>
        <v>20240919-1000146651-합지</v>
      </c>
      <c r="C1039">
        <v>3</v>
      </c>
      <c r="D1039" t="s">
        <v>60</v>
      </c>
      <c r="E1039" s="1">
        <v>45554</v>
      </c>
      <c r="F1039" s="1">
        <v>45562</v>
      </c>
      <c r="G1039" s="1">
        <v>45565</v>
      </c>
      <c r="H1039" s="1">
        <v>45656</v>
      </c>
      <c r="I1039" s="1">
        <v>45575</v>
      </c>
      <c r="J1039" t="s">
        <v>31</v>
      </c>
      <c r="K1039" t="s">
        <v>32</v>
      </c>
      <c r="L1039">
        <v>3000</v>
      </c>
      <c r="M1039">
        <v>3000</v>
      </c>
      <c r="N1039">
        <v>3</v>
      </c>
      <c r="O1039" t="s">
        <v>2191</v>
      </c>
      <c r="P1039" t="s">
        <v>2192</v>
      </c>
      <c r="Q1039" t="s">
        <v>2193</v>
      </c>
      <c r="R1039" t="s">
        <v>539</v>
      </c>
      <c r="S1039" t="s">
        <v>1967</v>
      </c>
      <c r="T1039">
        <v>13043</v>
      </c>
    </row>
    <row r="1040" spans="1:20" x14ac:dyDescent="0.3">
      <c r="A1040" t="s">
        <v>2194</v>
      </c>
      <c r="B1040" t="str">
        <f>_xlfn.CONCAT(쿼리1[[#This Row],[주문번호]], "-", 쿼리1[[#This Row],[공정명]])</f>
        <v>20240909-1000169034-합지</v>
      </c>
      <c r="C1040">
        <v>3</v>
      </c>
      <c r="D1040" t="s">
        <v>60</v>
      </c>
      <c r="E1040" s="1">
        <v>45544</v>
      </c>
      <c r="F1040" s="1">
        <v>45553</v>
      </c>
      <c r="G1040" s="1">
        <v>45564</v>
      </c>
      <c r="H1040" s="1">
        <v>45656</v>
      </c>
      <c r="I1040" s="1">
        <v>45564</v>
      </c>
      <c r="J1040" t="s">
        <v>31</v>
      </c>
      <c r="K1040" t="s">
        <v>32</v>
      </c>
      <c r="L1040">
        <v>6000</v>
      </c>
      <c r="M1040">
        <v>5900</v>
      </c>
      <c r="N1040">
        <v>11</v>
      </c>
      <c r="O1040" t="s">
        <v>1311</v>
      </c>
      <c r="P1040" t="s">
        <v>2195</v>
      </c>
      <c r="Q1040" t="s">
        <v>2196</v>
      </c>
      <c r="R1040" t="s">
        <v>2197</v>
      </c>
      <c r="S1040" t="s">
        <v>1967</v>
      </c>
      <c r="T1040">
        <v>30000</v>
      </c>
    </row>
    <row r="1041" spans="1:20" x14ac:dyDescent="0.3">
      <c r="A1041" t="s">
        <v>2194</v>
      </c>
      <c r="B1041" t="str">
        <f>_xlfn.CONCAT(쿼리1[[#This Row],[주문번호]], "-", 쿼리1[[#This Row],[공정명]])</f>
        <v>20240909-1000169034-합지</v>
      </c>
      <c r="C1041">
        <v>3</v>
      </c>
      <c r="D1041" t="s">
        <v>60</v>
      </c>
      <c r="E1041" s="1">
        <v>45544</v>
      </c>
      <c r="F1041" s="1">
        <v>45553</v>
      </c>
      <c r="G1041" s="1">
        <v>45564</v>
      </c>
      <c r="H1041" s="1">
        <v>45656</v>
      </c>
      <c r="I1041" s="1">
        <v>45564</v>
      </c>
      <c r="J1041" t="s">
        <v>31</v>
      </c>
      <c r="K1041" t="s">
        <v>32</v>
      </c>
      <c r="L1041">
        <v>6000</v>
      </c>
      <c r="M1041">
        <v>5900</v>
      </c>
      <c r="N1041">
        <v>11</v>
      </c>
      <c r="O1041" t="s">
        <v>1311</v>
      </c>
      <c r="P1041" t="s">
        <v>2195</v>
      </c>
      <c r="Q1041" t="s">
        <v>2196</v>
      </c>
      <c r="R1041" t="s">
        <v>2197</v>
      </c>
      <c r="S1041" t="s">
        <v>1967</v>
      </c>
      <c r="T1041">
        <v>30000</v>
      </c>
    </row>
    <row r="1042" spans="1:20" x14ac:dyDescent="0.3">
      <c r="A1042" t="s">
        <v>2194</v>
      </c>
      <c r="B1042" t="str">
        <f>_xlfn.CONCAT(쿼리1[[#This Row],[주문번호]], "-", 쿼리1[[#This Row],[공정명]])</f>
        <v>20240909-1000169034-분단</v>
      </c>
      <c r="C1042">
        <v>4</v>
      </c>
      <c r="D1042" t="s">
        <v>196</v>
      </c>
      <c r="E1042" s="1">
        <v>45544</v>
      </c>
      <c r="F1042" s="1">
        <v>45554</v>
      </c>
      <c r="G1042" s="1"/>
      <c r="H1042" s="1">
        <v>45656</v>
      </c>
      <c r="I1042" s="1">
        <v>45564</v>
      </c>
      <c r="J1042" t="s">
        <v>31</v>
      </c>
      <c r="K1042" t="s">
        <v>22</v>
      </c>
      <c r="L1042">
        <v>6000</v>
      </c>
      <c r="O1042" t="s">
        <v>1311</v>
      </c>
      <c r="P1042" t="s">
        <v>2195</v>
      </c>
      <c r="Q1042" t="s">
        <v>2196</v>
      </c>
      <c r="R1042" t="s">
        <v>2197</v>
      </c>
      <c r="S1042" t="s">
        <v>1967</v>
      </c>
      <c r="T1042">
        <v>30000</v>
      </c>
    </row>
    <row r="1043" spans="1:20" x14ac:dyDescent="0.3">
      <c r="A1043" t="s">
        <v>2198</v>
      </c>
      <c r="B1043" t="str">
        <f>_xlfn.CONCAT(쿼리1[[#This Row],[주문번호]], "-", 쿼리1[[#This Row],[공정명]])</f>
        <v>20241025-1000161088-합지</v>
      </c>
      <c r="C1043">
        <v>3</v>
      </c>
      <c r="D1043" t="s">
        <v>60</v>
      </c>
      <c r="E1043" s="1">
        <v>45590</v>
      </c>
      <c r="F1043" s="1">
        <v>45601</v>
      </c>
      <c r="G1043" s="1">
        <v>45600</v>
      </c>
      <c r="H1043" s="1">
        <v>45656</v>
      </c>
      <c r="I1043" s="1">
        <v>45602</v>
      </c>
      <c r="J1043" t="s">
        <v>31</v>
      </c>
      <c r="K1043" t="s">
        <v>39</v>
      </c>
      <c r="L1043">
        <v>6000</v>
      </c>
      <c r="M1043">
        <v>5910</v>
      </c>
      <c r="N1043">
        <v>-1</v>
      </c>
      <c r="O1043" t="s">
        <v>1311</v>
      </c>
      <c r="P1043" t="s">
        <v>2199</v>
      </c>
      <c r="Q1043" t="s">
        <v>2200</v>
      </c>
      <c r="R1043" t="s">
        <v>2197</v>
      </c>
      <c r="S1043" t="s">
        <v>1967</v>
      </c>
      <c r="T1043">
        <v>30000</v>
      </c>
    </row>
    <row r="1044" spans="1:20" x14ac:dyDescent="0.3">
      <c r="A1044" t="s">
        <v>2198</v>
      </c>
      <c r="B1044" t="str">
        <f>_xlfn.CONCAT(쿼리1[[#This Row],[주문번호]], "-", 쿼리1[[#This Row],[공정명]])</f>
        <v>20241025-1000161088-합지</v>
      </c>
      <c r="C1044">
        <v>3</v>
      </c>
      <c r="D1044" t="s">
        <v>60</v>
      </c>
      <c r="E1044" s="1">
        <v>45590</v>
      </c>
      <c r="F1044" s="1">
        <v>45601</v>
      </c>
      <c r="G1044" s="1">
        <v>45600</v>
      </c>
      <c r="H1044" s="1">
        <v>45656</v>
      </c>
      <c r="I1044" s="1">
        <v>45602</v>
      </c>
      <c r="J1044" t="s">
        <v>31</v>
      </c>
      <c r="K1044" t="s">
        <v>39</v>
      </c>
      <c r="L1044">
        <v>6000</v>
      </c>
      <c r="M1044">
        <v>5910</v>
      </c>
      <c r="N1044">
        <v>-1</v>
      </c>
      <c r="O1044" t="s">
        <v>1311</v>
      </c>
      <c r="P1044" t="s">
        <v>2199</v>
      </c>
      <c r="Q1044" t="s">
        <v>2200</v>
      </c>
      <c r="R1044" t="s">
        <v>2197</v>
      </c>
      <c r="S1044" t="s">
        <v>1967</v>
      </c>
      <c r="T1044">
        <v>30000</v>
      </c>
    </row>
    <row r="1045" spans="1:20" x14ac:dyDescent="0.3">
      <c r="A1045" t="s">
        <v>2201</v>
      </c>
      <c r="B1045" t="str">
        <f>_xlfn.CONCAT(쿼리1[[#This Row],[주문번호]], "-", 쿼리1[[#This Row],[공정명]])</f>
        <v>20240923-220424-제대</v>
      </c>
      <c r="C1045">
        <v>1</v>
      </c>
      <c r="D1045" t="s">
        <v>80</v>
      </c>
      <c r="E1045" s="1">
        <v>45558</v>
      </c>
      <c r="F1045" s="1">
        <v>45566</v>
      </c>
      <c r="G1045" s="1">
        <v>45575</v>
      </c>
      <c r="H1045" s="1">
        <v>45656</v>
      </c>
      <c r="I1045" s="1">
        <v>45575</v>
      </c>
      <c r="J1045" t="s">
        <v>31</v>
      </c>
      <c r="K1045" t="s">
        <v>32</v>
      </c>
      <c r="L1045">
        <v>116279</v>
      </c>
      <c r="M1045">
        <v>230000</v>
      </c>
      <c r="N1045">
        <v>9</v>
      </c>
      <c r="O1045" t="s">
        <v>2202</v>
      </c>
      <c r="P1045" t="s">
        <v>2203</v>
      </c>
      <c r="Q1045" t="s">
        <v>42</v>
      </c>
      <c r="R1045" t="s">
        <v>26</v>
      </c>
      <c r="S1045" t="s">
        <v>217</v>
      </c>
      <c r="T1045">
        <v>116279</v>
      </c>
    </row>
    <row r="1046" spans="1:20" x14ac:dyDescent="0.3">
      <c r="A1046" t="s">
        <v>2204</v>
      </c>
      <c r="B1046" t="str">
        <f>_xlfn.CONCAT(쿼리1[[#This Row],[주문번호]], "-", 쿼리1[[#This Row],[공정명]])</f>
        <v>20240902-21160037-제대</v>
      </c>
      <c r="C1046">
        <v>1</v>
      </c>
      <c r="D1046" t="s">
        <v>80</v>
      </c>
      <c r="E1046" s="1">
        <v>45537</v>
      </c>
      <c r="F1046" s="1">
        <v>45540</v>
      </c>
      <c r="G1046" s="1">
        <v>45546</v>
      </c>
      <c r="H1046" s="1">
        <v>45656</v>
      </c>
      <c r="I1046" s="1">
        <v>45546</v>
      </c>
      <c r="J1046" t="s">
        <v>31</v>
      </c>
      <c r="K1046" t="s">
        <v>32</v>
      </c>
      <c r="L1046">
        <v>40000</v>
      </c>
      <c r="M1046">
        <v>40000</v>
      </c>
      <c r="N1046">
        <v>6</v>
      </c>
      <c r="O1046" t="s">
        <v>1358</v>
      </c>
      <c r="P1046" t="s">
        <v>1359</v>
      </c>
      <c r="Q1046" t="s">
        <v>42</v>
      </c>
      <c r="R1046" t="s">
        <v>26</v>
      </c>
      <c r="S1046" t="s">
        <v>217</v>
      </c>
      <c r="T1046">
        <v>40000</v>
      </c>
    </row>
    <row r="1047" spans="1:20" x14ac:dyDescent="0.3">
      <c r="A1047" t="s">
        <v>2205</v>
      </c>
      <c r="B1047" t="str">
        <f>_xlfn.CONCAT(쿼리1[[#This Row],[주문번호]], "-", 쿼리1[[#This Row],[공정명]])</f>
        <v>20240913-2000169108-제대</v>
      </c>
      <c r="C1047">
        <v>3</v>
      </c>
      <c r="D1047" t="s">
        <v>80</v>
      </c>
      <c r="E1047" s="1">
        <v>45548</v>
      </c>
      <c r="F1047" s="1">
        <v>45558</v>
      </c>
      <c r="G1047" s="1">
        <v>45575</v>
      </c>
      <c r="H1047" s="1">
        <v>45656</v>
      </c>
      <c r="I1047" s="1">
        <v>45575</v>
      </c>
      <c r="J1047" t="s">
        <v>31</v>
      </c>
      <c r="K1047" t="s">
        <v>32</v>
      </c>
      <c r="L1047">
        <v>50000</v>
      </c>
      <c r="M1047">
        <v>96200</v>
      </c>
      <c r="N1047">
        <v>17</v>
      </c>
      <c r="O1047" t="s">
        <v>214</v>
      </c>
      <c r="P1047" t="s">
        <v>240</v>
      </c>
      <c r="Q1047" t="s">
        <v>993</v>
      </c>
      <c r="R1047" t="s">
        <v>26</v>
      </c>
      <c r="S1047" t="s">
        <v>217</v>
      </c>
      <c r="T1047">
        <v>50000</v>
      </c>
    </row>
    <row r="1048" spans="1:20" x14ac:dyDescent="0.3">
      <c r="A1048" t="s">
        <v>2206</v>
      </c>
      <c r="B1048" t="str">
        <f>_xlfn.CONCAT(쿼리1[[#This Row],[주문번호]], "-", 쿼리1[[#This Row],[공정명]])</f>
        <v>20240930-2000169088-제대</v>
      </c>
      <c r="C1048">
        <v>3</v>
      </c>
      <c r="D1048" t="s">
        <v>80</v>
      </c>
      <c r="E1048" s="1">
        <v>45565</v>
      </c>
      <c r="F1048" s="1">
        <v>45574</v>
      </c>
      <c r="G1048" s="1">
        <v>45575</v>
      </c>
      <c r="H1048" s="1">
        <v>45656</v>
      </c>
      <c r="I1048" s="1">
        <v>45575</v>
      </c>
      <c r="J1048" t="s">
        <v>31</v>
      </c>
      <c r="K1048" t="s">
        <v>32</v>
      </c>
      <c r="L1048">
        <v>50000</v>
      </c>
      <c r="M1048">
        <v>17200</v>
      </c>
      <c r="N1048">
        <v>1</v>
      </c>
      <c r="O1048" t="s">
        <v>214</v>
      </c>
      <c r="P1048" t="s">
        <v>215</v>
      </c>
      <c r="Q1048" t="s">
        <v>991</v>
      </c>
      <c r="R1048" t="s">
        <v>26</v>
      </c>
      <c r="S1048" t="s">
        <v>217</v>
      </c>
      <c r="T1048">
        <v>50000</v>
      </c>
    </row>
    <row r="1049" spans="1:20" x14ac:dyDescent="0.3">
      <c r="A1049" t="s">
        <v>2207</v>
      </c>
      <c r="B1049" t="str">
        <f>_xlfn.CONCAT(쿼리1[[#This Row],[주문번호]], "-", 쿼리1[[#This Row],[공정명]])</f>
        <v>20240930-2000169100-제대</v>
      </c>
      <c r="C1049">
        <v>3</v>
      </c>
      <c r="D1049" t="s">
        <v>80</v>
      </c>
      <c r="E1049" s="1">
        <v>45565</v>
      </c>
      <c r="F1049" s="1">
        <v>45579</v>
      </c>
      <c r="G1049" s="1">
        <v>45575</v>
      </c>
      <c r="H1049" s="1">
        <v>45656</v>
      </c>
      <c r="I1049" s="1">
        <v>45575</v>
      </c>
      <c r="J1049" t="s">
        <v>31</v>
      </c>
      <c r="K1049" t="s">
        <v>39</v>
      </c>
      <c r="L1049">
        <v>100000</v>
      </c>
      <c r="M1049">
        <v>43000</v>
      </c>
      <c r="N1049">
        <v>-4</v>
      </c>
      <c r="O1049" t="s">
        <v>214</v>
      </c>
      <c r="P1049" t="s">
        <v>240</v>
      </c>
      <c r="Q1049" t="s">
        <v>241</v>
      </c>
      <c r="R1049" t="s">
        <v>26</v>
      </c>
      <c r="S1049" t="s">
        <v>217</v>
      </c>
      <c r="T1049">
        <v>100000</v>
      </c>
    </row>
    <row r="1050" spans="1:20" x14ac:dyDescent="0.3">
      <c r="A1050" t="s">
        <v>2208</v>
      </c>
      <c r="B1050" t="str">
        <f>_xlfn.CONCAT(쿼리1[[#This Row],[주문번호]], "-", 쿼리1[[#This Row],[공정명]])</f>
        <v>20241224-2418P0076-제대</v>
      </c>
      <c r="C1050">
        <v>3</v>
      </c>
      <c r="D1050" t="s">
        <v>80</v>
      </c>
      <c r="E1050" s="1">
        <v>45650</v>
      </c>
      <c r="F1050" s="1">
        <v>45658</v>
      </c>
      <c r="G1050" s="1"/>
      <c r="H1050" s="1">
        <v>45656</v>
      </c>
      <c r="I1050" s="1"/>
      <c r="J1050" t="s">
        <v>21</v>
      </c>
      <c r="K1050" t="s">
        <v>282</v>
      </c>
      <c r="L1050">
        <v>10000</v>
      </c>
      <c r="O1050" t="s">
        <v>1358</v>
      </c>
      <c r="P1050" t="s">
        <v>2209</v>
      </c>
      <c r="Q1050" t="s">
        <v>2210</v>
      </c>
      <c r="R1050" t="s">
        <v>758</v>
      </c>
      <c r="S1050" t="s">
        <v>217</v>
      </c>
      <c r="T1050">
        <v>10000</v>
      </c>
    </row>
    <row r="1051" spans="1:20" x14ac:dyDescent="0.3">
      <c r="A1051" t="s">
        <v>2211</v>
      </c>
      <c r="B1051" t="str">
        <f>_xlfn.CONCAT(쿼리1[[#This Row],[주문번호]], "-", 쿼리1[[#This Row],[공정명]])</f>
        <v>20241011-2000167659-제대</v>
      </c>
      <c r="C1051">
        <v>1</v>
      </c>
      <c r="D1051" t="s">
        <v>80</v>
      </c>
      <c r="E1051" s="1">
        <v>45576</v>
      </c>
      <c r="F1051" s="1">
        <v>45580</v>
      </c>
      <c r="G1051" s="1">
        <v>45580</v>
      </c>
      <c r="H1051" s="1">
        <v>45656</v>
      </c>
      <c r="I1051" s="1">
        <v>45580</v>
      </c>
      <c r="J1051" t="s">
        <v>31</v>
      </c>
      <c r="K1051" t="s">
        <v>39</v>
      </c>
      <c r="L1051">
        <v>206451</v>
      </c>
      <c r="M1051">
        <v>180000</v>
      </c>
      <c r="N1051">
        <v>0</v>
      </c>
      <c r="O1051" t="s">
        <v>324</v>
      </c>
      <c r="P1051" t="s">
        <v>634</v>
      </c>
      <c r="Q1051" t="s">
        <v>635</v>
      </c>
      <c r="R1051" t="s">
        <v>26</v>
      </c>
      <c r="S1051" t="s">
        <v>217</v>
      </c>
      <c r="T1051">
        <v>206451</v>
      </c>
    </row>
    <row r="1052" spans="1:20" x14ac:dyDescent="0.3">
      <c r="A1052" t="s">
        <v>2212</v>
      </c>
      <c r="B1052" t="str">
        <f>_xlfn.CONCAT(쿼리1[[#This Row],[주문번호]], "-", 쿼리1[[#This Row],[공정명]])</f>
        <v>20241011-2000169100-제대</v>
      </c>
      <c r="C1052">
        <v>3</v>
      </c>
      <c r="D1052" t="s">
        <v>80</v>
      </c>
      <c r="E1052" s="1">
        <v>45576</v>
      </c>
      <c r="F1052" s="1">
        <v>45586</v>
      </c>
      <c r="G1052" s="1">
        <v>45586</v>
      </c>
      <c r="H1052" s="1">
        <v>45656</v>
      </c>
      <c r="I1052" s="1">
        <v>45586</v>
      </c>
      <c r="J1052" t="s">
        <v>31</v>
      </c>
      <c r="K1052" t="s">
        <v>39</v>
      </c>
      <c r="L1052">
        <v>50000</v>
      </c>
      <c r="M1052">
        <v>21500</v>
      </c>
      <c r="N1052">
        <v>0</v>
      </c>
      <c r="O1052" t="s">
        <v>214</v>
      </c>
      <c r="P1052" t="s">
        <v>240</v>
      </c>
      <c r="Q1052" t="s">
        <v>241</v>
      </c>
      <c r="R1052" t="s">
        <v>26</v>
      </c>
      <c r="S1052" t="s">
        <v>217</v>
      </c>
      <c r="T1052">
        <v>50000</v>
      </c>
    </row>
    <row r="1053" spans="1:20" x14ac:dyDescent="0.3">
      <c r="A1053" t="s">
        <v>2213</v>
      </c>
      <c r="B1053" t="str">
        <f>_xlfn.CONCAT(쿼리1[[#This Row],[주문번호]], "-", 쿼리1[[#This Row],[공정명]])</f>
        <v>20241025-2000169100-제대</v>
      </c>
      <c r="C1053">
        <v>3</v>
      </c>
      <c r="D1053" t="s">
        <v>80</v>
      </c>
      <c r="E1053" s="1">
        <v>45590</v>
      </c>
      <c r="F1053" s="1">
        <v>45600</v>
      </c>
      <c r="G1053" s="1">
        <v>45604</v>
      </c>
      <c r="H1053" s="1">
        <v>45656</v>
      </c>
      <c r="I1053" s="1">
        <v>45604</v>
      </c>
      <c r="J1053" t="s">
        <v>31</v>
      </c>
      <c r="K1053" t="s">
        <v>32</v>
      </c>
      <c r="L1053">
        <v>15941</v>
      </c>
      <c r="M1053">
        <v>43000</v>
      </c>
      <c r="N1053">
        <v>4</v>
      </c>
      <c r="O1053" t="s">
        <v>214</v>
      </c>
      <c r="P1053" t="s">
        <v>240</v>
      </c>
      <c r="Q1053" t="s">
        <v>241</v>
      </c>
      <c r="R1053" t="s">
        <v>26</v>
      </c>
      <c r="S1053" t="s">
        <v>217</v>
      </c>
      <c r="T1053">
        <v>100000</v>
      </c>
    </row>
    <row r="1054" spans="1:20" x14ac:dyDescent="0.3">
      <c r="A1054" t="s">
        <v>2213</v>
      </c>
      <c r="B1054" t="str">
        <f>_xlfn.CONCAT(쿼리1[[#This Row],[주문번호]], "-", 쿼리1[[#This Row],[공정명]])</f>
        <v>20241025-2000169100-제대</v>
      </c>
      <c r="C1054">
        <v>3</v>
      </c>
      <c r="D1054" t="s">
        <v>80</v>
      </c>
      <c r="E1054" s="1">
        <v>45590</v>
      </c>
      <c r="F1054" s="1">
        <v>45600</v>
      </c>
      <c r="G1054" s="1">
        <v>45600</v>
      </c>
      <c r="H1054" s="1">
        <v>45656</v>
      </c>
      <c r="I1054" s="1">
        <v>45604</v>
      </c>
      <c r="J1054" t="s">
        <v>31</v>
      </c>
      <c r="K1054" t="s">
        <v>39</v>
      </c>
      <c r="L1054">
        <v>15941</v>
      </c>
      <c r="M1054">
        <v>6855</v>
      </c>
      <c r="N1054">
        <v>0</v>
      </c>
      <c r="O1054" t="s">
        <v>214</v>
      </c>
      <c r="P1054" t="s">
        <v>240</v>
      </c>
      <c r="Q1054" t="s">
        <v>241</v>
      </c>
      <c r="R1054" t="s">
        <v>26</v>
      </c>
      <c r="S1054" t="s">
        <v>217</v>
      </c>
      <c r="T1054">
        <v>100000</v>
      </c>
    </row>
    <row r="1055" spans="1:20" x14ac:dyDescent="0.3">
      <c r="A1055" t="s">
        <v>2214</v>
      </c>
      <c r="B1055" t="str">
        <f>_xlfn.CONCAT(쿼리1[[#This Row],[주문번호]], "-", 쿼리1[[#This Row],[공정명]])</f>
        <v>20241025-2000169104-제대</v>
      </c>
      <c r="C1055">
        <v>3</v>
      </c>
      <c r="D1055" t="s">
        <v>80</v>
      </c>
      <c r="E1055" s="1">
        <v>45590</v>
      </c>
      <c r="F1055" s="1">
        <v>45604</v>
      </c>
      <c r="G1055" s="1">
        <v>45604</v>
      </c>
      <c r="H1055" s="1">
        <v>45656</v>
      </c>
      <c r="I1055" s="1">
        <v>45599</v>
      </c>
      <c r="J1055" t="s">
        <v>101</v>
      </c>
      <c r="K1055" t="s">
        <v>39</v>
      </c>
      <c r="L1055">
        <v>100000</v>
      </c>
      <c r="M1055">
        <v>43000</v>
      </c>
      <c r="N1055">
        <v>0</v>
      </c>
      <c r="O1055" t="s">
        <v>214</v>
      </c>
      <c r="P1055" t="s">
        <v>240</v>
      </c>
      <c r="Q1055" t="s">
        <v>650</v>
      </c>
      <c r="R1055" t="s">
        <v>26</v>
      </c>
      <c r="S1055" t="s">
        <v>217</v>
      </c>
      <c r="T1055">
        <v>100000</v>
      </c>
    </row>
    <row r="1056" spans="1:20" x14ac:dyDescent="0.3">
      <c r="A1056" t="s">
        <v>2215</v>
      </c>
      <c r="B1056" t="str">
        <f>_xlfn.CONCAT(쿼리1[[#This Row],[주문번호]], "-", 쿼리1[[#This Row],[공정명]])</f>
        <v>20241204-2000157515-제대</v>
      </c>
      <c r="C1056">
        <v>3</v>
      </c>
      <c r="D1056" t="s">
        <v>80</v>
      </c>
      <c r="E1056" s="1">
        <v>45630</v>
      </c>
      <c r="F1056" s="1">
        <v>45638</v>
      </c>
      <c r="G1056" s="1"/>
      <c r="H1056" s="1">
        <v>45656</v>
      </c>
      <c r="I1056" s="1">
        <v>45639</v>
      </c>
      <c r="J1056" t="s">
        <v>21</v>
      </c>
      <c r="K1056" t="s">
        <v>22</v>
      </c>
      <c r="L1056">
        <v>16176</v>
      </c>
      <c r="O1056" t="s">
        <v>2216</v>
      </c>
      <c r="P1056" t="s">
        <v>2217</v>
      </c>
      <c r="Q1056" t="s">
        <v>2218</v>
      </c>
      <c r="R1056" t="s">
        <v>505</v>
      </c>
      <c r="S1056" t="s">
        <v>217</v>
      </c>
      <c r="T1056">
        <v>16176</v>
      </c>
    </row>
    <row r="1057" spans="1:20" x14ac:dyDescent="0.3">
      <c r="A1057" t="s">
        <v>2219</v>
      </c>
      <c r="B1057" t="str">
        <f>_xlfn.CONCAT(쿼리1[[#This Row],[주문번호]], "-", 쿼리1[[#This Row],[공정명]])</f>
        <v>20240906-2000148303-제대</v>
      </c>
      <c r="C1057">
        <v>1</v>
      </c>
      <c r="D1057" t="s">
        <v>80</v>
      </c>
      <c r="E1057" s="1">
        <v>45541</v>
      </c>
      <c r="F1057" s="1">
        <v>45544</v>
      </c>
      <c r="G1057" s="1">
        <v>45558</v>
      </c>
      <c r="H1057" s="1">
        <v>45656</v>
      </c>
      <c r="I1057" s="1">
        <v>45558</v>
      </c>
      <c r="J1057" t="s">
        <v>31</v>
      </c>
      <c r="K1057" t="s">
        <v>32</v>
      </c>
      <c r="L1057">
        <v>10000</v>
      </c>
      <c r="M1057">
        <v>10000</v>
      </c>
      <c r="N1057">
        <v>14</v>
      </c>
      <c r="O1057" t="s">
        <v>1358</v>
      </c>
      <c r="P1057" t="s">
        <v>2220</v>
      </c>
      <c r="Q1057" t="s">
        <v>42</v>
      </c>
      <c r="R1057" t="s">
        <v>2221</v>
      </c>
      <c r="S1057" t="s">
        <v>217</v>
      </c>
      <c r="T1057">
        <v>10000</v>
      </c>
    </row>
    <row r="1058" spans="1:20" x14ac:dyDescent="0.3">
      <c r="A1058" t="s">
        <v>2222</v>
      </c>
      <c r="B1058" t="str">
        <f>_xlfn.CONCAT(쿼리1[[#This Row],[주문번호]], "-", 쿼리1[[#This Row],[공정명]])</f>
        <v>20241226-2000148303-제대</v>
      </c>
      <c r="C1058">
        <v>1</v>
      </c>
      <c r="D1058" t="s">
        <v>80</v>
      </c>
      <c r="E1058" s="1">
        <v>45652</v>
      </c>
      <c r="F1058" s="1">
        <v>45656</v>
      </c>
      <c r="G1058" s="1"/>
      <c r="H1058" s="1">
        <v>45656</v>
      </c>
      <c r="I1058" s="1"/>
      <c r="J1058" t="s">
        <v>21</v>
      </c>
      <c r="K1058" t="s">
        <v>282</v>
      </c>
      <c r="L1058">
        <v>10000</v>
      </c>
      <c r="O1058" t="s">
        <v>1358</v>
      </c>
      <c r="P1058" t="s">
        <v>2220</v>
      </c>
      <c r="Q1058" t="s">
        <v>42</v>
      </c>
      <c r="R1058" t="s">
        <v>2221</v>
      </c>
      <c r="S1058" t="s">
        <v>217</v>
      </c>
      <c r="T1058">
        <v>10000</v>
      </c>
    </row>
    <row r="1059" spans="1:20" x14ac:dyDescent="0.3">
      <c r="A1059" t="s">
        <v>2223</v>
      </c>
      <c r="B1059" t="str">
        <f>_xlfn.CONCAT(쿼리1[[#This Row],[주문번호]], "-", 쿼리1[[#This Row],[공정명]])</f>
        <v>20241024-2000149924-제대</v>
      </c>
      <c r="C1059">
        <v>1</v>
      </c>
      <c r="D1059" t="s">
        <v>80</v>
      </c>
      <c r="E1059" s="1">
        <v>45589</v>
      </c>
      <c r="F1059" s="1">
        <v>45593</v>
      </c>
      <c r="G1059" s="1">
        <v>45593</v>
      </c>
      <c r="H1059" s="1">
        <v>45656</v>
      </c>
      <c r="I1059" s="1">
        <v>45593</v>
      </c>
      <c r="J1059" t="s">
        <v>31</v>
      </c>
      <c r="K1059" t="s">
        <v>39</v>
      </c>
      <c r="L1059">
        <v>10000</v>
      </c>
      <c r="M1059">
        <v>3500</v>
      </c>
      <c r="N1059">
        <v>0</v>
      </c>
      <c r="O1059" t="s">
        <v>426</v>
      </c>
      <c r="P1059" t="s">
        <v>2224</v>
      </c>
      <c r="Q1059" t="s">
        <v>42</v>
      </c>
      <c r="R1059" t="s">
        <v>2225</v>
      </c>
      <c r="S1059" t="s">
        <v>217</v>
      </c>
      <c r="T1059">
        <v>10000</v>
      </c>
    </row>
    <row r="1060" spans="1:20" x14ac:dyDescent="0.3">
      <c r="A1060" t="s">
        <v>1046</v>
      </c>
      <c r="B1060" t="str">
        <f>_xlfn.CONCAT(쿼리1[[#This Row],[주문번호]], "-", 쿼리1[[#This Row],[공정명]])</f>
        <v>20241016-13160150-제대</v>
      </c>
      <c r="C1060">
        <v>4</v>
      </c>
      <c r="D1060" t="s">
        <v>80</v>
      </c>
      <c r="E1060" s="1">
        <v>45581</v>
      </c>
      <c r="F1060" s="1">
        <v>45593</v>
      </c>
      <c r="G1060" s="1">
        <v>45595</v>
      </c>
      <c r="H1060" s="1">
        <v>45656</v>
      </c>
      <c r="I1060" s="1">
        <v>45595</v>
      </c>
      <c r="J1060" t="s">
        <v>31</v>
      </c>
      <c r="K1060" t="s">
        <v>32</v>
      </c>
      <c r="L1060">
        <v>25000</v>
      </c>
      <c r="M1060">
        <v>23800</v>
      </c>
      <c r="N1060">
        <v>2</v>
      </c>
      <c r="O1060" t="s">
        <v>1047</v>
      </c>
      <c r="P1060" t="s">
        <v>1048</v>
      </c>
      <c r="Q1060" t="s">
        <v>1049</v>
      </c>
      <c r="R1060" t="s">
        <v>1050</v>
      </c>
      <c r="S1060" t="s">
        <v>1144</v>
      </c>
      <c r="T1060">
        <v>25000</v>
      </c>
    </row>
    <row r="1061" spans="1:20" x14ac:dyDescent="0.3">
      <c r="A1061" t="s">
        <v>1051</v>
      </c>
      <c r="B1061" t="str">
        <f>_xlfn.CONCAT(쿼리1[[#This Row],[주문번호]], "-", 쿼리1[[#This Row],[공정명]])</f>
        <v>20241113-13160151-제대</v>
      </c>
      <c r="C1061">
        <v>4</v>
      </c>
      <c r="D1061" t="s">
        <v>80</v>
      </c>
      <c r="E1061" s="1">
        <v>45609</v>
      </c>
      <c r="F1061" s="1">
        <v>45618</v>
      </c>
      <c r="G1061" s="1"/>
      <c r="H1061" s="1">
        <v>45656</v>
      </c>
      <c r="I1061" s="1">
        <v>45621</v>
      </c>
      <c r="J1061" t="s">
        <v>21</v>
      </c>
      <c r="K1061" t="s">
        <v>22</v>
      </c>
      <c r="L1061">
        <v>50000</v>
      </c>
      <c r="O1061" t="s">
        <v>1052</v>
      </c>
      <c r="P1061" t="s">
        <v>1053</v>
      </c>
      <c r="Q1061" t="s">
        <v>1054</v>
      </c>
      <c r="R1061" t="s">
        <v>1050</v>
      </c>
      <c r="S1061" t="s">
        <v>1144</v>
      </c>
      <c r="T1061">
        <v>50000</v>
      </c>
    </row>
    <row r="1062" spans="1:20" x14ac:dyDescent="0.3">
      <c r="A1062" t="s">
        <v>2226</v>
      </c>
      <c r="B1062" t="str">
        <f>_xlfn.CONCAT(쿼리1[[#This Row],[주문번호]], "-", 쿼리1[[#This Row],[공정명]])</f>
        <v>20241126-131019-제대</v>
      </c>
      <c r="C1062">
        <v>2</v>
      </c>
      <c r="D1062" t="s">
        <v>80</v>
      </c>
      <c r="E1062" s="1">
        <v>45622</v>
      </c>
      <c r="F1062" s="1">
        <v>45635</v>
      </c>
      <c r="G1062" s="1">
        <v>45632</v>
      </c>
      <c r="H1062" s="1">
        <v>45656</v>
      </c>
      <c r="I1062" s="1">
        <v>45632</v>
      </c>
      <c r="J1062" t="s">
        <v>31</v>
      </c>
      <c r="K1062" t="s">
        <v>39</v>
      </c>
      <c r="L1062">
        <v>9230</v>
      </c>
      <c r="M1062">
        <v>9100</v>
      </c>
      <c r="N1062">
        <v>-3</v>
      </c>
      <c r="O1062" t="s">
        <v>394</v>
      </c>
      <c r="P1062" t="s">
        <v>1034</v>
      </c>
      <c r="Q1062" t="s">
        <v>42</v>
      </c>
      <c r="R1062" t="s">
        <v>1035</v>
      </c>
      <c r="S1062" t="s">
        <v>1144</v>
      </c>
      <c r="T1062">
        <v>9230</v>
      </c>
    </row>
    <row r="1063" spans="1:20" x14ac:dyDescent="0.3">
      <c r="A1063" t="s">
        <v>2227</v>
      </c>
      <c r="B1063" t="str">
        <f>_xlfn.CONCAT(쿼리1[[#This Row],[주문번호]], "-", 쿼리1[[#This Row],[공정명]])</f>
        <v>20241128-1000169860-제대</v>
      </c>
      <c r="C1063">
        <v>4</v>
      </c>
      <c r="D1063" t="s">
        <v>80</v>
      </c>
      <c r="E1063" s="1">
        <v>45624</v>
      </c>
      <c r="F1063" s="1">
        <v>45637</v>
      </c>
      <c r="G1063" s="1">
        <v>45644</v>
      </c>
      <c r="H1063" s="1">
        <v>45656</v>
      </c>
      <c r="I1063" s="1">
        <v>45644</v>
      </c>
      <c r="J1063" t="s">
        <v>31</v>
      </c>
      <c r="K1063" t="s">
        <v>32</v>
      </c>
      <c r="L1063">
        <v>22222</v>
      </c>
      <c r="M1063">
        <v>20300</v>
      </c>
      <c r="N1063">
        <v>7</v>
      </c>
      <c r="O1063" t="s">
        <v>1395</v>
      </c>
      <c r="P1063" t="s">
        <v>2228</v>
      </c>
      <c r="Q1063" t="s">
        <v>2229</v>
      </c>
      <c r="R1063" t="s">
        <v>1209</v>
      </c>
      <c r="S1063" t="s">
        <v>1144</v>
      </c>
      <c r="T1063">
        <v>22222</v>
      </c>
    </row>
    <row r="1064" spans="1:20" x14ac:dyDescent="0.3">
      <c r="A1064" t="s">
        <v>2230</v>
      </c>
      <c r="B1064" t="str">
        <f>_xlfn.CONCAT(쿼리1[[#This Row],[주문번호]], "-", 쿼리1[[#This Row],[공정명]])</f>
        <v>20241223-1000154020-제대</v>
      </c>
      <c r="C1064">
        <v>4</v>
      </c>
      <c r="D1064" t="s">
        <v>80</v>
      </c>
      <c r="E1064" s="1">
        <v>45649</v>
      </c>
      <c r="F1064" s="1">
        <v>45660</v>
      </c>
      <c r="G1064" s="1"/>
      <c r="H1064" s="1">
        <v>45656</v>
      </c>
      <c r="I1064" s="1"/>
      <c r="J1064" t="s">
        <v>21</v>
      </c>
      <c r="K1064" t="s">
        <v>282</v>
      </c>
      <c r="L1064">
        <v>30769</v>
      </c>
      <c r="O1064" t="s">
        <v>1395</v>
      </c>
      <c r="P1064" t="s">
        <v>1396</v>
      </c>
      <c r="Q1064" t="s">
        <v>1397</v>
      </c>
      <c r="R1064" t="s">
        <v>1209</v>
      </c>
      <c r="S1064" t="s">
        <v>1144</v>
      </c>
      <c r="T1064">
        <v>30769</v>
      </c>
    </row>
    <row r="1065" spans="1:20" x14ac:dyDescent="0.3">
      <c r="A1065" t="s">
        <v>2231</v>
      </c>
      <c r="B1065" t="str">
        <f>_xlfn.CONCAT(쿼리1[[#This Row],[주문번호]], "-", 쿼리1[[#This Row],[공정명]])</f>
        <v>20241111-1000154020-제대</v>
      </c>
      <c r="C1065">
        <v>4</v>
      </c>
      <c r="D1065" t="s">
        <v>80</v>
      </c>
      <c r="E1065" s="1">
        <v>45607</v>
      </c>
      <c r="F1065" s="1">
        <v>45618</v>
      </c>
      <c r="G1065" s="1">
        <v>45618</v>
      </c>
      <c r="H1065" s="1">
        <v>45656</v>
      </c>
      <c r="I1065" s="1">
        <v>45618</v>
      </c>
      <c r="J1065" t="s">
        <v>31</v>
      </c>
      <c r="K1065" t="s">
        <v>39</v>
      </c>
      <c r="L1065">
        <v>30769</v>
      </c>
      <c r="M1065">
        <v>29400</v>
      </c>
      <c r="N1065">
        <v>0</v>
      </c>
      <c r="O1065" t="s">
        <v>1395</v>
      </c>
      <c r="P1065" t="s">
        <v>1396</v>
      </c>
      <c r="Q1065" t="s">
        <v>1397</v>
      </c>
      <c r="R1065" t="s">
        <v>1209</v>
      </c>
      <c r="S1065" t="s">
        <v>1144</v>
      </c>
      <c r="T1065">
        <v>30769</v>
      </c>
    </row>
    <row r="1066" spans="1:20" x14ac:dyDescent="0.3">
      <c r="A1066" t="s">
        <v>1589</v>
      </c>
      <c r="B1066" t="str">
        <f>_xlfn.CONCAT(쿼리1[[#This Row],[주문번호]], "-", 쿼리1[[#This Row],[공정명]])</f>
        <v>20241126-1000162500-제대</v>
      </c>
      <c r="C1066">
        <v>2</v>
      </c>
      <c r="D1066" t="s">
        <v>80</v>
      </c>
      <c r="E1066" s="1">
        <v>45622</v>
      </c>
      <c r="F1066" s="1">
        <v>45642</v>
      </c>
      <c r="G1066" s="1">
        <v>45650</v>
      </c>
      <c r="H1066" s="1">
        <v>45656</v>
      </c>
      <c r="I1066" s="1">
        <v>45650</v>
      </c>
      <c r="J1066" t="s">
        <v>31</v>
      </c>
      <c r="K1066" t="s">
        <v>32</v>
      </c>
      <c r="L1066">
        <v>17142</v>
      </c>
      <c r="M1066">
        <v>16000</v>
      </c>
      <c r="N1066">
        <v>8</v>
      </c>
      <c r="O1066" t="s">
        <v>1590</v>
      </c>
      <c r="P1066" t="s">
        <v>1591</v>
      </c>
      <c r="Q1066" t="s">
        <v>42</v>
      </c>
      <c r="R1066" t="s">
        <v>1592</v>
      </c>
      <c r="S1066" t="s">
        <v>1144</v>
      </c>
      <c r="T1066">
        <v>17142</v>
      </c>
    </row>
    <row r="1067" spans="1:20" x14ac:dyDescent="0.3">
      <c r="A1067" t="s">
        <v>1594</v>
      </c>
      <c r="B1067" t="str">
        <f>_xlfn.CONCAT(쿼리1[[#This Row],[주문번호]], "-", 쿼리1[[#This Row],[공정명]])</f>
        <v>20241011-1000162500-제대</v>
      </c>
      <c r="C1067">
        <v>2</v>
      </c>
      <c r="D1067" t="s">
        <v>80</v>
      </c>
      <c r="E1067" s="1">
        <v>45576</v>
      </c>
      <c r="F1067" s="1">
        <v>45595</v>
      </c>
      <c r="G1067" s="1">
        <v>45598</v>
      </c>
      <c r="H1067" s="1">
        <v>45656</v>
      </c>
      <c r="I1067" s="1">
        <v>45598</v>
      </c>
      <c r="J1067" t="s">
        <v>31</v>
      </c>
      <c r="K1067" t="s">
        <v>32</v>
      </c>
      <c r="L1067">
        <v>17142</v>
      </c>
      <c r="M1067">
        <v>16700</v>
      </c>
      <c r="N1067">
        <v>3</v>
      </c>
      <c r="O1067" t="s">
        <v>1590</v>
      </c>
      <c r="P1067" t="s">
        <v>1591</v>
      </c>
      <c r="Q1067" t="s">
        <v>42</v>
      </c>
      <c r="R1067" t="s">
        <v>1592</v>
      </c>
      <c r="S1067" t="s">
        <v>1144</v>
      </c>
      <c r="T1067">
        <v>17142</v>
      </c>
    </row>
    <row r="1068" spans="1:20" x14ac:dyDescent="0.3">
      <c r="A1068" t="s">
        <v>2232</v>
      </c>
      <c r="B1068" t="str">
        <f>_xlfn.CONCAT(쿼리1[[#This Row],[주문번호]], "-", 쿼리1[[#This Row],[공정명]])</f>
        <v>20241015-1620P0021-제대</v>
      </c>
      <c r="C1068">
        <v>4</v>
      </c>
      <c r="D1068" t="s">
        <v>80</v>
      </c>
      <c r="E1068" s="1">
        <v>45580</v>
      </c>
      <c r="F1068" s="1">
        <v>45593</v>
      </c>
      <c r="G1068" s="1">
        <v>45594</v>
      </c>
      <c r="H1068" s="1">
        <v>45656</v>
      </c>
      <c r="I1068" s="1">
        <v>45594</v>
      </c>
      <c r="J1068" t="s">
        <v>31</v>
      </c>
      <c r="K1068" t="s">
        <v>32</v>
      </c>
      <c r="L1068">
        <v>27272</v>
      </c>
      <c r="M1068">
        <v>26500</v>
      </c>
      <c r="N1068">
        <v>1</v>
      </c>
      <c r="O1068" t="s">
        <v>275</v>
      </c>
      <c r="P1068" t="s">
        <v>2233</v>
      </c>
      <c r="Q1068" t="s">
        <v>2234</v>
      </c>
      <c r="R1068" t="s">
        <v>2235</v>
      </c>
      <c r="S1068" t="s">
        <v>1144</v>
      </c>
      <c r="T1068">
        <v>27272</v>
      </c>
    </row>
    <row r="1069" spans="1:20" x14ac:dyDescent="0.3">
      <c r="A1069" t="s">
        <v>2236</v>
      </c>
      <c r="B1069" t="str">
        <f>_xlfn.CONCAT(쿼리1[[#This Row],[주문번호]], "-", 쿼리1[[#This Row],[공정명]])</f>
        <v>20240923-1118P0261-제대</v>
      </c>
      <c r="C1069">
        <v>4</v>
      </c>
      <c r="D1069" t="s">
        <v>80</v>
      </c>
      <c r="E1069" s="1">
        <v>45558</v>
      </c>
      <c r="F1069" s="1">
        <v>45568</v>
      </c>
      <c r="G1069" s="1">
        <v>45575</v>
      </c>
      <c r="H1069" s="1">
        <v>45656</v>
      </c>
      <c r="I1069" s="1">
        <v>45569</v>
      </c>
      <c r="J1069" t="s">
        <v>101</v>
      </c>
      <c r="K1069" t="s">
        <v>32</v>
      </c>
      <c r="L1069">
        <v>27272</v>
      </c>
      <c r="M1069">
        <v>27100</v>
      </c>
      <c r="N1069">
        <v>7</v>
      </c>
      <c r="O1069" t="s">
        <v>91</v>
      </c>
      <c r="P1069" t="s">
        <v>2237</v>
      </c>
      <c r="Q1069" t="s">
        <v>2238</v>
      </c>
      <c r="R1069" t="s">
        <v>2235</v>
      </c>
      <c r="S1069" t="s">
        <v>1144</v>
      </c>
      <c r="T1069">
        <v>27272</v>
      </c>
    </row>
    <row r="1070" spans="1:20" x14ac:dyDescent="0.3">
      <c r="A1070" t="s">
        <v>2239</v>
      </c>
      <c r="B1070" t="str">
        <f>_xlfn.CONCAT(쿼리1[[#This Row],[주문번호]], "-", 쿼리1[[#This Row],[공정명]])</f>
        <v>20240923-1117P0198-제대</v>
      </c>
      <c r="C1070">
        <v>3</v>
      </c>
      <c r="D1070" t="s">
        <v>80</v>
      </c>
      <c r="E1070" s="1">
        <v>45558</v>
      </c>
      <c r="F1070" s="1">
        <v>45568</v>
      </c>
      <c r="G1070" s="1">
        <v>45604</v>
      </c>
      <c r="H1070" s="1">
        <v>45656</v>
      </c>
      <c r="I1070" s="1">
        <v>45604</v>
      </c>
      <c r="J1070" t="s">
        <v>31</v>
      </c>
      <c r="K1070" t="s">
        <v>32</v>
      </c>
      <c r="L1070">
        <v>8571</v>
      </c>
      <c r="M1070">
        <v>8300</v>
      </c>
      <c r="N1070">
        <v>36</v>
      </c>
      <c r="O1070" t="s">
        <v>2240</v>
      </c>
      <c r="P1070" t="s">
        <v>2241</v>
      </c>
      <c r="Q1070" t="s">
        <v>2242</v>
      </c>
      <c r="R1070" t="s">
        <v>2235</v>
      </c>
      <c r="S1070" t="s">
        <v>1144</v>
      </c>
      <c r="T1070">
        <v>8571</v>
      </c>
    </row>
    <row r="1071" spans="1:20" x14ac:dyDescent="0.3">
      <c r="A1071" t="s">
        <v>2243</v>
      </c>
      <c r="B1071" t="str">
        <f>_xlfn.CONCAT(쿼리1[[#This Row],[주문번호]], "-", 쿼리1[[#This Row],[공정명]])</f>
        <v>20241125-1000154950-제대</v>
      </c>
      <c r="C1071">
        <v>4</v>
      </c>
      <c r="D1071" t="s">
        <v>80</v>
      </c>
      <c r="E1071" s="1">
        <v>45621</v>
      </c>
      <c r="F1071" s="1">
        <v>45632</v>
      </c>
      <c r="G1071" s="1">
        <v>45632</v>
      </c>
      <c r="H1071" s="1">
        <v>45656</v>
      </c>
      <c r="I1071" s="1">
        <v>45632</v>
      </c>
      <c r="J1071" t="s">
        <v>31</v>
      </c>
      <c r="K1071" t="s">
        <v>39</v>
      </c>
      <c r="L1071">
        <v>75000</v>
      </c>
      <c r="M1071">
        <v>73550</v>
      </c>
      <c r="N1071">
        <v>0</v>
      </c>
      <c r="O1071" t="s">
        <v>91</v>
      </c>
      <c r="P1071" t="s">
        <v>2244</v>
      </c>
      <c r="Q1071" t="s">
        <v>2245</v>
      </c>
      <c r="R1071" t="s">
        <v>2246</v>
      </c>
      <c r="S1071" t="s">
        <v>1144</v>
      </c>
      <c r="T1071">
        <v>75000</v>
      </c>
    </row>
    <row r="1072" spans="1:20" x14ac:dyDescent="0.3">
      <c r="A1072" t="s">
        <v>2247</v>
      </c>
      <c r="B1072" t="str">
        <f>_xlfn.CONCAT(쿼리1[[#This Row],[주문번호]], "-", 쿼리1[[#This Row],[공정명]])</f>
        <v>20241024-1000154950-제대</v>
      </c>
      <c r="C1072">
        <v>4</v>
      </c>
      <c r="D1072" t="s">
        <v>80</v>
      </c>
      <c r="E1072" s="1">
        <v>45589</v>
      </c>
      <c r="F1072" s="1">
        <v>45602</v>
      </c>
      <c r="G1072" s="1">
        <v>45602</v>
      </c>
      <c r="H1072" s="1">
        <v>45656</v>
      </c>
      <c r="I1072" s="1">
        <v>45602</v>
      </c>
      <c r="J1072" t="s">
        <v>31</v>
      </c>
      <c r="K1072" t="s">
        <v>39</v>
      </c>
      <c r="L1072">
        <v>75000</v>
      </c>
      <c r="M1072">
        <v>72200</v>
      </c>
      <c r="N1072">
        <v>0</v>
      </c>
      <c r="O1072" t="s">
        <v>91</v>
      </c>
      <c r="P1072" t="s">
        <v>2244</v>
      </c>
      <c r="Q1072" t="s">
        <v>2245</v>
      </c>
      <c r="R1072" t="s">
        <v>2246</v>
      </c>
      <c r="S1072" t="s">
        <v>1144</v>
      </c>
      <c r="T1072">
        <v>75000</v>
      </c>
    </row>
    <row r="1073" spans="1:20" x14ac:dyDescent="0.3">
      <c r="A1073" t="s">
        <v>2248</v>
      </c>
      <c r="B1073" t="str">
        <f>_xlfn.CONCAT(쿼리1[[#This Row],[주문번호]], "-", 쿼리1[[#This Row],[공정명]])</f>
        <v>20240925-1000154950-제대</v>
      </c>
      <c r="C1073">
        <v>4</v>
      </c>
      <c r="D1073" t="s">
        <v>80</v>
      </c>
      <c r="E1073" s="1">
        <v>45560</v>
      </c>
      <c r="F1073" s="1">
        <v>45573</v>
      </c>
      <c r="G1073" s="1">
        <v>45575</v>
      </c>
      <c r="H1073" s="1">
        <v>45656</v>
      </c>
      <c r="I1073" s="1">
        <v>45569</v>
      </c>
      <c r="J1073" t="s">
        <v>101</v>
      </c>
      <c r="K1073" t="s">
        <v>32</v>
      </c>
      <c r="L1073">
        <v>75000</v>
      </c>
      <c r="M1073">
        <v>73400</v>
      </c>
      <c r="N1073">
        <v>2</v>
      </c>
      <c r="O1073" t="s">
        <v>91</v>
      </c>
      <c r="P1073" t="s">
        <v>2244</v>
      </c>
      <c r="Q1073" t="s">
        <v>2245</v>
      </c>
      <c r="R1073" t="s">
        <v>2246</v>
      </c>
      <c r="S1073" t="s">
        <v>1144</v>
      </c>
      <c r="T1073">
        <v>75000</v>
      </c>
    </row>
    <row r="1074" spans="1:20" x14ac:dyDescent="0.3">
      <c r="A1074" t="s">
        <v>1487</v>
      </c>
      <c r="B1074" t="str">
        <f>_xlfn.CONCAT(쿼리1[[#This Row],[주문번호]], "-", 쿼리1[[#This Row],[공정명]])</f>
        <v>20240924-1119P0054-제대</v>
      </c>
      <c r="C1074">
        <v>4</v>
      </c>
      <c r="D1074" t="s">
        <v>80</v>
      </c>
      <c r="E1074" s="1">
        <v>45559</v>
      </c>
      <c r="F1074" s="1">
        <v>45569</v>
      </c>
      <c r="G1074" s="1"/>
      <c r="H1074" s="1">
        <v>45656</v>
      </c>
      <c r="I1074" s="1">
        <v>45573</v>
      </c>
      <c r="J1074" t="s">
        <v>21</v>
      </c>
      <c r="K1074" t="s">
        <v>22</v>
      </c>
      <c r="L1074">
        <v>54545</v>
      </c>
      <c r="O1074" t="s">
        <v>564</v>
      </c>
      <c r="P1074" t="s">
        <v>1488</v>
      </c>
      <c r="Q1074" t="s">
        <v>1489</v>
      </c>
      <c r="R1074" t="s">
        <v>417</v>
      </c>
      <c r="S1074" t="s">
        <v>1144</v>
      </c>
      <c r="T1074">
        <v>54545</v>
      </c>
    </row>
    <row r="1075" spans="1:20" x14ac:dyDescent="0.3">
      <c r="A1075" t="s">
        <v>2249</v>
      </c>
      <c r="B1075" t="str">
        <f>_xlfn.CONCAT(쿼리1[[#This Row],[주문번호]], "-", 쿼리1[[#This Row],[공정명]])</f>
        <v>20241112-11160076-제대</v>
      </c>
      <c r="C1075">
        <v>4</v>
      </c>
      <c r="D1075" t="s">
        <v>80</v>
      </c>
      <c r="E1075" s="1">
        <v>45608</v>
      </c>
      <c r="F1075" s="1">
        <v>45618</v>
      </c>
      <c r="G1075" s="1">
        <v>45622</v>
      </c>
      <c r="H1075" s="1">
        <v>45656</v>
      </c>
      <c r="I1075" s="1">
        <v>45622</v>
      </c>
      <c r="J1075" t="s">
        <v>31</v>
      </c>
      <c r="K1075" t="s">
        <v>32</v>
      </c>
      <c r="L1075">
        <v>24000</v>
      </c>
      <c r="M1075">
        <v>23800</v>
      </c>
      <c r="N1075">
        <v>4</v>
      </c>
      <c r="O1075" t="s">
        <v>117</v>
      </c>
      <c r="P1075" t="s">
        <v>1336</v>
      </c>
      <c r="Q1075" t="s">
        <v>2250</v>
      </c>
      <c r="R1075" t="s">
        <v>417</v>
      </c>
      <c r="S1075" t="s">
        <v>1144</v>
      </c>
      <c r="T1075">
        <v>24000</v>
      </c>
    </row>
    <row r="1076" spans="1:20" x14ac:dyDescent="0.3">
      <c r="A1076" t="s">
        <v>2251</v>
      </c>
      <c r="B1076" t="str">
        <f>_xlfn.CONCAT(쿼리1[[#This Row],[주문번호]], "-", 쿼리1[[#This Row],[공정명]])</f>
        <v>20241226-1000154950-제대</v>
      </c>
      <c r="C1076">
        <v>4</v>
      </c>
      <c r="D1076" t="s">
        <v>80</v>
      </c>
      <c r="E1076" s="1">
        <v>45652</v>
      </c>
      <c r="F1076" s="1">
        <v>45665</v>
      </c>
      <c r="G1076" s="1"/>
      <c r="H1076" s="1">
        <v>45656</v>
      </c>
      <c r="I1076" s="1"/>
      <c r="J1076" t="s">
        <v>21</v>
      </c>
      <c r="K1076" t="s">
        <v>282</v>
      </c>
      <c r="L1076">
        <v>75000</v>
      </c>
      <c r="O1076" t="s">
        <v>91</v>
      </c>
      <c r="P1076" t="s">
        <v>2244</v>
      </c>
      <c r="Q1076" t="s">
        <v>2245</v>
      </c>
      <c r="R1076" t="s">
        <v>2246</v>
      </c>
      <c r="S1076" t="s">
        <v>1144</v>
      </c>
      <c r="T1076">
        <v>75000</v>
      </c>
    </row>
    <row r="1077" spans="1:20" x14ac:dyDescent="0.3">
      <c r="A1077" t="s">
        <v>2252</v>
      </c>
      <c r="B1077" t="str">
        <f>_xlfn.CONCAT(쿼리1[[#This Row],[주문번호]], "-", 쿼리1[[#This Row],[공정명]])</f>
        <v>20241125-2000156252-제대</v>
      </c>
      <c r="C1077">
        <v>3</v>
      </c>
      <c r="D1077" t="s">
        <v>80</v>
      </c>
      <c r="E1077" s="1">
        <v>45621</v>
      </c>
      <c r="F1077" s="1">
        <v>45625</v>
      </c>
      <c r="G1077" s="1">
        <v>45629</v>
      </c>
      <c r="H1077" s="1">
        <v>45656</v>
      </c>
      <c r="I1077" s="1">
        <v>45629</v>
      </c>
      <c r="J1077" t="s">
        <v>31</v>
      </c>
      <c r="K1077" t="s">
        <v>32</v>
      </c>
      <c r="L1077">
        <v>35087</v>
      </c>
      <c r="M1077">
        <v>34000</v>
      </c>
      <c r="N1077">
        <v>4</v>
      </c>
      <c r="O1077" t="s">
        <v>324</v>
      </c>
      <c r="P1077" t="s">
        <v>2253</v>
      </c>
      <c r="Q1077" t="s">
        <v>2254</v>
      </c>
      <c r="R1077" t="s">
        <v>1999</v>
      </c>
      <c r="S1077" t="s">
        <v>510</v>
      </c>
      <c r="T1077">
        <v>35087</v>
      </c>
    </row>
    <row r="1078" spans="1:20" x14ac:dyDescent="0.3">
      <c r="A1078" t="s">
        <v>2255</v>
      </c>
      <c r="B1078" t="str">
        <f>_xlfn.CONCAT(쿼리1[[#This Row],[주문번호]], "-", 쿼리1[[#This Row],[공정명]])</f>
        <v>20241111-2000158426-제대</v>
      </c>
      <c r="C1078">
        <v>3</v>
      </c>
      <c r="D1078" t="s">
        <v>80</v>
      </c>
      <c r="E1078" s="1">
        <v>45607</v>
      </c>
      <c r="F1078" s="1">
        <v>45614</v>
      </c>
      <c r="G1078" s="1">
        <v>45614</v>
      </c>
      <c r="H1078" s="1">
        <v>45656</v>
      </c>
      <c r="I1078" s="1">
        <v>45614</v>
      </c>
      <c r="J1078" t="s">
        <v>31</v>
      </c>
      <c r="K1078" t="s">
        <v>39</v>
      </c>
      <c r="L1078">
        <v>8000</v>
      </c>
      <c r="M1078">
        <v>8000</v>
      </c>
      <c r="N1078">
        <v>0</v>
      </c>
      <c r="O1078" t="s">
        <v>324</v>
      </c>
      <c r="P1078" t="s">
        <v>819</v>
      </c>
      <c r="Q1078" t="s">
        <v>2256</v>
      </c>
      <c r="R1078" t="s">
        <v>2257</v>
      </c>
      <c r="S1078" t="s">
        <v>510</v>
      </c>
      <c r="T1078">
        <v>8000</v>
      </c>
    </row>
    <row r="1079" spans="1:20" x14ac:dyDescent="0.3">
      <c r="A1079" t="s">
        <v>2258</v>
      </c>
      <c r="B1079" t="str">
        <f>_xlfn.CONCAT(쿼리1[[#This Row],[주문번호]], "-", 쿼리1[[#This Row],[공정명]])</f>
        <v>20241121-2000169747-제대</v>
      </c>
      <c r="C1079">
        <v>3</v>
      </c>
      <c r="D1079" t="s">
        <v>80</v>
      </c>
      <c r="E1079" s="1">
        <v>45617</v>
      </c>
      <c r="F1079" s="1">
        <v>45624</v>
      </c>
      <c r="G1079" s="1">
        <v>45621</v>
      </c>
      <c r="H1079" s="1">
        <v>45656</v>
      </c>
      <c r="I1079" s="1">
        <v>45621</v>
      </c>
      <c r="J1079" t="s">
        <v>101</v>
      </c>
      <c r="K1079" t="s">
        <v>39</v>
      </c>
      <c r="L1079">
        <v>11111</v>
      </c>
      <c r="M1079">
        <v>11100</v>
      </c>
      <c r="N1079">
        <v>-3</v>
      </c>
      <c r="O1079" t="s">
        <v>324</v>
      </c>
      <c r="P1079" t="s">
        <v>823</v>
      </c>
      <c r="Q1079" t="s">
        <v>2259</v>
      </c>
      <c r="R1079" t="s">
        <v>2257</v>
      </c>
      <c r="S1079" t="s">
        <v>510</v>
      </c>
      <c r="T1079">
        <v>11111</v>
      </c>
    </row>
    <row r="1080" spans="1:20" x14ac:dyDescent="0.3">
      <c r="A1080" t="s">
        <v>2258</v>
      </c>
      <c r="B1080" t="str">
        <f>_xlfn.CONCAT(쿼리1[[#This Row],[주문번호]], "-", 쿼리1[[#This Row],[공정명]])</f>
        <v>20241121-2000169747-제대</v>
      </c>
      <c r="C1080">
        <v>3</v>
      </c>
      <c r="D1080" t="s">
        <v>80</v>
      </c>
      <c r="E1080" s="1">
        <v>45617</v>
      </c>
      <c r="F1080" s="1">
        <v>45624</v>
      </c>
      <c r="G1080" s="1">
        <v>45636</v>
      </c>
      <c r="H1080" s="1">
        <v>45656</v>
      </c>
      <c r="I1080" s="1">
        <v>45621</v>
      </c>
      <c r="J1080" t="s">
        <v>101</v>
      </c>
      <c r="K1080" t="s">
        <v>32</v>
      </c>
      <c r="L1080">
        <v>11111</v>
      </c>
      <c r="M1080">
        <v>11100</v>
      </c>
      <c r="N1080">
        <v>12</v>
      </c>
      <c r="O1080" t="s">
        <v>324</v>
      </c>
      <c r="P1080" t="s">
        <v>823</v>
      </c>
      <c r="Q1080" t="s">
        <v>2259</v>
      </c>
      <c r="R1080" t="s">
        <v>2257</v>
      </c>
      <c r="S1080" t="s">
        <v>510</v>
      </c>
      <c r="T1080">
        <v>11111</v>
      </c>
    </row>
    <row r="1081" spans="1:20" x14ac:dyDescent="0.3">
      <c r="A1081" t="s">
        <v>2260</v>
      </c>
      <c r="B1081" t="str">
        <f>_xlfn.CONCAT(쿼리1[[#This Row],[주문번호]], "-", 쿼리1[[#This Row],[공정명]])</f>
        <v>20241111-2000161203-제대</v>
      </c>
      <c r="C1081">
        <v>3</v>
      </c>
      <c r="D1081" t="s">
        <v>80</v>
      </c>
      <c r="E1081" s="1">
        <v>45607</v>
      </c>
      <c r="F1081" s="1">
        <v>45615</v>
      </c>
      <c r="G1081" s="1">
        <v>45623</v>
      </c>
      <c r="H1081" s="1">
        <v>45656</v>
      </c>
      <c r="I1081" s="1">
        <v>45623</v>
      </c>
      <c r="J1081" t="s">
        <v>31</v>
      </c>
      <c r="K1081" t="s">
        <v>32</v>
      </c>
      <c r="L1081">
        <v>33333</v>
      </c>
      <c r="M1081">
        <v>28300</v>
      </c>
      <c r="N1081">
        <v>8</v>
      </c>
      <c r="O1081" t="s">
        <v>214</v>
      </c>
      <c r="P1081" t="s">
        <v>2261</v>
      </c>
      <c r="Q1081" t="s">
        <v>2262</v>
      </c>
      <c r="R1081" t="s">
        <v>2257</v>
      </c>
      <c r="S1081" t="s">
        <v>510</v>
      </c>
      <c r="T1081">
        <v>33333</v>
      </c>
    </row>
    <row r="1082" spans="1:20" x14ac:dyDescent="0.3">
      <c r="A1082" t="s">
        <v>2260</v>
      </c>
      <c r="B1082" t="str">
        <f>_xlfn.CONCAT(쿼리1[[#This Row],[주문번호]], "-", 쿼리1[[#This Row],[공정명]])</f>
        <v>20241111-2000161203-제대</v>
      </c>
      <c r="C1082">
        <v>3</v>
      </c>
      <c r="D1082" t="s">
        <v>80</v>
      </c>
      <c r="E1082" s="1">
        <v>45607</v>
      </c>
      <c r="F1082" s="1">
        <v>45615</v>
      </c>
      <c r="G1082" s="1">
        <v>45611</v>
      </c>
      <c r="H1082" s="1">
        <v>45656</v>
      </c>
      <c r="I1082" s="1">
        <v>45623</v>
      </c>
      <c r="J1082" t="s">
        <v>31</v>
      </c>
      <c r="K1082" t="s">
        <v>39</v>
      </c>
      <c r="L1082">
        <v>33333</v>
      </c>
      <c r="M1082">
        <v>28300</v>
      </c>
      <c r="N1082">
        <v>-4</v>
      </c>
      <c r="O1082" t="s">
        <v>214</v>
      </c>
      <c r="P1082" t="s">
        <v>2261</v>
      </c>
      <c r="Q1082" t="s">
        <v>2262</v>
      </c>
      <c r="R1082" t="s">
        <v>2257</v>
      </c>
      <c r="S1082" t="s">
        <v>510</v>
      </c>
      <c r="T1082">
        <v>33333</v>
      </c>
    </row>
    <row r="1083" spans="1:20" x14ac:dyDescent="0.3">
      <c r="A1083" t="s">
        <v>2263</v>
      </c>
      <c r="B1083" t="str">
        <f>_xlfn.CONCAT(쿼리1[[#This Row],[주문번호]], "-", 쿼리1[[#This Row],[공정명]])</f>
        <v>20241111-2719P0006-제대</v>
      </c>
      <c r="C1083">
        <v>3</v>
      </c>
      <c r="D1083" t="s">
        <v>80</v>
      </c>
      <c r="E1083" s="1">
        <v>45607</v>
      </c>
      <c r="F1083" s="1">
        <v>45615</v>
      </c>
      <c r="G1083" s="1">
        <v>45611</v>
      </c>
      <c r="H1083" s="1">
        <v>45656</v>
      </c>
      <c r="I1083" s="1">
        <v>45611</v>
      </c>
      <c r="J1083" t="s">
        <v>31</v>
      </c>
      <c r="K1083" t="s">
        <v>39</v>
      </c>
      <c r="L1083">
        <v>16666</v>
      </c>
      <c r="M1083">
        <v>16800</v>
      </c>
      <c r="N1083">
        <v>-4</v>
      </c>
      <c r="O1083" t="s">
        <v>832</v>
      </c>
      <c r="P1083" t="s">
        <v>2264</v>
      </c>
      <c r="Q1083" t="s">
        <v>2265</v>
      </c>
      <c r="R1083" t="s">
        <v>2266</v>
      </c>
      <c r="S1083" t="s">
        <v>510</v>
      </c>
      <c r="T1083">
        <v>16666</v>
      </c>
    </row>
    <row r="1084" spans="1:20" x14ac:dyDescent="0.3">
      <c r="A1084" t="s">
        <v>2267</v>
      </c>
      <c r="B1084" t="str">
        <f>_xlfn.CONCAT(쿼리1[[#This Row],[주문번호]], "-", 쿼리1[[#This Row],[공정명]])</f>
        <v>20240912-2719P0007-제대</v>
      </c>
      <c r="C1084">
        <v>3</v>
      </c>
      <c r="D1084" t="s">
        <v>80</v>
      </c>
      <c r="E1084" s="1">
        <v>45547</v>
      </c>
      <c r="F1084" s="1">
        <v>45555</v>
      </c>
      <c r="G1084" s="1">
        <v>45571</v>
      </c>
      <c r="H1084" s="1">
        <v>45656</v>
      </c>
      <c r="I1084" s="1">
        <v>45571</v>
      </c>
      <c r="J1084" t="s">
        <v>31</v>
      </c>
      <c r="K1084" t="s">
        <v>32</v>
      </c>
      <c r="L1084">
        <v>20000</v>
      </c>
      <c r="M1084">
        <v>20000</v>
      </c>
      <c r="N1084">
        <v>16</v>
      </c>
      <c r="O1084" t="s">
        <v>832</v>
      </c>
      <c r="P1084" t="s">
        <v>2268</v>
      </c>
      <c r="Q1084" t="s">
        <v>2269</v>
      </c>
      <c r="R1084" t="s">
        <v>2266</v>
      </c>
      <c r="S1084" t="s">
        <v>510</v>
      </c>
      <c r="T1084">
        <v>20000</v>
      </c>
    </row>
    <row r="1085" spans="1:20" x14ac:dyDescent="0.3">
      <c r="A1085" t="s">
        <v>2270</v>
      </c>
      <c r="B1085" t="str">
        <f>_xlfn.CONCAT(쿼리1[[#This Row],[주문번호]], "-", 쿼리1[[#This Row],[공정명]])</f>
        <v>20241111-2719P0008-제대</v>
      </c>
      <c r="C1085">
        <v>3</v>
      </c>
      <c r="D1085" t="s">
        <v>80</v>
      </c>
      <c r="E1085" s="1">
        <v>45607</v>
      </c>
      <c r="F1085" s="1">
        <v>45615</v>
      </c>
      <c r="G1085" s="1">
        <v>45617</v>
      </c>
      <c r="H1085" s="1">
        <v>45656</v>
      </c>
      <c r="I1085" s="1">
        <v>45617</v>
      </c>
      <c r="J1085" t="s">
        <v>31</v>
      </c>
      <c r="K1085" t="s">
        <v>32</v>
      </c>
      <c r="L1085">
        <v>24000</v>
      </c>
      <c r="M1085">
        <v>23800</v>
      </c>
      <c r="N1085">
        <v>2</v>
      </c>
      <c r="O1085" t="s">
        <v>832</v>
      </c>
      <c r="P1085" t="s">
        <v>2271</v>
      </c>
      <c r="Q1085" t="s">
        <v>2272</v>
      </c>
      <c r="R1085" t="s">
        <v>2266</v>
      </c>
      <c r="S1085" t="s">
        <v>510</v>
      </c>
      <c r="T1085">
        <v>24000</v>
      </c>
    </row>
    <row r="1086" spans="1:20" x14ac:dyDescent="0.3">
      <c r="A1086" t="s">
        <v>2273</v>
      </c>
      <c r="B1086" t="str">
        <f>_xlfn.CONCAT(쿼리1[[#This Row],[주문번호]], "-", 쿼리1[[#This Row],[공정명]])</f>
        <v>20241217-2719P0007-제대</v>
      </c>
      <c r="C1086">
        <v>3</v>
      </c>
      <c r="D1086" t="s">
        <v>80</v>
      </c>
      <c r="E1086" s="1">
        <v>45643</v>
      </c>
      <c r="F1086" s="1">
        <v>45651</v>
      </c>
      <c r="G1086" s="1">
        <v>45653</v>
      </c>
      <c r="H1086" s="1">
        <v>45656</v>
      </c>
      <c r="I1086" s="1">
        <v>45653</v>
      </c>
      <c r="J1086" t="s">
        <v>31</v>
      </c>
      <c r="K1086" t="s">
        <v>32</v>
      </c>
      <c r="L1086">
        <v>20000</v>
      </c>
      <c r="M1086">
        <v>20000</v>
      </c>
      <c r="N1086">
        <v>2</v>
      </c>
      <c r="O1086" t="s">
        <v>832</v>
      </c>
      <c r="P1086" t="s">
        <v>2268</v>
      </c>
      <c r="Q1086" t="s">
        <v>2269</v>
      </c>
      <c r="R1086" t="s">
        <v>2266</v>
      </c>
      <c r="S1086" t="s">
        <v>510</v>
      </c>
      <c r="T1086">
        <v>20000</v>
      </c>
    </row>
    <row r="1087" spans="1:20" x14ac:dyDescent="0.3">
      <c r="A1087" t="s">
        <v>2274</v>
      </c>
      <c r="B1087" t="str">
        <f>_xlfn.CONCAT(쿼리1[[#This Row],[주문번호]], "-", 쿼리1[[#This Row],[공정명]])</f>
        <v>20240909-1000161638-제대</v>
      </c>
      <c r="C1087">
        <v>5</v>
      </c>
      <c r="D1087" t="s">
        <v>80</v>
      </c>
      <c r="E1087" s="1">
        <v>45544</v>
      </c>
      <c r="F1087" s="1">
        <v>45558</v>
      </c>
      <c r="G1087" s="1">
        <v>45560</v>
      </c>
      <c r="H1087" s="1">
        <v>45656</v>
      </c>
      <c r="I1087" s="1">
        <v>45556</v>
      </c>
      <c r="J1087" t="s">
        <v>101</v>
      </c>
      <c r="K1087" t="s">
        <v>32</v>
      </c>
      <c r="L1087">
        <v>35294</v>
      </c>
      <c r="M1087">
        <v>31600</v>
      </c>
      <c r="N1087">
        <v>2</v>
      </c>
      <c r="O1087" t="s">
        <v>1478</v>
      </c>
      <c r="P1087" t="s">
        <v>2275</v>
      </c>
      <c r="Q1087" t="s">
        <v>2276</v>
      </c>
      <c r="R1087" t="s">
        <v>539</v>
      </c>
      <c r="S1087" t="s">
        <v>2277</v>
      </c>
      <c r="T1087">
        <v>35294</v>
      </c>
    </row>
    <row r="1088" spans="1:20" x14ac:dyDescent="0.3">
      <c r="A1088" t="s">
        <v>2115</v>
      </c>
      <c r="B1088" t="str">
        <f>_xlfn.CONCAT(쿼리1[[#This Row],[주문번호]], "-", 쿼리1[[#This Row],[공정명]])</f>
        <v>20240909-1419P0341-제대</v>
      </c>
      <c r="C1088">
        <v>4</v>
      </c>
      <c r="D1088" t="s">
        <v>80</v>
      </c>
      <c r="E1088" s="1">
        <v>45544</v>
      </c>
      <c r="F1088" s="1">
        <v>45555</v>
      </c>
      <c r="G1088" s="1">
        <v>45575</v>
      </c>
      <c r="H1088" s="1">
        <v>45656</v>
      </c>
      <c r="I1088" s="1">
        <v>45575</v>
      </c>
      <c r="J1088" t="s">
        <v>31</v>
      </c>
      <c r="K1088" t="s">
        <v>32</v>
      </c>
      <c r="L1088">
        <v>30769</v>
      </c>
      <c r="M1088">
        <v>28700</v>
      </c>
      <c r="N1088">
        <v>20</v>
      </c>
      <c r="O1088" t="s">
        <v>180</v>
      </c>
      <c r="P1088" t="s">
        <v>2116</v>
      </c>
      <c r="Q1088" t="s">
        <v>2117</v>
      </c>
      <c r="R1088" t="s">
        <v>539</v>
      </c>
      <c r="S1088" t="s">
        <v>2277</v>
      </c>
      <c r="T1088">
        <v>30769</v>
      </c>
    </row>
    <row r="1089" spans="1:20" x14ac:dyDescent="0.3">
      <c r="A1089" t="s">
        <v>2115</v>
      </c>
      <c r="B1089" t="str">
        <f>_xlfn.CONCAT(쿼리1[[#This Row],[주문번호]], "-", 쿼리1[[#This Row],[공정명]])</f>
        <v>20240909-1419P0341-제대</v>
      </c>
      <c r="C1089">
        <v>4</v>
      </c>
      <c r="D1089" t="s">
        <v>80</v>
      </c>
      <c r="E1089" s="1">
        <v>45544</v>
      </c>
      <c r="F1089" s="1">
        <v>45555</v>
      </c>
      <c r="G1089" s="1">
        <v>45575</v>
      </c>
      <c r="H1089" s="1">
        <v>45656</v>
      </c>
      <c r="I1089" s="1">
        <v>45575</v>
      </c>
      <c r="J1089" t="s">
        <v>31</v>
      </c>
      <c r="K1089" t="s">
        <v>32</v>
      </c>
      <c r="L1089">
        <v>30769</v>
      </c>
      <c r="M1089">
        <v>28700</v>
      </c>
      <c r="N1089">
        <v>20</v>
      </c>
      <c r="O1089" t="s">
        <v>180</v>
      </c>
      <c r="P1089" t="s">
        <v>2116</v>
      </c>
      <c r="Q1089" t="s">
        <v>2117</v>
      </c>
      <c r="R1089" t="s">
        <v>539</v>
      </c>
      <c r="S1089" t="s">
        <v>2277</v>
      </c>
      <c r="T1089">
        <v>30769</v>
      </c>
    </row>
    <row r="1090" spans="1:20" x14ac:dyDescent="0.3">
      <c r="A1090" t="s">
        <v>2127</v>
      </c>
      <c r="B1090" t="str">
        <f>_xlfn.CONCAT(쿼리1[[#This Row],[주문번호]], "-", 쿼리1[[#This Row],[공정명]])</f>
        <v>20241219-1419P0341-제대</v>
      </c>
      <c r="C1090">
        <v>4</v>
      </c>
      <c r="D1090" t="s">
        <v>80</v>
      </c>
      <c r="E1090" s="1">
        <v>45645</v>
      </c>
      <c r="F1090" s="1">
        <v>45658</v>
      </c>
      <c r="G1090" s="1"/>
      <c r="H1090" s="1">
        <v>45656</v>
      </c>
      <c r="I1090" s="1"/>
      <c r="J1090" t="s">
        <v>21</v>
      </c>
      <c r="K1090" t="s">
        <v>282</v>
      </c>
      <c r="L1090">
        <v>30769</v>
      </c>
      <c r="O1090" t="s">
        <v>180</v>
      </c>
      <c r="P1090" t="s">
        <v>2116</v>
      </c>
      <c r="Q1090" t="s">
        <v>2117</v>
      </c>
      <c r="R1090" t="s">
        <v>539</v>
      </c>
      <c r="S1090" t="s">
        <v>2277</v>
      </c>
      <c r="T1090">
        <v>30769</v>
      </c>
    </row>
    <row r="1091" spans="1:20" x14ac:dyDescent="0.3">
      <c r="A1091" t="s">
        <v>2085</v>
      </c>
      <c r="B1091" t="str">
        <f>_xlfn.CONCAT(쿼리1[[#This Row],[주문번호]], "-", 쿼리1[[#This Row],[공정명]])</f>
        <v>20241210-1000140528-제대</v>
      </c>
      <c r="C1091">
        <v>5</v>
      </c>
      <c r="D1091" t="s">
        <v>80</v>
      </c>
      <c r="E1091" s="1">
        <v>45636</v>
      </c>
      <c r="F1091" s="1">
        <v>45650</v>
      </c>
      <c r="G1091" s="1">
        <v>45653</v>
      </c>
      <c r="H1091" s="1">
        <v>45656</v>
      </c>
      <c r="I1091" s="1">
        <v>45653</v>
      </c>
      <c r="J1091" t="s">
        <v>31</v>
      </c>
      <c r="K1091" t="s">
        <v>32</v>
      </c>
      <c r="L1091">
        <v>61538</v>
      </c>
      <c r="M1091">
        <v>22000</v>
      </c>
      <c r="N1091">
        <v>3</v>
      </c>
      <c r="O1091" t="s">
        <v>180</v>
      </c>
      <c r="P1091" t="s">
        <v>2082</v>
      </c>
      <c r="Q1091" t="s">
        <v>2086</v>
      </c>
      <c r="R1091" t="s">
        <v>2084</v>
      </c>
      <c r="S1091" t="s">
        <v>137</v>
      </c>
      <c r="T1091">
        <v>61538</v>
      </c>
    </row>
    <row r="1092" spans="1:20" x14ac:dyDescent="0.3">
      <c r="A1092" t="s">
        <v>2278</v>
      </c>
      <c r="B1092" t="str">
        <f>_xlfn.CONCAT(쿼리1[[#This Row],[주문번호]], "-", 쿼리1[[#This Row],[공정명]])</f>
        <v>20241023-1000162552-제대</v>
      </c>
      <c r="C1092">
        <v>5</v>
      </c>
      <c r="D1092" t="s">
        <v>80</v>
      </c>
      <c r="E1092" s="1">
        <v>45588</v>
      </c>
      <c r="F1092" s="1">
        <v>45602</v>
      </c>
      <c r="G1092" s="1">
        <v>45609</v>
      </c>
      <c r="H1092" s="1">
        <v>45656</v>
      </c>
      <c r="I1092" s="1">
        <v>45621</v>
      </c>
      <c r="J1092" t="s">
        <v>31</v>
      </c>
      <c r="K1092" t="s">
        <v>32</v>
      </c>
      <c r="L1092">
        <v>30769</v>
      </c>
      <c r="M1092">
        <v>14730</v>
      </c>
      <c r="N1092">
        <v>7</v>
      </c>
      <c r="O1092" t="s">
        <v>180</v>
      </c>
      <c r="P1092" t="s">
        <v>2279</v>
      </c>
      <c r="Q1092" t="s">
        <v>2280</v>
      </c>
      <c r="R1092" t="s">
        <v>2084</v>
      </c>
      <c r="S1092" t="s">
        <v>137</v>
      </c>
      <c r="T1092">
        <v>30769</v>
      </c>
    </row>
    <row r="1093" spans="1:20" x14ac:dyDescent="0.3">
      <c r="A1093" t="s">
        <v>2278</v>
      </c>
      <c r="B1093" t="str">
        <f>_xlfn.CONCAT(쿼리1[[#This Row],[주문번호]], "-", 쿼리1[[#This Row],[공정명]])</f>
        <v>20241023-1000162552-제대</v>
      </c>
      <c r="C1093">
        <v>5</v>
      </c>
      <c r="D1093" t="s">
        <v>80</v>
      </c>
      <c r="E1093" s="1">
        <v>45588</v>
      </c>
      <c r="F1093" s="1">
        <v>45602</v>
      </c>
      <c r="G1093" s="1">
        <v>45609</v>
      </c>
      <c r="H1093" s="1">
        <v>45656</v>
      </c>
      <c r="I1093" s="1">
        <v>45621</v>
      </c>
      <c r="J1093" t="s">
        <v>31</v>
      </c>
      <c r="K1093" t="s">
        <v>32</v>
      </c>
      <c r="L1093">
        <v>30769</v>
      </c>
      <c r="M1093">
        <v>14150</v>
      </c>
      <c r="N1093">
        <v>7</v>
      </c>
      <c r="O1093" t="s">
        <v>180</v>
      </c>
      <c r="P1093" t="s">
        <v>2279</v>
      </c>
      <c r="Q1093" t="s">
        <v>2280</v>
      </c>
      <c r="R1093" t="s">
        <v>2084</v>
      </c>
      <c r="S1093" t="s">
        <v>137</v>
      </c>
      <c r="T1093">
        <v>30769</v>
      </c>
    </row>
    <row r="1094" spans="1:20" x14ac:dyDescent="0.3">
      <c r="A1094" t="s">
        <v>2281</v>
      </c>
      <c r="B1094" t="str">
        <f>_xlfn.CONCAT(쿼리1[[#This Row],[주문번호]], "-", 쿼리1[[#This Row],[공정명]])</f>
        <v>20241023-1000162557-제대</v>
      </c>
      <c r="C1094">
        <v>5</v>
      </c>
      <c r="D1094" t="s">
        <v>80</v>
      </c>
      <c r="E1094" s="1">
        <v>45588</v>
      </c>
      <c r="F1094" s="1">
        <v>45602</v>
      </c>
      <c r="G1094" s="1">
        <v>45609</v>
      </c>
      <c r="H1094" s="1">
        <v>45656</v>
      </c>
      <c r="I1094" s="1">
        <v>45621</v>
      </c>
      <c r="J1094" t="s">
        <v>31</v>
      </c>
      <c r="K1094" t="s">
        <v>32</v>
      </c>
      <c r="L1094">
        <v>30769</v>
      </c>
      <c r="M1094">
        <v>14830</v>
      </c>
      <c r="N1094">
        <v>7</v>
      </c>
      <c r="O1094" t="s">
        <v>180</v>
      </c>
      <c r="P1094" t="s">
        <v>2279</v>
      </c>
      <c r="Q1094" t="s">
        <v>2282</v>
      </c>
      <c r="R1094" t="s">
        <v>2084</v>
      </c>
      <c r="S1094" t="s">
        <v>137</v>
      </c>
      <c r="T1094">
        <v>30769</v>
      </c>
    </row>
    <row r="1095" spans="1:20" x14ac:dyDescent="0.3">
      <c r="A1095" t="s">
        <v>2281</v>
      </c>
      <c r="B1095" t="str">
        <f>_xlfn.CONCAT(쿼리1[[#This Row],[주문번호]], "-", 쿼리1[[#This Row],[공정명]])</f>
        <v>20241023-1000162557-제대</v>
      </c>
      <c r="C1095">
        <v>5</v>
      </c>
      <c r="D1095" t="s">
        <v>80</v>
      </c>
      <c r="E1095" s="1">
        <v>45588</v>
      </c>
      <c r="F1095" s="1">
        <v>45602</v>
      </c>
      <c r="G1095" s="1">
        <v>45609</v>
      </c>
      <c r="H1095" s="1">
        <v>45656</v>
      </c>
      <c r="I1095" s="1">
        <v>45621</v>
      </c>
      <c r="J1095" t="s">
        <v>31</v>
      </c>
      <c r="K1095" t="s">
        <v>32</v>
      </c>
      <c r="L1095">
        <v>30769</v>
      </c>
      <c r="M1095">
        <v>14800</v>
      </c>
      <c r="N1095">
        <v>7</v>
      </c>
      <c r="O1095" t="s">
        <v>180</v>
      </c>
      <c r="P1095" t="s">
        <v>2279</v>
      </c>
      <c r="Q1095" t="s">
        <v>2282</v>
      </c>
      <c r="R1095" t="s">
        <v>2084</v>
      </c>
      <c r="S1095" t="s">
        <v>137</v>
      </c>
      <c r="T1095">
        <v>30769</v>
      </c>
    </row>
    <row r="1096" spans="1:20" x14ac:dyDescent="0.3">
      <c r="A1096" t="s">
        <v>2283</v>
      </c>
      <c r="B1096" t="str">
        <f>_xlfn.CONCAT(쿼리1[[#This Row],[주문번호]], "-", 쿼리1[[#This Row],[공정명]])</f>
        <v>20241023-1000147656-제대</v>
      </c>
      <c r="C1096">
        <v>5</v>
      </c>
      <c r="D1096" t="s">
        <v>80</v>
      </c>
      <c r="E1096" s="1">
        <v>45588</v>
      </c>
      <c r="F1096" s="1">
        <v>45602</v>
      </c>
      <c r="G1096" s="1">
        <v>45609</v>
      </c>
      <c r="H1096" s="1">
        <v>45656</v>
      </c>
      <c r="I1096" s="1">
        <v>45621</v>
      </c>
      <c r="J1096" t="s">
        <v>31</v>
      </c>
      <c r="K1096" t="s">
        <v>32</v>
      </c>
      <c r="L1096">
        <v>61538</v>
      </c>
      <c r="M1096">
        <v>19960</v>
      </c>
      <c r="N1096">
        <v>7</v>
      </c>
      <c r="O1096" t="s">
        <v>180</v>
      </c>
      <c r="P1096" t="s">
        <v>2082</v>
      </c>
      <c r="Q1096" t="s">
        <v>2284</v>
      </c>
      <c r="R1096" t="s">
        <v>2084</v>
      </c>
      <c r="S1096" t="s">
        <v>137</v>
      </c>
      <c r="T1096">
        <v>61538</v>
      </c>
    </row>
    <row r="1097" spans="1:20" x14ac:dyDescent="0.3">
      <c r="A1097" t="s">
        <v>2283</v>
      </c>
      <c r="B1097" t="str">
        <f>_xlfn.CONCAT(쿼리1[[#This Row],[주문번호]], "-", 쿼리1[[#This Row],[공정명]])</f>
        <v>20241023-1000147656-제대</v>
      </c>
      <c r="C1097">
        <v>5</v>
      </c>
      <c r="D1097" t="s">
        <v>80</v>
      </c>
      <c r="E1097" s="1">
        <v>45588</v>
      </c>
      <c r="F1097" s="1">
        <v>45602</v>
      </c>
      <c r="G1097" s="1">
        <v>45609</v>
      </c>
      <c r="H1097" s="1">
        <v>45656</v>
      </c>
      <c r="I1097" s="1">
        <v>45621</v>
      </c>
      <c r="J1097" t="s">
        <v>31</v>
      </c>
      <c r="K1097" t="s">
        <v>32</v>
      </c>
      <c r="L1097">
        <v>61538</v>
      </c>
      <c r="M1097">
        <v>20100</v>
      </c>
      <c r="N1097">
        <v>7</v>
      </c>
      <c r="O1097" t="s">
        <v>180</v>
      </c>
      <c r="P1097" t="s">
        <v>2082</v>
      </c>
      <c r="Q1097" t="s">
        <v>2284</v>
      </c>
      <c r="R1097" t="s">
        <v>2084</v>
      </c>
      <c r="S1097" t="s">
        <v>137</v>
      </c>
      <c r="T1097">
        <v>61538</v>
      </c>
    </row>
    <row r="1098" spans="1:20" x14ac:dyDescent="0.3">
      <c r="A1098" t="s">
        <v>2283</v>
      </c>
      <c r="B1098" t="str">
        <f>_xlfn.CONCAT(쿼리1[[#This Row],[주문번호]], "-", 쿼리1[[#This Row],[공정명]])</f>
        <v>20241023-1000147656-제대</v>
      </c>
      <c r="C1098">
        <v>5</v>
      </c>
      <c r="D1098" t="s">
        <v>80</v>
      </c>
      <c r="E1098" s="1">
        <v>45588</v>
      </c>
      <c r="F1098" s="1">
        <v>45602</v>
      </c>
      <c r="G1098" s="1">
        <v>45618</v>
      </c>
      <c r="H1098" s="1">
        <v>45656</v>
      </c>
      <c r="I1098" s="1">
        <v>45621</v>
      </c>
      <c r="J1098" t="s">
        <v>31</v>
      </c>
      <c r="K1098" t="s">
        <v>32</v>
      </c>
      <c r="L1098">
        <v>61538</v>
      </c>
      <c r="M1098">
        <v>9670</v>
      </c>
      <c r="N1098">
        <v>16</v>
      </c>
      <c r="O1098" t="s">
        <v>180</v>
      </c>
      <c r="P1098" t="s">
        <v>2082</v>
      </c>
      <c r="Q1098" t="s">
        <v>2284</v>
      </c>
      <c r="R1098" t="s">
        <v>2084</v>
      </c>
      <c r="S1098" t="s">
        <v>137</v>
      </c>
      <c r="T1098">
        <v>61538</v>
      </c>
    </row>
    <row r="1099" spans="1:20" x14ac:dyDescent="0.3">
      <c r="A1099" t="s">
        <v>2283</v>
      </c>
      <c r="B1099" t="str">
        <f>_xlfn.CONCAT(쿼리1[[#This Row],[주문번호]], "-", 쿼리1[[#This Row],[공정명]])</f>
        <v>20241023-1000147656-제대</v>
      </c>
      <c r="C1099">
        <v>5</v>
      </c>
      <c r="D1099" t="s">
        <v>80</v>
      </c>
      <c r="E1099" s="1">
        <v>45588</v>
      </c>
      <c r="F1099" s="1">
        <v>45602</v>
      </c>
      <c r="G1099" s="1">
        <v>45618</v>
      </c>
      <c r="H1099" s="1">
        <v>45656</v>
      </c>
      <c r="I1099" s="1">
        <v>45621</v>
      </c>
      <c r="J1099" t="s">
        <v>31</v>
      </c>
      <c r="K1099" t="s">
        <v>32</v>
      </c>
      <c r="L1099">
        <v>61538</v>
      </c>
      <c r="M1099">
        <v>9450</v>
      </c>
      <c r="N1099">
        <v>16</v>
      </c>
      <c r="O1099" t="s">
        <v>180</v>
      </c>
      <c r="P1099" t="s">
        <v>2082</v>
      </c>
      <c r="Q1099" t="s">
        <v>2284</v>
      </c>
      <c r="R1099" t="s">
        <v>2084</v>
      </c>
      <c r="S1099" t="s">
        <v>137</v>
      </c>
      <c r="T1099">
        <v>61538</v>
      </c>
    </row>
    <row r="1100" spans="1:20" x14ac:dyDescent="0.3">
      <c r="A1100" t="s">
        <v>1477</v>
      </c>
      <c r="B1100" t="str">
        <f>_xlfn.CONCAT(쿼리1[[#This Row],[주문번호]], "-", 쿼리1[[#This Row],[공정명]])</f>
        <v>20241010-1419P0374-제대</v>
      </c>
      <c r="C1100">
        <v>5</v>
      </c>
      <c r="D1100" t="s">
        <v>80</v>
      </c>
      <c r="E1100" s="1">
        <v>45575</v>
      </c>
      <c r="F1100" s="1">
        <v>45589</v>
      </c>
      <c r="G1100" s="1">
        <v>45587</v>
      </c>
      <c r="H1100" s="1">
        <v>45656</v>
      </c>
      <c r="I1100" s="1">
        <v>45587</v>
      </c>
      <c r="J1100" t="s">
        <v>31</v>
      </c>
      <c r="K1100" t="s">
        <v>39</v>
      </c>
      <c r="L1100">
        <v>7407</v>
      </c>
      <c r="M1100">
        <v>6675</v>
      </c>
      <c r="N1100">
        <v>-2</v>
      </c>
      <c r="O1100" t="s">
        <v>1478</v>
      </c>
      <c r="P1100" t="s">
        <v>1479</v>
      </c>
      <c r="Q1100" t="s">
        <v>1480</v>
      </c>
      <c r="R1100" t="s">
        <v>1481</v>
      </c>
      <c r="S1100" t="s">
        <v>137</v>
      </c>
      <c r="T1100">
        <v>7407</v>
      </c>
    </row>
    <row r="1101" spans="1:20" x14ac:dyDescent="0.3">
      <c r="A1101" t="s">
        <v>2285</v>
      </c>
      <c r="B1101" t="str">
        <f>_xlfn.CONCAT(쿼리1[[#This Row],[주문번호]], "-", 쿼리1[[#This Row],[공정명]])</f>
        <v>20241008-1000142676-제대</v>
      </c>
      <c r="C1101">
        <v>5</v>
      </c>
      <c r="D1101" t="s">
        <v>80</v>
      </c>
      <c r="E1101" s="1">
        <v>45573</v>
      </c>
      <c r="F1101" s="1">
        <v>45587</v>
      </c>
      <c r="G1101" s="1">
        <v>45587</v>
      </c>
      <c r="H1101" s="1">
        <v>45656</v>
      </c>
      <c r="I1101" s="1">
        <v>45587</v>
      </c>
      <c r="J1101" t="s">
        <v>31</v>
      </c>
      <c r="K1101" t="s">
        <v>39</v>
      </c>
      <c r="L1101">
        <v>10256</v>
      </c>
      <c r="M1101">
        <v>-10321</v>
      </c>
      <c r="N1101">
        <v>0</v>
      </c>
      <c r="O1101" t="s">
        <v>2191</v>
      </c>
      <c r="P1101" t="s">
        <v>2286</v>
      </c>
      <c r="Q1101" t="s">
        <v>2287</v>
      </c>
      <c r="R1101" t="s">
        <v>429</v>
      </c>
      <c r="S1101" t="s">
        <v>137</v>
      </c>
      <c r="T1101">
        <v>10256</v>
      </c>
    </row>
    <row r="1102" spans="1:20" x14ac:dyDescent="0.3">
      <c r="A1102" t="s">
        <v>2285</v>
      </c>
      <c r="B1102" t="str">
        <f>_xlfn.CONCAT(쿼리1[[#This Row],[주문번호]], "-", 쿼리1[[#This Row],[공정명]])</f>
        <v>20241008-1000142676-제대</v>
      </c>
      <c r="C1102">
        <v>5</v>
      </c>
      <c r="D1102" t="s">
        <v>80</v>
      </c>
      <c r="E1102" s="1">
        <v>45573</v>
      </c>
      <c r="F1102" s="1">
        <v>45587</v>
      </c>
      <c r="G1102" s="1">
        <v>45587</v>
      </c>
      <c r="H1102" s="1">
        <v>45656</v>
      </c>
      <c r="I1102" s="1">
        <v>45587</v>
      </c>
      <c r="J1102" t="s">
        <v>31</v>
      </c>
      <c r="K1102" t="s">
        <v>39</v>
      </c>
      <c r="L1102">
        <v>10256</v>
      </c>
      <c r="M1102">
        <v>9921</v>
      </c>
      <c r="N1102">
        <v>0</v>
      </c>
      <c r="O1102" t="s">
        <v>2191</v>
      </c>
      <c r="P1102" t="s">
        <v>2286</v>
      </c>
      <c r="Q1102" t="s">
        <v>2287</v>
      </c>
      <c r="R1102" t="s">
        <v>429</v>
      </c>
      <c r="S1102" t="s">
        <v>137</v>
      </c>
      <c r="T1102">
        <v>10256</v>
      </c>
    </row>
    <row r="1103" spans="1:20" x14ac:dyDescent="0.3">
      <c r="A1103" t="s">
        <v>2285</v>
      </c>
      <c r="B1103" t="str">
        <f>_xlfn.CONCAT(쿼리1[[#This Row],[주문번호]], "-", 쿼리1[[#This Row],[공정명]])</f>
        <v>20241008-1000142676-제대</v>
      </c>
      <c r="C1103">
        <v>5</v>
      </c>
      <c r="D1103" t="s">
        <v>80</v>
      </c>
      <c r="E1103" s="1">
        <v>45573</v>
      </c>
      <c r="F1103" s="1">
        <v>45587</v>
      </c>
      <c r="G1103" s="1">
        <v>45586</v>
      </c>
      <c r="H1103" s="1">
        <v>45656</v>
      </c>
      <c r="I1103" s="1">
        <v>45587</v>
      </c>
      <c r="J1103" t="s">
        <v>31</v>
      </c>
      <c r="K1103" t="s">
        <v>39</v>
      </c>
      <c r="L1103">
        <v>10256</v>
      </c>
      <c r="M1103">
        <v>10321</v>
      </c>
      <c r="N1103">
        <v>-1</v>
      </c>
      <c r="O1103" t="s">
        <v>2191</v>
      </c>
      <c r="P1103" t="s">
        <v>2286</v>
      </c>
      <c r="Q1103" t="s">
        <v>2287</v>
      </c>
      <c r="R1103" t="s">
        <v>429</v>
      </c>
      <c r="S1103" t="s">
        <v>137</v>
      </c>
      <c r="T1103">
        <v>10256</v>
      </c>
    </row>
    <row r="1104" spans="1:20" x14ac:dyDescent="0.3">
      <c r="A1104" t="s">
        <v>5394</v>
      </c>
      <c r="B1104" t="str">
        <f>_xlfn.CONCAT(쿼리1[[#This Row],[주문번호]], "-", 쿼리1[[#This Row],[공정명]])</f>
        <v>20240902-1000142676-제대</v>
      </c>
      <c r="C1104">
        <v>5</v>
      </c>
      <c r="D1104" t="s">
        <v>80</v>
      </c>
      <c r="E1104" s="1">
        <v>45537</v>
      </c>
      <c r="F1104" s="1">
        <v>45551</v>
      </c>
      <c r="G1104" s="1">
        <v>45575</v>
      </c>
      <c r="H1104" s="1">
        <v>45656</v>
      </c>
      <c r="I1104" s="1">
        <v>45575</v>
      </c>
      <c r="J1104" t="s">
        <v>31</v>
      </c>
      <c r="K1104" t="s">
        <v>32</v>
      </c>
      <c r="L1104">
        <v>10256</v>
      </c>
      <c r="M1104">
        <v>10160</v>
      </c>
      <c r="N1104">
        <v>24</v>
      </c>
      <c r="O1104" t="s">
        <v>2191</v>
      </c>
      <c r="P1104" t="s">
        <v>2286</v>
      </c>
      <c r="Q1104" t="s">
        <v>2287</v>
      </c>
      <c r="R1104" t="s">
        <v>429</v>
      </c>
      <c r="S1104" t="s">
        <v>137</v>
      </c>
      <c r="T1104">
        <v>10256</v>
      </c>
    </row>
    <row r="1105" spans="1:20" x14ac:dyDescent="0.3">
      <c r="A1105" t="s">
        <v>2289</v>
      </c>
      <c r="B1105" t="str">
        <f>_xlfn.CONCAT(쿼리1[[#This Row],[주문번호]], "-", 쿼리1[[#This Row],[공정명]])</f>
        <v>20241226-1000161385-제대</v>
      </c>
      <c r="C1105">
        <v>5</v>
      </c>
      <c r="D1105" t="s">
        <v>80</v>
      </c>
      <c r="E1105" s="1">
        <v>45652</v>
      </c>
      <c r="F1105" s="1">
        <v>45667</v>
      </c>
      <c r="G1105" s="1"/>
      <c r="H1105" s="1">
        <v>45656</v>
      </c>
      <c r="I1105" s="1"/>
      <c r="J1105" t="s">
        <v>21</v>
      </c>
      <c r="K1105" t="s">
        <v>282</v>
      </c>
      <c r="L1105">
        <v>34285</v>
      </c>
      <c r="O1105" t="s">
        <v>1969</v>
      </c>
      <c r="P1105" t="s">
        <v>2290</v>
      </c>
      <c r="Q1105" t="s">
        <v>42</v>
      </c>
      <c r="R1105" t="s">
        <v>2291</v>
      </c>
      <c r="S1105" t="s">
        <v>137</v>
      </c>
      <c r="T1105">
        <v>34285</v>
      </c>
    </row>
    <row r="1106" spans="1:20" x14ac:dyDescent="0.3">
      <c r="A1106" t="s">
        <v>2292</v>
      </c>
      <c r="B1106" t="str">
        <f>_xlfn.CONCAT(쿼리1[[#This Row],[주문번호]], "-", 쿼리1[[#This Row],[공정명]])</f>
        <v>20241108-1000152567-제대</v>
      </c>
      <c r="C1106">
        <v>5</v>
      </c>
      <c r="D1106" t="s">
        <v>80</v>
      </c>
      <c r="E1106" s="1">
        <v>45604</v>
      </c>
      <c r="F1106" s="1">
        <v>45618</v>
      </c>
      <c r="G1106" s="1">
        <v>45625</v>
      </c>
      <c r="H1106" s="1">
        <v>45656</v>
      </c>
      <c r="I1106" s="1">
        <v>45625</v>
      </c>
      <c r="J1106" t="s">
        <v>31</v>
      </c>
      <c r="K1106" t="s">
        <v>32</v>
      </c>
      <c r="L1106">
        <v>14285</v>
      </c>
      <c r="M1106">
        <v>12250</v>
      </c>
      <c r="N1106">
        <v>7</v>
      </c>
      <c r="O1106" t="s">
        <v>2293</v>
      </c>
      <c r="P1106" t="s">
        <v>2294</v>
      </c>
      <c r="Q1106" t="s">
        <v>2295</v>
      </c>
      <c r="R1106" t="s">
        <v>2291</v>
      </c>
      <c r="S1106" t="s">
        <v>137</v>
      </c>
      <c r="T1106">
        <v>14285</v>
      </c>
    </row>
    <row r="1107" spans="1:20" x14ac:dyDescent="0.3">
      <c r="A1107" t="s">
        <v>1031</v>
      </c>
      <c r="B1107" t="str">
        <f>_xlfn.CONCAT(쿼리1[[#This Row],[주문번호]], "-", 쿼리1[[#This Row],[공정명]])</f>
        <v>20241002-1000143944-제대</v>
      </c>
      <c r="C1107">
        <v>2</v>
      </c>
      <c r="D1107" t="s">
        <v>80</v>
      </c>
      <c r="E1107" s="1">
        <v>45567</v>
      </c>
      <c r="F1107" s="1">
        <v>45580</v>
      </c>
      <c r="G1107" s="1">
        <v>45583</v>
      </c>
      <c r="H1107" s="1">
        <v>45656</v>
      </c>
      <c r="I1107" s="1">
        <v>45583</v>
      </c>
      <c r="J1107" t="s">
        <v>31</v>
      </c>
      <c r="K1107" t="s">
        <v>32</v>
      </c>
      <c r="L1107">
        <v>9230</v>
      </c>
      <c r="M1107">
        <v>8800</v>
      </c>
      <c r="N1107">
        <v>3</v>
      </c>
      <c r="O1107" t="s">
        <v>394</v>
      </c>
      <c r="P1107" t="s">
        <v>1032</v>
      </c>
      <c r="Q1107" t="s">
        <v>42</v>
      </c>
      <c r="R1107" t="s">
        <v>1022</v>
      </c>
      <c r="S1107" t="s">
        <v>85</v>
      </c>
      <c r="T1107">
        <v>9230</v>
      </c>
    </row>
    <row r="1108" spans="1:20" x14ac:dyDescent="0.3">
      <c r="A1108" t="s">
        <v>2296</v>
      </c>
      <c r="B1108" t="str">
        <f>_xlfn.CONCAT(쿼리1[[#This Row],[주문번호]], "-", 쿼리1[[#This Row],[공정명]])</f>
        <v>20240925-13160151-제대</v>
      </c>
      <c r="C1108">
        <v>4</v>
      </c>
      <c r="D1108" t="s">
        <v>80</v>
      </c>
      <c r="E1108" s="1">
        <v>45560</v>
      </c>
      <c r="F1108" s="1">
        <v>45569</v>
      </c>
      <c r="G1108" s="1">
        <v>45575</v>
      </c>
      <c r="H1108" s="1">
        <v>45656</v>
      </c>
      <c r="I1108" s="1">
        <v>45579</v>
      </c>
      <c r="J1108" t="s">
        <v>31</v>
      </c>
      <c r="K1108" t="s">
        <v>32</v>
      </c>
      <c r="L1108">
        <v>25000</v>
      </c>
      <c r="M1108">
        <v>24270</v>
      </c>
      <c r="N1108">
        <v>6</v>
      </c>
      <c r="O1108" t="s">
        <v>1052</v>
      </c>
      <c r="P1108" t="s">
        <v>1053</v>
      </c>
      <c r="Q1108" t="s">
        <v>1054</v>
      </c>
      <c r="R1108" t="s">
        <v>1050</v>
      </c>
      <c r="S1108" t="s">
        <v>85</v>
      </c>
      <c r="T1108">
        <v>25000</v>
      </c>
    </row>
    <row r="1109" spans="1:20" x14ac:dyDescent="0.3">
      <c r="A1109" t="s">
        <v>2296</v>
      </c>
      <c r="B1109" t="str">
        <f>_xlfn.CONCAT(쿼리1[[#This Row],[주문번호]], "-", 쿼리1[[#This Row],[공정명]])</f>
        <v>20240925-13160151-제대</v>
      </c>
      <c r="C1109">
        <v>4</v>
      </c>
      <c r="D1109" t="s">
        <v>80</v>
      </c>
      <c r="E1109" s="1">
        <v>45560</v>
      </c>
      <c r="F1109" s="1">
        <v>45569</v>
      </c>
      <c r="G1109" s="1">
        <v>45572</v>
      </c>
      <c r="H1109" s="1">
        <v>45656</v>
      </c>
      <c r="I1109" s="1">
        <v>45579</v>
      </c>
      <c r="J1109" t="s">
        <v>31</v>
      </c>
      <c r="K1109" t="s">
        <v>32</v>
      </c>
      <c r="L1109">
        <v>25000</v>
      </c>
      <c r="M1109">
        <v>24270</v>
      </c>
      <c r="N1109">
        <v>3</v>
      </c>
      <c r="O1109" t="s">
        <v>1052</v>
      </c>
      <c r="P1109" t="s">
        <v>1053</v>
      </c>
      <c r="Q1109" t="s">
        <v>1054</v>
      </c>
      <c r="R1109" t="s">
        <v>1050</v>
      </c>
      <c r="S1109" t="s">
        <v>85</v>
      </c>
      <c r="T1109">
        <v>25000</v>
      </c>
    </row>
    <row r="1110" spans="1:20" x14ac:dyDescent="0.3">
      <c r="A1110" t="s">
        <v>1386</v>
      </c>
      <c r="B1110" t="str">
        <f>_xlfn.CONCAT(쿼리1[[#This Row],[주문번호]], "-", 쿼리1[[#This Row],[공정명]])</f>
        <v>20241016-1316N0004-제대</v>
      </c>
      <c r="C1110">
        <v>2</v>
      </c>
      <c r="D1110" t="s">
        <v>80</v>
      </c>
      <c r="E1110" s="1">
        <v>45581</v>
      </c>
      <c r="F1110" s="1">
        <v>45593</v>
      </c>
      <c r="G1110" s="1">
        <v>45591</v>
      </c>
      <c r="H1110" s="1">
        <v>45656</v>
      </c>
      <c r="I1110" s="1">
        <v>45591</v>
      </c>
      <c r="J1110" t="s">
        <v>31</v>
      </c>
      <c r="K1110" t="s">
        <v>39</v>
      </c>
      <c r="L1110">
        <v>31578</v>
      </c>
      <c r="M1110">
        <v>30600</v>
      </c>
      <c r="N1110">
        <v>-2</v>
      </c>
      <c r="O1110" t="s">
        <v>1387</v>
      </c>
      <c r="P1110" t="s">
        <v>1388</v>
      </c>
      <c r="Q1110" t="s">
        <v>42</v>
      </c>
      <c r="R1110" t="s">
        <v>1050</v>
      </c>
      <c r="S1110" t="s">
        <v>85</v>
      </c>
      <c r="T1110">
        <v>31578</v>
      </c>
    </row>
    <row r="1111" spans="1:20" x14ac:dyDescent="0.3">
      <c r="A1111" t="s">
        <v>2297</v>
      </c>
      <c r="B1111" t="str">
        <f>_xlfn.CONCAT(쿼리1[[#This Row],[주문번호]], "-", 쿼리1[[#This Row],[공정명]])</f>
        <v>20241002-1000168606-제대</v>
      </c>
      <c r="C1111">
        <v>2</v>
      </c>
      <c r="D1111" t="s">
        <v>80</v>
      </c>
      <c r="E1111" s="1">
        <v>45567</v>
      </c>
      <c r="F1111" s="1">
        <v>45580</v>
      </c>
      <c r="G1111" s="1">
        <v>45576</v>
      </c>
      <c r="H1111" s="1">
        <v>45656</v>
      </c>
      <c r="I1111" s="1">
        <v>45576</v>
      </c>
      <c r="J1111" t="s">
        <v>31</v>
      </c>
      <c r="K1111" t="s">
        <v>39</v>
      </c>
      <c r="L1111">
        <v>24000</v>
      </c>
      <c r="M1111">
        <v>23790</v>
      </c>
      <c r="N1111">
        <v>-4</v>
      </c>
      <c r="O1111" t="s">
        <v>394</v>
      </c>
      <c r="P1111" t="s">
        <v>1927</v>
      </c>
      <c r="Q1111" t="s">
        <v>42</v>
      </c>
      <c r="R1111" t="s">
        <v>1022</v>
      </c>
      <c r="S1111" t="s">
        <v>85</v>
      </c>
      <c r="T1111">
        <v>24000</v>
      </c>
    </row>
    <row r="1112" spans="1:20" x14ac:dyDescent="0.3">
      <c r="A1112" t="s">
        <v>2298</v>
      </c>
      <c r="B1112" t="str">
        <f>_xlfn.CONCAT(쿼리1[[#This Row],[주문번호]], "-", 쿼리1[[#This Row],[공정명]])</f>
        <v>20241106-131020-제대</v>
      </c>
      <c r="C1112">
        <v>2</v>
      </c>
      <c r="D1112" t="s">
        <v>80</v>
      </c>
      <c r="E1112" s="1">
        <v>45602</v>
      </c>
      <c r="F1112" s="1">
        <v>45615</v>
      </c>
      <c r="G1112" s="1">
        <v>45619</v>
      </c>
      <c r="H1112" s="1">
        <v>45656</v>
      </c>
      <c r="I1112" s="1">
        <v>45619</v>
      </c>
      <c r="J1112" t="s">
        <v>31</v>
      </c>
      <c r="K1112" t="s">
        <v>32</v>
      </c>
      <c r="L1112">
        <v>18461</v>
      </c>
      <c r="M1112">
        <v>17800</v>
      </c>
      <c r="N1112">
        <v>4</v>
      </c>
      <c r="O1112" t="s">
        <v>394</v>
      </c>
      <c r="P1112" t="s">
        <v>1040</v>
      </c>
      <c r="Q1112" t="s">
        <v>42</v>
      </c>
      <c r="R1112" t="s">
        <v>1035</v>
      </c>
      <c r="S1112" t="s">
        <v>85</v>
      </c>
      <c r="T1112">
        <v>18461</v>
      </c>
    </row>
    <row r="1113" spans="1:20" x14ac:dyDescent="0.3">
      <c r="A1113" t="s">
        <v>2299</v>
      </c>
      <c r="B1113" t="str">
        <f>_xlfn.CONCAT(쿼리1[[#This Row],[주문번호]], "-", 쿼리1[[#This Row],[공정명]])</f>
        <v>20241106-1619N0040-제대</v>
      </c>
      <c r="C1113">
        <v>2</v>
      </c>
      <c r="D1113" t="s">
        <v>80</v>
      </c>
      <c r="E1113" s="1">
        <v>45602</v>
      </c>
      <c r="F1113" s="1">
        <v>45615</v>
      </c>
      <c r="G1113" s="1">
        <v>45628</v>
      </c>
      <c r="H1113" s="1">
        <v>45656</v>
      </c>
      <c r="I1113" s="1">
        <v>45628</v>
      </c>
      <c r="J1113" t="s">
        <v>31</v>
      </c>
      <c r="K1113" t="s">
        <v>32</v>
      </c>
      <c r="L1113">
        <v>9230</v>
      </c>
      <c r="M1113">
        <v>8850</v>
      </c>
      <c r="N1113">
        <v>13</v>
      </c>
      <c r="O1113" t="s">
        <v>394</v>
      </c>
      <c r="P1113" t="s">
        <v>1032</v>
      </c>
      <c r="Q1113" t="s">
        <v>42</v>
      </c>
      <c r="R1113" t="s">
        <v>1035</v>
      </c>
      <c r="S1113" t="s">
        <v>85</v>
      </c>
      <c r="T1113">
        <v>9230</v>
      </c>
    </row>
    <row r="1114" spans="1:20" x14ac:dyDescent="0.3">
      <c r="A1114" t="s">
        <v>2300</v>
      </c>
      <c r="B1114" t="str">
        <f>_xlfn.CONCAT(쿼리1[[#This Row],[주문번호]], "-", 쿼리1[[#This Row],[공정명]])</f>
        <v>20241008-1218N0070-제대</v>
      </c>
      <c r="C1114">
        <v>2</v>
      </c>
      <c r="D1114" t="s">
        <v>80</v>
      </c>
      <c r="E1114" s="1">
        <v>45573</v>
      </c>
      <c r="F1114" s="1">
        <v>45583</v>
      </c>
      <c r="G1114" s="1">
        <v>45586</v>
      </c>
      <c r="H1114" s="1">
        <v>45656</v>
      </c>
      <c r="I1114" s="1">
        <v>45586</v>
      </c>
      <c r="J1114" t="s">
        <v>31</v>
      </c>
      <c r="K1114" t="s">
        <v>32</v>
      </c>
      <c r="L1114">
        <v>13333</v>
      </c>
      <c r="M1114">
        <v>12850</v>
      </c>
      <c r="N1114">
        <v>3</v>
      </c>
      <c r="O1114" t="s">
        <v>673</v>
      </c>
      <c r="P1114" t="s">
        <v>2301</v>
      </c>
      <c r="Q1114" t="s">
        <v>42</v>
      </c>
      <c r="R1114" t="s">
        <v>2302</v>
      </c>
      <c r="S1114" t="s">
        <v>85</v>
      </c>
      <c r="T1114">
        <v>13333</v>
      </c>
    </row>
    <row r="1115" spans="1:20" x14ac:dyDescent="0.3">
      <c r="A1115" t="s">
        <v>1055</v>
      </c>
      <c r="B1115" t="str">
        <f>_xlfn.CONCAT(쿼리1[[#This Row],[주문번호]], "-", 쿼리1[[#This Row],[공정명]])</f>
        <v>20240926-13160151-제대</v>
      </c>
      <c r="C1115">
        <v>4</v>
      </c>
      <c r="D1115" t="s">
        <v>80</v>
      </c>
      <c r="E1115" s="1">
        <v>45561</v>
      </c>
      <c r="F1115" s="1">
        <v>45569</v>
      </c>
      <c r="G1115" s="1">
        <v>45579</v>
      </c>
      <c r="H1115" s="1">
        <v>45656</v>
      </c>
      <c r="I1115" s="1">
        <v>45579</v>
      </c>
      <c r="J1115" t="s">
        <v>31</v>
      </c>
      <c r="K1115" t="s">
        <v>32</v>
      </c>
      <c r="L1115">
        <v>50000</v>
      </c>
      <c r="M1115">
        <v>48100</v>
      </c>
      <c r="N1115">
        <v>10</v>
      </c>
      <c r="O1115" t="s">
        <v>1052</v>
      </c>
      <c r="P1115" t="s">
        <v>1053</v>
      </c>
      <c r="Q1115" t="s">
        <v>1054</v>
      </c>
      <c r="R1115" t="s">
        <v>1050</v>
      </c>
      <c r="S1115" t="s">
        <v>85</v>
      </c>
      <c r="T1115">
        <v>50000</v>
      </c>
    </row>
    <row r="1116" spans="1:20" x14ac:dyDescent="0.3">
      <c r="A1116" t="s">
        <v>2303</v>
      </c>
      <c r="B1116" t="str">
        <f>_xlfn.CONCAT(쿼리1[[#This Row],[주문번호]], "-", 쿼리1[[#This Row],[공정명]])</f>
        <v>20240925-1316N0011-제대</v>
      </c>
      <c r="C1116">
        <v>2</v>
      </c>
      <c r="D1116" t="s">
        <v>80</v>
      </c>
      <c r="E1116" s="1">
        <v>45560</v>
      </c>
      <c r="F1116" s="1">
        <v>45568</v>
      </c>
      <c r="G1116" s="1">
        <v>45580</v>
      </c>
      <c r="H1116" s="1">
        <v>45656</v>
      </c>
      <c r="I1116" s="1">
        <v>45580</v>
      </c>
      <c r="J1116" t="s">
        <v>31</v>
      </c>
      <c r="K1116" t="s">
        <v>32</v>
      </c>
      <c r="L1116">
        <v>17142</v>
      </c>
      <c r="M1116">
        <v>16000</v>
      </c>
      <c r="N1116">
        <v>12</v>
      </c>
      <c r="O1116" t="s">
        <v>2304</v>
      </c>
      <c r="P1116" t="s">
        <v>2305</v>
      </c>
      <c r="Q1116" t="s">
        <v>42</v>
      </c>
      <c r="R1116" t="s">
        <v>1050</v>
      </c>
      <c r="S1116" t="s">
        <v>85</v>
      </c>
      <c r="T1116">
        <v>17142</v>
      </c>
    </row>
    <row r="1117" spans="1:20" x14ac:dyDescent="0.3">
      <c r="A1117" t="s">
        <v>1384</v>
      </c>
      <c r="B1117" t="str">
        <f>_xlfn.CONCAT(쿼리1[[#This Row],[주문번호]], "-", 쿼리1[[#This Row],[공정명]])</f>
        <v>20241002-13160150-제대</v>
      </c>
      <c r="C1117">
        <v>4</v>
      </c>
      <c r="D1117" t="s">
        <v>80</v>
      </c>
      <c r="E1117" s="1">
        <v>45567</v>
      </c>
      <c r="F1117" s="1">
        <v>45579</v>
      </c>
      <c r="G1117" s="1">
        <v>45580</v>
      </c>
      <c r="H1117" s="1">
        <v>45656</v>
      </c>
      <c r="I1117" s="1">
        <v>45580</v>
      </c>
      <c r="J1117" t="s">
        <v>31</v>
      </c>
      <c r="K1117" t="s">
        <v>32</v>
      </c>
      <c r="L1117">
        <v>25000</v>
      </c>
      <c r="M1117">
        <v>24400</v>
      </c>
      <c r="N1117">
        <v>1</v>
      </c>
      <c r="O1117" t="s">
        <v>1047</v>
      </c>
      <c r="P1117" t="s">
        <v>1048</v>
      </c>
      <c r="Q1117" t="s">
        <v>1049</v>
      </c>
      <c r="R1117" t="s">
        <v>1050</v>
      </c>
      <c r="S1117" t="s">
        <v>85</v>
      </c>
      <c r="T1117">
        <v>25000</v>
      </c>
    </row>
    <row r="1118" spans="1:20" x14ac:dyDescent="0.3">
      <c r="A1118" t="s">
        <v>1401</v>
      </c>
      <c r="B1118" t="str">
        <f>_xlfn.CONCAT(쿼리1[[#This Row],[주문번호]], "-", 쿼리1[[#This Row],[공정명]])</f>
        <v>20240930-1000154020-제대</v>
      </c>
      <c r="C1118">
        <v>4</v>
      </c>
      <c r="D1118" t="s">
        <v>80</v>
      </c>
      <c r="E1118" s="1">
        <v>45565</v>
      </c>
      <c r="F1118" s="1">
        <v>45576</v>
      </c>
      <c r="G1118" s="1">
        <v>45582</v>
      </c>
      <c r="H1118" s="1">
        <v>45656</v>
      </c>
      <c r="I1118" s="1">
        <v>45582</v>
      </c>
      <c r="J1118" t="s">
        <v>31</v>
      </c>
      <c r="K1118" t="s">
        <v>32</v>
      </c>
      <c r="L1118">
        <v>46153</v>
      </c>
      <c r="M1118">
        <v>43400</v>
      </c>
      <c r="N1118">
        <v>6</v>
      </c>
      <c r="O1118" t="s">
        <v>1395</v>
      </c>
      <c r="P1118" t="s">
        <v>1396</v>
      </c>
      <c r="Q1118" t="s">
        <v>1397</v>
      </c>
      <c r="R1118" t="s">
        <v>1209</v>
      </c>
      <c r="S1118" t="s">
        <v>85</v>
      </c>
      <c r="T1118">
        <v>46153</v>
      </c>
    </row>
    <row r="1119" spans="1:20" x14ac:dyDescent="0.3">
      <c r="A1119" t="s">
        <v>2306</v>
      </c>
      <c r="B1119" t="str">
        <f>_xlfn.CONCAT(쿼리1[[#This Row],[주문번호]], "-", 쿼리1[[#This Row],[공정명]])</f>
        <v>20241121-1000156163-제대</v>
      </c>
      <c r="C1119">
        <v>2</v>
      </c>
      <c r="D1119" t="s">
        <v>80</v>
      </c>
      <c r="E1119" s="1">
        <v>45617</v>
      </c>
      <c r="F1119" s="1">
        <v>45629</v>
      </c>
      <c r="G1119" s="1">
        <v>45631</v>
      </c>
      <c r="H1119" s="1">
        <v>45656</v>
      </c>
      <c r="I1119" s="1">
        <v>45631</v>
      </c>
      <c r="J1119" t="s">
        <v>31</v>
      </c>
      <c r="K1119" t="s">
        <v>32</v>
      </c>
      <c r="L1119">
        <v>17142</v>
      </c>
      <c r="M1119">
        <v>16850</v>
      </c>
      <c r="N1119">
        <v>2</v>
      </c>
      <c r="O1119" t="s">
        <v>91</v>
      </c>
      <c r="P1119" t="s">
        <v>2307</v>
      </c>
      <c r="Q1119" t="s">
        <v>42</v>
      </c>
      <c r="R1119" t="s">
        <v>2308</v>
      </c>
      <c r="S1119" t="s">
        <v>85</v>
      </c>
      <c r="T1119">
        <v>17142</v>
      </c>
    </row>
    <row r="1120" spans="1:20" x14ac:dyDescent="0.3">
      <c r="A1120" t="s">
        <v>2309</v>
      </c>
      <c r="B1120" t="str">
        <f>_xlfn.CONCAT(쿼리1[[#This Row],[주문번호]], "-", 쿼리1[[#This Row],[공정명]])</f>
        <v>20241210-1000157897-제대</v>
      </c>
      <c r="C1120">
        <v>4</v>
      </c>
      <c r="D1120" t="s">
        <v>80</v>
      </c>
      <c r="E1120" s="1">
        <v>45636</v>
      </c>
      <c r="F1120" s="1">
        <v>45646</v>
      </c>
      <c r="G1120" s="1">
        <v>45654</v>
      </c>
      <c r="H1120" s="1">
        <v>45656</v>
      </c>
      <c r="I1120" s="1">
        <v>45654</v>
      </c>
      <c r="J1120" t="s">
        <v>31</v>
      </c>
      <c r="K1120" t="s">
        <v>32</v>
      </c>
      <c r="L1120">
        <v>24000</v>
      </c>
      <c r="M1120">
        <v>21700</v>
      </c>
      <c r="N1120">
        <v>8</v>
      </c>
      <c r="O1120" t="s">
        <v>2310</v>
      </c>
      <c r="P1120" t="s">
        <v>2311</v>
      </c>
      <c r="Q1120" t="s">
        <v>2312</v>
      </c>
      <c r="R1120" t="s">
        <v>2313</v>
      </c>
      <c r="S1120" t="s">
        <v>85</v>
      </c>
      <c r="T1120">
        <v>24000</v>
      </c>
    </row>
    <row r="1121" spans="1:20" x14ac:dyDescent="0.3">
      <c r="A1121" t="s">
        <v>2314</v>
      </c>
      <c r="B1121" t="str">
        <f>_xlfn.CONCAT(쿼리1[[#This Row],[주문번호]], "-", 쿼리1[[#This Row],[공정명]])</f>
        <v>20240920-140626-제대</v>
      </c>
      <c r="C1121">
        <v>4</v>
      </c>
      <c r="D1121" t="s">
        <v>80</v>
      </c>
      <c r="E1121" s="1">
        <v>45555</v>
      </c>
      <c r="F1121" s="1">
        <v>45567</v>
      </c>
      <c r="G1121" s="1">
        <v>45575</v>
      </c>
      <c r="H1121" s="1">
        <v>45656</v>
      </c>
      <c r="I1121" s="1">
        <v>45575</v>
      </c>
      <c r="J1121" t="s">
        <v>31</v>
      </c>
      <c r="K1121" t="s">
        <v>32</v>
      </c>
      <c r="L1121">
        <v>66666</v>
      </c>
      <c r="M1121">
        <v>128100</v>
      </c>
      <c r="N1121">
        <v>8</v>
      </c>
      <c r="O1121" t="s">
        <v>301</v>
      </c>
      <c r="P1121" t="s">
        <v>2315</v>
      </c>
      <c r="Q1121" t="s">
        <v>2316</v>
      </c>
      <c r="R1121" t="s">
        <v>2317</v>
      </c>
      <c r="S1121" t="s">
        <v>85</v>
      </c>
      <c r="T1121">
        <v>66666</v>
      </c>
    </row>
    <row r="1122" spans="1:20" x14ac:dyDescent="0.3">
      <c r="A1122" t="s">
        <v>2318</v>
      </c>
      <c r="B1122" t="str">
        <f>_xlfn.CONCAT(쿼리1[[#This Row],[주문번호]], "-", 쿼리1[[#This Row],[공정명]])</f>
        <v>20241114-1000149558-제대</v>
      </c>
      <c r="C1122">
        <v>2</v>
      </c>
      <c r="D1122" t="s">
        <v>80</v>
      </c>
      <c r="E1122" s="1">
        <v>45610</v>
      </c>
      <c r="F1122" s="1">
        <v>45623</v>
      </c>
      <c r="G1122" s="1">
        <v>45622</v>
      </c>
      <c r="H1122" s="1">
        <v>45656</v>
      </c>
      <c r="I1122" s="1">
        <v>45622</v>
      </c>
      <c r="J1122" t="s">
        <v>31</v>
      </c>
      <c r="K1122" t="s">
        <v>39</v>
      </c>
      <c r="L1122">
        <v>33333</v>
      </c>
      <c r="M1122">
        <v>0</v>
      </c>
      <c r="N1122">
        <v>-1</v>
      </c>
      <c r="O1122" t="s">
        <v>2319</v>
      </c>
      <c r="P1122" t="s">
        <v>2320</v>
      </c>
      <c r="Q1122" t="s">
        <v>42</v>
      </c>
      <c r="R1122" t="s">
        <v>2321</v>
      </c>
      <c r="S1122" t="s">
        <v>85</v>
      </c>
      <c r="T1122">
        <v>33333</v>
      </c>
    </row>
    <row r="1123" spans="1:20" x14ac:dyDescent="0.3">
      <c r="A1123" t="s">
        <v>2318</v>
      </c>
      <c r="B1123" t="str">
        <f>_xlfn.CONCAT(쿼리1[[#This Row],[주문번호]], "-", 쿼리1[[#This Row],[공정명]])</f>
        <v>20241114-1000149558-제대</v>
      </c>
      <c r="C1123">
        <v>2</v>
      </c>
      <c r="D1123" t="s">
        <v>80</v>
      </c>
      <c r="E1123" s="1">
        <v>45610</v>
      </c>
      <c r="F1123" s="1">
        <v>45623</v>
      </c>
      <c r="G1123" s="1">
        <v>45622</v>
      </c>
      <c r="H1123" s="1">
        <v>45656</v>
      </c>
      <c r="I1123" s="1">
        <v>45622</v>
      </c>
      <c r="J1123" t="s">
        <v>31</v>
      </c>
      <c r="K1123" t="s">
        <v>39</v>
      </c>
      <c r="L1123">
        <v>33333</v>
      </c>
      <c r="M1123">
        <v>31850</v>
      </c>
      <c r="N1123">
        <v>-1</v>
      </c>
      <c r="O1123" t="s">
        <v>2319</v>
      </c>
      <c r="P1123" t="s">
        <v>2320</v>
      </c>
      <c r="Q1123" t="s">
        <v>42</v>
      </c>
      <c r="R1123" t="s">
        <v>2321</v>
      </c>
      <c r="S1123" t="s">
        <v>85</v>
      </c>
      <c r="T1123">
        <v>33333</v>
      </c>
    </row>
    <row r="1124" spans="1:20" x14ac:dyDescent="0.3">
      <c r="A1124" t="s">
        <v>2322</v>
      </c>
      <c r="B1124" t="str">
        <f>_xlfn.CONCAT(쿼리1[[#This Row],[주문번호]], "-", 쿼리1[[#This Row],[공정명]])</f>
        <v>20240927-1000163787-합지</v>
      </c>
      <c r="C1124">
        <v>3</v>
      </c>
      <c r="D1124" t="s">
        <v>60</v>
      </c>
      <c r="E1124" s="1">
        <v>45562</v>
      </c>
      <c r="F1124" s="1">
        <v>45573</v>
      </c>
      <c r="G1124" s="1">
        <v>45572</v>
      </c>
      <c r="H1124" s="1">
        <v>45656</v>
      </c>
      <c r="I1124" s="1">
        <v>45572</v>
      </c>
      <c r="J1124" t="s">
        <v>31</v>
      </c>
      <c r="K1124" t="s">
        <v>39</v>
      </c>
      <c r="L1124">
        <v>24000</v>
      </c>
      <c r="M1124">
        <v>24000</v>
      </c>
      <c r="N1124">
        <v>-1</v>
      </c>
      <c r="O1124" t="s">
        <v>91</v>
      </c>
      <c r="P1124" t="s">
        <v>2323</v>
      </c>
      <c r="Q1124" t="s">
        <v>2324</v>
      </c>
      <c r="R1124" t="s">
        <v>2325</v>
      </c>
      <c r="S1124" t="s">
        <v>190</v>
      </c>
      <c r="T1124">
        <v>96</v>
      </c>
    </row>
    <row r="1125" spans="1:20" x14ac:dyDescent="0.3">
      <c r="A1125" t="s">
        <v>2326</v>
      </c>
      <c r="B1125" t="str">
        <f>_xlfn.CONCAT(쿼리1[[#This Row],[주문번호]], "-", 쿼리1[[#This Row],[공정명]])</f>
        <v>20241101-1000169310-합지</v>
      </c>
      <c r="C1125">
        <v>3</v>
      </c>
      <c r="D1125" t="s">
        <v>60</v>
      </c>
      <c r="E1125" s="1">
        <v>45597</v>
      </c>
      <c r="F1125" s="1">
        <v>45608</v>
      </c>
      <c r="G1125" s="1">
        <v>45608</v>
      </c>
      <c r="H1125" s="1">
        <v>45656</v>
      </c>
      <c r="I1125" s="1">
        <v>45618</v>
      </c>
      <c r="J1125" t="s">
        <v>31</v>
      </c>
      <c r="K1125" t="s">
        <v>39</v>
      </c>
      <c r="L1125">
        <v>6000</v>
      </c>
      <c r="M1125">
        <v>6000</v>
      </c>
      <c r="N1125">
        <v>0</v>
      </c>
      <c r="O1125" t="s">
        <v>2327</v>
      </c>
      <c r="P1125" t="s">
        <v>2328</v>
      </c>
      <c r="Q1125" t="s">
        <v>2329</v>
      </c>
      <c r="R1125" t="s">
        <v>204</v>
      </c>
      <c r="S1125" t="s">
        <v>190</v>
      </c>
      <c r="T1125">
        <v>48000</v>
      </c>
    </row>
    <row r="1126" spans="1:20" x14ac:dyDescent="0.3">
      <c r="A1126" t="s">
        <v>2326</v>
      </c>
      <c r="B1126" t="str">
        <f>_xlfn.CONCAT(쿼리1[[#This Row],[주문번호]], "-", 쿼리1[[#This Row],[공정명]])</f>
        <v>20241101-1000169310-합지</v>
      </c>
      <c r="C1126">
        <v>3</v>
      </c>
      <c r="D1126" t="s">
        <v>60</v>
      </c>
      <c r="E1126" s="1">
        <v>45597</v>
      </c>
      <c r="F1126" s="1">
        <v>45608</v>
      </c>
      <c r="G1126" s="1">
        <v>45608</v>
      </c>
      <c r="H1126" s="1">
        <v>45656</v>
      </c>
      <c r="I1126" s="1">
        <v>45618</v>
      </c>
      <c r="J1126" t="s">
        <v>31</v>
      </c>
      <c r="K1126" t="s">
        <v>39</v>
      </c>
      <c r="L1126">
        <v>6000</v>
      </c>
      <c r="M1126">
        <v>6000</v>
      </c>
      <c r="N1126">
        <v>0</v>
      </c>
      <c r="O1126" t="s">
        <v>2327</v>
      </c>
      <c r="P1126" t="s">
        <v>2328</v>
      </c>
      <c r="Q1126" t="s">
        <v>2329</v>
      </c>
      <c r="R1126" t="s">
        <v>204</v>
      </c>
      <c r="S1126" t="s">
        <v>190</v>
      </c>
      <c r="T1126">
        <v>48000</v>
      </c>
    </row>
    <row r="1127" spans="1:20" x14ac:dyDescent="0.3">
      <c r="A1127" t="s">
        <v>2326</v>
      </c>
      <c r="B1127" t="str">
        <f>_xlfn.CONCAT(쿼리1[[#This Row],[주문번호]], "-", 쿼리1[[#This Row],[공정명]])</f>
        <v>20241101-1000169310-합지</v>
      </c>
      <c r="C1127">
        <v>3</v>
      </c>
      <c r="D1127" t="s">
        <v>60</v>
      </c>
      <c r="E1127" s="1">
        <v>45597</v>
      </c>
      <c r="F1127" s="1">
        <v>45608</v>
      </c>
      <c r="G1127" s="1">
        <v>45608</v>
      </c>
      <c r="H1127" s="1">
        <v>45656</v>
      </c>
      <c r="I1127" s="1">
        <v>45618</v>
      </c>
      <c r="J1127" t="s">
        <v>31</v>
      </c>
      <c r="K1127" t="s">
        <v>39</v>
      </c>
      <c r="L1127">
        <v>6000</v>
      </c>
      <c r="M1127">
        <v>6000</v>
      </c>
      <c r="N1127">
        <v>0</v>
      </c>
      <c r="O1127" t="s">
        <v>2327</v>
      </c>
      <c r="P1127" t="s">
        <v>2328</v>
      </c>
      <c r="Q1127" t="s">
        <v>2329</v>
      </c>
      <c r="R1127" t="s">
        <v>204</v>
      </c>
      <c r="S1127" t="s">
        <v>190</v>
      </c>
      <c r="T1127">
        <v>48000</v>
      </c>
    </row>
    <row r="1128" spans="1:20" x14ac:dyDescent="0.3">
      <c r="A1128" t="s">
        <v>2326</v>
      </c>
      <c r="B1128" t="str">
        <f>_xlfn.CONCAT(쿼리1[[#This Row],[주문번호]], "-", 쿼리1[[#This Row],[공정명]])</f>
        <v>20241101-1000169310-합지</v>
      </c>
      <c r="C1128">
        <v>3</v>
      </c>
      <c r="D1128" t="s">
        <v>60</v>
      </c>
      <c r="E1128" s="1">
        <v>45597</v>
      </c>
      <c r="F1128" s="1">
        <v>45608</v>
      </c>
      <c r="G1128" s="1">
        <v>45608</v>
      </c>
      <c r="H1128" s="1">
        <v>45656</v>
      </c>
      <c r="I1128" s="1">
        <v>45618</v>
      </c>
      <c r="J1128" t="s">
        <v>31</v>
      </c>
      <c r="K1128" t="s">
        <v>39</v>
      </c>
      <c r="L1128">
        <v>6000</v>
      </c>
      <c r="M1128">
        <v>6000</v>
      </c>
      <c r="N1128">
        <v>0</v>
      </c>
      <c r="O1128" t="s">
        <v>2327</v>
      </c>
      <c r="P1128" t="s">
        <v>2328</v>
      </c>
      <c r="Q1128" t="s">
        <v>2329</v>
      </c>
      <c r="R1128" t="s">
        <v>204</v>
      </c>
      <c r="S1128" t="s">
        <v>190</v>
      </c>
      <c r="T1128">
        <v>48000</v>
      </c>
    </row>
    <row r="1129" spans="1:20" x14ac:dyDescent="0.3">
      <c r="A1129" t="s">
        <v>2330</v>
      </c>
      <c r="B1129" t="str">
        <f>_xlfn.CONCAT(쿼리1[[#This Row],[주문번호]], "-", 쿼리1[[#This Row],[공정명]])</f>
        <v>20241014-1000169310-합지</v>
      </c>
      <c r="C1129">
        <v>3</v>
      </c>
      <c r="D1129" t="s">
        <v>60</v>
      </c>
      <c r="E1129" s="1">
        <v>45579</v>
      </c>
      <c r="F1129" s="1">
        <v>45587</v>
      </c>
      <c r="G1129" s="1">
        <v>45595</v>
      </c>
      <c r="H1129" s="1">
        <v>45656</v>
      </c>
      <c r="I1129" s="1">
        <v>45595</v>
      </c>
      <c r="J1129" t="s">
        <v>31</v>
      </c>
      <c r="K1129" t="s">
        <v>32</v>
      </c>
      <c r="L1129">
        <v>6000</v>
      </c>
      <c r="M1129">
        <v>6000</v>
      </c>
      <c r="N1129">
        <v>8</v>
      </c>
      <c r="O1129" t="s">
        <v>2327</v>
      </c>
      <c r="P1129" t="s">
        <v>2328</v>
      </c>
      <c r="Q1129" t="s">
        <v>2329</v>
      </c>
      <c r="R1129" t="s">
        <v>204</v>
      </c>
      <c r="S1129" t="s">
        <v>190</v>
      </c>
      <c r="T1129">
        <v>48000</v>
      </c>
    </row>
    <row r="1130" spans="1:20" x14ac:dyDescent="0.3">
      <c r="A1130" t="s">
        <v>2330</v>
      </c>
      <c r="B1130" t="str">
        <f>_xlfn.CONCAT(쿼리1[[#This Row],[주문번호]], "-", 쿼리1[[#This Row],[공정명]])</f>
        <v>20241014-1000169310-합지</v>
      </c>
      <c r="C1130">
        <v>3</v>
      </c>
      <c r="D1130" t="s">
        <v>60</v>
      </c>
      <c r="E1130" s="1">
        <v>45579</v>
      </c>
      <c r="F1130" s="1">
        <v>45587</v>
      </c>
      <c r="G1130" s="1">
        <v>45595</v>
      </c>
      <c r="H1130" s="1">
        <v>45656</v>
      </c>
      <c r="I1130" s="1">
        <v>45595</v>
      </c>
      <c r="J1130" t="s">
        <v>31</v>
      </c>
      <c r="K1130" t="s">
        <v>32</v>
      </c>
      <c r="L1130">
        <v>6000</v>
      </c>
      <c r="M1130">
        <v>6000</v>
      </c>
      <c r="N1130">
        <v>8</v>
      </c>
      <c r="O1130" t="s">
        <v>2327</v>
      </c>
      <c r="P1130" t="s">
        <v>2328</v>
      </c>
      <c r="Q1130" t="s">
        <v>2329</v>
      </c>
      <c r="R1130" t="s">
        <v>204</v>
      </c>
      <c r="S1130" t="s">
        <v>190</v>
      </c>
      <c r="T1130">
        <v>48000</v>
      </c>
    </row>
    <row r="1131" spans="1:20" x14ac:dyDescent="0.3">
      <c r="A1131" t="s">
        <v>2330</v>
      </c>
      <c r="B1131" t="str">
        <f>_xlfn.CONCAT(쿼리1[[#This Row],[주문번호]], "-", 쿼리1[[#This Row],[공정명]])</f>
        <v>20241014-1000169310-합지</v>
      </c>
      <c r="C1131">
        <v>3</v>
      </c>
      <c r="D1131" t="s">
        <v>60</v>
      </c>
      <c r="E1131" s="1">
        <v>45579</v>
      </c>
      <c r="F1131" s="1">
        <v>45587</v>
      </c>
      <c r="G1131" s="1">
        <v>45595</v>
      </c>
      <c r="H1131" s="1">
        <v>45656</v>
      </c>
      <c r="I1131" s="1">
        <v>45595</v>
      </c>
      <c r="J1131" t="s">
        <v>31</v>
      </c>
      <c r="K1131" t="s">
        <v>32</v>
      </c>
      <c r="L1131">
        <v>6000</v>
      </c>
      <c r="M1131">
        <v>6000</v>
      </c>
      <c r="N1131">
        <v>8</v>
      </c>
      <c r="O1131" t="s">
        <v>2327</v>
      </c>
      <c r="P1131" t="s">
        <v>2328</v>
      </c>
      <c r="Q1131" t="s">
        <v>2329</v>
      </c>
      <c r="R1131" t="s">
        <v>204</v>
      </c>
      <c r="S1131" t="s">
        <v>190</v>
      </c>
      <c r="T1131">
        <v>48000</v>
      </c>
    </row>
    <row r="1132" spans="1:20" x14ac:dyDescent="0.3">
      <c r="A1132" t="s">
        <v>2330</v>
      </c>
      <c r="B1132" t="str">
        <f>_xlfn.CONCAT(쿼리1[[#This Row],[주문번호]], "-", 쿼리1[[#This Row],[공정명]])</f>
        <v>20241014-1000169310-합지</v>
      </c>
      <c r="C1132">
        <v>3</v>
      </c>
      <c r="D1132" t="s">
        <v>60</v>
      </c>
      <c r="E1132" s="1">
        <v>45579</v>
      </c>
      <c r="F1132" s="1">
        <v>45587</v>
      </c>
      <c r="G1132" s="1">
        <v>45595</v>
      </c>
      <c r="H1132" s="1">
        <v>45656</v>
      </c>
      <c r="I1132" s="1">
        <v>45595</v>
      </c>
      <c r="J1132" t="s">
        <v>31</v>
      </c>
      <c r="K1132" t="s">
        <v>32</v>
      </c>
      <c r="L1132">
        <v>6000</v>
      </c>
      <c r="M1132">
        <v>6000</v>
      </c>
      <c r="N1132">
        <v>8</v>
      </c>
      <c r="O1132" t="s">
        <v>2327</v>
      </c>
      <c r="P1132" t="s">
        <v>2328</v>
      </c>
      <c r="Q1132" t="s">
        <v>2329</v>
      </c>
      <c r="R1132" t="s">
        <v>204</v>
      </c>
      <c r="S1132" t="s">
        <v>190</v>
      </c>
      <c r="T1132">
        <v>48000</v>
      </c>
    </row>
    <row r="1133" spans="1:20" x14ac:dyDescent="0.3">
      <c r="A1133" t="s">
        <v>1122</v>
      </c>
      <c r="B1133" t="str">
        <f>_xlfn.CONCAT(쿼리1[[#This Row],[주문번호]], "-", 쿼리1[[#This Row],[공정명]])</f>
        <v>20241002-1000168423-합지</v>
      </c>
      <c r="C1133">
        <v>3</v>
      </c>
      <c r="D1133" t="s">
        <v>60</v>
      </c>
      <c r="E1133" s="1">
        <v>45567</v>
      </c>
      <c r="F1133" s="1">
        <v>45576</v>
      </c>
      <c r="G1133" s="1">
        <v>45576</v>
      </c>
      <c r="H1133" s="1">
        <v>45656</v>
      </c>
      <c r="I1133" s="1">
        <v>45580</v>
      </c>
      <c r="J1133" t="s">
        <v>31</v>
      </c>
      <c r="K1133" t="s">
        <v>39</v>
      </c>
      <c r="L1133">
        <v>6000</v>
      </c>
      <c r="M1133">
        <v>6000</v>
      </c>
      <c r="N1133">
        <v>0</v>
      </c>
      <c r="O1133" t="s">
        <v>1123</v>
      </c>
      <c r="P1133" t="s">
        <v>1124</v>
      </c>
      <c r="Q1133" t="s">
        <v>1125</v>
      </c>
      <c r="R1133" t="s">
        <v>204</v>
      </c>
      <c r="S1133" t="s">
        <v>190</v>
      </c>
      <c r="T1133">
        <v>24000</v>
      </c>
    </row>
    <row r="1134" spans="1:20" x14ac:dyDescent="0.3">
      <c r="A1134" t="s">
        <v>2331</v>
      </c>
      <c r="B1134" t="str">
        <f>_xlfn.CONCAT(쿼리1[[#This Row],[주문번호]], "-", 쿼리1[[#This Row],[공정명]])</f>
        <v>20241014-1000169319-합지</v>
      </c>
      <c r="C1134">
        <v>3</v>
      </c>
      <c r="D1134" t="s">
        <v>60</v>
      </c>
      <c r="E1134" s="1">
        <v>45579</v>
      </c>
      <c r="F1134" s="1">
        <v>45587</v>
      </c>
      <c r="G1134" s="1">
        <v>45589</v>
      </c>
      <c r="H1134" s="1">
        <v>45656</v>
      </c>
      <c r="I1134" s="1">
        <v>45589</v>
      </c>
      <c r="J1134" t="s">
        <v>31</v>
      </c>
      <c r="K1134" t="s">
        <v>32</v>
      </c>
      <c r="L1134">
        <v>6000</v>
      </c>
      <c r="M1134">
        <v>6000</v>
      </c>
      <c r="N1134">
        <v>2</v>
      </c>
      <c r="O1134" t="s">
        <v>2327</v>
      </c>
      <c r="P1134" t="s">
        <v>2328</v>
      </c>
      <c r="Q1134" t="s">
        <v>2332</v>
      </c>
      <c r="R1134" t="s">
        <v>204</v>
      </c>
      <c r="S1134" t="s">
        <v>190</v>
      </c>
      <c r="T1134">
        <v>48000</v>
      </c>
    </row>
    <row r="1135" spans="1:20" x14ac:dyDescent="0.3">
      <c r="A1135" t="s">
        <v>2331</v>
      </c>
      <c r="B1135" t="str">
        <f>_xlfn.CONCAT(쿼리1[[#This Row],[주문번호]], "-", 쿼리1[[#This Row],[공정명]])</f>
        <v>20241014-1000169319-합지</v>
      </c>
      <c r="C1135">
        <v>3</v>
      </c>
      <c r="D1135" t="s">
        <v>60</v>
      </c>
      <c r="E1135" s="1">
        <v>45579</v>
      </c>
      <c r="F1135" s="1">
        <v>45587</v>
      </c>
      <c r="G1135" s="1">
        <v>45589</v>
      </c>
      <c r="H1135" s="1">
        <v>45656</v>
      </c>
      <c r="I1135" s="1">
        <v>45589</v>
      </c>
      <c r="J1135" t="s">
        <v>31</v>
      </c>
      <c r="K1135" t="s">
        <v>32</v>
      </c>
      <c r="L1135">
        <v>6000</v>
      </c>
      <c r="M1135">
        <v>6000</v>
      </c>
      <c r="N1135">
        <v>2</v>
      </c>
      <c r="O1135" t="s">
        <v>2327</v>
      </c>
      <c r="P1135" t="s">
        <v>2328</v>
      </c>
      <c r="Q1135" t="s">
        <v>2332</v>
      </c>
      <c r="R1135" t="s">
        <v>204</v>
      </c>
      <c r="S1135" t="s">
        <v>190</v>
      </c>
      <c r="T1135">
        <v>48000</v>
      </c>
    </row>
    <row r="1136" spans="1:20" x14ac:dyDescent="0.3">
      <c r="A1136" t="s">
        <v>2331</v>
      </c>
      <c r="B1136" t="str">
        <f>_xlfn.CONCAT(쿼리1[[#This Row],[주문번호]], "-", 쿼리1[[#This Row],[공정명]])</f>
        <v>20241014-1000169319-합지</v>
      </c>
      <c r="C1136">
        <v>3</v>
      </c>
      <c r="D1136" t="s">
        <v>60</v>
      </c>
      <c r="E1136" s="1">
        <v>45579</v>
      </c>
      <c r="F1136" s="1">
        <v>45587</v>
      </c>
      <c r="G1136" s="1">
        <v>45589</v>
      </c>
      <c r="H1136" s="1">
        <v>45656</v>
      </c>
      <c r="I1136" s="1">
        <v>45589</v>
      </c>
      <c r="J1136" t="s">
        <v>31</v>
      </c>
      <c r="K1136" t="s">
        <v>32</v>
      </c>
      <c r="L1136">
        <v>6000</v>
      </c>
      <c r="M1136">
        <v>6000</v>
      </c>
      <c r="N1136">
        <v>2</v>
      </c>
      <c r="O1136" t="s">
        <v>2327</v>
      </c>
      <c r="P1136" t="s">
        <v>2328</v>
      </c>
      <c r="Q1136" t="s">
        <v>2332</v>
      </c>
      <c r="R1136" t="s">
        <v>204</v>
      </c>
      <c r="S1136" t="s">
        <v>190</v>
      </c>
      <c r="T1136">
        <v>48000</v>
      </c>
    </row>
    <row r="1137" spans="1:20" x14ac:dyDescent="0.3">
      <c r="A1137" t="s">
        <v>2331</v>
      </c>
      <c r="B1137" t="str">
        <f>_xlfn.CONCAT(쿼리1[[#This Row],[주문번호]], "-", 쿼리1[[#This Row],[공정명]])</f>
        <v>20241014-1000169319-합지</v>
      </c>
      <c r="C1137">
        <v>3</v>
      </c>
      <c r="D1137" t="s">
        <v>60</v>
      </c>
      <c r="E1137" s="1">
        <v>45579</v>
      </c>
      <c r="F1137" s="1">
        <v>45587</v>
      </c>
      <c r="G1137" s="1">
        <v>45589</v>
      </c>
      <c r="H1137" s="1">
        <v>45656</v>
      </c>
      <c r="I1137" s="1">
        <v>45589</v>
      </c>
      <c r="J1137" t="s">
        <v>31</v>
      </c>
      <c r="K1137" t="s">
        <v>32</v>
      </c>
      <c r="L1137">
        <v>6000</v>
      </c>
      <c r="M1137">
        <v>6000</v>
      </c>
      <c r="N1137">
        <v>2</v>
      </c>
      <c r="O1137" t="s">
        <v>2327</v>
      </c>
      <c r="P1137" t="s">
        <v>2328</v>
      </c>
      <c r="Q1137" t="s">
        <v>2332</v>
      </c>
      <c r="R1137" t="s">
        <v>204</v>
      </c>
      <c r="S1137" t="s">
        <v>190</v>
      </c>
      <c r="T1137">
        <v>48000</v>
      </c>
    </row>
    <row r="1138" spans="1:20" x14ac:dyDescent="0.3">
      <c r="A1138" t="s">
        <v>2333</v>
      </c>
      <c r="B1138" t="str">
        <f>_xlfn.CONCAT(쿼리1[[#This Row],[주문번호]], "-", 쿼리1[[#This Row],[공정명]])</f>
        <v>20241021-1000169319-합지</v>
      </c>
      <c r="C1138">
        <v>3</v>
      </c>
      <c r="D1138" t="s">
        <v>60</v>
      </c>
      <c r="E1138" s="1">
        <v>45586</v>
      </c>
      <c r="F1138" s="1">
        <v>45595</v>
      </c>
      <c r="G1138" s="1">
        <v>45595</v>
      </c>
      <c r="H1138" s="1">
        <v>45656</v>
      </c>
      <c r="I1138" s="1">
        <v>45595</v>
      </c>
      <c r="J1138" t="s">
        <v>31</v>
      </c>
      <c r="K1138" t="s">
        <v>39</v>
      </c>
      <c r="L1138">
        <v>6000</v>
      </c>
      <c r="M1138">
        <v>6000</v>
      </c>
      <c r="N1138">
        <v>0</v>
      </c>
      <c r="O1138" t="s">
        <v>2327</v>
      </c>
      <c r="P1138" t="s">
        <v>2328</v>
      </c>
      <c r="Q1138" t="s">
        <v>2332</v>
      </c>
      <c r="R1138" t="s">
        <v>204</v>
      </c>
      <c r="S1138" t="s">
        <v>190</v>
      </c>
      <c r="T1138">
        <v>48000</v>
      </c>
    </row>
    <row r="1139" spans="1:20" x14ac:dyDescent="0.3">
      <c r="A1139" t="s">
        <v>2333</v>
      </c>
      <c r="B1139" t="str">
        <f>_xlfn.CONCAT(쿼리1[[#This Row],[주문번호]], "-", 쿼리1[[#This Row],[공정명]])</f>
        <v>20241021-1000169319-합지</v>
      </c>
      <c r="C1139">
        <v>3</v>
      </c>
      <c r="D1139" t="s">
        <v>60</v>
      </c>
      <c r="E1139" s="1">
        <v>45586</v>
      </c>
      <c r="F1139" s="1">
        <v>45595</v>
      </c>
      <c r="G1139" s="1">
        <v>45595</v>
      </c>
      <c r="H1139" s="1">
        <v>45656</v>
      </c>
      <c r="I1139" s="1">
        <v>45595</v>
      </c>
      <c r="J1139" t="s">
        <v>31</v>
      </c>
      <c r="K1139" t="s">
        <v>39</v>
      </c>
      <c r="L1139">
        <v>6000</v>
      </c>
      <c r="M1139">
        <v>6000</v>
      </c>
      <c r="N1139">
        <v>0</v>
      </c>
      <c r="O1139" t="s">
        <v>2327</v>
      </c>
      <c r="P1139" t="s">
        <v>2328</v>
      </c>
      <c r="Q1139" t="s">
        <v>2332</v>
      </c>
      <c r="R1139" t="s">
        <v>204</v>
      </c>
      <c r="S1139" t="s">
        <v>190</v>
      </c>
      <c r="T1139">
        <v>48000</v>
      </c>
    </row>
    <row r="1140" spans="1:20" x14ac:dyDescent="0.3">
      <c r="A1140" t="s">
        <v>2334</v>
      </c>
      <c r="B1140" t="str">
        <f>_xlfn.CONCAT(쿼리1[[#This Row],[주문번호]], "-", 쿼리1[[#This Row],[공정명]])</f>
        <v>20241127-1000169845-제대</v>
      </c>
      <c r="C1140">
        <v>4</v>
      </c>
      <c r="D1140" t="s">
        <v>80</v>
      </c>
      <c r="E1140" s="1">
        <v>45623</v>
      </c>
      <c r="F1140" s="1">
        <v>45636</v>
      </c>
      <c r="G1140" s="1">
        <v>45636</v>
      </c>
      <c r="H1140" s="1">
        <v>45656</v>
      </c>
      <c r="I1140" s="1">
        <v>45636</v>
      </c>
      <c r="J1140" t="s">
        <v>31</v>
      </c>
      <c r="K1140" t="s">
        <v>39</v>
      </c>
      <c r="L1140">
        <v>17142</v>
      </c>
      <c r="M1140">
        <v>16620</v>
      </c>
      <c r="N1140">
        <v>0</v>
      </c>
      <c r="O1140" t="s">
        <v>1685</v>
      </c>
      <c r="P1140" t="s">
        <v>1894</v>
      </c>
      <c r="Q1140" t="s">
        <v>2335</v>
      </c>
      <c r="R1140" t="s">
        <v>714</v>
      </c>
      <c r="S1140" t="s">
        <v>256</v>
      </c>
      <c r="T1140">
        <v>17142</v>
      </c>
    </row>
    <row r="1141" spans="1:20" x14ac:dyDescent="0.3">
      <c r="A1141" t="s">
        <v>2336</v>
      </c>
      <c r="B1141" t="str">
        <f>_xlfn.CONCAT(쿼리1[[#This Row],[주문번호]], "-", 쿼리1[[#This Row],[공정명]])</f>
        <v>20241129-1117N0055-제대</v>
      </c>
      <c r="C1141">
        <v>2</v>
      </c>
      <c r="D1141" t="s">
        <v>80</v>
      </c>
      <c r="E1141" s="1">
        <v>45625</v>
      </c>
      <c r="F1141" s="1">
        <v>45638</v>
      </c>
      <c r="G1141" s="1">
        <v>45638</v>
      </c>
      <c r="H1141" s="1">
        <v>45656</v>
      </c>
      <c r="I1141" s="1">
        <v>45638</v>
      </c>
      <c r="J1141" t="s">
        <v>31</v>
      </c>
      <c r="K1141" t="s">
        <v>39</v>
      </c>
      <c r="L1141">
        <v>40000</v>
      </c>
      <c r="M1141">
        <v>39800</v>
      </c>
      <c r="N1141">
        <v>0</v>
      </c>
      <c r="O1141" t="s">
        <v>716</v>
      </c>
      <c r="P1141" t="s">
        <v>717</v>
      </c>
      <c r="Q1141" t="s">
        <v>42</v>
      </c>
      <c r="R1141" t="s">
        <v>714</v>
      </c>
      <c r="S1141" t="s">
        <v>256</v>
      </c>
      <c r="T1141">
        <v>40000</v>
      </c>
    </row>
    <row r="1142" spans="1:20" x14ac:dyDescent="0.3">
      <c r="A1142" t="s">
        <v>2337</v>
      </c>
      <c r="B1142" t="str">
        <f>_xlfn.CONCAT(쿼리1[[#This Row],[주문번호]], "-", 쿼리1[[#This Row],[공정명]])</f>
        <v>20241212-1000144905-제대</v>
      </c>
      <c r="C1142">
        <v>2</v>
      </c>
      <c r="D1142" t="s">
        <v>80</v>
      </c>
      <c r="E1142" s="1">
        <v>45638</v>
      </c>
      <c r="F1142" s="1">
        <v>45651</v>
      </c>
      <c r="G1142" s="1">
        <v>45645</v>
      </c>
      <c r="H1142" s="1">
        <v>45656</v>
      </c>
      <c r="I1142" s="1">
        <v>45645</v>
      </c>
      <c r="J1142" t="s">
        <v>31</v>
      </c>
      <c r="K1142" t="s">
        <v>39</v>
      </c>
      <c r="L1142">
        <v>35294</v>
      </c>
      <c r="M1142">
        <v>34150</v>
      </c>
      <c r="N1142">
        <v>-6</v>
      </c>
      <c r="O1142" t="s">
        <v>731</v>
      </c>
      <c r="P1142" t="s">
        <v>2338</v>
      </c>
      <c r="Q1142" t="s">
        <v>42</v>
      </c>
      <c r="R1142" t="s">
        <v>2339</v>
      </c>
      <c r="S1142" t="s">
        <v>256</v>
      </c>
      <c r="T1142">
        <v>35294</v>
      </c>
    </row>
    <row r="1143" spans="1:20" x14ac:dyDescent="0.3">
      <c r="A1143" t="s">
        <v>2340</v>
      </c>
      <c r="B1143" t="str">
        <f>_xlfn.CONCAT(쿼리1[[#This Row],[주문번호]], "-", 쿼리1[[#This Row],[공정명]])</f>
        <v>20241205-1000159007-제대</v>
      </c>
      <c r="C1143">
        <v>4</v>
      </c>
      <c r="D1143" t="s">
        <v>80</v>
      </c>
      <c r="E1143" s="1">
        <v>45631</v>
      </c>
      <c r="F1143" s="1">
        <v>45644</v>
      </c>
      <c r="G1143" s="1">
        <v>45646</v>
      </c>
      <c r="H1143" s="1">
        <v>45656</v>
      </c>
      <c r="I1143" s="1">
        <v>45646</v>
      </c>
      <c r="J1143" t="s">
        <v>31</v>
      </c>
      <c r="K1143" t="s">
        <v>32</v>
      </c>
      <c r="L1143">
        <v>26086</v>
      </c>
      <c r="M1143">
        <v>24050</v>
      </c>
      <c r="N1143">
        <v>2</v>
      </c>
      <c r="O1143" t="s">
        <v>180</v>
      </c>
      <c r="P1143" t="s">
        <v>1943</v>
      </c>
      <c r="Q1143" t="s">
        <v>2341</v>
      </c>
      <c r="R1143" t="s">
        <v>539</v>
      </c>
      <c r="S1143" t="s">
        <v>256</v>
      </c>
      <c r="T1143">
        <v>26086</v>
      </c>
    </row>
    <row r="1144" spans="1:20" x14ac:dyDescent="0.3">
      <c r="A1144" t="s">
        <v>2342</v>
      </c>
      <c r="B1144" t="str">
        <f>_xlfn.CONCAT(쿼리1[[#This Row],[주문번호]], "-", 쿼리1[[#This Row],[공정명]])</f>
        <v>20241209-1000156494-제대</v>
      </c>
      <c r="C1144">
        <v>4</v>
      </c>
      <c r="D1144" t="s">
        <v>80</v>
      </c>
      <c r="E1144" s="1">
        <v>45635</v>
      </c>
      <c r="F1144" s="1">
        <v>45646</v>
      </c>
      <c r="G1144" s="1">
        <v>45653</v>
      </c>
      <c r="H1144" s="1">
        <v>45656</v>
      </c>
      <c r="I1144" s="1">
        <v>45653</v>
      </c>
      <c r="J1144" t="s">
        <v>31</v>
      </c>
      <c r="K1144" t="s">
        <v>32</v>
      </c>
      <c r="L1144">
        <v>26086</v>
      </c>
      <c r="M1144">
        <v>24700</v>
      </c>
      <c r="N1144">
        <v>7</v>
      </c>
      <c r="O1144" t="s">
        <v>693</v>
      </c>
      <c r="P1144" t="s">
        <v>1943</v>
      </c>
      <c r="Q1144" t="s">
        <v>2343</v>
      </c>
      <c r="R1144" t="s">
        <v>539</v>
      </c>
      <c r="S1144" t="s">
        <v>256</v>
      </c>
      <c r="T1144">
        <v>26086</v>
      </c>
    </row>
    <row r="1145" spans="1:20" x14ac:dyDescent="0.3">
      <c r="A1145" t="s">
        <v>2344</v>
      </c>
      <c r="B1145" t="str">
        <f>_xlfn.CONCAT(쿼리1[[#This Row],[주문번호]], "-", 쿼리1[[#This Row],[공정명]])</f>
        <v>20240909-1000163860-제대</v>
      </c>
      <c r="C1145">
        <v>4</v>
      </c>
      <c r="D1145" t="s">
        <v>80</v>
      </c>
      <c r="E1145" s="1">
        <v>45544</v>
      </c>
      <c r="F1145" s="1">
        <v>45555</v>
      </c>
      <c r="G1145" s="1">
        <v>45575</v>
      </c>
      <c r="H1145" s="1">
        <v>45656</v>
      </c>
      <c r="I1145" s="1">
        <v>45575</v>
      </c>
      <c r="J1145" t="s">
        <v>31</v>
      </c>
      <c r="K1145" t="s">
        <v>32</v>
      </c>
      <c r="L1145">
        <v>30769</v>
      </c>
      <c r="M1145">
        <v>29000</v>
      </c>
      <c r="N1145">
        <v>20</v>
      </c>
      <c r="O1145" t="s">
        <v>693</v>
      </c>
      <c r="P1145" t="s">
        <v>2116</v>
      </c>
      <c r="Q1145" t="s">
        <v>2134</v>
      </c>
      <c r="R1145" t="s">
        <v>539</v>
      </c>
      <c r="S1145" t="s">
        <v>256</v>
      </c>
      <c r="T1145">
        <v>30769</v>
      </c>
    </row>
    <row r="1146" spans="1:20" x14ac:dyDescent="0.3">
      <c r="A1146" t="s">
        <v>2344</v>
      </c>
      <c r="B1146" t="str">
        <f>_xlfn.CONCAT(쿼리1[[#This Row],[주문번호]], "-", 쿼리1[[#This Row],[공정명]])</f>
        <v>20240909-1000163860-제대</v>
      </c>
      <c r="C1146">
        <v>4</v>
      </c>
      <c r="D1146" t="s">
        <v>80</v>
      </c>
      <c r="E1146" s="1">
        <v>45544</v>
      </c>
      <c r="F1146" s="1">
        <v>45555</v>
      </c>
      <c r="G1146" s="1">
        <v>45575</v>
      </c>
      <c r="H1146" s="1">
        <v>45656</v>
      </c>
      <c r="I1146" s="1">
        <v>45575</v>
      </c>
      <c r="J1146" t="s">
        <v>31</v>
      </c>
      <c r="K1146" t="s">
        <v>32</v>
      </c>
      <c r="L1146">
        <v>30769</v>
      </c>
      <c r="M1146">
        <v>29000</v>
      </c>
      <c r="N1146">
        <v>20</v>
      </c>
      <c r="O1146" t="s">
        <v>693</v>
      </c>
      <c r="P1146" t="s">
        <v>2116</v>
      </c>
      <c r="Q1146" t="s">
        <v>2134</v>
      </c>
      <c r="R1146" t="s">
        <v>539</v>
      </c>
      <c r="S1146" t="s">
        <v>256</v>
      </c>
      <c r="T1146">
        <v>30769</v>
      </c>
    </row>
    <row r="1147" spans="1:20" x14ac:dyDescent="0.3">
      <c r="A1147" t="s">
        <v>1949</v>
      </c>
      <c r="B1147" t="str">
        <f>_xlfn.CONCAT(쿼리1[[#This Row],[주문번호]], "-", 쿼리1[[#This Row],[공정명]])</f>
        <v>20240911-1000136895-제대</v>
      </c>
      <c r="C1147">
        <v>4</v>
      </c>
      <c r="D1147" t="s">
        <v>80</v>
      </c>
      <c r="E1147" s="1">
        <v>45546</v>
      </c>
      <c r="F1147" s="1">
        <v>45559</v>
      </c>
      <c r="G1147" s="1">
        <v>45575</v>
      </c>
      <c r="H1147" s="1">
        <v>45656</v>
      </c>
      <c r="I1147" s="1">
        <v>45575</v>
      </c>
      <c r="J1147" t="s">
        <v>31</v>
      </c>
      <c r="K1147" t="s">
        <v>32</v>
      </c>
      <c r="L1147">
        <v>9756</v>
      </c>
      <c r="M1147">
        <v>9170</v>
      </c>
      <c r="N1147">
        <v>16</v>
      </c>
      <c r="O1147" t="s">
        <v>1950</v>
      </c>
      <c r="P1147" t="s">
        <v>1951</v>
      </c>
      <c r="Q1147" t="s">
        <v>1952</v>
      </c>
      <c r="R1147" t="s">
        <v>539</v>
      </c>
      <c r="S1147" t="s">
        <v>256</v>
      </c>
      <c r="T1147">
        <v>9756</v>
      </c>
    </row>
    <row r="1148" spans="1:20" x14ac:dyDescent="0.3">
      <c r="A1148" t="s">
        <v>1949</v>
      </c>
      <c r="B1148" t="str">
        <f>_xlfn.CONCAT(쿼리1[[#This Row],[주문번호]], "-", 쿼리1[[#This Row],[공정명]])</f>
        <v>20240911-1000136895-제대</v>
      </c>
      <c r="C1148">
        <v>4</v>
      </c>
      <c r="D1148" t="s">
        <v>80</v>
      </c>
      <c r="E1148" s="1">
        <v>45546</v>
      </c>
      <c r="F1148" s="1">
        <v>45559</v>
      </c>
      <c r="G1148" s="1">
        <v>45575</v>
      </c>
      <c r="H1148" s="1">
        <v>45656</v>
      </c>
      <c r="I1148" s="1">
        <v>45575</v>
      </c>
      <c r="J1148" t="s">
        <v>31</v>
      </c>
      <c r="K1148" t="s">
        <v>32</v>
      </c>
      <c r="L1148">
        <v>9756</v>
      </c>
      <c r="M1148">
        <v>9170</v>
      </c>
      <c r="N1148">
        <v>16</v>
      </c>
      <c r="O1148" t="s">
        <v>1950</v>
      </c>
      <c r="P1148" t="s">
        <v>1951</v>
      </c>
      <c r="Q1148" t="s">
        <v>1952</v>
      </c>
      <c r="R1148" t="s">
        <v>539</v>
      </c>
      <c r="S1148" t="s">
        <v>256</v>
      </c>
      <c r="T1148">
        <v>9756</v>
      </c>
    </row>
    <row r="1149" spans="1:20" x14ac:dyDescent="0.3">
      <c r="A1149" t="s">
        <v>2121</v>
      </c>
      <c r="B1149" t="str">
        <f>_xlfn.CONCAT(쿼리1[[#This Row],[주문번호]], "-", 쿼리1[[#This Row],[공정명]])</f>
        <v>20241018-1420P0042-제대</v>
      </c>
      <c r="C1149">
        <v>4</v>
      </c>
      <c r="D1149" t="s">
        <v>80</v>
      </c>
      <c r="E1149" s="1">
        <v>45583</v>
      </c>
      <c r="F1149" s="1">
        <v>45596</v>
      </c>
      <c r="G1149" s="1">
        <v>45621</v>
      </c>
      <c r="H1149" s="1">
        <v>45656</v>
      </c>
      <c r="I1149" s="1">
        <v>45621</v>
      </c>
      <c r="J1149" t="s">
        <v>31</v>
      </c>
      <c r="K1149" t="s">
        <v>32</v>
      </c>
      <c r="L1149">
        <v>23076</v>
      </c>
      <c r="M1149">
        <v>20760</v>
      </c>
      <c r="N1149">
        <v>25</v>
      </c>
      <c r="O1149" t="s">
        <v>1950</v>
      </c>
      <c r="P1149" t="s">
        <v>2122</v>
      </c>
      <c r="Q1149" t="s">
        <v>2123</v>
      </c>
      <c r="R1149" t="s">
        <v>539</v>
      </c>
      <c r="S1149" t="s">
        <v>256</v>
      </c>
      <c r="T1149">
        <v>23076</v>
      </c>
    </row>
    <row r="1150" spans="1:20" x14ac:dyDescent="0.3">
      <c r="A1150" t="s">
        <v>2124</v>
      </c>
      <c r="B1150" t="str">
        <f>_xlfn.CONCAT(쿼리1[[#This Row],[주문번호]], "-", 쿼리1[[#This Row],[공정명]])</f>
        <v>20241008-1000161724-제대</v>
      </c>
      <c r="C1150">
        <v>4</v>
      </c>
      <c r="D1150" t="s">
        <v>80</v>
      </c>
      <c r="E1150" s="1">
        <v>45573</v>
      </c>
      <c r="F1150" s="1">
        <v>45586</v>
      </c>
      <c r="G1150" s="1">
        <v>45601</v>
      </c>
      <c r="H1150" s="1">
        <v>45656</v>
      </c>
      <c r="I1150" s="1">
        <v>45601</v>
      </c>
      <c r="J1150" t="s">
        <v>31</v>
      </c>
      <c r="K1150" t="s">
        <v>32</v>
      </c>
      <c r="L1150">
        <v>46153</v>
      </c>
      <c r="M1150">
        <v>15000</v>
      </c>
      <c r="N1150">
        <v>15</v>
      </c>
      <c r="O1150" t="s">
        <v>698</v>
      </c>
      <c r="P1150" t="s">
        <v>2125</v>
      </c>
      <c r="Q1150" t="s">
        <v>2126</v>
      </c>
      <c r="R1150" t="s">
        <v>539</v>
      </c>
      <c r="S1150" t="s">
        <v>256</v>
      </c>
      <c r="T1150">
        <v>46153</v>
      </c>
    </row>
    <row r="1151" spans="1:20" x14ac:dyDescent="0.3">
      <c r="A1151" t="s">
        <v>2124</v>
      </c>
      <c r="B1151" t="str">
        <f>_xlfn.CONCAT(쿼리1[[#This Row],[주문번호]], "-", 쿼리1[[#This Row],[공정명]])</f>
        <v>20241008-1000161724-제대</v>
      </c>
      <c r="C1151">
        <v>4</v>
      </c>
      <c r="D1151" t="s">
        <v>80</v>
      </c>
      <c r="E1151" s="1">
        <v>45573</v>
      </c>
      <c r="F1151" s="1">
        <v>45586</v>
      </c>
      <c r="G1151" s="1">
        <v>45601</v>
      </c>
      <c r="H1151" s="1">
        <v>45656</v>
      </c>
      <c r="I1151" s="1">
        <v>45601</v>
      </c>
      <c r="J1151" t="s">
        <v>31</v>
      </c>
      <c r="K1151" t="s">
        <v>32</v>
      </c>
      <c r="L1151">
        <v>46153</v>
      </c>
      <c r="M1151">
        <v>28950</v>
      </c>
      <c r="N1151">
        <v>15</v>
      </c>
      <c r="O1151" t="s">
        <v>698</v>
      </c>
      <c r="P1151" t="s">
        <v>2125</v>
      </c>
      <c r="Q1151" t="s">
        <v>2126</v>
      </c>
      <c r="R1151" t="s">
        <v>539</v>
      </c>
      <c r="S1151" t="s">
        <v>256</v>
      </c>
      <c r="T1151">
        <v>46153</v>
      </c>
    </row>
    <row r="1152" spans="1:20" x14ac:dyDescent="0.3">
      <c r="A1152" t="s">
        <v>2345</v>
      </c>
      <c r="B1152" t="str">
        <f>_xlfn.CONCAT(쿼리1[[#This Row],[주문번호]], "-", 쿼리1[[#This Row],[공정명]])</f>
        <v>20241205-1000146641-제대</v>
      </c>
      <c r="C1152">
        <v>4</v>
      </c>
      <c r="D1152" t="s">
        <v>80</v>
      </c>
      <c r="E1152" s="1">
        <v>45631</v>
      </c>
      <c r="F1152" s="1">
        <v>45644</v>
      </c>
      <c r="G1152" s="1">
        <v>45643</v>
      </c>
      <c r="H1152" s="1">
        <v>45656</v>
      </c>
      <c r="I1152" s="1">
        <v>45643</v>
      </c>
      <c r="J1152" t="s">
        <v>31</v>
      </c>
      <c r="K1152" t="s">
        <v>39</v>
      </c>
      <c r="L1152">
        <v>16666</v>
      </c>
      <c r="M1152">
        <v>15489</v>
      </c>
      <c r="N1152">
        <v>-1</v>
      </c>
      <c r="O1152" t="s">
        <v>2191</v>
      </c>
      <c r="P1152" t="s">
        <v>2346</v>
      </c>
      <c r="Q1152" t="s">
        <v>2347</v>
      </c>
      <c r="R1152" t="s">
        <v>539</v>
      </c>
      <c r="S1152" t="s">
        <v>256</v>
      </c>
      <c r="T1152">
        <v>16666</v>
      </c>
    </row>
    <row r="1153" spans="1:20" x14ac:dyDescent="0.3">
      <c r="A1153" t="s">
        <v>2348</v>
      </c>
      <c r="B1153" t="str">
        <f>_xlfn.CONCAT(쿼리1[[#This Row],[주문번호]], "-", 쿼리1[[#This Row],[공정명]])</f>
        <v>20241202-1000149508-제대</v>
      </c>
      <c r="C1153">
        <v>4</v>
      </c>
      <c r="D1153" t="s">
        <v>80</v>
      </c>
      <c r="E1153" s="1">
        <v>45628</v>
      </c>
      <c r="F1153" s="1">
        <v>45639</v>
      </c>
      <c r="G1153" s="1">
        <v>45646</v>
      </c>
      <c r="H1153" s="1">
        <v>45656</v>
      </c>
      <c r="I1153" s="1">
        <v>45646</v>
      </c>
      <c r="J1153" t="s">
        <v>31</v>
      </c>
      <c r="K1153" t="s">
        <v>32</v>
      </c>
      <c r="L1153">
        <v>15384</v>
      </c>
      <c r="M1153">
        <v>14270</v>
      </c>
      <c r="N1153">
        <v>7</v>
      </c>
      <c r="O1153" t="s">
        <v>693</v>
      </c>
      <c r="P1153" t="s">
        <v>2116</v>
      </c>
      <c r="Q1153" t="s">
        <v>2349</v>
      </c>
      <c r="R1153" t="s">
        <v>539</v>
      </c>
      <c r="S1153" t="s">
        <v>256</v>
      </c>
      <c r="T1153">
        <v>15384</v>
      </c>
    </row>
    <row r="1154" spans="1:20" x14ac:dyDescent="0.3">
      <c r="A1154" t="s">
        <v>2350</v>
      </c>
      <c r="B1154" t="str">
        <f>_xlfn.CONCAT(쿼리1[[#This Row],[주문번호]], "-", 쿼리1[[#This Row],[공정명]])</f>
        <v>20241202-1000152102-제대</v>
      </c>
      <c r="C1154">
        <v>4</v>
      </c>
      <c r="D1154" t="s">
        <v>80</v>
      </c>
      <c r="E1154" s="1">
        <v>45628</v>
      </c>
      <c r="F1154" s="1">
        <v>45639</v>
      </c>
      <c r="G1154" s="1">
        <v>45646</v>
      </c>
      <c r="H1154" s="1">
        <v>45656</v>
      </c>
      <c r="I1154" s="1">
        <v>45646</v>
      </c>
      <c r="J1154" t="s">
        <v>31</v>
      </c>
      <c r="K1154" t="s">
        <v>32</v>
      </c>
      <c r="L1154">
        <v>15384</v>
      </c>
      <c r="M1154">
        <v>14900</v>
      </c>
      <c r="N1154">
        <v>7</v>
      </c>
      <c r="O1154" t="s">
        <v>693</v>
      </c>
      <c r="P1154" t="s">
        <v>2116</v>
      </c>
      <c r="Q1154" t="s">
        <v>2351</v>
      </c>
      <c r="R1154" t="s">
        <v>539</v>
      </c>
      <c r="S1154" t="s">
        <v>256</v>
      </c>
      <c r="T1154">
        <v>15384</v>
      </c>
    </row>
    <row r="1155" spans="1:20" x14ac:dyDescent="0.3">
      <c r="A1155" t="s">
        <v>1936</v>
      </c>
      <c r="B1155" t="str">
        <f>_xlfn.CONCAT(쿼리1[[#This Row],[주문번호]], "-", 쿼리1[[#This Row],[공정명]])</f>
        <v>20240909-1000148677-제대</v>
      </c>
      <c r="C1155">
        <v>4</v>
      </c>
      <c r="D1155" t="s">
        <v>80</v>
      </c>
      <c r="E1155" s="1">
        <v>45544</v>
      </c>
      <c r="F1155" s="1">
        <v>45554</v>
      </c>
      <c r="G1155" s="1">
        <v>45575</v>
      </c>
      <c r="H1155" s="1">
        <v>45656</v>
      </c>
      <c r="I1155" s="1">
        <v>45575</v>
      </c>
      <c r="J1155" t="s">
        <v>31</v>
      </c>
      <c r="K1155" t="s">
        <v>32</v>
      </c>
      <c r="L1155">
        <v>15384</v>
      </c>
      <c r="M1155">
        <v>29180</v>
      </c>
      <c r="N1155">
        <v>21</v>
      </c>
      <c r="O1155" t="s">
        <v>584</v>
      </c>
      <c r="P1155" t="s">
        <v>1937</v>
      </c>
      <c r="Q1155" t="s">
        <v>1938</v>
      </c>
      <c r="R1155" t="s">
        <v>131</v>
      </c>
      <c r="S1155" t="s">
        <v>256</v>
      </c>
      <c r="T1155">
        <v>15384</v>
      </c>
    </row>
    <row r="1156" spans="1:20" x14ac:dyDescent="0.3">
      <c r="A1156" t="s">
        <v>2198</v>
      </c>
      <c r="B1156" t="str">
        <f>_xlfn.CONCAT(쿼리1[[#This Row],[주문번호]], "-", 쿼리1[[#This Row],[공정명]])</f>
        <v>20241025-1000161088-합지</v>
      </c>
      <c r="C1156">
        <v>3</v>
      </c>
      <c r="D1156" t="s">
        <v>60</v>
      </c>
      <c r="E1156" s="1">
        <v>45590</v>
      </c>
      <c r="F1156" s="1">
        <v>45601</v>
      </c>
      <c r="G1156" s="1">
        <v>45600</v>
      </c>
      <c r="H1156" s="1">
        <v>45656</v>
      </c>
      <c r="I1156" s="1">
        <v>45602</v>
      </c>
      <c r="J1156" t="s">
        <v>31</v>
      </c>
      <c r="K1156" t="s">
        <v>39</v>
      </c>
      <c r="L1156">
        <v>6000</v>
      </c>
      <c r="M1156">
        <v>5910</v>
      </c>
      <c r="N1156">
        <v>-1</v>
      </c>
      <c r="O1156" t="s">
        <v>1311</v>
      </c>
      <c r="P1156" t="s">
        <v>2199</v>
      </c>
      <c r="Q1156" t="s">
        <v>2200</v>
      </c>
      <c r="R1156" t="s">
        <v>2197</v>
      </c>
      <c r="S1156" t="s">
        <v>1967</v>
      </c>
      <c r="T1156">
        <v>30000</v>
      </c>
    </row>
    <row r="1157" spans="1:20" x14ac:dyDescent="0.3">
      <c r="A1157" t="s">
        <v>2198</v>
      </c>
      <c r="B1157" t="str">
        <f>_xlfn.CONCAT(쿼리1[[#This Row],[주문번호]], "-", 쿼리1[[#This Row],[공정명]])</f>
        <v>20241025-1000161088-합지</v>
      </c>
      <c r="C1157">
        <v>3</v>
      </c>
      <c r="D1157" t="s">
        <v>60</v>
      </c>
      <c r="E1157" s="1">
        <v>45590</v>
      </c>
      <c r="F1157" s="1">
        <v>45601</v>
      </c>
      <c r="G1157" s="1">
        <v>45600</v>
      </c>
      <c r="H1157" s="1">
        <v>45656</v>
      </c>
      <c r="I1157" s="1">
        <v>45602</v>
      </c>
      <c r="J1157" t="s">
        <v>31</v>
      </c>
      <c r="K1157" t="s">
        <v>39</v>
      </c>
      <c r="L1157">
        <v>6000</v>
      </c>
      <c r="M1157">
        <v>5910</v>
      </c>
      <c r="N1157">
        <v>-1</v>
      </c>
      <c r="O1157" t="s">
        <v>1311</v>
      </c>
      <c r="P1157" t="s">
        <v>2199</v>
      </c>
      <c r="Q1157" t="s">
        <v>2200</v>
      </c>
      <c r="R1157" t="s">
        <v>2197</v>
      </c>
      <c r="S1157" t="s">
        <v>1967</v>
      </c>
      <c r="T1157">
        <v>30000</v>
      </c>
    </row>
    <row r="1158" spans="1:20" x14ac:dyDescent="0.3">
      <c r="A1158" t="s">
        <v>2198</v>
      </c>
      <c r="B1158" t="str">
        <f>_xlfn.CONCAT(쿼리1[[#This Row],[주문번호]], "-", 쿼리1[[#This Row],[공정명]])</f>
        <v>20241025-1000161088-분단</v>
      </c>
      <c r="C1158">
        <v>4</v>
      </c>
      <c r="D1158" t="s">
        <v>196</v>
      </c>
      <c r="E1158" s="1">
        <v>45590</v>
      </c>
      <c r="F1158" s="1">
        <v>45602</v>
      </c>
      <c r="G1158" s="1">
        <v>45600</v>
      </c>
      <c r="H1158" s="1">
        <v>45656</v>
      </c>
      <c r="I1158" s="1">
        <v>45602</v>
      </c>
      <c r="J1158" t="s">
        <v>31</v>
      </c>
      <c r="K1158" t="s">
        <v>39</v>
      </c>
      <c r="L1158">
        <v>6000</v>
      </c>
      <c r="M1158">
        <v>5910</v>
      </c>
      <c r="N1158">
        <v>-2</v>
      </c>
      <c r="O1158" t="s">
        <v>1311</v>
      </c>
      <c r="P1158" t="s">
        <v>2199</v>
      </c>
      <c r="Q1158" t="s">
        <v>2200</v>
      </c>
      <c r="R1158" t="s">
        <v>2197</v>
      </c>
      <c r="S1158" t="s">
        <v>1967</v>
      </c>
      <c r="T1158">
        <v>30000</v>
      </c>
    </row>
    <row r="1159" spans="1:20" x14ac:dyDescent="0.3">
      <c r="A1159" t="s">
        <v>2352</v>
      </c>
      <c r="B1159" t="str">
        <f>_xlfn.CONCAT(쿼리1[[#This Row],[주문번호]], "-", 쿼리1[[#This Row],[공정명]])</f>
        <v>20241227-1000163536-합지</v>
      </c>
      <c r="C1159">
        <v>3</v>
      </c>
      <c r="D1159" t="s">
        <v>60</v>
      </c>
      <c r="E1159" s="1">
        <v>45653</v>
      </c>
      <c r="F1159" s="1">
        <v>45664</v>
      </c>
      <c r="G1159" s="1"/>
      <c r="H1159" s="1">
        <v>45656</v>
      </c>
      <c r="I1159" s="1"/>
      <c r="J1159" t="s">
        <v>21</v>
      </c>
      <c r="K1159" t="s">
        <v>282</v>
      </c>
      <c r="L1159">
        <v>6000</v>
      </c>
      <c r="O1159" t="s">
        <v>364</v>
      </c>
      <c r="P1159" t="s">
        <v>2353</v>
      </c>
      <c r="Q1159" t="s">
        <v>2354</v>
      </c>
      <c r="R1159" t="s">
        <v>2197</v>
      </c>
      <c r="S1159" t="s">
        <v>1967</v>
      </c>
      <c r="T1159">
        <v>28571</v>
      </c>
    </row>
    <row r="1160" spans="1:20" x14ac:dyDescent="0.3">
      <c r="A1160" t="s">
        <v>2352</v>
      </c>
      <c r="B1160" t="str">
        <f>_xlfn.CONCAT(쿼리1[[#This Row],[주문번호]], "-", 쿼리1[[#This Row],[공정명]])</f>
        <v>20241227-1000163536-합지</v>
      </c>
      <c r="C1160">
        <v>3</v>
      </c>
      <c r="D1160" t="s">
        <v>60</v>
      </c>
      <c r="E1160" s="1">
        <v>45653</v>
      </c>
      <c r="F1160" s="1">
        <v>45664</v>
      </c>
      <c r="G1160" s="1"/>
      <c r="H1160" s="1">
        <v>45656</v>
      </c>
      <c r="I1160" s="1"/>
      <c r="J1160" t="s">
        <v>21</v>
      </c>
      <c r="K1160" t="s">
        <v>282</v>
      </c>
      <c r="L1160">
        <v>6000</v>
      </c>
      <c r="O1160" t="s">
        <v>364</v>
      </c>
      <c r="P1160" t="s">
        <v>2353</v>
      </c>
      <c r="Q1160" t="s">
        <v>2354</v>
      </c>
      <c r="R1160" t="s">
        <v>2197</v>
      </c>
      <c r="S1160" t="s">
        <v>1967</v>
      </c>
      <c r="T1160">
        <v>28571</v>
      </c>
    </row>
    <row r="1161" spans="1:20" x14ac:dyDescent="0.3">
      <c r="A1161" t="s">
        <v>2352</v>
      </c>
      <c r="B1161" t="str">
        <f>_xlfn.CONCAT(쿼리1[[#This Row],[주문번호]], "-", 쿼리1[[#This Row],[공정명]])</f>
        <v>20241227-1000163536-분단</v>
      </c>
      <c r="C1161">
        <v>4</v>
      </c>
      <c r="D1161" t="s">
        <v>196</v>
      </c>
      <c r="E1161" s="1">
        <v>45653</v>
      </c>
      <c r="F1161" s="1">
        <v>45665</v>
      </c>
      <c r="G1161" s="1"/>
      <c r="H1161" s="1">
        <v>45656</v>
      </c>
      <c r="I1161" s="1"/>
      <c r="J1161" t="s">
        <v>21</v>
      </c>
      <c r="K1161" t="s">
        <v>282</v>
      </c>
      <c r="L1161">
        <v>6000</v>
      </c>
      <c r="O1161" t="s">
        <v>364</v>
      </c>
      <c r="P1161" t="s">
        <v>2353</v>
      </c>
      <c r="Q1161" t="s">
        <v>2354</v>
      </c>
      <c r="R1161" t="s">
        <v>2197</v>
      </c>
      <c r="S1161" t="s">
        <v>1967</v>
      </c>
      <c r="T1161">
        <v>28571</v>
      </c>
    </row>
    <row r="1162" spans="1:20" x14ac:dyDescent="0.3">
      <c r="A1162" t="s">
        <v>2355</v>
      </c>
      <c r="B1162" t="str">
        <f>_xlfn.CONCAT(쿼리1[[#This Row],[주문번호]], "-", 쿼리1[[#This Row],[공정명]])</f>
        <v>20241227-1000154981-합지</v>
      </c>
      <c r="C1162">
        <v>1</v>
      </c>
      <c r="D1162" t="s">
        <v>60</v>
      </c>
      <c r="E1162" s="1">
        <v>45653</v>
      </c>
      <c r="F1162" s="1">
        <v>45665</v>
      </c>
      <c r="G1162" s="1"/>
      <c r="H1162" s="1">
        <v>45656</v>
      </c>
      <c r="I1162" s="1"/>
      <c r="J1162" t="s">
        <v>21</v>
      </c>
      <c r="K1162" t="s">
        <v>282</v>
      </c>
      <c r="L1162">
        <v>6000</v>
      </c>
      <c r="O1162" t="s">
        <v>1311</v>
      </c>
      <c r="P1162" t="s">
        <v>1160</v>
      </c>
      <c r="Q1162" t="s">
        <v>42</v>
      </c>
      <c r="R1162" t="s">
        <v>2197</v>
      </c>
      <c r="S1162" t="s">
        <v>1967</v>
      </c>
      <c r="T1162">
        <v>30000</v>
      </c>
    </row>
    <row r="1163" spans="1:20" x14ac:dyDescent="0.3">
      <c r="A1163" t="s">
        <v>2355</v>
      </c>
      <c r="B1163" t="str">
        <f>_xlfn.CONCAT(쿼리1[[#This Row],[주문번호]], "-", 쿼리1[[#This Row],[공정명]])</f>
        <v>20241227-1000154981-합지</v>
      </c>
      <c r="C1163">
        <v>1</v>
      </c>
      <c r="D1163" t="s">
        <v>60</v>
      </c>
      <c r="E1163" s="1">
        <v>45653</v>
      </c>
      <c r="F1163" s="1">
        <v>45665</v>
      </c>
      <c r="G1163" s="1"/>
      <c r="H1163" s="1">
        <v>45656</v>
      </c>
      <c r="I1163" s="1"/>
      <c r="J1163" t="s">
        <v>21</v>
      </c>
      <c r="K1163" t="s">
        <v>282</v>
      </c>
      <c r="L1163">
        <v>6000</v>
      </c>
      <c r="O1163" t="s">
        <v>1311</v>
      </c>
      <c r="P1163" t="s">
        <v>1160</v>
      </c>
      <c r="Q1163" t="s">
        <v>42</v>
      </c>
      <c r="R1163" t="s">
        <v>2197</v>
      </c>
      <c r="S1163" t="s">
        <v>1967</v>
      </c>
      <c r="T1163">
        <v>30000</v>
      </c>
    </row>
    <row r="1164" spans="1:20" x14ac:dyDescent="0.3">
      <c r="A1164" t="s">
        <v>2355</v>
      </c>
      <c r="B1164" t="str">
        <f>_xlfn.CONCAT(쿼리1[[#This Row],[주문번호]], "-", 쿼리1[[#This Row],[공정명]])</f>
        <v>20241227-1000154981-분단</v>
      </c>
      <c r="C1164">
        <v>2</v>
      </c>
      <c r="D1164" t="s">
        <v>196</v>
      </c>
      <c r="E1164" s="1">
        <v>45653</v>
      </c>
      <c r="F1164" s="1">
        <v>45666</v>
      </c>
      <c r="G1164" s="1"/>
      <c r="H1164" s="1">
        <v>45656</v>
      </c>
      <c r="I1164" s="1"/>
      <c r="J1164" t="s">
        <v>21</v>
      </c>
      <c r="K1164" t="s">
        <v>282</v>
      </c>
      <c r="L1164">
        <v>6000</v>
      </c>
      <c r="O1164" t="s">
        <v>1311</v>
      </c>
      <c r="P1164" t="s">
        <v>1160</v>
      </c>
      <c r="Q1164" t="s">
        <v>42</v>
      </c>
      <c r="R1164" t="s">
        <v>2197</v>
      </c>
      <c r="S1164" t="s">
        <v>1967</v>
      </c>
      <c r="T1164">
        <v>30000</v>
      </c>
    </row>
    <row r="1165" spans="1:20" x14ac:dyDescent="0.3">
      <c r="A1165" t="s">
        <v>2356</v>
      </c>
      <c r="B1165" t="str">
        <f>_xlfn.CONCAT(쿼리1[[#This Row],[주문번호]], "-", 쿼리1[[#This Row],[공정명]])</f>
        <v>20241011-1000169296-합지</v>
      </c>
      <c r="C1165">
        <v>1</v>
      </c>
      <c r="D1165" t="s">
        <v>60</v>
      </c>
      <c r="E1165" s="1">
        <v>45576</v>
      </c>
      <c r="F1165" s="1">
        <v>45586</v>
      </c>
      <c r="G1165" s="1">
        <v>45600</v>
      </c>
      <c r="H1165" s="1">
        <v>45656</v>
      </c>
      <c r="I1165" s="1">
        <v>45602</v>
      </c>
      <c r="J1165" t="s">
        <v>31</v>
      </c>
      <c r="K1165" t="s">
        <v>32</v>
      </c>
      <c r="L1165">
        <v>6000</v>
      </c>
      <c r="M1165">
        <v>6000</v>
      </c>
      <c r="N1165">
        <v>14</v>
      </c>
      <c r="O1165" t="s">
        <v>2357</v>
      </c>
      <c r="P1165" t="s">
        <v>1904</v>
      </c>
      <c r="Q1165" t="s">
        <v>42</v>
      </c>
      <c r="R1165" t="s">
        <v>2358</v>
      </c>
      <c r="S1165" t="s">
        <v>1967</v>
      </c>
      <c r="T1165">
        <v>21428</v>
      </c>
    </row>
    <row r="1166" spans="1:20" x14ac:dyDescent="0.3">
      <c r="A1166" t="s">
        <v>2359</v>
      </c>
      <c r="B1166" t="str">
        <f>_xlfn.CONCAT(쿼리1[[#This Row],[주문번호]], "-", 쿼리1[[#This Row],[공정명]])</f>
        <v>20241219-1000137171-합지</v>
      </c>
      <c r="C1166">
        <v>3</v>
      </c>
      <c r="D1166" t="s">
        <v>60</v>
      </c>
      <c r="E1166" s="1">
        <v>45645</v>
      </c>
      <c r="F1166" s="1">
        <v>45656</v>
      </c>
      <c r="G1166" s="1"/>
      <c r="H1166" s="1">
        <v>45656</v>
      </c>
      <c r="I1166" s="1">
        <v>45653</v>
      </c>
      <c r="J1166" t="s">
        <v>21</v>
      </c>
      <c r="K1166" t="s">
        <v>282</v>
      </c>
      <c r="L1166">
        <v>6000</v>
      </c>
      <c r="O1166" t="s">
        <v>2360</v>
      </c>
      <c r="P1166" t="s">
        <v>2361</v>
      </c>
      <c r="Q1166" t="s">
        <v>2362</v>
      </c>
      <c r="R1166" t="s">
        <v>2363</v>
      </c>
      <c r="S1166" t="s">
        <v>1967</v>
      </c>
      <c r="T1166">
        <v>48000</v>
      </c>
    </row>
    <row r="1167" spans="1:20" x14ac:dyDescent="0.3">
      <c r="A1167" t="s">
        <v>2364</v>
      </c>
      <c r="B1167" t="str">
        <f>_xlfn.CONCAT(쿼리1[[#This Row],[주문번호]], "-", 쿼리1[[#This Row],[공정명]])</f>
        <v>20240924-1320N0003-합지</v>
      </c>
      <c r="C1167">
        <v>1</v>
      </c>
      <c r="D1167" t="s">
        <v>60</v>
      </c>
      <c r="E1167" s="1">
        <v>45559</v>
      </c>
      <c r="F1167" s="1">
        <v>45567</v>
      </c>
      <c r="G1167" s="1">
        <v>45569</v>
      </c>
      <c r="H1167" s="1">
        <v>45656</v>
      </c>
      <c r="I1167" s="1">
        <v>45569</v>
      </c>
      <c r="J1167" t="s">
        <v>31</v>
      </c>
      <c r="K1167" t="s">
        <v>32</v>
      </c>
      <c r="L1167">
        <v>6000</v>
      </c>
      <c r="M1167">
        <v>6000</v>
      </c>
      <c r="N1167">
        <v>2</v>
      </c>
      <c r="O1167" t="s">
        <v>2365</v>
      </c>
      <c r="P1167" t="s">
        <v>2366</v>
      </c>
      <c r="Q1167" t="s">
        <v>42</v>
      </c>
      <c r="R1167" t="s">
        <v>1269</v>
      </c>
      <c r="S1167" t="s">
        <v>1967</v>
      </c>
      <c r="T1167">
        <v>9375</v>
      </c>
    </row>
    <row r="1168" spans="1:20" x14ac:dyDescent="0.3">
      <c r="A1168" t="s">
        <v>2367</v>
      </c>
      <c r="B1168" t="str">
        <f>_xlfn.CONCAT(쿼리1[[#This Row],[주문번호]], "-", 쿼리1[[#This Row],[공정명]])</f>
        <v>20240924-1000136714-합지</v>
      </c>
      <c r="C1168">
        <v>3</v>
      </c>
      <c r="D1168" t="s">
        <v>60</v>
      </c>
      <c r="E1168" s="1">
        <v>45559</v>
      </c>
      <c r="F1168" s="1">
        <v>45567</v>
      </c>
      <c r="G1168" s="1">
        <v>45573</v>
      </c>
      <c r="H1168" s="1">
        <v>45656</v>
      </c>
      <c r="I1168" s="1">
        <v>45573</v>
      </c>
      <c r="J1168" t="s">
        <v>31</v>
      </c>
      <c r="K1168" t="s">
        <v>32</v>
      </c>
      <c r="L1168">
        <v>6000</v>
      </c>
      <c r="M1168">
        <v>6000</v>
      </c>
      <c r="N1168">
        <v>6</v>
      </c>
      <c r="O1168" t="s">
        <v>2191</v>
      </c>
      <c r="P1168" t="s">
        <v>2368</v>
      </c>
      <c r="Q1168" t="s">
        <v>2369</v>
      </c>
      <c r="R1168" t="s">
        <v>2370</v>
      </c>
      <c r="S1168" t="s">
        <v>1967</v>
      </c>
      <c r="T1168">
        <v>24000</v>
      </c>
    </row>
    <row r="1169" spans="1:20" x14ac:dyDescent="0.3">
      <c r="A1169" t="s">
        <v>2371</v>
      </c>
      <c r="B1169" t="str">
        <f>_xlfn.CONCAT(쿼리1[[#This Row],[주문번호]], "-", 쿼리1[[#This Row],[공정명]])</f>
        <v>20240913-1000162370-합지</v>
      </c>
      <c r="C1169">
        <v>1</v>
      </c>
      <c r="D1169" t="s">
        <v>60</v>
      </c>
      <c r="E1169" s="1">
        <v>45548</v>
      </c>
      <c r="F1169" s="1">
        <v>45558</v>
      </c>
      <c r="G1169" s="1">
        <v>45562</v>
      </c>
      <c r="H1169" s="1">
        <v>45656</v>
      </c>
      <c r="I1169" s="1">
        <v>45597</v>
      </c>
      <c r="J1169" t="s">
        <v>31</v>
      </c>
      <c r="K1169" t="s">
        <v>32</v>
      </c>
      <c r="L1169">
        <v>30000</v>
      </c>
      <c r="M1169">
        <v>30000</v>
      </c>
      <c r="N1169">
        <v>4</v>
      </c>
      <c r="O1169" t="s">
        <v>275</v>
      </c>
      <c r="P1169" t="s">
        <v>2372</v>
      </c>
      <c r="Q1169" t="s">
        <v>42</v>
      </c>
      <c r="R1169" t="s">
        <v>1961</v>
      </c>
      <c r="S1169" t="s">
        <v>1967</v>
      </c>
      <c r="T1169">
        <v>54545</v>
      </c>
    </row>
    <row r="1170" spans="1:20" x14ac:dyDescent="0.3">
      <c r="A1170" t="s">
        <v>2371</v>
      </c>
      <c r="B1170" t="str">
        <f>_xlfn.CONCAT(쿼리1[[#This Row],[주문번호]], "-", 쿼리1[[#This Row],[공정명]])</f>
        <v>20240913-1000162370-합지</v>
      </c>
      <c r="C1170">
        <v>1</v>
      </c>
      <c r="D1170" t="s">
        <v>60</v>
      </c>
      <c r="E1170" s="1">
        <v>45548</v>
      </c>
      <c r="F1170" s="1">
        <v>45558</v>
      </c>
      <c r="G1170" s="1">
        <v>45562</v>
      </c>
      <c r="H1170" s="1">
        <v>45656</v>
      </c>
      <c r="I1170" s="1">
        <v>45597</v>
      </c>
      <c r="J1170" t="s">
        <v>31</v>
      </c>
      <c r="K1170" t="s">
        <v>32</v>
      </c>
      <c r="L1170">
        <v>30000</v>
      </c>
      <c r="M1170">
        <v>30000</v>
      </c>
      <c r="N1170">
        <v>4</v>
      </c>
      <c r="O1170" t="s">
        <v>275</v>
      </c>
      <c r="P1170" t="s">
        <v>2372</v>
      </c>
      <c r="Q1170" t="s">
        <v>42</v>
      </c>
      <c r="R1170" t="s">
        <v>1961</v>
      </c>
      <c r="S1170" t="s">
        <v>1967</v>
      </c>
      <c r="T1170">
        <v>54545</v>
      </c>
    </row>
    <row r="1171" spans="1:20" x14ac:dyDescent="0.3">
      <c r="A1171" t="s">
        <v>2371</v>
      </c>
      <c r="B1171" t="str">
        <f>_xlfn.CONCAT(쿼리1[[#This Row],[주문번호]], "-", 쿼리1[[#This Row],[공정명]])</f>
        <v>20240913-1000162370-합지</v>
      </c>
      <c r="C1171">
        <v>1</v>
      </c>
      <c r="D1171" t="s">
        <v>60</v>
      </c>
      <c r="E1171" s="1">
        <v>45548</v>
      </c>
      <c r="F1171" s="1">
        <v>45558</v>
      </c>
      <c r="G1171" s="1">
        <v>45562</v>
      </c>
      <c r="H1171" s="1">
        <v>45656</v>
      </c>
      <c r="I1171" s="1">
        <v>45597</v>
      </c>
      <c r="J1171" t="s">
        <v>31</v>
      </c>
      <c r="K1171" t="s">
        <v>32</v>
      </c>
      <c r="L1171">
        <v>30000</v>
      </c>
      <c r="M1171">
        <v>30000</v>
      </c>
      <c r="N1171">
        <v>4</v>
      </c>
      <c r="O1171" t="s">
        <v>275</v>
      </c>
      <c r="P1171" t="s">
        <v>2372</v>
      </c>
      <c r="Q1171" t="s">
        <v>42</v>
      </c>
      <c r="R1171" t="s">
        <v>1961</v>
      </c>
      <c r="S1171" t="s">
        <v>1967</v>
      </c>
      <c r="T1171">
        <v>54545</v>
      </c>
    </row>
    <row r="1172" spans="1:20" x14ac:dyDescent="0.3">
      <c r="A1172" t="s">
        <v>2371</v>
      </c>
      <c r="B1172" t="str">
        <f>_xlfn.CONCAT(쿼리1[[#This Row],[주문번호]], "-", 쿼리1[[#This Row],[공정명]])</f>
        <v>20240913-1000162370-합지</v>
      </c>
      <c r="C1172">
        <v>1</v>
      </c>
      <c r="D1172" t="s">
        <v>60</v>
      </c>
      <c r="E1172" s="1">
        <v>45548</v>
      </c>
      <c r="F1172" s="1">
        <v>45558</v>
      </c>
      <c r="G1172" s="1">
        <v>45562</v>
      </c>
      <c r="H1172" s="1">
        <v>45656</v>
      </c>
      <c r="I1172" s="1">
        <v>45597</v>
      </c>
      <c r="J1172" t="s">
        <v>31</v>
      </c>
      <c r="K1172" t="s">
        <v>32</v>
      </c>
      <c r="L1172">
        <v>30000</v>
      </c>
      <c r="M1172">
        <v>30000</v>
      </c>
      <c r="N1172">
        <v>4</v>
      </c>
      <c r="O1172" t="s">
        <v>275</v>
      </c>
      <c r="P1172" t="s">
        <v>2372</v>
      </c>
      <c r="Q1172" t="s">
        <v>42</v>
      </c>
      <c r="R1172" t="s">
        <v>1961</v>
      </c>
      <c r="S1172" t="s">
        <v>1967</v>
      </c>
      <c r="T1172">
        <v>54545</v>
      </c>
    </row>
    <row r="1173" spans="1:20" x14ac:dyDescent="0.3">
      <c r="A1173" t="s">
        <v>2373</v>
      </c>
      <c r="B1173" t="str">
        <f>_xlfn.CONCAT(쿼리1[[#This Row],[주문번호]], "-", 쿼리1[[#This Row],[공정명]])</f>
        <v>20241105-2000153464-제대</v>
      </c>
      <c r="C1173">
        <v>4</v>
      </c>
      <c r="D1173" t="s">
        <v>80</v>
      </c>
      <c r="E1173" s="1">
        <v>45601</v>
      </c>
      <c r="F1173" s="1">
        <v>45608</v>
      </c>
      <c r="G1173" s="1">
        <v>45608</v>
      </c>
      <c r="H1173" s="1">
        <v>45656</v>
      </c>
      <c r="I1173" s="1">
        <v>45609</v>
      </c>
      <c r="J1173" t="s">
        <v>31</v>
      </c>
      <c r="K1173" t="s">
        <v>39</v>
      </c>
      <c r="L1173">
        <v>10000</v>
      </c>
      <c r="M1173">
        <v>10000</v>
      </c>
      <c r="N1173">
        <v>0</v>
      </c>
      <c r="O1173" t="s">
        <v>2374</v>
      </c>
      <c r="P1173" t="s">
        <v>2375</v>
      </c>
      <c r="Q1173" t="s">
        <v>2376</v>
      </c>
      <c r="R1173" t="s">
        <v>2377</v>
      </c>
      <c r="S1173" t="s">
        <v>217</v>
      </c>
      <c r="T1173">
        <v>10000</v>
      </c>
    </row>
    <row r="1174" spans="1:20" x14ac:dyDescent="0.3">
      <c r="A1174" t="s">
        <v>2378</v>
      </c>
      <c r="B1174" t="str">
        <f>_xlfn.CONCAT(쿼리1[[#This Row],[주문번호]], "-", 쿼리1[[#This Row],[공정명]])</f>
        <v>20241023-2000140344-제대</v>
      </c>
      <c r="C1174">
        <v>3</v>
      </c>
      <c r="D1174" t="s">
        <v>80</v>
      </c>
      <c r="E1174" s="1">
        <v>45588</v>
      </c>
      <c r="F1174" s="1">
        <v>45596</v>
      </c>
      <c r="G1174" s="1">
        <v>45596</v>
      </c>
      <c r="H1174" s="1">
        <v>45656</v>
      </c>
      <c r="I1174" s="1">
        <v>45608</v>
      </c>
      <c r="J1174" t="s">
        <v>31</v>
      </c>
      <c r="K1174" t="s">
        <v>39</v>
      </c>
      <c r="L1174">
        <v>3045</v>
      </c>
      <c r="M1174">
        <v>3000</v>
      </c>
      <c r="N1174">
        <v>0</v>
      </c>
      <c r="O1174" t="s">
        <v>2379</v>
      </c>
      <c r="P1174" t="s">
        <v>2380</v>
      </c>
      <c r="Q1174" t="s">
        <v>2381</v>
      </c>
      <c r="R1174" t="s">
        <v>2382</v>
      </c>
      <c r="S1174" t="s">
        <v>217</v>
      </c>
      <c r="T1174">
        <v>3045</v>
      </c>
    </row>
    <row r="1175" spans="1:20" x14ac:dyDescent="0.3">
      <c r="A1175" t="s">
        <v>2383</v>
      </c>
      <c r="B1175" t="str">
        <f>_xlfn.CONCAT(쿼리1[[#This Row],[주문번호]], "-", 쿼리1[[#This Row],[공정명]])</f>
        <v>20241111-2000169586-제대</v>
      </c>
      <c r="C1175">
        <v>1</v>
      </c>
      <c r="D1175" t="s">
        <v>80</v>
      </c>
      <c r="E1175" s="1">
        <v>45607</v>
      </c>
      <c r="F1175" s="1">
        <v>45609</v>
      </c>
      <c r="G1175" s="1">
        <v>45609</v>
      </c>
      <c r="H1175" s="1">
        <v>45656</v>
      </c>
      <c r="I1175" s="1">
        <v>45609</v>
      </c>
      <c r="J1175" t="s">
        <v>31</v>
      </c>
      <c r="K1175" t="s">
        <v>39</v>
      </c>
      <c r="L1175">
        <v>228571</v>
      </c>
      <c r="M1175">
        <v>220000</v>
      </c>
      <c r="N1175">
        <v>0</v>
      </c>
      <c r="O1175" t="s">
        <v>324</v>
      </c>
      <c r="P1175" t="s">
        <v>2384</v>
      </c>
      <c r="Q1175" t="s">
        <v>2385</v>
      </c>
      <c r="R1175" t="s">
        <v>26</v>
      </c>
      <c r="S1175" t="s">
        <v>217</v>
      </c>
      <c r="T1175">
        <v>228571</v>
      </c>
    </row>
    <row r="1176" spans="1:20" x14ac:dyDescent="0.3">
      <c r="A1176" t="s">
        <v>2386</v>
      </c>
      <c r="B1176" t="str">
        <f>_xlfn.CONCAT(쿼리1[[#This Row],[주문번호]], "-", 쿼리1[[#This Row],[공정명]])</f>
        <v>20241204-2000169586-제대</v>
      </c>
      <c r="C1176">
        <v>1</v>
      </c>
      <c r="D1176" t="s">
        <v>80</v>
      </c>
      <c r="E1176" s="1">
        <v>45630</v>
      </c>
      <c r="F1176" s="1">
        <v>45632</v>
      </c>
      <c r="G1176" s="1"/>
      <c r="H1176" s="1">
        <v>45656</v>
      </c>
      <c r="I1176" s="1"/>
      <c r="J1176" t="s">
        <v>21</v>
      </c>
      <c r="K1176" t="s">
        <v>22</v>
      </c>
      <c r="L1176">
        <v>171428</v>
      </c>
      <c r="O1176" t="s">
        <v>324</v>
      </c>
      <c r="P1176" t="s">
        <v>2384</v>
      </c>
      <c r="Q1176" t="s">
        <v>2385</v>
      </c>
      <c r="R1176" t="s">
        <v>26</v>
      </c>
      <c r="S1176" t="s">
        <v>217</v>
      </c>
      <c r="T1176">
        <v>171428</v>
      </c>
    </row>
    <row r="1177" spans="1:20" x14ac:dyDescent="0.3">
      <c r="A1177" t="s">
        <v>2387</v>
      </c>
      <c r="B1177" t="str">
        <f>_xlfn.CONCAT(쿼리1[[#This Row],[주문번호]], "-", 쿼리1[[#This Row],[공정명]])</f>
        <v>20241017-2120P0026-제대</v>
      </c>
      <c r="C1177">
        <v>3</v>
      </c>
      <c r="D1177" t="s">
        <v>80</v>
      </c>
      <c r="E1177" s="1">
        <v>45582</v>
      </c>
      <c r="F1177" s="1">
        <v>45590</v>
      </c>
      <c r="G1177" s="1">
        <v>45590</v>
      </c>
      <c r="H1177" s="1">
        <v>45656</v>
      </c>
      <c r="I1177" s="1">
        <v>45590</v>
      </c>
      <c r="J1177" t="s">
        <v>31</v>
      </c>
      <c r="K1177" t="s">
        <v>39</v>
      </c>
      <c r="L1177">
        <v>22857</v>
      </c>
      <c r="M1177">
        <v>22000</v>
      </c>
      <c r="N1177">
        <v>0</v>
      </c>
      <c r="O1177" t="s">
        <v>832</v>
      </c>
      <c r="P1177" t="s">
        <v>2388</v>
      </c>
      <c r="Q1177" t="s">
        <v>2389</v>
      </c>
      <c r="R1177" t="s">
        <v>26</v>
      </c>
      <c r="S1177" t="s">
        <v>217</v>
      </c>
      <c r="T1177">
        <v>22857</v>
      </c>
    </row>
    <row r="1178" spans="1:20" x14ac:dyDescent="0.3">
      <c r="A1178" t="s">
        <v>2390</v>
      </c>
      <c r="B1178" t="str">
        <f>_xlfn.CONCAT(쿼리1[[#This Row],[주문번호]], "-", 쿼리1[[#This Row],[공정명]])</f>
        <v>20240928-2000158721-제대</v>
      </c>
      <c r="C1178">
        <v>1</v>
      </c>
      <c r="D1178" t="s">
        <v>80</v>
      </c>
      <c r="E1178" s="1">
        <v>45563</v>
      </c>
      <c r="F1178" s="1">
        <v>45566</v>
      </c>
      <c r="G1178" s="1">
        <v>45575</v>
      </c>
      <c r="H1178" s="1">
        <v>45656</v>
      </c>
      <c r="I1178" s="1">
        <v>45575</v>
      </c>
      <c r="J1178" t="s">
        <v>31</v>
      </c>
      <c r="K1178" t="s">
        <v>32</v>
      </c>
      <c r="L1178">
        <v>88888</v>
      </c>
      <c r="M1178">
        <v>50000</v>
      </c>
      <c r="N1178">
        <v>9</v>
      </c>
      <c r="O1178" t="s">
        <v>663</v>
      </c>
      <c r="P1178" t="s">
        <v>664</v>
      </c>
      <c r="Q1178" t="s">
        <v>42</v>
      </c>
      <c r="R1178" t="s">
        <v>26</v>
      </c>
      <c r="S1178" t="s">
        <v>217</v>
      </c>
      <c r="T1178">
        <v>88888</v>
      </c>
    </row>
    <row r="1179" spans="1:20" x14ac:dyDescent="0.3">
      <c r="A1179" t="s">
        <v>2391</v>
      </c>
      <c r="B1179" t="str">
        <f>_xlfn.CONCAT(쿼리1[[#This Row],[주문번호]], "-", 쿼리1[[#This Row],[공정명]])</f>
        <v>20241220-2000152174-제대</v>
      </c>
      <c r="C1179">
        <v>1</v>
      </c>
      <c r="D1179" t="s">
        <v>80</v>
      </c>
      <c r="E1179" s="1">
        <v>45646</v>
      </c>
      <c r="F1179" s="1">
        <v>45657</v>
      </c>
      <c r="G1179" s="1"/>
      <c r="H1179" s="1">
        <v>45656</v>
      </c>
      <c r="I1179" s="1"/>
      <c r="J1179" t="s">
        <v>21</v>
      </c>
      <c r="K1179" t="s">
        <v>282</v>
      </c>
      <c r="L1179">
        <v>100000</v>
      </c>
      <c r="O1179" t="s">
        <v>431</v>
      </c>
      <c r="P1179" t="s">
        <v>631</v>
      </c>
      <c r="Q1179" t="s">
        <v>632</v>
      </c>
      <c r="R1179" t="s">
        <v>26</v>
      </c>
      <c r="S1179" t="s">
        <v>217</v>
      </c>
      <c r="T1179">
        <v>100000</v>
      </c>
    </row>
    <row r="1180" spans="1:20" x14ac:dyDescent="0.3">
      <c r="A1180" t="s">
        <v>2392</v>
      </c>
      <c r="B1180" t="str">
        <f>_xlfn.CONCAT(쿼리1[[#This Row],[주문번호]], "-", 쿼리1[[#This Row],[공정명]])</f>
        <v>20241220-2000156775-제대</v>
      </c>
      <c r="C1180">
        <v>3</v>
      </c>
      <c r="D1180" t="s">
        <v>80</v>
      </c>
      <c r="E1180" s="1">
        <v>45646</v>
      </c>
      <c r="F1180" s="1">
        <v>45657</v>
      </c>
      <c r="G1180" s="1"/>
      <c r="H1180" s="1">
        <v>45656</v>
      </c>
      <c r="I1180" s="1"/>
      <c r="J1180" t="s">
        <v>21</v>
      </c>
      <c r="K1180" t="s">
        <v>282</v>
      </c>
      <c r="L1180">
        <v>40000</v>
      </c>
      <c r="O1180" t="s">
        <v>236</v>
      </c>
      <c r="P1180" t="s">
        <v>2393</v>
      </c>
      <c r="Q1180" t="s">
        <v>2394</v>
      </c>
      <c r="R1180" t="s">
        <v>26</v>
      </c>
      <c r="S1180" t="s">
        <v>217</v>
      </c>
      <c r="T1180">
        <v>40000</v>
      </c>
    </row>
    <row r="1181" spans="1:20" x14ac:dyDescent="0.3">
      <c r="A1181" t="s">
        <v>2395</v>
      </c>
      <c r="B1181" t="str">
        <f>_xlfn.CONCAT(쿼리1[[#This Row],[주문번호]], "-", 쿼리1[[#This Row],[공정명]])</f>
        <v>20241210-2000169100-제대</v>
      </c>
      <c r="C1181">
        <v>3</v>
      </c>
      <c r="D1181" t="s">
        <v>80</v>
      </c>
      <c r="E1181" s="1">
        <v>45636</v>
      </c>
      <c r="F1181" s="1">
        <v>45645</v>
      </c>
      <c r="G1181" s="1"/>
      <c r="H1181" s="1">
        <v>45656</v>
      </c>
      <c r="I1181" s="1">
        <v>45646</v>
      </c>
      <c r="J1181" t="s">
        <v>21</v>
      </c>
      <c r="K1181" t="s">
        <v>22</v>
      </c>
      <c r="L1181">
        <v>50000</v>
      </c>
      <c r="O1181" t="s">
        <v>214</v>
      </c>
      <c r="P1181" t="s">
        <v>240</v>
      </c>
      <c r="Q1181" t="s">
        <v>241</v>
      </c>
      <c r="R1181" t="s">
        <v>26</v>
      </c>
      <c r="S1181" t="s">
        <v>217</v>
      </c>
      <c r="T1181">
        <v>50000</v>
      </c>
    </row>
    <row r="1182" spans="1:20" x14ac:dyDescent="0.3">
      <c r="A1182" t="s">
        <v>2396</v>
      </c>
      <c r="B1182" t="str">
        <f>_xlfn.CONCAT(쿼리1[[#This Row],[주문번호]], "-", 쿼리1[[#This Row],[공정명]])</f>
        <v>20241202-2000169141-제대</v>
      </c>
      <c r="C1182">
        <v>1</v>
      </c>
      <c r="D1182" t="s">
        <v>80</v>
      </c>
      <c r="E1182" s="1">
        <v>45628</v>
      </c>
      <c r="F1182" s="1">
        <v>45630</v>
      </c>
      <c r="G1182" s="1"/>
      <c r="H1182" s="1">
        <v>45656</v>
      </c>
      <c r="I1182" s="1"/>
      <c r="J1182" t="s">
        <v>21</v>
      </c>
      <c r="K1182" t="s">
        <v>22</v>
      </c>
      <c r="L1182">
        <v>10000</v>
      </c>
      <c r="O1182" t="s">
        <v>2397</v>
      </c>
      <c r="P1182" t="s">
        <v>2398</v>
      </c>
      <c r="Q1182" t="s">
        <v>42</v>
      </c>
      <c r="R1182" t="s">
        <v>2399</v>
      </c>
      <c r="S1182" t="s">
        <v>217</v>
      </c>
      <c r="T1182">
        <v>10000</v>
      </c>
    </row>
    <row r="1183" spans="1:20" x14ac:dyDescent="0.3">
      <c r="A1183" t="s">
        <v>2400</v>
      </c>
      <c r="B1183" t="str">
        <f>_xlfn.CONCAT(쿼리1[[#This Row],[주문번호]], "-", 쿼리1[[#This Row],[공정명]])</f>
        <v>20240920-2000169141-제대</v>
      </c>
      <c r="C1183">
        <v>1</v>
      </c>
      <c r="D1183" t="s">
        <v>80</v>
      </c>
      <c r="E1183" s="1">
        <v>45555</v>
      </c>
      <c r="F1183" s="1">
        <v>45559</v>
      </c>
      <c r="G1183" s="1">
        <v>45575</v>
      </c>
      <c r="H1183" s="1">
        <v>45656</v>
      </c>
      <c r="I1183" s="1">
        <v>45575</v>
      </c>
      <c r="J1183" t="s">
        <v>31</v>
      </c>
      <c r="K1183" t="s">
        <v>32</v>
      </c>
      <c r="L1183">
        <v>10000</v>
      </c>
      <c r="M1183">
        <v>9688</v>
      </c>
      <c r="N1183">
        <v>16</v>
      </c>
      <c r="O1183" t="s">
        <v>2397</v>
      </c>
      <c r="P1183" t="s">
        <v>2398</v>
      </c>
      <c r="Q1183" t="s">
        <v>42</v>
      </c>
      <c r="R1183" t="s">
        <v>2399</v>
      </c>
      <c r="S1183" t="s">
        <v>217</v>
      </c>
      <c r="T1183">
        <v>10000</v>
      </c>
    </row>
    <row r="1184" spans="1:20" x14ac:dyDescent="0.3">
      <c r="A1184" t="s">
        <v>2400</v>
      </c>
      <c r="B1184" t="str">
        <f>_xlfn.CONCAT(쿼리1[[#This Row],[주문번호]], "-", 쿼리1[[#This Row],[공정명]])</f>
        <v>20240920-2000169141-제대</v>
      </c>
      <c r="C1184">
        <v>1</v>
      </c>
      <c r="D1184" t="s">
        <v>80</v>
      </c>
      <c r="E1184" s="1">
        <v>45555</v>
      </c>
      <c r="F1184" s="1">
        <v>45559</v>
      </c>
      <c r="G1184" s="1">
        <v>45575</v>
      </c>
      <c r="H1184" s="1">
        <v>45656</v>
      </c>
      <c r="I1184" s="1">
        <v>45575</v>
      </c>
      <c r="J1184" t="s">
        <v>31</v>
      </c>
      <c r="K1184" t="s">
        <v>32</v>
      </c>
      <c r="L1184">
        <v>10000</v>
      </c>
      <c r="M1184">
        <v>9684</v>
      </c>
      <c r="N1184">
        <v>16</v>
      </c>
      <c r="O1184" t="s">
        <v>2397</v>
      </c>
      <c r="P1184" t="s">
        <v>2398</v>
      </c>
      <c r="Q1184" t="s">
        <v>42</v>
      </c>
      <c r="R1184" t="s">
        <v>2399</v>
      </c>
      <c r="S1184" t="s">
        <v>217</v>
      </c>
      <c r="T1184">
        <v>10000</v>
      </c>
    </row>
    <row r="1185" spans="1:20" x14ac:dyDescent="0.3">
      <c r="A1185" t="s">
        <v>2401</v>
      </c>
      <c r="B1185" t="str">
        <f>_xlfn.CONCAT(쿼리1[[#This Row],[주문번호]], "-", 쿼리1[[#This Row],[공정명]])</f>
        <v>20241211-2000142911-제대</v>
      </c>
      <c r="C1185">
        <v>4</v>
      </c>
      <c r="D1185" t="s">
        <v>80</v>
      </c>
      <c r="E1185" s="1">
        <v>45637</v>
      </c>
      <c r="F1185" s="1">
        <v>45645</v>
      </c>
      <c r="G1185" s="1"/>
      <c r="H1185" s="1">
        <v>45656</v>
      </c>
      <c r="I1185" s="1">
        <v>45651</v>
      </c>
      <c r="J1185" t="s">
        <v>21</v>
      </c>
      <c r="K1185" t="s">
        <v>22</v>
      </c>
      <c r="L1185">
        <v>16000</v>
      </c>
      <c r="O1185" t="s">
        <v>246</v>
      </c>
      <c r="P1185" t="s">
        <v>247</v>
      </c>
      <c r="Q1185" t="s">
        <v>248</v>
      </c>
      <c r="R1185" t="s">
        <v>26</v>
      </c>
      <c r="S1185" t="s">
        <v>217</v>
      </c>
      <c r="T1185">
        <v>16000</v>
      </c>
    </row>
    <row r="1186" spans="1:20" x14ac:dyDescent="0.3">
      <c r="A1186" t="s">
        <v>2213</v>
      </c>
      <c r="B1186" t="str">
        <f>_xlfn.CONCAT(쿼리1[[#This Row],[주문번호]], "-", 쿼리1[[#This Row],[공정명]])</f>
        <v>20241025-2000169100-제대</v>
      </c>
      <c r="C1186">
        <v>3</v>
      </c>
      <c r="D1186" t="s">
        <v>80</v>
      </c>
      <c r="E1186" s="1">
        <v>45590</v>
      </c>
      <c r="F1186" s="1">
        <v>45604</v>
      </c>
      <c r="G1186" s="1">
        <v>45604</v>
      </c>
      <c r="H1186" s="1">
        <v>45656</v>
      </c>
      <c r="I1186" s="1">
        <v>45604</v>
      </c>
      <c r="J1186" t="s">
        <v>101</v>
      </c>
      <c r="K1186" t="s">
        <v>39</v>
      </c>
      <c r="L1186">
        <v>100000</v>
      </c>
      <c r="M1186">
        <v>43000</v>
      </c>
      <c r="N1186">
        <v>0</v>
      </c>
      <c r="O1186" t="s">
        <v>214</v>
      </c>
      <c r="P1186" t="s">
        <v>240</v>
      </c>
      <c r="Q1186" t="s">
        <v>241</v>
      </c>
      <c r="R1186" t="s">
        <v>26</v>
      </c>
      <c r="S1186" t="s">
        <v>217</v>
      </c>
      <c r="T1186">
        <v>100000</v>
      </c>
    </row>
    <row r="1187" spans="1:20" x14ac:dyDescent="0.3">
      <c r="A1187" t="s">
        <v>2213</v>
      </c>
      <c r="B1187" t="str">
        <f>_xlfn.CONCAT(쿼리1[[#This Row],[주문번호]], "-", 쿼리1[[#This Row],[공정명]])</f>
        <v>20241025-2000169100-제대</v>
      </c>
      <c r="C1187">
        <v>3</v>
      </c>
      <c r="D1187" t="s">
        <v>80</v>
      </c>
      <c r="E1187" s="1">
        <v>45590</v>
      </c>
      <c r="F1187" s="1">
        <v>45604</v>
      </c>
      <c r="G1187" s="1">
        <v>45600</v>
      </c>
      <c r="H1187" s="1">
        <v>45656</v>
      </c>
      <c r="I1187" s="1">
        <v>45604</v>
      </c>
      <c r="J1187" t="s">
        <v>101</v>
      </c>
      <c r="K1187" t="s">
        <v>39</v>
      </c>
      <c r="L1187">
        <v>100000</v>
      </c>
      <c r="M1187">
        <v>6855</v>
      </c>
      <c r="N1187">
        <v>-4</v>
      </c>
      <c r="O1187" t="s">
        <v>214</v>
      </c>
      <c r="P1187" t="s">
        <v>240</v>
      </c>
      <c r="Q1187" t="s">
        <v>241</v>
      </c>
      <c r="R1187" t="s">
        <v>26</v>
      </c>
      <c r="S1187" t="s">
        <v>217</v>
      </c>
      <c r="T1187">
        <v>100000</v>
      </c>
    </row>
    <row r="1188" spans="1:20" x14ac:dyDescent="0.3">
      <c r="A1188" t="s">
        <v>2402</v>
      </c>
      <c r="B1188" t="str">
        <f>_xlfn.CONCAT(쿼리1[[#This Row],[주문번호]], "-", 쿼리1[[#This Row],[공정명]])</f>
        <v>20241011-2000148431-제대</v>
      </c>
      <c r="C1188">
        <v>3</v>
      </c>
      <c r="D1188" t="s">
        <v>80</v>
      </c>
      <c r="E1188" s="1">
        <v>45576</v>
      </c>
      <c r="F1188" s="1">
        <v>45586</v>
      </c>
      <c r="G1188" s="1">
        <v>45597</v>
      </c>
      <c r="H1188" s="1">
        <v>45656</v>
      </c>
      <c r="I1188" s="1">
        <v>45597</v>
      </c>
      <c r="J1188" t="s">
        <v>31</v>
      </c>
      <c r="K1188" t="s">
        <v>32</v>
      </c>
      <c r="L1188">
        <v>6014</v>
      </c>
      <c r="M1188">
        <v>4150</v>
      </c>
      <c r="N1188">
        <v>11</v>
      </c>
      <c r="O1188" t="s">
        <v>2216</v>
      </c>
      <c r="P1188" t="s">
        <v>2403</v>
      </c>
      <c r="Q1188" t="s">
        <v>2404</v>
      </c>
      <c r="R1188" t="s">
        <v>2405</v>
      </c>
      <c r="S1188" t="s">
        <v>217</v>
      </c>
      <c r="T1188">
        <v>6014</v>
      </c>
    </row>
    <row r="1189" spans="1:20" x14ac:dyDescent="0.3">
      <c r="A1189" t="s">
        <v>2406</v>
      </c>
      <c r="B1189" t="str">
        <f>_xlfn.CONCAT(쿼리1[[#This Row],[주문번호]], "-", 쿼리1[[#This Row],[공정명]])</f>
        <v>20241218-1419P0330-제대</v>
      </c>
      <c r="C1189">
        <v>5</v>
      </c>
      <c r="D1189" t="s">
        <v>80</v>
      </c>
      <c r="E1189" s="1">
        <v>45644</v>
      </c>
      <c r="F1189" s="1">
        <v>45657</v>
      </c>
      <c r="G1189" s="1"/>
      <c r="H1189" s="1">
        <v>45656</v>
      </c>
      <c r="I1189" s="1">
        <v>45652</v>
      </c>
      <c r="J1189" t="s">
        <v>21</v>
      </c>
      <c r="K1189" t="s">
        <v>282</v>
      </c>
      <c r="L1189">
        <v>13333</v>
      </c>
      <c r="O1189" t="s">
        <v>91</v>
      </c>
      <c r="P1189" t="s">
        <v>2407</v>
      </c>
      <c r="Q1189" t="s">
        <v>2408</v>
      </c>
      <c r="R1189" t="s">
        <v>2084</v>
      </c>
      <c r="S1189" t="s">
        <v>1144</v>
      </c>
      <c r="T1189">
        <v>13333</v>
      </c>
    </row>
    <row r="1190" spans="1:20" x14ac:dyDescent="0.3">
      <c r="A1190" t="s">
        <v>2409</v>
      </c>
      <c r="B1190" t="str">
        <f>_xlfn.CONCAT(쿼리1[[#This Row],[주문번호]], "-", 쿼리1[[#This Row],[공정명]])</f>
        <v>20241121-1000141177-제대</v>
      </c>
      <c r="C1190">
        <v>4</v>
      </c>
      <c r="D1190" t="s">
        <v>80</v>
      </c>
      <c r="E1190" s="1">
        <v>45617</v>
      </c>
      <c r="F1190" s="1">
        <v>45628</v>
      </c>
      <c r="G1190" s="1">
        <v>45629</v>
      </c>
      <c r="H1190" s="1">
        <v>45656</v>
      </c>
      <c r="I1190" s="1">
        <v>45629</v>
      </c>
      <c r="J1190" t="s">
        <v>31</v>
      </c>
      <c r="K1190" t="s">
        <v>32</v>
      </c>
      <c r="L1190">
        <v>28571</v>
      </c>
      <c r="M1190">
        <v>27600</v>
      </c>
      <c r="N1190">
        <v>1</v>
      </c>
      <c r="O1190" t="s">
        <v>2410</v>
      </c>
      <c r="P1190" t="s">
        <v>2411</v>
      </c>
      <c r="Q1190" t="s">
        <v>2412</v>
      </c>
      <c r="R1190" t="s">
        <v>2413</v>
      </c>
      <c r="S1190" t="s">
        <v>1144</v>
      </c>
      <c r="T1190">
        <v>28571</v>
      </c>
    </row>
    <row r="1191" spans="1:20" x14ac:dyDescent="0.3">
      <c r="A1191" t="s">
        <v>2414</v>
      </c>
      <c r="B1191" t="str">
        <f>_xlfn.CONCAT(쿼리1[[#This Row],[주문번호]], "-", 쿼리1[[#This Row],[공정명]])</f>
        <v>20240927-1000169198-제대</v>
      </c>
      <c r="C1191">
        <v>4</v>
      </c>
      <c r="D1191" t="s">
        <v>80</v>
      </c>
      <c r="E1191" s="1">
        <v>45562</v>
      </c>
      <c r="F1191" s="1">
        <v>45575</v>
      </c>
      <c r="G1191" s="1">
        <v>45575</v>
      </c>
      <c r="H1191" s="1">
        <v>45656</v>
      </c>
      <c r="I1191" s="1">
        <v>45572</v>
      </c>
      <c r="J1191" t="s">
        <v>101</v>
      </c>
      <c r="K1191" t="s">
        <v>39</v>
      </c>
      <c r="L1191">
        <v>30000</v>
      </c>
      <c r="M1191">
        <v>28700</v>
      </c>
      <c r="N1191">
        <v>0</v>
      </c>
      <c r="O1191" t="s">
        <v>91</v>
      </c>
      <c r="P1191" t="s">
        <v>676</v>
      </c>
      <c r="Q1191" t="s">
        <v>2415</v>
      </c>
      <c r="R1191" t="s">
        <v>2416</v>
      </c>
      <c r="S1191" t="s">
        <v>1144</v>
      </c>
      <c r="T1191">
        <v>30000</v>
      </c>
    </row>
    <row r="1192" spans="1:20" x14ac:dyDescent="0.3">
      <c r="A1192" t="s">
        <v>2417</v>
      </c>
      <c r="B1192" t="str">
        <f>_xlfn.CONCAT(쿼리1[[#This Row],[주문번호]], "-", 쿼리1[[#This Row],[공정명]])</f>
        <v>20241031-1000158256-제대</v>
      </c>
      <c r="C1192">
        <v>2</v>
      </c>
      <c r="D1192" t="s">
        <v>80</v>
      </c>
      <c r="E1192" s="1">
        <v>45596</v>
      </c>
      <c r="F1192" s="1">
        <v>45608</v>
      </c>
      <c r="G1192" s="1">
        <v>45609</v>
      </c>
      <c r="H1192" s="1">
        <v>45656</v>
      </c>
      <c r="I1192" s="1">
        <v>45609</v>
      </c>
      <c r="J1192" t="s">
        <v>31</v>
      </c>
      <c r="K1192" t="s">
        <v>32</v>
      </c>
      <c r="L1192">
        <v>17142</v>
      </c>
      <c r="M1192">
        <v>16800</v>
      </c>
      <c r="N1192">
        <v>1</v>
      </c>
      <c r="O1192" t="s">
        <v>394</v>
      </c>
      <c r="P1192" t="s">
        <v>1894</v>
      </c>
      <c r="Q1192" t="s">
        <v>42</v>
      </c>
      <c r="R1192" t="s">
        <v>2418</v>
      </c>
      <c r="S1192" t="s">
        <v>1144</v>
      </c>
      <c r="T1192">
        <v>17142</v>
      </c>
    </row>
    <row r="1193" spans="1:20" x14ac:dyDescent="0.3">
      <c r="A1193" t="s">
        <v>2419</v>
      </c>
      <c r="B1193" t="str">
        <f>_xlfn.CONCAT(쿼리1[[#This Row],[주문번호]], "-", 쿼리1[[#This Row],[공정명]])</f>
        <v>20241029-1419P0380-제대</v>
      </c>
      <c r="C1193">
        <v>4</v>
      </c>
      <c r="D1193" t="s">
        <v>80</v>
      </c>
      <c r="E1193" s="1">
        <v>45594</v>
      </c>
      <c r="F1193" s="1">
        <v>45604</v>
      </c>
      <c r="G1193" s="1">
        <v>45604</v>
      </c>
      <c r="H1193" s="1">
        <v>45656</v>
      </c>
      <c r="I1193" s="1">
        <v>45604</v>
      </c>
      <c r="J1193" t="s">
        <v>31</v>
      </c>
      <c r="K1193" t="s">
        <v>39</v>
      </c>
      <c r="L1193">
        <v>21428</v>
      </c>
      <c r="M1193">
        <v>19600</v>
      </c>
      <c r="N1193">
        <v>0</v>
      </c>
      <c r="O1193" t="s">
        <v>91</v>
      </c>
      <c r="P1193" t="s">
        <v>1515</v>
      </c>
      <c r="Q1193" t="s">
        <v>2420</v>
      </c>
      <c r="R1193" t="s">
        <v>2421</v>
      </c>
      <c r="S1193" t="s">
        <v>1144</v>
      </c>
      <c r="T1193">
        <v>21428</v>
      </c>
    </row>
    <row r="1194" spans="1:20" x14ac:dyDescent="0.3">
      <c r="A1194" t="s">
        <v>2422</v>
      </c>
      <c r="B1194" t="str">
        <f>_xlfn.CONCAT(쿼리1[[#This Row],[주문번호]], "-", 쿼리1[[#This Row],[공정명]])</f>
        <v>20240924-1000169179-제대</v>
      </c>
      <c r="C1194">
        <v>2</v>
      </c>
      <c r="D1194" t="s">
        <v>80</v>
      </c>
      <c r="E1194" s="1">
        <v>45559</v>
      </c>
      <c r="F1194" s="1">
        <v>45572</v>
      </c>
      <c r="G1194" s="1">
        <v>45575</v>
      </c>
      <c r="H1194" s="1">
        <v>45656</v>
      </c>
      <c r="I1194" s="1">
        <v>45562</v>
      </c>
      <c r="J1194" t="s">
        <v>101</v>
      </c>
      <c r="K1194" t="s">
        <v>32</v>
      </c>
      <c r="L1194">
        <v>24390</v>
      </c>
      <c r="M1194">
        <v>23700</v>
      </c>
      <c r="N1194">
        <v>3</v>
      </c>
      <c r="O1194" t="s">
        <v>102</v>
      </c>
      <c r="P1194" t="s">
        <v>2423</v>
      </c>
      <c r="Q1194" t="s">
        <v>2424</v>
      </c>
      <c r="R1194" t="s">
        <v>2425</v>
      </c>
      <c r="S1194" t="s">
        <v>1144</v>
      </c>
      <c r="T1194">
        <v>24390</v>
      </c>
    </row>
    <row r="1195" spans="1:20" x14ac:dyDescent="0.3">
      <c r="A1195" t="s">
        <v>2426</v>
      </c>
      <c r="B1195" t="str">
        <f>_xlfn.CONCAT(쿼리1[[#This Row],[주문번호]], "-", 쿼리1[[#This Row],[공정명]])</f>
        <v>20241106-1000165711-제대</v>
      </c>
      <c r="C1195">
        <v>4</v>
      </c>
      <c r="D1195" t="s">
        <v>80</v>
      </c>
      <c r="E1195" s="1">
        <v>45602</v>
      </c>
      <c r="F1195" s="1">
        <v>45615</v>
      </c>
      <c r="G1195" s="1">
        <v>45615</v>
      </c>
      <c r="H1195" s="1">
        <v>45656</v>
      </c>
      <c r="I1195" s="1">
        <v>45615</v>
      </c>
      <c r="J1195" t="s">
        <v>31</v>
      </c>
      <c r="K1195" t="s">
        <v>39</v>
      </c>
      <c r="L1195">
        <v>48000</v>
      </c>
      <c r="M1195">
        <v>45100</v>
      </c>
      <c r="N1195">
        <v>0</v>
      </c>
      <c r="O1195" t="s">
        <v>91</v>
      </c>
      <c r="P1195" t="s">
        <v>1336</v>
      </c>
      <c r="Q1195" t="s">
        <v>2427</v>
      </c>
      <c r="R1195" t="s">
        <v>2428</v>
      </c>
      <c r="S1195" t="s">
        <v>1144</v>
      </c>
      <c r="T1195">
        <v>48000</v>
      </c>
    </row>
    <row r="1196" spans="1:20" x14ac:dyDescent="0.3">
      <c r="A1196" t="s">
        <v>2429</v>
      </c>
      <c r="B1196" t="str">
        <f>_xlfn.CONCAT(쿼리1[[#This Row],[주문번호]], "-", 쿼리1[[#This Row],[공정명]])</f>
        <v>20240919-1000168763-제대</v>
      </c>
      <c r="C1196">
        <v>4</v>
      </c>
      <c r="D1196" t="s">
        <v>80</v>
      </c>
      <c r="E1196" s="1">
        <v>45554</v>
      </c>
      <c r="F1196" s="1">
        <v>45568</v>
      </c>
      <c r="G1196" s="1">
        <v>45575</v>
      </c>
      <c r="H1196" s="1">
        <v>45656</v>
      </c>
      <c r="I1196" s="1">
        <v>45561</v>
      </c>
      <c r="J1196" t="s">
        <v>101</v>
      </c>
      <c r="K1196" t="s">
        <v>32</v>
      </c>
      <c r="L1196">
        <v>25714</v>
      </c>
      <c r="M1196">
        <v>25200</v>
      </c>
      <c r="N1196">
        <v>7</v>
      </c>
      <c r="O1196" t="s">
        <v>394</v>
      </c>
      <c r="P1196" t="s">
        <v>2430</v>
      </c>
      <c r="Q1196" t="s">
        <v>2431</v>
      </c>
      <c r="R1196" t="s">
        <v>954</v>
      </c>
      <c r="S1196" t="s">
        <v>1144</v>
      </c>
      <c r="T1196">
        <v>25714</v>
      </c>
    </row>
    <row r="1197" spans="1:20" x14ac:dyDescent="0.3">
      <c r="A1197" t="s">
        <v>2432</v>
      </c>
      <c r="B1197" t="str">
        <f>_xlfn.CONCAT(쿼리1[[#This Row],[주문번호]], "-", 쿼리1[[#This Row],[공정명]])</f>
        <v>20241217-1217N0077-제대</v>
      </c>
      <c r="C1197">
        <v>2</v>
      </c>
      <c r="D1197" t="s">
        <v>80</v>
      </c>
      <c r="E1197" s="1">
        <v>45643</v>
      </c>
      <c r="F1197" s="1">
        <v>45658</v>
      </c>
      <c r="G1197" s="1">
        <v>45656</v>
      </c>
      <c r="H1197" s="1">
        <v>45656</v>
      </c>
      <c r="I1197" s="1">
        <v>45656</v>
      </c>
      <c r="J1197" t="s">
        <v>31</v>
      </c>
      <c r="K1197" t="s">
        <v>39</v>
      </c>
      <c r="L1197">
        <v>11320</v>
      </c>
      <c r="M1197">
        <v>11100</v>
      </c>
      <c r="N1197">
        <v>-2</v>
      </c>
      <c r="O1197" t="s">
        <v>1311</v>
      </c>
      <c r="P1197" t="s">
        <v>2433</v>
      </c>
      <c r="Q1197" t="s">
        <v>42</v>
      </c>
      <c r="R1197" t="s">
        <v>1486</v>
      </c>
      <c r="S1197" t="s">
        <v>1144</v>
      </c>
      <c r="T1197">
        <v>11320</v>
      </c>
    </row>
    <row r="1198" spans="1:20" x14ac:dyDescent="0.3">
      <c r="A1198" t="s">
        <v>2434</v>
      </c>
      <c r="B1198" t="str">
        <f>_xlfn.CONCAT(쿼리1[[#This Row],[주문번호]], "-", 쿼리1[[#This Row],[공정명]])</f>
        <v>20241014-1000149303-제대</v>
      </c>
      <c r="C1198">
        <v>4</v>
      </c>
      <c r="D1198" t="s">
        <v>80</v>
      </c>
      <c r="E1198" s="1">
        <v>45579</v>
      </c>
      <c r="F1198" s="1">
        <v>45590</v>
      </c>
      <c r="G1198" s="1">
        <v>45594</v>
      </c>
      <c r="H1198" s="1">
        <v>45656</v>
      </c>
      <c r="I1198" s="1">
        <v>45594</v>
      </c>
      <c r="J1198" t="s">
        <v>31</v>
      </c>
      <c r="K1198" t="s">
        <v>32</v>
      </c>
      <c r="L1198">
        <v>11320</v>
      </c>
      <c r="M1198">
        <v>10800</v>
      </c>
      <c r="N1198">
        <v>4</v>
      </c>
      <c r="O1198" t="s">
        <v>1311</v>
      </c>
      <c r="P1198" t="s">
        <v>2433</v>
      </c>
      <c r="Q1198" t="s">
        <v>2435</v>
      </c>
      <c r="R1198" t="s">
        <v>1486</v>
      </c>
      <c r="S1198" t="s">
        <v>1144</v>
      </c>
      <c r="T1198">
        <v>11320</v>
      </c>
    </row>
    <row r="1199" spans="1:20" x14ac:dyDescent="0.3">
      <c r="A1199" t="s">
        <v>2436</v>
      </c>
      <c r="B1199" t="str">
        <f>_xlfn.CONCAT(쿼리1[[#This Row],[주문번호]], "-", 쿼리1[[#This Row],[공정명]])</f>
        <v>20240920-1000154562-제대</v>
      </c>
      <c r="C1199">
        <v>4</v>
      </c>
      <c r="D1199" t="s">
        <v>80</v>
      </c>
      <c r="E1199" s="1">
        <v>45555</v>
      </c>
      <c r="F1199" s="1">
        <v>45568</v>
      </c>
      <c r="G1199" s="1">
        <v>45575</v>
      </c>
      <c r="H1199" s="1">
        <v>45656</v>
      </c>
      <c r="I1199" s="1">
        <v>45569</v>
      </c>
      <c r="J1199" t="s">
        <v>101</v>
      </c>
      <c r="K1199" t="s">
        <v>32</v>
      </c>
      <c r="L1199">
        <v>21052</v>
      </c>
      <c r="M1199">
        <v>19900</v>
      </c>
      <c r="N1199">
        <v>7</v>
      </c>
      <c r="O1199" t="s">
        <v>2437</v>
      </c>
      <c r="P1199" t="s">
        <v>2438</v>
      </c>
      <c r="Q1199" t="s">
        <v>2439</v>
      </c>
      <c r="R1199" t="s">
        <v>1486</v>
      </c>
      <c r="S1199" t="s">
        <v>1144</v>
      </c>
      <c r="T1199">
        <v>21052</v>
      </c>
    </row>
    <row r="1200" spans="1:20" x14ac:dyDescent="0.3">
      <c r="A1200" t="s">
        <v>2440</v>
      </c>
      <c r="B1200" t="str">
        <f>_xlfn.CONCAT(쿼리1[[#This Row],[주문번호]], "-", 쿼리1[[#This Row],[공정명]])</f>
        <v>20240923-1000158450-제대</v>
      </c>
      <c r="C1200">
        <v>2</v>
      </c>
      <c r="D1200" t="s">
        <v>80</v>
      </c>
      <c r="E1200" s="1">
        <v>45558</v>
      </c>
      <c r="F1200" s="1">
        <v>45569</v>
      </c>
      <c r="G1200" s="1">
        <v>45575</v>
      </c>
      <c r="H1200" s="1">
        <v>45656</v>
      </c>
      <c r="I1200" s="1">
        <v>45561</v>
      </c>
      <c r="J1200" t="s">
        <v>101</v>
      </c>
      <c r="K1200" t="s">
        <v>32</v>
      </c>
      <c r="L1200">
        <v>9230</v>
      </c>
      <c r="M1200">
        <v>9000</v>
      </c>
      <c r="N1200">
        <v>6</v>
      </c>
      <c r="O1200" t="s">
        <v>394</v>
      </c>
      <c r="P1200" t="s">
        <v>1032</v>
      </c>
      <c r="Q1200" t="s">
        <v>42</v>
      </c>
      <c r="R1200" t="s">
        <v>2441</v>
      </c>
      <c r="S1200" t="s">
        <v>1144</v>
      </c>
      <c r="T1200">
        <v>9230</v>
      </c>
    </row>
    <row r="1201" spans="1:20" x14ac:dyDescent="0.3">
      <c r="A1201" t="s">
        <v>2442</v>
      </c>
      <c r="B1201" t="str">
        <f>_xlfn.CONCAT(쿼리1[[#This Row],[주문번호]], "-", 쿼리1[[#This Row],[공정명]])</f>
        <v>20241104-1000158450-제대</v>
      </c>
      <c r="C1201">
        <v>2</v>
      </c>
      <c r="D1201" t="s">
        <v>80</v>
      </c>
      <c r="E1201" s="1">
        <v>45600</v>
      </c>
      <c r="F1201" s="1">
        <v>45611</v>
      </c>
      <c r="G1201" s="1">
        <v>45610</v>
      </c>
      <c r="H1201" s="1">
        <v>45656</v>
      </c>
      <c r="I1201" s="1">
        <v>45610</v>
      </c>
      <c r="J1201" t="s">
        <v>31</v>
      </c>
      <c r="K1201" t="s">
        <v>39</v>
      </c>
      <c r="L1201">
        <v>9230</v>
      </c>
      <c r="M1201">
        <v>9000</v>
      </c>
      <c r="N1201">
        <v>-1</v>
      </c>
      <c r="O1201" t="s">
        <v>394</v>
      </c>
      <c r="P1201" t="s">
        <v>1032</v>
      </c>
      <c r="Q1201" t="s">
        <v>42</v>
      </c>
      <c r="R1201" t="s">
        <v>2441</v>
      </c>
      <c r="S1201" t="s">
        <v>1144</v>
      </c>
      <c r="T1201">
        <v>9230</v>
      </c>
    </row>
    <row r="1202" spans="1:20" x14ac:dyDescent="0.3">
      <c r="A1202" t="s">
        <v>2443</v>
      </c>
      <c r="B1202" t="str">
        <f>_xlfn.CONCAT(쿼리1[[#This Row],[주문번호]], "-", 쿼리1[[#This Row],[공정명]])</f>
        <v>20241108-1000150745-제대</v>
      </c>
      <c r="C1202">
        <v>2</v>
      </c>
      <c r="D1202" t="s">
        <v>80</v>
      </c>
      <c r="E1202" s="1">
        <v>45604</v>
      </c>
      <c r="F1202" s="1">
        <v>45617</v>
      </c>
      <c r="G1202" s="1">
        <v>45614</v>
      </c>
      <c r="H1202" s="1">
        <v>45656</v>
      </c>
      <c r="I1202" s="1">
        <v>45621</v>
      </c>
      <c r="J1202" t="s">
        <v>31</v>
      </c>
      <c r="K1202" t="s">
        <v>39</v>
      </c>
      <c r="L1202">
        <v>17142</v>
      </c>
      <c r="M1202">
        <v>17000</v>
      </c>
      <c r="N1202">
        <v>-3</v>
      </c>
      <c r="O1202" t="s">
        <v>394</v>
      </c>
      <c r="P1202" t="s">
        <v>671</v>
      </c>
      <c r="Q1202" t="s">
        <v>42</v>
      </c>
      <c r="R1202" t="s">
        <v>2441</v>
      </c>
      <c r="S1202" t="s">
        <v>1144</v>
      </c>
      <c r="T1202">
        <v>17142</v>
      </c>
    </row>
    <row r="1203" spans="1:20" x14ac:dyDescent="0.3">
      <c r="A1203" t="s">
        <v>2444</v>
      </c>
      <c r="B1203" t="str">
        <f>_xlfn.CONCAT(쿼리1[[#This Row],[주문번호]], "-", 쿼리1[[#This Row],[공정명]])</f>
        <v>20241101-1000159980-제대</v>
      </c>
      <c r="C1203">
        <v>4</v>
      </c>
      <c r="D1203" t="s">
        <v>80</v>
      </c>
      <c r="E1203" s="1">
        <v>45597</v>
      </c>
      <c r="F1203" s="1">
        <v>45609</v>
      </c>
      <c r="G1203" s="1">
        <v>45609</v>
      </c>
      <c r="H1203" s="1">
        <v>45656</v>
      </c>
      <c r="I1203" s="1">
        <v>45609</v>
      </c>
      <c r="J1203" t="s">
        <v>31</v>
      </c>
      <c r="K1203" t="s">
        <v>39</v>
      </c>
      <c r="L1203">
        <v>16666</v>
      </c>
      <c r="M1203">
        <v>16800</v>
      </c>
      <c r="N1203">
        <v>0</v>
      </c>
      <c r="O1203" t="s">
        <v>1403</v>
      </c>
      <c r="P1203" t="s">
        <v>2445</v>
      </c>
      <c r="Q1203" t="s">
        <v>2446</v>
      </c>
      <c r="R1203" t="s">
        <v>2447</v>
      </c>
      <c r="S1203" t="s">
        <v>1144</v>
      </c>
      <c r="T1203">
        <v>16666</v>
      </c>
    </row>
    <row r="1204" spans="1:20" x14ac:dyDescent="0.3">
      <c r="A1204" t="s">
        <v>2448</v>
      </c>
      <c r="B1204" t="str">
        <f>_xlfn.CONCAT(쿼리1[[#This Row],[주문번호]], "-", 쿼리1[[#This Row],[공정명]])</f>
        <v>20241112-1219N0114-제대</v>
      </c>
      <c r="C1204">
        <v>2</v>
      </c>
      <c r="D1204" t="s">
        <v>80</v>
      </c>
      <c r="E1204" s="1">
        <v>45608</v>
      </c>
      <c r="F1204" s="1">
        <v>45618</v>
      </c>
      <c r="G1204" s="1">
        <v>45617</v>
      </c>
      <c r="H1204" s="1">
        <v>45656</v>
      </c>
      <c r="I1204" s="1">
        <v>45617</v>
      </c>
      <c r="J1204" t="s">
        <v>31</v>
      </c>
      <c r="K1204" t="s">
        <v>39</v>
      </c>
      <c r="L1204">
        <v>17142</v>
      </c>
      <c r="M1204">
        <v>17100</v>
      </c>
      <c r="N1204">
        <v>-1</v>
      </c>
      <c r="O1204" t="s">
        <v>275</v>
      </c>
      <c r="P1204" t="s">
        <v>671</v>
      </c>
      <c r="Q1204" t="s">
        <v>42</v>
      </c>
      <c r="R1204" t="s">
        <v>2449</v>
      </c>
      <c r="S1204" t="s">
        <v>1144</v>
      </c>
      <c r="T1204">
        <v>17142</v>
      </c>
    </row>
    <row r="1205" spans="1:20" x14ac:dyDescent="0.3">
      <c r="A1205" t="s">
        <v>2450</v>
      </c>
      <c r="B1205" t="str">
        <f>_xlfn.CONCAT(쿼리1[[#This Row],[주문번호]], "-", 쿼리1[[#This Row],[공정명]])</f>
        <v>20241210-1619P0061-제대</v>
      </c>
      <c r="C1205">
        <v>4</v>
      </c>
      <c r="D1205" t="s">
        <v>80</v>
      </c>
      <c r="E1205" s="1">
        <v>45636</v>
      </c>
      <c r="F1205" s="1">
        <v>45649</v>
      </c>
      <c r="G1205" s="1">
        <v>45652</v>
      </c>
      <c r="H1205" s="1">
        <v>45656</v>
      </c>
      <c r="I1205" s="1">
        <v>45652</v>
      </c>
      <c r="J1205" t="s">
        <v>31</v>
      </c>
      <c r="K1205" t="s">
        <v>32</v>
      </c>
      <c r="L1205">
        <v>16216</v>
      </c>
      <c r="M1205">
        <v>15650</v>
      </c>
      <c r="N1205">
        <v>3</v>
      </c>
      <c r="O1205" t="s">
        <v>275</v>
      </c>
      <c r="P1205" t="s">
        <v>2451</v>
      </c>
      <c r="Q1205" t="s">
        <v>2452</v>
      </c>
      <c r="R1205" t="s">
        <v>605</v>
      </c>
      <c r="S1205" t="s">
        <v>1144</v>
      </c>
      <c r="T1205">
        <v>16216</v>
      </c>
    </row>
    <row r="1206" spans="1:20" x14ac:dyDescent="0.3">
      <c r="A1206" t="s">
        <v>2453</v>
      </c>
      <c r="B1206" t="str">
        <f>_xlfn.CONCAT(쿼리1[[#This Row],[주문번호]], "-", 쿼리1[[#This Row],[공정명]])</f>
        <v>20241210-1000145489-제대</v>
      </c>
      <c r="C1206">
        <v>4</v>
      </c>
      <c r="D1206" t="s">
        <v>80</v>
      </c>
      <c r="E1206" s="1">
        <v>45636</v>
      </c>
      <c r="F1206" s="1">
        <v>45649</v>
      </c>
      <c r="G1206" s="1">
        <v>45653</v>
      </c>
      <c r="H1206" s="1">
        <v>45656</v>
      </c>
      <c r="I1206" s="1">
        <v>45653</v>
      </c>
      <c r="J1206" t="s">
        <v>31</v>
      </c>
      <c r="K1206" t="s">
        <v>32</v>
      </c>
      <c r="L1206">
        <v>16216</v>
      </c>
      <c r="M1206">
        <v>15550</v>
      </c>
      <c r="N1206">
        <v>4</v>
      </c>
      <c r="O1206" t="s">
        <v>275</v>
      </c>
      <c r="P1206" t="s">
        <v>2451</v>
      </c>
      <c r="Q1206" t="s">
        <v>2454</v>
      </c>
      <c r="R1206" t="s">
        <v>605</v>
      </c>
      <c r="S1206" t="s">
        <v>1144</v>
      </c>
      <c r="T1206">
        <v>16216</v>
      </c>
    </row>
    <row r="1207" spans="1:20" x14ac:dyDescent="0.3">
      <c r="A1207" t="s">
        <v>2455</v>
      </c>
      <c r="B1207" t="str">
        <f>_xlfn.CONCAT(쿼리1[[#This Row],[주문번호]], "-", 쿼리1[[#This Row],[공정명]])</f>
        <v>20240924-1000145879-제대</v>
      </c>
      <c r="C1207">
        <v>3</v>
      </c>
      <c r="D1207" t="s">
        <v>80</v>
      </c>
      <c r="E1207" s="1">
        <v>45559</v>
      </c>
      <c r="F1207" s="1">
        <v>45574</v>
      </c>
      <c r="G1207" s="1">
        <v>45575</v>
      </c>
      <c r="H1207" s="1">
        <v>45656</v>
      </c>
      <c r="I1207" s="1">
        <v>45577</v>
      </c>
      <c r="J1207" t="s">
        <v>31</v>
      </c>
      <c r="K1207" t="s">
        <v>32</v>
      </c>
      <c r="L1207">
        <v>15000</v>
      </c>
      <c r="M1207">
        <v>14625</v>
      </c>
      <c r="N1207">
        <v>1</v>
      </c>
      <c r="O1207" t="s">
        <v>1969</v>
      </c>
      <c r="P1207" t="s">
        <v>2456</v>
      </c>
      <c r="Q1207" t="s">
        <v>42</v>
      </c>
      <c r="R1207" t="s">
        <v>2291</v>
      </c>
      <c r="S1207" t="s">
        <v>137</v>
      </c>
      <c r="T1207">
        <v>15000</v>
      </c>
    </row>
    <row r="1208" spans="1:20" x14ac:dyDescent="0.3">
      <c r="A1208" t="s">
        <v>2455</v>
      </c>
      <c r="B1208" t="str">
        <f>_xlfn.CONCAT(쿼리1[[#This Row],[주문번호]], "-", 쿼리1[[#This Row],[공정명]])</f>
        <v>20240924-1000145879-제대</v>
      </c>
      <c r="C1208">
        <v>3</v>
      </c>
      <c r="D1208" t="s">
        <v>80</v>
      </c>
      <c r="E1208" s="1">
        <v>45559</v>
      </c>
      <c r="F1208" s="1">
        <v>45574</v>
      </c>
      <c r="G1208" s="1">
        <v>45572</v>
      </c>
      <c r="H1208" s="1">
        <v>45656</v>
      </c>
      <c r="I1208" s="1">
        <v>45577</v>
      </c>
      <c r="J1208" t="s">
        <v>31</v>
      </c>
      <c r="K1208" t="s">
        <v>39</v>
      </c>
      <c r="L1208">
        <v>15000</v>
      </c>
      <c r="M1208">
        <v>14625</v>
      </c>
      <c r="N1208">
        <v>-2</v>
      </c>
      <c r="O1208" t="s">
        <v>1969</v>
      </c>
      <c r="P1208" t="s">
        <v>2456</v>
      </c>
      <c r="Q1208" t="s">
        <v>42</v>
      </c>
      <c r="R1208" t="s">
        <v>2291</v>
      </c>
      <c r="S1208" t="s">
        <v>137</v>
      </c>
      <c r="T1208">
        <v>15000</v>
      </c>
    </row>
    <row r="1209" spans="1:20" x14ac:dyDescent="0.3">
      <c r="A1209" t="s">
        <v>2457</v>
      </c>
      <c r="B1209" t="str">
        <f>_xlfn.CONCAT(쿼리1[[#This Row],[주문번호]], "-", 쿼리1[[#This Row],[공정명]])</f>
        <v>20240923-1000152567-제대</v>
      </c>
      <c r="C1209">
        <v>5</v>
      </c>
      <c r="D1209" t="s">
        <v>80</v>
      </c>
      <c r="E1209" s="1">
        <v>45558</v>
      </c>
      <c r="F1209" s="1">
        <v>45572</v>
      </c>
      <c r="G1209" s="1">
        <v>45575</v>
      </c>
      <c r="H1209" s="1">
        <v>45656</v>
      </c>
      <c r="I1209" s="1">
        <v>45568</v>
      </c>
      <c r="J1209" t="s">
        <v>101</v>
      </c>
      <c r="K1209" t="s">
        <v>32</v>
      </c>
      <c r="L1209">
        <v>14285</v>
      </c>
      <c r="M1209">
        <v>12378</v>
      </c>
      <c r="N1209">
        <v>3</v>
      </c>
      <c r="O1209" t="s">
        <v>2293</v>
      </c>
      <c r="P1209" t="s">
        <v>2294</v>
      </c>
      <c r="Q1209" t="s">
        <v>2295</v>
      </c>
      <c r="R1209" t="s">
        <v>2291</v>
      </c>
      <c r="S1209" t="s">
        <v>137</v>
      </c>
      <c r="T1209">
        <v>14285</v>
      </c>
    </row>
    <row r="1210" spans="1:20" x14ac:dyDescent="0.3">
      <c r="A1210" t="s">
        <v>2458</v>
      </c>
      <c r="B1210" t="str">
        <f>_xlfn.CONCAT(쿼리1[[#This Row],[주문번호]], "-", 쿼리1[[#This Row],[공정명]])</f>
        <v>20240906-1420N0002-제대</v>
      </c>
      <c r="C1210">
        <v>3</v>
      </c>
      <c r="D1210" t="s">
        <v>80</v>
      </c>
      <c r="E1210" s="1">
        <v>45541</v>
      </c>
      <c r="F1210" s="1">
        <v>45555</v>
      </c>
      <c r="G1210" s="1">
        <v>45575</v>
      </c>
      <c r="H1210" s="1">
        <v>45656</v>
      </c>
      <c r="I1210" s="1">
        <v>45575</v>
      </c>
      <c r="J1210" t="s">
        <v>31</v>
      </c>
      <c r="K1210" t="s">
        <v>32</v>
      </c>
      <c r="L1210">
        <v>11881</v>
      </c>
      <c r="M1210">
        <v>10220</v>
      </c>
      <c r="N1210">
        <v>20</v>
      </c>
      <c r="O1210" t="s">
        <v>2459</v>
      </c>
      <c r="P1210" t="s">
        <v>2460</v>
      </c>
      <c r="Q1210" t="s">
        <v>42</v>
      </c>
      <c r="R1210" t="s">
        <v>539</v>
      </c>
      <c r="S1210" t="s">
        <v>137</v>
      </c>
      <c r="T1210">
        <v>11881</v>
      </c>
    </row>
    <row r="1211" spans="1:20" x14ac:dyDescent="0.3">
      <c r="A1211" t="s">
        <v>2458</v>
      </c>
      <c r="B1211" t="str">
        <f>_xlfn.CONCAT(쿼리1[[#This Row],[주문번호]], "-", 쿼리1[[#This Row],[공정명]])</f>
        <v>20240906-1420N0002-제대</v>
      </c>
      <c r="C1211">
        <v>3</v>
      </c>
      <c r="D1211" t="s">
        <v>80</v>
      </c>
      <c r="E1211" s="1">
        <v>45541</v>
      </c>
      <c r="F1211" s="1">
        <v>45555</v>
      </c>
      <c r="G1211" s="1">
        <v>45575</v>
      </c>
      <c r="H1211" s="1">
        <v>45656</v>
      </c>
      <c r="I1211" s="1">
        <v>45575</v>
      </c>
      <c r="J1211" t="s">
        <v>31</v>
      </c>
      <c r="K1211" t="s">
        <v>32</v>
      </c>
      <c r="L1211">
        <v>11881</v>
      </c>
      <c r="M1211">
        <v>10220</v>
      </c>
      <c r="N1211">
        <v>20</v>
      </c>
      <c r="O1211" t="s">
        <v>2459</v>
      </c>
      <c r="P1211" t="s">
        <v>2460</v>
      </c>
      <c r="Q1211" t="s">
        <v>42</v>
      </c>
      <c r="R1211" t="s">
        <v>539</v>
      </c>
      <c r="S1211" t="s">
        <v>137</v>
      </c>
      <c r="T1211">
        <v>11881</v>
      </c>
    </row>
    <row r="1212" spans="1:20" x14ac:dyDescent="0.3">
      <c r="A1212" t="s">
        <v>2461</v>
      </c>
      <c r="B1212" t="str">
        <f>_xlfn.CONCAT(쿼리1[[#This Row],[주문번호]], "-", 쿼리1[[#This Row],[공정명]])</f>
        <v>20241202-1420N0002-제대</v>
      </c>
      <c r="C1212">
        <v>3</v>
      </c>
      <c r="D1212" t="s">
        <v>80</v>
      </c>
      <c r="E1212" s="1">
        <v>45628</v>
      </c>
      <c r="F1212" s="1">
        <v>45642</v>
      </c>
      <c r="G1212" s="1">
        <v>45637</v>
      </c>
      <c r="H1212" s="1">
        <v>45656</v>
      </c>
      <c r="I1212" s="1">
        <v>45644</v>
      </c>
      <c r="J1212" t="s">
        <v>31</v>
      </c>
      <c r="K1212" t="s">
        <v>39</v>
      </c>
      <c r="L1212">
        <v>11881</v>
      </c>
      <c r="M1212">
        <v>11450</v>
      </c>
      <c r="N1212">
        <v>-5</v>
      </c>
      <c r="O1212" t="s">
        <v>2459</v>
      </c>
      <c r="P1212" t="s">
        <v>2460</v>
      </c>
      <c r="Q1212" t="s">
        <v>42</v>
      </c>
      <c r="R1212" t="s">
        <v>539</v>
      </c>
      <c r="S1212" t="s">
        <v>137</v>
      </c>
      <c r="T1212">
        <v>11881</v>
      </c>
    </row>
    <row r="1213" spans="1:20" x14ac:dyDescent="0.3">
      <c r="A1213" t="s">
        <v>2462</v>
      </c>
      <c r="B1213" t="str">
        <f>_xlfn.CONCAT(쿼리1[[#This Row],[주문번호]], "-", 쿼리1[[#This Row],[공정명]])</f>
        <v>20241129-1000160369-제대</v>
      </c>
      <c r="C1213">
        <v>5</v>
      </c>
      <c r="D1213" t="s">
        <v>80</v>
      </c>
      <c r="E1213" s="1">
        <v>45625</v>
      </c>
      <c r="F1213" s="1">
        <v>45638</v>
      </c>
      <c r="G1213" s="1">
        <v>45642</v>
      </c>
      <c r="H1213" s="1">
        <v>45656</v>
      </c>
      <c r="I1213" s="1">
        <v>45642</v>
      </c>
      <c r="J1213" t="s">
        <v>31</v>
      </c>
      <c r="K1213" t="s">
        <v>32</v>
      </c>
      <c r="L1213">
        <v>38095</v>
      </c>
      <c r="M1213">
        <v>34490</v>
      </c>
      <c r="N1213">
        <v>4</v>
      </c>
      <c r="O1213" t="s">
        <v>141</v>
      </c>
      <c r="P1213" t="s">
        <v>2463</v>
      </c>
      <c r="Q1213" t="s">
        <v>2464</v>
      </c>
      <c r="R1213" t="s">
        <v>397</v>
      </c>
      <c r="S1213" t="s">
        <v>137</v>
      </c>
      <c r="T1213">
        <v>38095</v>
      </c>
    </row>
    <row r="1214" spans="1:20" x14ac:dyDescent="0.3">
      <c r="A1214" t="s">
        <v>2465</v>
      </c>
      <c r="B1214" t="str">
        <f>_xlfn.CONCAT(쿼리1[[#This Row],[주문번호]], "-", 쿼리1[[#This Row],[공정명]])</f>
        <v>20241022-1000162684-제대</v>
      </c>
      <c r="C1214">
        <v>5</v>
      </c>
      <c r="D1214" t="s">
        <v>80</v>
      </c>
      <c r="E1214" s="1">
        <v>45587</v>
      </c>
      <c r="F1214" s="1">
        <v>45600</v>
      </c>
      <c r="G1214" s="1">
        <v>45601</v>
      </c>
      <c r="H1214" s="1">
        <v>45656</v>
      </c>
      <c r="I1214" s="1">
        <v>45601</v>
      </c>
      <c r="J1214" t="s">
        <v>31</v>
      </c>
      <c r="K1214" t="s">
        <v>32</v>
      </c>
      <c r="L1214">
        <v>50000</v>
      </c>
      <c r="M1214">
        <v>45400</v>
      </c>
      <c r="N1214">
        <v>1</v>
      </c>
      <c r="O1214" t="s">
        <v>141</v>
      </c>
      <c r="P1214" t="s">
        <v>2466</v>
      </c>
      <c r="Q1214" t="s">
        <v>2467</v>
      </c>
      <c r="R1214" t="s">
        <v>58</v>
      </c>
      <c r="S1214" t="s">
        <v>137</v>
      </c>
      <c r="T1214">
        <v>50000</v>
      </c>
    </row>
    <row r="1215" spans="1:20" x14ac:dyDescent="0.3">
      <c r="A1215" t="s">
        <v>54</v>
      </c>
      <c r="B1215" t="str">
        <f>_xlfn.CONCAT(쿼리1[[#This Row],[주문번호]], "-", 쿼리1[[#This Row],[공정명]])</f>
        <v>20241119-1220P0312-제대</v>
      </c>
      <c r="C1215">
        <v>5</v>
      </c>
      <c r="D1215" t="s">
        <v>80</v>
      </c>
      <c r="E1215" s="1">
        <v>45615</v>
      </c>
      <c r="F1215" s="1">
        <v>45629</v>
      </c>
      <c r="G1215" s="1">
        <v>45631</v>
      </c>
      <c r="H1215" s="1">
        <v>45656</v>
      </c>
      <c r="I1215" s="1">
        <v>45631</v>
      </c>
      <c r="J1215" t="s">
        <v>31</v>
      </c>
      <c r="K1215" t="s">
        <v>32</v>
      </c>
      <c r="L1215">
        <v>14285</v>
      </c>
      <c r="M1215">
        <v>13658</v>
      </c>
      <c r="N1215">
        <v>2</v>
      </c>
      <c r="O1215" t="s">
        <v>55</v>
      </c>
      <c r="P1215" t="s">
        <v>56</v>
      </c>
      <c r="Q1215" t="s">
        <v>57</v>
      </c>
      <c r="R1215" t="s">
        <v>58</v>
      </c>
      <c r="S1215" t="s">
        <v>137</v>
      </c>
      <c r="T1215">
        <v>14285</v>
      </c>
    </row>
    <row r="1216" spans="1:20" x14ac:dyDescent="0.3">
      <c r="A1216" t="s">
        <v>2468</v>
      </c>
      <c r="B1216" t="str">
        <f>_xlfn.CONCAT(쿼리1[[#This Row],[주문번호]], "-", 쿼리1[[#This Row],[공정명]])</f>
        <v>20241114-1000165013-제대</v>
      </c>
      <c r="C1216">
        <v>5</v>
      </c>
      <c r="D1216" t="s">
        <v>80</v>
      </c>
      <c r="E1216" s="1">
        <v>45610</v>
      </c>
      <c r="F1216" s="1">
        <v>45624</v>
      </c>
      <c r="G1216" s="1">
        <v>45625</v>
      </c>
      <c r="H1216" s="1">
        <v>45656</v>
      </c>
      <c r="I1216" s="1">
        <v>45625</v>
      </c>
      <c r="J1216" t="s">
        <v>31</v>
      </c>
      <c r="K1216" t="s">
        <v>32</v>
      </c>
      <c r="L1216">
        <v>36363</v>
      </c>
      <c r="M1216">
        <v>34970</v>
      </c>
      <c r="N1216">
        <v>1</v>
      </c>
      <c r="O1216" t="s">
        <v>559</v>
      </c>
      <c r="P1216" t="s">
        <v>2469</v>
      </c>
      <c r="Q1216" t="s">
        <v>2470</v>
      </c>
      <c r="R1216" t="s">
        <v>1486</v>
      </c>
      <c r="S1216" t="s">
        <v>137</v>
      </c>
      <c r="T1216">
        <v>36363</v>
      </c>
    </row>
    <row r="1217" spans="1:20" x14ac:dyDescent="0.3">
      <c r="A1217" t="s">
        <v>2471</v>
      </c>
      <c r="B1217" t="str">
        <f>_xlfn.CONCAT(쿼리1[[#This Row],[주문번호]], "-", 쿼리1[[#This Row],[공정명]])</f>
        <v>20240927-1000165013-제대</v>
      </c>
      <c r="C1217">
        <v>5</v>
      </c>
      <c r="D1217" t="s">
        <v>80</v>
      </c>
      <c r="E1217" s="1">
        <v>45562</v>
      </c>
      <c r="F1217" s="1">
        <v>45576</v>
      </c>
      <c r="G1217" s="1">
        <v>45575</v>
      </c>
      <c r="H1217" s="1">
        <v>45656</v>
      </c>
      <c r="I1217" s="1">
        <v>45579</v>
      </c>
      <c r="J1217" t="s">
        <v>101</v>
      </c>
      <c r="K1217" t="s">
        <v>39</v>
      </c>
      <c r="L1217">
        <v>36363</v>
      </c>
      <c r="M1217">
        <v>35680</v>
      </c>
      <c r="N1217">
        <v>-1</v>
      </c>
      <c r="O1217" t="s">
        <v>559</v>
      </c>
      <c r="P1217" t="s">
        <v>2469</v>
      </c>
      <c r="Q1217" t="s">
        <v>2470</v>
      </c>
      <c r="R1217" t="s">
        <v>1486</v>
      </c>
      <c r="S1217" t="s">
        <v>137</v>
      </c>
      <c r="T1217">
        <v>36363</v>
      </c>
    </row>
    <row r="1218" spans="1:20" x14ac:dyDescent="0.3">
      <c r="A1218" t="s">
        <v>2472</v>
      </c>
      <c r="B1218" t="str">
        <f>_xlfn.CONCAT(쿼리1[[#This Row],[주문번호]], "-", 쿼리1[[#This Row],[공정명]])</f>
        <v>20241218-1000167691-제대</v>
      </c>
      <c r="C1218">
        <v>5</v>
      </c>
      <c r="D1218" t="s">
        <v>80</v>
      </c>
      <c r="E1218" s="1">
        <v>45644</v>
      </c>
      <c r="F1218" s="1">
        <v>45658</v>
      </c>
      <c r="G1218" s="1"/>
      <c r="H1218" s="1">
        <v>45656</v>
      </c>
      <c r="I1218" s="1">
        <v>45652</v>
      </c>
      <c r="J1218" t="s">
        <v>21</v>
      </c>
      <c r="K1218" t="s">
        <v>282</v>
      </c>
      <c r="L1218">
        <v>53333</v>
      </c>
      <c r="O1218" t="s">
        <v>141</v>
      </c>
      <c r="P1218" t="s">
        <v>142</v>
      </c>
      <c r="Q1218" t="s">
        <v>2473</v>
      </c>
      <c r="R1218" t="s">
        <v>2474</v>
      </c>
      <c r="S1218" t="s">
        <v>137</v>
      </c>
      <c r="T1218">
        <v>53333</v>
      </c>
    </row>
    <row r="1219" spans="1:20" x14ac:dyDescent="0.3">
      <c r="A1219" t="s">
        <v>2475</v>
      </c>
      <c r="B1219" t="str">
        <f>_xlfn.CONCAT(쿼리1[[#This Row],[주문번호]], "-", 쿼리1[[#This Row],[공정명]])</f>
        <v>20240906-1000155632-제대</v>
      </c>
      <c r="C1219">
        <v>5</v>
      </c>
      <c r="D1219" t="s">
        <v>80</v>
      </c>
      <c r="E1219" s="1">
        <v>45541</v>
      </c>
      <c r="F1219" s="1">
        <v>45554</v>
      </c>
      <c r="G1219" s="1">
        <v>45575</v>
      </c>
      <c r="H1219" s="1">
        <v>45656</v>
      </c>
      <c r="I1219" s="1">
        <v>45546</v>
      </c>
      <c r="J1219" t="s">
        <v>101</v>
      </c>
      <c r="K1219" t="s">
        <v>32</v>
      </c>
      <c r="L1219">
        <v>53333</v>
      </c>
      <c r="M1219">
        <v>50980</v>
      </c>
      <c r="N1219">
        <v>21</v>
      </c>
      <c r="O1219" t="s">
        <v>141</v>
      </c>
      <c r="P1219" t="s">
        <v>142</v>
      </c>
      <c r="Q1219" t="s">
        <v>2476</v>
      </c>
      <c r="R1219" t="s">
        <v>2474</v>
      </c>
      <c r="S1219" t="s">
        <v>137</v>
      </c>
      <c r="T1219">
        <v>53333</v>
      </c>
    </row>
    <row r="1220" spans="1:20" x14ac:dyDescent="0.3">
      <c r="A1220" t="s">
        <v>2477</v>
      </c>
      <c r="B1220" t="str">
        <f>_xlfn.CONCAT(쿼리1[[#This Row],[주문번호]], "-", 쿼리1[[#This Row],[공정명]])</f>
        <v>20241218-1000167693-제대</v>
      </c>
      <c r="C1220">
        <v>5</v>
      </c>
      <c r="D1220" t="s">
        <v>80</v>
      </c>
      <c r="E1220" s="1">
        <v>45644</v>
      </c>
      <c r="F1220" s="1">
        <v>45658</v>
      </c>
      <c r="G1220" s="1"/>
      <c r="H1220" s="1">
        <v>45656</v>
      </c>
      <c r="I1220" s="1">
        <v>45652</v>
      </c>
      <c r="J1220" t="s">
        <v>21</v>
      </c>
      <c r="K1220" t="s">
        <v>282</v>
      </c>
      <c r="L1220">
        <v>53333</v>
      </c>
      <c r="O1220" t="s">
        <v>141</v>
      </c>
      <c r="P1220" t="s">
        <v>142</v>
      </c>
      <c r="Q1220" t="s">
        <v>2478</v>
      </c>
      <c r="R1220" t="s">
        <v>2474</v>
      </c>
      <c r="S1220" t="s">
        <v>137</v>
      </c>
      <c r="T1220">
        <v>53333</v>
      </c>
    </row>
    <row r="1221" spans="1:20" x14ac:dyDescent="0.3">
      <c r="A1221" t="s">
        <v>2479</v>
      </c>
      <c r="B1221" t="str">
        <f>_xlfn.CONCAT(쿼리1[[#This Row],[주문번호]], "-", 쿼리1[[#This Row],[공정명]])</f>
        <v>20241023-1000149779-제대</v>
      </c>
      <c r="C1221">
        <v>5</v>
      </c>
      <c r="D1221" t="s">
        <v>80</v>
      </c>
      <c r="E1221" s="1">
        <v>45588</v>
      </c>
      <c r="F1221" s="1">
        <v>45600</v>
      </c>
      <c r="G1221" s="1">
        <v>45610</v>
      </c>
      <c r="H1221" s="1">
        <v>45656</v>
      </c>
      <c r="I1221" s="1">
        <v>45610</v>
      </c>
      <c r="J1221" t="s">
        <v>31</v>
      </c>
      <c r="K1221" t="s">
        <v>32</v>
      </c>
      <c r="L1221">
        <v>53333</v>
      </c>
      <c r="M1221">
        <v>51550</v>
      </c>
      <c r="N1221">
        <v>10</v>
      </c>
      <c r="O1221" t="s">
        <v>275</v>
      </c>
      <c r="P1221" t="s">
        <v>2480</v>
      </c>
      <c r="Q1221" t="s">
        <v>2481</v>
      </c>
      <c r="R1221" t="s">
        <v>2482</v>
      </c>
      <c r="S1221" t="s">
        <v>137</v>
      </c>
      <c r="T1221">
        <v>53333</v>
      </c>
    </row>
    <row r="1222" spans="1:20" x14ac:dyDescent="0.3">
      <c r="A1222" t="s">
        <v>918</v>
      </c>
      <c r="B1222" t="str">
        <f>_xlfn.CONCAT(쿼리1[[#This Row],[주문번호]], "-", 쿼리1[[#This Row],[공정명]])</f>
        <v>20241011-1000156851-제대</v>
      </c>
      <c r="C1222">
        <v>5</v>
      </c>
      <c r="D1222" t="s">
        <v>80</v>
      </c>
      <c r="E1222" s="1">
        <v>45576</v>
      </c>
      <c r="F1222" s="1">
        <v>45593</v>
      </c>
      <c r="G1222" s="1">
        <v>45595</v>
      </c>
      <c r="H1222" s="1">
        <v>45656</v>
      </c>
      <c r="I1222" s="1">
        <v>45595</v>
      </c>
      <c r="J1222" t="s">
        <v>31</v>
      </c>
      <c r="K1222" t="s">
        <v>32</v>
      </c>
      <c r="L1222">
        <v>184615</v>
      </c>
      <c r="M1222">
        <v>79535</v>
      </c>
      <c r="N1222">
        <v>2</v>
      </c>
      <c r="O1222" t="s">
        <v>915</v>
      </c>
      <c r="P1222" t="s">
        <v>916</v>
      </c>
      <c r="Q1222" t="s">
        <v>917</v>
      </c>
      <c r="R1222" t="s">
        <v>26</v>
      </c>
      <c r="S1222" t="s">
        <v>137</v>
      </c>
      <c r="T1222">
        <v>184615</v>
      </c>
    </row>
    <row r="1223" spans="1:20" x14ac:dyDescent="0.3">
      <c r="A1223" t="s">
        <v>2483</v>
      </c>
      <c r="B1223" t="str">
        <f>_xlfn.CONCAT(쿼리1[[#This Row],[주문번호]], "-", 쿼리1[[#This Row],[공정명]])</f>
        <v>20240927-1217P0106-제대</v>
      </c>
      <c r="C1223">
        <v>4</v>
      </c>
      <c r="D1223" t="s">
        <v>80</v>
      </c>
      <c r="E1223" s="1">
        <v>45562</v>
      </c>
      <c r="F1223" s="1">
        <v>45575</v>
      </c>
      <c r="G1223" s="1">
        <v>45581</v>
      </c>
      <c r="H1223" s="1">
        <v>45656</v>
      </c>
      <c r="I1223" s="1">
        <v>45581</v>
      </c>
      <c r="J1223" t="s">
        <v>31</v>
      </c>
      <c r="K1223" t="s">
        <v>32</v>
      </c>
      <c r="L1223">
        <v>26666</v>
      </c>
      <c r="M1223">
        <v>24950</v>
      </c>
      <c r="N1223">
        <v>6</v>
      </c>
      <c r="O1223" t="s">
        <v>117</v>
      </c>
      <c r="P1223" t="s">
        <v>283</v>
      </c>
      <c r="Q1223" t="s">
        <v>284</v>
      </c>
      <c r="R1223" t="s">
        <v>285</v>
      </c>
      <c r="S1223" t="s">
        <v>85</v>
      </c>
      <c r="T1223">
        <v>26666</v>
      </c>
    </row>
    <row r="1224" spans="1:20" x14ac:dyDescent="0.3">
      <c r="A1224" t="s">
        <v>2484</v>
      </c>
      <c r="B1224" t="str">
        <f>_xlfn.CONCAT(쿼리1[[#This Row],[주문번호]], "-", 쿼리1[[#This Row],[공정명]])</f>
        <v>20241016-1217N0087-제대</v>
      </c>
      <c r="C1224">
        <v>2</v>
      </c>
      <c r="D1224" t="s">
        <v>80</v>
      </c>
      <c r="E1224" s="1">
        <v>45581</v>
      </c>
      <c r="F1224" s="1">
        <v>45590</v>
      </c>
      <c r="G1224" s="1">
        <v>45590</v>
      </c>
      <c r="H1224" s="1">
        <v>45656</v>
      </c>
      <c r="I1224" s="1">
        <v>45590</v>
      </c>
      <c r="J1224" t="s">
        <v>31</v>
      </c>
      <c r="K1224" t="s">
        <v>39</v>
      </c>
      <c r="L1224">
        <v>24000</v>
      </c>
      <c r="M1224">
        <v>23070</v>
      </c>
      <c r="N1224">
        <v>0</v>
      </c>
      <c r="O1224" t="s">
        <v>128</v>
      </c>
      <c r="P1224" t="s">
        <v>2177</v>
      </c>
      <c r="Q1224" t="s">
        <v>42</v>
      </c>
      <c r="R1224" t="s">
        <v>2485</v>
      </c>
      <c r="S1224" t="s">
        <v>85</v>
      </c>
      <c r="T1224">
        <v>24000</v>
      </c>
    </row>
    <row r="1225" spans="1:20" x14ac:dyDescent="0.3">
      <c r="A1225" t="s">
        <v>2486</v>
      </c>
      <c r="B1225" t="str">
        <f>_xlfn.CONCAT(쿼리1[[#This Row],[주문번호]], "-", 쿼리1[[#This Row],[공정명]])</f>
        <v>20241126-11150166-제대</v>
      </c>
      <c r="C1225">
        <v>2</v>
      </c>
      <c r="D1225" t="s">
        <v>80</v>
      </c>
      <c r="E1225" s="1">
        <v>45622</v>
      </c>
      <c r="F1225" s="1">
        <v>45632</v>
      </c>
      <c r="G1225" s="1">
        <v>45643</v>
      </c>
      <c r="H1225" s="1">
        <v>45656</v>
      </c>
      <c r="I1225" s="1">
        <v>45643</v>
      </c>
      <c r="J1225" t="s">
        <v>31</v>
      </c>
      <c r="K1225" t="s">
        <v>32</v>
      </c>
      <c r="L1225">
        <v>6666</v>
      </c>
      <c r="M1225">
        <v>6500</v>
      </c>
      <c r="N1225">
        <v>11</v>
      </c>
      <c r="O1225" t="s">
        <v>275</v>
      </c>
      <c r="P1225" t="s">
        <v>2487</v>
      </c>
      <c r="Q1225" t="s">
        <v>42</v>
      </c>
      <c r="R1225" t="s">
        <v>2488</v>
      </c>
      <c r="S1225" t="s">
        <v>85</v>
      </c>
      <c r="T1225">
        <v>6666</v>
      </c>
    </row>
    <row r="1226" spans="1:20" x14ac:dyDescent="0.3">
      <c r="A1226" t="s">
        <v>2489</v>
      </c>
      <c r="B1226" t="str">
        <f>_xlfn.CONCAT(쿼리1[[#This Row],[주문번호]], "-", 쿼리1[[#This Row],[공정명]])</f>
        <v>20241030-12150269-제대</v>
      </c>
      <c r="C1226">
        <v>2</v>
      </c>
      <c r="D1226" t="s">
        <v>80</v>
      </c>
      <c r="E1226" s="1">
        <v>45595</v>
      </c>
      <c r="F1226" s="1">
        <v>45607</v>
      </c>
      <c r="G1226" s="1">
        <v>45607</v>
      </c>
      <c r="H1226" s="1">
        <v>45656</v>
      </c>
      <c r="I1226" s="1">
        <v>45607</v>
      </c>
      <c r="J1226" t="s">
        <v>31</v>
      </c>
      <c r="K1226" t="s">
        <v>39</v>
      </c>
      <c r="L1226">
        <v>8571</v>
      </c>
      <c r="M1226">
        <v>8170</v>
      </c>
      <c r="N1226">
        <v>0</v>
      </c>
      <c r="O1226" t="s">
        <v>275</v>
      </c>
      <c r="P1226" t="s">
        <v>2490</v>
      </c>
      <c r="Q1226" t="s">
        <v>42</v>
      </c>
      <c r="R1226" t="s">
        <v>2491</v>
      </c>
      <c r="S1226" t="s">
        <v>85</v>
      </c>
      <c r="T1226">
        <v>8571</v>
      </c>
    </row>
    <row r="1227" spans="1:20" x14ac:dyDescent="0.3">
      <c r="A1227" t="s">
        <v>1879</v>
      </c>
      <c r="B1227" t="str">
        <f>_xlfn.CONCAT(쿼리1[[#This Row],[주문번호]], "-", 쿼리1[[#This Row],[공정명]])</f>
        <v>20240920-1000163519-제대</v>
      </c>
      <c r="C1227">
        <v>2</v>
      </c>
      <c r="D1227" t="s">
        <v>80</v>
      </c>
      <c r="E1227" s="1">
        <v>45555</v>
      </c>
      <c r="F1227" s="1">
        <v>45568</v>
      </c>
      <c r="G1227" s="1">
        <v>45575</v>
      </c>
      <c r="H1227" s="1">
        <v>45656</v>
      </c>
      <c r="I1227" s="1">
        <v>45564</v>
      </c>
      <c r="J1227" t="s">
        <v>101</v>
      </c>
      <c r="K1227" t="s">
        <v>32</v>
      </c>
      <c r="L1227">
        <v>80000</v>
      </c>
      <c r="M1227">
        <v>77300</v>
      </c>
      <c r="N1227">
        <v>7</v>
      </c>
      <c r="O1227" t="s">
        <v>91</v>
      </c>
      <c r="P1227" t="s">
        <v>1661</v>
      </c>
      <c r="Q1227" t="s">
        <v>42</v>
      </c>
      <c r="R1227" t="s">
        <v>1459</v>
      </c>
      <c r="S1227" t="s">
        <v>85</v>
      </c>
      <c r="T1227">
        <v>80000</v>
      </c>
    </row>
    <row r="1228" spans="1:20" x14ac:dyDescent="0.3">
      <c r="A1228" t="s">
        <v>2492</v>
      </c>
      <c r="B1228" t="str">
        <f>_xlfn.CONCAT(쿼리1[[#This Row],[주문번호]], "-", 쿼리1[[#This Row],[공정명]])</f>
        <v>20241202-150095-제대</v>
      </c>
      <c r="C1228">
        <v>2</v>
      </c>
      <c r="D1228" t="s">
        <v>80</v>
      </c>
      <c r="E1228" s="1">
        <v>45628</v>
      </c>
      <c r="F1228" s="1">
        <v>45638</v>
      </c>
      <c r="G1228" s="1">
        <v>45652</v>
      </c>
      <c r="H1228" s="1">
        <v>45656</v>
      </c>
      <c r="I1228" s="1">
        <v>45646</v>
      </c>
      <c r="J1228" t="s">
        <v>101</v>
      </c>
      <c r="K1228" t="s">
        <v>32</v>
      </c>
      <c r="L1228">
        <v>10344</v>
      </c>
      <c r="M1228">
        <v>5100</v>
      </c>
      <c r="N1228">
        <v>14</v>
      </c>
      <c r="O1228" t="s">
        <v>2493</v>
      </c>
      <c r="P1228" t="s">
        <v>2494</v>
      </c>
      <c r="Q1228" t="s">
        <v>42</v>
      </c>
      <c r="R1228" t="s">
        <v>2495</v>
      </c>
      <c r="S1228" t="s">
        <v>85</v>
      </c>
      <c r="T1228">
        <v>10344</v>
      </c>
    </row>
    <row r="1229" spans="1:20" x14ac:dyDescent="0.3">
      <c r="A1229" t="s">
        <v>2496</v>
      </c>
      <c r="B1229" t="str">
        <f>_xlfn.CONCAT(쿼리1[[#This Row],[주문번호]], "-", 쿼리1[[#This Row],[공정명]])</f>
        <v>20241007-13150099-제대</v>
      </c>
      <c r="C1229">
        <v>4</v>
      </c>
      <c r="D1229" t="s">
        <v>80</v>
      </c>
      <c r="E1229" s="1">
        <v>45572</v>
      </c>
      <c r="F1229" s="1">
        <v>45583</v>
      </c>
      <c r="G1229" s="1">
        <v>45587</v>
      </c>
      <c r="H1229" s="1">
        <v>45656</v>
      </c>
      <c r="I1229" s="1">
        <v>45587</v>
      </c>
      <c r="J1229" t="s">
        <v>31</v>
      </c>
      <c r="K1229" t="s">
        <v>32</v>
      </c>
      <c r="L1229">
        <v>21428</v>
      </c>
      <c r="M1229">
        <v>20650</v>
      </c>
      <c r="N1229">
        <v>4</v>
      </c>
      <c r="O1229" t="s">
        <v>275</v>
      </c>
      <c r="P1229" t="s">
        <v>1515</v>
      </c>
      <c r="Q1229" t="s">
        <v>2497</v>
      </c>
      <c r="R1229" t="s">
        <v>2498</v>
      </c>
      <c r="S1229" t="s">
        <v>85</v>
      </c>
      <c r="T1229">
        <v>21428</v>
      </c>
    </row>
    <row r="1230" spans="1:20" x14ac:dyDescent="0.3">
      <c r="A1230" t="s">
        <v>2499</v>
      </c>
      <c r="B1230" t="str">
        <f>_xlfn.CONCAT(쿼리1[[#This Row],[주문번호]], "-", 쿼리1[[#This Row],[공정명]])</f>
        <v>20241007-13150140-제대</v>
      </c>
      <c r="C1230">
        <v>4</v>
      </c>
      <c r="D1230" t="s">
        <v>80</v>
      </c>
      <c r="E1230" s="1">
        <v>45572</v>
      </c>
      <c r="F1230" s="1">
        <v>45583</v>
      </c>
      <c r="G1230" s="1">
        <v>45587</v>
      </c>
      <c r="H1230" s="1">
        <v>45656</v>
      </c>
      <c r="I1230" s="1">
        <v>45587</v>
      </c>
      <c r="J1230" t="s">
        <v>31</v>
      </c>
      <c r="K1230" t="s">
        <v>32</v>
      </c>
      <c r="L1230">
        <v>12765</v>
      </c>
      <c r="M1230">
        <v>12300</v>
      </c>
      <c r="N1230">
        <v>4</v>
      </c>
      <c r="O1230" t="s">
        <v>275</v>
      </c>
      <c r="P1230" t="s">
        <v>2500</v>
      </c>
      <c r="Q1230" t="s">
        <v>2501</v>
      </c>
      <c r="R1230" t="s">
        <v>2498</v>
      </c>
      <c r="S1230" t="s">
        <v>85</v>
      </c>
      <c r="T1230">
        <v>12765</v>
      </c>
    </row>
    <row r="1231" spans="1:20" x14ac:dyDescent="0.3">
      <c r="A1231" t="s">
        <v>2502</v>
      </c>
      <c r="B1231" t="str">
        <f>_xlfn.CONCAT(쿼리1[[#This Row],[주문번호]], "-", 쿼리1[[#This Row],[공정명]])</f>
        <v>20241002-1218P0338-제대</v>
      </c>
      <c r="C1231">
        <v>4</v>
      </c>
      <c r="D1231" t="s">
        <v>80</v>
      </c>
      <c r="E1231" s="1">
        <v>45567</v>
      </c>
      <c r="F1231" s="1">
        <v>45579</v>
      </c>
      <c r="G1231" s="1">
        <v>45583</v>
      </c>
      <c r="H1231" s="1">
        <v>45656</v>
      </c>
      <c r="I1231" s="1">
        <v>45583</v>
      </c>
      <c r="J1231" t="s">
        <v>31</v>
      </c>
      <c r="K1231" t="s">
        <v>32</v>
      </c>
      <c r="L1231">
        <v>15000</v>
      </c>
      <c r="M1231">
        <v>14200</v>
      </c>
      <c r="N1231">
        <v>4</v>
      </c>
      <c r="O1231" t="s">
        <v>2503</v>
      </c>
      <c r="P1231" t="s">
        <v>596</v>
      </c>
      <c r="Q1231" t="s">
        <v>2504</v>
      </c>
      <c r="R1231" t="s">
        <v>2505</v>
      </c>
      <c r="S1231" t="s">
        <v>85</v>
      </c>
      <c r="T1231">
        <v>15000</v>
      </c>
    </row>
    <row r="1232" spans="1:20" x14ac:dyDescent="0.3">
      <c r="A1232" t="s">
        <v>2506</v>
      </c>
      <c r="B1232" t="str">
        <f>_xlfn.CONCAT(쿼리1[[#This Row],[주문번호]], "-", 쿼리1[[#This Row],[공정명]])</f>
        <v>20241219-140479-제대</v>
      </c>
      <c r="C1232">
        <v>4</v>
      </c>
      <c r="D1232" t="s">
        <v>80</v>
      </c>
      <c r="E1232" s="1">
        <v>45645</v>
      </c>
      <c r="F1232" s="1">
        <v>45657</v>
      </c>
      <c r="G1232" s="1"/>
      <c r="H1232" s="1">
        <v>45656</v>
      </c>
      <c r="I1232" s="1">
        <v>45652</v>
      </c>
      <c r="J1232" t="s">
        <v>21</v>
      </c>
      <c r="K1232" t="s">
        <v>282</v>
      </c>
      <c r="L1232">
        <v>15000</v>
      </c>
      <c r="O1232" t="s">
        <v>1465</v>
      </c>
      <c r="P1232" t="s">
        <v>2507</v>
      </c>
      <c r="Q1232" t="s">
        <v>2508</v>
      </c>
      <c r="R1232" t="s">
        <v>2509</v>
      </c>
      <c r="S1232" t="s">
        <v>85</v>
      </c>
      <c r="T1232">
        <v>15000</v>
      </c>
    </row>
    <row r="1233" spans="1:20" x14ac:dyDescent="0.3">
      <c r="A1233" t="s">
        <v>2510</v>
      </c>
      <c r="B1233" t="str">
        <f>_xlfn.CONCAT(쿼리1[[#This Row],[주문번호]], "-", 쿼리1[[#This Row],[공정명]])</f>
        <v>20241121-1218P0326-제대</v>
      </c>
      <c r="C1233">
        <v>4</v>
      </c>
      <c r="D1233" t="s">
        <v>80</v>
      </c>
      <c r="E1233" s="1">
        <v>45617</v>
      </c>
      <c r="F1233" s="1">
        <v>45630</v>
      </c>
      <c r="G1233" s="1">
        <v>45638</v>
      </c>
      <c r="H1233" s="1">
        <v>45656</v>
      </c>
      <c r="I1233" s="1">
        <v>45638</v>
      </c>
      <c r="J1233" t="s">
        <v>31</v>
      </c>
      <c r="K1233" t="s">
        <v>32</v>
      </c>
      <c r="L1233">
        <v>14285</v>
      </c>
      <c r="M1233">
        <v>13200</v>
      </c>
      <c r="N1233">
        <v>8</v>
      </c>
      <c r="O1233" t="s">
        <v>763</v>
      </c>
      <c r="P1233" t="s">
        <v>1494</v>
      </c>
      <c r="Q1233" t="s">
        <v>1495</v>
      </c>
      <c r="R1233" t="s">
        <v>1496</v>
      </c>
      <c r="S1233" t="s">
        <v>85</v>
      </c>
      <c r="T1233">
        <v>14285</v>
      </c>
    </row>
    <row r="1234" spans="1:20" x14ac:dyDescent="0.3">
      <c r="A1234" t="s">
        <v>1493</v>
      </c>
      <c r="B1234" t="str">
        <f>_xlfn.CONCAT(쿼리1[[#This Row],[주문번호]], "-", 쿼리1[[#This Row],[공정명]])</f>
        <v>20240920-1218P0326-제대</v>
      </c>
      <c r="C1234">
        <v>4</v>
      </c>
      <c r="D1234" t="s">
        <v>80</v>
      </c>
      <c r="E1234" s="1">
        <v>45555</v>
      </c>
      <c r="F1234" s="1">
        <v>45568</v>
      </c>
      <c r="G1234" s="1">
        <v>45576</v>
      </c>
      <c r="H1234" s="1">
        <v>45656</v>
      </c>
      <c r="I1234" s="1">
        <v>45576</v>
      </c>
      <c r="J1234" t="s">
        <v>31</v>
      </c>
      <c r="K1234" t="s">
        <v>32</v>
      </c>
      <c r="L1234">
        <v>14285</v>
      </c>
      <c r="M1234">
        <v>13700</v>
      </c>
      <c r="N1234">
        <v>8</v>
      </c>
      <c r="O1234" t="s">
        <v>763</v>
      </c>
      <c r="P1234" t="s">
        <v>1494</v>
      </c>
      <c r="Q1234" t="s">
        <v>1495</v>
      </c>
      <c r="R1234" t="s">
        <v>1496</v>
      </c>
      <c r="S1234" t="s">
        <v>85</v>
      </c>
      <c r="T1234">
        <v>14285</v>
      </c>
    </row>
    <row r="1235" spans="1:20" x14ac:dyDescent="0.3">
      <c r="A1235" t="s">
        <v>2511</v>
      </c>
      <c r="B1235" t="str">
        <f>_xlfn.CONCAT(쿼리1[[#This Row],[주문번호]], "-", 쿼리1[[#This Row],[공정명]])</f>
        <v>20241129-1000165766-제대</v>
      </c>
      <c r="C1235">
        <v>4</v>
      </c>
      <c r="D1235" t="s">
        <v>80</v>
      </c>
      <c r="E1235" s="1">
        <v>45625</v>
      </c>
      <c r="F1235" s="1">
        <v>45638</v>
      </c>
      <c r="G1235" s="1">
        <v>45638</v>
      </c>
      <c r="H1235" s="1">
        <v>45656</v>
      </c>
      <c r="I1235" s="1">
        <v>45638</v>
      </c>
      <c r="J1235" t="s">
        <v>31</v>
      </c>
      <c r="K1235" t="s">
        <v>39</v>
      </c>
      <c r="L1235">
        <v>80000</v>
      </c>
      <c r="M1235">
        <v>70500</v>
      </c>
      <c r="N1235">
        <v>0</v>
      </c>
      <c r="O1235" t="s">
        <v>141</v>
      </c>
      <c r="P1235" t="s">
        <v>1430</v>
      </c>
      <c r="Q1235" t="s">
        <v>1431</v>
      </c>
      <c r="R1235" t="s">
        <v>1432</v>
      </c>
      <c r="S1235" t="s">
        <v>85</v>
      </c>
      <c r="T1235">
        <v>80000</v>
      </c>
    </row>
    <row r="1236" spans="1:20" x14ac:dyDescent="0.3">
      <c r="A1236" t="s">
        <v>2512</v>
      </c>
      <c r="B1236" t="str">
        <f>_xlfn.CONCAT(쿼리1[[#This Row],[주문번호]], "-", 쿼리1[[#This Row],[공정명]])</f>
        <v>20241101-1000162295-제대</v>
      </c>
      <c r="C1236">
        <v>4</v>
      </c>
      <c r="D1236" t="s">
        <v>80</v>
      </c>
      <c r="E1236" s="1">
        <v>45597</v>
      </c>
      <c r="F1236" s="1">
        <v>45610</v>
      </c>
      <c r="G1236" s="1">
        <v>45609</v>
      </c>
      <c r="H1236" s="1">
        <v>45656</v>
      </c>
      <c r="I1236" s="1">
        <v>45609</v>
      </c>
      <c r="J1236" t="s">
        <v>31</v>
      </c>
      <c r="K1236" t="s">
        <v>39</v>
      </c>
      <c r="L1236">
        <v>28571</v>
      </c>
      <c r="M1236">
        <v>25900</v>
      </c>
      <c r="N1236">
        <v>-1</v>
      </c>
      <c r="O1236" t="s">
        <v>698</v>
      </c>
      <c r="P1236" t="s">
        <v>2513</v>
      </c>
      <c r="Q1236" t="s">
        <v>2514</v>
      </c>
      <c r="R1236" t="s">
        <v>2076</v>
      </c>
      <c r="S1236" t="s">
        <v>85</v>
      </c>
      <c r="T1236">
        <v>28571</v>
      </c>
    </row>
    <row r="1237" spans="1:20" x14ac:dyDescent="0.3">
      <c r="A1237" t="s">
        <v>2515</v>
      </c>
      <c r="B1237" t="str">
        <f>_xlfn.CONCAT(쿼리1[[#This Row],[주문번호]], "-", 쿼리1[[#This Row],[공정명]])</f>
        <v>20240924-130537-제대</v>
      </c>
      <c r="C1237">
        <v>5</v>
      </c>
      <c r="D1237" t="s">
        <v>80</v>
      </c>
      <c r="E1237" s="1">
        <v>45559</v>
      </c>
      <c r="F1237" s="1">
        <v>45573</v>
      </c>
      <c r="G1237" s="1">
        <v>45579</v>
      </c>
      <c r="H1237" s="1">
        <v>45656</v>
      </c>
      <c r="I1237" s="1">
        <v>45579</v>
      </c>
      <c r="J1237" t="s">
        <v>31</v>
      </c>
      <c r="K1237" t="s">
        <v>32</v>
      </c>
      <c r="L1237">
        <v>94736</v>
      </c>
      <c r="M1237">
        <v>90800</v>
      </c>
      <c r="N1237">
        <v>6</v>
      </c>
      <c r="O1237" t="s">
        <v>128</v>
      </c>
      <c r="P1237" t="s">
        <v>2516</v>
      </c>
      <c r="Q1237" t="s">
        <v>2517</v>
      </c>
      <c r="R1237" t="s">
        <v>1906</v>
      </c>
      <c r="S1237" t="s">
        <v>85</v>
      </c>
      <c r="T1237">
        <v>94736</v>
      </c>
    </row>
    <row r="1238" spans="1:20" x14ac:dyDescent="0.3">
      <c r="A1238" t="s">
        <v>2518</v>
      </c>
      <c r="B1238" t="str">
        <f>_xlfn.CONCAT(쿼리1[[#This Row],[주문번호]], "-", 쿼리1[[#This Row],[공정명]])</f>
        <v>20241204-1000147349-제대</v>
      </c>
      <c r="C1238">
        <v>4</v>
      </c>
      <c r="D1238" t="s">
        <v>80</v>
      </c>
      <c r="E1238" s="1">
        <v>45630</v>
      </c>
      <c r="F1238" s="1">
        <v>45642</v>
      </c>
      <c r="G1238" s="1">
        <v>45642</v>
      </c>
      <c r="H1238" s="1">
        <v>45656</v>
      </c>
      <c r="I1238" s="1">
        <v>45642</v>
      </c>
      <c r="J1238" t="s">
        <v>31</v>
      </c>
      <c r="K1238" t="s">
        <v>39</v>
      </c>
      <c r="L1238">
        <v>66666</v>
      </c>
      <c r="M1238">
        <v>64100</v>
      </c>
      <c r="N1238">
        <v>0</v>
      </c>
      <c r="O1238" t="s">
        <v>559</v>
      </c>
      <c r="P1238" t="s">
        <v>2519</v>
      </c>
      <c r="Q1238" t="s">
        <v>2520</v>
      </c>
      <c r="R1238" t="s">
        <v>1611</v>
      </c>
      <c r="S1238" t="s">
        <v>85</v>
      </c>
      <c r="T1238">
        <v>66666</v>
      </c>
    </row>
    <row r="1239" spans="1:20" x14ac:dyDescent="0.3">
      <c r="A1239" t="s">
        <v>2521</v>
      </c>
      <c r="B1239" t="str">
        <f>_xlfn.CONCAT(쿼리1[[#This Row],[주문번호]], "-", 쿼리1[[#This Row],[공정명]])</f>
        <v>20241016-1000169354-제대</v>
      </c>
      <c r="C1239">
        <v>2</v>
      </c>
      <c r="D1239" t="s">
        <v>80</v>
      </c>
      <c r="E1239" s="1">
        <v>45581</v>
      </c>
      <c r="F1239" s="1">
        <v>45593</v>
      </c>
      <c r="G1239" s="1">
        <v>45598</v>
      </c>
      <c r="H1239" s="1">
        <v>45656</v>
      </c>
      <c r="I1239" s="1">
        <v>45598</v>
      </c>
      <c r="J1239" t="s">
        <v>31</v>
      </c>
      <c r="K1239" t="s">
        <v>32</v>
      </c>
      <c r="L1239">
        <v>10000</v>
      </c>
      <c r="M1239">
        <v>9640</v>
      </c>
      <c r="N1239">
        <v>5</v>
      </c>
      <c r="O1239" t="s">
        <v>2365</v>
      </c>
      <c r="P1239" t="s">
        <v>2522</v>
      </c>
      <c r="Q1239" t="s">
        <v>42</v>
      </c>
      <c r="R1239" t="s">
        <v>1278</v>
      </c>
      <c r="S1239" t="s">
        <v>85</v>
      </c>
      <c r="T1239">
        <v>10000</v>
      </c>
    </row>
    <row r="1240" spans="1:20" x14ac:dyDescent="0.3">
      <c r="A1240" t="s">
        <v>2523</v>
      </c>
      <c r="B1240" t="str">
        <f>_xlfn.CONCAT(쿼리1[[#This Row],[주문번호]], "-", 쿼리1[[#This Row],[공정명]])</f>
        <v>20241025-1217P0205-제대</v>
      </c>
      <c r="C1240">
        <v>3</v>
      </c>
      <c r="D1240" t="s">
        <v>80</v>
      </c>
      <c r="E1240" s="1">
        <v>45590</v>
      </c>
      <c r="F1240" s="1">
        <v>45602</v>
      </c>
      <c r="G1240" s="1">
        <v>45602</v>
      </c>
      <c r="H1240" s="1">
        <v>45656</v>
      </c>
      <c r="I1240" s="1">
        <v>45602</v>
      </c>
      <c r="J1240" t="s">
        <v>31</v>
      </c>
      <c r="K1240" t="s">
        <v>39</v>
      </c>
      <c r="L1240">
        <v>24000</v>
      </c>
      <c r="M1240">
        <v>23600</v>
      </c>
      <c r="N1240">
        <v>0</v>
      </c>
      <c r="O1240" t="s">
        <v>2524</v>
      </c>
      <c r="P1240" t="s">
        <v>1927</v>
      </c>
      <c r="Q1240" t="s">
        <v>2525</v>
      </c>
      <c r="R1240" t="s">
        <v>2526</v>
      </c>
      <c r="S1240" t="s">
        <v>85</v>
      </c>
      <c r="T1240">
        <v>24000</v>
      </c>
    </row>
    <row r="1241" spans="1:20" x14ac:dyDescent="0.3">
      <c r="A1241" t="s">
        <v>2333</v>
      </c>
      <c r="B1241" t="str">
        <f>_xlfn.CONCAT(쿼리1[[#This Row],[주문번호]], "-", 쿼리1[[#This Row],[공정명]])</f>
        <v>20241021-1000169319-합지</v>
      </c>
      <c r="C1241">
        <v>3</v>
      </c>
      <c r="D1241" t="s">
        <v>60</v>
      </c>
      <c r="E1241" s="1">
        <v>45586</v>
      </c>
      <c r="F1241" s="1">
        <v>45595</v>
      </c>
      <c r="G1241" s="1">
        <v>45595</v>
      </c>
      <c r="H1241" s="1">
        <v>45656</v>
      </c>
      <c r="I1241" s="1">
        <v>45595</v>
      </c>
      <c r="J1241" t="s">
        <v>31</v>
      </c>
      <c r="K1241" t="s">
        <v>39</v>
      </c>
      <c r="L1241">
        <v>6000</v>
      </c>
      <c r="M1241">
        <v>6000</v>
      </c>
      <c r="N1241">
        <v>0</v>
      </c>
      <c r="O1241" t="s">
        <v>2327</v>
      </c>
      <c r="P1241" t="s">
        <v>2328</v>
      </c>
      <c r="Q1241" t="s">
        <v>2332</v>
      </c>
      <c r="R1241" t="s">
        <v>204</v>
      </c>
      <c r="S1241" t="s">
        <v>190</v>
      </c>
      <c r="T1241">
        <v>48000</v>
      </c>
    </row>
    <row r="1242" spans="1:20" x14ac:dyDescent="0.3">
      <c r="A1242" t="s">
        <v>2527</v>
      </c>
      <c r="B1242" t="str">
        <f>_xlfn.CONCAT(쿼리1[[#This Row],[주문번호]], "-", 쿼리1[[#This Row],[공정명]])</f>
        <v>20241030-1000165483-합지</v>
      </c>
      <c r="C1242">
        <v>3</v>
      </c>
      <c r="D1242" t="s">
        <v>60</v>
      </c>
      <c r="E1242" s="1">
        <v>45595</v>
      </c>
      <c r="F1242" s="1">
        <v>45604</v>
      </c>
      <c r="G1242" s="1">
        <v>45604</v>
      </c>
      <c r="H1242" s="1">
        <v>45656</v>
      </c>
      <c r="I1242" s="1">
        <v>45604</v>
      </c>
      <c r="J1242" t="s">
        <v>31</v>
      </c>
      <c r="K1242" t="s">
        <v>39</v>
      </c>
      <c r="L1242">
        <v>6000</v>
      </c>
      <c r="M1242">
        <v>6000</v>
      </c>
      <c r="N1242">
        <v>0</v>
      </c>
      <c r="O1242" t="s">
        <v>2528</v>
      </c>
      <c r="P1242" t="s">
        <v>2529</v>
      </c>
      <c r="Q1242" t="s">
        <v>2530</v>
      </c>
      <c r="R1242" t="s">
        <v>2531</v>
      </c>
      <c r="S1242" t="s">
        <v>190</v>
      </c>
      <c r="T1242">
        <v>54545</v>
      </c>
    </row>
    <row r="1243" spans="1:20" x14ac:dyDescent="0.3">
      <c r="A1243" t="s">
        <v>2527</v>
      </c>
      <c r="B1243" t="str">
        <f>_xlfn.CONCAT(쿼리1[[#This Row],[주문번호]], "-", 쿼리1[[#This Row],[공정명]])</f>
        <v>20241030-1000165483-합지</v>
      </c>
      <c r="C1243">
        <v>3</v>
      </c>
      <c r="D1243" t="s">
        <v>60</v>
      </c>
      <c r="E1243" s="1">
        <v>45595</v>
      </c>
      <c r="F1243" s="1">
        <v>45604</v>
      </c>
      <c r="G1243" s="1">
        <v>45604</v>
      </c>
      <c r="H1243" s="1">
        <v>45656</v>
      </c>
      <c r="I1243" s="1">
        <v>45604</v>
      </c>
      <c r="J1243" t="s">
        <v>31</v>
      </c>
      <c r="K1243" t="s">
        <v>39</v>
      </c>
      <c r="L1243">
        <v>6000</v>
      </c>
      <c r="M1243">
        <v>6000</v>
      </c>
      <c r="N1243">
        <v>0</v>
      </c>
      <c r="O1243" t="s">
        <v>2528</v>
      </c>
      <c r="P1243" t="s">
        <v>2529</v>
      </c>
      <c r="Q1243" t="s">
        <v>2530</v>
      </c>
      <c r="R1243" t="s">
        <v>2531</v>
      </c>
      <c r="S1243" t="s">
        <v>190</v>
      </c>
      <c r="T1243">
        <v>54545</v>
      </c>
    </row>
    <row r="1244" spans="1:20" x14ac:dyDescent="0.3">
      <c r="A1244" t="s">
        <v>618</v>
      </c>
      <c r="B1244" t="str">
        <f>_xlfn.CONCAT(쿼리1[[#This Row],[주문번호]], "-", 쿼리1[[#This Row],[공정명]])</f>
        <v>20240909-1000169042-합지</v>
      </c>
      <c r="C1244">
        <v>3</v>
      </c>
      <c r="D1244" t="s">
        <v>60</v>
      </c>
      <c r="E1244" s="1">
        <v>45544</v>
      </c>
      <c r="F1244" s="1">
        <v>45553</v>
      </c>
      <c r="G1244" s="1">
        <v>45555</v>
      </c>
      <c r="H1244" s="1">
        <v>45656</v>
      </c>
      <c r="I1244" s="1">
        <v>45560</v>
      </c>
      <c r="J1244" t="s">
        <v>31</v>
      </c>
      <c r="K1244" t="s">
        <v>32</v>
      </c>
      <c r="L1244">
        <v>6000</v>
      </c>
      <c r="M1244">
        <v>6000</v>
      </c>
      <c r="N1244">
        <v>2</v>
      </c>
      <c r="O1244" t="s">
        <v>102</v>
      </c>
      <c r="P1244" t="s">
        <v>619</v>
      </c>
      <c r="Q1244" t="s">
        <v>620</v>
      </c>
      <c r="R1244" t="s">
        <v>613</v>
      </c>
      <c r="S1244" t="s">
        <v>190</v>
      </c>
      <c r="T1244">
        <v>20000</v>
      </c>
    </row>
    <row r="1245" spans="1:20" x14ac:dyDescent="0.3">
      <c r="A1245" t="s">
        <v>2333</v>
      </c>
      <c r="B1245" t="str">
        <f>_xlfn.CONCAT(쿼리1[[#This Row],[주문번호]], "-", 쿼리1[[#This Row],[공정명]])</f>
        <v>20241021-1000169319-합지</v>
      </c>
      <c r="C1245">
        <v>3</v>
      </c>
      <c r="D1245" t="s">
        <v>60</v>
      </c>
      <c r="E1245" s="1">
        <v>45586</v>
      </c>
      <c r="F1245" s="1">
        <v>45595</v>
      </c>
      <c r="G1245" s="1">
        <v>45595</v>
      </c>
      <c r="H1245" s="1">
        <v>45656</v>
      </c>
      <c r="I1245" s="1">
        <v>45595</v>
      </c>
      <c r="J1245" t="s">
        <v>31</v>
      </c>
      <c r="K1245" t="s">
        <v>39</v>
      </c>
      <c r="L1245">
        <v>6000</v>
      </c>
      <c r="M1245">
        <v>6000</v>
      </c>
      <c r="N1245">
        <v>0</v>
      </c>
      <c r="O1245" t="s">
        <v>2327</v>
      </c>
      <c r="P1245" t="s">
        <v>2328</v>
      </c>
      <c r="Q1245" t="s">
        <v>2332</v>
      </c>
      <c r="R1245" t="s">
        <v>204</v>
      </c>
      <c r="S1245" t="s">
        <v>190</v>
      </c>
      <c r="T1245">
        <v>48000</v>
      </c>
    </row>
    <row r="1246" spans="1:20" x14ac:dyDescent="0.3">
      <c r="A1246" t="s">
        <v>2322</v>
      </c>
      <c r="B1246" t="str">
        <f>_xlfn.CONCAT(쿼리1[[#This Row],[주문번호]], "-", 쿼리1[[#This Row],[공정명]])</f>
        <v>20240927-1000163787-분단</v>
      </c>
      <c r="C1246">
        <v>4</v>
      </c>
      <c r="D1246" t="s">
        <v>196</v>
      </c>
      <c r="E1246" s="1">
        <v>45562</v>
      </c>
      <c r="F1246" s="1">
        <v>45574</v>
      </c>
      <c r="G1246" s="1">
        <v>45572</v>
      </c>
      <c r="H1246" s="1">
        <v>45656</v>
      </c>
      <c r="I1246" s="1">
        <v>45572</v>
      </c>
      <c r="J1246" t="s">
        <v>31</v>
      </c>
      <c r="K1246" t="s">
        <v>39</v>
      </c>
      <c r="L1246">
        <v>24000</v>
      </c>
      <c r="M1246">
        <v>24000</v>
      </c>
      <c r="N1246">
        <v>-2</v>
      </c>
      <c r="O1246" t="s">
        <v>91</v>
      </c>
      <c r="P1246" t="s">
        <v>2323</v>
      </c>
      <c r="Q1246" t="s">
        <v>2324</v>
      </c>
      <c r="R1246" t="s">
        <v>2325</v>
      </c>
      <c r="S1246" t="s">
        <v>190</v>
      </c>
      <c r="T1246">
        <v>96</v>
      </c>
    </row>
    <row r="1247" spans="1:20" x14ac:dyDescent="0.3">
      <c r="A1247" t="s">
        <v>2532</v>
      </c>
      <c r="B1247" t="str">
        <f>_xlfn.CONCAT(쿼리1[[#This Row],[주문번호]], "-", 쿼리1[[#This Row],[공정명]])</f>
        <v>20240910-1000151738-합지</v>
      </c>
      <c r="C1247">
        <v>3</v>
      </c>
      <c r="D1247" t="s">
        <v>60</v>
      </c>
      <c r="E1247" s="1">
        <v>45545</v>
      </c>
      <c r="F1247" s="1">
        <v>45554</v>
      </c>
      <c r="G1247" s="1">
        <v>45556</v>
      </c>
      <c r="H1247" s="1">
        <v>45656</v>
      </c>
      <c r="I1247" s="1">
        <v>45575</v>
      </c>
      <c r="J1247" t="s">
        <v>31</v>
      </c>
      <c r="K1247" t="s">
        <v>32</v>
      </c>
      <c r="L1247">
        <v>6000</v>
      </c>
      <c r="M1247">
        <v>6000</v>
      </c>
      <c r="N1247">
        <v>2</v>
      </c>
      <c r="O1247" t="s">
        <v>91</v>
      </c>
      <c r="P1247" t="s">
        <v>2533</v>
      </c>
      <c r="Q1247" t="s">
        <v>2534</v>
      </c>
      <c r="R1247" t="s">
        <v>2535</v>
      </c>
      <c r="S1247" t="s">
        <v>190</v>
      </c>
      <c r="T1247">
        <v>18181</v>
      </c>
    </row>
    <row r="1248" spans="1:20" x14ac:dyDescent="0.3">
      <c r="A1248" t="s">
        <v>2536</v>
      </c>
      <c r="B1248" t="str">
        <f>_xlfn.CONCAT(쿼리1[[#This Row],[주문번호]], "-", 쿼리1[[#This Row],[공정명]])</f>
        <v>20240910-1000158633-합지</v>
      </c>
      <c r="C1248">
        <v>3</v>
      </c>
      <c r="D1248" t="s">
        <v>60</v>
      </c>
      <c r="E1248" s="1">
        <v>45545</v>
      </c>
      <c r="F1248" s="1">
        <v>45554</v>
      </c>
      <c r="G1248" s="1">
        <v>45559</v>
      </c>
      <c r="H1248" s="1">
        <v>45656</v>
      </c>
      <c r="I1248" s="1">
        <v>45575</v>
      </c>
      <c r="J1248" t="s">
        <v>31</v>
      </c>
      <c r="K1248" t="s">
        <v>32</v>
      </c>
      <c r="L1248">
        <v>6000</v>
      </c>
      <c r="M1248">
        <v>6000</v>
      </c>
      <c r="N1248">
        <v>5</v>
      </c>
      <c r="O1248" t="s">
        <v>91</v>
      </c>
      <c r="P1248" t="s">
        <v>1069</v>
      </c>
      <c r="Q1248" t="s">
        <v>2537</v>
      </c>
      <c r="R1248" t="s">
        <v>2538</v>
      </c>
      <c r="S1248" t="s">
        <v>190</v>
      </c>
      <c r="T1248">
        <v>37500</v>
      </c>
    </row>
    <row r="1249" spans="1:20" x14ac:dyDescent="0.3">
      <c r="A1249" t="s">
        <v>2539</v>
      </c>
      <c r="B1249" t="str">
        <f>_xlfn.CONCAT(쿼리1[[#This Row],[주문번호]], "-", 쿼리1[[#This Row],[공정명]])</f>
        <v>20240920-1000168434-합지</v>
      </c>
      <c r="C1249">
        <v>3</v>
      </c>
      <c r="D1249" t="s">
        <v>60</v>
      </c>
      <c r="E1249" s="1">
        <v>45555</v>
      </c>
      <c r="F1249" s="1">
        <v>45566</v>
      </c>
      <c r="G1249" s="1">
        <v>45564</v>
      </c>
      <c r="H1249" s="1">
        <v>45656</v>
      </c>
      <c r="I1249" s="1">
        <v>45575</v>
      </c>
      <c r="J1249" t="s">
        <v>31</v>
      </c>
      <c r="K1249" t="s">
        <v>39</v>
      </c>
      <c r="L1249">
        <v>12000</v>
      </c>
      <c r="M1249">
        <v>12000</v>
      </c>
      <c r="N1249">
        <v>-2</v>
      </c>
      <c r="O1249" t="s">
        <v>731</v>
      </c>
      <c r="P1249" t="s">
        <v>2540</v>
      </c>
      <c r="Q1249" t="s">
        <v>2541</v>
      </c>
      <c r="R1249" t="s">
        <v>2542</v>
      </c>
      <c r="S1249" t="s">
        <v>190</v>
      </c>
      <c r="T1249">
        <v>37500</v>
      </c>
    </row>
    <row r="1250" spans="1:20" x14ac:dyDescent="0.3">
      <c r="A1250" t="s">
        <v>2543</v>
      </c>
      <c r="B1250" t="str">
        <f>_xlfn.CONCAT(쿼리1[[#This Row],[주문번호]], "-", 쿼리1[[#This Row],[공정명]])</f>
        <v>20241010-1000166216-합지</v>
      </c>
      <c r="C1250">
        <v>3</v>
      </c>
      <c r="D1250" t="s">
        <v>60</v>
      </c>
      <c r="E1250" s="1">
        <v>45575</v>
      </c>
      <c r="F1250" s="1">
        <v>45586</v>
      </c>
      <c r="G1250" s="1">
        <v>45583</v>
      </c>
      <c r="H1250" s="1">
        <v>45656</v>
      </c>
      <c r="I1250" s="1">
        <v>45583</v>
      </c>
      <c r="J1250" t="s">
        <v>31</v>
      </c>
      <c r="K1250" t="s">
        <v>39</v>
      </c>
      <c r="L1250">
        <v>6000</v>
      </c>
      <c r="M1250">
        <v>6000</v>
      </c>
      <c r="N1250">
        <v>-3</v>
      </c>
      <c r="O1250" t="s">
        <v>117</v>
      </c>
      <c r="P1250" t="s">
        <v>2544</v>
      </c>
      <c r="Q1250" t="s">
        <v>2545</v>
      </c>
      <c r="R1250" t="s">
        <v>2546</v>
      </c>
      <c r="S1250" t="s">
        <v>190</v>
      </c>
      <c r="T1250">
        <v>24</v>
      </c>
    </row>
    <row r="1251" spans="1:20" x14ac:dyDescent="0.3">
      <c r="A1251" t="s">
        <v>2145</v>
      </c>
      <c r="B1251" t="str">
        <f>_xlfn.CONCAT(쿼리1[[#This Row],[주문번호]], "-", 쿼리1[[#This Row],[공정명]])</f>
        <v>20241007-1219P0220-합지</v>
      </c>
      <c r="C1251">
        <v>3</v>
      </c>
      <c r="D1251" t="s">
        <v>60</v>
      </c>
      <c r="E1251" s="1">
        <v>45572</v>
      </c>
      <c r="F1251" s="1">
        <v>45581</v>
      </c>
      <c r="G1251" s="1">
        <v>45580</v>
      </c>
      <c r="H1251" s="1">
        <v>45656</v>
      </c>
      <c r="I1251" s="1">
        <v>45588</v>
      </c>
      <c r="J1251" t="s">
        <v>31</v>
      </c>
      <c r="K1251" t="s">
        <v>39</v>
      </c>
      <c r="L1251">
        <v>3000</v>
      </c>
      <c r="M1251">
        <v>3000</v>
      </c>
      <c r="N1251">
        <v>-1</v>
      </c>
      <c r="O1251" t="s">
        <v>2146</v>
      </c>
      <c r="P1251" t="s">
        <v>395</v>
      </c>
      <c r="Q1251" t="s">
        <v>2147</v>
      </c>
      <c r="R1251" t="s">
        <v>2148</v>
      </c>
      <c r="S1251" t="s">
        <v>190</v>
      </c>
      <c r="T1251">
        <v>3333</v>
      </c>
    </row>
    <row r="1252" spans="1:20" x14ac:dyDescent="0.3">
      <c r="A1252" t="s">
        <v>2152</v>
      </c>
      <c r="B1252" t="str">
        <f>_xlfn.CONCAT(쿼리1[[#This Row],[주문번호]], "-", 쿼리1[[#This Row],[공정명]])</f>
        <v>20241007-1219P0218-합지</v>
      </c>
      <c r="C1252">
        <v>3</v>
      </c>
      <c r="D1252" t="s">
        <v>60</v>
      </c>
      <c r="E1252" s="1">
        <v>45572</v>
      </c>
      <c r="F1252" s="1">
        <v>45581</v>
      </c>
      <c r="G1252" s="1">
        <v>45580</v>
      </c>
      <c r="H1252" s="1">
        <v>45656</v>
      </c>
      <c r="I1252" s="1">
        <v>45588</v>
      </c>
      <c r="J1252" t="s">
        <v>31</v>
      </c>
      <c r="K1252" t="s">
        <v>39</v>
      </c>
      <c r="L1252">
        <v>1500</v>
      </c>
      <c r="M1252">
        <v>1500</v>
      </c>
      <c r="N1252">
        <v>-1</v>
      </c>
      <c r="O1252" t="s">
        <v>2146</v>
      </c>
      <c r="P1252" t="s">
        <v>395</v>
      </c>
      <c r="Q1252" t="s">
        <v>2153</v>
      </c>
      <c r="R1252" t="s">
        <v>2148</v>
      </c>
      <c r="S1252" t="s">
        <v>190</v>
      </c>
      <c r="T1252">
        <v>3333</v>
      </c>
    </row>
    <row r="1253" spans="1:20" x14ac:dyDescent="0.3">
      <c r="A1253" t="s">
        <v>2154</v>
      </c>
      <c r="B1253" t="str">
        <f>_xlfn.CONCAT(쿼리1[[#This Row],[주문번호]], "-", 쿼리1[[#This Row],[공정명]])</f>
        <v>20241007-1219P0219-합지</v>
      </c>
      <c r="C1253">
        <v>3</v>
      </c>
      <c r="D1253" t="s">
        <v>60</v>
      </c>
      <c r="E1253" s="1">
        <v>45572</v>
      </c>
      <c r="F1253" s="1">
        <v>45581</v>
      </c>
      <c r="G1253" s="1">
        <v>45580</v>
      </c>
      <c r="H1253" s="1">
        <v>45656</v>
      </c>
      <c r="I1253" s="1">
        <v>45588</v>
      </c>
      <c r="J1253" t="s">
        <v>31</v>
      </c>
      <c r="K1253" t="s">
        <v>39</v>
      </c>
      <c r="L1253">
        <v>1500</v>
      </c>
      <c r="M1253">
        <v>1500</v>
      </c>
      <c r="N1253">
        <v>-1</v>
      </c>
      <c r="O1253" t="s">
        <v>2146</v>
      </c>
      <c r="P1253" t="s">
        <v>395</v>
      </c>
      <c r="Q1253" t="s">
        <v>2155</v>
      </c>
      <c r="R1253" t="s">
        <v>2148</v>
      </c>
      <c r="S1253" t="s">
        <v>190</v>
      </c>
      <c r="T1253">
        <v>3333</v>
      </c>
    </row>
    <row r="1254" spans="1:20" x14ac:dyDescent="0.3">
      <c r="A1254" t="s">
        <v>2149</v>
      </c>
      <c r="B1254" t="str">
        <f>_xlfn.CONCAT(쿼리1[[#This Row],[주문번호]], "-", 쿼리1[[#This Row],[공정명]])</f>
        <v>20241007-1219P0228-합지</v>
      </c>
      <c r="C1254">
        <v>3</v>
      </c>
      <c r="D1254" t="s">
        <v>60</v>
      </c>
      <c r="E1254" s="1">
        <v>45572</v>
      </c>
      <c r="F1254" s="1">
        <v>45581</v>
      </c>
      <c r="G1254" s="1">
        <v>45580</v>
      </c>
      <c r="H1254" s="1">
        <v>45656</v>
      </c>
      <c r="I1254" s="1">
        <v>45587</v>
      </c>
      <c r="J1254" t="s">
        <v>31</v>
      </c>
      <c r="K1254" t="s">
        <v>39</v>
      </c>
      <c r="L1254">
        <v>3000</v>
      </c>
      <c r="M1254">
        <v>3000</v>
      </c>
      <c r="N1254">
        <v>-1</v>
      </c>
      <c r="O1254" t="s">
        <v>2150</v>
      </c>
      <c r="P1254" t="s">
        <v>1143</v>
      </c>
      <c r="Q1254" t="s">
        <v>2151</v>
      </c>
      <c r="R1254" t="s">
        <v>2148</v>
      </c>
      <c r="S1254" t="s">
        <v>190</v>
      </c>
      <c r="T1254">
        <v>20000</v>
      </c>
    </row>
    <row r="1255" spans="1:20" x14ac:dyDescent="0.3">
      <c r="A1255" t="s">
        <v>2156</v>
      </c>
      <c r="B1255" t="str">
        <f>_xlfn.CONCAT(쿼리1[[#This Row],[주문번호]], "-", 쿼리1[[#This Row],[공정명]])</f>
        <v>20241007-1219P0330-합지</v>
      </c>
      <c r="C1255">
        <v>3</v>
      </c>
      <c r="D1255" t="s">
        <v>60</v>
      </c>
      <c r="E1255" s="1">
        <v>45572</v>
      </c>
      <c r="F1255" s="1">
        <v>45581</v>
      </c>
      <c r="G1255" s="1">
        <v>45580</v>
      </c>
      <c r="H1255" s="1">
        <v>45656</v>
      </c>
      <c r="I1255" s="1">
        <v>45587</v>
      </c>
      <c r="J1255" t="s">
        <v>31</v>
      </c>
      <c r="K1255" t="s">
        <v>39</v>
      </c>
      <c r="L1255">
        <v>3000</v>
      </c>
      <c r="M1255">
        <v>3000</v>
      </c>
      <c r="N1255">
        <v>-1</v>
      </c>
      <c r="O1255" t="s">
        <v>2150</v>
      </c>
      <c r="P1255" t="s">
        <v>1143</v>
      </c>
      <c r="Q1255" t="s">
        <v>2157</v>
      </c>
      <c r="R1255" t="s">
        <v>2148</v>
      </c>
      <c r="S1255" t="s">
        <v>190</v>
      </c>
      <c r="T1255">
        <v>20000</v>
      </c>
    </row>
    <row r="1256" spans="1:20" x14ac:dyDescent="0.3">
      <c r="A1256" t="s">
        <v>2547</v>
      </c>
      <c r="B1256" t="str">
        <f>_xlfn.CONCAT(쿼리1[[#This Row],[주문번호]], "-", 쿼리1[[#This Row],[공정명]])</f>
        <v>20240926-1000155583-합지</v>
      </c>
      <c r="C1256">
        <v>3</v>
      </c>
      <c r="D1256" t="s">
        <v>60</v>
      </c>
      <c r="E1256" s="1">
        <v>45561</v>
      </c>
      <c r="F1256" s="1">
        <v>45573</v>
      </c>
      <c r="G1256" s="1">
        <v>45579</v>
      </c>
      <c r="H1256" s="1">
        <v>45656</v>
      </c>
      <c r="I1256" s="1">
        <v>45579</v>
      </c>
      <c r="J1256" t="s">
        <v>31</v>
      </c>
      <c r="K1256" t="s">
        <v>32</v>
      </c>
      <c r="L1256">
        <v>24000</v>
      </c>
      <c r="M1256">
        <v>24000</v>
      </c>
      <c r="N1256">
        <v>6</v>
      </c>
      <c r="O1256" t="s">
        <v>275</v>
      </c>
      <c r="P1256" t="s">
        <v>2548</v>
      </c>
      <c r="Q1256" t="s">
        <v>2549</v>
      </c>
      <c r="R1256" t="s">
        <v>412</v>
      </c>
      <c r="S1256" t="s">
        <v>190</v>
      </c>
      <c r="T1256">
        <v>326530</v>
      </c>
    </row>
    <row r="1257" spans="1:20" x14ac:dyDescent="0.3">
      <c r="A1257" t="s">
        <v>2550</v>
      </c>
      <c r="B1257" t="str">
        <f>_xlfn.CONCAT(쿼리1[[#This Row],[주문번호]], "-", 쿼리1[[#This Row],[공정명]])</f>
        <v>20241121-1000150850-제대</v>
      </c>
      <c r="C1257">
        <v>4</v>
      </c>
      <c r="D1257" t="s">
        <v>80</v>
      </c>
      <c r="E1257" s="1">
        <v>45617</v>
      </c>
      <c r="F1257" s="1">
        <v>45630</v>
      </c>
      <c r="G1257" s="1">
        <v>45635</v>
      </c>
      <c r="H1257" s="1">
        <v>45656</v>
      </c>
      <c r="I1257" s="1">
        <v>45635</v>
      </c>
      <c r="J1257" t="s">
        <v>31</v>
      </c>
      <c r="K1257" t="s">
        <v>32</v>
      </c>
      <c r="L1257">
        <v>46153</v>
      </c>
      <c r="M1257">
        <v>42440</v>
      </c>
      <c r="N1257">
        <v>5</v>
      </c>
      <c r="O1257" t="s">
        <v>698</v>
      </c>
      <c r="P1257" t="s">
        <v>2125</v>
      </c>
      <c r="Q1257" t="s">
        <v>2551</v>
      </c>
      <c r="R1257" t="s">
        <v>539</v>
      </c>
      <c r="S1257" t="s">
        <v>256</v>
      </c>
      <c r="T1257">
        <v>46153</v>
      </c>
    </row>
    <row r="1258" spans="1:20" x14ac:dyDescent="0.3">
      <c r="A1258" t="s">
        <v>2552</v>
      </c>
      <c r="B1258" t="str">
        <f>_xlfn.CONCAT(쿼리1[[#This Row],[주문번호]], "-", 쿼리1[[#This Row],[공정명]])</f>
        <v>20241114-1000163860-제대</v>
      </c>
      <c r="C1258">
        <v>4</v>
      </c>
      <c r="D1258" t="s">
        <v>80</v>
      </c>
      <c r="E1258" s="1">
        <v>45610</v>
      </c>
      <c r="F1258" s="1">
        <v>45623</v>
      </c>
      <c r="G1258" s="1">
        <v>45625</v>
      </c>
      <c r="H1258" s="1">
        <v>45656</v>
      </c>
      <c r="I1258" s="1">
        <v>45625</v>
      </c>
      <c r="J1258" t="s">
        <v>31</v>
      </c>
      <c r="K1258" t="s">
        <v>32</v>
      </c>
      <c r="L1258">
        <v>30769</v>
      </c>
      <c r="M1258">
        <v>27082</v>
      </c>
      <c r="N1258">
        <v>2</v>
      </c>
      <c r="O1258" t="s">
        <v>693</v>
      </c>
      <c r="P1258" t="s">
        <v>2116</v>
      </c>
      <c r="Q1258" t="s">
        <v>2134</v>
      </c>
      <c r="R1258" t="s">
        <v>539</v>
      </c>
      <c r="S1258" t="s">
        <v>256</v>
      </c>
      <c r="T1258">
        <v>30769</v>
      </c>
    </row>
    <row r="1259" spans="1:20" x14ac:dyDescent="0.3">
      <c r="A1259" t="s">
        <v>2553</v>
      </c>
      <c r="B1259" t="str">
        <f>_xlfn.CONCAT(쿼리1[[#This Row],[주문번호]], "-", 쿼리1[[#This Row],[공정명]])</f>
        <v>20241216-1000150806-제대</v>
      </c>
      <c r="C1259">
        <v>4</v>
      </c>
      <c r="D1259" t="s">
        <v>80</v>
      </c>
      <c r="E1259" s="1">
        <v>45642</v>
      </c>
      <c r="F1259" s="1">
        <v>45653</v>
      </c>
      <c r="G1259" s="1"/>
      <c r="H1259" s="1">
        <v>45656</v>
      </c>
      <c r="I1259" s="1"/>
      <c r="J1259" t="s">
        <v>21</v>
      </c>
      <c r="K1259" t="s">
        <v>22</v>
      </c>
      <c r="L1259">
        <v>21428</v>
      </c>
      <c r="O1259" t="s">
        <v>693</v>
      </c>
      <c r="P1259" t="s">
        <v>2554</v>
      </c>
      <c r="Q1259" t="s">
        <v>2555</v>
      </c>
      <c r="R1259" t="s">
        <v>539</v>
      </c>
      <c r="S1259" t="s">
        <v>256</v>
      </c>
      <c r="T1259">
        <v>21428</v>
      </c>
    </row>
    <row r="1260" spans="1:20" x14ac:dyDescent="0.3">
      <c r="A1260" t="s">
        <v>2556</v>
      </c>
      <c r="B1260" t="str">
        <f>_xlfn.CONCAT(쿼리1[[#This Row],[주문번호]], "-", 쿼리1[[#This Row],[공정명]])</f>
        <v>20240906-1000165219-제대</v>
      </c>
      <c r="C1260">
        <v>4</v>
      </c>
      <c r="D1260" t="s">
        <v>80</v>
      </c>
      <c r="E1260" s="1">
        <v>45541</v>
      </c>
      <c r="F1260" s="1">
        <v>45554</v>
      </c>
      <c r="G1260" s="1">
        <v>45575</v>
      </c>
      <c r="H1260" s="1">
        <v>45656</v>
      </c>
      <c r="I1260" s="1">
        <v>45549</v>
      </c>
      <c r="J1260" t="s">
        <v>101</v>
      </c>
      <c r="K1260" t="s">
        <v>32</v>
      </c>
      <c r="L1260">
        <v>30769</v>
      </c>
      <c r="M1260">
        <v>29230</v>
      </c>
      <c r="N1260">
        <v>21</v>
      </c>
      <c r="O1260" t="s">
        <v>180</v>
      </c>
      <c r="P1260" t="s">
        <v>2557</v>
      </c>
      <c r="Q1260" t="s">
        <v>2558</v>
      </c>
      <c r="R1260" t="s">
        <v>539</v>
      </c>
      <c r="S1260" t="s">
        <v>256</v>
      </c>
      <c r="T1260">
        <v>30769</v>
      </c>
    </row>
    <row r="1261" spans="1:20" x14ac:dyDescent="0.3">
      <c r="A1261" t="s">
        <v>2559</v>
      </c>
      <c r="B1261" t="str">
        <f>_xlfn.CONCAT(쿼리1[[#This Row],[주문번호]], "-", 쿼리1[[#This Row],[공정명]])</f>
        <v>20241204-1000169920-제대</v>
      </c>
      <c r="C1261">
        <v>4</v>
      </c>
      <c r="D1261" t="s">
        <v>80</v>
      </c>
      <c r="E1261" s="1">
        <v>45630</v>
      </c>
      <c r="F1261" s="1">
        <v>45643</v>
      </c>
      <c r="G1261" s="1">
        <v>45644</v>
      </c>
      <c r="H1261" s="1">
        <v>45656</v>
      </c>
      <c r="I1261" s="1">
        <v>45644</v>
      </c>
      <c r="J1261" t="s">
        <v>31</v>
      </c>
      <c r="K1261" t="s">
        <v>32</v>
      </c>
      <c r="L1261">
        <v>30769</v>
      </c>
      <c r="M1261">
        <v>28815</v>
      </c>
      <c r="N1261">
        <v>1</v>
      </c>
      <c r="O1261" t="s">
        <v>693</v>
      </c>
      <c r="P1261" t="s">
        <v>2116</v>
      </c>
      <c r="Q1261" t="s">
        <v>2560</v>
      </c>
      <c r="R1261" t="s">
        <v>539</v>
      </c>
      <c r="S1261" t="s">
        <v>256</v>
      </c>
      <c r="T1261">
        <v>30769</v>
      </c>
    </row>
    <row r="1262" spans="1:20" x14ac:dyDescent="0.3">
      <c r="A1262" t="s">
        <v>2561</v>
      </c>
      <c r="B1262" t="str">
        <f>_xlfn.CONCAT(쿼리1[[#This Row],[주문번호]], "-", 쿼리1[[#This Row],[공정명]])</f>
        <v>20240910-1000135557-제대</v>
      </c>
      <c r="C1262">
        <v>5</v>
      </c>
      <c r="D1262" t="s">
        <v>80</v>
      </c>
      <c r="E1262" s="1">
        <v>45545</v>
      </c>
      <c r="F1262" s="1">
        <v>45558</v>
      </c>
      <c r="G1262" s="1">
        <v>45575</v>
      </c>
      <c r="H1262" s="1">
        <v>45656</v>
      </c>
      <c r="I1262" s="1">
        <v>45575</v>
      </c>
      <c r="J1262" t="s">
        <v>31</v>
      </c>
      <c r="K1262" t="s">
        <v>32</v>
      </c>
      <c r="L1262">
        <v>24000</v>
      </c>
      <c r="M1262">
        <v>22900</v>
      </c>
      <c r="N1262">
        <v>17</v>
      </c>
      <c r="O1262" t="s">
        <v>133</v>
      </c>
      <c r="P1262" t="s">
        <v>2562</v>
      </c>
      <c r="Q1262" t="s">
        <v>2563</v>
      </c>
      <c r="R1262" t="s">
        <v>449</v>
      </c>
      <c r="S1262" t="s">
        <v>256</v>
      </c>
      <c r="T1262">
        <v>24000</v>
      </c>
    </row>
    <row r="1263" spans="1:20" x14ac:dyDescent="0.3">
      <c r="A1263" t="s">
        <v>2561</v>
      </c>
      <c r="B1263" t="str">
        <f>_xlfn.CONCAT(쿼리1[[#This Row],[주문번호]], "-", 쿼리1[[#This Row],[공정명]])</f>
        <v>20240910-1000135557-제대</v>
      </c>
      <c r="C1263">
        <v>5</v>
      </c>
      <c r="D1263" t="s">
        <v>80</v>
      </c>
      <c r="E1263" s="1">
        <v>45545</v>
      </c>
      <c r="F1263" s="1">
        <v>45558</v>
      </c>
      <c r="G1263" s="1">
        <v>45575</v>
      </c>
      <c r="H1263" s="1">
        <v>45656</v>
      </c>
      <c r="I1263" s="1">
        <v>45575</v>
      </c>
      <c r="J1263" t="s">
        <v>31</v>
      </c>
      <c r="K1263" t="s">
        <v>32</v>
      </c>
      <c r="L1263">
        <v>24000</v>
      </c>
      <c r="M1263">
        <v>22900</v>
      </c>
      <c r="N1263">
        <v>17</v>
      </c>
      <c r="O1263" t="s">
        <v>133</v>
      </c>
      <c r="P1263" t="s">
        <v>2562</v>
      </c>
      <c r="Q1263" t="s">
        <v>2563</v>
      </c>
      <c r="R1263" t="s">
        <v>449</v>
      </c>
      <c r="S1263" t="s">
        <v>256</v>
      </c>
      <c r="T1263">
        <v>24000</v>
      </c>
    </row>
    <row r="1264" spans="1:20" x14ac:dyDescent="0.3">
      <c r="A1264" t="s">
        <v>2564</v>
      </c>
      <c r="B1264" t="str">
        <f>_xlfn.CONCAT(쿼리1[[#This Row],[주문번호]], "-", 쿼리1[[#This Row],[공정명]])</f>
        <v>20241017-1000147307-제대</v>
      </c>
      <c r="C1264">
        <v>5</v>
      </c>
      <c r="D1264" t="s">
        <v>80</v>
      </c>
      <c r="E1264" s="1">
        <v>45582</v>
      </c>
      <c r="F1264" s="1">
        <v>45595</v>
      </c>
      <c r="G1264" s="1">
        <v>45601</v>
      </c>
      <c r="H1264" s="1">
        <v>45656</v>
      </c>
      <c r="I1264" s="1">
        <v>45601</v>
      </c>
      <c r="J1264" t="s">
        <v>31</v>
      </c>
      <c r="K1264" t="s">
        <v>32</v>
      </c>
      <c r="L1264">
        <v>52173</v>
      </c>
      <c r="M1264">
        <v>46550</v>
      </c>
      <c r="N1264">
        <v>6</v>
      </c>
      <c r="O1264" t="s">
        <v>1676</v>
      </c>
      <c r="P1264" t="s">
        <v>2565</v>
      </c>
      <c r="Q1264" t="s">
        <v>2566</v>
      </c>
      <c r="R1264" t="s">
        <v>449</v>
      </c>
      <c r="S1264" t="s">
        <v>256</v>
      </c>
      <c r="T1264">
        <v>52173</v>
      </c>
    </row>
    <row r="1265" spans="1:20" x14ac:dyDescent="0.3">
      <c r="A1265" t="s">
        <v>2567</v>
      </c>
      <c r="B1265" t="str">
        <f>_xlfn.CONCAT(쿼리1[[#This Row],[주문번호]], "-", 쿼리1[[#This Row],[공정명]])</f>
        <v>20241121-1000135557-제대</v>
      </c>
      <c r="C1265">
        <v>5</v>
      </c>
      <c r="D1265" t="s">
        <v>80</v>
      </c>
      <c r="E1265" s="1">
        <v>45617</v>
      </c>
      <c r="F1265" s="1">
        <v>45630</v>
      </c>
      <c r="G1265" s="1">
        <v>45632</v>
      </c>
      <c r="H1265" s="1">
        <v>45656</v>
      </c>
      <c r="I1265" s="1">
        <v>45635</v>
      </c>
      <c r="J1265" t="s">
        <v>31</v>
      </c>
      <c r="K1265" t="s">
        <v>32</v>
      </c>
      <c r="L1265">
        <v>24000</v>
      </c>
      <c r="M1265">
        <v>22450</v>
      </c>
      <c r="N1265">
        <v>2</v>
      </c>
      <c r="O1265" t="s">
        <v>133</v>
      </c>
      <c r="P1265" t="s">
        <v>2562</v>
      </c>
      <c r="Q1265" t="s">
        <v>2563</v>
      </c>
      <c r="R1265" t="s">
        <v>449</v>
      </c>
      <c r="S1265" t="s">
        <v>256</v>
      </c>
      <c r="T1265">
        <v>24000</v>
      </c>
    </row>
    <row r="1266" spans="1:20" x14ac:dyDescent="0.3">
      <c r="A1266" t="s">
        <v>2568</v>
      </c>
      <c r="B1266" t="str">
        <f>_xlfn.CONCAT(쿼리1[[#This Row],[주문번호]], "-", 쿼리1[[#This Row],[공정명]])</f>
        <v>20241128-1219P0268-제대</v>
      </c>
      <c r="C1266">
        <v>4</v>
      </c>
      <c r="D1266" t="s">
        <v>80</v>
      </c>
      <c r="E1266" s="1">
        <v>45624</v>
      </c>
      <c r="F1266" s="1">
        <v>45636</v>
      </c>
      <c r="G1266" s="1">
        <v>45642</v>
      </c>
      <c r="H1266" s="1">
        <v>45656</v>
      </c>
      <c r="I1266" s="1">
        <v>45642</v>
      </c>
      <c r="J1266" t="s">
        <v>31</v>
      </c>
      <c r="K1266" t="s">
        <v>32</v>
      </c>
      <c r="L1266">
        <v>53333</v>
      </c>
      <c r="M1266">
        <v>49540</v>
      </c>
      <c r="N1266">
        <v>6</v>
      </c>
      <c r="O1266" t="s">
        <v>1395</v>
      </c>
      <c r="P1266" t="s">
        <v>2569</v>
      </c>
      <c r="Q1266" t="s">
        <v>2570</v>
      </c>
      <c r="R1266" t="s">
        <v>2571</v>
      </c>
      <c r="S1266" t="s">
        <v>256</v>
      </c>
      <c r="T1266">
        <v>53333</v>
      </c>
    </row>
    <row r="1267" spans="1:20" x14ac:dyDescent="0.3">
      <c r="A1267" t="s">
        <v>2572</v>
      </c>
      <c r="B1267" t="str">
        <f>_xlfn.CONCAT(쿼리1[[#This Row],[주문번호]], "-", 쿼리1[[#This Row],[공정명]])</f>
        <v>20241213-1000153606-제대</v>
      </c>
      <c r="C1267">
        <v>5</v>
      </c>
      <c r="D1267" t="s">
        <v>80</v>
      </c>
      <c r="E1267" s="1">
        <v>45639</v>
      </c>
      <c r="F1267" s="1">
        <v>45653</v>
      </c>
      <c r="G1267" s="1"/>
      <c r="H1267" s="1">
        <v>45656</v>
      </c>
      <c r="I1267" s="1">
        <v>45652</v>
      </c>
      <c r="J1267" t="s">
        <v>21</v>
      </c>
      <c r="K1267" t="s">
        <v>22</v>
      </c>
      <c r="L1267">
        <v>30000</v>
      </c>
      <c r="O1267" t="s">
        <v>1473</v>
      </c>
      <c r="P1267" t="s">
        <v>2573</v>
      </c>
      <c r="Q1267" t="s">
        <v>2574</v>
      </c>
      <c r="R1267" t="s">
        <v>2571</v>
      </c>
      <c r="S1267" t="s">
        <v>256</v>
      </c>
      <c r="T1267">
        <v>30000</v>
      </c>
    </row>
    <row r="1268" spans="1:20" x14ac:dyDescent="0.3">
      <c r="A1268" t="s">
        <v>2575</v>
      </c>
      <c r="B1268" t="str">
        <f>_xlfn.CONCAT(쿼리1[[#This Row],[주문번호]], "-", 쿼리1[[#This Row],[공정명]])</f>
        <v>20240925-1219P0311-제대</v>
      </c>
      <c r="C1268">
        <v>4</v>
      </c>
      <c r="D1268" t="s">
        <v>80</v>
      </c>
      <c r="E1268" s="1">
        <v>45560</v>
      </c>
      <c r="F1268" s="1">
        <v>45572</v>
      </c>
      <c r="G1268" s="1">
        <v>45575</v>
      </c>
      <c r="H1268" s="1">
        <v>45656</v>
      </c>
      <c r="I1268" s="1">
        <v>45575</v>
      </c>
      <c r="J1268" t="s">
        <v>31</v>
      </c>
      <c r="K1268" t="s">
        <v>32</v>
      </c>
      <c r="L1268">
        <v>18750</v>
      </c>
      <c r="M1268">
        <v>14400</v>
      </c>
      <c r="N1268">
        <v>3</v>
      </c>
      <c r="O1268" t="s">
        <v>2576</v>
      </c>
      <c r="P1268" t="s">
        <v>2577</v>
      </c>
      <c r="Q1268" t="s">
        <v>2578</v>
      </c>
      <c r="R1268" t="s">
        <v>2571</v>
      </c>
      <c r="S1268" t="s">
        <v>256</v>
      </c>
      <c r="T1268">
        <v>18750</v>
      </c>
    </row>
    <row r="1269" spans="1:20" x14ac:dyDescent="0.3">
      <c r="A1269" t="s">
        <v>2575</v>
      </c>
      <c r="B1269" t="str">
        <f>_xlfn.CONCAT(쿼리1[[#This Row],[주문번호]], "-", 쿼리1[[#This Row],[공정명]])</f>
        <v>20240925-1219P0311-제대</v>
      </c>
      <c r="C1269">
        <v>4</v>
      </c>
      <c r="D1269" t="s">
        <v>80</v>
      </c>
      <c r="E1269" s="1">
        <v>45560</v>
      </c>
      <c r="F1269" s="1">
        <v>45572</v>
      </c>
      <c r="G1269" s="1">
        <v>45575</v>
      </c>
      <c r="H1269" s="1">
        <v>45656</v>
      </c>
      <c r="I1269" s="1">
        <v>45575</v>
      </c>
      <c r="J1269" t="s">
        <v>31</v>
      </c>
      <c r="K1269" t="s">
        <v>32</v>
      </c>
      <c r="L1269">
        <v>18750</v>
      </c>
      <c r="M1269">
        <v>14400</v>
      </c>
      <c r="N1269">
        <v>3</v>
      </c>
      <c r="O1269" t="s">
        <v>2576</v>
      </c>
      <c r="P1269" t="s">
        <v>2577</v>
      </c>
      <c r="Q1269" t="s">
        <v>2578</v>
      </c>
      <c r="R1269" t="s">
        <v>2571</v>
      </c>
      <c r="S1269" t="s">
        <v>256</v>
      </c>
      <c r="T1269">
        <v>18750</v>
      </c>
    </row>
    <row r="1270" spans="1:20" x14ac:dyDescent="0.3">
      <c r="A1270" t="s">
        <v>2579</v>
      </c>
      <c r="B1270" t="str">
        <f>_xlfn.CONCAT(쿼리1[[#This Row],[주문번호]], "-", 쿼리1[[#This Row],[공정명]])</f>
        <v>20241120-1000169734-제대</v>
      </c>
      <c r="C1270">
        <v>4</v>
      </c>
      <c r="D1270" t="s">
        <v>80</v>
      </c>
      <c r="E1270" s="1">
        <v>45616</v>
      </c>
      <c r="F1270" s="1">
        <v>45629</v>
      </c>
      <c r="G1270" s="1">
        <v>45629</v>
      </c>
      <c r="H1270" s="1">
        <v>45656</v>
      </c>
      <c r="I1270" s="1">
        <v>45629</v>
      </c>
      <c r="J1270" t="s">
        <v>31</v>
      </c>
      <c r="K1270" t="s">
        <v>39</v>
      </c>
      <c r="L1270">
        <v>35294</v>
      </c>
      <c r="M1270">
        <v>34560</v>
      </c>
      <c r="N1270">
        <v>0</v>
      </c>
      <c r="O1270" t="s">
        <v>128</v>
      </c>
      <c r="P1270" t="s">
        <v>2580</v>
      </c>
      <c r="Q1270" t="s">
        <v>2581</v>
      </c>
      <c r="R1270" t="s">
        <v>64</v>
      </c>
      <c r="S1270" t="s">
        <v>256</v>
      </c>
      <c r="T1270">
        <v>35294</v>
      </c>
    </row>
    <row r="1271" spans="1:20" x14ac:dyDescent="0.3">
      <c r="A1271" t="s">
        <v>2582</v>
      </c>
      <c r="B1271" t="str">
        <f>_xlfn.CONCAT(쿼리1[[#This Row],[주문번호]], "-", 쿼리1[[#This Row],[공정명]])</f>
        <v>20241018-1000159391-제대</v>
      </c>
      <c r="C1271">
        <v>4</v>
      </c>
      <c r="D1271" t="s">
        <v>80</v>
      </c>
      <c r="E1271" s="1">
        <v>45583</v>
      </c>
      <c r="F1271" s="1">
        <v>45596</v>
      </c>
      <c r="G1271" s="1">
        <v>45601</v>
      </c>
      <c r="H1271" s="1">
        <v>45656</v>
      </c>
      <c r="I1271" s="1">
        <v>45601</v>
      </c>
      <c r="J1271" t="s">
        <v>31</v>
      </c>
      <c r="K1271" t="s">
        <v>32</v>
      </c>
      <c r="L1271">
        <v>35294</v>
      </c>
      <c r="M1271">
        <v>34150</v>
      </c>
      <c r="N1271">
        <v>5</v>
      </c>
      <c r="O1271" t="s">
        <v>128</v>
      </c>
      <c r="P1271" t="s">
        <v>2583</v>
      </c>
      <c r="Q1271" t="s">
        <v>2584</v>
      </c>
      <c r="R1271" t="s">
        <v>64</v>
      </c>
      <c r="S1271" t="s">
        <v>256</v>
      </c>
      <c r="T1271">
        <v>35294</v>
      </c>
    </row>
    <row r="1272" spans="1:20" x14ac:dyDescent="0.3">
      <c r="A1272" t="s">
        <v>1968</v>
      </c>
      <c r="B1272" t="str">
        <f>_xlfn.CONCAT(쿼리1[[#This Row],[주문번호]], "-", 쿼리1[[#This Row],[공정명]])</f>
        <v>20240923-1000154707-제대</v>
      </c>
      <c r="C1272">
        <v>3</v>
      </c>
      <c r="D1272" t="s">
        <v>80</v>
      </c>
      <c r="E1272" s="1">
        <v>45558</v>
      </c>
      <c r="F1272" s="1">
        <v>45573</v>
      </c>
      <c r="G1272" s="1">
        <v>45575</v>
      </c>
      <c r="H1272" s="1">
        <v>45656</v>
      </c>
      <c r="I1272" s="1">
        <v>45575</v>
      </c>
      <c r="J1272" t="s">
        <v>31</v>
      </c>
      <c r="K1272" t="s">
        <v>32</v>
      </c>
      <c r="L1272">
        <v>30000</v>
      </c>
      <c r="M1272">
        <v>27270</v>
      </c>
      <c r="N1272">
        <v>2</v>
      </c>
      <c r="O1272" t="s">
        <v>1969</v>
      </c>
      <c r="P1272" t="s">
        <v>1970</v>
      </c>
      <c r="Q1272" t="s">
        <v>42</v>
      </c>
      <c r="R1272" t="s">
        <v>1971</v>
      </c>
      <c r="S1272" t="s">
        <v>256</v>
      </c>
      <c r="T1272">
        <v>30000</v>
      </c>
    </row>
    <row r="1273" spans="1:20" x14ac:dyDescent="0.3">
      <c r="A1273" t="s">
        <v>2585</v>
      </c>
      <c r="B1273" t="str">
        <f>_xlfn.CONCAT(쿼리1[[#This Row],[주문번호]], "-", 쿼리1[[#This Row],[공정명]])</f>
        <v>20240913-2000169090-제대</v>
      </c>
      <c r="C1273">
        <v>3</v>
      </c>
      <c r="D1273" t="s">
        <v>80</v>
      </c>
      <c r="E1273" s="1">
        <v>45548</v>
      </c>
      <c r="F1273" s="1">
        <v>45555</v>
      </c>
      <c r="G1273" s="1">
        <v>45575</v>
      </c>
      <c r="H1273" s="1">
        <v>45656</v>
      </c>
      <c r="I1273" s="1">
        <v>45575</v>
      </c>
      <c r="J1273" t="s">
        <v>31</v>
      </c>
      <c r="K1273" t="s">
        <v>32</v>
      </c>
      <c r="L1273">
        <v>30523</v>
      </c>
      <c r="M1273">
        <v>320000</v>
      </c>
      <c r="N1273">
        <v>20</v>
      </c>
      <c r="O1273" t="s">
        <v>214</v>
      </c>
      <c r="P1273" t="s">
        <v>215</v>
      </c>
      <c r="Q1273" t="s">
        <v>216</v>
      </c>
      <c r="R1273" t="s">
        <v>26</v>
      </c>
      <c r="S1273" t="s">
        <v>217</v>
      </c>
      <c r="T1273">
        <v>30523</v>
      </c>
    </row>
    <row r="1274" spans="1:20" x14ac:dyDescent="0.3">
      <c r="A1274" t="s">
        <v>2586</v>
      </c>
      <c r="B1274" t="str">
        <f>_xlfn.CONCAT(쿼리1[[#This Row],[주문번호]], "-", 쿼리1[[#This Row],[공정명]])</f>
        <v>20240913-2000169104-제대</v>
      </c>
      <c r="C1274">
        <v>3</v>
      </c>
      <c r="D1274" t="s">
        <v>80</v>
      </c>
      <c r="E1274" s="1">
        <v>45548</v>
      </c>
      <c r="F1274" s="1">
        <v>45558</v>
      </c>
      <c r="G1274" s="1">
        <v>45575</v>
      </c>
      <c r="H1274" s="1">
        <v>45656</v>
      </c>
      <c r="I1274" s="1">
        <v>45575</v>
      </c>
      <c r="J1274" t="s">
        <v>31</v>
      </c>
      <c r="K1274" t="s">
        <v>32</v>
      </c>
      <c r="L1274">
        <v>50000</v>
      </c>
      <c r="M1274">
        <v>204800</v>
      </c>
      <c r="N1274">
        <v>17</v>
      </c>
      <c r="O1274" t="s">
        <v>214</v>
      </c>
      <c r="P1274" t="s">
        <v>240</v>
      </c>
      <c r="Q1274" t="s">
        <v>650</v>
      </c>
      <c r="R1274" t="s">
        <v>26</v>
      </c>
      <c r="S1274" t="s">
        <v>217</v>
      </c>
      <c r="T1274">
        <v>50000</v>
      </c>
    </row>
    <row r="1275" spans="1:20" x14ac:dyDescent="0.3">
      <c r="A1275" t="s">
        <v>2587</v>
      </c>
      <c r="B1275" t="str">
        <f>_xlfn.CONCAT(쿼리1[[#This Row],[주문번호]], "-", 쿼리1[[#This Row],[공정명]])</f>
        <v>20241011-2000169086-제대</v>
      </c>
      <c r="C1275">
        <v>3</v>
      </c>
      <c r="D1275" t="s">
        <v>80</v>
      </c>
      <c r="E1275" s="1">
        <v>45576</v>
      </c>
      <c r="F1275" s="1">
        <v>45583</v>
      </c>
      <c r="G1275" s="1">
        <v>45597</v>
      </c>
      <c r="H1275" s="1">
        <v>45656</v>
      </c>
      <c r="I1275" s="1">
        <v>45602</v>
      </c>
      <c r="J1275" t="s">
        <v>31</v>
      </c>
      <c r="K1275" t="s">
        <v>32</v>
      </c>
      <c r="L1275">
        <v>20348</v>
      </c>
      <c r="M1275">
        <v>7000</v>
      </c>
      <c r="N1275">
        <v>14</v>
      </c>
      <c r="O1275" t="s">
        <v>214</v>
      </c>
      <c r="P1275" t="s">
        <v>215</v>
      </c>
      <c r="Q1275" t="s">
        <v>250</v>
      </c>
      <c r="R1275" t="s">
        <v>26</v>
      </c>
      <c r="S1275" t="s">
        <v>217</v>
      </c>
      <c r="T1275">
        <v>20348</v>
      </c>
    </row>
    <row r="1276" spans="1:20" x14ac:dyDescent="0.3">
      <c r="A1276" t="s">
        <v>2588</v>
      </c>
      <c r="B1276" t="str">
        <f>_xlfn.CONCAT(쿼리1[[#This Row],[주문번호]], "-", 쿼리1[[#This Row],[공정명]])</f>
        <v>20241218-2000168880-제대</v>
      </c>
      <c r="C1276">
        <v>1</v>
      </c>
      <c r="D1276" t="s">
        <v>80</v>
      </c>
      <c r="E1276" s="1">
        <v>45644</v>
      </c>
      <c r="F1276" s="1">
        <v>45646</v>
      </c>
      <c r="G1276" s="1"/>
      <c r="H1276" s="1">
        <v>45656</v>
      </c>
      <c r="I1276" s="1"/>
      <c r="J1276" t="s">
        <v>21</v>
      </c>
      <c r="K1276" t="s">
        <v>22</v>
      </c>
      <c r="L1276">
        <v>10000</v>
      </c>
      <c r="O1276" t="s">
        <v>2589</v>
      </c>
      <c r="P1276" t="s">
        <v>2590</v>
      </c>
      <c r="Q1276" t="s">
        <v>2591</v>
      </c>
      <c r="R1276" t="s">
        <v>26</v>
      </c>
      <c r="S1276" t="s">
        <v>217</v>
      </c>
      <c r="T1276">
        <v>10000</v>
      </c>
    </row>
    <row r="1277" spans="1:20" x14ac:dyDescent="0.3">
      <c r="A1277" t="s">
        <v>2592</v>
      </c>
      <c r="B1277" t="str">
        <f>_xlfn.CONCAT(쿼리1[[#This Row],[주문번호]], "-", 쿼리1[[#This Row],[공정명]])</f>
        <v>20241219-2000169104-제대</v>
      </c>
      <c r="C1277">
        <v>3</v>
      </c>
      <c r="D1277" t="s">
        <v>80</v>
      </c>
      <c r="E1277" s="1">
        <v>45645</v>
      </c>
      <c r="F1277" s="1">
        <v>45659</v>
      </c>
      <c r="G1277" s="1"/>
      <c r="H1277" s="1">
        <v>45656</v>
      </c>
      <c r="I1277" s="1"/>
      <c r="J1277" t="s">
        <v>21</v>
      </c>
      <c r="K1277" t="s">
        <v>282</v>
      </c>
      <c r="L1277">
        <v>100000</v>
      </c>
      <c r="O1277" t="s">
        <v>214</v>
      </c>
      <c r="P1277" t="s">
        <v>240</v>
      </c>
      <c r="Q1277" t="s">
        <v>650</v>
      </c>
      <c r="R1277" t="s">
        <v>26</v>
      </c>
      <c r="S1277" t="s">
        <v>217</v>
      </c>
      <c r="T1277">
        <v>100000</v>
      </c>
    </row>
    <row r="1278" spans="1:20" x14ac:dyDescent="0.3">
      <c r="A1278" t="s">
        <v>2593</v>
      </c>
      <c r="B1278" t="str">
        <f>_xlfn.CONCAT(쿼리1[[#This Row],[주문번호]], "-", 쿼리1[[#This Row],[공정명]])</f>
        <v>20241220-2118P0014-제대</v>
      </c>
      <c r="C1278">
        <v>3</v>
      </c>
      <c r="D1278" t="s">
        <v>80</v>
      </c>
      <c r="E1278" s="1">
        <v>45646</v>
      </c>
      <c r="F1278" s="1">
        <v>45656</v>
      </c>
      <c r="G1278" s="1"/>
      <c r="H1278" s="1">
        <v>45656</v>
      </c>
      <c r="I1278" s="1"/>
      <c r="J1278" t="s">
        <v>21</v>
      </c>
      <c r="K1278" t="s">
        <v>282</v>
      </c>
      <c r="L1278">
        <v>20000</v>
      </c>
      <c r="O1278" t="s">
        <v>214</v>
      </c>
      <c r="P1278" t="s">
        <v>1013</v>
      </c>
      <c r="Q1278" t="s">
        <v>1014</v>
      </c>
      <c r="R1278" t="s">
        <v>26</v>
      </c>
      <c r="S1278" t="s">
        <v>217</v>
      </c>
      <c r="T1278">
        <v>20000</v>
      </c>
    </row>
    <row r="1279" spans="1:20" x14ac:dyDescent="0.3">
      <c r="A1279" t="s">
        <v>2594</v>
      </c>
      <c r="B1279" t="str">
        <f>_xlfn.CONCAT(쿼리1[[#This Row],[주문번호]], "-", 쿼리1[[#This Row],[공정명]])</f>
        <v>20241127-2119N0079-제대</v>
      </c>
      <c r="C1279">
        <v>1</v>
      </c>
      <c r="D1279" t="s">
        <v>80</v>
      </c>
      <c r="E1279" s="1">
        <v>45623</v>
      </c>
      <c r="F1279" s="1">
        <v>45623</v>
      </c>
      <c r="G1279" s="1"/>
      <c r="H1279" s="1">
        <v>45656</v>
      </c>
      <c r="I1279" s="1"/>
      <c r="J1279" t="s">
        <v>21</v>
      </c>
      <c r="K1279" t="s">
        <v>22</v>
      </c>
      <c r="L1279">
        <v>15384</v>
      </c>
      <c r="O1279" t="s">
        <v>324</v>
      </c>
      <c r="P1279" t="s">
        <v>645</v>
      </c>
      <c r="Q1279" t="s">
        <v>42</v>
      </c>
      <c r="R1279" t="s">
        <v>26</v>
      </c>
      <c r="S1279" t="s">
        <v>217</v>
      </c>
      <c r="T1279">
        <v>15384</v>
      </c>
    </row>
    <row r="1280" spans="1:20" x14ac:dyDescent="0.3">
      <c r="A1280" t="s">
        <v>2595</v>
      </c>
      <c r="B1280" t="str">
        <f>_xlfn.CONCAT(쿼리1[[#This Row],[주문번호]], "-", 쿼리1[[#This Row],[공정명]])</f>
        <v>20241219-2000169108-제대</v>
      </c>
      <c r="C1280">
        <v>3</v>
      </c>
      <c r="D1280" t="s">
        <v>80</v>
      </c>
      <c r="E1280" s="1">
        <v>45645</v>
      </c>
      <c r="F1280" s="1">
        <v>45659</v>
      </c>
      <c r="G1280" s="1"/>
      <c r="H1280" s="1">
        <v>45656</v>
      </c>
      <c r="I1280" s="1">
        <v>45653</v>
      </c>
      <c r="J1280" t="s">
        <v>21</v>
      </c>
      <c r="K1280" t="s">
        <v>282</v>
      </c>
      <c r="L1280">
        <v>100000</v>
      </c>
      <c r="O1280" t="s">
        <v>214</v>
      </c>
      <c r="P1280" t="s">
        <v>240</v>
      </c>
      <c r="Q1280" t="s">
        <v>993</v>
      </c>
      <c r="R1280" t="s">
        <v>26</v>
      </c>
      <c r="S1280" t="s">
        <v>217</v>
      </c>
      <c r="T1280">
        <v>100000</v>
      </c>
    </row>
    <row r="1281" spans="1:20" x14ac:dyDescent="0.3">
      <c r="A1281" t="s">
        <v>2596</v>
      </c>
      <c r="B1281" t="str">
        <f>_xlfn.CONCAT(쿼리1[[#This Row],[주문번호]], "-", 쿼리1[[#This Row],[공정명]])</f>
        <v>20241211-2000135106-제대</v>
      </c>
      <c r="C1281">
        <v>3</v>
      </c>
      <c r="D1281" t="s">
        <v>80</v>
      </c>
      <c r="E1281" s="1">
        <v>45637</v>
      </c>
      <c r="F1281" s="1">
        <v>45645</v>
      </c>
      <c r="G1281" s="1"/>
      <c r="H1281" s="1">
        <v>45656</v>
      </c>
      <c r="I1281" s="1">
        <v>45644</v>
      </c>
      <c r="J1281" t="s">
        <v>21</v>
      </c>
      <c r="K1281" t="s">
        <v>22</v>
      </c>
      <c r="L1281">
        <v>9090</v>
      </c>
      <c r="O1281" t="s">
        <v>2597</v>
      </c>
      <c r="P1281" t="s">
        <v>2598</v>
      </c>
      <c r="Q1281" t="s">
        <v>2599</v>
      </c>
      <c r="R1281" t="s">
        <v>2600</v>
      </c>
      <c r="S1281" t="s">
        <v>217</v>
      </c>
      <c r="T1281">
        <v>9090</v>
      </c>
    </row>
    <row r="1282" spans="1:20" x14ac:dyDescent="0.3">
      <c r="A1282" t="s">
        <v>2601</v>
      </c>
      <c r="B1282" t="str">
        <f>_xlfn.CONCAT(쿼리1[[#This Row],[주문번호]], "-", 쿼리1[[#This Row],[공정명]])</f>
        <v>20241204-2000152174-제대</v>
      </c>
      <c r="C1282">
        <v>1</v>
      </c>
      <c r="D1282" t="s">
        <v>80</v>
      </c>
      <c r="E1282" s="1">
        <v>45630</v>
      </c>
      <c r="F1282" s="1">
        <v>45639</v>
      </c>
      <c r="G1282" s="1"/>
      <c r="H1282" s="1">
        <v>45656</v>
      </c>
      <c r="I1282" s="1"/>
      <c r="J1282" t="s">
        <v>21</v>
      </c>
      <c r="K1282" t="s">
        <v>22</v>
      </c>
      <c r="L1282">
        <v>100000</v>
      </c>
      <c r="O1282" t="s">
        <v>431</v>
      </c>
      <c r="P1282" t="s">
        <v>631</v>
      </c>
      <c r="Q1282" t="s">
        <v>632</v>
      </c>
      <c r="R1282" t="s">
        <v>26</v>
      </c>
      <c r="S1282" t="s">
        <v>217</v>
      </c>
      <c r="T1282">
        <v>100000</v>
      </c>
    </row>
    <row r="1283" spans="1:20" x14ac:dyDescent="0.3">
      <c r="A1283" t="s">
        <v>2602</v>
      </c>
      <c r="B1283" t="str">
        <f>_xlfn.CONCAT(쿼리1[[#This Row],[주문번호]], "-", 쿼리1[[#This Row],[공정명]])</f>
        <v>20241209-2000162866-제대</v>
      </c>
      <c r="C1283">
        <v>1</v>
      </c>
      <c r="D1283" t="s">
        <v>80</v>
      </c>
      <c r="E1283" s="1">
        <v>45635</v>
      </c>
      <c r="F1283" s="1">
        <v>45651</v>
      </c>
      <c r="G1283" s="1"/>
      <c r="H1283" s="1">
        <v>45656</v>
      </c>
      <c r="I1283" s="1"/>
      <c r="J1283" t="s">
        <v>21</v>
      </c>
      <c r="K1283" t="s">
        <v>22</v>
      </c>
      <c r="L1283">
        <v>200000</v>
      </c>
      <c r="O1283" t="s">
        <v>431</v>
      </c>
      <c r="P1283" t="s">
        <v>647</v>
      </c>
      <c r="Q1283" t="s">
        <v>648</v>
      </c>
      <c r="R1283" t="s">
        <v>26</v>
      </c>
      <c r="S1283" t="s">
        <v>217</v>
      </c>
      <c r="T1283">
        <v>200000</v>
      </c>
    </row>
    <row r="1284" spans="1:20" x14ac:dyDescent="0.3">
      <c r="A1284" t="s">
        <v>2603</v>
      </c>
      <c r="B1284" t="str">
        <f>_xlfn.CONCAT(쿼리1[[#This Row],[주문번호]], "-", 쿼리1[[#This Row],[공정명]])</f>
        <v>20241223-2000160058-제대</v>
      </c>
      <c r="C1284">
        <v>1</v>
      </c>
      <c r="D1284" t="s">
        <v>80</v>
      </c>
      <c r="E1284" s="1">
        <v>45649</v>
      </c>
      <c r="F1284" s="1">
        <v>45656</v>
      </c>
      <c r="G1284" s="1"/>
      <c r="H1284" s="1">
        <v>45656</v>
      </c>
      <c r="I1284" s="1"/>
      <c r="J1284" t="s">
        <v>21</v>
      </c>
      <c r="K1284" t="s">
        <v>282</v>
      </c>
      <c r="L1284">
        <v>100000</v>
      </c>
      <c r="O1284" t="s">
        <v>243</v>
      </c>
      <c r="P1284" t="s">
        <v>244</v>
      </c>
      <c r="Q1284" t="s">
        <v>42</v>
      </c>
      <c r="R1284" t="s">
        <v>26</v>
      </c>
      <c r="S1284" t="s">
        <v>217</v>
      </c>
      <c r="T1284">
        <v>100000</v>
      </c>
    </row>
    <row r="1285" spans="1:20" x14ac:dyDescent="0.3">
      <c r="A1285" t="s">
        <v>2604</v>
      </c>
      <c r="B1285" t="str">
        <f>_xlfn.CONCAT(쿼리1[[#This Row],[주문번호]], "-", 쿼리1[[#This Row],[공정명]])</f>
        <v>20241223-21160037-제대</v>
      </c>
      <c r="C1285">
        <v>1</v>
      </c>
      <c r="D1285" t="s">
        <v>80</v>
      </c>
      <c r="E1285" s="1">
        <v>45649</v>
      </c>
      <c r="F1285" s="1">
        <v>45652</v>
      </c>
      <c r="G1285" s="1"/>
      <c r="H1285" s="1">
        <v>45656</v>
      </c>
      <c r="I1285" s="1"/>
      <c r="J1285" t="s">
        <v>21</v>
      </c>
      <c r="K1285" t="s">
        <v>22</v>
      </c>
      <c r="L1285">
        <v>40000</v>
      </c>
      <c r="O1285" t="s">
        <v>1358</v>
      </c>
      <c r="P1285" t="s">
        <v>1359</v>
      </c>
      <c r="Q1285" t="s">
        <v>42</v>
      </c>
      <c r="R1285" t="s">
        <v>26</v>
      </c>
      <c r="S1285" t="s">
        <v>217</v>
      </c>
      <c r="T1285">
        <v>40000</v>
      </c>
    </row>
    <row r="1286" spans="1:20" x14ac:dyDescent="0.3">
      <c r="A1286" t="s">
        <v>2390</v>
      </c>
      <c r="B1286" t="str">
        <f>_xlfn.CONCAT(쿼리1[[#This Row],[주문번호]], "-", 쿼리1[[#This Row],[공정명]])</f>
        <v>20240928-2000158721-제대</v>
      </c>
      <c r="C1286">
        <v>1</v>
      </c>
      <c r="D1286" t="s">
        <v>80</v>
      </c>
      <c r="E1286" s="1">
        <v>45563</v>
      </c>
      <c r="F1286" s="1">
        <v>45566</v>
      </c>
      <c r="G1286" s="1">
        <v>45569</v>
      </c>
      <c r="H1286" s="1">
        <v>45656</v>
      </c>
      <c r="I1286" s="1">
        <v>45575</v>
      </c>
      <c r="J1286" t="s">
        <v>31</v>
      </c>
      <c r="K1286" t="s">
        <v>32</v>
      </c>
      <c r="L1286">
        <v>88888</v>
      </c>
      <c r="M1286">
        <v>50000</v>
      </c>
      <c r="N1286">
        <v>3</v>
      </c>
      <c r="O1286" t="s">
        <v>663</v>
      </c>
      <c r="P1286" t="s">
        <v>664</v>
      </c>
      <c r="Q1286" t="s">
        <v>42</v>
      </c>
      <c r="R1286" t="s">
        <v>26</v>
      </c>
      <c r="S1286" t="s">
        <v>217</v>
      </c>
      <c r="T1286">
        <v>88888</v>
      </c>
    </row>
    <row r="1287" spans="1:20" x14ac:dyDescent="0.3">
      <c r="A1287" t="s">
        <v>2605</v>
      </c>
      <c r="B1287" t="str">
        <f>_xlfn.CONCAT(쿼리1[[#This Row],[주문번호]], "-", 쿼리1[[#This Row],[공정명]])</f>
        <v>20240930-2000169108-제대</v>
      </c>
      <c r="C1287">
        <v>3</v>
      </c>
      <c r="D1287" t="s">
        <v>80</v>
      </c>
      <c r="E1287" s="1">
        <v>45565</v>
      </c>
      <c r="F1287" s="1">
        <v>45579</v>
      </c>
      <c r="G1287" s="1">
        <v>45573</v>
      </c>
      <c r="H1287" s="1">
        <v>45656</v>
      </c>
      <c r="I1287" s="1">
        <v>45575</v>
      </c>
      <c r="J1287" t="s">
        <v>31</v>
      </c>
      <c r="K1287" t="s">
        <v>39</v>
      </c>
      <c r="L1287">
        <v>100000</v>
      </c>
      <c r="M1287">
        <v>43000</v>
      </c>
      <c r="N1287">
        <v>-6</v>
      </c>
      <c r="O1287" t="s">
        <v>214</v>
      </c>
      <c r="P1287" t="s">
        <v>240</v>
      </c>
      <c r="Q1287" t="s">
        <v>993</v>
      </c>
      <c r="R1287" t="s">
        <v>26</v>
      </c>
      <c r="S1287" t="s">
        <v>217</v>
      </c>
      <c r="T1287">
        <v>100000</v>
      </c>
    </row>
    <row r="1288" spans="1:20" x14ac:dyDescent="0.3">
      <c r="A1288" t="s">
        <v>2606</v>
      </c>
      <c r="B1288" t="str">
        <f>_xlfn.CONCAT(쿼리1[[#This Row],[주문번호]], "-", 쿼리1[[#This Row],[공정명]])</f>
        <v>20241004-1000139913-합지</v>
      </c>
      <c r="C1288">
        <v>1</v>
      </c>
      <c r="D1288" t="s">
        <v>60</v>
      </c>
      <c r="E1288" s="1">
        <v>45569</v>
      </c>
      <c r="F1288" s="1">
        <v>45579</v>
      </c>
      <c r="G1288" s="1">
        <v>45582</v>
      </c>
      <c r="H1288" s="1">
        <v>45656</v>
      </c>
      <c r="I1288" s="1">
        <v>45601</v>
      </c>
      <c r="J1288" t="s">
        <v>31</v>
      </c>
      <c r="K1288" t="s">
        <v>32</v>
      </c>
      <c r="L1288">
        <v>18000</v>
      </c>
      <c r="M1288">
        <v>18000</v>
      </c>
      <c r="N1288">
        <v>3</v>
      </c>
      <c r="O1288" t="s">
        <v>275</v>
      </c>
      <c r="P1288" t="s">
        <v>1960</v>
      </c>
      <c r="Q1288" t="s">
        <v>42</v>
      </c>
      <c r="R1288" t="s">
        <v>1961</v>
      </c>
      <c r="S1288" t="s">
        <v>1967</v>
      </c>
      <c r="T1288">
        <v>32727</v>
      </c>
    </row>
    <row r="1289" spans="1:20" x14ac:dyDescent="0.3">
      <c r="A1289" t="s">
        <v>2606</v>
      </c>
      <c r="B1289" t="str">
        <f>_xlfn.CONCAT(쿼리1[[#This Row],[주문번호]], "-", 쿼리1[[#This Row],[공정명]])</f>
        <v>20241004-1000139913-합지</v>
      </c>
      <c r="C1289">
        <v>1</v>
      </c>
      <c r="D1289" t="s">
        <v>60</v>
      </c>
      <c r="E1289" s="1">
        <v>45569</v>
      </c>
      <c r="F1289" s="1">
        <v>45579</v>
      </c>
      <c r="G1289" s="1">
        <v>45582</v>
      </c>
      <c r="H1289" s="1">
        <v>45656</v>
      </c>
      <c r="I1289" s="1">
        <v>45601</v>
      </c>
      <c r="J1289" t="s">
        <v>31</v>
      </c>
      <c r="K1289" t="s">
        <v>32</v>
      </c>
      <c r="L1289">
        <v>18000</v>
      </c>
      <c r="M1289">
        <v>18000</v>
      </c>
      <c r="N1289">
        <v>3</v>
      </c>
      <c r="O1289" t="s">
        <v>275</v>
      </c>
      <c r="P1289" t="s">
        <v>1960</v>
      </c>
      <c r="Q1289" t="s">
        <v>42</v>
      </c>
      <c r="R1289" t="s">
        <v>1961</v>
      </c>
      <c r="S1289" t="s">
        <v>1967</v>
      </c>
      <c r="T1289">
        <v>32727</v>
      </c>
    </row>
    <row r="1290" spans="1:20" x14ac:dyDescent="0.3">
      <c r="A1290" t="s">
        <v>2606</v>
      </c>
      <c r="B1290" t="str">
        <f>_xlfn.CONCAT(쿼리1[[#This Row],[주문번호]], "-", 쿼리1[[#This Row],[공정명]])</f>
        <v>20241004-1000139913-합지</v>
      </c>
      <c r="C1290">
        <v>1</v>
      </c>
      <c r="D1290" t="s">
        <v>60</v>
      </c>
      <c r="E1290" s="1">
        <v>45569</v>
      </c>
      <c r="F1290" s="1">
        <v>45579</v>
      </c>
      <c r="G1290" s="1">
        <v>45582</v>
      </c>
      <c r="H1290" s="1">
        <v>45656</v>
      </c>
      <c r="I1290" s="1">
        <v>45601</v>
      </c>
      <c r="J1290" t="s">
        <v>31</v>
      </c>
      <c r="K1290" t="s">
        <v>32</v>
      </c>
      <c r="L1290">
        <v>18000</v>
      </c>
      <c r="M1290">
        <v>18000</v>
      </c>
      <c r="N1290">
        <v>3</v>
      </c>
      <c r="O1290" t="s">
        <v>275</v>
      </c>
      <c r="P1290" t="s">
        <v>1960</v>
      </c>
      <c r="Q1290" t="s">
        <v>42</v>
      </c>
      <c r="R1290" t="s">
        <v>1961</v>
      </c>
      <c r="S1290" t="s">
        <v>1967</v>
      </c>
      <c r="T1290">
        <v>32727</v>
      </c>
    </row>
    <row r="1291" spans="1:20" x14ac:dyDescent="0.3">
      <c r="A1291" t="s">
        <v>2606</v>
      </c>
      <c r="B1291" t="str">
        <f>_xlfn.CONCAT(쿼리1[[#This Row],[주문번호]], "-", 쿼리1[[#This Row],[공정명]])</f>
        <v>20241004-1000139913-합지</v>
      </c>
      <c r="C1291">
        <v>1</v>
      </c>
      <c r="D1291" t="s">
        <v>60</v>
      </c>
      <c r="E1291" s="1">
        <v>45569</v>
      </c>
      <c r="F1291" s="1">
        <v>45579</v>
      </c>
      <c r="G1291" s="1">
        <v>45582</v>
      </c>
      <c r="H1291" s="1">
        <v>45656</v>
      </c>
      <c r="I1291" s="1">
        <v>45601</v>
      </c>
      <c r="J1291" t="s">
        <v>31</v>
      </c>
      <c r="K1291" t="s">
        <v>32</v>
      </c>
      <c r="L1291">
        <v>18000</v>
      </c>
      <c r="M1291">
        <v>18000</v>
      </c>
      <c r="N1291">
        <v>3</v>
      </c>
      <c r="O1291" t="s">
        <v>275</v>
      </c>
      <c r="P1291" t="s">
        <v>1960</v>
      </c>
      <c r="Q1291" t="s">
        <v>42</v>
      </c>
      <c r="R1291" t="s">
        <v>1961</v>
      </c>
      <c r="S1291" t="s">
        <v>1967</v>
      </c>
      <c r="T1291">
        <v>32727</v>
      </c>
    </row>
    <row r="1292" spans="1:20" x14ac:dyDescent="0.3">
      <c r="A1292" t="s">
        <v>2607</v>
      </c>
      <c r="B1292" t="str">
        <f>_xlfn.CONCAT(쿼리1[[#This Row],[주문번호]], "-", 쿼리1[[#This Row],[공정명]])</f>
        <v>20240926-1000139884-합지</v>
      </c>
      <c r="C1292">
        <v>1</v>
      </c>
      <c r="D1292" t="s">
        <v>60</v>
      </c>
      <c r="E1292" s="1">
        <v>45561</v>
      </c>
      <c r="F1292" s="1">
        <v>45569</v>
      </c>
      <c r="G1292" s="1">
        <v>45572</v>
      </c>
      <c r="H1292" s="1">
        <v>45656</v>
      </c>
      <c r="I1292" s="1">
        <v>45597</v>
      </c>
      <c r="J1292" t="s">
        <v>31</v>
      </c>
      <c r="K1292" t="s">
        <v>32</v>
      </c>
      <c r="L1292">
        <v>30000</v>
      </c>
      <c r="M1292">
        <v>30000</v>
      </c>
      <c r="N1292">
        <v>3</v>
      </c>
      <c r="O1292" t="s">
        <v>275</v>
      </c>
      <c r="P1292" t="s">
        <v>2608</v>
      </c>
      <c r="Q1292" t="s">
        <v>42</v>
      </c>
      <c r="R1292" t="s">
        <v>1961</v>
      </c>
      <c r="S1292" t="s">
        <v>1967</v>
      </c>
      <c r="T1292">
        <v>54545</v>
      </c>
    </row>
    <row r="1293" spans="1:20" x14ac:dyDescent="0.3">
      <c r="A1293" t="s">
        <v>2607</v>
      </c>
      <c r="B1293" t="str">
        <f>_xlfn.CONCAT(쿼리1[[#This Row],[주문번호]], "-", 쿼리1[[#This Row],[공정명]])</f>
        <v>20240926-1000139884-합지</v>
      </c>
      <c r="C1293">
        <v>1</v>
      </c>
      <c r="D1293" t="s">
        <v>60</v>
      </c>
      <c r="E1293" s="1">
        <v>45561</v>
      </c>
      <c r="F1293" s="1">
        <v>45569</v>
      </c>
      <c r="G1293" s="1">
        <v>45572</v>
      </c>
      <c r="H1293" s="1">
        <v>45656</v>
      </c>
      <c r="I1293" s="1">
        <v>45597</v>
      </c>
      <c r="J1293" t="s">
        <v>31</v>
      </c>
      <c r="K1293" t="s">
        <v>32</v>
      </c>
      <c r="L1293">
        <v>30000</v>
      </c>
      <c r="M1293">
        <v>30000</v>
      </c>
      <c r="N1293">
        <v>3</v>
      </c>
      <c r="O1293" t="s">
        <v>275</v>
      </c>
      <c r="P1293" t="s">
        <v>2608</v>
      </c>
      <c r="Q1293" t="s">
        <v>42</v>
      </c>
      <c r="R1293" t="s">
        <v>1961</v>
      </c>
      <c r="S1293" t="s">
        <v>1967</v>
      </c>
      <c r="T1293">
        <v>54545</v>
      </c>
    </row>
    <row r="1294" spans="1:20" x14ac:dyDescent="0.3">
      <c r="A1294" t="s">
        <v>2607</v>
      </c>
      <c r="B1294" t="str">
        <f>_xlfn.CONCAT(쿼리1[[#This Row],[주문번호]], "-", 쿼리1[[#This Row],[공정명]])</f>
        <v>20240926-1000139884-합지</v>
      </c>
      <c r="C1294">
        <v>1</v>
      </c>
      <c r="D1294" t="s">
        <v>60</v>
      </c>
      <c r="E1294" s="1">
        <v>45561</v>
      </c>
      <c r="F1294" s="1">
        <v>45569</v>
      </c>
      <c r="G1294" s="1">
        <v>45572</v>
      </c>
      <c r="H1294" s="1">
        <v>45656</v>
      </c>
      <c r="I1294" s="1">
        <v>45597</v>
      </c>
      <c r="J1294" t="s">
        <v>31</v>
      </c>
      <c r="K1294" t="s">
        <v>32</v>
      </c>
      <c r="L1294">
        <v>30000</v>
      </c>
      <c r="M1294">
        <v>30000</v>
      </c>
      <c r="N1294">
        <v>3</v>
      </c>
      <c r="O1294" t="s">
        <v>275</v>
      </c>
      <c r="P1294" t="s">
        <v>2608</v>
      </c>
      <c r="Q1294" t="s">
        <v>42</v>
      </c>
      <c r="R1294" t="s">
        <v>1961</v>
      </c>
      <c r="S1294" t="s">
        <v>1967</v>
      </c>
      <c r="T1294">
        <v>54545</v>
      </c>
    </row>
    <row r="1295" spans="1:20" x14ac:dyDescent="0.3">
      <c r="A1295" t="s">
        <v>2607</v>
      </c>
      <c r="B1295" t="str">
        <f>_xlfn.CONCAT(쿼리1[[#This Row],[주문번호]], "-", 쿼리1[[#This Row],[공정명]])</f>
        <v>20240926-1000139884-합지</v>
      </c>
      <c r="C1295">
        <v>1</v>
      </c>
      <c r="D1295" t="s">
        <v>60</v>
      </c>
      <c r="E1295" s="1">
        <v>45561</v>
      </c>
      <c r="F1295" s="1">
        <v>45569</v>
      </c>
      <c r="G1295" s="1">
        <v>45572</v>
      </c>
      <c r="H1295" s="1">
        <v>45656</v>
      </c>
      <c r="I1295" s="1">
        <v>45597</v>
      </c>
      <c r="J1295" t="s">
        <v>31</v>
      </c>
      <c r="K1295" t="s">
        <v>32</v>
      </c>
      <c r="L1295">
        <v>30000</v>
      </c>
      <c r="M1295">
        <v>30000</v>
      </c>
      <c r="N1295">
        <v>3</v>
      </c>
      <c r="O1295" t="s">
        <v>275</v>
      </c>
      <c r="P1295" t="s">
        <v>2608</v>
      </c>
      <c r="Q1295" t="s">
        <v>42</v>
      </c>
      <c r="R1295" t="s">
        <v>1961</v>
      </c>
      <c r="S1295" t="s">
        <v>1967</v>
      </c>
      <c r="T1295">
        <v>54545</v>
      </c>
    </row>
    <row r="1296" spans="1:20" x14ac:dyDescent="0.3">
      <c r="A1296" t="s">
        <v>1490</v>
      </c>
      <c r="B1296" t="str">
        <f>_xlfn.CONCAT(쿼리1[[#This Row],[주문번호]], "-", 쿼리1[[#This Row],[공정명]])</f>
        <v>20241002-1000159909-합지</v>
      </c>
      <c r="C1296">
        <v>3</v>
      </c>
      <c r="D1296" t="s">
        <v>60</v>
      </c>
      <c r="E1296" s="1">
        <v>45567</v>
      </c>
      <c r="F1296" s="1">
        <v>45575</v>
      </c>
      <c r="G1296" s="1">
        <v>45581</v>
      </c>
      <c r="H1296" s="1">
        <v>45656</v>
      </c>
      <c r="I1296" s="1">
        <v>45581</v>
      </c>
      <c r="J1296" t="s">
        <v>31</v>
      </c>
      <c r="K1296" t="s">
        <v>32</v>
      </c>
      <c r="L1296">
        <v>6000</v>
      </c>
      <c r="M1296">
        <v>5650</v>
      </c>
      <c r="N1296">
        <v>6</v>
      </c>
      <c r="O1296" t="s">
        <v>1086</v>
      </c>
      <c r="P1296" t="s">
        <v>1491</v>
      </c>
      <c r="Q1296" t="s">
        <v>1492</v>
      </c>
      <c r="R1296" t="s">
        <v>1298</v>
      </c>
      <c r="S1296" t="s">
        <v>1967</v>
      </c>
      <c r="T1296">
        <v>8</v>
      </c>
    </row>
    <row r="1297" spans="1:20" x14ac:dyDescent="0.3">
      <c r="A1297" t="s">
        <v>1490</v>
      </c>
      <c r="B1297" t="str">
        <f>_xlfn.CONCAT(쿼리1[[#This Row],[주문번호]], "-", 쿼리1[[#This Row],[공정명]])</f>
        <v>20241002-1000159909-합지</v>
      </c>
      <c r="C1297">
        <v>3</v>
      </c>
      <c r="D1297" t="s">
        <v>60</v>
      </c>
      <c r="E1297" s="1">
        <v>45567</v>
      </c>
      <c r="F1297" s="1">
        <v>45575</v>
      </c>
      <c r="G1297" s="1">
        <v>45581</v>
      </c>
      <c r="H1297" s="1">
        <v>45656</v>
      </c>
      <c r="I1297" s="1">
        <v>45581</v>
      </c>
      <c r="J1297" t="s">
        <v>31</v>
      </c>
      <c r="K1297" t="s">
        <v>32</v>
      </c>
      <c r="L1297">
        <v>6000</v>
      </c>
      <c r="M1297">
        <v>5650</v>
      </c>
      <c r="N1297">
        <v>6</v>
      </c>
      <c r="O1297" t="s">
        <v>1086</v>
      </c>
      <c r="P1297" t="s">
        <v>1491</v>
      </c>
      <c r="Q1297" t="s">
        <v>1492</v>
      </c>
      <c r="R1297" t="s">
        <v>1298</v>
      </c>
      <c r="S1297" t="s">
        <v>1967</v>
      </c>
      <c r="T1297">
        <v>8</v>
      </c>
    </row>
    <row r="1298" spans="1:20" x14ac:dyDescent="0.3">
      <c r="A1298" t="s">
        <v>1490</v>
      </c>
      <c r="B1298" t="str">
        <f>_xlfn.CONCAT(쿼리1[[#This Row],[주문번호]], "-", 쿼리1[[#This Row],[공정명]])</f>
        <v>20241002-1000159909-합지</v>
      </c>
      <c r="C1298">
        <v>3</v>
      </c>
      <c r="D1298" t="s">
        <v>60</v>
      </c>
      <c r="E1298" s="1">
        <v>45567</v>
      </c>
      <c r="F1298" s="1">
        <v>45575</v>
      </c>
      <c r="G1298" s="1">
        <v>45581</v>
      </c>
      <c r="H1298" s="1">
        <v>45656</v>
      </c>
      <c r="I1298" s="1">
        <v>45581</v>
      </c>
      <c r="J1298" t="s">
        <v>31</v>
      </c>
      <c r="K1298" t="s">
        <v>32</v>
      </c>
      <c r="L1298">
        <v>6000</v>
      </c>
      <c r="M1298">
        <v>5650</v>
      </c>
      <c r="N1298">
        <v>6</v>
      </c>
      <c r="O1298" t="s">
        <v>1086</v>
      </c>
      <c r="P1298" t="s">
        <v>1491</v>
      </c>
      <c r="Q1298" t="s">
        <v>1492</v>
      </c>
      <c r="R1298" t="s">
        <v>1298</v>
      </c>
      <c r="S1298" t="s">
        <v>1967</v>
      </c>
      <c r="T1298">
        <v>8</v>
      </c>
    </row>
    <row r="1299" spans="1:20" x14ac:dyDescent="0.3">
      <c r="A1299" t="s">
        <v>1490</v>
      </c>
      <c r="B1299" t="str">
        <f>_xlfn.CONCAT(쿼리1[[#This Row],[주문번호]], "-", 쿼리1[[#This Row],[공정명]])</f>
        <v>20241002-1000159909-합지</v>
      </c>
      <c r="C1299">
        <v>3</v>
      </c>
      <c r="D1299" t="s">
        <v>60</v>
      </c>
      <c r="E1299" s="1">
        <v>45567</v>
      </c>
      <c r="F1299" s="1">
        <v>45575</v>
      </c>
      <c r="G1299" s="1">
        <v>45581</v>
      </c>
      <c r="H1299" s="1">
        <v>45656</v>
      </c>
      <c r="I1299" s="1">
        <v>45581</v>
      </c>
      <c r="J1299" t="s">
        <v>31</v>
      </c>
      <c r="K1299" t="s">
        <v>32</v>
      </c>
      <c r="L1299">
        <v>6000</v>
      </c>
      <c r="M1299">
        <v>5650</v>
      </c>
      <c r="N1299">
        <v>6</v>
      </c>
      <c r="O1299" t="s">
        <v>1086</v>
      </c>
      <c r="P1299" t="s">
        <v>1491</v>
      </c>
      <c r="Q1299" t="s">
        <v>1492</v>
      </c>
      <c r="R1299" t="s">
        <v>1298</v>
      </c>
      <c r="S1299" t="s">
        <v>1967</v>
      </c>
      <c r="T1299">
        <v>8</v>
      </c>
    </row>
    <row r="1300" spans="1:20" x14ac:dyDescent="0.3">
      <c r="A1300" t="s">
        <v>1490</v>
      </c>
      <c r="B1300" t="str">
        <f>_xlfn.CONCAT(쿼리1[[#This Row],[주문번호]], "-", 쿼리1[[#This Row],[공정명]])</f>
        <v>20241002-1000159909-분단</v>
      </c>
      <c r="C1300">
        <v>5</v>
      </c>
      <c r="D1300" t="s">
        <v>196</v>
      </c>
      <c r="E1300" s="1">
        <v>45567</v>
      </c>
      <c r="F1300" s="1">
        <v>45580</v>
      </c>
      <c r="G1300" s="1">
        <v>45581</v>
      </c>
      <c r="H1300" s="1">
        <v>45656</v>
      </c>
      <c r="I1300" s="1">
        <v>45581</v>
      </c>
      <c r="J1300" t="s">
        <v>31</v>
      </c>
      <c r="K1300" t="s">
        <v>32</v>
      </c>
      <c r="L1300">
        <v>6000</v>
      </c>
      <c r="M1300">
        <v>5650</v>
      </c>
      <c r="N1300">
        <v>1</v>
      </c>
      <c r="O1300" t="s">
        <v>1086</v>
      </c>
      <c r="P1300" t="s">
        <v>1491</v>
      </c>
      <c r="Q1300" t="s">
        <v>1492</v>
      </c>
      <c r="R1300" t="s">
        <v>1298</v>
      </c>
      <c r="S1300" t="s">
        <v>1967</v>
      </c>
      <c r="T1300">
        <v>8</v>
      </c>
    </row>
    <row r="1301" spans="1:20" x14ac:dyDescent="0.3">
      <c r="A1301" t="s">
        <v>2609</v>
      </c>
      <c r="B1301" t="str">
        <f>_xlfn.CONCAT(쿼리1[[#This Row],[주문번호]], "-", 쿼리1[[#This Row],[공정명]])</f>
        <v>20241216-1000157529-합지</v>
      </c>
      <c r="C1301">
        <v>4</v>
      </c>
      <c r="D1301" t="s">
        <v>60</v>
      </c>
      <c r="E1301" s="1">
        <v>45642</v>
      </c>
      <c r="F1301" s="1">
        <v>45652</v>
      </c>
      <c r="G1301" s="1">
        <v>45652</v>
      </c>
      <c r="H1301" s="1">
        <v>45656</v>
      </c>
      <c r="I1301" s="1">
        <v>45652</v>
      </c>
      <c r="J1301" t="s">
        <v>31</v>
      </c>
      <c r="K1301" t="s">
        <v>39</v>
      </c>
      <c r="L1301">
        <v>6000</v>
      </c>
      <c r="M1301">
        <v>5850</v>
      </c>
      <c r="N1301">
        <v>0</v>
      </c>
      <c r="O1301" t="s">
        <v>1086</v>
      </c>
      <c r="P1301" t="s">
        <v>2610</v>
      </c>
      <c r="Q1301" t="s">
        <v>2611</v>
      </c>
      <c r="R1301" t="s">
        <v>1298</v>
      </c>
      <c r="S1301" t="s">
        <v>1967</v>
      </c>
      <c r="T1301">
        <v>8</v>
      </c>
    </row>
    <row r="1302" spans="1:20" x14ac:dyDescent="0.3">
      <c r="A1302" t="s">
        <v>2609</v>
      </c>
      <c r="B1302" t="str">
        <f>_xlfn.CONCAT(쿼리1[[#This Row],[주문번호]], "-", 쿼리1[[#This Row],[공정명]])</f>
        <v>20241216-1000157529-합지</v>
      </c>
      <c r="C1302">
        <v>4</v>
      </c>
      <c r="D1302" t="s">
        <v>60</v>
      </c>
      <c r="E1302" s="1">
        <v>45642</v>
      </c>
      <c r="F1302" s="1">
        <v>45652</v>
      </c>
      <c r="G1302" s="1">
        <v>45652</v>
      </c>
      <c r="H1302" s="1">
        <v>45656</v>
      </c>
      <c r="I1302" s="1">
        <v>45652</v>
      </c>
      <c r="J1302" t="s">
        <v>31</v>
      </c>
      <c r="K1302" t="s">
        <v>39</v>
      </c>
      <c r="L1302">
        <v>6000</v>
      </c>
      <c r="M1302">
        <v>5850</v>
      </c>
      <c r="N1302">
        <v>0</v>
      </c>
      <c r="O1302" t="s">
        <v>1086</v>
      </c>
      <c r="P1302" t="s">
        <v>2610</v>
      </c>
      <c r="Q1302" t="s">
        <v>2611</v>
      </c>
      <c r="R1302" t="s">
        <v>1298</v>
      </c>
      <c r="S1302" t="s">
        <v>1967</v>
      </c>
      <c r="T1302">
        <v>8</v>
      </c>
    </row>
    <row r="1303" spans="1:20" x14ac:dyDescent="0.3">
      <c r="A1303" t="s">
        <v>2609</v>
      </c>
      <c r="B1303" t="str">
        <f>_xlfn.CONCAT(쿼리1[[#This Row],[주문번호]], "-", 쿼리1[[#This Row],[공정명]])</f>
        <v>20241216-1000157529-합지</v>
      </c>
      <c r="C1303">
        <v>4</v>
      </c>
      <c r="D1303" t="s">
        <v>60</v>
      </c>
      <c r="E1303" s="1">
        <v>45642</v>
      </c>
      <c r="F1303" s="1">
        <v>45652</v>
      </c>
      <c r="G1303" s="1">
        <v>45652</v>
      </c>
      <c r="H1303" s="1">
        <v>45656</v>
      </c>
      <c r="I1303" s="1">
        <v>45652</v>
      </c>
      <c r="J1303" t="s">
        <v>31</v>
      </c>
      <c r="K1303" t="s">
        <v>39</v>
      </c>
      <c r="L1303">
        <v>6000</v>
      </c>
      <c r="M1303">
        <v>5850</v>
      </c>
      <c r="N1303">
        <v>0</v>
      </c>
      <c r="O1303" t="s">
        <v>1086</v>
      </c>
      <c r="P1303" t="s">
        <v>2610</v>
      </c>
      <c r="Q1303" t="s">
        <v>2611</v>
      </c>
      <c r="R1303" t="s">
        <v>1298</v>
      </c>
      <c r="S1303" t="s">
        <v>1967</v>
      </c>
      <c r="T1303">
        <v>8</v>
      </c>
    </row>
    <row r="1304" spans="1:20" x14ac:dyDescent="0.3">
      <c r="A1304" t="s">
        <v>2609</v>
      </c>
      <c r="B1304" t="str">
        <f>_xlfn.CONCAT(쿼리1[[#This Row],[주문번호]], "-", 쿼리1[[#This Row],[공정명]])</f>
        <v>20241216-1000157529-합지</v>
      </c>
      <c r="C1304">
        <v>4</v>
      </c>
      <c r="D1304" t="s">
        <v>60</v>
      </c>
      <c r="E1304" s="1">
        <v>45642</v>
      </c>
      <c r="F1304" s="1">
        <v>45652</v>
      </c>
      <c r="G1304" s="1">
        <v>45652</v>
      </c>
      <c r="H1304" s="1">
        <v>45656</v>
      </c>
      <c r="I1304" s="1">
        <v>45652</v>
      </c>
      <c r="J1304" t="s">
        <v>31</v>
      </c>
      <c r="K1304" t="s">
        <v>39</v>
      </c>
      <c r="L1304">
        <v>6000</v>
      </c>
      <c r="M1304">
        <v>5850</v>
      </c>
      <c r="N1304">
        <v>0</v>
      </c>
      <c r="O1304" t="s">
        <v>1086</v>
      </c>
      <c r="P1304" t="s">
        <v>2610</v>
      </c>
      <c r="Q1304" t="s">
        <v>2611</v>
      </c>
      <c r="R1304" t="s">
        <v>1298</v>
      </c>
      <c r="S1304" t="s">
        <v>1967</v>
      </c>
      <c r="T1304">
        <v>8</v>
      </c>
    </row>
    <row r="1305" spans="1:20" x14ac:dyDescent="0.3">
      <c r="A1305" t="s">
        <v>2612</v>
      </c>
      <c r="B1305" t="str">
        <f>_xlfn.CONCAT(쿼리1[[#This Row],[주문번호]], "-", 쿼리1[[#This Row],[공정명]])</f>
        <v>20241210-1000151254-제대</v>
      </c>
      <c r="C1305">
        <v>4</v>
      </c>
      <c r="D1305" t="s">
        <v>80</v>
      </c>
      <c r="E1305" s="1">
        <v>45636</v>
      </c>
      <c r="F1305" s="1">
        <v>45649</v>
      </c>
      <c r="G1305" s="1">
        <v>45652</v>
      </c>
      <c r="H1305" s="1">
        <v>45656</v>
      </c>
      <c r="I1305" s="1">
        <v>45652</v>
      </c>
      <c r="J1305" t="s">
        <v>31</v>
      </c>
      <c r="K1305" t="s">
        <v>32</v>
      </c>
      <c r="L1305">
        <v>16216</v>
      </c>
      <c r="M1305">
        <v>15400</v>
      </c>
      <c r="N1305">
        <v>3</v>
      </c>
      <c r="O1305" t="s">
        <v>275</v>
      </c>
      <c r="P1305" t="s">
        <v>2451</v>
      </c>
      <c r="Q1305" t="s">
        <v>2613</v>
      </c>
      <c r="R1305" t="s">
        <v>605</v>
      </c>
      <c r="S1305" t="s">
        <v>1144</v>
      </c>
      <c r="T1305">
        <v>16216</v>
      </c>
    </row>
    <row r="1306" spans="1:20" x14ac:dyDescent="0.3">
      <c r="A1306" t="s">
        <v>2614</v>
      </c>
      <c r="B1306" t="str">
        <f>_xlfn.CONCAT(쿼리1[[#This Row],[주문번호]], "-", 쿼리1[[#This Row],[공정명]])</f>
        <v>20241022-1219P0098-제대</v>
      </c>
      <c r="C1306">
        <v>4</v>
      </c>
      <c r="D1306" t="s">
        <v>80</v>
      </c>
      <c r="E1306" s="1">
        <v>45587</v>
      </c>
      <c r="F1306" s="1">
        <v>45597</v>
      </c>
      <c r="G1306" s="1">
        <v>45608</v>
      </c>
      <c r="H1306" s="1">
        <v>45656</v>
      </c>
      <c r="I1306" s="1">
        <v>45608</v>
      </c>
      <c r="J1306" t="s">
        <v>31</v>
      </c>
      <c r="K1306" t="s">
        <v>32</v>
      </c>
      <c r="L1306">
        <v>40000</v>
      </c>
      <c r="M1306">
        <v>38400</v>
      </c>
      <c r="N1306">
        <v>11</v>
      </c>
      <c r="O1306" t="s">
        <v>201</v>
      </c>
      <c r="P1306" t="s">
        <v>2615</v>
      </c>
      <c r="Q1306" t="s">
        <v>2616</v>
      </c>
      <c r="R1306" t="s">
        <v>2617</v>
      </c>
      <c r="S1306" t="s">
        <v>1144</v>
      </c>
      <c r="T1306">
        <v>40000</v>
      </c>
    </row>
    <row r="1307" spans="1:20" x14ac:dyDescent="0.3">
      <c r="A1307" t="s">
        <v>2618</v>
      </c>
      <c r="B1307" t="str">
        <f>_xlfn.CONCAT(쿼리1[[#This Row],[주문번호]], "-", 쿼리1[[#This Row],[공정명]])</f>
        <v>20241031-1000152554-제대</v>
      </c>
      <c r="C1307">
        <v>2</v>
      </c>
      <c r="D1307" t="s">
        <v>80</v>
      </c>
      <c r="E1307" s="1">
        <v>45596</v>
      </c>
      <c r="F1307" s="1">
        <v>45609</v>
      </c>
      <c r="G1307" s="1">
        <v>45604</v>
      </c>
      <c r="H1307" s="1">
        <v>45656</v>
      </c>
      <c r="I1307" s="1">
        <v>45604</v>
      </c>
      <c r="J1307" t="s">
        <v>31</v>
      </c>
      <c r="K1307" t="s">
        <v>39</v>
      </c>
      <c r="L1307">
        <v>10000</v>
      </c>
      <c r="M1307">
        <v>9950</v>
      </c>
      <c r="N1307">
        <v>-5</v>
      </c>
      <c r="O1307" t="s">
        <v>731</v>
      </c>
      <c r="P1307" t="s">
        <v>2619</v>
      </c>
      <c r="Q1307" t="s">
        <v>42</v>
      </c>
      <c r="R1307" t="s">
        <v>2620</v>
      </c>
      <c r="S1307" t="s">
        <v>1144</v>
      </c>
      <c r="T1307">
        <v>10000</v>
      </c>
    </row>
    <row r="1308" spans="1:20" x14ac:dyDescent="0.3">
      <c r="A1308" t="s">
        <v>2621</v>
      </c>
      <c r="B1308" t="str">
        <f>_xlfn.CONCAT(쿼리1[[#This Row],[주문번호]], "-", 쿼리1[[#This Row],[공정명]])</f>
        <v>20241125-1000169762-제대</v>
      </c>
      <c r="C1308">
        <v>4</v>
      </c>
      <c r="D1308" t="s">
        <v>80</v>
      </c>
      <c r="E1308" s="1">
        <v>45621</v>
      </c>
      <c r="F1308" s="1">
        <v>45631</v>
      </c>
      <c r="G1308" s="1">
        <v>45635</v>
      </c>
      <c r="H1308" s="1">
        <v>45656</v>
      </c>
      <c r="I1308" s="1">
        <v>45635</v>
      </c>
      <c r="J1308" t="s">
        <v>31</v>
      </c>
      <c r="K1308" t="s">
        <v>32</v>
      </c>
      <c r="L1308">
        <v>15789</v>
      </c>
      <c r="M1308">
        <v>15300</v>
      </c>
      <c r="N1308">
        <v>4</v>
      </c>
      <c r="O1308" t="s">
        <v>859</v>
      </c>
      <c r="P1308" t="s">
        <v>2622</v>
      </c>
      <c r="Q1308" t="s">
        <v>2623</v>
      </c>
      <c r="R1308" t="s">
        <v>84</v>
      </c>
      <c r="S1308" t="s">
        <v>1144</v>
      </c>
      <c r="T1308">
        <v>15789</v>
      </c>
    </row>
    <row r="1309" spans="1:20" x14ac:dyDescent="0.3">
      <c r="A1309" t="s">
        <v>2624</v>
      </c>
      <c r="B1309" t="str">
        <f>_xlfn.CONCAT(쿼리1[[#This Row],[주문번호]], "-", 쿼리1[[#This Row],[공정명]])</f>
        <v>20241125-1000169755-제대</v>
      </c>
      <c r="C1309">
        <v>4</v>
      </c>
      <c r="D1309" t="s">
        <v>80</v>
      </c>
      <c r="E1309" s="1">
        <v>45621</v>
      </c>
      <c r="F1309" s="1">
        <v>45631</v>
      </c>
      <c r="G1309" s="1">
        <v>45635</v>
      </c>
      <c r="H1309" s="1">
        <v>45656</v>
      </c>
      <c r="I1309" s="1">
        <v>45635</v>
      </c>
      <c r="J1309" t="s">
        <v>31</v>
      </c>
      <c r="K1309" t="s">
        <v>32</v>
      </c>
      <c r="L1309">
        <v>15789</v>
      </c>
      <c r="M1309">
        <v>14850</v>
      </c>
      <c r="N1309">
        <v>4</v>
      </c>
      <c r="O1309" t="s">
        <v>859</v>
      </c>
      <c r="P1309" t="s">
        <v>2622</v>
      </c>
      <c r="Q1309" t="s">
        <v>2625</v>
      </c>
      <c r="R1309" t="s">
        <v>84</v>
      </c>
      <c r="S1309" t="s">
        <v>1144</v>
      </c>
      <c r="T1309">
        <v>15789</v>
      </c>
    </row>
    <row r="1310" spans="1:20" x14ac:dyDescent="0.3">
      <c r="A1310" t="s">
        <v>2626</v>
      </c>
      <c r="B1310" t="str">
        <f>_xlfn.CONCAT(쿼리1[[#This Row],[주문번호]], "-", 쿼리1[[#This Row],[공정명]])</f>
        <v>20241107-1000157811-제대</v>
      </c>
      <c r="C1310">
        <v>2</v>
      </c>
      <c r="D1310" t="s">
        <v>80</v>
      </c>
      <c r="E1310" s="1">
        <v>45603</v>
      </c>
      <c r="F1310" s="1">
        <v>45615</v>
      </c>
      <c r="G1310" s="1">
        <v>45619</v>
      </c>
      <c r="H1310" s="1">
        <v>45656</v>
      </c>
      <c r="I1310" s="1">
        <v>45619</v>
      </c>
      <c r="J1310" t="s">
        <v>31</v>
      </c>
      <c r="K1310" t="s">
        <v>32</v>
      </c>
      <c r="L1310">
        <v>8571</v>
      </c>
      <c r="M1310">
        <v>8600</v>
      </c>
      <c r="N1310">
        <v>4</v>
      </c>
      <c r="O1310" t="s">
        <v>91</v>
      </c>
      <c r="P1310" t="s">
        <v>1172</v>
      </c>
      <c r="Q1310" t="s">
        <v>42</v>
      </c>
      <c r="R1310" t="s">
        <v>2627</v>
      </c>
      <c r="S1310" t="s">
        <v>1144</v>
      </c>
      <c r="T1310">
        <v>8571</v>
      </c>
    </row>
    <row r="1311" spans="1:20" x14ac:dyDescent="0.3">
      <c r="A1311" t="s">
        <v>2628</v>
      </c>
      <c r="B1311" t="str">
        <f>_xlfn.CONCAT(쿼리1[[#This Row],[주문번호]], "-", 쿼리1[[#This Row],[공정명]])</f>
        <v>20241025-1000169065-제대</v>
      </c>
      <c r="C1311">
        <v>4</v>
      </c>
      <c r="D1311" t="s">
        <v>80</v>
      </c>
      <c r="E1311" s="1">
        <v>45590</v>
      </c>
      <c r="F1311" s="1">
        <v>45603</v>
      </c>
      <c r="G1311" s="1">
        <v>45608</v>
      </c>
      <c r="H1311" s="1">
        <v>45656</v>
      </c>
      <c r="I1311" s="1">
        <v>45608</v>
      </c>
      <c r="J1311" t="s">
        <v>31</v>
      </c>
      <c r="K1311" t="s">
        <v>32</v>
      </c>
      <c r="L1311">
        <v>18750</v>
      </c>
      <c r="M1311">
        <v>18000</v>
      </c>
      <c r="N1311">
        <v>5</v>
      </c>
      <c r="O1311" t="s">
        <v>117</v>
      </c>
      <c r="P1311" t="s">
        <v>2540</v>
      </c>
      <c r="Q1311" t="s">
        <v>2629</v>
      </c>
      <c r="R1311" t="s">
        <v>120</v>
      </c>
      <c r="S1311" t="s">
        <v>1144</v>
      </c>
      <c r="T1311">
        <v>18750</v>
      </c>
    </row>
    <row r="1312" spans="1:20" x14ac:dyDescent="0.3">
      <c r="A1312" t="s">
        <v>2630</v>
      </c>
      <c r="B1312" t="str">
        <f>_xlfn.CONCAT(쿼리1[[#This Row],[주문번호]], "-", 쿼리1[[#This Row],[공정명]])</f>
        <v>20241101-1000143069-제대</v>
      </c>
      <c r="C1312">
        <v>4</v>
      </c>
      <c r="D1312" t="s">
        <v>80</v>
      </c>
      <c r="E1312" s="1">
        <v>45597</v>
      </c>
      <c r="F1312" s="1">
        <v>45610</v>
      </c>
      <c r="G1312" s="1">
        <v>45614</v>
      </c>
      <c r="H1312" s="1">
        <v>45656</v>
      </c>
      <c r="I1312" s="1">
        <v>45614</v>
      </c>
      <c r="J1312" t="s">
        <v>31</v>
      </c>
      <c r="K1312" t="s">
        <v>32</v>
      </c>
      <c r="L1312">
        <v>25000</v>
      </c>
      <c r="M1312">
        <v>23350</v>
      </c>
      <c r="N1312">
        <v>4</v>
      </c>
      <c r="O1312" t="s">
        <v>2631</v>
      </c>
      <c r="P1312" t="s">
        <v>2632</v>
      </c>
      <c r="Q1312" t="s">
        <v>2633</v>
      </c>
      <c r="R1312" t="s">
        <v>2065</v>
      </c>
      <c r="S1312" t="s">
        <v>1144</v>
      </c>
      <c r="T1312">
        <v>25000</v>
      </c>
    </row>
    <row r="1313" spans="1:20" x14ac:dyDescent="0.3">
      <c r="A1313" t="s">
        <v>2634</v>
      </c>
      <c r="B1313" t="str">
        <f>_xlfn.CONCAT(쿼리1[[#This Row],[주문번호]], "-", 쿼리1[[#This Row],[공정명]])</f>
        <v>20241010-1119P0153-제대</v>
      </c>
      <c r="C1313">
        <v>4</v>
      </c>
      <c r="D1313" t="s">
        <v>80</v>
      </c>
      <c r="E1313" s="1">
        <v>45575</v>
      </c>
      <c r="F1313" s="1">
        <v>45586</v>
      </c>
      <c r="G1313" s="1">
        <v>45588</v>
      </c>
      <c r="H1313" s="1">
        <v>45656</v>
      </c>
      <c r="I1313" s="1">
        <v>45586</v>
      </c>
      <c r="J1313" t="s">
        <v>101</v>
      </c>
      <c r="K1313" t="s">
        <v>32</v>
      </c>
      <c r="L1313">
        <v>46153</v>
      </c>
      <c r="M1313">
        <v>43850</v>
      </c>
      <c r="N1313">
        <v>2</v>
      </c>
      <c r="O1313" t="s">
        <v>2635</v>
      </c>
      <c r="P1313" t="s">
        <v>2636</v>
      </c>
      <c r="Q1313" t="s">
        <v>2637</v>
      </c>
      <c r="R1313" t="s">
        <v>2638</v>
      </c>
      <c r="S1313" t="s">
        <v>1144</v>
      </c>
      <c r="T1313">
        <v>46153</v>
      </c>
    </row>
    <row r="1314" spans="1:20" x14ac:dyDescent="0.3">
      <c r="A1314" t="s">
        <v>2639</v>
      </c>
      <c r="B1314" t="str">
        <f>_xlfn.CONCAT(쿼리1[[#This Row],[주문번호]], "-", 쿼리1[[#This Row],[공정명]])</f>
        <v>20241002-1000169238-제대</v>
      </c>
      <c r="C1314">
        <v>2</v>
      </c>
      <c r="D1314" t="s">
        <v>80</v>
      </c>
      <c r="E1314" s="1">
        <v>45567</v>
      </c>
      <c r="F1314" s="1">
        <v>45579</v>
      </c>
      <c r="G1314" s="1">
        <v>45580</v>
      </c>
      <c r="H1314" s="1">
        <v>45656</v>
      </c>
      <c r="I1314" s="1">
        <v>45580</v>
      </c>
      <c r="J1314" t="s">
        <v>31</v>
      </c>
      <c r="K1314" t="s">
        <v>32</v>
      </c>
      <c r="L1314">
        <v>9230</v>
      </c>
      <c r="M1314">
        <v>9200</v>
      </c>
      <c r="N1314">
        <v>1</v>
      </c>
      <c r="O1314" t="s">
        <v>91</v>
      </c>
      <c r="P1314" t="s">
        <v>2640</v>
      </c>
      <c r="Q1314" t="s">
        <v>42</v>
      </c>
      <c r="R1314" t="s">
        <v>1923</v>
      </c>
      <c r="S1314" t="s">
        <v>1144</v>
      </c>
      <c r="T1314">
        <v>9230</v>
      </c>
    </row>
    <row r="1315" spans="1:20" x14ac:dyDescent="0.3">
      <c r="A1315" t="s">
        <v>2641</v>
      </c>
      <c r="B1315" t="str">
        <f>_xlfn.CONCAT(쿼리1[[#This Row],[주문번호]], "-", 쿼리1[[#This Row],[공정명]])</f>
        <v>20241022-1000164702-제대</v>
      </c>
      <c r="C1315">
        <v>2</v>
      </c>
      <c r="D1315" t="s">
        <v>80</v>
      </c>
      <c r="E1315" s="1">
        <v>45587</v>
      </c>
      <c r="F1315" s="1">
        <v>45600</v>
      </c>
      <c r="G1315" s="1">
        <v>45594</v>
      </c>
      <c r="H1315" s="1">
        <v>45656</v>
      </c>
      <c r="I1315" s="1">
        <v>45594</v>
      </c>
      <c r="J1315" t="s">
        <v>31</v>
      </c>
      <c r="K1315" t="s">
        <v>39</v>
      </c>
      <c r="L1315">
        <v>17142</v>
      </c>
      <c r="M1315">
        <v>16800</v>
      </c>
      <c r="N1315">
        <v>-6</v>
      </c>
      <c r="O1315" t="s">
        <v>275</v>
      </c>
      <c r="P1315" t="s">
        <v>2642</v>
      </c>
      <c r="Q1315" t="s">
        <v>42</v>
      </c>
      <c r="R1315" t="s">
        <v>597</v>
      </c>
      <c r="S1315" t="s">
        <v>1144</v>
      </c>
      <c r="T1315">
        <v>17142</v>
      </c>
    </row>
    <row r="1316" spans="1:20" x14ac:dyDescent="0.3">
      <c r="A1316" t="s">
        <v>2643</v>
      </c>
      <c r="B1316" t="str">
        <f>_xlfn.CONCAT(쿼리1[[#This Row],[주문번호]], "-", 쿼리1[[#This Row],[공정명]])</f>
        <v>20241025-1619P0110-제대</v>
      </c>
      <c r="C1316">
        <v>4</v>
      </c>
      <c r="D1316" t="s">
        <v>80</v>
      </c>
      <c r="E1316" s="1">
        <v>45590</v>
      </c>
      <c r="F1316" s="1">
        <v>45602</v>
      </c>
      <c r="G1316" s="1">
        <v>45607</v>
      </c>
      <c r="H1316" s="1">
        <v>45656</v>
      </c>
      <c r="I1316" s="1">
        <v>45607</v>
      </c>
      <c r="J1316" t="s">
        <v>31</v>
      </c>
      <c r="K1316" t="s">
        <v>32</v>
      </c>
      <c r="L1316">
        <v>18181</v>
      </c>
      <c r="M1316">
        <v>17500</v>
      </c>
      <c r="N1316">
        <v>5</v>
      </c>
      <c r="O1316" t="s">
        <v>91</v>
      </c>
      <c r="P1316" t="s">
        <v>2644</v>
      </c>
      <c r="Q1316" t="s">
        <v>2645</v>
      </c>
      <c r="R1316" t="s">
        <v>2003</v>
      </c>
      <c r="S1316" t="s">
        <v>1144</v>
      </c>
      <c r="T1316">
        <v>18181</v>
      </c>
    </row>
    <row r="1317" spans="1:20" x14ac:dyDescent="0.3">
      <c r="A1317" t="s">
        <v>2646</v>
      </c>
      <c r="B1317" t="str">
        <f>_xlfn.CONCAT(쿼리1[[#This Row],[주문번호]], "-", 쿼리1[[#This Row],[공정명]])</f>
        <v>20241112-1000160909-제대</v>
      </c>
      <c r="C1317">
        <v>2</v>
      </c>
      <c r="D1317" t="s">
        <v>80</v>
      </c>
      <c r="E1317" s="1">
        <v>45608</v>
      </c>
      <c r="F1317" s="1">
        <v>45618</v>
      </c>
      <c r="G1317" s="1">
        <v>45616</v>
      </c>
      <c r="H1317" s="1">
        <v>45656</v>
      </c>
      <c r="I1317" s="1">
        <v>45616</v>
      </c>
      <c r="J1317" t="s">
        <v>31</v>
      </c>
      <c r="K1317" t="s">
        <v>39</v>
      </c>
      <c r="L1317">
        <v>26086</v>
      </c>
      <c r="M1317">
        <v>24400</v>
      </c>
      <c r="N1317">
        <v>-2</v>
      </c>
      <c r="O1317" t="s">
        <v>2319</v>
      </c>
      <c r="P1317" t="s">
        <v>2647</v>
      </c>
      <c r="Q1317" t="s">
        <v>42</v>
      </c>
      <c r="R1317" t="s">
        <v>2648</v>
      </c>
      <c r="S1317" t="s">
        <v>1144</v>
      </c>
      <c r="T1317">
        <v>26086</v>
      </c>
    </row>
    <row r="1318" spans="1:20" x14ac:dyDescent="0.3">
      <c r="A1318" t="s">
        <v>2649</v>
      </c>
      <c r="B1318" t="str">
        <f>_xlfn.CONCAT(쿼리1[[#This Row],[주문번호]], "-", 쿼리1[[#This Row],[공정명]])</f>
        <v>20241105-1000165116-제대</v>
      </c>
      <c r="C1318">
        <v>4</v>
      </c>
      <c r="D1318" t="s">
        <v>80</v>
      </c>
      <c r="E1318" s="1">
        <v>45601</v>
      </c>
      <c r="F1318" s="1">
        <v>45614</v>
      </c>
      <c r="G1318" s="1">
        <v>45614</v>
      </c>
      <c r="H1318" s="1">
        <v>45656</v>
      </c>
      <c r="I1318" s="1">
        <v>45614</v>
      </c>
      <c r="J1318" t="s">
        <v>31</v>
      </c>
      <c r="K1318" t="s">
        <v>39</v>
      </c>
      <c r="L1318">
        <v>18750</v>
      </c>
      <c r="M1318">
        <v>18350</v>
      </c>
      <c r="N1318">
        <v>0</v>
      </c>
      <c r="O1318" t="s">
        <v>91</v>
      </c>
      <c r="P1318" t="s">
        <v>683</v>
      </c>
      <c r="Q1318" t="s">
        <v>2650</v>
      </c>
      <c r="R1318" t="s">
        <v>2651</v>
      </c>
      <c r="S1318" t="s">
        <v>1144</v>
      </c>
      <c r="T1318">
        <v>18750</v>
      </c>
    </row>
    <row r="1319" spans="1:20" x14ac:dyDescent="0.3">
      <c r="A1319" t="s">
        <v>2140</v>
      </c>
      <c r="B1319" t="str">
        <f>_xlfn.CONCAT(쿼리1[[#This Row],[주문번호]], "-", 쿼리1[[#This Row],[공정명]])</f>
        <v>20241226-1000169224-제대</v>
      </c>
      <c r="C1319">
        <v>4</v>
      </c>
      <c r="D1319" t="s">
        <v>80</v>
      </c>
      <c r="E1319" s="1">
        <v>45652</v>
      </c>
      <c r="F1319" s="1">
        <v>45665</v>
      </c>
      <c r="G1319" s="1"/>
      <c r="H1319" s="1">
        <v>45656</v>
      </c>
      <c r="I1319" s="1"/>
      <c r="J1319" t="s">
        <v>21</v>
      </c>
      <c r="K1319" t="s">
        <v>282</v>
      </c>
      <c r="L1319">
        <v>33333</v>
      </c>
      <c r="O1319" t="s">
        <v>1465</v>
      </c>
      <c r="P1319" t="s">
        <v>2137</v>
      </c>
      <c r="Q1319" t="s">
        <v>2138</v>
      </c>
      <c r="R1319" t="s">
        <v>2139</v>
      </c>
      <c r="S1319" t="s">
        <v>1144</v>
      </c>
      <c r="T1319">
        <v>33333</v>
      </c>
    </row>
    <row r="1320" spans="1:20" x14ac:dyDescent="0.3">
      <c r="A1320" t="s">
        <v>2652</v>
      </c>
      <c r="B1320" t="str">
        <f>_xlfn.CONCAT(쿼리1[[#This Row],[주문번호]], "-", 쿼리1[[#This Row],[공정명]])</f>
        <v>20241025-1000162414-제대</v>
      </c>
      <c r="C1320">
        <v>4</v>
      </c>
      <c r="D1320" t="s">
        <v>80</v>
      </c>
      <c r="E1320" s="1">
        <v>45590</v>
      </c>
      <c r="F1320" s="1">
        <v>45603</v>
      </c>
      <c r="G1320" s="1">
        <v>45602</v>
      </c>
      <c r="H1320" s="1">
        <v>45656</v>
      </c>
      <c r="I1320" s="1">
        <v>45602</v>
      </c>
      <c r="J1320" t="s">
        <v>31</v>
      </c>
      <c r="K1320" t="s">
        <v>39</v>
      </c>
      <c r="L1320">
        <v>24000</v>
      </c>
      <c r="M1320">
        <v>23300</v>
      </c>
      <c r="N1320">
        <v>-1</v>
      </c>
      <c r="O1320" t="s">
        <v>2653</v>
      </c>
      <c r="P1320" t="s">
        <v>92</v>
      </c>
      <c r="Q1320" t="s">
        <v>2654</v>
      </c>
      <c r="R1320" t="s">
        <v>2655</v>
      </c>
      <c r="S1320" t="s">
        <v>1144</v>
      </c>
      <c r="T1320">
        <v>24000</v>
      </c>
    </row>
    <row r="1321" spans="1:20" x14ac:dyDescent="0.3">
      <c r="A1321" t="s">
        <v>2656</v>
      </c>
      <c r="B1321" t="str">
        <f>_xlfn.CONCAT(쿼리1[[#This Row],[주문번호]], "-", 쿼리1[[#This Row],[공정명]])</f>
        <v>20241227-1000161741-제대</v>
      </c>
      <c r="C1321">
        <v>5</v>
      </c>
      <c r="D1321" t="s">
        <v>80</v>
      </c>
      <c r="E1321" s="1">
        <v>45653</v>
      </c>
      <c r="F1321" s="1">
        <v>45666</v>
      </c>
      <c r="G1321" s="1"/>
      <c r="H1321" s="1">
        <v>45656</v>
      </c>
      <c r="I1321" s="1"/>
      <c r="J1321" t="s">
        <v>21</v>
      </c>
      <c r="K1321" t="s">
        <v>282</v>
      </c>
      <c r="L1321">
        <v>33333</v>
      </c>
      <c r="O1321" t="s">
        <v>2657</v>
      </c>
      <c r="P1321" t="s">
        <v>2658</v>
      </c>
      <c r="Q1321" t="s">
        <v>2659</v>
      </c>
      <c r="R1321" t="s">
        <v>2660</v>
      </c>
      <c r="S1321" t="s">
        <v>1144</v>
      </c>
      <c r="T1321">
        <v>33333</v>
      </c>
    </row>
    <row r="1322" spans="1:20" x14ac:dyDescent="0.3">
      <c r="A1322" t="s">
        <v>2661</v>
      </c>
      <c r="B1322" t="str">
        <f>_xlfn.CONCAT(쿼리1[[#This Row],[주문번호]], "-", 쿼리1[[#This Row],[공정명]])</f>
        <v>20241007-1000155928-제대</v>
      </c>
      <c r="C1322">
        <v>5</v>
      </c>
      <c r="D1322" t="s">
        <v>80</v>
      </c>
      <c r="E1322" s="1">
        <v>45572</v>
      </c>
      <c r="F1322" s="1">
        <v>45588</v>
      </c>
      <c r="G1322" s="1">
        <v>45597</v>
      </c>
      <c r="H1322" s="1">
        <v>45656</v>
      </c>
      <c r="I1322" s="1">
        <v>45597</v>
      </c>
      <c r="J1322" t="s">
        <v>31</v>
      </c>
      <c r="K1322" t="s">
        <v>32</v>
      </c>
      <c r="L1322">
        <v>17142</v>
      </c>
      <c r="M1322">
        <v>15950</v>
      </c>
      <c r="N1322">
        <v>9</v>
      </c>
      <c r="O1322" t="s">
        <v>573</v>
      </c>
      <c r="P1322" t="s">
        <v>574</v>
      </c>
      <c r="Q1322" t="s">
        <v>575</v>
      </c>
      <c r="R1322" t="s">
        <v>26</v>
      </c>
      <c r="S1322" t="s">
        <v>137</v>
      </c>
      <c r="T1322">
        <v>17142</v>
      </c>
    </row>
    <row r="1323" spans="1:20" x14ac:dyDescent="0.3">
      <c r="A1323" t="s">
        <v>2662</v>
      </c>
      <c r="B1323" t="str">
        <f>_xlfn.CONCAT(쿼리1[[#This Row],[주문번호]], "-", 쿼리1[[#This Row],[공정명]])</f>
        <v>20241206-1000140902-제대</v>
      </c>
      <c r="C1323">
        <v>3</v>
      </c>
      <c r="D1323" t="s">
        <v>80</v>
      </c>
      <c r="E1323" s="1">
        <v>45632</v>
      </c>
      <c r="F1323" s="1">
        <v>45646</v>
      </c>
      <c r="G1323" s="1">
        <v>45646</v>
      </c>
      <c r="H1323" s="1">
        <v>45656</v>
      </c>
      <c r="I1323" s="1">
        <v>45648</v>
      </c>
      <c r="J1323" t="s">
        <v>31</v>
      </c>
      <c r="K1323" t="s">
        <v>39</v>
      </c>
      <c r="L1323">
        <v>20000</v>
      </c>
      <c r="M1323">
        <v>18352</v>
      </c>
      <c r="N1323">
        <v>0</v>
      </c>
      <c r="O1323" t="s">
        <v>580</v>
      </c>
      <c r="P1323" t="s">
        <v>581</v>
      </c>
      <c r="Q1323" t="s">
        <v>582</v>
      </c>
      <c r="R1323" t="s">
        <v>26</v>
      </c>
      <c r="S1323" t="s">
        <v>137</v>
      </c>
      <c r="T1323">
        <v>20000</v>
      </c>
    </row>
    <row r="1324" spans="1:20" x14ac:dyDescent="0.3">
      <c r="A1324" t="s">
        <v>2663</v>
      </c>
      <c r="B1324" t="str">
        <f>_xlfn.CONCAT(쿼리1[[#This Row],[주문번호]], "-", 쿼리1[[#This Row],[공정명]])</f>
        <v>20241223-1000168256-제대</v>
      </c>
      <c r="C1324">
        <v>3</v>
      </c>
      <c r="D1324" t="s">
        <v>80</v>
      </c>
      <c r="E1324" s="1">
        <v>45649</v>
      </c>
      <c r="F1324" s="1">
        <v>45665</v>
      </c>
      <c r="G1324" s="1"/>
      <c r="H1324" s="1">
        <v>45656</v>
      </c>
      <c r="I1324" s="1">
        <v>45654</v>
      </c>
      <c r="J1324" t="s">
        <v>21</v>
      </c>
      <c r="K1324" t="s">
        <v>282</v>
      </c>
      <c r="L1324">
        <v>106666</v>
      </c>
      <c r="O1324" t="s">
        <v>915</v>
      </c>
      <c r="P1324" t="s">
        <v>2664</v>
      </c>
      <c r="Q1324" t="s">
        <v>2665</v>
      </c>
      <c r="R1324" t="s">
        <v>26</v>
      </c>
      <c r="S1324" t="s">
        <v>137</v>
      </c>
      <c r="T1324">
        <v>106666</v>
      </c>
    </row>
    <row r="1325" spans="1:20" x14ac:dyDescent="0.3">
      <c r="A1325" t="s">
        <v>2666</v>
      </c>
      <c r="B1325" t="str">
        <f>_xlfn.CONCAT(쿼리1[[#This Row],[주문번호]], "-", 쿼리1[[#This Row],[공정명]])</f>
        <v>20241206-1000156851-제대</v>
      </c>
      <c r="C1325">
        <v>5</v>
      </c>
      <c r="D1325" t="s">
        <v>80</v>
      </c>
      <c r="E1325" s="1">
        <v>45632</v>
      </c>
      <c r="F1325" s="1">
        <v>45646</v>
      </c>
      <c r="G1325" s="1">
        <v>45644</v>
      </c>
      <c r="H1325" s="1">
        <v>45656</v>
      </c>
      <c r="I1325" s="1">
        <v>45645</v>
      </c>
      <c r="J1325" t="s">
        <v>31</v>
      </c>
      <c r="K1325" t="s">
        <v>39</v>
      </c>
      <c r="L1325">
        <v>123076</v>
      </c>
      <c r="M1325">
        <v>24000</v>
      </c>
      <c r="N1325">
        <v>-2</v>
      </c>
      <c r="O1325" t="s">
        <v>915</v>
      </c>
      <c r="P1325" t="s">
        <v>916</v>
      </c>
      <c r="Q1325" t="s">
        <v>917</v>
      </c>
      <c r="R1325" t="s">
        <v>26</v>
      </c>
      <c r="S1325" t="s">
        <v>137</v>
      </c>
      <c r="T1325">
        <v>123076</v>
      </c>
    </row>
    <row r="1326" spans="1:20" x14ac:dyDescent="0.3">
      <c r="A1326" t="s">
        <v>2666</v>
      </c>
      <c r="B1326" t="str">
        <f>_xlfn.CONCAT(쿼리1[[#This Row],[주문번호]], "-", 쿼리1[[#This Row],[공정명]])</f>
        <v>20241206-1000156851-제대</v>
      </c>
      <c r="C1326">
        <v>5</v>
      </c>
      <c r="D1326" t="s">
        <v>80</v>
      </c>
      <c r="E1326" s="1">
        <v>45632</v>
      </c>
      <c r="F1326" s="1">
        <v>45646</v>
      </c>
      <c r="G1326" s="1">
        <v>45645</v>
      </c>
      <c r="H1326" s="1">
        <v>45656</v>
      </c>
      <c r="I1326" s="1">
        <v>45645</v>
      </c>
      <c r="J1326" t="s">
        <v>31</v>
      </c>
      <c r="K1326" t="s">
        <v>39</v>
      </c>
      <c r="L1326">
        <v>123076</v>
      </c>
      <c r="M1326">
        <v>92300</v>
      </c>
      <c r="N1326">
        <v>-1</v>
      </c>
      <c r="O1326" t="s">
        <v>915</v>
      </c>
      <c r="P1326" t="s">
        <v>916</v>
      </c>
      <c r="Q1326" t="s">
        <v>917</v>
      </c>
      <c r="R1326" t="s">
        <v>26</v>
      </c>
      <c r="S1326" t="s">
        <v>137</v>
      </c>
      <c r="T1326">
        <v>123076</v>
      </c>
    </row>
    <row r="1327" spans="1:20" x14ac:dyDescent="0.3">
      <c r="A1327" t="s">
        <v>2667</v>
      </c>
      <c r="B1327" t="str">
        <f>_xlfn.CONCAT(쿼리1[[#This Row],[주문번호]], "-", 쿼리1[[#This Row],[공정명]])</f>
        <v>20241114-1000156851-제대</v>
      </c>
      <c r="C1327">
        <v>5</v>
      </c>
      <c r="D1327" t="s">
        <v>80</v>
      </c>
      <c r="E1327" s="1">
        <v>45610</v>
      </c>
      <c r="F1327" s="1">
        <v>45625</v>
      </c>
      <c r="G1327" s="1">
        <v>45625</v>
      </c>
      <c r="H1327" s="1">
        <v>45656</v>
      </c>
      <c r="I1327" s="1">
        <v>45625</v>
      </c>
      <c r="J1327" t="s">
        <v>31</v>
      </c>
      <c r="K1327" t="s">
        <v>39</v>
      </c>
      <c r="L1327">
        <v>153846</v>
      </c>
      <c r="M1327">
        <v>79500</v>
      </c>
      <c r="N1327">
        <v>0</v>
      </c>
      <c r="O1327" t="s">
        <v>915</v>
      </c>
      <c r="P1327" t="s">
        <v>916</v>
      </c>
      <c r="Q1327" t="s">
        <v>917</v>
      </c>
      <c r="R1327" t="s">
        <v>26</v>
      </c>
      <c r="S1327" t="s">
        <v>137</v>
      </c>
      <c r="T1327">
        <v>153846</v>
      </c>
    </row>
    <row r="1328" spans="1:20" x14ac:dyDescent="0.3">
      <c r="A1328" t="s">
        <v>2668</v>
      </c>
      <c r="B1328" t="str">
        <f>_xlfn.CONCAT(쿼리1[[#This Row],[주문번호]], "-", 쿼리1[[#This Row],[공정명]])</f>
        <v>20241217-1000168256-제대</v>
      </c>
      <c r="C1328">
        <v>3</v>
      </c>
      <c r="D1328" t="s">
        <v>80</v>
      </c>
      <c r="E1328" s="1">
        <v>45643</v>
      </c>
      <c r="F1328" s="1">
        <v>45657</v>
      </c>
      <c r="G1328" s="1">
        <v>45653</v>
      </c>
      <c r="H1328" s="1">
        <v>45656</v>
      </c>
      <c r="I1328" s="1">
        <v>45650</v>
      </c>
      <c r="J1328" t="s">
        <v>101</v>
      </c>
      <c r="K1328" t="s">
        <v>39</v>
      </c>
      <c r="L1328">
        <v>53333</v>
      </c>
      <c r="M1328">
        <v>10800</v>
      </c>
      <c r="N1328">
        <v>-4</v>
      </c>
      <c r="O1328" t="s">
        <v>915</v>
      </c>
      <c r="P1328" t="s">
        <v>2664</v>
      </c>
      <c r="Q1328" t="s">
        <v>2665</v>
      </c>
      <c r="R1328" t="s">
        <v>26</v>
      </c>
      <c r="S1328" t="s">
        <v>137</v>
      </c>
      <c r="T1328">
        <v>53333</v>
      </c>
    </row>
    <row r="1329" spans="1:20" x14ac:dyDescent="0.3">
      <c r="A1329" t="s">
        <v>2667</v>
      </c>
      <c r="B1329" t="str">
        <f>_xlfn.CONCAT(쿼리1[[#This Row],[주문번호]], "-", 쿼리1[[#This Row],[공정명]])</f>
        <v>20241114-1000156851-제대</v>
      </c>
      <c r="C1329">
        <v>5</v>
      </c>
      <c r="D1329" t="s">
        <v>80</v>
      </c>
      <c r="E1329" s="1">
        <v>45610</v>
      </c>
      <c r="F1329" s="1">
        <v>45625</v>
      </c>
      <c r="G1329" s="1">
        <v>45622</v>
      </c>
      <c r="H1329" s="1">
        <v>45656</v>
      </c>
      <c r="I1329" s="1">
        <v>45625</v>
      </c>
      <c r="J1329" t="s">
        <v>31</v>
      </c>
      <c r="K1329" t="s">
        <v>39</v>
      </c>
      <c r="L1329">
        <v>153846</v>
      </c>
      <c r="M1329">
        <v>8000</v>
      </c>
      <c r="N1329">
        <v>-3</v>
      </c>
      <c r="O1329" t="s">
        <v>915</v>
      </c>
      <c r="P1329" t="s">
        <v>916</v>
      </c>
      <c r="Q1329" t="s">
        <v>917</v>
      </c>
      <c r="R1329" t="s">
        <v>26</v>
      </c>
      <c r="S1329" t="s">
        <v>137</v>
      </c>
      <c r="T1329">
        <v>153846</v>
      </c>
    </row>
    <row r="1330" spans="1:20" x14ac:dyDescent="0.3">
      <c r="A1330" t="s">
        <v>2667</v>
      </c>
      <c r="B1330" t="str">
        <f>_xlfn.CONCAT(쿼리1[[#This Row],[주문번호]], "-", 쿼리1[[#This Row],[공정명]])</f>
        <v>20241114-1000156851-제대</v>
      </c>
      <c r="C1330">
        <v>5</v>
      </c>
      <c r="D1330" t="s">
        <v>80</v>
      </c>
      <c r="E1330" s="1">
        <v>45610</v>
      </c>
      <c r="F1330" s="1">
        <v>45625</v>
      </c>
      <c r="G1330" s="1">
        <v>45623</v>
      </c>
      <c r="H1330" s="1">
        <v>45656</v>
      </c>
      <c r="I1330" s="1">
        <v>45625</v>
      </c>
      <c r="J1330" t="s">
        <v>31</v>
      </c>
      <c r="K1330" t="s">
        <v>39</v>
      </c>
      <c r="L1330">
        <v>153846</v>
      </c>
      <c r="M1330">
        <v>48000</v>
      </c>
      <c r="N1330">
        <v>-2</v>
      </c>
      <c r="O1330" t="s">
        <v>915</v>
      </c>
      <c r="P1330" t="s">
        <v>916</v>
      </c>
      <c r="Q1330" t="s">
        <v>917</v>
      </c>
      <c r="R1330" t="s">
        <v>26</v>
      </c>
      <c r="S1330" t="s">
        <v>137</v>
      </c>
      <c r="T1330">
        <v>153846</v>
      </c>
    </row>
    <row r="1331" spans="1:20" x14ac:dyDescent="0.3">
      <c r="A1331" t="s">
        <v>2669</v>
      </c>
      <c r="B1331" t="str">
        <f>_xlfn.CONCAT(쿼리1[[#This Row],[주문번호]], "-", 쿼리1[[#This Row],[공정명]])</f>
        <v>20241029-1000164212-제대</v>
      </c>
      <c r="C1331">
        <v>5</v>
      </c>
      <c r="D1331" t="s">
        <v>80</v>
      </c>
      <c r="E1331" s="1">
        <v>45594</v>
      </c>
      <c r="F1331" s="1">
        <v>45608</v>
      </c>
      <c r="G1331" s="1">
        <v>45611</v>
      </c>
      <c r="H1331" s="1">
        <v>45656</v>
      </c>
      <c r="I1331" s="1">
        <v>45611</v>
      </c>
      <c r="J1331" t="s">
        <v>31</v>
      </c>
      <c r="K1331" t="s">
        <v>32</v>
      </c>
      <c r="L1331">
        <v>20000</v>
      </c>
      <c r="M1331">
        <v>18400</v>
      </c>
      <c r="N1331">
        <v>3</v>
      </c>
      <c r="O1331" t="s">
        <v>573</v>
      </c>
      <c r="P1331" t="s">
        <v>2670</v>
      </c>
      <c r="Q1331" t="s">
        <v>2671</v>
      </c>
      <c r="R1331" t="s">
        <v>26</v>
      </c>
      <c r="S1331" t="s">
        <v>137</v>
      </c>
      <c r="T1331">
        <v>20000</v>
      </c>
    </row>
    <row r="1332" spans="1:20" x14ac:dyDescent="0.3">
      <c r="A1332" t="s">
        <v>1126</v>
      </c>
      <c r="B1332" t="str">
        <f>_xlfn.CONCAT(쿼리1[[#This Row],[주문번호]], "-", 쿼리1[[#This Row],[공정명]])</f>
        <v>20240913-1000146402-제대</v>
      </c>
      <c r="C1332">
        <v>5</v>
      </c>
      <c r="D1332" t="s">
        <v>80</v>
      </c>
      <c r="E1332" s="1">
        <v>45548</v>
      </c>
      <c r="F1332" s="1">
        <v>45566</v>
      </c>
      <c r="G1332" s="1">
        <v>45590</v>
      </c>
      <c r="H1332" s="1">
        <v>45656</v>
      </c>
      <c r="I1332" s="1">
        <v>45590</v>
      </c>
      <c r="J1332" t="s">
        <v>31</v>
      </c>
      <c r="K1332" t="s">
        <v>32</v>
      </c>
      <c r="L1332">
        <v>17142</v>
      </c>
      <c r="M1332">
        <v>16000</v>
      </c>
      <c r="N1332">
        <v>24</v>
      </c>
      <c r="O1332" t="s">
        <v>1127</v>
      </c>
      <c r="P1332" t="s">
        <v>1128</v>
      </c>
      <c r="Q1332" t="s">
        <v>1129</v>
      </c>
      <c r="R1332" t="s">
        <v>26</v>
      </c>
      <c r="S1332" t="s">
        <v>137</v>
      </c>
      <c r="T1332">
        <v>17142</v>
      </c>
    </row>
    <row r="1333" spans="1:20" x14ac:dyDescent="0.3">
      <c r="A1333" t="s">
        <v>2672</v>
      </c>
      <c r="B1333" t="str">
        <f>_xlfn.CONCAT(쿼리1[[#This Row],[주문번호]], "-", 쿼리1[[#This Row],[공정명]])</f>
        <v>20241107-1000168256-제대</v>
      </c>
      <c r="C1333">
        <v>3</v>
      </c>
      <c r="D1333" t="s">
        <v>80</v>
      </c>
      <c r="E1333" s="1">
        <v>45603</v>
      </c>
      <c r="F1333" s="1">
        <v>45617</v>
      </c>
      <c r="G1333" s="1">
        <v>45611</v>
      </c>
      <c r="H1333" s="1">
        <v>45656</v>
      </c>
      <c r="I1333" s="1">
        <v>45611</v>
      </c>
      <c r="J1333" t="s">
        <v>31</v>
      </c>
      <c r="K1333" t="s">
        <v>39</v>
      </c>
      <c r="L1333">
        <v>53333</v>
      </c>
      <c r="M1333">
        <v>50820</v>
      </c>
      <c r="N1333">
        <v>-6</v>
      </c>
      <c r="O1333" t="s">
        <v>915</v>
      </c>
      <c r="P1333" t="s">
        <v>2664</v>
      </c>
      <c r="Q1333" t="s">
        <v>2665</v>
      </c>
      <c r="R1333" t="s">
        <v>26</v>
      </c>
      <c r="S1333" t="s">
        <v>137</v>
      </c>
      <c r="T1333">
        <v>53333</v>
      </c>
    </row>
    <row r="1334" spans="1:20" x14ac:dyDescent="0.3">
      <c r="A1334" t="s">
        <v>2673</v>
      </c>
      <c r="B1334" t="str">
        <f>_xlfn.CONCAT(쿼리1[[#This Row],[주문번호]], "-", 쿼리1[[#This Row],[공정명]])</f>
        <v>20241010-912004-제대</v>
      </c>
      <c r="C1334">
        <v>3</v>
      </c>
      <c r="D1334" t="s">
        <v>80</v>
      </c>
      <c r="E1334" s="1">
        <v>45575</v>
      </c>
      <c r="F1334" s="1">
        <v>45590</v>
      </c>
      <c r="G1334" s="1">
        <v>45590</v>
      </c>
      <c r="H1334" s="1">
        <v>45656</v>
      </c>
      <c r="I1334" s="1">
        <v>45590</v>
      </c>
      <c r="J1334" t="s">
        <v>31</v>
      </c>
      <c r="K1334" t="s">
        <v>39</v>
      </c>
      <c r="L1334">
        <v>60000</v>
      </c>
      <c r="M1334">
        <v>58850</v>
      </c>
      <c r="N1334">
        <v>0</v>
      </c>
      <c r="O1334" t="s">
        <v>2674</v>
      </c>
      <c r="P1334" t="s">
        <v>1308</v>
      </c>
      <c r="Q1334" t="s">
        <v>42</v>
      </c>
      <c r="R1334" t="s">
        <v>199</v>
      </c>
      <c r="S1334" t="s">
        <v>137</v>
      </c>
      <c r="T1334">
        <v>60000</v>
      </c>
    </row>
    <row r="1335" spans="1:20" x14ac:dyDescent="0.3">
      <c r="A1335" t="s">
        <v>2675</v>
      </c>
      <c r="B1335" t="str">
        <f>_xlfn.CONCAT(쿼리1[[#This Row],[주문번호]], "-", 쿼리1[[#This Row],[공정명]])</f>
        <v>20240913-900004-제대</v>
      </c>
      <c r="C1335">
        <v>2</v>
      </c>
      <c r="D1335" t="s">
        <v>80</v>
      </c>
      <c r="E1335" s="1">
        <v>45548</v>
      </c>
      <c r="F1335" s="1">
        <v>45567</v>
      </c>
      <c r="G1335" s="1">
        <v>45581</v>
      </c>
      <c r="H1335" s="1">
        <v>45656</v>
      </c>
      <c r="I1335" s="1">
        <v>45589</v>
      </c>
      <c r="J1335" t="s">
        <v>31</v>
      </c>
      <c r="K1335" t="s">
        <v>32</v>
      </c>
      <c r="L1335">
        <v>333333</v>
      </c>
      <c r="M1335">
        <v>65100</v>
      </c>
      <c r="N1335">
        <v>14</v>
      </c>
      <c r="O1335" t="s">
        <v>91</v>
      </c>
      <c r="P1335" t="s">
        <v>666</v>
      </c>
      <c r="Q1335" t="s">
        <v>42</v>
      </c>
      <c r="R1335" t="s">
        <v>199</v>
      </c>
      <c r="S1335" t="s">
        <v>137</v>
      </c>
      <c r="T1335">
        <v>333333</v>
      </c>
    </row>
    <row r="1336" spans="1:20" x14ac:dyDescent="0.3">
      <c r="A1336" t="s">
        <v>2675</v>
      </c>
      <c r="B1336" t="str">
        <f>_xlfn.CONCAT(쿼리1[[#This Row],[주문번호]], "-", 쿼리1[[#This Row],[공정명]])</f>
        <v>20240913-900004-제대</v>
      </c>
      <c r="C1336">
        <v>2</v>
      </c>
      <c r="D1336" t="s">
        <v>80</v>
      </c>
      <c r="E1336" s="1">
        <v>45548</v>
      </c>
      <c r="F1336" s="1">
        <v>45567</v>
      </c>
      <c r="G1336" s="1">
        <v>45589</v>
      </c>
      <c r="H1336" s="1">
        <v>45656</v>
      </c>
      <c r="I1336" s="1">
        <v>45589</v>
      </c>
      <c r="J1336" t="s">
        <v>31</v>
      </c>
      <c r="K1336" t="s">
        <v>32</v>
      </c>
      <c r="L1336">
        <v>333333</v>
      </c>
      <c r="M1336">
        <v>-65100</v>
      </c>
      <c r="N1336">
        <v>22</v>
      </c>
      <c r="O1336" t="s">
        <v>91</v>
      </c>
      <c r="P1336" t="s">
        <v>666</v>
      </c>
      <c r="Q1336" t="s">
        <v>42</v>
      </c>
      <c r="R1336" t="s">
        <v>199</v>
      </c>
      <c r="S1336" t="s">
        <v>137</v>
      </c>
      <c r="T1336">
        <v>333333</v>
      </c>
    </row>
    <row r="1337" spans="1:20" x14ac:dyDescent="0.3">
      <c r="A1337" t="s">
        <v>2675</v>
      </c>
      <c r="B1337" t="str">
        <f>_xlfn.CONCAT(쿼리1[[#This Row],[주문번호]], "-", 쿼리1[[#This Row],[공정명]])</f>
        <v>20240913-900004-제대</v>
      </c>
      <c r="C1337">
        <v>2</v>
      </c>
      <c r="D1337" t="s">
        <v>80</v>
      </c>
      <c r="E1337" s="1">
        <v>45548</v>
      </c>
      <c r="F1337" s="1">
        <v>45567</v>
      </c>
      <c r="G1337" s="1">
        <v>45589</v>
      </c>
      <c r="H1337" s="1">
        <v>45656</v>
      </c>
      <c r="I1337" s="1">
        <v>45589</v>
      </c>
      <c r="J1337" t="s">
        <v>31</v>
      </c>
      <c r="K1337" t="s">
        <v>32</v>
      </c>
      <c r="L1337">
        <v>333333</v>
      </c>
      <c r="M1337">
        <v>130070</v>
      </c>
      <c r="N1337">
        <v>22</v>
      </c>
      <c r="O1337" t="s">
        <v>91</v>
      </c>
      <c r="P1337" t="s">
        <v>666</v>
      </c>
      <c r="Q1337" t="s">
        <v>42</v>
      </c>
      <c r="R1337" t="s">
        <v>199</v>
      </c>
      <c r="S1337" t="s">
        <v>137</v>
      </c>
      <c r="T1337">
        <v>333333</v>
      </c>
    </row>
    <row r="1338" spans="1:20" x14ac:dyDescent="0.3">
      <c r="A1338" t="s">
        <v>2676</v>
      </c>
      <c r="B1338" t="str">
        <f>_xlfn.CONCAT(쿼리1[[#This Row],[주문번호]], "-", 쿼리1[[#This Row],[공정명]])</f>
        <v>20241209-1116P0191-제대</v>
      </c>
      <c r="C1338">
        <v>4</v>
      </c>
      <c r="D1338" t="s">
        <v>80</v>
      </c>
      <c r="E1338" s="1">
        <v>45635</v>
      </c>
      <c r="F1338" s="1">
        <v>45646</v>
      </c>
      <c r="G1338" s="1">
        <v>45645</v>
      </c>
      <c r="H1338" s="1">
        <v>45656</v>
      </c>
      <c r="I1338" s="1">
        <v>45645</v>
      </c>
      <c r="J1338" t="s">
        <v>31</v>
      </c>
      <c r="K1338" t="s">
        <v>39</v>
      </c>
      <c r="L1338">
        <v>10909</v>
      </c>
      <c r="M1338">
        <v>10400</v>
      </c>
      <c r="N1338">
        <v>-1</v>
      </c>
      <c r="O1338" t="s">
        <v>2677</v>
      </c>
      <c r="P1338" t="s">
        <v>1900</v>
      </c>
      <c r="Q1338" t="s">
        <v>2678</v>
      </c>
      <c r="R1338" t="s">
        <v>714</v>
      </c>
      <c r="S1338" t="s">
        <v>85</v>
      </c>
      <c r="T1338">
        <v>10909</v>
      </c>
    </row>
    <row r="1339" spans="1:20" x14ac:dyDescent="0.3">
      <c r="A1339" t="s">
        <v>2679</v>
      </c>
      <c r="B1339" t="str">
        <f>_xlfn.CONCAT(쿼리1[[#This Row],[주문번호]], "-", 쿼리1[[#This Row],[공정명]])</f>
        <v>20241213-1116P0191-제대</v>
      </c>
      <c r="C1339">
        <v>4</v>
      </c>
      <c r="D1339" t="s">
        <v>80</v>
      </c>
      <c r="E1339" s="1">
        <v>45639</v>
      </c>
      <c r="F1339" s="1">
        <v>45652</v>
      </c>
      <c r="G1339" s="1">
        <v>45652</v>
      </c>
      <c r="H1339" s="1">
        <v>45656</v>
      </c>
      <c r="I1339" s="1">
        <v>45652</v>
      </c>
      <c r="J1339" t="s">
        <v>31</v>
      </c>
      <c r="K1339" t="s">
        <v>39</v>
      </c>
      <c r="L1339">
        <v>21818</v>
      </c>
      <c r="M1339">
        <v>10470</v>
      </c>
      <c r="N1339">
        <v>0</v>
      </c>
      <c r="O1339" t="s">
        <v>2677</v>
      </c>
      <c r="P1339" t="s">
        <v>1900</v>
      </c>
      <c r="Q1339" t="s">
        <v>2678</v>
      </c>
      <c r="R1339" t="s">
        <v>714</v>
      </c>
      <c r="S1339" t="s">
        <v>85</v>
      </c>
      <c r="T1339">
        <v>21818</v>
      </c>
    </row>
    <row r="1340" spans="1:20" x14ac:dyDescent="0.3">
      <c r="A1340" t="s">
        <v>2680</v>
      </c>
      <c r="B1340" t="str">
        <f>_xlfn.CONCAT(쿼리1[[#This Row],[주문번호]], "-", 쿼리1[[#This Row],[공정명]])</f>
        <v>20241024-1116P0191-제대</v>
      </c>
      <c r="C1340">
        <v>4</v>
      </c>
      <c r="D1340" t="s">
        <v>80</v>
      </c>
      <c r="E1340" s="1">
        <v>45589</v>
      </c>
      <c r="F1340" s="1">
        <v>45602</v>
      </c>
      <c r="G1340" s="1">
        <v>45603</v>
      </c>
      <c r="H1340" s="1">
        <v>45656</v>
      </c>
      <c r="I1340" s="1">
        <v>45603</v>
      </c>
      <c r="J1340" t="s">
        <v>31</v>
      </c>
      <c r="K1340" t="s">
        <v>32</v>
      </c>
      <c r="L1340">
        <v>10909</v>
      </c>
      <c r="M1340">
        <v>10450</v>
      </c>
      <c r="N1340">
        <v>1</v>
      </c>
      <c r="O1340" t="s">
        <v>2677</v>
      </c>
      <c r="P1340" t="s">
        <v>1900</v>
      </c>
      <c r="Q1340" t="s">
        <v>2678</v>
      </c>
      <c r="R1340" t="s">
        <v>714</v>
      </c>
      <c r="S1340" t="s">
        <v>85</v>
      </c>
      <c r="T1340">
        <v>10909</v>
      </c>
    </row>
    <row r="1341" spans="1:20" x14ac:dyDescent="0.3">
      <c r="A1341" t="s">
        <v>2681</v>
      </c>
      <c r="B1341" t="str">
        <f>_xlfn.CONCAT(쿼리1[[#This Row],[주문번호]], "-", 쿼리1[[#This Row],[공정명]])</f>
        <v>20240911-1000157598-제대</v>
      </c>
      <c r="C1341">
        <v>4</v>
      </c>
      <c r="D1341" t="s">
        <v>80</v>
      </c>
      <c r="E1341" s="1">
        <v>45546</v>
      </c>
      <c r="F1341" s="1">
        <v>45555</v>
      </c>
      <c r="G1341" s="1">
        <v>45575</v>
      </c>
      <c r="H1341" s="1">
        <v>45656</v>
      </c>
      <c r="I1341" s="1">
        <v>45575</v>
      </c>
      <c r="J1341" t="s">
        <v>31</v>
      </c>
      <c r="K1341" t="s">
        <v>32</v>
      </c>
      <c r="L1341">
        <v>27272</v>
      </c>
      <c r="M1341">
        <v>24900</v>
      </c>
      <c r="N1341">
        <v>20</v>
      </c>
      <c r="O1341" t="s">
        <v>2682</v>
      </c>
      <c r="P1341" t="s">
        <v>2683</v>
      </c>
      <c r="Q1341" t="s">
        <v>2684</v>
      </c>
      <c r="R1341" t="s">
        <v>412</v>
      </c>
      <c r="S1341" t="s">
        <v>85</v>
      </c>
      <c r="T1341">
        <v>27272</v>
      </c>
    </row>
    <row r="1342" spans="1:20" x14ac:dyDescent="0.3">
      <c r="A1342" t="s">
        <v>2681</v>
      </c>
      <c r="B1342" t="str">
        <f>_xlfn.CONCAT(쿼리1[[#This Row],[주문번호]], "-", 쿼리1[[#This Row],[공정명]])</f>
        <v>20240911-1000157598-제대</v>
      </c>
      <c r="C1342">
        <v>4</v>
      </c>
      <c r="D1342" t="s">
        <v>80</v>
      </c>
      <c r="E1342" s="1">
        <v>45546</v>
      </c>
      <c r="F1342" s="1">
        <v>45555</v>
      </c>
      <c r="G1342" s="1">
        <v>45575</v>
      </c>
      <c r="H1342" s="1">
        <v>45656</v>
      </c>
      <c r="I1342" s="1">
        <v>45575</v>
      </c>
      <c r="J1342" t="s">
        <v>31</v>
      </c>
      <c r="K1342" t="s">
        <v>32</v>
      </c>
      <c r="L1342">
        <v>27272</v>
      </c>
      <c r="M1342">
        <v>24900</v>
      </c>
      <c r="N1342">
        <v>20</v>
      </c>
      <c r="O1342" t="s">
        <v>2682</v>
      </c>
      <c r="P1342" t="s">
        <v>2683</v>
      </c>
      <c r="Q1342" t="s">
        <v>2684</v>
      </c>
      <c r="R1342" t="s">
        <v>412</v>
      </c>
      <c r="S1342" t="s">
        <v>85</v>
      </c>
      <c r="T1342">
        <v>27272</v>
      </c>
    </row>
    <row r="1343" spans="1:20" x14ac:dyDescent="0.3">
      <c r="A1343" t="s">
        <v>2685</v>
      </c>
      <c r="B1343" t="str">
        <f>_xlfn.CONCAT(쿼리1[[#This Row],[주문번호]], "-", 쿼리1[[#This Row],[공정명]])</f>
        <v>20241030-1000154026-제대</v>
      </c>
      <c r="C1343">
        <v>4</v>
      </c>
      <c r="D1343" t="s">
        <v>80</v>
      </c>
      <c r="E1343" s="1">
        <v>45595</v>
      </c>
      <c r="F1343" s="1">
        <v>45604</v>
      </c>
      <c r="G1343" s="1">
        <v>45608</v>
      </c>
      <c r="H1343" s="1">
        <v>45656</v>
      </c>
      <c r="I1343" s="1">
        <v>45608</v>
      </c>
      <c r="J1343" t="s">
        <v>31</v>
      </c>
      <c r="K1343" t="s">
        <v>32</v>
      </c>
      <c r="L1343">
        <v>27272</v>
      </c>
      <c r="M1343">
        <v>25330</v>
      </c>
      <c r="N1343">
        <v>4</v>
      </c>
      <c r="O1343" t="s">
        <v>2682</v>
      </c>
      <c r="P1343" t="s">
        <v>2683</v>
      </c>
      <c r="Q1343" t="s">
        <v>2686</v>
      </c>
      <c r="R1343" t="s">
        <v>412</v>
      </c>
      <c r="S1343" t="s">
        <v>85</v>
      </c>
      <c r="T1343">
        <v>27272</v>
      </c>
    </row>
    <row r="1344" spans="1:20" x14ac:dyDescent="0.3">
      <c r="A1344" t="s">
        <v>2687</v>
      </c>
      <c r="B1344" t="str">
        <f>_xlfn.CONCAT(쿼리1[[#This Row],[주문번호]], "-", 쿼리1[[#This Row],[공정명]])</f>
        <v>20241129-1000155583-제대</v>
      </c>
      <c r="C1344">
        <v>4</v>
      </c>
      <c r="D1344" t="s">
        <v>80</v>
      </c>
      <c r="E1344" s="1">
        <v>45625</v>
      </c>
      <c r="F1344" s="1">
        <v>45642</v>
      </c>
      <c r="G1344" s="1">
        <v>45636</v>
      </c>
      <c r="H1344" s="1">
        <v>45656</v>
      </c>
      <c r="I1344" s="1">
        <v>45637</v>
      </c>
      <c r="J1344" t="s">
        <v>31</v>
      </c>
      <c r="K1344" t="s">
        <v>39</v>
      </c>
      <c r="L1344">
        <v>326530</v>
      </c>
      <c r="M1344">
        <v>70200</v>
      </c>
      <c r="N1344">
        <v>-6</v>
      </c>
      <c r="O1344" t="s">
        <v>275</v>
      </c>
      <c r="P1344" t="s">
        <v>2548</v>
      </c>
      <c r="Q1344" t="s">
        <v>2549</v>
      </c>
      <c r="R1344" t="s">
        <v>412</v>
      </c>
      <c r="S1344" t="s">
        <v>85</v>
      </c>
      <c r="T1344">
        <v>326530</v>
      </c>
    </row>
    <row r="1345" spans="1:20" x14ac:dyDescent="0.3">
      <c r="A1345" t="s">
        <v>2687</v>
      </c>
      <c r="B1345" t="str">
        <f>_xlfn.CONCAT(쿼리1[[#This Row],[주문번호]], "-", 쿼리1[[#This Row],[공정명]])</f>
        <v>20241129-1000155583-제대</v>
      </c>
      <c r="C1345">
        <v>4</v>
      </c>
      <c r="D1345" t="s">
        <v>80</v>
      </c>
      <c r="E1345" s="1">
        <v>45625</v>
      </c>
      <c r="F1345" s="1">
        <v>45642</v>
      </c>
      <c r="G1345" s="1">
        <v>45637</v>
      </c>
      <c r="H1345" s="1">
        <v>45656</v>
      </c>
      <c r="I1345" s="1">
        <v>45637</v>
      </c>
      <c r="J1345" t="s">
        <v>31</v>
      </c>
      <c r="K1345" t="s">
        <v>39</v>
      </c>
      <c r="L1345">
        <v>326530</v>
      </c>
      <c r="M1345">
        <v>253200</v>
      </c>
      <c r="N1345">
        <v>-5</v>
      </c>
      <c r="O1345" t="s">
        <v>275</v>
      </c>
      <c r="P1345" t="s">
        <v>2548</v>
      </c>
      <c r="Q1345" t="s">
        <v>2549</v>
      </c>
      <c r="R1345" t="s">
        <v>412</v>
      </c>
      <c r="S1345" t="s">
        <v>85</v>
      </c>
      <c r="T1345">
        <v>326530</v>
      </c>
    </row>
    <row r="1346" spans="1:20" x14ac:dyDescent="0.3">
      <c r="A1346" t="s">
        <v>2688</v>
      </c>
      <c r="B1346" t="str">
        <f>_xlfn.CONCAT(쿼리1[[#This Row],[주문번호]], "-", 쿼리1[[#This Row],[공정명]])</f>
        <v>20241206-1000159156-제대</v>
      </c>
      <c r="C1346">
        <v>4</v>
      </c>
      <c r="D1346" t="s">
        <v>80</v>
      </c>
      <c r="E1346" s="1">
        <v>45632</v>
      </c>
      <c r="F1346" s="1">
        <v>45643</v>
      </c>
      <c r="G1346" s="1">
        <v>45647</v>
      </c>
      <c r="H1346" s="1">
        <v>45656</v>
      </c>
      <c r="I1346" s="1">
        <v>45649</v>
      </c>
      <c r="J1346" t="s">
        <v>31</v>
      </c>
      <c r="K1346" t="s">
        <v>32</v>
      </c>
      <c r="L1346">
        <v>27272</v>
      </c>
      <c r="M1346">
        <v>25700</v>
      </c>
      <c r="N1346">
        <v>4</v>
      </c>
      <c r="O1346" t="s">
        <v>2682</v>
      </c>
      <c r="P1346" t="s">
        <v>2683</v>
      </c>
      <c r="Q1346" t="s">
        <v>2689</v>
      </c>
      <c r="R1346" t="s">
        <v>412</v>
      </c>
      <c r="S1346" t="s">
        <v>85</v>
      </c>
      <c r="T1346">
        <v>27272</v>
      </c>
    </row>
    <row r="1347" spans="1:20" x14ac:dyDescent="0.3">
      <c r="A1347" t="s">
        <v>2547</v>
      </c>
      <c r="B1347" t="str">
        <f>_xlfn.CONCAT(쿼리1[[#This Row],[주문번호]], "-", 쿼리1[[#This Row],[공정명]])</f>
        <v>20240926-1000155583-제대</v>
      </c>
      <c r="C1347">
        <v>4</v>
      </c>
      <c r="D1347" t="s">
        <v>80</v>
      </c>
      <c r="E1347" s="1">
        <v>45561</v>
      </c>
      <c r="F1347" s="1">
        <v>45579</v>
      </c>
      <c r="G1347" s="1">
        <v>45575</v>
      </c>
      <c r="H1347" s="1">
        <v>45656</v>
      </c>
      <c r="I1347" s="1">
        <v>45579</v>
      </c>
      <c r="J1347" t="s">
        <v>31</v>
      </c>
      <c r="K1347" t="s">
        <v>39</v>
      </c>
      <c r="L1347">
        <v>326530</v>
      </c>
      <c r="M1347">
        <v>608400</v>
      </c>
      <c r="N1347">
        <v>-4</v>
      </c>
      <c r="O1347" t="s">
        <v>275</v>
      </c>
      <c r="P1347" t="s">
        <v>2548</v>
      </c>
      <c r="Q1347" t="s">
        <v>2549</v>
      </c>
      <c r="R1347" t="s">
        <v>412</v>
      </c>
      <c r="S1347" t="s">
        <v>85</v>
      </c>
      <c r="T1347">
        <v>326530</v>
      </c>
    </row>
    <row r="1348" spans="1:20" x14ac:dyDescent="0.3">
      <c r="A1348" t="s">
        <v>2690</v>
      </c>
      <c r="B1348" t="str">
        <f>_xlfn.CONCAT(쿼리1[[#This Row],[주문번호]], "-", 쿼리1[[#This Row],[공정명]])</f>
        <v>20241224-1000154026-제대</v>
      </c>
      <c r="C1348">
        <v>4</v>
      </c>
      <c r="D1348" t="s">
        <v>80</v>
      </c>
      <c r="E1348" s="1">
        <v>45650</v>
      </c>
      <c r="F1348" s="1">
        <v>45659</v>
      </c>
      <c r="G1348" s="1"/>
      <c r="H1348" s="1">
        <v>45656</v>
      </c>
      <c r="I1348" s="1">
        <v>45653</v>
      </c>
      <c r="J1348" t="s">
        <v>21</v>
      </c>
      <c r="K1348" t="s">
        <v>282</v>
      </c>
      <c r="L1348">
        <v>27272</v>
      </c>
      <c r="O1348" t="s">
        <v>2682</v>
      </c>
      <c r="P1348" t="s">
        <v>2683</v>
      </c>
      <c r="Q1348" t="s">
        <v>2686</v>
      </c>
      <c r="R1348" t="s">
        <v>412</v>
      </c>
      <c r="S1348" t="s">
        <v>85</v>
      </c>
      <c r="T1348">
        <v>27272</v>
      </c>
    </row>
    <row r="1349" spans="1:20" x14ac:dyDescent="0.3">
      <c r="A1349" t="s">
        <v>2691</v>
      </c>
      <c r="B1349" t="str">
        <f>_xlfn.CONCAT(쿼리1[[#This Row],[주문번호]], "-", 쿼리1[[#This Row],[공정명]])</f>
        <v>20241030-1000159156-제대</v>
      </c>
      <c r="C1349">
        <v>4</v>
      </c>
      <c r="D1349" t="s">
        <v>80</v>
      </c>
      <c r="E1349" s="1">
        <v>45595</v>
      </c>
      <c r="F1349" s="1">
        <v>45604</v>
      </c>
      <c r="G1349" s="1">
        <v>45607</v>
      </c>
      <c r="H1349" s="1">
        <v>45656</v>
      </c>
      <c r="I1349" s="1">
        <v>45607</v>
      </c>
      <c r="J1349" t="s">
        <v>31</v>
      </c>
      <c r="K1349" t="s">
        <v>32</v>
      </c>
      <c r="L1349">
        <v>27272</v>
      </c>
      <c r="M1349">
        <v>0</v>
      </c>
      <c r="N1349">
        <v>3</v>
      </c>
      <c r="O1349" t="s">
        <v>2682</v>
      </c>
      <c r="P1349" t="s">
        <v>2683</v>
      </c>
      <c r="Q1349" t="s">
        <v>2689</v>
      </c>
      <c r="R1349" t="s">
        <v>412</v>
      </c>
      <c r="S1349" t="s">
        <v>85</v>
      </c>
      <c r="T1349">
        <v>27272</v>
      </c>
    </row>
    <row r="1350" spans="1:20" x14ac:dyDescent="0.3">
      <c r="A1350" t="s">
        <v>2691</v>
      </c>
      <c r="B1350" t="str">
        <f>_xlfn.CONCAT(쿼리1[[#This Row],[주문번호]], "-", 쿼리1[[#This Row],[공정명]])</f>
        <v>20241030-1000159156-제대</v>
      </c>
      <c r="C1350">
        <v>4</v>
      </c>
      <c r="D1350" t="s">
        <v>80</v>
      </c>
      <c r="E1350" s="1">
        <v>45595</v>
      </c>
      <c r="F1350" s="1">
        <v>45604</v>
      </c>
      <c r="G1350" s="1">
        <v>45607</v>
      </c>
      <c r="H1350" s="1">
        <v>45656</v>
      </c>
      <c r="I1350" s="1">
        <v>45607</v>
      </c>
      <c r="J1350" t="s">
        <v>31</v>
      </c>
      <c r="K1350" t="s">
        <v>32</v>
      </c>
      <c r="L1350">
        <v>27272</v>
      </c>
      <c r="M1350">
        <v>26300</v>
      </c>
      <c r="N1350">
        <v>3</v>
      </c>
      <c r="O1350" t="s">
        <v>2682</v>
      </c>
      <c r="P1350" t="s">
        <v>2683</v>
      </c>
      <c r="Q1350" t="s">
        <v>2689</v>
      </c>
      <c r="R1350" t="s">
        <v>412</v>
      </c>
      <c r="S1350" t="s">
        <v>85</v>
      </c>
      <c r="T1350">
        <v>27272</v>
      </c>
    </row>
    <row r="1351" spans="1:20" x14ac:dyDescent="0.3">
      <c r="A1351" t="s">
        <v>2692</v>
      </c>
      <c r="B1351" t="str">
        <f>_xlfn.CONCAT(쿼리1[[#This Row],[주문번호]], "-", 쿼리1[[#This Row],[공정명]])</f>
        <v>20241206-1000155583-제대</v>
      </c>
      <c r="C1351">
        <v>4</v>
      </c>
      <c r="D1351" t="s">
        <v>80</v>
      </c>
      <c r="E1351" s="1">
        <v>45632</v>
      </c>
      <c r="F1351" s="1">
        <v>45649</v>
      </c>
      <c r="G1351" s="1">
        <v>45652</v>
      </c>
      <c r="H1351" s="1">
        <v>45656</v>
      </c>
      <c r="I1351" s="1">
        <v>45654</v>
      </c>
      <c r="J1351" t="s">
        <v>31</v>
      </c>
      <c r="K1351" t="s">
        <v>32</v>
      </c>
      <c r="L1351">
        <v>326530</v>
      </c>
      <c r="M1351">
        <v>78000</v>
      </c>
      <c r="N1351">
        <v>3</v>
      </c>
      <c r="O1351" t="s">
        <v>275</v>
      </c>
      <c r="P1351" t="s">
        <v>2548</v>
      </c>
      <c r="Q1351" t="s">
        <v>2549</v>
      </c>
      <c r="R1351" t="s">
        <v>412</v>
      </c>
      <c r="S1351" t="s">
        <v>85</v>
      </c>
      <c r="T1351">
        <v>326530</v>
      </c>
    </row>
    <row r="1352" spans="1:20" x14ac:dyDescent="0.3">
      <c r="A1352" t="s">
        <v>2692</v>
      </c>
      <c r="B1352" t="str">
        <f>_xlfn.CONCAT(쿼리1[[#This Row],[주문번호]], "-", 쿼리1[[#This Row],[공정명]])</f>
        <v>20241206-1000155583-제대</v>
      </c>
      <c r="C1352">
        <v>4</v>
      </c>
      <c r="D1352" t="s">
        <v>80</v>
      </c>
      <c r="E1352" s="1">
        <v>45632</v>
      </c>
      <c r="F1352" s="1">
        <v>45649</v>
      </c>
      <c r="G1352" s="1">
        <v>45654</v>
      </c>
      <c r="H1352" s="1">
        <v>45656</v>
      </c>
      <c r="I1352" s="1">
        <v>45654</v>
      </c>
      <c r="J1352" t="s">
        <v>31</v>
      </c>
      <c r="K1352" t="s">
        <v>32</v>
      </c>
      <c r="L1352">
        <v>326530</v>
      </c>
      <c r="M1352">
        <v>236680</v>
      </c>
      <c r="N1352">
        <v>5</v>
      </c>
      <c r="O1352" t="s">
        <v>275</v>
      </c>
      <c r="P1352" t="s">
        <v>2548</v>
      </c>
      <c r="Q1352" t="s">
        <v>2549</v>
      </c>
      <c r="R1352" t="s">
        <v>412</v>
      </c>
      <c r="S1352" t="s">
        <v>85</v>
      </c>
      <c r="T1352">
        <v>326530</v>
      </c>
    </row>
    <row r="1353" spans="1:20" x14ac:dyDescent="0.3">
      <c r="A1353" t="s">
        <v>2693</v>
      </c>
      <c r="B1353" t="str">
        <f>_xlfn.CONCAT(쿼리1[[#This Row],[주문번호]], "-", 쿼리1[[#This Row],[공정명]])</f>
        <v>20241024-1000165668-합지</v>
      </c>
      <c r="C1353">
        <v>2</v>
      </c>
      <c r="D1353" t="s">
        <v>60</v>
      </c>
      <c r="E1353" s="1">
        <v>45589</v>
      </c>
      <c r="F1353" s="1">
        <v>45600</v>
      </c>
      <c r="G1353" s="1">
        <v>45600</v>
      </c>
      <c r="H1353" s="1">
        <v>45656</v>
      </c>
      <c r="I1353" s="1">
        <v>45600</v>
      </c>
      <c r="J1353" t="s">
        <v>31</v>
      </c>
      <c r="K1353" t="s">
        <v>39</v>
      </c>
      <c r="L1353">
        <v>8000</v>
      </c>
      <c r="M1353">
        <v>8000</v>
      </c>
      <c r="N1353">
        <v>0</v>
      </c>
      <c r="O1353" t="s">
        <v>2694</v>
      </c>
      <c r="P1353" t="s">
        <v>2695</v>
      </c>
      <c r="Q1353" t="s">
        <v>2696</v>
      </c>
      <c r="R1353" t="s">
        <v>2084</v>
      </c>
      <c r="S1353" t="s">
        <v>190</v>
      </c>
      <c r="T1353">
        <v>24</v>
      </c>
    </row>
    <row r="1354" spans="1:20" x14ac:dyDescent="0.3">
      <c r="A1354" t="s">
        <v>2693</v>
      </c>
      <c r="B1354" t="str">
        <f>_xlfn.CONCAT(쿼리1[[#This Row],[주문번호]], "-", 쿼리1[[#This Row],[공정명]])</f>
        <v>20241024-1000165668-분단</v>
      </c>
      <c r="C1354">
        <v>3</v>
      </c>
      <c r="D1354" t="s">
        <v>196</v>
      </c>
      <c r="E1354" s="1">
        <v>45589</v>
      </c>
      <c r="F1354" s="1">
        <v>45601</v>
      </c>
      <c r="G1354" s="1">
        <v>45600</v>
      </c>
      <c r="H1354" s="1">
        <v>45656</v>
      </c>
      <c r="I1354" s="1">
        <v>45600</v>
      </c>
      <c r="J1354" t="s">
        <v>31</v>
      </c>
      <c r="K1354" t="s">
        <v>39</v>
      </c>
      <c r="L1354">
        <v>8000</v>
      </c>
      <c r="M1354">
        <v>8000</v>
      </c>
      <c r="N1354">
        <v>-1</v>
      </c>
      <c r="O1354" t="s">
        <v>2694</v>
      </c>
      <c r="P1354" t="s">
        <v>2695</v>
      </c>
      <c r="Q1354" t="s">
        <v>2696</v>
      </c>
      <c r="R1354" t="s">
        <v>2084</v>
      </c>
      <c r="S1354" t="s">
        <v>190</v>
      </c>
      <c r="T1354">
        <v>24</v>
      </c>
    </row>
    <row r="1355" spans="1:20" x14ac:dyDescent="0.3">
      <c r="A1355" t="s">
        <v>2697</v>
      </c>
      <c r="B1355" t="str">
        <f>_xlfn.CONCAT(쿼리1[[#This Row],[주문번호]], "-", 쿼리1[[#This Row],[공정명]])</f>
        <v>20240927-1418P0016-분단</v>
      </c>
      <c r="C1355">
        <v>4</v>
      </c>
      <c r="D1355" t="s">
        <v>196</v>
      </c>
      <c r="E1355" s="1">
        <v>45562</v>
      </c>
      <c r="F1355" s="1">
        <v>45573</v>
      </c>
      <c r="G1355" s="1">
        <v>45579</v>
      </c>
      <c r="H1355" s="1">
        <v>45656</v>
      </c>
      <c r="I1355" s="1">
        <v>45579</v>
      </c>
      <c r="J1355" t="s">
        <v>31</v>
      </c>
      <c r="K1355" t="s">
        <v>32</v>
      </c>
      <c r="L1355">
        <v>6000</v>
      </c>
      <c r="M1355">
        <v>6000</v>
      </c>
      <c r="N1355">
        <v>6</v>
      </c>
      <c r="O1355" t="s">
        <v>180</v>
      </c>
      <c r="P1355" t="s">
        <v>2698</v>
      </c>
      <c r="Q1355" t="s">
        <v>2699</v>
      </c>
      <c r="R1355" t="s">
        <v>2084</v>
      </c>
      <c r="S1355" t="s">
        <v>190</v>
      </c>
      <c r="T1355">
        <v>18</v>
      </c>
    </row>
    <row r="1356" spans="1:20" x14ac:dyDescent="0.3">
      <c r="A1356" t="s">
        <v>2700</v>
      </c>
      <c r="B1356" t="str">
        <f>_xlfn.CONCAT(쿼리1[[#This Row],[주문번호]], "-", 쿼리1[[#This Row],[공정명]])</f>
        <v>20241007-1000167363-합지</v>
      </c>
      <c r="C1356">
        <v>3</v>
      </c>
      <c r="D1356" t="s">
        <v>60</v>
      </c>
      <c r="E1356" s="1">
        <v>45572</v>
      </c>
      <c r="F1356" s="1">
        <v>45581</v>
      </c>
      <c r="G1356" s="1">
        <v>45581</v>
      </c>
      <c r="H1356" s="1">
        <v>45656</v>
      </c>
      <c r="I1356" s="1">
        <v>45581</v>
      </c>
      <c r="J1356" t="s">
        <v>31</v>
      </c>
      <c r="K1356" t="s">
        <v>39</v>
      </c>
      <c r="L1356">
        <v>8000</v>
      </c>
      <c r="M1356">
        <v>8000</v>
      </c>
      <c r="N1356">
        <v>0</v>
      </c>
      <c r="O1356" t="s">
        <v>2694</v>
      </c>
      <c r="P1356" t="s">
        <v>2695</v>
      </c>
      <c r="Q1356" t="s">
        <v>2701</v>
      </c>
      <c r="R1356" t="s">
        <v>2084</v>
      </c>
      <c r="S1356" t="s">
        <v>190</v>
      </c>
      <c r="T1356">
        <v>24</v>
      </c>
    </row>
    <row r="1357" spans="1:20" x14ac:dyDescent="0.3">
      <c r="A1357" t="s">
        <v>2700</v>
      </c>
      <c r="B1357" t="str">
        <f>_xlfn.CONCAT(쿼리1[[#This Row],[주문번호]], "-", 쿼리1[[#This Row],[공정명]])</f>
        <v>20241007-1000167363-분단</v>
      </c>
      <c r="C1357">
        <v>4</v>
      </c>
      <c r="D1357" t="s">
        <v>196</v>
      </c>
      <c r="E1357" s="1">
        <v>45572</v>
      </c>
      <c r="F1357" s="1">
        <v>45582</v>
      </c>
      <c r="G1357" s="1">
        <v>45581</v>
      </c>
      <c r="H1357" s="1">
        <v>45656</v>
      </c>
      <c r="I1357" s="1">
        <v>45581</v>
      </c>
      <c r="J1357" t="s">
        <v>31</v>
      </c>
      <c r="K1357" t="s">
        <v>39</v>
      </c>
      <c r="L1357">
        <v>8000</v>
      </c>
      <c r="M1357">
        <v>8000</v>
      </c>
      <c r="N1357">
        <v>-1</v>
      </c>
      <c r="O1357" t="s">
        <v>2694</v>
      </c>
      <c r="P1357" t="s">
        <v>2695</v>
      </c>
      <c r="Q1357" t="s">
        <v>2701</v>
      </c>
      <c r="R1357" t="s">
        <v>2084</v>
      </c>
      <c r="S1357" t="s">
        <v>190</v>
      </c>
      <c r="T1357">
        <v>24</v>
      </c>
    </row>
    <row r="1358" spans="1:20" x14ac:dyDescent="0.3">
      <c r="A1358" t="s">
        <v>2702</v>
      </c>
      <c r="B1358" t="str">
        <f>_xlfn.CONCAT(쿼리1[[#This Row],[주문번호]], "-", 쿼리1[[#This Row],[공정명]])</f>
        <v>20240927-1000165668-합지</v>
      </c>
      <c r="C1358">
        <v>2</v>
      </c>
      <c r="D1358" t="s">
        <v>60</v>
      </c>
      <c r="E1358" s="1">
        <v>45562</v>
      </c>
      <c r="F1358" s="1">
        <v>45572</v>
      </c>
      <c r="G1358" s="1">
        <v>45572</v>
      </c>
      <c r="H1358" s="1">
        <v>45656</v>
      </c>
      <c r="I1358" s="1">
        <v>45572</v>
      </c>
      <c r="J1358" t="s">
        <v>31</v>
      </c>
      <c r="K1358" t="s">
        <v>39</v>
      </c>
      <c r="L1358">
        <v>8000</v>
      </c>
      <c r="M1358">
        <v>8000</v>
      </c>
      <c r="N1358">
        <v>0</v>
      </c>
      <c r="O1358" t="s">
        <v>2694</v>
      </c>
      <c r="P1358" t="s">
        <v>2695</v>
      </c>
      <c r="Q1358" t="s">
        <v>2696</v>
      </c>
      <c r="R1358" t="s">
        <v>2084</v>
      </c>
      <c r="S1358" t="s">
        <v>190</v>
      </c>
      <c r="T1358">
        <v>24</v>
      </c>
    </row>
    <row r="1359" spans="1:20" x14ac:dyDescent="0.3">
      <c r="A1359" t="s">
        <v>2702</v>
      </c>
      <c r="B1359" t="str">
        <f>_xlfn.CONCAT(쿼리1[[#This Row],[주문번호]], "-", 쿼리1[[#This Row],[공정명]])</f>
        <v>20240927-1000165668-분단</v>
      </c>
      <c r="C1359">
        <v>3</v>
      </c>
      <c r="D1359" t="s">
        <v>196</v>
      </c>
      <c r="E1359" s="1">
        <v>45562</v>
      </c>
      <c r="F1359" s="1">
        <v>45573</v>
      </c>
      <c r="G1359" s="1">
        <v>45572</v>
      </c>
      <c r="H1359" s="1">
        <v>45656</v>
      </c>
      <c r="I1359" s="1">
        <v>45572</v>
      </c>
      <c r="J1359" t="s">
        <v>31</v>
      </c>
      <c r="K1359" t="s">
        <v>39</v>
      </c>
      <c r="L1359">
        <v>8000</v>
      </c>
      <c r="M1359">
        <v>8000</v>
      </c>
      <c r="N1359">
        <v>-1</v>
      </c>
      <c r="O1359" t="s">
        <v>2694</v>
      </c>
      <c r="P1359" t="s">
        <v>2695</v>
      </c>
      <c r="Q1359" t="s">
        <v>2696</v>
      </c>
      <c r="R1359" t="s">
        <v>2084</v>
      </c>
      <c r="S1359" t="s">
        <v>190</v>
      </c>
      <c r="T1359">
        <v>24</v>
      </c>
    </row>
    <row r="1360" spans="1:20" x14ac:dyDescent="0.3">
      <c r="A1360" t="s">
        <v>2697</v>
      </c>
      <c r="B1360" t="str">
        <f>_xlfn.CONCAT(쿼리1[[#This Row],[주문번호]], "-", 쿼리1[[#This Row],[공정명]])</f>
        <v>20240927-1418P0016-합지</v>
      </c>
      <c r="C1360">
        <v>3</v>
      </c>
      <c r="D1360" t="s">
        <v>60</v>
      </c>
      <c r="E1360" s="1">
        <v>45562</v>
      </c>
      <c r="F1360" s="1">
        <v>45572</v>
      </c>
      <c r="G1360" s="1">
        <v>45579</v>
      </c>
      <c r="H1360" s="1">
        <v>45656</v>
      </c>
      <c r="I1360" s="1">
        <v>45579</v>
      </c>
      <c r="J1360" t="s">
        <v>31</v>
      </c>
      <c r="K1360" t="s">
        <v>32</v>
      </c>
      <c r="L1360">
        <v>6000</v>
      </c>
      <c r="M1360">
        <v>6000</v>
      </c>
      <c r="N1360">
        <v>7</v>
      </c>
      <c r="O1360" t="s">
        <v>180</v>
      </c>
      <c r="P1360" t="s">
        <v>2698</v>
      </c>
      <c r="Q1360" t="s">
        <v>2699</v>
      </c>
      <c r="R1360" t="s">
        <v>2084</v>
      </c>
      <c r="S1360" t="s">
        <v>190</v>
      </c>
      <c r="T1360">
        <v>18</v>
      </c>
    </row>
    <row r="1361" spans="1:20" x14ac:dyDescent="0.3">
      <c r="A1361" t="s">
        <v>1477</v>
      </c>
      <c r="B1361" t="str">
        <f>_xlfn.CONCAT(쿼리1[[#This Row],[주문번호]], "-", 쿼리1[[#This Row],[공정명]])</f>
        <v>20241010-1419P0374-합지</v>
      </c>
      <c r="C1361">
        <v>3</v>
      </c>
      <c r="D1361" t="s">
        <v>60</v>
      </c>
      <c r="E1361" s="1">
        <v>45575</v>
      </c>
      <c r="F1361" s="1">
        <v>45586</v>
      </c>
      <c r="G1361" s="1">
        <v>45582</v>
      </c>
      <c r="H1361" s="1">
        <v>45656</v>
      </c>
      <c r="I1361" s="1">
        <v>45587</v>
      </c>
      <c r="J1361" t="s">
        <v>31</v>
      </c>
      <c r="K1361" t="s">
        <v>39</v>
      </c>
      <c r="L1361">
        <v>6000</v>
      </c>
      <c r="M1361">
        <v>6000</v>
      </c>
      <c r="N1361">
        <v>-4</v>
      </c>
      <c r="O1361" t="s">
        <v>1478</v>
      </c>
      <c r="P1361" t="s">
        <v>1479</v>
      </c>
      <c r="Q1361" t="s">
        <v>1480</v>
      </c>
      <c r="R1361" t="s">
        <v>1481</v>
      </c>
      <c r="S1361" t="s">
        <v>190</v>
      </c>
      <c r="T1361">
        <v>7407</v>
      </c>
    </row>
    <row r="1362" spans="1:20" x14ac:dyDescent="0.3">
      <c r="A1362" t="s">
        <v>2703</v>
      </c>
      <c r="B1362" t="str">
        <f>_xlfn.CONCAT(쿼리1[[#This Row],[주문번호]], "-", 쿼리1[[#This Row],[공정명]])</f>
        <v>20240927-1000160573-합지</v>
      </c>
      <c r="C1362">
        <v>3</v>
      </c>
      <c r="D1362" t="s">
        <v>60</v>
      </c>
      <c r="E1362" s="1">
        <v>45562</v>
      </c>
      <c r="F1362" s="1">
        <v>45572</v>
      </c>
      <c r="G1362" s="1">
        <v>45572</v>
      </c>
      <c r="H1362" s="1">
        <v>45656</v>
      </c>
      <c r="I1362" s="1">
        <v>45572</v>
      </c>
      <c r="J1362" t="s">
        <v>31</v>
      </c>
      <c r="K1362" t="s">
        <v>39</v>
      </c>
      <c r="L1362">
        <v>6000</v>
      </c>
      <c r="M1362">
        <v>6000</v>
      </c>
      <c r="N1362">
        <v>0</v>
      </c>
      <c r="O1362" t="s">
        <v>559</v>
      </c>
      <c r="P1362" t="s">
        <v>2704</v>
      </c>
      <c r="Q1362" t="s">
        <v>2705</v>
      </c>
      <c r="R1362" t="s">
        <v>2706</v>
      </c>
      <c r="S1362" t="s">
        <v>190</v>
      </c>
      <c r="T1362">
        <v>24</v>
      </c>
    </row>
    <row r="1363" spans="1:20" x14ac:dyDescent="0.3">
      <c r="A1363" t="s">
        <v>2703</v>
      </c>
      <c r="B1363" t="str">
        <f>_xlfn.CONCAT(쿼리1[[#This Row],[주문번호]], "-", 쿼리1[[#This Row],[공정명]])</f>
        <v>20240927-1000160573-분단</v>
      </c>
      <c r="C1363">
        <v>4</v>
      </c>
      <c r="D1363" t="s">
        <v>196</v>
      </c>
      <c r="E1363" s="1">
        <v>45562</v>
      </c>
      <c r="F1363" s="1">
        <v>45573</v>
      </c>
      <c r="G1363" s="1">
        <v>45572</v>
      </c>
      <c r="H1363" s="1">
        <v>45656</v>
      </c>
      <c r="I1363" s="1">
        <v>45572</v>
      </c>
      <c r="J1363" t="s">
        <v>31</v>
      </c>
      <c r="K1363" t="s">
        <v>39</v>
      </c>
      <c r="L1363">
        <v>6000</v>
      </c>
      <c r="M1363">
        <v>6000</v>
      </c>
      <c r="N1363">
        <v>-1</v>
      </c>
      <c r="O1363" t="s">
        <v>559</v>
      </c>
      <c r="P1363" t="s">
        <v>2704</v>
      </c>
      <c r="Q1363" t="s">
        <v>2705</v>
      </c>
      <c r="R1363" t="s">
        <v>2706</v>
      </c>
      <c r="S1363" t="s">
        <v>190</v>
      </c>
      <c r="T1363">
        <v>24</v>
      </c>
    </row>
    <row r="1364" spans="1:20" x14ac:dyDescent="0.3">
      <c r="A1364" t="s">
        <v>2707</v>
      </c>
      <c r="B1364" t="str">
        <f>_xlfn.CONCAT(쿼리1[[#This Row],[주문번호]], "-", 쿼리1[[#This Row],[공정명]])</f>
        <v>20240919-1000160573-합지</v>
      </c>
      <c r="C1364">
        <v>3</v>
      </c>
      <c r="D1364" t="s">
        <v>60</v>
      </c>
      <c r="E1364" s="1">
        <v>45554</v>
      </c>
      <c r="F1364" s="1">
        <v>45565</v>
      </c>
      <c r="G1364" s="1">
        <v>45559</v>
      </c>
      <c r="H1364" s="1">
        <v>45656</v>
      </c>
      <c r="I1364" s="1">
        <v>45559</v>
      </c>
      <c r="J1364" t="s">
        <v>31</v>
      </c>
      <c r="K1364" t="s">
        <v>39</v>
      </c>
      <c r="L1364">
        <v>6000</v>
      </c>
      <c r="M1364">
        <v>6000</v>
      </c>
      <c r="N1364">
        <v>-6</v>
      </c>
      <c r="O1364" t="s">
        <v>559</v>
      </c>
      <c r="P1364" t="s">
        <v>2704</v>
      </c>
      <c r="Q1364" t="s">
        <v>2705</v>
      </c>
      <c r="R1364" t="s">
        <v>2706</v>
      </c>
      <c r="S1364" t="s">
        <v>190</v>
      </c>
      <c r="T1364">
        <v>24</v>
      </c>
    </row>
    <row r="1365" spans="1:20" x14ac:dyDescent="0.3">
      <c r="A1365" t="s">
        <v>2707</v>
      </c>
      <c r="B1365" t="str">
        <f>_xlfn.CONCAT(쿼리1[[#This Row],[주문번호]], "-", 쿼리1[[#This Row],[공정명]])</f>
        <v>20240919-1000160573-분단</v>
      </c>
      <c r="C1365">
        <v>4</v>
      </c>
      <c r="D1365" t="s">
        <v>196</v>
      </c>
      <c r="E1365" s="1">
        <v>45554</v>
      </c>
      <c r="F1365" s="1">
        <v>45566</v>
      </c>
      <c r="G1365" s="1"/>
      <c r="H1365" s="1">
        <v>45656</v>
      </c>
      <c r="I1365" s="1">
        <v>45559</v>
      </c>
      <c r="J1365" t="s">
        <v>21</v>
      </c>
      <c r="K1365" t="s">
        <v>22</v>
      </c>
      <c r="L1365">
        <v>6000</v>
      </c>
      <c r="O1365" t="s">
        <v>559</v>
      </c>
      <c r="P1365" t="s">
        <v>2704</v>
      </c>
      <c r="Q1365" t="s">
        <v>2705</v>
      </c>
      <c r="R1365" t="s">
        <v>2706</v>
      </c>
      <c r="S1365" t="s">
        <v>190</v>
      </c>
      <c r="T1365">
        <v>24</v>
      </c>
    </row>
    <row r="1366" spans="1:20" x14ac:dyDescent="0.3">
      <c r="A1366" t="s">
        <v>2708</v>
      </c>
      <c r="B1366" t="str">
        <f>_xlfn.CONCAT(쿼리1[[#This Row],[주문번호]], "-", 쿼리1[[#This Row],[공정명]])</f>
        <v>20241008-1000160573-합지</v>
      </c>
      <c r="C1366">
        <v>3</v>
      </c>
      <c r="D1366" t="s">
        <v>60</v>
      </c>
      <c r="E1366" s="1">
        <v>45573</v>
      </c>
      <c r="F1366" s="1">
        <v>45582</v>
      </c>
      <c r="G1366" s="1">
        <v>45581</v>
      </c>
      <c r="H1366" s="1">
        <v>45656</v>
      </c>
      <c r="I1366" s="1">
        <v>45581</v>
      </c>
      <c r="J1366" t="s">
        <v>31</v>
      </c>
      <c r="K1366" t="s">
        <v>39</v>
      </c>
      <c r="L1366">
        <v>6000</v>
      </c>
      <c r="M1366">
        <v>6000</v>
      </c>
      <c r="N1366">
        <v>-1</v>
      </c>
      <c r="O1366" t="s">
        <v>559</v>
      </c>
      <c r="P1366" t="s">
        <v>2704</v>
      </c>
      <c r="Q1366" t="s">
        <v>2705</v>
      </c>
      <c r="R1366" t="s">
        <v>2706</v>
      </c>
      <c r="S1366" t="s">
        <v>190</v>
      </c>
      <c r="T1366">
        <v>24</v>
      </c>
    </row>
    <row r="1367" spans="1:20" x14ac:dyDescent="0.3">
      <c r="A1367" t="s">
        <v>2708</v>
      </c>
      <c r="B1367" t="str">
        <f>_xlfn.CONCAT(쿼리1[[#This Row],[주문번호]], "-", 쿼리1[[#This Row],[공정명]])</f>
        <v>20241008-1000160573-분단</v>
      </c>
      <c r="C1367">
        <v>4</v>
      </c>
      <c r="D1367" t="s">
        <v>196</v>
      </c>
      <c r="E1367" s="1">
        <v>45573</v>
      </c>
      <c r="F1367" s="1">
        <v>45583</v>
      </c>
      <c r="G1367" s="1">
        <v>45581</v>
      </c>
      <c r="H1367" s="1">
        <v>45656</v>
      </c>
      <c r="I1367" s="1">
        <v>45581</v>
      </c>
      <c r="J1367" t="s">
        <v>31</v>
      </c>
      <c r="K1367" t="s">
        <v>39</v>
      </c>
      <c r="L1367">
        <v>6000</v>
      </c>
      <c r="M1367">
        <v>6000</v>
      </c>
      <c r="N1367">
        <v>-2</v>
      </c>
      <c r="O1367" t="s">
        <v>559</v>
      </c>
      <c r="P1367" t="s">
        <v>2704</v>
      </c>
      <c r="Q1367" t="s">
        <v>2705</v>
      </c>
      <c r="R1367" t="s">
        <v>2706</v>
      </c>
      <c r="S1367" t="s">
        <v>190</v>
      </c>
      <c r="T1367">
        <v>24</v>
      </c>
    </row>
    <row r="1368" spans="1:20" x14ac:dyDescent="0.3">
      <c r="A1368" t="s">
        <v>1968</v>
      </c>
      <c r="B1368" t="str">
        <f>_xlfn.CONCAT(쿼리1[[#This Row],[주문번호]], "-", 쿼리1[[#This Row],[공정명]])</f>
        <v>20240923-1000154707-제대</v>
      </c>
      <c r="C1368">
        <v>3</v>
      </c>
      <c r="D1368" t="s">
        <v>80</v>
      </c>
      <c r="E1368" s="1">
        <v>45558</v>
      </c>
      <c r="F1368" s="1">
        <v>45573</v>
      </c>
      <c r="G1368" s="1">
        <v>45569</v>
      </c>
      <c r="H1368" s="1">
        <v>45656</v>
      </c>
      <c r="I1368" s="1">
        <v>45575</v>
      </c>
      <c r="J1368" t="s">
        <v>31</v>
      </c>
      <c r="K1368" t="s">
        <v>39</v>
      </c>
      <c r="L1368">
        <v>30000</v>
      </c>
      <c r="M1368">
        <v>27270</v>
      </c>
      <c r="N1368">
        <v>-4</v>
      </c>
      <c r="O1368" t="s">
        <v>1969</v>
      </c>
      <c r="P1368" t="s">
        <v>1970</v>
      </c>
      <c r="Q1368" t="s">
        <v>42</v>
      </c>
      <c r="R1368" t="s">
        <v>1971</v>
      </c>
      <c r="S1368" t="s">
        <v>256</v>
      </c>
      <c r="T1368">
        <v>30000</v>
      </c>
    </row>
    <row r="1369" spans="1:20" x14ac:dyDescent="0.3">
      <c r="A1369" t="s">
        <v>2709</v>
      </c>
      <c r="B1369" t="str">
        <f>_xlfn.CONCAT(쿼리1[[#This Row],[주문번호]], "-", 쿼리1[[#This Row],[공정명]])</f>
        <v>20241128-1000167023-제대</v>
      </c>
      <c r="C1369">
        <v>4</v>
      </c>
      <c r="D1369" t="s">
        <v>80</v>
      </c>
      <c r="E1369" s="1">
        <v>45624</v>
      </c>
      <c r="F1369" s="1">
        <v>45637</v>
      </c>
      <c r="G1369" s="1">
        <v>45636</v>
      </c>
      <c r="H1369" s="1">
        <v>45656</v>
      </c>
      <c r="I1369" s="1">
        <v>45636</v>
      </c>
      <c r="J1369" t="s">
        <v>31</v>
      </c>
      <c r="K1369" t="s">
        <v>39</v>
      </c>
      <c r="L1369">
        <v>20000</v>
      </c>
      <c r="M1369">
        <v>19620</v>
      </c>
      <c r="N1369">
        <v>-1</v>
      </c>
      <c r="O1369" t="s">
        <v>2710</v>
      </c>
      <c r="P1369" t="s">
        <v>2711</v>
      </c>
      <c r="Q1369" t="s">
        <v>2712</v>
      </c>
      <c r="R1369" t="s">
        <v>2713</v>
      </c>
      <c r="S1369" t="s">
        <v>256</v>
      </c>
      <c r="T1369">
        <v>20000</v>
      </c>
    </row>
    <row r="1370" spans="1:20" x14ac:dyDescent="0.3">
      <c r="A1370" t="s">
        <v>2714</v>
      </c>
      <c r="B1370" t="str">
        <f>_xlfn.CONCAT(쿼리1[[#This Row],[주문번호]], "-", 쿼리1[[#This Row],[공정명]])</f>
        <v>20241226-1000167735-제대</v>
      </c>
      <c r="C1370">
        <v>4</v>
      </c>
      <c r="D1370" t="s">
        <v>80</v>
      </c>
      <c r="E1370" s="1">
        <v>45652</v>
      </c>
      <c r="F1370" s="1">
        <v>45665</v>
      </c>
      <c r="G1370" s="1"/>
      <c r="H1370" s="1">
        <v>45656</v>
      </c>
      <c r="I1370" s="1"/>
      <c r="J1370" t="s">
        <v>21</v>
      </c>
      <c r="K1370" t="s">
        <v>282</v>
      </c>
      <c r="L1370">
        <v>20000</v>
      </c>
      <c r="O1370" t="s">
        <v>102</v>
      </c>
      <c r="P1370" t="s">
        <v>2715</v>
      </c>
      <c r="Q1370" t="s">
        <v>2716</v>
      </c>
      <c r="R1370" t="s">
        <v>2713</v>
      </c>
      <c r="S1370" t="s">
        <v>256</v>
      </c>
      <c r="T1370">
        <v>20000</v>
      </c>
    </row>
    <row r="1371" spans="1:20" x14ac:dyDescent="0.3">
      <c r="A1371" t="s">
        <v>2717</v>
      </c>
      <c r="B1371" t="str">
        <f>_xlfn.CONCAT(쿼리1[[#This Row],[주문번호]], "-", 쿼리1[[#This Row],[공정명]])</f>
        <v>20240910-1000169050-제대</v>
      </c>
      <c r="C1371">
        <v>4</v>
      </c>
      <c r="D1371" t="s">
        <v>80</v>
      </c>
      <c r="E1371" s="1">
        <v>45545</v>
      </c>
      <c r="F1371" s="1">
        <v>45558</v>
      </c>
      <c r="G1371" s="1">
        <v>45575</v>
      </c>
      <c r="H1371" s="1">
        <v>45656</v>
      </c>
      <c r="I1371" s="1">
        <v>45575</v>
      </c>
      <c r="J1371" t="s">
        <v>31</v>
      </c>
      <c r="K1371" t="s">
        <v>32</v>
      </c>
      <c r="L1371">
        <v>28571</v>
      </c>
      <c r="M1371">
        <v>28000</v>
      </c>
      <c r="N1371">
        <v>17</v>
      </c>
      <c r="O1371" t="s">
        <v>2710</v>
      </c>
      <c r="P1371" t="s">
        <v>2718</v>
      </c>
      <c r="Q1371" t="s">
        <v>2719</v>
      </c>
      <c r="R1371" t="s">
        <v>2713</v>
      </c>
      <c r="S1371" t="s">
        <v>256</v>
      </c>
      <c r="T1371">
        <v>28571</v>
      </c>
    </row>
    <row r="1372" spans="1:20" x14ac:dyDescent="0.3">
      <c r="A1372" t="s">
        <v>2717</v>
      </c>
      <c r="B1372" t="str">
        <f>_xlfn.CONCAT(쿼리1[[#This Row],[주문번호]], "-", 쿼리1[[#This Row],[공정명]])</f>
        <v>20240910-1000169050-제대</v>
      </c>
      <c r="C1372">
        <v>4</v>
      </c>
      <c r="D1372" t="s">
        <v>80</v>
      </c>
      <c r="E1372" s="1">
        <v>45545</v>
      </c>
      <c r="F1372" s="1">
        <v>45558</v>
      </c>
      <c r="G1372" s="1">
        <v>45575</v>
      </c>
      <c r="H1372" s="1">
        <v>45656</v>
      </c>
      <c r="I1372" s="1">
        <v>45575</v>
      </c>
      <c r="J1372" t="s">
        <v>31</v>
      </c>
      <c r="K1372" t="s">
        <v>32</v>
      </c>
      <c r="L1372">
        <v>28571</v>
      </c>
      <c r="M1372">
        <v>28000</v>
      </c>
      <c r="N1372">
        <v>17</v>
      </c>
      <c r="O1372" t="s">
        <v>2710</v>
      </c>
      <c r="P1372" t="s">
        <v>2718</v>
      </c>
      <c r="Q1372" t="s">
        <v>2719</v>
      </c>
      <c r="R1372" t="s">
        <v>2713</v>
      </c>
      <c r="S1372" t="s">
        <v>256</v>
      </c>
      <c r="T1372">
        <v>28571</v>
      </c>
    </row>
    <row r="1373" spans="1:20" x14ac:dyDescent="0.3">
      <c r="A1373" t="s">
        <v>2720</v>
      </c>
      <c r="B1373" t="str">
        <f>_xlfn.CONCAT(쿼리1[[#This Row],[주문번호]], "-", 쿼리1[[#This Row],[공정명]])</f>
        <v>20241128-1000166996-제대</v>
      </c>
      <c r="C1373">
        <v>4</v>
      </c>
      <c r="D1373" t="s">
        <v>80</v>
      </c>
      <c r="E1373" s="1">
        <v>45624</v>
      </c>
      <c r="F1373" s="1">
        <v>45637</v>
      </c>
      <c r="G1373" s="1"/>
      <c r="H1373" s="1">
        <v>45656</v>
      </c>
      <c r="I1373" s="1">
        <v>45632</v>
      </c>
      <c r="J1373" t="s">
        <v>21</v>
      </c>
      <c r="K1373" t="s">
        <v>22</v>
      </c>
      <c r="L1373">
        <v>21428</v>
      </c>
      <c r="O1373" t="s">
        <v>2710</v>
      </c>
      <c r="P1373" t="s">
        <v>2721</v>
      </c>
      <c r="Q1373" t="s">
        <v>2722</v>
      </c>
      <c r="R1373" t="s">
        <v>2713</v>
      </c>
      <c r="S1373" t="s">
        <v>256</v>
      </c>
      <c r="T1373">
        <v>21428</v>
      </c>
    </row>
    <row r="1374" spans="1:20" x14ac:dyDescent="0.3">
      <c r="A1374" t="s">
        <v>2723</v>
      </c>
      <c r="B1374" t="str">
        <f>_xlfn.CONCAT(쿼리1[[#This Row],[주문번호]], "-", 쿼리1[[#This Row],[공정명]])</f>
        <v>20241128-1000167005-제대</v>
      </c>
      <c r="C1374">
        <v>4</v>
      </c>
      <c r="D1374" t="s">
        <v>80</v>
      </c>
      <c r="E1374" s="1">
        <v>45624</v>
      </c>
      <c r="F1374" s="1">
        <v>45637</v>
      </c>
      <c r="G1374" s="1">
        <v>45636</v>
      </c>
      <c r="H1374" s="1">
        <v>45656</v>
      </c>
      <c r="I1374" s="1">
        <v>45636</v>
      </c>
      <c r="J1374" t="s">
        <v>31</v>
      </c>
      <c r="K1374" t="s">
        <v>39</v>
      </c>
      <c r="L1374">
        <v>21428</v>
      </c>
      <c r="M1374">
        <v>20850</v>
      </c>
      <c r="N1374">
        <v>-1</v>
      </c>
      <c r="O1374" t="s">
        <v>2710</v>
      </c>
      <c r="P1374" t="s">
        <v>2724</v>
      </c>
      <c r="Q1374" t="s">
        <v>2725</v>
      </c>
      <c r="R1374" t="s">
        <v>2713</v>
      </c>
      <c r="S1374" t="s">
        <v>256</v>
      </c>
      <c r="T1374">
        <v>21428</v>
      </c>
    </row>
    <row r="1375" spans="1:20" x14ac:dyDescent="0.3">
      <c r="A1375" t="s">
        <v>2726</v>
      </c>
      <c r="B1375" t="str">
        <f>_xlfn.CONCAT(쿼리1[[#This Row],[주문번호]], "-", 쿼리1[[#This Row],[공정명]])</f>
        <v>20240911-1000167241-제대</v>
      </c>
      <c r="C1375">
        <v>4</v>
      </c>
      <c r="D1375" t="s">
        <v>80</v>
      </c>
      <c r="E1375" s="1">
        <v>45546</v>
      </c>
      <c r="F1375" s="1">
        <v>45559</v>
      </c>
      <c r="G1375" s="1">
        <v>45575</v>
      </c>
      <c r="H1375" s="1">
        <v>45656</v>
      </c>
      <c r="I1375" s="1">
        <v>45575</v>
      </c>
      <c r="J1375" t="s">
        <v>31</v>
      </c>
      <c r="K1375" t="s">
        <v>32</v>
      </c>
      <c r="L1375">
        <v>26666</v>
      </c>
      <c r="M1375">
        <v>25200</v>
      </c>
      <c r="N1375">
        <v>16</v>
      </c>
      <c r="O1375" t="s">
        <v>2710</v>
      </c>
      <c r="P1375" t="s">
        <v>2727</v>
      </c>
      <c r="Q1375" t="s">
        <v>2728</v>
      </c>
      <c r="R1375" t="s">
        <v>2713</v>
      </c>
      <c r="S1375" t="s">
        <v>256</v>
      </c>
      <c r="T1375">
        <v>26666</v>
      </c>
    </row>
    <row r="1376" spans="1:20" x14ac:dyDescent="0.3">
      <c r="A1376" t="s">
        <v>2726</v>
      </c>
      <c r="B1376" t="str">
        <f>_xlfn.CONCAT(쿼리1[[#This Row],[주문번호]], "-", 쿼리1[[#This Row],[공정명]])</f>
        <v>20240911-1000167241-제대</v>
      </c>
      <c r="C1376">
        <v>4</v>
      </c>
      <c r="D1376" t="s">
        <v>80</v>
      </c>
      <c r="E1376" s="1">
        <v>45546</v>
      </c>
      <c r="F1376" s="1">
        <v>45559</v>
      </c>
      <c r="G1376" s="1">
        <v>45575</v>
      </c>
      <c r="H1376" s="1">
        <v>45656</v>
      </c>
      <c r="I1376" s="1">
        <v>45575</v>
      </c>
      <c r="J1376" t="s">
        <v>31</v>
      </c>
      <c r="K1376" t="s">
        <v>32</v>
      </c>
      <c r="L1376">
        <v>26666</v>
      </c>
      <c r="M1376">
        <v>25200</v>
      </c>
      <c r="N1376">
        <v>16</v>
      </c>
      <c r="O1376" t="s">
        <v>2710</v>
      </c>
      <c r="P1376" t="s">
        <v>2727</v>
      </c>
      <c r="Q1376" t="s">
        <v>2728</v>
      </c>
      <c r="R1376" t="s">
        <v>2713</v>
      </c>
      <c r="S1376" t="s">
        <v>256</v>
      </c>
      <c r="T1376">
        <v>26666</v>
      </c>
    </row>
    <row r="1377" spans="1:20" x14ac:dyDescent="0.3">
      <c r="A1377" t="s">
        <v>2729</v>
      </c>
      <c r="B1377" t="str">
        <f>_xlfn.CONCAT(쿼리1[[#This Row],[주문번호]], "-", 쿼리1[[#This Row],[공정명]])</f>
        <v>20241016-1000169201-제대</v>
      </c>
      <c r="C1377">
        <v>4</v>
      </c>
      <c r="D1377" t="s">
        <v>80</v>
      </c>
      <c r="E1377" s="1">
        <v>45581</v>
      </c>
      <c r="F1377" s="1">
        <v>45594</v>
      </c>
      <c r="G1377" s="1">
        <v>45589</v>
      </c>
      <c r="H1377" s="1">
        <v>45656</v>
      </c>
      <c r="I1377" s="1">
        <v>45589</v>
      </c>
      <c r="J1377" t="s">
        <v>31</v>
      </c>
      <c r="K1377" t="s">
        <v>39</v>
      </c>
      <c r="L1377">
        <v>12500</v>
      </c>
      <c r="M1377">
        <v>11800</v>
      </c>
      <c r="N1377">
        <v>-5</v>
      </c>
      <c r="O1377" t="s">
        <v>96</v>
      </c>
      <c r="P1377" t="s">
        <v>2730</v>
      </c>
      <c r="Q1377" t="s">
        <v>2731</v>
      </c>
      <c r="R1377" t="s">
        <v>2732</v>
      </c>
      <c r="S1377" t="s">
        <v>256</v>
      </c>
      <c r="T1377">
        <v>12500</v>
      </c>
    </row>
    <row r="1378" spans="1:20" x14ac:dyDescent="0.3">
      <c r="A1378" t="s">
        <v>2733</v>
      </c>
      <c r="B1378" t="str">
        <f>_xlfn.CONCAT(쿼리1[[#This Row],[주문번호]], "-", 쿼리1[[#This Row],[공정명]])</f>
        <v>20240925-131070-제대</v>
      </c>
      <c r="C1378">
        <v>4</v>
      </c>
      <c r="D1378" t="s">
        <v>80</v>
      </c>
      <c r="E1378" s="1">
        <v>45560</v>
      </c>
      <c r="F1378" s="1">
        <v>45573</v>
      </c>
      <c r="G1378" s="1">
        <v>45575</v>
      </c>
      <c r="H1378" s="1">
        <v>45656</v>
      </c>
      <c r="I1378" s="1">
        <v>45569</v>
      </c>
      <c r="J1378" t="s">
        <v>101</v>
      </c>
      <c r="K1378" t="s">
        <v>32</v>
      </c>
      <c r="L1378">
        <v>19354</v>
      </c>
      <c r="M1378">
        <v>18730</v>
      </c>
      <c r="N1378">
        <v>2</v>
      </c>
      <c r="O1378" t="s">
        <v>91</v>
      </c>
      <c r="P1378" t="s">
        <v>2734</v>
      </c>
      <c r="Q1378" t="s">
        <v>2735</v>
      </c>
      <c r="R1378" t="s">
        <v>2736</v>
      </c>
      <c r="S1378" t="s">
        <v>256</v>
      </c>
      <c r="T1378">
        <v>19354</v>
      </c>
    </row>
    <row r="1379" spans="1:20" x14ac:dyDescent="0.3">
      <c r="A1379" t="s">
        <v>2737</v>
      </c>
      <c r="B1379" t="str">
        <f>_xlfn.CONCAT(쿼리1[[#This Row],[주문번호]], "-", 쿼리1[[#This Row],[공정명]])</f>
        <v>20240906-1000144319-제대</v>
      </c>
      <c r="C1379">
        <v>4</v>
      </c>
      <c r="D1379" t="s">
        <v>80</v>
      </c>
      <c r="E1379" s="1">
        <v>45541</v>
      </c>
      <c r="F1379" s="1">
        <v>45553</v>
      </c>
      <c r="G1379" s="1">
        <v>45575</v>
      </c>
      <c r="H1379" s="1">
        <v>45656</v>
      </c>
      <c r="I1379" s="1">
        <v>45575</v>
      </c>
      <c r="J1379" t="s">
        <v>31</v>
      </c>
      <c r="K1379" t="s">
        <v>32</v>
      </c>
      <c r="L1379">
        <v>75000</v>
      </c>
      <c r="M1379">
        <v>139830</v>
      </c>
      <c r="N1379">
        <v>22</v>
      </c>
      <c r="O1379" t="s">
        <v>1465</v>
      </c>
      <c r="P1379" t="s">
        <v>2244</v>
      </c>
      <c r="Q1379" t="s">
        <v>2738</v>
      </c>
      <c r="R1379" t="s">
        <v>1562</v>
      </c>
      <c r="S1379" t="s">
        <v>256</v>
      </c>
      <c r="T1379">
        <v>75000</v>
      </c>
    </row>
    <row r="1380" spans="1:20" x14ac:dyDescent="0.3">
      <c r="A1380" t="s">
        <v>2739</v>
      </c>
      <c r="B1380" t="str">
        <f>_xlfn.CONCAT(쿼리1[[#This Row],[주문번호]], "-", 쿼리1[[#This Row],[공정명]])</f>
        <v>20240919-1218P0339-제대</v>
      </c>
      <c r="C1380">
        <v>4</v>
      </c>
      <c r="D1380" t="s">
        <v>80</v>
      </c>
      <c r="E1380" s="1">
        <v>45554</v>
      </c>
      <c r="F1380" s="1">
        <v>45567</v>
      </c>
      <c r="G1380" s="1">
        <v>45575</v>
      </c>
      <c r="H1380" s="1">
        <v>45656</v>
      </c>
      <c r="I1380" s="1">
        <v>45575</v>
      </c>
      <c r="J1380" t="s">
        <v>31</v>
      </c>
      <c r="K1380" t="s">
        <v>32</v>
      </c>
      <c r="L1380">
        <v>33333</v>
      </c>
      <c r="M1380">
        <v>30018</v>
      </c>
      <c r="N1380">
        <v>8</v>
      </c>
      <c r="O1380" t="s">
        <v>252</v>
      </c>
      <c r="P1380" t="s">
        <v>666</v>
      </c>
      <c r="Q1380" t="s">
        <v>2740</v>
      </c>
      <c r="R1380" t="s">
        <v>1562</v>
      </c>
      <c r="S1380" t="s">
        <v>256</v>
      </c>
      <c r="T1380">
        <v>33333</v>
      </c>
    </row>
    <row r="1381" spans="1:20" x14ac:dyDescent="0.3">
      <c r="A1381" t="s">
        <v>2739</v>
      </c>
      <c r="B1381" t="str">
        <f>_xlfn.CONCAT(쿼리1[[#This Row],[주문번호]], "-", 쿼리1[[#This Row],[공정명]])</f>
        <v>20240919-1218P0339-제대</v>
      </c>
      <c r="C1381">
        <v>4</v>
      </c>
      <c r="D1381" t="s">
        <v>80</v>
      </c>
      <c r="E1381" s="1">
        <v>45554</v>
      </c>
      <c r="F1381" s="1">
        <v>45567</v>
      </c>
      <c r="G1381" s="1">
        <v>45567</v>
      </c>
      <c r="H1381" s="1">
        <v>45656</v>
      </c>
      <c r="I1381" s="1">
        <v>45575</v>
      </c>
      <c r="J1381" t="s">
        <v>31</v>
      </c>
      <c r="K1381" t="s">
        <v>39</v>
      </c>
      <c r="L1381">
        <v>33333</v>
      </c>
      <c r="M1381">
        <v>30018</v>
      </c>
      <c r="N1381">
        <v>0</v>
      </c>
      <c r="O1381" t="s">
        <v>252</v>
      </c>
      <c r="P1381" t="s">
        <v>666</v>
      </c>
      <c r="Q1381" t="s">
        <v>2740</v>
      </c>
      <c r="R1381" t="s">
        <v>1562</v>
      </c>
      <c r="S1381" t="s">
        <v>256</v>
      </c>
      <c r="T1381">
        <v>33333</v>
      </c>
    </row>
    <row r="1382" spans="1:20" x14ac:dyDescent="0.3">
      <c r="A1382" t="s">
        <v>2194</v>
      </c>
      <c r="B1382" t="str">
        <f>_xlfn.CONCAT(쿼리1[[#This Row],[주문번호]], "-", 쿼리1[[#This Row],[공정명]])</f>
        <v>20240909-1000169034-제대</v>
      </c>
      <c r="C1382">
        <v>5</v>
      </c>
      <c r="D1382" t="s">
        <v>80</v>
      </c>
      <c r="E1382" s="1">
        <v>45544</v>
      </c>
      <c r="F1382" s="1">
        <v>45558</v>
      </c>
      <c r="G1382" s="1">
        <v>45575</v>
      </c>
      <c r="H1382" s="1">
        <v>45656</v>
      </c>
      <c r="I1382" s="1">
        <v>45564</v>
      </c>
      <c r="J1382" t="s">
        <v>101</v>
      </c>
      <c r="K1382" t="s">
        <v>32</v>
      </c>
      <c r="L1382">
        <v>30000</v>
      </c>
      <c r="M1382">
        <v>27120</v>
      </c>
      <c r="N1382">
        <v>17</v>
      </c>
      <c r="O1382" t="s">
        <v>1311</v>
      </c>
      <c r="P1382" t="s">
        <v>2195</v>
      </c>
      <c r="Q1382" t="s">
        <v>2196</v>
      </c>
      <c r="R1382" t="s">
        <v>2197</v>
      </c>
      <c r="S1382" t="s">
        <v>256</v>
      </c>
      <c r="T1382">
        <v>30000</v>
      </c>
    </row>
    <row r="1383" spans="1:20" x14ac:dyDescent="0.3">
      <c r="A1383" t="s">
        <v>2352</v>
      </c>
      <c r="B1383" t="str">
        <f>_xlfn.CONCAT(쿼리1[[#This Row],[주문번호]], "-", 쿼리1[[#This Row],[공정명]])</f>
        <v>20241227-1000163536-제대</v>
      </c>
      <c r="C1383">
        <v>5</v>
      </c>
      <c r="D1383" t="s">
        <v>80</v>
      </c>
      <c r="E1383" s="1">
        <v>45653</v>
      </c>
      <c r="F1383" s="1">
        <v>45667</v>
      </c>
      <c r="G1383" s="1"/>
      <c r="H1383" s="1">
        <v>45656</v>
      </c>
      <c r="I1383" s="1"/>
      <c r="J1383" t="s">
        <v>21</v>
      </c>
      <c r="K1383" t="s">
        <v>282</v>
      </c>
      <c r="L1383">
        <v>28571</v>
      </c>
      <c r="O1383" t="s">
        <v>364</v>
      </c>
      <c r="P1383" t="s">
        <v>2353</v>
      </c>
      <c r="Q1383" t="s">
        <v>2354</v>
      </c>
      <c r="R1383" t="s">
        <v>2197</v>
      </c>
      <c r="S1383" t="s">
        <v>256</v>
      </c>
      <c r="T1383">
        <v>28571</v>
      </c>
    </row>
    <row r="1384" spans="1:20" x14ac:dyDescent="0.3">
      <c r="A1384" t="s">
        <v>2741</v>
      </c>
      <c r="B1384" t="str">
        <f>_xlfn.CONCAT(쿼리1[[#This Row],[주문번호]], "-", 쿼리1[[#This Row],[공정명]])</f>
        <v>20241105-2000169529-제대</v>
      </c>
      <c r="C1384">
        <v>4</v>
      </c>
      <c r="D1384" t="s">
        <v>80</v>
      </c>
      <c r="E1384" s="1">
        <v>45601</v>
      </c>
      <c r="F1384" s="1">
        <v>45609</v>
      </c>
      <c r="G1384" s="1">
        <v>45609</v>
      </c>
      <c r="H1384" s="1">
        <v>45656</v>
      </c>
      <c r="I1384" s="1">
        <v>45609</v>
      </c>
      <c r="J1384" t="s">
        <v>31</v>
      </c>
      <c r="K1384" t="s">
        <v>39</v>
      </c>
      <c r="L1384">
        <v>47058</v>
      </c>
      <c r="M1384">
        <v>46400</v>
      </c>
      <c r="N1384">
        <v>0</v>
      </c>
      <c r="O1384" t="s">
        <v>1974</v>
      </c>
      <c r="P1384" t="s">
        <v>2742</v>
      </c>
      <c r="Q1384" t="s">
        <v>2743</v>
      </c>
      <c r="R1384" t="s">
        <v>26</v>
      </c>
      <c r="S1384" t="s">
        <v>217</v>
      </c>
      <c r="T1384">
        <v>47058</v>
      </c>
    </row>
    <row r="1385" spans="1:20" x14ac:dyDescent="0.3">
      <c r="A1385" t="s">
        <v>2744</v>
      </c>
      <c r="B1385" t="str">
        <f>_xlfn.CONCAT(쿼리1[[#This Row],[주문번호]], "-", 쿼리1[[#This Row],[공정명]])</f>
        <v>20241223-2000169100-제대</v>
      </c>
      <c r="C1385">
        <v>3</v>
      </c>
      <c r="D1385" t="s">
        <v>80</v>
      </c>
      <c r="E1385" s="1">
        <v>45649</v>
      </c>
      <c r="F1385" s="1">
        <v>45663</v>
      </c>
      <c r="G1385" s="1"/>
      <c r="H1385" s="1">
        <v>45656</v>
      </c>
      <c r="I1385" s="1"/>
      <c r="J1385" t="s">
        <v>21</v>
      </c>
      <c r="K1385" t="s">
        <v>282</v>
      </c>
      <c r="L1385">
        <v>100000</v>
      </c>
      <c r="O1385" t="s">
        <v>214</v>
      </c>
      <c r="P1385" t="s">
        <v>240</v>
      </c>
      <c r="Q1385" t="s">
        <v>241</v>
      </c>
      <c r="R1385" t="s">
        <v>26</v>
      </c>
      <c r="S1385" t="s">
        <v>217</v>
      </c>
      <c r="T1385">
        <v>100000</v>
      </c>
    </row>
    <row r="1386" spans="1:20" x14ac:dyDescent="0.3">
      <c r="A1386" t="s">
        <v>2745</v>
      </c>
      <c r="B1386" t="str">
        <f>_xlfn.CONCAT(쿼리1[[#This Row],[주문번호]], "-", 쿼리1[[#This Row],[공정명]])</f>
        <v>20241223-2000169239-제대</v>
      </c>
      <c r="C1386">
        <v>1</v>
      </c>
      <c r="D1386" t="s">
        <v>80</v>
      </c>
      <c r="E1386" s="1">
        <v>45649</v>
      </c>
      <c r="F1386" s="1">
        <v>45651</v>
      </c>
      <c r="G1386" s="1"/>
      <c r="H1386" s="1">
        <v>45656</v>
      </c>
      <c r="I1386" s="1"/>
      <c r="J1386" t="s">
        <v>21</v>
      </c>
      <c r="K1386" t="s">
        <v>22</v>
      </c>
      <c r="L1386">
        <v>10000</v>
      </c>
      <c r="O1386" t="s">
        <v>339</v>
      </c>
      <c r="P1386" t="s">
        <v>660</v>
      </c>
      <c r="Q1386" t="s">
        <v>661</v>
      </c>
      <c r="R1386" t="s">
        <v>26</v>
      </c>
      <c r="S1386" t="s">
        <v>217</v>
      </c>
      <c r="T1386">
        <v>10000</v>
      </c>
    </row>
    <row r="1387" spans="1:20" x14ac:dyDescent="0.3">
      <c r="A1387" t="s">
        <v>2746</v>
      </c>
      <c r="B1387" t="str">
        <f>_xlfn.CONCAT(쿼리1[[#This Row],[주문번호]], "-", 쿼리1[[#This Row],[공정명]])</f>
        <v>20240913-2000169086-제대</v>
      </c>
      <c r="C1387">
        <v>3</v>
      </c>
      <c r="D1387" t="s">
        <v>80</v>
      </c>
      <c r="E1387" s="1">
        <v>45548</v>
      </c>
      <c r="F1387" s="1">
        <v>45555</v>
      </c>
      <c r="G1387" s="1">
        <v>45575</v>
      </c>
      <c r="H1387" s="1">
        <v>45656</v>
      </c>
      <c r="I1387" s="1">
        <v>45575</v>
      </c>
      <c r="J1387" t="s">
        <v>31</v>
      </c>
      <c r="K1387" t="s">
        <v>32</v>
      </c>
      <c r="L1387">
        <v>30523</v>
      </c>
      <c r="M1387">
        <v>240000</v>
      </c>
      <c r="N1387">
        <v>20</v>
      </c>
      <c r="O1387" t="s">
        <v>214</v>
      </c>
      <c r="P1387" t="s">
        <v>215</v>
      </c>
      <c r="Q1387" t="s">
        <v>250</v>
      </c>
      <c r="R1387" t="s">
        <v>26</v>
      </c>
      <c r="S1387" t="s">
        <v>217</v>
      </c>
      <c r="T1387">
        <v>30523</v>
      </c>
    </row>
    <row r="1388" spans="1:20" x14ac:dyDescent="0.3">
      <c r="A1388" t="s">
        <v>2747</v>
      </c>
      <c r="B1388" t="str">
        <f>_xlfn.CONCAT(쿼리1[[#This Row],[주문번호]], "-", 쿼리1[[#This Row],[공정명]])</f>
        <v>20240924-2000167659-제대</v>
      </c>
      <c r="C1388">
        <v>1</v>
      </c>
      <c r="D1388" t="s">
        <v>80</v>
      </c>
      <c r="E1388" s="1">
        <v>45559</v>
      </c>
      <c r="F1388" s="1">
        <v>45561</v>
      </c>
      <c r="G1388" s="1">
        <v>45575</v>
      </c>
      <c r="H1388" s="1">
        <v>45656</v>
      </c>
      <c r="I1388" s="1">
        <v>45575</v>
      </c>
      <c r="J1388" t="s">
        <v>31</v>
      </c>
      <c r="K1388" t="s">
        <v>32</v>
      </c>
      <c r="L1388">
        <v>206451</v>
      </c>
      <c r="M1388">
        <v>360000</v>
      </c>
      <c r="N1388">
        <v>14</v>
      </c>
      <c r="O1388" t="s">
        <v>324</v>
      </c>
      <c r="P1388" t="s">
        <v>634</v>
      </c>
      <c r="Q1388" t="s">
        <v>635</v>
      </c>
      <c r="R1388" t="s">
        <v>26</v>
      </c>
      <c r="S1388" t="s">
        <v>217</v>
      </c>
      <c r="T1388">
        <v>206451</v>
      </c>
    </row>
    <row r="1389" spans="1:20" x14ac:dyDescent="0.3">
      <c r="A1389" t="s">
        <v>2748</v>
      </c>
      <c r="B1389" t="str">
        <f>_xlfn.CONCAT(쿼리1[[#This Row],[주문번호]], "-", 쿼리1[[#This Row],[공정명]])</f>
        <v>20241112-21160037-제대</v>
      </c>
      <c r="C1389">
        <v>1</v>
      </c>
      <c r="D1389" t="s">
        <v>80</v>
      </c>
      <c r="E1389" s="1">
        <v>45608</v>
      </c>
      <c r="F1389" s="1">
        <v>45611</v>
      </c>
      <c r="G1389" s="1">
        <v>45611</v>
      </c>
      <c r="H1389" s="1">
        <v>45656</v>
      </c>
      <c r="I1389" s="1">
        <v>45611</v>
      </c>
      <c r="J1389" t="s">
        <v>31</v>
      </c>
      <c r="K1389" t="s">
        <v>39</v>
      </c>
      <c r="L1389">
        <v>40000</v>
      </c>
      <c r="M1389">
        <v>14800</v>
      </c>
      <c r="N1389">
        <v>0</v>
      </c>
      <c r="O1389" t="s">
        <v>1358</v>
      </c>
      <c r="P1389" t="s">
        <v>1359</v>
      </c>
      <c r="Q1389" t="s">
        <v>42</v>
      </c>
      <c r="R1389" t="s">
        <v>26</v>
      </c>
      <c r="S1389" t="s">
        <v>217</v>
      </c>
      <c r="T1389">
        <v>40000</v>
      </c>
    </row>
    <row r="1390" spans="1:20" x14ac:dyDescent="0.3">
      <c r="A1390" t="s">
        <v>2749</v>
      </c>
      <c r="B1390" t="str">
        <f>_xlfn.CONCAT(쿼리1[[#This Row],[주문번호]], "-", 쿼리1[[#This Row],[공정명]])</f>
        <v>20241011-2000161884-제대</v>
      </c>
      <c r="C1390">
        <v>3</v>
      </c>
      <c r="D1390" t="s">
        <v>80</v>
      </c>
      <c r="E1390" s="1">
        <v>45576</v>
      </c>
      <c r="F1390" s="1">
        <v>45589</v>
      </c>
      <c r="G1390" s="1"/>
      <c r="H1390" s="1">
        <v>45656</v>
      </c>
      <c r="I1390" s="1">
        <v>45588</v>
      </c>
      <c r="J1390" t="s">
        <v>21</v>
      </c>
      <c r="K1390" t="s">
        <v>22</v>
      </c>
      <c r="L1390">
        <v>100000</v>
      </c>
      <c r="O1390" t="s">
        <v>236</v>
      </c>
      <c r="P1390" t="s">
        <v>237</v>
      </c>
      <c r="Q1390" t="s">
        <v>238</v>
      </c>
      <c r="R1390" t="s">
        <v>26</v>
      </c>
      <c r="S1390" t="s">
        <v>217</v>
      </c>
      <c r="T1390">
        <v>100000</v>
      </c>
    </row>
    <row r="1391" spans="1:20" x14ac:dyDescent="0.3">
      <c r="A1391" t="s">
        <v>2750</v>
      </c>
      <c r="B1391" t="str">
        <f>_xlfn.CONCAT(쿼리1[[#This Row],[주문번호]], "-", 쿼리1[[#This Row],[공정명]])</f>
        <v>20241210-2000170012-제대</v>
      </c>
      <c r="C1391">
        <v>4</v>
      </c>
      <c r="D1391" t="s">
        <v>80</v>
      </c>
      <c r="E1391" s="1">
        <v>45636</v>
      </c>
      <c r="F1391" s="1">
        <v>45644</v>
      </c>
      <c r="G1391" s="1"/>
      <c r="H1391" s="1">
        <v>45656</v>
      </c>
      <c r="I1391" s="1">
        <v>45643</v>
      </c>
      <c r="J1391" t="s">
        <v>21</v>
      </c>
      <c r="K1391" t="s">
        <v>22</v>
      </c>
      <c r="L1391">
        <v>30769</v>
      </c>
      <c r="O1391" t="s">
        <v>637</v>
      </c>
      <c r="P1391" t="s">
        <v>2751</v>
      </c>
      <c r="Q1391" t="s">
        <v>2752</v>
      </c>
      <c r="R1391" t="s">
        <v>26</v>
      </c>
      <c r="S1391" t="s">
        <v>217</v>
      </c>
      <c r="T1391">
        <v>30769</v>
      </c>
    </row>
    <row r="1392" spans="1:20" x14ac:dyDescent="0.3">
      <c r="A1392" t="s">
        <v>2753</v>
      </c>
      <c r="B1392" t="str">
        <f>_xlfn.CONCAT(쿼리1[[#This Row],[주문번호]], "-", 쿼리1[[#This Row],[공정명]])</f>
        <v>20241021-2000158721-제대</v>
      </c>
      <c r="C1392">
        <v>1</v>
      </c>
      <c r="D1392" t="s">
        <v>80</v>
      </c>
      <c r="E1392" s="1">
        <v>45586</v>
      </c>
      <c r="F1392" s="1">
        <v>45588</v>
      </c>
      <c r="G1392" s="1">
        <v>45588</v>
      </c>
      <c r="H1392" s="1">
        <v>45656</v>
      </c>
      <c r="I1392" s="1">
        <v>45588</v>
      </c>
      <c r="J1392" t="s">
        <v>31</v>
      </c>
      <c r="K1392" t="s">
        <v>39</v>
      </c>
      <c r="L1392">
        <v>88888</v>
      </c>
      <c r="M1392">
        <v>50000</v>
      </c>
      <c r="N1392">
        <v>0</v>
      </c>
      <c r="O1392" t="s">
        <v>663</v>
      </c>
      <c r="P1392" t="s">
        <v>664</v>
      </c>
      <c r="Q1392" t="s">
        <v>42</v>
      </c>
      <c r="R1392" t="s">
        <v>26</v>
      </c>
      <c r="S1392" t="s">
        <v>217</v>
      </c>
      <c r="T1392">
        <v>88888</v>
      </c>
    </row>
    <row r="1393" spans="1:20" x14ac:dyDescent="0.3">
      <c r="A1393" t="s">
        <v>2754</v>
      </c>
      <c r="B1393" t="str">
        <f>_xlfn.CONCAT(쿼리1[[#This Row],[주문번호]], "-", 쿼리1[[#This Row],[공정명]])</f>
        <v>20241017-2120P0025-제대</v>
      </c>
      <c r="C1393">
        <v>3</v>
      </c>
      <c r="D1393" t="s">
        <v>80</v>
      </c>
      <c r="E1393" s="1">
        <v>45582</v>
      </c>
      <c r="F1393" s="1">
        <v>45590</v>
      </c>
      <c r="G1393" s="1">
        <v>45590</v>
      </c>
      <c r="H1393" s="1">
        <v>45656</v>
      </c>
      <c r="I1393" s="1">
        <v>45590</v>
      </c>
      <c r="J1393" t="s">
        <v>31</v>
      </c>
      <c r="K1393" t="s">
        <v>39</v>
      </c>
      <c r="L1393">
        <v>22857</v>
      </c>
      <c r="M1393">
        <v>22000</v>
      </c>
      <c r="N1393">
        <v>0</v>
      </c>
      <c r="O1393" t="s">
        <v>324</v>
      </c>
      <c r="P1393" t="s">
        <v>2388</v>
      </c>
      <c r="Q1393" t="s">
        <v>2755</v>
      </c>
      <c r="R1393" t="s">
        <v>26</v>
      </c>
      <c r="S1393" t="s">
        <v>217</v>
      </c>
      <c r="T1393">
        <v>22857</v>
      </c>
    </row>
    <row r="1394" spans="1:20" x14ac:dyDescent="0.3">
      <c r="A1394" t="s">
        <v>2756</v>
      </c>
      <c r="B1394" t="str">
        <f>_xlfn.CONCAT(쿼리1[[#This Row],[주문번호]], "-", 쿼리1[[#This Row],[공정명]])</f>
        <v>20241119-2000169100-제대</v>
      </c>
      <c r="C1394">
        <v>3</v>
      </c>
      <c r="D1394" t="s">
        <v>80</v>
      </c>
      <c r="E1394" s="1">
        <v>45615</v>
      </c>
      <c r="F1394" s="1">
        <v>45624</v>
      </c>
      <c r="G1394" s="1"/>
      <c r="H1394" s="1">
        <v>45656</v>
      </c>
      <c r="I1394" s="1">
        <v>45624</v>
      </c>
      <c r="J1394" t="s">
        <v>21</v>
      </c>
      <c r="K1394" t="s">
        <v>22</v>
      </c>
      <c r="L1394">
        <v>50000</v>
      </c>
      <c r="O1394" t="s">
        <v>214</v>
      </c>
      <c r="P1394" t="s">
        <v>240</v>
      </c>
      <c r="Q1394" t="s">
        <v>241</v>
      </c>
      <c r="R1394" t="s">
        <v>26</v>
      </c>
      <c r="S1394" t="s">
        <v>217</v>
      </c>
      <c r="T1394">
        <v>50000</v>
      </c>
    </row>
    <row r="1395" spans="1:20" x14ac:dyDescent="0.3">
      <c r="A1395" t="s">
        <v>2757</v>
      </c>
      <c r="B1395" t="str">
        <f>_xlfn.CONCAT(쿼리1[[#This Row],[주문번호]], "-", 쿼리1[[#This Row],[공정명]])</f>
        <v>20241017-2000159606-제대</v>
      </c>
      <c r="C1395">
        <v>4</v>
      </c>
      <c r="D1395" t="s">
        <v>80</v>
      </c>
      <c r="E1395" s="1">
        <v>45582</v>
      </c>
      <c r="F1395" s="1">
        <v>45588</v>
      </c>
      <c r="G1395" s="1">
        <v>45588</v>
      </c>
      <c r="H1395" s="1">
        <v>45656</v>
      </c>
      <c r="I1395" s="1">
        <v>45588</v>
      </c>
      <c r="J1395" t="s">
        <v>31</v>
      </c>
      <c r="K1395" t="s">
        <v>39</v>
      </c>
      <c r="L1395">
        <v>460000</v>
      </c>
      <c r="M1395">
        <v>27600</v>
      </c>
      <c r="N1395">
        <v>0</v>
      </c>
      <c r="O1395" t="s">
        <v>324</v>
      </c>
      <c r="P1395" t="s">
        <v>2758</v>
      </c>
      <c r="Q1395" t="s">
        <v>2759</v>
      </c>
      <c r="R1395" t="s">
        <v>26</v>
      </c>
      <c r="S1395" t="s">
        <v>217</v>
      </c>
      <c r="T1395">
        <v>460000</v>
      </c>
    </row>
    <row r="1396" spans="1:20" x14ac:dyDescent="0.3">
      <c r="A1396" t="s">
        <v>2760</v>
      </c>
      <c r="B1396" t="str">
        <f>_xlfn.CONCAT(쿼리1[[#This Row],[주문번호]], "-", 쿼리1[[#This Row],[공정명]])</f>
        <v>20241021-2000169104-제대</v>
      </c>
      <c r="C1396">
        <v>3</v>
      </c>
      <c r="D1396" t="s">
        <v>80</v>
      </c>
      <c r="E1396" s="1">
        <v>45586</v>
      </c>
      <c r="F1396" s="1">
        <v>45594</v>
      </c>
      <c r="G1396" s="1">
        <v>45594</v>
      </c>
      <c r="H1396" s="1">
        <v>45656</v>
      </c>
      <c r="I1396" s="1">
        <v>45594</v>
      </c>
      <c r="J1396" t="s">
        <v>31</v>
      </c>
      <c r="K1396" t="s">
        <v>39</v>
      </c>
      <c r="L1396">
        <v>24418</v>
      </c>
      <c r="M1396">
        <v>10500</v>
      </c>
      <c r="N1396">
        <v>0</v>
      </c>
      <c r="O1396" t="s">
        <v>214</v>
      </c>
      <c r="P1396" t="s">
        <v>240</v>
      </c>
      <c r="Q1396" t="s">
        <v>650</v>
      </c>
      <c r="R1396" t="s">
        <v>26</v>
      </c>
      <c r="S1396" t="s">
        <v>217</v>
      </c>
      <c r="T1396">
        <v>24418</v>
      </c>
    </row>
    <row r="1397" spans="1:20" x14ac:dyDescent="0.3">
      <c r="A1397" t="s">
        <v>2761</v>
      </c>
      <c r="B1397" t="str">
        <f>_xlfn.CONCAT(쿼리1[[#This Row],[주문번호]], "-", 쿼리1[[#This Row],[공정명]])</f>
        <v>20241210-2000167659-제대</v>
      </c>
      <c r="C1397">
        <v>1</v>
      </c>
      <c r="D1397" t="s">
        <v>80</v>
      </c>
      <c r="E1397" s="1">
        <v>45636</v>
      </c>
      <c r="F1397" s="1">
        <v>45637</v>
      </c>
      <c r="G1397" s="1"/>
      <c r="H1397" s="1">
        <v>45656</v>
      </c>
      <c r="I1397" s="1"/>
      <c r="J1397" t="s">
        <v>21</v>
      </c>
      <c r="K1397" t="s">
        <v>22</v>
      </c>
      <c r="L1397">
        <v>51612</v>
      </c>
      <c r="O1397" t="s">
        <v>324</v>
      </c>
      <c r="P1397" t="s">
        <v>634</v>
      </c>
      <c r="Q1397" t="s">
        <v>635</v>
      </c>
      <c r="R1397" t="s">
        <v>26</v>
      </c>
      <c r="S1397" t="s">
        <v>217</v>
      </c>
      <c r="T1397">
        <v>51612</v>
      </c>
    </row>
    <row r="1398" spans="1:20" x14ac:dyDescent="0.3">
      <c r="A1398" t="s">
        <v>2762</v>
      </c>
      <c r="B1398" t="str">
        <f>_xlfn.CONCAT(쿼리1[[#This Row],[주문번호]], "-", 쿼리1[[#This Row],[공정명]])</f>
        <v>20241014-21160037-제대</v>
      </c>
      <c r="C1398">
        <v>1</v>
      </c>
      <c r="D1398" t="s">
        <v>80</v>
      </c>
      <c r="E1398" s="1">
        <v>45579</v>
      </c>
      <c r="F1398" s="1">
        <v>45582</v>
      </c>
      <c r="G1398" s="1">
        <v>45582</v>
      </c>
      <c r="H1398" s="1">
        <v>45656</v>
      </c>
      <c r="I1398" s="1">
        <v>45582</v>
      </c>
      <c r="J1398" t="s">
        <v>31</v>
      </c>
      <c r="K1398" t="s">
        <v>39</v>
      </c>
      <c r="L1398">
        <v>40000</v>
      </c>
      <c r="M1398">
        <v>14800</v>
      </c>
      <c r="N1398">
        <v>0</v>
      </c>
      <c r="O1398" t="s">
        <v>1358</v>
      </c>
      <c r="P1398" t="s">
        <v>1359</v>
      </c>
      <c r="Q1398" t="s">
        <v>42</v>
      </c>
      <c r="R1398" t="s">
        <v>26</v>
      </c>
      <c r="S1398" t="s">
        <v>217</v>
      </c>
      <c r="T1398">
        <v>40000</v>
      </c>
    </row>
    <row r="1399" spans="1:20" x14ac:dyDescent="0.3">
      <c r="A1399" t="s">
        <v>2763</v>
      </c>
      <c r="B1399" t="str">
        <f>_xlfn.CONCAT(쿼리1[[#This Row],[주문번호]], "-", 쿼리1[[#This Row],[공정명]])</f>
        <v>20241227-2000152174-제대</v>
      </c>
      <c r="C1399">
        <v>1</v>
      </c>
      <c r="D1399" t="s">
        <v>80</v>
      </c>
      <c r="E1399" s="1">
        <v>45653</v>
      </c>
      <c r="F1399" s="1">
        <v>45664</v>
      </c>
      <c r="G1399" s="1"/>
      <c r="H1399" s="1">
        <v>45656</v>
      </c>
      <c r="I1399" s="1"/>
      <c r="J1399" t="s">
        <v>21</v>
      </c>
      <c r="K1399" t="s">
        <v>282</v>
      </c>
      <c r="L1399">
        <v>100000</v>
      </c>
      <c r="O1399" t="s">
        <v>431</v>
      </c>
      <c r="P1399" t="s">
        <v>631</v>
      </c>
      <c r="Q1399" t="s">
        <v>632</v>
      </c>
      <c r="R1399" t="s">
        <v>26</v>
      </c>
      <c r="S1399" t="s">
        <v>217</v>
      </c>
      <c r="T1399">
        <v>100000</v>
      </c>
    </row>
    <row r="1400" spans="1:20" x14ac:dyDescent="0.3">
      <c r="A1400" t="s">
        <v>2764</v>
      </c>
      <c r="B1400" t="str">
        <f>_xlfn.CONCAT(쿼리1[[#This Row],[주문번호]], "-", 쿼리1[[#This Row],[공정명]])</f>
        <v>20241106-1000169547-합지</v>
      </c>
      <c r="C1400">
        <v>3</v>
      </c>
      <c r="D1400" t="s">
        <v>60</v>
      </c>
      <c r="E1400" s="1">
        <v>45602</v>
      </c>
      <c r="F1400" s="1">
        <v>45611</v>
      </c>
      <c r="G1400" s="1">
        <v>45616</v>
      </c>
      <c r="H1400" s="1">
        <v>45656</v>
      </c>
      <c r="I1400" s="1">
        <v>45618</v>
      </c>
      <c r="J1400" t="s">
        <v>31</v>
      </c>
      <c r="K1400" t="s">
        <v>32</v>
      </c>
      <c r="L1400">
        <v>3000</v>
      </c>
      <c r="M1400">
        <v>2850</v>
      </c>
      <c r="N1400">
        <v>5</v>
      </c>
      <c r="O1400" t="s">
        <v>81</v>
      </c>
      <c r="P1400" t="s">
        <v>2765</v>
      </c>
      <c r="Q1400" t="s">
        <v>2766</v>
      </c>
      <c r="R1400" t="s">
        <v>84</v>
      </c>
      <c r="S1400" t="s">
        <v>1967</v>
      </c>
      <c r="T1400">
        <v>50000</v>
      </c>
    </row>
    <row r="1401" spans="1:20" x14ac:dyDescent="0.3">
      <c r="A1401" t="s">
        <v>86</v>
      </c>
      <c r="B1401" t="str">
        <f>_xlfn.CONCAT(쿼리1[[#This Row],[주문번호]], "-", 쿼리1[[#This Row],[공정명]])</f>
        <v>20240906-1000169013-합지</v>
      </c>
      <c r="C1401">
        <v>3</v>
      </c>
      <c r="D1401" t="s">
        <v>60</v>
      </c>
      <c r="E1401" s="1">
        <v>45541</v>
      </c>
      <c r="F1401" s="1">
        <v>45552</v>
      </c>
      <c r="G1401" s="1">
        <v>45554</v>
      </c>
      <c r="H1401" s="1">
        <v>45656</v>
      </c>
      <c r="I1401" s="1">
        <v>45575</v>
      </c>
      <c r="J1401" t="s">
        <v>31</v>
      </c>
      <c r="K1401" t="s">
        <v>32</v>
      </c>
      <c r="L1401">
        <v>6000</v>
      </c>
      <c r="M1401">
        <v>6000</v>
      </c>
      <c r="N1401">
        <v>2</v>
      </c>
      <c r="O1401" t="s">
        <v>81</v>
      </c>
      <c r="P1401" t="s">
        <v>82</v>
      </c>
      <c r="Q1401" t="s">
        <v>87</v>
      </c>
      <c r="R1401" t="s">
        <v>84</v>
      </c>
      <c r="S1401" t="s">
        <v>1967</v>
      </c>
      <c r="T1401">
        <v>96000</v>
      </c>
    </row>
    <row r="1402" spans="1:20" x14ac:dyDescent="0.3">
      <c r="A1402" t="s">
        <v>86</v>
      </c>
      <c r="B1402" t="str">
        <f>_xlfn.CONCAT(쿼리1[[#This Row],[주문번호]], "-", 쿼리1[[#This Row],[공정명]])</f>
        <v>20240906-1000169013-합지</v>
      </c>
      <c r="C1402">
        <v>3</v>
      </c>
      <c r="D1402" t="s">
        <v>60</v>
      </c>
      <c r="E1402" s="1">
        <v>45541</v>
      </c>
      <c r="F1402" s="1">
        <v>45552</v>
      </c>
      <c r="G1402" s="1">
        <v>45554</v>
      </c>
      <c r="H1402" s="1">
        <v>45656</v>
      </c>
      <c r="I1402" s="1">
        <v>45575</v>
      </c>
      <c r="J1402" t="s">
        <v>31</v>
      </c>
      <c r="K1402" t="s">
        <v>32</v>
      </c>
      <c r="L1402">
        <v>6000</v>
      </c>
      <c r="M1402">
        <v>6000</v>
      </c>
      <c r="N1402">
        <v>2</v>
      </c>
      <c r="O1402" t="s">
        <v>81</v>
      </c>
      <c r="P1402" t="s">
        <v>82</v>
      </c>
      <c r="Q1402" t="s">
        <v>87</v>
      </c>
      <c r="R1402" t="s">
        <v>84</v>
      </c>
      <c r="S1402" t="s">
        <v>1967</v>
      </c>
      <c r="T1402">
        <v>96000</v>
      </c>
    </row>
    <row r="1403" spans="1:20" x14ac:dyDescent="0.3">
      <c r="A1403" t="s">
        <v>86</v>
      </c>
      <c r="B1403" t="str">
        <f>_xlfn.CONCAT(쿼리1[[#This Row],[주문번호]], "-", 쿼리1[[#This Row],[공정명]])</f>
        <v>20240906-1000169013-합지</v>
      </c>
      <c r="C1403">
        <v>3</v>
      </c>
      <c r="D1403" t="s">
        <v>60</v>
      </c>
      <c r="E1403" s="1">
        <v>45541</v>
      </c>
      <c r="F1403" s="1">
        <v>45552</v>
      </c>
      <c r="G1403" s="1">
        <v>45554</v>
      </c>
      <c r="H1403" s="1">
        <v>45656</v>
      </c>
      <c r="I1403" s="1">
        <v>45575</v>
      </c>
      <c r="J1403" t="s">
        <v>31</v>
      </c>
      <c r="K1403" t="s">
        <v>32</v>
      </c>
      <c r="L1403">
        <v>6000</v>
      </c>
      <c r="M1403">
        <v>6000</v>
      </c>
      <c r="N1403">
        <v>2</v>
      </c>
      <c r="O1403" t="s">
        <v>81</v>
      </c>
      <c r="P1403" t="s">
        <v>82</v>
      </c>
      <c r="Q1403" t="s">
        <v>87</v>
      </c>
      <c r="R1403" t="s">
        <v>84</v>
      </c>
      <c r="S1403" t="s">
        <v>1967</v>
      </c>
      <c r="T1403">
        <v>96000</v>
      </c>
    </row>
    <row r="1404" spans="1:20" x14ac:dyDescent="0.3">
      <c r="A1404" t="s">
        <v>86</v>
      </c>
      <c r="B1404" t="str">
        <f>_xlfn.CONCAT(쿼리1[[#This Row],[주문번호]], "-", 쿼리1[[#This Row],[공정명]])</f>
        <v>20240906-1000169013-합지</v>
      </c>
      <c r="C1404">
        <v>3</v>
      </c>
      <c r="D1404" t="s">
        <v>60</v>
      </c>
      <c r="E1404" s="1">
        <v>45541</v>
      </c>
      <c r="F1404" s="1">
        <v>45552</v>
      </c>
      <c r="G1404" s="1">
        <v>45554</v>
      </c>
      <c r="H1404" s="1">
        <v>45656</v>
      </c>
      <c r="I1404" s="1">
        <v>45575</v>
      </c>
      <c r="J1404" t="s">
        <v>31</v>
      </c>
      <c r="K1404" t="s">
        <v>32</v>
      </c>
      <c r="L1404">
        <v>6000</v>
      </c>
      <c r="M1404">
        <v>6000</v>
      </c>
      <c r="N1404">
        <v>2</v>
      </c>
      <c r="O1404" t="s">
        <v>81</v>
      </c>
      <c r="P1404" t="s">
        <v>82</v>
      </c>
      <c r="Q1404" t="s">
        <v>87</v>
      </c>
      <c r="R1404" t="s">
        <v>84</v>
      </c>
      <c r="S1404" t="s">
        <v>1967</v>
      </c>
      <c r="T1404">
        <v>96000</v>
      </c>
    </row>
    <row r="1405" spans="1:20" x14ac:dyDescent="0.3">
      <c r="A1405" t="s">
        <v>86</v>
      </c>
      <c r="B1405" t="str">
        <f>_xlfn.CONCAT(쿼리1[[#This Row],[주문번호]], "-", 쿼리1[[#This Row],[공정명]])</f>
        <v>20240906-1000169013-합지</v>
      </c>
      <c r="C1405">
        <v>3</v>
      </c>
      <c r="D1405" t="s">
        <v>60</v>
      </c>
      <c r="E1405" s="1">
        <v>45541</v>
      </c>
      <c r="F1405" s="1">
        <v>45552</v>
      </c>
      <c r="G1405" s="1">
        <v>45554</v>
      </c>
      <c r="H1405" s="1">
        <v>45656</v>
      </c>
      <c r="I1405" s="1">
        <v>45575</v>
      </c>
      <c r="J1405" t="s">
        <v>31</v>
      </c>
      <c r="K1405" t="s">
        <v>32</v>
      </c>
      <c r="L1405">
        <v>6000</v>
      </c>
      <c r="M1405">
        <v>6000</v>
      </c>
      <c r="N1405">
        <v>2</v>
      </c>
      <c r="O1405" t="s">
        <v>81</v>
      </c>
      <c r="P1405" t="s">
        <v>82</v>
      </c>
      <c r="Q1405" t="s">
        <v>87</v>
      </c>
      <c r="R1405" t="s">
        <v>84</v>
      </c>
      <c r="S1405" t="s">
        <v>1967</v>
      </c>
      <c r="T1405">
        <v>96000</v>
      </c>
    </row>
    <row r="1406" spans="1:20" x14ac:dyDescent="0.3">
      <c r="A1406" t="s">
        <v>86</v>
      </c>
      <c r="B1406" t="str">
        <f>_xlfn.CONCAT(쿼리1[[#This Row],[주문번호]], "-", 쿼리1[[#This Row],[공정명]])</f>
        <v>20240906-1000169013-합지</v>
      </c>
      <c r="C1406">
        <v>3</v>
      </c>
      <c r="D1406" t="s">
        <v>60</v>
      </c>
      <c r="E1406" s="1">
        <v>45541</v>
      </c>
      <c r="F1406" s="1">
        <v>45552</v>
      </c>
      <c r="G1406" s="1">
        <v>45554</v>
      </c>
      <c r="H1406" s="1">
        <v>45656</v>
      </c>
      <c r="I1406" s="1">
        <v>45575</v>
      </c>
      <c r="J1406" t="s">
        <v>31</v>
      </c>
      <c r="K1406" t="s">
        <v>32</v>
      </c>
      <c r="L1406">
        <v>6000</v>
      </c>
      <c r="M1406">
        <v>6000</v>
      </c>
      <c r="N1406">
        <v>2</v>
      </c>
      <c r="O1406" t="s">
        <v>81</v>
      </c>
      <c r="P1406" t="s">
        <v>82</v>
      </c>
      <c r="Q1406" t="s">
        <v>87</v>
      </c>
      <c r="R1406" t="s">
        <v>84</v>
      </c>
      <c r="S1406" t="s">
        <v>1967</v>
      </c>
      <c r="T1406">
        <v>96000</v>
      </c>
    </row>
    <row r="1407" spans="1:20" x14ac:dyDescent="0.3">
      <c r="A1407" t="s">
        <v>86</v>
      </c>
      <c r="B1407" t="str">
        <f>_xlfn.CONCAT(쿼리1[[#This Row],[주문번호]], "-", 쿼리1[[#This Row],[공정명]])</f>
        <v>20240906-1000169013-합지</v>
      </c>
      <c r="C1407">
        <v>3</v>
      </c>
      <c r="D1407" t="s">
        <v>60</v>
      </c>
      <c r="E1407" s="1">
        <v>45541</v>
      </c>
      <c r="F1407" s="1">
        <v>45552</v>
      </c>
      <c r="G1407" s="1">
        <v>45554</v>
      </c>
      <c r="H1407" s="1">
        <v>45656</v>
      </c>
      <c r="I1407" s="1">
        <v>45575</v>
      </c>
      <c r="J1407" t="s">
        <v>31</v>
      </c>
      <c r="K1407" t="s">
        <v>32</v>
      </c>
      <c r="L1407">
        <v>6000</v>
      </c>
      <c r="M1407">
        <v>6000</v>
      </c>
      <c r="N1407">
        <v>2</v>
      </c>
      <c r="O1407" t="s">
        <v>81</v>
      </c>
      <c r="P1407" t="s">
        <v>82</v>
      </c>
      <c r="Q1407" t="s">
        <v>87</v>
      </c>
      <c r="R1407" t="s">
        <v>84</v>
      </c>
      <c r="S1407" t="s">
        <v>1967</v>
      </c>
      <c r="T1407">
        <v>96000</v>
      </c>
    </row>
    <row r="1408" spans="1:20" x14ac:dyDescent="0.3">
      <c r="A1408" t="s">
        <v>86</v>
      </c>
      <c r="B1408" t="str">
        <f>_xlfn.CONCAT(쿼리1[[#This Row],[주문번호]], "-", 쿼리1[[#This Row],[공정명]])</f>
        <v>20240906-1000169013-합지</v>
      </c>
      <c r="C1408">
        <v>3</v>
      </c>
      <c r="D1408" t="s">
        <v>60</v>
      </c>
      <c r="E1408" s="1">
        <v>45541</v>
      </c>
      <c r="F1408" s="1">
        <v>45552</v>
      </c>
      <c r="G1408" s="1">
        <v>45554</v>
      </c>
      <c r="H1408" s="1">
        <v>45656</v>
      </c>
      <c r="I1408" s="1">
        <v>45575</v>
      </c>
      <c r="J1408" t="s">
        <v>31</v>
      </c>
      <c r="K1408" t="s">
        <v>32</v>
      </c>
      <c r="L1408">
        <v>6000</v>
      </c>
      <c r="M1408">
        <v>6000</v>
      </c>
      <c r="N1408">
        <v>2</v>
      </c>
      <c r="O1408" t="s">
        <v>81</v>
      </c>
      <c r="P1408" t="s">
        <v>82</v>
      </c>
      <c r="Q1408" t="s">
        <v>87</v>
      </c>
      <c r="R1408" t="s">
        <v>84</v>
      </c>
      <c r="S1408" t="s">
        <v>1967</v>
      </c>
      <c r="T1408">
        <v>96000</v>
      </c>
    </row>
    <row r="1409" spans="1:20" x14ac:dyDescent="0.3">
      <c r="A1409" t="s">
        <v>86</v>
      </c>
      <c r="B1409" t="str">
        <f>_xlfn.CONCAT(쿼리1[[#This Row],[주문번호]], "-", 쿼리1[[#This Row],[공정명]])</f>
        <v>20240906-1000169013-합지</v>
      </c>
      <c r="C1409">
        <v>3</v>
      </c>
      <c r="D1409" t="s">
        <v>60</v>
      </c>
      <c r="E1409" s="1">
        <v>45541</v>
      </c>
      <c r="F1409" s="1">
        <v>45552</v>
      </c>
      <c r="G1409" s="1">
        <v>45554</v>
      </c>
      <c r="H1409" s="1">
        <v>45656</v>
      </c>
      <c r="I1409" s="1">
        <v>45575</v>
      </c>
      <c r="J1409" t="s">
        <v>31</v>
      </c>
      <c r="K1409" t="s">
        <v>32</v>
      </c>
      <c r="L1409">
        <v>6000</v>
      </c>
      <c r="M1409">
        <v>6000</v>
      </c>
      <c r="N1409">
        <v>2</v>
      </c>
      <c r="O1409" t="s">
        <v>81</v>
      </c>
      <c r="P1409" t="s">
        <v>82</v>
      </c>
      <c r="Q1409" t="s">
        <v>87</v>
      </c>
      <c r="R1409" t="s">
        <v>84</v>
      </c>
      <c r="S1409" t="s">
        <v>1967</v>
      </c>
      <c r="T1409">
        <v>96000</v>
      </c>
    </row>
    <row r="1410" spans="1:20" x14ac:dyDescent="0.3">
      <c r="A1410" t="s">
        <v>88</v>
      </c>
      <c r="B1410" t="str">
        <f>_xlfn.CONCAT(쿼리1[[#This Row],[주문번호]], "-", 쿼리1[[#This Row],[공정명]])</f>
        <v>20240906-1000169020-합지</v>
      </c>
      <c r="C1410">
        <v>3</v>
      </c>
      <c r="D1410" t="s">
        <v>60</v>
      </c>
      <c r="E1410" s="1">
        <v>45541</v>
      </c>
      <c r="F1410" s="1">
        <v>45552</v>
      </c>
      <c r="G1410" s="1">
        <v>45554</v>
      </c>
      <c r="H1410" s="1">
        <v>45656</v>
      </c>
      <c r="I1410" s="1">
        <v>45575</v>
      </c>
      <c r="J1410" t="s">
        <v>31</v>
      </c>
      <c r="K1410" t="s">
        <v>32</v>
      </c>
      <c r="L1410">
        <v>3000</v>
      </c>
      <c r="M1410">
        <v>3000</v>
      </c>
      <c r="N1410">
        <v>2</v>
      </c>
      <c r="O1410" t="s">
        <v>81</v>
      </c>
      <c r="P1410" t="s">
        <v>82</v>
      </c>
      <c r="Q1410" t="s">
        <v>89</v>
      </c>
      <c r="R1410" t="s">
        <v>84</v>
      </c>
      <c r="S1410" t="s">
        <v>1967</v>
      </c>
      <c r="T1410">
        <v>48000</v>
      </c>
    </row>
    <row r="1411" spans="1:20" x14ac:dyDescent="0.3">
      <c r="A1411" t="s">
        <v>88</v>
      </c>
      <c r="B1411" t="str">
        <f>_xlfn.CONCAT(쿼리1[[#This Row],[주문번호]], "-", 쿼리1[[#This Row],[공정명]])</f>
        <v>20240906-1000169020-합지</v>
      </c>
      <c r="C1411">
        <v>3</v>
      </c>
      <c r="D1411" t="s">
        <v>60</v>
      </c>
      <c r="E1411" s="1">
        <v>45541</v>
      </c>
      <c r="F1411" s="1">
        <v>45552</v>
      </c>
      <c r="G1411" s="1">
        <v>45554</v>
      </c>
      <c r="H1411" s="1">
        <v>45656</v>
      </c>
      <c r="I1411" s="1">
        <v>45575</v>
      </c>
      <c r="J1411" t="s">
        <v>31</v>
      </c>
      <c r="K1411" t="s">
        <v>32</v>
      </c>
      <c r="L1411">
        <v>3000</v>
      </c>
      <c r="M1411">
        <v>3000</v>
      </c>
      <c r="N1411">
        <v>2</v>
      </c>
      <c r="O1411" t="s">
        <v>81</v>
      </c>
      <c r="P1411" t="s">
        <v>82</v>
      </c>
      <c r="Q1411" t="s">
        <v>89</v>
      </c>
      <c r="R1411" t="s">
        <v>84</v>
      </c>
      <c r="S1411" t="s">
        <v>1967</v>
      </c>
      <c r="T1411">
        <v>48000</v>
      </c>
    </row>
    <row r="1412" spans="1:20" x14ac:dyDescent="0.3">
      <c r="A1412" t="s">
        <v>88</v>
      </c>
      <c r="B1412" t="str">
        <f>_xlfn.CONCAT(쿼리1[[#This Row],[주문번호]], "-", 쿼리1[[#This Row],[공정명]])</f>
        <v>20240906-1000169020-합지</v>
      </c>
      <c r="C1412">
        <v>3</v>
      </c>
      <c r="D1412" t="s">
        <v>60</v>
      </c>
      <c r="E1412" s="1">
        <v>45541</v>
      </c>
      <c r="F1412" s="1">
        <v>45552</v>
      </c>
      <c r="G1412" s="1">
        <v>45548</v>
      </c>
      <c r="H1412" s="1">
        <v>45656</v>
      </c>
      <c r="I1412" s="1">
        <v>45575</v>
      </c>
      <c r="J1412" t="s">
        <v>31</v>
      </c>
      <c r="K1412" t="s">
        <v>39</v>
      </c>
      <c r="L1412">
        <v>3000</v>
      </c>
      <c r="M1412">
        <v>3000</v>
      </c>
      <c r="N1412">
        <v>-4</v>
      </c>
      <c r="O1412" t="s">
        <v>81</v>
      </c>
      <c r="P1412" t="s">
        <v>82</v>
      </c>
      <c r="Q1412" t="s">
        <v>89</v>
      </c>
      <c r="R1412" t="s">
        <v>84</v>
      </c>
      <c r="S1412" t="s">
        <v>1967</v>
      </c>
      <c r="T1412">
        <v>48000</v>
      </c>
    </row>
    <row r="1413" spans="1:20" x14ac:dyDescent="0.3">
      <c r="A1413" t="s">
        <v>88</v>
      </c>
      <c r="B1413" t="str">
        <f>_xlfn.CONCAT(쿼리1[[#This Row],[주문번호]], "-", 쿼리1[[#This Row],[공정명]])</f>
        <v>20240906-1000169020-합지</v>
      </c>
      <c r="C1413">
        <v>3</v>
      </c>
      <c r="D1413" t="s">
        <v>60</v>
      </c>
      <c r="E1413" s="1">
        <v>45541</v>
      </c>
      <c r="F1413" s="1">
        <v>45552</v>
      </c>
      <c r="G1413" s="1">
        <v>45554</v>
      </c>
      <c r="H1413" s="1">
        <v>45656</v>
      </c>
      <c r="I1413" s="1">
        <v>45575</v>
      </c>
      <c r="J1413" t="s">
        <v>31</v>
      </c>
      <c r="K1413" t="s">
        <v>32</v>
      </c>
      <c r="L1413">
        <v>3000</v>
      </c>
      <c r="M1413">
        <v>3000</v>
      </c>
      <c r="N1413">
        <v>2</v>
      </c>
      <c r="O1413" t="s">
        <v>81</v>
      </c>
      <c r="P1413" t="s">
        <v>82</v>
      </c>
      <c r="Q1413" t="s">
        <v>89</v>
      </c>
      <c r="R1413" t="s">
        <v>84</v>
      </c>
      <c r="S1413" t="s">
        <v>1967</v>
      </c>
      <c r="T1413">
        <v>48000</v>
      </c>
    </row>
    <row r="1414" spans="1:20" x14ac:dyDescent="0.3">
      <c r="A1414" t="s">
        <v>88</v>
      </c>
      <c r="B1414" t="str">
        <f>_xlfn.CONCAT(쿼리1[[#This Row],[주문번호]], "-", 쿼리1[[#This Row],[공정명]])</f>
        <v>20240906-1000169020-합지</v>
      </c>
      <c r="C1414">
        <v>3</v>
      </c>
      <c r="D1414" t="s">
        <v>60</v>
      </c>
      <c r="E1414" s="1">
        <v>45541</v>
      </c>
      <c r="F1414" s="1">
        <v>45552</v>
      </c>
      <c r="G1414" s="1">
        <v>45554</v>
      </c>
      <c r="H1414" s="1">
        <v>45656</v>
      </c>
      <c r="I1414" s="1">
        <v>45575</v>
      </c>
      <c r="J1414" t="s">
        <v>31</v>
      </c>
      <c r="K1414" t="s">
        <v>32</v>
      </c>
      <c r="L1414">
        <v>3000</v>
      </c>
      <c r="M1414">
        <v>3000</v>
      </c>
      <c r="N1414">
        <v>2</v>
      </c>
      <c r="O1414" t="s">
        <v>81</v>
      </c>
      <c r="P1414" t="s">
        <v>82</v>
      </c>
      <c r="Q1414" t="s">
        <v>89</v>
      </c>
      <c r="R1414" t="s">
        <v>84</v>
      </c>
      <c r="S1414" t="s">
        <v>1967</v>
      </c>
      <c r="T1414">
        <v>48000</v>
      </c>
    </row>
    <row r="1415" spans="1:20" x14ac:dyDescent="0.3">
      <c r="A1415" t="s">
        <v>88</v>
      </c>
      <c r="B1415" t="str">
        <f>_xlfn.CONCAT(쿼리1[[#This Row],[주문번호]], "-", 쿼리1[[#This Row],[공정명]])</f>
        <v>20240906-1000169020-합지</v>
      </c>
      <c r="C1415">
        <v>3</v>
      </c>
      <c r="D1415" t="s">
        <v>60</v>
      </c>
      <c r="E1415" s="1">
        <v>45541</v>
      </c>
      <c r="F1415" s="1">
        <v>45552</v>
      </c>
      <c r="G1415" s="1">
        <v>45548</v>
      </c>
      <c r="H1415" s="1">
        <v>45656</v>
      </c>
      <c r="I1415" s="1">
        <v>45575</v>
      </c>
      <c r="J1415" t="s">
        <v>31</v>
      </c>
      <c r="K1415" t="s">
        <v>39</v>
      </c>
      <c r="L1415">
        <v>3000</v>
      </c>
      <c r="M1415">
        <v>3000</v>
      </c>
      <c r="N1415">
        <v>-4</v>
      </c>
      <c r="O1415" t="s">
        <v>81</v>
      </c>
      <c r="P1415" t="s">
        <v>82</v>
      </c>
      <c r="Q1415" t="s">
        <v>89</v>
      </c>
      <c r="R1415" t="s">
        <v>84</v>
      </c>
      <c r="S1415" t="s">
        <v>1967</v>
      </c>
      <c r="T1415">
        <v>48000</v>
      </c>
    </row>
    <row r="1416" spans="1:20" x14ac:dyDescent="0.3">
      <c r="A1416" t="s">
        <v>88</v>
      </c>
      <c r="B1416" t="str">
        <f>_xlfn.CONCAT(쿼리1[[#This Row],[주문번호]], "-", 쿼리1[[#This Row],[공정명]])</f>
        <v>20240906-1000169020-합지</v>
      </c>
      <c r="C1416">
        <v>3</v>
      </c>
      <c r="D1416" t="s">
        <v>60</v>
      </c>
      <c r="E1416" s="1">
        <v>45541</v>
      </c>
      <c r="F1416" s="1">
        <v>45552</v>
      </c>
      <c r="G1416" s="1">
        <v>45554</v>
      </c>
      <c r="H1416" s="1">
        <v>45656</v>
      </c>
      <c r="I1416" s="1">
        <v>45575</v>
      </c>
      <c r="J1416" t="s">
        <v>31</v>
      </c>
      <c r="K1416" t="s">
        <v>32</v>
      </c>
      <c r="L1416">
        <v>3000</v>
      </c>
      <c r="M1416">
        <v>3000</v>
      </c>
      <c r="N1416">
        <v>2</v>
      </c>
      <c r="O1416" t="s">
        <v>81</v>
      </c>
      <c r="P1416" t="s">
        <v>82</v>
      </c>
      <c r="Q1416" t="s">
        <v>89</v>
      </c>
      <c r="R1416" t="s">
        <v>84</v>
      </c>
      <c r="S1416" t="s">
        <v>1967</v>
      </c>
      <c r="T1416">
        <v>48000</v>
      </c>
    </row>
    <row r="1417" spans="1:20" x14ac:dyDescent="0.3">
      <c r="A1417" t="s">
        <v>2767</v>
      </c>
      <c r="B1417" t="str">
        <f>_xlfn.CONCAT(쿼리1[[#This Row],[주문번호]], "-", 쿼리1[[#This Row],[공정명]])</f>
        <v>20241226-1000168189-제대</v>
      </c>
      <c r="C1417">
        <v>4</v>
      </c>
      <c r="D1417" t="s">
        <v>80</v>
      </c>
      <c r="E1417" s="1">
        <v>45652</v>
      </c>
      <c r="F1417" s="1">
        <v>45665</v>
      </c>
      <c r="G1417" s="1"/>
      <c r="H1417" s="1">
        <v>45656</v>
      </c>
      <c r="I1417" s="1"/>
      <c r="J1417" t="s">
        <v>21</v>
      </c>
      <c r="K1417" t="s">
        <v>282</v>
      </c>
      <c r="L1417">
        <v>22222</v>
      </c>
      <c r="O1417" t="s">
        <v>102</v>
      </c>
      <c r="P1417" t="s">
        <v>2768</v>
      </c>
      <c r="Q1417" t="s">
        <v>2769</v>
      </c>
      <c r="R1417" t="s">
        <v>2713</v>
      </c>
      <c r="S1417" t="s">
        <v>256</v>
      </c>
      <c r="T1417">
        <v>22222</v>
      </c>
    </row>
    <row r="1418" spans="1:20" x14ac:dyDescent="0.3">
      <c r="A1418" t="s">
        <v>2770</v>
      </c>
      <c r="B1418" t="str">
        <f>_xlfn.CONCAT(쿼리1[[#This Row],[주문번호]], "-", 쿼리1[[#This Row],[공정명]])</f>
        <v>20240930-1000144319-제대</v>
      </c>
      <c r="C1418">
        <v>4</v>
      </c>
      <c r="D1418" t="s">
        <v>80</v>
      </c>
      <c r="E1418" s="1">
        <v>45565</v>
      </c>
      <c r="F1418" s="1">
        <v>45575</v>
      </c>
      <c r="G1418" s="1">
        <v>45581</v>
      </c>
      <c r="H1418" s="1">
        <v>45656</v>
      </c>
      <c r="I1418" s="1">
        <v>45581</v>
      </c>
      <c r="J1418" t="s">
        <v>31</v>
      </c>
      <c r="K1418" t="s">
        <v>32</v>
      </c>
      <c r="L1418">
        <v>75000</v>
      </c>
      <c r="M1418">
        <v>73735</v>
      </c>
      <c r="N1418">
        <v>6</v>
      </c>
      <c r="O1418" t="s">
        <v>1465</v>
      </c>
      <c r="P1418" t="s">
        <v>2244</v>
      </c>
      <c r="Q1418" t="s">
        <v>2738</v>
      </c>
      <c r="R1418" t="s">
        <v>1562</v>
      </c>
      <c r="S1418" t="s">
        <v>256</v>
      </c>
      <c r="T1418">
        <v>75000</v>
      </c>
    </row>
    <row r="1419" spans="1:20" x14ac:dyDescent="0.3">
      <c r="A1419" t="s">
        <v>2771</v>
      </c>
      <c r="B1419" t="str">
        <f>_xlfn.CONCAT(쿼리1[[#This Row],[주문번호]], "-", 쿼리1[[#This Row],[공정명]])</f>
        <v>20240923-1000136494-제대</v>
      </c>
      <c r="C1419">
        <v>4</v>
      </c>
      <c r="D1419" t="s">
        <v>80</v>
      </c>
      <c r="E1419" s="1">
        <v>45558</v>
      </c>
      <c r="F1419" s="1">
        <v>45569</v>
      </c>
      <c r="G1419" s="1">
        <v>45575</v>
      </c>
      <c r="H1419" s="1">
        <v>45656</v>
      </c>
      <c r="I1419" s="1">
        <v>45586</v>
      </c>
      <c r="J1419" t="s">
        <v>31</v>
      </c>
      <c r="K1419" t="s">
        <v>32</v>
      </c>
      <c r="L1419">
        <v>28571</v>
      </c>
      <c r="M1419">
        <v>27400</v>
      </c>
      <c r="N1419">
        <v>6</v>
      </c>
      <c r="O1419" t="s">
        <v>201</v>
      </c>
      <c r="P1419" t="s">
        <v>2772</v>
      </c>
      <c r="Q1419" t="s">
        <v>2773</v>
      </c>
      <c r="R1419" t="s">
        <v>2774</v>
      </c>
      <c r="S1419" t="s">
        <v>256</v>
      </c>
      <c r="T1419">
        <v>28571</v>
      </c>
    </row>
    <row r="1420" spans="1:20" x14ac:dyDescent="0.3">
      <c r="A1420" t="s">
        <v>2771</v>
      </c>
      <c r="B1420" t="str">
        <f>_xlfn.CONCAT(쿼리1[[#This Row],[주문번호]], "-", 쿼리1[[#This Row],[공정명]])</f>
        <v>20240923-1000136494-제대</v>
      </c>
      <c r="C1420">
        <v>4</v>
      </c>
      <c r="D1420" t="s">
        <v>80</v>
      </c>
      <c r="E1420" s="1">
        <v>45558</v>
      </c>
      <c r="F1420" s="1">
        <v>45569</v>
      </c>
      <c r="G1420" s="1">
        <v>45575</v>
      </c>
      <c r="H1420" s="1">
        <v>45656</v>
      </c>
      <c r="I1420" s="1">
        <v>45586</v>
      </c>
      <c r="J1420" t="s">
        <v>31</v>
      </c>
      <c r="K1420" t="s">
        <v>32</v>
      </c>
      <c r="L1420">
        <v>28571</v>
      </c>
      <c r="M1420">
        <v>27400</v>
      </c>
      <c r="N1420">
        <v>6</v>
      </c>
      <c r="O1420" t="s">
        <v>201</v>
      </c>
      <c r="P1420" t="s">
        <v>2772</v>
      </c>
      <c r="Q1420" t="s">
        <v>2773</v>
      </c>
      <c r="R1420" t="s">
        <v>2774</v>
      </c>
      <c r="S1420" t="s">
        <v>256</v>
      </c>
      <c r="T1420">
        <v>28571</v>
      </c>
    </row>
    <row r="1421" spans="1:20" x14ac:dyDescent="0.3">
      <c r="A1421" t="s">
        <v>2775</v>
      </c>
      <c r="B1421" t="str">
        <f>_xlfn.CONCAT(쿼리1[[#This Row],[주문번호]], "-", 쿼리1[[#This Row],[공정명]])</f>
        <v>20240923-1000136504-제대</v>
      </c>
      <c r="C1421">
        <v>4</v>
      </c>
      <c r="D1421" t="s">
        <v>80</v>
      </c>
      <c r="E1421" s="1">
        <v>45558</v>
      </c>
      <c r="F1421" s="1">
        <v>45569</v>
      </c>
      <c r="G1421" s="1">
        <v>45575</v>
      </c>
      <c r="H1421" s="1">
        <v>45656</v>
      </c>
      <c r="I1421" s="1">
        <v>45586</v>
      </c>
      <c r="J1421" t="s">
        <v>31</v>
      </c>
      <c r="K1421" t="s">
        <v>32</v>
      </c>
      <c r="L1421">
        <v>25000</v>
      </c>
      <c r="M1421">
        <v>23115</v>
      </c>
      <c r="N1421">
        <v>6</v>
      </c>
      <c r="O1421" t="s">
        <v>201</v>
      </c>
      <c r="P1421" t="s">
        <v>2776</v>
      </c>
      <c r="Q1421" t="s">
        <v>2777</v>
      </c>
      <c r="R1421" t="s">
        <v>2774</v>
      </c>
      <c r="S1421" t="s">
        <v>256</v>
      </c>
      <c r="T1421">
        <v>25000</v>
      </c>
    </row>
    <row r="1422" spans="1:20" x14ac:dyDescent="0.3">
      <c r="A1422" t="s">
        <v>2775</v>
      </c>
      <c r="B1422" t="str">
        <f>_xlfn.CONCAT(쿼리1[[#This Row],[주문번호]], "-", 쿼리1[[#This Row],[공정명]])</f>
        <v>20240923-1000136504-제대</v>
      </c>
      <c r="C1422">
        <v>4</v>
      </c>
      <c r="D1422" t="s">
        <v>80</v>
      </c>
      <c r="E1422" s="1">
        <v>45558</v>
      </c>
      <c r="F1422" s="1">
        <v>45569</v>
      </c>
      <c r="G1422" s="1">
        <v>45575</v>
      </c>
      <c r="H1422" s="1">
        <v>45656</v>
      </c>
      <c r="I1422" s="1">
        <v>45586</v>
      </c>
      <c r="J1422" t="s">
        <v>31</v>
      </c>
      <c r="K1422" t="s">
        <v>32</v>
      </c>
      <c r="L1422">
        <v>25000</v>
      </c>
      <c r="M1422">
        <v>23115</v>
      </c>
      <c r="N1422">
        <v>6</v>
      </c>
      <c r="O1422" t="s">
        <v>201</v>
      </c>
      <c r="P1422" t="s">
        <v>2776</v>
      </c>
      <c r="Q1422" t="s">
        <v>2777</v>
      </c>
      <c r="R1422" t="s">
        <v>2774</v>
      </c>
      <c r="S1422" t="s">
        <v>256</v>
      </c>
      <c r="T1422">
        <v>25000</v>
      </c>
    </row>
    <row r="1423" spans="1:20" x14ac:dyDescent="0.3">
      <c r="A1423" t="s">
        <v>2778</v>
      </c>
      <c r="B1423" t="str">
        <f>_xlfn.CONCAT(쿼리1[[#This Row],[주문번호]], "-", 쿼리1[[#This Row],[공정명]])</f>
        <v>20240927-1000160680-제대</v>
      </c>
      <c r="C1423">
        <v>2</v>
      </c>
      <c r="D1423" t="s">
        <v>80</v>
      </c>
      <c r="E1423" s="1">
        <v>45562</v>
      </c>
      <c r="F1423" s="1">
        <v>45576</v>
      </c>
      <c r="G1423" s="1">
        <v>45580</v>
      </c>
      <c r="H1423" s="1">
        <v>45656</v>
      </c>
      <c r="I1423" s="1">
        <v>45580</v>
      </c>
      <c r="J1423" t="s">
        <v>31</v>
      </c>
      <c r="K1423" t="s">
        <v>32</v>
      </c>
      <c r="L1423">
        <v>10000</v>
      </c>
      <c r="M1423">
        <v>9750</v>
      </c>
      <c r="N1423">
        <v>4</v>
      </c>
      <c r="O1423" t="s">
        <v>1081</v>
      </c>
      <c r="P1423" t="s">
        <v>2779</v>
      </c>
      <c r="Q1423" t="s">
        <v>42</v>
      </c>
      <c r="R1423" t="s">
        <v>2780</v>
      </c>
      <c r="S1423" t="s">
        <v>256</v>
      </c>
      <c r="T1423">
        <v>10000</v>
      </c>
    </row>
    <row r="1424" spans="1:20" x14ac:dyDescent="0.3">
      <c r="A1424" t="s">
        <v>2778</v>
      </c>
      <c r="B1424" t="str">
        <f>_xlfn.CONCAT(쿼리1[[#This Row],[주문번호]], "-", 쿼리1[[#This Row],[공정명]])</f>
        <v>20240927-1000160680-제대</v>
      </c>
      <c r="C1424">
        <v>2</v>
      </c>
      <c r="D1424" t="s">
        <v>80</v>
      </c>
      <c r="E1424" s="1">
        <v>45562</v>
      </c>
      <c r="F1424" s="1">
        <v>45576</v>
      </c>
      <c r="G1424" s="1">
        <v>45580</v>
      </c>
      <c r="H1424" s="1">
        <v>45656</v>
      </c>
      <c r="I1424" s="1">
        <v>45580</v>
      </c>
      <c r="J1424" t="s">
        <v>31</v>
      </c>
      <c r="K1424" t="s">
        <v>32</v>
      </c>
      <c r="L1424">
        <v>10000</v>
      </c>
      <c r="M1424">
        <v>9750</v>
      </c>
      <c r="N1424">
        <v>4</v>
      </c>
      <c r="O1424" t="s">
        <v>1081</v>
      </c>
      <c r="P1424" t="s">
        <v>2779</v>
      </c>
      <c r="Q1424" t="s">
        <v>42</v>
      </c>
      <c r="R1424" t="s">
        <v>2780</v>
      </c>
      <c r="S1424" t="s">
        <v>256</v>
      </c>
      <c r="T1424">
        <v>10000</v>
      </c>
    </row>
    <row r="1425" spans="1:20" x14ac:dyDescent="0.3">
      <c r="A1425" t="s">
        <v>2781</v>
      </c>
      <c r="B1425" t="str">
        <f>_xlfn.CONCAT(쿼리1[[#This Row],[주문번호]], "-", 쿼리1[[#This Row],[공정명]])</f>
        <v>20241216-1000165181-제대</v>
      </c>
      <c r="C1425">
        <v>4</v>
      </c>
      <c r="D1425" t="s">
        <v>80</v>
      </c>
      <c r="E1425" s="1">
        <v>45642</v>
      </c>
      <c r="F1425" s="1">
        <v>45653</v>
      </c>
      <c r="G1425" s="1"/>
      <c r="H1425" s="1">
        <v>45656</v>
      </c>
      <c r="I1425" s="1">
        <v>45651</v>
      </c>
      <c r="J1425" t="s">
        <v>21</v>
      </c>
      <c r="K1425" t="s">
        <v>22</v>
      </c>
      <c r="L1425">
        <v>24000</v>
      </c>
      <c r="O1425" t="s">
        <v>1461</v>
      </c>
      <c r="P1425" t="s">
        <v>2782</v>
      </c>
      <c r="Q1425" t="s">
        <v>2783</v>
      </c>
      <c r="R1425" t="s">
        <v>2784</v>
      </c>
      <c r="S1425" t="s">
        <v>256</v>
      </c>
      <c r="T1425">
        <v>24000</v>
      </c>
    </row>
    <row r="1426" spans="1:20" x14ac:dyDescent="0.3">
      <c r="A1426" t="s">
        <v>2785</v>
      </c>
      <c r="B1426" t="str">
        <f>_xlfn.CONCAT(쿼리1[[#This Row],[주문번호]], "-", 쿼리1[[#This Row],[공정명]])</f>
        <v>20240926-1216P0146-제대</v>
      </c>
      <c r="C1426">
        <v>4</v>
      </c>
      <c r="D1426" t="s">
        <v>80</v>
      </c>
      <c r="E1426" s="1">
        <v>45561</v>
      </c>
      <c r="F1426" s="1">
        <v>45573</v>
      </c>
      <c r="G1426" s="1">
        <v>45583</v>
      </c>
      <c r="H1426" s="1">
        <v>45656</v>
      </c>
      <c r="I1426" s="1">
        <v>45586</v>
      </c>
      <c r="J1426" t="s">
        <v>31</v>
      </c>
      <c r="K1426" t="s">
        <v>32</v>
      </c>
      <c r="L1426">
        <v>40000</v>
      </c>
      <c r="M1426">
        <v>37382</v>
      </c>
      <c r="N1426">
        <v>10</v>
      </c>
      <c r="O1426" t="s">
        <v>305</v>
      </c>
      <c r="P1426" t="s">
        <v>2786</v>
      </c>
      <c r="Q1426" t="s">
        <v>2787</v>
      </c>
      <c r="R1426" t="s">
        <v>1956</v>
      </c>
      <c r="S1426" t="s">
        <v>256</v>
      </c>
      <c r="T1426">
        <v>40000</v>
      </c>
    </row>
    <row r="1427" spans="1:20" x14ac:dyDescent="0.3">
      <c r="A1427" t="s">
        <v>2788</v>
      </c>
      <c r="B1427" t="str">
        <f>_xlfn.CONCAT(쿼리1[[#This Row],[주문번호]], "-", 쿼리1[[#This Row],[공정명]])</f>
        <v>20240906-13150300-제대</v>
      </c>
      <c r="C1427">
        <v>4</v>
      </c>
      <c r="D1427" t="s">
        <v>80</v>
      </c>
      <c r="E1427" s="1">
        <v>45541</v>
      </c>
      <c r="F1427" s="1">
        <v>45554</v>
      </c>
      <c r="G1427" s="1">
        <v>45575</v>
      </c>
      <c r="H1427" s="1">
        <v>45656</v>
      </c>
      <c r="I1427" s="1">
        <v>45575</v>
      </c>
      <c r="J1427" t="s">
        <v>31</v>
      </c>
      <c r="K1427" t="s">
        <v>32</v>
      </c>
      <c r="L1427">
        <v>37500</v>
      </c>
      <c r="M1427">
        <v>35550</v>
      </c>
      <c r="N1427">
        <v>21</v>
      </c>
      <c r="O1427" t="s">
        <v>731</v>
      </c>
      <c r="P1427" t="s">
        <v>2244</v>
      </c>
      <c r="Q1427" t="s">
        <v>2789</v>
      </c>
      <c r="R1427" t="s">
        <v>2790</v>
      </c>
      <c r="S1427" t="s">
        <v>256</v>
      </c>
      <c r="T1427">
        <v>37500</v>
      </c>
    </row>
    <row r="1428" spans="1:20" x14ac:dyDescent="0.3">
      <c r="A1428" t="s">
        <v>2788</v>
      </c>
      <c r="B1428" t="str">
        <f>_xlfn.CONCAT(쿼리1[[#This Row],[주문번호]], "-", 쿼리1[[#This Row],[공정명]])</f>
        <v>20240906-13150300-제대</v>
      </c>
      <c r="C1428">
        <v>4</v>
      </c>
      <c r="D1428" t="s">
        <v>80</v>
      </c>
      <c r="E1428" s="1">
        <v>45541</v>
      </c>
      <c r="F1428" s="1">
        <v>45554</v>
      </c>
      <c r="G1428" s="1">
        <v>45575</v>
      </c>
      <c r="H1428" s="1">
        <v>45656</v>
      </c>
      <c r="I1428" s="1">
        <v>45575</v>
      </c>
      <c r="J1428" t="s">
        <v>31</v>
      </c>
      <c r="K1428" t="s">
        <v>32</v>
      </c>
      <c r="L1428">
        <v>37500</v>
      </c>
      <c r="M1428">
        <v>35550</v>
      </c>
      <c r="N1428">
        <v>21</v>
      </c>
      <c r="O1428" t="s">
        <v>731</v>
      </c>
      <c r="P1428" t="s">
        <v>2244</v>
      </c>
      <c r="Q1428" t="s">
        <v>2789</v>
      </c>
      <c r="R1428" t="s">
        <v>2790</v>
      </c>
      <c r="S1428" t="s">
        <v>256</v>
      </c>
      <c r="T1428">
        <v>37500</v>
      </c>
    </row>
    <row r="1429" spans="1:20" x14ac:dyDescent="0.3">
      <c r="A1429" t="s">
        <v>2791</v>
      </c>
      <c r="B1429" t="str">
        <f>_xlfn.CONCAT(쿼리1[[#This Row],[주문번호]], "-", 쿼리1[[#This Row],[공정명]])</f>
        <v>20241220-13150300-제대</v>
      </c>
      <c r="C1429">
        <v>4</v>
      </c>
      <c r="D1429" t="s">
        <v>80</v>
      </c>
      <c r="E1429" s="1">
        <v>45646</v>
      </c>
      <c r="F1429" s="1">
        <v>45659</v>
      </c>
      <c r="G1429" s="1"/>
      <c r="H1429" s="1">
        <v>45656</v>
      </c>
      <c r="I1429" s="1"/>
      <c r="J1429" t="s">
        <v>21</v>
      </c>
      <c r="K1429" t="s">
        <v>282</v>
      </c>
      <c r="L1429">
        <v>37500</v>
      </c>
      <c r="O1429" t="s">
        <v>731</v>
      </c>
      <c r="P1429" t="s">
        <v>2244</v>
      </c>
      <c r="Q1429" t="s">
        <v>2789</v>
      </c>
      <c r="R1429" t="s">
        <v>2790</v>
      </c>
      <c r="S1429" t="s">
        <v>256</v>
      </c>
      <c r="T1429">
        <v>37500</v>
      </c>
    </row>
    <row r="1430" spans="1:20" x14ac:dyDescent="0.3">
      <c r="A1430" t="s">
        <v>2792</v>
      </c>
      <c r="B1430" t="str">
        <f>_xlfn.CONCAT(쿼리1[[#This Row],[주문번호]], "-", 쿼리1[[#This Row],[공정명]])</f>
        <v>20241007-1219N0043-제대</v>
      </c>
      <c r="C1430">
        <v>2</v>
      </c>
      <c r="D1430" t="s">
        <v>80</v>
      </c>
      <c r="E1430" s="1">
        <v>45572</v>
      </c>
      <c r="F1430" s="1">
        <v>45582</v>
      </c>
      <c r="G1430" s="1">
        <v>45583</v>
      </c>
      <c r="H1430" s="1">
        <v>45656</v>
      </c>
      <c r="I1430" s="1">
        <v>45583</v>
      </c>
      <c r="J1430" t="s">
        <v>31</v>
      </c>
      <c r="K1430" t="s">
        <v>32</v>
      </c>
      <c r="L1430">
        <v>14000</v>
      </c>
      <c r="M1430">
        <v>11850</v>
      </c>
      <c r="N1430">
        <v>1</v>
      </c>
      <c r="O1430" t="s">
        <v>731</v>
      </c>
      <c r="P1430" t="s">
        <v>198</v>
      </c>
      <c r="Q1430" t="s">
        <v>42</v>
      </c>
      <c r="R1430" t="s">
        <v>2793</v>
      </c>
      <c r="S1430" t="s">
        <v>256</v>
      </c>
      <c r="T1430">
        <v>14000</v>
      </c>
    </row>
    <row r="1431" spans="1:20" x14ac:dyDescent="0.3">
      <c r="A1431" t="s">
        <v>2794</v>
      </c>
      <c r="B1431" t="str">
        <f>_xlfn.CONCAT(쿼리1[[#This Row],[주문번호]], "-", 쿼리1[[#This Row],[공정명]])</f>
        <v>20241007-1000143472-제대</v>
      </c>
      <c r="C1431">
        <v>3</v>
      </c>
      <c r="D1431" t="s">
        <v>80</v>
      </c>
      <c r="E1431" s="1">
        <v>45572</v>
      </c>
      <c r="F1431" s="1">
        <v>45583</v>
      </c>
      <c r="G1431" s="1">
        <v>45583</v>
      </c>
      <c r="H1431" s="1">
        <v>45656</v>
      </c>
      <c r="I1431" s="1">
        <v>45583</v>
      </c>
      <c r="J1431" t="s">
        <v>31</v>
      </c>
      <c r="K1431" t="s">
        <v>39</v>
      </c>
      <c r="L1431">
        <v>10000</v>
      </c>
      <c r="M1431">
        <v>9300</v>
      </c>
      <c r="N1431">
        <v>0</v>
      </c>
      <c r="O1431" t="s">
        <v>731</v>
      </c>
      <c r="P1431" t="s">
        <v>2795</v>
      </c>
      <c r="Q1431" t="s">
        <v>42</v>
      </c>
      <c r="R1431" t="s">
        <v>2793</v>
      </c>
      <c r="S1431" t="s">
        <v>256</v>
      </c>
      <c r="T1431">
        <v>10000</v>
      </c>
    </row>
    <row r="1432" spans="1:20" x14ac:dyDescent="0.3">
      <c r="A1432" t="s">
        <v>2796</v>
      </c>
      <c r="B1432" t="str">
        <f>_xlfn.CONCAT(쿼리1[[#This Row],[주문번호]], "-", 쿼리1[[#This Row],[공정명]])</f>
        <v>20241206-1000169956-제대</v>
      </c>
      <c r="C1432">
        <v>5</v>
      </c>
      <c r="D1432" t="s">
        <v>80</v>
      </c>
      <c r="E1432" s="1">
        <v>45632</v>
      </c>
      <c r="F1432" s="1">
        <v>45645</v>
      </c>
      <c r="G1432" s="1">
        <v>45643</v>
      </c>
      <c r="H1432" s="1">
        <v>45656</v>
      </c>
      <c r="I1432" s="1">
        <v>45649</v>
      </c>
      <c r="J1432" t="s">
        <v>31</v>
      </c>
      <c r="K1432" t="s">
        <v>39</v>
      </c>
      <c r="L1432">
        <v>33333</v>
      </c>
      <c r="M1432">
        <v>31360</v>
      </c>
      <c r="N1432">
        <v>-2</v>
      </c>
      <c r="O1432" t="s">
        <v>2797</v>
      </c>
      <c r="P1432" t="s">
        <v>2798</v>
      </c>
      <c r="Q1432" t="s">
        <v>2799</v>
      </c>
      <c r="R1432" t="s">
        <v>2793</v>
      </c>
      <c r="S1432" t="s">
        <v>256</v>
      </c>
      <c r="T1432">
        <v>33333</v>
      </c>
    </row>
    <row r="1433" spans="1:20" x14ac:dyDescent="0.3">
      <c r="A1433" t="s">
        <v>2800</v>
      </c>
      <c r="B1433" t="str">
        <f>_xlfn.CONCAT(쿼리1[[#This Row],[주문번호]], "-", 쿼리1[[#This Row],[공정명]])</f>
        <v>20241007-1000136979-제대</v>
      </c>
      <c r="C1433">
        <v>3</v>
      </c>
      <c r="D1433" t="s">
        <v>80</v>
      </c>
      <c r="E1433" s="1">
        <v>45572</v>
      </c>
      <c r="F1433" s="1">
        <v>45583</v>
      </c>
      <c r="G1433" s="1">
        <v>45582</v>
      </c>
      <c r="H1433" s="1">
        <v>45656</v>
      </c>
      <c r="I1433" s="1">
        <v>45582</v>
      </c>
      <c r="J1433" t="s">
        <v>31</v>
      </c>
      <c r="K1433" t="s">
        <v>39</v>
      </c>
      <c r="L1433">
        <v>40000</v>
      </c>
      <c r="M1433">
        <v>38600</v>
      </c>
      <c r="N1433">
        <v>-1</v>
      </c>
      <c r="O1433" t="s">
        <v>859</v>
      </c>
      <c r="P1433" t="s">
        <v>2801</v>
      </c>
      <c r="Q1433" t="s">
        <v>42</v>
      </c>
      <c r="R1433" t="s">
        <v>2491</v>
      </c>
      <c r="S1433" t="s">
        <v>256</v>
      </c>
      <c r="T1433">
        <v>40000</v>
      </c>
    </row>
    <row r="1434" spans="1:20" x14ac:dyDescent="0.3">
      <c r="A1434" t="s">
        <v>2802</v>
      </c>
      <c r="B1434" t="str">
        <f>_xlfn.CONCAT(쿼리1[[#This Row],[주문번호]], "-", 쿼리1[[#This Row],[공정명]])</f>
        <v>20241104-2000169512-제대</v>
      </c>
      <c r="C1434">
        <v>1</v>
      </c>
      <c r="D1434" t="s">
        <v>80</v>
      </c>
      <c r="E1434" s="1">
        <v>45600</v>
      </c>
      <c r="F1434" s="1">
        <v>45602</v>
      </c>
      <c r="G1434" s="1">
        <v>45601</v>
      </c>
      <c r="H1434" s="1">
        <v>45656</v>
      </c>
      <c r="I1434" s="1">
        <v>45601</v>
      </c>
      <c r="J1434" t="s">
        <v>31</v>
      </c>
      <c r="K1434" t="s">
        <v>39</v>
      </c>
      <c r="L1434">
        <v>28070</v>
      </c>
      <c r="M1434">
        <v>8000</v>
      </c>
      <c r="N1434">
        <v>-1</v>
      </c>
      <c r="O1434" t="s">
        <v>663</v>
      </c>
      <c r="P1434" t="s">
        <v>1354</v>
      </c>
      <c r="Q1434" t="s">
        <v>1355</v>
      </c>
      <c r="R1434" t="s">
        <v>26</v>
      </c>
      <c r="S1434" t="s">
        <v>217</v>
      </c>
      <c r="T1434">
        <v>28070</v>
      </c>
    </row>
    <row r="1435" spans="1:20" x14ac:dyDescent="0.3">
      <c r="A1435" t="s">
        <v>2803</v>
      </c>
      <c r="B1435" t="str">
        <f>_xlfn.CONCAT(쿼리1[[#This Row],[주문번호]], "-", 쿼리1[[#This Row],[공정명]])</f>
        <v>20241223-2000168630-제대</v>
      </c>
      <c r="C1435">
        <v>1</v>
      </c>
      <c r="D1435" t="s">
        <v>80</v>
      </c>
      <c r="E1435" s="1">
        <v>45649</v>
      </c>
      <c r="F1435" s="1">
        <v>45650</v>
      </c>
      <c r="G1435" s="1"/>
      <c r="H1435" s="1">
        <v>45656</v>
      </c>
      <c r="I1435" s="1"/>
      <c r="J1435" t="s">
        <v>21</v>
      </c>
      <c r="K1435" t="s">
        <v>22</v>
      </c>
      <c r="L1435">
        <v>27777</v>
      </c>
      <c r="O1435" t="s">
        <v>324</v>
      </c>
      <c r="P1435" t="s">
        <v>2804</v>
      </c>
      <c r="Q1435" t="s">
        <v>2805</v>
      </c>
      <c r="R1435" t="s">
        <v>2806</v>
      </c>
      <c r="S1435" t="s">
        <v>217</v>
      </c>
      <c r="T1435">
        <v>27777</v>
      </c>
    </row>
    <row r="1436" spans="1:20" x14ac:dyDescent="0.3">
      <c r="A1436" t="s">
        <v>2807</v>
      </c>
      <c r="B1436" t="str">
        <f>_xlfn.CONCAT(쿼리1[[#This Row],[주문번호]], "-", 쿼리1[[#This Row],[공정명]])</f>
        <v>20241121-2000139953-제대</v>
      </c>
      <c r="C1436">
        <v>3</v>
      </c>
      <c r="D1436" t="s">
        <v>80</v>
      </c>
      <c r="E1436" s="1">
        <v>45617</v>
      </c>
      <c r="F1436" s="1">
        <v>45625</v>
      </c>
      <c r="G1436" s="1"/>
      <c r="H1436" s="1">
        <v>45656</v>
      </c>
      <c r="I1436" s="1">
        <v>45628</v>
      </c>
      <c r="J1436" t="s">
        <v>21</v>
      </c>
      <c r="K1436" t="s">
        <v>22</v>
      </c>
      <c r="L1436">
        <v>20350</v>
      </c>
      <c r="O1436" t="s">
        <v>2808</v>
      </c>
      <c r="P1436" t="s">
        <v>2809</v>
      </c>
      <c r="Q1436" t="s">
        <v>2810</v>
      </c>
      <c r="R1436" t="s">
        <v>484</v>
      </c>
      <c r="S1436" t="s">
        <v>217</v>
      </c>
      <c r="T1436">
        <v>20350</v>
      </c>
    </row>
    <row r="1437" spans="1:20" x14ac:dyDescent="0.3">
      <c r="A1437" t="s">
        <v>2811</v>
      </c>
      <c r="B1437" t="str">
        <f>_xlfn.CONCAT(쿼리1[[#This Row],[주문번호]], "-", 쿼리1[[#This Row],[공정명]])</f>
        <v>20240920-2000140046-제대</v>
      </c>
      <c r="C1437">
        <v>3</v>
      </c>
      <c r="D1437" t="s">
        <v>80</v>
      </c>
      <c r="E1437" s="1">
        <v>45555</v>
      </c>
      <c r="F1437" s="1">
        <v>45565</v>
      </c>
      <c r="G1437" s="1">
        <v>45575</v>
      </c>
      <c r="H1437" s="1">
        <v>45656</v>
      </c>
      <c r="I1437" s="1">
        <v>45575</v>
      </c>
      <c r="J1437" t="s">
        <v>31</v>
      </c>
      <c r="K1437" t="s">
        <v>32</v>
      </c>
      <c r="L1437">
        <v>10000</v>
      </c>
      <c r="M1437">
        <v>10000</v>
      </c>
      <c r="N1437">
        <v>10</v>
      </c>
      <c r="O1437" t="s">
        <v>2812</v>
      </c>
      <c r="P1437" t="s">
        <v>2813</v>
      </c>
      <c r="Q1437" t="s">
        <v>2814</v>
      </c>
      <c r="R1437" t="s">
        <v>484</v>
      </c>
      <c r="S1437" t="s">
        <v>217</v>
      </c>
      <c r="T1437">
        <v>10000</v>
      </c>
    </row>
    <row r="1438" spans="1:20" x14ac:dyDescent="0.3">
      <c r="A1438" t="s">
        <v>2815</v>
      </c>
      <c r="B1438" t="str">
        <f>_xlfn.CONCAT(쿼리1[[#This Row],[주문번호]], "-", 쿼리1[[#This Row],[공정명]])</f>
        <v>20241223-2000140048-제대</v>
      </c>
      <c r="C1438">
        <v>3</v>
      </c>
      <c r="D1438" t="s">
        <v>80</v>
      </c>
      <c r="E1438" s="1">
        <v>45649</v>
      </c>
      <c r="F1438" s="1">
        <v>45657</v>
      </c>
      <c r="G1438" s="1"/>
      <c r="H1438" s="1">
        <v>45656</v>
      </c>
      <c r="I1438" s="1">
        <v>45653</v>
      </c>
      <c r="J1438" t="s">
        <v>21</v>
      </c>
      <c r="K1438" t="s">
        <v>282</v>
      </c>
      <c r="L1438">
        <v>10000</v>
      </c>
      <c r="O1438" t="s">
        <v>2812</v>
      </c>
      <c r="P1438" t="s">
        <v>2816</v>
      </c>
      <c r="Q1438" t="s">
        <v>2817</v>
      </c>
      <c r="R1438" t="s">
        <v>484</v>
      </c>
      <c r="S1438" t="s">
        <v>217</v>
      </c>
      <c r="T1438">
        <v>10000</v>
      </c>
    </row>
    <row r="1439" spans="1:20" x14ac:dyDescent="0.3">
      <c r="A1439" t="s">
        <v>2818</v>
      </c>
      <c r="B1439" t="str">
        <f>_xlfn.CONCAT(쿼리1[[#This Row],[주문번호]], "-", 쿼리1[[#This Row],[공정명]])</f>
        <v>20241223-2000140046-제대</v>
      </c>
      <c r="C1439">
        <v>3</v>
      </c>
      <c r="D1439" t="s">
        <v>80</v>
      </c>
      <c r="E1439" s="1">
        <v>45649</v>
      </c>
      <c r="F1439" s="1">
        <v>45657</v>
      </c>
      <c r="G1439" s="1"/>
      <c r="H1439" s="1">
        <v>45656</v>
      </c>
      <c r="I1439" s="1">
        <v>45653</v>
      </c>
      <c r="J1439" t="s">
        <v>21</v>
      </c>
      <c r="K1439" t="s">
        <v>282</v>
      </c>
      <c r="L1439">
        <v>10000</v>
      </c>
      <c r="O1439" t="s">
        <v>2812</v>
      </c>
      <c r="P1439" t="s">
        <v>2813</v>
      </c>
      <c r="Q1439" t="s">
        <v>2814</v>
      </c>
      <c r="R1439" t="s">
        <v>484</v>
      </c>
      <c r="S1439" t="s">
        <v>217</v>
      </c>
      <c r="T1439">
        <v>10000</v>
      </c>
    </row>
    <row r="1440" spans="1:20" x14ac:dyDescent="0.3">
      <c r="A1440" t="s">
        <v>2819</v>
      </c>
      <c r="B1440" t="str">
        <f>_xlfn.CONCAT(쿼리1[[#This Row],[주문번호]], "-", 쿼리1[[#This Row],[공정명]])</f>
        <v>20241223-2000140887-제대</v>
      </c>
      <c r="C1440">
        <v>2</v>
      </c>
      <c r="D1440" t="s">
        <v>80</v>
      </c>
      <c r="E1440" s="1">
        <v>45649</v>
      </c>
      <c r="F1440" s="1">
        <v>45656</v>
      </c>
      <c r="G1440" s="1"/>
      <c r="H1440" s="1">
        <v>45656</v>
      </c>
      <c r="I1440" s="1"/>
      <c r="J1440" t="s">
        <v>21</v>
      </c>
      <c r="K1440" t="s">
        <v>282</v>
      </c>
      <c r="L1440">
        <v>5200</v>
      </c>
      <c r="O1440" t="s">
        <v>339</v>
      </c>
      <c r="P1440" t="s">
        <v>2820</v>
      </c>
      <c r="Q1440" t="s">
        <v>2821</v>
      </c>
      <c r="R1440" t="s">
        <v>484</v>
      </c>
      <c r="S1440" t="s">
        <v>217</v>
      </c>
      <c r="T1440">
        <v>5200</v>
      </c>
    </row>
    <row r="1441" spans="1:20" x14ac:dyDescent="0.3">
      <c r="A1441" t="s">
        <v>2822</v>
      </c>
      <c r="B1441" t="str">
        <f>_xlfn.CONCAT(쿼리1[[#This Row],[주문번호]], "-", 쿼리1[[#This Row],[공정명]])</f>
        <v>20241223-2000139957-제대</v>
      </c>
      <c r="C1441">
        <v>3</v>
      </c>
      <c r="D1441" t="s">
        <v>80</v>
      </c>
      <c r="E1441" s="1">
        <v>45649</v>
      </c>
      <c r="F1441" s="1">
        <v>45657</v>
      </c>
      <c r="G1441" s="1"/>
      <c r="H1441" s="1">
        <v>45656</v>
      </c>
      <c r="I1441" s="1"/>
      <c r="J1441" t="s">
        <v>21</v>
      </c>
      <c r="K1441" t="s">
        <v>282</v>
      </c>
      <c r="L1441">
        <v>10000</v>
      </c>
      <c r="O1441" t="s">
        <v>2823</v>
      </c>
      <c r="P1441" t="s">
        <v>2824</v>
      </c>
      <c r="Q1441" t="s">
        <v>2825</v>
      </c>
      <c r="R1441" t="s">
        <v>484</v>
      </c>
      <c r="S1441" t="s">
        <v>217</v>
      </c>
      <c r="T1441">
        <v>10000</v>
      </c>
    </row>
    <row r="1442" spans="1:20" x14ac:dyDescent="0.3">
      <c r="A1442" t="s">
        <v>2826</v>
      </c>
      <c r="B1442" t="str">
        <f>_xlfn.CONCAT(쿼리1[[#This Row],[주문번호]], "-", 쿼리1[[#This Row],[공정명]])</f>
        <v>20241121-2000140046-제대</v>
      </c>
      <c r="C1442">
        <v>3</v>
      </c>
      <c r="D1442" t="s">
        <v>80</v>
      </c>
      <c r="E1442" s="1">
        <v>45617</v>
      </c>
      <c r="F1442" s="1">
        <v>45625</v>
      </c>
      <c r="G1442" s="1"/>
      <c r="H1442" s="1">
        <v>45656</v>
      </c>
      <c r="I1442" s="1">
        <v>45628</v>
      </c>
      <c r="J1442" t="s">
        <v>21</v>
      </c>
      <c r="K1442" t="s">
        <v>22</v>
      </c>
      <c r="L1442">
        <v>10000</v>
      </c>
      <c r="O1442" t="s">
        <v>2812</v>
      </c>
      <c r="P1442" t="s">
        <v>2813</v>
      </c>
      <c r="Q1442" t="s">
        <v>2814</v>
      </c>
      <c r="R1442" t="s">
        <v>484</v>
      </c>
      <c r="S1442" t="s">
        <v>217</v>
      </c>
      <c r="T1442">
        <v>10000</v>
      </c>
    </row>
    <row r="1443" spans="1:20" x14ac:dyDescent="0.3">
      <c r="A1443" t="s">
        <v>2827</v>
      </c>
      <c r="B1443" t="str">
        <f>_xlfn.CONCAT(쿼리1[[#This Row],[주문번호]], "-", 쿼리1[[#This Row],[공정명]])</f>
        <v>20241121-2000140050-제대</v>
      </c>
      <c r="C1443">
        <v>2</v>
      </c>
      <c r="D1443" t="s">
        <v>80</v>
      </c>
      <c r="E1443" s="1">
        <v>45617</v>
      </c>
      <c r="F1443" s="1">
        <v>45625</v>
      </c>
      <c r="G1443" s="1"/>
      <c r="H1443" s="1">
        <v>45656</v>
      </c>
      <c r="I1443" s="1">
        <v>45628</v>
      </c>
      <c r="J1443" t="s">
        <v>21</v>
      </c>
      <c r="K1443" t="s">
        <v>22</v>
      </c>
      <c r="L1443">
        <v>10000</v>
      </c>
      <c r="O1443" t="s">
        <v>2828</v>
      </c>
      <c r="P1443" t="s">
        <v>2829</v>
      </c>
      <c r="Q1443" t="s">
        <v>2830</v>
      </c>
      <c r="R1443" t="s">
        <v>484</v>
      </c>
      <c r="S1443" t="s">
        <v>217</v>
      </c>
      <c r="T1443">
        <v>10000</v>
      </c>
    </row>
    <row r="1444" spans="1:20" x14ac:dyDescent="0.3">
      <c r="A1444" t="s">
        <v>2831</v>
      </c>
      <c r="B1444" t="str">
        <f>_xlfn.CONCAT(쿼리1[[#This Row],[주문번호]], "-", 쿼리1[[#This Row],[공정명]])</f>
        <v>20241121-2000137244-제대</v>
      </c>
      <c r="C1444">
        <v>3</v>
      </c>
      <c r="D1444" t="s">
        <v>80</v>
      </c>
      <c r="E1444" s="1">
        <v>45617</v>
      </c>
      <c r="F1444" s="1">
        <v>45624</v>
      </c>
      <c r="G1444" s="1"/>
      <c r="H1444" s="1">
        <v>45656</v>
      </c>
      <c r="I1444" s="1">
        <v>45628</v>
      </c>
      <c r="J1444" t="s">
        <v>21</v>
      </c>
      <c r="K1444" t="s">
        <v>22</v>
      </c>
      <c r="L1444">
        <v>5200</v>
      </c>
      <c r="O1444" t="s">
        <v>2832</v>
      </c>
      <c r="P1444" t="s">
        <v>2833</v>
      </c>
      <c r="Q1444" t="s">
        <v>2834</v>
      </c>
      <c r="R1444" t="s">
        <v>484</v>
      </c>
      <c r="S1444" t="s">
        <v>217</v>
      </c>
      <c r="T1444">
        <v>5200</v>
      </c>
    </row>
    <row r="1445" spans="1:20" x14ac:dyDescent="0.3">
      <c r="A1445" t="s">
        <v>2835</v>
      </c>
      <c r="B1445" t="str">
        <f>_xlfn.CONCAT(쿼리1[[#This Row],[주문번호]], "-", 쿼리1[[#This Row],[공정명]])</f>
        <v>20241030-2000140048-제대</v>
      </c>
      <c r="C1445">
        <v>3</v>
      </c>
      <c r="D1445" t="s">
        <v>80</v>
      </c>
      <c r="E1445" s="1">
        <v>45595</v>
      </c>
      <c r="F1445" s="1">
        <v>45603</v>
      </c>
      <c r="G1445" s="1">
        <v>45600</v>
      </c>
      <c r="H1445" s="1">
        <v>45656</v>
      </c>
      <c r="I1445" s="1">
        <v>45600</v>
      </c>
      <c r="J1445" t="s">
        <v>31</v>
      </c>
      <c r="K1445" t="s">
        <v>39</v>
      </c>
      <c r="L1445">
        <v>20000</v>
      </c>
      <c r="M1445">
        <v>9000</v>
      </c>
      <c r="N1445">
        <v>-3</v>
      </c>
      <c r="O1445" t="s">
        <v>2812</v>
      </c>
      <c r="P1445" t="s">
        <v>2816</v>
      </c>
      <c r="Q1445" t="s">
        <v>2817</v>
      </c>
      <c r="R1445" t="s">
        <v>484</v>
      </c>
      <c r="S1445" t="s">
        <v>217</v>
      </c>
      <c r="T1445">
        <v>20000</v>
      </c>
    </row>
    <row r="1446" spans="1:20" x14ac:dyDescent="0.3">
      <c r="A1446" t="s">
        <v>2836</v>
      </c>
      <c r="B1446" t="str">
        <f>_xlfn.CONCAT(쿼리1[[#This Row],[주문번호]], "-", 쿼리1[[#This Row],[공정명]])</f>
        <v>20241121-2000140044-제대</v>
      </c>
      <c r="C1446">
        <v>3</v>
      </c>
      <c r="D1446" t="s">
        <v>80</v>
      </c>
      <c r="E1446" s="1">
        <v>45617</v>
      </c>
      <c r="F1446" s="1">
        <v>45625</v>
      </c>
      <c r="G1446" s="1"/>
      <c r="H1446" s="1">
        <v>45656</v>
      </c>
      <c r="I1446" s="1">
        <v>45630</v>
      </c>
      <c r="J1446" t="s">
        <v>21</v>
      </c>
      <c r="K1446" t="s">
        <v>22</v>
      </c>
      <c r="L1446">
        <v>10126</v>
      </c>
      <c r="O1446" t="s">
        <v>2812</v>
      </c>
      <c r="P1446" t="s">
        <v>2837</v>
      </c>
      <c r="Q1446" t="s">
        <v>2838</v>
      </c>
      <c r="R1446" t="s">
        <v>484</v>
      </c>
      <c r="S1446" t="s">
        <v>217</v>
      </c>
      <c r="T1446">
        <v>10126</v>
      </c>
    </row>
    <row r="1447" spans="1:20" x14ac:dyDescent="0.3">
      <c r="A1447" t="s">
        <v>2839</v>
      </c>
      <c r="B1447" t="str">
        <f>_xlfn.CONCAT(쿼리1[[#This Row],[주문번호]], "-", 쿼리1[[#This Row],[공정명]])</f>
        <v>20240902-2118N0071-제대</v>
      </c>
      <c r="C1447">
        <v>1</v>
      </c>
      <c r="D1447" t="s">
        <v>80</v>
      </c>
      <c r="E1447" s="1">
        <v>45537</v>
      </c>
      <c r="F1447" s="1">
        <v>45540</v>
      </c>
      <c r="G1447" s="1">
        <v>45558</v>
      </c>
      <c r="H1447" s="1">
        <v>45656</v>
      </c>
      <c r="I1447" s="1">
        <v>45558</v>
      </c>
      <c r="J1447" t="s">
        <v>31</v>
      </c>
      <c r="K1447" t="s">
        <v>32</v>
      </c>
      <c r="L1447">
        <v>40625</v>
      </c>
      <c r="M1447">
        <v>41400</v>
      </c>
      <c r="N1447">
        <v>18</v>
      </c>
      <c r="O1447" t="s">
        <v>2840</v>
      </c>
      <c r="P1447" t="s">
        <v>2841</v>
      </c>
      <c r="Q1447" t="s">
        <v>42</v>
      </c>
      <c r="R1447" t="s">
        <v>484</v>
      </c>
      <c r="S1447" t="s">
        <v>217</v>
      </c>
      <c r="T1447">
        <v>40625</v>
      </c>
    </row>
    <row r="1448" spans="1:20" x14ac:dyDescent="0.3">
      <c r="A1448" t="s">
        <v>2842</v>
      </c>
      <c r="B1448" t="str">
        <f>_xlfn.CONCAT(쿼리1[[#This Row],[주문번호]], "-", 쿼리1[[#This Row],[공정명]])</f>
        <v>20241111-1000169592-제대</v>
      </c>
      <c r="C1448">
        <v>2</v>
      </c>
      <c r="D1448" t="s">
        <v>80</v>
      </c>
      <c r="E1448" s="1">
        <v>45607</v>
      </c>
      <c r="F1448" s="1">
        <v>45617</v>
      </c>
      <c r="G1448" s="1"/>
      <c r="H1448" s="1">
        <v>45656</v>
      </c>
      <c r="I1448" s="1">
        <v>45614</v>
      </c>
      <c r="J1448" t="s">
        <v>21</v>
      </c>
      <c r="K1448" t="s">
        <v>22</v>
      </c>
      <c r="L1448">
        <v>5454</v>
      </c>
      <c r="O1448" t="s">
        <v>1946</v>
      </c>
      <c r="P1448" t="s">
        <v>2843</v>
      </c>
      <c r="Q1448" t="s">
        <v>42</v>
      </c>
      <c r="R1448" t="s">
        <v>2844</v>
      </c>
      <c r="S1448" t="s">
        <v>2845</v>
      </c>
      <c r="T1448">
        <v>5454</v>
      </c>
    </row>
    <row r="1449" spans="1:20" x14ac:dyDescent="0.3">
      <c r="A1449" t="s">
        <v>2846</v>
      </c>
      <c r="B1449" t="str">
        <f>_xlfn.CONCAT(쿼리1[[#This Row],[주문번호]], "-", 쿼리1[[#This Row],[공정명]])</f>
        <v>20241024-1000169479-제대</v>
      </c>
      <c r="C1449">
        <v>2</v>
      </c>
      <c r="D1449" t="s">
        <v>80</v>
      </c>
      <c r="E1449" s="1">
        <v>45589</v>
      </c>
      <c r="F1449" s="1">
        <v>45601</v>
      </c>
      <c r="G1449" s="1">
        <v>45608</v>
      </c>
      <c r="H1449" s="1">
        <v>45656</v>
      </c>
      <c r="I1449" s="1">
        <v>45608</v>
      </c>
      <c r="J1449" t="s">
        <v>31</v>
      </c>
      <c r="K1449" t="s">
        <v>32</v>
      </c>
      <c r="L1449">
        <v>2727</v>
      </c>
      <c r="M1449">
        <v>2372</v>
      </c>
      <c r="N1449">
        <v>7</v>
      </c>
      <c r="O1449" t="s">
        <v>1946</v>
      </c>
      <c r="P1449" t="s">
        <v>2847</v>
      </c>
      <c r="Q1449" t="s">
        <v>42</v>
      </c>
      <c r="R1449" t="s">
        <v>973</v>
      </c>
      <c r="S1449" t="s">
        <v>2845</v>
      </c>
      <c r="T1449">
        <v>2727</v>
      </c>
    </row>
    <row r="1450" spans="1:20" x14ac:dyDescent="0.3">
      <c r="A1450" t="s">
        <v>2848</v>
      </c>
      <c r="B1450" t="str">
        <f>_xlfn.CONCAT(쿼리1[[#This Row],[주문번호]], "-", 쿼리1[[#This Row],[공정명]])</f>
        <v>20241011-1000169295-제대</v>
      </c>
      <c r="C1450">
        <v>2</v>
      </c>
      <c r="D1450" t="s">
        <v>80</v>
      </c>
      <c r="E1450" s="1">
        <v>45576</v>
      </c>
      <c r="F1450" s="1">
        <v>45588</v>
      </c>
      <c r="G1450" s="1">
        <v>45608</v>
      </c>
      <c r="H1450" s="1">
        <v>45656</v>
      </c>
      <c r="I1450" s="1">
        <v>45608</v>
      </c>
      <c r="J1450" t="s">
        <v>31</v>
      </c>
      <c r="K1450" t="s">
        <v>32</v>
      </c>
      <c r="L1450">
        <v>5454</v>
      </c>
      <c r="M1450">
        <v>5100</v>
      </c>
      <c r="N1450">
        <v>20</v>
      </c>
      <c r="O1450" t="s">
        <v>1946</v>
      </c>
      <c r="P1450" t="s">
        <v>2843</v>
      </c>
      <c r="Q1450" t="s">
        <v>42</v>
      </c>
      <c r="R1450" t="s">
        <v>2358</v>
      </c>
      <c r="S1450" t="s">
        <v>2845</v>
      </c>
      <c r="T1450">
        <v>5454</v>
      </c>
    </row>
    <row r="1451" spans="1:20" x14ac:dyDescent="0.3">
      <c r="A1451" t="s">
        <v>2849</v>
      </c>
      <c r="B1451" t="str">
        <f>_xlfn.CONCAT(쿼리1[[#This Row],[주문번호]], "-", 쿼리1[[#This Row],[공정명]])</f>
        <v>20241114-1000156840-제대</v>
      </c>
      <c r="C1451">
        <v>2</v>
      </c>
      <c r="D1451" t="s">
        <v>80</v>
      </c>
      <c r="E1451" s="1">
        <v>45610</v>
      </c>
      <c r="F1451" s="1">
        <v>45623</v>
      </c>
      <c r="G1451" s="1">
        <v>45618</v>
      </c>
      <c r="H1451" s="1">
        <v>45656</v>
      </c>
      <c r="I1451" s="1">
        <v>45618</v>
      </c>
      <c r="J1451" t="s">
        <v>31</v>
      </c>
      <c r="K1451" t="s">
        <v>39</v>
      </c>
      <c r="L1451">
        <v>38709</v>
      </c>
      <c r="M1451">
        <v>38200</v>
      </c>
      <c r="N1451">
        <v>-5</v>
      </c>
      <c r="O1451" t="s">
        <v>91</v>
      </c>
      <c r="P1451" t="s">
        <v>2850</v>
      </c>
      <c r="Q1451" t="s">
        <v>42</v>
      </c>
      <c r="R1451" t="s">
        <v>2851</v>
      </c>
      <c r="S1451" t="s">
        <v>1144</v>
      </c>
      <c r="T1451">
        <v>38709</v>
      </c>
    </row>
    <row r="1452" spans="1:20" x14ac:dyDescent="0.3">
      <c r="A1452" t="s">
        <v>2852</v>
      </c>
      <c r="B1452" t="str">
        <f>_xlfn.CONCAT(쿼리1[[#This Row],[주문번호]], "-", 쿼리1[[#This Row],[공정명]])</f>
        <v>20240913-1000161052-제대</v>
      </c>
      <c r="C1452">
        <v>3</v>
      </c>
      <c r="D1452" t="s">
        <v>80</v>
      </c>
      <c r="E1452" s="1">
        <v>45548</v>
      </c>
      <c r="F1452" s="1">
        <v>45565</v>
      </c>
      <c r="G1452" s="1">
        <v>45575</v>
      </c>
      <c r="H1452" s="1">
        <v>45656</v>
      </c>
      <c r="I1452" s="1">
        <v>45575</v>
      </c>
      <c r="J1452" t="s">
        <v>31</v>
      </c>
      <c r="K1452" t="s">
        <v>32</v>
      </c>
      <c r="L1452">
        <v>33333</v>
      </c>
      <c r="M1452">
        <v>30700</v>
      </c>
      <c r="N1452">
        <v>10</v>
      </c>
      <c r="O1452" t="s">
        <v>1969</v>
      </c>
      <c r="P1452" t="s">
        <v>2853</v>
      </c>
      <c r="Q1452" t="s">
        <v>42</v>
      </c>
      <c r="R1452" t="s">
        <v>2854</v>
      </c>
      <c r="S1452" t="s">
        <v>1144</v>
      </c>
      <c r="T1452">
        <v>33333</v>
      </c>
    </row>
    <row r="1453" spans="1:20" x14ac:dyDescent="0.3">
      <c r="A1453" t="s">
        <v>2852</v>
      </c>
      <c r="B1453" t="str">
        <f>_xlfn.CONCAT(쿼리1[[#This Row],[주문번호]], "-", 쿼리1[[#This Row],[공정명]])</f>
        <v>20240913-1000161052-제대</v>
      </c>
      <c r="C1453">
        <v>3</v>
      </c>
      <c r="D1453" t="s">
        <v>80</v>
      </c>
      <c r="E1453" s="1">
        <v>45548</v>
      </c>
      <c r="F1453" s="1">
        <v>45565</v>
      </c>
      <c r="G1453" s="1">
        <v>45575</v>
      </c>
      <c r="H1453" s="1">
        <v>45656</v>
      </c>
      <c r="I1453" s="1">
        <v>45575</v>
      </c>
      <c r="J1453" t="s">
        <v>31</v>
      </c>
      <c r="K1453" t="s">
        <v>32</v>
      </c>
      <c r="L1453">
        <v>33333</v>
      </c>
      <c r="M1453">
        <v>30700</v>
      </c>
      <c r="N1453">
        <v>10</v>
      </c>
      <c r="O1453" t="s">
        <v>1969</v>
      </c>
      <c r="P1453" t="s">
        <v>2853</v>
      </c>
      <c r="Q1453" t="s">
        <v>42</v>
      </c>
      <c r="R1453" t="s">
        <v>2854</v>
      </c>
      <c r="S1453" t="s">
        <v>1144</v>
      </c>
      <c r="T1453">
        <v>33333</v>
      </c>
    </row>
    <row r="1454" spans="1:20" x14ac:dyDescent="0.3">
      <c r="A1454" t="s">
        <v>2855</v>
      </c>
      <c r="B1454" t="str">
        <f>_xlfn.CONCAT(쿼리1[[#This Row],[주문번호]], "-", 쿼리1[[#This Row],[공정명]])</f>
        <v>20241023-1000165711-제대</v>
      </c>
      <c r="C1454">
        <v>4</v>
      </c>
      <c r="D1454" t="s">
        <v>80</v>
      </c>
      <c r="E1454" s="1">
        <v>45588</v>
      </c>
      <c r="F1454" s="1">
        <v>45601</v>
      </c>
      <c r="G1454" s="1">
        <v>45601</v>
      </c>
      <c r="H1454" s="1">
        <v>45656</v>
      </c>
      <c r="I1454" s="1">
        <v>45601</v>
      </c>
      <c r="J1454" t="s">
        <v>31</v>
      </c>
      <c r="K1454" t="s">
        <v>39</v>
      </c>
      <c r="L1454">
        <v>24000</v>
      </c>
      <c r="M1454">
        <v>21800</v>
      </c>
      <c r="N1454">
        <v>0</v>
      </c>
      <c r="O1454" t="s">
        <v>91</v>
      </c>
      <c r="P1454" t="s">
        <v>1336</v>
      </c>
      <c r="Q1454" t="s">
        <v>2427</v>
      </c>
      <c r="R1454" t="s">
        <v>2428</v>
      </c>
      <c r="S1454" t="s">
        <v>1144</v>
      </c>
      <c r="T1454">
        <v>24000</v>
      </c>
    </row>
    <row r="1455" spans="1:20" x14ac:dyDescent="0.3">
      <c r="A1455" t="s">
        <v>2856</v>
      </c>
      <c r="B1455" t="str">
        <f>_xlfn.CONCAT(쿼리1[[#This Row],[주문번호]], "-", 쿼리1[[#This Row],[공정명]])</f>
        <v>20241010-1000165711-제대</v>
      </c>
      <c r="C1455">
        <v>4</v>
      </c>
      <c r="D1455" t="s">
        <v>80</v>
      </c>
      <c r="E1455" s="1">
        <v>45575</v>
      </c>
      <c r="F1455" s="1">
        <v>45588</v>
      </c>
      <c r="G1455" s="1">
        <v>45586</v>
      </c>
      <c r="H1455" s="1">
        <v>45656</v>
      </c>
      <c r="I1455" s="1">
        <v>45586</v>
      </c>
      <c r="J1455" t="s">
        <v>31</v>
      </c>
      <c r="K1455" t="s">
        <v>39</v>
      </c>
      <c r="L1455">
        <v>48000</v>
      </c>
      <c r="M1455">
        <v>46500</v>
      </c>
      <c r="N1455">
        <v>-2</v>
      </c>
      <c r="O1455" t="s">
        <v>91</v>
      </c>
      <c r="P1455" t="s">
        <v>1336</v>
      </c>
      <c r="Q1455" t="s">
        <v>2427</v>
      </c>
      <c r="R1455" t="s">
        <v>2428</v>
      </c>
      <c r="S1455" t="s">
        <v>1144</v>
      </c>
      <c r="T1455">
        <v>48000</v>
      </c>
    </row>
    <row r="1456" spans="1:20" x14ac:dyDescent="0.3">
      <c r="A1456" t="s">
        <v>2857</v>
      </c>
      <c r="B1456" t="str">
        <f>_xlfn.CONCAT(쿼리1[[#This Row],[주문번호]], "-", 쿼리1[[#This Row],[공정명]])</f>
        <v>20240912-1000165711-제대</v>
      </c>
      <c r="C1456">
        <v>4</v>
      </c>
      <c r="D1456" t="s">
        <v>80</v>
      </c>
      <c r="E1456" s="1">
        <v>45547</v>
      </c>
      <c r="F1456" s="1">
        <v>45560</v>
      </c>
      <c r="G1456" s="1">
        <v>45575</v>
      </c>
      <c r="H1456" s="1">
        <v>45656</v>
      </c>
      <c r="I1456" s="1">
        <v>45575</v>
      </c>
      <c r="J1456" t="s">
        <v>31</v>
      </c>
      <c r="K1456" t="s">
        <v>32</v>
      </c>
      <c r="L1456">
        <v>24000</v>
      </c>
      <c r="M1456">
        <v>19600</v>
      </c>
      <c r="N1456">
        <v>15</v>
      </c>
      <c r="O1456" t="s">
        <v>91</v>
      </c>
      <c r="P1456" t="s">
        <v>1336</v>
      </c>
      <c r="Q1456" t="s">
        <v>2858</v>
      </c>
      <c r="R1456" t="s">
        <v>2428</v>
      </c>
      <c r="S1456" t="s">
        <v>1144</v>
      </c>
      <c r="T1456">
        <v>24000</v>
      </c>
    </row>
    <row r="1457" spans="1:20" x14ac:dyDescent="0.3">
      <c r="A1457" t="s">
        <v>2857</v>
      </c>
      <c r="B1457" t="str">
        <f>_xlfn.CONCAT(쿼리1[[#This Row],[주문번호]], "-", 쿼리1[[#This Row],[공정명]])</f>
        <v>20240912-1000165711-제대</v>
      </c>
      <c r="C1457">
        <v>4</v>
      </c>
      <c r="D1457" t="s">
        <v>80</v>
      </c>
      <c r="E1457" s="1">
        <v>45547</v>
      </c>
      <c r="F1457" s="1">
        <v>45560</v>
      </c>
      <c r="G1457" s="1">
        <v>45575</v>
      </c>
      <c r="H1457" s="1">
        <v>45656</v>
      </c>
      <c r="I1457" s="1">
        <v>45575</v>
      </c>
      <c r="J1457" t="s">
        <v>31</v>
      </c>
      <c r="K1457" t="s">
        <v>32</v>
      </c>
      <c r="L1457">
        <v>24000</v>
      </c>
      <c r="M1457">
        <v>19600</v>
      </c>
      <c r="N1457">
        <v>15</v>
      </c>
      <c r="O1457" t="s">
        <v>91</v>
      </c>
      <c r="P1457" t="s">
        <v>1336</v>
      </c>
      <c r="Q1457" t="s">
        <v>2858</v>
      </c>
      <c r="R1457" t="s">
        <v>2428</v>
      </c>
      <c r="S1457" t="s">
        <v>1144</v>
      </c>
      <c r="T1457">
        <v>24000</v>
      </c>
    </row>
    <row r="1458" spans="1:20" x14ac:dyDescent="0.3">
      <c r="A1458" t="s">
        <v>2859</v>
      </c>
      <c r="B1458" t="str">
        <f>_xlfn.CONCAT(쿼리1[[#This Row],[주문번호]], "-", 쿼리1[[#This Row],[공정명]])</f>
        <v>20241216-1000165711-제대</v>
      </c>
      <c r="C1458">
        <v>4</v>
      </c>
      <c r="D1458" t="s">
        <v>80</v>
      </c>
      <c r="E1458" s="1">
        <v>45642</v>
      </c>
      <c r="F1458" s="1">
        <v>45653</v>
      </c>
      <c r="G1458" s="1">
        <v>45652</v>
      </c>
      <c r="H1458" s="1">
        <v>45656</v>
      </c>
      <c r="I1458" s="1">
        <v>45652</v>
      </c>
      <c r="J1458" t="s">
        <v>31</v>
      </c>
      <c r="K1458" t="s">
        <v>39</v>
      </c>
      <c r="L1458">
        <v>24000</v>
      </c>
      <c r="M1458">
        <v>23100</v>
      </c>
      <c r="N1458">
        <v>-1</v>
      </c>
      <c r="O1458" t="s">
        <v>91</v>
      </c>
      <c r="P1458" t="s">
        <v>1336</v>
      </c>
      <c r="Q1458" t="s">
        <v>2427</v>
      </c>
      <c r="R1458" t="s">
        <v>2428</v>
      </c>
      <c r="S1458" t="s">
        <v>1144</v>
      </c>
      <c r="T1458">
        <v>24000</v>
      </c>
    </row>
    <row r="1459" spans="1:20" x14ac:dyDescent="0.3">
      <c r="A1459" t="s">
        <v>2859</v>
      </c>
      <c r="B1459" t="str">
        <f>_xlfn.CONCAT(쿼리1[[#This Row],[주문번호]], "-", 쿼리1[[#This Row],[공정명]])</f>
        <v>20241216-1000165711-제대</v>
      </c>
      <c r="C1459">
        <v>4</v>
      </c>
      <c r="D1459" t="s">
        <v>80</v>
      </c>
      <c r="E1459" s="1">
        <v>45642</v>
      </c>
      <c r="F1459" s="1">
        <v>45653</v>
      </c>
      <c r="G1459" s="1">
        <v>45652</v>
      </c>
      <c r="H1459" s="1">
        <v>45656</v>
      </c>
      <c r="I1459" s="1">
        <v>45652</v>
      </c>
      <c r="J1459" t="s">
        <v>31</v>
      </c>
      <c r="K1459" t="s">
        <v>39</v>
      </c>
      <c r="L1459">
        <v>24000</v>
      </c>
      <c r="M1459">
        <v>23100</v>
      </c>
      <c r="N1459">
        <v>-1</v>
      </c>
      <c r="O1459" t="s">
        <v>91</v>
      </c>
      <c r="P1459" t="s">
        <v>1336</v>
      </c>
      <c r="Q1459" t="s">
        <v>2427</v>
      </c>
      <c r="R1459" t="s">
        <v>2428</v>
      </c>
      <c r="S1459" t="s">
        <v>1144</v>
      </c>
      <c r="T1459">
        <v>24000</v>
      </c>
    </row>
    <row r="1460" spans="1:20" x14ac:dyDescent="0.3">
      <c r="A1460" t="s">
        <v>2859</v>
      </c>
      <c r="B1460" t="str">
        <f>_xlfn.CONCAT(쿼리1[[#This Row],[주문번호]], "-", 쿼리1[[#This Row],[공정명]])</f>
        <v>20241216-1000165711-제대</v>
      </c>
      <c r="C1460">
        <v>4</v>
      </c>
      <c r="D1460" t="s">
        <v>80</v>
      </c>
      <c r="E1460" s="1">
        <v>45642</v>
      </c>
      <c r="F1460" s="1">
        <v>45653</v>
      </c>
      <c r="G1460" s="1">
        <v>45652</v>
      </c>
      <c r="H1460" s="1">
        <v>45656</v>
      </c>
      <c r="I1460" s="1">
        <v>45652</v>
      </c>
      <c r="J1460" t="s">
        <v>31</v>
      </c>
      <c r="K1460" t="s">
        <v>39</v>
      </c>
      <c r="L1460">
        <v>24000</v>
      </c>
      <c r="M1460">
        <v>23100</v>
      </c>
      <c r="N1460">
        <v>-1</v>
      </c>
      <c r="O1460" t="s">
        <v>91</v>
      </c>
      <c r="P1460" t="s">
        <v>1336</v>
      </c>
      <c r="Q1460" t="s">
        <v>2427</v>
      </c>
      <c r="R1460" t="s">
        <v>2428</v>
      </c>
      <c r="S1460" t="s">
        <v>1144</v>
      </c>
      <c r="T1460">
        <v>24000</v>
      </c>
    </row>
    <row r="1461" spans="1:20" x14ac:dyDescent="0.3">
      <c r="A1461" t="s">
        <v>2859</v>
      </c>
      <c r="B1461" t="str">
        <f>_xlfn.CONCAT(쿼리1[[#This Row],[주문번호]], "-", 쿼리1[[#This Row],[공정명]])</f>
        <v>20241216-1000165711-제대</v>
      </c>
      <c r="C1461">
        <v>4</v>
      </c>
      <c r="D1461" t="s">
        <v>80</v>
      </c>
      <c r="E1461" s="1">
        <v>45642</v>
      </c>
      <c r="F1461" s="1">
        <v>45653</v>
      </c>
      <c r="G1461" s="1">
        <v>45652</v>
      </c>
      <c r="H1461" s="1">
        <v>45656</v>
      </c>
      <c r="I1461" s="1">
        <v>45652</v>
      </c>
      <c r="J1461" t="s">
        <v>31</v>
      </c>
      <c r="K1461" t="s">
        <v>39</v>
      </c>
      <c r="L1461">
        <v>24000</v>
      </c>
      <c r="M1461">
        <v>23100</v>
      </c>
      <c r="N1461">
        <v>-1</v>
      </c>
      <c r="O1461" t="s">
        <v>91</v>
      </c>
      <c r="P1461" t="s">
        <v>1336</v>
      </c>
      <c r="Q1461" t="s">
        <v>2427</v>
      </c>
      <c r="R1461" t="s">
        <v>2428</v>
      </c>
      <c r="S1461" t="s">
        <v>1144</v>
      </c>
      <c r="T1461">
        <v>24000</v>
      </c>
    </row>
    <row r="1462" spans="1:20" x14ac:dyDescent="0.3">
      <c r="A1462" t="s">
        <v>2860</v>
      </c>
      <c r="B1462" t="str">
        <f>_xlfn.CONCAT(쿼리1[[#This Row],[주문번호]], "-", 쿼리1[[#This Row],[공정명]])</f>
        <v>20240930-1000165711-제대</v>
      </c>
      <c r="C1462">
        <v>4</v>
      </c>
      <c r="D1462" t="s">
        <v>80</v>
      </c>
      <c r="E1462" s="1">
        <v>45565</v>
      </c>
      <c r="F1462" s="1">
        <v>45576</v>
      </c>
      <c r="G1462" s="1">
        <v>45575</v>
      </c>
      <c r="H1462" s="1">
        <v>45656</v>
      </c>
      <c r="I1462" s="1">
        <v>45573</v>
      </c>
      <c r="J1462" t="s">
        <v>101</v>
      </c>
      <c r="K1462" t="s">
        <v>39</v>
      </c>
      <c r="L1462">
        <v>24000</v>
      </c>
      <c r="M1462">
        <v>23800</v>
      </c>
      <c r="N1462">
        <v>-1</v>
      </c>
      <c r="O1462" t="s">
        <v>91</v>
      </c>
      <c r="P1462" t="s">
        <v>1336</v>
      </c>
      <c r="Q1462" t="s">
        <v>2427</v>
      </c>
      <c r="R1462" t="s">
        <v>2428</v>
      </c>
      <c r="S1462" t="s">
        <v>1144</v>
      </c>
      <c r="T1462">
        <v>24000</v>
      </c>
    </row>
    <row r="1463" spans="1:20" x14ac:dyDescent="0.3">
      <c r="A1463" t="s">
        <v>2861</v>
      </c>
      <c r="B1463" t="str">
        <f>_xlfn.CONCAT(쿼리1[[#This Row],[주문번호]], "-", 쿼리1[[#This Row],[공정명]])</f>
        <v>20240919-1000169131-제대</v>
      </c>
      <c r="C1463">
        <v>3</v>
      </c>
      <c r="D1463" t="s">
        <v>80</v>
      </c>
      <c r="E1463" s="1">
        <v>45554</v>
      </c>
      <c r="F1463" s="1">
        <v>45567</v>
      </c>
      <c r="G1463" s="1">
        <v>45575</v>
      </c>
      <c r="H1463" s="1">
        <v>45656</v>
      </c>
      <c r="I1463" s="1">
        <v>45562</v>
      </c>
      <c r="J1463" t="s">
        <v>101</v>
      </c>
      <c r="K1463" t="s">
        <v>32</v>
      </c>
      <c r="L1463">
        <v>30000</v>
      </c>
      <c r="M1463">
        <v>27150</v>
      </c>
      <c r="N1463">
        <v>8</v>
      </c>
      <c r="O1463" t="s">
        <v>859</v>
      </c>
      <c r="P1463" t="s">
        <v>2862</v>
      </c>
      <c r="Q1463" t="s">
        <v>42</v>
      </c>
      <c r="R1463" t="s">
        <v>2863</v>
      </c>
      <c r="S1463" t="s">
        <v>1144</v>
      </c>
      <c r="T1463">
        <v>30000</v>
      </c>
    </row>
    <row r="1464" spans="1:20" x14ac:dyDescent="0.3">
      <c r="A1464" t="s">
        <v>2864</v>
      </c>
      <c r="B1464" t="str">
        <f>_xlfn.CONCAT(쿼리1[[#This Row],[주문번호]], "-", 쿼리1[[#This Row],[공정명]])</f>
        <v>20241014-1000169328-제대</v>
      </c>
      <c r="C1464">
        <v>2</v>
      </c>
      <c r="D1464" t="s">
        <v>80</v>
      </c>
      <c r="E1464" s="1">
        <v>45579</v>
      </c>
      <c r="F1464" s="1">
        <v>45589</v>
      </c>
      <c r="G1464" s="1">
        <v>45596</v>
      </c>
      <c r="H1464" s="1">
        <v>45656</v>
      </c>
      <c r="I1464" s="1">
        <v>45596</v>
      </c>
      <c r="J1464" t="s">
        <v>31</v>
      </c>
      <c r="K1464" t="s">
        <v>32</v>
      </c>
      <c r="L1464">
        <v>21428</v>
      </c>
      <c r="M1464">
        <v>19180</v>
      </c>
      <c r="N1464">
        <v>7</v>
      </c>
      <c r="O1464" t="s">
        <v>972</v>
      </c>
      <c r="P1464" t="s">
        <v>1904</v>
      </c>
      <c r="Q1464" t="s">
        <v>42</v>
      </c>
      <c r="R1464" t="s">
        <v>204</v>
      </c>
      <c r="S1464" t="s">
        <v>1144</v>
      </c>
      <c r="T1464">
        <v>21428</v>
      </c>
    </row>
    <row r="1465" spans="1:20" x14ac:dyDescent="0.3">
      <c r="A1465" t="s">
        <v>2865</v>
      </c>
      <c r="B1465" t="str">
        <f>_xlfn.CONCAT(쿼리1[[#This Row],[주문번호]], "-", 쿼리1[[#This Row],[공정명]])</f>
        <v>20240925-1000169208-제대</v>
      </c>
      <c r="C1465">
        <v>3</v>
      </c>
      <c r="D1465" t="s">
        <v>80</v>
      </c>
      <c r="E1465" s="1">
        <v>45560</v>
      </c>
      <c r="F1465" s="1">
        <v>45576</v>
      </c>
      <c r="G1465" s="1">
        <v>45576</v>
      </c>
      <c r="H1465" s="1">
        <v>45656</v>
      </c>
      <c r="I1465" s="1">
        <v>45576</v>
      </c>
      <c r="J1465" t="s">
        <v>31</v>
      </c>
      <c r="K1465" t="s">
        <v>39</v>
      </c>
      <c r="L1465">
        <v>40000</v>
      </c>
      <c r="M1465">
        <v>37500</v>
      </c>
      <c r="N1465">
        <v>0</v>
      </c>
      <c r="O1465" t="s">
        <v>2866</v>
      </c>
      <c r="P1465" t="s">
        <v>1143</v>
      </c>
      <c r="Q1465" t="s">
        <v>42</v>
      </c>
      <c r="R1465" t="s">
        <v>2867</v>
      </c>
      <c r="S1465" t="s">
        <v>1144</v>
      </c>
      <c r="T1465">
        <v>40000</v>
      </c>
    </row>
    <row r="1466" spans="1:20" x14ac:dyDescent="0.3">
      <c r="A1466" t="s">
        <v>2868</v>
      </c>
      <c r="B1466" t="str">
        <f>_xlfn.CONCAT(쿼리1[[#This Row],[주문번호]], "-", 쿼리1[[#This Row],[공정명]])</f>
        <v>20240912-1000167482-제대</v>
      </c>
      <c r="C1466">
        <v>4</v>
      </c>
      <c r="D1466" t="s">
        <v>80</v>
      </c>
      <c r="E1466" s="1">
        <v>45547</v>
      </c>
      <c r="F1466" s="1">
        <v>45558</v>
      </c>
      <c r="G1466" s="1">
        <v>45559</v>
      </c>
      <c r="H1466" s="1">
        <v>45656</v>
      </c>
      <c r="I1466" s="1">
        <v>45559</v>
      </c>
      <c r="J1466" t="s">
        <v>31</v>
      </c>
      <c r="K1466" t="s">
        <v>32</v>
      </c>
      <c r="L1466">
        <v>20000</v>
      </c>
      <c r="M1466">
        <v>19000</v>
      </c>
      <c r="N1466">
        <v>1</v>
      </c>
      <c r="O1466" t="s">
        <v>275</v>
      </c>
      <c r="P1466" t="s">
        <v>2869</v>
      </c>
      <c r="Q1466" t="s">
        <v>2870</v>
      </c>
      <c r="R1466" t="s">
        <v>2871</v>
      </c>
      <c r="S1466" t="s">
        <v>1144</v>
      </c>
      <c r="T1466">
        <v>20000</v>
      </c>
    </row>
    <row r="1467" spans="1:20" x14ac:dyDescent="0.3">
      <c r="A1467" t="s">
        <v>2872</v>
      </c>
      <c r="B1467" t="str">
        <f>_xlfn.CONCAT(쿼리1[[#This Row],[주문번호]], "-", 쿼리1[[#This Row],[공정명]])</f>
        <v>20241106-1420P0174-제대</v>
      </c>
      <c r="C1467">
        <v>4</v>
      </c>
      <c r="D1467" t="s">
        <v>80</v>
      </c>
      <c r="E1467" s="1">
        <v>45602</v>
      </c>
      <c r="F1467" s="1">
        <v>45615</v>
      </c>
      <c r="G1467" s="1">
        <v>45617</v>
      </c>
      <c r="H1467" s="1">
        <v>45656</v>
      </c>
      <c r="I1467" s="1">
        <v>45621</v>
      </c>
      <c r="J1467" t="s">
        <v>31</v>
      </c>
      <c r="K1467" t="s">
        <v>32</v>
      </c>
      <c r="L1467">
        <v>24000</v>
      </c>
      <c r="M1467">
        <v>23300</v>
      </c>
      <c r="N1467">
        <v>2</v>
      </c>
      <c r="O1467" t="s">
        <v>2191</v>
      </c>
      <c r="P1467" t="s">
        <v>2873</v>
      </c>
      <c r="Q1467" t="s">
        <v>2874</v>
      </c>
      <c r="R1467" t="s">
        <v>775</v>
      </c>
      <c r="S1467" t="s">
        <v>1144</v>
      </c>
      <c r="T1467">
        <v>24000</v>
      </c>
    </row>
    <row r="1468" spans="1:20" x14ac:dyDescent="0.3">
      <c r="A1468" t="s">
        <v>2875</v>
      </c>
      <c r="B1468" t="str">
        <f>_xlfn.CONCAT(쿼리1[[#This Row],[주문번호]], "-", 쿼리1[[#This Row],[공정명]])</f>
        <v>20241011-1000163313-제대</v>
      </c>
      <c r="C1468">
        <v>5</v>
      </c>
      <c r="D1468" t="s">
        <v>80</v>
      </c>
      <c r="E1468" s="1">
        <v>45576</v>
      </c>
      <c r="F1468" s="1">
        <v>45590</v>
      </c>
      <c r="G1468" s="1">
        <v>45593</v>
      </c>
      <c r="H1468" s="1">
        <v>45656</v>
      </c>
      <c r="I1468" s="1">
        <v>45594</v>
      </c>
      <c r="J1468" t="s">
        <v>31</v>
      </c>
      <c r="K1468" t="s">
        <v>32</v>
      </c>
      <c r="L1468">
        <v>18750</v>
      </c>
      <c r="M1468">
        <v>3600</v>
      </c>
      <c r="N1468">
        <v>3</v>
      </c>
      <c r="O1468" t="s">
        <v>2876</v>
      </c>
      <c r="P1468" t="s">
        <v>2877</v>
      </c>
      <c r="Q1468" t="s">
        <v>2878</v>
      </c>
      <c r="R1468" t="s">
        <v>2879</v>
      </c>
      <c r="S1468" t="s">
        <v>137</v>
      </c>
      <c r="T1468">
        <v>18750</v>
      </c>
    </row>
    <row r="1469" spans="1:20" x14ac:dyDescent="0.3">
      <c r="A1469" t="s">
        <v>2875</v>
      </c>
      <c r="B1469" t="str">
        <f>_xlfn.CONCAT(쿼리1[[#This Row],[주문번호]], "-", 쿼리1[[#This Row],[공정명]])</f>
        <v>20241011-1000163313-제대</v>
      </c>
      <c r="C1469">
        <v>5</v>
      </c>
      <c r="D1469" t="s">
        <v>80</v>
      </c>
      <c r="E1469" s="1">
        <v>45576</v>
      </c>
      <c r="F1469" s="1">
        <v>45590</v>
      </c>
      <c r="G1469" s="1">
        <v>45594</v>
      </c>
      <c r="H1469" s="1">
        <v>45656</v>
      </c>
      <c r="I1469" s="1">
        <v>45594</v>
      </c>
      <c r="J1469" t="s">
        <v>31</v>
      </c>
      <c r="K1469" t="s">
        <v>32</v>
      </c>
      <c r="L1469">
        <v>18750</v>
      </c>
      <c r="M1469">
        <v>13900</v>
      </c>
      <c r="N1469">
        <v>4</v>
      </c>
      <c r="O1469" t="s">
        <v>2876</v>
      </c>
      <c r="P1469" t="s">
        <v>2877</v>
      </c>
      <c r="Q1469" t="s">
        <v>2878</v>
      </c>
      <c r="R1469" t="s">
        <v>2879</v>
      </c>
      <c r="S1469" t="s">
        <v>137</v>
      </c>
      <c r="T1469">
        <v>18750</v>
      </c>
    </row>
    <row r="1470" spans="1:20" x14ac:dyDescent="0.3">
      <c r="A1470" t="s">
        <v>2880</v>
      </c>
      <c r="B1470" t="str">
        <f>_xlfn.CONCAT(쿼리1[[#This Row],[주문번호]], "-", 쿼리1[[#This Row],[공정명]])</f>
        <v>20241021-1000169416-제대</v>
      </c>
      <c r="C1470">
        <v>3</v>
      </c>
      <c r="D1470" t="s">
        <v>80</v>
      </c>
      <c r="E1470" s="1">
        <v>45586</v>
      </c>
      <c r="F1470" s="1">
        <v>45601</v>
      </c>
      <c r="G1470" s="1">
        <v>45600</v>
      </c>
      <c r="H1470" s="1">
        <v>45656</v>
      </c>
      <c r="I1470" s="1">
        <v>45603</v>
      </c>
      <c r="J1470" t="s">
        <v>31</v>
      </c>
      <c r="K1470" t="s">
        <v>39</v>
      </c>
      <c r="L1470">
        <v>15000</v>
      </c>
      <c r="M1470">
        <v>14600</v>
      </c>
      <c r="N1470">
        <v>-1</v>
      </c>
      <c r="O1470" t="s">
        <v>1969</v>
      </c>
      <c r="P1470" t="s">
        <v>2456</v>
      </c>
      <c r="Q1470" t="s">
        <v>42</v>
      </c>
      <c r="R1470" t="s">
        <v>2881</v>
      </c>
      <c r="S1470" t="s">
        <v>137</v>
      </c>
      <c r="T1470">
        <v>15000</v>
      </c>
    </row>
    <row r="1471" spans="1:20" x14ac:dyDescent="0.3">
      <c r="A1471" t="s">
        <v>2882</v>
      </c>
      <c r="B1471" t="str">
        <f>_xlfn.CONCAT(쿼리1[[#This Row],[주문번호]], "-", 쿼리1[[#This Row],[공정명]])</f>
        <v>20241106-1000158988-제대</v>
      </c>
      <c r="C1471">
        <v>4</v>
      </c>
      <c r="D1471" t="s">
        <v>80</v>
      </c>
      <c r="E1471" s="1">
        <v>45602</v>
      </c>
      <c r="F1471" s="1">
        <v>45615</v>
      </c>
      <c r="G1471" s="1">
        <v>45617</v>
      </c>
      <c r="H1471" s="1">
        <v>45656</v>
      </c>
      <c r="I1471" s="1">
        <v>45617</v>
      </c>
      <c r="J1471" t="s">
        <v>31</v>
      </c>
      <c r="K1471" t="s">
        <v>32</v>
      </c>
      <c r="L1471">
        <v>20000</v>
      </c>
      <c r="M1471">
        <v>18100</v>
      </c>
      <c r="N1471">
        <v>2</v>
      </c>
      <c r="O1471" t="s">
        <v>731</v>
      </c>
      <c r="P1471" t="s">
        <v>2883</v>
      </c>
      <c r="Q1471" t="s">
        <v>2884</v>
      </c>
      <c r="R1471" t="s">
        <v>2235</v>
      </c>
      <c r="S1471" t="s">
        <v>137</v>
      </c>
      <c r="T1471">
        <v>20000</v>
      </c>
    </row>
    <row r="1472" spans="1:20" x14ac:dyDescent="0.3">
      <c r="A1472" t="s">
        <v>2885</v>
      </c>
      <c r="B1472" t="str">
        <f>_xlfn.CONCAT(쿼리1[[#This Row],[주문번호]], "-", 쿼리1[[#This Row],[공정명]])</f>
        <v>20241015-1000143480-제대</v>
      </c>
      <c r="C1472">
        <v>5</v>
      </c>
      <c r="D1472" t="s">
        <v>80</v>
      </c>
      <c r="E1472" s="1">
        <v>45580</v>
      </c>
      <c r="F1472" s="1">
        <v>45593</v>
      </c>
      <c r="G1472" s="1">
        <v>45593</v>
      </c>
      <c r="H1472" s="1">
        <v>45656</v>
      </c>
      <c r="I1472" s="1">
        <v>45593</v>
      </c>
      <c r="J1472" t="s">
        <v>31</v>
      </c>
      <c r="K1472" t="s">
        <v>39</v>
      </c>
      <c r="L1472">
        <v>30000</v>
      </c>
      <c r="M1472">
        <v>28300</v>
      </c>
      <c r="N1472">
        <v>0</v>
      </c>
      <c r="O1472" t="s">
        <v>2886</v>
      </c>
      <c r="P1472" t="s">
        <v>2887</v>
      </c>
      <c r="Q1472" t="s">
        <v>2888</v>
      </c>
      <c r="R1472" t="s">
        <v>26</v>
      </c>
      <c r="S1472" t="s">
        <v>137</v>
      </c>
      <c r="T1472">
        <v>30000</v>
      </c>
    </row>
    <row r="1473" spans="1:20" x14ac:dyDescent="0.3">
      <c r="A1473" t="s">
        <v>2889</v>
      </c>
      <c r="B1473" t="str">
        <f>_xlfn.CONCAT(쿼리1[[#This Row],[주문번호]], "-", 쿼리1[[#This Row],[공정명]])</f>
        <v>20240909-1000140902-제대</v>
      </c>
      <c r="C1473">
        <v>3</v>
      </c>
      <c r="D1473" t="s">
        <v>80</v>
      </c>
      <c r="E1473" s="1">
        <v>45544</v>
      </c>
      <c r="F1473" s="1">
        <v>45558</v>
      </c>
      <c r="G1473" s="1">
        <v>45575</v>
      </c>
      <c r="H1473" s="1">
        <v>45656</v>
      </c>
      <c r="I1473" s="1">
        <v>45593</v>
      </c>
      <c r="J1473" t="s">
        <v>31</v>
      </c>
      <c r="K1473" t="s">
        <v>32</v>
      </c>
      <c r="L1473">
        <v>20000</v>
      </c>
      <c r="M1473">
        <v>18650</v>
      </c>
      <c r="N1473">
        <v>17</v>
      </c>
      <c r="O1473" t="s">
        <v>580</v>
      </c>
      <c r="P1473" t="s">
        <v>581</v>
      </c>
      <c r="Q1473" t="s">
        <v>582</v>
      </c>
      <c r="R1473" t="s">
        <v>26</v>
      </c>
      <c r="S1473" t="s">
        <v>137</v>
      </c>
      <c r="T1473">
        <v>20000</v>
      </c>
    </row>
    <row r="1474" spans="1:20" x14ac:dyDescent="0.3">
      <c r="A1474" t="s">
        <v>2889</v>
      </c>
      <c r="B1474" t="str">
        <f>_xlfn.CONCAT(쿼리1[[#This Row],[주문번호]], "-", 쿼리1[[#This Row],[공정명]])</f>
        <v>20240909-1000140902-제대</v>
      </c>
      <c r="C1474">
        <v>3</v>
      </c>
      <c r="D1474" t="s">
        <v>80</v>
      </c>
      <c r="E1474" s="1">
        <v>45544</v>
      </c>
      <c r="F1474" s="1">
        <v>45558</v>
      </c>
      <c r="G1474" s="1">
        <v>45575</v>
      </c>
      <c r="H1474" s="1">
        <v>45656</v>
      </c>
      <c r="I1474" s="1">
        <v>45593</v>
      </c>
      <c r="J1474" t="s">
        <v>31</v>
      </c>
      <c r="K1474" t="s">
        <v>32</v>
      </c>
      <c r="L1474">
        <v>20000</v>
      </c>
      <c r="M1474">
        <v>18650</v>
      </c>
      <c r="N1474">
        <v>17</v>
      </c>
      <c r="O1474" t="s">
        <v>580</v>
      </c>
      <c r="P1474" t="s">
        <v>581</v>
      </c>
      <c r="Q1474" t="s">
        <v>582</v>
      </c>
      <c r="R1474" t="s">
        <v>26</v>
      </c>
      <c r="S1474" t="s">
        <v>137</v>
      </c>
      <c r="T1474">
        <v>20000</v>
      </c>
    </row>
    <row r="1475" spans="1:20" x14ac:dyDescent="0.3">
      <c r="A1475" t="s">
        <v>2492</v>
      </c>
      <c r="B1475" t="str">
        <f>_xlfn.CONCAT(쿼리1[[#This Row],[주문번호]], "-", 쿼리1[[#This Row],[공정명]])</f>
        <v>20241202-150095-합지</v>
      </c>
      <c r="C1475">
        <v>1</v>
      </c>
      <c r="D1475" t="s">
        <v>60</v>
      </c>
      <c r="E1475" s="1">
        <v>45628</v>
      </c>
      <c r="F1475" s="1">
        <v>45636</v>
      </c>
      <c r="G1475" s="1">
        <v>45646</v>
      </c>
      <c r="H1475" s="1">
        <v>45656</v>
      </c>
      <c r="I1475" s="1">
        <v>45646</v>
      </c>
      <c r="J1475" t="s">
        <v>31</v>
      </c>
      <c r="K1475" t="s">
        <v>32</v>
      </c>
      <c r="L1475">
        <v>6000</v>
      </c>
      <c r="M1475">
        <v>6000</v>
      </c>
      <c r="N1475">
        <v>10</v>
      </c>
      <c r="O1475" t="s">
        <v>2493</v>
      </c>
      <c r="P1475" t="s">
        <v>2494</v>
      </c>
      <c r="Q1475" t="s">
        <v>42</v>
      </c>
      <c r="R1475" t="s">
        <v>2495</v>
      </c>
      <c r="S1475" t="s">
        <v>2890</v>
      </c>
      <c r="T1475">
        <v>10344</v>
      </c>
    </row>
    <row r="1476" spans="1:20" x14ac:dyDescent="0.3">
      <c r="A1476" t="s">
        <v>2891</v>
      </c>
      <c r="B1476" t="str">
        <f>_xlfn.CONCAT(쿼리1[[#This Row],[주문번호]], "-", 쿼리1[[#This Row],[공정명]])</f>
        <v>20241128-1000169862-제대</v>
      </c>
      <c r="C1476">
        <v>5</v>
      </c>
      <c r="D1476" t="s">
        <v>80</v>
      </c>
      <c r="E1476" s="1">
        <v>45624</v>
      </c>
      <c r="F1476" s="1">
        <v>45638</v>
      </c>
      <c r="G1476" s="1"/>
      <c r="H1476" s="1">
        <v>45656</v>
      </c>
      <c r="I1476" s="1">
        <v>45644</v>
      </c>
      <c r="J1476" t="s">
        <v>21</v>
      </c>
      <c r="K1476" t="s">
        <v>22</v>
      </c>
      <c r="L1476">
        <v>15000</v>
      </c>
      <c r="O1476" t="s">
        <v>46</v>
      </c>
      <c r="P1476" t="s">
        <v>2892</v>
      </c>
      <c r="Q1476" t="s">
        <v>2893</v>
      </c>
      <c r="R1476" t="s">
        <v>2076</v>
      </c>
      <c r="S1476" t="s">
        <v>2894</v>
      </c>
      <c r="T1476">
        <v>15000</v>
      </c>
    </row>
    <row r="1477" spans="1:20" x14ac:dyDescent="0.3">
      <c r="A1477" t="s">
        <v>2891</v>
      </c>
      <c r="B1477" t="str">
        <f>_xlfn.CONCAT(쿼리1[[#This Row],[주문번호]], "-", 쿼리1[[#This Row],[공정명]])</f>
        <v>20241128-1000169862-옵션</v>
      </c>
      <c r="C1477">
        <v>6</v>
      </c>
      <c r="D1477" t="s">
        <v>30</v>
      </c>
      <c r="E1477" s="1">
        <v>45624</v>
      </c>
      <c r="F1477" s="1">
        <v>45642</v>
      </c>
      <c r="G1477" s="1"/>
      <c r="H1477" s="1">
        <v>45656</v>
      </c>
      <c r="I1477" s="1">
        <v>45644</v>
      </c>
      <c r="J1477" t="s">
        <v>21</v>
      </c>
      <c r="K1477" t="s">
        <v>22</v>
      </c>
      <c r="L1477">
        <v>15000</v>
      </c>
      <c r="O1477" t="s">
        <v>46</v>
      </c>
      <c r="P1477" t="s">
        <v>2892</v>
      </c>
      <c r="Q1477" t="s">
        <v>2893</v>
      </c>
      <c r="R1477" t="s">
        <v>2076</v>
      </c>
      <c r="S1477" t="s">
        <v>2894</v>
      </c>
      <c r="T1477">
        <v>15000</v>
      </c>
    </row>
    <row r="1478" spans="1:20" x14ac:dyDescent="0.3">
      <c r="A1478" t="s">
        <v>29</v>
      </c>
      <c r="B1478" t="str">
        <f>_xlfn.CONCAT(쿼리1[[#This Row],[주문번호]], "-", 쿼리1[[#This Row],[공정명]])</f>
        <v>20240924-1318P0085-제대</v>
      </c>
      <c r="C1478">
        <v>5</v>
      </c>
      <c r="D1478" t="s">
        <v>80</v>
      </c>
      <c r="E1478" s="1">
        <v>45559</v>
      </c>
      <c r="F1478" s="1">
        <v>45572</v>
      </c>
      <c r="G1478" s="1"/>
      <c r="H1478" s="1">
        <v>45656</v>
      </c>
      <c r="I1478" s="1">
        <v>45603</v>
      </c>
      <c r="J1478" t="s">
        <v>31</v>
      </c>
      <c r="K1478" t="s">
        <v>22</v>
      </c>
      <c r="L1478">
        <v>15000</v>
      </c>
      <c r="O1478" t="s">
        <v>33</v>
      </c>
      <c r="P1478" t="s">
        <v>34</v>
      </c>
      <c r="Q1478" t="s">
        <v>35</v>
      </c>
      <c r="R1478" t="s">
        <v>36</v>
      </c>
      <c r="S1478" t="s">
        <v>2894</v>
      </c>
      <c r="T1478">
        <v>15000</v>
      </c>
    </row>
    <row r="1479" spans="1:20" x14ac:dyDescent="0.3">
      <c r="A1479" t="s">
        <v>2895</v>
      </c>
      <c r="B1479" t="str">
        <f>_xlfn.CONCAT(쿼리1[[#This Row],[주문번호]], "-", 쿼리1[[#This Row],[공정명]])</f>
        <v>20240903-1000157741-제대</v>
      </c>
      <c r="C1479">
        <v>5</v>
      </c>
      <c r="D1479" t="s">
        <v>80</v>
      </c>
      <c r="E1479" s="1">
        <v>45538</v>
      </c>
      <c r="F1479" s="1">
        <v>45551</v>
      </c>
      <c r="G1479" s="1"/>
      <c r="H1479" s="1">
        <v>45656</v>
      </c>
      <c r="I1479" s="1">
        <v>45541</v>
      </c>
      <c r="J1479" t="s">
        <v>21</v>
      </c>
      <c r="K1479" t="s">
        <v>22</v>
      </c>
      <c r="L1479">
        <v>10000</v>
      </c>
      <c r="O1479" t="s">
        <v>2896</v>
      </c>
      <c r="P1479" t="s">
        <v>2897</v>
      </c>
      <c r="Q1479" t="s">
        <v>2898</v>
      </c>
      <c r="R1479" t="s">
        <v>1251</v>
      </c>
      <c r="S1479" t="s">
        <v>2894</v>
      </c>
      <c r="T1479">
        <v>10000</v>
      </c>
    </row>
    <row r="1480" spans="1:20" x14ac:dyDescent="0.3">
      <c r="A1480" t="s">
        <v>2899</v>
      </c>
      <c r="B1480" t="str">
        <f>_xlfn.CONCAT(쿼리1[[#This Row],[주문번호]], "-", 쿼리1[[#This Row],[공정명]])</f>
        <v>20241004-1000157741-제대</v>
      </c>
      <c r="C1480">
        <v>5</v>
      </c>
      <c r="D1480" t="s">
        <v>80</v>
      </c>
      <c r="E1480" s="1">
        <v>45569</v>
      </c>
      <c r="F1480" s="1">
        <v>45580</v>
      </c>
      <c r="G1480" s="1"/>
      <c r="H1480" s="1">
        <v>45656</v>
      </c>
      <c r="I1480" s="1">
        <v>45579</v>
      </c>
      <c r="J1480" t="s">
        <v>21</v>
      </c>
      <c r="K1480" t="s">
        <v>22</v>
      </c>
      <c r="L1480">
        <v>10000</v>
      </c>
      <c r="O1480" t="s">
        <v>2896</v>
      </c>
      <c r="P1480" t="s">
        <v>2897</v>
      </c>
      <c r="Q1480" t="s">
        <v>2898</v>
      </c>
      <c r="R1480" t="s">
        <v>1251</v>
      </c>
      <c r="S1480" t="s">
        <v>2894</v>
      </c>
      <c r="T1480">
        <v>10000</v>
      </c>
    </row>
    <row r="1481" spans="1:20" x14ac:dyDescent="0.3">
      <c r="A1481" t="s">
        <v>2900</v>
      </c>
      <c r="B1481" t="str">
        <f>_xlfn.CONCAT(쿼리1[[#This Row],[주문번호]], "-", 쿼리1[[#This Row],[공정명]])</f>
        <v>20240903-3000166991-턴키</v>
      </c>
      <c r="C1481">
        <v>1</v>
      </c>
      <c r="D1481" t="s">
        <v>20</v>
      </c>
      <c r="E1481" s="1">
        <v>45538</v>
      </c>
      <c r="F1481" s="1">
        <v>45545</v>
      </c>
      <c r="G1481" s="1"/>
      <c r="H1481" s="1">
        <v>45656</v>
      </c>
      <c r="I1481" s="1"/>
      <c r="J1481" t="s">
        <v>174</v>
      </c>
      <c r="K1481" t="s">
        <v>22</v>
      </c>
      <c r="L1481">
        <v>29</v>
      </c>
      <c r="O1481" t="s">
        <v>431</v>
      </c>
      <c r="P1481" t="s">
        <v>2901</v>
      </c>
      <c r="Q1481" t="s">
        <v>42</v>
      </c>
      <c r="R1481" t="s">
        <v>2399</v>
      </c>
      <c r="S1481" t="s">
        <v>2902</v>
      </c>
      <c r="T1481">
        <v>29</v>
      </c>
    </row>
    <row r="1482" spans="1:20" x14ac:dyDescent="0.3">
      <c r="A1482" t="s">
        <v>2903</v>
      </c>
      <c r="B1482" t="str">
        <f>_xlfn.CONCAT(쿼리1[[#This Row],[주문번호]], "-", 쿼리1[[#This Row],[공정명]])</f>
        <v>20241202-3419P0019-턴키</v>
      </c>
      <c r="C1482">
        <v>1</v>
      </c>
      <c r="D1482" t="s">
        <v>20</v>
      </c>
      <c r="E1482" s="1">
        <v>45628</v>
      </c>
      <c r="F1482" s="1">
        <v>45635</v>
      </c>
      <c r="G1482" s="1"/>
      <c r="H1482" s="1">
        <v>45656</v>
      </c>
      <c r="I1482" s="1"/>
      <c r="J1482" t="s">
        <v>21</v>
      </c>
      <c r="K1482" t="s">
        <v>22</v>
      </c>
      <c r="L1482">
        <v>500</v>
      </c>
      <c r="O1482" t="s">
        <v>2904</v>
      </c>
      <c r="P1482" t="s">
        <v>2905</v>
      </c>
      <c r="Q1482" t="s">
        <v>2906</v>
      </c>
      <c r="R1482" t="s">
        <v>2907</v>
      </c>
      <c r="S1482" t="s">
        <v>2908</v>
      </c>
      <c r="T1482">
        <v>500</v>
      </c>
    </row>
    <row r="1483" spans="1:20" x14ac:dyDescent="0.3">
      <c r="A1483" t="s">
        <v>2909</v>
      </c>
      <c r="B1483" t="str">
        <f>_xlfn.CONCAT(쿼리1[[#This Row],[주문번호]], "-", 쿼리1[[#This Row],[공정명]])</f>
        <v>20241002-2000144659-제대</v>
      </c>
      <c r="C1483">
        <v>3</v>
      </c>
      <c r="D1483" t="s">
        <v>80</v>
      </c>
      <c r="E1483" s="1">
        <v>45567</v>
      </c>
      <c r="F1483" s="1">
        <v>45579</v>
      </c>
      <c r="G1483" s="1">
        <v>45602</v>
      </c>
      <c r="H1483" s="1">
        <v>45656</v>
      </c>
      <c r="I1483" s="1">
        <v>45602</v>
      </c>
      <c r="J1483" t="s">
        <v>31</v>
      </c>
      <c r="K1483" t="s">
        <v>32</v>
      </c>
      <c r="L1483">
        <v>35714</v>
      </c>
      <c r="M1483">
        <v>35000</v>
      </c>
      <c r="N1483">
        <v>23</v>
      </c>
      <c r="O1483" t="s">
        <v>2910</v>
      </c>
      <c r="P1483" t="s">
        <v>2911</v>
      </c>
      <c r="Q1483" t="s">
        <v>2912</v>
      </c>
      <c r="R1483" t="s">
        <v>821</v>
      </c>
      <c r="S1483" t="s">
        <v>2913</v>
      </c>
      <c r="T1483">
        <v>35714</v>
      </c>
    </row>
    <row r="1484" spans="1:20" x14ac:dyDescent="0.3">
      <c r="A1484" t="s">
        <v>2914</v>
      </c>
      <c r="B1484" t="str">
        <f>_xlfn.CONCAT(쿼리1[[#This Row],[주문번호]], "-", 쿼리1[[#This Row],[공정명]])</f>
        <v>20241112-1000169596-제대</v>
      </c>
      <c r="C1484">
        <v>4</v>
      </c>
      <c r="D1484" t="s">
        <v>80</v>
      </c>
      <c r="E1484" s="1">
        <v>45608</v>
      </c>
      <c r="F1484" s="1">
        <v>45618</v>
      </c>
      <c r="G1484" s="1">
        <v>45618</v>
      </c>
      <c r="H1484" s="1">
        <v>45656</v>
      </c>
      <c r="I1484" s="1">
        <v>45616</v>
      </c>
      <c r="J1484" t="s">
        <v>101</v>
      </c>
      <c r="K1484" t="s">
        <v>39</v>
      </c>
      <c r="L1484">
        <v>13333</v>
      </c>
      <c r="M1484">
        <v>6180</v>
      </c>
      <c r="N1484">
        <v>0</v>
      </c>
      <c r="O1484" t="s">
        <v>91</v>
      </c>
      <c r="P1484" t="s">
        <v>2915</v>
      </c>
      <c r="Q1484" t="s">
        <v>2916</v>
      </c>
      <c r="R1484" t="s">
        <v>2917</v>
      </c>
      <c r="S1484" t="s">
        <v>85</v>
      </c>
      <c r="T1484">
        <v>13333</v>
      </c>
    </row>
    <row r="1485" spans="1:20" x14ac:dyDescent="0.3">
      <c r="A1485" t="s">
        <v>2918</v>
      </c>
      <c r="B1485" t="str">
        <f>_xlfn.CONCAT(쿼리1[[#This Row],[주문번호]], "-", 쿼리1[[#This Row],[공정명]])</f>
        <v>20241218-1000164228-제대</v>
      </c>
      <c r="C1485">
        <v>2</v>
      </c>
      <c r="D1485" t="s">
        <v>80</v>
      </c>
      <c r="E1485" s="1">
        <v>45644</v>
      </c>
      <c r="F1485" s="1">
        <v>45653</v>
      </c>
      <c r="G1485" s="1">
        <v>45652</v>
      </c>
      <c r="H1485" s="1">
        <v>45656</v>
      </c>
      <c r="I1485" s="1">
        <v>45652</v>
      </c>
      <c r="J1485" t="s">
        <v>31</v>
      </c>
      <c r="K1485" t="s">
        <v>39</v>
      </c>
      <c r="L1485">
        <v>24000</v>
      </c>
      <c r="M1485">
        <v>23400</v>
      </c>
      <c r="N1485">
        <v>-1</v>
      </c>
      <c r="O1485" t="s">
        <v>731</v>
      </c>
      <c r="P1485" t="s">
        <v>92</v>
      </c>
      <c r="Q1485" t="s">
        <v>42</v>
      </c>
      <c r="R1485" t="s">
        <v>725</v>
      </c>
      <c r="S1485" t="s">
        <v>85</v>
      </c>
      <c r="T1485">
        <v>24000</v>
      </c>
    </row>
    <row r="1486" spans="1:20" x14ac:dyDescent="0.3">
      <c r="A1486" t="s">
        <v>2919</v>
      </c>
      <c r="B1486" t="str">
        <f>_xlfn.CONCAT(쿼리1[[#This Row],[주문번호]], "-", 쿼리1[[#This Row],[공정명]])</f>
        <v>20240923-1000167708-제대</v>
      </c>
      <c r="C1486">
        <v>4</v>
      </c>
      <c r="D1486" t="s">
        <v>80</v>
      </c>
      <c r="E1486" s="1">
        <v>45558</v>
      </c>
      <c r="F1486" s="1">
        <v>45569</v>
      </c>
      <c r="G1486" s="1">
        <v>45575</v>
      </c>
      <c r="H1486" s="1">
        <v>45656</v>
      </c>
      <c r="I1486" s="1">
        <v>45575</v>
      </c>
      <c r="J1486" t="s">
        <v>31</v>
      </c>
      <c r="K1486" t="s">
        <v>32</v>
      </c>
      <c r="L1486">
        <v>18750</v>
      </c>
      <c r="M1486">
        <v>17770</v>
      </c>
      <c r="N1486">
        <v>6</v>
      </c>
      <c r="O1486" t="s">
        <v>2920</v>
      </c>
      <c r="P1486" t="s">
        <v>683</v>
      </c>
      <c r="Q1486" t="s">
        <v>2921</v>
      </c>
      <c r="R1486" t="s">
        <v>2922</v>
      </c>
      <c r="S1486" t="s">
        <v>85</v>
      </c>
      <c r="T1486">
        <v>18750</v>
      </c>
    </row>
    <row r="1487" spans="1:20" x14ac:dyDescent="0.3">
      <c r="A1487" t="s">
        <v>2919</v>
      </c>
      <c r="B1487" t="str">
        <f>_xlfn.CONCAT(쿼리1[[#This Row],[주문번호]], "-", 쿼리1[[#This Row],[공정명]])</f>
        <v>20240923-1000167708-제대</v>
      </c>
      <c r="C1487">
        <v>4</v>
      </c>
      <c r="D1487" t="s">
        <v>80</v>
      </c>
      <c r="E1487" s="1">
        <v>45558</v>
      </c>
      <c r="F1487" s="1">
        <v>45569</v>
      </c>
      <c r="G1487" s="1">
        <v>45569</v>
      </c>
      <c r="H1487" s="1">
        <v>45656</v>
      </c>
      <c r="I1487" s="1">
        <v>45575</v>
      </c>
      <c r="J1487" t="s">
        <v>31</v>
      </c>
      <c r="K1487" t="s">
        <v>39</v>
      </c>
      <c r="L1487">
        <v>18750</v>
      </c>
      <c r="M1487">
        <v>17770</v>
      </c>
      <c r="N1487">
        <v>0</v>
      </c>
      <c r="O1487" t="s">
        <v>2920</v>
      </c>
      <c r="P1487" t="s">
        <v>683</v>
      </c>
      <c r="Q1487" t="s">
        <v>2921</v>
      </c>
      <c r="R1487" t="s">
        <v>2922</v>
      </c>
      <c r="S1487" t="s">
        <v>85</v>
      </c>
      <c r="T1487">
        <v>18750</v>
      </c>
    </row>
    <row r="1488" spans="1:20" x14ac:dyDescent="0.3">
      <c r="A1488" t="s">
        <v>2923</v>
      </c>
      <c r="B1488" t="str">
        <f>_xlfn.CONCAT(쿼리1[[#This Row],[주문번호]], "-", 쿼리1[[#This Row],[공정명]])</f>
        <v>20241226-12150545-제대</v>
      </c>
      <c r="C1488">
        <v>4</v>
      </c>
      <c r="D1488" t="s">
        <v>80</v>
      </c>
      <c r="E1488" s="1">
        <v>45652</v>
      </c>
      <c r="F1488" s="1">
        <v>45664</v>
      </c>
      <c r="G1488" s="1"/>
      <c r="H1488" s="1">
        <v>45656</v>
      </c>
      <c r="I1488" s="1"/>
      <c r="J1488" t="s">
        <v>21</v>
      </c>
      <c r="K1488" t="s">
        <v>282</v>
      </c>
      <c r="L1488">
        <v>30000</v>
      </c>
      <c r="O1488" t="s">
        <v>394</v>
      </c>
      <c r="P1488" t="s">
        <v>676</v>
      </c>
      <c r="Q1488" t="s">
        <v>2924</v>
      </c>
      <c r="R1488" t="s">
        <v>743</v>
      </c>
      <c r="S1488" t="s">
        <v>85</v>
      </c>
      <c r="T1488">
        <v>30000</v>
      </c>
    </row>
    <row r="1489" spans="1:20" x14ac:dyDescent="0.3">
      <c r="A1489" t="s">
        <v>2925</v>
      </c>
      <c r="B1489" t="str">
        <f>_xlfn.CONCAT(쿼리1[[#This Row],[주문번호]], "-", 쿼리1[[#This Row],[공정명]])</f>
        <v>20241227-12160152-제대</v>
      </c>
      <c r="C1489">
        <v>2</v>
      </c>
      <c r="D1489" t="s">
        <v>80</v>
      </c>
      <c r="E1489" s="1">
        <v>45653</v>
      </c>
      <c r="F1489" s="1">
        <v>45665</v>
      </c>
      <c r="G1489" s="1"/>
      <c r="H1489" s="1">
        <v>45656</v>
      </c>
      <c r="I1489" s="1"/>
      <c r="J1489" t="s">
        <v>21</v>
      </c>
      <c r="K1489" t="s">
        <v>282</v>
      </c>
      <c r="L1489">
        <v>9375</v>
      </c>
      <c r="O1489" t="s">
        <v>275</v>
      </c>
      <c r="P1489" t="s">
        <v>2926</v>
      </c>
      <c r="Q1489" t="s">
        <v>42</v>
      </c>
      <c r="R1489" t="s">
        <v>743</v>
      </c>
      <c r="S1489" t="s">
        <v>85</v>
      </c>
      <c r="T1489">
        <v>9375</v>
      </c>
    </row>
    <row r="1490" spans="1:20" x14ac:dyDescent="0.3">
      <c r="A1490" t="s">
        <v>2927</v>
      </c>
      <c r="B1490" t="str">
        <f>_xlfn.CONCAT(쿼리1[[#This Row],[주문번호]], "-", 쿼리1[[#This Row],[공정명]])</f>
        <v>20241021-1000154035-제대</v>
      </c>
      <c r="C1490">
        <v>4</v>
      </c>
      <c r="D1490" t="s">
        <v>80</v>
      </c>
      <c r="E1490" s="1">
        <v>45586</v>
      </c>
      <c r="F1490" s="1">
        <v>45597</v>
      </c>
      <c r="G1490" s="1">
        <v>45601</v>
      </c>
      <c r="H1490" s="1">
        <v>45656</v>
      </c>
      <c r="I1490" s="1">
        <v>45601</v>
      </c>
      <c r="J1490" t="s">
        <v>31</v>
      </c>
      <c r="K1490" t="s">
        <v>32</v>
      </c>
      <c r="L1490">
        <v>28571</v>
      </c>
      <c r="M1490">
        <v>27160</v>
      </c>
      <c r="N1490">
        <v>4</v>
      </c>
      <c r="O1490" t="s">
        <v>2682</v>
      </c>
      <c r="P1490" t="s">
        <v>2928</v>
      </c>
      <c r="Q1490" t="s">
        <v>2929</v>
      </c>
      <c r="R1490" t="s">
        <v>412</v>
      </c>
      <c r="S1490" t="s">
        <v>85</v>
      </c>
      <c r="T1490">
        <v>28571</v>
      </c>
    </row>
    <row r="1491" spans="1:20" x14ac:dyDescent="0.3">
      <c r="A1491" t="s">
        <v>2930</v>
      </c>
      <c r="B1491" t="str">
        <f>_xlfn.CONCAT(쿼리1[[#This Row],[주문번호]], "-", 쿼리1[[#This Row],[공정명]])</f>
        <v>20241206-1000154035-제대</v>
      </c>
      <c r="C1491">
        <v>4</v>
      </c>
      <c r="D1491" t="s">
        <v>80</v>
      </c>
      <c r="E1491" s="1">
        <v>45632</v>
      </c>
      <c r="F1491" s="1">
        <v>45645</v>
      </c>
      <c r="G1491" s="1">
        <v>45647</v>
      </c>
      <c r="H1491" s="1">
        <v>45656</v>
      </c>
      <c r="I1491" s="1">
        <v>45649</v>
      </c>
      <c r="J1491" t="s">
        <v>31</v>
      </c>
      <c r="K1491" t="s">
        <v>32</v>
      </c>
      <c r="L1491">
        <v>28571</v>
      </c>
      <c r="M1491">
        <v>26400</v>
      </c>
      <c r="N1491">
        <v>2</v>
      </c>
      <c r="O1491" t="s">
        <v>2682</v>
      </c>
      <c r="P1491" t="s">
        <v>2928</v>
      </c>
      <c r="Q1491" t="s">
        <v>2929</v>
      </c>
      <c r="R1491" t="s">
        <v>412</v>
      </c>
      <c r="S1491" t="s">
        <v>85</v>
      </c>
      <c r="T1491">
        <v>28571</v>
      </c>
    </row>
    <row r="1492" spans="1:20" x14ac:dyDescent="0.3">
      <c r="A1492" t="s">
        <v>2186</v>
      </c>
      <c r="B1492" t="str">
        <f>_xlfn.CONCAT(쿼리1[[#This Row],[주문번호]], "-", 쿼리1[[#This Row],[공정명]])</f>
        <v>20240920-1116P0004-제대</v>
      </c>
      <c r="C1492">
        <v>3</v>
      </c>
      <c r="D1492" t="s">
        <v>80</v>
      </c>
      <c r="E1492" s="1">
        <v>45555</v>
      </c>
      <c r="F1492" s="1">
        <v>45567</v>
      </c>
      <c r="G1492" s="1">
        <v>45575</v>
      </c>
      <c r="H1492" s="1">
        <v>45656</v>
      </c>
      <c r="I1492" s="1">
        <v>45575</v>
      </c>
      <c r="J1492" t="s">
        <v>31</v>
      </c>
      <c r="K1492" t="s">
        <v>32</v>
      </c>
      <c r="L1492">
        <v>46153</v>
      </c>
      <c r="M1492">
        <v>44200</v>
      </c>
      <c r="N1492">
        <v>8</v>
      </c>
      <c r="O1492" t="s">
        <v>2187</v>
      </c>
      <c r="P1492" t="s">
        <v>2188</v>
      </c>
      <c r="Q1492" t="s">
        <v>2189</v>
      </c>
      <c r="R1492" t="s">
        <v>714</v>
      </c>
      <c r="S1492" t="s">
        <v>85</v>
      </c>
      <c r="T1492">
        <v>46153</v>
      </c>
    </row>
    <row r="1493" spans="1:20" x14ac:dyDescent="0.3">
      <c r="A1493" t="s">
        <v>2186</v>
      </c>
      <c r="B1493" t="str">
        <f>_xlfn.CONCAT(쿼리1[[#This Row],[주문번호]], "-", 쿼리1[[#This Row],[공정명]])</f>
        <v>20240920-1116P0004-제대</v>
      </c>
      <c r="C1493">
        <v>3</v>
      </c>
      <c r="D1493" t="s">
        <v>80</v>
      </c>
      <c r="E1493" s="1">
        <v>45555</v>
      </c>
      <c r="F1493" s="1">
        <v>45567</v>
      </c>
      <c r="G1493" s="1">
        <v>45565</v>
      </c>
      <c r="H1493" s="1">
        <v>45656</v>
      </c>
      <c r="I1493" s="1">
        <v>45575</v>
      </c>
      <c r="J1493" t="s">
        <v>31</v>
      </c>
      <c r="K1493" t="s">
        <v>39</v>
      </c>
      <c r="L1493">
        <v>46153</v>
      </c>
      <c r="M1493">
        <v>44200</v>
      </c>
      <c r="N1493">
        <v>-2</v>
      </c>
      <c r="O1493" t="s">
        <v>2187</v>
      </c>
      <c r="P1493" t="s">
        <v>2188</v>
      </c>
      <c r="Q1493" t="s">
        <v>2189</v>
      </c>
      <c r="R1493" t="s">
        <v>714</v>
      </c>
      <c r="S1493" t="s">
        <v>85</v>
      </c>
      <c r="T1493">
        <v>46153</v>
      </c>
    </row>
    <row r="1494" spans="1:20" x14ac:dyDescent="0.3">
      <c r="A1494" t="s">
        <v>2931</v>
      </c>
      <c r="B1494" t="str">
        <f>_xlfn.CONCAT(쿼리1[[#This Row],[주문번호]], "-", 쿼리1[[#This Row],[공정명]])</f>
        <v>20241024-1620N0002-제대</v>
      </c>
      <c r="C1494">
        <v>2</v>
      </c>
      <c r="D1494" t="s">
        <v>80</v>
      </c>
      <c r="E1494" s="1">
        <v>45589</v>
      </c>
      <c r="F1494" s="1">
        <v>45602</v>
      </c>
      <c r="G1494" s="1">
        <v>45598</v>
      </c>
      <c r="H1494" s="1">
        <v>45656</v>
      </c>
      <c r="I1494" s="1">
        <v>45598</v>
      </c>
      <c r="J1494" t="s">
        <v>31</v>
      </c>
      <c r="K1494" t="s">
        <v>39</v>
      </c>
      <c r="L1494">
        <v>9230</v>
      </c>
      <c r="M1494">
        <v>7850</v>
      </c>
      <c r="N1494">
        <v>-4</v>
      </c>
      <c r="O1494" t="s">
        <v>716</v>
      </c>
      <c r="P1494" t="s">
        <v>1198</v>
      </c>
      <c r="Q1494" t="s">
        <v>42</v>
      </c>
      <c r="R1494" t="s">
        <v>714</v>
      </c>
      <c r="S1494" t="s">
        <v>85</v>
      </c>
      <c r="T1494">
        <v>9230</v>
      </c>
    </row>
    <row r="1495" spans="1:20" x14ac:dyDescent="0.3">
      <c r="A1495" t="s">
        <v>2932</v>
      </c>
      <c r="B1495" t="str">
        <f>_xlfn.CONCAT(쿼리1[[#This Row],[주문번호]], "-", 쿼리1[[#This Row],[공정명]])</f>
        <v>20241119-1116P0191-제대</v>
      </c>
      <c r="C1495">
        <v>4</v>
      </c>
      <c r="D1495" t="s">
        <v>80</v>
      </c>
      <c r="E1495" s="1">
        <v>45615</v>
      </c>
      <c r="F1495" s="1">
        <v>45628</v>
      </c>
      <c r="G1495" s="1">
        <v>45626</v>
      </c>
      <c r="H1495" s="1">
        <v>45656</v>
      </c>
      <c r="I1495" s="1">
        <v>45626</v>
      </c>
      <c r="J1495" t="s">
        <v>31</v>
      </c>
      <c r="K1495" t="s">
        <v>39</v>
      </c>
      <c r="L1495">
        <v>10909</v>
      </c>
      <c r="M1495">
        <v>10350</v>
      </c>
      <c r="N1495">
        <v>-2</v>
      </c>
      <c r="O1495" t="s">
        <v>2677</v>
      </c>
      <c r="P1495" t="s">
        <v>1900</v>
      </c>
      <c r="Q1495" t="s">
        <v>2678</v>
      </c>
      <c r="R1495" t="s">
        <v>714</v>
      </c>
      <c r="S1495" t="s">
        <v>85</v>
      </c>
      <c r="T1495">
        <v>10909</v>
      </c>
    </row>
    <row r="1496" spans="1:20" x14ac:dyDescent="0.3">
      <c r="A1496" t="s">
        <v>2933</v>
      </c>
      <c r="B1496" t="str">
        <f>_xlfn.CONCAT(쿼리1[[#This Row],[주문번호]], "-", 쿼리1[[#This Row],[공정명]])</f>
        <v>20241104-1116P0191-제대</v>
      </c>
      <c r="C1496">
        <v>4</v>
      </c>
      <c r="D1496" t="s">
        <v>80</v>
      </c>
      <c r="E1496" s="1">
        <v>45600</v>
      </c>
      <c r="F1496" s="1">
        <v>45611</v>
      </c>
      <c r="G1496" s="1">
        <v>45612</v>
      </c>
      <c r="H1496" s="1">
        <v>45656</v>
      </c>
      <c r="I1496" s="1">
        <v>45612</v>
      </c>
      <c r="J1496" t="s">
        <v>31</v>
      </c>
      <c r="K1496" t="s">
        <v>32</v>
      </c>
      <c r="L1496">
        <v>10909</v>
      </c>
      <c r="M1496">
        <v>10550</v>
      </c>
      <c r="N1496">
        <v>1</v>
      </c>
      <c r="O1496" t="s">
        <v>2677</v>
      </c>
      <c r="P1496" t="s">
        <v>1900</v>
      </c>
      <c r="Q1496" t="s">
        <v>2678</v>
      </c>
      <c r="R1496" t="s">
        <v>714</v>
      </c>
      <c r="S1496" t="s">
        <v>85</v>
      </c>
      <c r="T1496">
        <v>10909</v>
      </c>
    </row>
    <row r="1497" spans="1:20" x14ac:dyDescent="0.3">
      <c r="A1497" t="s">
        <v>2934</v>
      </c>
      <c r="B1497" t="str">
        <f>_xlfn.CONCAT(쿼리1[[#This Row],[주문번호]], "-", 쿼리1[[#This Row],[공정명]])</f>
        <v>20240909-1419P0348-제대</v>
      </c>
      <c r="C1497">
        <v>4</v>
      </c>
      <c r="D1497" t="s">
        <v>80</v>
      </c>
      <c r="E1497" s="1">
        <v>45544</v>
      </c>
      <c r="F1497" s="1">
        <v>45555</v>
      </c>
      <c r="G1497" s="1">
        <v>45560</v>
      </c>
      <c r="H1497" s="1">
        <v>45656</v>
      </c>
      <c r="I1497" s="1">
        <v>45560</v>
      </c>
      <c r="J1497" t="s">
        <v>31</v>
      </c>
      <c r="K1497" t="s">
        <v>32</v>
      </c>
      <c r="L1497">
        <v>26086</v>
      </c>
      <c r="M1497">
        <v>24850</v>
      </c>
      <c r="N1497">
        <v>5</v>
      </c>
      <c r="O1497" t="s">
        <v>180</v>
      </c>
      <c r="P1497" t="s">
        <v>1943</v>
      </c>
      <c r="Q1497" t="s">
        <v>2935</v>
      </c>
      <c r="R1497" t="s">
        <v>539</v>
      </c>
      <c r="S1497" t="s">
        <v>85</v>
      </c>
      <c r="T1497">
        <v>26086</v>
      </c>
    </row>
    <row r="1498" spans="1:20" x14ac:dyDescent="0.3">
      <c r="A1498" t="s">
        <v>2190</v>
      </c>
      <c r="B1498" t="str">
        <f>_xlfn.CONCAT(쿼리1[[#This Row],[주문번호]], "-", 쿼리1[[#This Row],[공정명]])</f>
        <v>20240919-1000146651-제대</v>
      </c>
      <c r="C1498">
        <v>4</v>
      </c>
      <c r="D1498" t="s">
        <v>80</v>
      </c>
      <c r="E1498" s="1">
        <v>45554</v>
      </c>
      <c r="F1498" s="1">
        <v>45566</v>
      </c>
      <c r="G1498" s="1">
        <v>45575</v>
      </c>
      <c r="H1498" s="1">
        <v>45656</v>
      </c>
      <c r="I1498" s="1">
        <v>45575</v>
      </c>
      <c r="J1498" t="s">
        <v>31</v>
      </c>
      <c r="K1498" t="s">
        <v>32</v>
      </c>
      <c r="L1498">
        <v>13043</v>
      </c>
      <c r="M1498">
        <v>12250</v>
      </c>
      <c r="N1498">
        <v>9</v>
      </c>
      <c r="O1498" t="s">
        <v>2191</v>
      </c>
      <c r="P1498" t="s">
        <v>2192</v>
      </c>
      <c r="Q1498" t="s">
        <v>2193</v>
      </c>
      <c r="R1498" t="s">
        <v>539</v>
      </c>
      <c r="S1498" t="s">
        <v>85</v>
      </c>
      <c r="T1498">
        <v>13043</v>
      </c>
    </row>
    <row r="1499" spans="1:20" x14ac:dyDescent="0.3">
      <c r="A1499" t="s">
        <v>2190</v>
      </c>
      <c r="B1499" t="str">
        <f>_xlfn.CONCAT(쿼리1[[#This Row],[주문번호]], "-", 쿼리1[[#This Row],[공정명]])</f>
        <v>20240919-1000146651-제대</v>
      </c>
      <c r="C1499">
        <v>4</v>
      </c>
      <c r="D1499" t="s">
        <v>80</v>
      </c>
      <c r="E1499" s="1">
        <v>45554</v>
      </c>
      <c r="F1499" s="1">
        <v>45566</v>
      </c>
      <c r="G1499" s="1">
        <v>45565</v>
      </c>
      <c r="H1499" s="1">
        <v>45656</v>
      </c>
      <c r="I1499" s="1">
        <v>45575</v>
      </c>
      <c r="J1499" t="s">
        <v>31</v>
      </c>
      <c r="K1499" t="s">
        <v>39</v>
      </c>
      <c r="L1499">
        <v>13043</v>
      </c>
      <c r="M1499">
        <v>12250</v>
      </c>
      <c r="N1499">
        <v>-1</v>
      </c>
      <c r="O1499" t="s">
        <v>2191</v>
      </c>
      <c r="P1499" t="s">
        <v>2192</v>
      </c>
      <c r="Q1499" t="s">
        <v>2193</v>
      </c>
      <c r="R1499" t="s">
        <v>539</v>
      </c>
      <c r="S1499" t="s">
        <v>85</v>
      </c>
      <c r="T1499">
        <v>13043</v>
      </c>
    </row>
    <row r="1500" spans="1:20" x14ac:dyDescent="0.3">
      <c r="A1500" t="s">
        <v>2936</v>
      </c>
      <c r="B1500" t="str">
        <f>_xlfn.CONCAT(쿼리1[[#This Row],[주문번호]], "-", 쿼리1[[#This Row],[공정명]])</f>
        <v>20241219-1419P0348-제대</v>
      </c>
      <c r="C1500">
        <v>4</v>
      </c>
      <c r="D1500" t="s">
        <v>80</v>
      </c>
      <c r="E1500" s="1">
        <v>45645</v>
      </c>
      <c r="F1500" s="1">
        <v>45658</v>
      </c>
      <c r="G1500" s="1"/>
      <c r="H1500" s="1">
        <v>45656</v>
      </c>
      <c r="I1500" s="1">
        <v>45652</v>
      </c>
      <c r="J1500" t="s">
        <v>21</v>
      </c>
      <c r="K1500" t="s">
        <v>282</v>
      </c>
      <c r="L1500">
        <v>26086</v>
      </c>
      <c r="O1500" t="s">
        <v>180</v>
      </c>
      <c r="P1500" t="s">
        <v>1943</v>
      </c>
      <c r="Q1500" t="s">
        <v>2935</v>
      </c>
      <c r="R1500" t="s">
        <v>539</v>
      </c>
      <c r="S1500" t="s">
        <v>85</v>
      </c>
      <c r="T1500">
        <v>26086</v>
      </c>
    </row>
    <row r="1501" spans="1:20" x14ac:dyDescent="0.3">
      <c r="A1501" t="s">
        <v>2937</v>
      </c>
      <c r="B1501" t="str">
        <f>_xlfn.CONCAT(쿼리1[[#This Row],[주문번호]], "-", 쿼리1[[#This Row],[공정명]])</f>
        <v>20241125-1000139790-합지</v>
      </c>
      <c r="C1501">
        <v>3</v>
      </c>
      <c r="D1501" t="s">
        <v>60</v>
      </c>
      <c r="E1501" s="1">
        <v>45621</v>
      </c>
      <c r="F1501" s="1">
        <v>45629</v>
      </c>
      <c r="G1501" s="1">
        <v>45629</v>
      </c>
      <c r="H1501" s="1">
        <v>45656</v>
      </c>
      <c r="I1501" s="1">
        <v>45636</v>
      </c>
      <c r="J1501" t="s">
        <v>31</v>
      </c>
      <c r="K1501" t="s">
        <v>39</v>
      </c>
      <c r="L1501">
        <v>6000</v>
      </c>
      <c r="M1501">
        <v>6000</v>
      </c>
      <c r="N1501">
        <v>0</v>
      </c>
      <c r="O1501" t="s">
        <v>564</v>
      </c>
      <c r="P1501" t="s">
        <v>2938</v>
      </c>
      <c r="Q1501" t="s">
        <v>2939</v>
      </c>
      <c r="R1501" t="s">
        <v>429</v>
      </c>
      <c r="S1501" t="s">
        <v>190</v>
      </c>
      <c r="T1501">
        <v>27272</v>
      </c>
    </row>
    <row r="1502" spans="1:20" x14ac:dyDescent="0.3">
      <c r="A1502" t="s">
        <v>1340</v>
      </c>
      <c r="B1502" t="str">
        <f>_xlfn.CONCAT(쿼리1[[#This Row],[주문번호]], "-", 쿼리1[[#This Row],[공정명]])</f>
        <v>20241008-1000138905-합지</v>
      </c>
      <c r="C1502">
        <v>7</v>
      </c>
      <c r="D1502" t="s">
        <v>60</v>
      </c>
      <c r="E1502" s="1">
        <v>45573</v>
      </c>
      <c r="F1502" s="1">
        <v>45582</v>
      </c>
      <c r="G1502" s="1">
        <v>45601</v>
      </c>
      <c r="H1502" s="1">
        <v>45656</v>
      </c>
      <c r="I1502" s="1">
        <v>45601</v>
      </c>
      <c r="J1502" t="s">
        <v>31</v>
      </c>
      <c r="K1502" t="s">
        <v>32</v>
      </c>
      <c r="L1502">
        <v>6000</v>
      </c>
      <c r="M1502">
        <v>6000</v>
      </c>
      <c r="N1502">
        <v>19</v>
      </c>
      <c r="O1502" t="s">
        <v>564</v>
      </c>
      <c r="P1502" t="s">
        <v>1332</v>
      </c>
      <c r="Q1502" t="s">
        <v>1333</v>
      </c>
      <c r="R1502" t="s">
        <v>429</v>
      </c>
      <c r="S1502" t="s">
        <v>190</v>
      </c>
      <c r="T1502">
        <v>20000</v>
      </c>
    </row>
    <row r="1503" spans="1:20" x14ac:dyDescent="0.3">
      <c r="A1503" t="s">
        <v>2285</v>
      </c>
      <c r="B1503" t="str">
        <f>_xlfn.CONCAT(쿼리1[[#This Row],[주문번호]], "-", 쿼리1[[#This Row],[공정명]])</f>
        <v>20241008-1000142676-합지</v>
      </c>
      <c r="C1503">
        <v>3</v>
      </c>
      <c r="D1503" t="s">
        <v>60</v>
      </c>
      <c r="E1503" s="1">
        <v>45573</v>
      </c>
      <c r="F1503" s="1">
        <v>45582</v>
      </c>
      <c r="G1503" s="1">
        <v>45582</v>
      </c>
      <c r="H1503" s="1">
        <v>45656</v>
      </c>
      <c r="I1503" s="1">
        <v>45587</v>
      </c>
      <c r="J1503" t="s">
        <v>31</v>
      </c>
      <c r="K1503" t="s">
        <v>39</v>
      </c>
      <c r="L1503">
        <v>6000</v>
      </c>
      <c r="M1503">
        <v>6000</v>
      </c>
      <c r="N1503">
        <v>0</v>
      </c>
      <c r="O1503" t="s">
        <v>2191</v>
      </c>
      <c r="P1503" t="s">
        <v>2286</v>
      </c>
      <c r="Q1503" t="s">
        <v>2287</v>
      </c>
      <c r="R1503" t="s">
        <v>429</v>
      </c>
      <c r="S1503" t="s">
        <v>190</v>
      </c>
      <c r="T1503">
        <v>10256</v>
      </c>
    </row>
    <row r="1504" spans="1:20" x14ac:dyDescent="0.3">
      <c r="A1504" t="s">
        <v>2940</v>
      </c>
      <c r="B1504" t="str">
        <f>_xlfn.CONCAT(쿼리1[[#This Row],[주문번호]], "-", 쿼리1[[#This Row],[공정명]])</f>
        <v>20241022-1000139790-합지</v>
      </c>
      <c r="C1504">
        <v>3</v>
      </c>
      <c r="D1504" t="s">
        <v>60</v>
      </c>
      <c r="E1504" s="1">
        <v>45587</v>
      </c>
      <c r="F1504" s="1">
        <v>45596</v>
      </c>
      <c r="G1504" s="1">
        <v>45600</v>
      </c>
      <c r="H1504" s="1">
        <v>45656</v>
      </c>
      <c r="I1504" s="1">
        <v>45600</v>
      </c>
      <c r="J1504" t="s">
        <v>31</v>
      </c>
      <c r="K1504" t="s">
        <v>32</v>
      </c>
      <c r="L1504">
        <v>6000</v>
      </c>
      <c r="M1504">
        <v>6000</v>
      </c>
      <c r="N1504">
        <v>4</v>
      </c>
      <c r="O1504" t="s">
        <v>564</v>
      </c>
      <c r="P1504" t="s">
        <v>2938</v>
      </c>
      <c r="Q1504" t="s">
        <v>2939</v>
      </c>
      <c r="R1504" t="s">
        <v>429</v>
      </c>
      <c r="S1504" t="s">
        <v>190</v>
      </c>
      <c r="T1504">
        <v>27272</v>
      </c>
    </row>
    <row r="1505" spans="1:20" x14ac:dyDescent="0.3">
      <c r="A1505" t="s">
        <v>2288</v>
      </c>
      <c r="B1505" t="str">
        <f>_xlfn.CONCAT(쿼리1[[#This Row],[주문번호]], "-", 쿼리1[[#This Row],[공정명]])</f>
        <v>20240902-1000142676-분단</v>
      </c>
      <c r="C1505">
        <v>4</v>
      </c>
      <c r="D1505" t="s">
        <v>196</v>
      </c>
      <c r="E1505" s="1">
        <v>45537</v>
      </c>
      <c r="F1505" s="1">
        <v>45547</v>
      </c>
      <c r="G1505" s="1"/>
      <c r="H1505" s="1">
        <v>45656</v>
      </c>
      <c r="I1505" s="1">
        <v>45575</v>
      </c>
      <c r="J1505" t="s">
        <v>31</v>
      </c>
      <c r="K1505" t="s">
        <v>22</v>
      </c>
      <c r="L1505">
        <v>6000</v>
      </c>
      <c r="O1505" t="s">
        <v>2191</v>
      </c>
      <c r="P1505" t="s">
        <v>2286</v>
      </c>
      <c r="Q1505" t="s">
        <v>2287</v>
      </c>
      <c r="R1505" t="s">
        <v>429</v>
      </c>
      <c r="S1505" t="s">
        <v>190</v>
      </c>
      <c r="T1505">
        <v>10256</v>
      </c>
    </row>
    <row r="1506" spans="1:20" x14ac:dyDescent="0.3">
      <c r="A1506" t="s">
        <v>2941</v>
      </c>
      <c r="B1506" t="str">
        <f>_xlfn.CONCAT(쿼리1[[#This Row],[주문번호]], "-", 쿼리1[[#This Row],[공정명]])</f>
        <v>20240920-1000139790-합지</v>
      </c>
      <c r="C1506">
        <v>3</v>
      </c>
      <c r="D1506" t="s">
        <v>60</v>
      </c>
      <c r="E1506" s="1">
        <v>45555</v>
      </c>
      <c r="F1506" s="1">
        <v>45566</v>
      </c>
      <c r="G1506" s="1">
        <v>45555</v>
      </c>
      <c r="H1506" s="1">
        <v>45656</v>
      </c>
      <c r="I1506" s="1">
        <v>45560</v>
      </c>
      <c r="J1506" t="s">
        <v>31</v>
      </c>
      <c r="K1506" t="s">
        <v>39</v>
      </c>
      <c r="L1506">
        <v>6000</v>
      </c>
      <c r="M1506">
        <v>6000</v>
      </c>
      <c r="N1506">
        <v>-11</v>
      </c>
      <c r="O1506" t="s">
        <v>564</v>
      </c>
      <c r="P1506" t="s">
        <v>2938</v>
      </c>
      <c r="Q1506" t="s">
        <v>2939</v>
      </c>
      <c r="R1506" t="s">
        <v>429</v>
      </c>
      <c r="S1506" t="s">
        <v>190</v>
      </c>
      <c r="T1506">
        <v>27272</v>
      </c>
    </row>
    <row r="1507" spans="1:20" x14ac:dyDescent="0.3">
      <c r="A1507" t="s">
        <v>1342</v>
      </c>
      <c r="B1507" t="str">
        <f>_xlfn.CONCAT(쿼리1[[#This Row],[주문번호]], "-", 쿼리1[[#This Row],[공정명]])</f>
        <v>20240919-1000138905-합지</v>
      </c>
      <c r="C1507">
        <v>7</v>
      </c>
      <c r="D1507" t="s">
        <v>60</v>
      </c>
      <c r="E1507" s="1">
        <v>45554</v>
      </c>
      <c r="F1507" s="1">
        <v>45559</v>
      </c>
      <c r="G1507" s="1">
        <v>45587</v>
      </c>
      <c r="H1507" s="1">
        <v>45656</v>
      </c>
      <c r="I1507" s="1">
        <v>45587</v>
      </c>
      <c r="J1507" t="s">
        <v>31</v>
      </c>
      <c r="K1507" t="s">
        <v>32</v>
      </c>
      <c r="L1507">
        <v>6000</v>
      </c>
      <c r="M1507">
        <v>6000</v>
      </c>
      <c r="N1507">
        <v>28</v>
      </c>
      <c r="O1507" t="s">
        <v>564</v>
      </c>
      <c r="P1507" t="s">
        <v>1332</v>
      </c>
      <c r="Q1507" t="s">
        <v>1333</v>
      </c>
      <c r="R1507" t="s">
        <v>429</v>
      </c>
      <c r="S1507" t="s">
        <v>190</v>
      </c>
      <c r="T1507">
        <v>20000</v>
      </c>
    </row>
    <row r="1508" spans="1:20" x14ac:dyDescent="0.3">
      <c r="A1508" t="s">
        <v>1343</v>
      </c>
      <c r="B1508" t="str">
        <f>_xlfn.CONCAT(쿼리1[[#This Row],[주문번호]], "-", 쿼리1[[#This Row],[공정명]])</f>
        <v>20241023-1000138905-합지</v>
      </c>
      <c r="C1508">
        <v>7</v>
      </c>
      <c r="D1508" t="s">
        <v>60</v>
      </c>
      <c r="E1508" s="1">
        <v>45588</v>
      </c>
      <c r="F1508" s="1">
        <v>45596</v>
      </c>
      <c r="G1508" s="1"/>
      <c r="H1508" s="1">
        <v>45656</v>
      </c>
      <c r="I1508" s="1">
        <v>45605</v>
      </c>
      <c r="J1508" t="s">
        <v>31</v>
      </c>
      <c r="K1508" t="s">
        <v>22</v>
      </c>
      <c r="L1508">
        <v>6000</v>
      </c>
      <c r="O1508" t="s">
        <v>564</v>
      </c>
      <c r="P1508" t="s">
        <v>1332</v>
      </c>
      <c r="Q1508" t="s">
        <v>1333</v>
      </c>
      <c r="R1508" t="s">
        <v>429</v>
      </c>
      <c r="S1508" t="s">
        <v>190</v>
      </c>
      <c r="T1508">
        <v>20000</v>
      </c>
    </row>
    <row r="1509" spans="1:20" x14ac:dyDescent="0.3">
      <c r="A1509" t="s">
        <v>2942</v>
      </c>
      <c r="B1509" t="str">
        <f>_xlfn.CONCAT(쿼리1[[#This Row],[주문번호]], "-", 쿼리1[[#This Row],[공정명]])</f>
        <v>20241217-1000139790-합지</v>
      </c>
      <c r="C1509">
        <v>3</v>
      </c>
      <c r="D1509" t="s">
        <v>60</v>
      </c>
      <c r="E1509" s="1">
        <v>45643</v>
      </c>
      <c r="F1509" s="1">
        <v>45652</v>
      </c>
      <c r="G1509" s="1"/>
      <c r="H1509" s="1">
        <v>45656</v>
      </c>
      <c r="I1509" s="1">
        <v>45651</v>
      </c>
      <c r="J1509" t="s">
        <v>21</v>
      </c>
      <c r="K1509" t="s">
        <v>22</v>
      </c>
      <c r="L1509">
        <v>6000</v>
      </c>
      <c r="O1509" t="s">
        <v>564</v>
      </c>
      <c r="P1509" t="s">
        <v>2938</v>
      </c>
      <c r="Q1509" t="s">
        <v>2939</v>
      </c>
      <c r="R1509" t="s">
        <v>429</v>
      </c>
      <c r="S1509" t="s">
        <v>190</v>
      </c>
      <c r="T1509">
        <v>27272</v>
      </c>
    </row>
    <row r="1510" spans="1:20" x14ac:dyDescent="0.3">
      <c r="A1510" t="s">
        <v>2943</v>
      </c>
      <c r="B1510" t="str">
        <f>_xlfn.CONCAT(쿼리1[[#This Row],[주문번호]], "-", 쿼리1[[#This Row],[공정명]])</f>
        <v>20240912-1000169069-합지</v>
      </c>
      <c r="C1510">
        <v>3</v>
      </c>
      <c r="D1510" t="s">
        <v>60</v>
      </c>
      <c r="E1510" s="1">
        <v>45547</v>
      </c>
      <c r="F1510" s="1">
        <v>45558</v>
      </c>
      <c r="G1510" s="1">
        <v>45555</v>
      </c>
      <c r="H1510" s="1">
        <v>45656</v>
      </c>
      <c r="I1510" s="1">
        <v>45555</v>
      </c>
      <c r="J1510" t="s">
        <v>31</v>
      </c>
      <c r="K1510" t="s">
        <v>39</v>
      </c>
      <c r="L1510">
        <v>8000</v>
      </c>
      <c r="M1510">
        <v>8000</v>
      </c>
      <c r="N1510">
        <v>-3</v>
      </c>
      <c r="O1510" t="s">
        <v>1407</v>
      </c>
      <c r="P1510" t="s">
        <v>2944</v>
      </c>
      <c r="Q1510" t="s">
        <v>2945</v>
      </c>
      <c r="R1510" t="s">
        <v>2806</v>
      </c>
      <c r="S1510" t="s">
        <v>190</v>
      </c>
      <c r="T1510">
        <v>32</v>
      </c>
    </row>
    <row r="1511" spans="1:20" x14ac:dyDescent="0.3">
      <c r="A1511" t="s">
        <v>2943</v>
      </c>
      <c r="B1511" t="str">
        <f>_xlfn.CONCAT(쿼리1[[#This Row],[주문번호]], "-", 쿼리1[[#This Row],[공정명]])</f>
        <v>20240912-1000169069-분단</v>
      </c>
      <c r="C1511">
        <v>4</v>
      </c>
      <c r="D1511" t="s">
        <v>196</v>
      </c>
      <c r="E1511" s="1">
        <v>45547</v>
      </c>
      <c r="F1511" s="1">
        <v>45559</v>
      </c>
      <c r="G1511" s="1"/>
      <c r="H1511" s="1">
        <v>45656</v>
      </c>
      <c r="I1511" s="1">
        <v>45555</v>
      </c>
      <c r="J1511" t="s">
        <v>21</v>
      </c>
      <c r="K1511" t="s">
        <v>22</v>
      </c>
      <c r="L1511">
        <v>8000</v>
      </c>
      <c r="O1511" t="s">
        <v>1407</v>
      </c>
      <c r="P1511" t="s">
        <v>2944</v>
      </c>
      <c r="Q1511" t="s">
        <v>2945</v>
      </c>
      <c r="R1511" t="s">
        <v>2806</v>
      </c>
      <c r="S1511" t="s">
        <v>190</v>
      </c>
      <c r="T1511">
        <v>32</v>
      </c>
    </row>
    <row r="1512" spans="1:20" x14ac:dyDescent="0.3">
      <c r="A1512" t="s">
        <v>2946</v>
      </c>
      <c r="B1512" t="str">
        <f>_xlfn.CONCAT(쿼리1[[#This Row],[주문번호]], "-", 쿼리1[[#This Row],[공정명]])</f>
        <v>20241025-1219N0047-합지</v>
      </c>
      <c r="C1512">
        <v>1</v>
      </c>
      <c r="D1512" t="s">
        <v>60</v>
      </c>
      <c r="E1512" s="1">
        <v>45590</v>
      </c>
      <c r="F1512" s="1">
        <v>45601</v>
      </c>
      <c r="G1512" s="1">
        <v>45600</v>
      </c>
      <c r="H1512" s="1">
        <v>45656</v>
      </c>
      <c r="I1512" s="1">
        <v>45604</v>
      </c>
      <c r="J1512" t="s">
        <v>31</v>
      </c>
      <c r="K1512" t="s">
        <v>39</v>
      </c>
      <c r="L1512">
        <v>6000</v>
      </c>
      <c r="M1512">
        <v>6000</v>
      </c>
      <c r="N1512">
        <v>-1</v>
      </c>
      <c r="O1512" t="s">
        <v>275</v>
      </c>
      <c r="P1512" t="s">
        <v>2947</v>
      </c>
      <c r="Q1512" t="s">
        <v>42</v>
      </c>
      <c r="R1512" t="s">
        <v>2948</v>
      </c>
      <c r="S1512" t="s">
        <v>190</v>
      </c>
      <c r="T1512">
        <v>12500</v>
      </c>
    </row>
    <row r="1513" spans="1:20" x14ac:dyDescent="0.3">
      <c r="A1513" t="s">
        <v>2949</v>
      </c>
      <c r="B1513" t="str">
        <f>_xlfn.CONCAT(쿼리1[[#This Row],[주문번호]], "-", 쿼리1[[#This Row],[공정명]])</f>
        <v>20240910-1000161871-합지</v>
      </c>
      <c r="C1513">
        <v>3</v>
      </c>
      <c r="D1513" t="s">
        <v>60</v>
      </c>
      <c r="E1513" s="1">
        <v>45545</v>
      </c>
      <c r="F1513" s="1">
        <v>45554</v>
      </c>
      <c r="G1513" s="1">
        <v>45556</v>
      </c>
      <c r="H1513" s="1">
        <v>45656</v>
      </c>
      <c r="I1513" s="1">
        <v>45556</v>
      </c>
      <c r="J1513" t="s">
        <v>31</v>
      </c>
      <c r="K1513" t="s">
        <v>32</v>
      </c>
      <c r="L1513">
        <v>6000</v>
      </c>
      <c r="M1513">
        <v>6000</v>
      </c>
      <c r="N1513">
        <v>2</v>
      </c>
      <c r="O1513" t="s">
        <v>180</v>
      </c>
      <c r="P1513" t="s">
        <v>2950</v>
      </c>
      <c r="Q1513" t="s">
        <v>2951</v>
      </c>
      <c r="R1513" t="s">
        <v>2952</v>
      </c>
      <c r="S1513" t="s">
        <v>190</v>
      </c>
      <c r="T1513">
        <v>24</v>
      </c>
    </row>
    <row r="1514" spans="1:20" x14ac:dyDescent="0.3">
      <c r="A1514" t="s">
        <v>2949</v>
      </c>
      <c r="B1514" t="str">
        <f>_xlfn.CONCAT(쿼리1[[#This Row],[주문번호]], "-", 쿼리1[[#This Row],[공정명]])</f>
        <v>20240910-1000161871-분단</v>
      </c>
      <c r="C1514">
        <v>4</v>
      </c>
      <c r="D1514" t="s">
        <v>196</v>
      </c>
      <c r="E1514" s="1">
        <v>45545</v>
      </c>
      <c r="F1514" s="1">
        <v>45555</v>
      </c>
      <c r="G1514" s="1"/>
      <c r="H1514" s="1">
        <v>45656</v>
      </c>
      <c r="I1514" s="1">
        <v>45556</v>
      </c>
      <c r="J1514" t="s">
        <v>21</v>
      </c>
      <c r="K1514" t="s">
        <v>22</v>
      </c>
      <c r="L1514">
        <v>6000</v>
      </c>
      <c r="O1514" t="s">
        <v>180</v>
      </c>
      <c r="P1514" t="s">
        <v>2950</v>
      </c>
      <c r="Q1514" t="s">
        <v>2951</v>
      </c>
      <c r="R1514" t="s">
        <v>2952</v>
      </c>
      <c r="S1514" t="s">
        <v>190</v>
      </c>
      <c r="T1514">
        <v>24</v>
      </c>
    </row>
    <row r="1515" spans="1:20" x14ac:dyDescent="0.3">
      <c r="A1515" t="s">
        <v>2953</v>
      </c>
      <c r="B1515" t="str">
        <f>_xlfn.CONCAT(쿼리1[[#This Row],[주문번호]], "-", 쿼리1[[#This Row],[공정명]])</f>
        <v>20241018-1000162185-합지</v>
      </c>
      <c r="C1515">
        <v>3</v>
      </c>
      <c r="D1515" t="s">
        <v>60</v>
      </c>
      <c r="E1515" s="1">
        <v>45583</v>
      </c>
      <c r="F1515" s="1">
        <v>45594</v>
      </c>
      <c r="G1515" s="1">
        <v>45595</v>
      </c>
      <c r="H1515" s="1">
        <v>45656</v>
      </c>
      <c r="I1515" s="1">
        <v>45595</v>
      </c>
      <c r="J1515" t="s">
        <v>31</v>
      </c>
      <c r="K1515" t="s">
        <v>32</v>
      </c>
      <c r="L1515">
        <v>6000</v>
      </c>
      <c r="M1515">
        <v>6000</v>
      </c>
      <c r="N1515">
        <v>1</v>
      </c>
      <c r="O1515" t="s">
        <v>180</v>
      </c>
      <c r="P1515" t="s">
        <v>2950</v>
      </c>
      <c r="Q1515" t="s">
        <v>2954</v>
      </c>
      <c r="R1515" t="s">
        <v>2952</v>
      </c>
      <c r="S1515" t="s">
        <v>190</v>
      </c>
      <c r="T1515">
        <v>24</v>
      </c>
    </row>
    <row r="1516" spans="1:20" x14ac:dyDescent="0.3">
      <c r="A1516" t="s">
        <v>2953</v>
      </c>
      <c r="B1516" t="str">
        <f>_xlfn.CONCAT(쿼리1[[#This Row],[주문번호]], "-", 쿼리1[[#This Row],[공정명]])</f>
        <v>20241018-1000162185-분단</v>
      </c>
      <c r="C1516">
        <v>4</v>
      </c>
      <c r="D1516" t="s">
        <v>196</v>
      </c>
      <c r="E1516" s="1">
        <v>45583</v>
      </c>
      <c r="F1516" s="1">
        <v>45595</v>
      </c>
      <c r="G1516" s="1">
        <v>45595</v>
      </c>
      <c r="H1516" s="1">
        <v>45656</v>
      </c>
      <c r="I1516" s="1">
        <v>45595</v>
      </c>
      <c r="J1516" t="s">
        <v>31</v>
      </c>
      <c r="K1516" t="s">
        <v>39</v>
      </c>
      <c r="L1516">
        <v>6000</v>
      </c>
      <c r="M1516">
        <v>6000</v>
      </c>
      <c r="N1516">
        <v>0</v>
      </c>
      <c r="O1516" t="s">
        <v>180</v>
      </c>
      <c r="P1516" t="s">
        <v>2950</v>
      </c>
      <c r="Q1516" t="s">
        <v>2954</v>
      </c>
      <c r="R1516" t="s">
        <v>2952</v>
      </c>
      <c r="S1516" t="s">
        <v>190</v>
      </c>
      <c r="T1516">
        <v>24</v>
      </c>
    </row>
    <row r="1517" spans="1:20" x14ac:dyDescent="0.3">
      <c r="A1517" t="s">
        <v>2609</v>
      </c>
      <c r="B1517" t="str">
        <f>_xlfn.CONCAT(쿼리1[[#This Row],[주문번호]], "-", 쿼리1[[#This Row],[공정명]])</f>
        <v>20241216-1000157529-분단</v>
      </c>
      <c r="C1517">
        <v>5</v>
      </c>
      <c r="D1517" t="s">
        <v>196</v>
      </c>
      <c r="E1517" s="1">
        <v>45642</v>
      </c>
      <c r="F1517" s="1">
        <v>45653</v>
      </c>
      <c r="G1517" s="1">
        <v>45652</v>
      </c>
      <c r="H1517" s="1">
        <v>45656</v>
      </c>
      <c r="I1517" s="1">
        <v>45652</v>
      </c>
      <c r="J1517" t="s">
        <v>31</v>
      </c>
      <c r="K1517" t="s">
        <v>39</v>
      </c>
      <c r="L1517">
        <v>6000</v>
      </c>
      <c r="M1517">
        <v>5850</v>
      </c>
      <c r="N1517">
        <v>-1</v>
      </c>
      <c r="O1517" t="s">
        <v>1086</v>
      </c>
      <c r="P1517" t="s">
        <v>2610</v>
      </c>
      <c r="Q1517" t="s">
        <v>2611</v>
      </c>
      <c r="R1517" t="s">
        <v>1298</v>
      </c>
      <c r="S1517" t="s">
        <v>1967</v>
      </c>
      <c r="T1517">
        <v>8</v>
      </c>
    </row>
    <row r="1518" spans="1:20" x14ac:dyDescent="0.3">
      <c r="A1518" t="s">
        <v>2955</v>
      </c>
      <c r="B1518" t="str">
        <f>_xlfn.CONCAT(쿼리1[[#This Row],[주문번호]], "-", 쿼리1[[#This Row],[공정명]])</f>
        <v>20241210-1000155695-합지</v>
      </c>
      <c r="C1518">
        <v>4</v>
      </c>
      <c r="D1518" t="s">
        <v>60</v>
      </c>
      <c r="E1518" s="1">
        <v>45636</v>
      </c>
      <c r="F1518" s="1">
        <v>45646</v>
      </c>
      <c r="G1518" s="1">
        <v>45646</v>
      </c>
      <c r="H1518" s="1">
        <v>45656</v>
      </c>
      <c r="I1518" s="1">
        <v>45646</v>
      </c>
      <c r="J1518" t="s">
        <v>31</v>
      </c>
      <c r="K1518" t="s">
        <v>39</v>
      </c>
      <c r="L1518">
        <v>12000</v>
      </c>
      <c r="M1518">
        <v>11590</v>
      </c>
      <c r="N1518">
        <v>0</v>
      </c>
      <c r="O1518" t="s">
        <v>1086</v>
      </c>
      <c r="P1518" t="s">
        <v>2956</v>
      </c>
      <c r="Q1518" t="s">
        <v>2957</v>
      </c>
      <c r="R1518" t="s">
        <v>1298</v>
      </c>
      <c r="S1518" t="s">
        <v>1967</v>
      </c>
      <c r="T1518">
        <v>16</v>
      </c>
    </row>
    <row r="1519" spans="1:20" x14ac:dyDescent="0.3">
      <c r="A1519" t="s">
        <v>2955</v>
      </c>
      <c r="B1519" t="str">
        <f>_xlfn.CONCAT(쿼리1[[#This Row],[주문번호]], "-", 쿼리1[[#This Row],[공정명]])</f>
        <v>20241210-1000155695-합지</v>
      </c>
      <c r="C1519">
        <v>4</v>
      </c>
      <c r="D1519" t="s">
        <v>60</v>
      </c>
      <c r="E1519" s="1">
        <v>45636</v>
      </c>
      <c r="F1519" s="1">
        <v>45646</v>
      </c>
      <c r="G1519" s="1">
        <v>45646</v>
      </c>
      <c r="H1519" s="1">
        <v>45656</v>
      </c>
      <c r="I1519" s="1">
        <v>45646</v>
      </c>
      <c r="J1519" t="s">
        <v>31</v>
      </c>
      <c r="K1519" t="s">
        <v>39</v>
      </c>
      <c r="L1519">
        <v>12000</v>
      </c>
      <c r="M1519">
        <v>11590</v>
      </c>
      <c r="N1519">
        <v>0</v>
      </c>
      <c r="O1519" t="s">
        <v>1086</v>
      </c>
      <c r="P1519" t="s">
        <v>2956</v>
      </c>
      <c r="Q1519" t="s">
        <v>2957</v>
      </c>
      <c r="R1519" t="s">
        <v>1298</v>
      </c>
      <c r="S1519" t="s">
        <v>1967</v>
      </c>
      <c r="T1519">
        <v>16</v>
      </c>
    </row>
    <row r="1520" spans="1:20" x14ac:dyDescent="0.3">
      <c r="A1520" t="s">
        <v>2955</v>
      </c>
      <c r="B1520" t="str">
        <f>_xlfn.CONCAT(쿼리1[[#This Row],[주문번호]], "-", 쿼리1[[#This Row],[공정명]])</f>
        <v>20241210-1000155695-합지</v>
      </c>
      <c r="C1520">
        <v>4</v>
      </c>
      <c r="D1520" t="s">
        <v>60</v>
      </c>
      <c r="E1520" s="1">
        <v>45636</v>
      </c>
      <c r="F1520" s="1">
        <v>45646</v>
      </c>
      <c r="G1520" s="1">
        <v>45646</v>
      </c>
      <c r="H1520" s="1">
        <v>45656</v>
      </c>
      <c r="I1520" s="1">
        <v>45646</v>
      </c>
      <c r="J1520" t="s">
        <v>31</v>
      </c>
      <c r="K1520" t="s">
        <v>39</v>
      </c>
      <c r="L1520">
        <v>12000</v>
      </c>
      <c r="M1520">
        <v>11590</v>
      </c>
      <c r="N1520">
        <v>0</v>
      </c>
      <c r="O1520" t="s">
        <v>1086</v>
      </c>
      <c r="P1520" t="s">
        <v>2956</v>
      </c>
      <c r="Q1520" t="s">
        <v>2957</v>
      </c>
      <c r="R1520" t="s">
        <v>1298</v>
      </c>
      <c r="S1520" t="s">
        <v>1967</v>
      </c>
      <c r="T1520">
        <v>16</v>
      </c>
    </row>
    <row r="1521" spans="1:20" x14ac:dyDescent="0.3">
      <c r="A1521" t="s">
        <v>2955</v>
      </c>
      <c r="B1521" t="str">
        <f>_xlfn.CONCAT(쿼리1[[#This Row],[주문번호]], "-", 쿼리1[[#This Row],[공정명]])</f>
        <v>20241210-1000155695-합지</v>
      </c>
      <c r="C1521">
        <v>4</v>
      </c>
      <c r="D1521" t="s">
        <v>60</v>
      </c>
      <c r="E1521" s="1">
        <v>45636</v>
      </c>
      <c r="F1521" s="1">
        <v>45646</v>
      </c>
      <c r="G1521" s="1">
        <v>45646</v>
      </c>
      <c r="H1521" s="1">
        <v>45656</v>
      </c>
      <c r="I1521" s="1">
        <v>45646</v>
      </c>
      <c r="J1521" t="s">
        <v>31</v>
      </c>
      <c r="K1521" t="s">
        <v>39</v>
      </c>
      <c r="L1521">
        <v>12000</v>
      </c>
      <c r="M1521">
        <v>11590</v>
      </c>
      <c r="N1521">
        <v>0</v>
      </c>
      <c r="O1521" t="s">
        <v>1086</v>
      </c>
      <c r="P1521" t="s">
        <v>2956</v>
      </c>
      <c r="Q1521" t="s">
        <v>2957</v>
      </c>
      <c r="R1521" t="s">
        <v>1298</v>
      </c>
      <c r="S1521" t="s">
        <v>1967</v>
      </c>
      <c r="T1521">
        <v>16</v>
      </c>
    </row>
    <row r="1522" spans="1:20" x14ac:dyDescent="0.3">
      <c r="A1522" t="s">
        <v>2955</v>
      </c>
      <c r="B1522" t="str">
        <f>_xlfn.CONCAT(쿼리1[[#This Row],[주문번호]], "-", 쿼리1[[#This Row],[공정명]])</f>
        <v>20241210-1000155695-분단</v>
      </c>
      <c r="C1522">
        <v>5</v>
      </c>
      <c r="D1522" t="s">
        <v>196</v>
      </c>
      <c r="E1522" s="1">
        <v>45636</v>
      </c>
      <c r="F1522" s="1">
        <v>45649</v>
      </c>
      <c r="G1522" s="1">
        <v>45646</v>
      </c>
      <c r="H1522" s="1">
        <v>45656</v>
      </c>
      <c r="I1522" s="1">
        <v>45646</v>
      </c>
      <c r="J1522" t="s">
        <v>31</v>
      </c>
      <c r="K1522" t="s">
        <v>39</v>
      </c>
      <c r="L1522">
        <v>12000</v>
      </c>
      <c r="M1522">
        <v>11590</v>
      </c>
      <c r="N1522">
        <v>-3</v>
      </c>
      <c r="O1522" t="s">
        <v>1086</v>
      </c>
      <c r="P1522" t="s">
        <v>2956</v>
      </c>
      <c r="Q1522" t="s">
        <v>2957</v>
      </c>
      <c r="R1522" t="s">
        <v>1298</v>
      </c>
      <c r="S1522" t="s">
        <v>1967</v>
      </c>
      <c r="T1522">
        <v>16</v>
      </c>
    </row>
    <row r="1523" spans="1:20" x14ac:dyDescent="0.3">
      <c r="A1523" t="s">
        <v>2958</v>
      </c>
      <c r="B1523" t="str">
        <f>_xlfn.CONCAT(쿼리1[[#This Row],[주문번호]], "-", 쿼리1[[#This Row],[공정명]])</f>
        <v>20241216-1000152701-합지</v>
      </c>
      <c r="C1523">
        <v>4</v>
      </c>
      <c r="D1523" t="s">
        <v>60</v>
      </c>
      <c r="E1523" s="1">
        <v>45642</v>
      </c>
      <c r="F1523" s="1">
        <v>45652</v>
      </c>
      <c r="G1523" s="1"/>
      <c r="H1523" s="1">
        <v>45656</v>
      </c>
      <c r="I1523" s="1">
        <v>45649</v>
      </c>
      <c r="J1523" t="s">
        <v>21</v>
      </c>
      <c r="K1523" t="s">
        <v>22</v>
      </c>
      <c r="L1523">
        <v>12000</v>
      </c>
      <c r="O1523" t="s">
        <v>2959</v>
      </c>
      <c r="P1523" t="s">
        <v>1491</v>
      </c>
      <c r="Q1523" t="s">
        <v>2960</v>
      </c>
      <c r="R1523" t="s">
        <v>1298</v>
      </c>
      <c r="S1523" t="s">
        <v>1967</v>
      </c>
      <c r="T1523">
        <v>16</v>
      </c>
    </row>
    <row r="1524" spans="1:20" x14ac:dyDescent="0.3">
      <c r="A1524" t="s">
        <v>2958</v>
      </c>
      <c r="B1524" t="str">
        <f>_xlfn.CONCAT(쿼리1[[#This Row],[주문번호]], "-", 쿼리1[[#This Row],[공정명]])</f>
        <v>20241216-1000152701-합지</v>
      </c>
      <c r="C1524">
        <v>4</v>
      </c>
      <c r="D1524" t="s">
        <v>60</v>
      </c>
      <c r="E1524" s="1">
        <v>45642</v>
      </c>
      <c r="F1524" s="1">
        <v>45652</v>
      </c>
      <c r="G1524" s="1"/>
      <c r="H1524" s="1">
        <v>45656</v>
      </c>
      <c r="I1524" s="1">
        <v>45649</v>
      </c>
      <c r="J1524" t="s">
        <v>21</v>
      </c>
      <c r="K1524" t="s">
        <v>22</v>
      </c>
      <c r="L1524">
        <v>12000</v>
      </c>
      <c r="O1524" t="s">
        <v>2959</v>
      </c>
      <c r="P1524" t="s">
        <v>1491</v>
      </c>
      <c r="Q1524" t="s">
        <v>2960</v>
      </c>
      <c r="R1524" t="s">
        <v>1298</v>
      </c>
      <c r="S1524" t="s">
        <v>1967</v>
      </c>
      <c r="T1524">
        <v>16</v>
      </c>
    </row>
    <row r="1525" spans="1:20" x14ac:dyDescent="0.3">
      <c r="A1525" t="s">
        <v>2958</v>
      </c>
      <c r="B1525" t="str">
        <f>_xlfn.CONCAT(쿼리1[[#This Row],[주문번호]], "-", 쿼리1[[#This Row],[공정명]])</f>
        <v>20241216-1000152701-분단</v>
      </c>
      <c r="C1525">
        <v>5</v>
      </c>
      <c r="D1525" t="s">
        <v>196</v>
      </c>
      <c r="E1525" s="1">
        <v>45642</v>
      </c>
      <c r="F1525" s="1">
        <v>45653</v>
      </c>
      <c r="G1525" s="1"/>
      <c r="H1525" s="1">
        <v>45656</v>
      </c>
      <c r="I1525" s="1">
        <v>45649</v>
      </c>
      <c r="J1525" t="s">
        <v>21</v>
      </c>
      <c r="K1525" t="s">
        <v>22</v>
      </c>
      <c r="L1525">
        <v>12000</v>
      </c>
      <c r="O1525" t="s">
        <v>2959</v>
      </c>
      <c r="P1525" t="s">
        <v>1491</v>
      </c>
      <c r="Q1525" t="s">
        <v>2960</v>
      </c>
      <c r="R1525" t="s">
        <v>1298</v>
      </c>
      <c r="S1525" t="s">
        <v>1967</v>
      </c>
      <c r="T1525">
        <v>16</v>
      </c>
    </row>
    <row r="1526" spans="1:20" x14ac:dyDescent="0.3">
      <c r="A1526" t="s">
        <v>2961</v>
      </c>
      <c r="B1526" t="str">
        <f>_xlfn.CONCAT(쿼리1[[#This Row],[주문번호]], "-", 쿼리1[[#This Row],[공정명]])</f>
        <v>20241014-1000157819-합지</v>
      </c>
      <c r="C1526">
        <v>4</v>
      </c>
      <c r="D1526" t="s">
        <v>60</v>
      </c>
      <c r="E1526" s="1">
        <v>45579</v>
      </c>
      <c r="F1526" s="1">
        <v>45589</v>
      </c>
      <c r="G1526" s="1">
        <v>45593</v>
      </c>
      <c r="H1526" s="1">
        <v>45656</v>
      </c>
      <c r="I1526" s="1">
        <v>45593</v>
      </c>
      <c r="J1526" t="s">
        <v>31</v>
      </c>
      <c r="K1526" t="s">
        <v>32</v>
      </c>
      <c r="L1526">
        <v>12000</v>
      </c>
      <c r="M1526">
        <v>11670</v>
      </c>
      <c r="N1526">
        <v>4</v>
      </c>
      <c r="O1526" t="s">
        <v>1086</v>
      </c>
      <c r="P1526" t="s">
        <v>1491</v>
      </c>
      <c r="Q1526" t="s">
        <v>2962</v>
      </c>
      <c r="R1526" t="s">
        <v>1298</v>
      </c>
      <c r="S1526" t="s">
        <v>1967</v>
      </c>
      <c r="T1526">
        <v>16</v>
      </c>
    </row>
    <row r="1527" spans="1:20" x14ac:dyDescent="0.3">
      <c r="A1527" t="s">
        <v>2961</v>
      </c>
      <c r="B1527" t="str">
        <f>_xlfn.CONCAT(쿼리1[[#This Row],[주문번호]], "-", 쿼리1[[#This Row],[공정명]])</f>
        <v>20241014-1000157819-합지</v>
      </c>
      <c r="C1527">
        <v>4</v>
      </c>
      <c r="D1527" t="s">
        <v>60</v>
      </c>
      <c r="E1527" s="1">
        <v>45579</v>
      </c>
      <c r="F1527" s="1">
        <v>45589</v>
      </c>
      <c r="G1527" s="1">
        <v>45593</v>
      </c>
      <c r="H1527" s="1">
        <v>45656</v>
      </c>
      <c r="I1527" s="1">
        <v>45593</v>
      </c>
      <c r="J1527" t="s">
        <v>31</v>
      </c>
      <c r="K1527" t="s">
        <v>32</v>
      </c>
      <c r="L1527">
        <v>12000</v>
      </c>
      <c r="M1527">
        <v>11670</v>
      </c>
      <c r="N1527">
        <v>4</v>
      </c>
      <c r="O1527" t="s">
        <v>1086</v>
      </c>
      <c r="P1527" t="s">
        <v>1491</v>
      </c>
      <c r="Q1527" t="s">
        <v>2962</v>
      </c>
      <c r="R1527" t="s">
        <v>1298</v>
      </c>
      <c r="S1527" t="s">
        <v>1967</v>
      </c>
      <c r="T1527">
        <v>16</v>
      </c>
    </row>
    <row r="1528" spans="1:20" x14ac:dyDescent="0.3">
      <c r="A1528" t="s">
        <v>2961</v>
      </c>
      <c r="B1528" t="str">
        <f>_xlfn.CONCAT(쿼리1[[#This Row],[주문번호]], "-", 쿼리1[[#This Row],[공정명]])</f>
        <v>20241014-1000157819-합지</v>
      </c>
      <c r="C1528">
        <v>4</v>
      </c>
      <c r="D1528" t="s">
        <v>60</v>
      </c>
      <c r="E1528" s="1">
        <v>45579</v>
      </c>
      <c r="F1528" s="1">
        <v>45589</v>
      </c>
      <c r="G1528" s="1">
        <v>45593</v>
      </c>
      <c r="H1528" s="1">
        <v>45656</v>
      </c>
      <c r="I1528" s="1">
        <v>45593</v>
      </c>
      <c r="J1528" t="s">
        <v>31</v>
      </c>
      <c r="K1528" t="s">
        <v>32</v>
      </c>
      <c r="L1528">
        <v>12000</v>
      </c>
      <c r="M1528">
        <v>11670</v>
      </c>
      <c r="N1528">
        <v>4</v>
      </c>
      <c r="O1528" t="s">
        <v>1086</v>
      </c>
      <c r="P1528" t="s">
        <v>1491</v>
      </c>
      <c r="Q1528" t="s">
        <v>2962</v>
      </c>
      <c r="R1528" t="s">
        <v>1298</v>
      </c>
      <c r="S1528" t="s">
        <v>1967</v>
      </c>
      <c r="T1528">
        <v>16</v>
      </c>
    </row>
    <row r="1529" spans="1:20" x14ac:dyDescent="0.3">
      <c r="A1529" t="s">
        <v>2961</v>
      </c>
      <c r="B1529" t="str">
        <f>_xlfn.CONCAT(쿼리1[[#This Row],[주문번호]], "-", 쿼리1[[#This Row],[공정명]])</f>
        <v>20241014-1000157819-합지</v>
      </c>
      <c r="C1529">
        <v>4</v>
      </c>
      <c r="D1529" t="s">
        <v>60</v>
      </c>
      <c r="E1529" s="1">
        <v>45579</v>
      </c>
      <c r="F1529" s="1">
        <v>45589</v>
      </c>
      <c r="G1529" s="1">
        <v>45593</v>
      </c>
      <c r="H1529" s="1">
        <v>45656</v>
      </c>
      <c r="I1529" s="1">
        <v>45593</v>
      </c>
      <c r="J1529" t="s">
        <v>31</v>
      </c>
      <c r="K1529" t="s">
        <v>32</v>
      </c>
      <c r="L1529">
        <v>12000</v>
      </c>
      <c r="M1529">
        <v>11670</v>
      </c>
      <c r="N1529">
        <v>4</v>
      </c>
      <c r="O1529" t="s">
        <v>1086</v>
      </c>
      <c r="P1529" t="s">
        <v>1491</v>
      </c>
      <c r="Q1529" t="s">
        <v>2962</v>
      </c>
      <c r="R1529" t="s">
        <v>1298</v>
      </c>
      <c r="S1529" t="s">
        <v>1967</v>
      </c>
      <c r="T1529">
        <v>16</v>
      </c>
    </row>
    <row r="1530" spans="1:20" x14ac:dyDescent="0.3">
      <c r="A1530" t="s">
        <v>2961</v>
      </c>
      <c r="B1530" t="str">
        <f>_xlfn.CONCAT(쿼리1[[#This Row],[주문번호]], "-", 쿼리1[[#This Row],[공정명]])</f>
        <v>20241014-1000157819-분단</v>
      </c>
      <c r="C1530">
        <v>5</v>
      </c>
      <c r="D1530" t="s">
        <v>196</v>
      </c>
      <c r="E1530" s="1">
        <v>45579</v>
      </c>
      <c r="F1530" s="1">
        <v>45590</v>
      </c>
      <c r="G1530" s="1">
        <v>45593</v>
      </c>
      <c r="H1530" s="1">
        <v>45656</v>
      </c>
      <c r="I1530" s="1">
        <v>45593</v>
      </c>
      <c r="J1530" t="s">
        <v>31</v>
      </c>
      <c r="K1530" t="s">
        <v>32</v>
      </c>
      <c r="L1530">
        <v>12000</v>
      </c>
      <c r="M1530">
        <v>11670</v>
      </c>
      <c r="N1530">
        <v>3</v>
      </c>
      <c r="O1530" t="s">
        <v>1086</v>
      </c>
      <c r="P1530" t="s">
        <v>1491</v>
      </c>
      <c r="Q1530" t="s">
        <v>2962</v>
      </c>
      <c r="R1530" t="s">
        <v>1298</v>
      </c>
      <c r="S1530" t="s">
        <v>1967</v>
      </c>
      <c r="T1530">
        <v>16</v>
      </c>
    </row>
    <row r="1531" spans="1:20" x14ac:dyDescent="0.3">
      <c r="A1531" t="s">
        <v>2963</v>
      </c>
      <c r="B1531" t="str">
        <f>_xlfn.CONCAT(쿼리1[[#This Row],[주문번호]], "-", 쿼리1[[#This Row],[공정명]])</f>
        <v>20241216-1000159033-합지</v>
      </c>
      <c r="C1531">
        <v>4</v>
      </c>
      <c r="D1531" t="s">
        <v>60</v>
      </c>
      <c r="E1531" s="1">
        <v>45642</v>
      </c>
      <c r="F1531" s="1">
        <v>45652</v>
      </c>
      <c r="G1531" s="1"/>
      <c r="H1531" s="1">
        <v>45656</v>
      </c>
      <c r="I1531" s="1">
        <v>45649</v>
      </c>
      <c r="J1531" t="s">
        <v>21</v>
      </c>
      <c r="K1531" t="s">
        <v>22</v>
      </c>
      <c r="L1531">
        <v>6000</v>
      </c>
      <c r="O1531" t="s">
        <v>2959</v>
      </c>
      <c r="P1531" t="s">
        <v>1491</v>
      </c>
      <c r="Q1531" t="s">
        <v>2964</v>
      </c>
      <c r="R1531" t="s">
        <v>1298</v>
      </c>
      <c r="S1531" t="s">
        <v>1967</v>
      </c>
      <c r="T1531">
        <v>8</v>
      </c>
    </row>
    <row r="1532" spans="1:20" x14ac:dyDescent="0.3">
      <c r="A1532" t="s">
        <v>2965</v>
      </c>
      <c r="B1532" t="str">
        <f>_xlfn.CONCAT(쿼리1[[#This Row],[주문번호]], "-", 쿼리1[[#This Row],[공정명]])</f>
        <v>20241105-130954-제대</v>
      </c>
      <c r="C1532">
        <v>4</v>
      </c>
      <c r="D1532" t="s">
        <v>80</v>
      </c>
      <c r="E1532" s="1">
        <v>45601</v>
      </c>
      <c r="F1532" s="1">
        <v>45615</v>
      </c>
      <c r="G1532" s="1">
        <v>45625</v>
      </c>
      <c r="H1532" s="1">
        <v>45656</v>
      </c>
      <c r="I1532" s="1">
        <v>45625</v>
      </c>
      <c r="J1532" t="s">
        <v>31</v>
      </c>
      <c r="K1532" t="s">
        <v>32</v>
      </c>
      <c r="L1532">
        <v>33333</v>
      </c>
      <c r="M1532">
        <v>29600</v>
      </c>
      <c r="N1532">
        <v>10</v>
      </c>
      <c r="O1532" t="s">
        <v>2966</v>
      </c>
      <c r="P1532" t="s">
        <v>2967</v>
      </c>
      <c r="Q1532" t="s">
        <v>2968</v>
      </c>
      <c r="R1532" t="s">
        <v>2491</v>
      </c>
      <c r="S1532" t="s">
        <v>256</v>
      </c>
      <c r="T1532">
        <v>33333</v>
      </c>
    </row>
    <row r="1533" spans="1:20" x14ac:dyDescent="0.3">
      <c r="A1533" t="s">
        <v>2969</v>
      </c>
      <c r="B1533" t="str">
        <f>_xlfn.CONCAT(쿼리1[[#This Row],[주문번호]], "-", 쿼리1[[#This Row],[공정명]])</f>
        <v>20241211-1000157743-제대</v>
      </c>
      <c r="C1533">
        <v>3</v>
      </c>
      <c r="D1533" t="s">
        <v>80</v>
      </c>
      <c r="E1533" s="1">
        <v>45637</v>
      </c>
      <c r="F1533" s="1">
        <v>45650</v>
      </c>
      <c r="G1533" s="1"/>
      <c r="H1533" s="1">
        <v>45656</v>
      </c>
      <c r="I1533" s="1">
        <v>45646</v>
      </c>
      <c r="J1533" t="s">
        <v>21</v>
      </c>
      <c r="K1533" t="s">
        <v>22</v>
      </c>
      <c r="L1533">
        <v>33333</v>
      </c>
      <c r="O1533" t="s">
        <v>859</v>
      </c>
      <c r="P1533" t="s">
        <v>2970</v>
      </c>
      <c r="Q1533" t="s">
        <v>42</v>
      </c>
      <c r="R1533" t="s">
        <v>2491</v>
      </c>
      <c r="S1533" t="s">
        <v>256</v>
      </c>
      <c r="T1533">
        <v>33333</v>
      </c>
    </row>
    <row r="1534" spans="1:20" x14ac:dyDescent="0.3">
      <c r="A1534" t="s">
        <v>2971</v>
      </c>
      <c r="B1534" t="str">
        <f>_xlfn.CONCAT(쿼리1[[#This Row],[주문번호]], "-", 쿼리1[[#This Row],[공정명]])</f>
        <v>20240923-1000161378-제대</v>
      </c>
      <c r="C1534">
        <v>2</v>
      </c>
      <c r="D1534" t="s">
        <v>80</v>
      </c>
      <c r="E1534" s="1">
        <v>45558</v>
      </c>
      <c r="F1534" s="1">
        <v>45568</v>
      </c>
      <c r="G1534" s="1">
        <v>45575</v>
      </c>
      <c r="H1534" s="1">
        <v>45656</v>
      </c>
      <c r="I1534" s="1">
        <v>45575</v>
      </c>
      <c r="J1534" t="s">
        <v>31</v>
      </c>
      <c r="K1534" t="s">
        <v>32</v>
      </c>
      <c r="L1534">
        <v>26086</v>
      </c>
      <c r="M1534">
        <v>26100</v>
      </c>
      <c r="N1534">
        <v>7</v>
      </c>
      <c r="O1534" t="s">
        <v>2972</v>
      </c>
      <c r="P1534" t="s">
        <v>2973</v>
      </c>
      <c r="Q1534" t="s">
        <v>42</v>
      </c>
      <c r="R1534" t="s">
        <v>397</v>
      </c>
      <c r="S1534" t="s">
        <v>256</v>
      </c>
      <c r="T1534">
        <v>26086</v>
      </c>
    </row>
    <row r="1535" spans="1:20" x14ac:dyDescent="0.3">
      <c r="A1535" t="s">
        <v>2974</v>
      </c>
      <c r="B1535" t="str">
        <f>_xlfn.CONCAT(쿼리1[[#This Row],[주문번호]], "-", 쿼리1[[#This Row],[공정명]])</f>
        <v>20240913-1000159237-제대</v>
      </c>
      <c r="C1535">
        <v>2</v>
      </c>
      <c r="D1535" t="s">
        <v>80</v>
      </c>
      <c r="E1535" s="1">
        <v>45548</v>
      </c>
      <c r="F1535" s="1">
        <v>45560</v>
      </c>
      <c r="G1535" s="1">
        <v>45575</v>
      </c>
      <c r="H1535" s="1">
        <v>45656</v>
      </c>
      <c r="I1535" s="1">
        <v>45575</v>
      </c>
      <c r="J1535" t="s">
        <v>31</v>
      </c>
      <c r="K1535" t="s">
        <v>32</v>
      </c>
      <c r="L1535">
        <v>30000</v>
      </c>
      <c r="M1535">
        <v>28550</v>
      </c>
      <c r="N1535">
        <v>15</v>
      </c>
      <c r="O1535" t="s">
        <v>2972</v>
      </c>
      <c r="P1535" t="s">
        <v>2975</v>
      </c>
      <c r="Q1535" t="s">
        <v>42</v>
      </c>
      <c r="R1535" t="s">
        <v>397</v>
      </c>
      <c r="S1535" t="s">
        <v>256</v>
      </c>
      <c r="T1535">
        <v>30000</v>
      </c>
    </row>
    <row r="1536" spans="1:20" x14ac:dyDescent="0.3">
      <c r="A1536" t="s">
        <v>2974</v>
      </c>
      <c r="B1536" t="str">
        <f>_xlfn.CONCAT(쿼리1[[#This Row],[주문번호]], "-", 쿼리1[[#This Row],[공정명]])</f>
        <v>20240913-1000159237-제대</v>
      </c>
      <c r="C1536">
        <v>2</v>
      </c>
      <c r="D1536" t="s">
        <v>80</v>
      </c>
      <c r="E1536" s="1">
        <v>45548</v>
      </c>
      <c r="F1536" s="1">
        <v>45560</v>
      </c>
      <c r="G1536" s="1">
        <v>45575</v>
      </c>
      <c r="H1536" s="1">
        <v>45656</v>
      </c>
      <c r="I1536" s="1">
        <v>45575</v>
      </c>
      <c r="J1536" t="s">
        <v>31</v>
      </c>
      <c r="K1536" t="s">
        <v>32</v>
      </c>
      <c r="L1536">
        <v>30000</v>
      </c>
      <c r="M1536">
        <v>28550</v>
      </c>
      <c r="N1536">
        <v>15</v>
      </c>
      <c r="O1536" t="s">
        <v>2972</v>
      </c>
      <c r="P1536" t="s">
        <v>2975</v>
      </c>
      <c r="Q1536" t="s">
        <v>42</v>
      </c>
      <c r="R1536" t="s">
        <v>397</v>
      </c>
      <c r="S1536" t="s">
        <v>256</v>
      </c>
      <c r="T1536">
        <v>30000</v>
      </c>
    </row>
    <row r="1537" spans="1:20" x14ac:dyDescent="0.3">
      <c r="A1537" t="s">
        <v>2976</v>
      </c>
      <c r="B1537" t="str">
        <f>_xlfn.CONCAT(쿼리1[[#This Row],[주문번호]], "-", 쿼리1[[#This Row],[공정명]])</f>
        <v>20241127-1000163157-제대</v>
      </c>
      <c r="C1537">
        <v>5</v>
      </c>
      <c r="D1537" t="s">
        <v>80</v>
      </c>
      <c r="E1537" s="1">
        <v>45623</v>
      </c>
      <c r="F1537" s="1">
        <v>45637</v>
      </c>
      <c r="G1537" s="1">
        <v>45646</v>
      </c>
      <c r="H1537" s="1">
        <v>45656</v>
      </c>
      <c r="I1537" s="1">
        <v>45646</v>
      </c>
      <c r="J1537" t="s">
        <v>31</v>
      </c>
      <c r="K1537" t="s">
        <v>32</v>
      </c>
      <c r="L1537">
        <v>34285</v>
      </c>
      <c r="M1537">
        <v>31500</v>
      </c>
      <c r="N1537">
        <v>9</v>
      </c>
      <c r="O1537" t="s">
        <v>1483</v>
      </c>
      <c r="P1537" t="s">
        <v>1484</v>
      </c>
      <c r="Q1537" t="s">
        <v>1485</v>
      </c>
      <c r="R1537" t="s">
        <v>1486</v>
      </c>
      <c r="S1537" t="s">
        <v>256</v>
      </c>
      <c r="T1537">
        <v>34285</v>
      </c>
    </row>
    <row r="1538" spans="1:20" x14ac:dyDescent="0.3">
      <c r="A1538" t="s">
        <v>1482</v>
      </c>
      <c r="B1538" t="str">
        <f>_xlfn.CONCAT(쿼리1[[#This Row],[주문번호]], "-", 쿼리1[[#This Row],[공정명]])</f>
        <v>20241014-1000163157-제대</v>
      </c>
      <c r="C1538">
        <v>5</v>
      </c>
      <c r="D1538" t="s">
        <v>80</v>
      </c>
      <c r="E1538" s="1">
        <v>45579</v>
      </c>
      <c r="F1538" s="1">
        <v>45594</v>
      </c>
      <c r="G1538" s="1">
        <v>45593</v>
      </c>
      <c r="H1538" s="1">
        <v>45656</v>
      </c>
      <c r="I1538" s="1">
        <v>45593</v>
      </c>
      <c r="J1538" t="s">
        <v>31</v>
      </c>
      <c r="K1538" t="s">
        <v>39</v>
      </c>
      <c r="L1538">
        <v>34285</v>
      </c>
      <c r="M1538">
        <v>30930</v>
      </c>
      <c r="N1538">
        <v>-1</v>
      </c>
      <c r="O1538" t="s">
        <v>1483</v>
      </c>
      <c r="P1538" t="s">
        <v>1484</v>
      </c>
      <c r="Q1538" t="s">
        <v>1485</v>
      </c>
      <c r="R1538" t="s">
        <v>1486</v>
      </c>
      <c r="S1538" t="s">
        <v>256</v>
      </c>
      <c r="T1538">
        <v>34285</v>
      </c>
    </row>
    <row r="1539" spans="1:20" x14ac:dyDescent="0.3">
      <c r="A1539" t="s">
        <v>2977</v>
      </c>
      <c r="B1539" t="str">
        <f>_xlfn.CONCAT(쿼리1[[#This Row],[주문번호]], "-", 쿼리1[[#This Row],[공정명]])</f>
        <v>20240926-1000169201-제대</v>
      </c>
      <c r="C1539">
        <v>4</v>
      </c>
      <c r="D1539" t="s">
        <v>80</v>
      </c>
      <c r="E1539" s="1">
        <v>45561</v>
      </c>
      <c r="F1539" s="1">
        <v>45574</v>
      </c>
      <c r="G1539" s="1">
        <v>45576</v>
      </c>
      <c r="H1539" s="1">
        <v>45656</v>
      </c>
      <c r="I1539" s="1">
        <v>45586</v>
      </c>
      <c r="J1539" t="s">
        <v>31</v>
      </c>
      <c r="K1539" t="s">
        <v>32</v>
      </c>
      <c r="L1539">
        <v>12500</v>
      </c>
      <c r="M1539">
        <v>10900</v>
      </c>
      <c r="N1539">
        <v>2</v>
      </c>
      <c r="O1539" t="s">
        <v>96</v>
      </c>
      <c r="P1539" t="s">
        <v>2730</v>
      </c>
      <c r="Q1539" t="s">
        <v>2731</v>
      </c>
      <c r="R1539" t="s">
        <v>2732</v>
      </c>
      <c r="S1539" t="s">
        <v>256</v>
      </c>
      <c r="T1539">
        <v>12500</v>
      </c>
    </row>
    <row r="1540" spans="1:20" x14ac:dyDescent="0.3">
      <c r="A1540" t="s">
        <v>2356</v>
      </c>
      <c r="B1540" t="str">
        <f>_xlfn.CONCAT(쿼리1[[#This Row],[주문번호]], "-", 쿼리1[[#This Row],[공정명]])</f>
        <v>20241011-1000169296-제대</v>
      </c>
      <c r="C1540">
        <v>2</v>
      </c>
      <c r="D1540" t="s">
        <v>80</v>
      </c>
      <c r="E1540" s="1">
        <v>45576</v>
      </c>
      <c r="F1540" s="1">
        <v>45588</v>
      </c>
      <c r="G1540" s="1">
        <v>45602</v>
      </c>
      <c r="H1540" s="1">
        <v>45656</v>
      </c>
      <c r="I1540" s="1">
        <v>45602</v>
      </c>
      <c r="J1540" t="s">
        <v>31</v>
      </c>
      <c r="K1540" t="s">
        <v>32</v>
      </c>
      <c r="L1540">
        <v>21428</v>
      </c>
      <c r="M1540">
        <v>21050</v>
      </c>
      <c r="N1540">
        <v>14</v>
      </c>
      <c r="O1540" t="s">
        <v>2357</v>
      </c>
      <c r="P1540" t="s">
        <v>1904</v>
      </c>
      <c r="Q1540" t="s">
        <v>42</v>
      </c>
      <c r="R1540" t="s">
        <v>2358</v>
      </c>
      <c r="S1540" t="s">
        <v>256</v>
      </c>
      <c r="T1540">
        <v>21428</v>
      </c>
    </row>
    <row r="1541" spans="1:20" x14ac:dyDescent="0.3">
      <c r="A1541" t="s">
        <v>2978</v>
      </c>
      <c r="B1541" t="str">
        <f>_xlfn.CONCAT(쿼리1[[#This Row],[주문번호]], "-", 쿼리1[[#This Row],[공정명]])</f>
        <v>20241011-1000159765-제대</v>
      </c>
      <c r="C1541">
        <v>4</v>
      </c>
      <c r="D1541" t="s">
        <v>80</v>
      </c>
      <c r="E1541" s="1">
        <v>45576</v>
      </c>
      <c r="F1541" s="1">
        <v>45589</v>
      </c>
      <c r="G1541" s="1">
        <v>45590</v>
      </c>
      <c r="H1541" s="1">
        <v>45656</v>
      </c>
      <c r="I1541" s="1">
        <v>45590</v>
      </c>
      <c r="J1541" t="s">
        <v>31</v>
      </c>
      <c r="K1541" t="s">
        <v>32</v>
      </c>
      <c r="L1541">
        <v>15714</v>
      </c>
      <c r="M1541">
        <v>14600</v>
      </c>
      <c r="N1541">
        <v>1</v>
      </c>
      <c r="O1541" t="s">
        <v>731</v>
      </c>
      <c r="P1541" t="s">
        <v>2183</v>
      </c>
      <c r="Q1541" t="s">
        <v>2979</v>
      </c>
      <c r="R1541" t="s">
        <v>64</v>
      </c>
      <c r="S1541" t="s">
        <v>256</v>
      </c>
      <c r="T1541">
        <v>15714</v>
      </c>
    </row>
    <row r="1542" spans="1:20" x14ac:dyDescent="0.3">
      <c r="A1542" t="s">
        <v>2182</v>
      </c>
      <c r="B1542" t="str">
        <f>_xlfn.CONCAT(쿼리1[[#This Row],[주문번호]], "-", 쿼리1[[#This Row],[공정명]])</f>
        <v>20241023-1000149912-제대</v>
      </c>
      <c r="C1542">
        <v>4</v>
      </c>
      <c r="D1542" t="s">
        <v>80</v>
      </c>
      <c r="E1542" s="1">
        <v>45588</v>
      </c>
      <c r="F1542" s="1">
        <v>45601</v>
      </c>
      <c r="G1542" s="1">
        <v>45601</v>
      </c>
      <c r="H1542" s="1">
        <v>45656</v>
      </c>
      <c r="I1542" s="1">
        <v>45601</v>
      </c>
      <c r="J1542" t="s">
        <v>31</v>
      </c>
      <c r="K1542" t="s">
        <v>39</v>
      </c>
      <c r="L1542">
        <v>15714</v>
      </c>
      <c r="M1542">
        <v>14200</v>
      </c>
      <c r="N1542">
        <v>0</v>
      </c>
      <c r="O1542" t="s">
        <v>731</v>
      </c>
      <c r="P1542" t="s">
        <v>2183</v>
      </c>
      <c r="Q1542" t="s">
        <v>2184</v>
      </c>
      <c r="R1542" t="s">
        <v>64</v>
      </c>
      <c r="S1542" t="s">
        <v>256</v>
      </c>
      <c r="T1542">
        <v>15714</v>
      </c>
    </row>
    <row r="1543" spans="1:20" x14ac:dyDescent="0.3">
      <c r="A1543" t="s">
        <v>2185</v>
      </c>
      <c r="B1543" t="str">
        <f>_xlfn.CONCAT(쿼리1[[#This Row],[주문번호]], "-", 쿼리1[[#This Row],[공정명]])</f>
        <v>20240906-1000149912-제대</v>
      </c>
      <c r="C1543">
        <v>4</v>
      </c>
      <c r="D1543" t="s">
        <v>80</v>
      </c>
      <c r="E1543" s="1">
        <v>45541</v>
      </c>
      <c r="F1543" s="1">
        <v>45554</v>
      </c>
      <c r="G1543" s="1">
        <v>45575</v>
      </c>
      <c r="H1543" s="1">
        <v>45656</v>
      </c>
      <c r="I1543" s="1">
        <v>45575</v>
      </c>
      <c r="J1543" t="s">
        <v>31</v>
      </c>
      <c r="K1543" t="s">
        <v>32</v>
      </c>
      <c r="L1543">
        <v>15714</v>
      </c>
      <c r="M1543">
        <v>14000</v>
      </c>
      <c r="N1543">
        <v>21</v>
      </c>
      <c r="O1543" t="s">
        <v>731</v>
      </c>
      <c r="P1543" t="s">
        <v>2183</v>
      </c>
      <c r="Q1543" t="s">
        <v>2184</v>
      </c>
      <c r="R1543" t="s">
        <v>64</v>
      </c>
      <c r="S1543" t="s">
        <v>256</v>
      </c>
      <c r="T1543">
        <v>15714</v>
      </c>
    </row>
    <row r="1544" spans="1:20" x14ac:dyDescent="0.3">
      <c r="A1544" t="s">
        <v>2185</v>
      </c>
      <c r="B1544" t="str">
        <f>_xlfn.CONCAT(쿼리1[[#This Row],[주문번호]], "-", 쿼리1[[#This Row],[공정명]])</f>
        <v>20240906-1000149912-제대</v>
      </c>
      <c r="C1544">
        <v>4</v>
      </c>
      <c r="D1544" t="s">
        <v>80</v>
      </c>
      <c r="E1544" s="1">
        <v>45541</v>
      </c>
      <c r="F1544" s="1">
        <v>45554</v>
      </c>
      <c r="G1544" s="1">
        <v>45575</v>
      </c>
      <c r="H1544" s="1">
        <v>45656</v>
      </c>
      <c r="I1544" s="1">
        <v>45575</v>
      </c>
      <c r="J1544" t="s">
        <v>31</v>
      </c>
      <c r="K1544" t="s">
        <v>32</v>
      </c>
      <c r="L1544">
        <v>15714</v>
      </c>
      <c r="M1544">
        <v>14000</v>
      </c>
      <c r="N1544">
        <v>21</v>
      </c>
      <c r="O1544" t="s">
        <v>731</v>
      </c>
      <c r="P1544" t="s">
        <v>2183</v>
      </c>
      <c r="Q1544" t="s">
        <v>2184</v>
      </c>
      <c r="R1544" t="s">
        <v>64</v>
      </c>
      <c r="S1544" t="s">
        <v>256</v>
      </c>
      <c r="T1544">
        <v>15714</v>
      </c>
    </row>
    <row r="1545" spans="1:20" x14ac:dyDescent="0.3">
      <c r="A1545" t="s">
        <v>2980</v>
      </c>
      <c r="B1545" t="str">
        <f>_xlfn.CONCAT(쿼리1[[#This Row],[주문번호]], "-", 쿼리1[[#This Row],[공정명]])</f>
        <v>20241112-1000148935-제대</v>
      </c>
      <c r="C1545">
        <v>5</v>
      </c>
      <c r="D1545" t="s">
        <v>80</v>
      </c>
      <c r="E1545" s="1">
        <v>45608</v>
      </c>
      <c r="F1545" s="1">
        <v>45621</v>
      </c>
      <c r="G1545" s="1">
        <v>45625</v>
      </c>
      <c r="H1545" s="1">
        <v>45656</v>
      </c>
      <c r="I1545" s="1">
        <v>45625</v>
      </c>
      <c r="J1545" t="s">
        <v>31</v>
      </c>
      <c r="K1545" t="s">
        <v>32</v>
      </c>
      <c r="L1545">
        <v>18750</v>
      </c>
      <c r="M1545">
        <v>17375</v>
      </c>
      <c r="N1545">
        <v>4</v>
      </c>
      <c r="O1545" t="s">
        <v>2981</v>
      </c>
      <c r="P1545" t="s">
        <v>2982</v>
      </c>
      <c r="Q1545" t="s">
        <v>2983</v>
      </c>
      <c r="R1545" t="s">
        <v>64</v>
      </c>
      <c r="S1545" t="s">
        <v>256</v>
      </c>
      <c r="T1545">
        <v>18750</v>
      </c>
    </row>
    <row r="1546" spans="1:20" x14ac:dyDescent="0.3">
      <c r="A1546" t="s">
        <v>1883</v>
      </c>
      <c r="B1546" t="str">
        <f>_xlfn.CONCAT(쿼리1[[#This Row],[주문번호]], "-", 쿼리1[[#This Row],[공정명]])</f>
        <v>20241210-1000170004-제대</v>
      </c>
      <c r="C1546">
        <v>4</v>
      </c>
      <c r="D1546" t="s">
        <v>80</v>
      </c>
      <c r="E1546" s="1">
        <v>45636</v>
      </c>
      <c r="F1546" s="1">
        <v>45649</v>
      </c>
      <c r="G1546" s="1"/>
      <c r="H1546" s="1">
        <v>45656</v>
      </c>
      <c r="I1546" s="1">
        <v>45650</v>
      </c>
      <c r="J1546" t="s">
        <v>21</v>
      </c>
      <c r="K1546" t="s">
        <v>22</v>
      </c>
      <c r="L1546">
        <v>35294</v>
      </c>
      <c r="O1546" t="s">
        <v>128</v>
      </c>
      <c r="P1546" t="s">
        <v>1884</v>
      </c>
      <c r="Q1546" t="s">
        <v>1885</v>
      </c>
      <c r="R1546" t="s">
        <v>64</v>
      </c>
      <c r="S1546" t="s">
        <v>256</v>
      </c>
      <c r="T1546">
        <v>35294</v>
      </c>
    </row>
    <row r="1547" spans="1:20" x14ac:dyDescent="0.3">
      <c r="A1547" t="s">
        <v>2984</v>
      </c>
      <c r="B1547" t="str">
        <f>_xlfn.CONCAT(쿼리1[[#This Row],[주문번호]], "-", 쿼리1[[#This Row],[공정명]])</f>
        <v>20241022-1000169422-제대</v>
      </c>
      <c r="C1547">
        <v>4</v>
      </c>
      <c r="D1547" t="s">
        <v>80</v>
      </c>
      <c r="E1547" s="1">
        <v>45587</v>
      </c>
      <c r="F1547" s="1">
        <v>45600</v>
      </c>
      <c r="G1547" s="1">
        <v>45601</v>
      </c>
      <c r="H1547" s="1">
        <v>45656</v>
      </c>
      <c r="I1547" s="1">
        <v>45601</v>
      </c>
      <c r="J1547" t="s">
        <v>31</v>
      </c>
      <c r="K1547" t="s">
        <v>32</v>
      </c>
      <c r="L1547">
        <v>35294</v>
      </c>
      <c r="M1547">
        <v>31170</v>
      </c>
      <c r="N1547">
        <v>1</v>
      </c>
      <c r="O1547" t="s">
        <v>128</v>
      </c>
      <c r="P1547" t="s">
        <v>2580</v>
      </c>
      <c r="Q1547" t="s">
        <v>2985</v>
      </c>
      <c r="R1547" t="s">
        <v>64</v>
      </c>
      <c r="S1547" t="s">
        <v>256</v>
      </c>
      <c r="T1547">
        <v>35294</v>
      </c>
    </row>
    <row r="1548" spans="1:20" x14ac:dyDescent="0.3">
      <c r="A1548" t="s">
        <v>2986</v>
      </c>
      <c r="B1548" t="str">
        <f>_xlfn.CONCAT(쿼리1[[#This Row],[주문번호]], "-", 쿼리1[[#This Row],[공정명]])</f>
        <v>20241022-1000169427-제대</v>
      </c>
      <c r="C1548">
        <v>4</v>
      </c>
      <c r="D1548" t="s">
        <v>80</v>
      </c>
      <c r="E1548" s="1">
        <v>45587</v>
      </c>
      <c r="F1548" s="1">
        <v>45600</v>
      </c>
      <c r="G1548" s="1">
        <v>45601</v>
      </c>
      <c r="H1548" s="1">
        <v>45656</v>
      </c>
      <c r="I1548" s="1">
        <v>45601</v>
      </c>
      <c r="J1548" t="s">
        <v>31</v>
      </c>
      <c r="K1548" t="s">
        <v>32</v>
      </c>
      <c r="L1548">
        <v>35294</v>
      </c>
      <c r="M1548">
        <v>12000</v>
      </c>
      <c r="N1548">
        <v>1</v>
      </c>
      <c r="O1548" t="s">
        <v>128</v>
      </c>
      <c r="P1548" t="s">
        <v>2580</v>
      </c>
      <c r="Q1548" t="s">
        <v>2987</v>
      </c>
      <c r="R1548" t="s">
        <v>64</v>
      </c>
      <c r="S1548" t="s">
        <v>256</v>
      </c>
      <c r="T1548">
        <v>35294</v>
      </c>
    </row>
    <row r="1549" spans="1:20" x14ac:dyDescent="0.3">
      <c r="A1549" t="s">
        <v>2371</v>
      </c>
      <c r="B1549" t="str">
        <f>_xlfn.CONCAT(쿼리1[[#This Row],[주문번호]], "-", 쿼리1[[#This Row],[공정명]])</f>
        <v>20240913-1000162370-제대</v>
      </c>
      <c r="C1549">
        <v>2</v>
      </c>
      <c r="D1549" t="s">
        <v>80</v>
      </c>
      <c r="E1549" s="1">
        <v>45548</v>
      </c>
      <c r="F1549" s="1">
        <v>45562</v>
      </c>
      <c r="G1549" s="1">
        <v>45597</v>
      </c>
      <c r="H1549" s="1">
        <v>45656</v>
      </c>
      <c r="I1549" s="1">
        <v>45597</v>
      </c>
      <c r="J1549" t="s">
        <v>31</v>
      </c>
      <c r="K1549" t="s">
        <v>32</v>
      </c>
      <c r="L1549">
        <v>54545</v>
      </c>
      <c r="M1549">
        <v>50350</v>
      </c>
      <c r="N1549">
        <v>35</v>
      </c>
      <c r="O1549" t="s">
        <v>275</v>
      </c>
      <c r="P1549" t="s">
        <v>2372</v>
      </c>
      <c r="Q1549" t="s">
        <v>42</v>
      </c>
      <c r="R1549" t="s">
        <v>1961</v>
      </c>
      <c r="S1549" t="s">
        <v>2845</v>
      </c>
      <c r="T1549">
        <v>54545</v>
      </c>
    </row>
    <row r="1550" spans="1:20" x14ac:dyDescent="0.3">
      <c r="A1550" t="s">
        <v>2606</v>
      </c>
      <c r="B1550" t="str">
        <f>_xlfn.CONCAT(쿼리1[[#This Row],[주문번호]], "-", 쿼리1[[#This Row],[공정명]])</f>
        <v>20241004-1000139913-제대</v>
      </c>
      <c r="C1550">
        <v>2</v>
      </c>
      <c r="D1550" t="s">
        <v>80</v>
      </c>
      <c r="E1550" s="1">
        <v>45569</v>
      </c>
      <c r="F1550" s="1">
        <v>45582</v>
      </c>
      <c r="G1550" s="1">
        <v>45601</v>
      </c>
      <c r="H1550" s="1">
        <v>45656</v>
      </c>
      <c r="I1550" s="1">
        <v>45601</v>
      </c>
      <c r="J1550" t="s">
        <v>31</v>
      </c>
      <c r="K1550" t="s">
        <v>32</v>
      </c>
      <c r="L1550">
        <v>32727</v>
      </c>
      <c r="M1550">
        <v>31193</v>
      </c>
      <c r="N1550">
        <v>19</v>
      </c>
      <c r="O1550" t="s">
        <v>275</v>
      </c>
      <c r="P1550" t="s">
        <v>1960</v>
      </c>
      <c r="Q1550" t="s">
        <v>42</v>
      </c>
      <c r="R1550" t="s">
        <v>1961</v>
      </c>
      <c r="S1550" t="s">
        <v>2845</v>
      </c>
      <c r="T1550">
        <v>32727</v>
      </c>
    </row>
    <row r="1551" spans="1:20" x14ac:dyDescent="0.3">
      <c r="A1551" t="s">
        <v>2607</v>
      </c>
      <c r="B1551" t="str">
        <f>_xlfn.CONCAT(쿼리1[[#This Row],[주문번호]], "-", 쿼리1[[#This Row],[공정명]])</f>
        <v>20240926-1000139884-제대</v>
      </c>
      <c r="C1551">
        <v>2</v>
      </c>
      <c r="D1551" t="s">
        <v>80</v>
      </c>
      <c r="E1551" s="1">
        <v>45561</v>
      </c>
      <c r="F1551" s="1">
        <v>45575</v>
      </c>
      <c r="G1551" s="1">
        <v>45597</v>
      </c>
      <c r="H1551" s="1">
        <v>45656</v>
      </c>
      <c r="I1551" s="1">
        <v>45597</v>
      </c>
      <c r="J1551" t="s">
        <v>31</v>
      </c>
      <c r="K1551" t="s">
        <v>32</v>
      </c>
      <c r="L1551">
        <v>54545</v>
      </c>
      <c r="M1551">
        <v>52320</v>
      </c>
      <c r="N1551">
        <v>22</v>
      </c>
      <c r="O1551" t="s">
        <v>275</v>
      </c>
      <c r="P1551" t="s">
        <v>2608</v>
      </c>
      <c r="Q1551" t="s">
        <v>42</v>
      </c>
      <c r="R1551" t="s">
        <v>1961</v>
      </c>
      <c r="S1551" t="s">
        <v>2845</v>
      </c>
      <c r="T1551">
        <v>54545</v>
      </c>
    </row>
    <row r="1552" spans="1:20" x14ac:dyDescent="0.3">
      <c r="A1552" t="s">
        <v>1959</v>
      </c>
      <c r="B1552" t="str">
        <f>_xlfn.CONCAT(쿼리1[[#This Row],[주문번호]], "-", 쿼리1[[#This Row],[공정명]])</f>
        <v>20240903-1000139913-제대</v>
      </c>
      <c r="C1552">
        <v>2</v>
      </c>
      <c r="D1552" t="s">
        <v>80</v>
      </c>
      <c r="E1552" s="1">
        <v>45538</v>
      </c>
      <c r="F1552" s="1">
        <v>45551</v>
      </c>
      <c r="G1552" s="1">
        <v>45575</v>
      </c>
      <c r="H1552" s="1">
        <v>45656</v>
      </c>
      <c r="I1552" s="1">
        <v>45597</v>
      </c>
      <c r="J1552" t="s">
        <v>31</v>
      </c>
      <c r="K1552" t="s">
        <v>32</v>
      </c>
      <c r="L1552">
        <v>32727</v>
      </c>
      <c r="M1552">
        <v>24000</v>
      </c>
      <c r="N1552">
        <v>24</v>
      </c>
      <c r="O1552" t="s">
        <v>275</v>
      </c>
      <c r="P1552" t="s">
        <v>1960</v>
      </c>
      <c r="Q1552" t="s">
        <v>42</v>
      </c>
      <c r="R1552" t="s">
        <v>1961</v>
      </c>
      <c r="S1552" t="s">
        <v>2845</v>
      </c>
      <c r="T1552">
        <v>32727</v>
      </c>
    </row>
    <row r="1553" spans="1:20" x14ac:dyDescent="0.3">
      <c r="A1553" t="s">
        <v>1959</v>
      </c>
      <c r="B1553" t="str">
        <f>_xlfn.CONCAT(쿼리1[[#This Row],[주문번호]], "-", 쿼리1[[#This Row],[공정명]])</f>
        <v>20240903-1000139913-제대</v>
      </c>
      <c r="C1553">
        <v>2</v>
      </c>
      <c r="D1553" t="s">
        <v>80</v>
      </c>
      <c r="E1553" s="1">
        <v>45538</v>
      </c>
      <c r="F1553" s="1">
        <v>45551</v>
      </c>
      <c r="G1553" s="1">
        <v>45597</v>
      </c>
      <c r="H1553" s="1">
        <v>45656</v>
      </c>
      <c r="I1553" s="1">
        <v>45597</v>
      </c>
      <c r="J1553" t="s">
        <v>31</v>
      </c>
      <c r="K1553" t="s">
        <v>32</v>
      </c>
      <c r="L1553">
        <v>32727</v>
      </c>
      <c r="M1553">
        <v>7550</v>
      </c>
      <c r="N1553">
        <v>46</v>
      </c>
      <c r="O1553" t="s">
        <v>275</v>
      </c>
      <c r="P1553" t="s">
        <v>1960</v>
      </c>
      <c r="Q1553" t="s">
        <v>42</v>
      </c>
      <c r="R1553" t="s">
        <v>1961</v>
      </c>
      <c r="S1553" t="s">
        <v>2845</v>
      </c>
      <c r="T1553">
        <v>32727</v>
      </c>
    </row>
    <row r="1554" spans="1:20" x14ac:dyDescent="0.3">
      <c r="A1554" t="s">
        <v>2988</v>
      </c>
      <c r="B1554" t="str">
        <f>_xlfn.CONCAT(쿼리1[[#This Row],[주문번호]], "-", 쿼리1[[#This Row],[공정명]])</f>
        <v>20241108-1000162370-제대</v>
      </c>
      <c r="C1554">
        <v>2</v>
      </c>
      <c r="D1554" t="s">
        <v>80</v>
      </c>
      <c r="E1554" s="1">
        <v>45604</v>
      </c>
      <c r="F1554" s="1">
        <v>45618</v>
      </c>
      <c r="G1554" s="1"/>
      <c r="H1554" s="1">
        <v>45656</v>
      </c>
      <c r="I1554" s="1">
        <v>45614</v>
      </c>
      <c r="J1554" t="s">
        <v>21</v>
      </c>
      <c r="K1554" t="s">
        <v>22</v>
      </c>
      <c r="L1554">
        <v>54545</v>
      </c>
      <c r="O1554" t="s">
        <v>275</v>
      </c>
      <c r="P1554" t="s">
        <v>2372</v>
      </c>
      <c r="Q1554" t="s">
        <v>42</v>
      </c>
      <c r="R1554" t="s">
        <v>1961</v>
      </c>
      <c r="S1554" t="s">
        <v>2845</v>
      </c>
      <c r="T1554">
        <v>54545</v>
      </c>
    </row>
    <row r="1555" spans="1:20" x14ac:dyDescent="0.3">
      <c r="A1555" t="s">
        <v>2989</v>
      </c>
      <c r="B1555" t="str">
        <f>_xlfn.CONCAT(쿼리1[[#This Row],[주문번호]], "-", 쿼리1[[#This Row],[공정명]])</f>
        <v>20241108-1000139913-제대</v>
      </c>
      <c r="C1555">
        <v>2</v>
      </c>
      <c r="D1555" t="s">
        <v>80</v>
      </c>
      <c r="E1555" s="1">
        <v>45604</v>
      </c>
      <c r="F1555" s="1">
        <v>45618</v>
      </c>
      <c r="G1555" s="1"/>
      <c r="H1555" s="1">
        <v>45656</v>
      </c>
      <c r="I1555" s="1">
        <v>45614</v>
      </c>
      <c r="J1555" t="s">
        <v>21</v>
      </c>
      <c r="K1555" t="s">
        <v>22</v>
      </c>
      <c r="L1555">
        <v>54545</v>
      </c>
      <c r="O1555" t="s">
        <v>275</v>
      </c>
      <c r="P1555" t="s">
        <v>1960</v>
      </c>
      <c r="Q1555" t="s">
        <v>42</v>
      </c>
      <c r="R1555" t="s">
        <v>1961</v>
      </c>
      <c r="S1555" t="s">
        <v>2845</v>
      </c>
      <c r="T1555">
        <v>54545</v>
      </c>
    </row>
    <row r="1556" spans="1:20" x14ac:dyDescent="0.3">
      <c r="A1556" t="s">
        <v>2990</v>
      </c>
      <c r="B1556" t="str">
        <f>_xlfn.CONCAT(쿼리1[[#This Row],[주문번호]], "-", 쿼리1[[#This Row],[공정명]])</f>
        <v>20241213-1000139884-제대</v>
      </c>
      <c r="C1556">
        <v>2</v>
      </c>
      <c r="D1556" t="s">
        <v>80</v>
      </c>
      <c r="E1556" s="1">
        <v>45639</v>
      </c>
      <c r="F1556" s="1">
        <v>45653</v>
      </c>
      <c r="G1556" s="1"/>
      <c r="H1556" s="1">
        <v>45656</v>
      </c>
      <c r="I1556" s="1">
        <v>45649</v>
      </c>
      <c r="J1556" t="s">
        <v>21</v>
      </c>
      <c r="K1556" t="s">
        <v>22</v>
      </c>
      <c r="L1556">
        <v>54545</v>
      </c>
      <c r="O1556" t="s">
        <v>275</v>
      </c>
      <c r="P1556" t="s">
        <v>2608</v>
      </c>
      <c r="Q1556" t="s">
        <v>42</v>
      </c>
      <c r="R1556" t="s">
        <v>1961</v>
      </c>
      <c r="S1556" t="s">
        <v>2845</v>
      </c>
      <c r="T1556">
        <v>54545</v>
      </c>
    </row>
    <row r="1557" spans="1:20" x14ac:dyDescent="0.3">
      <c r="A1557" t="s">
        <v>2991</v>
      </c>
      <c r="B1557" t="str">
        <f>_xlfn.CONCAT(쿼리1[[#This Row],[주문번호]], "-", 쿼리1[[#This Row],[공정명]])</f>
        <v>20241213-1000139913-제대</v>
      </c>
      <c r="C1557">
        <v>2</v>
      </c>
      <c r="D1557" t="s">
        <v>80</v>
      </c>
      <c r="E1557" s="1">
        <v>45639</v>
      </c>
      <c r="F1557" s="1">
        <v>45653</v>
      </c>
      <c r="G1557" s="1"/>
      <c r="H1557" s="1">
        <v>45656</v>
      </c>
      <c r="I1557" s="1">
        <v>45650</v>
      </c>
      <c r="J1557" t="s">
        <v>21</v>
      </c>
      <c r="K1557" t="s">
        <v>22</v>
      </c>
      <c r="L1557">
        <v>54545</v>
      </c>
      <c r="O1557" t="s">
        <v>275</v>
      </c>
      <c r="P1557" t="s">
        <v>1960</v>
      </c>
      <c r="Q1557" t="s">
        <v>42</v>
      </c>
      <c r="R1557" t="s">
        <v>1961</v>
      </c>
      <c r="S1557" t="s">
        <v>2845</v>
      </c>
      <c r="T1557">
        <v>54545</v>
      </c>
    </row>
    <row r="1558" spans="1:20" x14ac:dyDescent="0.3">
      <c r="A1558" t="s">
        <v>636</v>
      </c>
      <c r="B1558" t="str">
        <f>_xlfn.CONCAT(쿼리1[[#This Row],[주문번호]], "-", 쿼리1[[#This Row],[공정명]])</f>
        <v>20241016-2000169350-분단</v>
      </c>
      <c r="C1558">
        <v>3</v>
      </c>
      <c r="D1558" t="s">
        <v>196</v>
      </c>
      <c r="E1558" s="1">
        <v>45581</v>
      </c>
      <c r="F1558" s="1">
        <v>45588</v>
      </c>
      <c r="G1558" s="1">
        <v>45610</v>
      </c>
      <c r="H1558" s="1">
        <v>45656</v>
      </c>
      <c r="I1558" s="1">
        <v>45610</v>
      </c>
      <c r="J1558" t="s">
        <v>31</v>
      </c>
      <c r="K1558" t="s">
        <v>32</v>
      </c>
      <c r="L1558">
        <v>4000</v>
      </c>
      <c r="M1558">
        <v>3600</v>
      </c>
      <c r="N1558">
        <v>22</v>
      </c>
      <c r="O1558" t="s">
        <v>637</v>
      </c>
      <c r="P1558" t="s">
        <v>638</v>
      </c>
      <c r="Q1558" t="s">
        <v>639</v>
      </c>
      <c r="R1558" t="s">
        <v>26</v>
      </c>
      <c r="S1558" t="s">
        <v>2992</v>
      </c>
      <c r="T1558">
        <v>50909</v>
      </c>
    </row>
    <row r="1559" spans="1:20" x14ac:dyDescent="0.3">
      <c r="A1559" t="s">
        <v>245</v>
      </c>
      <c r="B1559" t="str">
        <f>_xlfn.CONCAT(쿼리1[[#This Row],[주문번호]], "-", 쿼리1[[#This Row],[공정명]])</f>
        <v>20240926-2000142911-분단</v>
      </c>
      <c r="C1559">
        <v>3</v>
      </c>
      <c r="D1559" t="s">
        <v>196</v>
      </c>
      <c r="E1559" s="1">
        <v>45561</v>
      </c>
      <c r="F1559" s="1">
        <v>45567</v>
      </c>
      <c r="G1559" s="1"/>
      <c r="H1559" s="1">
        <v>45656</v>
      </c>
      <c r="I1559" s="1">
        <v>45574</v>
      </c>
      <c r="J1559" t="s">
        <v>31</v>
      </c>
      <c r="K1559" t="s">
        <v>22</v>
      </c>
      <c r="L1559">
        <v>1000</v>
      </c>
      <c r="O1559" t="s">
        <v>246</v>
      </c>
      <c r="P1559" t="s">
        <v>247</v>
      </c>
      <c r="Q1559" t="s">
        <v>248</v>
      </c>
      <c r="R1559" t="s">
        <v>26</v>
      </c>
      <c r="S1559" t="s">
        <v>2992</v>
      </c>
      <c r="T1559">
        <v>160000</v>
      </c>
    </row>
    <row r="1560" spans="1:20" x14ac:dyDescent="0.3">
      <c r="A1560" t="s">
        <v>1356</v>
      </c>
      <c r="B1560" t="str">
        <f>_xlfn.CONCAT(쿼리1[[#This Row],[주문번호]], "-", 쿼리1[[#This Row],[공정명]])</f>
        <v>20241129-2000142911-분단</v>
      </c>
      <c r="C1560">
        <v>3</v>
      </c>
      <c r="D1560" t="s">
        <v>196</v>
      </c>
      <c r="E1560" s="1">
        <v>45625</v>
      </c>
      <c r="F1560" s="1">
        <v>45631</v>
      </c>
      <c r="G1560" s="1"/>
      <c r="H1560" s="1">
        <v>45656</v>
      </c>
      <c r="I1560" s="1">
        <v>45632</v>
      </c>
      <c r="J1560" t="s">
        <v>21</v>
      </c>
      <c r="K1560" t="s">
        <v>22</v>
      </c>
      <c r="L1560">
        <v>1000</v>
      </c>
      <c r="O1560" t="s">
        <v>246</v>
      </c>
      <c r="P1560" t="s">
        <v>247</v>
      </c>
      <c r="Q1560" t="s">
        <v>248</v>
      </c>
      <c r="R1560" t="s">
        <v>26</v>
      </c>
      <c r="S1560" t="s">
        <v>2992</v>
      </c>
      <c r="T1560">
        <v>160000</v>
      </c>
    </row>
    <row r="1561" spans="1:20" x14ac:dyDescent="0.3">
      <c r="A1561" t="s">
        <v>1789</v>
      </c>
      <c r="B1561" t="str">
        <f>_xlfn.CONCAT(쿼리1[[#This Row],[주문번호]], "-", 쿼리1[[#This Row],[공정명]])</f>
        <v>20241120-2000139125-분단</v>
      </c>
      <c r="C1561">
        <v>3</v>
      </c>
      <c r="D1561" t="s">
        <v>196</v>
      </c>
      <c r="E1561" s="1">
        <v>45616</v>
      </c>
      <c r="F1561" s="1">
        <v>45623</v>
      </c>
      <c r="G1561" s="1"/>
      <c r="H1561" s="1">
        <v>45656</v>
      </c>
      <c r="I1561" s="1">
        <v>45624</v>
      </c>
      <c r="J1561" t="s">
        <v>21</v>
      </c>
      <c r="K1561" t="s">
        <v>22</v>
      </c>
      <c r="L1561">
        <v>1000</v>
      </c>
      <c r="O1561" t="s">
        <v>1790</v>
      </c>
      <c r="P1561" t="s">
        <v>1017</v>
      </c>
      <c r="Q1561" t="s">
        <v>1791</v>
      </c>
      <c r="R1561" t="s">
        <v>26</v>
      </c>
      <c r="S1561" t="s">
        <v>2992</v>
      </c>
      <c r="T1561">
        <v>18181</v>
      </c>
    </row>
    <row r="1562" spans="1:20" x14ac:dyDescent="0.3">
      <c r="A1562" t="s">
        <v>1783</v>
      </c>
      <c r="B1562" t="str">
        <f>_xlfn.CONCAT(쿼리1[[#This Row],[주문번호]], "-", 쿼리1[[#This Row],[공정명]])</f>
        <v>20240909-2000160120-분단</v>
      </c>
      <c r="C1562">
        <v>3</v>
      </c>
      <c r="D1562" t="s">
        <v>196</v>
      </c>
      <c r="E1562" s="1">
        <v>45544</v>
      </c>
      <c r="F1562" s="1">
        <v>45551</v>
      </c>
      <c r="G1562" s="1"/>
      <c r="H1562" s="1">
        <v>45656</v>
      </c>
      <c r="I1562" s="1">
        <v>45575</v>
      </c>
      <c r="J1562" t="s">
        <v>31</v>
      </c>
      <c r="K1562" t="s">
        <v>22</v>
      </c>
      <c r="L1562">
        <v>4000</v>
      </c>
      <c r="O1562" t="s">
        <v>324</v>
      </c>
      <c r="P1562" t="s">
        <v>1784</v>
      </c>
      <c r="Q1562" t="s">
        <v>1785</v>
      </c>
      <c r="R1562" t="s">
        <v>26</v>
      </c>
      <c r="S1562" t="s">
        <v>2992</v>
      </c>
      <c r="T1562">
        <v>266666</v>
      </c>
    </row>
    <row r="1563" spans="1:20" x14ac:dyDescent="0.3">
      <c r="A1563" t="s">
        <v>1782</v>
      </c>
      <c r="B1563" t="str">
        <f>_xlfn.CONCAT(쿼리1[[#This Row],[주문번호]], "-", 쿼리1[[#This Row],[공정명]])</f>
        <v>20240909-2000142911-분단</v>
      </c>
      <c r="C1563">
        <v>3</v>
      </c>
      <c r="D1563" t="s">
        <v>196</v>
      </c>
      <c r="E1563" s="1">
        <v>45544</v>
      </c>
      <c r="F1563" s="1">
        <v>45551</v>
      </c>
      <c r="G1563" s="1"/>
      <c r="H1563" s="1">
        <v>45656</v>
      </c>
      <c r="I1563" s="1">
        <v>45552</v>
      </c>
      <c r="J1563" t="s">
        <v>31</v>
      </c>
      <c r="K1563" t="s">
        <v>22</v>
      </c>
      <c r="L1563">
        <v>1000</v>
      </c>
      <c r="O1563" t="s">
        <v>246</v>
      </c>
      <c r="P1563" t="s">
        <v>247</v>
      </c>
      <c r="Q1563" t="s">
        <v>248</v>
      </c>
      <c r="R1563" t="s">
        <v>26</v>
      </c>
      <c r="S1563" t="s">
        <v>2992</v>
      </c>
      <c r="T1563">
        <v>160000</v>
      </c>
    </row>
    <row r="1564" spans="1:20" x14ac:dyDescent="0.3">
      <c r="A1564" t="s">
        <v>2401</v>
      </c>
      <c r="B1564" t="str">
        <f>_xlfn.CONCAT(쿼리1[[#This Row],[주문번호]], "-", 쿼리1[[#This Row],[공정명]])</f>
        <v>20241211-2000142911-분단</v>
      </c>
      <c r="C1564">
        <v>3</v>
      </c>
      <c r="D1564" t="s">
        <v>196</v>
      </c>
      <c r="E1564" s="1">
        <v>45637</v>
      </c>
      <c r="F1564" s="1">
        <v>45644</v>
      </c>
      <c r="G1564" s="1"/>
      <c r="H1564" s="1">
        <v>45656</v>
      </c>
      <c r="I1564" s="1">
        <v>45651</v>
      </c>
      <c r="J1564" t="s">
        <v>21</v>
      </c>
      <c r="K1564" t="s">
        <v>22</v>
      </c>
      <c r="L1564">
        <v>1000</v>
      </c>
      <c r="O1564" t="s">
        <v>246</v>
      </c>
      <c r="P1564" t="s">
        <v>247</v>
      </c>
      <c r="Q1564" t="s">
        <v>248</v>
      </c>
      <c r="R1564" t="s">
        <v>26</v>
      </c>
      <c r="S1564" t="s">
        <v>2992</v>
      </c>
      <c r="T1564">
        <v>16000</v>
      </c>
    </row>
    <row r="1565" spans="1:20" x14ac:dyDescent="0.3">
      <c r="A1565" t="s">
        <v>842</v>
      </c>
      <c r="B1565" t="str">
        <f>_xlfn.CONCAT(쿼리1[[#This Row],[주문번호]], "-", 쿼리1[[#This Row],[공정명]])</f>
        <v>20241227-2000170065-분단</v>
      </c>
      <c r="C1565">
        <v>4</v>
      </c>
      <c r="D1565" t="s">
        <v>196</v>
      </c>
      <c r="E1565" s="1">
        <v>45653</v>
      </c>
      <c r="F1565" s="1">
        <v>45659</v>
      </c>
      <c r="G1565" s="1"/>
      <c r="H1565" s="1">
        <v>45656</v>
      </c>
      <c r="I1565" s="1"/>
      <c r="J1565" t="s">
        <v>21</v>
      </c>
      <c r="K1565" t="s">
        <v>282</v>
      </c>
      <c r="L1565">
        <v>6000</v>
      </c>
      <c r="O1565" t="s">
        <v>843</v>
      </c>
      <c r="P1565" t="s">
        <v>844</v>
      </c>
      <c r="Q1565" t="s">
        <v>845</v>
      </c>
      <c r="R1565" t="s">
        <v>26</v>
      </c>
      <c r="S1565" t="s">
        <v>2992</v>
      </c>
      <c r="T1565">
        <v>19354</v>
      </c>
    </row>
    <row r="1566" spans="1:20" x14ac:dyDescent="0.3">
      <c r="A1566" t="s">
        <v>2757</v>
      </c>
      <c r="B1566" t="str">
        <f>_xlfn.CONCAT(쿼리1[[#This Row],[주문번호]], "-", 쿼리1[[#This Row],[공정명]])</f>
        <v>20241017-2000159606-분단</v>
      </c>
      <c r="C1566">
        <v>3</v>
      </c>
      <c r="D1566" t="s">
        <v>196</v>
      </c>
      <c r="E1566" s="1">
        <v>45582</v>
      </c>
      <c r="F1566" s="1">
        <v>45582</v>
      </c>
      <c r="G1566" s="1"/>
      <c r="H1566" s="1">
        <v>45656</v>
      </c>
      <c r="I1566" s="1">
        <v>45588</v>
      </c>
      <c r="J1566" t="s">
        <v>31</v>
      </c>
      <c r="K1566" t="s">
        <v>22</v>
      </c>
      <c r="L1566">
        <v>27600</v>
      </c>
      <c r="O1566" t="s">
        <v>324</v>
      </c>
      <c r="P1566" t="s">
        <v>2758</v>
      </c>
      <c r="Q1566" t="s">
        <v>2759</v>
      </c>
      <c r="R1566" t="s">
        <v>26</v>
      </c>
      <c r="S1566" t="s">
        <v>2992</v>
      </c>
      <c r="T1566">
        <v>460000</v>
      </c>
    </row>
    <row r="1567" spans="1:20" x14ac:dyDescent="0.3">
      <c r="A1567" t="s">
        <v>2993</v>
      </c>
      <c r="B1567" t="str">
        <f>_xlfn.CONCAT(쿼리1[[#This Row],[주문번호]], "-", 쿼리1[[#This Row],[공정명]])</f>
        <v>20241119-1000169701-제대</v>
      </c>
      <c r="C1567">
        <v>4</v>
      </c>
      <c r="D1567" t="s">
        <v>80</v>
      </c>
      <c r="E1567" s="1">
        <v>45615</v>
      </c>
      <c r="F1567" s="1">
        <v>45628</v>
      </c>
      <c r="G1567" s="1">
        <v>45628</v>
      </c>
      <c r="H1567" s="1">
        <v>45656</v>
      </c>
      <c r="I1567" s="1">
        <v>45628</v>
      </c>
      <c r="J1567" t="s">
        <v>31</v>
      </c>
      <c r="K1567" t="s">
        <v>39</v>
      </c>
      <c r="L1567">
        <v>30000</v>
      </c>
      <c r="M1567">
        <v>29500</v>
      </c>
      <c r="N1567">
        <v>0</v>
      </c>
      <c r="O1567" t="s">
        <v>91</v>
      </c>
      <c r="P1567" t="s">
        <v>1043</v>
      </c>
      <c r="Q1567" t="s">
        <v>2994</v>
      </c>
      <c r="R1567" t="s">
        <v>2995</v>
      </c>
      <c r="S1567" t="s">
        <v>1144</v>
      </c>
      <c r="T1567">
        <v>30000</v>
      </c>
    </row>
    <row r="1568" spans="1:20" x14ac:dyDescent="0.3">
      <c r="A1568" t="s">
        <v>2996</v>
      </c>
      <c r="B1568" t="str">
        <f>_xlfn.CONCAT(쿼리1[[#This Row],[주문번호]], "-", 쿼리1[[#This Row],[공정명]])</f>
        <v>20241024-1000162478-제대</v>
      </c>
      <c r="C1568">
        <v>4</v>
      </c>
      <c r="D1568" t="s">
        <v>80</v>
      </c>
      <c r="E1568" s="1">
        <v>45589</v>
      </c>
      <c r="F1568" s="1">
        <v>45603</v>
      </c>
      <c r="G1568" s="1">
        <v>45600</v>
      </c>
      <c r="H1568" s="1">
        <v>45656</v>
      </c>
      <c r="I1568" s="1">
        <v>45600</v>
      </c>
      <c r="J1568" t="s">
        <v>31</v>
      </c>
      <c r="K1568" t="s">
        <v>39</v>
      </c>
      <c r="L1568">
        <v>94736</v>
      </c>
      <c r="M1568">
        <v>92900</v>
      </c>
      <c r="N1568">
        <v>-3</v>
      </c>
      <c r="O1568" t="s">
        <v>580</v>
      </c>
      <c r="P1568" t="s">
        <v>2997</v>
      </c>
      <c r="Q1568" t="s">
        <v>2998</v>
      </c>
      <c r="R1568" t="s">
        <v>2999</v>
      </c>
      <c r="S1568" t="s">
        <v>1144</v>
      </c>
      <c r="T1568">
        <v>94736</v>
      </c>
    </row>
    <row r="1569" spans="1:20" x14ac:dyDescent="0.3">
      <c r="A1569" t="s">
        <v>2364</v>
      </c>
      <c r="B1569" t="str">
        <f>_xlfn.CONCAT(쿼리1[[#This Row],[주문번호]], "-", 쿼리1[[#This Row],[공정명]])</f>
        <v>20240924-1320N0003-제대</v>
      </c>
      <c r="C1569">
        <v>2</v>
      </c>
      <c r="D1569" t="s">
        <v>80</v>
      </c>
      <c r="E1569" s="1">
        <v>45559</v>
      </c>
      <c r="F1569" s="1">
        <v>45569</v>
      </c>
      <c r="G1569" s="1">
        <v>45575</v>
      </c>
      <c r="H1569" s="1">
        <v>45656</v>
      </c>
      <c r="I1569" s="1">
        <v>45569</v>
      </c>
      <c r="J1569" t="s">
        <v>101</v>
      </c>
      <c r="K1569" t="s">
        <v>32</v>
      </c>
      <c r="L1569">
        <v>9375</v>
      </c>
      <c r="M1569">
        <v>9200</v>
      </c>
      <c r="N1569">
        <v>6</v>
      </c>
      <c r="O1569" t="s">
        <v>2365</v>
      </c>
      <c r="P1569" t="s">
        <v>2366</v>
      </c>
      <c r="Q1569" t="s">
        <v>42</v>
      </c>
      <c r="R1569" t="s">
        <v>1269</v>
      </c>
      <c r="S1569" t="s">
        <v>1144</v>
      </c>
      <c r="T1569">
        <v>9375</v>
      </c>
    </row>
    <row r="1570" spans="1:20" x14ac:dyDescent="0.3">
      <c r="A1570" t="s">
        <v>3000</v>
      </c>
      <c r="B1570" t="str">
        <f>_xlfn.CONCAT(쿼리1[[#This Row],[주문번호]], "-", 쿼리1[[#This Row],[공정명]])</f>
        <v>20240930-1000166093-제대</v>
      </c>
      <c r="C1570">
        <v>2</v>
      </c>
      <c r="D1570" t="s">
        <v>80</v>
      </c>
      <c r="E1570" s="1">
        <v>45565</v>
      </c>
      <c r="F1570" s="1">
        <v>45576</v>
      </c>
      <c r="G1570" s="1">
        <v>45575</v>
      </c>
      <c r="H1570" s="1">
        <v>45656</v>
      </c>
      <c r="I1570" s="1">
        <v>45573</v>
      </c>
      <c r="J1570" t="s">
        <v>101</v>
      </c>
      <c r="K1570" t="s">
        <v>39</v>
      </c>
      <c r="L1570">
        <v>30000</v>
      </c>
      <c r="M1570">
        <v>29600</v>
      </c>
      <c r="N1570">
        <v>-1</v>
      </c>
      <c r="O1570" t="s">
        <v>91</v>
      </c>
      <c r="P1570" t="s">
        <v>3001</v>
      </c>
      <c r="Q1570" t="s">
        <v>42</v>
      </c>
      <c r="R1570" t="s">
        <v>3002</v>
      </c>
      <c r="S1570" t="s">
        <v>1144</v>
      </c>
      <c r="T1570">
        <v>30000</v>
      </c>
    </row>
    <row r="1571" spans="1:20" x14ac:dyDescent="0.3">
      <c r="A1571" t="s">
        <v>3003</v>
      </c>
      <c r="B1571" t="str">
        <f>_xlfn.CONCAT(쿼리1[[#This Row],[주문번호]], "-", 쿼리1[[#This Row],[공정명]])</f>
        <v>20241216-1000164987-제대</v>
      </c>
      <c r="C1571">
        <v>4</v>
      </c>
      <c r="D1571" t="s">
        <v>80</v>
      </c>
      <c r="E1571" s="1">
        <v>45642</v>
      </c>
      <c r="F1571" s="1">
        <v>45653</v>
      </c>
      <c r="G1571" s="1">
        <v>45653</v>
      </c>
      <c r="H1571" s="1">
        <v>45656</v>
      </c>
      <c r="I1571" s="1">
        <v>45653</v>
      </c>
      <c r="J1571" t="s">
        <v>31</v>
      </c>
      <c r="K1571" t="s">
        <v>39</v>
      </c>
      <c r="L1571">
        <v>28571</v>
      </c>
      <c r="M1571">
        <v>28050</v>
      </c>
      <c r="N1571">
        <v>0</v>
      </c>
      <c r="O1571" t="s">
        <v>91</v>
      </c>
      <c r="P1571" t="s">
        <v>3004</v>
      </c>
      <c r="Q1571" t="s">
        <v>3005</v>
      </c>
      <c r="R1571" t="s">
        <v>3002</v>
      </c>
      <c r="S1571" t="s">
        <v>1144</v>
      </c>
      <c r="T1571">
        <v>28571</v>
      </c>
    </row>
    <row r="1572" spans="1:20" x14ac:dyDescent="0.3">
      <c r="A1572" t="s">
        <v>3006</v>
      </c>
      <c r="B1572" t="str">
        <f>_xlfn.CONCAT(쿼리1[[#This Row],[주문번호]], "-", 쿼리1[[#This Row],[공정명]])</f>
        <v>20240930-1000163638-제대</v>
      </c>
      <c r="C1572">
        <v>2</v>
      </c>
      <c r="D1572" t="s">
        <v>80</v>
      </c>
      <c r="E1572" s="1">
        <v>45565</v>
      </c>
      <c r="F1572" s="1">
        <v>45576</v>
      </c>
      <c r="G1572" s="1">
        <v>45575</v>
      </c>
      <c r="H1572" s="1">
        <v>45656</v>
      </c>
      <c r="I1572" s="1">
        <v>45573</v>
      </c>
      <c r="J1572" t="s">
        <v>101</v>
      </c>
      <c r="K1572" t="s">
        <v>39</v>
      </c>
      <c r="L1572">
        <v>26086</v>
      </c>
      <c r="M1572">
        <v>25500</v>
      </c>
      <c r="N1572">
        <v>-1</v>
      </c>
      <c r="O1572" t="s">
        <v>91</v>
      </c>
      <c r="P1572" t="s">
        <v>3007</v>
      </c>
      <c r="Q1572" t="s">
        <v>42</v>
      </c>
      <c r="R1572" t="s">
        <v>3002</v>
      </c>
      <c r="S1572" t="s">
        <v>1144</v>
      </c>
      <c r="T1572">
        <v>26086</v>
      </c>
    </row>
    <row r="1573" spans="1:20" x14ac:dyDescent="0.3">
      <c r="A1573" t="s">
        <v>3008</v>
      </c>
      <c r="B1573" t="str">
        <f>_xlfn.CONCAT(쿼리1[[#This Row],[주문번호]], "-", 쿼리1[[#This Row],[공정명]])</f>
        <v>20240926-1000138836-제대</v>
      </c>
      <c r="C1573">
        <v>4</v>
      </c>
      <c r="D1573" t="s">
        <v>80</v>
      </c>
      <c r="E1573" s="1">
        <v>45561</v>
      </c>
      <c r="F1573" s="1">
        <v>45574</v>
      </c>
      <c r="G1573" s="1">
        <v>45583</v>
      </c>
      <c r="H1573" s="1">
        <v>45656</v>
      </c>
      <c r="I1573" s="1">
        <v>45583</v>
      </c>
      <c r="J1573" t="s">
        <v>31</v>
      </c>
      <c r="K1573" t="s">
        <v>32</v>
      </c>
      <c r="L1573">
        <v>30000</v>
      </c>
      <c r="M1573">
        <v>29100</v>
      </c>
      <c r="N1573">
        <v>9</v>
      </c>
      <c r="O1573" t="s">
        <v>275</v>
      </c>
      <c r="P1573" t="s">
        <v>1043</v>
      </c>
      <c r="Q1573" t="s">
        <v>3009</v>
      </c>
      <c r="R1573" t="s">
        <v>3002</v>
      </c>
      <c r="S1573" t="s">
        <v>1144</v>
      </c>
      <c r="T1573">
        <v>30000</v>
      </c>
    </row>
    <row r="1574" spans="1:20" x14ac:dyDescent="0.3">
      <c r="A1574" t="s">
        <v>3010</v>
      </c>
      <c r="B1574" t="str">
        <f>_xlfn.CONCAT(쿼리1[[#This Row],[주문번호]], "-", 쿼리1[[#This Row],[공정명]])</f>
        <v>20241216-1000164981-제대</v>
      </c>
      <c r="C1574">
        <v>4</v>
      </c>
      <c r="D1574" t="s">
        <v>80</v>
      </c>
      <c r="E1574" s="1">
        <v>45642</v>
      </c>
      <c r="F1574" s="1">
        <v>45653</v>
      </c>
      <c r="G1574" s="1">
        <v>45653</v>
      </c>
      <c r="H1574" s="1">
        <v>45656</v>
      </c>
      <c r="I1574" s="1">
        <v>45653</v>
      </c>
      <c r="J1574" t="s">
        <v>31</v>
      </c>
      <c r="K1574" t="s">
        <v>39</v>
      </c>
      <c r="L1574">
        <v>28571</v>
      </c>
      <c r="M1574">
        <v>28600</v>
      </c>
      <c r="N1574">
        <v>0</v>
      </c>
      <c r="O1574" t="s">
        <v>91</v>
      </c>
      <c r="P1574" t="s">
        <v>3004</v>
      </c>
      <c r="Q1574" t="s">
        <v>3011</v>
      </c>
      <c r="R1574" t="s">
        <v>3002</v>
      </c>
      <c r="S1574" t="s">
        <v>1144</v>
      </c>
      <c r="T1574">
        <v>28571</v>
      </c>
    </row>
    <row r="1575" spans="1:20" x14ac:dyDescent="0.3">
      <c r="A1575" t="s">
        <v>3012</v>
      </c>
      <c r="B1575" t="str">
        <f>_xlfn.CONCAT(쿼리1[[#This Row],[주문번호]], "-", 쿼리1[[#This Row],[공정명]])</f>
        <v>20241219-1000166093-제대</v>
      </c>
      <c r="C1575">
        <v>2</v>
      </c>
      <c r="D1575" t="s">
        <v>80</v>
      </c>
      <c r="E1575" s="1">
        <v>45645</v>
      </c>
      <c r="F1575" s="1">
        <v>45658</v>
      </c>
      <c r="G1575" s="1">
        <v>45652</v>
      </c>
      <c r="H1575" s="1">
        <v>45656</v>
      </c>
      <c r="I1575" s="1">
        <v>45652</v>
      </c>
      <c r="J1575" t="s">
        <v>31</v>
      </c>
      <c r="K1575" t="s">
        <v>39</v>
      </c>
      <c r="L1575">
        <v>60000</v>
      </c>
      <c r="M1575">
        <v>58800</v>
      </c>
      <c r="N1575">
        <v>-6</v>
      </c>
      <c r="O1575" t="s">
        <v>91</v>
      </c>
      <c r="P1575" t="s">
        <v>3001</v>
      </c>
      <c r="Q1575" t="s">
        <v>42</v>
      </c>
      <c r="R1575" t="s">
        <v>3002</v>
      </c>
      <c r="S1575" t="s">
        <v>1144</v>
      </c>
      <c r="T1575">
        <v>60000</v>
      </c>
    </row>
    <row r="1576" spans="1:20" x14ac:dyDescent="0.3">
      <c r="A1576" t="s">
        <v>3013</v>
      </c>
      <c r="B1576" t="str">
        <f>_xlfn.CONCAT(쿼리1[[#This Row],[주문번호]], "-", 쿼리1[[#This Row],[공정명]])</f>
        <v>20241202-1000158450-제대</v>
      </c>
      <c r="C1576">
        <v>2</v>
      </c>
      <c r="D1576" t="s">
        <v>80</v>
      </c>
      <c r="E1576" s="1">
        <v>45628</v>
      </c>
      <c r="F1576" s="1">
        <v>45639</v>
      </c>
      <c r="G1576" s="1">
        <v>45635</v>
      </c>
      <c r="H1576" s="1">
        <v>45656</v>
      </c>
      <c r="I1576" s="1">
        <v>45635</v>
      </c>
      <c r="J1576" t="s">
        <v>31</v>
      </c>
      <c r="K1576" t="s">
        <v>39</v>
      </c>
      <c r="L1576">
        <v>9230</v>
      </c>
      <c r="M1576">
        <v>9100</v>
      </c>
      <c r="N1576">
        <v>-4</v>
      </c>
      <c r="O1576" t="s">
        <v>394</v>
      </c>
      <c r="P1576" t="s">
        <v>1032</v>
      </c>
      <c r="Q1576" t="s">
        <v>42</v>
      </c>
      <c r="R1576" t="s">
        <v>2441</v>
      </c>
      <c r="S1576" t="s">
        <v>1144</v>
      </c>
      <c r="T1576">
        <v>9230</v>
      </c>
    </row>
    <row r="1577" spans="1:20" x14ac:dyDescent="0.3">
      <c r="A1577" t="s">
        <v>3014</v>
      </c>
      <c r="B1577" t="str">
        <f>_xlfn.CONCAT(쿼리1[[#This Row],[주문번호]], "-", 쿼리1[[#This Row],[공정명]])</f>
        <v>20241007-1000150745-제대</v>
      </c>
      <c r="C1577">
        <v>2</v>
      </c>
      <c r="D1577" t="s">
        <v>80</v>
      </c>
      <c r="E1577" s="1">
        <v>45572</v>
      </c>
      <c r="F1577" s="1">
        <v>45583</v>
      </c>
      <c r="G1577" s="1">
        <v>45586</v>
      </c>
      <c r="H1577" s="1">
        <v>45656</v>
      </c>
      <c r="I1577" s="1">
        <v>45586</v>
      </c>
      <c r="J1577" t="s">
        <v>31</v>
      </c>
      <c r="K1577" t="s">
        <v>32</v>
      </c>
      <c r="L1577">
        <v>17142</v>
      </c>
      <c r="M1577">
        <v>17200</v>
      </c>
      <c r="N1577">
        <v>3</v>
      </c>
      <c r="O1577" t="s">
        <v>394</v>
      </c>
      <c r="P1577" t="s">
        <v>671</v>
      </c>
      <c r="Q1577" t="s">
        <v>42</v>
      </c>
      <c r="R1577" t="s">
        <v>2441</v>
      </c>
      <c r="S1577" t="s">
        <v>1144</v>
      </c>
      <c r="T1577">
        <v>17142</v>
      </c>
    </row>
    <row r="1578" spans="1:20" x14ac:dyDescent="0.3">
      <c r="A1578" t="s">
        <v>3015</v>
      </c>
      <c r="B1578" t="str">
        <f>_xlfn.CONCAT(쿼리1[[#This Row],[주문번호]], "-", 쿼리1[[#This Row],[공정명]])</f>
        <v>20241224-1000150745-제대</v>
      </c>
      <c r="C1578">
        <v>2</v>
      </c>
      <c r="D1578" t="s">
        <v>80</v>
      </c>
      <c r="E1578" s="1">
        <v>45650</v>
      </c>
      <c r="F1578" s="1">
        <v>45663</v>
      </c>
      <c r="G1578" s="1"/>
      <c r="H1578" s="1">
        <v>45656</v>
      </c>
      <c r="I1578" s="1"/>
      <c r="J1578" t="s">
        <v>21</v>
      </c>
      <c r="K1578" t="s">
        <v>282</v>
      </c>
      <c r="L1578">
        <v>17142</v>
      </c>
      <c r="O1578" t="s">
        <v>394</v>
      </c>
      <c r="P1578" t="s">
        <v>671</v>
      </c>
      <c r="Q1578" t="s">
        <v>42</v>
      </c>
      <c r="R1578" t="s">
        <v>2441</v>
      </c>
      <c r="S1578" t="s">
        <v>1144</v>
      </c>
      <c r="T1578">
        <v>17142</v>
      </c>
    </row>
    <row r="1579" spans="1:20" x14ac:dyDescent="0.3">
      <c r="A1579" t="s">
        <v>3016</v>
      </c>
      <c r="B1579" t="str">
        <f>_xlfn.CONCAT(쿼리1[[#This Row],[주문번호]], "-", 쿼리1[[#This Row],[공정명]])</f>
        <v>20241129-1000150744-제대</v>
      </c>
      <c r="C1579">
        <v>2</v>
      </c>
      <c r="D1579" t="s">
        <v>80</v>
      </c>
      <c r="E1579" s="1">
        <v>45625</v>
      </c>
      <c r="F1579" s="1">
        <v>45638</v>
      </c>
      <c r="G1579" s="1">
        <v>45635</v>
      </c>
      <c r="H1579" s="1">
        <v>45656</v>
      </c>
      <c r="I1579" s="1">
        <v>45635</v>
      </c>
      <c r="J1579" t="s">
        <v>31</v>
      </c>
      <c r="K1579" t="s">
        <v>39</v>
      </c>
      <c r="L1579">
        <v>9230</v>
      </c>
      <c r="M1579">
        <v>9000</v>
      </c>
      <c r="N1579">
        <v>-3</v>
      </c>
      <c r="O1579" t="s">
        <v>394</v>
      </c>
      <c r="P1579" t="s">
        <v>678</v>
      </c>
      <c r="Q1579" t="s">
        <v>42</v>
      </c>
      <c r="R1579" t="s">
        <v>2441</v>
      </c>
      <c r="S1579" t="s">
        <v>1144</v>
      </c>
      <c r="T1579">
        <v>9230</v>
      </c>
    </row>
    <row r="1580" spans="1:20" x14ac:dyDescent="0.3">
      <c r="A1580" t="s">
        <v>3017</v>
      </c>
      <c r="B1580" t="str">
        <f>_xlfn.CONCAT(쿼리1[[#This Row],[주문번호]], "-", 쿼리1[[#This Row],[공정명]])</f>
        <v>20241212-1000150745-제대</v>
      </c>
      <c r="C1580">
        <v>2</v>
      </c>
      <c r="D1580" t="s">
        <v>80</v>
      </c>
      <c r="E1580" s="1">
        <v>45638</v>
      </c>
      <c r="F1580" s="1">
        <v>45651</v>
      </c>
      <c r="G1580" s="1">
        <v>45650</v>
      </c>
      <c r="H1580" s="1">
        <v>45656</v>
      </c>
      <c r="I1580" s="1">
        <v>45650</v>
      </c>
      <c r="J1580" t="s">
        <v>31</v>
      </c>
      <c r="K1580" t="s">
        <v>39</v>
      </c>
      <c r="L1580">
        <v>17142</v>
      </c>
      <c r="M1580">
        <v>17000</v>
      </c>
      <c r="N1580">
        <v>-1</v>
      </c>
      <c r="O1580" t="s">
        <v>394</v>
      </c>
      <c r="P1580" t="s">
        <v>671</v>
      </c>
      <c r="Q1580" t="s">
        <v>42</v>
      </c>
      <c r="R1580" t="s">
        <v>2441</v>
      </c>
      <c r="S1580" t="s">
        <v>1144</v>
      </c>
      <c r="T1580">
        <v>17142</v>
      </c>
    </row>
    <row r="1581" spans="1:20" x14ac:dyDescent="0.3">
      <c r="A1581" t="s">
        <v>3018</v>
      </c>
      <c r="B1581" t="str">
        <f>_xlfn.CONCAT(쿼리1[[#This Row],[주문번호]], "-", 쿼리1[[#This Row],[공정명]])</f>
        <v>20241224-1000158450-제대</v>
      </c>
      <c r="C1581">
        <v>2</v>
      </c>
      <c r="D1581" t="s">
        <v>80</v>
      </c>
      <c r="E1581" s="1">
        <v>45650</v>
      </c>
      <c r="F1581" s="1">
        <v>45663</v>
      </c>
      <c r="G1581" s="1"/>
      <c r="H1581" s="1">
        <v>45656</v>
      </c>
      <c r="I1581" s="1"/>
      <c r="J1581" t="s">
        <v>21</v>
      </c>
      <c r="K1581" t="s">
        <v>282</v>
      </c>
      <c r="L1581">
        <v>9230</v>
      </c>
      <c r="O1581" t="s">
        <v>394</v>
      </c>
      <c r="P1581" t="s">
        <v>1032</v>
      </c>
      <c r="Q1581" t="s">
        <v>42</v>
      </c>
      <c r="R1581" t="s">
        <v>2441</v>
      </c>
      <c r="S1581" t="s">
        <v>1144</v>
      </c>
      <c r="T1581">
        <v>9230</v>
      </c>
    </row>
    <row r="1582" spans="1:20" x14ac:dyDescent="0.3">
      <c r="A1582" t="s">
        <v>3019</v>
      </c>
      <c r="B1582" t="str">
        <f>_xlfn.CONCAT(쿼리1[[#This Row],[주문번호]], "-", 쿼리1[[#This Row],[공정명]])</f>
        <v>20241111-1000150951-제대</v>
      </c>
      <c r="C1582">
        <v>4</v>
      </c>
      <c r="D1582" t="s">
        <v>80</v>
      </c>
      <c r="E1582" s="1">
        <v>45607</v>
      </c>
      <c r="F1582" s="1">
        <v>45618</v>
      </c>
      <c r="G1582" s="1">
        <v>45616</v>
      </c>
      <c r="H1582" s="1">
        <v>45656</v>
      </c>
      <c r="I1582" s="1">
        <v>45616</v>
      </c>
      <c r="J1582" t="s">
        <v>31</v>
      </c>
      <c r="K1582" t="s">
        <v>39</v>
      </c>
      <c r="L1582">
        <v>26666</v>
      </c>
      <c r="M1582">
        <v>24650</v>
      </c>
      <c r="N1582">
        <v>-2</v>
      </c>
      <c r="O1582" t="s">
        <v>1395</v>
      </c>
      <c r="P1582" t="s">
        <v>3020</v>
      </c>
      <c r="Q1582" t="s">
        <v>3021</v>
      </c>
      <c r="R1582" t="s">
        <v>2571</v>
      </c>
      <c r="S1582" t="s">
        <v>1144</v>
      </c>
      <c r="T1582">
        <v>26666</v>
      </c>
    </row>
    <row r="1583" spans="1:20" x14ac:dyDescent="0.3">
      <c r="A1583" t="s">
        <v>3022</v>
      </c>
      <c r="B1583" t="str">
        <f>_xlfn.CONCAT(쿼리1[[#This Row],[주문번호]], "-", 쿼리1[[#This Row],[공정명]])</f>
        <v>20241105-1000161675-제대</v>
      </c>
      <c r="C1583">
        <v>4</v>
      </c>
      <c r="D1583" t="s">
        <v>80</v>
      </c>
      <c r="E1583" s="1">
        <v>45601</v>
      </c>
      <c r="F1583" s="1">
        <v>45614</v>
      </c>
      <c r="G1583" s="1">
        <v>45615</v>
      </c>
      <c r="H1583" s="1">
        <v>45656</v>
      </c>
      <c r="I1583" s="1">
        <v>45621</v>
      </c>
      <c r="J1583" t="s">
        <v>31</v>
      </c>
      <c r="K1583" t="s">
        <v>32</v>
      </c>
      <c r="L1583">
        <v>12903</v>
      </c>
      <c r="M1583">
        <v>12100</v>
      </c>
      <c r="N1583">
        <v>1</v>
      </c>
      <c r="O1583" t="s">
        <v>3023</v>
      </c>
      <c r="P1583" t="s">
        <v>3024</v>
      </c>
      <c r="Q1583" t="s">
        <v>3025</v>
      </c>
      <c r="R1583" t="s">
        <v>2571</v>
      </c>
      <c r="S1583" t="s">
        <v>1144</v>
      </c>
      <c r="T1583">
        <v>12903</v>
      </c>
    </row>
    <row r="1584" spans="1:20" x14ac:dyDescent="0.3">
      <c r="A1584" t="s">
        <v>3026</v>
      </c>
      <c r="B1584" t="str">
        <f>_xlfn.CONCAT(쿼리1[[#This Row],[주문번호]], "-", 쿼리1[[#This Row],[공정명]])</f>
        <v>20241011-1219P0311-제대</v>
      </c>
      <c r="C1584">
        <v>4</v>
      </c>
      <c r="D1584" t="s">
        <v>80</v>
      </c>
      <c r="E1584" s="1">
        <v>45576</v>
      </c>
      <c r="F1584" s="1">
        <v>45588</v>
      </c>
      <c r="G1584" s="1">
        <v>45595</v>
      </c>
      <c r="H1584" s="1">
        <v>45656</v>
      </c>
      <c r="I1584" s="1">
        <v>45595</v>
      </c>
      <c r="J1584" t="s">
        <v>31</v>
      </c>
      <c r="K1584" t="s">
        <v>32</v>
      </c>
      <c r="L1584">
        <v>37500</v>
      </c>
      <c r="M1584">
        <v>34550</v>
      </c>
      <c r="N1584">
        <v>7</v>
      </c>
      <c r="O1584" t="s">
        <v>2576</v>
      </c>
      <c r="P1584" t="s">
        <v>2577</v>
      </c>
      <c r="Q1584" t="s">
        <v>2578</v>
      </c>
      <c r="R1584" t="s">
        <v>2571</v>
      </c>
      <c r="S1584" t="s">
        <v>1144</v>
      </c>
      <c r="T1584">
        <v>37500</v>
      </c>
    </row>
    <row r="1585" spans="1:20" x14ac:dyDescent="0.3">
      <c r="A1585" t="s">
        <v>2741</v>
      </c>
      <c r="B1585" t="str">
        <f>_xlfn.CONCAT(쿼리1[[#This Row],[주문번호]], "-", 쿼리1[[#This Row],[공정명]])</f>
        <v>20241105-2000169529-분단</v>
      </c>
      <c r="C1585">
        <v>3</v>
      </c>
      <c r="D1585" t="s">
        <v>196</v>
      </c>
      <c r="E1585" s="1">
        <v>45601</v>
      </c>
      <c r="F1585" s="1">
        <v>45607</v>
      </c>
      <c r="G1585" s="1">
        <v>45608</v>
      </c>
      <c r="H1585" s="1">
        <v>45656</v>
      </c>
      <c r="I1585" s="1">
        <v>45609</v>
      </c>
      <c r="J1585" t="s">
        <v>31</v>
      </c>
      <c r="K1585" t="s">
        <v>32</v>
      </c>
      <c r="L1585">
        <v>4000</v>
      </c>
      <c r="M1585">
        <v>4000</v>
      </c>
      <c r="N1585">
        <v>1</v>
      </c>
      <c r="O1585" t="s">
        <v>1974</v>
      </c>
      <c r="P1585" t="s">
        <v>2742</v>
      </c>
      <c r="Q1585" t="s">
        <v>2743</v>
      </c>
      <c r="R1585" t="s">
        <v>26</v>
      </c>
      <c r="S1585" t="s">
        <v>3027</v>
      </c>
      <c r="T1585">
        <v>47058</v>
      </c>
    </row>
    <row r="1586" spans="1:20" x14ac:dyDescent="0.3">
      <c r="A1586" t="s">
        <v>1973</v>
      </c>
      <c r="B1586" t="str">
        <f>_xlfn.CONCAT(쿼리1[[#This Row],[주문번호]], "-", 쿼리1[[#This Row],[공정명]])</f>
        <v>20241105-2000169513-분단</v>
      </c>
      <c r="C1586">
        <v>2</v>
      </c>
      <c r="D1586" t="s">
        <v>196</v>
      </c>
      <c r="E1586" s="1">
        <v>45601</v>
      </c>
      <c r="F1586" s="1">
        <v>45607</v>
      </c>
      <c r="G1586" s="1">
        <v>45608</v>
      </c>
      <c r="H1586" s="1">
        <v>45656</v>
      </c>
      <c r="I1586" s="1">
        <v>45609</v>
      </c>
      <c r="J1586" t="s">
        <v>31</v>
      </c>
      <c r="K1586" t="s">
        <v>32</v>
      </c>
      <c r="L1586">
        <v>3000</v>
      </c>
      <c r="M1586">
        <v>1200</v>
      </c>
      <c r="N1586">
        <v>1</v>
      </c>
      <c r="O1586" t="s">
        <v>1974</v>
      </c>
      <c r="P1586" t="s">
        <v>1975</v>
      </c>
      <c r="Q1586" t="s">
        <v>1976</v>
      </c>
      <c r="R1586" t="s">
        <v>26</v>
      </c>
      <c r="S1586" t="s">
        <v>3027</v>
      </c>
      <c r="T1586">
        <v>50000</v>
      </c>
    </row>
    <row r="1587" spans="1:20" x14ac:dyDescent="0.3">
      <c r="A1587" t="s">
        <v>987</v>
      </c>
      <c r="B1587" t="str">
        <f>_xlfn.CONCAT(쿼리1[[#This Row],[주문번호]], "-", 쿼리1[[#This Row],[공정명]])</f>
        <v>20240910-2000159138-분단</v>
      </c>
      <c r="C1587">
        <v>3</v>
      </c>
      <c r="D1587" t="s">
        <v>196</v>
      </c>
      <c r="E1587" s="1">
        <v>45545</v>
      </c>
      <c r="F1587" s="1">
        <v>45552</v>
      </c>
      <c r="G1587" s="1"/>
      <c r="H1587" s="1">
        <v>45656</v>
      </c>
      <c r="I1587" s="1">
        <v>45554</v>
      </c>
      <c r="J1587" t="s">
        <v>31</v>
      </c>
      <c r="K1587" t="s">
        <v>22</v>
      </c>
      <c r="L1587">
        <v>2000</v>
      </c>
      <c r="O1587" t="s">
        <v>637</v>
      </c>
      <c r="P1587" t="s">
        <v>988</v>
      </c>
      <c r="Q1587" t="s">
        <v>989</v>
      </c>
      <c r="R1587" t="s">
        <v>26</v>
      </c>
      <c r="S1587" t="s">
        <v>3027</v>
      </c>
      <c r="T1587">
        <v>28571</v>
      </c>
    </row>
    <row r="1588" spans="1:20" x14ac:dyDescent="0.3">
      <c r="A1588" t="s">
        <v>1016</v>
      </c>
      <c r="B1588" t="str">
        <f>_xlfn.CONCAT(쿼리1[[#This Row],[주문번호]], "-", 쿼리1[[#This Row],[공정명]])</f>
        <v>20240924-2000147372-분단</v>
      </c>
      <c r="C1588">
        <v>3</v>
      </c>
      <c r="D1588" t="s">
        <v>196</v>
      </c>
      <c r="E1588" s="1">
        <v>45559</v>
      </c>
      <c r="F1588" s="1">
        <v>45566</v>
      </c>
      <c r="G1588" s="1"/>
      <c r="H1588" s="1">
        <v>45656</v>
      </c>
      <c r="I1588" s="1">
        <v>45575</v>
      </c>
      <c r="J1588" t="s">
        <v>31</v>
      </c>
      <c r="K1588" t="s">
        <v>22</v>
      </c>
      <c r="L1588">
        <v>4000</v>
      </c>
      <c r="O1588" t="s">
        <v>637</v>
      </c>
      <c r="P1588" t="s">
        <v>1017</v>
      </c>
      <c r="Q1588" t="s">
        <v>1018</v>
      </c>
      <c r="R1588" t="s">
        <v>26</v>
      </c>
      <c r="S1588" t="s">
        <v>3027</v>
      </c>
      <c r="T1588">
        <v>50909</v>
      </c>
    </row>
    <row r="1589" spans="1:20" x14ac:dyDescent="0.3">
      <c r="A1589" t="s">
        <v>3028</v>
      </c>
      <c r="B1589" t="str">
        <f>_xlfn.CONCAT(쿼리1[[#This Row],[주문번호]], "-", 쿼리1[[#This Row],[공정명]])</f>
        <v>20241119-1419P0348-제대</v>
      </c>
      <c r="C1589">
        <v>4</v>
      </c>
      <c r="D1589" t="s">
        <v>80</v>
      </c>
      <c r="E1589" s="1">
        <v>45615</v>
      </c>
      <c r="F1589" s="1">
        <v>45628</v>
      </c>
      <c r="G1589" s="1">
        <v>45624</v>
      </c>
      <c r="H1589" s="1">
        <v>45656</v>
      </c>
      <c r="I1589" s="1">
        <v>45625</v>
      </c>
      <c r="J1589" t="s">
        <v>31</v>
      </c>
      <c r="K1589" t="s">
        <v>39</v>
      </c>
      <c r="L1589">
        <v>26086</v>
      </c>
      <c r="M1589">
        <v>23400</v>
      </c>
      <c r="N1589">
        <v>-4</v>
      </c>
      <c r="O1589" t="s">
        <v>180</v>
      </c>
      <c r="P1589" t="s">
        <v>1943</v>
      </c>
      <c r="Q1589" t="s">
        <v>2935</v>
      </c>
      <c r="R1589" t="s">
        <v>539</v>
      </c>
      <c r="S1589" t="s">
        <v>85</v>
      </c>
      <c r="T1589">
        <v>26086</v>
      </c>
    </row>
    <row r="1590" spans="1:20" x14ac:dyDescent="0.3">
      <c r="A1590" t="s">
        <v>3029</v>
      </c>
      <c r="B1590" t="str">
        <f>_xlfn.CONCAT(쿼리1[[#This Row],[주문번호]], "-", 쿼리1[[#This Row],[공정명]])</f>
        <v>20241120-1000137584-제대</v>
      </c>
      <c r="C1590">
        <v>4</v>
      </c>
      <c r="D1590" t="s">
        <v>80</v>
      </c>
      <c r="E1590" s="1">
        <v>45616</v>
      </c>
      <c r="F1590" s="1">
        <v>45629</v>
      </c>
      <c r="G1590" s="1">
        <v>45628</v>
      </c>
      <c r="H1590" s="1">
        <v>45656</v>
      </c>
      <c r="I1590" s="1">
        <v>45628</v>
      </c>
      <c r="J1590" t="s">
        <v>31</v>
      </c>
      <c r="K1590" t="s">
        <v>39</v>
      </c>
      <c r="L1590">
        <v>26086</v>
      </c>
      <c r="M1590">
        <v>25200</v>
      </c>
      <c r="N1590">
        <v>-1</v>
      </c>
      <c r="O1590" t="s">
        <v>91</v>
      </c>
      <c r="P1590" t="s">
        <v>2647</v>
      </c>
      <c r="Q1590" t="s">
        <v>3030</v>
      </c>
      <c r="R1590" t="s">
        <v>3031</v>
      </c>
      <c r="S1590" t="s">
        <v>85</v>
      </c>
      <c r="T1590">
        <v>26086</v>
      </c>
    </row>
    <row r="1591" spans="1:20" x14ac:dyDescent="0.3">
      <c r="A1591" t="s">
        <v>3032</v>
      </c>
      <c r="B1591" t="str">
        <f>_xlfn.CONCAT(쿼리1[[#This Row],[주문번호]], "-", 쿼리1[[#This Row],[공정명]])</f>
        <v>20241219-1000167225-제대</v>
      </c>
      <c r="C1591">
        <v>4</v>
      </c>
      <c r="D1591" t="s">
        <v>80</v>
      </c>
      <c r="E1591" s="1">
        <v>45645</v>
      </c>
      <c r="F1591" s="1">
        <v>45658</v>
      </c>
      <c r="G1591" s="1"/>
      <c r="H1591" s="1">
        <v>45656</v>
      </c>
      <c r="I1591" s="1">
        <v>45652</v>
      </c>
      <c r="J1591" t="s">
        <v>21</v>
      </c>
      <c r="K1591" t="s">
        <v>282</v>
      </c>
      <c r="L1591">
        <v>40000</v>
      </c>
      <c r="O1591" t="s">
        <v>102</v>
      </c>
      <c r="P1591" t="s">
        <v>2715</v>
      </c>
      <c r="Q1591" t="s">
        <v>3033</v>
      </c>
      <c r="R1591" t="s">
        <v>2713</v>
      </c>
      <c r="S1591" t="s">
        <v>85</v>
      </c>
      <c r="T1591">
        <v>40000</v>
      </c>
    </row>
    <row r="1592" spans="1:20" x14ac:dyDescent="0.3">
      <c r="A1592" t="s">
        <v>3034</v>
      </c>
      <c r="B1592" t="str">
        <f>_xlfn.CONCAT(쿼리1[[#This Row],[주문번호]], "-", 쿼리1[[#This Row],[공정명]])</f>
        <v>20241021-1000169390-제대</v>
      </c>
      <c r="C1592">
        <v>4</v>
      </c>
      <c r="D1592" t="s">
        <v>80</v>
      </c>
      <c r="E1592" s="1">
        <v>45586</v>
      </c>
      <c r="F1592" s="1">
        <v>45597</v>
      </c>
      <c r="G1592" s="1">
        <v>45612</v>
      </c>
      <c r="H1592" s="1">
        <v>45656</v>
      </c>
      <c r="I1592" s="1">
        <v>45621</v>
      </c>
      <c r="J1592" t="s">
        <v>31</v>
      </c>
      <c r="K1592" t="s">
        <v>32</v>
      </c>
      <c r="L1592">
        <v>22222</v>
      </c>
      <c r="M1592">
        <v>21670</v>
      </c>
      <c r="N1592">
        <v>15</v>
      </c>
      <c r="O1592" t="s">
        <v>3035</v>
      </c>
      <c r="P1592" t="s">
        <v>3036</v>
      </c>
      <c r="Q1592" t="s">
        <v>3037</v>
      </c>
      <c r="R1592" t="s">
        <v>2713</v>
      </c>
      <c r="S1592" t="s">
        <v>85</v>
      </c>
      <c r="T1592">
        <v>22222</v>
      </c>
    </row>
    <row r="1593" spans="1:20" x14ac:dyDescent="0.3">
      <c r="A1593" t="s">
        <v>3038</v>
      </c>
      <c r="B1593" t="str">
        <f>_xlfn.CONCAT(쿼리1[[#This Row],[주문번호]], "-", 쿼리1[[#This Row],[공정명]])</f>
        <v>20241121-1000168075-제대</v>
      </c>
      <c r="C1593">
        <v>4</v>
      </c>
      <c r="D1593" t="s">
        <v>80</v>
      </c>
      <c r="E1593" s="1">
        <v>45617</v>
      </c>
      <c r="F1593" s="1">
        <v>45630</v>
      </c>
      <c r="G1593" s="1">
        <v>45628</v>
      </c>
      <c r="H1593" s="1">
        <v>45656</v>
      </c>
      <c r="I1593" s="1">
        <v>45628</v>
      </c>
      <c r="J1593" t="s">
        <v>31</v>
      </c>
      <c r="K1593" t="s">
        <v>39</v>
      </c>
      <c r="L1593">
        <v>37500</v>
      </c>
      <c r="M1593">
        <v>36700</v>
      </c>
      <c r="N1593">
        <v>-2</v>
      </c>
      <c r="O1593" t="s">
        <v>2710</v>
      </c>
      <c r="P1593" t="s">
        <v>3039</v>
      </c>
      <c r="Q1593" t="s">
        <v>3040</v>
      </c>
      <c r="R1593" t="s">
        <v>2713</v>
      </c>
      <c r="S1593" t="s">
        <v>85</v>
      </c>
      <c r="T1593">
        <v>37500</v>
      </c>
    </row>
    <row r="1594" spans="1:20" x14ac:dyDescent="0.3">
      <c r="A1594" t="s">
        <v>3041</v>
      </c>
      <c r="B1594" t="str">
        <f>_xlfn.CONCAT(쿼리1[[#This Row],[주문번호]], "-", 쿼리1[[#This Row],[공정명]])</f>
        <v>20241204-1000168502-제대</v>
      </c>
      <c r="C1594">
        <v>4</v>
      </c>
      <c r="D1594" t="s">
        <v>80</v>
      </c>
      <c r="E1594" s="1">
        <v>45630</v>
      </c>
      <c r="F1594" s="1">
        <v>45643</v>
      </c>
      <c r="G1594" s="1">
        <v>45640</v>
      </c>
      <c r="H1594" s="1">
        <v>45656</v>
      </c>
      <c r="I1594" s="1">
        <v>45640</v>
      </c>
      <c r="J1594" t="s">
        <v>31</v>
      </c>
      <c r="K1594" t="s">
        <v>39</v>
      </c>
      <c r="L1594">
        <v>18750</v>
      </c>
      <c r="M1594">
        <v>18300</v>
      </c>
      <c r="N1594">
        <v>-3</v>
      </c>
      <c r="O1594" t="s">
        <v>2710</v>
      </c>
      <c r="P1594" t="s">
        <v>3039</v>
      </c>
      <c r="Q1594" t="s">
        <v>3042</v>
      </c>
      <c r="R1594" t="s">
        <v>2713</v>
      </c>
      <c r="S1594" t="s">
        <v>85</v>
      </c>
      <c r="T1594">
        <v>18750</v>
      </c>
    </row>
    <row r="1595" spans="1:20" x14ac:dyDescent="0.3">
      <c r="A1595" t="s">
        <v>3043</v>
      </c>
      <c r="B1595" t="str">
        <f>_xlfn.CONCAT(쿼리1[[#This Row],[주문번호]], "-", 쿼리1[[#This Row],[공정명]])</f>
        <v>20241119-1000147192-제대</v>
      </c>
      <c r="C1595">
        <v>2</v>
      </c>
      <c r="D1595" t="s">
        <v>80</v>
      </c>
      <c r="E1595" s="1">
        <v>45615</v>
      </c>
      <c r="F1595" s="1">
        <v>45630</v>
      </c>
      <c r="G1595" s="1">
        <v>45629</v>
      </c>
      <c r="H1595" s="1">
        <v>45656</v>
      </c>
      <c r="I1595" s="1">
        <v>45629</v>
      </c>
      <c r="J1595" t="s">
        <v>31</v>
      </c>
      <c r="K1595" t="s">
        <v>39</v>
      </c>
      <c r="L1595">
        <v>20000</v>
      </c>
      <c r="M1595">
        <v>19100</v>
      </c>
      <c r="N1595">
        <v>-1</v>
      </c>
      <c r="O1595" t="s">
        <v>1061</v>
      </c>
      <c r="P1595" t="s">
        <v>3044</v>
      </c>
      <c r="Q1595" t="s">
        <v>42</v>
      </c>
      <c r="R1595" t="s">
        <v>165</v>
      </c>
      <c r="S1595" t="s">
        <v>85</v>
      </c>
      <c r="T1595">
        <v>20000</v>
      </c>
    </row>
    <row r="1596" spans="1:20" x14ac:dyDescent="0.3">
      <c r="A1596" t="s">
        <v>3045</v>
      </c>
      <c r="B1596" t="str">
        <f>_xlfn.CONCAT(쿼리1[[#This Row],[주문번호]], "-", 쿼리1[[#This Row],[공정명]])</f>
        <v>20241120-1000169637-제대</v>
      </c>
      <c r="C1596">
        <v>4</v>
      </c>
      <c r="D1596" t="s">
        <v>80</v>
      </c>
      <c r="E1596" s="1">
        <v>45616</v>
      </c>
      <c r="F1596" s="1">
        <v>45628</v>
      </c>
      <c r="G1596" s="1"/>
      <c r="H1596" s="1">
        <v>45656</v>
      </c>
      <c r="I1596" s="1"/>
      <c r="J1596" t="s">
        <v>31</v>
      </c>
      <c r="K1596" t="s">
        <v>22</v>
      </c>
      <c r="L1596">
        <v>24000</v>
      </c>
      <c r="O1596" t="s">
        <v>91</v>
      </c>
      <c r="P1596" t="s">
        <v>3046</v>
      </c>
      <c r="Q1596" t="s">
        <v>3047</v>
      </c>
      <c r="R1596" t="s">
        <v>571</v>
      </c>
      <c r="S1596" t="s">
        <v>85</v>
      </c>
      <c r="T1596">
        <v>24000</v>
      </c>
    </row>
    <row r="1597" spans="1:20" x14ac:dyDescent="0.3">
      <c r="A1597" t="s">
        <v>3048</v>
      </c>
      <c r="B1597" t="str">
        <f>_xlfn.CONCAT(쿼리1[[#This Row],[주문번호]], "-", 쿼리1[[#This Row],[공정명]])</f>
        <v>20241120-1000169634-제대</v>
      </c>
      <c r="C1597">
        <v>4</v>
      </c>
      <c r="D1597" t="s">
        <v>80</v>
      </c>
      <c r="E1597" s="1">
        <v>45616</v>
      </c>
      <c r="F1597" s="1">
        <v>45628</v>
      </c>
      <c r="G1597" s="1">
        <v>45640</v>
      </c>
      <c r="H1597" s="1">
        <v>45656</v>
      </c>
      <c r="I1597" s="1">
        <v>45640</v>
      </c>
      <c r="J1597" t="s">
        <v>31</v>
      </c>
      <c r="K1597" t="s">
        <v>32</v>
      </c>
      <c r="L1597">
        <v>24000</v>
      </c>
      <c r="M1597">
        <v>23800</v>
      </c>
      <c r="N1597">
        <v>12</v>
      </c>
      <c r="O1597" t="s">
        <v>91</v>
      </c>
      <c r="P1597" t="s">
        <v>3049</v>
      </c>
      <c r="Q1597" t="s">
        <v>3050</v>
      </c>
      <c r="R1597" t="s">
        <v>571</v>
      </c>
      <c r="S1597" t="s">
        <v>85</v>
      </c>
      <c r="T1597">
        <v>24000</v>
      </c>
    </row>
    <row r="1598" spans="1:20" x14ac:dyDescent="0.3">
      <c r="A1598" t="s">
        <v>2113</v>
      </c>
      <c r="B1598" t="str">
        <f>_xlfn.CONCAT(쿼리1[[#This Row],[주문번호]], "-", 쿼리1[[#This Row],[공정명]])</f>
        <v>20241004-1000155625-제대</v>
      </c>
      <c r="C1598">
        <v>2</v>
      </c>
      <c r="D1598" t="s">
        <v>80</v>
      </c>
      <c r="E1598" s="1">
        <v>45569</v>
      </c>
      <c r="F1598" s="1">
        <v>45580</v>
      </c>
      <c r="G1598" s="1">
        <v>45584</v>
      </c>
      <c r="H1598" s="1">
        <v>45656</v>
      </c>
      <c r="I1598" s="1">
        <v>45584</v>
      </c>
      <c r="J1598" t="s">
        <v>31</v>
      </c>
      <c r="K1598" t="s">
        <v>32</v>
      </c>
      <c r="L1598">
        <v>63157</v>
      </c>
      <c r="M1598">
        <v>59890</v>
      </c>
      <c r="N1598">
        <v>4</v>
      </c>
      <c r="O1598" t="s">
        <v>559</v>
      </c>
      <c r="P1598" t="s">
        <v>2114</v>
      </c>
      <c r="Q1598" t="s">
        <v>42</v>
      </c>
      <c r="R1598" t="s">
        <v>571</v>
      </c>
      <c r="S1598" t="s">
        <v>85</v>
      </c>
      <c r="T1598">
        <v>63157</v>
      </c>
    </row>
    <row r="1599" spans="1:20" x14ac:dyDescent="0.3">
      <c r="A1599" t="s">
        <v>3051</v>
      </c>
      <c r="B1599" t="str">
        <f>_xlfn.CONCAT(쿼리1[[#This Row],[주문번호]], "-", 쿼리1[[#This Row],[공정명]])</f>
        <v>20241226-1000168059-제대</v>
      </c>
      <c r="C1599">
        <v>4</v>
      </c>
      <c r="D1599" t="s">
        <v>80</v>
      </c>
      <c r="E1599" s="1">
        <v>45652</v>
      </c>
      <c r="F1599" s="1">
        <v>45665</v>
      </c>
      <c r="G1599" s="1"/>
      <c r="H1599" s="1">
        <v>45656</v>
      </c>
      <c r="I1599" s="1"/>
      <c r="J1599" t="s">
        <v>21</v>
      </c>
      <c r="K1599" t="s">
        <v>282</v>
      </c>
      <c r="L1599">
        <v>13333</v>
      </c>
      <c r="O1599" t="s">
        <v>2319</v>
      </c>
      <c r="P1599" t="s">
        <v>3052</v>
      </c>
      <c r="Q1599" t="s">
        <v>3053</v>
      </c>
      <c r="R1599" t="s">
        <v>2713</v>
      </c>
      <c r="S1599" t="s">
        <v>85</v>
      </c>
      <c r="T1599">
        <v>13333</v>
      </c>
    </row>
    <row r="1600" spans="1:20" x14ac:dyDescent="0.3">
      <c r="A1600" t="s">
        <v>3054</v>
      </c>
      <c r="B1600" t="str">
        <f>_xlfn.CONCAT(쿼리1[[#This Row],[주문번호]], "-", 쿼리1[[#This Row],[공정명]])</f>
        <v>20241014-1000165165-제대</v>
      </c>
      <c r="C1600">
        <v>2</v>
      </c>
      <c r="D1600" t="s">
        <v>80</v>
      </c>
      <c r="E1600" s="1">
        <v>45579</v>
      </c>
      <c r="F1600" s="1">
        <v>45589</v>
      </c>
      <c r="G1600" s="1">
        <v>45588</v>
      </c>
      <c r="H1600" s="1">
        <v>45656</v>
      </c>
      <c r="I1600" s="1">
        <v>45590</v>
      </c>
      <c r="J1600" t="s">
        <v>31</v>
      </c>
      <c r="K1600" t="s">
        <v>39</v>
      </c>
      <c r="L1600">
        <v>40000</v>
      </c>
      <c r="M1600">
        <v>12900</v>
      </c>
      <c r="N1600">
        <v>-1</v>
      </c>
      <c r="O1600" t="s">
        <v>102</v>
      </c>
      <c r="P1600" t="s">
        <v>110</v>
      </c>
      <c r="Q1600" t="s">
        <v>111</v>
      </c>
      <c r="R1600" t="s">
        <v>26</v>
      </c>
      <c r="S1600" t="s">
        <v>85</v>
      </c>
      <c r="T1600">
        <v>40000</v>
      </c>
    </row>
    <row r="1601" spans="1:20" x14ac:dyDescent="0.3">
      <c r="A1601" t="s">
        <v>3054</v>
      </c>
      <c r="B1601" t="str">
        <f>_xlfn.CONCAT(쿼리1[[#This Row],[주문번호]], "-", 쿼리1[[#This Row],[공정명]])</f>
        <v>20241014-1000165165-제대</v>
      </c>
      <c r="C1601">
        <v>2</v>
      </c>
      <c r="D1601" t="s">
        <v>80</v>
      </c>
      <c r="E1601" s="1">
        <v>45579</v>
      </c>
      <c r="F1601" s="1">
        <v>45589</v>
      </c>
      <c r="G1601" s="1">
        <v>45589</v>
      </c>
      <c r="H1601" s="1">
        <v>45656</v>
      </c>
      <c r="I1601" s="1">
        <v>45590</v>
      </c>
      <c r="J1601" t="s">
        <v>31</v>
      </c>
      <c r="K1601" t="s">
        <v>39</v>
      </c>
      <c r="L1601">
        <v>40000</v>
      </c>
      <c r="M1601">
        <v>-12900</v>
      </c>
      <c r="N1601">
        <v>0</v>
      </c>
      <c r="O1601" t="s">
        <v>102</v>
      </c>
      <c r="P1601" t="s">
        <v>110</v>
      </c>
      <c r="Q1601" t="s">
        <v>111</v>
      </c>
      <c r="R1601" t="s">
        <v>26</v>
      </c>
      <c r="S1601" t="s">
        <v>85</v>
      </c>
      <c r="T1601">
        <v>40000</v>
      </c>
    </row>
    <row r="1602" spans="1:20" x14ac:dyDescent="0.3">
      <c r="A1602" t="s">
        <v>3054</v>
      </c>
      <c r="B1602" t="str">
        <f>_xlfn.CONCAT(쿼리1[[#This Row],[주문번호]], "-", 쿼리1[[#This Row],[공정명]])</f>
        <v>20241014-1000165165-제대</v>
      </c>
      <c r="C1602">
        <v>2</v>
      </c>
      <c r="D1602" t="s">
        <v>80</v>
      </c>
      <c r="E1602" s="1">
        <v>45579</v>
      </c>
      <c r="F1602" s="1">
        <v>45589</v>
      </c>
      <c r="G1602" s="1">
        <v>45590</v>
      </c>
      <c r="H1602" s="1">
        <v>45656</v>
      </c>
      <c r="I1602" s="1">
        <v>45590</v>
      </c>
      <c r="J1602" t="s">
        <v>31</v>
      </c>
      <c r="K1602" t="s">
        <v>32</v>
      </c>
      <c r="L1602">
        <v>40000</v>
      </c>
      <c r="M1602">
        <v>38900</v>
      </c>
      <c r="N1602">
        <v>1</v>
      </c>
      <c r="O1602" t="s">
        <v>102</v>
      </c>
      <c r="P1602" t="s">
        <v>110</v>
      </c>
      <c r="Q1602" t="s">
        <v>111</v>
      </c>
      <c r="R1602" t="s">
        <v>26</v>
      </c>
      <c r="S1602" t="s">
        <v>85</v>
      </c>
      <c r="T1602">
        <v>40000</v>
      </c>
    </row>
    <row r="1603" spans="1:20" x14ac:dyDescent="0.3">
      <c r="A1603" t="s">
        <v>3055</v>
      </c>
      <c r="B1603" t="str">
        <f>_xlfn.CONCAT(쿼리1[[#This Row],[주문번호]], "-", 쿼리1[[#This Row],[공정명]])</f>
        <v>20241121-1000168067-제대</v>
      </c>
      <c r="C1603">
        <v>4</v>
      </c>
      <c r="D1603" t="s">
        <v>80</v>
      </c>
      <c r="E1603" s="1">
        <v>45617</v>
      </c>
      <c r="F1603" s="1">
        <v>45630</v>
      </c>
      <c r="G1603" s="1">
        <v>45628</v>
      </c>
      <c r="H1603" s="1">
        <v>45656</v>
      </c>
      <c r="I1603" s="1">
        <v>45628</v>
      </c>
      <c r="J1603" t="s">
        <v>31</v>
      </c>
      <c r="K1603" t="s">
        <v>39</v>
      </c>
      <c r="L1603">
        <v>20618</v>
      </c>
      <c r="M1603">
        <v>20050</v>
      </c>
      <c r="N1603">
        <v>-2</v>
      </c>
      <c r="O1603" t="s">
        <v>2710</v>
      </c>
      <c r="P1603" t="s">
        <v>3056</v>
      </c>
      <c r="Q1603" t="s">
        <v>3057</v>
      </c>
      <c r="R1603" t="s">
        <v>2713</v>
      </c>
      <c r="S1603" t="s">
        <v>85</v>
      </c>
      <c r="T1603">
        <v>20618</v>
      </c>
    </row>
    <row r="1604" spans="1:20" x14ac:dyDescent="0.3">
      <c r="A1604" t="s">
        <v>3058</v>
      </c>
      <c r="B1604" t="str">
        <f>_xlfn.CONCAT(쿼리1[[#This Row],[주문번호]], "-", 쿼리1[[#This Row],[공정명]])</f>
        <v>20241115-1000167225-제대</v>
      </c>
      <c r="C1604">
        <v>4</v>
      </c>
      <c r="D1604" t="s">
        <v>80</v>
      </c>
      <c r="E1604" s="1">
        <v>45611</v>
      </c>
      <c r="F1604" s="1">
        <v>45624</v>
      </c>
      <c r="G1604" s="1">
        <v>45626</v>
      </c>
      <c r="H1604" s="1">
        <v>45656</v>
      </c>
      <c r="I1604" s="1">
        <v>45638</v>
      </c>
      <c r="J1604" t="s">
        <v>31</v>
      </c>
      <c r="K1604" t="s">
        <v>32</v>
      </c>
      <c r="L1604">
        <v>40000</v>
      </c>
      <c r="M1604">
        <v>18860</v>
      </c>
      <c r="N1604">
        <v>2</v>
      </c>
      <c r="O1604" t="s">
        <v>102</v>
      </c>
      <c r="P1604" t="s">
        <v>2715</v>
      </c>
      <c r="Q1604" t="s">
        <v>3033</v>
      </c>
      <c r="R1604" t="s">
        <v>2713</v>
      </c>
      <c r="S1604" t="s">
        <v>85</v>
      </c>
      <c r="T1604">
        <v>40000</v>
      </c>
    </row>
    <row r="1605" spans="1:20" x14ac:dyDescent="0.3">
      <c r="A1605" t="s">
        <v>3058</v>
      </c>
      <c r="B1605" t="str">
        <f>_xlfn.CONCAT(쿼리1[[#This Row],[주문번호]], "-", 쿼리1[[#This Row],[공정명]])</f>
        <v>20241115-1000167225-제대</v>
      </c>
      <c r="C1605">
        <v>4</v>
      </c>
      <c r="D1605" t="s">
        <v>80</v>
      </c>
      <c r="E1605" s="1">
        <v>45611</v>
      </c>
      <c r="F1605" s="1">
        <v>45624</v>
      </c>
      <c r="G1605" s="1">
        <v>45638</v>
      </c>
      <c r="H1605" s="1">
        <v>45656</v>
      </c>
      <c r="I1605" s="1">
        <v>45638</v>
      </c>
      <c r="J1605" t="s">
        <v>31</v>
      </c>
      <c r="K1605" t="s">
        <v>32</v>
      </c>
      <c r="L1605">
        <v>40000</v>
      </c>
      <c r="M1605">
        <v>18700</v>
      </c>
      <c r="N1605">
        <v>14</v>
      </c>
      <c r="O1605" t="s">
        <v>102</v>
      </c>
      <c r="P1605" t="s">
        <v>2715</v>
      </c>
      <c r="Q1605" t="s">
        <v>3033</v>
      </c>
      <c r="R1605" t="s">
        <v>2713</v>
      </c>
      <c r="S1605" t="s">
        <v>85</v>
      </c>
      <c r="T1605">
        <v>40000</v>
      </c>
    </row>
    <row r="1606" spans="1:20" x14ac:dyDescent="0.3">
      <c r="A1606" t="s">
        <v>3059</v>
      </c>
      <c r="B1606" t="str">
        <f>_xlfn.CONCAT(쿼리1[[#This Row],[주문번호]], "-", 쿼리1[[#This Row],[공정명]])</f>
        <v>20240902-1000168059-제대</v>
      </c>
      <c r="C1606">
        <v>4</v>
      </c>
      <c r="D1606" t="s">
        <v>80</v>
      </c>
      <c r="E1606" s="1">
        <v>45537</v>
      </c>
      <c r="F1606" s="1">
        <v>45551</v>
      </c>
      <c r="G1606" s="1">
        <v>45575</v>
      </c>
      <c r="H1606" s="1">
        <v>45656</v>
      </c>
      <c r="I1606" s="1">
        <v>45575</v>
      </c>
      <c r="J1606" t="s">
        <v>31</v>
      </c>
      <c r="K1606" t="s">
        <v>32</v>
      </c>
      <c r="L1606">
        <v>40000</v>
      </c>
      <c r="M1606">
        <v>152370</v>
      </c>
      <c r="N1606">
        <v>24</v>
      </c>
      <c r="O1606" t="s">
        <v>2319</v>
      </c>
      <c r="P1606" t="s">
        <v>3052</v>
      </c>
      <c r="Q1606" t="s">
        <v>3053</v>
      </c>
      <c r="R1606" t="s">
        <v>2713</v>
      </c>
      <c r="S1606" t="s">
        <v>85</v>
      </c>
      <c r="T1606">
        <v>40000</v>
      </c>
    </row>
    <row r="1607" spans="1:20" x14ac:dyDescent="0.3">
      <c r="A1607" t="s">
        <v>3060</v>
      </c>
      <c r="B1607" t="str">
        <f>_xlfn.CONCAT(쿼리1[[#This Row],[주문번호]], "-", 쿼리1[[#This Row],[공정명]])</f>
        <v>20240911-1000167249-제대</v>
      </c>
      <c r="C1607">
        <v>4</v>
      </c>
      <c r="D1607" t="s">
        <v>80</v>
      </c>
      <c r="E1607" s="1">
        <v>45546</v>
      </c>
      <c r="F1607" s="1">
        <v>45559</v>
      </c>
      <c r="G1607" s="1">
        <v>45575</v>
      </c>
      <c r="H1607" s="1">
        <v>45656</v>
      </c>
      <c r="I1607" s="1">
        <v>45575</v>
      </c>
      <c r="J1607" t="s">
        <v>31</v>
      </c>
      <c r="K1607" t="s">
        <v>32</v>
      </c>
      <c r="L1607">
        <v>24000</v>
      </c>
      <c r="M1607">
        <v>45720</v>
      </c>
      <c r="N1607">
        <v>16</v>
      </c>
      <c r="O1607" t="s">
        <v>2710</v>
      </c>
      <c r="P1607" t="s">
        <v>3061</v>
      </c>
      <c r="Q1607" t="s">
        <v>3062</v>
      </c>
      <c r="R1607" t="s">
        <v>2713</v>
      </c>
      <c r="S1607" t="s">
        <v>85</v>
      </c>
      <c r="T1607">
        <v>24000</v>
      </c>
    </row>
    <row r="1608" spans="1:20" x14ac:dyDescent="0.3">
      <c r="A1608" t="s">
        <v>3063</v>
      </c>
      <c r="B1608" t="str">
        <f>_xlfn.CONCAT(쿼리1[[#This Row],[주문번호]], "-", 쿼리1[[#This Row],[공정명]])</f>
        <v>20241127-11150225-제대</v>
      </c>
      <c r="C1608">
        <v>4</v>
      </c>
      <c r="D1608" t="s">
        <v>80</v>
      </c>
      <c r="E1608" s="1">
        <v>45623</v>
      </c>
      <c r="F1608" s="1">
        <v>45632</v>
      </c>
      <c r="G1608" s="1">
        <v>45644</v>
      </c>
      <c r="H1608" s="1">
        <v>45656</v>
      </c>
      <c r="I1608" s="1">
        <v>45644</v>
      </c>
      <c r="J1608" t="s">
        <v>31</v>
      </c>
      <c r="K1608" t="s">
        <v>32</v>
      </c>
      <c r="L1608">
        <v>18750</v>
      </c>
      <c r="M1608">
        <v>17600</v>
      </c>
      <c r="N1608">
        <v>12</v>
      </c>
      <c r="O1608" t="s">
        <v>201</v>
      </c>
      <c r="P1608" t="s">
        <v>1672</v>
      </c>
      <c r="Q1608" t="s">
        <v>1673</v>
      </c>
      <c r="R1608" t="s">
        <v>1674</v>
      </c>
      <c r="S1608" t="s">
        <v>85</v>
      </c>
      <c r="T1608">
        <v>18750</v>
      </c>
    </row>
    <row r="1609" spans="1:20" x14ac:dyDescent="0.3">
      <c r="A1609" t="s">
        <v>3064</v>
      </c>
      <c r="B1609" t="str">
        <f>_xlfn.CONCAT(쿼리1[[#This Row],[주문번호]], "-", 쿼리1[[#This Row],[공정명]])</f>
        <v>20241018-11150224-제대</v>
      </c>
      <c r="C1609">
        <v>4</v>
      </c>
      <c r="D1609" t="s">
        <v>80</v>
      </c>
      <c r="E1609" s="1">
        <v>45583</v>
      </c>
      <c r="F1609" s="1">
        <v>45594</v>
      </c>
      <c r="G1609" s="1">
        <v>45597</v>
      </c>
      <c r="H1609" s="1">
        <v>45656</v>
      </c>
      <c r="I1609" s="1">
        <v>45597</v>
      </c>
      <c r="J1609" t="s">
        <v>31</v>
      </c>
      <c r="K1609" t="s">
        <v>32</v>
      </c>
      <c r="L1609">
        <v>26086</v>
      </c>
      <c r="M1609">
        <v>24540</v>
      </c>
      <c r="N1609">
        <v>3</v>
      </c>
      <c r="O1609" t="s">
        <v>201</v>
      </c>
      <c r="P1609" t="s">
        <v>3065</v>
      </c>
      <c r="Q1609" t="s">
        <v>3066</v>
      </c>
      <c r="R1609" t="s">
        <v>1674</v>
      </c>
      <c r="S1609" t="s">
        <v>85</v>
      </c>
      <c r="T1609">
        <v>26086</v>
      </c>
    </row>
    <row r="1610" spans="1:20" x14ac:dyDescent="0.3">
      <c r="A1610" t="s">
        <v>3067</v>
      </c>
      <c r="B1610" t="str">
        <f>_xlfn.CONCAT(쿼리1[[#This Row],[주문번호]], "-", 쿼리1[[#This Row],[공정명]])</f>
        <v>20241017-1000156106-제대</v>
      </c>
      <c r="C1610">
        <v>2</v>
      </c>
      <c r="D1610" t="s">
        <v>80</v>
      </c>
      <c r="E1610" s="1">
        <v>45582</v>
      </c>
      <c r="F1610" s="1">
        <v>45594</v>
      </c>
      <c r="G1610" s="1">
        <v>45594</v>
      </c>
      <c r="H1610" s="1">
        <v>45656</v>
      </c>
      <c r="I1610" s="1">
        <v>45594</v>
      </c>
      <c r="J1610" t="s">
        <v>31</v>
      </c>
      <c r="K1610" t="s">
        <v>39</v>
      </c>
      <c r="L1610">
        <v>24000</v>
      </c>
      <c r="M1610">
        <v>23060</v>
      </c>
      <c r="N1610">
        <v>0</v>
      </c>
      <c r="O1610" t="s">
        <v>128</v>
      </c>
      <c r="P1610" t="s">
        <v>3068</v>
      </c>
      <c r="Q1610" t="s">
        <v>42</v>
      </c>
      <c r="R1610" t="s">
        <v>1674</v>
      </c>
      <c r="S1610" t="s">
        <v>85</v>
      </c>
      <c r="T1610">
        <v>24000</v>
      </c>
    </row>
    <row r="1611" spans="1:20" x14ac:dyDescent="0.3">
      <c r="A1611" t="s">
        <v>3069</v>
      </c>
      <c r="B1611" t="str">
        <f>_xlfn.CONCAT(쿼리1[[#This Row],[주문번호]], "-", 쿼리1[[#This Row],[공정명]])</f>
        <v>20241120-1000167761-제대</v>
      </c>
      <c r="C1611">
        <v>4</v>
      </c>
      <c r="D1611" t="s">
        <v>80</v>
      </c>
      <c r="E1611" s="1">
        <v>45616</v>
      </c>
      <c r="F1611" s="1">
        <v>45628</v>
      </c>
      <c r="G1611" s="1">
        <v>45629</v>
      </c>
      <c r="H1611" s="1">
        <v>45656</v>
      </c>
      <c r="I1611" s="1">
        <v>45629</v>
      </c>
      <c r="J1611" t="s">
        <v>31</v>
      </c>
      <c r="K1611" t="s">
        <v>32</v>
      </c>
      <c r="L1611">
        <v>30000</v>
      </c>
      <c r="M1611">
        <v>29000</v>
      </c>
      <c r="N1611">
        <v>1</v>
      </c>
      <c r="O1611" t="s">
        <v>201</v>
      </c>
      <c r="P1611" t="s">
        <v>3070</v>
      </c>
      <c r="Q1611" t="s">
        <v>3071</v>
      </c>
      <c r="R1611" t="s">
        <v>2713</v>
      </c>
      <c r="S1611" t="s">
        <v>85</v>
      </c>
      <c r="T1611">
        <v>30000</v>
      </c>
    </row>
    <row r="1612" spans="1:20" x14ac:dyDescent="0.3">
      <c r="A1612" t="s">
        <v>3072</v>
      </c>
      <c r="B1612" t="str">
        <f>_xlfn.CONCAT(쿼리1[[#This Row],[주문번호]], "-", 쿼리1[[#This Row],[공정명]])</f>
        <v>20241226-1000166524-제대</v>
      </c>
      <c r="C1612">
        <v>4</v>
      </c>
      <c r="D1612" t="s">
        <v>80</v>
      </c>
      <c r="E1612" s="1">
        <v>45652</v>
      </c>
      <c r="F1612" s="1">
        <v>45665</v>
      </c>
      <c r="G1612" s="1"/>
      <c r="H1612" s="1">
        <v>45656</v>
      </c>
      <c r="I1612" s="1"/>
      <c r="J1612" t="s">
        <v>21</v>
      </c>
      <c r="K1612" t="s">
        <v>282</v>
      </c>
      <c r="L1612">
        <v>13333</v>
      </c>
      <c r="O1612" t="s">
        <v>615</v>
      </c>
      <c r="P1612" t="s">
        <v>3052</v>
      </c>
      <c r="Q1612" t="s">
        <v>3073</v>
      </c>
      <c r="R1612" t="s">
        <v>2713</v>
      </c>
      <c r="S1612" t="s">
        <v>85</v>
      </c>
      <c r="T1612">
        <v>13333</v>
      </c>
    </row>
    <row r="1613" spans="1:20" x14ac:dyDescent="0.3">
      <c r="A1613" t="s">
        <v>3074</v>
      </c>
      <c r="B1613" t="str">
        <f>_xlfn.CONCAT(쿼리1[[#This Row],[주문번호]], "-", 쿼리1[[#This Row],[공정명]])</f>
        <v>20240923-1117P0161-제대</v>
      </c>
      <c r="C1613">
        <v>4</v>
      </c>
      <c r="D1613" t="s">
        <v>80</v>
      </c>
      <c r="E1613" s="1">
        <v>45558</v>
      </c>
      <c r="F1613" s="1">
        <v>45568</v>
      </c>
      <c r="G1613" s="1">
        <v>45575</v>
      </c>
      <c r="H1613" s="1">
        <v>45656</v>
      </c>
      <c r="I1613" s="1">
        <v>45575</v>
      </c>
      <c r="J1613" t="s">
        <v>31</v>
      </c>
      <c r="K1613" t="s">
        <v>32</v>
      </c>
      <c r="L1613">
        <v>17142</v>
      </c>
      <c r="M1613">
        <v>16500</v>
      </c>
      <c r="N1613">
        <v>7</v>
      </c>
      <c r="O1613" t="s">
        <v>275</v>
      </c>
      <c r="P1613" t="s">
        <v>276</v>
      </c>
      <c r="Q1613" t="s">
        <v>3075</v>
      </c>
      <c r="R1613" t="s">
        <v>278</v>
      </c>
      <c r="S1613" t="s">
        <v>85</v>
      </c>
      <c r="T1613">
        <v>17142</v>
      </c>
    </row>
    <row r="1614" spans="1:20" x14ac:dyDescent="0.3">
      <c r="A1614" t="s">
        <v>3074</v>
      </c>
      <c r="B1614" t="str">
        <f>_xlfn.CONCAT(쿼리1[[#This Row],[주문번호]], "-", 쿼리1[[#This Row],[공정명]])</f>
        <v>20240923-1117P0161-제대</v>
      </c>
      <c r="C1614">
        <v>4</v>
      </c>
      <c r="D1614" t="s">
        <v>80</v>
      </c>
      <c r="E1614" s="1">
        <v>45558</v>
      </c>
      <c r="F1614" s="1">
        <v>45568</v>
      </c>
      <c r="G1614" s="1">
        <v>45569</v>
      </c>
      <c r="H1614" s="1">
        <v>45656</v>
      </c>
      <c r="I1614" s="1">
        <v>45575</v>
      </c>
      <c r="J1614" t="s">
        <v>31</v>
      </c>
      <c r="K1614" t="s">
        <v>32</v>
      </c>
      <c r="L1614">
        <v>17142</v>
      </c>
      <c r="M1614">
        <v>16500</v>
      </c>
      <c r="N1614">
        <v>1</v>
      </c>
      <c r="O1614" t="s">
        <v>275</v>
      </c>
      <c r="P1614" t="s">
        <v>276</v>
      </c>
      <c r="Q1614" t="s">
        <v>3075</v>
      </c>
      <c r="R1614" t="s">
        <v>278</v>
      </c>
      <c r="S1614" t="s">
        <v>85</v>
      </c>
      <c r="T1614">
        <v>17142</v>
      </c>
    </row>
    <row r="1615" spans="1:20" x14ac:dyDescent="0.3">
      <c r="A1615" t="s">
        <v>3076</v>
      </c>
      <c r="B1615" t="str">
        <f>_xlfn.CONCAT(쿼리1[[#This Row],[주문번호]], "-", 쿼리1[[#This Row],[공정명]])</f>
        <v>20240902-1000166524-제대</v>
      </c>
      <c r="C1615">
        <v>4</v>
      </c>
      <c r="D1615" t="s">
        <v>80</v>
      </c>
      <c r="E1615" s="1">
        <v>45537</v>
      </c>
      <c r="F1615" s="1">
        <v>45551</v>
      </c>
      <c r="G1615" s="1">
        <v>45575</v>
      </c>
      <c r="H1615" s="1">
        <v>45656</v>
      </c>
      <c r="I1615" s="1">
        <v>45575</v>
      </c>
      <c r="J1615" t="s">
        <v>31</v>
      </c>
      <c r="K1615" t="s">
        <v>32</v>
      </c>
      <c r="L1615">
        <v>40000</v>
      </c>
      <c r="M1615">
        <v>153800</v>
      </c>
      <c r="N1615">
        <v>24</v>
      </c>
      <c r="O1615" t="s">
        <v>615</v>
      </c>
      <c r="P1615" t="s">
        <v>3052</v>
      </c>
      <c r="Q1615" t="s">
        <v>3073</v>
      </c>
      <c r="R1615" t="s">
        <v>2713</v>
      </c>
      <c r="S1615" t="s">
        <v>85</v>
      </c>
      <c r="T1615">
        <v>40000</v>
      </c>
    </row>
    <row r="1616" spans="1:20" x14ac:dyDescent="0.3">
      <c r="A1616" t="s">
        <v>3077</v>
      </c>
      <c r="B1616" t="str">
        <f>_xlfn.CONCAT(쿼리1[[#This Row],[주문번호]], "-", 쿼리1[[#This Row],[공정명]])</f>
        <v>20240926-1000146475-제대</v>
      </c>
      <c r="C1616">
        <v>4</v>
      </c>
      <c r="D1616" t="s">
        <v>80</v>
      </c>
      <c r="E1616" s="1">
        <v>45561</v>
      </c>
      <c r="F1616" s="1">
        <v>45574</v>
      </c>
      <c r="G1616" s="1">
        <v>45575</v>
      </c>
      <c r="H1616" s="1">
        <v>45656</v>
      </c>
      <c r="I1616" s="1">
        <v>45572</v>
      </c>
      <c r="J1616" t="s">
        <v>101</v>
      </c>
      <c r="K1616" t="s">
        <v>32</v>
      </c>
      <c r="L1616">
        <v>66666</v>
      </c>
      <c r="M1616">
        <v>63580</v>
      </c>
      <c r="N1616">
        <v>1</v>
      </c>
      <c r="O1616" t="s">
        <v>252</v>
      </c>
      <c r="P1616" t="s">
        <v>3078</v>
      </c>
      <c r="Q1616" t="s">
        <v>3079</v>
      </c>
      <c r="R1616" t="s">
        <v>1562</v>
      </c>
      <c r="S1616" t="s">
        <v>85</v>
      </c>
      <c r="T1616">
        <v>66666</v>
      </c>
    </row>
    <row r="1617" spans="1:20" x14ac:dyDescent="0.3">
      <c r="A1617" t="s">
        <v>3080</v>
      </c>
      <c r="B1617" t="str">
        <f>_xlfn.CONCAT(쿼리1[[#This Row],[주문번호]], "-", 쿼리1[[#This Row],[공정명]])</f>
        <v>20241118-1000146475-제대</v>
      </c>
      <c r="C1617">
        <v>4</v>
      </c>
      <c r="D1617" t="s">
        <v>80</v>
      </c>
      <c r="E1617" s="1">
        <v>45614</v>
      </c>
      <c r="F1617" s="1">
        <v>45625</v>
      </c>
      <c r="G1617" s="1">
        <v>45633</v>
      </c>
      <c r="H1617" s="1">
        <v>45656</v>
      </c>
      <c r="I1617" s="1">
        <v>45635</v>
      </c>
      <c r="J1617" t="s">
        <v>31</v>
      </c>
      <c r="K1617" t="s">
        <v>32</v>
      </c>
      <c r="L1617">
        <v>133333</v>
      </c>
      <c r="M1617">
        <v>67200</v>
      </c>
      <c r="N1617">
        <v>8</v>
      </c>
      <c r="O1617" t="s">
        <v>252</v>
      </c>
      <c r="P1617" t="s">
        <v>3078</v>
      </c>
      <c r="Q1617" t="s">
        <v>3079</v>
      </c>
      <c r="R1617" t="s">
        <v>1562</v>
      </c>
      <c r="S1617" t="s">
        <v>85</v>
      </c>
      <c r="T1617">
        <v>133333</v>
      </c>
    </row>
    <row r="1618" spans="1:20" x14ac:dyDescent="0.3">
      <c r="A1618" t="s">
        <v>3080</v>
      </c>
      <c r="B1618" t="str">
        <f>_xlfn.CONCAT(쿼리1[[#This Row],[주문번호]], "-", 쿼리1[[#This Row],[공정명]])</f>
        <v>20241118-1000146475-제대</v>
      </c>
      <c r="C1618">
        <v>4</v>
      </c>
      <c r="D1618" t="s">
        <v>80</v>
      </c>
      <c r="E1618" s="1">
        <v>45614</v>
      </c>
      <c r="F1618" s="1">
        <v>45625</v>
      </c>
      <c r="G1618" s="1">
        <v>45635</v>
      </c>
      <c r="H1618" s="1">
        <v>45656</v>
      </c>
      <c r="I1618" s="1">
        <v>45635</v>
      </c>
      <c r="J1618" t="s">
        <v>31</v>
      </c>
      <c r="K1618" t="s">
        <v>32</v>
      </c>
      <c r="L1618">
        <v>133333</v>
      </c>
      <c r="M1618">
        <v>62300</v>
      </c>
      <c r="N1618">
        <v>10</v>
      </c>
      <c r="O1618" t="s">
        <v>252</v>
      </c>
      <c r="P1618" t="s">
        <v>3078</v>
      </c>
      <c r="Q1618" t="s">
        <v>3079</v>
      </c>
      <c r="R1618" t="s">
        <v>1562</v>
      </c>
      <c r="S1618" t="s">
        <v>85</v>
      </c>
      <c r="T1618">
        <v>133333</v>
      </c>
    </row>
    <row r="1619" spans="1:20" x14ac:dyDescent="0.3">
      <c r="A1619" t="s">
        <v>3081</v>
      </c>
      <c r="B1619" t="str">
        <f>_xlfn.CONCAT(쿼리1[[#This Row],[주문번호]], "-", 쿼리1[[#This Row],[공정명]])</f>
        <v>20241018-13160131-제대</v>
      </c>
      <c r="C1619">
        <v>2</v>
      </c>
      <c r="D1619" t="s">
        <v>80</v>
      </c>
      <c r="E1619" s="1">
        <v>45583</v>
      </c>
      <c r="F1619" s="1">
        <v>45593</v>
      </c>
      <c r="G1619" s="1">
        <v>45597</v>
      </c>
      <c r="H1619" s="1">
        <v>45656</v>
      </c>
      <c r="I1619" s="1">
        <v>45597</v>
      </c>
      <c r="J1619" t="s">
        <v>31</v>
      </c>
      <c r="K1619" t="s">
        <v>32</v>
      </c>
      <c r="L1619">
        <v>12765</v>
      </c>
      <c r="M1619">
        <v>11970</v>
      </c>
      <c r="N1619">
        <v>4</v>
      </c>
      <c r="O1619" t="s">
        <v>91</v>
      </c>
      <c r="P1619" t="s">
        <v>3082</v>
      </c>
      <c r="Q1619" t="s">
        <v>42</v>
      </c>
      <c r="R1619" t="s">
        <v>3083</v>
      </c>
      <c r="S1619" t="s">
        <v>85</v>
      </c>
      <c r="T1619">
        <v>12765</v>
      </c>
    </row>
    <row r="1620" spans="1:20" x14ac:dyDescent="0.3">
      <c r="A1620" t="s">
        <v>3084</v>
      </c>
      <c r="B1620" t="str">
        <f>_xlfn.CONCAT(쿼리1[[#This Row],[주문번호]], "-", 쿼리1[[#This Row],[공정명]])</f>
        <v>20241101-1000148565-제대</v>
      </c>
      <c r="C1620">
        <v>2</v>
      </c>
      <c r="D1620" t="s">
        <v>80</v>
      </c>
      <c r="E1620" s="1">
        <v>45597</v>
      </c>
      <c r="F1620" s="1">
        <v>45610</v>
      </c>
      <c r="G1620" s="1">
        <v>45607</v>
      </c>
      <c r="H1620" s="1">
        <v>45656</v>
      </c>
      <c r="I1620" s="1">
        <v>45607</v>
      </c>
      <c r="J1620" t="s">
        <v>31</v>
      </c>
      <c r="K1620" t="s">
        <v>39</v>
      </c>
      <c r="L1620">
        <v>14571</v>
      </c>
      <c r="M1620">
        <v>13900</v>
      </c>
      <c r="N1620">
        <v>-3</v>
      </c>
      <c r="O1620" t="s">
        <v>2410</v>
      </c>
      <c r="P1620" t="s">
        <v>3085</v>
      </c>
      <c r="Q1620" t="s">
        <v>3086</v>
      </c>
      <c r="R1620" t="s">
        <v>2784</v>
      </c>
      <c r="S1620" t="s">
        <v>85</v>
      </c>
      <c r="T1620">
        <v>14571</v>
      </c>
    </row>
    <row r="1621" spans="1:20" x14ac:dyDescent="0.3">
      <c r="A1621" t="s">
        <v>3087</v>
      </c>
      <c r="B1621" t="str">
        <f>_xlfn.CONCAT(쿼리1[[#This Row],[주문번호]], "-", 쿼리1[[#This Row],[공정명]])</f>
        <v>20240910-1000164157-합지</v>
      </c>
      <c r="C1621">
        <v>3</v>
      </c>
      <c r="D1621" t="s">
        <v>60</v>
      </c>
      <c r="E1621" s="1">
        <v>45545</v>
      </c>
      <c r="F1621" s="1">
        <v>45552</v>
      </c>
      <c r="G1621" s="1">
        <v>45562</v>
      </c>
      <c r="H1621" s="1">
        <v>45656</v>
      </c>
      <c r="I1621" s="1">
        <v>45575</v>
      </c>
      <c r="J1621" t="s">
        <v>31</v>
      </c>
      <c r="K1621" t="s">
        <v>32</v>
      </c>
      <c r="L1621">
        <v>6000</v>
      </c>
      <c r="M1621">
        <v>6000</v>
      </c>
      <c r="N1621">
        <v>10</v>
      </c>
      <c r="O1621" t="s">
        <v>3088</v>
      </c>
      <c r="P1621" t="s">
        <v>103</v>
      </c>
      <c r="Q1621" t="s">
        <v>3089</v>
      </c>
      <c r="R1621" t="s">
        <v>26</v>
      </c>
      <c r="S1621" t="s">
        <v>190</v>
      </c>
      <c r="T1621">
        <v>22222</v>
      </c>
    </row>
    <row r="1622" spans="1:20" x14ac:dyDescent="0.3">
      <c r="A1622" t="s">
        <v>1295</v>
      </c>
      <c r="B1622" t="str">
        <f>_xlfn.CONCAT(쿼리1[[#This Row],[주문번호]], "-", 쿼리1[[#This Row],[공정명]])</f>
        <v>20241007-1000155940-합지</v>
      </c>
      <c r="C1622">
        <v>3</v>
      </c>
      <c r="D1622" t="s">
        <v>60</v>
      </c>
      <c r="E1622" s="1">
        <v>45572</v>
      </c>
      <c r="F1622" s="1">
        <v>45581</v>
      </c>
      <c r="G1622" s="1">
        <v>45583</v>
      </c>
      <c r="H1622" s="1">
        <v>45656</v>
      </c>
      <c r="I1622" s="1">
        <v>45588</v>
      </c>
      <c r="J1622" t="s">
        <v>31</v>
      </c>
      <c r="K1622" t="s">
        <v>32</v>
      </c>
      <c r="L1622">
        <v>6000</v>
      </c>
      <c r="M1622">
        <v>6000</v>
      </c>
      <c r="N1622">
        <v>2</v>
      </c>
      <c r="O1622" t="s">
        <v>1177</v>
      </c>
      <c r="P1622" t="s">
        <v>1296</v>
      </c>
      <c r="Q1622" t="s">
        <v>1297</v>
      </c>
      <c r="R1622" t="s">
        <v>1298</v>
      </c>
      <c r="S1622" t="s">
        <v>190</v>
      </c>
      <c r="T1622">
        <v>14285</v>
      </c>
    </row>
    <row r="1623" spans="1:20" x14ac:dyDescent="0.3">
      <c r="A1623" t="s">
        <v>1295</v>
      </c>
      <c r="B1623" t="str">
        <f>_xlfn.CONCAT(쿼리1[[#This Row],[주문번호]], "-", 쿼리1[[#This Row],[공정명]])</f>
        <v>20241007-1000155940-분단</v>
      </c>
      <c r="C1623">
        <v>4</v>
      </c>
      <c r="D1623" t="s">
        <v>196</v>
      </c>
      <c r="E1623" s="1">
        <v>45572</v>
      </c>
      <c r="F1623" s="1">
        <v>45582</v>
      </c>
      <c r="G1623" s="1">
        <v>45583</v>
      </c>
      <c r="H1623" s="1">
        <v>45656</v>
      </c>
      <c r="I1623" s="1">
        <v>45588</v>
      </c>
      <c r="J1623" t="s">
        <v>31</v>
      </c>
      <c r="K1623" t="s">
        <v>32</v>
      </c>
      <c r="L1623">
        <v>6000</v>
      </c>
      <c r="M1623">
        <v>6000</v>
      </c>
      <c r="N1623">
        <v>1</v>
      </c>
      <c r="O1623" t="s">
        <v>1177</v>
      </c>
      <c r="P1623" t="s">
        <v>1296</v>
      </c>
      <c r="Q1623" t="s">
        <v>1297</v>
      </c>
      <c r="R1623" t="s">
        <v>1298</v>
      </c>
      <c r="S1623" t="s">
        <v>190</v>
      </c>
      <c r="T1623">
        <v>14285</v>
      </c>
    </row>
    <row r="1624" spans="1:20" x14ac:dyDescent="0.3">
      <c r="A1624" t="s">
        <v>3090</v>
      </c>
      <c r="B1624" t="str">
        <f>_xlfn.CONCAT(쿼리1[[#This Row],[주문번호]], "-", 쿼리1[[#This Row],[공정명]])</f>
        <v>20241218-1000151872-합지</v>
      </c>
      <c r="C1624">
        <v>3</v>
      </c>
      <c r="D1624" t="s">
        <v>60</v>
      </c>
      <c r="E1624" s="1">
        <v>45644</v>
      </c>
      <c r="F1624" s="1">
        <v>45653</v>
      </c>
      <c r="G1624" s="1">
        <v>45650</v>
      </c>
      <c r="H1624" s="1">
        <v>45656</v>
      </c>
      <c r="I1624" s="1">
        <v>45653</v>
      </c>
      <c r="J1624" t="s">
        <v>31</v>
      </c>
      <c r="K1624" t="s">
        <v>39</v>
      </c>
      <c r="L1624">
        <v>6000</v>
      </c>
      <c r="M1624">
        <v>6000</v>
      </c>
      <c r="N1624">
        <v>-3</v>
      </c>
      <c r="O1624" t="s">
        <v>3091</v>
      </c>
      <c r="P1624" t="s">
        <v>3092</v>
      </c>
      <c r="Q1624" t="s">
        <v>3093</v>
      </c>
      <c r="R1624" t="s">
        <v>2413</v>
      </c>
      <c r="S1624" t="s">
        <v>190</v>
      </c>
      <c r="T1624">
        <v>21428</v>
      </c>
    </row>
    <row r="1625" spans="1:20" x14ac:dyDescent="0.3">
      <c r="A1625" t="s">
        <v>3094</v>
      </c>
      <c r="B1625" t="str">
        <f>_xlfn.CONCAT(쿼리1[[#This Row],[주문번호]], "-", 쿼리1[[#This Row],[공정명]])</f>
        <v>20241218-1000167799-합지</v>
      </c>
      <c r="C1625">
        <v>3</v>
      </c>
      <c r="D1625" t="s">
        <v>60</v>
      </c>
      <c r="E1625" s="1">
        <v>45644</v>
      </c>
      <c r="F1625" s="1">
        <v>45653</v>
      </c>
      <c r="G1625" s="1">
        <v>45650</v>
      </c>
      <c r="H1625" s="1">
        <v>45656</v>
      </c>
      <c r="I1625" s="1">
        <v>45653</v>
      </c>
      <c r="J1625" t="s">
        <v>31</v>
      </c>
      <c r="K1625" t="s">
        <v>39</v>
      </c>
      <c r="L1625">
        <v>6000</v>
      </c>
      <c r="M1625">
        <v>6000</v>
      </c>
      <c r="N1625">
        <v>-3</v>
      </c>
      <c r="O1625" t="s">
        <v>3091</v>
      </c>
      <c r="P1625" t="s">
        <v>3095</v>
      </c>
      <c r="Q1625" t="s">
        <v>3096</v>
      </c>
      <c r="R1625" t="s">
        <v>2413</v>
      </c>
      <c r="S1625" t="s">
        <v>190</v>
      </c>
      <c r="T1625">
        <v>30000</v>
      </c>
    </row>
    <row r="1626" spans="1:20" x14ac:dyDescent="0.3">
      <c r="A1626" t="s">
        <v>3097</v>
      </c>
      <c r="B1626" t="str">
        <f>_xlfn.CONCAT(쿼리1[[#This Row],[주문번호]], "-", 쿼리1[[#This Row],[공정명]])</f>
        <v>20241115-1000151408-합지</v>
      </c>
      <c r="C1626">
        <v>3</v>
      </c>
      <c r="D1626" t="s">
        <v>60</v>
      </c>
      <c r="E1626" s="1">
        <v>45611</v>
      </c>
      <c r="F1626" s="1">
        <v>45622</v>
      </c>
      <c r="G1626" s="1">
        <v>45621</v>
      </c>
      <c r="H1626" s="1">
        <v>45656</v>
      </c>
      <c r="I1626" s="1">
        <v>45622</v>
      </c>
      <c r="J1626" t="s">
        <v>31</v>
      </c>
      <c r="K1626" t="s">
        <v>39</v>
      </c>
      <c r="L1626">
        <v>3000</v>
      </c>
      <c r="M1626">
        <v>3000</v>
      </c>
      <c r="N1626">
        <v>-1</v>
      </c>
      <c r="O1626" t="s">
        <v>3098</v>
      </c>
      <c r="P1626" t="s">
        <v>3099</v>
      </c>
      <c r="Q1626" t="s">
        <v>3100</v>
      </c>
      <c r="R1626" t="s">
        <v>2413</v>
      </c>
      <c r="S1626" t="s">
        <v>190</v>
      </c>
      <c r="T1626">
        <v>12000</v>
      </c>
    </row>
    <row r="1627" spans="1:20" x14ac:dyDescent="0.3">
      <c r="A1627" t="s">
        <v>2409</v>
      </c>
      <c r="B1627" t="str">
        <f>_xlfn.CONCAT(쿼리1[[#This Row],[주문번호]], "-", 쿼리1[[#This Row],[공정명]])</f>
        <v>20241121-1000141177-합지</v>
      </c>
      <c r="C1627">
        <v>3</v>
      </c>
      <c r="D1627" t="s">
        <v>60</v>
      </c>
      <c r="E1627" s="1">
        <v>45617</v>
      </c>
      <c r="F1627" s="1">
        <v>45624</v>
      </c>
      <c r="G1627" s="1">
        <v>45621</v>
      </c>
      <c r="H1627" s="1">
        <v>45656</v>
      </c>
      <c r="I1627" s="1">
        <v>45629</v>
      </c>
      <c r="J1627" t="s">
        <v>31</v>
      </c>
      <c r="K1627" t="s">
        <v>39</v>
      </c>
      <c r="L1627">
        <v>6000</v>
      </c>
      <c r="M1627">
        <v>6000</v>
      </c>
      <c r="N1627">
        <v>-3</v>
      </c>
      <c r="O1627" t="s">
        <v>2410</v>
      </c>
      <c r="P1627" t="s">
        <v>2411</v>
      </c>
      <c r="Q1627" t="s">
        <v>2412</v>
      </c>
      <c r="R1627" t="s">
        <v>2413</v>
      </c>
      <c r="S1627" t="s">
        <v>190</v>
      </c>
      <c r="T1627">
        <v>28571</v>
      </c>
    </row>
    <row r="1628" spans="1:20" x14ac:dyDescent="0.3">
      <c r="A1628" t="s">
        <v>3101</v>
      </c>
      <c r="B1628" t="str">
        <f>_xlfn.CONCAT(쿼리1[[#This Row],[주문번호]], "-", 쿼리1[[#This Row],[공정명]])</f>
        <v>20241010-1000167792-합지</v>
      </c>
      <c r="C1628">
        <v>3</v>
      </c>
      <c r="D1628" t="s">
        <v>60</v>
      </c>
      <c r="E1628" s="1">
        <v>45575</v>
      </c>
      <c r="F1628" s="1">
        <v>45586</v>
      </c>
      <c r="G1628" s="1">
        <v>45575</v>
      </c>
      <c r="H1628" s="1">
        <v>45656</v>
      </c>
      <c r="I1628" s="1">
        <v>45589</v>
      </c>
      <c r="J1628" t="s">
        <v>31</v>
      </c>
      <c r="K1628" t="s">
        <v>39</v>
      </c>
      <c r="L1628">
        <v>6000</v>
      </c>
      <c r="M1628">
        <v>6000</v>
      </c>
      <c r="N1628">
        <v>-11</v>
      </c>
      <c r="O1628" t="s">
        <v>3091</v>
      </c>
      <c r="P1628" t="s">
        <v>3102</v>
      </c>
      <c r="Q1628" t="s">
        <v>3103</v>
      </c>
      <c r="R1628" t="s">
        <v>2413</v>
      </c>
      <c r="S1628" t="s">
        <v>190</v>
      </c>
      <c r="T1628">
        <v>30000</v>
      </c>
    </row>
    <row r="1629" spans="1:20" x14ac:dyDescent="0.3">
      <c r="A1629" t="s">
        <v>3104</v>
      </c>
      <c r="B1629" t="str">
        <f>_xlfn.CONCAT(쿼리1[[#This Row],[주문번호]], "-", 쿼리1[[#This Row],[공정명]])</f>
        <v>20241002-1000167792-합지</v>
      </c>
      <c r="C1629">
        <v>3</v>
      </c>
      <c r="D1629" t="s">
        <v>60</v>
      </c>
      <c r="E1629" s="1">
        <v>45567</v>
      </c>
      <c r="F1629" s="1">
        <v>45576</v>
      </c>
      <c r="G1629" s="1">
        <v>45579</v>
      </c>
      <c r="H1629" s="1">
        <v>45656</v>
      </c>
      <c r="I1629" s="1">
        <v>45579</v>
      </c>
      <c r="J1629" t="s">
        <v>31</v>
      </c>
      <c r="K1629" t="s">
        <v>32</v>
      </c>
      <c r="L1629">
        <v>6000</v>
      </c>
      <c r="M1629">
        <v>6000</v>
      </c>
      <c r="N1629">
        <v>3</v>
      </c>
      <c r="O1629" t="s">
        <v>3091</v>
      </c>
      <c r="P1629" t="s">
        <v>3102</v>
      </c>
      <c r="Q1629" t="s">
        <v>3103</v>
      </c>
      <c r="R1629" t="s">
        <v>2413</v>
      </c>
      <c r="S1629" t="s">
        <v>190</v>
      </c>
      <c r="T1629">
        <v>30000</v>
      </c>
    </row>
    <row r="1630" spans="1:20" x14ac:dyDescent="0.3">
      <c r="A1630" t="s">
        <v>3105</v>
      </c>
      <c r="B1630" t="str">
        <f>_xlfn.CONCAT(쿼리1[[#This Row],[주문번호]], "-", 쿼리1[[#This Row],[공정명]])</f>
        <v>20241002-1000156505-합지</v>
      </c>
      <c r="C1630">
        <v>3</v>
      </c>
      <c r="D1630" t="s">
        <v>60</v>
      </c>
      <c r="E1630" s="1">
        <v>45567</v>
      </c>
      <c r="F1630" s="1">
        <v>45576</v>
      </c>
      <c r="G1630" s="1">
        <v>45576</v>
      </c>
      <c r="H1630" s="1">
        <v>45656</v>
      </c>
      <c r="I1630" s="1">
        <v>45579</v>
      </c>
      <c r="J1630" t="s">
        <v>31</v>
      </c>
      <c r="K1630" t="s">
        <v>39</v>
      </c>
      <c r="L1630">
        <v>6000</v>
      </c>
      <c r="M1630">
        <v>6000</v>
      </c>
      <c r="N1630">
        <v>0</v>
      </c>
      <c r="O1630" t="s">
        <v>2410</v>
      </c>
      <c r="P1630" t="s">
        <v>2411</v>
      </c>
      <c r="Q1630" t="s">
        <v>3106</v>
      </c>
      <c r="R1630" t="s">
        <v>2413</v>
      </c>
      <c r="S1630" t="s">
        <v>190</v>
      </c>
      <c r="T1630">
        <v>28571</v>
      </c>
    </row>
    <row r="1631" spans="1:20" x14ac:dyDescent="0.3">
      <c r="A1631" t="s">
        <v>3107</v>
      </c>
      <c r="B1631" t="str">
        <f>_xlfn.CONCAT(쿼리1[[#This Row],[주문번호]], "-", 쿼리1[[#This Row],[공정명]])</f>
        <v>20240906-1000168339-합지</v>
      </c>
      <c r="C1631">
        <v>3</v>
      </c>
      <c r="D1631" t="s">
        <v>60</v>
      </c>
      <c r="E1631" s="1">
        <v>45541</v>
      </c>
      <c r="F1631" s="1">
        <v>45552</v>
      </c>
      <c r="G1631" s="1">
        <v>45546</v>
      </c>
      <c r="H1631" s="1">
        <v>45656</v>
      </c>
      <c r="I1631" s="1">
        <v>45636</v>
      </c>
      <c r="J1631" t="s">
        <v>31</v>
      </c>
      <c r="K1631" t="s">
        <v>39</v>
      </c>
      <c r="L1631">
        <v>12000</v>
      </c>
      <c r="M1631">
        <v>12000</v>
      </c>
      <c r="N1631">
        <v>-6</v>
      </c>
      <c r="O1631" t="s">
        <v>1407</v>
      </c>
      <c r="P1631" t="s">
        <v>3108</v>
      </c>
      <c r="Q1631" t="s">
        <v>3109</v>
      </c>
      <c r="R1631" t="s">
        <v>758</v>
      </c>
      <c r="S1631" t="s">
        <v>190</v>
      </c>
      <c r="T1631">
        <v>24</v>
      </c>
    </row>
    <row r="1632" spans="1:20" x14ac:dyDescent="0.3">
      <c r="A1632" t="s">
        <v>3107</v>
      </c>
      <c r="B1632" t="str">
        <f>_xlfn.CONCAT(쿼리1[[#This Row],[주문번호]], "-", 쿼리1[[#This Row],[공정명]])</f>
        <v>20240906-1000168339-분단</v>
      </c>
      <c r="C1632">
        <v>4</v>
      </c>
      <c r="D1632" t="s">
        <v>196</v>
      </c>
      <c r="E1632" s="1">
        <v>45541</v>
      </c>
      <c r="F1632" s="1">
        <v>45553</v>
      </c>
      <c r="G1632" s="1">
        <v>45636</v>
      </c>
      <c r="H1632" s="1">
        <v>45656</v>
      </c>
      <c r="I1632" s="1">
        <v>45636</v>
      </c>
      <c r="J1632" t="s">
        <v>31</v>
      </c>
      <c r="K1632" t="s">
        <v>32</v>
      </c>
      <c r="L1632">
        <v>12000</v>
      </c>
      <c r="M1632">
        <v>12000</v>
      </c>
      <c r="N1632">
        <v>83</v>
      </c>
      <c r="O1632" t="s">
        <v>1407</v>
      </c>
      <c r="P1632" t="s">
        <v>3108</v>
      </c>
      <c r="Q1632" t="s">
        <v>3109</v>
      </c>
      <c r="R1632" t="s">
        <v>758</v>
      </c>
      <c r="S1632" t="s">
        <v>190</v>
      </c>
      <c r="T1632">
        <v>24</v>
      </c>
    </row>
    <row r="1633" spans="1:20" x14ac:dyDescent="0.3">
      <c r="A1633" t="s">
        <v>3110</v>
      </c>
      <c r="B1633" t="str">
        <f>_xlfn.CONCAT(쿼리1[[#This Row],[주문번호]], "-", 쿼리1[[#This Row],[공정명]])</f>
        <v>20240906-1000168510-합지</v>
      </c>
      <c r="C1633">
        <v>3</v>
      </c>
      <c r="D1633" t="s">
        <v>60</v>
      </c>
      <c r="E1633" s="1">
        <v>45541</v>
      </c>
      <c r="F1633" s="1">
        <v>45552</v>
      </c>
      <c r="G1633" s="1">
        <v>45546</v>
      </c>
      <c r="H1633" s="1">
        <v>45656</v>
      </c>
      <c r="I1633" s="1">
        <v>45636</v>
      </c>
      <c r="J1633" t="s">
        <v>31</v>
      </c>
      <c r="K1633" t="s">
        <v>39</v>
      </c>
      <c r="L1633">
        <v>12000</v>
      </c>
      <c r="M1633">
        <v>12000</v>
      </c>
      <c r="N1633">
        <v>-6</v>
      </c>
      <c r="O1633" t="s">
        <v>1407</v>
      </c>
      <c r="P1633" t="s">
        <v>1411</v>
      </c>
      <c r="Q1633" t="s">
        <v>1652</v>
      </c>
      <c r="R1633" t="s">
        <v>758</v>
      </c>
      <c r="S1633" t="s">
        <v>190</v>
      </c>
      <c r="T1633">
        <v>24</v>
      </c>
    </row>
    <row r="1634" spans="1:20" x14ac:dyDescent="0.3">
      <c r="A1634" t="s">
        <v>3110</v>
      </c>
      <c r="B1634" t="str">
        <f>_xlfn.CONCAT(쿼리1[[#This Row],[주문번호]], "-", 쿼리1[[#This Row],[공정명]])</f>
        <v>20240906-1000168510-분단</v>
      </c>
      <c r="C1634">
        <v>4</v>
      </c>
      <c r="D1634" t="s">
        <v>196</v>
      </c>
      <c r="E1634" s="1">
        <v>45541</v>
      </c>
      <c r="F1634" s="1">
        <v>45553</v>
      </c>
      <c r="G1634" s="1">
        <v>45636</v>
      </c>
      <c r="H1634" s="1">
        <v>45656</v>
      </c>
      <c r="I1634" s="1">
        <v>45636</v>
      </c>
      <c r="J1634" t="s">
        <v>31</v>
      </c>
      <c r="K1634" t="s">
        <v>32</v>
      </c>
      <c r="L1634">
        <v>12000</v>
      </c>
      <c r="M1634">
        <v>12000</v>
      </c>
      <c r="N1634">
        <v>83</v>
      </c>
      <c r="O1634" t="s">
        <v>1407</v>
      </c>
      <c r="P1634" t="s">
        <v>1411</v>
      </c>
      <c r="Q1634" t="s">
        <v>1652</v>
      </c>
      <c r="R1634" t="s">
        <v>758</v>
      </c>
      <c r="S1634" t="s">
        <v>190</v>
      </c>
      <c r="T1634">
        <v>24</v>
      </c>
    </row>
    <row r="1635" spans="1:20" x14ac:dyDescent="0.3">
      <c r="A1635" t="s">
        <v>3111</v>
      </c>
      <c r="B1635" t="str">
        <f>_xlfn.CONCAT(쿼리1[[#This Row],[주문번호]], "-", 쿼리1[[#This Row],[공정명]])</f>
        <v>20240910-1000151508-합지</v>
      </c>
      <c r="C1635">
        <v>3</v>
      </c>
      <c r="D1635" t="s">
        <v>60</v>
      </c>
      <c r="E1635" s="1">
        <v>45545</v>
      </c>
      <c r="F1635" s="1">
        <v>45554</v>
      </c>
      <c r="G1635" s="1">
        <v>45554</v>
      </c>
      <c r="H1635" s="1">
        <v>45656</v>
      </c>
      <c r="I1635" s="1">
        <v>45635</v>
      </c>
      <c r="J1635" t="s">
        <v>31</v>
      </c>
      <c r="K1635" t="s">
        <v>39</v>
      </c>
      <c r="L1635">
        <v>18000</v>
      </c>
      <c r="M1635">
        <v>18000</v>
      </c>
      <c r="N1635">
        <v>0</v>
      </c>
      <c r="O1635" t="s">
        <v>1407</v>
      </c>
      <c r="P1635" t="s">
        <v>1408</v>
      </c>
      <c r="Q1635" t="s">
        <v>1409</v>
      </c>
      <c r="R1635" t="s">
        <v>758</v>
      </c>
      <c r="S1635" t="s">
        <v>190</v>
      </c>
      <c r="T1635">
        <v>36</v>
      </c>
    </row>
    <row r="1636" spans="1:20" x14ac:dyDescent="0.3">
      <c r="A1636" t="s">
        <v>2988</v>
      </c>
      <c r="B1636" t="str">
        <f>_xlfn.CONCAT(쿼리1[[#This Row],[주문번호]], "-", 쿼리1[[#This Row],[공정명]])</f>
        <v>20241108-1000162370-합지</v>
      </c>
      <c r="C1636">
        <v>1</v>
      </c>
      <c r="D1636" t="s">
        <v>60</v>
      </c>
      <c r="E1636" s="1">
        <v>45604</v>
      </c>
      <c r="F1636" s="1">
        <v>45614</v>
      </c>
      <c r="G1636" s="1">
        <v>45614</v>
      </c>
      <c r="H1636" s="1">
        <v>45656</v>
      </c>
      <c r="I1636" s="1">
        <v>45614</v>
      </c>
      <c r="J1636" t="s">
        <v>31</v>
      </c>
      <c r="K1636" t="s">
        <v>39</v>
      </c>
      <c r="L1636">
        <v>30000</v>
      </c>
      <c r="M1636">
        <v>30000</v>
      </c>
      <c r="N1636">
        <v>0</v>
      </c>
      <c r="O1636" t="s">
        <v>275</v>
      </c>
      <c r="P1636" t="s">
        <v>2372</v>
      </c>
      <c r="Q1636" t="s">
        <v>42</v>
      </c>
      <c r="R1636" t="s">
        <v>1961</v>
      </c>
      <c r="S1636" t="s">
        <v>1967</v>
      </c>
      <c r="T1636">
        <v>54545</v>
      </c>
    </row>
    <row r="1637" spans="1:20" x14ac:dyDescent="0.3">
      <c r="A1637" t="s">
        <v>2988</v>
      </c>
      <c r="B1637" t="str">
        <f>_xlfn.CONCAT(쿼리1[[#This Row],[주문번호]], "-", 쿼리1[[#This Row],[공정명]])</f>
        <v>20241108-1000162370-합지</v>
      </c>
      <c r="C1637">
        <v>1</v>
      </c>
      <c r="D1637" t="s">
        <v>60</v>
      </c>
      <c r="E1637" s="1">
        <v>45604</v>
      </c>
      <c r="F1637" s="1">
        <v>45614</v>
      </c>
      <c r="G1637" s="1">
        <v>45614</v>
      </c>
      <c r="H1637" s="1">
        <v>45656</v>
      </c>
      <c r="I1637" s="1">
        <v>45614</v>
      </c>
      <c r="J1637" t="s">
        <v>31</v>
      </c>
      <c r="K1637" t="s">
        <v>39</v>
      </c>
      <c r="L1637">
        <v>30000</v>
      </c>
      <c r="M1637">
        <v>30000</v>
      </c>
      <c r="N1637">
        <v>0</v>
      </c>
      <c r="O1637" t="s">
        <v>275</v>
      </c>
      <c r="P1637" t="s">
        <v>2372</v>
      </c>
      <c r="Q1637" t="s">
        <v>42</v>
      </c>
      <c r="R1637" t="s">
        <v>1961</v>
      </c>
      <c r="S1637" t="s">
        <v>1967</v>
      </c>
      <c r="T1637">
        <v>54545</v>
      </c>
    </row>
    <row r="1638" spans="1:20" x14ac:dyDescent="0.3">
      <c r="A1638" t="s">
        <v>2988</v>
      </c>
      <c r="B1638" t="str">
        <f>_xlfn.CONCAT(쿼리1[[#This Row],[주문번호]], "-", 쿼리1[[#This Row],[공정명]])</f>
        <v>20241108-1000162370-합지</v>
      </c>
      <c r="C1638">
        <v>1</v>
      </c>
      <c r="D1638" t="s">
        <v>60</v>
      </c>
      <c r="E1638" s="1">
        <v>45604</v>
      </c>
      <c r="F1638" s="1">
        <v>45614</v>
      </c>
      <c r="G1638" s="1">
        <v>45614</v>
      </c>
      <c r="H1638" s="1">
        <v>45656</v>
      </c>
      <c r="I1638" s="1">
        <v>45614</v>
      </c>
      <c r="J1638" t="s">
        <v>31</v>
      </c>
      <c r="K1638" t="s">
        <v>39</v>
      </c>
      <c r="L1638">
        <v>30000</v>
      </c>
      <c r="M1638">
        <v>30000</v>
      </c>
      <c r="N1638">
        <v>0</v>
      </c>
      <c r="O1638" t="s">
        <v>275</v>
      </c>
      <c r="P1638" t="s">
        <v>2372</v>
      </c>
      <c r="Q1638" t="s">
        <v>42</v>
      </c>
      <c r="R1638" t="s">
        <v>1961</v>
      </c>
      <c r="S1638" t="s">
        <v>1967</v>
      </c>
      <c r="T1638">
        <v>54545</v>
      </c>
    </row>
    <row r="1639" spans="1:20" x14ac:dyDescent="0.3">
      <c r="A1639" t="s">
        <v>2988</v>
      </c>
      <c r="B1639" t="str">
        <f>_xlfn.CONCAT(쿼리1[[#This Row],[주문번호]], "-", 쿼리1[[#This Row],[공정명]])</f>
        <v>20241108-1000162370-합지</v>
      </c>
      <c r="C1639">
        <v>1</v>
      </c>
      <c r="D1639" t="s">
        <v>60</v>
      </c>
      <c r="E1639" s="1">
        <v>45604</v>
      </c>
      <c r="F1639" s="1">
        <v>45614</v>
      </c>
      <c r="G1639" s="1">
        <v>45614</v>
      </c>
      <c r="H1639" s="1">
        <v>45656</v>
      </c>
      <c r="I1639" s="1">
        <v>45614</v>
      </c>
      <c r="J1639" t="s">
        <v>31</v>
      </c>
      <c r="K1639" t="s">
        <v>39</v>
      </c>
      <c r="L1639">
        <v>30000</v>
      </c>
      <c r="M1639">
        <v>30000</v>
      </c>
      <c r="N1639">
        <v>0</v>
      </c>
      <c r="O1639" t="s">
        <v>275</v>
      </c>
      <c r="P1639" t="s">
        <v>2372</v>
      </c>
      <c r="Q1639" t="s">
        <v>42</v>
      </c>
      <c r="R1639" t="s">
        <v>1961</v>
      </c>
      <c r="S1639" t="s">
        <v>1967</v>
      </c>
      <c r="T1639">
        <v>54545</v>
      </c>
    </row>
    <row r="1640" spans="1:20" x14ac:dyDescent="0.3">
      <c r="A1640" t="s">
        <v>2989</v>
      </c>
      <c r="B1640" t="str">
        <f>_xlfn.CONCAT(쿼리1[[#This Row],[주문번호]], "-", 쿼리1[[#This Row],[공정명]])</f>
        <v>20241108-1000139913-합지</v>
      </c>
      <c r="C1640">
        <v>1</v>
      </c>
      <c r="D1640" t="s">
        <v>60</v>
      </c>
      <c r="E1640" s="1">
        <v>45604</v>
      </c>
      <c r="F1640" s="1">
        <v>45614</v>
      </c>
      <c r="G1640" s="1">
        <v>45614</v>
      </c>
      <c r="H1640" s="1">
        <v>45656</v>
      </c>
      <c r="I1640" s="1">
        <v>45614</v>
      </c>
      <c r="J1640" t="s">
        <v>31</v>
      </c>
      <c r="K1640" t="s">
        <v>39</v>
      </c>
      <c r="L1640">
        <v>30000</v>
      </c>
      <c r="M1640">
        <v>30000</v>
      </c>
      <c r="N1640">
        <v>0</v>
      </c>
      <c r="O1640" t="s">
        <v>275</v>
      </c>
      <c r="P1640" t="s">
        <v>1960</v>
      </c>
      <c r="Q1640" t="s">
        <v>42</v>
      </c>
      <c r="R1640" t="s">
        <v>1961</v>
      </c>
      <c r="S1640" t="s">
        <v>1967</v>
      </c>
      <c r="T1640">
        <v>54545</v>
      </c>
    </row>
    <row r="1641" spans="1:20" x14ac:dyDescent="0.3">
      <c r="A1641" t="s">
        <v>2989</v>
      </c>
      <c r="B1641" t="str">
        <f>_xlfn.CONCAT(쿼리1[[#This Row],[주문번호]], "-", 쿼리1[[#This Row],[공정명]])</f>
        <v>20241108-1000139913-합지</v>
      </c>
      <c r="C1641">
        <v>1</v>
      </c>
      <c r="D1641" t="s">
        <v>60</v>
      </c>
      <c r="E1641" s="1">
        <v>45604</v>
      </c>
      <c r="F1641" s="1">
        <v>45614</v>
      </c>
      <c r="G1641" s="1">
        <v>45614</v>
      </c>
      <c r="H1641" s="1">
        <v>45656</v>
      </c>
      <c r="I1641" s="1">
        <v>45614</v>
      </c>
      <c r="J1641" t="s">
        <v>31</v>
      </c>
      <c r="K1641" t="s">
        <v>39</v>
      </c>
      <c r="L1641">
        <v>30000</v>
      </c>
      <c r="M1641">
        <v>30000</v>
      </c>
      <c r="N1641">
        <v>0</v>
      </c>
      <c r="O1641" t="s">
        <v>275</v>
      </c>
      <c r="P1641" t="s">
        <v>1960</v>
      </c>
      <c r="Q1641" t="s">
        <v>42</v>
      </c>
      <c r="R1641" t="s">
        <v>1961</v>
      </c>
      <c r="S1641" t="s">
        <v>1967</v>
      </c>
      <c r="T1641">
        <v>54545</v>
      </c>
    </row>
    <row r="1642" spans="1:20" x14ac:dyDescent="0.3">
      <c r="A1642" t="s">
        <v>2989</v>
      </c>
      <c r="B1642" t="str">
        <f>_xlfn.CONCAT(쿼리1[[#This Row],[주문번호]], "-", 쿼리1[[#This Row],[공정명]])</f>
        <v>20241108-1000139913-합지</v>
      </c>
      <c r="C1642">
        <v>1</v>
      </c>
      <c r="D1642" t="s">
        <v>60</v>
      </c>
      <c r="E1642" s="1">
        <v>45604</v>
      </c>
      <c r="F1642" s="1">
        <v>45614</v>
      </c>
      <c r="G1642" s="1">
        <v>45614</v>
      </c>
      <c r="H1642" s="1">
        <v>45656</v>
      </c>
      <c r="I1642" s="1">
        <v>45614</v>
      </c>
      <c r="J1642" t="s">
        <v>31</v>
      </c>
      <c r="K1642" t="s">
        <v>39</v>
      </c>
      <c r="L1642">
        <v>30000</v>
      </c>
      <c r="M1642">
        <v>30000</v>
      </c>
      <c r="N1642">
        <v>0</v>
      </c>
      <c r="O1642" t="s">
        <v>275</v>
      </c>
      <c r="P1642" t="s">
        <v>1960</v>
      </c>
      <c r="Q1642" t="s">
        <v>42</v>
      </c>
      <c r="R1642" t="s">
        <v>1961</v>
      </c>
      <c r="S1642" t="s">
        <v>1967</v>
      </c>
      <c r="T1642">
        <v>54545</v>
      </c>
    </row>
    <row r="1643" spans="1:20" x14ac:dyDescent="0.3">
      <c r="A1643" t="s">
        <v>2989</v>
      </c>
      <c r="B1643" t="str">
        <f>_xlfn.CONCAT(쿼리1[[#This Row],[주문번호]], "-", 쿼리1[[#This Row],[공정명]])</f>
        <v>20241108-1000139913-합지</v>
      </c>
      <c r="C1643">
        <v>1</v>
      </c>
      <c r="D1643" t="s">
        <v>60</v>
      </c>
      <c r="E1643" s="1">
        <v>45604</v>
      </c>
      <c r="F1643" s="1">
        <v>45614</v>
      </c>
      <c r="G1643" s="1">
        <v>45614</v>
      </c>
      <c r="H1643" s="1">
        <v>45656</v>
      </c>
      <c r="I1643" s="1">
        <v>45614</v>
      </c>
      <c r="J1643" t="s">
        <v>31</v>
      </c>
      <c r="K1643" t="s">
        <v>39</v>
      </c>
      <c r="L1643">
        <v>30000</v>
      </c>
      <c r="M1643">
        <v>30000</v>
      </c>
      <c r="N1643">
        <v>0</v>
      </c>
      <c r="O1643" t="s">
        <v>275</v>
      </c>
      <c r="P1643" t="s">
        <v>1960</v>
      </c>
      <c r="Q1643" t="s">
        <v>42</v>
      </c>
      <c r="R1643" t="s">
        <v>1961</v>
      </c>
      <c r="S1643" t="s">
        <v>1967</v>
      </c>
      <c r="T1643">
        <v>54545</v>
      </c>
    </row>
    <row r="1644" spans="1:20" x14ac:dyDescent="0.3">
      <c r="A1644" t="s">
        <v>2990</v>
      </c>
      <c r="B1644" t="str">
        <f>_xlfn.CONCAT(쿼리1[[#This Row],[주문번호]], "-", 쿼리1[[#This Row],[공정명]])</f>
        <v>20241213-1000139884-합지</v>
      </c>
      <c r="C1644">
        <v>1</v>
      </c>
      <c r="D1644" t="s">
        <v>60</v>
      </c>
      <c r="E1644" s="1">
        <v>45639</v>
      </c>
      <c r="F1644" s="1">
        <v>45649</v>
      </c>
      <c r="G1644" s="1">
        <v>45649</v>
      </c>
      <c r="H1644" s="1">
        <v>45656</v>
      </c>
      <c r="I1644" s="1">
        <v>45649</v>
      </c>
      <c r="J1644" t="s">
        <v>31</v>
      </c>
      <c r="K1644" t="s">
        <v>39</v>
      </c>
      <c r="L1644">
        <v>30000</v>
      </c>
      <c r="M1644">
        <v>30000</v>
      </c>
      <c r="N1644">
        <v>0</v>
      </c>
      <c r="O1644" t="s">
        <v>275</v>
      </c>
      <c r="P1644" t="s">
        <v>2608</v>
      </c>
      <c r="Q1644" t="s">
        <v>42</v>
      </c>
      <c r="R1644" t="s">
        <v>1961</v>
      </c>
      <c r="S1644" t="s">
        <v>1967</v>
      </c>
      <c r="T1644">
        <v>54545</v>
      </c>
    </row>
    <row r="1645" spans="1:20" x14ac:dyDescent="0.3">
      <c r="A1645" t="s">
        <v>2990</v>
      </c>
      <c r="B1645" t="str">
        <f>_xlfn.CONCAT(쿼리1[[#This Row],[주문번호]], "-", 쿼리1[[#This Row],[공정명]])</f>
        <v>20241213-1000139884-합지</v>
      </c>
      <c r="C1645">
        <v>1</v>
      </c>
      <c r="D1645" t="s">
        <v>60</v>
      </c>
      <c r="E1645" s="1">
        <v>45639</v>
      </c>
      <c r="F1645" s="1">
        <v>45649</v>
      </c>
      <c r="G1645" s="1">
        <v>45649</v>
      </c>
      <c r="H1645" s="1">
        <v>45656</v>
      </c>
      <c r="I1645" s="1">
        <v>45649</v>
      </c>
      <c r="J1645" t="s">
        <v>31</v>
      </c>
      <c r="K1645" t="s">
        <v>39</v>
      </c>
      <c r="L1645">
        <v>30000</v>
      </c>
      <c r="M1645">
        <v>30000</v>
      </c>
      <c r="N1645">
        <v>0</v>
      </c>
      <c r="O1645" t="s">
        <v>275</v>
      </c>
      <c r="P1645" t="s">
        <v>2608</v>
      </c>
      <c r="Q1645" t="s">
        <v>42</v>
      </c>
      <c r="R1645" t="s">
        <v>1961</v>
      </c>
      <c r="S1645" t="s">
        <v>1967</v>
      </c>
      <c r="T1645">
        <v>54545</v>
      </c>
    </row>
    <row r="1646" spans="1:20" x14ac:dyDescent="0.3">
      <c r="A1646" t="s">
        <v>2990</v>
      </c>
      <c r="B1646" t="str">
        <f>_xlfn.CONCAT(쿼리1[[#This Row],[주문번호]], "-", 쿼리1[[#This Row],[공정명]])</f>
        <v>20241213-1000139884-합지</v>
      </c>
      <c r="C1646">
        <v>1</v>
      </c>
      <c r="D1646" t="s">
        <v>60</v>
      </c>
      <c r="E1646" s="1">
        <v>45639</v>
      </c>
      <c r="F1646" s="1">
        <v>45649</v>
      </c>
      <c r="G1646" s="1">
        <v>45649</v>
      </c>
      <c r="H1646" s="1">
        <v>45656</v>
      </c>
      <c r="I1646" s="1">
        <v>45649</v>
      </c>
      <c r="J1646" t="s">
        <v>31</v>
      </c>
      <c r="K1646" t="s">
        <v>39</v>
      </c>
      <c r="L1646">
        <v>30000</v>
      </c>
      <c r="M1646">
        <v>30000</v>
      </c>
      <c r="N1646">
        <v>0</v>
      </c>
      <c r="O1646" t="s">
        <v>275</v>
      </c>
      <c r="P1646" t="s">
        <v>2608</v>
      </c>
      <c r="Q1646" t="s">
        <v>42</v>
      </c>
      <c r="R1646" t="s">
        <v>1961</v>
      </c>
      <c r="S1646" t="s">
        <v>1967</v>
      </c>
      <c r="T1646">
        <v>54545</v>
      </c>
    </row>
    <row r="1647" spans="1:20" x14ac:dyDescent="0.3">
      <c r="A1647" t="s">
        <v>2990</v>
      </c>
      <c r="B1647" t="str">
        <f>_xlfn.CONCAT(쿼리1[[#This Row],[주문번호]], "-", 쿼리1[[#This Row],[공정명]])</f>
        <v>20241213-1000139884-합지</v>
      </c>
      <c r="C1647">
        <v>1</v>
      </c>
      <c r="D1647" t="s">
        <v>60</v>
      </c>
      <c r="E1647" s="1">
        <v>45639</v>
      </c>
      <c r="F1647" s="1">
        <v>45649</v>
      </c>
      <c r="G1647" s="1">
        <v>45649</v>
      </c>
      <c r="H1647" s="1">
        <v>45656</v>
      </c>
      <c r="I1647" s="1">
        <v>45649</v>
      </c>
      <c r="J1647" t="s">
        <v>31</v>
      </c>
      <c r="K1647" t="s">
        <v>39</v>
      </c>
      <c r="L1647">
        <v>30000</v>
      </c>
      <c r="M1647">
        <v>30000</v>
      </c>
      <c r="N1647">
        <v>0</v>
      </c>
      <c r="O1647" t="s">
        <v>275</v>
      </c>
      <c r="P1647" t="s">
        <v>2608</v>
      </c>
      <c r="Q1647" t="s">
        <v>42</v>
      </c>
      <c r="R1647" t="s">
        <v>1961</v>
      </c>
      <c r="S1647" t="s">
        <v>1967</v>
      </c>
      <c r="T1647">
        <v>54545</v>
      </c>
    </row>
    <row r="1648" spans="1:20" x14ac:dyDescent="0.3">
      <c r="A1648" t="s">
        <v>2991</v>
      </c>
      <c r="B1648" t="str">
        <f>_xlfn.CONCAT(쿼리1[[#This Row],[주문번호]], "-", 쿼리1[[#This Row],[공정명]])</f>
        <v>20241213-1000139913-합지</v>
      </c>
      <c r="C1648">
        <v>1</v>
      </c>
      <c r="D1648" t="s">
        <v>60</v>
      </c>
      <c r="E1648" s="1">
        <v>45639</v>
      </c>
      <c r="F1648" s="1">
        <v>45649</v>
      </c>
      <c r="G1648" s="1">
        <v>45650</v>
      </c>
      <c r="H1648" s="1">
        <v>45656</v>
      </c>
      <c r="I1648" s="1">
        <v>45650</v>
      </c>
      <c r="J1648" t="s">
        <v>31</v>
      </c>
      <c r="K1648" t="s">
        <v>32</v>
      </c>
      <c r="L1648">
        <v>30000</v>
      </c>
      <c r="M1648">
        <v>30000</v>
      </c>
      <c r="N1648">
        <v>1</v>
      </c>
      <c r="O1648" t="s">
        <v>275</v>
      </c>
      <c r="P1648" t="s">
        <v>1960</v>
      </c>
      <c r="Q1648" t="s">
        <v>42</v>
      </c>
      <c r="R1648" t="s">
        <v>1961</v>
      </c>
      <c r="S1648" t="s">
        <v>1967</v>
      </c>
      <c r="T1648">
        <v>54545</v>
      </c>
    </row>
    <row r="1649" spans="1:20" x14ac:dyDescent="0.3">
      <c r="A1649" t="s">
        <v>2991</v>
      </c>
      <c r="B1649" t="str">
        <f>_xlfn.CONCAT(쿼리1[[#This Row],[주문번호]], "-", 쿼리1[[#This Row],[공정명]])</f>
        <v>20241213-1000139913-합지</v>
      </c>
      <c r="C1649">
        <v>1</v>
      </c>
      <c r="D1649" t="s">
        <v>60</v>
      </c>
      <c r="E1649" s="1">
        <v>45639</v>
      </c>
      <c r="F1649" s="1">
        <v>45649</v>
      </c>
      <c r="G1649" s="1">
        <v>45650</v>
      </c>
      <c r="H1649" s="1">
        <v>45656</v>
      </c>
      <c r="I1649" s="1">
        <v>45650</v>
      </c>
      <c r="J1649" t="s">
        <v>31</v>
      </c>
      <c r="K1649" t="s">
        <v>32</v>
      </c>
      <c r="L1649">
        <v>30000</v>
      </c>
      <c r="M1649">
        <v>30000</v>
      </c>
      <c r="N1649">
        <v>1</v>
      </c>
      <c r="O1649" t="s">
        <v>275</v>
      </c>
      <c r="P1649" t="s">
        <v>1960</v>
      </c>
      <c r="Q1649" t="s">
        <v>42</v>
      </c>
      <c r="R1649" t="s">
        <v>1961</v>
      </c>
      <c r="S1649" t="s">
        <v>1967</v>
      </c>
      <c r="T1649">
        <v>54545</v>
      </c>
    </row>
    <row r="1650" spans="1:20" x14ac:dyDescent="0.3">
      <c r="A1650" t="s">
        <v>2991</v>
      </c>
      <c r="B1650" t="str">
        <f>_xlfn.CONCAT(쿼리1[[#This Row],[주문번호]], "-", 쿼리1[[#This Row],[공정명]])</f>
        <v>20241213-1000139913-합지</v>
      </c>
      <c r="C1650">
        <v>1</v>
      </c>
      <c r="D1650" t="s">
        <v>60</v>
      </c>
      <c r="E1650" s="1">
        <v>45639</v>
      </c>
      <c r="F1650" s="1">
        <v>45649</v>
      </c>
      <c r="G1650" s="1">
        <v>45650</v>
      </c>
      <c r="H1650" s="1">
        <v>45656</v>
      </c>
      <c r="I1650" s="1">
        <v>45650</v>
      </c>
      <c r="J1650" t="s">
        <v>31</v>
      </c>
      <c r="K1650" t="s">
        <v>32</v>
      </c>
      <c r="L1650">
        <v>30000</v>
      </c>
      <c r="M1650">
        <v>30000</v>
      </c>
      <c r="N1650">
        <v>1</v>
      </c>
      <c r="O1650" t="s">
        <v>275</v>
      </c>
      <c r="P1650" t="s">
        <v>1960</v>
      </c>
      <c r="Q1650" t="s">
        <v>42</v>
      </c>
      <c r="R1650" t="s">
        <v>1961</v>
      </c>
      <c r="S1650" t="s">
        <v>1967</v>
      </c>
      <c r="T1650">
        <v>54545</v>
      </c>
    </row>
    <row r="1651" spans="1:20" x14ac:dyDescent="0.3">
      <c r="A1651" t="s">
        <v>2991</v>
      </c>
      <c r="B1651" t="str">
        <f>_xlfn.CONCAT(쿼리1[[#This Row],[주문번호]], "-", 쿼리1[[#This Row],[공정명]])</f>
        <v>20241213-1000139913-합지</v>
      </c>
      <c r="C1651">
        <v>1</v>
      </c>
      <c r="D1651" t="s">
        <v>60</v>
      </c>
      <c r="E1651" s="1">
        <v>45639</v>
      </c>
      <c r="F1651" s="1">
        <v>45649</v>
      </c>
      <c r="G1651" s="1">
        <v>45650</v>
      </c>
      <c r="H1651" s="1">
        <v>45656</v>
      </c>
      <c r="I1651" s="1">
        <v>45650</v>
      </c>
      <c r="J1651" t="s">
        <v>31</v>
      </c>
      <c r="K1651" t="s">
        <v>32</v>
      </c>
      <c r="L1651">
        <v>30000</v>
      </c>
      <c r="M1651">
        <v>30000</v>
      </c>
      <c r="N1651">
        <v>1</v>
      </c>
      <c r="O1651" t="s">
        <v>275</v>
      </c>
      <c r="P1651" t="s">
        <v>1960</v>
      </c>
      <c r="Q1651" t="s">
        <v>42</v>
      </c>
      <c r="R1651" t="s">
        <v>1961</v>
      </c>
      <c r="S1651" t="s">
        <v>1967</v>
      </c>
      <c r="T1651">
        <v>54545</v>
      </c>
    </row>
    <row r="1652" spans="1:20" x14ac:dyDescent="0.3">
      <c r="A1652" t="s">
        <v>3112</v>
      </c>
      <c r="B1652" t="str">
        <f>_xlfn.CONCAT(쿼리1[[#This Row],[주문번호]], "-", 쿼리1[[#This Row],[공정명]])</f>
        <v>20241220-1000170046-합지</v>
      </c>
      <c r="C1652">
        <v>1</v>
      </c>
      <c r="D1652" t="s">
        <v>60</v>
      </c>
      <c r="E1652" s="1">
        <v>45646</v>
      </c>
      <c r="F1652" s="1">
        <v>45656</v>
      </c>
      <c r="G1652" s="1"/>
      <c r="H1652" s="1">
        <v>45656</v>
      </c>
      <c r="I1652" s="1"/>
      <c r="J1652" t="s">
        <v>21</v>
      </c>
      <c r="K1652" t="s">
        <v>282</v>
      </c>
      <c r="L1652">
        <v>6000</v>
      </c>
      <c r="O1652" t="s">
        <v>128</v>
      </c>
      <c r="P1652" t="s">
        <v>1869</v>
      </c>
      <c r="Q1652" t="s">
        <v>42</v>
      </c>
      <c r="R1652" t="s">
        <v>3113</v>
      </c>
      <c r="S1652" t="s">
        <v>1967</v>
      </c>
      <c r="T1652">
        <v>24000</v>
      </c>
    </row>
    <row r="1653" spans="1:20" x14ac:dyDescent="0.3">
      <c r="A1653" t="s">
        <v>2963</v>
      </c>
      <c r="B1653" t="str">
        <f>_xlfn.CONCAT(쿼리1[[#This Row],[주문번호]], "-", 쿼리1[[#This Row],[공정명]])</f>
        <v>20241216-1000159033-합지</v>
      </c>
      <c r="C1653">
        <v>4</v>
      </c>
      <c r="D1653" t="s">
        <v>60</v>
      </c>
      <c r="E1653" s="1">
        <v>45642</v>
      </c>
      <c r="F1653" s="1">
        <v>45652</v>
      </c>
      <c r="G1653" s="1"/>
      <c r="H1653" s="1">
        <v>45656</v>
      </c>
      <c r="I1653" s="1">
        <v>45649</v>
      </c>
      <c r="J1653" t="s">
        <v>21</v>
      </c>
      <c r="K1653" t="s">
        <v>22</v>
      </c>
      <c r="L1653">
        <v>6000</v>
      </c>
      <c r="O1653" t="s">
        <v>2959</v>
      </c>
      <c r="P1653" t="s">
        <v>1491</v>
      </c>
      <c r="Q1653" t="s">
        <v>2964</v>
      </c>
      <c r="R1653" t="s">
        <v>1298</v>
      </c>
      <c r="S1653" t="s">
        <v>1967</v>
      </c>
      <c r="T1653">
        <v>8</v>
      </c>
    </row>
    <row r="1654" spans="1:20" x14ac:dyDescent="0.3">
      <c r="A1654" t="s">
        <v>2963</v>
      </c>
      <c r="B1654" t="str">
        <f>_xlfn.CONCAT(쿼리1[[#This Row],[주문번호]], "-", 쿼리1[[#This Row],[공정명]])</f>
        <v>20241216-1000159033-분단</v>
      </c>
      <c r="C1654">
        <v>5</v>
      </c>
      <c r="D1654" t="s">
        <v>196</v>
      </c>
      <c r="E1654" s="1">
        <v>45642</v>
      </c>
      <c r="F1654" s="1">
        <v>45653</v>
      </c>
      <c r="G1654" s="1"/>
      <c r="H1654" s="1">
        <v>45656</v>
      </c>
      <c r="I1654" s="1">
        <v>45649</v>
      </c>
      <c r="J1654" t="s">
        <v>21</v>
      </c>
      <c r="K1654" t="s">
        <v>22</v>
      </c>
      <c r="L1654">
        <v>6000</v>
      </c>
      <c r="O1654" t="s">
        <v>2959</v>
      </c>
      <c r="P1654" t="s">
        <v>1491</v>
      </c>
      <c r="Q1654" t="s">
        <v>2964</v>
      </c>
      <c r="R1654" t="s">
        <v>1298</v>
      </c>
      <c r="S1654" t="s">
        <v>1967</v>
      </c>
      <c r="T1654">
        <v>8</v>
      </c>
    </row>
    <row r="1655" spans="1:20" x14ac:dyDescent="0.3">
      <c r="A1655" t="s">
        <v>2986</v>
      </c>
      <c r="B1655" t="str">
        <f>_xlfn.CONCAT(쿼리1[[#This Row],[주문번호]], "-", 쿼리1[[#This Row],[공정명]])</f>
        <v>20241022-1000169427-제대</v>
      </c>
      <c r="C1655">
        <v>4</v>
      </c>
      <c r="D1655" t="s">
        <v>80</v>
      </c>
      <c r="E1655" s="1">
        <v>45587</v>
      </c>
      <c r="F1655" s="1">
        <v>45600</v>
      </c>
      <c r="G1655" s="1">
        <v>45601</v>
      </c>
      <c r="H1655" s="1">
        <v>45656</v>
      </c>
      <c r="I1655" s="1">
        <v>45601</v>
      </c>
      <c r="J1655" t="s">
        <v>31</v>
      </c>
      <c r="K1655" t="s">
        <v>32</v>
      </c>
      <c r="L1655">
        <v>35294</v>
      </c>
      <c r="M1655">
        <v>23250</v>
      </c>
      <c r="N1655">
        <v>1</v>
      </c>
      <c r="O1655" t="s">
        <v>128</v>
      </c>
      <c r="P1655" t="s">
        <v>2580</v>
      </c>
      <c r="Q1655" t="s">
        <v>2987</v>
      </c>
      <c r="R1655" t="s">
        <v>64</v>
      </c>
      <c r="S1655" t="s">
        <v>256</v>
      </c>
      <c r="T1655">
        <v>35294</v>
      </c>
    </row>
    <row r="1656" spans="1:20" x14ac:dyDescent="0.3">
      <c r="A1656" t="s">
        <v>3114</v>
      </c>
      <c r="B1656" t="str">
        <f>_xlfn.CONCAT(쿼리1[[#This Row],[주문번호]], "-", 쿼리1[[#This Row],[공정명]])</f>
        <v>20241212-1000143574-제대</v>
      </c>
      <c r="C1656">
        <v>5</v>
      </c>
      <c r="D1656" t="s">
        <v>80</v>
      </c>
      <c r="E1656" s="1">
        <v>45638</v>
      </c>
      <c r="F1656" s="1">
        <v>45652</v>
      </c>
      <c r="G1656" s="1">
        <v>45650</v>
      </c>
      <c r="H1656" s="1">
        <v>45656</v>
      </c>
      <c r="I1656" s="1">
        <v>45650</v>
      </c>
      <c r="J1656" t="s">
        <v>31</v>
      </c>
      <c r="K1656" t="s">
        <v>39</v>
      </c>
      <c r="L1656">
        <v>22000</v>
      </c>
      <c r="M1656">
        <v>20253</v>
      </c>
      <c r="N1656">
        <v>-2</v>
      </c>
      <c r="O1656" t="s">
        <v>305</v>
      </c>
      <c r="P1656" t="s">
        <v>3115</v>
      </c>
      <c r="Q1656" t="s">
        <v>3116</v>
      </c>
      <c r="R1656" t="s">
        <v>64</v>
      </c>
      <c r="S1656" t="s">
        <v>256</v>
      </c>
      <c r="T1656">
        <v>22000</v>
      </c>
    </row>
    <row r="1657" spans="1:20" x14ac:dyDescent="0.3">
      <c r="A1657" t="s">
        <v>3117</v>
      </c>
      <c r="B1657" t="str">
        <f>_xlfn.CONCAT(쿼리1[[#This Row],[주문번호]], "-", 쿼리1[[#This Row],[공정명]])</f>
        <v>20240903-1619N0003-제대</v>
      </c>
      <c r="C1657">
        <v>2</v>
      </c>
      <c r="D1657" t="s">
        <v>80</v>
      </c>
      <c r="E1657" s="1">
        <v>45538</v>
      </c>
      <c r="F1657" s="1">
        <v>45551</v>
      </c>
      <c r="G1657" s="1">
        <v>45575</v>
      </c>
      <c r="H1657" s="1">
        <v>45656</v>
      </c>
      <c r="I1657" s="1">
        <v>45545</v>
      </c>
      <c r="J1657" t="s">
        <v>101</v>
      </c>
      <c r="K1657" t="s">
        <v>32</v>
      </c>
      <c r="L1657">
        <v>16216</v>
      </c>
      <c r="M1657">
        <v>15280</v>
      </c>
      <c r="N1657">
        <v>24</v>
      </c>
      <c r="O1657" t="s">
        <v>91</v>
      </c>
      <c r="P1657" t="s">
        <v>3118</v>
      </c>
      <c r="Q1657" t="s">
        <v>42</v>
      </c>
      <c r="R1657" t="s">
        <v>3119</v>
      </c>
      <c r="S1657" t="s">
        <v>256</v>
      </c>
      <c r="T1657">
        <v>16216</v>
      </c>
    </row>
    <row r="1658" spans="1:20" x14ac:dyDescent="0.3">
      <c r="A1658" t="s">
        <v>3120</v>
      </c>
      <c r="B1658" t="str">
        <f>_xlfn.CONCAT(쿼리1[[#This Row],[주문번호]], "-", 쿼리1[[#This Row],[공정명]])</f>
        <v>20241205-1000162659-제대</v>
      </c>
      <c r="C1658">
        <v>2</v>
      </c>
      <c r="D1658" t="s">
        <v>80</v>
      </c>
      <c r="E1658" s="1">
        <v>45631</v>
      </c>
      <c r="F1658" s="1">
        <v>45644</v>
      </c>
      <c r="G1658" s="1">
        <v>45639</v>
      </c>
      <c r="H1658" s="1">
        <v>45656</v>
      </c>
      <c r="I1658" s="1">
        <v>45639</v>
      </c>
      <c r="J1658" t="s">
        <v>31</v>
      </c>
      <c r="K1658" t="s">
        <v>39</v>
      </c>
      <c r="L1658">
        <v>15000</v>
      </c>
      <c r="M1658">
        <v>14500</v>
      </c>
      <c r="N1658">
        <v>-5</v>
      </c>
      <c r="O1658" t="s">
        <v>91</v>
      </c>
      <c r="P1658" t="s">
        <v>3121</v>
      </c>
      <c r="Q1658" t="s">
        <v>42</v>
      </c>
      <c r="R1658" t="s">
        <v>3119</v>
      </c>
      <c r="S1658" t="s">
        <v>256</v>
      </c>
      <c r="T1658">
        <v>15000</v>
      </c>
    </row>
    <row r="1659" spans="1:20" x14ac:dyDescent="0.3">
      <c r="A1659" t="s">
        <v>3122</v>
      </c>
      <c r="B1659" t="str">
        <f>_xlfn.CONCAT(쿼리1[[#This Row],[주문번호]], "-", 쿼리1[[#This Row],[공정명]])</f>
        <v>20241023-1000169461-제대</v>
      </c>
      <c r="C1659">
        <v>5</v>
      </c>
      <c r="D1659" t="s">
        <v>80</v>
      </c>
      <c r="E1659" s="1">
        <v>45588</v>
      </c>
      <c r="F1659" s="1">
        <v>45602</v>
      </c>
      <c r="G1659" s="1">
        <v>45608</v>
      </c>
      <c r="H1659" s="1">
        <v>45656</v>
      </c>
      <c r="I1659" s="1">
        <v>45621</v>
      </c>
      <c r="J1659" t="s">
        <v>31</v>
      </c>
      <c r="K1659" t="s">
        <v>32</v>
      </c>
      <c r="L1659">
        <v>15000</v>
      </c>
      <c r="M1659">
        <v>13190</v>
      </c>
      <c r="N1659">
        <v>6</v>
      </c>
      <c r="O1659" t="s">
        <v>859</v>
      </c>
      <c r="P1659" t="s">
        <v>3123</v>
      </c>
      <c r="Q1659" t="s">
        <v>3124</v>
      </c>
      <c r="R1659" t="s">
        <v>3125</v>
      </c>
      <c r="S1659" t="s">
        <v>256</v>
      </c>
      <c r="T1659">
        <v>15000</v>
      </c>
    </row>
    <row r="1660" spans="1:20" x14ac:dyDescent="0.3">
      <c r="A1660" t="s">
        <v>3122</v>
      </c>
      <c r="B1660" t="str">
        <f>_xlfn.CONCAT(쿼리1[[#This Row],[주문번호]], "-", 쿼리1[[#This Row],[공정명]])</f>
        <v>20241023-1000169461-제대</v>
      </c>
      <c r="C1660">
        <v>5</v>
      </c>
      <c r="D1660" t="s">
        <v>80</v>
      </c>
      <c r="E1660" s="1">
        <v>45588</v>
      </c>
      <c r="F1660" s="1">
        <v>45602</v>
      </c>
      <c r="G1660" s="1">
        <v>45608</v>
      </c>
      <c r="H1660" s="1">
        <v>45656</v>
      </c>
      <c r="I1660" s="1">
        <v>45621</v>
      </c>
      <c r="J1660" t="s">
        <v>31</v>
      </c>
      <c r="K1660" t="s">
        <v>32</v>
      </c>
      <c r="L1660">
        <v>15000</v>
      </c>
      <c r="M1660">
        <v>520</v>
      </c>
      <c r="N1660">
        <v>6</v>
      </c>
      <c r="O1660" t="s">
        <v>859</v>
      </c>
      <c r="P1660" t="s">
        <v>3123</v>
      </c>
      <c r="Q1660" t="s">
        <v>3124</v>
      </c>
      <c r="R1660" t="s">
        <v>3125</v>
      </c>
      <c r="S1660" t="s">
        <v>256</v>
      </c>
      <c r="T1660">
        <v>15000</v>
      </c>
    </row>
    <row r="1661" spans="1:20" x14ac:dyDescent="0.3">
      <c r="A1661" t="s">
        <v>3126</v>
      </c>
      <c r="B1661" t="str">
        <f>_xlfn.CONCAT(쿼리1[[#This Row],[주문번호]], "-", 쿼리1[[#This Row],[공정명]])</f>
        <v>20241023-1000169457-제대</v>
      </c>
      <c r="C1661">
        <v>5</v>
      </c>
      <c r="D1661" t="s">
        <v>80</v>
      </c>
      <c r="E1661" s="1">
        <v>45588</v>
      </c>
      <c r="F1661" s="1">
        <v>45602</v>
      </c>
      <c r="G1661" s="1">
        <v>45608</v>
      </c>
      <c r="H1661" s="1">
        <v>45656</v>
      </c>
      <c r="I1661" s="1">
        <v>45608</v>
      </c>
      <c r="J1661" t="s">
        <v>31</v>
      </c>
      <c r="K1661" t="s">
        <v>32</v>
      </c>
      <c r="L1661">
        <v>18333</v>
      </c>
      <c r="M1661">
        <v>16060</v>
      </c>
      <c r="N1661">
        <v>6</v>
      </c>
      <c r="O1661" t="s">
        <v>859</v>
      </c>
      <c r="P1661" t="s">
        <v>2853</v>
      </c>
      <c r="Q1661" t="s">
        <v>3127</v>
      </c>
      <c r="R1661" t="s">
        <v>3125</v>
      </c>
      <c r="S1661" t="s">
        <v>256</v>
      </c>
      <c r="T1661">
        <v>18333</v>
      </c>
    </row>
    <row r="1662" spans="1:20" x14ac:dyDescent="0.3">
      <c r="A1662" t="s">
        <v>3128</v>
      </c>
      <c r="B1662" t="str">
        <f>_xlfn.CONCAT(쿼리1[[#This Row],[주문번호]], "-", 쿼리1[[#This Row],[공정명]])</f>
        <v>20241010-1000157466-제대</v>
      </c>
      <c r="C1662">
        <v>4</v>
      </c>
      <c r="D1662" t="s">
        <v>80</v>
      </c>
      <c r="E1662" s="1">
        <v>45575</v>
      </c>
      <c r="F1662" s="1">
        <v>45588</v>
      </c>
      <c r="G1662" s="1">
        <v>45588</v>
      </c>
      <c r="H1662" s="1">
        <v>45656</v>
      </c>
      <c r="I1662" s="1">
        <v>45588</v>
      </c>
      <c r="J1662" t="s">
        <v>31</v>
      </c>
      <c r="K1662" t="s">
        <v>39</v>
      </c>
      <c r="L1662">
        <v>48000</v>
      </c>
      <c r="M1662">
        <v>46570</v>
      </c>
      <c r="N1662">
        <v>0</v>
      </c>
      <c r="O1662" t="s">
        <v>564</v>
      </c>
      <c r="P1662" t="s">
        <v>3129</v>
      </c>
      <c r="Q1662" t="s">
        <v>3130</v>
      </c>
      <c r="R1662" t="s">
        <v>3131</v>
      </c>
      <c r="S1662" t="s">
        <v>256</v>
      </c>
      <c r="T1662">
        <v>48000</v>
      </c>
    </row>
    <row r="1663" spans="1:20" x14ac:dyDescent="0.3">
      <c r="A1663" t="s">
        <v>3132</v>
      </c>
      <c r="B1663" t="str">
        <f>_xlfn.CONCAT(쿼리1[[#This Row],[주문번호]], "-", 쿼리1[[#This Row],[공정명]])</f>
        <v>20241212-1000139378-제대</v>
      </c>
      <c r="C1663">
        <v>3</v>
      </c>
      <c r="D1663" t="s">
        <v>80</v>
      </c>
      <c r="E1663" s="1">
        <v>45638</v>
      </c>
      <c r="F1663" s="1">
        <v>45652</v>
      </c>
      <c r="G1663" s="1">
        <v>45650</v>
      </c>
      <c r="H1663" s="1">
        <v>45656</v>
      </c>
      <c r="I1663" s="1">
        <v>45650</v>
      </c>
      <c r="J1663" t="s">
        <v>31</v>
      </c>
      <c r="K1663" t="s">
        <v>39</v>
      </c>
      <c r="L1663">
        <v>50000</v>
      </c>
      <c r="M1663">
        <v>46280</v>
      </c>
      <c r="N1663">
        <v>-2</v>
      </c>
      <c r="O1663" t="s">
        <v>3133</v>
      </c>
      <c r="P1663" t="s">
        <v>3134</v>
      </c>
      <c r="Q1663" t="s">
        <v>42</v>
      </c>
      <c r="R1663" t="s">
        <v>3135</v>
      </c>
      <c r="S1663" t="s">
        <v>256</v>
      </c>
      <c r="T1663">
        <v>50000</v>
      </c>
    </row>
    <row r="1664" spans="1:20" x14ac:dyDescent="0.3">
      <c r="A1664" t="s">
        <v>3136</v>
      </c>
      <c r="B1664" t="str">
        <f>_xlfn.CONCAT(쿼리1[[#This Row],[주문번호]], "-", 쿼리1[[#This Row],[공정명]])</f>
        <v>20241127-1000139380-제대</v>
      </c>
      <c r="C1664">
        <v>5</v>
      </c>
      <c r="D1664" t="s">
        <v>80</v>
      </c>
      <c r="E1664" s="1">
        <v>45623</v>
      </c>
      <c r="F1664" s="1">
        <v>45637</v>
      </c>
      <c r="G1664" s="1">
        <v>45639</v>
      </c>
      <c r="H1664" s="1">
        <v>45656</v>
      </c>
      <c r="I1664" s="1">
        <v>45639</v>
      </c>
      <c r="J1664" t="s">
        <v>31</v>
      </c>
      <c r="K1664" t="s">
        <v>32</v>
      </c>
      <c r="L1664">
        <v>85714</v>
      </c>
      <c r="M1664">
        <v>80770</v>
      </c>
      <c r="N1664">
        <v>2</v>
      </c>
      <c r="O1664" t="s">
        <v>3133</v>
      </c>
      <c r="P1664" t="s">
        <v>3137</v>
      </c>
      <c r="Q1664" t="s">
        <v>3138</v>
      </c>
      <c r="R1664" t="s">
        <v>3135</v>
      </c>
      <c r="S1664" t="s">
        <v>256</v>
      </c>
      <c r="T1664">
        <v>85714</v>
      </c>
    </row>
    <row r="1665" spans="1:20" x14ac:dyDescent="0.3">
      <c r="A1665" t="s">
        <v>3139</v>
      </c>
      <c r="B1665" t="str">
        <f>_xlfn.CONCAT(쿼리1[[#This Row],[주문번호]], "-", 쿼리1[[#This Row],[공정명]])</f>
        <v>20241120-1000139378-제대</v>
      </c>
      <c r="C1665">
        <v>3</v>
      </c>
      <c r="D1665" t="s">
        <v>80</v>
      </c>
      <c r="E1665" s="1">
        <v>45616</v>
      </c>
      <c r="F1665" s="1">
        <v>45630</v>
      </c>
      <c r="G1665" s="1">
        <v>45632</v>
      </c>
      <c r="H1665" s="1">
        <v>45656</v>
      </c>
      <c r="I1665" s="1">
        <v>45632</v>
      </c>
      <c r="J1665" t="s">
        <v>31</v>
      </c>
      <c r="K1665" t="s">
        <v>32</v>
      </c>
      <c r="L1665">
        <v>50000</v>
      </c>
      <c r="M1665">
        <v>45180</v>
      </c>
      <c r="N1665">
        <v>2</v>
      </c>
      <c r="O1665" t="s">
        <v>3133</v>
      </c>
      <c r="P1665" t="s">
        <v>3134</v>
      </c>
      <c r="Q1665" t="s">
        <v>42</v>
      </c>
      <c r="R1665" t="s">
        <v>3135</v>
      </c>
      <c r="S1665" t="s">
        <v>256</v>
      </c>
      <c r="T1665">
        <v>50000</v>
      </c>
    </row>
    <row r="1666" spans="1:20" x14ac:dyDescent="0.3">
      <c r="A1666" t="s">
        <v>3140</v>
      </c>
      <c r="B1666" t="str">
        <f>_xlfn.CONCAT(쿼리1[[#This Row],[주문번호]], "-", 쿼리1[[#This Row],[공정명]])</f>
        <v>20240920-1000139379-제대</v>
      </c>
      <c r="C1666">
        <v>3</v>
      </c>
      <c r="D1666" t="s">
        <v>80</v>
      </c>
      <c r="E1666" s="1">
        <v>45555</v>
      </c>
      <c r="F1666" s="1">
        <v>45572</v>
      </c>
      <c r="G1666" s="1">
        <v>45575</v>
      </c>
      <c r="H1666" s="1">
        <v>45656</v>
      </c>
      <c r="I1666" s="1">
        <v>45575</v>
      </c>
      <c r="J1666" t="s">
        <v>31</v>
      </c>
      <c r="K1666" t="s">
        <v>32</v>
      </c>
      <c r="L1666">
        <v>42857</v>
      </c>
      <c r="M1666">
        <v>131480</v>
      </c>
      <c r="N1666">
        <v>3</v>
      </c>
      <c r="O1666" t="s">
        <v>3133</v>
      </c>
      <c r="P1666" t="s">
        <v>3137</v>
      </c>
      <c r="Q1666" t="s">
        <v>42</v>
      </c>
      <c r="R1666" t="s">
        <v>3135</v>
      </c>
      <c r="S1666" t="s">
        <v>256</v>
      </c>
      <c r="T1666">
        <v>42857</v>
      </c>
    </row>
    <row r="1667" spans="1:20" x14ac:dyDescent="0.3">
      <c r="A1667" t="s">
        <v>3141</v>
      </c>
      <c r="B1667" t="str">
        <f>_xlfn.CONCAT(쿼리1[[#This Row],[주문번호]], "-", 쿼리1[[#This Row],[공정명]])</f>
        <v>20241022-1000139378-제대</v>
      </c>
      <c r="C1667">
        <v>3</v>
      </c>
      <c r="D1667" t="s">
        <v>80</v>
      </c>
      <c r="E1667" s="1">
        <v>45587</v>
      </c>
      <c r="F1667" s="1">
        <v>45600</v>
      </c>
      <c r="G1667" s="1">
        <v>45607</v>
      </c>
      <c r="H1667" s="1">
        <v>45656</v>
      </c>
      <c r="I1667" s="1">
        <v>45607</v>
      </c>
      <c r="J1667" t="s">
        <v>31</v>
      </c>
      <c r="K1667" t="s">
        <v>32</v>
      </c>
      <c r="L1667">
        <v>50000</v>
      </c>
      <c r="M1667">
        <v>47800</v>
      </c>
      <c r="N1667">
        <v>7</v>
      </c>
      <c r="O1667" t="s">
        <v>3133</v>
      </c>
      <c r="P1667" t="s">
        <v>3134</v>
      </c>
      <c r="Q1667" t="s">
        <v>42</v>
      </c>
      <c r="R1667" t="s">
        <v>3135</v>
      </c>
      <c r="S1667" t="s">
        <v>256</v>
      </c>
      <c r="T1667">
        <v>50000</v>
      </c>
    </row>
    <row r="1668" spans="1:20" x14ac:dyDescent="0.3">
      <c r="A1668" t="s">
        <v>3142</v>
      </c>
      <c r="B1668" t="str">
        <f>_xlfn.CONCAT(쿼리1[[#This Row],[주문번호]], "-", 쿼리1[[#This Row],[공정명]])</f>
        <v>20240911-1000136587-제대</v>
      </c>
      <c r="C1668">
        <v>2</v>
      </c>
      <c r="D1668" t="s">
        <v>80</v>
      </c>
      <c r="E1668" s="1">
        <v>45546</v>
      </c>
      <c r="F1668" s="1">
        <v>45559</v>
      </c>
      <c r="G1668" s="1">
        <v>45575</v>
      </c>
      <c r="H1668" s="1">
        <v>45656</v>
      </c>
      <c r="I1668" s="1">
        <v>45575</v>
      </c>
      <c r="J1668" t="s">
        <v>31</v>
      </c>
      <c r="K1668" t="s">
        <v>32</v>
      </c>
      <c r="L1668">
        <v>17142</v>
      </c>
      <c r="M1668">
        <v>15550</v>
      </c>
      <c r="N1668">
        <v>16</v>
      </c>
      <c r="O1668" t="s">
        <v>394</v>
      </c>
      <c r="P1668" t="s">
        <v>3143</v>
      </c>
      <c r="Q1668" t="s">
        <v>42</v>
      </c>
      <c r="R1668" t="s">
        <v>3144</v>
      </c>
      <c r="S1668" t="s">
        <v>256</v>
      </c>
      <c r="T1668">
        <v>17142</v>
      </c>
    </row>
    <row r="1669" spans="1:20" x14ac:dyDescent="0.3">
      <c r="A1669" t="s">
        <v>3142</v>
      </c>
      <c r="B1669" t="str">
        <f>_xlfn.CONCAT(쿼리1[[#This Row],[주문번호]], "-", 쿼리1[[#This Row],[공정명]])</f>
        <v>20240911-1000136587-제대</v>
      </c>
      <c r="C1669">
        <v>2</v>
      </c>
      <c r="D1669" t="s">
        <v>80</v>
      </c>
      <c r="E1669" s="1">
        <v>45546</v>
      </c>
      <c r="F1669" s="1">
        <v>45559</v>
      </c>
      <c r="G1669" s="1">
        <v>45575</v>
      </c>
      <c r="H1669" s="1">
        <v>45656</v>
      </c>
      <c r="I1669" s="1">
        <v>45575</v>
      </c>
      <c r="J1669" t="s">
        <v>31</v>
      </c>
      <c r="K1669" t="s">
        <v>32</v>
      </c>
      <c r="L1669">
        <v>17142</v>
      </c>
      <c r="M1669">
        <v>15550</v>
      </c>
      <c r="N1669">
        <v>16</v>
      </c>
      <c r="O1669" t="s">
        <v>394</v>
      </c>
      <c r="P1669" t="s">
        <v>3143</v>
      </c>
      <c r="Q1669" t="s">
        <v>42</v>
      </c>
      <c r="R1669" t="s">
        <v>3144</v>
      </c>
      <c r="S1669" t="s">
        <v>256</v>
      </c>
      <c r="T1669">
        <v>17142</v>
      </c>
    </row>
    <row r="1670" spans="1:20" x14ac:dyDescent="0.3">
      <c r="A1670" t="s">
        <v>3145</v>
      </c>
      <c r="B1670" t="str">
        <f>_xlfn.CONCAT(쿼리1[[#This Row],[주문번호]], "-", 쿼리1[[#This Row],[공정명]])</f>
        <v>20240909-1000139378-제대</v>
      </c>
      <c r="C1670">
        <v>3</v>
      </c>
      <c r="D1670" t="s">
        <v>80</v>
      </c>
      <c r="E1670" s="1">
        <v>45544</v>
      </c>
      <c r="F1670" s="1">
        <v>45558</v>
      </c>
      <c r="G1670" s="1">
        <v>45575</v>
      </c>
      <c r="H1670" s="1">
        <v>45656</v>
      </c>
      <c r="I1670" s="1">
        <v>45575</v>
      </c>
      <c r="J1670" t="s">
        <v>31</v>
      </c>
      <c r="K1670" t="s">
        <v>32</v>
      </c>
      <c r="L1670">
        <v>50000</v>
      </c>
      <c r="M1670">
        <v>46930</v>
      </c>
      <c r="N1670">
        <v>17</v>
      </c>
      <c r="O1670" t="s">
        <v>3133</v>
      </c>
      <c r="P1670" t="s">
        <v>3134</v>
      </c>
      <c r="Q1670" t="s">
        <v>42</v>
      </c>
      <c r="R1670" t="s">
        <v>3135</v>
      </c>
      <c r="S1670" t="s">
        <v>256</v>
      </c>
      <c r="T1670">
        <v>50000</v>
      </c>
    </row>
    <row r="1671" spans="1:20" x14ac:dyDescent="0.3">
      <c r="A1671" t="s">
        <v>3145</v>
      </c>
      <c r="B1671" t="str">
        <f>_xlfn.CONCAT(쿼리1[[#This Row],[주문번호]], "-", 쿼리1[[#This Row],[공정명]])</f>
        <v>20240909-1000139378-제대</v>
      </c>
      <c r="C1671">
        <v>3</v>
      </c>
      <c r="D1671" t="s">
        <v>80</v>
      </c>
      <c r="E1671" s="1">
        <v>45544</v>
      </c>
      <c r="F1671" s="1">
        <v>45558</v>
      </c>
      <c r="G1671" s="1">
        <v>45575</v>
      </c>
      <c r="H1671" s="1">
        <v>45656</v>
      </c>
      <c r="I1671" s="1">
        <v>45575</v>
      </c>
      <c r="J1671" t="s">
        <v>31</v>
      </c>
      <c r="K1671" t="s">
        <v>32</v>
      </c>
      <c r="L1671">
        <v>50000</v>
      </c>
      <c r="M1671">
        <v>46930</v>
      </c>
      <c r="N1671">
        <v>17</v>
      </c>
      <c r="O1671" t="s">
        <v>3133</v>
      </c>
      <c r="P1671" t="s">
        <v>3134</v>
      </c>
      <c r="Q1671" t="s">
        <v>42</v>
      </c>
      <c r="R1671" t="s">
        <v>3135</v>
      </c>
      <c r="S1671" t="s">
        <v>256</v>
      </c>
      <c r="T1671">
        <v>50000</v>
      </c>
    </row>
    <row r="1672" spans="1:20" x14ac:dyDescent="0.3">
      <c r="A1672" t="s">
        <v>3146</v>
      </c>
      <c r="B1672" t="str">
        <f>_xlfn.CONCAT(쿼리1[[#This Row],[주문번호]], "-", 쿼리1[[#This Row],[공정명]])</f>
        <v>20241129-1000168406-제대</v>
      </c>
      <c r="C1672">
        <v>4</v>
      </c>
      <c r="D1672" t="s">
        <v>80</v>
      </c>
      <c r="E1672" s="1">
        <v>45625</v>
      </c>
      <c r="F1672" s="1">
        <v>45637</v>
      </c>
      <c r="G1672" s="1">
        <v>45635</v>
      </c>
      <c r="H1672" s="1">
        <v>45656</v>
      </c>
      <c r="I1672" s="1">
        <v>45635</v>
      </c>
      <c r="J1672" t="s">
        <v>31</v>
      </c>
      <c r="K1672" t="s">
        <v>39</v>
      </c>
      <c r="L1672">
        <v>40000</v>
      </c>
      <c r="M1672">
        <v>38800</v>
      </c>
      <c r="N1672">
        <v>-2</v>
      </c>
      <c r="O1672" t="s">
        <v>731</v>
      </c>
      <c r="P1672" t="s">
        <v>3147</v>
      </c>
      <c r="Q1672" t="s">
        <v>3148</v>
      </c>
      <c r="R1672" t="s">
        <v>2732</v>
      </c>
      <c r="S1672" t="s">
        <v>1144</v>
      </c>
      <c r="T1672">
        <v>40000</v>
      </c>
    </row>
    <row r="1673" spans="1:20" x14ac:dyDescent="0.3">
      <c r="A1673" t="s">
        <v>3149</v>
      </c>
      <c r="B1673" t="str">
        <f>_xlfn.CONCAT(쿼리1[[#This Row],[주문번호]], "-", 쿼리1[[#This Row],[공정명]])</f>
        <v>20241104-1218P0303-제대</v>
      </c>
      <c r="C1673">
        <v>4</v>
      </c>
      <c r="D1673" t="s">
        <v>80</v>
      </c>
      <c r="E1673" s="1">
        <v>45600</v>
      </c>
      <c r="F1673" s="1">
        <v>45611</v>
      </c>
      <c r="G1673" s="1">
        <v>45614</v>
      </c>
      <c r="H1673" s="1">
        <v>45656</v>
      </c>
      <c r="I1673" s="1">
        <v>45614</v>
      </c>
      <c r="J1673" t="s">
        <v>31</v>
      </c>
      <c r="K1673" t="s">
        <v>32</v>
      </c>
      <c r="L1673">
        <v>57142</v>
      </c>
      <c r="M1673">
        <v>55200</v>
      </c>
      <c r="N1673">
        <v>3</v>
      </c>
      <c r="O1673" t="s">
        <v>252</v>
      </c>
      <c r="P1673" t="s">
        <v>3150</v>
      </c>
      <c r="Q1673" t="s">
        <v>3151</v>
      </c>
      <c r="R1673" t="s">
        <v>1562</v>
      </c>
      <c r="S1673" t="s">
        <v>1144</v>
      </c>
      <c r="T1673">
        <v>57142</v>
      </c>
    </row>
    <row r="1674" spans="1:20" x14ac:dyDescent="0.3">
      <c r="A1674" t="s">
        <v>3152</v>
      </c>
      <c r="B1674" t="str">
        <f>_xlfn.CONCAT(쿼리1[[#This Row],[주문번호]], "-", 쿼리1[[#This Row],[공정명]])</f>
        <v>20241030-1000169491-제대</v>
      </c>
      <c r="C1674">
        <v>4</v>
      </c>
      <c r="D1674" t="s">
        <v>80</v>
      </c>
      <c r="E1674" s="1">
        <v>45595</v>
      </c>
      <c r="F1674" s="1">
        <v>45608</v>
      </c>
      <c r="G1674" s="1">
        <v>45609</v>
      </c>
      <c r="H1674" s="1">
        <v>45656</v>
      </c>
      <c r="I1674" s="1">
        <v>45621</v>
      </c>
      <c r="J1674" t="s">
        <v>31</v>
      </c>
      <c r="K1674" t="s">
        <v>32</v>
      </c>
      <c r="L1674">
        <v>35294</v>
      </c>
      <c r="M1674">
        <v>33400</v>
      </c>
      <c r="N1674">
        <v>1</v>
      </c>
      <c r="O1674" t="s">
        <v>128</v>
      </c>
      <c r="P1674" t="s">
        <v>2580</v>
      </c>
      <c r="Q1674" t="s">
        <v>3153</v>
      </c>
      <c r="R1674" t="s">
        <v>64</v>
      </c>
      <c r="S1674" t="s">
        <v>1144</v>
      </c>
      <c r="T1674">
        <v>35294</v>
      </c>
    </row>
    <row r="1675" spans="1:20" x14ac:dyDescent="0.3">
      <c r="A1675" t="s">
        <v>3154</v>
      </c>
      <c r="B1675" t="str">
        <f>_xlfn.CONCAT(쿼리1[[#This Row],[주문번호]], "-", 쿼리1[[#This Row],[공정명]])</f>
        <v>20241002-1000156900-제대</v>
      </c>
      <c r="C1675">
        <v>2</v>
      </c>
      <c r="D1675" t="s">
        <v>80</v>
      </c>
      <c r="E1675" s="1">
        <v>45567</v>
      </c>
      <c r="F1675" s="1">
        <v>45579</v>
      </c>
      <c r="G1675" s="1">
        <v>45576</v>
      </c>
      <c r="H1675" s="1">
        <v>45656</v>
      </c>
      <c r="I1675" s="1">
        <v>45576</v>
      </c>
      <c r="J1675" t="s">
        <v>31</v>
      </c>
      <c r="K1675" t="s">
        <v>39</v>
      </c>
      <c r="L1675">
        <v>26086</v>
      </c>
      <c r="M1675">
        <v>25500</v>
      </c>
      <c r="N1675">
        <v>-3</v>
      </c>
      <c r="O1675" t="s">
        <v>128</v>
      </c>
      <c r="P1675" t="s">
        <v>3155</v>
      </c>
      <c r="Q1675" t="s">
        <v>42</v>
      </c>
      <c r="R1675" t="s">
        <v>3156</v>
      </c>
      <c r="S1675" t="s">
        <v>1144</v>
      </c>
      <c r="T1675">
        <v>26086</v>
      </c>
    </row>
    <row r="1676" spans="1:20" x14ac:dyDescent="0.3">
      <c r="A1676" t="s">
        <v>3157</v>
      </c>
      <c r="B1676" t="str">
        <f>_xlfn.CONCAT(쿼리1[[#This Row],[주문번호]], "-", 쿼리1[[#This Row],[공정명]])</f>
        <v>20241015-1000136587-제대</v>
      </c>
      <c r="C1676">
        <v>2</v>
      </c>
      <c r="D1676" t="s">
        <v>80</v>
      </c>
      <c r="E1676" s="1">
        <v>45580</v>
      </c>
      <c r="F1676" s="1">
        <v>45593</v>
      </c>
      <c r="G1676" s="1">
        <v>45588</v>
      </c>
      <c r="H1676" s="1">
        <v>45656</v>
      </c>
      <c r="I1676" s="1">
        <v>45588</v>
      </c>
      <c r="J1676" t="s">
        <v>31</v>
      </c>
      <c r="K1676" t="s">
        <v>39</v>
      </c>
      <c r="L1676">
        <v>34285</v>
      </c>
      <c r="M1676">
        <v>34200</v>
      </c>
      <c r="N1676">
        <v>-5</v>
      </c>
      <c r="O1676" t="s">
        <v>394</v>
      </c>
      <c r="P1676" t="s">
        <v>3143</v>
      </c>
      <c r="Q1676" t="s">
        <v>42</v>
      </c>
      <c r="R1676" t="s">
        <v>3144</v>
      </c>
      <c r="S1676" t="s">
        <v>1144</v>
      </c>
      <c r="T1676">
        <v>34285</v>
      </c>
    </row>
    <row r="1677" spans="1:20" x14ac:dyDescent="0.3">
      <c r="A1677" t="s">
        <v>3158</v>
      </c>
      <c r="B1677" t="str">
        <f>_xlfn.CONCAT(쿼리1[[#This Row],[주문번호]], "-", 쿼리1[[#This Row],[공정명]])</f>
        <v>20241224-1000136587-제대</v>
      </c>
      <c r="C1677">
        <v>2</v>
      </c>
      <c r="D1677" t="s">
        <v>80</v>
      </c>
      <c r="E1677" s="1">
        <v>45650</v>
      </c>
      <c r="F1677" s="1">
        <v>45663</v>
      </c>
      <c r="G1677" s="1"/>
      <c r="H1677" s="1">
        <v>45656</v>
      </c>
      <c r="I1677" s="1"/>
      <c r="J1677" t="s">
        <v>21</v>
      </c>
      <c r="K1677" t="s">
        <v>282</v>
      </c>
      <c r="L1677">
        <v>34285</v>
      </c>
      <c r="O1677" t="s">
        <v>394</v>
      </c>
      <c r="P1677" t="s">
        <v>3143</v>
      </c>
      <c r="Q1677" t="s">
        <v>42</v>
      </c>
      <c r="R1677" t="s">
        <v>3144</v>
      </c>
      <c r="S1677" t="s">
        <v>1144</v>
      </c>
      <c r="T1677">
        <v>34285</v>
      </c>
    </row>
    <row r="1678" spans="1:20" x14ac:dyDescent="0.3">
      <c r="A1678" t="s">
        <v>3159</v>
      </c>
      <c r="B1678" t="str">
        <f>_xlfn.CONCAT(쿼리1[[#This Row],[주문번호]], "-", 쿼리1[[#This Row],[공정명]])</f>
        <v>20241224-1216N0019-제대</v>
      </c>
      <c r="C1678">
        <v>2</v>
      </c>
      <c r="D1678" t="s">
        <v>80</v>
      </c>
      <c r="E1678" s="1">
        <v>45650</v>
      </c>
      <c r="F1678" s="1">
        <v>45663</v>
      </c>
      <c r="G1678" s="1"/>
      <c r="H1678" s="1">
        <v>45656</v>
      </c>
      <c r="I1678" s="1"/>
      <c r="J1678" t="s">
        <v>21</v>
      </c>
      <c r="K1678" t="s">
        <v>282</v>
      </c>
      <c r="L1678">
        <v>24000</v>
      </c>
      <c r="O1678" t="s">
        <v>394</v>
      </c>
      <c r="P1678" t="s">
        <v>3160</v>
      </c>
      <c r="Q1678" t="s">
        <v>42</v>
      </c>
      <c r="R1678" t="s">
        <v>3144</v>
      </c>
      <c r="S1678" t="s">
        <v>1144</v>
      </c>
      <c r="T1678">
        <v>24000</v>
      </c>
    </row>
    <row r="1679" spans="1:20" x14ac:dyDescent="0.3">
      <c r="A1679" t="s">
        <v>3161</v>
      </c>
      <c r="B1679" t="str">
        <f>_xlfn.CONCAT(쿼리1[[#This Row],[주문번호]], "-", 쿼리1[[#This Row],[공정명]])</f>
        <v>20241112-1000166093-제대</v>
      </c>
      <c r="C1679">
        <v>2</v>
      </c>
      <c r="D1679" t="s">
        <v>80</v>
      </c>
      <c r="E1679" s="1">
        <v>45608</v>
      </c>
      <c r="F1679" s="1">
        <v>45621</v>
      </c>
      <c r="G1679" s="1">
        <v>45616</v>
      </c>
      <c r="H1679" s="1">
        <v>45656</v>
      </c>
      <c r="I1679" s="1">
        <v>45616</v>
      </c>
      <c r="J1679" t="s">
        <v>31</v>
      </c>
      <c r="K1679" t="s">
        <v>39</v>
      </c>
      <c r="L1679">
        <v>60000</v>
      </c>
      <c r="M1679">
        <v>58500</v>
      </c>
      <c r="N1679">
        <v>-5</v>
      </c>
      <c r="O1679" t="s">
        <v>91</v>
      </c>
      <c r="P1679" t="s">
        <v>3001</v>
      </c>
      <c r="Q1679" t="s">
        <v>42</v>
      </c>
      <c r="R1679" t="s">
        <v>3002</v>
      </c>
      <c r="S1679" t="s">
        <v>1144</v>
      </c>
      <c r="T1679">
        <v>60000</v>
      </c>
    </row>
    <row r="1680" spans="1:20" x14ac:dyDescent="0.3">
      <c r="A1680" t="s">
        <v>1942</v>
      </c>
      <c r="B1680" t="str">
        <f>_xlfn.CONCAT(쿼리1[[#This Row],[주문번호]], "-", 쿼리1[[#This Row],[공정명]])</f>
        <v>20240927-1000150490-제대</v>
      </c>
      <c r="C1680">
        <v>4</v>
      </c>
      <c r="D1680" t="s">
        <v>80</v>
      </c>
      <c r="E1680" s="1">
        <v>45562</v>
      </c>
      <c r="F1680" s="1">
        <v>45575</v>
      </c>
      <c r="G1680" s="1">
        <v>45575</v>
      </c>
      <c r="H1680" s="1">
        <v>45656</v>
      </c>
      <c r="I1680" s="1">
        <v>45572</v>
      </c>
      <c r="J1680" t="s">
        <v>101</v>
      </c>
      <c r="K1680" t="s">
        <v>39</v>
      </c>
      <c r="L1680">
        <v>26086</v>
      </c>
      <c r="M1680">
        <v>24900</v>
      </c>
      <c r="N1680">
        <v>0</v>
      </c>
      <c r="O1680" t="s">
        <v>693</v>
      </c>
      <c r="P1680" t="s">
        <v>1943</v>
      </c>
      <c r="Q1680" t="s">
        <v>1944</v>
      </c>
      <c r="R1680" t="s">
        <v>539</v>
      </c>
      <c r="S1680" t="s">
        <v>1144</v>
      </c>
      <c r="T1680">
        <v>26086</v>
      </c>
    </row>
    <row r="1681" spans="1:20" x14ac:dyDescent="0.3">
      <c r="A1681" t="s">
        <v>1945</v>
      </c>
      <c r="B1681" t="str">
        <f>_xlfn.CONCAT(쿼리1[[#This Row],[주문번호]], "-", 쿼리1[[#This Row],[공정명]])</f>
        <v>20240910-1420P0105-제대</v>
      </c>
      <c r="C1681">
        <v>4</v>
      </c>
      <c r="D1681" t="s">
        <v>80</v>
      </c>
      <c r="E1681" s="1">
        <v>45545</v>
      </c>
      <c r="F1681" s="1">
        <v>45559</v>
      </c>
      <c r="G1681" s="1">
        <v>45575</v>
      </c>
      <c r="H1681" s="1">
        <v>45656</v>
      </c>
      <c r="I1681" s="1">
        <v>45575</v>
      </c>
      <c r="J1681" t="s">
        <v>31</v>
      </c>
      <c r="K1681" t="s">
        <v>32</v>
      </c>
      <c r="L1681">
        <v>30000</v>
      </c>
      <c r="M1681">
        <v>27250</v>
      </c>
      <c r="N1681">
        <v>16</v>
      </c>
      <c r="O1681" t="s">
        <v>1946</v>
      </c>
      <c r="P1681" t="s">
        <v>1947</v>
      </c>
      <c r="Q1681" t="s">
        <v>1948</v>
      </c>
      <c r="R1681" t="s">
        <v>539</v>
      </c>
      <c r="S1681" t="s">
        <v>1144</v>
      </c>
      <c r="T1681">
        <v>30000</v>
      </c>
    </row>
    <row r="1682" spans="1:20" x14ac:dyDescent="0.3">
      <c r="A1682" t="s">
        <v>1945</v>
      </c>
      <c r="B1682" t="str">
        <f>_xlfn.CONCAT(쿼리1[[#This Row],[주문번호]], "-", 쿼리1[[#This Row],[공정명]])</f>
        <v>20240910-1420P0105-제대</v>
      </c>
      <c r="C1682">
        <v>4</v>
      </c>
      <c r="D1682" t="s">
        <v>80</v>
      </c>
      <c r="E1682" s="1">
        <v>45545</v>
      </c>
      <c r="F1682" s="1">
        <v>45559</v>
      </c>
      <c r="G1682" s="1">
        <v>45575</v>
      </c>
      <c r="H1682" s="1">
        <v>45656</v>
      </c>
      <c r="I1682" s="1">
        <v>45575</v>
      </c>
      <c r="J1682" t="s">
        <v>31</v>
      </c>
      <c r="K1682" t="s">
        <v>32</v>
      </c>
      <c r="L1682">
        <v>30000</v>
      </c>
      <c r="M1682">
        <v>27250</v>
      </c>
      <c r="N1682">
        <v>16</v>
      </c>
      <c r="O1682" t="s">
        <v>1946</v>
      </c>
      <c r="P1682" t="s">
        <v>1947</v>
      </c>
      <c r="Q1682" t="s">
        <v>1948</v>
      </c>
      <c r="R1682" t="s">
        <v>539</v>
      </c>
      <c r="S1682" t="s">
        <v>1144</v>
      </c>
      <c r="T1682">
        <v>30000</v>
      </c>
    </row>
    <row r="1683" spans="1:20" x14ac:dyDescent="0.3">
      <c r="A1683" t="s">
        <v>2118</v>
      </c>
      <c r="B1683" t="str">
        <f>_xlfn.CONCAT(쿼리1[[#This Row],[주문번호]], "-", 쿼리1[[#This Row],[공정명]])</f>
        <v>20240912-1000143215-제대</v>
      </c>
      <c r="C1683">
        <v>4</v>
      </c>
      <c r="D1683" t="s">
        <v>80</v>
      </c>
      <c r="E1683" s="1">
        <v>45547</v>
      </c>
      <c r="F1683" s="1">
        <v>45560</v>
      </c>
      <c r="G1683" s="1">
        <v>45560</v>
      </c>
      <c r="H1683" s="1">
        <v>45656</v>
      </c>
      <c r="I1683" s="1">
        <v>45560</v>
      </c>
      <c r="J1683" t="s">
        <v>31</v>
      </c>
      <c r="K1683" t="s">
        <v>39</v>
      </c>
      <c r="L1683">
        <v>30000</v>
      </c>
      <c r="M1683">
        <v>27600</v>
      </c>
      <c r="N1683">
        <v>0</v>
      </c>
      <c r="O1683" t="s">
        <v>693</v>
      </c>
      <c r="P1683" t="s">
        <v>2119</v>
      </c>
      <c r="Q1683" t="s">
        <v>2120</v>
      </c>
      <c r="R1683" t="s">
        <v>539</v>
      </c>
      <c r="S1683" t="s">
        <v>1144</v>
      </c>
      <c r="T1683">
        <v>30000</v>
      </c>
    </row>
    <row r="1684" spans="1:20" x14ac:dyDescent="0.3">
      <c r="A1684" t="s">
        <v>2118</v>
      </c>
      <c r="B1684" t="str">
        <f>_xlfn.CONCAT(쿼리1[[#This Row],[주문번호]], "-", 쿼리1[[#This Row],[공정명]])</f>
        <v>20240912-1000143215-제대</v>
      </c>
      <c r="C1684">
        <v>4</v>
      </c>
      <c r="D1684" t="s">
        <v>80</v>
      </c>
      <c r="E1684" s="1">
        <v>45547</v>
      </c>
      <c r="F1684" s="1">
        <v>45560</v>
      </c>
      <c r="G1684" s="1">
        <v>45560</v>
      </c>
      <c r="H1684" s="1">
        <v>45656</v>
      </c>
      <c r="I1684" s="1">
        <v>45560</v>
      </c>
      <c r="J1684" t="s">
        <v>31</v>
      </c>
      <c r="K1684" t="s">
        <v>39</v>
      </c>
      <c r="L1684">
        <v>30000</v>
      </c>
      <c r="M1684">
        <v>27600</v>
      </c>
      <c r="N1684">
        <v>0</v>
      </c>
      <c r="O1684" t="s">
        <v>693</v>
      </c>
      <c r="P1684" t="s">
        <v>2119</v>
      </c>
      <c r="Q1684" t="s">
        <v>2120</v>
      </c>
      <c r="R1684" t="s">
        <v>539</v>
      </c>
      <c r="S1684" t="s">
        <v>1144</v>
      </c>
      <c r="T1684">
        <v>30000</v>
      </c>
    </row>
    <row r="1685" spans="1:20" x14ac:dyDescent="0.3">
      <c r="A1685" t="s">
        <v>3162</v>
      </c>
      <c r="B1685" t="str">
        <f>_xlfn.CONCAT(쿼리1[[#This Row],[주문번호]], "-", 쿼리1[[#This Row],[공정명]])</f>
        <v>20240911-1000136937-제대</v>
      </c>
      <c r="C1685">
        <v>4</v>
      </c>
      <c r="D1685" t="s">
        <v>80</v>
      </c>
      <c r="E1685" s="1">
        <v>45546</v>
      </c>
      <c r="F1685" s="1">
        <v>45546</v>
      </c>
      <c r="G1685" s="1">
        <v>45561</v>
      </c>
      <c r="H1685" s="1">
        <v>45656</v>
      </c>
      <c r="I1685" s="1">
        <v>45561</v>
      </c>
      <c r="J1685" t="s">
        <v>31</v>
      </c>
      <c r="K1685" t="s">
        <v>32</v>
      </c>
      <c r="L1685">
        <v>16666</v>
      </c>
      <c r="M1685">
        <v>6000</v>
      </c>
      <c r="N1685">
        <v>15</v>
      </c>
      <c r="O1685" t="s">
        <v>1950</v>
      </c>
      <c r="P1685" t="s">
        <v>3163</v>
      </c>
      <c r="Q1685" t="s">
        <v>3164</v>
      </c>
      <c r="R1685" t="s">
        <v>539</v>
      </c>
      <c r="S1685" t="s">
        <v>1144</v>
      </c>
      <c r="T1685">
        <v>16666</v>
      </c>
    </row>
    <row r="1686" spans="1:20" x14ac:dyDescent="0.3">
      <c r="A1686" t="s">
        <v>3165</v>
      </c>
      <c r="B1686" t="str">
        <f>_xlfn.CONCAT(쿼리1[[#This Row],[주문번호]], "-", 쿼리1[[#This Row],[공정명]])</f>
        <v>20241217-1000167708-제대</v>
      </c>
      <c r="C1686">
        <v>4</v>
      </c>
      <c r="D1686" t="s">
        <v>80</v>
      </c>
      <c r="E1686" s="1">
        <v>45643</v>
      </c>
      <c r="F1686" s="1">
        <v>45656</v>
      </c>
      <c r="G1686" s="1">
        <v>45654</v>
      </c>
      <c r="H1686" s="1">
        <v>45656</v>
      </c>
      <c r="I1686" s="1">
        <v>45654</v>
      </c>
      <c r="J1686" t="s">
        <v>31</v>
      </c>
      <c r="K1686" t="s">
        <v>39</v>
      </c>
      <c r="L1686">
        <v>18750</v>
      </c>
      <c r="M1686">
        <v>17900</v>
      </c>
      <c r="N1686">
        <v>-2</v>
      </c>
      <c r="O1686" t="s">
        <v>2920</v>
      </c>
      <c r="P1686" t="s">
        <v>683</v>
      </c>
      <c r="Q1686" t="s">
        <v>2921</v>
      </c>
      <c r="R1686" t="s">
        <v>2922</v>
      </c>
      <c r="S1686" t="s">
        <v>1144</v>
      </c>
      <c r="T1686">
        <v>18750</v>
      </c>
    </row>
    <row r="1687" spans="1:20" x14ac:dyDescent="0.3">
      <c r="A1687" t="s">
        <v>3166</v>
      </c>
      <c r="B1687" t="str">
        <f>_xlfn.CONCAT(쿼리1[[#This Row],[주문번호]], "-", 쿼리1[[#This Row],[공정명]])</f>
        <v>20241030-1000167708-제대</v>
      </c>
      <c r="C1687">
        <v>4</v>
      </c>
      <c r="D1687" t="s">
        <v>80</v>
      </c>
      <c r="E1687" s="1">
        <v>45595</v>
      </c>
      <c r="F1687" s="1">
        <v>45608</v>
      </c>
      <c r="G1687" s="1">
        <v>45609</v>
      </c>
      <c r="H1687" s="1">
        <v>45656</v>
      </c>
      <c r="I1687" s="1">
        <v>45609</v>
      </c>
      <c r="J1687" t="s">
        <v>31</v>
      </c>
      <c r="K1687" t="s">
        <v>32</v>
      </c>
      <c r="L1687">
        <v>18750</v>
      </c>
      <c r="M1687">
        <v>18200</v>
      </c>
      <c r="N1687">
        <v>1</v>
      </c>
      <c r="O1687" t="s">
        <v>2920</v>
      </c>
      <c r="P1687" t="s">
        <v>683</v>
      </c>
      <c r="Q1687" t="s">
        <v>2921</v>
      </c>
      <c r="R1687" t="s">
        <v>2922</v>
      </c>
      <c r="S1687" t="s">
        <v>1144</v>
      </c>
      <c r="T1687">
        <v>18750</v>
      </c>
    </row>
    <row r="1688" spans="1:20" x14ac:dyDescent="0.3">
      <c r="A1688" t="s">
        <v>3167</v>
      </c>
      <c r="B1688" t="str">
        <f>_xlfn.CONCAT(쿼리1[[#This Row],[주문번호]], "-", 쿼리1[[#This Row],[공정명]])</f>
        <v>20241018-1317P0030-제대</v>
      </c>
      <c r="C1688">
        <v>5</v>
      </c>
      <c r="D1688" t="s">
        <v>80</v>
      </c>
      <c r="E1688" s="1">
        <v>45583</v>
      </c>
      <c r="F1688" s="1">
        <v>45597</v>
      </c>
      <c r="G1688" s="1">
        <v>45614</v>
      </c>
      <c r="H1688" s="1">
        <v>45656</v>
      </c>
      <c r="I1688" s="1">
        <v>45614</v>
      </c>
      <c r="J1688" t="s">
        <v>31</v>
      </c>
      <c r="K1688" t="s">
        <v>32</v>
      </c>
      <c r="L1688">
        <v>40000</v>
      </c>
      <c r="M1688">
        <v>36000</v>
      </c>
      <c r="N1688">
        <v>17</v>
      </c>
      <c r="O1688" t="s">
        <v>3168</v>
      </c>
      <c r="P1688" t="s">
        <v>3169</v>
      </c>
      <c r="Q1688" t="s">
        <v>3170</v>
      </c>
      <c r="R1688" t="s">
        <v>3171</v>
      </c>
      <c r="S1688" t="s">
        <v>1144</v>
      </c>
      <c r="T1688">
        <v>40000</v>
      </c>
    </row>
    <row r="1689" spans="1:20" x14ac:dyDescent="0.3">
      <c r="A1689" t="s">
        <v>3172</v>
      </c>
      <c r="B1689" t="str">
        <f>_xlfn.CONCAT(쿼리1[[#This Row],[주문번호]], "-", 쿼리1[[#This Row],[공정명]])</f>
        <v>20241120-13150291-제대</v>
      </c>
      <c r="C1689">
        <v>2</v>
      </c>
      <c r="D1689" t="s">
        <v>80</v>
      </c>
      <c r="E1689" s="1">
        <v>45616</v>
      </c>
      <c r="F1689" s="1">
        <v>45628</v>
      </c>
      <c r="G1689" s="1">
        <v>45624</v>
      </c>
      <c r="H1689" s="1">
        <v>45656</v>
      </c>
      <c r="I1689" s="1">
        <v>45624</v>
      </c>
      <c r="J1689" t="s">
        <v>31</v>
      </c>
      <c r="K1689" t="s">
        <v>39</v>
      </c>
      <c r="L1689">
        <v>33333</v>
      </c>
      <c r="M1689">
        <v>32160</v>
      </c>
      <c r="N1689">
        <v>-4</v>
      </c>
      <c r="O1689" t="s">
        <v>3173</v>
      </c>
      <c r="P1689" t="s">
        <v>666</v>
      </c>
      <c r="Q1689" t="s">
        <v>42</v>
      </c>
      <c r="R1689" t="s">
        <v>3174</v>
      </c>
      <c r="S1689" t="s">
        <v>85</v>
      </c>
      <c r="T1689">
        <v>33333</v>
      </c>
    </row>
    <row r="1690" spans="1:20" x14ac:dyDescent="0.3">
      <c r="A1690" t="s">
        <v>3175</v>
      </c>
      <c r="B1690" t="str">
        <f>_xlfn.CONCAT(쿼리1[[#This Row],[주문번호]], "-", 쿼리1[[#This Row],[공정명]])</f>
        <v>20241212-1000164143-제대</v>
      </c>
      <c r="C1690">
        <v>4</v>
      </c>
      <c r="D1690" t="s">
        <v>80</v>
      </c>
      <c r="E1690" s="1">
        <v>45638</v>
      </c>
      <c r="F1690" s="1">
        <v>45649</v>
      </c>
      <c r="G1690" s="1">
        <v>45652</v>
      </c>
      <c r="H1690" s="1">
        <v>45656</v>
      </c>
      <c r="I1690" s="1">
        <v>45652</v>
      </c>
      <c r="J1690" t="s">
        <v>31</v>
      </c>
      <c r="K1690" t="s">
        <v>32</v>
      </c>
      <c r="L1690">
        <v>30000</v>
      </c>
      <c r="M1690">
        <v>29700</v>
      </c>
      <c r="N1690">
        <v>3</v>
      </c>
      <c r="O1690" t="s">
        <v>2410</v>
      </c>
      <c r="P1690" t="s">
        <v>3176</v>
      </c>
      <c r="Q1690" t="s">
        <v>3177</v>
      </c>
      <c r="R1690" t="s">
        <v>2784</v>
      </c>
      <c r="S1690" t="s">
        <v>85</v>
      </c>
      <c r="T1690">
        <v>30000</v>
      </c>
    </row>
    <row r="1691" spans="1:20" x14ac:dyDescent="0.3">
      <c r="A1691" t="s">
        <v>3178</v>
      </c>
      <c r="B1691" t="str">
        <f>_xlfn.CONCAT(쿼리1[[#This Row],[주문번호]], "-", 쿼리1[[#This Row],[공정명]])</f>
        <v>20241024-1000164496-제대</v>
      </c>
      <c r="C1691">
        <v>4</v>
      </c>
      <c r="D1691" t="s">
        <v>80</v>
      </c>
      <c r="E1691" s="1">
        <v>45589</v>
      </c>
      <c r="F1691" s="1">
        <v>45600</v>
      </c>
      <c r="G1691" s="1">
        <v>45600</v>
      </c>
      <c r="H1691" s="1">
        <v>45656</v>
      </c>
      <c r="I1691" s="1">
        <v>45621</v>
      </c>
      <c r="J1691" t="s">
        <v>31</v>
      </c>
      <c r="K1691" t="s">
        <v>39</v>
      </c>
      <c r="L1691">
        <v>30000</v>
      </c>
      <c r="M1691">
        <v>28450</v>
      </c>
      <c r="N1691">
        <v>0</v>
      </c>
      <c r="O1691" t="s">
        <v>2410</v>
      </c>
      <c r="P1691" t="s">
        <v>3176</v>
      </c>
      <c r="Q1691" t="s">
        <v>3179</v>
      </c>
      <c r="R1691" t="s">
        <v>2784</v>
      </c>
      <c r="S1691" t="s">
        <v>85</v>
      </c>
      <c r="T1691">
        <v>30000</v>
      </c>
    </row>
    <row r="1692" spans="1:20" x14ac:dyDescent="0.3">
      <c r="A1692" t="s">
        <v>3180</v>
      </c>
      <c r="B1692" t="str">
        <f>_xlfn.CONCAT(쿼리1[[#This Row],[주문번호]], "-", 쿼리1[[#This Row],[공정명]])</f>
        <v>20241212-1000165249-제대</v>
      </c>
      <c r="C1692">
        <v>4</v>
      </c>
      <c r="D1692" t="s">
        <v>80</v>
      </c>
      <c r="E1692" s="1">
        <v>45638</v>
      </c>
      <c r="F1692" s="1">
        <v>45651</v>
      </c>
      <c r="G1692" s="1">
        <v>45649</v>
      </c>
      <c r="H1692" s="1">
        <v>45656</v>
      </c>
      <c r="I1692" s="1">
        <v>45649</v>
      </c>
      <c r="J1692" t="s">
        <v>31</v>
      </c>
      <c r="K1692" t="s">
        <v>39</v>
      </c>
      <c r="L1692">
        <v>22222</v>
      </c>
      <c r="M1692">
        <v>18660</v>
      </c>
      <c r="N1692">
        <v>-2</v>
      </c>
      <c r="O1692" t="s">
        <v>106</v>
      </c>
      <c r="P1692" t="s">
        <v>3181</v>
      </c>
      <c r="Q1692" t="s">
        <v>3182</v>
      </c>
      <c r="R1692" t="s">
        <v>2784</v>
      </c>
      <c r="S1692" t="s">
        <v>85</v>
      </c>
      <c r="T1692">
        <v>22222</v>
      </c>
    </row>
    <row r="1693" spans="1:20" x14ac:dyDescent="0.3">
      <c r="A1693" t="s">
        <v>3183</v>
      </c>
      <c r="B1693" t="str">
        <f>_xlfn.CONCAT(쿼리1[[#This Row],[주문번호]], "-", 쿼리1[[#This Row],[공정명]])</f>
        <v>20240910-1000167753-제대</v>
      </c>
      <c r="C1693">
        <v>4</v>
      </c>
      <c r="D1693" t="s">
        <v>80</v>
      </c>
      <c r="E1693" s="1">
        <v>45545</v>
      </c>
      <c r="F1693" s="1">
        <v>45558</v>
      </c>
      <c r="G1693" s="1">
        <v>45575</v>
      </c>
      <c r="H1693" s="1">
        <v>45656</v>
      </c>
      <c r="I1693" s="1">
        <v>45575</v>
      </c>
      <c r="J1693" t="s">
        <v>31</v>
      </c>
      <c r="K1693" t="s">
        <v>32</v>
      </c>
      <c r="L1693">
        <v>20000</v>
      </c>
      <c r="M1693">
        <v>19400</v>
      </c>
      <c r="N1693">
        <v>17</v>
      </c>
      <c r="O1693" t="s">
        <v>2710</v>
      </c>
      <c r="P1693" t="s">
        <v>3184</v>
      </c>
      <c r="Q1693" t="s">
        <v>3185</v>
      </c>
      <c r="R1693" t="s">
        <v>2713</v>
      </c>
      <c r="S1693" t="s">
        <v>85</v>
      </c>
      <c r="T1693">
        <v>20000</v>
      </c>
    </row>
    <row r="1694" spans="1:20" x14ac:dyDescent="0.3">
      <c r="A1694" t="s">
        <v>3183</v>
      </c>
      <c r="B1694" t="str">
        <f>_xlfn.CONCAT(쿼리1[[#This Row],[주문번호]], "-", 쿼리1[[#This Row],[공정명]])</f>
        <v>20240910-1000167753-제대</v>
      </c>
      <c r="C1694">
        <v>4</v>
      </c>
      <c r="D1694" t="s">
        <v>80</v>
      </c>
      <c r="E1694" s="1">
        <v>45545</v>
      </c>
      <c r="F1694" s="1">
        <v>45558</v>
      </c>
      <c r="G1694" s="1">
        <v>45575</v>
      </c>
      <c r="H1694" s="1">
        <v>45656</v>
      </c>
      <c r="I1694" s="1">
        <v>45575</v>
      </c>
      <c r="J1694" t="s">
        <v>31</v>
      </c>
      <c r="K1694" t="s">
        <v>32</v>
      </c>
      <c r="L1694">
        <v>20000</v>
      </c>
      <c r="M1694">
        <v>19400</v>
      </c>
      <c r="N1694">
        <v>17</v>
      </c>
      <c r="O1694" t="s">
        <v>2710</v>
      </c>
      <c r="P1694" t="s">
        <v>3184</v>
      </c>
      <c r="Q1694" t="s">
        <v>3185</v>
      </c>
      <c r="R1694" t="s">
        <v>2713</v>
      </c>
      <c r="S1694" t="s">
        <v>85</v>
      </c>
      <c r="T1694">
        <v>20000</v>
      </c>
    </row>
    <row r="1695" spans="1:20" x14ac:dyDescent="0.3">
      <c r="A1695" t="s">
        <v>3186</v>
      </c>
      <c r="B1695" t="str">
        <f>_xlfn.CONCAT(쿼리1[[#This Row],[주문번호]], "-", 쿼리1[[#This Row],[공정명]])</f>
        <v>20241017-1000165687-제대</v>
      </c>
      <c r="C1695">
        <v>4</v>
      </c>
      <c r="D1695" t="s">
        <v>80</v>
      </c>
      <c r="E1695" s="1">
        <v>45582</v>
      </c>
      <c r="F1695" s="1">
        <v>45593</v>
      </c>
      <c r="G1695" s="1">
        <v>45594</v>
      </c>
      <c r="H1695" s="1">
        <v>45656</v>
      </c>
      <c r="I1695" s="1">
        <v>45594</v>
      </c>
      <c r="J1695" t="s">
        <v>31</v>
      </c>
      <c r="K1695" t="s">
        <v>32</v>
      </c>
      <c r="L1695">
        <v>22222</v>
      </c>
      <c r="M1695">
        <v>21100</v>
      </c>
      <c r="N1695">
        <v>1</v>
      </c>
      <c r="O1695" t="s">
        <v>106</v>
      </c>
      <c r="P1695" t="s">
        <v>3181</v>
      </c>
      <c r="Q1695" t="s">
        <v>3187</v>
      </c>
      <c r="R1695" t="s">
        <v>2784</v>
      </c>
      <c r="S1695" t="s">
        <v>85</v>
      </c>
      <c r="T1695">
        <v>22222</v>
      </c>
    </row>
    <row r="1696" spans="1:20" x14ac:dyDescent="0.3">
      <c r="A1696" t="s">
        <v>3188</v>
      </c>
      <c r="B1696" t="str">
        <f>_xlfn.CONCAT(쿼리1[[#This Row],[주문번호]], "-", 쿼리1[[#This Row],[공정명]])</f>
        <v>20241010-1118P0012-제대</v>
      </c>
      <c r="C1696">
        <v>4</v>
      </c>
      <c r="D1696" t="s">
        <v>80</v>
      </c>
      <c r="E1696" s="1">
        <v>45575</v>
      </c>
      <c r="F1696" s="1">
        <v>45588</v>
      </c>
      <c r="G1696" s="1">
        <v>45601</v>
      </c>
      <c r="H1696" s="1">
        <v>45656</v>
      </c>
      <c r="I1696" s="1">
        <v>45621</v>
      </c>
      <c r="J1696" t="s">
        <v>31</v>
      </c>
      <c r="K1696" t="s">
        <v>32</v>
      </c>
      <c r="L1696">
        <v>26086</v>
      </c>
      <c r="M1696">
        <v>24300</v>
      </c>
      <c r="N1696">
        <v>13</v>
      </c>
      <c r="O1696" t="s">
        <v>3189</v>
      </c>
      <c r="P1696" t="s">
        <v>3190</v>
      </c>
      <c r="Q1696" t="s">
        <v>3191</v>
      </c>
      <c r="R1696" t="s">
        <v>2784</v>
      </c>
      <c r="S1696" t="s">
        <v>85</v>
      </c>
      <c r="T1696">
        <v>26086</v>
      </c>
    </row>
    <row r="1697" spans="1:20" x14ac:dyDescent="0.3">
      <c r="A1697" t="s">
        <v>3192</v>
      </c>
      <c r="B1697" t="str">
        <f>_xlfn.CONCAT(쿼리1[[#This Row],[주문번호]], "-", 쿼리1[[#This Row],[공정명]])</f>
        <v>20240923-11150297-제대</v>
      </c>
      <c r="C1697">
        <v>4</v>
      </c>
      <c r="D1697" t="s">
        <v>80</v>
      </c>
      <c r="E1697" s="1">
        <v>45558</v>
      </c>
      <c r="F1697" s="1">
        <v>45567</v>
      </c>
      <c r="G1697" s="1">
        <v>45576</v>
      </c>
      <c r="H1697" s="1">
        <v>45656</v>
      </c>
      <c r="I1697" s="1">
        <v>45576</v>
      </c>
      <c r="J1697" t="s">
        <v>31</v>
      </c>
      <c r="K1697" t="s">
        <v>32</v>
      </c>
      <c r="L1697">
        <v>48000</v>
      </c>
      <c r="M1697">
        <v>44750</v>
      </c>
      <c r="N1697">
        <v>9</v>
      </c>
      <c r="O1697" t="s">
        <v>1346</v>
      </c>
      <c r="P1697" t="s">
        <v>1347</v>
      </c>
      <c r="Q1697" t="s">
        <v>1348</v>
      </c>
      <c r="R1697" t="s">
        <v>26</v>
      </c>
      <c r="S1697" t="s">
        <v>85</v>
      </c>
      <c r="T1697">
        <v>48000</v>
      </c>
    </row>
    <row r="1698" spans="1:20" x14ac:dyDescent="0.3">
      <c r="A1698" t="s">
        <v>3193</v>
      </c>
      <c r="B1698" t="str">
        <f>_xlfn.CONCAT(쿼리1[[#This Row],[주문번호]], "-", 쿼리1[[#This Row],[공정명]])</f>
        <v>20240910-1000164958-제대</v>
      </c>
      <c r="C1698">
        <v>4</v>
      </c>
      <c r="D1698" t="s">
        <v>80</v>
      </c>
      <c r="E1698" s="1">
        <v>45545</v>
      </c>
      <c r="F1698" s="1">
        <v>45558</v>
      </c>
      <c r="G1698" s="1">
        <v>45575</v>
      </c>
      <c r="H1698" s="1">
        <v>45656</v>
      </c>
      <c r="I1698" s="1">
        <v>45575</v>
      </c>
      <c r="J1698" t="s">
        <v>31</v>
      </c>
      <c r="K1698" t="s">
        <v>32</v>
      </c>
      <c r="L1698">
        <v>40000</v>
      </c>
      <c r="M1698">
        <v>72760</v>
      </c>
      <c r="N1698">
        <v>17</v>
      </c>
      <c r="O1698" t="s">
        <v>102</v>
      </c>
      <c r="P1698" t="s">
        <v>110</v>
      </c>
      <c r="Q1698" t="s">
        <v>125</v>
      </c>
      <c r="R1698" t="s">
        <v>26</v>
      </c>
      <c r="S1698" t="s">
        <v>85</v>
      </c>
      <c r="T1698">
        <v>40000</v>
      </c>
    </row>
    <row r="1699" spans="1:20" x14ac:dyDescent="0.3">
      <c r="A1699" t="s">
        <v>3194</v>
      </c>
      <c r="B1699" t="str">
        <f>_xlfn.CONCAT(쿼리1[[#This Row],[주문번호]], "-", 쿼리1[[#This Row],[공정명]])</f>
        <v>20241022-11150297-제대</v>
      </c>
      <c r="C1699">
        <v>4</v>
      </c>
      <c r="D1699" t="s">
        <v>80</v>
      </c>
      <c r="E1699" s="1">
        <v>45587</v>
      </c>
      <c r="F1699" s="1">
        <v>45595</v>
      </c>
      <c r="G1699" s="1">
        <v>45612</v>
      </c>
      <c r="H1699" s="1">
        <v>45656</v>
      </c>
      <c r="I1699" s="1">
        <v>45621</v>
      </c>
      <c r="J1699" t="s">
        <v>31</v>
      </c>
      <c r="K1699" t="s">
        <v>32</v>
      </c>
      <c r="L1699">
        <v>48000</v>
      </c>
      <c r="M1699">
        <v>45100</v>
      </c>
      <c r="N1699">
        <v>17</v>
      </c>
      <c r="O1699" t="s">
        <v>1346</v>
      </c>
      <c r="P1699" t="s">
        <v>1347</v>
      </c>
      <c r="Q1699" t="s">
        <v>1348</v>
      </c>
      <c r="R1699" t="s">
        <v>26</v>
      </c>
      <c r="S1699" t="s">
        <v>85</v>
      </c>
      <c r="T1699">
        <v>48000</v>
      </c>
    </row>
    <row r="1700" spans="1:20" x14ac:dyDescent="0.3">
      <c r="A1700" t="s">
        <v>3087</v>
      </c>
      <c r="B1700" t="str">
        <f>_xlfn.CONCAT(쿼리1[[#This Row],[주문번호]], "-", 쿼리1[[#This Row],[공정명]])</f>
        <v>20240910-1000164157-제대</v>
      </c>
      <c r="C1700">
        <v>4</v>
      </c>
      <c r="D1700" t="s">
        <v>80</v>
      </c>
      <c r="E1700" s="1">
        <v>45545</v>
      </c>
      <c r="F1700" s="1">
        <v>45554</v>
      </c>
      <c r="G1700" s="1">
        <v>45575</v>
      </c>
      <c r="H1700" s="1">
        <v>45656</v>
      </c>
      <c r="I1700" s="1">
        <v>45575</v>
      </c>
      <c r="J1700" t="s">
        <v>31</v>
      </c>
      <c r="K1700" t="s">
        <v>32</v>
      </c>
      <c r="L1700">
        <v>22222</v>
      </c>
      <c r="M1700">
        <v>21740</v>
      </c>
      <c r="N1700">
        <v>21</v>
      </c>
      <c r="O1700" t="s">
        <v>3088</v>
      </c>
      <c r="P1700" t="s">
        <v>103</v>
      </c>
      <c r="Q1700" t="s">
        <v>3089</v>
      </c>
      <c r="R1700" t="s">
        <v>26</v>
      </c>
      <c r="S1700" t="s">
        <v>85</v>
      </c>
      <c r="T1700">
        <v>22222</v>
      </c>
    </row>
    <row r="1701" spans="1:20" x14ac:dyDescent="0.3">
      <c r="A1701" t="s">
        <v>3195</v>
      </c>
      <c r="B1701" t="str">
        <f>_xlfn.CONCAT(쿼리1[[#This Row],[주문번호]], "-", 쿼리1[[#This Row],[공정명]])</f>
        <v>20240902-1000164958-제대</v>
      </c>
      <c r="C1701">
        <v>4</v>
      </c>
      <c r="D1701" t="s">
        <v>80</v>
      </c>
      <c r="E1701" s="1">
        <v>45537</v>
      </c>
      <c r="F1701" s="1">
        <v>45551</v>
      </c>
      <c r="G1701" s="1">
        <v>45547</v>
      </c>
      <c r="H1701" s="1">
        <v>45656</v>
      </c>
      <c r="I1701" s="1">
        <v>45547</v>
      </c>
      <c r="J1701" t="s">
        <v>31</v>
      </c>
      <c r="K1701" t="s">
        <v>39</v>
      </c>
      <c r="L1701">
        <v>40000</v>
      </c>
      <c r="M1701">
        <v>37100</v>
      </c>
      <c r="N1701">
        <v>-4</v>
      </c>
      <c r="O1701" t="s">
        <v>102</v>
      </c>
      <c r="P1701" t="s">
        <v>110</v>
      </c>
      <c r="Q1701" t="s">
        <v>125</v>
      </c>
      <c r="R1701" t="s">
        <v>26</v>
      </c>
      <c r="S1701" t="s">
        <v>85</v>
      </c>
      <c r="T1701">
        <v>40000</v>
      </c>
    </row>
    <row r="1702" spans="1:20" x14ac:dyDescent="0.3">
      <c r="A1702" t="s">
        <v>1460</v>
      </c>
      <c r="B1702" t="str">
        <f>_xlfn.CONCAT(쿼리1[[#This Row],[주문번호]], "-", 쿼리1[[#This Row],[공정명]])</f>
        <v>20240926-1000161209-제대</v>
      </c>
      <c r="C1702">
        <v>4</v>
      </c>
      <c r="D1702" t="s">
        <v>80</v>
      </c>
      <c r="E1702" s="1">
        <v>45561</v>
      </c>
      <c r="F1702" s="1">
        <v>45574</v>
      </c>
      <c r="G1702" s="1">
        <v>45580</v>
      </c>
      <c r="H1702" s="1">
        <v>45656</v>
      </c>
      <c r="I1702" s="1">
        <v>45581</v>
      </c>
      <c r="J1702" t="s">
        <v>31</v>
      </c>
      <c r="K1702" t="s">
        <v>32</v>
      </c>
      <c r="L1702">
        <v>21052</v>
      </c>
      <c r="M1702">
        <v>19280</v>
      </c>
      <c r="N1702">
        <v>6</v>
      </c>
      <c r="O1702" t="s">
        <v>1461</v>
      </c>
      <c r="P1702" t="s">
        <v>1462</v>
      </c>
      <c r="Q1702" t="s">
        <v>1463</v>
      </c>
      <c r="R1702" t="s">
        <v>26</v>
      </c>
      <c r="S1702" t="s">
        <v>85</v>
      </c>
      <c r="T1702">
        <v>21052</v>
      </c>
    </row>
    <row r="1703" spans="1:20" x14ac:dyDescent="0.3">
      <c r="A1703" t="s">
        <v>3196</v>
      </c>
      <c r="B1703" t="str">
        <f>_xlfn.CONCAT(쿼리1[[#This Row],[주문번호]], "-", 쿼리1[[#This Row],[공정명]])</f>
        <v>20241112-1000164985-제대</v>
      </c>
      <c r="C1703">
        <v>2</v>
      </c>
      <c r="D1703" t="s">
        <v>80</v>
      </c>
      <c r="E1703" s="1">
        <v>45608</v>
      </c>
      <c r="F1703" s="1">
        <v>45621</v>
      </c>
      <c r="G1703" s="1">
        <v>45616</v>
      </c>
      <c r="H1703" s="1">
        <v>45656</v>
      </c>
      <c r="I1703" s="1">
        <v>45616</v>
      </c>
      <c r="J1703" t="s">
        <v>31</v>
      </c>
      <c r="K1703" t="s">
        <v>39</v>
      </c>
      <c r="L1703">
        <v>15000</v>
      </c>
      <c r="M1703">
        <v>14740</v>
      </c>
      <c r="N1703">
        <v>-5</v>
      </c>
      <c r="O1703" t="s">
        <v>91</v>
      </c>
      <c r="P1703" t="s">
        <v>3197</v>
      </c>
      <c r="Q1703" t="s">
        <v>42</v>
      </c>
      <c r="R1703" t="s">
        <v>3002</v>
      </c>
      <c r="S1703" t="s">
        <v>85</v>
      </c>
      <c r="T1703">
        <v>15000</v>
      </c>
    </row>
    <row r="1704" spans="1:20" x14ac:dyDescent="0.3">
      <c r="A1704" t="s">
        <v>3198</v>
      </c>
      <c r="B1704" t="str">
        <f>_xlfn.CONCAT(쿼리1[[#This Row],[주문번호]], "-", 쿼리1[[#This Row],[공정명]])</f>
        <v>20240911-1218N0146-제대</v>
      </c>
      <c r="C1704">
        <v>2</v>
      </c>
      <c r="D1704" t="s">
        <v>80</v>
      </c>
      <c r="E1704" s="1">
        <v>45546</v>
      </c>
      <c r="F1704" s="1">
        <v>45559</v>
      </c>
      <c r="G1704" s="1">
        <v>45575</v>
      </c>
      <c r="H1704" s="1">
        <v>45656</v>
      </c>
      <c r="I1704" s="1">
        <v>45575</v>
      </c>
      <c r="J1704" t="s">
        <v>31</v>
      </c>
      <c r="K1704" t="s">
        <v>32</v>
      </c>
      <c r="L1704">
        <v>18461</v>
      </c>
      <c r="M1704">
        <v>17950</v>
      </c>
      <c r="N1704">
        <v>16</v>
      </c>
      <c r="O1704" t="s">
        <v>394</v>
      </c>
      <c r="P1704" t="s">
        <v>3199</v>
      </c>
      <c r="Q1704" t="s">
        <v>42</v>
      </c>
      <c r="R1704" t="s">
        <v>3144</v>
      </c>
      <c r="S1704" t="s">
        <v>85</v>
      </c>
      <c r="T1704">
        <v>18461</v>
      </c>
    </row>
    <row r="1705" spans="1:20" x14ac:dyDescent="0.3">
      <c r="A1705" t="s">
        <v>2750</v>
      </c>
      <c r="B1705" t="str">
        <f>_xlfn.CONCAT(쿼리1[[#This Row],[주문번호]], "-", 쿼리1[[#This Row],[공정명]])</f>
        <v>20241210-2000170012-분단</v>
      </c>
      <c r="C1705">
        <v>3</v>
      </c>
      <c r="D1705" t="s">
        <v>196</v>
      </c>
      <c r="E1705" s="1">
        <v>45636</v>
      </c>
      <c r="F1705" s="1">
        <v>45643</v>
      </c>
      <c r="G1705" s="1"/>
      <c r="H1705" s="1">
        <v>45656</v>
      </c>
      <c r="I1705" s="1">
        <v>45643</v>
      </c>
      <c r="J1705" t="s">
        <v>21</v>
      </c>
      <c r="K1705" t="s">
        <v>22</v>
      </c>
      <c r="L1705">
        <v>2000</v>
      </c>
      <c r="O1705" t="s">
        <v>637</v>
      </c>
      <c r="P1705" t="s">
        <v>2751</v>
      </c>
      <c r="Q1705" t="s">
        <v>2752</v>
      </c>
      <c r="R1705" t="s">
        <v>26</v>
      </c>
      <c r="S1705" t="s">
        <v>2992</v>
      </c>
      <c r="T1705">
        <v>30769</v>
      </c>
    </row>
    <row r="1706" spans="1:20" x14ac:dyDescent="0.3">
      <c r="A1706" t="s">
        <v>3200</v>
      </c>
      <c r="B1706" t="str">
        <f>_xlfn.CONCAT(쿼리1[[#This Row],[주문번호]], "-", 쿼리1[[#This Row],[공정명]])</f>
        <v>20241205-3000156841-턴키</v>
      </c>
      <c r="C1706">
        <v>1</v>
      </c>
      <c r="D1706" t="s">
        <v>20</v>
      </c>
      <c r="E1706" s="1">
        <v>45631</v>
      </c>
      <c r="F1706" s="1">
        <v>45638</v>
      </c>
      <c r="G1706" s="1"/>
      <c r="H1706" s="1">
        <v>45656</v>
      </c>
      <c r="I1706" s="1"/>
      <c r="J1706" t="s">
        <v>21</v>
      </c>
      <c r="K1706" t="s">
        <v>22</v>
      </c>
      <c r="L1706">
        <v>1000</v>
      </c>
      <c r="O1706" t="s">
        <v>3201</v>
      </c>
      <c r="P1706" t="s">
        <v>3202</v>
      </c>
      <c r="Q1706" t="s">
        <v>3203</v>
      </c>
      <c r="R1706" t="s">
        <v>3204</v>
      </c>
      <c r="S1706" t="s">
        <v>3205</v>
      </c>
      <c r="T1706">
        <v>1000</v>
      </c>
    </row>
    <row r="1707" spans="1:20" x14ac:dyDescent="0.3">
      <c r="A1707" t="s">
        <v>3206</v>
      </c>
      <c r="B1707" t="str">
        <f>_xlfn.CONCAT(쿼리1[[#This Row],[주문번호]], "-", 쿼리1[[#This Row],[공정명]])</f>
        <v>20241205-3000153153-턴키</v>
      </c>
      <c r="C1707">
        <v>1</v>
      </c>
      <c r="D1707" t="s">
        <v>20</v>
      </c>
      <c r="E1707" s="1">
        <v>45631</v>
      </c>
      <c r="F1707" s="1">
        <v>45638</v>
      </c>
      <c r="G1707" s="1"/>
      <c r="H1707" s="1">
        <v>45656</v>
      </c>
      <c r="I1707" s="1"/>
      <c r="J1707" t="s">
        <v>21</v>
      </c>
      <c r="K1707" t="s">
        <v>22</v>
      </c>
      <c r="L1707">
        <v>10000</v>
      </c>
      <c r="O1707" t="s">
        <v>3201</v>
      </c>
      <c r="P1707" t="s">
        <v>3207</v>
      </c>
      <c r="Q1707" t="s">
        <v>3208</v>
      </c>
      <c r="R1707" t="s">
        <v>3204</v>
      </c>
      <c r="S1707" t="s">
        <v>3205</v>
      </c>
      <c r="T1707">
        <v>10000</v>
      </c>
    </row>
    <row r="1708" spans="1:20" x14ac:dyDescent="0.3">
      <c r="A1708" t="s">
        <v>3209</v>
      </c>
      <c r="B1708" t="str">
        <f>_xlfn.CONCAT(쿼리1[[#This Row],[주문번호]], "-", 쿼리1[[#This Row],[공정명]])</f>
        <v>20241205-3000164878-옵션</v>
      </c>
      <c r="C1708">
        <v>1</v>
      </c>
      <c r="D1708" t="s">
        <v>30</v>
      </c>
      <c r="E1708" s="1">
        <v>45631</v>
      </c>
      <c r="F1708" s="1">
        <v>45635</v>
      </c>
      <c r="G1708" s="1"/>
      <c r="H1708" s="1">
        <v>45656</v>
      </c>
      <c r="I1708" s="1"/>
      <c r="J1708" t="s">
        <v>21</v>
      </c>
      <c r="K1708" t="s">
        <v>22</v>
      </c>
      <c r="L1708">
        <v>10000</v>
      </c>
      <c r="O1708" t="s">
        <v>3210</v>
      </c>
      <c r="P1708" t="s">
        <v>3211</v>
      </c>
      <c r="Q1708" t="s">
        <v>3212</v>
      </c>
      <c r="R1708" t="s">
        <v>954</v>
      </c>
      <c r="S1708" t="s">
        <v>3213</v>
      </c>
      <c r="T1708">
        <v>10000</v>
      </c>
    </row>
    <row r="1709" spans="1:20" x14ac:dyDescent="0.3">
      <c r="A1709" t="s">
        <v>3214</v>
      </c>
      <c r="B1709" t="str">
        <f>_xlfn.CONCAT(쿼리1[[#This Row],[주문번호]], "-", 쿼리1[[#This Row],[공정명]])</f>
        <v>20241205-3000164879-옵션</v>
      </c>
      <c r="C1709">
        <v>1</v>
      </c>
      <c r="D1709" t="s">
        <v>30</v>
      </c>
      <c r="E1709" s="1">
        <v>45631</v>
      </c>
      <c r="F1709" s="1">
        <v>45635</v>
      </c>
      <c r="G1709" s="1"/>
      <c r="H1709" s="1">
        <v>45656</v>
      </c>
      <c r="I1709" s="1"/>
      <c r="J1709" t="s">
        <v>21</v>
      </c>
      <c r="K1709" t="s">
        <v>22</v>
      </c>
      <c r="L1709">
        <v>10000</v>
      </c>
      <c r="O1709" t="s">
        <v>3210</v>
      </c>
      <c r="P1709" t="s">
        <v>3215</v>
      </c>
      <c r="Q1709" t="s">
        <v>3216</v>
      </c>
      <c r="R1709" t="s">
        <v>954</v>
      </c>
      <c r="S1709" t="s">
        <v>3213</v>
      </c>
      <c r="T1709">
        <v>10000</v>
      </c>
    </row>
    <row r="1710" spans="1:20" x14ac:dyDescent="0.3">
      <c r="A1710" t="s">
        <v>3217</v>
      </c>
      <c r="B1710" t="str">
        <f>_xlfn.CONCAT(쿼리1[[#This Row],[주문번호]], "-", 쿼리1[[#This Row],[공정명]])</f>
        <v>20240911-1000163140-제대</v>
      </c>
      <c r="C1710">
        <v>4</v>
      </c>
      <c r="D1710" t="s">
        <v>80</v>
      </c>
      <c r="E1710" s="1">
        <v>45546</v>
      </c>
      <c r="F1710" s="1">
        <v>45559</v>
      </c>
      <c r="G1710" s="1">
        <v>45581</v>
      </c>
      <c r="H1710" s="1">
        <v>45656</v>
      </c>
      <c r="I1710" s="1">
        <v>45581</v>
      </c>
      <c r="J1710" t="s">
        <v>31</v>
      </c>
      <c r="K1710" t="s">
        <v>32</v>
      </c>
      <c r="L1710">
        <v>15384</v>
      </c>
      <c r="M1710">
        <v>13800</v>
      </c>
      <c r="N1710">
        <v>22</v>
      </c>
      <c r="O1710" t="s">
        <v>3218</v>
      </c>
      <c r="P1710" t="s">
        <v>3219</v>
      </c>
      <c r="Q1710" t="s">
        <v>3220</v>
      </c>
      <c r="R1710" t="s">
        <v>3221</v>
      </c>
      <c r="S1710" t="s">
        <v>3222</v>
      </c>
      <c r="T1710">
        <v>15384</v>
      </c>
    </row>
    <row r="1711" spans="1:20" x14ac:dyDescent="0.3">
      <c r="A1711" t="s">
        <v>3223</v>
      </c>
      <c r="B1711" t="str">
        <f>_xlfn.CONCAT(쿼리1[[#This Row],[주문번호]], "-", 쿼리1[[#This Row],[공정명]])</f>
        <v>20241024-1000163886-제대</v>
      </c>
      <c r="C1711">
        <v>5</v>
      </c>
      <c r="D1711" t="s">
        <v>80</v>
      </c>
      <c r="E1711" s="1">
        <v>45589</v>
      </c>
      <c r="F1711" s="1">
        <v>45608</v>
      </c>
      <c r="G1711" s="1">
        <v>45611</v>
      </c>
      <c r="H1711" s="1">
        <v>45656</v>
      </c>
      <c r="I1711" s="1">
        <v>45617</v>
      </c>
      <c r="J1711" t="s">
        <v>31</v>
      </c>
      <c r="K1711" t="s">
        <v>32</v>
      </c>
      <c r="L1711">
        <v>11000</v>
      </c>
      <c r="M1711">
        <v>11100</v>
      </c>
      <c r="N1711">
        <v>3</v>
      </c>
      <c r="O1711" t="s">
        <v>3224</v>
      </c>
      <c r="P1711" t="s">
        <v>3225</v>
      </c>
      <c r="Q1711" t="s">
        <v>3226</v>
      </c>
      <c r="R1711" t="s">
        <v>3227</v>
      </c>
      <c r="S1711" t="s">
        <v>3222</v>
      </c>
      <c r="T1711">
        <v>11000</v>
      </c>
    </row>
    <row r="1712" spans="1:20" x14ac:dyDescent="0.3">
      <c r="A1712" t="s">
        <v>3228</v>
      </c>
      <c r="B1712" t="str">
        <f>_xlfn.CONCAT(쿼리1[[#This Row],[주문번호]], "-", 쿼리1[[#This Row],[공정명]])</f>
        <v>20241216-1000163886-제대</v>
      </c>
      <c r="C1712">
        <v>5</v>
      </c>
      <c r="D1712" t="s">
        <v>80</v>
      </c>
      <c r="E1712" s="1">
        <v>45642</v>
      </c>
      <c r="F1712" s="1">
        <v>45659</v>
      </c>
      <c r="G1712" s="1"/>
      <c r="H1712" s="1">
        <v>45656</v>
      </c>
      <c r="I1712" s="1"/>
      <c r="J1712" t="s">
        <v>21</v>
      </c>
      <c r="K1712" t="s">
        <v>282</v>
      </c>
      <c r="L1712">
        <v>11000</v>
      </c>
      <c r="O1712" t="s">
        <v>3224</v>
      </c>
      <c r="P1712" t="s">
        <v>3225</v>
      </c>
      <c r="Q1712" t="s">
        <v>3226</v>
      </c>
      <c r="R1712" t="s">
        <v>3227</v>
      </c>
      <c r="S1712" t="s">
        <v>3222</v>
      </c>
      <c r="T1712">
        <v>11000</v>
      </c>
    </row>
    <row r="1713" spans="1:20" x14ac:dyDescent="0.3">
      <c r="A1713" t="s">
        <v>3229</v>
      </c>
      <c r="B1713" t="str">
        <f>_xlfn.CONCAT(쿼리1[[#This Row],[주문번호]], "-", 쿼리1[[#This Row],[공정명]])</f>
        <v>20241122-1000162401-제대</v>
      </c>
      <c r="C1713">
        <v>5</v>
      </c>
      <c r="D1713" t="s">
        <v>80</v>
      </c>
      <c r="E1713" s="1">
        <v>45618</v>
      </c>
      <c r="F1713" s="1">
        <v>45632</v>
      </c>
      <c r="G1713" s="1">
        <v>45644</v>
      </c>
      <c r="H1713" s="1">
        <v>45656</v>
      </c>
      <c r="I1713" s="1">
        <v>45644</v>
      </c>
      <c r="J1713" t="s">
        <v>31</v>
      </c>
      <c r="K1713" t="s">
        <v>32</v>
      </c>
      <c r="L1713">
        <v>8571</v>
      </c>
      <c r="M1713">
        <v>7830</v>
      </c>
      <c r="N1713">
        <v>12</v>
      </c>
      <c r="O1713" t="s">
        <v>3230</v>
      </c>
      <c r="P1713" t="s">
        <v>3231</v>
      </c>
      <c r="Q1713" t="s">
        <v>3232</v>
      </c>
      <c r="R1713" t="s">
        <v>3233</v>
      </c>
      <c r="S1713" t="s">
        <v>3222</v>
      </c>
      <c r="T1713">
        <v>8571</v>
      </c>
    </row>
    <row r="1714" spans="1:20" x14ac:dyDescent="0.3">
      <c r="A1714" t="s">
        <v>3234</v>
      </c>
      <c r="B1714" t="str">
        <f>_xlfn.CONCAT(쿼리1[[#This Row],[주문번호]], "-", 쿼리1[[#This Row],[공정명]])</f>
        <v>20241011-1000143717-제대</v>
      </c>
      <c r="C1714">
        <v>4</v>
      </c>
      <c r="D1714" t="s">
        <v>80</v>
      </c>
      <c r="E1714" s="1">
        <v>45576</v>
      </c>
      <c r="F1714" s="1">
        <v>45588</v>
      </c>
      <c r="G1714" s="1">
        <v>45595</v>
      </c>
      <c r="H1714" s="1">
        <v>45656</v>
      </c>
      <c r="I1714" s="1">
        <v>45595</v>
      </c>
      <c r="J1714" t="s">
        <v>31</v>
      </c>
      <c r="K1714" t="s">
        <v>32</v>
      </c>
      <c r="L1714">
        <v>19354</v>
      </c>
      <c r="M1714">
        <v>18500</v>
      </c>
      <c r="N1714">
        <v>7</v>
      </c>
      <c r="O1714" t="s">
        <v>3235</v>
      </c>
      <c r="P1714" t="s">
        <v>3236</v>
      </c>
      <c r="Q1714" t="s">
        <v>3237</v>
      </c>
      <c r="R1714" t="s">
        <v>484</v>
      </c>
      <c r="S1714" t="s">
        <v>3222</v>
      </c>
      <c r="T1714">
        <v>19354</v>
      </c>
    </row>
    <row r="1715" spans="1:20" x14ac:dyDescent="0.3">
      <c r="A1715" t="s">
        <v>3234</v>
      </c>
      <c r="B1715" t="str">
        <f>_xlfn.CONCAT(쿼리1[[#This Row],[주문번호]], "-", 쿼리1[[#This Row],[공정명]])</f>
        <v>20241011-1000143717-제대</v>
      </c>
      <c r="C1715">
        <v>4</v>
      </c>
      <c r="D1715" t="s">
        <v>80</v>
      </c>
      <c r="E1715" s="1">
        <v>45576</v>
      </c>
      <c r="F1715" s="1">
        <v>45588</v>
      </c>
      <c r="G1715" s="1">
        <v>45595</v>
      </c>
      <c r="H1715" s="1">
        <v>45656</v>
      </c>
      <c r="I1715" s="1">
        <v>45595</v>
      </c>
      <c r="J1715" t="s">
        <v>31</v>
      </c>
      <c r="K1715" t="s">
        <v>32</v>
      </c>
      <c r="L1715">
        <v>19354</v>
      </c>
      <c r="M1715">
        <v>18500</v>
      </c>
      <c r="N1715">
        <v>7</v>
      </c>
      <c r="O1715" t="s">
        <v>3235</v>
      </c>
      <c r="P1715" t="s">
        <v>3236</v>
      </c>
      <c r="Q1715" t="s">
        <v>3237</v>
      </c>
      <c r="R1715" t="s">
        <v>484</v>
      </c>
      <c r="S1715" t="s">
        <v>3222</v>
      </c>
      <c r="T1715">
        <v>19354</v>
      </c>
    </row>
    <row r="1716" spans="1:20" x14ac:dyDescent="0.3">
      <c r="A1716" t="s">
        <v>3238</v>
      </c>
      <c r="B1716" t="str">
        <f>_xlfn.CONCAT(쿼리1[[#This Row],[주문번호]], "-", 쿼리1[[#This Row],[공정명]])</f>
        <v>20240913-911002-제대</v>
      </c>
      <c r="C1716">
        <v>3</v>
      </c>
      <c r="D1716" t="s">
        <v>80</v>
      </c>
      <c r="E1716" s="1">
        <v>45548</v>
      </c>
      <c r="F1716" s="1">
        <v>45565</v>
      </c>
      <c r="G1716" s="1">
        <v>45575</v>
      </c>
      <c r="H1716" s="1">
        <v>45656</v>
      </c>
      <c r="I1716" s="1">
        <v>45575</v>
      </c>
      <c r="J1716" t="s">
        <v>31</v>
      </c>
      <c r="K1716" t="s">
        <v>32</v>
      </c>
      <c r="L1716">
        <v>80000</v>
      </c>
      <c r="M1716">
        <v>74000</v>
      </c>
      <c r="N1716">
        <v>10</v>
      </c>
      <c r="O1716" t="s">
        <v>3239</v>
      </c>
      <c r="P1716" t="s">
        <v>306</v>
      </c>
      <c r="Q1716" t="s">
        <v>42</v>
      </c>
      <c r="R1716" t="s">
        <v>199</v>
      </c>
      <c r="S1716" t="s">
        <v>3222</v>
      </c>
      <c r="T1716">
        <v>80000</v>
      </c>
    </row>
    <row r="1717" spans="1:20" x14ac:dyDescent="0.3">
      <c r="A1717" t="s">
        <v>3238</v>
      </c>
      <c r="B1717" t="str">
        <f>_xlfn.CONCAT(쿼리1[[#This Row],[주문번호]], "-", 쿼리1[[#This Row],[공정명]])</f>
        <v>20240913-911002-제대</v>
      </c>
      <c r="C1717">
        <v>3</v>
      </c>
      <c r="D1717" t="s">
        <v>80</v>
      </c>
      <c r="E1717" s="1">
        <v>45548</v>
      </c>
      <c r="F1717" s="1">
        <v>45565</v>
      </c>
      <c r="G1717" s="1">
        <v>45575</v>
      </c>
      <c r="H1717" s="1">
        <v>45656</v>
      </c>
      <c r="I1717" s="1">
        <v>45575</v>
      </c>
      <c r="J1717" t="s">
        <v>31</v>
      </c>
      <c r="K1717" t="s">
        <v>32</v>
      </c>
      <c r="L1717">
        <v>80000</v>
      </c>
      <c r="M1717">
        <v>74000</v>
      </c>
      <c r="N1717">
        <v>10</v>
      </c>
      <c r="O1717" t="s">
        <v>3239</v>
      </c>
      <c r="P1717" t="s">
        <v>306</v>
      </c>
      <c r="Q1717" t="s">
        <v>42</v>
      </c>
      <c r="R1717" t="s">
        <v>199</v>
      </c>
      <c r="S1717" t="s">
        <v>3222</v>
      </c>
      <c r="T1717">
        <v>80000</v>
      </c>
    </row>
    <row r="1718" spans="1:20" x14ac:dyDescent="0.3">
      <c r="A1718" t="s">
        <v>3240</v>
      </c>
      <c r="B1718" t="str">
        <f>_xlfn.CONCAT(쿼리1[[#This Row],[주문번호]], "-", 쿼리1[[#This Row],[공정명]])</f>
        <v>20240913-911003-제대</v>
      </c>
      <c r="C1718">
        <v>3</v>
      </c>
      <c r="D1718" t="s">
        <v>80</v>
      </c>
      <c r="E1718" s="1">
        <v>45548</v>
      </c>
      <c r="F1718" s="1">
        <v>45565</v>
      </c>
      <c r="G1718" s="1">
        <v>45575</v>
      </c>
      <c r="H1718" s="1">
        <v>45656</v>
      </c>
      <c r="I1718" s="1">
        <v>45575</v>
      </c>
      <c r="J1718" t="s">
        <v>31</v>
      </c>
      <c r="K1718" t="s">
        <v>32</v>
      </c>
      <c r="L1718">
        <v>66666</v>
      </c>
      <c r="M1718">
        <v>63000</v>
      </c>
      <c r="N1718">
        <v>10</v>
      </c>
      <c r="O1718" t="s">
        <v>3239</v>
      </c>
      <c r="P1718" t="s">
        <v>1150</v>
      </c>
      <c r="Q1718" t="s">
        <v>42</v>
      </c>
      <c r="R1718" t="s">
        <v>199</v>
      </c>
      <c r="S1718" t="s">
        <v>3222</v>
      </c>
      <c r="T1718">
        <v>66666</v>
      </c>
    </row>
    <row r="1719" spans="1:20" x14ac:dyDescent="0.3">
      <c r="A1719" t="s">
        <v>3240</v>
      </c>
      <c r="B1719" t="str">
        <f>_xlfn.CONCAT(쿼리1[[#This Row],[주문번호]], "-", 쿼리1[[#This Row],[공정명]])</f>
        <v>20240913-911003-제대</v>
      </c>
      <c r="C1719">
        <v>3</v>
      </c>
      <c r="D1719" t="s">
        <v>80</v>
      </c>
      <c r="E1719" s="1">
        <v>45548</v>
      </c>
      <c r="F1719" s="1">
        <v>45565</v>
      </c>
      <c r="G1719" s="1">
        <v>45575</v>
      </c>
      <c r="H1719" s="1">
        <v>45656</v>
      </c>
      <c r="I1719" s="1">
        <v>45575</v>
      </c>
      <c r="J1719" t="s">
        <v>31</v>
      </c>
      <c r="K1719" t="s">
        <v>32</v>
      </c>
      <c r="L1719">
        <v>66666</v>
      </c>
      <c r="M1719">
        <v>63000</v>
      </c>
      <c r="N1719">
        <v>10</v>
      </c>
      <c r="O1719" t="s">
        <v>3239</v>
      </c>
      <c r="P1719" t="s">
        <v>1150</v>
      </c>
      <c r="Q1719" t="s">
        <v>42</v>
      </c>
      <c r="R1719" t="s">
        <v>199</v>
      </c>
      <c r="S1719" t="s">
        <v>3222</v>
      </c>
      <c r="T1719">
        <v>66666</v>
      </c>
    </row>
    <row r="1720" spans="1:20" x14ac:dyDescent="0.3">
      <c r="A1720" t="s">
        <v>3241</v>
      </c>
      <c r="B1720" t="str">
        <f>_xlfn.CONCAT(쿼리1[[#This Row],[주문번호]], "-", 쿼리1[[#This Row],[공정명]])</f>
        <v>20240913-911005-제대</v>
      </c>
      <c r="C1720">
        <v>3</v>
      </c>
      <c r="D1720" t="s">
        <v>80</v>
      </c>
      <c r="E1720" s="1">
        <v>45548</v>
      </c>
      <c r="F1720" s="1">
        <v>45565</v>
      </c>
      <c r="G1720" s="1">
        <v>45575</v>
      </c>
      <c r="H1720" s="1">
        <v>45656</v>
      </c>
      <c r="I1720" s="1">
        <v>45575</v>
      </c>
      <c r="J1720" t="s">
        <v>31</v>
      </c>
      <c r="K1720" t="s">
        <v>32</v>
      </c>
      <c r="L1720">
        <v>60000</v>
      </c>
      <c r="M1720">
        <v>57000</v>
      </c>
      <c r="N1720">
        <v>10</v>
      </c>
      <c r="O1720" t="s">
        <v>1170</v>
      </c>
      <c r="P1720" t="s">
        <v>1160</v>
      </c>
      <c r="Q1720" t="s">
        <v>42</v>
      </c>
      <c r="R1720" t="s">
        <v>199</v>
      </c>
      <c r="S1720" t="s">
        <v>3222</v>
      </c>
      <c r="T1720">
        <v>60000</v>
      </c>
    </row>
    <row r="1721" spans="1:20" x14ac:dyDescent="0.3">
      <c r="A1721" t="s">
        <v>3242</v>
      </c>
      <c r="B1721" t="str">
        <f>_xlfn.CONCAT(쿼리1[[#This Row],[주문번호]], "-", 쿼리1[[#This Row],[공정명]])</f>
        <v>20241008-1000153805-합지</v>
      </c>
      <c r="C1721">
        <v>1</v>
      </c>
      <c r="D1721" t="s">
        <v>60</v>
      </c>
      <c r="E1721" s="1">
        <v>45573</v>
      </c>
      <c r="F1721" s="1">
        <v>45581</v>
      </c>
      <c r="G1721" s="1">
        <v>45581</v>
      </c>
      <c r="H1721" s="1">
        <v>45656</v>
      </c>
      <c r="I1721" s="1">
        <v>45581</v>
      </c>
      <c r="J1721" t="s">
        <v>31</v>
      </c>
      <c r="K1721" t="s">
        <v>39</v>
      </c>
      <c r="L1721">
        <v>6000</v>
      </c>
      <c r="M1721">
        <v>6000</v>
      </c>
      <c r="N1721">
        <v>0</v>
      </c>
      <c r="O1721" t="s">
        <v>3243</v>
      </c>
      <c r="P1721" t="s">
        <v>3244</v>
      </c>
      <c r="Q1721" t="s">
        <v>42</v>
      </c>
      <c r="R1721" t="s">
        <v>3245</v>
      </c>
      <c r="S1721" t="s">
        <v>1967</v>
      </c>
      <c r="T1721">
        <v>68</v>
      </c>
    </row>
    <row r="1722" spans="1:20" x14ac:dyDescent="0.3">
      <c r="A1722" t="s">
        <v>3242</v>
      </c>
      <c r="B1722" t="str">
        <f>_xlfn.CONCAT(쿼리1[[#This Row],[주문번호]], "-", 쿼리1[[#This Row],[공정명]])</f>
        <v>20241008-1000153805-분단</v>
      </c>
      <c r="C1722">
        <v>2</v>
      </c>
      <c r="D1722" t="s">
        <v>196</v>
      </c>
      <c r="E1722" s="1">
        <v>45573</v>
      </c>
      <c r="F1722" s="1">
        <v>45582</v>
      </c>
      <c r="G1722" s="1">
        <v>45581</v>
      </c>
      <c r="H1722" s="1">
        <v>45656</v>
      </c>
      <c r="I1722" s="1">
        <v>45581</v>
      </c>
      <c r="J1722" t="s">
        <v>31</v>
      </c>
      <c r="K1722" t="s">
        <v>39</v>
      </c>
      <c r="L1722">
        <v>6000</v>
      </c>
      <c r="M1722">
        <v>6000</v>
      </c>
      <c r="N1722">
        <v>-1</v>
      </c>
      <c r="O1722" t="s">
        <v>3243</v>
      </c>
      <c r="P1722" t="s">
        <v>3244</v>
      </c>
      <c r="Q1722" t="s">
        <v>42</v>
      </c>
      <c r="R1722" t="s">
        <v>3245</v>
      </c>
      <c r="S1722" t="s">
        <v>1967</v>
      </c>
      <c r="T1722">
        <v>68</v>
      </c>
    </row>
    <row r="1723" spans="1:20" x14ac:dyDescent="0.3">
      <c r="A1723" t="s">
        <v>38</v>
      </c>
      <c r="B1723" t="str">
        <f>_xlfn.CONCAT(쿼리1[[#This Row],[주문번호]], "-", 쿼리1[[#This Row],[공정명]])</f>
        <v>20241028-1000137788-합지</v>
      </c>
      <c r="C1723">
        <v>1</v>
      </c>
      <c r="D1723" t="s">
        <v>60</v>
      </c>
      <c r="E1723" s="1">
        <v>45593</v>
      </c>
      <c r="F1723" s="1">
        <v>45603</v>
      </c>
      <c r="G1723" s="1">
        <v>45601</v>
      </c>
      <c r="H1723" s="1">
        <v>45656</v>
      </c>
      <c r="I1723" s="1">
        <v>45610</v>
      </c>
      <c r="J1723" t="s">
        <v>31</v>
      </c>
      <c r="K1723" t="s">
        <v>39</v>
      </c>
      <c r="L1723">
        <v>6000</v>
      </c>
      <c r="M1723">
        <v>6000</v>
      </c>
      <c r="N1723">
        <v>-2</v>
      </c>
      <c r="O1723" t="s">
        <v>40</v>
      </c>
      <c r="P1723" t="s">
        <v>41</v>
      </c>
      <c r="Q1723" t="s">
        <v>42</v>
      </c>
      <c r="R1723" t="s">
        <v>43</v>
      </c>
      <c r="S1723" t="s">
        <v>1967</v>
      </c>
      <c r="T1723">
        <v>15000</v>
      </c>
    </row>
    <row r="1724" spans="1:20" x14ac:dyDescent="0.3">
      <c r="A1724" t="s">
        <v>38</v>
      </c>
      <c r="B1724" t="str">
        <f>_xlfn.CONCAT(쿼리1[[#This Row],[주문번호]], "-", 쿼리1[[#This Row],[공정명]])</f>
        <v>20241028-1000137788-합지</v>
      </c>
      <c r="C1724">
        <v>1</v>
      </c>
      <c r="D1724" t="s">
        <v>60</v>
      </c>
      <c r="E1724" s="1">
        <v>45593</v>
      </c>
      <c r="F1724" s="1">
        <v>45603</v>
      </c>
      <c r="G1724" s="1">
        <v>45601</v>
      </c>
      <c r="H1724" s="1">
        <v>45656</v>
      </c>
      <c r="I1724" s="1">
        <v>45610</v>
      </c>
      <c r="J1724" t="s">
        <v>31</v>
      </c>
      <c r="K1724" t="s">
        <v>39</v>
      </c>
      <c r="L1724">
        <v>6000</v>
      </c>
      <c r="M1724">
        <v>6000</v>
      </c>
      <c r="N1724">
        <v>-2</v>
      </c>
      <c r="O1724" t="s">
        <v>40</v>
      </c>
      <c r="P1724" t="s">
        <v>41</v>
      </c>
      <c r="Q1724" t="s">
        <v>42</v>
      </c>
      <c r="R1724" t="s">
        <v>43</v>
      </c>
      <c r="S1724" t="s">
        <v>1967</v>
      </c>
      <c r="T1724">
        <v>15000</v>
      </c>
    </row>
    <row r="1725" spans="1:20" x14ac:dyDescent="0.3">
      <c r="A1725" t="s">
        <v>38</v>
      </c>
      <c r="B1725" t="str">
        <f>_xlfn.CONCAT(쿼리1[[#This Row],[주문번호]], "-", 쿼리1[[#This Row],[공정명]])</f>
        <v>20241028-1000137788-합지</v>
      </c>
      <c r="C1725">
        <v>1</v>
      </c>
      <c r="D1725" t="s">
        <v>60</v>
      </c>
      <c r="E1725" s="1">
        <v>45593</v>
      </c>
      <c r="F1725" s="1">
        <v>45603</v>
      </c>
      <c r="G1725" s="1">
        <v>45601</v>
      </c>
      <c r="H1725" s="1">
        <v>45656</v>
      </c>
      <c r="I1725" s="1">
        <v>45610</v>
      </c>
      <c r="J1725" t="s">
        <v>31</v>
      </c>
      <c r="K1725" t="s">
        <v>39</v>
      </c>
      <c r="L1725">
        <v>6000</v>
      </c>
      <c r="M1725">
        <v>6000</v>
      </c>
      <c r="N1725">
        <v>-2</v>
      </c>
      <c r="O1725" t="s">
        <v>40</v>
      </c>
      <c r="P1725" t="s">
        <v>41</v>
      </c>
      <c r="Q1725" t="s">
        <v>42</v>
      </c>
      <c r="R1725" t="s">
        <v>43</v>
      </c>
      <c r="S1725" t="s">
        <v>1967</v>
      </c>
      <c r="T1725">
        <v>15000</v>
      </c>
    </row>
    <row r="1726" spans="1:20" x14ac:dyDescent="0.3">
      <c r="A1726" t="s">
        <v>38</v>
      </c>
      <c r="B1726" t="str">
        <f>_xlfn.CONCAT(쿼리1[[#This Row],[주문번호]], "-", 쿼리1[[#This Row],[공정명]])</f>
        <v>20241028-1000137788-합지</v>
      </c>
      <c r="C1726">
        <v>1</v>
      </c>
      <c r="D1726" t="s">
        <v>60</v>
      </c>
      <c r="E1726" s="1">
        <v>45593</v>
      </c>
      <c r="F1726" s="1">
        <v>45603</v>
      </c>
      <c r="G1726" s="1">
        <v>45601</v>
      </c>
      <c r="H1726" s="1">
        <v>45656</v>
      </c>
      <c r="I1726" s="1">
        <v>45610</v>
      </c>
      <c r="J1726" t="s">
        <v>31</v>
      </c>
      <c r="K1726" t="s">
        <v>39</v>
      </c>
      <c r="L1726">
        <v>6000</v>
      </c>
      <c r="M1726">
        <v>6000</v>
      </c>
      <c r="N1726">
        <v>-2</v>
      </c>
      <c r="O1726" t="s">
        <v>40</v>
      </c>
      <c r="P1726" t="s">
        <v>41</v>
      </c>
      <c r="Q1726" t="s">
        <v>42</v>
      </c>
      <c r="R1726" t="s">
        <v>43</v>
      </c>
      <c r="S1726" t="s">
        <v>1967</v>
      </c>
      <c r="T1726">
        <v>15000</v>
      </c>
    </row>
    <row r="1727" spans="1:20" x14ac:dyDescent="0.3">
      <c r="A1727" t="s">
        <v>38</v>
      </c>
      <c r="B1727" t="str">
        <f>_xlfn.CONCAT(쿼리1[[#This Row],[주문번호]], "-", 쿼리1[[#This Row],[공정명]])</f>
        <v>20241028-1000137788-분단</v>
      </c>
      <c r="C1727">
        <v>2</v>
      </c>
      <c r="D1727" t="s">
        <v>196</v>
      </c>
      <c r="E1727" s="1">
        <v>45593</v>
      </c>
      <c r="F1727" s="1">
        <v>45604</v>
      </c>
      <c r="G1727" s="1"/>
      <c r="H1727" s="1">
        <v>45656</v>
      </c>
      <c r="I1727" s="1">
        <v>45610</v>
      </c>
      <c r="J1727" t="s">
        <v>31</v>
      </c>
      <c r="K1727" t="s">
        <v>22</v>
      </c>
      <c r="L1727">
        <v>6000</v>
      </c>
      <c r="O1727" t="s">
        <v>40</v>
      </c>
      <c r="P1727" t="s">
        <v>41</v>
      </c>
      <c r="Q1727" t="s">
        <v>42</v>
      </c>
      <c r="R1727" t="s">
        <v>43</v>
      </c>
      <c r="S1727" t="s">
        <v>1967</v>
      </c>
      <c r="T1727">
        <v>15000</v>
      </c>
    </row>
    <row r="1728" spans="1:20" x14ac:dyDescent="0.3">
      <c r="A1728" t="s">
        <v>44</v>
      </c>
      <c r="B1728" t="str">
        <f>_xlfn.CONCAT(쿼리1[[#This Row],[주문번호]], "-", 쿼리1[[#This Row],[공정명]])</f>
        <v>20241002-1000137788-합지</v>
      </c>
      <c r="C1728">
        <v>1</v>
      </c>
      <c r="D1728" t="s">
        <v>60</v>
      </c>
      <c r="E1728" s="1">
        <v>45567</v>
      </c>
      <c r="F1728" s="1">
        <v>45579</v>
      </c>
      <c r="G1728" s="1">
        <v>45579</v>
      </c>
      <c r="H1728" s="1">
        <v>45656</v>
      </c>
      <c r="I1728" s="1">
        <v>45603</v>
      </c>
      <c r="J1728" t="s">
        <v>31</v>
      </c>
      <c r="K1728" t="s">
        <v>39</v>
      </c>
      <c r="L1728">
        <v>6000</v>
      </c>
      <c r="M1728">
        <v>6000</v>
      </c>
      <c r="N1728">
        <v>0</v>
      </c>
      <c r="O1728" t="s">
        <v>40</v>
      </c>
      <c r="P1728" t="s">
        <v>41</v>
      </c>
      <c r="Q1728" t="s">
        <v>42</v>
      </c>
      <c r="R1728" t="s">
        <v>43</v>
      </c>
      <c r="S1728" t="s">
        <v>1967</v>
      </c>
      <c r="T1728">
        <v>15000</v>
      </c>
    </row>
    <row r="1729" spans="1:20" x14ac:dyDescent="0.3">
      <c r="A1729" t="s">
        <v>44</v>
      </c>
      <c r="B1729" t="str">
        <f>_xlfn.CONCAT(쿼리1[[#This Row],[주문번호]], "-", 쿼리1[[#This Row],[공정명]])</f>
        <v>20241002-1000137788-합지</v>
      </c>
      <c r="C1729">
        <v>1</v>
      </c>
      <c r="D1729" t="s">
        <v>60</v>
      </c>
      <c r="E1729" s="1">
        <v>45567</v>
      </c>
      <c r="F1729" s="1">
        <v>45579</v>
      </c>
      <c r="G1729" s="1">
        <v>45579</v>
      </c>
      <c r="H1729" s="1">
        <v>45656</v>
      </c>
      <c r="I1729" s="1">
        <v>45603</v>
      </c>
      <c r="J1729" t="s">
        <v>31</v>
      </c>
      <c r="K1729" t="s">
        <v>39</v>
      </c>
      <c r="L1729">
        <v>6000</v>
      </c>
      <c r="M1729">
        <v>6000</v>
      </c>
      <c r="N1729">
        <v>0</v>
      </c>
      <c r="O1729" t="s">
        <v>40</v>
      </c>
      <c r="P1729" t="s">
        <v>41</v>
      </c>
      <c r="Q1729" t="s">
        <v>42</v>
      </c>
      <c r="R1729" t="s">
        <v>43</v>
      </c>
      <c r="S1729" t="s">
        <v>1967</v>
      </c>
      <c r="T1729">
        <v>15000</v>
      </c>
    </row>
    <row r="1730" spans="1:20" x14ac:dyDescent="0.3">
      <c r="A1730" t="s">
        <v>44</v>
      </c>
      <c r="B1730" t="str">
        <f>_xlfn.CONCAT(쿼리1[[#This Row],[주문번호]], "-", 쿼리1[[#This Row],[공정명]])</f>
        <v>20241002-1000137788-합지</v>
      </c>
      <c r="C1730">
        <v>1</v>
      </c>
      <c r="D1730" t="s">
        <v>60</v>
      </c>
      <c r="E1730" s="1">
        <v>45567</v>
      </c>
      <c r="F1730" s="1">
        <v>45579</v>
      </c>
      <c r="G1730" s="1">
        <v>45579</v>
      </c>
      <c r="H1730" s="1">
        <v>45656</v>
      </c>
      <c r="I1730" s="1">
        <v>45603</v>
      </c>
      <c r="J1730" t="s">
        <v>31</v>
      </c>
      <c r="K1730" t="s">
        <v>39</v>
      </c>
      <c r="L1730">
        <v>6000</v>
      </c>
      <c r="M1730">
        <v>6000</v>
      </c>
      <c r="N1730">
        <v>0</v>
      </c>
      <c r="O1730" t="s">
        <v>40</v>
      </c>
      <c r="P1730" t="s">
        <v>41</v>
      </c>
      <c r="Q1730" t="s">
        <v>42</v>
      </c>
      <c r="R1730" t="s">
        <v>43</v>
      </c>
      <c r="S1730" t="s">
        <v>1967</v>
      </c>
      <c r="T1730">
        <v>15000</v>
      </c>
    </row>
    <row r="1731" spans="1:20" x14ac:dyDescent="0.3">
      <c r="A1731" t="s">
        <v>44</v>
      </c>
      <c r="B1731" t="str">
        <f>_xlfn.CONCAT(쿼리1[[#This Row],[주문번호]], "-", 쿼리1[[#This Row],[공정명]])</f>
        <v>20241002-1000137788-합지</v>
      </c>
      <c r="C1731">
        <v>1</v>
      </c>
      <c r="D1731" t="s">
        <v>60</v>
      </c>
      <c r="E1731" s="1">
        <v>45567</v>
      </c>
      <c r="F1731" s="1">
        <v>45579</v>
      </c>
      <c r="G1731" s="1">
        <v>45579</v>
      </c>
      <c r="H1731" s="1">
        <v>45656</v>
      </c>
      <c r="I1731" s="1">
        <v>45603</v>
      </c>
      <c r="J1731" t="s">
        <v>31</v>
      </c>
      <c r="K1731" t="s">
        <v>39</v>
      </c>
      <c r="L1731">
        <v>6000</v>
      </c>
      <c r="M1731">
        <v>6000</v>
      </c>
      <c r="N1731">
        <v>0</v>
      </c>
      <c r="O1731" t="s">
        <v>40</v>
      </c>
      <c r="P1731" t="s">
        <v>41</v>
      </c>
      <c r="Q1731" t="s">
        <v>42</v>
      </c>
      <c r="R1731" t="s">
        <v>43</v>
      </c>
      <c r="S1731" t="s">
        <v>1967</v>
      </c>
      <c r="T1731">
        <v>15000</v>
      </c>
    </row>
    <row r="1732" spans="1:20" x14ac:dyDescent="0.3">
      <c r="A1732" t="s">
        <v>44</v>
      </c>
      <c r="B1732" t="str">
        <f>_xlfn.CONCAT(쿼리1[[#This Row],[주문번호]], "-", 쿼리1[[#This Row],[공정명]])</f>
        <v>20241002-1000137788-분단</v>
      </c>
      <c r="C1732">
        <v>2</v>
      </c>
      <c r="D1732" t="s">
        <v>196</v>
      </c>
      <c r="E1732" s="1">
        <v>45567</v>
      </c>
      <c r="F1732" s="1">
        <v>45580</v>
      </c>
      <c r="G1732" s="1">
        <v>45579</v>
      </c>
      <c r="H1732" s="1">
        <v>45656</v>
      </c>
      <c r="I1732" s="1">
        <v>45603</v>
      </c>
      <c r="J1732" t="s">
        <v>31</v>
      </c>
      <c r="K1732" t="s">
        <v>39</v>
      </c>
      <c r="L1732">
        <v>6000</v>
      </c>
      <c r="M1732">
        <v>6000</v>
      </c>
      <c r="N1732">
        <v>-1</v>
      </c>
      <c r="O1732" t="s">
        <v>40</v>
      </c>
      <c r="P1732" t="s">
        <v>41</v>
      </c>
      <c r="Q1732" t="s">
        <v>42</v>
      </c>
      <c r="R1732" t="s">
        <v>43</v>
      </c>
      <c r="S1732" t="s">
        <v>1967</v>
      </c>
      <c r="T1732">
        <v>15000</v>
      </c>
    </row>
    <row r="1733" spans="1:20" x14ac:dyDescent="0.3">
      <c r="A1733" t="s">
        <v>3246</v>
      </c>
      <c r="B1733" t="str">
        <f>_xlfn.CONCAT(쿼리1[[#This Row],[주문번호]], "-", 쿼리1[[#This Row],[공정명]])</f>
        <v>20241219-1000170044-합지</v>
      </c>
      <c r="C1733">
        <v>3</v>
      </c>
      <c r="D1733" t="s">
        <v>60</v>
      </c>
      <c r="E1733" s="1">
        <v>45645</v>
      </c>
      <c r="F1733" s="1">
        <v>45657</v>
      </c>
      <c r="G1733" s="1"/>
      <c r="H1733" s="1">
        <v>45656</v>
      </c>
      <c r="I1733" s="1"/>
      <c r="J1733" t="s">
        <v>21</v>
      </c>
      <c r="K1733" t="s">
        <v>282</v>
      </c>
      <c r="L1733">
        <v>6000</v>
      </c>
      <c r="O1733" t="s">
        <v>3247</v>
      </c>
      <c r="P1733" t="s">
        <v>3248</v>
      </c>
      <c r="Q1733" t="s">
        <v>3249</v>
      </c>
      <c r="R1733" t="s">
        <v>43</v>
      </c>
      <c r="S1733" t="s">
        <v>1967</v>
      </c>
      <c r="T1733">
        <v>80000</v>
      </c>
    </row>
    <row r="1734" spans="1:20" x14ac:dyDescent="0.3">
      <c r="A1734" t="s">
        <v>3246</v>
      </c>
      <c r="B1734" t="str">
        <f>_xlfn.CONCAT(쿼리1[[#This Row],[주문번호]], "-", 쿼리1[[#This Row],[공정명]])</f>
        <v>20241219-1000170044-합지</v>
      </c>
      <c r="C1734">
        <v>3</v>
      </c>
      <c r="D1734" t="s">
        <v>60</v>
      </c>
      <c r="E1734" s="1">
        <v>45645</v>
      </c>
      <c r="F1734" s="1">
        <v>45657</v>
      </c>
      <c r="G1734" s="1"/>
      <c r="H1734" s="1">
        <v>45656</v>
      </c>
      <c r="I1734" s="1"/>
      <c r="J1734" t="s">
        <v>21</v>
      </c>
      <c r="K1734" t="s">
        <v>282</v>
      </c>
      <c r="L1734">
        <v>6000</v>
      </c>
      <c r="O1734" t="s">
        <v>3247</v>
      </c>
      <c r="P1734" t="s">
        <v>3248</v>
      </c>
      <c r="Q1734" t="s">
        <v>3249</v>
      </c>
      <c r="R1734" t="s">
        <v>43</v>
      </c>
      <c r="S1734" t="s">
        <v>1967</v>
      </c>
      <c r="T1734">
        <v>80000</v>
      </c>
    </row>
    <row r="1735" spans="1:20" x14ac:dyDescent="0.3">
      <c r="A1735" t="s">
        <v>3246</v>
      </c>
      <c r="B1735" t="str">
        <f>_xlfn.CONCAT(쿼리1[[#This Row],[주문번호]], "-", 쿼리1[[#This Row],[공정명]])</f>
        <v>20241219-1000170044-합지</v>
      </c>
      <c r="C1735">
        <v>3</v>
      </c>
      <c r="D1735" t="s">
        <v>60</v>
      </c>
      <c r="E1735" s="1">
        <v>45645</v>
      </c>
      <c r="F1735" s="1">
        <v>45657</v>
      </c>
      <c r="G1735" s="1"/>
      <c r="H1735" s="1">
        <v>45656</v>
      </c>
      <c r="I1735" s="1"/>
      <c r="J1735" t="s">
        <v>21</v>
      </c>
      <c r="K1735" t="s">
        <v>282</v>
      </c>
      <c r="L1735">
        <v>6000</v>
      </c>
      <c r="O1735" t="s">
        <v>3247</v>
      </c>
      <c r="P1735" t="s">
        <v>3248</v>
      </c>
      <c r="Q1735" t="s">
        <v>3249</v>
      </c>
      <c r="R1735" t="s">
        <v>43</v>
      </c>
      <c r="S1735" t="s">
        <v>1967</v>
      </c>
      <c r="T1735">
        <v>80000</v>
      </c>
    </row>
    <row r="1736" spans="1:20" x14ac:dyDescent="0.3">
      <c r="A1736" t="s">
        <v>3246</v>
      </c>
      <c r="B1736" t="str">
        <f>_xlfn.CONCAT(쿼리1[[#This Row],[주문번호]], "-", 쿼리1[[#This Row],[공정명]])</f>
        <v>20241219-1000170044-분단</v>
      </c>
      <c r="C1736">
        <v>4</v>
      </c>
      <c r="D1736" t="s">
        <v>196</v>
      </c>
      <c r="E1736" s="1">
        <v>45645</v>
      </c>
      <c r="F1736" s="1">
        <v>45658</v>
      </c>
      <c r="G1736" s="1"/>
      <c r="H1736" s="1">
        <v>45656</v>
      </c>
      <c r="I1736" s="1"/>
      <c r="J1736" t="s">
        <v>21</v>
      </c>
      <c r="K1736" t="s">
        <v>282</v>
      </c>
      <c r="L1736">
        <v>6000</v>
      </c>
      <c r="O1736" t="s">
        <v>3247</v>
      </c>
      <c r="P1736" t="s">
        <v>3248</v>
      </c>
      <c r="Q1736" t="s">
        <v>3249</v>
      </c>
      <c r="R1736" t="s">
        <v>43</v>
      </c>
      <c r="S1736" t="s">
        <v>1967</v>
      </c>
      <c r="T1736">
        <v>80000</v>
      </c>
    </row>
    <row r="1737" spans="1:20" x14ac:dyDescent="0.3">
      <c r="A1737" t="s">
        <v>49</v>
      </c>
      <c r="B1737" t="str">
        <f>_xlfn.CONCAT(쿼리1[[#This Row],[주문번호]], "-", 쿼리1[[#This Row],[공정명]])</f>
        <v>20241210-1000137788-합지</v>
      </c>
      <c r="C1737">
        <v>1</v>
      </c>
      <c r="D1737" t="s">
        <v>60</v>
      </c>
      <c r="E1737" s="1">
        <v>45636</v>
      </c>
      <c r="F1737" s="1">
        <v>45646</v>
      </c>
      <c r="G1737" s="1">
        <v>45644</v>
      </c>
      <c r="H1737" s="1">
        <v>45656</v>
      </c>
      <c r="I1737" s="1">
        <v>45649</v>
      </c>
      <c r="J1737" t="s">
        <v>31</v>
      </c>
      <c r="K1737" t="s">
        <v>39</v>
      </c>
      <c r="L1737">
        <v>6000</v>
      </c>
      <c r="M1737">
        <v>6000</v>
      </c>
      <c r="N1737">
        <v>-2</v>
      </c>
      <c r="O1737" t="s">
        <v>40</v>
      </c>
      <c r="P1737" t="s">
        <v>41</v>
      </c>
      <c r="Q1737" t="s">
        <v>42</v>
      </c>
      <c r="R1737" t="s">
        <v>43</v>
      </c>
      <c r="S1737" t="s">
        <v>1967</v>
      </c>
      <c r="T1737">
        <v>15000</v>
      </c>
    </row>
    <row r="1738" spans="1:20" x14ac:dyDescent="0.3">
      <c r="A1738" t="s">
        <v>49</v>
      </c>
      <c r="B1738" t="str">
        <f>_xlfn.CONCAT(쿼리1[[#This Row],[주문번호]], "-", 쿼리1[[#This Row],[공정명]])</f>
        <v>20241210-1000137788-합지</v>
      </c>
      <c r="C1738">
        <v>1</v>
      </c>
      <c r="D1738" t="s">
        <v>60</v>
      </c>
      <c r="E1738" s="1">
        <v>45636</v>
      </c>
      <c r="F1738" s="1">
        <v>45646</v>
      </c>
      <c r="G1738" s="1">
        <v>45644</v>
      </c>
      <c r="H1738" s="1">
        <v>45656</v>
      </c>
      <c r="I1738" s="1">
        <v>45649</v>
      </c>
      <c r="J1738" t="s">
        <v>31</v>
      </c>
      <c r="K1738" t="s">
        <v>39</v>
      </c>
      <c r="L1738">
        <v>6000</v>
      </c>
      <c r="M1738">
        <v>6000</v>
      </c>
      <c r="N1738">
        <v>-2</v>
      </c>
      <c r="O1738" t="s">
        <v>40</v>
      </c>
      <c r="P1738" t="s">
        <v>41</v>
      </c>
      <c r="Q1738" t="s">
        <v>42</v>
      </c>
      <c r="R1738" t="s">
        <v>43</v>
      </c>
      <c r="S1738" t="s">
        <v>1967</v>
      </c>
      <c r="T1738">
        <v>15000</v>
      </c>
    </row>
    <row r="1739" spans="1:20" x14ac:dyDescent="0.3">
      <c r="A1739" t="s">
        <v>3111</v>
      </c>
      <c r="B1739" t="str">
        <f>_xlfn.CONCAT(쿼리1[[#This Row],[주문번호]], "-", 쿼리1[[#This Row],[공정명]])</f>
        <v>20240910-1000151508-분단</v>
      </c>
      <c r="C1739">
        <v>4</v>
      </c>
      <c r="D1739" t="s">
        <v>196</v>
      </c>
      <c r="E1739" s="1">
        <v>45545</v>
      </c>
      <c r="F1739" s="1">
        <v>45555</v>
      </c>
      <c r="G1739" s="1">
        <v>45635</v>
      </c>
      <c r="H1739" s="1">
        <v>45656</v>
      </c>
      <c r="I1739" s="1">
        <v>45635</v>
      </c>
      <c r="J1739" t="s">
        <v>31</v>
      </c>
      <c r="K1739" t="s">
        <v>32</v>
      </c>
      <c r="L1739">
        <v>18000</v>
      </c>
      <c r="M1739">
        <v>18000</v>
      </c>
      <c r="N1739">
        <v>80</v>
      </c>
      <c r="O1739" t="s">
        <v>1407</v>
      </c>
      <c r="P1739" t="s">
        <v>1408</v>
      </c>
      <c r="Q1739" t="s">
        <v>1409</v>
      </c>
      <c r="R1739" t="s">
        <v>758</v>
      </c>
      <c r="S1739" t="s">
        <v>190</v>
      </c>
      <c r="T1739">
        <v>36</v>
      </c>
    </row>
    <row r="1740" spans="1:20" x14ac:dyDescent="0.3">
      <c r="A1740" t="s">
        <v>3250</v>
      </c>
      <c r="B1740" t="str">
        <f>_xlfn.CONCAT(쿼리1[[#This Row],[주문번호]], "-", 쿼리1[[#This Row],[공정명]])</f>
        <v>20241015-1000165716-합지</v>
      </c>
      <c r="C1740">
        <v>3</v>
      </c>
      <c r="D1740" t="s">
        <v>60</v>
      </c>
      <c r="E1740" s="1">
        <v>45580</v>
      </c>
      <c r="F1740" s="1">
        <v>45589</v>
      </c>
      <c r="G1740" s="1">
        <v>45589</v>
      </c>
      <c r="H1740" s="1">
        <v>45656</v>
      </c>
      <c r="I1740" s="1">
        <v>45589</v>
      </c>
      <c r="J1740" t="s">
        <v>31</v>
      </c>
      <c r="K1740" t="s">
        <v>39</v>
      </c>
      <c r="L1740">
        <v>6000</v>
      </c>
      <c r="M1740">
        <v>6000</v>
      </c>
      <c r="N1740">
        <v>0</v>
      </c>
      <c r="O1740" t="s">
        <v>1407</v>
      </c>
      <c r="P1740" t="s">
        <v>3251</v>
      </c>
      <c r="Q1740" t="s">
        <v>3252</v>
      </c>
      <c r="R1740" t="s">
        <v>758</v>
      </c>
      <c r="S1740" t="s">
        <v>190</v>
      </c>
      <c r="T1740">
        <v>12</v>
      </c>
    </row>
    <row r="1741" spans="1:20" x14ac:dyDescent="0.3">
      <c r="A1741" t="s">
        <v>3250</v>
      </c>
      <c r="B1741" t="str">
        <f>_xlfn.CONCAT(쿼리1[[#This Row],[주문번호]], "-", 쿼리1[[#This Row],[공정명]])</f>
        <v>20241015-1000165716-분단</v>
      </c>
      <c r="C1741">
        <v>4</v>
      </c>
      <c r="D1741" t="s">
        <v>196</v>
      </c>
      <c r="E1741" s="1">
        <v>45580</v>
      </c>
      <c r="F1741" s="1">
        <v>45590</v>
      </c>
      <c r="G1741" s="1">
        <v>45589</v>
      </c>
      <c r="H1741" s="1">
        <v>45656</v>
      </c>
      <c r="I1741" s="1">
        <v>45589</v>
      </c>
      <c r="J1741" t="s">
        <v>31</v>
      </c>
      <c r="K1741" t="s">
        <v>39</v>
      </c>
      <c r="L1741">
        <v>6000</v>
      </c>
      <c r="M1741">
        <v>6000</v>
      </c>
      <c r="N1741">
        <v>-1</v>
      </c>
      <c r="O1741" t="s">
        <v>1407</v>
      </c>
      <c r="P1741" t="s">
        <v>3251</v>
      </c>
      <c r="Q1741" t="s">
        <v>3252</v>
      </c>
      <c r="R1741" t="s">
        <v>758</v>
      </c>
      <c r="S1741" t="s">
        <v>190</v>
      </c>
      <c r="T1741">
        <v>12</v>
      </c>
    </row>
    <row r="1742" spans="1:20" x14ac:dyDescent="0.3">
      <c r="A1742" t="s">
        <v>3253</v>
      </c>
      <c r="B1742" t="str">
        <f>_xlfn.CONCAT(쿼리1[[#This Row],[주문번호]], "-", 쿼리1[[#This Row],[공정명]])</f>
        <v>20241121-1000168510-합지</v>
      </c>
      <c r="C1742">
        <v>3</v>
      </c>
      <c r="D1742" t="s">
        <v>60</v>
      </c>
      <c r="E1742" s="1">
        <v>45617</v>
      </c>
      <c r="F1742" s="1">
        <v>45628</v>
      </c>
      <c r="G1742" s="1">
        <v>45621</v>
      </c>
      <c r="H1742" s="1">
        <v>45656</v>
      </c>
      <c r="I1742" s="1">
        <v>45621</v>
      </c>
      <c r="J1742" t="s">
        <v>31</v>
      </c>
      <c r="K1742" t="s">
        <v>39</v>
      </c>
      <c r="L1742">
        <v>6000</v>
      </c>
      <c r="M1742">
        <v>6000</v>
      </c>
      <c r="N1742">
        <v>-7</v>
      </c>
      <c r="O1742" t="s">
        <v>1407</v>
      </c>
      <c r="P1742" t="s">
        <v>1411</v>
      </c>
      <c r="Q1742" t="s">
        <v>1652</v>
      </c>
      <c r="R1742" t="s">
        <v>758</v>
      </c>
      <c r="S1742" t="s">
        <v>190</v>
      </c>
      <c r="T1742">
        <v>12</v>
      </c>
    </row>
    <row r="1743" spans="1:20" x14ac:dyDescent="0.3">
      <c r="A1743" t="s">
        <v>3253</v>
      </c>
      <c r="B1743" t="str">
        <f>_xlfn.CONCAT(쿼리1[[#This Row],[주문번호]], "-", 쿼리1[[#This Row],[공정명]])</f>
        <v>20241121-1000168510-분단</v>
      </c>
      <c r="C1743">
        <v>4</v>
      </c>
      <c r="D1743" t="s">
        <v>196</v>
      </c>
      <c r="E1743" s="1">
        <v>45617</v>
      </c>
      <c r="F1743" s="1">
        <v>45629</v>
      </c>
      <c r="G1743" s="1">
        <v>45621</v>
      </c>
      <c r="H1743" s="1">
        <v>45656</v>
      </c>
      <c r="I1743" s="1">
        <v>45621</v>
      </c>
      <c r="J1743" t="s">
        <v>31</v>
      </c>
      <c r="K1743" t="s">
        <v>39</v>
      </c>
      <c r="L1743">
        <v>6000</v>
      </c>
      <c r="M1743">
        <v>6000</v>
      </c>
      <c r="N1743">
        <v>-8</v>
      </c>
      <c r="O1743" t="s">
        <v>1407</v>
      </c>
      <c r="P1743" t="s">
        <v>1411</v>
      </c>
      <c r="Q1743" t="s">
        <v>1652</v>
      </c>
      <c r="R1743" t="s">
        <v>758</v>
      </c>
      <c r="S1743" t="s">
        <v>190</v>
      </c>
      <c r="T1743">
        <v>12</v>
      </c>
    </row>
    <row r="1744" spans="1:20" x14ac:dyDescent="0.3">
      <c r="A1744" t="s">
        <v>3254</v>
      </c>
      <c r="B1744" t="str">
        <f>_xlfn.CONCAT(쿼리1[[#This Row],[주문번호]], "-", 쿼리1[[#This Row],[공정명]])</f>
        <v>20240924-1420P0227-합지</v>
      </c>
      <c r="C1744">
        <v>3</v>
      </c>
      <c r="D1744" t="s">
        <v>60</v>
      </c>
      <c r="E1744" s="1">
        <v>45559</v>
      </c>
      <c r="F1744" s="1">
        <v>45568</v>
      </c>
      <c r="G1744" s="1">
        <v>45565</v>
      </c>
      <c r="H1744" s="1">
        <v>45656</v>
      </c>
      <c r="I1744" s="1">
        <v>45565</v>
      </c>
      <c r="J1744" t="s">
        <v>31</v>
      </c>
      <c r="K1744" t="s">
        <v>39</v>
      </c>
      <c r="L1744">
        <v>6000</v>
      </c>
      <c r="M1744">
        <v>6000</v>
      </c>
      <c r="N1744">
        <v>-3</v>
      </c>
      <c r="O1744" t="s">
        <v>3255</v>
      </c>
      <c r="P1744" t="s">
        <v>3256</v>
      </c>
      <c r="Q1744" t="s">
        <v>3257</v>
      </c>
      <c r="R1744" t="s">
        <v>758</v>
      </c>
      <c r="S1744" t="s">
        <v>190</v>
      </c>
      <c r="T1744">
        <v>12</v>
      </c>
    </row>
    <row r="1745" spans="1:20" x14ac:dyDescent="0.3">
      <c r="A1745" t="s">
        <v>3254</v>
      </c>
      <c r="B1745" t="str">
        <f>_xlfn.CONCAT(쿼리1[[#This Row],[주문번호]], "-", 쿼리1[[#This Row],[공정명]])</f>
        <v>20240924-1420P0227-분단</v>
      </c>
      <c r="C1745">
        <v>4</v>
      </c>
      <c r="D1745" t="s">
        <v>196</v>
      </c>
      <c r="E1745" s="1">
        <v>45559</v>
      </c>
      <c r="F1745" s="1">
        <v>45569</v>
      </c>
      <c r="G1745" s="1"/>
      <c r="H1745" s="1">
        <v>45656</v>
      </c>
      <c r="I1745" s="1">
        <v>45565</v>
      </c>
      <c r="J1745" t="s">
        <v>21</v>
      </c>
      <c r="K1745" t="s">
        <v>22</v>
      </c>
      <c r="L1745">
        <v>6000</v>
      </c>
      <c r="O1745" t="s">
        <v>3255</v>
      </c>
      <c r="P1745" t="s">
        <v>3256</v>
      </c>
      <c r="Q1745" t="s">
        <v>3257</v>
      </c>
      <c r="R1745" t="s">
        <v>758</v>
      </c>
      <c r="S1745" t="s">
        <v>190</v>
      </c>
      <c r="T1745">
        <v>12</v>
      </c>
    </row>
    <row r="1746" spans="1:20" x14ac:dyDescent="0.3">
      <c r="A1746" t="s">
        <v>3258</v>
      </c>
      <c r="B1746" t="str">
        <f>_xlfn.CONCAT(쿼리1[[#This Row],[주문번호]], "-", 쿼리1[[#This Row],[공정명]])</f>
        <v>20241105-1000168339-합지</v>
      </c>
      <c r="C1746">
        <v>3</v>
      </c>
      <c r="D1746" t="s">
        <v>60</v>
      </c>
      <c r="E1746" s="1">
        <v>45601</v>
      </c>
      <c r="F1746" s="1">
        <v>45610</v>
      </c>
      <c r="G1746" s="1">
        <v>45608</v>
      </c>
      <c r="H1746" s="1">
        <v>45656</v>
      </c>
      <c r="I1746" s="1">
        <v>45608</v>
      </c>
      <c r="J1746" t="s">
        <v>31</v>
      </c>
      <c r="K1746" t="s">
        <v>39</v>
      </c>
      <c r="L1746">
        <v>6000</v>
      </c>
      <c r="M1746">
        <v>6000</v>
      </c>
      <c r="N1746">
        <v>-2</v>
      </c>
      <c r="O1746" t="s">
        <v>1407</v>
      </c>
      <c r="P1746" t="s">
        <v>3108</v>
      </c>
      <c r="Q1746" t="s">
        <v>3109</v>
      </c>
      <c r="R1746" t="s">
        <v>758</v>
      </c>
      <c r="S1746" t="s">
        <v>190</v>
      </c>
      <c r="T1746">
        <v>12</v>
      </c>
    </row>
    <row r="1747" spans="1:20" x14ac:dyDescent="0.3">
      <c r="A1747" t="s">
        <v>3258</v>
      </c>
      <c r="B1747" t="str">
        <f>_xlfn.CONCAT(쿼리1[[#This Row],[주문번호]], "-", 쿼리1[[#This Row],[공정명]])</f>
        <v>20241105-1000168339-분단</v>
      </c>
      <c r="C1747">
        <v>4</v>
      </c>
      <c r="D1747" t="s">
        <v>196</v>
      </c>
      <c r="E1747" s="1">
        <v>45601</v>
      </c>
      <c r="F1747" s="1">
        <v>45611</v>
      </c>
      <c r="G1747" s="1">
        <v>45608</v>
      </c>
      <c r="H1747" s="1">
        <v>45656</v>
      </c>
      <c r="I1747" s="1">
        <v>45608</v>
      </c>
      <c r="J1747" t="s">
        <v>31</v>
      </c>
      <c r="K1747" t="s">
        <v>39</v>
      </c>
      <c r="L1747">
        <v>6000</v>
      </c>
      <c r="M1747">
        <v>6000</v>
      </c>
      <c r="N1747">
        <v>-3</v>
      </c>
      <c r="O1747" t="s">
        <v>1407</v>
      </c>
      <c r="P1747" t="s">
        <v>3108</v>
      </c>
      <c r="Q1747" t="s">
        <v>3109</v>
      </c>
      <c r="R1747" t="s">
        <v>758</v>
      </c>
      <c r="S1747" t="s">
        <v>190</v>
      </c>
      <c r="T1747">
        <v>12</v>
      </c>
    </row>
    <row r="1748" spans="1:20" x14ac:dyDescent="0.3">
      <c r="A1748" t="s">
        <v>760</v>
      </c>
      <c r="B1748" t="str">
        <f>_xlfn.CONCAT(쿼리1[[#This Row],[주문번호]], "-", 쿼리1[[#This Row],[공정명]])</f>
        <v>20240926-1000160657-합지</v>
      </c>
      <c r="C1748">
        <v>3</v>
      </c>
      <c r="D1748" t="s">
        <v>60</v>
      </c>
      <c r="E1748" s="1">
        <v>45561</v>
      </c>
      <c r="F1748" s="1">
        <v>45572</v>
      </c>
      <c r="G1748" s="1">
        <v>45579</v>
      </c>
      <c r="H1748" s="1">
        <v>45656</v>
      </c>
      <c r="I1748" s="1">
        <v>45579</v>
      </c>
      <c r="J1748" t="s">
        <v>31</v>
      </c>
      <c r="K1748" t="s">
        <v>32</v>
      </c>
      <c r="L1748">
        <v>6000</v>
      </c>
      <c r="M1748">
        <v>6000</v>
      </c>
      <c r="N1748">
        <v>7</v>
      </c>
      <c r="O1748" t="s">
        <v>536</v>
      </c>
      <c r="P1748" t="s">
        <v>756</v>
      </c>
      <c r="Q1748" t="s">
        <v>761</v>
      </c>
      <c r="R1748" t="s">
        <v>758</v>
      </c>
      <c r="S1748" t="s">
        <v>190</v>
      </c>
      <c r="T1748">
        <v>12</v>
      </c>
    </row>
    <row r="1749" spans="1:20" x14ac:dyDescent="0.3">
      <c r="A1749" t="s">
        <v>760</v>
      </c>
      <c r="B1749" t="str">
        <f>_xlfn.CONCAT(쿼리1[[#This Row],[주문번호]], "-", 쿼리1[[#This Row],[공정명]])</f>
        <v>20240926-1000160657-분단</v>
      </c>
      <c r="C1749">
        <v>4</v>
      </c>
      <c r="D1749" t="s">
        <v>196</v>
      </c>
      <c r="E1749" s="1">
        <v>45561</v>
      </c>
      <c r="F1749" s="1">
        <v>45573</v>
      </c>
      <c r="G1749" s="1">
        <v>45579</v>
      </c>
      <c r="H1749" s="1">
        <v>45656</v>
      </c>
      <c r="I1749" s="1">
        <v>45579</v>
      </c>
      <c r="J1749" t="s">
        <v>31</v>
      </c>
      <c r="K1749" t="s">
        <v>32</v>
      </c>
      <c r="L1749">
        <v>6000</v>
      </c>
      <c r="M1749">
        <v>6000</v>
      </c>
      <c r="N1749">
        <v>6</v>
      </c>
      <c r="O1749" t="s">
        <v>536</v>
      </c>
      <c r="P1749" t="s">
        <v>756</v>
      </c>
      <c r="Q1749" t="s">
        <v>761</v>
      </c>
      <c r="R1749" t="s">
        <v>758</v>
      </c>
      <c r="S1749" t="s">
        <v>190</v>
      </c>
      <c r="T1749">
        <v>12</v>
      </c>
    </row>
    <row r="1750" spans="1:20" x14ac:dyDescent="0.3">
      <c r="A1750" t="s">
        <v>3259</v>
      </c>
      <c r="B1750" t="str">
        <f>_xlfn.CONCAT(쿼리1[[#This Row],[주문번호]], "-", 쿼리1[[#This Row],[공정명]])</f>
        <v>20241018-1000153049-합지</v>
      </c>
      <c r="C1750">
        <v>3</v>
      </c>
      <c r="D1750" t="s">
        <v>60</v>
      </c>
      <c r="E1750" s="1">
        <v>45583</v>
      </c>
      <c r="F1750" s="1">
        <v>45594</v>
      </c>
      <c r="G1750" s="1">
        <v>45595</v>
      </c>
      <c r="H1750" s="1">
        <v>45656</v>
      </c>
      <c r="I1750" s="1">
        <v>45595</v>
      </c>
      <c r="J1750" t="s">
        <v>31</v>
      </c>
      <c r="K1750" t="s">
        <v>32</v>
      </c>
      <c r="L1750">
        <v>18000</v>
      </c>
      <c r="M1750">
        <v>18000</v>
      </c>
      <c r="N1750">
        <v>1</v>
      </c>
      <c r="O1750" t="s">
        <v>1407</v>
      </c>
      <c r="P1750" t="s">
        <v>1411</v>
      </c>
      <c r="Q1750" t="s">
        <v>1412</v>
      </c>
      <c r="R1750" t="s">
        <v>758</v>
      </c>
      <c r="S1750" t="s">
        <v>190</v>
      </c>
      <c r="T1750">
        <v>36</v>
      </c>
    </row>
    <row r="1751" spans="1:20" x14ac:dyDescent="0.3">
      <c r="A1751" t="s">
        <v>3259</v>
      </c>
      <c r="B1751" t="str">
        <f>_xlfn.CONCAT(쿼리1[[#This Row],[주문번호]], "-", 쿼리1[[#This Row],[공정명]])</f>
        <v>20241018-1000153049-분단</v>
      </c>
      <c r="C1751">
        <v>4</v>
      </c>
      <c r="D1751" t="s">
        <v>196</v>
      </c>
      <c r="E1751" s="1">
        <v>45583</v>
      </c>
      <c r="F1751" s="1">
        <v>45595</v>
      </c>
      <c r="G1751" s="1">
        <v>45595</v>
      </c>
      <c r="H1751" s="1">
        <v>45656</v>
      </c>
      <c r="I1751" s="1">
        <v>45595</v>
      </c>
      <c r="J1751" t="s">
        <v>31</v>
      </c>
      <c r="K1751" t="s">
        <v>39</v>
      </c>
      <c r="L1751">
        <v>18000</v>
      </c>
      <c r="M1751">
        <v>18000</v>
      </c>
      <c r="N1751">
        <v>0</v>
      </c>
      <c r="O1751" t="s">
        <v>1407</v>
      </c>
      <c r="P1751" t="s">
        <v>1411</v>
      </c>
      <c r="Q1751" t="s">
        <v>1412</v>
      </c>
      <c r="R1751" t="s">
        <v>758</v>
      </c>
      <c r="S1751" t="s">
        <v>190</v>
      </c>
      <c r="T1751">
        <v>36</v>
      </c>
    </row>
    <row r="1752" spans="1:20" x14ac:dyDescent="0.3">
      <c r="A1752" t="s">
        <v>3260</v>
      </c>
      <c r="B1752" t="str">
        <f>_xlfn.CONCAT(쿼리1[[#This Row],[주문번호]], "-", 쿼리1[[#This Row],[공정명]])</f>
        <v>20240910-1000165303-합지</v>
      </c>
      <c r="C1752">
        <v>3</v>
      </c>
      <c r="D1752" t="s">
        <v>60</v>
      </c>
      <c r="E1752" s="1">
        <v>45545</v>
      </c>
      <c r="F1752" s="1">
        <v>45553</v>
      </c>
      <c r="G1752" s="1">
        <v>45554</v>
      </c>
      <c r="H1752" s="1">
        <v>45656</v>
      </c>
      <c r="I1752" s="1">
        <v>45554</v>
      </c>
      <c r="J1752" t="s">
        <v>31</v>
      </c>
      <c r="K1752" t="s">
        <v>32</v>
      </c>
      <c r="L1752">
        <v>6000</v>
      </c>
      <c r="M1752">
        <v>6000</v>
      </c>
      <c r="N1752">
        <v>1</v>
      </c>
      <c r="O1752" t="s">
        <v>1407</v>
      </c>
      <c r="P1752" t="s">
        <v>756</v>
      </c>
      <c r="Q1752" t="s">
        <v>3261</v>
      </c>
      <c r="R1752" t="s">
        <v>758</v>
      </c>
      <c r="S1752" t="s">
        <v>190</v>
      </c>
      <c r="T1752">
        <v>12</v>
      </c>
    </row>
    <row r="1753" spans="1:20" x14ac:dyDescent="0.3">
      <c r="A1753" t="s">
        <v>3262</v>
      </c>
      <c r="B1753" t="str">
        <f>_xlfn.CONCAT(쿼리1[[#This Row],[주문번호]], "-", 쿼리1[[#This Row],[공정명]])</f>
        <v>20241022-1000139380-제대</v>
      </c>
      <c r="C1753">
        <v>5</v>
      </c>
      <c r="D1753" t="s">
        <v>80</v>
      </c>
      <c r="E1753" s="1">
        <v>45587</v>
      </c>
      <c r="F1753" s="1">
        <v>45600</v>
      </c>
      <c r="G1753" s="1">
        <v>45604</v>
      </c>
      <c r="H1753" s="1">
        <v>45656</v>
      </c>
      <c r="I1753" s="1">
        <v>45604</v>
      </c>
      <c r="J1753" t="s">
        <v>31</v>
      </c>
      <c r="K1753" t="s">
        <v>32</v>
      </c>
      <c r="L1753">
        <v>85714</v>
      </c>
      <c r="M1753">
        <v>80580</v>
      </c>
      <c r="N1753">
        <v>4</v>
      </c>
      <c r="O1753" t="s">
        <v>3133</v>
      </c>
      <c r="P1753" t="s">
        <v>3137</v>
      </c>
      <c r="Q1753" t="s">
        <v>3138</v>
      </c>
      <c r="R1753" t="s">
        <v>3135</v>
      </c>
      <c r="S1753" t="s">
        <v>256</v>
      </c>
      <c r="T1753">
        <v>85714</v>
      </c>
    </row>
    <row r="1754" spans="1:20" x14ac:dyDescent="0.3">
      <c r="A1754" t="s">
        <v>3263</v>
      </c>
      <c r="B1754" t="str">
        <f>_xlfn.CONCAT(쿼리1[[#This Row],[주문번호]], "-", 쿼리1[[#This Row],[공정명]])</f>
        <v>20241015-1000167639-제대</v>
      </c>
      <c r="C1754">
        <v>2</v>
      </c>
      <c r="D1754" t="s">
        <v>80</v>
      </c>
      <c r="E1754" s="1">
        <v>45580</v>
      </c>
      <c r="F1754" s="1">
        <v>45593</v>
      </c>
      <c r="G1754" s="1">
        <v>45601</v>
      </c>
      <c r="H1754" s="1">
        <v>45656</v>
      </c>
      <c r="I1754" s="1">
        <v>45601</v>
      </c>
      <c r="J1754" t="s">
        <v>31</v>
      </c>
      <c r="K1754" t="s">
        <v>32</v>
      </c>
      <c r="L1754">
        <v>18461</v>
      </c>
      <c r="M1754">
        <v>17900</v>
      </c>
      <c r="N1754">
        <v>8</v>
      </c>
      <c r="O1754" t="s">
        <v>394</v>
      </c>
      <c r="P1754" t="s">
        <v>678</v>
      </c>
      <c r="Q1754" t="s">
        <v>42</v>
      </c>
      <c r="R1754" t="s">
        <v>3144</v>
      </c>
      <c r="S1754" t="s">
        <v>256</v>
      </c>
      <c r="T1754">
        <v>18461</v>
      </c>
    </row>
    <row r="1755" spans="1:20" x14ac:dyDescent="0.3">
      <c r="A1755" t="s">
        <v>3264</v>
      </c>
      <c r="B1755" t="str">
        <f>_xlfn.CONCAT(쿼리1[[#This Row],[주문번호]], "-", 쿼리1[[#This Row],[공정명]])</f>
        <v>20241015-1218N0146-제대</v>
      </c>
      <c r="C1755">
        <v>2</v>
      </c>
      <c r="D1755" t="s">
        <v>80</v>
      </c>
      <c r="E1755" s="1">
        <v>45580</v>
      </c>
      <c r="F1755" s="1">
        <v>45593</v>
      </c>
      <c r="G1755" s="1">
        <v>45602</v>
      </c>
      <c r="H1755" s="1">
        <v>45656</v>
      </c>
      <c r="I1755" s="1">
        <v>45602</v>
      </c>
      <c r="J1755" t="s">
        <v>31</v>
      </c>
      <c r="K1755" t="s">
        <v>32</v>
      </c>
      <c r="L1755">
        <v>18461</v>
      </c>
      <c r="M1755">
        <v>18200</v>
      </c>
      <c r="N1755">
        <v>9</v>
      </c>
      <c r="O1755" t="s">
        <v>394</v>
      </c>
      <c r="P1755" t="s">
        <v>3199</v>
      </c>
      <c r="Q1755" t="s">
        <v>42</v>
      </c>
      <c r="R1755" t="s">
        <v>3144</v>
      </c>
      <c r="S1755" t="s">
        <v>256</v>
      </c>
      <c r="T1755">
        <v>18461</v>
      </c>
    </row>
    <row r="1756" spans="1:20" x14ac:dyDescent="0.3">
      <c r="A1756" t="s">
        <v>3265</v>
      </c>
      <c r="B1756" t="str">
        <f>_xlfn.CONCAT(쿼리1[[#This Row],[주문번호]], "-", 쿼리1[[#This Row],[공정명]])</f>
        <v>20241119-120429-제대</v>
      </c>
      <c r="C1756">
        <v>4</v>
      </c>
      <c r="D1756" t="s">
        <v>80</v>
      </c>
      <c r="E1756" s="1">
        <v>45615</v>
      </c>
      <c r="F1756" s="1">
        <v>45625</v>
      </c>
      <c r="G1756" s="1">
        <v>45628</v>
      </c>
      <c r="H1756" s="1">
        <v>45656</v>
      </c>
      <c r="I1756" s="1">
        <v>45628</v>
      </c>
      <c r="J1756" t="s">
        <v>31</v>
      </c>
      <c r="K1756" t="s">
        <v>32</v>
      </c>
      <c r="L1756">
        <v>12000</v>
      </c>
      <c r="M1756">
        <v>11500</v>
      </c>
      <c r="N1756">
        <v>3</v>
      </c>
      <c r="O1756" t="s">
        <v>91</v>
      </c>
      <c r="P1756" t="s">
        <v>3266</v>
      </c>
      <c r="Q1756" t="s">
        <v>3267</v>
      </c>
      <c r="R1756" t="s">
        <v>3002</v>
      </c>
      <c r="S1756" t="s">
        <v>256</v>
      </c>
      <c r="T1756">
        <v>12000</v>
      </c>
    </row>
    <row r="1757" spans="1:20" x14ac:dyDescent="0.3">
      <c r="A1757" t="s">
        <v>3268</v>
      </c>
      <c r="B1757" t="str">
        <f>_xlfn.CONCAT(쿼리1[[#This Row],[주문번호]], "-", 쿼리1[[#This Row],[공정명]])</f>
        <v>20240930-1000163203-제대</v>
      </c>
      <c r="C1757">
        <v>2</v>
      </c>
      <c r="D1757" t="s">
        <v>80</v>
      </c>
      <c r="E1757" s="1">
        <v>45565</v>
      </c>
      <c r="F1757" s="1">
        <v>45579</v>
      </c>
      <c r="G1757" s="1">
        <v>45580</v>
      </c>
      <c r="H1757" s="1">
        <v>45656</v>
      </c>
      <c r="I1757" s="1">
        <v>45580</v>
      </c>
      <c r="J1757" t="s">
        <v>31</v>
      </c>
      <c r="K1757" t="s">
        <v>32</v>
      </c>
      <c r="L1757">
        <v>100000</v>
      </c>
      <c r="M1757">
        <v>97800</v>
      </c>
      <c r="N1757">
        <v>1</v>
      </c>
      <c r="O1757" t="s">
        <v>91</v>
      </c>
      <c r="P1757" t="s">
        <v>1029</v>
      </c>
      <c r="Q1757" t="s">
        <v>42</v>
      </c>
      <c r="R1757" t="s">
        <v>3002</v>
      </c>
      <c r="S1757" t="s">
        <v>256</v>
      </c>
      <c r="T1757">
        <v>100000</v>
      </c>
    </row>
    <row r="1758" spans="1:20" x14ac:dyDescent="0.3">
      <c r="A1758" t="s">
        <v>3269</v>
      </c>
      <c r="B1758" t="str">
        <f>_xlfn.CONCAT(쿼리1[[#This Row],[주문번호]], "-", 쿼리1[[#This Row],[공정명]])</f>
        <v>20241122-1216P0006-제대</v>
      </c>
      <c r="C1758">
        <v>4</v>
      </c>
      <c r="D1758" t="s">
        <v>80</v>
      </c>
      <c r="E1758" s="1">
        <v>45618</v>
      </c>
      <c r="F1758" s="1">
        <v>45630</v>
      </c>
      <c r="G1758" s="1">
        <v>45632</v>
      </c>
      <c r="H1758" s="1">
        <v>45656</v>
      </c>
      <c r="I1758" s="1">
        <v>45635</v>
      </c>
      <c r="J1758" t="s">
        <v>31</v>
      </c>
      <c r="K1758" t="s">
        <v>32</v>
      </c>
      <c r="L1758">
        <v>26086</v>
      </c>
      <c r="M1758">
        <v>24800</v>
      </c>
      <c r="N1758">
        <v>2</v>
      </c>
      <c r="O1758" t="s">
        <v>91</v>
      </c>
      <c r="P1758" t="s">
        <v>287</v>
      </c>
      <c r="Q1758" t="s">
        <v>3270</v>
      </c>
      <c r="R1758" t="s">
        <v>3271</v>
      </c>
      <c r="S1758" t="s">
        <v>256</v>
      </c>
      <c r="T1758">
        <v>26086</v>
      </c>
    </row>
    <row r="1759" spans="1:20" x14ac:dyDescent="0.3">
      <c r="A1759" t="s">
        <v>3272</v>
      </c>
      <c r="B1759" t="str">
        <f>_xlfn.CONCAT(쿼리1[[#This Row],[주문번호]], "-", 쿼리1[[#This Row],[공정명]])</f>
        <v>20241028-1000141018-제대</v>
      </c>
      <c r="C1759">
        <v>3</v>
      </c>
      <c r="D1759" t="s">
        <v>80</v>
      </c>
      <c r="E1759" s="1">
        <v>45593</v>
      </c>
      <c r="F1759" s="1">
        <v>45604</v>
      </c>
      <c r="G1759" s="1">
        <v>45607</v>
      </c>
      <c r="H1759" s="1">
        <v>45656</v>
      </c>
      <c r="I1759" s="1">
        <v>45607</v>
      </c>
      <c r="J1759" t="s">
        <v>31</v>
      </c>
      <c r="K1759" t="s">
        <v>32</v>
      </c>
      <c r="L1759">
        <v>40000</v>
      </c>
      <c r="M1759">
        <v>38370</v>
      </c>
      <c r="N1759">
        <v>3</v>
      </c>
      <c r="O1759" t="s">
        <v>859</v>
      </c>
      <c r="P1759" t="s">
        <v>3273</v>
      </c>
      <c r="Q1759" t="s">
        <v>42</v>
      </c>
      <c r="R1759" t="s">
        <v>3274</v>
      </c>
      <c r="S1759" t="s">
        <v>256</v>
      </c>
      <c r="T1759">
        <v>40000</v>
      </c>
    </row>
    <row r="1760" spans="1:20" x14ac:dyDescent="0.3">
      <c r="A1760" t="s">
        <v>3275</v>
      </c>
      <c r="B1760" t="str">
        <f>_xlfn.CONCAT(쿼리1[[#This Row],[주문번호]], "-", 쿼리1[[#This Row],[공정명]])</f>
        <v>20241203-1000169883-제대</v>
      </c>
      <c r="C1760">
        <v>2</v>
      </c>
      <c r="D1760" t="s">
        <v>80</v>
      </c>
      <c r="E1760" s="1">
        <v>45629</v>
      </c>
      <c r="F1760" s="1">
        <v>45642</v>
      </c>
      <c r="G1760" s="1">
        <v>45649</v>
      </c>
      <c r="H1760" s="1">
        <v>45656</v>
      </c>
      <c r="I1760" s="1">
        <v>45649</v>
      </c>
      <c r="J1760" t="s">
        <v>31</v>
      </c>
      <c r="K1760" t="s">
        <v>32</v>
      </c>
      <c r="L1760">
        <v>41379</v>
      </c>
      <c r="M1760">
        <v>39740</v>
      </c>
      <c r="N1760">
        <v>7</v>
      </c>
      <c r="O1760" t="s">
        <v>3276</v>
      </c>
      <c r="P1760" t="s">
        <v>3277</v>
      </c>
      <c r="Q1760" t="s">
        <v>42</v>
      </c>
      <c r="R1760" t="s">
        <v>3274</v>
      </c>
      <c r="S1760" t="s">
        <v>256</v>
      </c>
      <c r="T1760">
        <v>41379</v>
      </c>
    </row>
    <row r="1761" spans="1:20" x14ac:dyDescent="0.3">
      <c r="A1761" t="s">
        <v>3278</v>
      </c>
      <c r="B1761" t="str">
        <f>_xlfn.CONCAT(쿼리1[[#This Row],[주문번호]], "-", 쿼리1[[#This Row],[공정명]])</f>
        <v>20241203-1319N0028-제대</v>
      </c>
      <c r="C1761">
        <v>2</v>
      </c>
      <c r="D1761" t="s">
        <v>80</v>
      </c>
      <c r="E1761" s="1">
        <v>45629</v>
      </c>
      <c r="F1761" s="1">
        <v>45645</v>
      </c>
      <c r="G1761" s="1">
        <v>45649</v>
      </c>
      <c r="H1761" s="1">
        <v>45656</v>
      </c>
      <c r="I1761" s="1">
        <v>45649</v>
      </c>
      <c r="J1761" t="s">
        <v>31</v>
      </c>
      <c r="K1761" t="s">
        <v>32</v>
      </c>
      <c r="L1761">
        <v>140077</v>
      </c>
      <c r="M1761">
        <v>135500</v>
      </c>
      <c r="N1761">
        <v>4</v>
      </c>
      <c r="O1761" t="s">
        <v>3276</v>
      </c>
      <c r="P1761" t="s">
        <v>3279</v>
      </c>
      <c r="Q1761" t="s">
        <v>42</v>
      </c>
      <c r="R1761" t="s">
        <v>3274</v>
      </c>
      <c r="S1761" t="s">
        <v>256</v>
      </c>
      <c r="T1761">
        <v>140077</v>
      </c>
    </row>
    <row r="1762" spans="1:20" x14ac:dyDescent="0.3">
      <c r="A1762" t="s">
        <v>3280</v>
      </c>
      <c r="B1762" t="str">
        <f>_xlfn.CONCAT(쿼리1[[#This Row],[주문번호]], "-", 쿼리1[[#This Row],[공정명]])</f>
        <v>20240910-1000141018-제대</v>
      </c>
      <c r="C1762">
        <v>3</v>
      </c>
      <c r="D1762" t="s">
        <v>80</v>
      </c>
      <c r="E1762" s="1">
        <v>45545</v>
      </c>
      <c r="F1762" s="1">
        <v>45558</v>
      </c>
      <c r="G1762" s="1">
        <v>45575</v>
      </c>
      <c r="H1762" s="1">
        <v>45656</v>
      </c>
      <c r="I1762" s="1">
        <v>45575</v>
      </c>
      <c r="J1762" t="s">
        <v>31</v>
      </c>
      <c r="K1762" t="s">
        <v>32</v>
      </c>
      <c r="L1762">
        <v>40000</v>
      </c>
      <c r="M1762">
        <v>37800</v>
      </c>
      <c r="N1762">
        <v>17</v>
      </c>
      <c r="O1762" t="s">
        <v>859</v>
      </c>
      <c r="P1762" t="s">
        <v>3273</v>
      </c>
      <c r="Q1762" t="s">
        <v>42</v>
      </c>
      <c r="R1762" t="s">
        <v>3274</v>
      </c>
      <c r="S1762" t="s">
        <v>256</v>
      </c>
      <c r="T1762">
        <v>40000</v>
      </c>
    </row>
    <row r="1763" spans="1:20" x14ac:dyDescent="0.3">
      <c r="A1763" t="s">
        <v>3280</v>
      </c>
      <c r="B1763" t="str">
        <f>_xlfn.CONCAT(쿼리1[[#This Row],[주문번호]], "-", 쿼리1[[#This Row],[공정명]])</f>
        <v>20240910-1000141018-제대</v>
      </c>
      <c r="C1763">
        <v>3</v>
      </c>
      <c r="D1763" t="s">
        <v>80</v>
      </c>
      <c r="E1763" s="1">
        <v>45545</v>
      </c>
      <c r="F1763" s="1">
        <v>45558</v>
      </c>
      <c r="G1763" s="1">
        <v>45575</v>
      </c>
      <c r="H1763" s="1">
        <v>45656</v>
      </c>
      <c r="I1763" s="1">
        <v>45575</v>
      </c>
      <c r="J1763" t="s">
        <v>31</v>
      </c>
      <c r="K1763" t="s">
        <v>32</v>
      </c>
      <c r="L1763">
        <v>40000</v>
      </c>
      <c r="M1763">
        <v>37800</v>
      </c>
      <c r="N1763">
        <v>17</v>
      </c>
      <c r="O1763" t="s">
        <v>859</v>
      </c>
      <c r="P1763" t="s">
        <v>3273</v>
      </c>
      <c r="Q1763" t="s">
        <v>42</v>
      </c>
      <c r="R1763" t="s">
        <v>3274</v>
      </c>
      <c r="S1763" t="s">
        <v>256</v>
      </c>
      <c r="T1763">
        <v>40000</v>
      </c>
    </row>
    <row r="1764" spans="1:20" x14ac:dyDescent="0.3">
      <c r="A1764" t="s">
        <v>3281</v>
      </c>
      <c r="B1764" t="str">
        <f>_xlfn.CONCAT(쿼리1[[#This Row],[주문번호]], "-", 쿼리1[[#This Row],[공정명]])</f>
        <v>20240924-1000141398-제대</v>
      </c>
      <c r="C1764">
        <v>5</v>
      </c>
      <c r="D1764" t="s">
        <v>80</v>
      </c>
      <c r="E1764" s="1">
        <v>45559</v>
      </c>
      <c r="F1764" s="1">
        <v>45573</v>
      </c>
      <c r="G1764" s="1">
        <v>45587</v>
      </c>
      <c r="H1764" s="1">
        <v>45656</v>
      </c>
      <c r="I1764" s="1">
        <v>45587</v>
      </c>
      <c r="J1764" t="s">
        <v>31</v>
      </c>
      <c r="K1764" t="s">
        <v>32</v>
      </c>
      <c r="L1764">
        <v>30769</v>
      </c>
      <c r="M1764">
        <v>28875</v>
      </c>
      <c r="N1764">
        <v>14</v>
      </c>
      <c r="O1764" t="s">
        <v>3230</v>
      </c>
      <c r="P1764" t="s">
        <v>3282</v>
      </c>
      <c r="Q1764" t="s">
        <v>3283</v>
      </c>
      <c r="R1764" t="s">
        <v>458</v>
      </c>
      <c r="S1764" t="s">
        <v>256</v>
      </c>
      <c r="T1764">
        <v>30769</v>
      </c>
    </row>
    <row r="1765" spans="1:20" x14ac:dyDescent="0.3">
      <c r="A1765" t="s">
        <v>3284</v>
      </c>
      <c r="B1765" t="str">
        <f>_xlfn.CONCAT(쿼리1[[#This Row],[주문번호]], "-", 쿼리1[[#This Row],[공정명]])</f>
        <v>20241227-1220P0186-제대</v>
      </c>
      <c r="C1765">
        <v>4</v>
      </c>
      <c r="D1765" t="s">
        <v>80</v>
      </c>
      <c r="E1765" s="1">
        <v>45653</v>
      </c>
      <c r="F1765" s="1">
        <v>45663</v>
      </c>
      <c r="G1765" s="1"/>
      <c r="H1765" s="1">
        <v>45656</v>
      </c>
      <c r="I1765" s="1"/>
      <c r="J1765" t="s">
        <v>21</v>
      </c>
      <c r="K1765" t="s">
        <v>282</v>
      </c>
      <c r="L1765">
        <v>27272</v>
      </c>
      <c r="O1765" t="s">
        <v>979</v>
      </c>
      <c r="P1765" t="s">
        <v>3285</v>
      </c>
      <c r="Q1765" t="s">
        <v>3286</v>
      </c>
      <c r="R1765" t="s">
        <v>3287</v>
      </c>
      <c r="S1765" t="s">
        <v>256</v>
      </c>
      <c r="T1765">
        <v>27272</v>
      </c>
    </row>
    <row r="1766" spans="1:20" x14ac:dyDescent="0.3">
      <c r="A1766" t="s">
        <v>3288</v>
      </c>
      <c r="B1766" t="str">
        <f>_xlfn.CONCAT(쿼리1[[#This Row],[주문번호]], "-", 쿼리1[[#This Row],[공정명]])</f>
        <v>20241205-1000138052-제대</v>
      </c>
      <c r="C1766">
        <v>4</v>
      </c>
      <c r="D1766" t="s">
        <v>80</v>
      </c>
      <c r="E1766" s="1">
        <v>45631</v>
      </c>
      <c r="F1766" s="1">
        <v>45642</v>
      </c>
      <c r="G1766" s="1">
        <v>45646</v>
      </c>
      <c r="H1766" s="1">
        <v>45656</v>
      </c>
      <c r="I1766" s="1">
        <v>45646</v>
      </c>
      <c r="J1766" t="s">
        <v>31</v>
      </c>
      <c r="K1766" t="s">
        <v>32</v>
      </c>
      <c r="L1766">
        <v>24000</v>
      </c>
      <c r="M1766">
        <v>22400</v>
      </c>
      <c r="N1766">
        <v>4</v>
      </c>
      <c r="O1766" t="s">
        <v>979</v>
      </c>
      <c r="P1766" t="s">
        <v>3289</v>
      </c>
      <c r="Q1766" t="s">
        <v>3290</v>
      </c>
      <c r="R1766" t="s">
        <v>3287</v>
      </c>
      <c r="S1766" t="s">
        <v>256</v>
      </c>
      <c r="T1766">
        <v>24000</v>
      </c>
    </row>
    <row r="1767" spans="1:20" x14ac:dyDescent="0.3">
      <c r="A1767" t="s">
        <v>3291</v>
      </c>
      <c r="B1767" t="str">
        <f>_xlfn.CONCAT(쿼리1[[#This Row],[주문번호]], "-", 쿼리1[[#This Row],[공정명]])</f>
        <v>20241205-1000141781-제대</v>
      </c>
      <c r="C1767">
        <v>4</v>
      </c>
      <c r="D1767" t="s">
        <v>80</v>
      </c>
      <c r="E1767" s="1">
        <v>45631</v>
      </c>
      <c r="F1767" s="1">
        <v>45642</v>
      </c>
      <c r="G1767" s="1">
        <v>45646</v>
      </c>
      <c r="H1767" s="1">
        <v>45656</v>
      </c>
      <c r="I1767" s="1">
        <v>45646</v>
      </c>
      <c r="J1767" t="s">
        <v>31</v>
      </c>
      <c r="K1767" t="s">
        <v>32</v>
      </c>
      <c r="L1767">
        <v>24000</v>
      </c>
      <c r="M1767">
        <v>22164</v>
      </c>
      <c r="N1767">
        <v>4</v>
      </c>
      <c r="O1767" t="s">
        <v>979</v>
      </c>
      <c r="P1767" t="s">
        <v>3289</v>
      </c>
      <c r="Q1767" t="s">
        <v>3292</v>
      </c>
      <c r="R1767" t="s">
        <v>3287</v>
      </c>
      <c r="S1767" t="s">
        <v>256</v>
      </c>
      <c r="T1767">
        <v>24000</v>
      </c>
    </row>
    <row r="1768" spans="1:20" x14ac:dyDescent="0.3">
      <c r="A1768" t="s">
        <v>3293</v>
      </c>
      <c r="B1768" t="str">
        <f>_xlfn.CONCAT(쿼리1[[#This Row],[주문번호]], "-", 쿼리1[[#This Row],[공정명]])</f>
        <v>20240927-1220P0186-제대</v>
      </c>
      <c r="C1768">
        <v>4</v>
      </c>
      <c r="D1768" t="s">
        <v>80</v>
      </c>
      <c r="E1768" s="1">
        <v>45562</v>
      </c>
      <c r="F1768" s="1">
        <v>45572</v>
      </c>
      <c r="G1768" s="1">
        <v>45579</v>
      </c>
      <c r="H1768" s="1">
        <v>45656</v>
      </c>
      <c r="I1768" s="1">
        <v>45586</v>
      </c>
      <c r="J1768" t="s">
        <v>31</v>
      </c>
      <c r="K1768" t="s">
        <v>32</v>
      </c>
      <c r="L1768">
        <v>27272</v>
      </c>
      <c r="M1768">
        <v>25630</v>
      </c>
      <c r="N1768">
        <v>7</v>
      </c>
      <c r="O1768" t="s">
        <v>979</v>
      </c>
      <c r="P1768" t="s">
        <v>3285</v>
      </c>
      <c r="Q1768" t="s">
        <v>3286</v>
      </c>
      <c r="R1768" t="s">
        <v>3287</v>
      </c>
      <c r="S1768" t="s">
        <v>256</v>
      </c>
      <c r="T1768">
        <v>27272</v>
      </c>
    </row>
    <row r="1769" spans="1:20" x14ac:dyDescent="0.3">
      <c r="A1769" t="s">
        <v>3294</v>
      </c>
      <c r="B1769" t="str">
        <f>_xlfn.CONCAT(쿼리1[[#This Row],[주문번호]], "-", 쿼리1[[#This Row],[공정명]])</f>
        <v>20241212-1000159459-제대</v>
      </c>
      <c r="C1769">
        <v>4</v>
      </c>
      <c r="D1769" t="s">
        <v>80</v>
      </c>
      <c r="E1769" s="1">
        <v>45638</v>
      </c>
      <c r="F1769" s="1">
        <v>45653</v>
      </c>
      <c r="G1769" s="1"/>
      <c r="H1769" s="1">
        <v>45656</v>
      </c>
      <c r="I1769" s="1"/>
      <c r="J1769" t="s">
        <v>21</v>
      </c>
      <c r="K1769" t="s">
        <v>22</v>
      </c>
      <c r="L1769">
        <v>436363</v>
      </c>
      <c r="O1769" t="s">
        <v>2886</v>
      </c>
      <c r="P1769" t="s">
        <v>3295</v>
      </c>
      <c r="Q1769" t="s">
        <v>3296</v>
      </c>
      <c r="R1769" t="s">
        <v>3297</v>
      </c>
      <c r="S1769" t="s">
        <v>256</v>
      </c>
      <c r="T1769">
        <v>436363</v>
      </c>
    </row>
    <row r="1770" spans="1:20" x14ac:dyDescent="0.3">
      <c r="A1770" t="s">
        <v>2110</v>
      </c>
      <c r="B1770" t="str">
        <f>_xlfn.CONCAT(쿼리1[[#This Row],[주문번호]], "-", 쿼리1[[#This Row],[공정명]])</f>
        <v>20241015-1217P0015-제대</v>
      </c>
      <c r="C1770">
        <v>4</v>
      </c>
      <c r="D1770" t="s">
        <v>80</v>
      </c>
      <c r="E1770" s="1">
        <v>45580</v>
      </c>
      <c r="F1770" s="1">
        <v>45593</v>
      </c>
      <c r="G1770" s="1">
        <v>45597</v>
      </c>
      <c r="H1770" s="1">
        <v>45656</v>
      </c>
      <c r="I1770" s="1">
        <v>45597</v>
      </c>
      <c r="J1770" t="s">
        <v>31</v>
      </c>
      <c r="K1770" t="s">
        <v>32</v>
      </c>
      <c r="L1770">
        <v>33333</v>
      </c>
      <c r="M1770">
        <v>31400</v>
      </c>
      <c r="N1770">
        <v>4</v>
      </c>
      <c r="O1770" t="s">
        <v>1177</v>
      </c>
      <c r="P1770" t="s">
        <v>2111</v>
      </c>
      <c r="Q1770" t="s">
        <v>2112</v>
      </c>
      <c r="R1770" t="s">
        <v>571</v>
      </c>
      <c r="S1770" t="s">
        <v>1144</v>
      </c>
      <c r="T1770">
        <v>33333</v>
      </c>
    </row>
    <row r="1771" spans="1:20" x14ac:dyDescent="0.3">
      <c r="A1771" t="s">
        <v>3298</v>
      </c>
      <c r="B1771" t="str">
        <f>_xlfn.CONCAT(쿼리1[[#This Row],[주문번호]], "-", 쿼리1[[#This Row],[공정명]])</f>
        <v>20241226-1000161034-제대</v>
      </c>
      <c r="C1771">
        <v>2</v>
      </c>
      <c r="D1771" t="s">
        <v>80</v>
      </c>
      <c r="E1771" s="1">
        <v>45652</v>
      </c>
      <c r="F1771" s="1">
        <v>45670</v>
      </c>
      <c r="G1771" s="1"/>
      <c r="H1771" s="1">
        <v>45656</v>
      </c>
      <c r="I1771" s="1"/>
      <c r="J1771" t="s">
        <v>21</v>
      </c>
      <c r="K1771" t="s">
        <v>282</v>
      </c>
      <c r="L1771">
        <v>102857</v>
      </c>
      <c r="O1771" t="s">
        <v>3299</v>
      </c>
      <c r="P1771" t="s">
        <v>671</v>
      </c>
      <c r="Q1771" t="s">
        <v>42</v>
      </c>
      <c r="R1771" t="s">
        <v>3300</v>
      </c>
      <c r="S1771" t="s">
        <v>1144</v>
      </c>
      <c r="T1771">
        <v>102857</v>
      </c>
    </row>
    <row r="1772" spans="1:20" x14ac:dyDescent="0.3">
      <c r="A1772" t="s">
        <v>2198</v>
      </c>
      <c r="B1772" t="str">
        <f>_xlfn.CONCAT(쿼리1[[#This Row],[주문번호]], "-", 쿼리1[[#This Row],[공정명]])</f>
        <v>20241025-1000161088-제대</v>
      </c>
      <c r="C1772">
        <v>5</v>
      </c>
      <c r="D1772" t="s">
        <v>80</v>
      </c>
      <c r="E1772" s="1">
        <v>45590</v>
      </c>
      <c r="F1772" s="1">
        <v>45604</v>
      </c>
      <c r="G1772" s="1">
        <v>45602</v>
      </c>
      <c r="H1772" s="1">
        <v>45656</v>
      </c>
      <c r="I1772" s="1">
        <v>45602</v>
      </c>
      <c r="J1772" t="s">
        <v>31</v>
      </c>
      <c r="K1772" t="s">
        <v>39</v>
      </c>
      <c r="L1772">
        <v>30000</v>
      </c>
      <c r="M1772">
        <v>27150</v>
      </c>
      <c r="N1772">
        <v>-2</v>
      </c>
      <c r="O1772" t="s">
        <v>1311</v>
      </c>
      <c r="P1772" t="s">
        <v>2199</v>
      </c>
      <c r="Q1772" t="s">
        <v>2200</v>
      </c>
      <c r="R1772" t="s">
        <v>2197</v>
      </c>
      <c r="S1772" t="s">
        <v>1144</v>
      </c>
      <c r="T1772">
        <v>30000</v>
      </c>
    </row>
    <row r="1773" spans="1:20" x14ac:dyDescent="0.3">
      <c r="A1773" t="s">
        <v>2355</v>
      </c>
      <c r="B1773" t="str">
        <f>_xlfn.CONCAT(쿼리1[[#This Row],[주문번호]], "-", 쿼리1[[#This Row],[공정명]])</f>
        <v>20241227-1000154981-제대</v>
      </c>
      <c r="C1773">
        <v>3</v>
      </c>
      <c r="D1773" t="s">
        <v>80</v>
      </c>
      <c r="E1773" s="1">
        <v>45653</v>
      </c>
      <c r="F1773" s="1">
        <v>45670</v>
      </c>
      <c r="G1773" s="1"/>
      <c r="H1773" s="1">
        <v>45656</v>
      </c>
      <c r="I1773" s="1"/>
      <c r="J1773" t="s">
        <v>21</v>
      </c>
      <c r="K1773" t="s">
        <v>282</v>
      </c>
      <c r="L1773">
        <v>30000</v>
      </c>
      <c r="O1773" t="s">
        <v>1311</v>
      </c>
      <c r="P1773" t="s">
        <v>1160</v>
      </c>
      <c r="Q1773" t="s">
        <v>42</v>
      </c>
      <c r="R1773" t="s">
        <v>2197</v>
      </c>
      <c r="S1773" t="s">
        <v>1144</v>
      </c>
      <c r="T1773">
        <v>30000</v>
      </c>
    </row>
    <row r="1774" spans="1:20" x14ac:dyDescent="0.3">
      <c r="A1774" t="s">
        <v>3301</v>
      </c>
      <c r="B1774" t="str">
        <f>_xlfn.CONCAT(쿼리1[[#This Row],[주문번호]], "-", 쿼리1[[#This Row],[공정명]])</f>
        <v>20241002-1000167373-제대</v>
      </c>
      <c r="C1774">
        <v>4</v>
      </c>
      <c r="D1774" t="s">
        <v>80</v>
      </c>
      <c r="E1774" s="1">
        <v>45567</v>
      </c>
      <c r="F1774" s="1">
        <v>45580</v>
      </c>
      <c r="G1774" s="1"/>
      <c r="H1774" s="1">
        <v>45656</v>
      </c>
      <c r="I1774" s="1"/>
      <c r="J1774" t="s">
        <v>21</v>
      </c>
      <c r="K1774" t="s">
        <v>22</v>
      </c>
      <c r="L1774">
        <v>40000</v>
      </c>
      <c r="O1774" t="s">
        <v>2710</v>
      </c>
      <c r="P1774" t="s">
        <v>3302</v>
      </c>
      <c r="Q1774" t="s">
        <v>3303</v>
      </c>
      <c r="R1774" t="s">
        <v>2713</v>
      </c>
      <c r="S1774" t="s">
        <v>1144</v>
      </c>
      <c r="T1774">
        <v>40000</v>
      </c>
    </row>
    <row r="1775" spans="1:20" x14ac:dyDescent="0.3">
      <c r="A1775" t="s">
        <v>3304</v>
      </c>
      <c r="B1775" t="str">
        <f>_xlfn.CONCAT(쿼리1[[#This Row],[주문번호]], "-", 쿼리1[[#This Row],[공정명]])</f>
        <v>20241022-1000169432-제대</v>
      </c>
      <c r="C1775">
        <v>4</v>
      </c>
      <c r="D1775" t="s">
        <v>80</v>
      </c>
      <c r="E1775" s="1">
        <v>45587</v>
      </c>
      <c r="F1775" s="1">
        <v>45600</v>
      </c>
      <c r="G1775" s="1">
        <v>45608</v>
      </c>
      <c r="H1775" s="1">
        <v>45656</v>
      </c>
      <c r="I1775" s="1">
        <v>45608</v>
      </c>
      <c r="J1775" t="s">
        <v>31</v>
      </c>
      <c r="K1775" t="s">
        <v>32</v>
      </c>
      <c r="L1775">
        <v>20000</v>
      </c>
      <c r="M1775">
        <v>19500</v>
      </c>
      <c r="N1775">
        <v>8</v>
      </c>
      <c r="O1775" t="s">
        <v>2710</v>
      </c>
      <c r="P1775" t="s">
        <v>3302</v>
      </c>
      <c r="Q1775" t="s">
        <v>3305</v>
      </c>
      <c r="R1775" t="s">
        <v>2713</v>
      </c>
      <c r="S1775" t="s">
        <v>1144</v>
      </c>
      <c r="T1775">
        <v>20000</v>
      </c>
    </row>
    <row r="1776" spans="1:20" x14ac:dyDescent="0.3">
      <c r="A1776" t="s">
        <v>3306</v>
      </c>
      <c r="B1776" t="str">
        <f>_xlfn.CONCAT(쿼리1[[#This Row],[주문번호]], "-", 쿼리1[[#This Row],[공정명]])</f>
        <v>20241120-1000167349-제대</v>
      </c>
      <c r="C1776">
        <v>4</v>
      </c>
      <c r="D1776" t="s">
        <v>80</v>
      </c>
      <c r="E1776" s="1">
        <v>45616</v>
      </c>
      <c r="F1776" s="1">
        <v>45628</v>
      </c>
      <c r="G1776" s="1">
        <v>45628</v>
      </c>
      <c r="H1776" s="1">
        <v>45656</v>
      </c>
      <c r="I1776" s="1">
        <v>45628</v>
      </c>
      <c r="J1776" t="s">
        <v>31</v>
      </c>
      <c r="K1776" t="s">
        <v>39</v>
      </c>
      <c r="L1776">
        <v>22222</v>
      </c>
      <c r="M1776">
        <v>21300</v>
      </c>
      <c r="N1776">
        <v>0</v>
      </c>
      <c r="O1776" t="s">
        <v>102</v>
      </c>
      <c r="P1776" t="s">
        <v>2768</v>
      </c>
      <c r="Q1776" t="s">
        <v>3307</v>
      </c>
      <c r="R1776" t="s">
        <v>2713</v>
      </c>
      <c r="S1776" t="s">
        <v>1144</v>
      </c>
      <c r="T1776">
        <v>22222</v>
      </c>
    </row>
    <row r="1777" spans="1:20" x14ac:dyDescent="0.3">
      <c r="A1777" t="s">
        <v>3308</v>
      </c>
      <c r="B1777" t="str">
        <f>_xlfn.CONCAT(쿼리1[[#This Row],[주문번호]], "-", 쿼리1[[#This Row],[공정명]])</f>
        <v>20241002-1000167365-제대</v>
      </c>
      <c r="C1777">
        <v>4</v>
      </c>
      <c r="D1777" t="s">
        <v>80</v>
      </c>
      <c r="E1777" s="1">
        <v>45567</v>
      </c>
      <c r="F1777" s="1">
        <v>45580</v>
      </c>
      <c r="G1777" s="1">
        <v>45580</v>
      </c>
      <c r="H1777" s="1">
        <v>45656</v>
      </c>
      <c r="I1777" s="1">
        <v>45586</v>
      </c>
      <c r="J1777" t="s">
        <v>31</v>
      </c>
      <c r="K1777" t="s">
        <v>39</v>
      </c>
      <c r="L1777">
        <v>21428</v>
      </c>
      <c r="M1777">
        <v>21100</v>
      </c>
      <c r="N1777">
        <v>0</v>
      </c>
      <c r="O1777" t="s">
        <v>2710</v>
      </c>
      <c r="P1777" t="s">
        <v>3309</v>
      </c>
      <c r="Q1777" t="s">
        <v>3310</v>
      </c>
      <c r="R1777" t="s">
        <v>2713</v>
      </c>
      <c r="S1777" t="s">
        <v>1144</v>
      </c>
      <c r="T1777">
        <v>21428</v>
      </c>
    </row>
    <row r="1778" spans="1:20" x14ac:dyDescent="0.3">
      <c r="A1778" t="s">
        <v>3311</v>
      </c>
      <c r="B1778" t="str">
        <f>_xlfn.CONCAT(쿼리1[[#This Row],[주문번호]], "-", 쿼리1[[#This Row],[공정명]])</f>
        <v>20241129-1000168411-제대</v>
      </c>
      <c r="C1778">
        <v>4</v>
      </c>
      <c r="D1778" t="s">
        <v>80</v>
      </c>
      <c r="E1778" s="1">
        <v>45625</v>
      </c>
      <c r="F1778" s="1">
        <v>45637</v>
      </c>
      <c r="G1778" s="1">
        <v>45637</v>
      </c>
      <c r="H1778" s="1">
        <v>45656</v>
      </c>
      <c r="I1778" s="1">
        <v>45637</v>
      </c>
      <c r="J1778" t="s">
        <v>31</v>
      </c>
      <c r="K1778" t="s">
        <v>39</v>
      </c>
      <c r="L1778">
        <v>92307</v>
      </c>
      <c r="M1778">
        <v>88250</v>
      </c>
      <c r="N1778">
        <v>0</v>
      </c>
      <c r="O1778" t="s">
        <v>731</v>
      </c>
      <c r="P1778" t="s">
        <v>3312</v>
      </c>
      <c r="Q1778" t="s">
        <v>3313</v>
      </c>
      <c r="R1778" t="s">
        <v>2732</v>
      </c>
      <c r="S1778" t="s">
        <v>1144</v>
      </c>
      <c r="T1778">
        <v>92307</v>
      </c>
    </row>
    <row r="1779" spans="1:20" x14ac:dyDescent="0.3">
      <c r="A1779" t="s">
        <v>3314</v>
      </c>
      <c r="B1779" t="str">
        <f>_xlfn.CONCAT(쿼리1[[#This Row],[주문번호]], "-", 쿼리1[[#This Row],[공정명]])</f>
        <v>20241220-1217N0014-제대</v>
      </c>
      <c r="C1779">
        <v>2</v>
      </c>
      <c r="D1779" t="s">
        <v>80</v>
      </c>
      <c r="E1779" s="1">
        <v>45646</v>
      </c>
      <c r="F1779" s="1">
        <v>45658</v>
      </c>
      <c r="G1779" s="1"/>
      <c r="H1779" s="1">
        <v>45656</v>
      </c>
      <c r="I1779" s="1"/>
      <c r="J1779" t="s">
        <v>21</v>
      </c>
      <c r="K1779" t="s">
        <v>282</v>
      </c>
      <c r="L1779">
        <v>17142</v>
      </c>
      <c r="O1779" t="s">
        <v>731</v>
      </c>
      <c r="P1779" t="s">
        <v>671</v>
      </c>
      <c r="Q1779" t="s">
        <v>42</v>
      </c>
      <c r="R1779" t="s">
        <v>1562</v>
      </c>
      <c r="S1779" t="s">
        <v>1144</v>
      </c>
      <c r="T1779">
        <v>17142</v>
      </c>
    </row>
    <row r="1780" spans="1:20" x14ac:dyDescent="0.3">
      <c r="A1780" t="s">
        <v>3315</v>
      </c>
      <c r="B1780" t="str">
        <f>_xlfn.CONCAT(쿼리1[[#This Row],[주문번호]], "-", 쿼리1[[#This Row],[공정명]])</f>
        <v>20241118-1217N0013-제대</v>
      </c>
      <c r="C1780">
        <v>2</v>
      </c>
      <c r="D1780" t="s">
        <v>80</v>
      </c>
      <c r="E1780" s="1">
        <v>45614</v>
      </c>
      <c r="F1780" s="1">
        <v>45624</v>
      </c>
      <c r="G1780" s="1">
        <v>45622</v>
      </c>
      <c r="H1780" s="1">
        <v>45656</v>
      </c>
      <c r="I1780" s="1">
        <v>45622</v>
      </c>
      <c r="J1780" t="s">
        <v>31</v>
      </c>
      <c r="K1780" t="s">
        <v>39</v>
      </c>
      <c r="L1780">
        <v>21428</v>
      </c>
      <c r="M1780">
        <v>21000</v>
      </c>
      <c r="N1780">
        <v>-2</v>
      </c>
      <c r="O1780" t="s">
        <v>731</v>
      </c>
      <c r="P1780" t="s">
        <v>1515</v>
      </c>
      <c r="Q1780" t="s">
        <v>42</v>
      </c>
      <c r="R1780" t="s">
        <v>1562</v>
      </c>
      <c r="S1780" t="s">
        <v>1144</v>
      </c>
      <c r="T1780">
        <v>21428</v>
      </c>
    </row>
    <row r="1781" spans="1:20" x14ac:dyDescent="0.3">
      <c r="A1781" t="s">
        <v>3316</v>
      </c>
      <c r="B1781" t="str">
        <f>_xlfn.CONCAT(쿼리1[[#This Row],[주문번호]], "-", 쿼리1[[#This Row],[공정명]])</f>
        <v>20240906-1218P0303-제대</v>
      </c>
      <c r="C1781">
        <v>4</v>
      </c>
      <c r="D1781" t="s">
        <v>80</v>
      </c>
      <c r="E1781" s="1">
        <v>45541</v>
      </c>
      <c r="F1781" s="1">
        <v>45554</v>
      </c>
      <c r="G1781" s="1">
        <v>45575</v>
      </c>
      <c r="H1781" s="1">
        <v>45656</v>
      </c>
      <c r="I1781" s="1">
        <v>45575</v>
      </c>
      <c r="J1781" t="s">
        <v>31</v>
      </c>
      <c r="K1781" t="s">
        <v>32</v>
      </c>
      <c r="L1781">
        <v>57142</v>
      </c>
      <c r="M1781">
        <v>54700</v>
      </c>
      <c r="N1781">
        <v>21</v>
      </c>
      <c r="O1781" t="s">
        <v>252</v>
      </c>
      <c r="P1781" t="s">
        <v>3150</v>
      </c>
      <c r="Q1781" t="s">
        <v>3151</v>
      </c>
      <c r="R1781" t="s">
        <v>1562</v>
      </c>
      <c r="S1781" t="s">
        <v>1144</v>
      </c>
      <c r="T1781">
        <v>57142</v>
      </c>
    </row>
    <row r="1782" spans="1:20" x14ac:dyDescent="0.3">
      <c r="A1782" t="s">
        <v>3316</v>
      </c>
      <c r="B1782" t="str">
        <f>_xlfn.CONCAT(쿼리1[[#This Row],[주문번호]], "-", 쿼리1[[#This Row],[공정명]])</f>
        <v>20240906-1218P0303-제대</v>
      </c>
      <c r="C1782">
        <v>4</v>
      </c>
      <c r="D1782" t="s">
        <v>80</v>
      </c>
      <c r="E1782" s="1">
        <v>45541</v>
      </c>
      <c r="F1782" s="1">
        <v>45554</v>
      </c>
      <c r="G1782" s="1">
        <v>45575</v>
      </c>
      <c r="H1782" s="1">
        <v>45656</v>
      </c>
      <c r="I1782" s="1">
        <v>45575</v>
      </c>
      <c r="J1782" t="s">
        <v>31</v>
      </c>
      <c r="K1782" t="s">
        <v>32</v>
      </c>
      <c r="L1782">
        <v>57142</v>
      </c>
      <c r="M1782">
        <v>54700</v>
      </c>
      <c r="N1782">
        <v>21</v>
      </c>
      <c r="O1782" t="s">
        <v>252</v>
      </c>
      <c r="P1782" t="s">
        <v>3150</v>
      </c>
      <c r="Q1782" t="s">
        <v>3151</v>
      </c>
      <c r="R1782" t="s">
        <v>1562</v>
      </c>
      <c r="S1782" t="s">
        <v>1144</v>
      </c>
      <c r="T1782">
        <v>57142</v>
      </c>
    </row>
    <row r="1783" spans="1:20" x14ac:dyDescent="0.3">
      <c r="A1783" t="s">
        <v>3317</v>
      </c>
      <c r="B1783" t="str">
        <f>_xlfn.CONCAT(쿼리1[[#This Row],[주문번호]], "-", 쿼리1[[#This Row],[공정명]])</f>
        <v>20241008-1217N0014-제대</v>
      </c>
      <c r="C1783">
        <v>2</v>
      </c>
      <c r="D1783" t="s">
        <v>80</v>
      </c>
      <c r="E1783" s="1">
        <v>45573</v>
      </c>
      <c r="F1783" s="1">
        <v>45583</v>
      </c>
      <c r="G1783" s="1">
        <v>45586</v>
      </c>
      <c r="H1783" s="1">
        <v>45656</v>
      </c>
      <c r="I1783" s="1">
        <v>45586</v>
      </c>
      <c r="J1783" t="s">
        <v>31</v>
      </c>
      <c r="K1783" t="s">
        <v>32</v>
      </c>
      <c r="L1783">
        <v>17142</v>
      </c>
      <c r="M1783">
        <v>15900</v>
      </c>
      <c r="N1783">
        <v>3</v>
      </c>
      <c r="O1783" t="s">
        <v>731</v>
      </c>
      <c r="P1783" t="s">
        <v>671</v>
      </c>
      <c r="Q1783" t="s">
        <v>42</v>
      </c>
      <c r="R1783" t="s">
        <v>1562</v>
      </c>
      <c r="S1783" t="s">
        <v>1144</v>
      </c>
      <c r="T1783">
        <v>17142</v>
      </c>
    </row>
    <row r="1784" spans="1:20" x14ac:dyDescent="0.3">
      <c r="A1784" t="s">
        <v>3318</v>
      </c>
      <c r="B1784" t="str">
        <f>_xlfn.CONCAT(쿼리1[[#This Row],[주문번호]], "-", 쿼리1[[#This Row],[공정명]])</f>
        <v>20241015-1000145684-제대</v>
      </c>
      <c r="C1784">
        <v>2</v>
      </c>
      <c r="D1784" t="s">
        <v>80</v>
      </c>
      <c r="E1784" s="1">
        <v>45580</v>
      </c>
      <c r="F1784" s="1">
        <v>45593</v>
      </c>
      <c r="G1784" s="1">
        <v>45590</v>
      </c>
      <c r="H1784" s="1">
        <v>45656</v>
      </c>
      <c r="I1784" s="1">
        <v>45590</v>
      </c>
      <c r="J1784" t="s">
        <v>31</v>
      </c>
      <c r="K1784" t="s">
        <v>39</v>
      </c>
      <c r="L1784">
        <v>10000</v>
      </c>
      <c r="M1784">
        <v>9800</v>
      </c>
      <c r="N1784">
        <v>-3</v>
      </c>
      <c r="O1784" t="s">
        <v>394</v>
      </c>
      <c r="P1784" t="s">
        <v>3319</v>
      </c>
      <c r="Q1784" t="s">
        <v>42</v>
      </c>
      <c r="R1784" t="s">
        <v>3119</v>
      </c>
      <c r="S1784" t="s">
        <v>1144</v>
      </c>
      <c r="T1784">
        <v>10000</v>
      </c>
    </row>
    <row r="1785" spans="1:20" x14ac:dyDescent="0.3">
      <c r="A1785" t="s">
        <v>3320</v>
      </c>
      <c r="B1785" t="str">
        <f>_xlfn.CONCAT(쿼리1[[#This Row],[주문번호]], "-", 쿼리1[[#This Row],[공정명]])</f>
        <v>20241015-1000136586-제대</v>
      </c>
      <c r="C1785">
        <v>2</v>
      </c>
      <c r="D1785" t="s">
        <v>80</v>
      </c>
      <c r="E1785" s="1">
        <v>45580</v>
      </c>
      <c r="F1785" s="1">
        <v>45594</v>
      </c>
      <c r="G1785" s="1">
        <v>45589</v>
      </c>
      <c r="H1785" s="1">
        <v>45656</v>
      </c>
      <c r="I1785" s="1">
        <v>45589</v>
      </c>
      <c r="J1785" t="s">
        <v>31</v>
      </c>
      <c r="K1785" t="s">
        <v>39</v>
      </c>
      <c r="L1785">
        <v>72000</v>
      </c>
      <c r="M1785">
        <v>71400</v>
      </c>
      <c r="N1785">
        <v>-5</v>
      </c>
      <c r="O1785" t="s">
        <v>394</v>
      </c>
      <c r="P1785" t="s">
        <v>3321</v>
      </c>
      <c r="Q1785" t="s">
        <v>42</v>
      </c>
      <c r="R1785" t="s">
        <v>3144</v>
      </c>
      <c r="S1785" t="s">
        <v>1144</v>
      </c>
      <c r="T1785">
        <v>72000</v>
      </c>
    </row>
    <row r="1786" spans="1:20" x14ac:dyDescent="0.3">
      <c r="A1786" t="s">
        <v>3322</v>
      </c>
      <c r="B1786" t="str">
        <f>_xlfn.CONCAT(쿼리1[[#This Row],[주문번호]], "-", 쿼리1[[#This Row],[공정명]])</f>
        <v>20241002-1000136587-제대</v>
      </c>
      <c r="C1786">
        <v>2</v>
      </c>
      <c r="D1786" t="s">
        <v>80</v>
      </c>
      <c r="E1786" s="1">
        <v>45567</v>
      </c>
      <c r="F1786" s="1">
        <v>45580</v>
      </c>
      <c r="G1786" s="1">
        <v>45577</v>
      </c>
      <c r="H1786" s="1">
        <v>45656</v>
      </c>
      <c r="I1786" s="1">
        <v>45577</v>
      </c>
      <c r="J1786" t="s">
        <v>31</v>
      </c>
      <c r="K1786" t="s">
        <v>39</v>
      </c>
      <c r="L1786">
        <v>34285</v>
      </c>
      <c r="M1786">
        <v>34200</v>
      </c>
      <c r="N1786">
        <v>-3</v>
      </c>
      <c r="O1786" t="s">
        <v>394</v>
      </c>
      <c r="P1786" t="s">
        <v>3143</v>
      </c>
      <c r="Q1786" t="s">
        <v>42</v>
      </c>
      <c r="R1786" t="s">
        <v>3144</v>
      </c>
      <c r="S1786" t="s">
        <v>1144</v>
      </c>
      <c r="T1786">
        <v>34285</v>
      </c>
    </row>
    <row r="1787" spans="1:20" x14ac:dyDescent="0.3">
      <c r="A1787" t="s">
        <v>3198</v>
      </c>
      <c r="B1787" t="str">
        <f>_xlfn.CONCAT(쿼리1[[#This Row],[주문번호]], "-", 쿼리1[[#This Row],[공정명]])</f>
        <v>20240911-1218N0146-제대</v>
      </c>
      <c r="C1787">
        <v>2</v>
      </c>
      <c r="D1787" t="s">
        <v>80</v>
      </c>
      <c r="E1787" s="1">
        <v>45546</v>
      </c>
      <c r="F1787" s="1">
        <v>45559</v>
      </c>
      <c r="G1787" s="1">
        <v>45575</v>
      </c>
      <c r="H1787" s="1">
        <v>45656</v>
      </c>
      <c r="I1787" s="1">
        <v>45575</v>
      </c>
      <c r="J1787" t="s">
        <v>31</v>
      </c>
      <c r="K1787" t="s">
        <v>32</v>
      </c>
      <c r="L1787">
        <v>18461</v>
      </c>
      <c r="M1787">
        <v>17950</v>
      </c>
      <c r="N1787">
        <v>16</v>
      </c>
      <c r="O1787" t="s">
        <v>394</v>
      </c>
      <c r="P1787" t="s">
        <v>3199</v>
      </c>
      <c r="Q1787" t="s">
        <v>42</v>
      </c>
      <c r="R1787" t="s">
        <v>3144</v>
      </c>
      <c r="S1787" t="s">
        <v>85</v>
      </c>
      <c r="T1787">
        <v>18461</v>
      </c>
    </row>
    <row r="1788" spans="1:20" x14ac:dyDescent="0.3">
      <c r="A1788" t="s">
        <v>3323</v>
      </c>
      <c r="B1788" t="str">
        <f>_xlfn.CONCAT(쿼리1[[#This Row],[주문번호]], "-", 쿼리1[[#This Row],[공정명]])</f>
        <v>20241015-1000166861-제대</v>
      </c>
      <c r="C1788">
        <v>2</v>
      </c>
      <c r="D1788" t="s">
        <v>80</v>
      </c>
      <c r="E1788" s="1">
        <v>45580</v>
      </c>
      <c r="F1788" s="1">
        <v>45593</v>
      </c>
      <c r="G1788" s="1">
        <v>45591</v>
      </c>
      <c r="H1788" s="1">
        <v>45656</v>
      </c>
      <c r="I1788" s="1">
        <v>45591</v>
      </c>
      <c r="J1788" t="s">
        <v>31</v>
      </c>
      <c r="K1788" t="s">
        <v>39</v>
      </c>
      <c r="L1788">
        <v>9230</v>
      </c>
      <c r="M1788">
        <v>9000</v>
      </c>
      <c r="N1788">
        <v>-2</v>
      </c>
      <c r="O1788" t="s">
        <v>394</v>
      </c>
      <c r="P1788" t="s">
        <v>3324</v>
      </c>
      <c r="Q1788" t="s">
        <v>42</v>
      </c>
      <c r="R1788" t="s">
        <v>3144</v>
      </c>
      <c r="S1788" t="s">
        <v>85</v>
      </c>
      <c r="T1788">
        <v>9230</v>
      </c>
    </row>
    <row r="1789" spans="1:20" x14ac:dyDescent="0.3">
      <c r="A1789" t="s">
        <v>3325</v>
      </c>
      <c r="B1789" t="str">
        <f>_xlfn.CONCAT(쿼리1[[#This Row],[주문번호]], "-", 쿼리1[[#This Row],[공정명]])</f>
        <v>20241002-1000166861-제대</v>
      </c>
      <c r="C1789">
        <v>2</v>
      </c>
      <c r="D1789" t="s">
        <v>80</v>
      </c>
      <c r="E1789" s="1">
        <v>45567</v>
      </c>
      <c r="F1789" s="1">
        <v>45580</v>
      </c>
      <c r="G1789" s="1">
        <v>45582</v>
      </c>
      <c r="H1789" s="1">
        <v>45656</v>
      </c>
      <c r="I1789" s="1">
        <v>45582</v>
      </c>
      <c r="J1789" t="s">
        <v>31</v>
      </c>
      <c r="K1789" t="s">
        <v>32</v>
      </c>
      <c r="L1789">
        <v>18461</v>
      </c>
      <c r="M1789">
        <v>17700</v>
      </c>
      <c r="N1789">
        <v>2</v>
      </c>
      <c r="O1789" t="s">
        <v>394</v>
      </c>
      <c r="P1789" t="s">
        <v>3324</v>
      </c>
      <c r="Q1789" t="s">
        <v>42</v>
      </c>
      <c r="R1789" t="s">
        <v>3144</v>
      </c>
      <c r="S1789" t="s">
        <v>85</v>
      </c>
      <c r="T1789">
        <v>18461</v>
      </c>
    </row>
    <row r="1790" spans="1:20" x14ac:dyDescent="0.3">
      <c r="A1790" t="s">
        <v>3326</v>
      </c>
      <c r="B1790" t="str">
        <f>_xlfn.CONCAT(쿼리1[[#This Row],[주문번호]], "-", 쿼리1[[#This Row],[공정명]])</f>
        <v>20241015-1000165022-제대</v>
      </c>
      <c r="C1790">
        <v>2</v>
      </c>
      <c r="D1790" t="s">
        <v>80</v>
      </c>
      <c r="E1790" s="1">
        <v>45580</v>
      </c>
      <c r="F1790" s="1">
        <v>45590</v>
      </c>
      <c r="G1790" s="1">
        <v>45597</v>
      </c>
      <c r="H1790" s="1">
        <v>45656</v>
      </c>
      <c r="I1790" s="1">
        <v>45597</v>
      </c>
      <c r="J1790" t="s">
        <v>31</v>
      </c>
      <c r="K1790" t="s">
        <v>32</v>
      </c>
      <c r="L1790">
        <v>17142</v>
      </c>
      <c r="M1790">
        <v>16740</v>
      </c>
      <c r="N1790">
        <v>7</v>
      </c>
      <c r="O1790" t="s">
        <v>91</v>
      </c>
      <c r="P1790" t="s">
        <v>2307</v>
      </c>
      <c r="Q1790" t="s">
        <v>42</v>
      </c>
      <c r="R1790" t="s">
        <v>3144</v>
      </c>
      <c r="S1790" t="s">
        <v>85</v>
      </c>
      <c r="T1790">
        <v>17142</v>
      </c>
    </row>
    <row r="1791" spans="1:20" x14ac:dyDescent="0.3">
      <c r="A1791" t="s">
        <v>3327</v>
      </c>
      <c r="B1791" t="str">
        <f>_xlfn.CONCAT(쿼리1[[#This Row],[주문번호]], "-", 쿼리1[[#This Row],[공정명]])</f>
        <v>20241002-1000157411-제대</v>
      </c>
      <c r="C1791">
        <v>1</v>
      </c>
      <c r="D1791" t="s">
        <v>80</v>
      </c>
      <c r="E1791" s="1">
        <v>45567</v>
      </c>
      <c r="F1791" s="1">
        <v>45579</v>
      </c>
      <c r="G1791" s="1">
        <v>45584</v>
      </c>
      <c r="H1791" s="1">
        <v>45656</v>
      </c>
      <c r="I1791" s="1">
        <v>45584</v>
      </c>
      <c r="J1791" t="s">
        <v>31</v>
      </c>
      <c r="K1791" t="s">
        <v>32</v>
      </c>
      <c r="L1791">
        <v>15000</v>
      </c>
      <c r="M1791">
        <v>14700</v>
      </c>
      <c r="N1791">
        <v>5</v>
      </c>
      <c r="O1791" t="s">
        <v>91</v>
      </c>
      <c r="P1791" t="s">
        <v>596</v>
      </c>
      <c r="Q1791" t="s">
        <v>42</v>
      </c>
      <c r="R1791" t="s">
        <v>3328</v>
      </c>
      <c r="S1791" t="s">
        <v>85</v>
      </c>
      <c r="T1791">
        <v>15000</v>
      </c>
    </row>
    <row r="1792" spans="1:20" x14ac:dyDescent="0.3">
      <c r="A1792" t="s">
        <v>3329</v>
      </c>
      <c r="B1792" t="str">
        <f>_xlfn.CONCAT(쿼리1[[#This Row],[주문번호]], "-", 쿼리1[[#This Row],[공정명]])</f>
        <v>20241223-1000157411-제대</v>
      </c>
      <c r="C1792">
        <v>1</v>
      </c>
      <c r="D1792" t="s">
        <v>80</v>
      </c>
      <c r="E1792" s="1">
        <v>45649</v>
      </c>
      <c r="F1792" s="1">
        <v>45659</v>
      </c>
      <c r="G1792" s="1"/>
      <c r="H1792" s="1">
        <v>45656</v>
      </c>
      <c r="I1792" s="1"/>
      <c r="J1792" t="s">
        <v>21</v>
      </c>
      <c r="K1792" t="s">
        <v>282</v>
      </c>
      <c r="L1792">
        <v>15000</v>
      </c>
      <c r="O1792" t="s">
        <v>91</v>
      </c>
      <c r="P1792" t="s">
        <v>596</v>
      </c>
      <c r="Q1792" t="s">
        <v>42</v>
      </c>
      <c r="R1792" t="s">
        <v>3328</v>
      </c>
      <c r="S1792" t="s">
        <v>85</v>
      </c>
      <c r="T1792">
        <v>15000</v>
      </c>
    </row>
    <row r="1793" spans="1:20" x14ac:dyDescent="0.3">
      <c r="A1793" t="s">
        <v>3330</v>
      </c>
      <c r="B1793" t="str">
        <f>_xlfn.CONCAT(쿼리1[[#This Row],[주문번호]], "-", 쿼리1[[#This Row],[공정명]])</f>
        <v>20241112-1000157411-제대</v>
      </c>
      <c r="C1793">
        <v>1</v>
      </c>
      <c r="D1793" t="s">
        <v>80</v>
      </c>
      <c r="E1793" s="1">
        <v>45608</v>
      </c>
      <c r="F1793" s="1">
        <v>45618</v>
      </c>
      <c r="G1793" s="1">
        <v>45618</v>
      </c>
      <c r="H1793" s="1">
        <v>45656</v>
      </c>
      <c r="I1793" s="1">
        <v>45618</v>
      </c>
      <c r="J1793" t="s">
        <v>31</v>
      </c>
      <c r="K1793" t="s">
        <v>39</v>
      </c>
      <c r="L1793">
        <v>15000</v>
      </c>
      <c r="M1793">
        <v>14650</v>
      </c>
      <c r="N1793">
        <v>0</v>
      </c>
      <c r="O1793" t="s">
        <v>91</v>
      </c>
      <c r="P1793" t="s">
        <v>596</v>
      </c>
      <c r="Q1793" t="s">
        <v>42</v>
      </c>
      <c r="R1793" t="s">
        <v>3328</v>
      </c>
      <c r="S1793" t="s">
        <v>85</v>
      </c>
      <c r="T1793">
        <v>15000</v>
      </c>
    </row>
    <row r="1794" spans="1:20" x14ac:dyDescent="0.3">
      <c r="A1794" t="s">
        <v>1891</v>
      </c>
      <c r="B1794" t="str">
        <f>_xlfn.CONCAT(쿼리1[[#This Row],[주문번호]], "-", 쿼리1[[#This Row],[공정명]])</f>
        <v>20240911-1000160038-제대</v>
      </c>
      <c r="C1794">
        <v>2</v>
      </c>
      <c r="D1794" t="s">
        <v>80</v>
      </c>
      <c r="E1794" s="1">
        <v>45546</v>
      </c>
      <c r="F1794" s="1">
        <v>45559</v>
      </c>
      <c r="G1794" s="1">
        <v>45575</v>
      </c>
      <c r="H1794" s="1">
        <v>45656</v>
      </c>
      <c r="I1794" s="1">
        <v>45575</v>
      </c>
      <c r="J1794" t="s">
        <v>31</v>
      </c>
      <c r="K1794" t="s">
        <v>32</v>
      </c>
      <c r="L1794">
        <v>24000</v>
      </c>
      <c r="M1794">
        <v>23370</v>
      </c>
      <c r="N1794">
        <v>16</v>
      </c>
      <c r="O1794" t="s">
        <v>91</v>
      </c>
      <c r="P1794" t="s">
        <v>92</v>
      </c>
      <c r="Q1794" t="s">
        <v>42</v>
      </c>
      <c r="R1794" t="s">
        <v>1892</v>
      </c>
      <c r="S1794" t="s">
        <v>85</v>
      </c>
      <c r="T1794">
        <v>24000</v>
      </c>
    </row>
    <row r="1795" spans="1:20" x14ac:dyDescent="0.3">
      <c r="A1795" t="s">
        <v>1891</v>
      </c>
      <c r="B1795" t="str">
        <f>_xlfn.CONCAT(쿼리1[[#This Row],[주문번호]], "-", 쿼리1[[#This Row],[공정명]])</f>
        <v>20240911-1000160038-제대</v>
      </c>
      <c r="C1795">
        <v>2</v>
      </c>
      <c r="D1795" t="s">
        <v>80</v>
      </c>
      <c r="E1795" s="1">
        <v>45546</v>
      </c>
      <c r="F1795" s="1">
        <v>45559</v>
      </c>
      <c r="G1795" s="1">
        <v>45575</v>
      </c>
      <c r="H1795" s="1">
        <v>45656</v>
      </c>
      <c r="I1795" s="1">
        <v>45575</v>
      </c>
      <c r="J1795" t="s">
        <v>31</v>
      </c>
      <c r="K1795" t="s">
        <v>32</v>
      </c>
      <c r="L1795">
        <v>24000</v>
      </c>
      <c r="M1795">
        <v>23370</v>
      </c>
      <c r="N1795">
        <v>16</v>
      </c>
      <c r="O1795" t="s">
        <v>91</v>
      </c>
      <c r="P1795" t="s">
        <v>92</v>
      </c>
      <c r="Q1795" t="s">
        <v>42</v>
      </c>
      <c r="R1795" t="s">
        <v>1892</v>
      </c>
      <c r="S1795" t="s">
        <v>85</v>
      </c>
      <c r="T1795">
        <v>24000</v>
      </c>
    </row>
    <row r="1796" spans="1:20" x14ac:dyDescent="0.3">
      <c r="A1796" t="s">
        <v>3331</v>
      </c>
      <c r="B1796" t="str">
        <f>_xlfn.CONCAT(쿼리1[[#This Row],[주문번호]], "-", 쿼리1[[#This Row],[공정명]])</f>
        <v>20240912-1000154859-제대</v>
      </c>
      <c r="C1796">
        <v>2</v>
      </c>
      <c r="D1796" t="s">
        <v>80</v>
      </c>
      <c r="E1796" s="1">
        <v>45547</v>
      </c>
      <c r="F1796" s="1">
        <v>45560</v>
      </c>
      <c r="G1796" s="1">
        <v>45575</v>
      </c>
      <c r="H1796" s="1">
        <v>45656</v>
      </c>
      <c r="I1796" s="1">
        <v>45575</v>
      </c>
      <c r="J1796" t="s">
        <v>31</v>
      </c>
      <c r="K1796" t="s">
        <v>32</v>
      </c>
      <c r="L1796">
        <v>26086</v>
      </c>
      <c r="M1796">
        <v>25200</v>
      </c>
      <c r="N1796">
        <v>15</v>
      </c>
      <c r="O1796" t="s">
        <v>3332</v>
      </c>
      <c r="P1796" t="s">
        <v>1328</v>
      </c>
      <c r="Q1796" t="s">
        <v>3333</v>
      </c>
      <c r="R1796" t="s">
        <v>26</v>
      </c>
      <c r="S1796" t="s">
        <v>85</v>
      </c>
      <c r="T1796">
        <v>26086</v>
      </c>
    </row>
    <row r="1797" spans="1:20" x14ac:dyDescent="0.3">
      <c r="A1797" t="s">
        <v>3331</v>
      </c>
      <c r="B1797" t="str">
        <f>_xlfn.CONCAT(쿼리1[[#This Row],[주문번호]], "-", 쿼리1[[#This Row],[공정명]])</f>
        <v>20240912-1000154859-제대</v>
      </c>
      <c r="C1797">
        <v>2</v>
      </c>
      <c r="D1797" t="s">
        <v>80</v>
      </c>
      <c r="E1797" s="1">
        <v>45547</v>
      </c>
      <c r="F1797" s="1">
        <v>45560</v>
      </c>
      <c r="G1797" s="1">
        <v>45575</v>
      </c>
      <c r="H1797" s="1">
        <v>45656</v>
      </c>
      <c r="I1797" s="1">
        <v>45575</v>
      </c>
      <c r="J1797" t="s">
        <v>31</v>
      </c>
      <c r="K1797" t="s">
        <v>32</v>
      </c>
      <c r="L1797">
        <v>26086</v>
      </c>
      <c r="M1797">
        <v>25200</v>
      </c>
      <c r="N1797">
        <v>15</v>
      </c>
      <c r="O1797" t="s">
        <v>3332</v>
      </c>
      <c r="P1797" t="s">
        <v>1328</v>
      </c>
      <c r="Q1797" t="s">
        <v>3333</v>
      </c>
      <c r="R1797" t="s">
        <v>26</v>
      </c>
      <c r="S1797" t="s">
        <v>85</v>
      </c>
      <c r="T1797">
        <v>26086</v>
      </c>
    </row>
    <row r="1798" spans="1:20" x14ac:dyDescent="0.3">
      <c r="A1798" t="s">
        <v>3334</v>
      </c>
      <c r="B1798" t="str">
        <f>_xlfn.CONCAT(쿼리1[[#This Row],[주문번호]], "-", 쿼리1[[#This Row],[공정명]])</f>
        <v>20240903-1000165165-제대</v>
      </c>
      <c r="C1798">
        <v>2</v>
      </c>
      <c r="D1798" t="s">
        <v>80</v>
      </c>
      <c r="E1798" s="1">
        <v>45538</v>
      </c>
      <c r="F1798" s="1">
        <v>45547</v>
      </c>
      <c r="G1798" s="1">
        <v>45546</v>
      </c>
      <c r="H1798" s="1">
        <v>45656</v>
      </c>
      <c r="I1798" s="1">
        <v>45546</v>
      </c>
      <c r="J1798" t="s">
        <v>31</v>
      </c>
      <c r="K1798" t="s">
        <v>39</v>
      </c>
      <c r="L1798">
        <v>40000</v>
      </c>
      <c r="M1798">
        <v>38000</v>
      </c>
      <c r="N1798">
        <v>-1</v>
      </c>
      <c r="O1798" t="s">
        <v>102</v>
      </c>
      <c r="P1798" t="s">
        <v>110</v>
      </c>
      <c r="Q1798" t="s">
        <v>111</v>
      </c>
      <c r="R1798" t="s">
        <v>26</v>
      </c>
      <c r="S1798" t="s">
        <v>85</v>
      </c>
      <c r="T1798">
        <v>40000</v>
      </c>
    </row>
    <row r="1799" spans="1:20" x14ac:dyDescent="0.3">
      <c r="A1799" t="s">
        <v>3335</v>
      </c>
      <c r="B1799" t="str">
        <f>_xlfn.CONCAT(쿼리1[[#This Row],[주문번호]], "-", 쿼리1[[#This Row],[공정명]])</f>
        <v>20241101-1220N0018-제대</v>
      </c>
      <c r="C1799">
        <v>2</v>
      </c>
      <c r="D1799" t="s">
        <v>80</v>
      </c>
      <c r="E1799" s="1">
        <v>45597</v>
      </c>
      <c r="F1799" s="1">
        <v>45614</v>
      </c>
      <c r="G1799" s="1">
        <v>45609</v>
      </c>
      <c r="H1799" s="1">
        <v>45656</v>
      </c>
      <c r="I1799" s="1">
        <v>45609</v>
      </c>
      <c r="J1799" t="s">
        <v>31</v>
      </c>
      <c r="K1799" t="s">
        <v>39</v>
      </c>
      <c r="L1799">
        <v>13333</v>
      </c>
      <c r="M1799">
        <v>12880</v>
      </c>
      <c r="N1799">
        <v>-5</v>
      </c>
      <c r="O1799" t="s">
        <v>1061</v>
      </c>
      <c r="P1799" t="s">
        <v>3336</v>
      </c>
      <c r="Q1799" t="s">
        <v>42</v>
      </c>
      <c r="R1799" t="s">
        <v>1486</v>
      </c>
      <c r="S1799" t="s">
        <v>85</v>
      </c>
      <c r="T1799">
        <v>13333</v>
      </c>
    </row>
    <row r="1800" spans="1:20" x14ac:dyDescent="0.3">
      <c r="A1800" t="s">
        <v>3337</v>
      </c>
      <c r="B1800" t="str">
        <f>_xlfn.CONCAT(쿼리1[[#This Row],[주문번호]], "-", 쿼리1[[#This Row],[공정명]])</f>
        <v>20241017-1216N0007-제대</v>
      </c>
      <c r="C1800">
        <v>2</v>
      </c>
      <c r="D1800" t="s">
        <v>80</v>
      </c>
      <c r="E1800" s="1">
        <v>45582</v>
      </c>
      <c r="F1800" s="1">
        <v>45595</v>
      </c>
      <c r="G1800" s="1">
        <v>45597</v>
      </c>
      <c r="H1800" s="1">
        <v>45656</v>
      </c>
      <c r="I1800" s="1">
        <v>45597</v>
      </c>
      <c r="J1800" t="s">
        <v>31</v>
      </c>
      <c r="K1800" t="s">
        <v>32</v>
      </c>
      <c r="L1800">
        <v>33333</v>
      </c>
      <c r="M1800">
        <v>32500</v>
      </c>
      <c r="N1800">
        <v>2</v>
      </c>
      <c r="O1800" t="s">
        <v>91</v>
      </c>
      <c r="P1800" t="s">
        <v>3338</v>
      </c>
      <c r="Q1800" t="s">
        <v>42</v>
      </c>
      <c r="R1800" t="s">
        <v>3339</v>
      </c>
      <c r="S1800" t="s">
        <v>85</v>
      </c>
      <c r="T1800">
        <v>33333</v>
      </c>
    </row>
    <row r="1801" spans="1:20" x14ac:dyDescent="0.3">
      <c r="A1801" t="s">
        <v>3087</v>
      </c>
      <c r="B1801" t="str">
        <f>_xlfn.CONCAT(쿼리1[[#This Row],[주문번호]], "-", 쿼리1[[#This Row],[공정명]])</f>
        <v>20240910-1000164157-제대</v>
      </c>
      <c r="C1801">
        <v>4</v>
      </c>
      <c r="D1801" t="s">
        <v>80</v>
      </c>
      <c r="E1801" s="1">
        <v>45545</v>
      </c>
      <c r="F1801" s="1">
        <v>45554</v>
      </c>
      <c r="G1801" s="1">
        <v>45575</v>
      </c>
      <c r="H1801" s="1">
        <v>45656</v>
      </c>
      <c r="I1801" s="1">
        <v>45575</v>
      </c>
      <c r="J1801" t="s">
        <v>31</v>
      </c>
      <c r="K1801" t="s">
        <v>32</v>
      </c>
      <c r="L1801">
        <v>22222</v>
      </c>
      <c r="M1801">
        <v>21740</v>
      </c>
      <c r="N1801">
        <v>21</v>
      </c>
      <c r="O1801" t="s">
        <v>3088</v>
      </c>
      <c r="P1801" t="s">
        <v>103</v>
      </c>
      <c r="Q1801" t="s">
        <v>3089</v>
      </c>
      <c r="R1801" t="s">
        <v>26</v>
      </c>
      <c r="S1801" t="s">
        <v>85</v>
      </c>
      <c r="T1801">
        <v>22222</v>
      </c>
    </row>
    <row r="1802" spans="1:20" x14ac:dyDescent="0.3">
      <c r="A1802" t="s">
        <v>3340</v>
      </c>
      <c r="B1802" t="str">
        <f>_xlfn.CONCAT(쿼리1[[#This Row],[주문번호]], "-", 쿼리1[[#This Row],[공정명]])</f>
        <v>20241128-1000148892-제대</v>
      </c>
      <c r="C1802">
        <v>4</v>
      </c>
      <c r="D1802" t="s">
        <v>80</v>
      </c>
      <c r="E1802" s="1">
        <v>45624</v>
      </c>
      <c r="F1802" s="1">
        <v>45637</v>
      </c>
      <c r="G1802" s="1">
        <v>45642</v>
      </c>
      <c r="H1802" s="1">
        <v>45656</v>
      </c>
      <c r="I1802" s="1">
        <v>45642</v>
      </c>
      <c r="J1802" t="s">
        <v>31</v>
      </c>
      <c r="K1802" t="s">
        <v>32</v>
      </c>
      <c r="L1802">
        <v>28571</v>
      </c>
      <c r="M1802">
        <v>27500</v>
      </c>
      <c r="N1802">
        <v>5</v>
      </c>
      <c r="O1802" t="s">
        <v>2191</v>
      </c>
      <c r="P1802" t="s">
        <v>3341</v>
      </c>
      <c r="Q1802" t="s">
        <v>3342</v>
      </c>
      <c r="R1802" t="s">
        <v>2363</v>
      </c>
      <c r="S1802" t="s">
        <v>85</v>
      </c>
      <c r="T1802">
        <v>28571</v>
      </c>
    </row>
    <row r="1803" spans="1:20" x14ac:dyDescent="0.3">
      <c r="A1803" t="s">
        <v>2367</v>
      </c>
      <c r="B1803" t="str">
        <f>_xlfn.CONCAT(쿼리1[[#This Row],[주문번호]], "-", 쿼리1[[#This Row],[공정명]])</f>
        <v>20240924-1000136714-제대</v>
      </c>
      <c r="C1803">
        <v>4</v>
      </c>
      <c r="D1803" t="s">
        <v>80</v>
      </c>
      <c r="E1803" s="1">
        <v>45559</v>
      </c>
      <c r="F1803" s="1">
        <v>45569</v>
      </c>
      <c r="G1803" s="1">
        <v>45575</v>
      </c>
      <c r="H1803" s="1">
        <v>45656</v>
      </c>
      <c r="I1803" s="1">
        <v>45573</v>
      </c>
      <c r="J1803" t="s">
        <v>101</v>
      </c>
      <c r="K1803" t="s">
        <v>32</v>
      </c>
      <c r="L1803">
        <v>24000</v>
      </c>
      <c r="M1803">
        <v>23280</v>
      </c>
      <c r="N1803">
        <v>6</v>
      </c>
      <c r="O1803" t="s">
        <v>2191</v>
      </c>
      <c r="P1803" t="s">
        <v>2368</v>
      </c>
      <c r="Q1803" t="s">
        <v>2369</v>
      </c>
      <c r="R1803" t="s">
        <v>2370</v>
      </c>
      <c r="S1803" t="s">
        <v>85</v>
      </c>
      <c r="T1803">
        <v>24000</v>
      </c>
    </row>
    <row r="1804" spans="1:20" x14ac:dyDescent="0.3">
      <c r="A1804" t="s">
        <v>3343</v>
      </c>
      <c r="B1804" t="str">
        <f>_xlfn.CONCAT(쿼리1[[#This Row],[주문번호]], "-", 쿼리1[[#This Row],[공정명]])</f>
        <v>20241210-11150297-제대</v>
      </c>
      <c r="C1804">
        <v>4</v>
      </c>
      <c r="D1804" t="s">
        <v>80</v>
      </c>
      <c r="E1804" s="1">
        <v>45636</v>
      </c>
      <c r="F1804" s="1">
        <v>45644</v>
      </c>
      <c r="G1804" s="1">
        <v>45647</v>
      </c>
      <c r="H1804" s="1">
        <v>45656</v>
      </c>
      <c r="I1804" s="1">
        <v>45647</v>
      </c>
      <c r="J1804" t="s">
        <v>31</v>
      </c>
      <c r="K1804" t="s">
        <v>32</v>
      </c>
      <c r="L1804">
        <v>48000</v>
      </c>
      <c r="M1804">
        <v>44800</v>
      </c>
      <c r="N1804">
        <v>3</v>
      </c>
      <c r="O1804" t="s">
        <v>1346</v>
      </c>
      <c r="P1804" t="s">
        <v>1347</v>
      </c>
      <c r="Q1804" t="s">
        <v>1348</v>
      </c>
      <c r="R1804" t="s">
        <v>26</v>
      </c>
      <c r="S1804" t="s">
        <v>85</v>
      </c>
      <c r="T1804">
        <v>48000</v>
      </c>
    </row>
    <row r="1805" spans="1:20" x14ac:dyDescent="0.3">
      <c r="A1805" t="s">
        <v>3241</v>
      </c>
      <c r="B1805" t="str">
        <f>_xlfn.CONCAT(쿼리1[[#This Row],[주문번호]], "-", 쿼리1[[#This Row],[공정명]])</f>
        <v>20240913-911005-제대</v>
      </c>
      <c r="C1805">
        <v>3</v>
      </c>
      <c r="D1805" t="s">
        <v>80</v>
      </c>
      <c r="E1805" s="1">
        <v>45548</v>
      </c>
      <c r="F1805" s="1">
        <v>45565</v>
      </c>
      <c r="G1805" s="1">
        <v>45575</v>
      </c>
      <c r="H1805" s="1">
        <v>45656</v>
      </c>
      <c r="I1805" s="1">
        <v>45575</v>
      </c>
      <c r="J1805" t="s">
        <v>31</v>
      </c>
      <c r="K1805" t="s">
        <v>32</v>
      </c>
      <c r="L1805">
        <v>60000</v>
      </c>
      <c r="M1805">
        <v>57000</v>
      </c>
      <c r="N1805">
        <v>10</v>
      </c>
      <c r="O1805" t="s">
        <v>1170</v>
      </c>
      <c r="P1805" t="s">
        <v>1160</v>
      </c>
      <c r="Q1805" t="s">
        <v>42</v>
      </c>
      <c r="R1805" t="s">
        <v>199</v>
      </c>
      <c r="S1805" t="s">
        <v>3222</v>
      </c>
      <c r="T1805">
        <v>60000</v>
      </c>
    </row>
    <row r="1806" spans="1:20" x14ac:dyDescent="0.3">
      <c r="A1806" t="s">
        <v>3344</v>
      </c>
      <c r="B1806" t="str">
        <f>_xlfn.CONCAT(쿼리1[[#This Row],[주문번호]], "-", 쿼리1[[#This Row],[공정명]])</f>
        <v>20241022-1000149524-제대</v>
      </c>
      <c r="C1806">
        <v>4</v>
      </c>
      <c r="D1806" t="s">
        <v>80</v>
      </c>
      <c r="E1806" s="1">
        <v>45587</v>
      </c>
      <c r="F1806" s="1">
        <v>45601</v>
      </c>
      <c r="G1806" s="1">
        <v>45608</v>
      </c>
      <c r="H1806" s="1">
        <v>45656</v>
      </c>
      <c r="I1806" s="1">
        <v>45621</v>
      </c>
      <c r="J1806" t="s">
        <v>31</v>
      </c>
      <c r="K1806" t="s">
        <v>32</v>
      </c>
      <c r="L1806">
        <v>61538</v>
      </c>
      <c r="M1806">
        <v>56700</v>
      </c>
      <c r="N1806">
        <v>7</v>
      </c>
      <c r="O1806" t="s">
        <v>936</v>
      </c>
      <c r="P1806" t="s">
        <v>3345</v>
      </c>
      <c r="Q1806" t="s">
        <v>3346</v>
      </c>
      <c r="R1806" t="s">
        <v>64</v>
      </c>
      <c r="S1806" t="s">
        <v>3222</v>
      </c>
      <c r="T1806">
        <v>61538</v>
      </c>
    </row>
    <row r="1807" spans="1:20" x14ac:dyDescent="0.3">
      <c r="A1807" t="s">
        <v>3347</v>
      </c>
      <c r="B1807" t="str">
        <f>_xlfn.CONCAT(쿼리1[[#This Row],[주문번호]], "-", 쿼리1[[#This Row],[공정명]])</f>
        <v>20241004-12150331-제대</v>
      </c>
      <c r="C1807">
        <v>2</v>
      </c>
      <c r="D1807" t="s">
        <v>80</v>
      </c>
      <c r="E1807" s="1">
        <v>45569</v>
      </c>
      <c r="F1807" s="1">
        <v>45581</v>
      </c>
      <c r="G1807" s="1">
        <v>45581</v>
      </c>
      <c r="H1807" s="1">
        <v>45656</v>
      </c>
      <c r="I1807" s="1">
        <v>45581</v>
      </c>
      <c r="J1807" t="s">
        <v>31</v>
      </c>
      <c r="K1807" t="s">
        <v>39</v>
      </c>
      <c r="L1807">
        <v>34285</v>
      </c>
      <c r="M1807">
        <v>32500</v>
      </c>
      <c r="N1807">
        <v>0</v>
      </c>
      <c r="O1807" t="s">
        <v>252</v>
      </c>
      <c r="P1807" t="s">
        <v>3348</v>
      </c>
      <c r="Q1807" t="s">
        <v>42</v>
      </c>
      <c r="R1807" t="s">
        <v>3339</v>
      </c>
      <c r="S1807" t="s">
        <v>3222</v>
      </c>
      <c r="T1807">
        <v>34285</v>
      </c>
    </row>
    <row r="1808" spans="1:20" x14ac:dyDescent="0.3">
      <c r="A1808" t="s">
        <v>3347</v>
      </c>
      <c r="B1808" t="str">
        <f>_xlfn.CONCAT(쿼리1[[#This Row],[주문번호]], "-", 쿼리1[[#This Row],[공정명]])</f>
        <v>20241004-12150331-제대</v>
      </c>
      <c r="C1808">
        <v>2</v>
      </c>
      <c r="D1808" t="s">
        <v>80</v>
      </c>
      <c r="E1808" s="1">
        <v>45569</v>
      </c>
      <c r="F1808" s="1">
        <v>45581</v>
      </c>
      <c r="G1808" s="1">
        <v>45581</v>
      </c>
      <c r="H1808" s="1">
        <v>45656</v>
      </c>
      <c r="I1808" s="1">
        <v>45581</v>
      </c>
      <c r="J1808" t="s">
        <v>31</v>
      </c>
      <c r="K1808" t="s">
        <v>39</v>
      </c>
      <c r="L1808">
        <v>34285</v>
      </c>
      <c r="M1808">
        <v>32500</v>
      </c>
      <c r="N1808">
        <v>0</v>
      </c>
      <c r="O1808" t="s">
        <v>252</v>
      </c>
      <c r="P1808" t="s">
        <v>3348</v>
      </c>
      <c r="Q1808" t="s">
        <v>42</v>
      </c>
      <c r="R1808" t="s">
        <v>3339</v>
      </c>
      <c r="S1808" t="s">
        <v>3222</v>
      </c>
      <c r="T1808">
        <v>34285</v>
      </c>
    </row>
    <row r="1809" spans="1:20" x14ac:dyDescent="0.3">
      <c r="A1809" t="s">
        <v>3349</v>
      </c>
      <c r="B1809" t="str">
        <f>_xlfn.CONCAT(쿼리1[[#This Row],[주문번호]], "-", 쿼리1[[#This Row],[공정명]])</f>
        <v>20240903-12150331-제대</v>
      </c>
      <c r="C1809">
        <v>2</v>
      </c>
      <c r="D1809" t="s">
        <v>80</v>
      </c>
      <c r="E1809" s="1">
        <v>45538</v>
      </c>
      <c r="F1809" s="1">
        <v>45548</v>
      </c>
      <c r="G1809" s="1">
        <v>45575</v>
      </c>
      <c r="H1809" s="1">
        <v>45656</v>
      </c>
      <c r="I1809" s="1">
        <v>45575</v>
      </c>
      <c r="J1809" t="s">
        <v>31</v>
      </c>
      <c r="K1809" t="s">
        <v>32</v>
      </c>
      <c r="L1809">
        <v>34285</v>
      </c>
      <c r="M1809">
        <v>31150</v>
      </c>
      <c r="N1809">
        <v>27</v>
      </c>
      <c r="O1809" t="s">
        <v>252</v>
      </c>
      <c r="P1809" t="s">
        <v>3348</v>
      </c>
      <c r="Q1809" t="s">
        <v>42</v>
      </c>
      <c r="R1809" t="s">
        <v>3339</v>
      </c>
      <c r="S1809" t="s">
        <v>3222</v>
      </c>
      <c r="T1809">
        <v>34285</v>
      </c>
    </row>
    <row r="1810" spans="1:20" x14ac:dyDescent="0.3">
      <c r="A1810" t="s">
        <v>3350</v>
      </c>
      <c r="B1810" t="str">
        <f>_xlfn.CONCAT(쿼리1[[#This Row],[주문번호]], "-", 쿼리1[[#This Row],[공정명]])</f>
        <v>20241022-12150022-제대</v>
      </c>
      <c r="C1810">
        <v>2</v>
      </c>
      <c r="D1810" t="s">
        <v>80</v>
      </c>
      <c r="E1810" s="1">
        <v>45587</v>
      </c>
      <c r="F1810" s="1">
        <v>45597</v>
      </c>
      <c r="G1810" s="1">
        <v>45601</v>
      </c>
      <c r="H1810" s="1">
        <v>45656</v>
      </c>
      <c r="I1810" s="1">
        <v>45603</v>
      </c>
      <c r="J1810" t="s">
        <v>31</v>
      </c>
      <c r="K1810" t="s">
        <v>32</v>
      </c>
      <c r="L1810">
        <v>30</v>
      </c>
      <c r="M1810">
        <v>1052</v>
      </c>
      <c r="N1810">
        <v>4</v>
      </c>
      <c r="O1810" t="s">
        <v>731</v>
      </c>
      <c r="P1810" t="s">
        <v>3351</v>
      </c>
      <c r="Q1810" t="s">
        <v>42</v>
      </c>
      <c r="R1810" t="s">
        <v>2491</v>
      </c>
      <c r="S1810" t="s">
        <v>3222</v>
      </c>
      <c r="T1810">
        <v>30</v>
      </c>
    </row>
    <row r="1811" spans="1:20" x14ac:dyDescent="0.3">
      <c r="A1811" t="s">
        <v>3352</v>
      </c>
      <c r="B1811" t="str">
        <f>_xlfn.CONCAT(쿼리1[[#This Row],[주문번호]], "-", 쿼리1[[#This Row],[공정명]])</f>
        <v>20241126-1418P0024-제대</v>
      </c>
      <c r="C1811">
        <v>5</v>
      </c>
      <c r="D1811" t="s">
        <v>80</v>
      </c>
      <c r="E1811" s="1">
        <v>45622</v>
      </c>
      <c r="F1811" s="1">
        <v>45639</v>
      </c>
      <c r="G1811" s="1">
        <v>45645</v>
      </c>
      <c r="H1811" s="1">
        <v>45656</v>
      </c>
      <c r="I1811" s="1">
        <v>45645</v>
      </c>
      <c r="J1811" t="s">
        <v>31</v>
      </c>
      <c r="K1811" t="s">
        <v>32</v>
      </c>
      <c r="L1811">
        <v>36363</v>
      </c>
      <c r="M1811">
        <v>32800</v>
      </c>
      <c r="N1811">
        <v>6</v>
      </c>
      <c r="O1811" t="s">
        <v>1708</v>
      </c>
      <c r="P1811" t="s">
        <v>3353</v>
      </c>
      <c r="Q1811" t="s">
        <v>3354</v>
      </c>
      <c r="R1811" t="s">
        <v>1711</v>
      </c>
      <c r="S1811" t="s">
        <v>3222</v>
      </c>
      <c r="T1811">
        <v>36363</v>
      </c>
    </row>
    <row r="1812" spans="1:20" x14ac:dyDescent="0.3">
      <c r="A1812" t="s">
        <v>3355</v>
      </c>
      <c r="B1812" t="str">
        <f>_xlfn.CONCAT(쿼리1[[#This Row],[주문번호]], "-", 쿼리1[[#This Row],[공정명]])</f>
        <v>20241015-1000154050-제대</v>
      </c>
      <c r="C1812">
        <v>4</v>
      </c>
      <c r="D1812" t="s">
        <v>80</v>
      </c>
      <c r="E1812" s="1">
        <v>45580</v>
      </c>
      <c r="F1812" s="1">
        <v>45593</v>
      </c>
      <c r="G1812" s="1">
        <v>45603</v>
      </c>
      <c r="H1812" s="1">
        <v>45656</v>
      </c>
      <c r="I1812" s="1">
        <v>45603</v>
      </c>
      <c r="J1812" t="s">
        <v>31</v>
      </c>
      <c r="K1812" t="s">
        <v>32</v>
      </c>
      <c r="L1812">
        <v>37500</v>
      </c>
      <c r="M1812">
        <v>33450</v>
      </c>
      <c r="N1812">
        <v>10</v>
      </c>
      <c r="O1812" t="s">
        <v>3356</v>
      </c>
      <c r="P1812" t="s">
        <v>3357</v>
      </c>
      <c r="Q1812" t="s">
        <v>3358</v>
      </c>
      <c r="R1812" t="s">
        <v>539</v>
      </c>
      <c r="S1812" t="s">
        <v>3222</v>
      </c>
      <c r="T1812">
        <v>37500</v>
      </c>
    </row>
    <row r="1813" spans="1:20" x14ac:dyDescent="0.3">
      <c r="A1813" t="s">
        <v>3359</v>
      </c>
      <c r="B1813" t="str">
        <f>_xlfn.CONCAT(쿼리1[[#This Row],[주문번호]], "-", 쿼리1[[#This Row],[공정명]])</f>
        <v>20241213-1000160841-제대</v>
      </c>
      <c r="C1813">
        <v>4</v>
      </c>
      <c r="D1813" t="s">
        <v>80</v>
      </c>
      <c r="E1813" s="1">
        <v>45639</v>
      </c>
      <c r="F1813" s="1">
        <v>45651</v>
      </c>
      <c r="G1813" s="1"/>
      <c r="H1813" s="1">
        <v>45656</v>
      </c>
      <c r="I1813" s="1">
        <v>45652</v>
      </c>
      <c r="J1813" t="s">
        <v>21</v>
      </c>
      <c r="K1813" t="s">
        <v>22</v>
      </c>
      <c r="L1813">
        <v>25000</v>
      </c>
      <c r="O1813" t="s">
        <v>1177</v>
      </c>
      <c r="P1813" t="s">
        <v>3360</v>
      </c>
      <c r="Q1813" t="s">
        <v>3361</v>
      </c>
      <c r="R1813" t="s">
        <v>3362</v>
      </c>
      <c r="S1813" t="s">
        <v>3222</v>
      </c>
      <c r="T1813">
        <v>25000</v>
      </c>
    </row>
    <row r="1814" spans="1:20" x14ac:dyDescent="0.3">
      <c r="A1814" t="s">
        <v>3363</v>
      </c>
      <c r="B1814" t="str">
        <f>_xlfn.CONCAT(쿼리1[[#This Row],[주문번호]], "-", 쿼리1[[#This Row],[공정명]])</f>
        <v>20240912-1000169074-제대</v>
      </c>
      <c r="C1814">
        <v>2</v>
      </c>
      <c r="D1814" t="s">
        <v>80</v>
      </c>
      <c r="E1814" s="1">
        <v>45547</v>
      </c>
      <c r="F1814" s="1">
        <v>45558</v>
      </c>
      <c r="G1814" s="1">
        <v>45575</v>
      </c>
      <c r="H1814" s="1">
        <v>45656</v>
      </c>
      <c r="I1814" s="1">
        <v>45575</v>
      </c>
      <c r="J1814" t="s">
        <v>31</v>
      </c>
      <c r="K1814" t="s">
        <v>32</v>
      </c>
      <c r="L1814">
        <v>1100</v>
      </c>
      <c r="M1814">
        <v>1200</v>
      </c>
      <c r="N1814">
        <v>17</v>
      </c>
      <c r="O1814" t="s">
        <v>3364</v>
      </c>
      <c r="P1814" t="s">
        <v>3365</v>
      </c>
      <c r="Q1814" t="s">
        <v>42</v>
      </c>
      <c r="R1814" t="s">
        <v>3366</v>
      </c>
      <c r="S1814" t="s">
        <v>3222</v>
      </c>
      <c r="T1814">
        <v>1100</v>
      </c>
    </row>
    <row r="1815" spans="1:20" x14ac:dyDescent="0.3">
      <c r="A1815" t="s">
        <v>3367</v>
      </c>
      <c r="B1815" t="str">
        <f>_xlfn.CONCAT(쿼리1[[#This Row],[주문번호]], "-", 쿼리1[[#This Row],[공정명]])</f>
        <v>20241119-1000154257-제대</v>
      </c>
      <c r="C1815">
        <v>5</v>
      </c>
      <c r="D1815" t="s">
        <v>80</v>
      </c>
      <c r="E1815" s="1">
        <v>45615</v>
      </c>
      <c r="F1815" s="1">
        <v>45629</v>
      </c>
      <c r="G1815" s="1">
        <v>45635</v>
      </c>
      <c r="H1815" s="1">
        <v>45656</v>
      </c>
      <c r="I1815" s="1">
        <v>45635</v>
      </c>
      <c r="J1815" t="s">
        <v>31</v>
      </c>
      <c r="K1815" t="s">
        <v>32</v>
      </c>
      <c r="L1815">
        <v>25000</v>
      </c>
      <c r="M1815">
        <v>23800</v>
      </c>
      <c r="N1815">
        <v>6</v>
      </c>
      <c r="O1815" t="s">
        <v>564</v>
      </c>
      <c r="P1815" t="s">
        <v>3368</v>
      </c>
      <c r="Q1815" t="s">
        <v>3369</v>
      </c>
      <c r="R1815" t="s">
        <v>1459</v>
      </c>
      <c r="S1815" t="s">
        <v>3222</v>
      </c>
      <c r="T1815">
        <v>25000</v>
      </c>
    </row>
    <row r="1816" spans="1:20" x14ac:dyDescent="0.3">
      <c r="A1816" t="s">
        <v>3370</v>
      </c>
      <c r="B1816" t="str">
        <f>_xlfn.CONCAT(쿼리1[[#This Row],[주문번호]], "-", 쿼리1[[#This Row],[공정명]])</f>
        <v>20241219-12150022-제대</v>
      </c>
      <c r="C1816">
        <v>2</v>
      </c>
      <c r="D1816" t="s">
        <v>80</v>
      </c>
      <c r="E1816" s="1">
        <v>45645</v>
      </c>
      <c r="F1816" s="1">
        <v>45657</v>
      </c>
      <c r="G1816" s="1">
        <v>45653</v>
      </c>
      <c r="H1816" s="1">
        <v>45656</v>
      </c>
      <c r="I1816" s="1">
        <v>45653</v>
      </c>
      <c r="J1816" t="s">
        <v>31</v>
      </c>
      <c r="K1816" t="s">
        <v>39</v>
      </c>
      <c r="L1816">
        <v>30</v>
      </c>
      <c r="M1816">
        <v>5720</v>
      </c>
      <c r="N1816">
        <v>-4</v>
      </c>
      <c r="O1816" t="s">
        <v>731</v>
      </c>
      <c r="P1816" t="s">
        <v>3351</v>
      </c>
      <c r="Q1816" t="s">
        <v>42</v>
      </c>
      <c r="R1816" t="s">
        <v>2491</v>
      </c>
      <c r="S1816" t="s">
        <v>3222</v>
      </c>
      <c r="T1816">
        <v>30</v>
      </c>
    </row>
    <row r="1817" spans="1:20" x14ac:dyDescent="0.3">
      <c r="A1817" t="s">
        <v>3371</v>
      </c>
      <c r="B1817" t="str">
        <f>_xlfn.CONCAT(쿼리1[[#This Row],[주문번호]], "-", 쿼리1[[#This Row],[공정명]])</f>
        <v>20241223-1000141398-제대</v>
      </c>
      <c r="C1817">
        <v>5</v>
      </c>
      <c r="D1817" t="s">
        <v>80</v>
      </c>
      <c r="E1817" s="1">
        <v>45649</v>
      </c>
      <c r="F1817" s="1">
        <v>45663</v>
      </c>
      <c r="G1817" s="1"/>
      <c r="H1817" s="1">
        <v>45656</v>
      </c>
      <c r="I1817" s="1"/>
      <c r="J1817" t="s">
        <v>21</v>
      </c>
      <c r="K1817" t="s">
        <v>282</v>
      </c>
      <c r="L1817">
        <v>30769</v>
      </c>
      <c r="O1817" t="s">
        <v>3230</v>
      </c>
      <c r="P1817" t="s">
        <v>3282</v>
      </c>
      <c r="Q1817" t="s">
        <v>3283</v>
      </c>
      <c r="R1817" t="s">
        <v>458</v>
      </c>
      <c r="S1817" t="s">
        <v>3222</v>
      </c>
      <c r="T1817">
        <v>30769</v>
      </c>
    </row>
    <row r="1818" spans="1:20" x14ac:dyDescent="0.3">
      <c r="A1818" t="s">
        <v>3372</v>
      </c>
      <c r="B1818" t="str">
        <f>_xlfn.CONCAT(쿼리1[[#This Row],[주문번호]], "-", 쿼리1[[#This Row],[공정명]])</f>
        <v>20241223-1000149225-제대</v>
      </c>
      <c r="C1818">
        <v>5</v>
      </c>
      <c r="D1818" t="s">
        <v>80</v>
      </c>
      <c r="E1818" s="1">
        <v>45649</v>
      </c>
      <c r="F1818" s="1">
        <v>45663</v>
      </c>
      <c r="G1818" s="1"/>
      <c r="H1818" s="1">
        <v>45656</v>
      </c>
      <c r="I1818" s="1"/>
      <c r="J1818" t="s">
        <v>21</v>
      </c>
      <c r="K1818" t="s">
        <v>282</v>
      </c>
      <c r="L1818">
        <v>19047</v>
      </c>
      <c r="O1818" t="s">
        <v>455</v>
      </c>
      <c r="P1818" t="s">
        <v>456</v>
      </c>
      <c r="Q1818" t="s">
        <v>460</v>
      </c>
      <c r="R1818" t="s">
        <v>458</v>
      </c>
      <c r="S1818" t="s">
        <v>3222</v>
      </c>
      <c r="T1818">
        <v>19047</v>
      </c>
    </row>
    <row r="1819" spans="1:20" x14ac:dyDescent="0.3">
      <c r="A1819" t="s">
        <v>3269</v>
      </c>
      <c r="B1819" t="str">
        <f>_xlfn.CONCAT(쿼리1[[#This Row],[주문번호]], "-", 쿼리1[[#This Row],[공정명]])</f>
        <v>20241122-1216P0006-합지</v>
      </c>
      <c r="C1819">
        <v>3</v>
      </c>
      <c r="D1819" t="s">
        <v>60</v>
      </c>
      <c r="E1819" s="1">
        <v>45618</v>
      </c>
      <c r="F1819" s="1">
        <v>45628</v>
      </c>
      <c r="G1819" s="1">
        <v>45635</v>
      </c>
      <c r="H1819" s="1">
        <v>45656</v>
      </c>
      <c r="I1819" s="1">
        <v>45635</v>
      </c>
      <c r="J1819" t="s">
        <v>31</v>
      </c>
      <c r="K1819" t="s">
        <v>32</v>
      </c>
      <c r="L1819">
        <v>6000</v>
      </c>
      <c r="M1819">
        <v>6000</v>
      </c>
      <c r="N1819">
        <v>7</v>
      </c>
      <c r="O1819" t="s">
        <v>91</v>
      </c>
      <c r="P1819" t="s">
        <v>287</v>
      </c>
      <c r="Q1819" t="s">
        <v>3270</v>
      </c>
      <c r="R1819" t="s">
        <v>3271</v>
      </c>
      <c r="S1819" t="s">
        <v>3373</v>
      </c>
      <c r="T1819">
        <v>26086</v>
      </c>
    </row>
    <row r="1820" spans="1:20" x14ac:dyDescent="0.3">
      <c r="A1820" t="s">
        <v>3330</v>
      </c>
      <c r="B1820" t="str">
        <f>_xlfn.CONCAT(쿼리1[[#This Row],[주문번호]], "-", 쿼리1[[#This Row],[공정명]])</f>
        <v>20241112-1000157411-합지</v>
      </c>
      <c r="C1820">
        <v>2</v>
      </c>
      <c r="D1820" t="s">
        <v>60</v>
      </c>
      <c r="E1820" s="1">
        <v>45608</v>
      </c>
      <c r="F1820" s="1">
        <v>45616</v>
      </c>
      <c r="G1820" s="1">
        <v>45617</v>
      </c>
      <c r="H1820" s="1">
        <v>45656</v>
      </c>
      <c r="I1820" s="1">
        <v>45618</v>
      </c>
      <c r="J1820" t="s">
        <v>31</v>
      </c>
      <c r="K1820" t="s">
        <v>32</v>
      </c>
      <c r="L1820">
        <v>6000</v>
      </c>
      <c r="M1820">
        <v>6100</v>
      </c>
      <c r="N1820">
        <v>1</v>
      </c>
      <c r="O1820" t="s">
        <v>91</v>
      </c>
      <c r="P1820" t="s">
        <v>596</v>
      </c>
      <c r="Q1820" t="s">
        <v>42</v>
      </c>
      <c r="R1820" t="s">
        <v>3328</v>
      </c>
      <c r="S1820" t="s">
        <v>3373</v>
      </c>
      <c r="T1820">
        <v>15000</v>
      </c>
    </row>
    <row r="1821" spans="1:20" x14ac:dyDescent="0.3">
      <c r="A1821" t="s">
        <v>3350</v>
      </c>
      <c r="B1821" t="str">
        <f>_xlfn.CONCAT(쿼리1[[#This Row],[주문번호]], "-", 쿼리1[[#This Row],[공정명]])</f>
        <v>20241022-12150022-합지</v>
      </c>
      <c r="C1821">
        <v>1</v>
      </c>
      <c r="D1821" t="s">
        <v>60</v>
      </c>
      <c r="E1821" s="1">
        <v>45587</v>
      </c>
      <c r="F1821" s="1">
        <v>45595</v>
      </c>
      <c r="G1821" s="1">
        <v>45603</v>
      </c>
      <c r="H1821" s="1">
        <v>45656</v>
      </c>
      <c r="I1821" s="1">
        <v>45603</v>
      </c>
      <c r="J1821" t="s">
        <v>31</v>
      </c>
      <c r="K1821" t="s">
        <v>32</v>
      </c>
      <c r="L1821">
        <v>6000</v>
      </c>
      <c r="M1821">
        <v>6070</v>
      </c>
      <c r="N1821">
        <v>8</v>
      </c>
      <c r="O1821" t="s">
        <v>731</v>
      </c>
      <c r="P1821" t="s">
        <v>3351</v>
      </c>
      <c r="Q1821" t="s">
        <v>42</v>
      </c>
      <c r="R1821" t="s">
        <v>2491</v>
      </c>
      <c r="S1821" t="s">
        <v>3373</v>
      </c>
      <c r="T1821">
        <v>30</v>
      </c>
    </row>
    <row r="1822" spans="1:20" x14ac:dyDescent="0.3">
      <c r="A1822" t="s">
        <v>2432</v>
      </c>
      <c r="B1822" t="str">
        <f>_xlfn.CONCAT(쿼리1[[#This Row],[주문번호]], "-", 쿼리1[[#This Row],[공정명]])</f>
        <v>20241217-1217N0077-합지</v>
      </c>
      <c r="C1822">
        <v>1</v>
      </c>
      <c r="D1822" t="s">
        <v>60</v>
      </c>
      <c r="E1822" s="1">
        <v>45643</v>
      </c>
      <c r="F1822" s="1">
        <v>45656</v>
      </c>
      <c r="G1822" s="1"/>
      <c r="H1822" s="1">
        <v>45656</v>
      </c>
      <c r="I1822" s="1">
        <v>45656</v>
      </c>
      <c r="J1822" t="s">
        <v>31</v>
      </c>
      <c r="K1822" t="s">
        <v>282</v>
      </c>
      <c r="L1822">
        <v>6000</v>
      </c>
      <c r="O1822" t="s">
        <v>1311</v>
      </c>
      <c r="P1822" t="s">
        <v>2433</v>
      </c>
      <c r="Q1822" t="s">
        <v>42</v>
      </c>
      <c r="R1822" t="s">
        <v>1486</v>
      </c>
      <c r="S1822" t="s">
        <v>3373</v>
      </c>
      <c r="T1822">
        <v>11320</v>
      </c>
    </row>
    <row r="1823" spans="1:20" x14ac:dyDescent="0.3">
      <c r="A1823" t="s">
        <v>2432</v>
      </c>
      <c r="B1823" t="str">
        <f>_xlfn.CONCAT(쿼리1[[#This Row],[주문번호]], "-", 쿼리1[[#This Row],[공정명]])</f>
        <v>20241217-1217N0077-합지</v>
      </c>
      <c r="C1823">
        <v>1</v>
      </c>
      <c r="D1823" t="s">
        <v>60</v>
      </c>
      <c r="E1823" s="1">
        <v>45643</v>
      </c>
      <c r="F1823" s="1">
        <v>45656</v>
      </c>
      <c r="G1823" s="1"/>
      <c r="H1823" s="1">
        <v>45656</v>
      </c>
      <c r="I1823" s="1">
        <v>45656</v>
      </c>
      <c r="J1823" t="s">
        <v>31</v>
      </c>
      <c r="K1823" t="s">
        <v>282</v>
      </c>
      <c r="L1823">
        <v>6000</v>
      </c>
      <c r="O1823" t="s">
        <v>1311</v>
      </c>
      <c r="P1823" t="s">
        <v>2433</v>
      </c>
      <c r="Q1823" t="s">
        <v>42</v>
      </c>
      <c r="R1823" t="s">
        <v>1486</v>
      </c>
      <c r="S1823" t="s">
        <v>3373</v>
      </c>
      <c r="T1823">
        <v>11320</v>
      </c>
    </row>
    <row r="1824" spans="1:20" x14ac:dyDescent="0.3">
      <c r="A1824" t="s">
        <v>2448</v>
      </c>
      <c r="B1824" t="str">
        <f>_xlfn.CONCAT(쿼리1[[#This Row],[주문번호]], "-", 쿼리1[[#This Row],[공정명]])</f>
        <v>20241112-1219N0114-합지</v>
      </c>
      <c r="C1824">
        <v>1</v>
      </c>
      <c r="D1824" t="s">
        <v>60</v>
      </c>
      <c r="E1824" s="1">
        <v>45608</v>
      </c>
      <c r="F1824" s="1">
        <v>45616</v>
      </c>
      <c r="G1824" s="1">
        <v>45617</v>
      </c>
      <c r="H1824" s="1">
        <v>45656</v>
      </c>
      <c r="I1824" s="1">
        <v>45617</v>
      </c>
      <c r="J1824" t="s">
        <v>31</v>
      </c>
      <c r="K1824" t="s">
        <v>32</v>
      </c>
      <c r="L1824">
        <v>6000</v>
      </c>
      <c r="M1824">
        <v>6100</v>
      </c>
      <c r="N1824">
        <v>1</v>
      </c>
      <c r="O1824" t="s">
        <v>275</v>
      </c>
      <c r="P1824" t="s">
        <v>671</v>
      </c>
      <c r="Q1824" t="s">
        <v>42</v>
      </c>
      <c r="R1824" t="s">
        <v>2449</v>
      </c>
      <c r="S1824" t="s">
        <v>3373</v>
      </c>
      <c r="T1824">
        <v>17142</v>
      </c>
    </row>
    <row r="1825" spans="1:20" x14ac:dyDescent="0.3">
      <c r="A1825" t="s">
        <v>3374</v>
      </c>
      <c r="B1825" t="str">
        <f>_xlfn.CONCAT(쿼리1[[#This Row],[주문번호]], "-", 쿼리1[[#This Row],[공정명]])</f>
        <v>20241111-1000159437-합지</v>
      </c>
      <c r="C1825">
        <v>1</v>
      </c>
      <c r="D1825" t="s">
        <v>60</v>
      </c>
      <c r="E1825" s="1">
        <v>45607</v>
      </c>
      <c r="F1825" s="1">
        <v>45615</v>
      </c>
      <c r="G1825" s="1">
        <v>45617</v>
      </c>
      <c r="H1825" s="1">
        <v>45656</v>
      </c>
      <c r="I1825" s="1">
        <v>45617</v>
      </c>
      <c r="J1825" t="s">
        <v>31</v>
      </c>
      <c r="K1825" t="s">
        <v>32</v>
      </c>
      <c r="L1825">
        <v>6000</v>
      </c>
      <c r="M1825">
        <v>6150</v>
      </c>
      <c r="N1825">
        <v>2</v>
      </c>
      <c r="O1825" t="s">
        <v>859</v>
      </c>
      <c r="P1825" t="s">
        <v>3375</v>
      </c>
      <c r="Q1825" t="s">
        <v>42</v>
      </c>
      <c r="R1825" t="s">
        <v>3376</v>
      </c>
      <c r="S1825" t="s">
        <v>3373</v>
      </c>
      <c r="T1825">
        <v>33333</v>
      </c>
    </row>
    <row r="1826" spans="1:20" x14ac:dyDescent="0.3">
      <c r="A1826" t="s">
        <v>3374</v>
      </c>
      <c r="B1826" t="str">
        <f>_xlfn.CONCAT(쿼리1[[#This Row],[주문번호]], "-", 쿼리1[[#This Row],[공정명]])</f>
        <v>20241111-1000159437-분단</v>
      </c>
      <c r="C1826">
        <v>2</v>
      </c>
      <c r="D1826" t="s">
        <v>196</v>
      </c>
      <c r="E1826" s="1">
        <v>45607</v>
      </c>
      <c r="F1826" s="1">
        <v>45616</v>
      </c>
      <c r="G1826" s="1"/>
      <c r="H1826" s="1">
        <v>45656</v>
      </c>
      <c r="I1826" s="1">
        <v>45617</v>
      </c>
      <c r="J1826" t="s">
        <v>31</v>
      </c>
      <c r="K1826" t="s">
        <v>22</v>
      </c>
      <c r="L1826">
        <v>6000</v>
      </c>
      <c r="O1826" t="s">
        <v>859</v>
      </c>
      <c r="P1826" t="s">
        <v>3375</v>
      </c>
      <c r="Q1826" t="s">
        <v>42</v>
      </c>
      <c r="R1826" t="s">
        <v>3376</v>
      </c>
      <c r="S1826" t="s">
        <v>3373</v>
      </c>
      <c r="T1826">
        <v>33333</v>
      </c>
    </row>
    <row r="1827" spans="1:20" x14ac:dyDescent="0.3">
      <c r="A1827" t="s">
        <v>1472</v>
      </c>
      <c r="B1827" t="str">
        <f>_xlfn.CONCAT(쿼리1[[#This Row],[주문번호]], "-", 쿼리1[[#This Row],[공정명]])</f>
        <v>20241007-1000169259-합지</v>
      </c>
      <c r="C1827">
        <v>3</v>
      </c>
      <c r="D1827" t="s">
        <v>60</v>
      </c>
      <c r="E1827" s="1">
        <v>45572</v>
      </c>
      <c r="F1827" s="1">
        <v>45581</v>
      </c>
      <c r="G1827" s="1">
        <v>45588</v>
      </c>
      <c r="H1827" s="1">
        <v>45656</v>
      </c>
      <c r="I1827" s="1">
        <v>45588</v>
      </c>
      <c r="J1827" t="s">
        <v>31</v>
      </c>
      <c r="K1827" t="s">
        <v>32</v>
      </c>
      <c r="L1827">
        <v>6000</v>
      </c>
      <c r="M1827">
        <v>12</v>
      </c>
      <c r="N1827">
        <v>7</v>
      </c>
      <c r="O1827" t="s">
        <v>1473</v>
      </c>
      <c r="P1827" t="s">
        <v>1474</v>
      </c>
      <c r="Q1827" t="s">
        <v>1475</v>
      </c>
      <c r="R1827" t="s">
        <v>1476</v>
      </c>
      <c r="S1827" t="s">
        <v>3373</v>
      </c>
      <c r="T1827">
        <v>12</v>
      </c>
    </row>
    <row r="1828" spans="1:20" x14ac:dyDescent="0.3">
      <c r="A1828" t="s">
        <v>1472</v>
      </c>
      <c r="B1828" t="str">
        <f>_xlfn.CONCAT(쿼리1[[#This Row],[주문번호]], "-", 쿼리1[[#This Row],[공정명]])</f>
        <v>20241007-1000169259-합지</v>
      </c>
      <c r="C1828">
        <v>3</v>
      </c>
      <c r="D1828" t="s">
        <v>60</v>
      </c>
      <c r="E1828" s="1">
        <v>45572</v>
      </c>
      <c r="F1828" s="1">
        <v>45581</v>
      </c>
      <c r="G1828" s="1">
        <v>45583</v>
      </c>
      <c r="H1828" s="1">
        <v>45656</v>
      </c>
      <c r="I1828" s="1">
        <v>45588</v>
      </c>
      <c r="J1828" t="s">
        <v>31</v>
      </c>
      <c r="K1828" t="s">
        <v>32</v>
      </c>
      <c r="L1828">
        <v>6000</v>
      </c>
      <c r="M1828">
        <v>6000</v>
      </c>
      <c r="N1828">
        <v>2</v>
      </c>
      <c r="O1828" t="s">
        <v>1473</v>
      </c>
      <c r="P1828" t="s">
        <v>1474</v>
      </c>
      <c r="Q1828" t="s">
        <v>1475</v>
      </c>
      <c r="R1828" t="s">
        <v>1476</v>
      </c>
      <c r="S1828" t="s">
        <v>3373</v>
      </c>
      <c r="T1828">
        <v>12</v>
      </c>
    </row>
    <row r="1829" spans="1:20" x14ac:dyDescent="0.3">
      <c r="A1829" t="s">
        <v>1472</v>
      </c>
      <c r="B1829" t="str">
        <f>_xlfn.CONCAT(쿼리1[[#This Row],[주문번호]], "-", 쿼리1[[#This Row],[공정명]])</f>
        <v>20241007-1000169259-합지</v>
      </c>
      <c r="C1829">
        <v>3</v>
      </c>
      <c r="D1829" t="s">
        <v>60</v>
      </c>
      <c r="E1829" s="1">
        <v>45572</v>
      </c>
      <c r="F1829" s="1">
        <v>45581</v>
      </c>
      <c r="G1829" s="1">
        <v>45588</v>
      </c>
      <c r="H1829" s="1">
        <v>45656</v>
      </c>
      <c r="I1829" s="1">
        <v>45588</v>
      </c>
      <c r="J1829" t="s">
        <v>31</v>
      </c>
      <c r="K1829" t="s">
        <v>32</v>
      </c>
      <c r="L1829">
        <v>6000</v>
      </c>
      <c r="M1829">
        <v>12</v>
      </c>
      <c r="N1829">
        <v>7</v>
      </c>
      <c r="O1829" t="s">
        <v>1473</v>
      </c>
      <c r="P1829" t="s">
        <v>1474</v>
      </c>
      <c r="Q1829" t="s">
        <v>1475</v>
      </c>
      <c r="R1829" t="s">
        <v>1476</v>
      </c>
      <c r="S1829" t="s">
        <v>3373</v>
      </c>
      <c r="T1829">
        <v>12</v>
      </c>
    </row>
    <row r="1830" spans="1:20" x14ac:dyDescent="0.3">
      <c r="A1830" t="s">
        <v>1472</v>
      </c>
      <c r="B1830" t="str">
        <f>_xlfn.CONCAT(쿼리1[[#This Row],[주문번호]], "-", 쿼리1[[#This Row],[공정명]])</f>
        <v>20241007-1000169259-합지</v>
      </c>
      <c r="C1830">
        <v>3</v>
      </c>
      <c r="D1830" t="s">
        <v>60</v>
      </c>
      <c r="E1830" s="1">
        <v>45572</v>
      </c>
      <c r="F1830" s="1">
        <v>45581</v>
      </c>
      <c r="G1830" s="1">
        <v>45583</v>
      </c>
      <c r="H1830" s="1">
        <v>45656</v>
      </c>
      <c r="I1830" s="1">
        <v>45588</v>
      </c>
      <c r="J1830" t="s">
        <v>31</v>
      </c>
      <c r="K1830" t="s">
        <v>32</v>
      </c>
      <c r="L1830">
        <v>6000</v>
      </c>
      <c r="M1830">
        <v>6000</v>
      </c>
      <c r="N1830">
        <v>2</v>
      </c>
      <c r="O1830" t="s">
        <v>1473</v>
      </c>
      <c r="P1830" t="s">
        <v>1474</v>
      </c>
      <c r="Q1830" t="s">
        <v>1475</v>
      </c>
      <c r="R1830" t="s">
        <v>1476</v>
      </c>
      <c r="S1830" t="s">
        <v>3373</v>
      </c>
      <c r="T1830">
        <v>12</v>
      </c>
    </row>
    <row r="1831" spans="1:20" x14ac:dyDescent="0.3">
      <c r="A1831" t="s">
        <v>1472</v>
      </c>
      <c r="B1831" t="str">
        <f>_xlfn.CONCAT(쿼리1[[#This Row],[주문번호]], "-", 쿼리1[[#This Row],[공정명]])</f>
        <v>20241007-1000169259-분단</v>
      </c>
      <c r="C1831">
        <v>4</v>
      </c>
      <c r="D1831" t="s">
        <v>196</v>
      </c>
      <c r="E1831" s="1">
        <v>45572</v>
      </c>
      <c r="F1831" s="1">
        <v>45582</v>
      </c>
      <c r="G1831" s="1">
        <v>45588</v>
      </c>
      <c r="H1831" s="1">
        <v>45656</v>
      </c>
      <c r="I1831" s="1">
        <v>45588</v>
      </c>
      <c r="J1831" t="s">
        <v>101</v>
      </c>
      <c r="K1831" t="s">
        <v>32</v>
      </c>
      <c r="L1831">
        <v>6000</v>
      </c>
      <c r="M1831">
        <v>12</v>
      </c>
      <c r="N1831">
        <v>6</v>
      </c>
      <c r="O1831" t="s">
        <v>1473</v>
      </c>
      <c r="P1831" t="s">
        <v>1474</v>
      </c>
      <c r="Q1831" t="s">
        <v>1475</v>
      </c>
      <c r="R1831" t="s">
        <v>1476</v>
      </c>
      <c r="S1831" t="s">
        <v>3373</v>
      </c>
      <c r="T1831">
        <v>12</v>
      </c>
    </row>
    <row r="1832" spans="1:20" x14ac:dyDescent="0.3">
      <c r="A1832" t="s">
        <v>2965</v>
      </c>
      <c r="B1832" t="str">
        <f>_xlfn.CONCAT(쿼리1[[#This Row],[주문번호]], "-", 쿼리1[[#This Row],[공정명]])</f>
        <v>20241105-130954-합지</v>
      </c>
      <c r="C1832">
        <v>2</v>
      </c>
      <c r="D1832" t="s">
        <v>60</v>
      </c>
      <c r="E1832" s="1">
        <v>45601</v>
      </c>
      <c r="F1832" s="1">
        <v>45610</v>
      </c>
      <c r="G1832" s="1">
        <v>45617</v>
      </c>
      <c r="H1832" s="1">
        <v>45656</v>
      </c>
      <c r="I1832" s="1">
        <v>45625</v>
      </c>
      <c r="J1832" t="s">
        <v>31</v>
      </c>
      <c r="K1832" t="s">
        <v>32</v>
      </c>
      <c r="L1832">
        <v>6000</v>
      </c>
      <c r="M1832">
        <v>5950</v>
      </c>
      <c r="N1832">
        <v>7</v>
      </c>
      <c r="O1832" t="s">
        <v>2966</v>
      </c>
      <c r="P1832" t="s">
        <v>2967</v>
      </c>
      <c r="Q1832" t="s">
        <v>2968</v>
      </c>
      <c r="R1832" t="s">
        <v>2491</v>
      </c>
      <c r="S1832" t="s">
        <v>3373</v>
      </c>
      <c r="T1832">
        <v>33333</v>
      </c>
    </row>
    <row r="1833" spans="1:20" x14ac:dyDescent="0.3">
      <c r="A1833" t="s">
        <v>2965</v>
      </c>
      <c r="B1833" t="str">
        <f>_xlfn.CONCAT(쿼리1[[#This Row],[주문번호]], "-", 쿼리1[[#This Row],[공정명]])</f>
        <v>20241105-130954-합지</v>
      </c>
      <c r="C1833">
        <v>2</v>
      </c>
      <c r="D1833" t="s">
        <v>60</v>
      </c>
      <c r="E1833" s="1">
        <v>45601</v>
      </c>
      <c r="F1833" s="1">
        <v>45610</v>
      </c>
      <c r="G1833" s="1">
        <v>45617</v>
      </c>
      <c r="H1833" s="1">
        <v>45656</v>
      </c>
      <c r="I1833" s="1">
        <v>45625</v>
      </c>
      <c r="J1833" t="s">
        <v>31</v>
      </c>
      <c r="K1833" t="s">
        <v>32</v>
      </c>
      <c r="L1833">
        <v>6000</v>
      </c>
      <c r="M1833">
        <v>5950</v>
      </c>
      <c r="N1833">
        <v>7</v>
      </c>
      <c r="O1833" t="s">
        <v>2966</v>
      </c>
      <c r="P1833" t="s">
        <v>2967</v>
      </c>
      <c r="Q1833" t="s">
        <v>2968</v>
      </c>
      <c r="R1833" t="s">
        <v>2491</v>
      </c>
      <c r="S1833" t="s">
        <v>3373</v>
      </c>
      <c r="T1833">
        <v>33333</v>
      </c>
    </row>
    <row r="1834" spans="1:20" x14ac:dyDescent="0.3">
      <c r="A1834" t="s">
        <v>2965</v>
      </c>
      <c r="B1834" t="str">
        <f>_xlfn.CONCAT(쿼리1[[#This Row],[주문번호]], "-", 쿼리1[[#This Row],[공정명]])</f>
        <v>20241105-130954-분단</v>
      </c>
      <c r="C1834">
        <v>3</v>
      </c>
      <c r="D1834" t="s">
        <v>196</v>
      </c>
      <c r="E1834" s="1">
        <v>45601</v>
      </c>
      <c r="F1834" s="1">
        <v>45611</v>
      </c>
      <c r="G1834" s="1"/>
      <c r="H1834" s="1">
        <v>45656</v>
      </c>
      <c r="I1834" s="1">
        <v>45625</v>
      </c>
      <c r="J1834" t="s">
        <v>31</v>
      </c>
      <c r="K1834" t="s">
        <v>22</v>
      </c>
      <c r="L1834">
        <v>6000</v>
      </c>
      <c r="O1834" t="s">
        <v>2966</v>
      </c>
      <c r="P1834" t="s">
        <v>2967</v>
      </c>
      <c r="Q1834" t="s">
        <v>2968</v>
      </c>
      <c r="R1834" t="s">
        <v>2491</v>
      </c>
      <c r="S1834" t="s">
        <v>3373</v>
      </c>
      <c r="T1834">
        <v>33333</v>
      </c>
    </row>
    <row r="1835" spans="1:20" x14ac:dyDescent="0.3">
      <c r="A1835" t="s">
        <v>2796</v>
      </c>
      <c r="B1835" t="str">
        <f>_xlfn.CONCAT(쿼리1[[#This Row],[주문번호]], "-", 쿼리1[[#This Row],[공정명]])</f>
        <v>20241206-1000169956-합지</v>
      </c>
      <c r="C1835">
        <v>3</v>
      </c>
      <c r="D1835" t="s">
        <v>60</v>
      </c>
      <c r="E1835" s="1">
        <v>45632</v>
      </c>
      <c r="F1835" s="1">
        <v>45642</v>
      </c>
      <c r="G1835" s="1"/>
      <c r="H1835" s="1">
        <v>45656</v>
      </c>
      <c r="I1835" s="1">
        <v>45649</v>
      </c>
      <c r="J1835" t="s">
        <v>31</v>
      </c>
      <c r="K1835" t="s">
        <v>22</v>
      </c>
      <c r="L1835">
        <v>6000</v>
      </c>
      <c r="O1835" t="s">
        <v>2797</v>
      </c>
      <c r="P1835" t="s">
        <v>2798</v>
      </c>
      <c r="Q1835" t="s">
        <v>2799</v>
      </c>
      <c r="R1835" t="s">
        <v>2793</v>
      </c>
      <c r="S1835" t="s">
        <v>3373</v>
      </c>
      <c r="T1835">
        <v>33333</v>
      </c>
    </row>
    <row r="1836" spans="1:20" x14ac:dyDescent="0.3">
      <c r="A1836" t="s">
        <v>2796</v>
      </c>
      <c r="B1836" t="str">
        <f>_xlfn.CONCAT(쿼리1[[#This Row],[주문번호]], "-", 쿼리1[[#This Row],[공정명]])</f>
        <v>20241206-1000169956-합지</v>
      </c>
      <c r="C1836">
        <v>3</v>
      </c>
      <c r="D1836" t="s">
        <v>60</v>
      </c>
      <c r="E1836" s="1">
        <v>45632</v>
      </c>
      <c r="F1836" s="1">
        <v>45642</v>
      </c>
      <c r="G1836" s="1"/>
      <c r="H1836" s="1">
        <v>45656</v>
      </c>
      <c r="I1836" s="1">
        <v>45649</v>
      </c>
      <c r="J1836" t="s">
        <v>31</v>
      </c>
      <c r="K1836" t="s">
        <v>22</v>
      </c>
      <c r="L1836">
        <v>6000</v>
      </c>
      <c r="O1836" t="s">
        <v>2797</v>
      </c>
      <c r="P1836" t="s">
        <v>2798</v>
      </c>
      <c r="Q1836" t="s">
        <v>2799</v>
      </c>
      <c r="R1836" t="s">
        <v>2793</v>
      </c>
      <c r="S1836" t="s">
        <v>3373</v>
      </c>
      <c r="T1836">
        <v>33333</v>
      </c>
    </row>
    <row r="1837" spans="1:20" x14ac:dyDescent="0.3">
      <c r="A1837" t="s">
        <v>2796</v>
      </c>
      <c r="B1837" t="str">
        <f>_xlfn.CONCAT(쿼리1[[#This Row],[주문번호]], "-", 쿼리1[[#This Row],[공정명]])</f>
        <v>20241206-1000169956-합지</v>
      </c>
      <c r="C1837">
        <v>3</v>
      </c>
      <c r="D1837" t="s">
        <v>60</v>
      </c>
      <c r="E1837" s="1">
        <v>45632</v>
      </c>
      <c r="F1837" s="1">
        <v>45642</v>
      </c>
      <c r="G1837" s="1"/>
      <c r="H1837" s="1">
        <v>45656</v>
      </c>
      <c r="I1837" s="1">
        <v>45649</v>
      </c>
      <c r="J1837" t="s">
        <v>31</v>
      </c>
      <c r="K1837" t="s">
        <v>22</v>
      </c>
      <c r="L1837">
        <v>6000</v>
      </c>
      <c r="O1837" t="s">
        <v>2797</v>
      </c>
      <c r="P1837" t="s">
        <v>2798</v>
      </c>
      <c r="Q1837" t="s">
        <v>2799</v>
      </c>
      <c r="R1837" t="s">
        <v>2793</v>
      </c>
      <c r="S1837" t="s">
        <v>3373</v>
      </c>
      <c r="T1837">
        <v>33333</v>
      </c>
    </row>
    <row r="1838" spans="1:20" x14ac:dyDescent="0.3">
      <c r="A1838" t="s">
        <v>2796</v>
      </c>
      <c r="B1838" t="str">
        <f>_xlfn.CONCAT(쿼리1[[#This Row],[주문번호]], "-", 쿼리1[[#This Row],[공정명]])</f>
        <v>20241206-1000169956-분단</v>
      </c>
      <c r="C1838">
        <v>4</v>
      </c>
      <c r="D1838" t="s">
        <v>196</v>
      </c>
      <c r="E1838" s="1">
        <v>45632</v>
      </c>
      <c r="F1838" s="1">
        <v>45643</v>
      </c>
      <c r="G1838" s="1">
        <v>45649</v>
      </c>
      <c r="H1838" s="1">
        <v>45656</v>
      </c>
      <c r="I1838" s="1">
        <v>45649</v>
      </c>
      <c r="J1838" t="s">
        <v>31</v>
      </c>
      <c r="K1838" t="s">
        <v>32</v>
      </c>
      <c r="L1838">
        <v>6000</v>
      </c>
      <c r="M1838">
        <v>6000</v>
      </c>
      <c r="N1838">
        <v>6</v>
      </c>
      <c r="O1838" t="s">
        <v>2797</v>
      </c>
      <c r="P1838" t="s">
        <v>2798</v>
      </c>
      <c r="Q1838" t="s">
        <v>2799</v>
      </c>
      <c r="R1838" t="s">
        <v>2793</v>
      </c>
      <c r="S1838" t="s">
        <v>3373</v>
      </c>
      <c r="T1838">
        <v>33333</v>
      </c>
    </row>
    <row r="1839" spans="1:20" x14ac:dyDescent="0.3">
      <c r="A1839" t="s">
        <v>3260</v>
      </c>
      <c r="B1839" t="str">
        <f>_xlfn.CONCAT(쿼리1[[#This Row],[주문번호]], "-", 쿼리1[[#This Row],[공정명]])</f>
        <v>20240910-1000165303-분단</v>
      </c>
      <c r="C1839">
        <v>4</v>
      </c>
      <c r="D1839" t="s">
        <v>196</v>
      </c>
      <c r="E1839" s="1">
        <v>45545</v>
      </c>
      <c r="F1839" s="1">
        <v>45554</v>
      </c>
      <c r="G1839" s="1"/>
      <c r="H1839" s="1">
        <v>45656</v>
      </c>
      <c r="I1839" s="1">
        <v>45554</v>
      </c>
      <c r="J1839" t="s">
        <v>21</v>
      </c>
      <c r="K1839" t="s">
        <v>22</v>
      </c>
      <c r="L1839">
        <v>6000</v>
      </c>
      <c r="O1839" t="s">
        <v>1407</v>
      </c>
      <c r="P1839" t="s">
        <v>756</v>
      </c>
      <c r="Q1839" t="s">
        <v>3261</v>
      </c>
      <c r="R1839" t="s">
        <v>758</v>
      </c>
      <c r="S1839" t="s">
        <v>190</v>
      </c>
      <c r="T1839">
        <v>12</v>
      </c>
    </row>
    <row r="1840" spans="1:20" x14ac:dyDescent="0.3">
      <c r="A1840" t="s">
        <v>3377</v>
      </c>
      <c r="B1840" t="str">
        <f>_xlfn.CONCAT(쿼리1[[#This Row],[주문번호]], "-", 쿼리1[[#This Row],[공정명]])</f>
        <v>20240910-1000134607-합지</v>
      </c>
      <c r="C1840">
        <v>3</v>
      </c>
      <c r="D1840" t="s">
        <v>60</v>
      </c>
      <c r="E1840" s="1">
        <v>45545</v>
      </c>
      <c r="F1840" s="1">
        <v>45553</v>
      </c>
      <c r="G1840" s="1">
        <v>45554</v>
      </c>
      <c r="H1840" s="1">
        <v>45656</v>
      </c>
      <c r="I1840" s="1">
        <v>45554</v>
      </c>
      <c r="J1840" t="s">
        <v>31</v>
      </c>
      <c r="K1840" t="s">
        <v>32</v>
      </c>
      <c r="L1840">
        <v>4000</v>
      </c>
      <c r="M1840">
        <v>4000</v>
      </c>
      <c r="N1840">
        <v>1</v>
      </c>
      <c r="O1840" t="s">
        <v>2694</v>
      </c>
      <c r="P1840" t="s">
        <v>1642</v>
      </c>
      <c r="Q1840" t="s">
        <v>3378</v>
      </c>
      <c r="R1840" t="s">
        <v>758</v>
      </c>
      <c r="S1840" t="s">
        <v>190</v>
      </c>
      <c r="T1840">
        <v>8</v>
      </c>
    </row>
    <row r="1841" spans="1:20" x14ac:dyDescent="0.3">
      <c r="A1841" t="s">
        <v>3377</v>
      </c>
      <c r="B1841" t="str">
        <f>_xlfn.CONCAT(쿼리1[[#This Row],[주문번호]], "-", 쿼리1[[#This Row],[공정명]])</f>
        <v>20240910-1000134607-분단</v>
      </c>
      <c r="C1841">
        <v>4</v>
      </c>
      <c r="D1841" t="s">
        <v>196</v>
      </c>
      <c r="E1841" s="1">
        <v>45545</v>
      </c>
      <c r="F1841" s="1">
        <v>45554</v>
      </c>
      <c r="G1841" s="1"/>
      <c r="H1841" s="1">
        <v>45656</v>
      </c>
      <c r="I1841" s="1">
        <v>45554</v>
      </c>
      <c r="J1841" t="s">
        <v>21</v>
      </c>
      <c r="K1841" t="s">
        <v>22</v>
      </c>
      <c r="L1841">
        <v>4000</v>
      </c>
      <c r="O1841" t="s">
        <v>2694</v>
      </c>
      <c r="P1841" t="s">
        <v>1642</v>
      </c>
      <c r="Q1841" t="s">
        <v>3378</v>
      </c>
      <c r="R1841" t="s">
        <v>758</v>
      </c>
      <c r="S1841" t="s">
        <v>190</v>
      </c>
      <c r="T1841">
        <v>8</v>
      </c>
    </row>
    <row r="1842" spans="1:20" x14ac:dyDescent="0.3">
      <c r="A1842" t="s">
        <v>3379</v>
      </c>
      <c r="B1842" t="str">
        <f>_xlfn.CONCAT(쿼리1[[#This Row],[주문번호]], "-", 쿼리1[[#This Row],[공정명]])</f>
        <v>20240910-1000168339-합지</v>
      </c>
      <c r="C1842">
        <v>3</v>
      </c>
      <c r="D1842" t="s">
        <v>60</v>
      </c>
      <c r="E1842" s="1">
        <v>45545</v>
      </c>
      <c r="F1842" s="1">
        <v>45553</v>
      </c>
      <c r="G1842" s="1">
        <v>45555</v>
      </c>
      <c r="H1842" s="1">
        <v>45656</v>
      </c>
      <c r="I1842" s="1">
        <v>45636</v>
      </c>
      <c r="J1842" t="s">
        <v>31</v>
      </c>
      <c r="K1842" t="s">
        <v>32</v>
      </c>
      <c r="L1842">
        <v>12000</v>
      </c>
      <c r="M1842">
        <v>12000</v>
      </c>
      <c r="N1842">
        <v>2</v>
      </c>
      <c r="O1842" t="s">
        <v>1407</v>
      </c>
      <c r="P1842" t="s">
        <v>3108</v>
      </c>
      <c r="Q1842" t="s">
        <v>3109</v>
      </c>
      <c r="R1842" t="s">
        <v>758</v>
      </c>
      <c r="S1842" t="s">
        <v>190</v>
      </c>
      <c r="T1842">
        <v>24</v>
      </c>
    </row>
    <row r="1843" spans="1:20" x14ac:dyDescent="0.3">
      <c r="A1843" t="s">
        <v>3379</v>
      </c>
      <c r="B1843" t="str">
        <f>_xlfn.CONCAT(쿼리1[[#This Row],[주문번호]], "-", 쿼리1[[#This Row],[공정명]])</f>
        <v>20240910-1000168339-분단</v>
      </c>
      <c r="C1843">
        <v>4</v>
      </c>
      <c r="D1843" t="s">
        <v>196</v>
      </c>
      <c r="E1843" s="1">
        <v>45545</v>
      </c>
      <c r="F1843" s="1">
        <v>45554</v>
      </c>
      <c r="G1843" s="1">
        <v>45636</v>
      </c>
      <c r="H1843" s="1">
        <v>45656</v>
      </c>
      <c r="I1843" s="1">
        <v>45636</v>
      </c>
      <c r="J1843" t="s">
        <v>31</v>
      </c>
      <c r="K1843" t="s">
        <v>32</v>
      </c>
      <c r="L1843">
        <v>12000</v>
      </c>
      <c r="M1843">
        <v>12000</v>
      </c>
      <c r="N1843">
        <v>82</v>
      </c>
      <c r="O1843" t="s">
        <v>1407</v>
      </c>
      <c r="P1843" t="s">
        <v>3108</v>
      </c>
      <c r="Q1843" t="s">
        <v>3109</v>
      </c>
      <c r="R1843" t="s">
        <v>758</v>
      </c>
      <c r="S1843" t="s">
        <v>190</v>
      </c>
      <c r="T1843">
        <v>24</v>
      </c>
    </row>
    <row r="1844" spans="1:20" x14ac:dyDescent="0.3">
      <c r="A1844" t="s">
        <v>3380</v>
      </c>
      <c r="B1844" t="str">
        <f>_xlfn.CONCAT(쿼리1[[#This Row],[주문번호]], "-", 쿼리1[[#This Row],[공정명]])</f>
        <v>20240910-1000168510-합지</v>
      </c>
      <c r="C1844">
        <v>3</v>
      </c>
      <c r="D1844" t="s">
        <v>60</v>
      </c>
      <c r="E1844" s="1">
        <v>45545</v>
      </c>
      <c r="F1844" s="1">
        <v>45553</v>
      </c>
      <c r="G1844" s="1">
        <v>45554</v>
      </c>
      <c r="H1844" s="1">
        <v>45656</v>
      </c>
      <c r="I1844" s="1">
        <v>45636</v>
      </c>
      <c r="J1844" t="s">
        <v>31</v>
      </c>
      <c r="K1844" t="s">
        <v>32</v>
      </c>
      <c r="L1844">
        <v>12000</v>
      </c>
      <c r="M1844">
        <v>12000</v>
      </c>
      <c r="N1844">
        <v>1</v>
      </c>
      <c r="O1844" t="s">
        <v>1407</v>
      </c>
      <c r="P1844" t="s">
        <v>1411</v>
      </c>
      <c r="Q1844" t="s">
        <v>1652</v>
      </c>
      <c r="R1844" t="s">
        <v>758</v>
      </c>
      <c r="S1844" t="s">
        <v>190</v>
      </c>
      <c r="T1844">
        <v>24</v>
      </c>
    </row>
    <row r="1845" spans="1:20" x14ac:dyDescent="0.3">
      <c r="A1845" t="s">
        <v>3380</v>
      </c>
      <c r="B1845" t="str">
        <f>_xlfn.CONCAT(쿼리1[[#This Row],[주문번호]], "-", 쿼리1[[#This Row],[공정명]])</f>
        <v>20240910-1000168510-분단</v>
      </c>
      <c r="C1845">
        <v>4</v>
      </c>
      <c r="D1845" t="s">
        <v>196</v>
      </c>
      <c r="E1845" s="1">
        <v>45545</v>
      </c>
      <c r="F1845" s="1">
        <v>45554</v>
      </c>
      <c r="G1845" s="1">
        <v>45636</v>
      </c>
      <c r="H1845" s="1">
        <v>45656</v>
      </c>
      <c r="I1845" s="1">
        <v>45636</v>
      </c>
      <c r="J1845" t="s">
        <v>31</v>
      </c>
      <c r="K1845" t="s">
        <v>32</v>
      </c>
      <c r="L1845">
        <v>12000</v>
      </c>
      <c r="M1845">
        <v>12000</v>
      </c>
      <c r="N1845">
        <v>82</v>
      </c>
      <c r="O1845" t="s">
        <v>1407</v>
      </c>
      <c r="P1845" t="s">
        <v>1411</v>
      </c>
      <c r="Q1845" t="s">
        <v>1652</v>
      </c>
      <c r="R1845" t="s">
        <v>758</v>
      </c>
      <c r="S1845" t="s">
        <v>190</v>
      </c>
      <c r="T1845">
        <v>24</v>
      </c>
    </row>
    <row r="1846" spans="1:20" x14ac:dyDescent="0.3">
      <c r="A1846" t="s">
        <v>3381</v>
      </c>
      <c r="B1846" t="str">
        <f>_xlfn.CONCAT(쿼리1[[#This Row],[주문번호]], "-", 쿼리1[[#This Row],[공정명]])</f>
        <v>20240920-1000165716-합지</v>
      </c>
      <c r="C1846">
        <v>3</v>
      </c>
      <c r="D1846" t="s">
        <v>60</v>
      </c>
      <c r="E1846" s="1">
        <v>45555</v>
      </c>
      <c r="F1846" s="1">
        <v>45565</v>
      </c>
      <c r="G1846" s="1">
        <v>45564</v>
      </c>
      <c r="H1846" s="1">
        <v>45656</v>
      </c>
      <c r="I1846" s="1">
        <v>45576</v>
      </c>
      <c r="J1846" t="s">
        <v>31</v>
      </c>
      <c r="K1846" t="s">
        <v>39</v>
      </c>
      <c r="L1846">
        <v>6000</v>
      </c>
      <c r="M1846">
        <v>6000</v>
      </c>
      <c r="N1846">
        <v>-1</v>
      </c>
      <c r="O1846" t="s">
        <v>1407</v>
      </c>
      <c r="P1846" t="s">
        <v>3251</v>
      </c>
      <c r="Q1846" t="s">
        <v>3252</v>
      </c>
      <c r="R1846" t="s">
        <v>758</v>
      </c>
      <c r="S1846" t="s">
        <v>190</v>
      </c>
      <c r="T1846">
        <v>12</v>
      </c>
    </row>
    <row r="1847" spans="1:20" x14ac:dyDescent="0.3">
      <c r="A1847" t="s">
        <v>3381</v>
      </c>
      <c r="B1847" t="str">
        <f>_xlfn.CONCAT(쿼리1[[#This Row],[주문번호]], "-", 쿼리1[[#This Row],[공정명]])</f>
        <v>20240920-1000165716-분단</v>
      </c>
      <c r="C1847">
        <v>4</v>
      </c>
      <c r="D1847" t="s">
        <v>196</v>
      </c>
      <c r="E1847" s="1">
        <v>45555</v>
      </c>
      <c r="F1847" s="1">
        <v>45566</v>
      </c>
      <c r="G1847" s="1"/>
      <c r="H1847" s="1">
        <v>45656</v>
      </c>
      <c r="I1847" s="1">
        <v>45576</v>
      </c>
      <c r="J1847" t="s">
        <v>21</v>
      </c>
      <c r="K1847" t="s">
        <v>22</v>
      </c>
      <c r="L1847">
        <v>6000</v>
      </c>
      <c r="O1847" t="s">
        <v>1407</v>
      </c>
      <c r="P1847" t="s">
        <v>3251</v>
      </c>
      <c r="Q1847" t="s">
        <v>3252</v>
      </c>
      <c r="R1847" t="s">
        <v>758</v>
      </c>
      <c r="S1847" t="s">
        <v>190</v>
      </c>
      <c r="T1847">
        <v>12</v>
      </c>
    </row>
    <row r="1848" spans="1:20" x14ac:dyDescent="0.3">
      <c r="A1848" t="s">
        <v>3382</v>
      </c>
      <c r="B1848" t="str">
        <f>_xlfn.CONCAT(쿼리1[[#This Row],[주문번호]], "-", 쿼리1[[#This Row],[공정명]])</f>
        <v>20240924-1000151508-합지</v>
      </c>
      <c r="C1848">
        <v>3</v>
      </c>
      <c r="D1848" t="s">
        <v>60</v>
      </c>
      <c r="E1848" s="1">
        <v>45559</v>
      </c>
      <c r="F1848" s="1">
        <v>45568</v>
      </c>
      <c r="G1848" s="1">
        <v>45579</v>
      </c>
      <c r="H1848" s="1">
        <v>45656</v>
      </c>
      <c r="I1848" s="1">
        <v>45579</v>
      </c>
      <c r="J1848" t="s">
        <v>31</v>
      </c>
      <c r="K1848" t="s">
        <v>32</v>
      </c>
      <c r="L1848">
        <v>18000</v>
      </c>
      <c r="M1848">
        <v>18000</v>
      </c>
      <c r="N1848">
        <v>11</v>
      </c>
      <c r="O1848" t="s">
        <v>1407</v>
      </c>
      <c r="P1848" t="s">
        <v>1408</v>
      </c>
      <c r="Q1848" t="s">
        <v>1409</v>
      </c>
      <c r="R1848" t="s">
        <v>758</v>
      </c>
      <c r="S1848" t="s">
        <v>190</v>
      </c>
      <c r="T1848">
        <v>36</v>
      </c>
    </row>
    <row r="1849" spans="1:20" x14ac:dyDescent="0.3">
      <c r="A1849" t="s">
        <v>3383</v>
      </c>
      <c r="B1849" t="str">
        <f>_xlfn.CONCAT(쿼리1[[#This Row],[주문번호]], "-", 쿼리1[[#This Row],[공정명]])</f>
        <v>20240904-1000152896-합지</v>
      </c>
      <c r="C1849">
        <v>3</v>
      </c>
      <c r="D1849" t="s">
        <v>60</v>
      </c>
      <c r="E1849" s="1">
        <v>45539</v>
      </c>
      <c r="F1849" s="1">
        <v>45548</v>
      </c>
      <c r="G1849" s="1">
        <v>45544</v>
      </c>
      <c r="H1849" s="1">
        <v>45656</v>
      </c>
      <c r="I1849" s="1">
        <v>45575</v>
      </c>
      <c r="J1849" t="s">
        <v>31</v>
      </c>
      <c r="K1849" t="s">
        <v>39</v>
      </c>
      <c r="L1849">
        <v>6000</v>
      </c>
      <c r="M1849">
        <v>6000</v>
      </c>
      <c r="N1849">
        <v>-4</v>
      </c>
      <c r="O1849" t="s">
        <v>3384</v>
      </c>
      <c r="P1849" t="s">
        <v>3385</v>
      </c>
      <c r="Q1849" t="s">
        <v>3386</v>
      </c>
      <c r="R1849" t="s">
        <v>3387</v>
      </c>
      <c r="S1849" t="s">
        <v>190</v>
      </c>
      <c r="T1849">
        <v>66666</v>
      </c>
    </row>
    <row r="1850" spans="1:20" x14ac:dyDescent="0.3">
      <c r="A1850" t="s">
        <v>3383</v>
      </c>
      <c r="B1850" t="str">
        <f>_xlfn.CONCAT(쿼리1[[#This Row],[주문번호]], "-", 쿼리1[[#This Row],[공정명]])</f>
        <v>20240904-1000152896-합지</v>
      </c>
      <c r="C1850">
        <v>3</v>
      </c>
      <c r="D1850" t="s">
        <v>60</v>
      </c>
      <c r="E1850" s="1">
        <v>45539</v>
      </c>
      <c r="F1850" s="1">
        <v>45548</v>
      </c>
      <c r="G1850" s="1">
        <v>45544</v>
      </c>
      <c r="H1850" s="1">
        <v>45656</v>
      </c>
      <c r="I1850" s="1">
        <v>45575</v>
      </c>
      <c r="J1850" t="s">
        <v>31</v>
      </c>
      <c r="K1850" t="s">
        <v>39</v>
      </c>
      <c r="L1850">
        <v>6000</v>
      </c>
      <c r="M1850">
        <v>6000</v>
      </c>
      <c r="N1850">
        <v>-4</v>
      </c>
      <c r="O1850" t="s">
        <v>3384</v>
      </c>
      <c r="P1850" t="s">
        <v>3385</v>
      </c>
      <c r="Q1850" t="s">
        <v>3386</v>
      </c>
      <c r="R1850" t="s">
        <v>3387</v>
      </c>
      <c r="S1850" t="s">
        <v>190</v>
      </c>
      <c r="T1850">
        <v>66666</v>
      </c>
    </row>
    <row r="1851" spans="1:20" x14ac:dyDescent="0.3">
      <c r="A1851" t="s">
        <v>3383</v>
      </c>
      <c r="B1851" t="str">
        <f>_xlfn.CONCAT(쿼리1[[#This Row],[주문번호]], "-", 쿼리1[[#This Row],[공정명]])</f>
        <v>20240904-1000152896-합지</v>
      </c>
      <c r="C1851">
        <v>3</v>
      </c>
      <c r="D1851" t="s">
        <v>60</v>
      </c>
      <c r="E1851" s="1">
        <v>45539</v>
      </c>
      <c r="F1851" s="1">
        <v>45548</v>
      </c>
      <c r="G1851" s="1">
        <v>45544</v>
      </c>
      <c r="H1851" s="1">
        <v>45656</v>
      </c>
      <c r="I1851" s="1">
        <v>45575</v>
      </c>
      <c r="J1851" t="s">
        <v>31</v>
      </c>
      <c r="K1851" t="s">
        <v>39</v>
      </c>
      <c r="L1851">
        <v>6000</v>
      </c>
      <c r="M1851">
        <v>6000</v>
      </c>
      <c r="N1851">
        <v>-4</v>
      </c>
      <c r="O1851" t="s">
        <v>3384</v>
      </c>
      <c r="P1851" t="s">
        <v>3385</v>
      </c>
      <c r="Q1851" t="s">
        <v>3386</v>
      </c>
      <c r="R1851" t="s">
        <v>3387</v>
      </c>
      <c r="S1851" t="s">
        <v>190</v>
      </c>
      <c r="T1851">
        <v>66666</v>
      </c>
    </row>
    <row r="1852" spans="1:20" x14ac:dyDescent="0.3">
      <c r="A1852" t="s">
        <v>3383</v>
      </c>
      <c r="B1852" t="str">
        <f>_xlfn.CONCAT(쿼리1[[#This Row],[주문번호]], "-", 쿼리1[[#This Row],[공정명]])</f>
        <v>20240904-1000152896-합지</v>
      </c>
      <c r="C1852">
        <v>3</v>
      </c>
      <c r="D1852" t="s">
        <v>60</v>
      </c>
      <c r="E1852" s="1">
        <v>45539</v>
      </c>
      <c r="F1852" s="1">
        <v>45548</v>
      </c>
      <c r="G1852" s="1">
        <v>45544</v>
      </c>
      <c r="H1852" s="1">
        <v>45656</v>
      </c>
      <c r="I1852" s="1">
        <v>45575</v>
      </c>
      <c r="J1852" t="s">
        <v>31</v>
      </c>
      <c r="K1852" t="s">
        <v>39</v>
      </c>
      <c r="L1852">
        <v>6000</v>
      </c>
      <c r="M1852">
        <v>6000</v>
      </c>
      <c r="N1852">
        <v>-4</v>
      </c>
      <c r="O1852" t="s">
        <v>3384</v>
      </c>
      <c r="P1852" t="s">
        <v>3385</v>
      </c>
      <c r="Q1852" t="s">
        <v>3386</v>
      </c>
      <c r="R1852" t="s">
        <v>3387</v>
      </c>
      <c r="S1852" t="s">
        <v>190</v>
      </c>
      <c r="T1852">
        <v>66666</v>
      </c>
    </row>
    <row r="1853" spans="1:20" x14ac:dyDescent="0.3">
      <c r="A1853" t="s">
        <v>940</v>
      </c>
      <c r="B1853" t="str">
        <f>_xlfn.CONCAT(쿼리1[[#This Row],[주문번호]], "-", 쿼리1[[#This Row],[공정명]])</f>
        <v>20240904-1000160191-합지</v>
      </c>
      <c r="C1853">
        <v>2</v>
      </c>
      <c r="D1853" t="s">
        <v>60</v>
      </c>
      <c r="E1853" s="1">
        <v>45539</v>
      </c>
      <c r="F1853" s="1">
        <v>45548</v>
      </c>
      <c r="G1853" s="1">
        <v>45544</v>
      </c>
      <c r="H1853" s="1">
        <v>45656</v>
      </c>
      <c r="I1853" s="1">
        <v>45546</v>
      </c>
      <c r="J1853" t="s">
        <v>31</v>
      </c>
      <c r="K1853" t="s">
        <v>39</v>
      </c>
      <c r="L1853">
        <v>8000</v>
      </c>
      <c r="M1853">
        <v>8000</v>
      </c>
      <c r="N1853">
        <v>-4</v>
      </c>
      <c r="O1853" t="s">
        <v>141</v>
      </c>
      <c r="P1853" t="s">
        <v>142</v>
      </c>
      <c r="Q1853" t="s">
        <v>941</v>
      </c>
      <c r="R1853" t="s">
        <v>942</v>
      </c>
      <c r="S1853" t="s">
        <v>190</v>
      </c>
      <c r="T1853">
        <v>106666</v>
      </c>
    </row>
    <row r="1854" spans="1:20" x14ac:dyDescent="0.3">
      <c r="A1854" t="s">
        <v>3388</v>
      </c>
      <c r="B1854" t="str">
        <f>_xlfn.CONCAT(쿼리1[[#This Row],[주문번호]], "-", 쿼리1[[#This Row],[공정명]])</f>
        <v>20241111-1000159459-제대</v>
      </c>
      <c r="C1854">
        <v>4</v>
      </c>
      <c r="D1854" t="s">
        <v>80</v>
      </c>
      <c r="E1854" s="1">
        <v>45607</v>
      </c>
      <c r="F1854" s="1">
        <v>45618</v>
      </c>
      <c r="G1854" s="1">
        <v>45635</v>
      </c>
      <c r="H1854" s="1">
        <v>45656</v>
      </c>
      <c r="I1854" s="1">
        <v>45635</v>
      </c>
      <c r="J1854" t="s">
        <v>31</v>
      </c>
      <c r="K1854" t="s">
        <v>32</v>
      </c>
      <c r="L1854">
        <v>109090</v>
      </c>
      <c r="M1854">
        <v>208700</v>
      </c>
      <c r="N1854">
        <v>17</v>
      </c>
      <c r="O1854" t="s">
        <v>2886</v>
      </c>
      <c r="P1854" t="s">
        <v>3295</v>
      </c>
      <c r="Q1854" t="s">
        <v>3296</v>
      </c>
      <c r="R1854" t="s">
        <v>3297</v>
      </c>
      <c r="S1854" t="s">
        <v>256</v>
      </c>
      <c r="T1854">
        <v>218181</v>
      </c>
    </row>
    <row r="1855" spans="1:20" x14ac:dyDescent="0.3">
      <c r="A1855" t="s">
        <v>3388</v>
      </c>
      <c r="B1855" t="str">
        <f>_xlfn.CONCAT(쿼리1[[#This Row],[주문번호]], "-", 쿼리1[[#This Row],[공정명]])</f>
        <v>20241111-1000159459-제대</v>
      </c>
      <c r="C1855">
        <v>4</v>
      </c>
      <c r="D1855" t="s">
        <v>80</v>
      </c>
      <c r="E1855" s="1">
        <v>45607</v>
      </c>
      <c r="F1855" s="1">
        <v>45618</v>
      </c>
      <c r="G1855" s="1">
        <v>45632</v>
      </c>
      <c r="H1855" s="1">
        <v>45656</v>
      </c>
      <c r="I1855" s="1">
        <v>45635</v>
      </c>
      <c r="J1855" t="s">
        <v>31</v>
      </c>
      <c r="K1855" t="s">
        <v>32</v>
      </c>
      <c r="L1855">
        <v>109090</v>
      </c>
      <c r="M1855">
        <v>108800</v>
      </c>
      <c r="N1855">
        <v>14</v>
      </c>
      <c r="O1855" t="s">
        <v>2886</v>
      </c>
      <c r="P1855" t="s">
        <v>3295</v>
      </c>
      <c r="Q1855" t="s">
        <v>3296</v>
      </c>
      <c r="R1855" t="s">
        <v>3297</v>
      </c>
      <c r="S1855" t="s">
        <v>256</v>
      </c>
      <c r="T1855">
        <v>218181</v>
      </c>
    </row>
    <row r="1856" spans="1:20" x14ac:dyDescent="0.3">
      <c r="A1856" t="s">
        <v>3389</v>
      </c>
      <c r="B1856" t="str">
        <f>_xlfn.CONCAT(쿼리1[[#This Row],[주문번호]], "-", 쿼리1[[#This Row],[공정명]])</f>
        <v>20240920-1000159459-제대</v>
      </c>
      <c r="C1856">
        <v>4</v>
      </c>
      <c r="D1856" t="s">
        <v>80</v>
      </c>
      <c r="E1856" s="1">
        <v>45555</v>
      </c>
      <c r="F1856" s="1">
        <v>45572</v>
      </c>
      <c r="G1856" s="1">
        <v>45593</v>
      </c>
      <c r="H1856" s="1">
        <v>45656</v>
      </c>
      <c r="I1856" s="1">
        <v>45632</v>
      </c>
      <c r="J1856" t="s">
        <v>31</v>
      </c>
      <c r="K1856" t="s">
        <v>32</v>
      </c>
      <c r="L1856">
        <v>545454</v>
      </c>
      <c r="M1856">
        <v>409600</v>
      </c>
      <c r="N1856">
        <v>21</v>
      </c>
      <c r="O1856" t="s">
        <v>2886</v>
      </c>
      <c r="P1856" t="s">
        <v>3295</v>
      </c>
      <c r="Q1856" t="s">
        <v>3296</v>
      </c>
      <c r="R1856" t="s">
        <v>3297</v>
      </c>
      <c r="S1856" t="s">
        <v>256</v>
      </c>
      <c r="T1856">
        <v>545454</v>
      </c>
    </row>
    <row r="1857" spans="1:20" x14ac:dyDescent="0.3">
      <c r="A1857" t="s">
        <v>3389</v>
      </c>
      <c r="B1857" t="str">
        <f>_xlfn.CONCAT(쿼리1[[#This Row],[주문번호]], "-", 쿼리1[[#This Row],[공정명]])</f>
        <v>20240920-1000159459-제대</v>
      </c>
      <c r="C1857">
        <v>4</v>
      </c>
      <c r="D1857" t="s">
        <v>80</v>
      </c>
      <c r="E1857" s="1">
        <v>45555</v>
      </c>
      <c r="F1857" s="1">
        <v>45572</v>
      </c>
      <c r="G1857" s="1">
        <v>45632</v>
      </c>
      <c r="H1857" s="1">
        <v>45656</v>
      </c>
      <c r="I1857" s="1">
        <v>45632</v>
      </c>
      <c r="J1857" t="s">
        <v>31</v>
      </c>
      <c r="K1857" t="s">
        <v>32</v>
      </c>
      <c r="L1857">
        <v>545454</v>
      </c>
      <c r="M1857">
        <v>96000</v>
      </c>
      <c r="N1857">
        <v>60</v>
      </c>
      <c r="O1857" t="s">
        <v>2886</v>
      </c>
      <c r="P1857" t="s">
        <v>3295</v>
      </c>
      <c r="Q1857" t="s">
        <v>3296</v>
      </c>
      <c r="R1857" t="s">
        <v>3297</v>
      </c>
      <c r="S1857" t="s">
        <v>256</v>
      </c>
      <c r="T1857">
        <v>545454</v>
      </c>
    </row>
    <row r="1858" spans="1:20" x14ac:dyDescent="0.3">
      <c r="A1858" t="s">
        <v>3390</v>
      </c>
      <c r="B1858" t="str">
        <f>_xlfn.CONCAT(쿼리1[[#This Row],[주문번호]], "-", 쿼리1[[#This Row],[공정명]])</f>
        <v>20241107-1000169579-제대</v>
      </c>
      <c r="C1858">
        <v>4</v>
      </c>
      <c r="D1858" t="s">
        <v>80</v>
      </c>
      <c r="E1858" s="1">
        <v>45603</v>
      </c>
      <c r="F1858" s="1">
        <v>45615</v>
      </c>
      <c r="G1858" s="1">
        <v>45622</v>
      </c>
      <c r="H1858" s="1">
        <v>45656</v>
      </c>
      <c r="I1858" s="1">
        <v>45622</v>
      </c>
      <c r="J1858" t="s">
        <v>31</v>
      </c>
      <c r="K1858" t="s">
        <v>32</v>
      </c>
      <c r="L1858">
        <v>33333</v>
      </c>
      <c r="M1858">
        <v>31950</v>
      </c>
      <c r="N1858">
        <v>7</v>
      </c>
      <c r="O1858" t="s">
        <v>1081</v>
      </c>
      <c r="P1858" t="s">
        <v>3391</v>
      </c>
      <c r="Q1858" t="s">
        <v>3392</v>
      </c>
      <c r="R1858" t="s">
        <v>3393</v>
      </c>
      <c r="S1858" t="s">
        <v>256</v>
      </c>
      <c r="T1858">
        <v>33333</v>
      </c>
    </row>
    <row r="1859" spans="1:20" x14ac:dyDescent="0.3">
      <c r="A1859" t="s">
        <v>3394</v>
      </c>
      <c r="B1859" t="str">
        <f>_xlfn.CONCAT(쿼리1[[#This Row],[주문번호]], "-", 쿼리1[[#This Row],[공정명]])</f>
        <v>20241010-1219P0060-제대</v>
      </c>
      <c r="C1859">
        <v>4</v>
      </c>
      <c r="D1859" t="s">
        <v>80</v>
      </c>
      <c r="E1859" s="1">
        <v>45575</v>
      </c>
      <c r="F1859" s="1">
        <v>45587</v>
      </c>
      <c r="G1859" s="1">
        <v>45590</v>
      </c>
      <c r="H1859" s="1">
        <v>45656</v>
      </c>
      <c r="I1859" s="1">
        <v>45590</v>
      </c>
      <c r="J1859" t="s">
        <v>31</v>
      </c>
      <c r="K1859" t="s">
        <v>32</v>
      </c>
      <c r="L1859">
        <v>30000</v>
      </c>
      <c r="M1859">
        <v>27070</v>
      </c>
      <c r="N1859">
        <v>3</v>
      </c>
      <c r="O1859" t="s">
        <v>201</v>
      </c>
      <c r="P1859" t="s">
        <v>737</v>
      </c>
      <c r="Q1859" t="s">
        <v>3395</v>
      </c>
      <c r="R1859" t="s">
        <v>2617</v>
      </c>
      <c r="S1859" t="s">
        <v>256</v>
      </c>
      <c r="T1859">
        <v>30000</v>
      </c>
    </row>
    <row r="1860" spans="1:20" x14ac:dyDescent="0.3">
      <c r="A1860" t="s">
        <v>3396</v>
      </c>
      <c r="B1860" t="str">
        <f>_xlfn.CONCAT(쿼리1[[#This Row],[주문번호]], "-", 쿼리1[[#This Row],[공정명]])</f>
        <v>20240906-1220P0091-제대</v>
      </c>
      <c r="C1860">
        <v>4</v>
      </c>
      <c r="D1860" t="s">
        <v>80</v>
      </c>
      <c r="E1860" s="1">
        <v>45541</v>
      </c>
      <c r="F1860" s="1">
        <v>45553</v>
      </c>
      <c r="G1860" s="1">
        <v>45575</v>
      </c>
      <c r="H1860" s="1">
        <v>45656</v>
      </c>
      <c r="I1860" s="1">
        <v>45575</v>
      </c>
      <c r="J1860" t="s">
        <v>31</v>
      </c>
      <c r="K1860" t="s">
        <v>32</v>
      </c>
      <c r="L1860">
        <v>40000</v>
      </c>
      <c r="M1860">
        <v>39500</v>
      </c>
      <c r="N1860">
        <v>22</v>
      </c>
      <c r="O1860" t="s">
        <v>201</v>
      </c>
      <c r="P1860" t="s">
        <v>2615</v>
      </c>
      <c r="Q1860" t="s">
        <v>3397</v>
      </c>
      <c r="R1860" t="s">
        <v>2617</v>
      </c>
      <c r="S1860" t="s">
        <v>256</v>
      </c>
      <c r="T1860">
        <v>40000</v>
      </c>
    </row>
    <row r="1861" spans="1:20" x14ac:dyDescent="0.3">
      <c r="A1861" t="s">
        <v>3396</v>
      </c>
      <c r="B1861" t="str">
        <f>_xlfn.CONCAT(쿼리1[[#This Row],[주문번호]], "-", 쿼리1[[#This Row],[공정명]])</f>
        <v>20240906-1220P0091-제대</v>
      </c>
      <c r="C1861">
        <v>4</v>
      </c>
      <c r="D1861" t="s">
        <v>80</v>
      </c>
      <c r="E1861" s="1">
        <v>45541</v>
      </c>
      <c r="F1861" s="1">
        <v>45553</v>
      </c>
      <c r="G1861" s="1">
        <v>45575</v>
      </c>
      <c r="H1861" s="1">
        <v>45656</v>
      </c>
      <c r="I1861" s="1">
        <v>45575</v>
      </c>
      <c r="J1861" t="s">
        <v>31</v>
      </c>
      <c r="K1861" t="s">
        <v>32</v>
      </c>
      <c r="L1861">
        <v>40000</v>
      </c>
      <c r="M1861">
        <v>39500</v>
      </c>
      <c r="N1861">
        <v>22</v>
      </c>
      <c r="O1861" t="s">
        <v>201</v>
      </c>
      <c r="P1861" t="s">
        <v>2615</v>
      </c>
      <c r="Q1861" t="s">
        <v>3397</v>
      </c>
      <c r="R1861" t="s">
        <v>2617</v>
      </c>
      <c r="S1861" t="s">
        <v>256</v>
      </c>
      <c r="T1861">
        <v>40000</v>
      </c>
    </row>
    <row r="1862" spans="1:20" x14ac:dyDescent="0.3">
      <c r="A1862" t="s">
        <v>3398</v>
      </c>
      <c r="B1862" t="str">
        <f>_xlfn.CONCAT(쿼리1[[#This Row],[주문번호]], "-", 쿼리1[[#This Row],[공정명]])</f>
        <v>20241218-1419P0326-제대</v>
      </c>
      <c r="C1862">
        <v>5</v>
      </c>
      <c r="D1862" t="s">
        <v>80</v>
      </c>
      <c r="E1862" s="1">
        <v>45644</v>
      </c>
      <c r="F1862" s="1">
        <v>45657</v>
      </c>
      <c r="G1862" s="1"/>
      <c r="H1862" s="1">
        <v>45656</v>
      </c>
      <c r="I1862" s="1"/>
      <c r="J1862" t="s">
        <v>21</v>
      </c>
      <c r="K1862" t="s">
        <v>282</v>
      </c>
      <c r="L1862">
        <v>60000</v>
      </c>
      <c r="O1862" t="s">
        <v>3399</v>
      </c>
      <c r="P1862" t="s">
        <v>3400</v>
      </c>
      <c r="Q1862" t="s">
        <v>3401</v>
      </c>
      <c r="R1862" t="s">
        <v>3402</v>
      </c>
      <c r="S1862" t="s">
        <v>256</v>
      </c>
      <c r="T1862">
        <v>60000</v>
      </c>
    </row>
    <row r="1863" spans="1:20" x14ac:dyDescent="0.3">
      <c r="A1863" t="s">
        <v>3403</v>
      </c>
      <c r="B1863" t="str">
        <f>_xlfn.CONCAT(쿼리1[[#This Row],[주문번호]], "-", 쿼리1[[#This Row],[공정명]])</f>
        <v>20240910-1000159150-제대</v>
      </c>
      <c r="C1863">
        <v>4</v>
      </c>
      <c r="D1863" t="s">
        <v>80</v>
      </c>
      <c r="E1863" s="1">
        <v>45545</v>
      </c>
      <c r="F1863" s="1">
        <v>45558</v>
      </c>
      <c r="G1863" s="1">
        <v>45575</v>
      </c>
      <c r="H1863" s="1">
        <v>45656</v>
      </c>
      <c r="I1863" s="1">
        <v>45575</v>
      </c>
      <c r="J1863" t="s">
        <v>31</v>
      </c>
      <c r="K1863" t="s">
        <v>32</v>
      </c>
      <c r="L1863">
        <v>19354</v>
      </c>
      <c r="M1863">
        <v>18490</v>
      </c>
      <c r="N1863">
        <v>17</v>
      </c>
      <c r="O1863" t="s">
        <v>3404</v>
      </c>
      <c r="P1863" t="s">
        <v>3405</v>
      </c>
      <c r="Q1863" t="s">
        <v>3406</v>
      </c>
      <c r="R1863" t="s">
        <v>2447</v>
      </c>
      <c r="S1863" t="s">
        <v>256</v>
      </c>
      <c r="T1863">
        <v>19354</v>
      </c>
    </row>
    <row r="1864" spans="1:20" x14ac:dyDescent="0.3">
      <c r="A1864" t="s">
        <v>3403</v>
      </c>
      <c r="B1864" t="str">
        <f>_xlfn.CONCAT(쿼리1[[#This Row],[주문번호]], "-", 쿼리1[[#This Row],[공정명]])</f>
        <v>20240910-1000159150-제대</v>
      </c>
      <c r="C1864">
        <v>4</v>
      </c>
      <c r="D1864" t="s">
        <v>80</v>
      </c>
      <c r="E1864" s="1">
        <v>45545</v>
      </c>
      <c r="F1864" s="1">
        <v>45558</v>
      </c>
      <c r="G1864" s="1">
        <v>45575</v>
      </c>
      <c r="H1864" s="1">
        <v>45656</v>
      </c>
      <c r="I1864" s="1">
        <v>45575</v>
      </c>
      <c r="J1864" t="s">
        <v>31</v>
      </c>
      <c r="K1864" t="s">
        <v>32</v>
      </c>
      <c r="L1864">
        <v>19354</v>
      </c>
      <c r="M1864">
        <v>18490</v>
      </c>
      <c r="N1864">
        <v>17</v>
      </c>
      <c r="O1864" t="s">
        <v>3404</v>
      </c>
      <c r="P1864" t="s">
        <v>3405</v>
      </c>
      <c r="Q1864" t="s">
        <v>3406</v>
      </c>
      <c r="R1864" t="s">
        <v>2447</v>
      </c>
      <c r="S1864" t="s">
        <v>256</v>
      </c>
      <c r="T1864">
        <v>19354</v>
      </c>
    </row>
    <row r="1865" spans="1:20" x14ac:dyDescent="0.3">
      <c r="A1865" t="s">
        <v>1886</v>
      </c>
      <c r="B1865" t="str">
        <f>_xlfn.CONCAT(쿼리1[[#This Row],[주문번호]], "-", 쿼리1[[#This Row],[공정명]])</f>
        <v>20241224-1000161930-제대</v>
      </c>
      <c r="C1865">
        <v>2</v>
      </c>
      <c r="D1865" t="s">
        <v>80</v>
      </c>
      <c r="E1865" s="1">
        <v>45650</v>
      </c>
      <c r="F1865" s="1">
        <v>45663</v>
      </c>
      <c r="G1865" s="1"/>
      <c r="H1865" s="1">
        <v>45656</v>
      </c>
      <c r="I1865" s="1"/>
      <c r="J1865" t="s">
        <v>21</v>
      </c>
      <c r="K1865" t="s">
        <v>282</v>
      </c>
      <c r="L1865">
        <v>9230</v>
      </c>
      <c r="O1865" t="s">
        <v>394</v>
      </c>
      <c r="P1865" t="s">
        <v>678</v>
      </c>
      <c r="Q1865" t="s">
        <v>42</v>
      </c>
      <c r="R1865" t="s">
        <v>1887</v>
      </c>
      <c r="S1865" t="s">
        <v>256</v>
      </c>
      <c r="T1865">
        <v>9230</v>
      </c>
    </row>
    <row r="1866" spans="1:20" x14ac:dyDescent="0.3">
      <c r="A1866" t="s">
        <v>3407</v>
      </c>
      <c r="B1866" t="str">
        <f>_xlfn.CONCAT(쿼리1[[#This Row],[주문번호]], "-", 쿼리1[[#This Row],[공정명]])</f>
        <v>20241010-1000160038-제대</v>
      </c>
      <c r="C1866">
        <v>2</v>
      </c>
      <c r="D1866" t="s">
        <v>80</v>
      </c>
      <c r="E1866" s="1">
        <v>45575</v>
      </c>
      <c r="F1866" s="1">
        <v>45588</v>
      </c>
      <c r="G1866" s="1">
        <v>45590</v>
      </c>
      <c r="H1866" s="1">
        <v>45656</v>
      </c>
      <c r="I1866" s="1">
        <v>45590</v>
      </c>
      <c r="J1866" t="s">
        <v>31</v>
      </c>
      <c r="K1866" t="s">
        <v>32</v>
      </c>
      <c r="L1866">
        <v>24000</v>
      </c>
      <c r="M1866">
        <v>23070</v>
      </c>
      <c r="N1866">
        <v>2</v>
      </c>
      <c r="O1866" t="s">
        <v>91</v>
      </c>
      <c r="P1866" t="s">
        <v>92</v>
      </c>
      <c r="Q1866" t="s">
        <v>42</v>
      </c>
      <c r="R1866" t="s">
        <v>1892</v>
      </c>
      <c r="S1866" t="s">
        <v>256</v>
      </c>
      <c r="T1866">
        <v>24000</v>
      </c>
    </row>
    <row r="1867" spans="1:20" x14ac:dyDescent="0.3">
      <c r="A1867" t="s">
        <v>3408</v>
      </c>
      <c r="B1867" t="str">
        <f>_xlfn.CONCAT(쿼리1[[#This Row],[주문번호]], "-", 쿼리1[[#This Row],[공정명]])</f>
        <v>20241129-1000160038-제대</v>
      </c>
      <c r="C1867">
        <v>2</v>
      </c>
      <c r="D1867" t="s">
        <v>80</v>
      </c>
      <c r="E1867" s="1">
        <v>45625</v>
      </c>
      <c r="F1867" s="1">
        <v>45638</v>
      </c>
      <c r="G1867" s="1">
        <v>45638</v>
      </c>
      <c r="H1867" s="1">
        <v>45656</v>
      </c>
      <c r="I1867" s="1">
        <v>45638</v>
      </c>
      <c r="J1867" t="s">
        <v>31</v>
      </c>
      <c r="K1867" t="s">
        <v>39</v>
      </c>
      <c r="L1867">
        <v>24000</v>
      </c>
      <c r="M1867">
        <v>23680</v>
      </c>
      <c r="N1867">
        <v>0</v>
      </c>
      <c r="O1867" t="s">
        <v>91</v>
      </c>
      <c r="P1867" t="s">
        <v>92</v>
      </c>
      <c r="Q1867" t="s">
        <v>42</v>
      </c>
      <c r="R1867" t="s">
        <v>1892</v>
      </c>
      <c r="S1867" t="s">
        <v>256</v>
      </c>
      <c r="T1867">
        <v>24000</v>
      </c>
    </row>
    <row r="1868" spans="1:20" x14ac:dyDescent="0.3">
      <c r="A1868" t="s">
        <v>3409</v>
      </c>
      <c r="B1868" t="str">
        <f>_xlfn.CONCAT(쿼리1[[#This Row],[주문번호]], "-", 쿼리1[[#This Row],[공정명]])</f>
        <v>20241021-1000161206-제대</v>
      </c>
      <c r="C1868">
        <v>2</v>
      </c>
      <c r="D1868" t="s">
        <v>80</v>
      </c>
      <c r="E1868" s="1">
        <v>45586</v>
      </c>
      <c r="F1868" s="1">
        <v>45596</v>
      </c>
      <c r="G1868" s="1">
        <v>45601</v>
      </c>
      <c r="H1868" s="1">
        <v>45656</v>
      </c>
      <c r="I1868" s="1">
        <v>45593</v>
      </c>
      <c r="J1868" t="s">
        <v>101</v>
      </c>
      <c r="K1868" t="s">
        <v>32</v>
      </c>
      <c r="L1868">
        <v>18750</v>
      </c>
      <c r="M1868">
        <v>18000</v>
      </c>
      <c r="N1868">
        <v>5</v>
      </c>
      <c r="O1868" t="s">
        <v>3410</v>
      </c>
      <c r="P1868" t="s">
        <v>3411</v>
      </c>
      <c r="Q1868" t="s">
        <v>42</v>
      </c>
      <c r="R1868" t="s">
        <v>3412</v>
      </c>
      <c r="S1868" t="s">
        <v>256</v>
      </c>
      <c r="T1868">
        <v>18750</v>
      </c>
    </row>
    <row r="1869" spans="1:20" x14ac:dyDescent="0.3">
      <c r="A1869" t="s">
        <v>3409</v>
      </c>
      <c r="B1869" t="str">
        <f>_xlfn.CONCAT(쿼리1[[#This Row],[주문번호]], "-", 쿼리1[[#This Row],[공정명]])</f>
        <v>20241021-1000161206-제대</v>
      </c>
      <c r="C1869">
        <v>2</v>
      </c>
      <c r="D1869" t="s">
        <v>80</v>
      </c>
      <c r="E1869" s="1">
        <v>45586</v>
      </c>
      <c r="F1869" s="1">
        <v>45596</v>
      </c>
      <c r="G1869" s="1">
        <v>45601</v>
      </c>
      <c r="H1869" s="1">
        <v>45656</v>
      </c>
      <c r="I1869" s="1">
        <v>45593</v>
      </c>
      <c r="J1869" t="s">
        <v>101</v>
      </c>
      <c r="K1869" t="s">
        <v>32</v>
      </c>
      <c r="L1869">
        <v>18750</v>
      </c>
      <c r="M1869">
        <v>180</v>
      </c>
      <c r="N1869">
        <v>5</v>
      </c>
      <c r="O1869" t="s">
        <v>3410</v>
      </c>
      <c r="P1869" t="s">
        <v>3411</v>
      </c>
      <c r="Q1869" t="s">
        <v>42</v>
      </c>
      <c r="R1869" t="s">
        <v>3412</v>
      </c>
      <c r="S1869" t="s">
        <v>256</v>
      </c>
      <c r="T1869">
        <v>18750</v>
      </c>
    </row>
    <row r="1870" spans="1:20" x14ac:dyDescent="0.3">
      <c r="A1870" t="s">
        <v>3413</v>
      </c>
      <c r="B1870" t="str">
        <f>_xlfn.CONCAT(쿼리1[[#This Row],[주문번호]], "-", 쿼리1[[#This Row],[공정명]])</f>
        <v>20241021-1619P0043-제대</v>
      </c>
      <c r="C1870">
        <v>5</v>
      </c>
      <c r="D1870" t="s">
        <v>80</v>
      </c>
      <c r="E1870" s="1">
        <v>45586</v>
      </c>
      <c r="F1870" s="1">
        <v>45600</v>
      </c>
      <c r="G1870" s="1">
        <v>45616</v>
      </c>
      <c r="H1870" s="1">
        <v>45656</v>
      </c>
      <c r="I1870" s="1">
        <v>45616</v>
      </c>
      <c r="J1870" t="s">
        <v>31</v>
      </c>
      <c r="K1870" t="s">
        <v>32</v>
      </c>
      <c r="L1870">
        <v>33333</v>
      </c>
      <c r="M1870">
        <v>31150</v>
      </c>
      <c r="N1870">
        <v>16</v>
      </c>
      <c r="O1870" t="s">
        <v>963</v>
      </c>
      <c r="P1870" t="s">
        <v>3414</v>
      </c>
      <c r="Q1870" t="s">
        <v>3415</v>
      </c>
      <c r="R1870" t="s">
        <v>3416</v>
      </c>
      <c r="S1870" t="s">
        <v>256</v>
      </c>
      <c r="T1870">
        <v>33333</v>
      </c>
    </row>
    <row r="1871" spans="1:20" x14ac:dyDescent="0.3">
      <c r="A1871" t="s">
        <v>3417</v>
      </c>
      <c r="B1871" t="str">
        <f>_xlfn.CONCAT(쿼리1[[#This Row],[주문번호]], "-", 쿼리1[[#This Row],[공정명]])</f>
        <v>20240911-1000165531-제대</v>
      </c>
      <c r="C1871">
        <v>3</v>
      </c>
      <c r="D1871" t="s">
        <v>80</v>
      </c>
      <c r="E1871" s="1">
        <v>45546</v>
      </c>
      <c r="F1871" s="1">
        <v>45561</v>
      </c>
      <c r="G1871" s="1">
        <v>45575</v>
      </c>
      <c r="H1871" s="1">
        <v>45656</v>
      </c>
      <c r="I1871" s="1">
        <v>45575</v>
      </c>
      <c r="J1871" t="s">
        <v>31</v>
      </c>
      <c r="K1871" t="s">
        <v>32</v>
      </c>
      <c r="L1871">
        <v>60000</v>
      </c>
      <c r="M1871">
        <v>115200</v>
      </c>
      <c r="N1871">
        <v>14</v>
      </c>
      <c r="O1871" t="s">
        <v>948</v>
      </c>
      <c r="P1871" t="s">
        <v>949</v>
      </c>
      <c r="Q1871" t="s">
        <v>950</v>
      </c>
      <c r="R1871" t="s">
        <v>26</v>
      </c>
      <c r="S1871" t="s">
        <v>85</v>
      </c>
      <c r="T1871">
        <v>60000</v>
      </c>
    </row>
    <row r="1872" spans="1:20" x14ac:dyDescent="0.3">
      <c r="A1872" t="s">
        <v>3418</v>
      </c>
      <c r="B1872" t="str">
        <f>_xlfn.CONCAT(쿼리1[[#This Row],[주문번호]], "-", 쿼리1[[#This Row],[공정명]])</f>
        <v>20241209-1000165055-제대</v>
      </c>
      <c r="C1872">
        <v>4</v>
      </c>
      <c r="D1872" t="s">
        <v>80</v>
      </c>
      <c r="E1872" s="1">
        <v>45635</v>
      </c>
      <c r="F1872" s="1">
        <v>45646</v>
      </c>
      <c r="G1872" s="1">
        <v>45654</v>
      </c>
      <c r="H1872" s="1">
        <v>45656</v>
      </c>
      <c r="I1872" s="1">
        <v>45654</v>
      </c>
      <c r="J1872" t="s">
        <v>31</v>
      </c>
      <c r="K1872" t="s">
        <v>32</v>
      </c>
      <c r="L1872">
        <v>35294</v>
      </c>
      <c r="M1872">
        <v>33690</v>
      </c>
      <c r="N1872">
        <v>8</v>
      </c>
      <c r="O1872" t="s">
        <v>3088</v>
      </c>
      <c r="P1872" t="s">
        <v>3419</v>
      </c>
      <c r="Q1872" t="s">
        <v>3420</v>
      </c>
      <c r="R1872" t="s">
        <v>2413</v>
      </c>
      <c r="S1872" t="s">
        <v>85</v>
      </c>
      <c r="T1872">
        <v>35294</v>
      </c>
    </row>
    <row r="1873" spans="1:20" x14ac:dyDescent="0.3">
      <c r="A1873" t="s">
        <v>3421</v>
      </c>
      <c r="B1873" t="str">
        <f>_xlfn.CONCAT(쿼리1[[#This Row],[주문번호]], "-", 쿼리1[[#This Row],[공정명]])</f>
        <v>20240902-1000165055-제대</v>
      </c>
      <c r="C1873">
        <v>4</v>
      </c>
      <c r="D1873" t="s">
        <v>80</v>
      </c>
      <c r="E1873" s="1">
        <v>45537</v>
      </c>
      <c r="F1873" s="1">
        <v>45548</v>
      </c>
      <c r="G1873" s="1">
        <v>45575</v>
      </c>
      <c r="H1873" s="1">
        <v>45656</v>
      </c>
      <c r="I1873" s="1">
        <v>45540</v>
      </c>
      <c r="J1873" t="s">
        <v>101</v>
      </c>
      <c r="K1873" t="s">
        <v>32</v>
      </c>
      <c r="L1873">
        <v>35294</v>
      </c>
      <c r="M1873">
        <v>33490</v>
      </c>
      <c r="N1873">
        <v>27</v>
      </c>
      <c r="O1873" t="s">
        <v>3088</v>
      </c>
      <c r="P1873" t="s">
        <v>3419</v>
      </c>
      <c r="Q1873" t="s">
        <v>3420</v>
      </c>
      <c r="R1873" t="s">
        <v>2413</v>
      </c>
      <c r="S1873" t="s">
        <v>85</v>
      </c>
      <c r="T1873">
        <v>35294</v>
      </c>
    </row>
    <row r="1874" spans="1:20" x14ac:dyDescent="0.3">
      <c r="A1874" t="s">
        <v>3422</v>
      </c>
      <c r="B1874" t="str">
        <f>_xlfn.CONCAT(쿼리1[[#This Row],[주문번호]], "-", 쿼리1[[#This Row],[공정명]])</f>
        <v>20241107-1000152737-제대</v>
      </c>
      <c r="C1874">
        <v>4</v>
      </c>
      <c r="D1874" t="s">
        <v>80</v>
      </c>
      <c r="E1874" s="1">
        <v>45603</v>
      </c>
      <c r="F1874" s="1">
        <v>45616</v>
      </c>
      <c r="G1874" s="1">
        <v>45617</v>
      </c>
      <c r="H1874" s="1">
        <v>45656</v>
      </c>
      <c r="I1874" s="1">
        <v>45617</v>
      </c>
      <c r="J1874" t="s">
        <v>31</v>
      </c>
      <c r="K1874" t="s">
        <v>32</v>
      </c>
      <c r="L1874">
        <v>48648</v>
      </c>
      <c r="M1874">
        <v>45100</v>
      </c>
      <c r="N1874">
        <v>1</v>
      </c>
      <c r="O1874" t="s">
        <v>180</v>
      </c>
      <c r="P1874" t="s">
        <v>3423</v>
      </c>
      <c r="Q1874" t="s">
        <v>3424</v>
      </c>
      <c r="R1874" t="s">
        <v>3425</v>
      </c>
      <c r="S1874" t="s">
        <v>85</v>
      </c>
      <c r="T1874">
        <v>48648</v>
      </c>
    </row>
    <row r="1875" spans="1:20" x14ac:dyDescent="0.3">
      <c r="A1875" t="s">
        <v>3426</v>
      </c>
      <c r="B1875" t="str">
        <f>_xlfn.CONCAT(쿼리1[[#This Row],[주문번호]], "-", 쿼리1[[#This Row],[공정명]])</f>
        <v>20240910-1000151872-제대</v>
      </c>
      <c r="C1875">
        <v>4</v>
      </c>
      <c r="D1875" t="s">
        <v>80</v>
      </c>
      <c r="E1875" s="1">
        <v>45545</v>
      </c>
      <c r="F1875" s="1">
        <v>45554</v>
      </c>
      <c r="G1875" s="1">
        <v>45583</v>
      </c>
      <c r="H1875" s="1">
        <v>45656</v>
      </c>
      <c r="I1875" s="1">
        <v>45583</v>
      </c>
      <c r="J1875" t="s">
        <v>31</v>
      </c>
      <c r="K1875" t="s">
        <v>32</v>
      </c>
      <c r="L1875">
        <v>21428</v>
      </c>
      <c r="M1875">
        <v>19370</v>
      </c>
      <c r="N1875">
        <v>29</v>
      </c>
      <c r="O1875" t="s">
        <v>3091</v>
      </c>
      <c r="P1875" t="s">
        <v>3092</v>
      </c>
      <c r="Q1875" t="s">
        <v>3093</v>
      </c>
      <c r="R1875" t="s">
        <v>2413</v>
      </c>
      <c r="S1875" t="s">
        <v>85</v>
      </c>
      <c r="T1875">
        <v>21428</v>
      </c>
    </row>
    <row r="1876" spans="1:20" x14ac:dyDescent="0.3">
      <c r="A1876" t="s">
        <v>1973</v>
      </c>
      <c r="B1876" t="str">
        <f>_xlfn.CONCAT(쿼리1[[#This Row],[주문번호]], "-", 쿼리1[[#This Row],[공정명]])</f>
        <v>20241105-2000169513-인쇄</v>
      </c>
      <c r="C1876">
        <v>1</v>
      </c>
      <c r="D1876" t="s">
        <v>328</v>
      </c>
      <c r="E1876" s="1">
        <v>45601</v>
      </c>
      <c r="F1876" s="1">
        <v>45604</v>
      </c>
      <c r="G1876" s="1">
        <v>45605</v>
      </c>
      <c r="H1876" s="1">
        <v>45656</v>
      </c>
      <c r="I1876" s="1">
        <v>45609</v>
      </c>
      <c r="J1876" t="s">
        <v>31</v>
      </c>
      <c r="K1876" t="s">
        <v>32</v>
      </c>
      <c r="L1876">
        <v>3000</v>
      </c>
      <c r="M1876">
        <v>3000</v>
      </c>
      <c r="N1876">
        <v>1</v>
      </c>
      <c r="O1876" t="s">
        <v>1974</v>
      </c>
      <c r="P1876" t="s">
        <v>1975</v>
      </c>
      <c r="Q1876" t="s">
        <v>1976</v>
      </c>
      <c r="R1876" t="s">
        <v>26</v>
      </c>
      <c r="S1876" t="s">
        <v>3427</v>
      </c>
      <c r="T1876">
        <v>50000</v>
      </c>
    </row>
    <row r="1877" spans="1:20" x14ac:dyDescent="0.3">
      <c r="A1877" t="s">
        <v>1978</v>
      </c>
      <c r="B1877" t="str">
        <f>_xlfn.CONCAT(쿼리1[[#This Row],[주문번호]], "-", 쿼리1[[#This Row],[공정명]])</f>
        <v>20241112-2000161884-인쇄</v>
      </c>
      <c r="C1877">
        <v>2</v>
      </c>
      <c r="D1877" t="s">
        <v>328</v>
      </c>
      <c r="E1877" s="1">
        <v>45608</v>
      </c>
      <c r="F1877" s="1">
        <v>45614</v>
      </c>
      <c r="G1877" s="1">
        <v>45616</v>
      </c>
      <c r="H1877" s="1">
        <v>45656</v>
      </c>
      <c r="I1877" s="1">
        <v>45616</v>
      </c>
      <c r="J1877" t="s">
        <v>31</v>
      </c>
      <c r="K1877" t="s">
        <v>32</v>
      </c>
      <c r="L1877">
        <v>39000</v>
      </c>
      <c r="M1877">
        <v>39000</v>
      </c>
      <c r="N1877">
        <v>2</v>
      </c>
      <c r="O1877" t="s">
        <v>236</v>
      </c>
      <c r="P1877" t="s">
        <v>237</v>
      </c>
      <c r="Q1877" t="s">
        <v>238</v>
      </c>
      <c r="R1877" t="s">
        <v>26</v>
      </c>
      <c r="S1877" t="s">
        <v>3427</v>
      </c>
      <c r="T1877">
        <v>100000</v>
      </c>
    </row>
    <row r="1878" spans="1:20" x14ac:dyDescent="0.3">
      <c r="A1878" t="s">
        <v>1979</v>
      </c>
      <c r="B1878" t="str">
        <f>_xlfn.CONCAT(쿼리1[[#This Row],[주문번호]], "-", 쿼리1[[#This Row],[공정명]])</f>
        <v>20241212-2000144921-인쇄</v>
      </c>
      <c r="C1878">
        <v>2</v>
      </c>
      <c r="D1878" t="s">
        <v>328</v>
      </c>
      <c r="E1878" s="1">
        <v>45638</v>
      </c>
      <c r="F1878" s="1">
        <v>45644</v>
      </c>
      <c r="G1878" s="1">
        <v>45651</v>
      </c>
      <c r="H1878" s="1">
        <v>45656</v>
      </c>
      <c r="I1878" s="1">
        <v>45651</v>
      </c>
      <c r="J1878" t="s">
        <v>31</v>
      </c>
      <c r="K1878" t="s">
        <v>32</v>
      </c>
      <c r="L1878">
        <v>4000</v>
      </c>
      <c r="M1878">
        <v>4000</v>
      </c>
      <c r="N1878">
        <v>7</v>
      </c>
      <c r="O1878" t="s">
        <v>243</v>
      </c>
      <c r="P1878" t="s">
        <v>1980</v>
      </c>
      <c r="Q1878" t="s">
        <v>1981</v>
      </c>
      <c r="R1878" t="s">
        <v>26</v>
      </c>
      <c r="S1878" t="s">
        <v>3427</v>
      </c>
      <c r="T1878">
        <v>10000</v>
      </c>
    </row>
    <row r="1879" spans="1:20" x14ac:dyDescent="0.3">
      <c r="A1879" t="s">
        <v>1351</v>
      </c>
      <c r="B1879" t="str">
        <f>_xlfn.CONCAT(쿼리1[[#This Row],[주문번호]], "-", 쿼리1[[#This Row],[공정명]])</f>
        <v>20241011-2000169090-인쇄</v>
      </c>
      <c r="C1879">
        <v>2</v>
      </c>
      <c r="D1879" t="s">
        <v>328</v>
      </c>
      <c r="E1879" s="1">
        <v>45576</v>
      </c>
      <c r="F1879" s="1">
        <v>45581</v>
      </c>
      <c r="G1879" s="1">
        <v>45602</v>
      </c>
      <c r="H1879" s="1">
        <v>45656</v>
      </c>
      <c r="I1879" s="1">
        <v>45602</v>
      </c>
      <c r="J1879" t="s">
        <v>31</v>
      </c>
      <c r="K1879" t="s">
        <v>32</v>
      </c>
      <c r="L1879">
        <v>7000</v>
      </c>
      <c r="M1879">
        <v>7000</v>
      </c>
      <c r="N1879">
        <v>21</v>
      </c>
      <c r="O1879" t="s">
        <v>214</v>
      </c>
      <c r="P1879" t="s">
        <v>215</v>
      </c>
      <c r="Q1879" t="s">
        <v>216</v>
      </c>
      <c r="R1879" t="s">
        <v>26</v>
      </c>
      <c r="S1879" t="s">
        <v>3427</v>
      </c>
      <c r="T1879">
        <v>20348</v>
      </c>
    </row>
    <row r="1880" spans="1:20" x14ac:dyDescent="0.3">
      <c r="A1880" t="s">
        <v>1350</v>
      </c>
      <c r="B1880" t="str">
        <f>_xlfn.CONCAT(쿼리1[[#This Row],[주문번호]], "-", 쿼리1[[#This Row],[공정명]])</f>
        <v>20241011-2000169104-인쇄</v>
      </c>
      <c r="C1880">
        <v>2</v>
      </c>
      <c r="D1880" t="s">
        <v>328</v>
      </c>
      <c r="E1880" s="1">
        <v>45576</v>
      </c>
      <c r="F1880" s="1">
        <v>45581</v>
      </c>
      <c r="G1880" s="1">
        <v>45585</v>
      </c>
      <c r="H1880" s="1">
        <v>45656</v>
      </c>
      <c r="I1880" s="1">
        <v>45586</v>
      </c>
      <c r="J1880" t="s">
        <v>31</v>
      </c>
      <c r="K1880" t="s">
        <v>32</v>
      </c>
      <c r="L1880">
        <v>21500</v>
      </c>
      <c r="M1880">
        <v>21500</v>
      </c>
      <c r="N1880">
        <v>4</v>
      </c>
      <c r="O1880" t="s">
        <v>214</v>
      </c>
      <c r="P1880" t="s">
        <v>240</v>
      </c>
      <c r="Q1880" t="s">
        <v>650</v>
      </c>
      <c r="R1880" t="s">
        <v>26</v>
      </c>
      <c r="S1880" t="s">
        <v>3427</v>
      </c>
      <c r="T1880">
        <v>50000</v>
      </c>
    </row>
    <row r="1881" spans="1:20" x14ac:dyDescent="0.3">
      <c r="A1881" t="s">
        <v>1352</v>
      </c>
      <c r="B1881" t="str">
        <f>_xlfn.CONCAT(쿼리1[[#This Row],[주문번호]], "-", 쿼리1[[#This Row],[공정명]])</f>
        <v>20241011-2000169108-인쇄</v>
      </c>
      <c r="C1881">
        <v>2</v>
      </c>
      <c r="D1881" t="s">
        <v>328</v>
      </c>
      <c r="E1881" s="1">
        <v>45576</v>
      </c>
      <c r="F1881" s="1">
        <v>45581</v>
      </c>
      <c r="G1881" s="1">
        <v>45587</v>
      </c>
      <c r="H1881" s="1">
        <v>45656</v>
      </c>
      <c r="I1881" s="1">
        <v>45587</v>
      </c>
      <c r="J1881" t="s">
        <v>31</v>
      </c>
      <c r="K1881" t="s">
        <v>32</v>
      </c>
      <c r="L1881">
        <v>21500</v>
      </c>
      <c r="M1881">
        <v>21500</v>
      </c>
      <c r="N1881">
        <v>6</v>
      </c>
      <c r="O1881" t="s">
        <v>214</v>
      </c>
      <c r="P1881" t="s">
        <v>240</v>
      </c>
      <c r="Q1881" t="s">
        <v>993</v>
      </c>
      <c r="R1881" t="s">
        <v>26</v>
      </c>
      <c r="S1881" t="s">
        <v>3427</v>
      </c>
      <c r="T1881">
        <v>50000</v>
      </c>
    </row>
    <row r="1882" spans="1:20" x14ac:dyDescent="0.3">
      <c r="A1882" t="s">
        <v>2042</v>
      </c>
      <c r="B1882" t="str">
        <f>_xlfn.CONCAT(쿼리1[[#This Row],[주문번호]], "-", 쿼리1[[#This Row],[공정명]])</f>
        <v>20241014-2117P0185-인쇄</v>
      </c>
      <c r="C1882">
        <v>2</v>
      </c>
      <c r="D1882" t="s">
        <v>328</v>
      </c>
      <c r="E1882" s="1">
        <v>45579</v>
      </c>
      <c r="F1882" s="1">
        <v>45583</v>
      </c>
      <c r="G1882" s="1">
        <v>45581</v>
      </c>
      <c r="H1882" s="1">
        <v>45656</v>
      </c>
      <c r="I1882" s="1">
        <v>45586</v>
      </c>
      <c r="J1882" t="s">
        <v>31</v>
      </c>
      <c r="K1882" t="s">
        <v>39</v>
      </c>
      <c r="L1882">
        <v>15000</v>
      </c>
      <c r="M1882">
        <v>15000</v>
      </c>
      <c r="N1882">
        <v>-2</v>
      </c>
      <c r="O1882" t="s">
        <v>832</v>
      </c>
      <c r="P1882" t="s">
        <v>2039</v>
      </c>
      <c r="Q1882" t="s">
        <v>2040</v>
      </c>
      <c r="R1882" t="s">
        <v>26</v>
      </c>
      <c r="S1882" t="s">
        <v>3427</v>
      </c>
      <c r="T1882">
        <v>100000</v>
      </c>
    </row>
    <row r="1883" spans="1:20" x14ac:dyDescent="0.3">
      <c r="A1883" t="s">
        <v>1356</v>
      </c>
      <c r="B1883" t="str">
        <f>_xlfn.CONCAT(쿼리1[[#This Row],[주문번호]], "-", 쿼리1[[#This Row],[공정명]])</f>
        <v>20241129-2000142911-인쇄</v>
      </c>
      <c r="C1883">
        <v>2</v>
      </c>
      <c r="D1883" t="s">
        <v>328</v>
      </c>
      <c r="E1883" s="1">
        <v>45625</v>
      </c>
      <c r="F1883" s="1">
        <v>45630</v>
      </c>
      <c r="G1883" s="1">
        <v>45632</v>
      </c>
      <c r="H1883" s="1">
        <v>45656</v>
      </c>
      <c r="I1883" s="1">
        <v>45632</v>
      </c>
      <c r="J1883" t="s">
        <v>31</v>
      </c>
      <c r="K1883" t="s">
        <v>32</v>
      </c>
      <c r="L1883">
        <v>1000</v>
      </c>
      <c r="M1883">
        <v>1000</v>
      </c>
      <c r="N1883">
        <v>2</v>
      </c>
      <c r="O1883" t="s">
        <v>246</v>
      </c>
      <c r="P1883" t="s">
        <v>247</v>
      </c>
      <c r="Q1883" t="s">
        <v>248</v>
      </c>
      <c r="R1883" t="s">
        <v>26</v>
      </c>
      <c r="S1883" t="s">
        <v>3427</v>
      </c>
      <c r="T1883">
        <v>160000</v>
      </c>
    </row>
    <row r="1884" spans="1:20" x14ac:dyDescent="0.3">
      <c r="A1884" t="s">
        <v>1012</v>
      </c>
      <c r="B1884" t="str">
        <f>_xlfn.CONCAT(쿼리1[[#This Row],[주문번호]], "-", 쿼리1[[#This Row],[공정명]])</f>
        <v>20241119-2118P0014-인쇄</v>
      </c>
      <c r="C1884">
        <v>2</v>
      </c>
      <c r="D1884" t="s">
        <v>328</v>
      </c>
      <c r="E1884" s="1">
        <v>45615</v>
      </c>
      <c r="F1884" s="1">
        <v>45621</v>
      </c>
      <c r="G1884" s="1">
        <v>45621</v>
      </c>
      <c r="H1884" s="1">
        <v>45656</v>
      </c>
      <c r="I1884" s="1">
        <v>45621</v>
      </c>
      <c r="J1884" t="s">
        <v>31</v>
      </c>
      <c r="K1884" t="s">
        <v>39</v>
      </c>
      <c r="L1884">
        <v>7000</v>
      </c>
      <c r="M1884">
        <v>7000</v>
      </c>
      <c r="N1884">
        <v>0</v>
      </c>
      <c r="O1884" t="s">
        <v>214</v>
      </c>
      <c r="P1884" t="s">
        <v>1013</v>
      </c>
      <c r="Q1884" t="s">
        <v>1014</v>
      </c>
      <c r="R1884" t="s">
        <v>26</v>
      </c>
      <c r="S1884" t="s">
        <v>3427</v>
      </c>
      <c r="T1884">
        <v>20000</v>
      </c>
    </row>
    <row r="1885" spans="1:20" x14ac:dyDescent="0.3">
      <c r="A1885" t="s">
        <v>2041</v>
      </c>
      <c r="B1885" t="str">
        <f>_xlfn.CONCAT(쿼리1[[#This Row],[주문번호]], "-", 쿼리1[[#This Row],[공정명]])</f>
        <v>20241125-2000152346-인쇄</v>
      </c>
      <c r="C1885">
        <v>2</v>
      </c>
      <c r="D1885" t="s">
        <v>328</v>
      </c>
      <c r="E1885" s="1">
        <v>45621</v>
      </c>
      <c r="F1885" s="1">
        <v>45625</v>
      </c>
      <c r="G1885" s="1">
        <v>45628</v>
      </c>
      <c r="H1885" s="1">
        <v>45656</v>
      </c>
      <c r="I1885" s="1">
        <v>45635</v>
      </c>
      <c r="J1885" t="s">
        <v>31</v>
      </c>
      <c r="K1885" t="s">
        <v>32</v>
      </c>
      <c r="L1885">
        <v>14000</v>
      </c>
      <c r="M1885">
        <v>14000</v>
      </c>
      <c r="N1885">
        <v>3</v>
      </c>
      <c r="O1885" t="s">
        <v>324</v>
      </c>
      <c r="P1885" t="s">
        <v>836</v>
      </c>
      <c r="Q1885" t="s">
        <v>837</v>
      </c>
      <c r="R1885" t="s">
        <v>26</v>
      </c>
      <c r="S1885" t="s">
        <v>3427</v>
      </c>
      <c r="T1885">
        <v>56000</v>
      </c>
    </row>
    <row r="1886" spans="1:20" x14ac:dyDescent="0.3">
      <c r="A1886" t="s">
        <v>49</v>
      </c>
      <c r="B1886" t="str">
        <f>_xlfn.CONCAT(쿼리1[[#This Row],[주문번호]], "-", 쿼리1[[#This Row],[공정명]])</f>
        <v>20241210-1000137788-합지</v>
      </c>
      <c r="C1886">
        <v>1</v>
      </c>
      <c r="D1886" t="s">
        <v>60</v>
      </c>
      <c r="E1886" s="1">
        <v>45636</v>
      </c>
      <c r="F1886" s="1">
        <v>45646</v>
      </c>
      <c r="G1886" s="1">
        <v>45644</v>
      </c>
      <c r="H1886" s="1">
        <v>45656</v>
      </c>
      <c r="I1886" s="1">
        <v>45649</v>
      </c>
      <c r="J1886" t="s">
        <v>31</v>
      </c>
      <c r="K1886" t="s">
        <v>39</v>
      </c>
      <c r="L1886">
        <v>6000</v>
      </c>
      <c r="M1886">
        <v>6000</v>
      </c>
      <c r="N1886">
        <v>-2</v>
      </c>
      <c r="O1886" t="s">
        <v>40</v>
      </c>
      <c r="P1886" t="s">
        <v>41</v>
      </c>
      <c r="Q1886" t="s">
        <v>42</v>
      </c>
      <c r="R1886" t="s">
        <v>43</v>
      </c>
      <c r="S1886" t="s">
        <v>1967</v>
      </c>
      <c r="T1886">
        <v>15000</v>
      </c>
    </row>
    <row r="1887" spans="1:20" x14ac:dyDescent="0.3">
      <c r="A1887" t="s">
        <v>49</v>
      </c>
      <c r="B1887" t="str">
        <f>_xlfn.CONCAT(쿼리1[[#This Row],[주문번호]], "-", 쿼리1[[#This Row],[공정명]])</f>
        <v>20241210-1000137788-합지</v>
      </c>
      <c r="C1887">
        <v>1</v>
      </c>
      <c r="D1887" t="s">
        <v>60</v>
      </c>
      <c r="E1887" s="1">
        <v>45636</v>
      </c>
      <c r="F1887" s="1">
        <v>45646</v>
      </c>
      <c r="G1887" s="1">
        <v>45644</v>
      </c>
      <c r="H1887" s="1">
        <v>45656</v>
      </c>
      <c r="I1887" s="1">
        <v>45649</v>
      </c>
      <c r="J1887" t="s">
        <v>31</v>
      </c>
      <c r="K1887" t="s">
        <v>39</v>
      </c>
      <c r="L1887">
        <v>6000</v>
      </c>
      <c r="M1887">
        <v>6000</v>
      </c>
      <c r="N1887">
        <v>-2</v>
      </c>
      <c r="O1887" t="s">
        <v>40</v>
      </c>
      <c r="P1887" t="s">
        <v>41</v>
      </c>
      <c r="Q1887" t="s">
        <v>42</v>
      </c>
      <c r="R1887" t="s">
        <v>43</v>
      </c>
      <c r="S1887" t="s">
        <v>1967</v>
      </c>
      <c r="T1887">
        <v>15000</v>
      </c>
    </row>
    <row r="1888" spans="1:20" x14ac:dyDescent="0.3">
      <c r="A1888" t="s">
        <v>49</v>
      </c>
      <c r="B1888" t="str">
        <f>_xlfn.CONCAT(쿼리1[[#This Row],[주문번호]], "-", 쿼리1[[#This Row],[공정명]])</f>
        <v>20241210-1000137788-분단</v>
      </c>
      <c r="C1888">
        <v>2</v>
      </c>
      <c r="D1888" t="s">
        <v>196</v>
      </c>
      <c r="E1888" s="1">
        <v>45636</v>
      </c>
      <c r="F1888" s="1">
        <v>45649</v>
      </c>
      <c r="G1888" s="1">
        <v>45644</v>
      </c>
      <c r="H1888" s="1">
        <v>45656</v>
      </c>
      <c r="I1888" s="1">
        <v>45649</v>
      </c>
      <c r="J1888" t="s">
        <v>31</v>
      </c>
      <c r="K1888" t="s">
        <v>39</v>
      </c>
      <c r="L1888">
        <v>6000</v>
      </c>
      <c r="M1888">
        <v>6000</v>
      </c>
      <c r="N1888">
        <v>-5</v>
      </c>
      <c r="O1888" t="s">
        <v>40</v>
      </c>
      <c r="P1888" t="s">
        <v>41</v>
      </c>
      <c r="Q1888" t="s">
        <v>42</v>
      </c>
      <c r="R1888" t="s">
        <v>43</v>
      </c>
      <c r="S1888" t="s">
        <v>1967</v>
      </c>
      <c r="T1888">
        <v>15000</v>
      </c>
    </row>
    <row r="1889" spans="1:20" x14ac:dyDescent="0.3">
      <c r="A1889" t="s">
        <v>3428</v>
      </c>
      <c r="B1889" t="str">
        <f>_xlfn.CONCAT(쿼리1[[#This Row],[주문번호]], "-", 쿼리1[[#This Row],[공정명]])</f>
        <v>20240930-1000169223-합지</v>
      </c>
      <c r="C1889">
        <v>1</v>
      </c>
      <c r="D1889" t="s">
        <v>60</v>
      </c>
      <c r="E1889" s="1">
        <v>45565</v>
      </c>
      <c r="F1889" s="1">
        <v>45573</v>
      </c>
      <c r="G1889" s="1">
        <v>45573</v>
      </c>
      <c r="H1889" s="1">
        <v>45656</v>
      </c>
      <c r="I1889" s="1">
        <v>45576</v>
      </c>
      <c r="J1889" t="s">
        <v>31</v>
      </c>
      <c r="K1889" t="s">
        <v>39</v>
      </c>
      <c r="L1889">
        <v>6000</v>
      </c>
      <c r="M1889">
        <v>6000</v>
      </c>
      <c r="N1889">
        <v>0</v>
      </c>
      <c r="O1889" t="s">
        <v>201</v>
      </c>
      <c r="P1889" t="s">
        <v>2094</v>
      </c>
      <c r="Q1889" t="s">
        <v>42</v>
      </c>
      <c r="R1889" t="s">
        <v>1309</v>
      </c>
      <c r="S1889" t="s">
        <v>1967</v>
      </c>
      <c r="T1889">
        <v>46153</v>
      </c>
    </row>
    <row r="1890" spans="1:20" x14ac:dyDescent="0.3">
      <c r="A1890" t="s">
        <v>1306</v>
      </c>
      <c r="B1890" t="str">
        <f>_xlfn.CONCAT(쿼리1[[#This Row],[주문번호]], "-", 쿼리1[[#This Row],[공정명]])</f>
        <v>20241016-1000156951-합지</v>
      </c>
      <c r="C1890">
        <v>1</v>
      </c>
      <c r="D1890" t="s">
        <v>60</v>
      </c>
      <c r="E1890" s="1">
        <v>45581</v>
      </c>
      <c r="F1890" s="1">
        <v>45590</v>
      </c>
      <c r="G1890" s="1">
        <v>45593</v>
      </c>
      <c r="H1890" s="1">
        <v>45656</v>
      </c>
      <c r="I1890" s="1">
        <v>45597</v>
      </c>
      <c r="J1890" t="s">
        <v>31</v>
      </c>
      <c r="K1890" t="s">
        <v>32</v>
      </c>
      <c r="L1890">
        <v>6000</v>
      </c>
      <c r="M1890">
        <v>6000</v>
      </c>
      <c r="N1890">
        <v>3</v>
      </c>
      <c r="O1890" t="s">
        <v>1307</v>
      </c>
      <c r="P1890" t="s">
        <v>1308</v>
      </c>
      <c r="Q1890" t="s">
        <v>42</v>
      </c>
      <c r="R1890" t="s">
        <v>1309</v>
      </c>
      <c r="S1890" t="s">
        <v>1967</v>
      </c>
      <c r="T1890">
        <v>15000</v>
      </c>
    </row>
    <row r="1891" spans="1:20" x14ac:dyDescent="0.3">
      <c r="A1891" t="s">
        <v>1306</v>
      </c>
      <c r="B1891" t="str">
        <f>_xlfn.CONCAT(쿼리1[[#This Row],[주문번호]], "-", 쿼리1[[#This Row],[공정명]])</f>
        <v>20241016-1000156951-합지</v>
      </c>
      <c r="C1891">
        <v>1</v>
      </c>
      <c r="D1891" t="s">
        <v>60</v>
      </c>
      <c r="E1891" s="1">
        <v>45581</v>
      </c>
      <c r="F1891" s="1">
        <v>45590</v>
      </c>
      <c r="G1891" s="1">
        <v>45593</v>
      </c>
      <c r="H1891" s="1">
        <v>45656</v>
      </c>
      <c r="I1891" s="1">
        <v>45597</v>
      </c>
      <c r="J1891" t="s">
        <v>31</v>
      </c>
      <c r="K1891" t="s">
        <v>32</v>
      </c>
      <c r="L1891">
        <v>6000</v>
      </c>
      <c r="M1891">
        <v>6000</v>
      </c>
      <c r="N1891">
        <v>3</v>
      </c>
      <c r="O1891" t="s">
        <v>1307</v>
      </c>
      <c r="P1891" t="s">
        <v>1308</v>
      </c>
      <c r="Q1891" t="s">
        <v>42</v>
      </c>
      <c r="R1891" t="s">
        <v>1309</v>
      </c>
      <c r="S1891" t="s">
        <v>1967</v>
      </c>
      <c r="T1891">
        <v>15000</v>
      </c>
    </row>
    <row r="1892" spans="1:20" x14ac:dyDescent="0.3">
      <c r="A1892" t="s">
        <v>1306</v>
      </c>
      <c r="B1892" t="str">
        <f>_xlfn.CONCAT(쿼리1[[#This Row],[주문번호]], "-", 쿼리1[[#This Row],[공정명]])</f>
        <v>20241016-1000156951-합지</v>
      </c>
      <c r="C1892">
        <v>1</v>
      </c>
      <c r="D1892" t="s">
        <v>60</v>
      </c>
      <c r="E1892" s="1">
        <v>45581</v>
      </c>
      <c r="F1892" s="1">
        <v>45590</v>
      </c>
      <c r="G1892" s="1">
        <v>45593</v>
      </c>
      <c r="H1892" s="1">
        <v>45656</v>
      </c>
      <c r="I1892" s="1">
        <v>45597</v>
      </c>
      <c r="J1892" t="s">
        <v>31</v>
      </c>
      <c r="K1892" t="s">
        <v>32</v>
      </c>
      <c r="L1892">
        <v>6000</v>
      </c>
      <c r="M1892">
        <v>6000</v>
      </c>
      <c r="N1892">
        <v>3</v>
      </c>
      <c r="O1892" t="s">
        <v>1307</v>
      </c>
      <c r="P1892" t="s">
        <v>1308</v>
      </c>
      <c r="Q1892" t="s">
        <v>42</v>
      </c>
      <c r="R1892" t="s">
        <v>1309</v>
      </c>
      <c r="S1892" t="s">
        <v>1967</v>
      </c>
      <c r="T1892">
        <v>15000</v>
      </c>
    </row>
    <row r="1893" spans="1:20" x14ac:dyDescent="0.3">
      <c r="A1893" t="s">
        <v>1306</v>
      </c>
      <c r="B1893" t="str">
        <f>_xlfn.CONCAT(쿼리1[[#This Row],[주문번호]], "-", 쿼리1[[#This Row],[공정명]])</f>
        <v>20241016-1000156951-합지</v>
      </c>
      <c r="C1893">
        <v>1</v>
      </c>
      <c r="D1893" t="s">
        <v>60</v>
      </c>
      <c r="E1893" s="1">
        <v>45581</v>
      </c>
      <c r="F1893" s="1">
        <v>45590</v>
      </c>
      <c r="G1893" s="1">
        <v>45593</v>
      </c>
      <c r="H1893" s="1">
        <v>45656</v>
      </c>
      <c r="I1893" s="1">
        <v>45597</v>
      </c>
      <c r="J1893" t="s">
        <v>31</v>
      </c>
      <c r="K1893" t="s">
        <v>32</v>
      </c>
      <c r="L1893">
        <v>6000</v>
      </c>
      <c r="M1893">
        <v>6000</v>
      </c>
      <c r="N1893">
        <v>3</v>
      </c>
      <c r="O1893" t="s">
        <v>1307</v>
      </c>
      <c r="P1893" t="s">
        <v>1308</v>
      </c>
      <c r="Q1893" t="s">
        <v>42</v>
      </c>
      <c r="R1893" t="s">
        <v>1309</v>
      </c>
      <c r="S1893" t="s">
        <v>1967</v>
      </c>
      <c r="T1893">
        <v>15000</v>
      </c>
    </row>
    <row r="1894" spans="1:20" x14ac:dyDescent="0.3">
      <c r="A1894" t="s">
        <v>1306</v>
      </c>
      <c r="B1894" t="str">
        <f>_xlfn.CONCAT(쿼리1[[#This Row],[주문번호]], "-", 쿼리1[[#This Row],[공정명]])</f>
        <v>20241016-1000156951-분단</v>
      </c>
      <c r="C1894">
        <v>2</v>
      </c>
      <c r="D1894" t="s">
        <v>196</v>
      </c>
      <c r="E1894" s="1">
        <v>45581</v>
      </c>
      <c r="F1894" s="1">
        <v>45593</v>
      </c>
      <c r="G1894" s="1">
        <v>45593</v>
      </c>
      <c r="H1894" s="1">
        <v>45656</v>
      </c>
      <c r="I1894" s="1">
        <v>45597</v>
      </c>
      <c r="J1894" t="s">
        <v>31</v>
      </c>
      <c r="K1894" t="s">
        <v>39</v>
      </c>
      <c r="L1894">
        <v>6000</v>
      </c>
      <c r="M1894">
        <v>6000</v>
      </c>
      <c r="N1894">
        <v>0</v>
      </c>
      <c r="O1894" t="s">
        <v>1307</v>
      </c>
      <c r="P1894" t="s">
        <v>1308</v>
      </c>
      <c r="Q1894" t="s">
        <v>42</v>
      </c>
      <c r="R1894" t="s">
        <v>1309</v>
      </c>
      <c r="S1894" t="s">
        <v>1967</v>
      </c>
      <c r="T1894">
        <v>15000</v>
      </c>
    </row>
    <row r="1895" spans="1:20" x14ac:dyDescent="0.3">
      <c r="A1895" t="s">
        <v>3429</v>
      </c>
      <c r="B1895" t="str">
        <f>_xlfn.CONCAT(쿼리1[[#This Row],[주문번호]], "-", 쿼리1[[#This Row],[공정명]])</f>
        <v>20241108-1000169583-합지</v>
      </c>
      <c r="C1895">
        <v>1</v>
      </c>
      <c r="D1895" t="s">
        <v>60</v>
      </c>
      <c r="E1895" s="1">
        <v>45604</v>
      </c>
      <c r="F1895" s="1">
        <v>45614</v>
      </c>
      <c r="G1895" s="1">
        <v>45614</v>
      </c>
      <c r="H1895" s="1">
        <v>45656</v>
      </c>
      <c r="I1895" s="1">
        <v>45617</v>
      </c>
      <c r="J1895" t="s">
        <v>31</v>
      </c>
      <c r="K1895" t="s">
        <v>39</v>
      </c>
      <c r="L1895">
        <v>6000</v>
      </c>
      <c r="M1895">
        <v>6000</v>
      </c>
      <c r="N1895">
        <v>0</v>
      </c>
      <c r="O1895" t="s">
        <v>2797</v>
      </c>
      <c r="P1895" t="s">
        <v>3430</v>
      </c>
      <c r="Q1895" t="s">
        <v>42</v>
      </c>
      <c r="R1895" t="s">
        <v>3431</v>
      </c>
      <c r="S1895" t="s">
        <v>1967</v>
      </c>
      <c r="T1895">
        <v>37500</v>
      </c>
    </row>
    <row r="1896" spans="1:20" x14ac:dyDescent="0.3">
      <c r="A1896" t="s">
        <v>3429</v>
      </c>
      <c r="B1896" t="str">
        <f>_xlfn.CONCAT(쿼리1[[#This Row],[주문번호]], "-", 쿼리1[[#This Row],[공정명]])</f>
        <v>20241108-1000169583-합지</v>
      </c>
      <c r="C1896">
        <v>1</v>
      </c>
      <c r="D1896" t="s">
        <v>60</v>
      </c>
      <c r="E1896" s="1">
        <v>45604</v>
      </c>
      <c r="F1896" s="1">
        <v>45614</v>
      </c>
      <c r="G1896" s="1">
        <v>45614</v>
      </c>
      <c r="H1896" s="1">
        <v>45656</v>
      </c>
      <c r="I1896" s="1">
        <v>45617</v>
      </c>
      <c r="J1896" t="s">
        <v>31</v>
      </c>
      <c r="K1896" t="s">
        <v>39</v>
      </c>
      <c r="L1896">
        <v>6000</v>
      </c>
      <c r="M1896">
        <v>6000</v>
      </c>
      <c r="N1896">
        <v>0</v>
      </c>
      <c r="O1896" t="s">
        <v>2797</v>
      </c>
      <c r="P1896" t="s">
        <v>3430</v>
      </c>
      <c r="Q1896" t="s">
        <v>42</v>
      </c>
      <c r="R1896" t="s">
        <v>3431</v>
      </c>
      <c r="S1896" t="s">
        <v>1967</v>
      </c>
      <c r="T1896">
        <v>37500</v>
      </c>
    </row>
    <row r="1897" spans="1:20" x14ac:dyDescent="0.3">
      <c r="A1897" t="s">
        <v>3429</v>
      </c>
      <c r="B1897" t="str">
        <f>_xlfn.CONCAT(쿼리1[[#This Row],[주문번호]], "-", 쿼리1[[#This Row],[공정명]])</f>
        <v>20241108-1000169583-합지</v>
      </c>
      <c r="C1897">
        <v>1</v>
      </c>
      <c r="D1897" t="s">
        <v>60</v>
      </c>
      <c r="E1897" s="1">
        <v>45604</v>
      </c>
      <c r="F1897" s="1">
        <v>45614</v>
      </c>
      <c r="G1897" s="1">
        <v>45614</v>
      </c>
      <c r="H1897" s="1">
        <v>45656</v>
      </c>
      <c r="I1897" s="1">
        <v>45617</v>
      </c>
      <c r="J1897" t="s">
        <v>31</v>
      </c>
      <c r="K1897" t="s">
        <v>39</v>
      </c>
      <c r="L1897">
        <v>6000</v>
      </c>
      <c r="M1897">
        <v>6000</v>
      </c>
      <c r="N1897">
        <v>0</v>
      </c>
      <c r="O1897" t="s">
        <v>2797</v>
      </c>
      <c r="P1897" t="s">
        <v>3430</v>
      </c>
      <c r="Q1897" t="s">
        <v>42</v>
      </c>
      <c r="R1897" t="s">
        <v>3431</v>
      </c>
      <c r="S1897" t="s">
        <v>1967</v>
      </c>
      <c r="T1897">
        <v>37500</v>
      </c>
    </row>
    <row r="1898" spans="1:20" x14ac:dyDescent="0.3">
      <c r="A1898" t="s">
        <v>3429</v>
      </c>
      <c r="B1898" t="str">
        <f>_xlfn.CONCAT(쿼리1[[#This Row],[주문번호]], "-", 쿼리1[[#This Row],[공정명]])</f>
        <v>20241108-1000169583-합지</v>
      </c>
      <c r="C1898">
        <v>1</v>
      </c>
      <c r="D1898" t="s">
        <v>60</v>
      </c>
      <c r="E1898" s="1">
        <v>45604</v>
      </c>
      <c r="F1898" s="1">
        <v>45614</v>
      </c>
      <c r="G1898" s="1">
        <v>45614</v>
      </c>
      <c r="H1898" s="1">
        <v>45656</v>
      </c>
      <c r="I1898" s="1">
        <v>45617</v>
      </c>
      <c r="J1898" t="s">
        <v>31</v>
      </c>
      <c r="K1898" t="s">
        <v>39</v>
      </c>
      <c r="L1898">
        <v>6000</v>
      </c>
      <c r="M1898">
        <v>6000</v>
      </c>
      <c r="N1898">
        <v>0</v>
      </c>
      <c r="O1898" t="s">
        <v>2797</v>
      </c>
      <c r="P1898" t="s">
        <v>3430</v>
      </c>
      <c r="Q1898" t="s">
        <v>42</v>
      </c>
      <c r="R1898" t="s">
        <v>3431</v>
      </c>
      <c r="S1898" t="s">
        <v>1967</v>
      </c>
      <c r="T1898">
        <v>37500</v>
      </c>
    </row>
    <row r="1899" spans="1:20" x14ac:dyDescent="0.3">
      <c r="A1899" t="s">
        <v>3429</v>
      </c>
      <c r="B1899" t="str">
        <f>_xlfn.CONCAT(쿼리1[[#This Row],[주문번호]], "-", 쿼리1[[#This Row],[공정명]])</f>
        <v>20241108-1000169583-합지</v>
      </c>
      <c r="C1899">
        <v>1</v>
      </c>
      <c r="D1899" t="s">
        <v>60</v>
      </c>
      <c r="E1899" s="1">
        <v>45604</v>
      </c>
      <c r="F1899" s="1">
        <v>45614</v>
      </c>
      <c r="G1899" s="1">
        <v>45614</v>
      </c>
      <c r="H1899" s="1">
        <v>45656</v>
      </c>
      <c r="I1899" s="1">
        <v>45617</v>
      </c>
      <c r="J1899" t="s">
        <v>31</v>
      </c>
      <c r="K1899" t="s">
        <v>39</v>
      </c>
      <c r="L1899">
        <v>6000</v>
      </c>
      <c r="M1899">
        <v>6000</v>
      </c>
      <c r="N1899">
        <v>0</v>
      </c>
      <c r="O1899" t="s">
        <v>2797</v>
      </c>
      <c r="P1899" t="s">
        <v>3430</v>
      </c>
      <c r="Q1899" t="s">
        <v>42</v>
      </c>
      <c r="R1899" t="s">
        <v>3431</v>
      </c>
      <c r="S1899" t="s">
        <v>1967</v>
      </c>
      <c r="T1899">
        <v>37500</v>
      </c>
    </row>
    <row r="1900" spans="1:20" x14ac:dyDescent="0.3">
      <c r="A1900" t="s">
        <v>3429</v>
      </c>
      <c r="B1900" t="str">
        <f>_xlfn.CONCAT(쿼리1[[#This Row],[주문번호]], "-", 쿼리1[[#This Row],[공정명]])</f>
        <v>20241108-1000169583-합지</v>
      </c>
      <c r="C1900">
        <v>1</v>
      </c>
      <c r="D1900" t="s">
        <v>60</v>
      </c>
      <c r="E1900" s="1">
        <v>45604</v>
      </c>
      <c r="F1900" s="1">
        <v>45614</v>
      </c>
      <c r="G1900" s="1">
        <v>45614</v>
      </c>
      <c r="H1900" s="1">
        <v>45656</v>
      </c>
      <c r="I1900" s="1">
        <v>45617</v>
      </c>
      <c r="J1900" t="s">
        <v>31</v>
      </c>
      <c r="K1900" t="s">
        <v>39</v>
      </c>
      <c r="L1900">
        <v>6000</v>
      </c>
      <c r="M1900">
        <v>6000</v>
      </c>
      <c r="N1900">
        <v>0</v>
      </c>
      <c r="O1900" t="s">
        <v>2797</v>
      </c>
      <c r="P1900" t="s">
        <v>3430</v>
      </c>
      <c r="Q1900" t="s">
        <v>42</v>
      </c>
      <c r="R1900" t="s">
        <v>3431</v>
      </c>
      <c r="S1900" t="s">
        <v>1967</v>
      </c>
      <c r="T1900">
        <v>37500</v>
      </c>
    </row>
    <row r="1901" spans="1:20" x14ac:dyDescent="0.3">
      <c r="A1901" t="s">
        <v>3429</v>
      </c>
      <c r="B1901" t="str">
        <f>_xlfn.CONCAT(쿼리1[[#This Row],[주문번호]], "-", 쿼리1[[#This Row],[공정명]])</f>
        <v>20241108-1000169583-합지</v>
      </c>
      <c r="C1901">
        <v>1</v>
      </c>
      <c r="D1901" t="s">
        <v>60</v>
      </c>
      <c r="E1901" s="1">
        <v>45604</v>
      </c>
      <c r="F1901" s="1">
        <v>45614</v>
      </c>
      <c r="G1901" s="1">
        <v>45614</v>
      </c>
      <c r="H1901" s="1">
        <v>45656</v>
      </c>
      <c r="I1901" s="1">
        <v>45617</v>
      </c>
      <c r="J1901" t="s">
        <v>31</v>
      </c>
      <c r="K1901" t="s">
        <v>39</v>
      </c>
      <c r="L1901">
        <v>6000</v>
      </c>
      <c r="M1901">
        <v>6000</v>
      </c>
      <c r="N1901">
        <v>0</v>
      </c>
      <c r="O1901" t="s">
        <v>2797</v>
      </c>
      <c r="P1901" t="s">
        <v>3430</v>
      </c>
      <c r="Q1901" t="s">
        <v>42</v>
      </c>
      <c r="R1901" t="s">
        <v>3431</v>
      </c>
      <c r="S1901" t="s">
        <v>1967</v>
      </c>
      <c r="T1901">
        <v>37500</v>
      </c>
    </row>
    <row r="1902" spans="1:20" x14ac:dyDescent="0.3">
      <c r="A1902" t="s">
        <v>3432</v>
      </c>
      <c r="B1902" t="str">
        <f>_xlfn.CONCAT(쿼리1[[#This Row],[주문번호]], "-", 쿼리1[[#This Row],[공정명]])</f>
        <v>20241224-1000157326-분단</v>
      </c>
      <c r="C1902">
        <v>2</v>
      </c>
      <c r="D1902" t="s">
        <v>196</v>
      </c>
      <c r="E1902" s="1">
        <v>45650</v>
      </c>
      <c r="F1902" s="1">
        <v>45657</v>
      </c>
      <c r="G1902" s="1"/>
      <c r="H1902" s="1">
        <v>45656</v>
      </c>
      <c r="I1902" s="1"/>
      <c r="J1902" t="s">
        <v>21</v>
      </c>
      <c r="K1902" t="s">
        <v>282</v>
      </c>
      <c r="L1902">
        <v>12000</v>
      </c>
      <c r="O1902" t="s">
        <v>91</v>
      </c>
      <c r="P1902" t="s">
        <v>3433</v>
      </c>
      <c r="Q1902" t="s">
        <v>42</v>
      </c>
      <c r="R1902" t="s">
        <v>539</v>
      </c>
      <c r="S1902" t="s">
        <v>1967</v>
      </c>
      <c r="T1902">
        <v>48</v>
      </c>
    </row>
    <row r="1903" spans="1:20" x14ac:dyDescent="0.3">
      <c r="A1903" t="s">
        <v>3434</v>
      </c>
      <c r="B1903" t="str">
        <f>_xlfn.CONCAT(쿼리1[[#This Row],[주문번호]], "-", 쿼리1[[#This Row],[공정명]])</f>
        <v>20241125-1000139412-합지</v>
      </c>
      <c r="C1903">
        <v>1</v>
      </c>
      <c r="D1903" t="s">
        <v>60</v>
      </c>
      <c r="E1903" s="1">
        <v>45621</v>
      </c>
      <c r="F1903" s="1">
        <v>45631</v>
      </c>
      <c r="G1903" s="1">
        <v>45628</v>
      </c>
      <c r="H1903" s="1">
        <v>45656</v>
      </c>
      <c r="I1903" s="1">
        <v>45628</v>
      </c>
      <c r="J1903" t="s">
        <v>31</v>
      </c>
      <c r="K1903" t="s">
        <v>39</v>
      </c>
      <c r="L1903">
        <v>6000</v>
      </c>
      <c r="M1903">
        <v>6000</v>
      </c>
      <c r="N1903">
        <v>-3</v>
      </c>
      <c r="O1903" t="s">
        <v>301</v>
      </c>
      <c r="P1903" t="s">
        <v>3435</v>
      </c>
      <c r="Q1903" t="s">
        <v>42</v>
      </c>
      <c r="R1903" t="s">
        <v>3436</v>
      </c>
      <c r="S1903" t="s">
        <v>1967</v>
      </c>
      <c r="T1903">
        <v>12</v>
      </c>
    </row>
    <row r="1904" spans="1:20" x14ac:dyDescent="0.3">
      <c r="A1904" t="s">
        <v>3437</v>
      </c>
      <c r="B1904" t="str">
        <f>_xlfn.CONCAT(쿼리1[[#This Row],[주문번호]], "-", 쿼리1[[#This Row],[공정명]])</f>
        <v>20240903-11150361-제대</v>
      </c>
      <c r="C1904">
        <v>4</v>
      </c>
      <c r="D1904" t="s">
        <v>80</v>
      </c>
      <c r="E1904" s="1">
        <v>45538</v>
      </c>
      <c r="F1904" s="1">
        <v>45551</v>
      </c>
      <c r="G1904" s="1">
        <v>45554</v>
      </c>
      <c r="H1904" s="1">
        <v>45656</v>
      </c>
      <c r="I1904" s="1">
        <v>45554</v>
      </c>
      <c r="J1904" t="s">
        <v>31</v>
      </c>
      <c r="K1904" t="s">
        <v>32</v>
      </c>
      <c r="L1904">
        <v>13333</v>
      </c>
      <c r="M1904">
        <v>13050</v>
      </c>
      <c r="N1904">
        <v>3</v>
      </c>
      <c r="O1904" t="s">
        <v>3438</v>
      </c>
      <c r="P1904" t="s">
        <v>2407</v>
      </c>
      <c r="Q1904" t="s">
        <v>3439</v>
      </c>
      <c r="R1904" t="s">
        <v>278</v>
      </c>
      <c r="S1904" t="s">
        <v>1144</v>
      </c>
      <c r="T1904">
        <v>13333</v>
      </c>
    </row>
    <row r="1905" spans="1:20" x14ac:dyDescent="0.3">
      <c r="A1905" t="s">
        <v>3440</v>
      </c>
      <c r="B1905" t="str">
        <f>_xlfn.CONCAT(쿼리1[[#This Row],[주문번호]], "-", 쿼리1[[#This Row],[공정명]])</f>
        <v>20240924-11150360-제대</v>
      </c>
      <c r="C1905">
        <v>4</v>
      </c>
      <c r="D1905" t="s">
        <v>80</v>
      </c>
      <c r="E1905" s="1">
        <v>45559</v>
      </c>
      <c r="F1905" s="1">
        <v>45572</v>
      </c>
      <c r="G1905" s="1">
        <v>45575</v>
      </c>
      <c r="H1905" s="1">
        <v>45656</v>
      </c>
      <c r="I1905" s="1">
        <v>45569</v>
      </c>
      <c r="J1905" t="s">
        <v>101</v>
      </c>
      <c r="K1905" t="s">
        <v>32</v>
      </c>
      <c r="L1905">
        <v>13333</v>
      </c>
      <c r="M1905">
        <v>13080</v>
      </c>
      <c r="N1905">
        <v>3</v>
      </c>
      <c r="O1905" t="s">
        <v>3438</v>
      </c>
      <c r="P1905" t="s">
        <v>3441</v>
      </c>
      <c r="Q1905" t="s">
        <v>3442</v>
      </c>
      <c r="R1905" t="s">
        <v>278</v>
      </c>
      <c r="S1905" t="s">
        <v>1144</v>
      </c>
      <c r="T1905">
        <v>13333</v>
      </c>
    </row>
    <row r="1906" spans="1:20" x14ac:dyDescent="0.3">
      <c r="A1906" t="s">
        <v>3443</v>
      </c>
      <c r="B1906" t="str">
        <f>_xlfn.CONCAT(쿼리1[[#This Row],[주문번호]], "-", 쿼리1[[#This Row],[공정명]])</f>
        <v>20240903-1117P0162-제대</v>
      </c>
      <c r="C1906">
        <v>4</v>
      </c>
      <c r="D1906" t="s">
        <v>80</v>
      </c>
      <c r="E1906" s="1">
        <v>45538</v>
      </c>
      <c r="F1906" s="1">
        <v>45548</v>
      </c>
      <c r="G1906" s="1">
        <v>45546</v>
      </c>
      <c r="H1906" s="1">
        <v>45656</v>
      </c>
      <c r="I1906" s="1">
        <v>45559</v>
      </c>
      <c r="J1906" t="s">
        <v>31</v>
      </c>
      <c r="K1906" t="s">
        <v>39</v>
      </c>
      <c r="L1906">
        <v>34285</v>
      </c>
      <c r="M1906">
        <v>33250</v>
      </c>
      <c r="N1906">
        <v>-2</v>
      </c>
      <c r="O1906" t="s">
        <v>275</v>
      </c>
      <c r="P1906" t="s">
        <v>276</v>
      </c>
      <c r="Q1906" t="s">
        <v>3444</v>
      </c>
      <c r="R1906" t="s">
        <v>278</v>
      </c>
      <c r="S1906" t="s">
        <v>1144</v>
      </c>
      <c r="T1906">
        <v>34285</v>
      </c>
    </row>
    <row r="1907" spans="1:20" x14ac:dyDescent="0.3">
      <c r="A1907" t="s">
        <v>3445</v>
      </c>
      <c r="B1907" t="str">
        <f>_xlfn.CONCAT(쿼리1[[#This Row],[주문번호]], "-", 쿼리1[[#This Row],[공정명]])</f>
        <v>20240924-1117P0162-제대</v>
      </c>
      <c r="C1907">
        <v>4</v>
      </c>
      <c r="D1907" t="s">
        <v>80</v>
      </c>
      <c r="E1907" s="1">
        <v>45559</v>
      </c>
      <c r="F1907" s="1">
        <v>45569</v>
      </c>
      <c r="G1907" s="1">
        <v>45575</v>
      </c>
      <c r="H1907" s="1">
        <v>45656</v>
      </c>
      <c r="I1907" s="1">
        <v>45565</v>
      </c>
      <c r="J1907" t="s">
        <v>101</v>
      </c>
      <c r="K1907" t="s">
        <v>32</v>
      </c>
      <c r="L1907">
        <v>34285</v>
      </c>
      <c r="M1907">
        <v>32600</v>
      </c>
      <c r="N1907">
        <v>6</v>
      </c>
      <c r="O1907" t="s">
        <v>275</v>
      </c>
      <c r="P1907" t="s">
        <v>276</v>
      </c>
      <c r="Q1907" t="s">
        <v>3444</v>
      </c>
      <c r="R1907" t="s">
        <v>278</v>
      </c>
      <c r="S1907" t="s">
        <v>1144</v>
      </c>
      <c r="T1907">
        <v>34285</v>
      </c>
    </row>
    <row r="1908" spans="1:20" x14ac:dyDescent="0.3">
      <c r="A1908" t="s">
        <v>3446</v>
      </c>
      <c r="B1908" t="str">
        <f>_xlfn.CONCAT(쿼리1[[#This Row],[주문번호]], "-", 쿼리1[[#This Row],[공정명]])</f>
        <v>20241029-1117P0162-제대</v>
      </c>
      <c r="C1908">
        <v>4</v>
      </c>
      <c r="D1908" t="s">
        <v>80</v>
      </c>
      <c r="E1908" s="1">
        <v>45594</v>
      </c>
      <c r="F1908" s="1">
        <v>45604</v>
      </c>
      <c r="G1908" s="1">
        <v>45607</v>
      </c>
      <c r="H1908" s="1">
        <v>45656</v>
      </c>
      <c r="I1908" s="1">
        <v>45618</v>
      </c>
      <c r="J1908" t="s">
        <v>31</v>
      </c>
      <c r="K1908" t="s">
        <v>32</v>
      </c>
      <c r="L1908">
        <v>34285</v>
      </c>
      <c r="M1908">
        <v>33800</v>
      </c>
      <c r="N1908">
        <v>3</v>
      </c>
      <c r="O1908" t="s">
        <v>275</v>
      </c>
      <c r="P1908" t="s">
        <v>276</v>
      </c>
      <c r="Q1908" t="s">
        <v>3444</v>
      </c>
      <c r="R1908" t="s">
        <v>278</v>
      </c>
      <c r="S1908" t="s">
        <v>1144</v>
      </c>
      <c r="T1908">
        <v>34285</v>
      </c>
    </row>
    <row r="1909" spans="1:20" x14ac:dyDescent="0.3">
      <c r="A1909" t="s">
        <v>3447</v>
      </c>
      <c r="B1909" t="str">
        <f>_xlfn.CONCAT(쿼리1[[#This Row],[주문번호]], "-", 쿼리1[[#This Row],[공정명]])</f>
        <v>20241111-11150361-제대</v>
      </c>
      <c r="C1909">
        <v>4</v>
      </c>
      <c r="D1909" t="s">
        <v>80</v>
      </c>
      <c r="E1909" s="1">
        <v>45607</v>
      </c>
      <c r="F1909" s="1">
        <v>45618</v>
      </c>
      <c r="G1909" s="1">
        <v>45621</v>
      </c>
      <c r="H1909" s="1">
        <v>45656</v>
      </c>
      <c r="I1909" s="1">
        <v>45621</v>
      </c>
      <c r="J1909" t="s">
        <v>31</v>
      </c>
      <c r="K1909" t="s">
        <v>32</v>
      </c>
      <c r="L1909">
        <v>13333</v>
      </c>
      <c r="M1909">
        <v>13200</v>
      </c>
      <c r="N1909">
        <v>3</v>
      </c>
      <c r="O1909" t="s">
        <v>3438</v>
      </c>
      <c r="P1909" t="s">
        <v>2407</v>
      </c>
      <c r="Q1909" t="s">
        <v>3439</v>
      </c>
      <c r="R1909" t="s">
        <v>278</v>
      </c>
      <c r="S1909" t="s">
        <v>1144</v>
      </c>
      <c r="T1909">
        <v>13333</v>
      </c>
    </row>
    <row r="1910" spans="1:20" x14ac:dyDescent="0.3">
      <c r="A1910" t="s">
        <v>3448</v>
      </c>
      <c r="B1910" t="str">
        <f>_xlfn.CONCAT(쿼리1[[#This Row],[주문번호]], "-", 쿼리1[[#This Row],[공정명]])</f>
        <v>20241217-11150361-제대</v>
      </c>
      <c r="C1910">
        <v>4</v>
      </c>
      <c r="D1910" t="s">
        <v>80</v>
      </c>
      <c r="E1910" s="1">
        <v>45643</v>
      </c>
      <c r="F1910" s="1">
        <v>45656</v>
      </c>
      <c r="G1910" s="1"/>
      <c r="H1910" s="1">
        <v>45656</v>
      </c>
      <c r="I1910" s="1">
        <v>45650</v>
      </c>
      <c r="J1910" t="s">
        <v>21</v>
      </c>
      <c r="K1910" t="s">
        <v>282</v>
      </c>
      <c r="L1910">
        <v>13333</v>
      </c>
      <c r="O1910" t="s">
        <v>3438</v>
      </c>
      <c r="P1910" t="s">
        <v>2407</v>
      </c>
      <c r="Q1910" t="s">
        <v>3439</v>
      </c>
      <c r="R1910" t="s">
        <v>278</v>
      </c>
      <c r="S1910" t="s">
        <v>1144</v>
      </c>
      <c r="T1910">
        <v>13333</v>
      </c>
    </row>
    <row r="1911" spans="1:20" x14ac:dyDescent="0.3">
      <c r="A1911" t="s">
        <v>3449</v>
      </c>
      <c r="B1911" t="str">
        <f>_xlfn.CONCAT(쿼리1[[#This Row],[주문번호]], "-", 쿼리1[[#This Row],[공정명]])</f>
        <v>20241111-11150362-제대</v>
      </c>
      <c r="C1911">
        <v>4</v>
      </c>
      <c r="D1911" t="s">
        <v>80</v>
      </c>
      <c r="E1911" s="1">
        <v>45607</v>
      </c>
      <c r="F1911" s="1">
        <v>45618</v>
      </c>
      <c r="G1911" s="1">
        <v>45621</v>
      </c>
      <c r="H1911" s="1">
        <v>45656</v>
      </c>
      <c r="I1911" s="1">
        <v>45621</v>
      </c>
      <c r="J1911" t="s">
        <v>31</v>
      </c>
      <c r="K1911" t="s">
        <v>32</v>
      </c>
      <c r="L1911">
        <v>9230</v>
      </c>
      <c r="M1911">
        <v>9100</v>
      </c>
      <c r="N1911">
        <v>3</v>
      </c>
      <c r="O1911" t="s">
        <v>3438</v>
      </c>
      <c r="P1911" t="s">
        <v>3324</v>
      </c>
      <c r="Q1911" t="s">
        <v>3450</v>
      </c>
      <c r="R1911" t="s">
        <v>278</v>
      </c>
      <c r="S1911" t="s">
        <v>1144</v>
      </c>
      <c r="T1911">
        <v>9230</v>
      </c>
    </row>
    <row r="1912" spans="1:20" x14ac:dyDescent="0.3">
      <c r="A1912" t="s">
        <v>3451</v>
      </c>
      <c r="B1912" t="str">
        <f>_xlfn.CONCAT(쿼리1[[#This Row],[주문번호]], "-", 쿼리1[[#This Row],[공정명]])</f>
        <v>20241216-1117P0162-제대</v>
      </c>
      <c r="C1912">
        <v>4</v>
      </c>
      <c r="D1912" t="s">
        <v>80</v>
      </c>
      <c r="E1912" s="1">
        <v>45642</v>
      </c>
      <c r="F1912" s="1">
        <v>45652</v>
      </c>
      <c r="G1912" s="1">
        <v>45653</v>
      </c>
      <c r="H1912" s="1">
        <v>45656</v>
      </c>
      <c r="I1912" s="1">
        <v>45653</v>
      </c>
      <c r="J1912" t="s">
        <v>31</v>
      </c>
      <c r="K1912" t="s">
        <v>32</v>
      </c>
      <c r="L1912">
        <v>34285</v>
      </c>
      <c r="M1912">
        <v>34100</v>
      </c>
      <c r="N1912">
        <v>1</v>
      </c>
      <c r="O1912" t="s">
        <v>275</v>
      </c>
      <c r="P1912" t="s">
        <v>276</v>
      </c>
      <c r="Q1912" t="s">
        <v>3444</v>
      </c>
      <c r="R1912" t="s">
        <v>278</v>
      </c>
      <c r="S1912" t="s">
        <v>1144</v>
      </c>
      <c r="T1912">
        <v>34285</v>
      </c>
    </row>
    <row r="1913" spans="1:20" x14ac:dyDescent="0.3">
      <c r="A1913" t="s">
        <v>3452</v>
      </c>
      <c r="B1913" t="str">
        <f>_xlfn.CONCAT(쿼리1[[#This Row],[주문번호]], "-", 쿼리1[[#This Row],[공정명]])</f>
        <v>20241217-11150360-제대</v>
      </c>
      <c r="C1913">
        <v>4</v>
      </c>
      <c r="D1913" t="s">
        <v>80</v>
      </c>
      <c r="E1913" s="1">
        <v>45643</v>
      </c>
      <c r="F1913" s="1">
        <v>45656</v>
      </c>
      <c r="G1913" s="1"/>
      <c r="H1913" s="1">
        <v>45656</v>
      </c>
      <c r="I1913" s="1">
        <v>45650</v>
      </c>
      <c r="J1913" t="s">
        <v>21</v>
      </c>
      <c r="K1913" t="s">
        <v>282</v>
      </c>
      <c r="L1913">
        <v>13333</v>
      </c>
      <c r="O1913" t="s">
        <v>3438</v>
      </c>
      <c r="P1913" t="s">
        <v>3441</v>
      </c>
      <c r="Q1913" t="s">
        <v>3442</v>
      </c>
      <c r="R1913" t="s">
        <v>278</v>
      </c>
      <c r="S1913" t="s">
        <v>1144</v>
      </c>
      <c r="T1913">
        <v>13333</v>
      </c>
    </row>
    <row r="1914" spans="1:20" x14ac:dyDescent="0.3">
      <c r="A1914" t="s">
        <v>3453</v>
      </c>
      <c r="B1914" t="str">
        <f>_xlfn.CONCAT(쿼리1[[#This Row],[주문번호]], "-", 쿼리1[[#This Row],[공정명]])</f>
        <v>20241119-131070-제대</v>
      </c>
      <c r="C1914">
        <v>4</v>
      </c>
      <c r="D1914" t="s">
        <v>80</v>
      </c>
      <c r="E1914" s="1">
        <v>45615</v>
      </c>
      <c r="F1914" s="1">
        <v>45628</v>
      </c>
      <c r="G1914" s="1">
        <v>45625</v>
      </c>
      <c r="H1914" s="1">
        <v>45656</v>
      </c>
      <c r="I1914" s="1">
        <v>45625</v>
      </c>
      <c r="J1914" t="s">
        <v>31</v>
      </c>
      <c r="K1914" t="s">
        <v>39</v>
      </c>
      <c r="L1914">
        <v>19354</v>
      </c>
      <c r="M1914">
        <v>18600</v>
      </c>
      <c r="N1914">
        <v>-3</v>
      </c>
      <c r="O1914" t="s">
        <v>91</v>
      </c>
      <c r="P1914" t="s">
        <v>2734</v>
      </c>
      <c r="Q1914" t="s">
        <v>2735</v>
      </c>
      <c r="R1914" t="s">
        <v>2736</v>
      </c>
      <c r="S1914" t="s">
        <v>1144</v>
      </c>
      <c r="T1914">
        <v>19354</v>
      </c>
    </row>
    <row r="1915" spans="1:20" x14ac:dyDescent="0.3">
      <c r="A1915" t="s">
        <v>3454</v>
      </c>
      <c r="B1915" t="str">
        <f>_xlfn.CONCAT(쿼리1[[#This Row],[주문번호]], "-", 쿼리1[[#This Row],[공정명]])</f>
        <v>20241008-1000154025-제대</v>
      </c>
      <c r="C1915">
        <v>2</v>
      </c>
      <c r="D1915" t="s">
        <v>80</v>
      </c>
      <c r="E1915" s="1">
        <v>45573</v>
      </c>
      <c r="F1915" s="1">
        <v>45586</v>
      </c>
      <c r="G1915" s="1">
        <v>45581</v>
      </c>
      <c r="H1915" s="1">
        <v>45656</v>
      </c>
      <c r="I1915" s="1">
        <v>45581</v>
      </c>
      <c r="J1915" t="s">
        <v>31</v>
      </c>
      <c r="K1915" t="s">
        <v>39</v>
      </c>
      <c r="L1915">
        <v>22222</v>
      </c>
      <c r="M1915">
        <v>22300</v>
      </c>
      <c r="N1915">
        <v>-5</v>
      </c>
      <c r="O1915" t="s">
        <v>3455</v>
      </c>
      <c r="P1915" t="s">
        <v>3456</v>
      </c>
      <c r="Q1915" t="s">
        <v>42</v>
      </c>
      <c r="R1915" t="s">
        <v>1562</v>
      </c>
      <c r="S1915" t="s">
        <v>1144</v>
      </c>
      <c r="T1915">
        <v>22222</v>
      </c>
    </row>
    <row r="1916" spans="1:20" x14ac:dyDescent="0.3">
      <c r="A1916" t="s">
        <v>3457</v>
      </c>
      <c r="B1916" t="str">
        <f>_xlfn.CONCAT(쿼리1[[#This Row],[주문번호]], "-", 쿼리1[[#This Row],[공정명]])</f>
        <v>20241108-1000169504-제대</v>
      </c>
      <c r="C1916">
        <v>3</v>
      </c>
      <c r="D1916" t="s">
        <v>80</v>
      </c>
      <c r="E1916" s="1">
        <v>45604</v>
      </c>
      <c r="F1916" s="1">
        <v>45617</v>
      </c>
      <c r="G1916" s="1">
        <v>45622</v>
      </c>
      <c r="H1916" s="1">
        <v>45656</v>
      </c>
      <c r="I1916" s="1">
        <v>45622</v>
      </c>
      <c r="J1916" t="s">
        <v>31</v>
      </c>
      <c r="K1916" t="s">
        <v>32</v>
      </c>
      <c r="L1916">
        <v>32432</v>
      </c>
      <c r="M1916">
        <v>31500</v>
      </c>
      <c r="N1916">
        <v>5</v>
      </c>
      <c r="O1916" t="s">
        <v>859</v>
      </c>
      <c r="P1916" t="s">
        <v>3458</v>
      </c>
      <c r="Q1916" t="s">
        <v>42</v>
      </c>
      <c r="R1916" t="s">
        <v>1091</v>
      </c>
      <c r="S1916" t="s">
        <v>1144</v>
      </c>
      <c r="T1916">
        <v>32432</v>
      </c>
    </row>
    <row r="1917" spans="1:20" x14ac:dyDescent="0.3">
      <c r="A1917" t="s">
        <v>3459</v>
      </c>
      <c r="B1917" t="str">
        <f>_xlfn.CONCAT(쿼리1[[#This Row],[주문번호]], "-", 쿼리1[[#This Row],[공정명]])</f>
        <v>20241101-1000169504-제대</v>
      </c>
      <c r="C1917">
        <v>3</v>
      </c>
      <c r="D1917" t="s">
        <v>80</v>
      </c>
      <c r="E1917" s="1">
        <v>45597</v>
      </c>
      <c r="F1917" s="1">
        <v>45611</v>
      </c>
      <c r="G1917" s="1">
        <v>45607</v>
      </c>
      <c r="H1917" s="1">
        <v>45656</v>
      </c>
      <c r="I1917" s="1">
        <v>45607</v>
      </c>
      <c r="J1917" t="s">
        <v>31</v>
      </c>
      <c r="K1917" t="s">
        <v>39</v>
      </c>
      <c r="L1917">
        <v>97297</v>
      </c>
      <c r="M1917">
        <v>97200</v>
      </c>
      <c r="N1917">
        <v>-4</v>
      </c>
      <c r="O1917" t="s">
        <v>859</v>
      </c>
      <c r="P1917" t="s">
        <v>3458</v>
      </c>
      <c r="Q1917" t="s">
        <v>42</v>
      </c>
      <c r="R1917" t="s">
        <v>1091</v>
      </c>
      <c r="S1917" t="s">
        <v>1144</v>
      </c>
      <c r="T1917">
        <v>97297</v>
      </c>
    </row>
    <row r="1918" spans="1:20" x14ac:dyDescent="0.3">
      <c r="A1918" t="s">
        <v>3460</v>
      </c>
      <c r="B1918" t="str">
        <f>_xlfn.CONCAT(쿼리1[[#This Row],[주문번호]], "-", 쿼리1[[#This Row],[공정명]])</f>
        <v>20240903-1000168696-제대</v>
      </c>
      <c r="C1918">
        <v>3</v>
      </c>
      <c r="D1918" t="s">
        <v>80</v>
      </c>
      <c r="E1918" s="1">
        <v>45538</v>
      </c>
      <c r="F1918" s="1">
        <v>45554</v>
      </c>
      <c r="G1918" s="1">
        <v>45546</v>
      </c>
      <c r="H1918" s="1">
        <v>45656</v>
      </c>
      <c r="I1918" s="1">
        <v>45546</v>
      </c>
      <c r="J1918" t="s">
        <v>31</v>
      </c>
      <c r="K1918" t="s">
        <v>39</v>
      </c>
      <c r="L1918">
        <v>139534</v>
      </c>
      <c r="M1918">
        <v>125000</v>
      </c>
      <c r="N1918">
        <v>-8</v>
      </c>
      <c r="O1918" t="s">
        <v>859</v>
      </c>
      <c r="P1918" t="s">
        <v>1093</v>
      </c>
      <c r="Q1918" t="s">
        <v>42</v>
      </c>
      <c r="R1918" t="s">
        <v>1091</v>
      </c>
      <c r="S1918" t="s">
        <v>1144</v>
      </c>
      <c r="T1918">
        <v>139534</v>
      </c>
    </row>
    <row r="1919" spans="1:20" x14ac:dyDescent="0.3">
      <c r="A1919" t="s">
        <v>3461</v>
      </c>
      <c r="B1919" t="str">
        <f>_xlfn.CONCAT(쿼리1[[#This Row],[주문번호]], "-", 쿼리1[[#This Row],[공정명]])</f>
        <v>20241209-141216-제대</v>
      </c>
      <c r="C1919">
        <v>4</v>
      </c>
      <c r="D1919" t="s">
        <v>80</v>
      </c>
      <c r="E1919" s="1">
        <v>45635</v>
      </c>
      <c r="F1919" s="1">
        <v>45646</v>
      </c>
      <c r="G1919" s="1">
        <v>45653</v>
      </c>
      <c r="H1919" s="1">
        <v>45656</v>
      </c>
      <c r="I1919" s="1">
        <v>45653</v>
      </c>
      <c r="J1919" t="s">
        <v>31</v>
      </c>
      <c r="K1919" t="s">
        <v>32</v>
      </c>
      <c r="L1919">
        <v>60000</v>
      </c>
      <c r="M1919">
        <v>58650</v>
      </c>
      <c r="N1919">
        <v>7</v>
      </c>
      <c r="O1919" t="s">
        <v>201</v>
      </c>
      <c r="P1919" t="s">
        <v>3462</v>
      </c>
      <c r="Q1919" t="s">
        <v>3463</v>
      </c>
      <c r="R1919" t="s">
        <v>3464</v>
      </c>
      <c r="S1919" t="s">
        <v>1144</v>
      </c>
      <c r="T1919">
        <v>60000</v>
      </c>
    </row>
    <row r="1920" spans="1:20" x14ac:dyDescent="0.3">
      <c r="A1920" t="s">
        <v>3465</v>
      </c>
      <c r="B1920" t="str">
        <f>_xlfn.CONCAT(쿼리1[[#This Row],[주문번호]], "-", 쿼리1[[#This Row],[공정명]])</f>
        <v>20241209-1000169997-제대</v>
      </c>
      <c r="C1920">
        <v>4</v>
      </c>
      <c r="D1920" t="s">
        <v>80</v>
      </c>
      <c r="E1920" s="1">
        <v>45635</v>
      </c>
      <c r="F1920" s="1">
        <v>45646</v>
      </c>
      <c r="G1920" s="1">
        <v>45652</v>
      </c>
      <c r="H1920" s="1">
        <v>45656</v>
      </c>
      <c r="I1920" s="1">
        <v>45652</v>
      </c>
      <c r="J1920" t="s">
        <v>31</v>
      </c>
      <c r="K1920" t="s">
        <v>32</v>
      </c>
      <c r="L1920">
        <v>46153</v>
      </c>
      <c r="M1920">
        <v>44900</v>
      </c>
      <c r="N1920">
        <v>6</v>
      </c>
      <c r="O1920" t="s">
        <v>201</v>
      </c>
      <c r="P1920" t="s">
        <v>3466</v>
      </c>
      <c r="Q1920" t="s">
        <v>3463</v>
      </c>
      <c r="R1920" t="s">
        <v>3464</v>
      </c>
      <c r="S1920" t="s">
        <v>1144</v>
      </c>
      <c r="T1920">
        <v>46153</v>
      </c>
    </row>
    <row r="1921" spans="1:20" x14ac:dyDescent="0.3">
      <c r="A1921" t="s">
        <v>3467</v>
      </c>
      <c r="B1921" t="str">
        <f>_xlfn.CONCAT(쿼리1[[#This Row],[주문번호]], "-", 쿼리1[[#This Row],[공정명]])</f>
        <v>20241129-1000147476-합지</v>
      </c>
      <c r="C1921">
        <v>3</v>
      </c>
      <c r="D1921" t="s">
        <v>60</v>
      </c>
      <c r="E1921" s="1">
        <v>45625</v>
      </c>
      <c r="F1921" s="1">
        <v>45635</v>
      </c>
      <c r="G1921" s="1">
        <v>45638</v>
      </c>
      <c r="H1921" s="1">
        <v>45656</v>
      </c>
      <c r="I1921" s="1">
        <v>45649</v>
      </c>
      <c r="J1921" t="s">
        <v>31</v>
      </c>
      <c r="K1921" t="s">
        <v>32</v>
      </c>
      <c r="L1921">
        <v>6000</v>
      </c>
      <c r="M1921">
        <v>6050</v>
      </c>
      <c r="N1921">
        <v>3</v>
      </c>
      <c r="O1921" t="s">
        <v>3468</v>
      </c>
      <c r="P1921" t="s">
        <v>3469</v>
      </c>
      <c r="Q1921" t="s">
        <v>3470</v>
      </c>
      <c r="R1921" t="s">
        <v>3471</v>
      </c>
      <c r="S1921" t="s">
        <v>3373</v>
      </c>
      <c r="T1921">
        <v>24</v>
      </c>
    </row>
    <row r="1922" spans="1:20" x14ac:dyDescent="0.3">
      <c r="A1922" t="s">
        <v>3467</v>
      </c>
      <c r="B1922" t="str">
        <f>_xlfn.CONCAT(쿼리1[[#This Row],[주문번호]], "-", 쿼리1[[#This Row],[공정명]])</f>
        <v>20241129-1000147476-분단</v>
      </c>
      <c r="C1922">
        <v>4</v>
      </c>
      <c r="D1922" t="s">
        <v>196</v>
      </c>
      <c r="E1922" s="1">
        <v>45625</v>
      </c>
      <c r="F1922" s="1">
        <v>45636</v>
      </c>
      <c r="G1922" s="1">
        <v>45649</v>
      </c>
      <c r="H1922" s="1">
        <v>45656</v>
      </c>
      <c r="I1922" s="1">
        <v>45649</v>
      </c>
      <c r="J1922" t="s">
        <v>31</v>
      </c>
      <c r="K1922" t="s">
        <v>32</v>
      </c>
      <c r="L1922">
        <v>6000</v>
      </c>
      <c r="M1922">
        <v>11800</v>
      </c>
      <c r="N1922">
        <v>13</v>
      </c>
      <c r="O1922" t="s">
        <v>3468</v>
      </c>
      <c r="P1922" t="s">
        <v>3469</v>
      </c>
      <c r="Q1922" t="s">
        <v>3470</v>
      </c>
      <c r="R1922" t="s">
        <v>3471</v>
      </c>
      <c r="S1922" t="s">
        <v>3373</v>
      </c>
      <c r="T1922">
        <v>24</v>
      </c>
    </row>
    <row r="1923" spans="1:20" x14ac:dyDescent="0.3">
      <c r="A1923" t="s">
        <v>1903</v>
      </c>
      <c r="B1923" t="str">
        <f>_xlfn.CONCAT(쿼리1[[#This Row],[주문번호]], "-", 쿼리1[[#This Row],[공정명]])</f>
        <v>20241115-12150501-합지</v>
      </c>
      <c r="C1923">
        <v>3</v>
      </c>
      <c r="D1923" t="s">
        <v>60</v>
      </c>
      <c r="E1923" s="1">
        <v>45611</v>
      </c>
      <c r="F1923" s="1">
        <v>45618</v>
      </c>
      <c r="G1923" s="1">
        <v>45623</v>
      </c>
      <c r="H1923" s="1">
        <v>45656</v>
      </c>
      <c r="I1923" s="1">
        <v>45631</v>
      </c>
      <c r="J1923" t="s">
        <v>31</v>
      </c>
      <c r="K1923" t="s">
        <v>32</v>
      </c>
      <c r="L1923">
        <v>6000</v>
      </c>
      <c r="M1923">
        <v>5200</v>
      </c>
      <c r="N1923">
        <v>5</v>
      </c>
      <c r="O1923" t="s">
        <v>91</v>
      </c>
      <c r="P1923" t="s">
        <v>1904</v>
      </c>
      <c r="Q1923" t="s">
        <v>1905</v>
      </c>
      <c r="R1923" t="s">
        <v>1906</v>
      </c>
      <c r="S1923" t="s">
        <v>3373</v>
      </c>
      <c r="T1923">
        <v>21428</v>
      </c>
    </row>
    <row r="1924" spans="1:20" x14ac:dyDescent="0.3">
      <c r="A1924" t="s">
        <v>1907</v>
      </c>
      <c r="B1924" t="str">
        <f>_xlfn.CONCAT(쿼리1[[#This Row],[주문번호]], "-", 쿼리1[[#This Row],[공정명]])</f>
        <v>20241115-140525-합지</v>
      </c>
      <c r="C1924">
        <v>3</v>
      </c>
      <c r="D1924" t="s">
        <v>60</v>
      </c>
      <c r="E1924" s="1">
        <v>45611</v>
      </c>
      <c r="F1924" s="1">
        <v>45618</v>
      </c>
      <c r="G1924" s="1">
        <v>45623</v>
      </c>
      <c r="H1924" s="1">
        <v>45656</v>
      </c>
      <c r="I1924" s="1">
        <v>45631</v>
      </c>
      <c r="J1924" t="s">
        <v>31</v>
      </c>
      <c r="K1924" t="s">
        <v>32</v>
      </c>
      <c r="L1924">
        <v>6000</v>
      </c>
      <c r="M1924">
        <v>5900</v>
      </c>
      <c r="N1924">
        <v>5</v>
      </c>
      <c r="O1924" t="s">
        <v>91</v>
      </c>
      <c r="P1924" t="s">
        <v>1904</v>
      </c>
      <c r="Q1924" t="s">
        <v>1908</v>
      </c>
      <c r="R1924" t="s">
        <v>1906</v>
      </c>
      <c r="S1924" t="s">
        <v>3373</v>
      </c>
      <c r="T1924">
        <v>21428</v>
      </c>
    </row>
    <row r="1925" spans="1:20" x14ac:dyDescent="0.3">
      <c r="A1925" t="s">
        <v>1914</v>
      </c>
      <c r="B1925" t="str">
        <f>_xlfn.CONCAT(쿼리1[[#This Row],[주문번호]], "-", 쿼리1[[#This Row],[공정명]])</f>
        <v>20241112-13150163-합지</v>
      </c>
      <c r="C1925">
        <v>1</v>
      </c>
      <c r="D1925" t="s">
        <v>60</v>
      </c>
      <c r="E1925" s="1">
        <v>45608</v>
      </c>
      <c r="F1925" s="1">
        <v>45615</v>
      </c>
      <c r="G1925" s="1"/>
      <c r="H1925" s="1">
        <v>45656</v>
      </c>
      <c r="I1925" s="1">
        <v>45616</v>
      </c>
      <c r="J1925" t="s">
        <v>31</v>
      </c>
      <c r="K1925" t="s">
        <v>22</v>
      </c>
      <c r="L1925">
        <v>6000</v>
      </c>
      <c r="O1925" t="s">
        <v>275</v>
      </c>
      <c r="P1925" t="s">
        <v>1915</v>
      </c>
      <c r="Q1925" t="s">
        <v>1916</v>
      </c>
      <c r="R1925" t="s">
        <v>1917</v>
      </c>
      <c r="S1925" t="s">
        <v>3373</v>
      </c>
      <c r="T1925">
        <v>82758</v>
      </c>
    </row>
    <row r="1926" spans="1:20" x14ac:dyDescent="0.3">
      <c r="A1926" t="s">
        <v>1918</v>
      </c>
      <c r="B1926" t="str">
        <f>_xlfn.CONCAT(쿼리1[[#This Row],[주문번호]], "-", 쿼리1[[#This Row],[공정명]])</f>
        <v>20241105-11150036-합지</v>
      </c>
      <c r="C1926">
        <v>3</v>
      </c>
      <c r="D1926" t="s">
        <v>60</v>
      </c>
      <c r="E1926" s="1">
        <v>45601</v>
      </c>
      <c r="F1926" s="1">
        <v>45609</v>
      </c>
      <c r="G1926" s="1">
        <v>45617</v>
      </c>
      <c r="H1926" s="1">
        <v>45656</v>
      </c>
      <c r="I1926" s="1">
        <v>45622</v>
      </c>
      <c r="J1926" t="s">
        <v>31</v>
      </c>
      <c r="K1926" t="s">
        <v>32</v>
      </c>
      <c r="L1926">
        <v>6000</v>
      </c>
      <c r="M1926">
        <v>5950</v>
      </c>
      <c r="N1926">
        <v>8</v>
      </c>
      <c r="O1926" t="s">
        <v>963</v>
      </c>
      <c r="P1926" t="s">
        <v>1919</v>
      </c>
      <c r="Q1926" t="s">
        <v>1920</v>
      </c>
      <c r="R1926" t="s">
        <v>1921</v>
      </c>
      <c r="S1926" t="s">
        <v>3373</v>
      </c>
      <c r="T1926">
        <v>26086</v>
      </c>
    </row>
    <row r="1927" spans="1:20" x14ac:dyDescent="0.3">
      <c r="A1927" t="s">
        <v>1918</v>
      </c>
      <c r="B1927" t="str">
        <f>_xlfn.CONCAT(쿼리1[[#This Row],[주문번호]], "-", 쿼리1[[#This Row],[공정명]])</f>
        <v>20241105-11150036-합지</v>
      </c>
      <c r="C1927">
        <v>3</v>
      </c>
      <c r="D1927" t="s">
        <v>60</v>
      </c>
      <c r="E1927" s="1">
        <v>45601</v>
      </c>
      <c r="F1927" s="1">
        <v>45609</v>
      </c>
      <c r="G1927" s="1">
        <v>45616</v>
      </c>
      <c r="H1927" s="1">
        <v>45656</v>
      </c>
      <c r="I1927" s="1">
        <v>45622</v>
      </c>
      <c r="J1927" t="s">
        <v>31</v>
      </c>
      <c r="K1927" t="s">
        <v>32</v>
      </c>
      <c r="L1927">
        <v>6000</v>
      </c>
      <c r="M1927">
        <v>6000</v>
      </c>
      <c r="N1927">
        <v>7</v>
      </c>
      <c r="O1927" t="s">
        <v>963</v>
      </c>
      <c r="P1927" t="s">
        <v>1919</v>
      </c>
      <c r="Q1927" t="s">
        <v>1920</v>
      </c>
      <c r="R1927" t="s">
        <v>1921</v>
      </c>
      <c r="S1927" t="s">
        <v>3373</v>
      </c>
      <c r="T1927">
        <v>26086</v>
      </c>
    </row>
    <row r="1928" spans="1:20" x14ac:dyDescent="0.3">
      <c r="A1928" t="s">
        <v>1918</v>
      </c>
      <c r="B1928" t="str">
        <f>_xlfn.CONCAT(쿼리1[[#This Row],[주문번호]], "-", 쿼리1[[#This Row],[공정명]])</f>
        <v>20241105-11150036-합지</v>
      </c>
      <c r="C1928">
        <v>3</v>
      </c>
      <c r="D1928" t="s">
        <v>60</v>
      </c>
      <c r="E1928" s="1">
        <v>45601</v>
      </c>
      <c r="F1928" s="1">
        <v>45609</v>
      </c>
      <c r="G1928" s="1">
        <v>45616</v>
      </c>
      <c r="H1928" s="1">
        <v>45656</v>
      </c>
      <c r="I1928" s="1">
        <v>45622</v>
      </c>
      <c r="J1928" t="s">
        <v>31</v>
      </c>
      <c r="K1928" t="s">
        <v>32</v>
      </c>
      <c r="L1928">
        <v>6000</v>
      </c>
      <c r="M1928">
        <v>6000</v>
      </c>
      <c r="N1928">
        <v>7</v>
      </c>
      <c r="O1928" t="s">
        <v>963</v>
      </c>
      <c r="P1928" t="s">
        <v>1919</v>
      </c>
      <c r="Q1928" t="s">
        <v>1920</v>
      </c>
      <c r="R1928" t="s">
        <v>1921</v>
      </c>
      <c r="S1928" t="s">
        <v>3373</v>
      </c>
      <c r="T1928">
        <v>26086</v>
      </c>
    </row>
    <row r="1929" spans="1:20" x14ac:dyDescent="0.3">
      <c r="A1929" t="s">
        <v>1918</v>
      </c>
      <c r="B1929" t="str">
        <f>_xlfn.CONCAT(쿼리1[[#This Row],[주문번호]], "-", 쿼리1[[#This Row],[공정명]])</f>
        <v>20241105-11150036-합지</v>
      </c>
      <c r="C1929">
        <v>3</v>
      </c>
      <c r="D1929" t="s">
        <v>60</v>
      </c>
      <c r="E1929" s="1">
        <v>45601</v>
      </c>
      <c r="F1929" s="1">
        <v>45609</v>
      </c>
      <c r="G1929" s="1">
        <v>45617</v>
      </c>
      <c r="H1929" s="1">
        <v>45656</v>
      </c>
      <c r="I1929" s="1">
        <v>45622</v>
      </c>
      <c r="J1929" t="s">
        <v>31</v>
      </c>
      <c r="K1929" t="s">
        <v>32</v>
      </c>
      <c r="L1929">
        <v>6000</v>
      </c>
      <c r="M1929">
        <v>5950</v>
      </c>
      <c r="N1929">
        <v>8</v>
      </c>
      <c r="O1929" t="s">
        <v>963</v>
      </c>
      <c r="P1929" t="s">
        <v>1919</v>
      </c>
      <c r="Q1929" t="s">
        <v>1920</v>
      </c>
      <c r="R1929" t="s">
        <v>1921</v>
      </c>
      <c r="S1929" t="s">
        <v>3373</v>
      </c>
      <c r="T1929">
        <v>26086</v>
      </c>
    </row>
    <row r="1930" spans="1:20" x14ac:dyDescent="0.3">
      <c r="A1930" t="s">
        <v>1918</v>
      </c>
      <c r="B1930" t="str">
        <f>_xlfn.CONCAT(쿼리1[[#This Row],[주문번호]], "-", 쿼리1[[#This Row],[공정명]])</f>
        <v>20241105-11150036-합지</v>
      </c>
      <c r="C1930">
        <v>3</v>
      </c>
      <c r="D1930" t="s">
        <v>60</v>
      </c>
      <c r="E1930" s="1">
        <v>45601</v>
      </c>
      <c r="F1930" s="1">
        <v>45609</v>
      </c>
      <c r="G1930" s="1">
        <v>45616</v>
      </c>
      <c r="H1930" s="1">
        <v>45656</v>
      </c>
      <c r="I1930" s="1">
        <v>45622</v>
      </c>
      <c r="J1930" t="s">
        <v>31</v>
      </c>
      <c r="K1930" t="s">
        <v>32</v>
      </c>
      <c r="L1930">
        <v>6000</v>
      </c>
      <c r="M1930">
        <v>6000</v>
      </c>
      <c r="N1930">
        <v>7</v>
      </c>
      <c r="O1930" t="s">
        <v>963</v>
      </c>
      <c r="P1930" t="s">
        <v>1919</v>
      </c>
      <c r="Q1930" t="s">
        <v>1920</v>
      </c>
      <c r="R1930" t="s">
        <v>1921</v>
      </c>
      <c r="S1930" t="s">
        <v>3373</v>
      </c>
      <c r="T1930">
        <v>26086</v>
      </c>
    </row>
    <row r="1931" spans="1:20" x14ac:dyDescent="0.3">
      <c r="A1931" t="s">
        <v>1918</v>
      </c>
      <c r="B1931" t="str">
        <f>_xlfn.CONCAT(쿼리1[[#This Row],[주문번호]], "-", 쿼리1[[#This Row],[공정명]])</f>
        <v>20241105-11150036-합지</v>
      </c>
      <c r="C1931">
        <v>3</v>
      </c>
      <c r="D1931" t="s">
        <v>60</v>
      </c>
      <c r="E1931" s="1">
        <v>45601</v>
      </c>
      <c r="F1931" s="1">
        <v>45609</v>
      </c>
      <c r="G1931" s="1">
        <v>45616</v>
      </c>
      <c r="H1931" s="1">
        <v>45656</v>
      </c>
      <c r="I1931" s="1">
        <v>45622</v>
      </c>
      <c r="J1931" t="s">
        <v>31</v>
      </c>
      <c r="K1931" t="s">
        <v>32</v>
      </c>
      <c r="L1931">
        <v>6000</v>
      </c>
      <c r="M1931">
        <v>6000</v>
      </c>
      <c r="N1931">
        <v>7</v>
      </c>
      <c r="O1931" t="s">
        <v>963</v>
      </c>
      <c r="P1931" t="s">
        <v>1919</v>
      </c>
      <c r="Q1931" t="s">
        <v>1920</v>
      </c>
      <c r="R1931" t="s">
        <v>1921</v>
      </c>
      <c r="S1931" t="s">
        <v>3373</v>
      </c>
      <c r="T1931">
        <v>26086</v>
      </c>
    </row>
    <row r="1932" spans="1:20" x14ac:dyDescent="0.3">
      <c r="A1932" t="s">
        <v>2688</v>
      </c>
      <c r="B1932" t="str">
        <f>_xlfn.CONCAT(쿼리1[[#This Row],[주문번호]], "-", 쿼리1[[#This Row],[공정명]])</f>
        <v>20241206-1000159156-합지</v>
      </c>
      <c r="C1932">
        <v>3</v>
      </c>
      <c r="D1932" t="s">
        <v>60</v>
      </c>
      <c r="E1932" s="1">
        <v>45632</v>
      </c>
      <c r="F1932" s="1">
        <v>45639</v>
      </c>
      <c r="G1932" s="1">
        <v>45649</v>
      </c>
      <c r="H1932" s="1">
        <v>45656</v>
      </c>
      <c r="I1932" s="1">
        <v>45649</v>
      </c>
      <c r="J1932" t="s">
        <v>31</v>
      </c>
      <c r="K1932" t="s">
        <v>32</v>
      </c>
      <c r="L1932">
        <v>6000</v>
      </c>
      <c r="M1932">
        <v>5950</v>
      </c>
      <c r="N1932">
        <v>10</v>
      </c>
      <c r="O1932" t="s">
        <v>2682</v>
      </c>
      <c r="P1932" t="s">
        <v>2683</v>
      </c>
      <c r="Q1932" t="s">
        <v>2689</v>
      </c>
      <c r="R1932" t="s">
        <v>412</v>
      </c>
      <c r="S1932" t="s">
        <v>3373</v>
      </c>
      <c r="T1932">
        <v>27272</v>
      </c>
    </row>
    <row r="1933" spans="1:20" x14ac:dyDescent="0.3">
      <c r="A1933" t="s">
        <v>2567</v>
      </c>
      <c r="B1933" t="str">
        <f>_xlfn.CONCAT(쿼리1[[#This Row],[주문번호]], "-", 쿼리1[[#This Row],[공정명]])</f>
        <v>20241121-1000135557-분단</v>
      </c>
      <c r="C1933">
        <v>4</v>
      </c>
      <c r="D1933" t="s">
        <v>196</v>
      </c>
      <c r="E1933" s="1">
        <v>45617</v>
      </c>
      <c r="F1933" s="1">
        <v>45628</v>
      </c>
      <c r="G1933" s="1">
        <v>45635</v>
      </c>
      <c r="H1933" s="1">
        <v>45656</v>
      </c>
      <c r="I1933" s="1">
        <v>45635</v>
      </c>
      <c r="J1933" t="s">
        <v>31</v>
      </c>
      <c r="K1933" t="s">
        <v>32</v>
      </c>
      <c r="L1933">
        <v>6000</v>
      </c>
      <c r="M1933">
        <v>5900</v>
      </c>
      <c r="N1933">
        <v>7</v>
      </c>
      <c r="O1933" t="s">
        <v>133</v>
      </c>
      <c r="P1933" t="s">
        <v>2562</v>
      </c>
      <c r="Q1933" t="s">
        <v>2563</v>
      </c>
      <c r="R1933" t="s">
        <v>449</v>
      </c>
      <c r="S1933" t="s">
        <v>3373</v>
      </c>
      <c r="T1933">
        <v>24000</v>
      </c>
    </row>
    <row r="1934" spans="1:20" x14ac:dyDescent="0.3">
      <c r="A1934" t="s">
        <v>2567</v>
      </c>
      <c r="B1934" t="str">
        <f>_xlfn.CONCAT(쿼리1[[#This Row],[주문번호]], "-", 쿼리1[[#This Row],[공정명]])</f>
        <v>20241121-1000135557-합지</v>
      </c>
      <c r="C1934">
        <v>3</v>
      </c>
      <c r="D1934" t="s">
        <v>60</v>
      </c>
      <c r="E1934" s="1">
        <v>45617</v>
      </c>
      <c r="F1934" s="1">
        <v>45625</v>
      </c>
      <c r="G1934" s="1">
        <v>45635</v>
      </c>
      <c r="H1934" s="1">
        <v>45656</v>
      </c>
      <c r="I1934" s="1">
        <v>45635</v>
      </c>
      <c r="J1934" t="s">
        <v>31</v>
      </c>
      <c r="K1934" t="s">
        <v>32</v>
      </c>
      <c r="L1934">
        <v>6000</v>
      </c>
      <c r="M1934">
        <v>6000</v>
      </c>
      <c r="N1934">
        <v>10</v>
      </c>
      <c r="O1934" t="s">
        <v>133</v>
      </c>
      <c r="P1934" t="s">
        <v>2562</v>
      </c>
      <c r="Q1934" t="s">
        <v>2563</v>
      </c>
      <c r="R1934" t="s">
        <v>449</v>
      </c>
      <c r="S1934" t="s">
        <v>3373</v>
      </c>
      <c r="T1934">
        <v>24000</v>
      </c>
    </row>
    <row r="1935" spans="1:20" x14ac:dyDescent="0.3">
      <c r="A1935" t="s">
        <v>3409</v>
      </c>
      <c r="B1935" t="str">
        <f>_xlfn.CONCAT(쿼리1[[#This Row],[주문번호]], "-", 쿼리1[[#This Row],[공정명]])</f>
        <v>20241021-1000161206-합지</v>
      </c>
      <c r="C1935">
        <v>1</v>
      </c>
      <c r="D1935" t="s">
        <v>60</v>
      </c>
      <c r="E1935" s="1">
        <v>45586</v>
      </c>
      <c r="F1935" s="1">
        <v>45594</v>
      </c>
      <c r="G1935" s="1">
        <v>45593</v>
      </c>
      <c r="H1935" s="1">
        <v>45656</v>
      </c>
      <c r="I1935" s="1">
        <v>45593</v>
      </c>
      <c r="J1935" t="s">
        <v>31</v>
      </c>
      <c r="K1935" t="s">
        <v>39</v>
      </c>
      <c r="L1935">
        <v>6000</v>
      </c>
      <c r="M1935">
        <v>6000</v>
      </c>
      <c r="N1935">
        <v>-1</v>
      </c>
      <c r="O1935" t="s">
        <v>3410</v>
      </c>
      <c r="P1935" t="s">
        <v>3411</v>
      </c>
      <c r="Q1935" t="s">
        <v>42</v>
      </c>
      <c r="R1935" t="s">
        <v>3412</v>
      </c>
      <c r="S1935" t="s">
        <v>3373</v>
      </c>
      <c r="T1935">
        <v>18750</v>
      </c>
    </row>
    <row r="1936" spans="1:20" x14ac:dyDescent="0.3">
      <c r="A1936" t="s">
        <v>2930</v>
      </c>
      <c r="B1936" t="str">
        <f>_xlfn.CONCAT(쿼리1[[#This Row],[주문번호]], "-", 쿼리1[[#This Row],[공정명]])</f>
        <v>20241206-1000154035-합지</v>
      </c>
      <c r="C1936">
        <v>3</v>
      </c>
      <c r="D1936" t="s">
        <v>60</v>
      </c>
      <c r="E1936" s="1">
        <v>45632</v>
      </c>
      <c r="F1936" s="1">
        <v>45643</v>
      </c>
      <c r="G1936" s="1">
        <v>45649</v>
      </c>
      <c r="H1936" s="1">
        <v>45656</v>
      </c>
      <c r="I1936" s="1">
        <v>45649</v>
      </c>
      <c r="J1936" t="s">
        <v>31</v>
      </c>
      <c r="K1936" t="s">
        <v>32</v>
      </c>
      <c r="L1936">
        <v>6000</v>
      </c>
      <c r="M1936">
        <v>5900</v>
      </c>
      <c r="N1936">
        <v>6</v>
      </c>
      <c r="O1936" t="s">
        <v>2682</v>
      </c>
      <c r="P1936" t="s">
        <v>2928</v>
      </c>
      <c r="Q1936" t="s">
        <v>2929</v>
      </c>
      <c r="R1936" t="s">
        <v>412</v>
      </c>
      <c r="S1936" t="s">
        <v>3373</v>
      </c>
      <c r="T1936">
        <v>28571</v>
      </c>
    </row>
    <row r="1937" spans="1:20" x14ac:dyDescent="0.3">
      <c r="A1937" t="s">
        <v>3043</v>
      </c>
      <c r="B1937" t="str">
        <f>_xlfn.CONCAT(쿼리1[[#This Row],[주문번호]], "-", 쿼리1[[#This Row],[공정명]])</f>
        <v>20241119-1000147192-합지</v>
      </c>
      <c r="C1937">
        <v>1</v>
      </c>
      <c r="D1937" t="s">
        <v>60</v>
      </c>
      <c r="E1937" s="1">
        <v>45615</v>
      </c>
      <c r="F1937" s="1">
        <v>45628</v>
      </c>
      <c r="G1937" s="1">
        <v>45628</v>
      </c>
      <c r="H1937" s="1">
        <v>45656</v>
      </c>
      <c r="I1937" s="1">
        <v>45629</v>
      </c>
      <c r="J1937" t="s">
        <v>31</v>
      </c>
      <c r="K1937" t="s">
        <v>39</v>
      </c>
      <c r="L1937">
        <v>6000</v>
      </c>
      <c r="M1937">
        <v>6000</v>
      </c>
      <c r="N1937">
        <v>0</v>
      </c>
      <c r="O1937" t="s">
        <v>1061</v>
      </c>
      <c r="P1937" t="s">
        <v>3044</v>
      </c>
      <c r="Q1937" t="s">
        <v>42</v>
      </c>
      <c r="R1937" t="s">
        <v>165</v>
      </c>
      <c r="S1937" t="s">
        <v>3373</v>
      </c>
      <c r="T1937">
        <v>20000</v>
      </c>
    </row>
    <row r="1938" spans="1:20" x14ac:dyDescent="0.3">
      <c r="A1938" t="s">
        <v>3043</v>
      </c>
      <c r="B1938" t="str">
        <f>_xlfn.CONCAT(쿼리1[[#This Row],[주문번호]], "-", 쿼리1[[#This Row],[공정명]])</f>
        <v>20241119-1000147192-합지</v>
      </c>
      <c r="C1938">
        <v>1</v>
      </c>
      <c r="D1938" t="s">
        <v>60</v>
      </c>
      <c r="E1938" s="1">
        <v>45615</v>
      </c>
      <c r="F1938" s="1">
        <v>45628</v>
      </c>
      <c r="G1938" s="1">
        <v>45628</v>
      </c>
      <c r="H1938" s="1">
        <v>45656</v>
      </c>
      <c r="I1938" s="1">
        <v>45629</v>
      </c>
      <c r="J1938" t="s">
        <v>31</v>
      </c>
      <c r="K1938" t="s">
        <v>39</v>
      </c>
      <c r="L1938">
        <v>6000</v>
      </c>
      <c r="M1938">
        <v>6000</v>
      </c>
      <c r="N1938">
        <v>0</v>
      </c>
      <c r="O1938" t="s">
        <v>1061</v>
      </c>
      <c r="P1938" t="s">
        <v>3044</v>
      </c>
      <c r="Q1938" t="s">
        <v>42</v>
      </c>
      <c r="R1938" t="s">
        <v>165</v>
      </c>
      <c r="S1938" t="s">
        <v>3373</v>
      </c>
      <c r="T1938">
        <v>20000</v>
      </c>
    </row>
    <row r="1939" spans="1:20" x14ac:dyDescent="0.3">
      <c r="A1939" t="s">
        <v>3472</v>
      </c>
      <c r="B1939" t="str">
        <f>_xlfn.CONCAT(쿼리1[[#This Row],[주문번호]], "-", 쿼리1[[#This Row],[공정명]])</f>
        <v>20241107-1000154847-합지</v>
      </c>
      <c r="C1939">
        <v>1</v>
      </c>
      <c r="D1939" t="s">
        <v>60</v>
      </c>
      <c r="E1939" s="1">
        <v>45603</v>
      </c>
      <c r="F1939" s="1">
        <v>45611</v>
      </c>
      <c r="G1939" s="1">
        <v>45611</v>
      </c>
      <c r="H1939" s="1">
        <v>45656</v>
      </c>
      <c r="I1939" s="1">
        <v>45617</v>
      </c>
      <c r="J1939" t="s">
        <v>31</v>
      </c>
      <c r="K1939" t="s">
        <v>39</v>
      </c>
      <c r="L1939">
        <v>12000</v>
      </c>
      <c r="M1939">
        <v>12200</v>
      </c>
      <c r="N1939">
        <v>0</v>
      </c>
      <c r="O1939" t="s">
        <v>580</v>
      </c>
      <c r="P1939" t="s">
        <v>3473</v>
      </c>
      <c r="Q1939" t="s">
        <v>42</v>
      </c>
      <c r="R1939" t="s">
        <v>3474</v>
      </c>
      <c r="S1939" t="s">
        <v>3373</v>
      </c>
      <c r="T1939">
        <v>33333</v>
      </c>
    </row>
    <row r="1940" spans="1:20" x14ac:dyDescent="0.3">
      <c r="A1940" t="s">
        <v>451</v>
      </c>
      <c r="B1940" t="str">
        <f>_xlfn.CONCAT(쿼리1[[#This Row],[주문번호]], "-", 쿼리1[[#This Row],[공정명]])</f>
        <v>20241022-1119N0048-합지</v>
      </c>
      <c r="C1940">
        <v>1</v>
      </c>
      <c r="D1940" t="s">
        <v>60</v>
      </c>
      <c r="E1940" s="1">
        <v>45587</v>
      </c>
      <c r="F1940" s="1">
        <v>45595</v>
      </c>
      <c r="G1940" s="1">
        <v>45603</v>
      </c>
      <c r="H1940" s="1">
        <v>45656</v>
      </c>
      <c r="I1940" s="1">
        <v>45603</v>
      </c>
      <c r="J1940" t="s">
        <v>31</v>
      </c>
      <c r="K1940" t="s">
        <v>32</v>
      </c>
      <c r="L1940">
        <v>6000</v>
      </c>
      <c r="M1940">
        <v>12200</v>
      </c>
      <c r="N1940">
        <v>8</v>
      </c>
      <c r="O1940" t="s">
        <v>91</v>
      </c>
      <c r="P1940" t="s">
        <v>452</v>
      </c>
      <c r="Q1940" t="s">
        <v>42</v>
      </c>
      <c r="R1940" t="s">
        <v>453</v>
      </c>
      <c r="S1940" t="s">
        <v>3373</v>
      </c>
      <c r="T1940">
        <v>12500</v>
      </c>
    </row>
    <row r="1941" spans="1:20" x14ac:dyDescent="0.3">
      <c r="A1941" t="s">
        <v>451</v>
      </c>
      <c r="B1941" t="str">
        <f>_xlfn.CONCAT(쿼리1[[#This Row],[주문번호]], "-", 쿼리1[[#This Row],[공정명]])</f>
        <v>20241022-1119N0048-합지</v>
      </c>
      <c r="C1941">
        <v>1</v>
      </c>
      <c r="D1941" t="s">
        <v>60</v>
      </c>
      <c r="E1941" s="1">
        <v>45587</v>
      </c>
      <c r="F1941" s="1">
        <v>45595</v>
      </c>
      <c r="G1941" s="1">
        <v>45603</v>
      </c>
      <c r="H1941" s="1">
        <v>45656</v>
      </c>
      <c r="I1941" s="1">
        <v>45603</v>
      </c>
      <c r="J1941" t="s">
        <v>31</v>
      </c>
      <c r="K1941" t="s">
        <v>32</v>
      </c>
      <c r="L1941">
        <v>6000</v>
      </c>
      <c r="M1941">
        <v>12200</v>
      </c>
      <c r="N1941">
        <v>8</v>
      </c>
      <c r="O1941" t="s">
        <v>91</v>
      </c>
      <c r="P1941" t="s">
        <v>452</v>
      </c>
      <c r="Q1941" t="s">
        <v>42</v>
      </c>
      <c r="R1941" t="s">
        <v>453</v>
      </c>
      <c r="S1941" t="s">
        <v>3373</v>
      </c>
      <c r="T1941">
        <v>12500</v>
      </c>
    </row>
    <row r="1942" spans="1:20" x14ac:dyDescent="0.3">
      <c r="A1942" t="s">
        <v>298</v>
      </c>
      <c r="B1942" t="str">
        <f>_xlfn.CONCAT(쿼리1[[#This Row],[주문번호]], "-", 쿼리1[[#This Row],[공정명]])</f>
        <v>20241203-1117P0158-합지</v>
      </c>
      <c r="C1942">
        <v>3</v>
      </c>
      <c r="D1942" t="s">
        <v>60</v>
      </c>
      <c r="E1942" s="1">
        <v>45629</v>
      </c>
      <c r="F1942" s="1">
        <v>45635</v>
      </c>
      <c r="G1942" s="1">
        <v>45639</v>
      </c>
      <c r="H1942" s="1">
        <v>45656</v>
      </c>
      <c r="I1942" s="1">
        <v>45643</v>
      </c>
      <c r="J1942" t="s">
        <v>31</v>
      </c>
      <c r="K1942" t="s">
        <v>32</v>
      </c>
      <c r="L1942">
        <v>6000</v>
      </c>
      <c r="M1942">
        <v>5970</v>
      </c>
      <c r="N1942">
        <v>4</v>
      </c>
      <c r="O1942" t="s">
        <v>275</v>
      </c>
      <c r="P1942" t="s">
        <v>276</v>
      </c>
      <c r="Q1942" t="s">
        <v>299</v>
      </c>
      <c r="R1942" t="s">
        <v>278</v>
      </c>
      <c r="S1942" t="s">
        <v>3373</v>
      </c>
      <c r="T1942">
        <v>17142</v>
      </c>
    </row>
    <row r="1943" spans="1:20" x14ac:dyDescent="0.3">
      <c r="A1943" t="s">
        <v>2572</v>
      </c>
      <c r="B1943" t="str">
        <f>_xlfn.CONCAT(쿼리1[[#This Row],[주문번호]], "-", 쿼리1[[#This Row],[공정명]])</f>
        <v>20241213-1000153606-합지</v>
      </c>
      <c r="C1943">
        <v>3</v>
      </c>
      <c r="D1943" t="s">
        <v>60</v>
      </c>
      <c r="E1943" s="1">
        <v>45639</v>
      </c>
      <c r="F1943" s="1">
        <v>45650</v>
      </c>
      <c r="G1943" s="1"/>
      <c r="H1943" s="1">
        <v>45656</v>
      </c>
      <c r="I1943" s="1">
        <v>45652</v>
      </c>
      <c r="J1943" t="s">
        <v>21</v>
      </c>
      <c r="K1943" t="s">
        <v>22</v>
      </c>
      <c r="L1943">
        <v>6000</v>
      </c>
      <c r="O1943" t="s">
        <v>1473</v>
      </c>
      <c r="P1943" t="s">
        <v>2573</v>
      </c>
      <c r="Q1943" t="s">
        <v>2574</v>
      </c>
      <c r="R1943" t="s">
        <v>2571</v>
      </c>
      <c r="S1943" t="s">
        <v>3373</v>
      </c>
      <c r="T1943">
        <v>30000</v>
      </c>
    </row>
    <row r="1944" spans="1:20" x14ac:dyDescent="0.3">
      <c r="A1944" t="s">
        <v>2572</v>
      </c>
      <c r="B1944" t="str">
        <f>_xlfn.CONCAT(쿼리1[[#This Row],[주문번호]], "-", 쿼리1[[#This Row],[공정명]])</f>
        <v>20241213-1000153606-합지</v>
      </c>
      <c r="C1944">
        <v>3</v>
      </c>
      <c r="D1944" t="s">
        <v>60</v>
      </c>
      <c r="E1944" s="1">
        <v>45639</v>
      </c>
      <c r="F1944" s="1">
        <v>45650</v>
      </c>
      <c r="G1944" s="1"/>
      <c r="H1944" s="1">
        <v>45656</v>
      </c>
      <c r="I1944" s="1">
        <v>45652</v>
      </c>
      <c r="J1944" t="s">
        <v>21</v>
      </c>
      <c r="K1944" t="s">
        <v>22</v>
      </c>
      <c r="L1944">
        <v>6000</v>
      </c>
      <c r="O1944" t="s">
        <v>1473</v>
      </c>
      <c r="P1944" t="s">
        <v>2573</v>
      </c>
      <c r="Q1944" t="s">
        <v>2574</v>
      </c>
      <c r="R1944" t="s">
        <v>2571</v>
      </c>
      <c r="S1944" t="s">
        <v>3373</v>
      </c>
      <c r="T1944">
        <v>30000</v>
      </c>
    </row>
    <row r="1945" spans="1:20" x14ac:dyDescent="0.3">
      <c r="A1945" t="s">
        <v>2572</v>
      </c>
      <c r="B1945" t="str">
        <f>_xlfn.CONCAT(쿼리1[[#This Row],[주문번호]], "-", 쿼리1[[#This Row],[공정명]])</f>
        <v>20241213-1000153606-분단</v>
      </c>
      <c r="C1945">
        <v>4</v>
      </c>
      <c r="D1945" t="s">
        <v>196</v>
      </c>
      <c r="E1945" s="1">
        <v>45639</v>
      </c>
      <c r="F1945" s="1">
        <v>45651</v>
      </c>
      <c r="G1945" s="1"/>
      <c r="H1945" s="1">
        <v>45656</v>
      </c>
      <c r="I1945" s="1">
        <v>45652</v>
      </c>
      <c r="J1945" t="s">
        <v>21</v>
      </c>
      <c r="K1945" t="s">
        <v>22</v>
      </c>
      <c r="L1945">
        <v>6000</v>
      </c>
      <c r="O1945" t="s">
        <v>1473</v>
      </c>
      <c r="P1945" t="s">
        <v>2573</v>
      </c>
      <c r="Q1945" t="s">
        <v>2574</v>
      </c>
      <c r="R1945" t="s">
        <v>2571</v>
      </c>
      <c r="S1945" t="s">
        <v>3373</v>
      </c>
      <c r="T1945">
        <v>30000</v>
      </c>
    </row>
    <row r="1946" spans="1:20" x14ac:dyDescent="0.3">
      <c r="A1946" t="s">
        <v>739</v>
      </c>
      <c r="B1946" t="str">
        <f>_xlfn.CONCAT(쿼리1[[#This Row],[주문번호]], "-", 쿼리1[[#This Row],[공정명]])</f>
        <v>20241206-1219P0390-합지</v>
      </c>
      <c r="C1946">
        <v>3</v>
      </c>
      <c r="D1946" t="s">
        <v>60</v>
      </c>
      <c r="E1946" s="1">
        <v>45632</v>
      </c>
      <c r="F1946" s="1">
        <v>45643</v>
      </c>
      <c r="G1946" s="1">
        <v>45649</v>
      </c>
      <c r="H1946" s="1">
        <v>45656</v>
      </c>
      <c r="I1946" s="1">
        <v>45652</v>
      </c>
      <c r="J1946" t="s">
        <v>31</v>
      </c>
      <c r="K1946" t="s">
        <v>32</v>
      </c>
      <c r="L1946">
        <v>6000</v>
      </c>
      <c r="M1946">
        <v>6000</v>
      </c>
      <c r="N1946">
        <v>6</v>
      </c>
      <c r="O1946" t="s">
        <v>275</v>
      </c>
      <c r="P1946" t="s">
        <v>727</v>
      </c>
      <c r="Q1946" t="s">
        <v>728</v>
      </c>
      <c r="R1946" t="s">
        <v>725</v>
      </c>
      <c r="S1946" t="s">
        <v>3373</v>
      </c>
      <c r="T1946">
        <v>24000</v>
      </c>
    </row>
    <row r="1947" spans="1:20" x14ac:dyDescent="0.3">
      <c r="A1947" t="s">
        <v>3475</v>
      </c>
      <c r="B1947" t="str">
        <f>_xlfn.CONCAT(쿼리1[[#This Row],[주문번호]], "-", 쿼리1[[#This Row],[공정명]])</f>
        <v>20241213-1000170018-합지</v>
      </c>
      <c r="C1947">
        <v>1</v>
      </c>
      <c r="D1947" t="s">
        <v>60</v>
      </c>
      <c r="E1947" s="1">
        <v>45639</v>
      </c>
      <c r="F1947" s="1">
        <v>45646</v>
      </c>
      <c r="G1947" s="1"/>
      <c r="H1947" s="1">
        <v>45656</v>
      </c>
      <c r="I1947" s="1"/>
      <c r="J1947" t="s">
        <v>21</v>
      </c>
      <c r="K1947" t="s">
        <v>22</v>
      </c>
      <c r="L1947">
        <v>4400</v>
      </c>
      <c r="O1947" t="s">
        <v>3410</v>
      </c>
      <c r="P1947" t="s">
        <v>3476</v>
      </c>
      <c r="Q1947" t="s">
        <v>42</v>
      </c>
      <c r="R1947" t="s">
        <v>571</v>
      </c>
      <c r="S1947" t="s">
        <v>3373</v>
      </c>
      <c r="T1947">
        <v>22000</v>
      </c>
    </row>
    <row r="1948" spans="1:20" x14ac:dyDescent="0.3">
      <c r="A1948" t="s">
        <v>3477</v>
      </c>
      <c r="B1948" t="str">
        <f>_xlfn.CONCAT(쿼리1[[#This Row],[주문번호]], "-", 쿼리1[[#This Row],[공정명]])</f>
        <v>20241213-1000170019-합지</v>
      </c>
      <c r="C1948">
        <v>1</v>
      </c>
      <c r="D1948" t="s">
        <v>60</v>
      </c>
      <c r="E1948" s="1">
        <v>45639</v>
      </c>
      <c r="F1948" s="1">
        <v>45646</v>
      </c>
      <c r="G1948" s="1"/>
      <c r="H1948" s="1">
        <v>45656</v>
      </c>
      <c r="I1948" s="1"/>
      <c r="J1948" t="s">
        <v>21</v>
      </c>
      <c r="K1948" t="s">
        <v>22</v>
      </c>
      <c r="L1948">
        <v>1600</v>
      </c>
      <c r="O1948" t="s">
        <v>3410</v>
      </c>
      <c r="P1948" t="s">
        <v>3478</v>
      </c>
      <c r="Q1948" t="s">
        <v>42</v>
      </c>
      <c r="R1948" t="s">
        <v>571</v>
      </c>
      <c r="S1948" t="s">
        <v>3373</v>
      </c>
      <c r="T1948">
        <v>10000</v>
      </c>
    </row>
    <row r="1949" spans="1:20" x14ac:dyDescent="0.3">
      <c r="A1949" t="s">
        <v>1425</v>
      </c>
      <c r="B1949" t="str">
        <f>_xlfn.CONCAT(쿼리1[[#This Row],[주문번호]], "-", 쿼리1[[#This Row],[공정명]])</f>
        <v>20241128-1000162732-합지</v>
      </c>
      <c r="C1949">
        <v>3</v>
      </c>
      <c r="D1949" t="s">
        <v>60</v>
      </c>
      <c r="E1949" s="1">
        <v>45624</v>
      </c>
      <c r="F1949" s="1">
        <v>45632</v>
      </c>
      <c r="G1949" s="1">
        <v>45638</v>
      </c>
      <c r="H1949" s="1">
        <v>45656</v>
      </c>
      <c r="I1949" s="1">
        <v>45643</v>
      </c>
      <c r="J1949" t="s">
        <v>31</v>
      </c>
      <c r="K1949" t="s">
        <v>32</v>
      </c>
      <c r="L1949">
        <v>6000</v>
      </c>
      <c r="M1949">
        <v>6000</v>
      </c>
      <c r="N1949">
        <v>6</v>
      </c>
      <c r="O1949" t="s">
        <v>394</v>
      </c>
      <c r="P1949" t="s">
        <v>1426</v>
      </c>
      <c r="Q1949" t="s">
        <v>1427</v>
      </c>
      <c r="R1949" t="s">
        <v>1428</v>
      </c>
      <c r="S1949" t="s">
        <v>3373</v>
      </c>
      <c r="T1949">
        <v>31578</v>
      </c>
    </row>
    <row r="1950" spans="1:20" x14ac:dyDescent="0.3">
      <c r="A1950" t="s">
        <v>2882</v>
      </c>
      <c r="B1950" t="str">
        <f>_xlfn.CONCAT(쿼리1[[#This Row],[주문번호]], "-", 쿼리1[[#This Row],[공정명]])</f>
        <v>20241106-1000158988-합지</v>
      </c>
      <c r="C1950">
        <v>3</v>
      </c>
      <c r="D1950" t="s">
        <v>60</v>
      </c>
      <c r="E1950" s="1">
        <v>45602</v>
      </c>
      <c r="F1950" s="1">
        <v>45611</v>
      </c>
      <c r="G1950" s="1">
        <v>45614</v>
      </c>
      <c r="H1950" s="1">
        <v>45656</v>
      </c>
      <c r="I1950" s="1">
        <v>45617</v>
      </c>
      <c r="J1950" t="s">
        <v>31</v>
      </c>
      <c r="K1950" t="s">
        <v>32</v>
      </c>
      <c r="L1950">
        <v>6000</v>
      </c>
      <c r="M1950">
        <v>5920</v>
      </c>
      <c r="N1950">
        <v>3</v>
      </c>
      <c r="O1950" t="s">
        <v>731</v>
      </c>
      <c r="P1950" t="s">
        <v>2883</v>
      </c>
      <c r="Q1950" t="s">
        <v>2884</v>
      </c>
      <c r="R1950" t="s">
        <v>2235</v>
      </c>
      <c r="S1950" t="s">
        <v>3373</v>
      </c>
      <c r="T1950">
        <v>20000</v>
      </c>
    </row>
    <row r="1951" spans="1:20" x14ac:dyDescent="0.3">
      <c r="A1951" t="s">
        <v>2880</v>
      </c>
      <c r="B1951" t="str">
        <f>_xlfn.CONCAT(쿼리1[[#This Row],[주문번호]], "-", 쿼리1[[#This Row],[공정명]])</f>
        <v>20241021-1000169416-합지</v>
      </c>
      <c r="C1951">
        <v>1</v>
      </c>
      <c r="D1951" t="s">
        <v>60</v>
      </c>
      <c r="E1951" s="1">
        <v>45586</v>
      </c>
      <c r="F1951" s="1">
        <v>45596</v>
      </c>
      <c r="G1951" s="1">
        <v>45603</v>
      </c>
      <c r="H1951" s="1">
        <v>45656</v>
      </c>
      <c r="I1951" s="1">
        <v>45603</v>
      </c>
      <c r="J1951" t="s">
        <v>31</v>
      </c>
      <c r="K1951" t="s">
        <v>32</v>
      </c>
      <c r="L1951">
        <v>6000</v>
      </c>
      <c r="M1951">
        <v>5970</v>
      </c>
      <c r="N1951">
        <v>7</v>
      </c>
      <c r="O1951" t="s">
        <v>1969</v>
      </c>
      <c r="P1951" t="s">
        <v>2456</v>
      </c>
      <c r="Q1951" t="s">
        <v>42</v>
      </c>
      <c r="R1951" t="s">
        <v>2881</v>
      </c>
      <c r="S1951" t="s">
        <v>3373</v>
      </c>
      <c r="T1951">
        <v>15000</v>
      </c>
    </row>
    <row r="1952" spans="1:20" x14ac:dyDescent="0.3">
      <c r="A1952" t="s">
        <v>2880</v>
      </c>
      <c r="B1952" t="str">
        <f>_xlfn.CONCAT(쿼리1[[#This Row],[주문번호]], "-", 쿼리1[[#This Row],[공정명]])</f>
        <v>20241021-1000169416-합지</v>
      </c>
      <c r="C1952">
        <v>1</v>
      </c>
      <c r="D1952" t="s">
        <v>60</v>
      </c>
      <c r="E1952" s="1">
        <v>45586</v>
      </c>
      <c r="F1952" s="1">
        <v>45596</v>
      </c>
      <c r="G1952" s="1">
        <v>45603</v>
      </c>
      <c r="H1952" s="1">
        <v>45656</v>
      </c>
      <c r="I1952" s="1">
        <v>45603</v>
      </c>
      <c r="J1952" t="s">
        <v>31</v>
      </c>
      <c r="K1952" t="s">
        <v>32</v>
      </c>
      <c r="L1952">
        <v>6000</v>
      </c>
      <c r="M1952">
        <v>5970</v>
      </c>
      <c r="N1952">
        <v>7</v>
      </c>
      <c r="O1952" t="s">
        <v>1969</v>
      </c>
      <c r="P1952" t="s">
        <v>2456</v>
      </c>
      <c r="Q1952" t="s">
        <v>42</v>
      </c>
      <c r="R1952" t="s">
        <v>2881</v>
      </c>
      <c r="S1952" t="s">
        <v>3373</v>
      </c>
      <c r="T1952">
        <v>15000</v>
      </c>
    </row>
    <row r="1953" spans="1:20" x14ac:dyDescent="0.3">
      <c r="A1953" t="s">
        <v>2880</v>
      </c>
      <c r="B1953" t="str">
        <f>_xlfn.CONCAT(쿼리1[[#This Row],[주문번호]], "-", 쿼리1[[#This Row],[공정명]])</f>
        <v>20241021-1000169416-분단</v>
      </c>
      <c r="C1953">
        <v>2</v>
      </c>
      <c r="D1953" t="s">
        <v>196</v>
      </c>
      <c r="E1953" s="1">
        <v>45586</v>
      </c>
      <c r="F1953" s="1">
        <v>45597</v>
      </c>
      <c r="G1953" s="1"/>
      <c r="H1953" s="1">
        <v>45656</v>
      </c>
      <c r="I1953" s="1">
        <v>45603</v>
      </c>
      <c r="J1953" t="s">
        <v>31</v>
      </c>
      <c r="K1953" t="s">
        <v>22</v>
      </c>
      <c r="L1953">
        <v>6000</v>
      </c>
      <c r="O1953" t="s">
        <v>1969</v>
      </c>
      <c r="P1953" t="s">
        <v>2456</v>
      </c>
      <c r="Q1953" t="s">
        <v>42</v>
      </c>
      <c r="R1953" t="s">
        <v>2881</v>
      </c>
      <c r="S1953" t="s">
        <v>3373</v>
      </c>
      <c r="T1953">
        <v>15000</v>
      </c>
    </row>
    <row r="1954" spans="1:20" x14ac:dyDescent="0.3">
      <c r="A1954" t="s">
        <v>3479</v>
      </c>
      <c r="B1954" t="str">
        <f>_xlfn.CONCAT(쿼리1[[#This Row],[주문번호]], "-", 쿼리1[[#This Row],[공정명]])</f>
        <v>20241024-1000169477-합지</v>
      </c>
      <c r="C1954">
        <v>1</v>
      </c>
      <c r="D1954" t="s">
        <v>60</v>
      </c>
      <c r="E1954" s="1">
        <v>45589</v>
      </c>
      <c r="F1954" s="1">
        <v>45597</v>
      </c>
      <c r="G1954" s="1">
        <v>45593</v>
      </c>
      <c r="H1954" s="1">
        <v>45656</v>
      </c>
      <c r="I1954" s="1">
        <v>45602</v>
      </c>
      <c r="J1954" t="s">
        <v>31</v>
      </c>
      <c r="K1954" t="s">
        <v>39</v>
      </c>
      <c r="L1954">
        <v>6000</v>
      </c>
      <c r="M1954">
        <v>6000</v>
      </c>
      <c r="N1954">
        <v>-4</v>
      </c>
      <c r="O1954" t="s">
        <v>2357</v>
      </c>
      <c r="P1954" t="s">
        <v>1515</v>
      </c>
      <c r="Q1954" t="s">
        <v>42</v>
      </c>
      <c r="R1954" t="s">
        <v>973</v>
      </c>
      <c r="S1954" t="s">
        <v>3373</v>
      </c>
      <c r="T1954">
        <v>21428</v>
      </c>
    </row>
    <row r="1955" spans="1:20" x14ac:dyDescent="0.3">
      <c r="A1955" t="s">
        <v>944</v>
      </c>
      <c r="B1955" t="str">
        <f>_xlfn.CONCAT(쿼리1[[#This Row],[주문번호]], "-", 쿼리1[[#This Row],[공정명]])</f>
        <v>20241002-1000160191-합지</v>
      </c>
      <c r="C1955">
        <v>2</v>
      </c>
      <c r="D1955" t="s">
        <v>60</v>
      </c>
      <c r="E1955" s="1">
        <v>45567</v>
      </c>
      <c r="F1955" s="1">
        <v>45576</v>
      </c>
      <c r="G1955" s="1">
        <v>45580</v>
      </c>
      <c r="H1955" s="1">
        <v>45656</v>
      </c>
      <c r="I1955" s="1">
        <v>45587</v>
      </c>
      <c r="J1955" t="s">
        <v>31</v>
      </c>
      <c r="K1955" t="s">
        <v>32</v>
      </c>
      <c r="L1955">
        <v>4000</v>
      </c>
      <c r="M1955">
        <v>4000</v>
      </c>
      <c r="N1955">
        <v>4</v>
      </c>
      <c r="O1955" t="s">
        <v>141</v>
      </c>
      <c r="P1955" t="s">
        <v>142</v>
      </c>
      <c r="Q1955" t="s">
        <v>941</v>
      </c>
      <c r="R1955" t="s">
        <v>942</v>
      </c>
      <c r="S1955" t="s">
        <v>190</v>
      </c>
      <c r="T1955">
        <v>53333</v>
      </c>
    </row>
    <row r="1956" spans="1:20" x14ac:dyDescent="0.3">
      <c r="A1956" t="s">
        <v>944</v>
      </c>
      <c r="B1956" t="str">
        <f>_xlfn.CONCAT(쿼리1[[#This Row],[주문번호]], "-", 쿼리1[[#This Row],[공정명]])</f>
        <v>20241002-1000160191-분단</v>
      </c>
      <c r="C1956">
        <v>3</v>
      </c>
      <c r="D1956" t="s">
        <v>196</v>
      </c>
      <c r="E1956" s="1">
        <v>45567</v>
      </c>
      <c r="F1956" s="1">
        <v>45579</v>
      </c>
      <c r="G1956" s="1">
        <v>45580</v>
      </c>
      <c r="H1956" s="1">
        <v>45656</v>
      </c>
      <c r="I1956" s="1">
        <v>45587</v>
      </c>
      <c r="J1956" t="s">
        <v>31</v>
      </c>
      <c r="K1956" t="s">
        <v>32</v>
      </c>
      <c r="L1956">
        <v>4000</v>
      </c>
      <c r="M1956">
        <v>4000</v>
      </c>
      <c r="N1956">
        <v>1</v>
      </c>
      <c r="O1956" t="s">
        <v>141</v>
      </c>
      <c r="P1956" t="s">
        <v>142</v>
      </c>
      <c r="Q1956" t="s">
        <v>941</v>
      </c>
      <c r="R1956" t="s">
        <v>942</v>
      </c>
      <c r="S1956" t="s">
        <v>190</v>
      </c>
      <c r="T1956">
        <v>53333</v>
      </c>
    </row>
    <row r="1957" spans="1:20" x14ac:dyDescent="0.3">
      <c r="A1957" t="s">
        <v>3382</v>
      </c>
      <c r="B1957" t="str">
        <f>_xlfn.CONCAT(쿼리1[[#This Row],[주문번호]], "-", 쿼리1[[#This Row],[공정명]])</f>
        <v>20240924-1000151508-분단</v>
      </c>
      <c r="C1957">
        <v>4</v>
      </c>
      <c r="D1957" t="s">
        <v>196</v>
      </c>
      <c r="E1957" s="1">
        <v>45559</v>
      </c>
      <c r="F1957" s="1">
        <v>45569</v>
      </c>
      <c r="G1957" s="1">
        <v>45579</v>
      </c>
      <c r="H1957" s="1">
        <v>45656</v>
      </c>
      <c r="I1957" s="1">
        <v>45579</v>
      </c>
      <c r="J1957" t="s">
        <v>31</v>
      </c>
      <c r="K1957" t="s">
        <v>32</v>
      </c>
      <c r="L1957">
        <v>18000</v>
      </c>
      <c r="M1957">
        <v>18000</v>
      </c>
      <c r="N1957">
        <v>10</v>
      </c>
      <c r="O1957" t="s">
        <v>1407</v>
      </c>
      <c r="P1957" t="s">
        <v>1408</v>
      </c>
      <c r="Q1957" t="s">
        <v>1409</v>
      </c>
      <c r="R1957" t="s">
        <v>758</v>
      </c>
      <c r="S1957" t="s">
        <v>190</v>
      </c>
      <c r="T1957">
        <v>36</v>
      </c>
    </row>
    <row r="1958" spans="1:20" x14ac:dyDescent="0.3">
      <c r="A1958" t="s">
        <v>3480</v>
      </c>
      <c r="B1958" t="str">
        <f>_xlfn.CONCAT(쿼리1[[#This Row],[주문번호]], "-", 쿼리1[[#This Row],[공정명]])</f>
        <v>20240902-1000144917-합지</v>
      </c>
      <c r="C1958">
        <v>1</v>
      </c>
      <c r="D1958" t="s">
        <v>60</v>
      </c>
      <c r="E1958" s="1">
        <v>45537</v>
      </c>
      <c r="F1958" s="1">
        <v>45547</v>
      </c>
      <c r="G1958" s="1">
        <v>45537</v>
      </c>
      <c r="H1958" s="1">
        <v>45656</v>
      </c>
      <c r="I1958" s="1">
        <v>45539</v>
      </c>
      <c r="J1958" t="s">
        <v>31</v>
      </c>
      <c r="K1958" t="s">
        <v>39</v>
      </c>
      <c r="L1958">
        <v>24000</v>
      </c>
      <c r="M1958">
        <v>24000</v>
      </c>
      <c r="N1958">
        <v>-10</v>
      </c>
      <c r="O1958" t="s">
        <v>3481</v>
      </c>
      <c r="P1958" t="s">
        <v>3482</v>
      </c>
      <c r="Q1958" t="s">
        <v>42</v>
      </c>
      <c r="R1958" t="s">
        <v>758</v>
      </c>
      <c r="S1958" t="s">
        <v>190</v>
      </c>
      <c r="T1958">
        <v>144</v>
      </c>
    </row>
    <row r="1959" spans="1:20" x14ac:dyDescent="0.3">
      <c r="A1959" t="s">
        <v>3483</v>
      </c>
      <c r="B1959" t="str">
        <f>_xlfn.CONCAT(쿼리1[[#This Row],[주문번호]], "-", 쿼리1[[#This Row],[공정명]])</f>
        <v>20240902-1000163056-합지</v>
      </c>
      <c r="C1959">
        <v>3</v>
      </c>
      <c r="D1959" t="s">
        <v>60</v>
      </c>
      <c r="E1959" s="1">
        <v>45537</v>
      </c>
      <c r="F1959" s="1">
        <v>45546</v>
      </c>
      <c r="G1959" s="1">
        <v>45543</v>
      </c>
      <c r="H1959" s="1">
        <v>45656</v>
      </c>
      <c r="I1959" s="1">
        <v>45543</v>
      </c>
      <c r="J1959" t="s">
        <v>31</v>
      </c>
      <c r="K1959" t="s">
        <v>39</v>
      </c>
      <c r="L1959">
        <v>18000</v>
      </c>
      <c r="M1959">
        <v>18000</v>
      </c>
      <c r="N1959">
        <v>-3</v>
      </c>
      <c r="O1959" t="s">
        <v>1407</v>
      </c>
      <c r="P1959" t="s">
        <v>1642</v>
      </c>
      <c r="Q1959" t="s">
        <v>3484</v>
      </c>
      <c r="R1959" t="s">
        <v>758</v>
      </c>
      <c r="S1959" t="s">
        <v>190</v>
      </c>
      <c r="T1959">
        <v>36</v>
      </c>
    </row>
    <row r="1960" spans="1:20" x14ac:dyDescent="0.3">
      <c r="A1960" t="s">
        <v>3483</v>
      </c>
      <c r="B1960" t="str">
        <f>_xlfn.CONCAT(쿼리1[[#This Row],[주문번호]], "-", 쿼리1[[#This Row],[공정명]])</f>
        <v>20240902-1000163056-분단</v>
      </c>
      <c r="C1960">
        <v>4</v>
      </c>
      <c r="D1960" t="s">
        <v>196</v>
      </c>
      <c r="E1960" s="1">
        <v>45537</v>
      </c>
      <c r="F1960" s="1">
        <v>45547</v>
      </c>
      <c r="G1960" s="1"/>
      <c r="H1960" s="1">
        <v>45656</v>
      </c>
      <c r="I1960" s="1">
        <v>45543</v>
      </c>
      <c r="J1960" t="s">
        <v>21</v>
      </c>
      <c r="K1960" t="s">
        <v>22</v>
      </c>
      <c r="L1960">
        <v>18000</v>
      </c>
      <c r="O1960" t="s">
        <v>1407</v>
      </c>
      <c r="P1960" t="s">
        <v>1642</v>
      </c>
      <c r="Q1960" t="s">
        <v>3484</v>
      </c>
      <c r="R1960" t="s">
        <v>758</v>
      </c>
      <c r="S1960" t="s">
        <v>190</v>
      </c>
      <c r="T1960">
        <v>36</v>
      </c>
    </row>
    <row r="1961" spans="1:20" x14ac:dyDescent="0.3">
      <c r="A1961" t="s">
        <v>3485</v>
      </c>
      <c r="B1961" t="str">
        <f>_xlfn.CONCAT(쿼리1[[#This Row],[주문번호]], "-", 쿼리1[[#This Row],[공정명]])</f>
        <v>20241018-1000168339-분단</v>
      </c>
      <c r="C1961">
        <v>4</v>
      </c>
      <c r="D1961" t="s">
        <v>196</v>
      </c>
      <c r="E1961" s="1">
        <v>45583</v>
      </c>
      <c r="F1961" s="1">
        <v>45595</v>
      </c>
      <c r="G1961" s="1">
        <v>45595</v>
      </c>
      <c r="H1961" s="1">
        <v>45656</v>
      </c>
      <c r="I1961" s="1">
        <v>45595</v>
      </c>
      <c r="J1961" t="s">
        <v>31</v>
      </c>
      <c r="K1961" t="s">
        <v>39</v>
      </c>
      <c r="L1961">
        <v>12000</v>
      </c>
      <c r="M1961">
        <v>12000</v>
      </c>
      <c r="N1961">
        <v>0</v>
      </c>
      <c r="O1961" t="s">
        <v>1407</v>
      </c>
      <c r="P1961" t="s">
        <v>3108</v>
      </c>
      <c r="Q1961" t="s">
        <v>3109</v>
      </c>
      <c r="R1961" t="s">
        <v>758</v>
      </c>
      <c r="S1961" t="s">
        <v>190</v>
      </c>
      <c r="T1961">
        <v>24</v>
      </c>
    </row>
    <row r="1962" spans="1:20" x14ac:dyDescent="0.3">
      <c r="A1962" t="s">
        <v>3486</v>
      </c>
      <c r="B1962" t="str">
        <f>_xlfn.CONCAT(쿼리1[[#This Row],[주문번호]], "-", 쿼리1[[#This Row],[공정명]])</f>
        <v>20241018-1000169381-합지</v>
      </c>
      <c r="C1962">
        <v>3</v>
      </c>
      <c r="D1962" t="s">
        <v>60</v>
      </c>
      <c r="E1962" s="1">
        <v>45583</v>
      </c>
      <c r="F1962" s="1">
        <v>45594</v>
      </c>
      <c r="G1962" s="1">
        <v>45589</v>
      </c>
      <c r="H1962" s="1">
        <v>45656</v>
      </c>
      <c r="I1962" s="1">
        <v>45589</v>
      </c>
      <c r="J1962" t="s">
        <v>31</v>
      </c>
      <c r="K1962" t="s">
        <v>39</v>
      </c>
      <c r="L1962">
        <v>18000</v>
      </c>
      <c r="M1962">
        <v>18000</v>
      </c>
      <c r="N1962">
        <v>-5</v>
      </c>
      <c r="O1962" t="s">
        <v>1407</v>
      </c>
      <c r="P1962" t="s">
        <v>3487</v>
      </c>
      <c r="Q1962" t="s">
        <v>3488</v>
      </c>
      <c r="R1962" t="s">
        <v>758</v>
      </c>
      <c r="S1962" t="s">
        <v>190</v>
      </c>
      <c r="T1962">
        <v>36</v>
      </c>
    </row>
    <row r="1963" spans="1:20" x14ac:dyDescent="0.3">
      <c r="A1963" t="s">
        <v>3486</v>
      </c>
      <c r="B1963" t="str">
        <f>_xlfn.CONCAT(쿼리1[[#This Row],[주문번호]], "-", 쿼리1[[#This Row],[공정명]])</f>
        <v>20241018-1000169381-분단</v>
      </c>
      <c r="C1963">
        <v>4</v>
      </c>
      <c r="D1963" t="s">
        <v>196</v>
      </c>
      <c r="E1963" s="1">
        <v>45583</v>
      </c>
      <c r="F1963" s="1">
        <v>45595</v>
      </c>
      <c r="G1963" s="1">
        <v>45589</v>
      </c>
      <c r="H1963" s="1">
        <v>45656</v>
      </c>
      <c r="I1963" s="1">
        <v>45589</v>
      </c>
      <c r="J1963" t="s">
        <v>31</v>
      </c>
      <c r="K1963" t="s">
        <v>39</v>
      </c>
      <c r="L1963">
        <v>18000</v>
      </c>
      <c r="M1963">
        <v>18000</v>
      </c>
      <c r="N1963">
        <v>-6</v>
      </c>
      <c r="O1963" t="s">
        <v>1407</v>
      </c>
      <c r="P1963" t="s">
        <v>3487</v>
      </c>
      <c r="Q1963" t="s">
        <v>3488</v>
      </c>
      <c r="R1963" t="s">
        <v>758</v>
      </c>
      <c r="S1963" t="s">
        <v>190</v>
      </c>
      <c r="T1963">
        <v>36</v>
      </c>
    </row>
    <row r="1964" spans="1:20" x14ac:dyDescent="0.3">
      <c r="A1964" t="s">
        <v>3489</v>
      </c>
      <c r="B1964" t="str">
        <f>_xlfn.CONCAT(쿼리1[[#This Row],[주문번호]], "-", 쿼리1[[#This Row],[공정명]])</f>
        <v>20240906-1000163056-합지</v>
      </c>
      <c r="C1964">
        <v>3</v>
      </c>
      <c r="D1964" t="s">
        <v>60</v>
      </c>
      <c r="E1964" s="1">
        <v>45541</v>
      </c>
      <c r="F1964" s="1">
        <v>45552</v>
      </c>
      <c r="G1964" s="1">
        <v>45547</v>
      </c>
      <c r="H1964" s="1">
        <v>45656</v>
      </c>
      <c r="I1964" s="1">
        <v>45547</v>
      </c>
      <c r="J1964" t="s">
        <v>31</v>
      </c>
      <c r="K1964" t="s">
        <v>39</v>
      </c>
      <c r="L1964">
        <v>18000</v>
      </c>
      <c r="M1964">
        <v>18000</v>
      </c>
      <c r="N1964">
        <v>-5</v>
      </c>
      <c r="O1964" t="s">
        <v>1407</v>
      </c>
      <c r="P1964" t="s">
        <v>1642</v>
      </c>
      <c r="Q1964" t="s">
        <v>3484</v>
      </c>
      <c r="R1964" t="s">
        <v>758</v>
      </c>
      <c r="S1964" t="s">
        <v>190</v>
      </c>
      <c r="T1964">
        <v>36</v>
      </c>
    </row>
    <row r="1965" spans="1:20" x14ac:dyDescent="0.3">
      <c r="A1965" t="s">
        <v>3489</v>
      </c>
      <c r="B1965" t="str">
        <f>_xlfn.CONCAT(쿼리1[[#This Row],[주문번호]], "-", 쿼리1[[#This Row],[공정명]])</f>
        <v>20240906-1000163056-분단</v>
      </c>
      <c r="C1965">
        <v>4</v>
      </c>
      <c r="D1965" t="s">
        <v>196</v>
      </c>
      <c r="E1965" s="1">
        <v>45541</v>
      </c>
      <c r="F1965" s="1">
        <v>45553</v>
      </c>
      <c r="G1965" s="1"/>
      <c r="H1965" s="1">
        <v>45656</v>
      </c>
      <c r="I1965" s="1">
        <v>45547</v>
      </c>
      <c r="J1965" t="s">
        <v>21</v>
      </c>
      <c r="K1965" t="s">
        <v>22</v>
      </c>
      <c r="L1965">
        <v>18000</v>
      </c>
      <c r="O1965" t="s">
        <v>1407</v>
      </c>
      <c r="P1965" t="s">
        <v>1642</v>
      </c>
      <c r="Q1965" t="s">
        <v>3484</v>
      </c>
      <c r="R1965" t="s">
        <v>758</v>
      </c>
      <c r="S1965" t="s">
        <v>190</v>
      </c>
      <c r="T1965">
        <v>36</v>
      </c>
    </row>
    <row r="1966" spans="1:20" x14ac:dyDescent="0.3">
      <c r="A1966" t="s">
        <v>3490</v>
      </c>
      <c r="B1966" t="str">
        <f>_xlfn.CONCAT(쿼리1[[#This Row],[주문번호]], "-", 쿼리1[[#This Row],[공정명]])</f>
        <v>20240906-1418P0070-합지</v>
      </c>
      <c r="C1966">
        <v>3</v>
      </c>
      <c r="D1966" t="s">
        <v>60</v>
      </c>
      <c r="E1966" s="1">
        <v>45541</v>
      </c>
      <c r="F1966" s="1">
        <v>45552</v>
      </c>
      <c r="G1966" s="1">
        <v>45548</v>
      </c>
      <c r="H1966" s="1">
        <v>45656</v>
      </c>
      <c r="I1966" s="1">
        <v>45548</v>
      </c>
      <c r="J1966" t="s">
        <v>31</v>
      </c>
      <c r="K1966" t="s">
        <v>39</v>
      </c>
      <c r="L1966">
        <v>4000</v>
      </c>
      <c r="M1966">
        <v>4000</v>
      </c>
      <c r="N1966">
        <v>-4</v>
      </c>
      <c r="O1966" t="s">
        <v>1533</v>
      </c>
      <c r="P1966" t="s">
        <v>3491</v>
      </c>
      <c r="Q1966" t="s">
        <v>3492</v>
      </c>
      <c r="R1966" t="s">
        <v>758</v>
      </c>
      <c r="S1966" t="s">
        <v>190</v>
      </c>
      <c r="T1966">
        <v>8</v>
      </c>
    </row>
    <row r="1967" spans="1:20" x14ac:dyDescent="0.3">
      <c r="A1967" t="s">
        <v>3490</v>
      </c>
      <c r="B1967" t="str">
        <f>_xlfn.CONCAT(쿼리1[[#This Row],[주문번호]], "-", 쿼리1[[#This Row],[공정명]])</f>
        <v>20240906-1418P0070-분단</v>
      </c>
      <c r="C1967">
        <v>4</v>
      </c>
      <c r="D1967" t="s">
        <v>196</v>
      </c>
      <c r="E1967" s="1">
        <v>45541</v>
      </c>
      <c r="F1967" s="1">
        <v>45553</v>
      </c>
      <c r="G1967" s="1"/>
      <c r="H1967" s="1">
        <v>45656</v>
      </c>
      <c r="I1967" s="1">
        <v>45548</v>
      </c>
      <c r="J1967" t="s">
        <v>21</v>
      </c>
      <c r="K1967" t="s">
        <v>22</v>
      </c>
      <c r="L1967">
        <v>4000</v>
      </c>
      <c r="O1967" t="s">
        <v>1533</v>
      </c>
      <c r="P1967" t="s">
        <v>3491</v>
      </c>
      <c r="Q1967" t="s">
        <v>3492</v>
      </c>
      <c r="R1967" t="s">
        <v>758</v>
      </c>
      <c r="S1967" t="s">
        <v>190</v>
      </c>
      <c r="T1967">
        <v>8</v>
      </c>
    </row>
    <row r="1968" spans="1:20" x14ac:dyDescent="0.3">
      <c r="A1968" t="s">
        <v>3493</v>
      </c>
      <c r="B1968" t="str">
        <f>_xlfn.CONCAT(쿼리1[[#This Row],[주문번호]], "-", 쿼리1[[#This Row],[공정명]])</f>
        <v>20241008-1000169266-합지</v>
      </c>
      <c r="C1968">
        <v>3</v>
      </c>
      <c r="D1968" t="s">
        <v>60</v>
      </c>
      <c r="E1968" s="1">
        <v>45573</v>
      </c>
      <c r="F1968" s="1">
        <v>45582</v>
      </c>
      <c r="G1968" s="1">
        <v>45580</v>
      </c>
      <c r="H1968" s="1">
        <v>45656</v>
      </c>
      <c r="I1968" s="1">
        <v>45580</v>
      </c>
      <c r="J1968" t="s">
        <v>31</v>
      </c>
      <c r="K1968" t="s">
        <v>39</v>
      </c>
      <c r="L1968">
        <v>6000</v>
      </c>
      <c r="M1968">
        <v>12000</v>
      </c>
      <c r="N1968">
        <v>-2</v>
      </c>
      <c r="O1968" t="s">
        <v>1407</v>
      </c>
      <c r="P1968" t="s">
        <v>1411</v>
      </c>
      <c r="Q1968" t="s">
        <v>3494</v>
      </c>
      <c r="R1968" t="s">
        <v>758</v>
      </c>
      <c r="S1968" t="s">
        <v>190</v>
      </c>
      <c r="T1968">
        <v>12</v>
      </c>
    </row>
    <row r="1969" spans="1:20" x14ac:dyDescent="0.3">
      <c r="A1969" t="s">
        <v>3495</v>
      </c>
      <c r="B1969" t="str">
        <f>_xlfn.CONCAT(쿼리1[[#This Row],[주문번호]], "-", 쿼리1[[#This Row],[공정명]])</f>
        <v>20241021-1000153899-제대</v>
      </c>
      <c r="C1969">
        <v>3</v>
      </c>
      <c r="D1969" t="s">
        <v>80</v>
      </c>
      <c r="E1969" s="1">
        <v>45586</v>
      </c>
      <c r="F1969" s="1">
        <v>45601</v>
      </c>
      <c r="G1969" s="1">
        <v>45601</v>
      </c>
      <c r="H1969" s="1">
        <v>45656</v>
      </c>
      <c r="I1969" s="1">
        <v>45601</v>
      </c>
      <c r="J1969" t="s">
        <v>31</v>
      </c>
      <c r="K1969" t="s">
        <v>39</v>
      </c>
      <c r="L1969">
        <v>33333</v>
      </c>
      <c r="M1969">
        <v>31135</v>
      </c>
      <c r="N1969">
        <v>0</v>
      </c>
      <c r="O1969" t="s">
        <v>963</v>
      </c>
      <c r="P1969" t="s">
        <v>3496</v>
      </c>
      <c r="Q1969" t="s">
        <v>42</v>
      </c>
      <c r="R1969" t="s">
        <v>3416</v>
      </c>
      <c r="S1969" t="s">
        <v>256</v>
      </c>
      <c r="T1969">
        <v>33333</v>
      </c>
    </row>
    <row r="1970" spans="1:20" x14ac:dyDescent="0.3">
      <c r="A1970" t="s">
        <v>3497</v>
      </c>
      <c r="B1970" t="str">
        <f>_xlfn.CONCAT(쿼리1[[#This Row],[주문번호]], "-", 쿼리1[[#This Row],[공정명]])</f>
        <v>20241104-1000159391-제대</v>
      </c>
      <c r="C1970">
        <v>4</v>
      </c>
      <c r="D1970" t="s">
        <v>80</v>
      </c>
      <c r="E1970" s="1">
        <v>45600</v>
      </c>
      <c r="F1970" s="1">
        <v>45611</v>
      </c>
      <c r="G1970" s="1">
        <v>45614</v>
      </c>
      <c r="H1970" s="1">
        <v>45656</v>
      </c>
      <c r="I1970" s="1">
        <v>45614</v>
      </c>
      <c r="J1970" t="s">
        <v>31</v>
      </c>
      <c r="K1970" t="s">
        <v>32</v>
      </c>
      <c r="L1970">
        <v>70588</v>
      </c>
      <c r="M1970">
        <v>68450</v>
      </c>
      <c r="N1970">
        <v>3</v>
      </c>
      <c r="O1970" t="s">
        <v>128</v>
      </c>
      <c r="P1970" t="s">
        <v>2583</v>
      </c>
      <c r="Q1970" t="s">
        <v>2584</v>
      </c>
      <c r="R1970" t="s">
        <v>64</v>
      </c>
      <c r="S1970" t="s">
        <v>256</v>
      </c>
      <c r="T1970">
        <v>70588</v>
      </c>
    </row>
    <row r="1971" spans="1:20" x14ac:dyDescent="0.3">
      <c r="A1971" t="s">
        <v>3498</v>
      </c>
      <c r="B1971" t="str">
        <f>_xlfn.CONCAT(쿼리1[[#This Row],[주문번호]], "-", 쿼리1[[#This Row],[공정명]])</f>
        <v>20241219-1000163203-제대</v>
      </c>
      <c r="C1971">
        <v>2</v>
      </c>
      <c r="D1971" t="s">
        <v>80</v>
      </c>
      <c r="E1971" s="1">
        <v>45645</v>
      </c>
      <c r="F1971" s="1">
        <v>45660</v>
      </c>
      <c r="G1971" s="1"/>
      <c r="H1971" s="1">
        <v>45656</v>
      </c>
      <c r="I1971" s="1">
        <v>45649</v>
      </c>
      <c r="J1971" t="s">
        <v>21</v>
      </c>
      <c r="K1971" t="s">
        <v>282</v>
      </c>
      <c r="L1971">
        <v>133333</v>
      </c>
      <c r="O1971" t="s">
        <v>91</v>
      </c>
      <c r="P1971" t="s">
        <v>1029</v>
      </c>
      <c r="Q1971" t="s">
        <v>42</v>
      </c>
      <c r="R1971" t="s">
        <v>3002</v>
      </c>
      <c r="S1971" t="s">
        <v>256</v>
      </c>
      <c r="T1971">
        <v>133333</v>
      </c>
    </row>
    <row r="1972" spans="1:20" x14ac:dyDescent="0.3">
      <c r="A1972" t="s">
        <v>3499</v>
      </c>
      <c r="B1972" t="str">
        <f>_xlfn.CONCAT(쿼리1[[#This Row],[주문번호]], "-", 쿼리1[[#This Row],[공정명]])</f>
        <v>20241119-1000169724-제대</v>
      </c>
      <c r="C1972">
        <v>4</v>
      </c>
      <c r="D1972" t="s">
        <v>80</v>
      </c>
      <c r="E1972" s="1">
        <v>45615</v>
      </c>
      <c r="F1972" s="1">
        <v>45625</v>
      </c>
      <c r="G1972" s="1">
        <v>45628</v>
      </c>
      <c r="H1972" s="1">
        <v>45656</v>
      </c>
      <c r="I1972" s="1">
        <v>45628</v>
      </c>
      <c r="J1972" t="s">
        <v>31</v>
      </c>
      <c r="K1972" t="s">
        <v>32</v>
      </c>
      <c r="L1972">
        <v>12000</v>
      </c>
      <c r="M1972">
        <v>11300</v>
      </c>
      <c r="N1972">
        <v>3</v>
      </c>
      <c r="O1972" t="s">
        <v>91</v>
      </c>
      <c r="P1972" t="s">
        <v>3266</v>
      </c>
      <c r="Q1972" t="s">
        <v>3500</v>
      </c>
      <c r="R1972" t="s">
        <v>3002</v>
      </c>
      <c r="S1972" t="s">
        <v>256</v>
      </c>
      <c r="T1972">
        <v>12000</v>
      </c>
    </row>
    <row r="1973" spans="1:20" x14ac:dyDescent="0.3">
      <c r="A1973" t="s">
        <v>3501</v>
      </c>
      <c r="B1973" t="str">
        <f>_xlfn.CONCAT(쿼리1[[#This Row],[주문번호]], "-", 쿼리1[[#This Row],[공정명]])</f>
        <v>20241030-1000163203-제대</v>
      </c>
      <c r="C1973">
        <v>2</v>
      </c>
      <c r="D1973" t="s">
        <v>80</v>
      </c>
      <c r="E1973" s="1">
        <v>45595</v>
      </c>
      <c r="F1973" s="1">
        <v>45608</v>
      </c>
      <c r="G1973" s="1">
        <v>45604</v>
      </c>
      <c r="H1973" s="1">
        <v>45656</v>
      </c>
      <c r="I1973" s="1">
        <v>45604</v>
      </c>
      <c r="J1973" t="s">
        <v>31</v>
      </c>
      <c r="K1973" t="s">
        <v>39</v>
      </c>
      <c r="L1973">
        <v>66666</v>
      </c>
      <c r="M1973">
        <v>66820</v>
      </c>
      <c r="N1973">
        <v>-4</v>
      </c>
      <c r="O1973" t="s">
        <v>91</v>
      </c>
      <c r="P1973" t="s">
        <v>1029</v>
      </c>
      <c r="Q1973" t="s">
        <v>42</v>
      </c>
      <c r="R1973" t="s">
        <v>3002</v>
      </c>
      <c r="S1973" t="s">
        <v>256</v>
      </c>
      <c r="T1973">
        <v>66666</v>
      </c>
    </row>
    <row r="1974" spans="1:20" x14ac:dyDescent="0.3">
      <c r="A1974" t="s">
        <v>3502</v>
      </c>
      <c r="B1974" t="str">
        <f>_xlfn.CONCAT(쿼리1[[#This Row],[주문번호]], "-", 쿼리1[[#This Row],[공정명]])</f>
        <v>20241030-1000163638-제대</v>
      </c>
      <c r="C1974">
        <v>2</v>
      </c>
      <c r="D1974" t="s">
        <v>80</v>
      </c>
      <c r="E1974" s="1">
        <v>45595</v>
      </c>
      <c r="F1974" s="1">
        <v>45608</v>
      </c>
      <c r="G1974" s="1">
        <v>45604</v>
      </c>
      <c r="H1974" s="1">
        <v>45656</v>
      </c>
      <c r="I1974" s="1">
        <v>45604</v>
      </c>
      <c r="J1974" t="s">
        <v>31</v>
      </c>
      <c r="K1974" t="s">
        <v>39</v>
      </c>
      <c r="L1974">
        <v>26086</v>
      </c>
      <c r="M1974">
        <v>25000</v>
      </c>
      <c r="N1974">
        <v>-4</v>
      </c>
      <c r="O1974" t="s">
        <v>91</v>
      </c>
      <c r="P1974" t="s">
        <v>3007</v>
      </c>
      <c r="Q1974" t="s">
        <v>42</v>
      </c>
      <c r="R1974" t="s">
        <v>3002</v>
      </c>
      <c r="S1974" t="s">
        <v>256</v>
      </c>
      <c r="T1974">
        <v>26086</v>
      </c>
    </row>
    <row r="1975" spans="1:20" x14ac:dyDescent="0.3">
      <c r="A1975" t="s">
        <v>3503</v>
      </c>
      <c r="B1975" t="str">
        <f>_xlfn.CONCAT(쿼리1[[#This Row],[주문번호]], "-", 쿼리1[[#This Row],[공정명]])</f>
        <v>20241128-1000138205-제대</v>
      </c>
      <c r="C1975">
        <v>2</v>
      </c>
      <c r="D1975" t="s">
        <v>80</v>
      </c>
      <c r="E1975" s="1">
        <v>45624</v>
      </c>
      <c r="F1975" s="1">
        <v>45636</v>
      </c>
      <c r="G1975" s="1">
        <v>45636</v>
      </c>
      <c r="H1975" s="1">
        <v>45656</v>
      </c>
      <c r="I1975" s="1">
        <v>45636</v>
      </c>
      <c r="J1975" t="s">
        <v>31</v>
      </c>
      <c r="K1975" t="s">
        <v>39</v>
      </c>
      <c r="L1975">
        <v>27272</v>
      </c>
      <c r="M1975">
        <v>26200</v>
      </c>
      <c r="N1975">
        <v>0</v>
      </c>
      <c r="O1975" t="s">
        <v>3504</v>
      </c>
      <c r="P1975" t="s">
        <v>3505</v>
      </c>
      <c r="Q1975" t="s">
        <v>42</v>
      </c>
      <c r="R1975" t="s">
        <v>609</v>
      </c>
      <c r="S1975" t="s">
        <v>256</v>
      </c>
      <c r="T1975">
        <v>27272</v>
      </c>
    </row>
    <row r="1976" spans="1:20" x14ac:dyDescent="0.3">
      <c r="A1976" t="s">
        <v>3506</v>
      </c>
      <c r="B1976" t="str">
        <f>_xlfn.CONCAT(쿼리1[[#This Row],[주문번호]], "-", 쿼리1[[#This Row],[공정명]])</f>
        <v>20240910-1000138205-제대</v>
      </c>
      <c r="C1976">
        <v>2</v>
      </c>
      <c r="D1976" t="s">
        <v>80</v>
      </c>
      <c r="E1976" s="1">
        <v>45545</v>
      </c>
      <c r="F1976" s="1">
        <v>45555</v>
      </c>
      <c r="G1976" s="1">
        <v>45575</v>
      </c>
      <c r="H1976" s="1">
        <v>45656</v>
      </c>
      <c r="I1976" s="1">
        <v>45575</v>
      </c>
      <c r="J1976" t="s">
        <v>31</v>
      </c>
      <c r="K1976" t="s">
        <v>32</v>
      </c>
      <c r="L1976">
        <v>27272</v>
      </c>
      <c r="M1976">
        <v>26340</v>
      </c>
      <c r="N1976">
        <v>20</v>
      </c>
      <c r="O1976" t="s">
        <v>3504</v>
      </c>
      <c r="P1976" t="s">
        <v>3505</v>
      </c>
      <c r="Q1976" t="s">
        <v>42</v>
      </c>
      <c r="R1976" t="s">
        <v>609</v>
      </c>
      <c r="S1976" t="s">
        <v>256</v>
      </c>
      <c r="T1976">
        <v>27272</v>
      </c>
    </row>
    <row r="1977" spans="1:20" x14ac:dyDescent="0.3">
      <c r="A1977" t="s">
        <v>3506</v>
      </c>
      <c r="B1977" t="str">
        <f>_xlfn.CONCAT(쿼리1[[#This Row],[주문번호]], "-", 쿼리1[[#This Row],[공정명]])</f>
        <v>20240910-1000138205-제대</v>
      </c>
      <c r="C1977">
        <v>2</v>
      </c>
      <c r="D1977" t="s">
        <v>80</v>
      </c>
      <c r="E1977" s="1">
        <v>45545</v>
      </c>
      <c r="F1977" s="1">
        <v>45555</v>
      </c>
      <c r="G1977" s="1">
        <v>45575</v>
      </c>
      <c r="H1977" s="1">
        <v>45656</v>
      </c>
      <c r="I1977" s="1">
        <v>45575</v>
      </c>
      <c r="J1977" t="s">
        <v>31</v>
      </c>
      <c r="K1977" t="s">
        <v>32</v>
      </c>
      <c r="L1977">
        <v>27272</v>
      </c>
      <c r="M1977">
        <v>26340</v>
      </c>
      <c r="N1977">
        <v>20</v>
      </c>
      <c r="O1977" t="s">
        <v>3504</v>
      </c>
      <c r="P1977" t="s">
        <v>3505</v>
      </c>
      <c r="Q1977" t="s">
        <v>42</v>
      </c>
      <c r="R1977" t="s">
        <v>609</v>
      </c>
      <c r="S1977" t="s">
        <v>256</v>
      </c>
      <c r="T1977">
        <v>27272</v>
      </c>
    </row>
    <row r="1978" spans="1:20" x14ac:dyDescent="0.3">
      <c r="A1978" t="s">
        <v>3507</v>
      </c>
      <c r="B1978" t="str">
        <f>_xlfn.CONCAT(쿼리1[[#This Row],[주문번호]], "-", 쿼리1[[#This Row],[공정명]])</f>
        <v>20241129-1000169868-제대</v>
      </c>
      <c r="C1978">
        <v>4</v>
      </c>
      <c r="D1978" t="s">
        <v>80</v>
      </c>
      <c r="E1978" s="1">
        <v>45625</v>
      </c>
      <c r="F1978" s="1">
        <v>45636</v>
      </c>
      <c r="G1978" s="1">
        <v>45635</v>
      </c>
      <c r="H1978" s="1">
        <v>45656</v>
      </c>
      <c r="I1978" s="1">
        <v>45635</v>
      </c>
      <c r="J1978" t="s">
        <v>31</v>
      </c>
      <c r="K1978" t="s">
        <v>39</v>
      </c>
      <c r="L1978">
        <v>11538</v>
      </c>
      <c r="M1978">
        <v>10520</v>
      </c>
      <c r="N1978">
        <v>-1</v>
      </c>
      <c r="O1978" t="s">
        <v>731</v>
      </c>
      <c r="P1978" t="s">
        <v>3508</v>
      </c>
      <c r="Q1978" t="s">
        <v>3509</v>
      </c>
      <c r="R1978" t="s">
        <v>609</v>
      </c>
      <c r="S1978" t="s">
        <v>256</v>
      </c>
      <c r="T1978">
        <v>11538</v>
      </c>
    </row>
    <row r="1979" spans="1:20" x14ac:dyDescent="0.3">
      <c r="A1979" t="s">
        <v>3510</v>
      </c>
      <c r="B1979" t="str">
        <f>_xlfn.CONCAT(쿼리1[[#This Row],[주문번호]], "-", 쿼리1[[#This Row],[공정명]])</f>
        <v>20241128-1000137793-제대</v>
      </c>
      <c r="C1979">
        <v>2</v>
      </c>
      <c r="D1979" t="s">
        <v>80</v>
      </c>
      <c r="E1979" s="1">
        <v>45624</v>
      </c>
      <c r="F1979" s="1">
        <v>45636</v>
      </c>
      <c r="G1979" s="1">
        <v>45637</v>
      </c>
      <c r="H1979" s="1">
        <v>45656</v>
      </c>
      <c r="I1979" s="1">
        <v>45637</v>
      </c>
      <c r="J1979" t="s">
        <v>31</v>
      </c>
      <c r="K1979" t="s">
        <v>32</v>
      </c>
      <c r="L1979">
        <v>23076</v>
      </c>
      <c r="M1979">
        <v>22200</v>
      </c>
      <c r="N1979">
        <v>1</v>
      </c>
      <c r="O1979" t="s">
        <v>3511</v>
      </c>
      <c r="P1979" t="s">
        <v>3512</v>
      </c>
      <c r="Q1979" t="s">
        <v>42</v>
      </c>
      <c r="R1979" t="s">
        <v>609</v>
      </c>
      <c r="S1979" t="s">
        <v>256</v>
      </c>
      <c r="T1979">
        <v>23076</v>
      </c>
    </row>
    <row r="1980" spans="1:20" x14ac:dyDescent="0.3">
      <c r="A1980" t="s">
        <v>3513</v>
      </c>
      <c r="B1980" t="str">
        <f>_xlfn.CONCAT(쿼리1[[#This Row],[주문번호]], "-", 쿼리1[[#This Row],[공정명]])</f>
        <v>20241120-1419P0353-제대</v>
      </c>
      <c r="C1980">
        <v>4</v>
      </c>
      <c r="D1980" t="s">
        <v>80</v>
      </c>
      <c r="E1980" s="1">
        <v>45616</v>
      </c>
      <c r="F1980" s="1">
        <v>45628</v>
      </c>
      <c r="G1980" s="1">
        <v>45635</v>
      </c>
      <c r="H1980" s="1">
        <v>45656</v>
      </c>
      <c r="I1980" s="1">
        <v>45635</v>
      </c>
      <c r="J1980" t="s">
        <v>31</v>
      </c>
      <c r="K1980" t="s">
        <v>32</v>
      </c>
      <c r="L1980">
        <v>31578</v>
      </c>
      <c r="M1980">
        <v>29900</v>
      </c>
      <c r="N1980">
        <v>7</v>
      </c>
      <c r="O1980" t="s">
        <v>3514</v>
      </c>
      <c r="P1980" t="s">
        <v>3515</v>
      </c>
      <c r="Q1980" t="s">
        <v>3516</v>
      </c>
      <c r="R1980" t="s">
        <v>3517</v>
      </c>
      <c r="S1980" t="s">
        <v>256</v>
      </c>
      <c r="T1980">
        <v>31578</v>
      </c>
    </row>
    <row r="1981" spans="1:20" x14ac:dyDescent="0.3">
      <c r="A1981" t="s">
        <v>3518</v>
      </c>
      <c r="B1981" t="str">
        <f>_xlfn.CONCAT(쿼리1[[#This Row],[주문번호]], "-", 쿼리1[[#This Row],[공정명]])</f>
        <v>20241106-1000169554-제대</v>
      </c>
      <c r="C1981">
        <v>4</v>
      </c>
      <c r="D1981" t="s">
        <v>80</v>
      </c>
      <c r="E1981" s="1">
        <v>45602</v>
      </c>
      <c r="F1981" s="1">
        <v>45615</v>
      </c>
      <c r="G1981" s="1">
        <v>45618</v>
      </c>
      <c r="H1981" s="1">
        <v>45656</v>
      </c>
      <c r="I1981" s="1">
        <v>45618</v>
      </c>
      <c r="J1981" t="s">
        <v>31</v>
      </c>
      <c r="K1981" t="s">
        <v>32</v>
      </c>
      <c r="L1981">
        <v>50000</v>
      </c>
      <c r="M1981">
        <v>49100</v>
      </c>
      <c r="N1981">
        <v>3</v>
      </c>
      <c r="O1981" t="s">
        <v>81</v>
      </c>
      <c r="P1981" t="s">
        <v>2765</v>
      </c>
      <c r="Q1981" t="s">
        <v>3519</v>
      </c>
      <c r="R1981" t="s">
        <v>84</v>
      </c>
      <c r="S1981" t="s">
        <v>256</v>
      </c>
      <c r="T1981">
        <v>50000</v>
      </c>
    </row>
    <row r="1982" spans="1:20" x14ac:dyDescent="0.3">
      <c r="A1982" t="s">
        <v>3520</v>
      </c>
      <c r="B1982" t="str">
        <f>_xlfn.CONCAT(쿼리1[[#This Row],[주문번호]], "-", 쿼리1[[#This Row],[공정명]])</f>
        <v>20240906-1000169006-제대</v>
      </c>
      <c r="C1982">
        <v>4</v>
      </c>
      <c r="D1982" t="s">
        <v>80</v>
      </c>
      <c r="E1982" s="1">
        <v>45541</v>
      </c>
      <c r="F1982" s="1">
        <v>45554</v>
      </c>
      <c r="G1982" s="1">
        <v>45575</v>
      </c>
      <c r="H1982" s="1">
        <v>45656</v>
      </c>
      <c r="I1982" s="1">
        <v>45575</v>
      </c>
      <c r="J1982" t="s">
        <v>31</v>
      </c>
      <c r="K1982" t="s">
        <v>32</v>
      </c>
      <c r="L1982">
        <v>15789</v>
      </c>
      <c r="M1982">
        <v>14966</v>
      </c>
      <c r="N1982">
        <v>21</v>
      </c>
      <c r="O1982" t="s">
        <v>859</v>
      </c>
      <c r="P1982" t="s">
        <v>2622</v>
      </c>
      <c r="Q1982" t="s">
        <v>3521</v>
      </c>
      <c r="R1982" t="s">
        <v>84</v>
      </c>
      <c r="S1982" t="s">
        <v>256</v>
      </c>
      <c r="T1982">
        <v>15789</v>
      </c>
    </row>
    <row r="1983" spans="1:20" x14ac:dyDescent="0.3">
      <c r="A1983" t="s">
        <v>3520</v>
      </c>
      <c r="B1983" t="str">
        <f>_xlfn.CONCAT(쿼리1[[#This Row],[주문번호]], "-", 쿼리1[[#This Row],[공정명]])</f>
        <v>20240906-1000169006-제대</v>
      </c>
      <c r="C1983">
        <v>4</v>
      </c>
      <c r="D1983" t="s">
        <v>80</v>
      </c>
      <c r="E1983" s="1">
        <v>45541</v>
      </c>
      <c r="F1983" s="1">
        <v>45554</v>
      </c>
      <c r="G1983" s="1">
        <v>45575</v>
      </c>
      <c r="H1983" s="1">
        <v>45656</v>
      </c>
      <c r="I1983" s="1">
        <v>45575</v>
      </c>
      <c r="J1983" t="s">
        <v>31</v>
      </c>
      <c r="K1983" t="s">
        <v>32</v>
      </c>
      <c r="L1983">
        <v>15789</v>
      </c>
      <c r="M1983">
        <v>14966</v>
      </c>
      <c r="N1983">
        <v>21</v>
      </c>
      <c r="O1983" t="s">
        <v>859</v>
      </c>
      <c r="P1983" t="s">
        <v>2622</v>
      </c>
      <c r="Q1983" t="s">
        <v>3521</v>
      </c>
      <c r="R1983" t="s">
        <v>84</v>
      </c>
      <c r="S1983" t="s">
        <v>256</v>
      </c>
      <c r="T1983">
        <v>15789</v>
      </c>
    </row>
    <row r="1984" spans="1:20" x14ac:dyDescent="0.3">
      <c r="A1984" t="s">
        <v>2764</v>
      </c>
      <c r="B1984" t="str">
        <f>_xlfn.CONCAT(쿼리1[[#This Row],[주문번호]], "-", 쿼리1[[#This Row],[공정명]])</f>
        <v>20241106-1000169547-제대</v>
      </c>
      <c r="C1984">
        <v>4</v>
      </c>
      <c r="D1984" t="s">
        <v>80</v>
      </c>
      <c r="E1984" s="1">
        <v>45602</v>
      </c>
      <c r="F1984" s="1">
        <v>45615</v>
      </c>
      <c r="G1984" s="1">
        <v>45618</v>
      </c>
      <c r="H1984" s="1">
        <v>45656</v>
      </c>
      <c r="I1984" s="1">
        <v>45618</v>
      </c>
      <c r="J1984" t="s">
        <v>31</v>
      </c>
      <c r="K1984" t="s">
        <v>32</v>
      </c>
      <c r="L1984">
        <v>50000</v>
      </c>
      <c r="M1984">
        <v>42830</v>
      </c>
      <c r="N1984">
        <v>3</v>
      </c>
      <c r="O1984" t="s">
        <v>81</v>
      </c>
      <c r="P1984" t="s">
        <v>2765</v>
      </c>
      <c r="Q1984" t="s">
        <v>2766</v>
      </c>
      <c r="R1984" t="s">
        <v>84</v>
      </c>
      <c r="S1984" t="s">
        <v>256</v>
      </c>
      <c r="T1984">
        <v>50000</v>
      </c>
    </row>
    <row r="1985" spans="1:20" x14ac:dyDescent="0.3">
      <c r="A1985" t="s">
        <v>3522</v>
      </c>
      <c r="B1985" t="str">
        <f>_xlfn.CONCAT(쿼리1[[#This Row],[주문번호]], "-", 쿼리1[[#This Row],[공정명]])</f>
        <v>20241202-1000150743-제대</v>
      </c>
      <c r="C1985">
        <v>2</v>
      </c>
      <c r="D1985" t="s">
        <v>80</v>
      </c>
      <c r="E1985" s="1">
        <v>45628</v>
      </c>
      <c r="F1985" s="1">
        <v>45639</v>
      </c>
      <c r="G1985" s="1">
        <v>45637</v>
      </c>
      <c r="H1985" s="1">
        <v>45656</v>
      </c>
      <c r="I1985" s="1">
        <v>45637</v>
      </c>
      <c r="J1985" t="s">
        <v>31</v>
      </c>
      <c r="K1985" t="s">
        <v>39</v>
      </c>
      <c r="L1985">
        <v>24000</v>
      </c>
      <c r="M1985">
        <v>23330</v>
      </c>
      <c r="N1985">
        <v>-2</v>
      </c>
      <c r="O1985" t="s">
        <v>394</v>
      </c>
      <c r="P1985" t="s">
        <v>1021</v>
      </c>
      <c r="Q1985" t="s">
        <v>42</v>
      </c>
      <c r="R1985" t="s">
        <v>2441</v>
      </c>
      <c r="S1985" t="s">
        <v>256</v>
      </c>
      <c r="T1985">
        <v>24000</v>
      </c>
    </row>
    <row r="1986" spans="1:20" x14ac:dyDescent="0.3">
      <c r="A1986" t="s">
        <v>3523</v>
      </c>
      <c r="B1986" t="str">
        <f>_xlfn.CONCAT(쿼리1[[#This Row],[주문번호]], "-", 쿼리1[[#This Row],[공정명]])</f>
        <v>20241119-1000141287-제대</v>
      </c>
      <c r="C1986">
        <v>2</v>
      </c>
      <c r="D1986" t="s">
        <v>80</v>
      </c>
      <c r="E1986" s="1">
        <v>45615</v>
      </c>
      <c r="F1986" s="1">
        <v>45628</v>
      </c>
      <c r="G1986" s="1"/>
      <c r="H1986" s="1">
        <v>45656</v>
      </c>
      <c r="I1986" s="1">
        <v>45636</v>
      </c>
      <c r="J1986" t="s">
        <v>21</v>
      </c>
      <c r="K1986" t="s">
        <v>22</v>
      </c>
      <c r="L1986">
        <v>10000</v>
      </c>
      <c r="O1986" t="s">
        <v>180</v>
      </c>
      <c r="P1986" t="s">
        <v>1422</v>
      </c>
      <c r="Q1986" t="s">
        <v>42</v>
      </c>
      <c r="R1986" t="s">
        <v>1424</v>
      </c>
      <c r="S1986" t="s">
        <v>1144</v>
      </c>
      <c r="T1986">
        <v>10000</v>
      </c>
    </row>
    <row r="1987" spans="1:20" x14ac:dyDescent="0.3">
      <c r="A1987" t="s">
        <v>3524</v>
      </c>
      <c r="B1987" t="str">
        <f>_xlfn.CONCAT(쿼리1[[#This Row],[주문번호]], "-", 쿼리1[[#This Row],[공정명]])</f>
        <v>20240913-1000141313-제대</v>
      </c>
      <c r="C1987">
        <v>5</v>
      </c>
      <c r="D1987" t="s">
        <v>80</v>
      </c>
      <c r="E1987" s="1">
        <v>45548</v>
      </c>
      <c r="F1987" s="1">
        <v>45562</v>
      </c>
      <c r="G1987" s="1">
        <v>45575</v>
      </c>
      <c r="H1987" s="1">
        <v>45656</v>
      </c>
      <c r="I1987" s="1">
        <v>45575</v>
      </c>
      <c r="J1987" t="s">
        <v>31</v>
      </c>
      <c r="K1987" t="s">
        <v>32</v>
      </c>
      <c r="L1987">
        <v>104347</v>
      </c>
      <c r="M1987">
        <v>193700</v>
      </c>
      <c r="N1987">
        <v>13</v>
      </c>
      <c r="O1987" t="s">
        <v>3525</v>
      </c>
      <c r="P1987" t="s">
        <v>3526</v>
      </c>
      <c r="Q1987" t="s">
        <v>3527</v>
      </c>
      <c r="R1987" t="s">
        <v>1774</v>
      </c>
      <c r="S1987" t="s">
        <v>1144</v>
      </c>
      <c r="T1987">
        <v>104347</v>
      </c>
    </row>
    <row r="1988" spans="1:20" x14ac:dyDescent="0.3">
      <c r="A1988" t="s">
        <v>3528</v>
      </c>
      <c r="B1988" t="str">
        <f>_xlfn.CONCAT(쿼리1[[#This Row],[주문번호]], "-", 쿼리1[[#This Row],[공정명]])</f>
        <v>20241017-1220P0169-제대</v>
      </c>
      <c r="C1988">
        <v>4</v>
      </c>
      <c r="D1988" t="s">
        <v>80</v>
      </c>
      <c r="E1988" s="1">
        <v>45582</v>
      </c>
      <c r="F1988" s="1">
        <v>45595</v>
      </c>
      <c r="G1988" s="1">
        <v>45593</v>
      </c>
      <c r="H1988" s="1">
        <v>45656</v>
      </c>
      <c r="I1988" s="1">
        <v>45593</v>
      </c>
      <c r="J1988" t="s">
        <v>31</v>
      </c>
      <c r="K1988" t="s">
        <v>39</v>
      </c>
      <c r="L1988">
        <v>8571</v>
      </c>
      <c r="M1988">
        <v>8350</v>
      </c>
      <c r="N1988">
        <v>-2</v>
      </c>
      <c r="O1988" t="s">
        <v>91</v>
      </c>
      <c r="P1988" t="s">
        <v>1444</v>
      </c>
      <c r="Q1988" t="s">
        <v>3529</v>
      </c>
      <c r="R1988" t="s">
        <v>1445</v>
      </c>
      <c r="S1988" t="s">
        <v>1144</v>
      </c>
      <c r="T1988">
        <v>8571</v>
      </c>
    </row>
    <row r="1989" spans="1:20" x14ac:dyDescent="0.3">
      <c r="A1989" t="s">
        <v>1653</v>
      </c>
      <c r="B1989" t="str">
        <f>_xlfn.CONCAT(쿼리1[[#This Row],[주문번호]], "-", 쿼리1[[#This Row],[공정명]])</f>
        <v>20241017-130441-제대</v>
      </c>
      <c r="C1989">
        <v>2</v>
      </c>
      <c r="D1989" t="s">
        <v>80</v>
      </c>
      <c r="E1989" s="1">
        <v>45582</v>
      </c>
      <c r="F1989" s="1">
        <v>45595</v>
      </c>
      <c r="G1989" s="1">
        <v>45593</v>
      </c>
      <c r="H1989" s="1">
        <v>45656</v>
      </c>
      <c r="I1989" s="1">
        <v>45595</v>
      </c>
      <c r="J1989" t="s">
        <v>31</v>
      </c>
      <c r="K1989" t="s">
        <v>39</v>
      </c>
      <c r="L1989">
        <v>8571</v>
      </c>
      <c r="M1989">
        <v>8500</v>
      </c>
      <c r="N1989">
        <v>-2</v>
      </c>
      <c r="O1989" t="s">
        <v>91</v>
      </c>
      <c r="P1989" t="s">
        <v>1444</v>
      </c>
      <c r="Q1989" t="s">
        <v>42</v>
      </c>
      <c r="R1989" t="s">
        <v>1445</v>
      </c>
      <c r="S1989" t="s">
        <v>1144</v>
      </c>
      <c r="T1989">
        <v>8571</v>
      </c>
    </row>
    <row r="1990" spans="1:20" x14ac:dyDescent="0.3">
      <c r="A1990" t="s">
        <v>3530</v>
      </c>
      <c r="B1990" t="str">
        <f>_xlfn.CONCAT(쿼리1[[#This Row],[주문번호]], "-", 쿼리1[[#This Row],[공정명]])</f>
        <v>20241113-130441-제대</v>
      </c>
      <c r="C1990">
        <v>2</v>
      </c>
      <c r="D1990" t="s">
        <v>80</v>
      </c>
      <c r="E1990" s="1">
        <v>45609</v>
      </c>
      <c r="F1990" s="1">
        <v>45622</v>
      </c>
      <c r="G1990" s="1">
        <v>45619</v>
      </c>
      <c r="H1990" s="1">
        <v>45656</v>
      </c>
      <c r="I1990" s="1">
        <v>45619</v>
      </c>
      <c r="J1990" t="s">
        <v>31</v>
      </c>
      <c r="K1990" t="s">
        <v>39</v>
      </c>
      <c r="L1990">
        <v>8571</v>
      </c>
      <c r="M1990">
        <v>8600</v>
      </c>
      <c r="N1990">
        <v>-3</v>
      </c>
      <c r="O1990" t="s">
        <v>91</v>
      </c>
      <c r="P1990" t="s">
        <v>1444</v>
      </c>
      <c r="Q1990" t="s">
        <v>42</v>
      </c>
      <c r="R1990" t="s">
        <v>1445</v>
      </c>
      <c r="S1990" t="s">
        <v>1144</v>
      </c>
      <c r="T1990">
        <v>8571</v>
      </c>
    </row>
    <row r="1991" spans="1:20" x14ac:dyDescent="0.3">
      <c r="A1991" t="s">
        <v>3531</v>
      </c>
      <c r="B1991" t="str">
        <f>_xlfn.CONCAT(쿼리1[[#This Row],[주문번호]], "-", 쿼리1[[#This Row],[공정명]])</f>
        <v>20241125-1217P0081-제대</v>
      </c>
      <c r="C1991">
        <v>3</v>
      </c>
      <c r="D1991" t="s">
        <v>80</v>
      </c>
      <c r="E1991" s="1">
        <v>45621</v>
      </c>
      <c r="F1991" s="1">
        <v>45632</v>
      </c>
      <c r="G1991" s="1">
        <v>45635</v>
      </c>
      <c r="H1991" s="1">
        <v>45656</v>
      </c>
      <c r="I1991" s="1">
        <v>45635</v>
      </c>
      <c r="J1991" t="s">
        <v>31</v>
      </c>
      <c r="K1991" t="s">
        <v>32</v>
      </c>
      <c r="L1991">
        <v>7500</v>
      </c>
      <c r="M1991">
        <v>7300</v>
      </c>
      <c r="N1991">
        <v>3</v>
      </c>
      <c r="O1991" t="s">
        <v>3532</v>
      </c>
      <c r="P1991" t="s">
        <v>3533</v>
      </c>
      <c r="Q1991" t="s">
        <v>3534</v>
      </c>
      <c r="R1991" t="s">
        <v>1445</v>
      </c>
      <c r="S1991" t="s">
        <v>1144</v>
      </c>
      <c r="T1991">
        <v>7500</v>
      </c>
    </row>
    <row r="1992" spans="1:20" x14ac:dyDescent="0.3">
      <c r="A1992" t="s">
        <v>3535</v>
      </c>
      <c r="B1992" t="str">
        <f>_xlfn.CONCAT(쿼리1[[#This Row],[주문번호]], "-", 쿼리1[[#This Row],[공정명]])</f>
        <v>20241125-1220P0169-제대</v>
      </c>
      <c r="C1992">
        <v>4</v>
      </c>
      <c r="D1992" t="s">
        <v>80</v>
      </c>
      <c r="E1992" s="1">
        <v>45621</v>
      </c>
      <c r="F1992" s="1">
        <v>45632</v>
      </c>
      <c r="G1992" s="1">
        <v>45635</v>
      </c>
      <c r="H1992" s="1">
        <v>45656</v>
      </c>
      <c r="I1992" s="1">
        <v>45635</v>
      </c>
      <c r="J1992" t="s">
        <v>31</v>
      </c>
      <c r="K1992" t="s">
        <v>32</v>
      </c>
      <c r="L1992">
        <v>12857</v>
      </c>
      <c r="M1992">
        <v>12500</v>
      </c>
      <c r="N1992">
        <v>3</v>
      </c>
      <c r="O1992" t="s">
        <v>91</v>
      </c>
      <c r="P1992" t="s">
        <v>1444</v>
      </c>
      <c r="Q1992" t="s">
        <v>3529</v>
      </c>
      <c r="R1992" t="s">
        <v>1445</v>
      </c>
      <c r="S1992" t="s">
        <v>1144</v>
      </c>
      <c r="T1992">
        <v>12857</v>
      </c>
    </row>
    <row r="1993" spans="1:20" x14ac:dyDescent="0.3">
      <c r="A1993" t="s">
        <v>3536</v>
      </c>
      <c r="B1993" t="str">
        <f>_xlfn.CONCAT(쿼리1[[#This Row],[주문번호]], "-", 쿼리1[[#This Row],[공정명]])</f>
        <v>20240930-1118N0021-제대</v>
      </c>
      <c r="C1993">
        <v>2</v>
      </c>
      <c r="D1993" t="s">
        <v>80</v>
      </c>
      <c r="E1993" s="1">
        <v>45565</v>
      </c>
      <c r="F1993" s="1">
        <v>45575</v>
      </c>
      <c r="G1993" s="1">
        <v>45576</v>
      </c>
      <c r="H1993" s="1">
        <v>45656</v>
      </c>
      <c r="I1993" s="1">
        <v>45576</v>
      </c>
      <c r="J1993" t="s">
        <v>31</v>
      </c>
      <c r="K1993" t="s">
        <v>32</v>
      </c>
      <c r="L1993">
        <v>27906</v>
      </c>
      <c r="M1993">
        <v>27900</v>
      </c>
      <c r="N1993">
        <v>1</v>
      </c>
      <c r="O1993" t="s">
        <v>2493</v>
      </c>
      <c r="P1993" t="s">
        <v>3537</v>
      </c>
      <c r="Q1993" t="s">
        <v>42</v>
      </c>
      <c r="R1993" t="s">
        <v>2495</v>
      </c>
      <c r="S1993" t="s">
        <v>1144</v>
      </c>
      <c r="T1993">
        <v>27906</v>
      </c>
    </row>
    <row r="1994" spans="1:20" x14ac:dyDescent="0.3">
      <c r="A1994" t="s">
        <v>3538</v>
      </c>
      <c r="B1994" t="str">
        <f>_xlfn.CONCAT(쿼리1[[#This Row],[주문번호]], "-", 쿼리1[[#This Row],[공정명]])</f>
        <v>20241002-1000143265-제대</v>
      </c>
      <c r="C1994">
        <v>2</v>
      </c>
      <c r="D1994" t="s">
        <v>80</v>
      </c>
      <c r="E1994" s="1">
        <v>45567</v>
      </c>
      <c r="F1994" s="1">
        <v>45579</v>
      </c>
      <c r="G1994" s="1">
        <v>45579</v>
      </c>
      <c r="H1994" s="1">
        <v>45656</v>
      </c>
      <c r="I1994" s="1">
        <v>45579</v>
      </c>
      <c r="J1994" t="s">
        <v>31</v>
      </c>
      <c r="K1994" t="s">
        <v>39</v>
      </c>
      <c r="L1994">
        <v>9375</v>
      </c>
      <c r="M1994">
        <v>9100</v>
      </c>
      <c r="N1994">
        <v>0</v>
      </c>
      <c r="O1994" t="s">
        <v>2365</v>
      </c>
      <c r="P1994" t="s">
        <v>3539</v>
      </c>
      <c r="Q1994" t="s">
        <v>42</v>
      </c>
      <c r="R1994" t="s">
        <v>1278</v>
      </c>
      <c r="S1994" t="s">
        <v>1144</v>
      </c>
      <c r="T1994">
        <v>9375</v>
      </c>
    </row>
    <row r="1995" spans="1:20" x14ac:dyDescent="0.3">
      <c r="A1995" t="s">
        <v>3540</v>
      </c>
      <c r="B1995" t="str">
        <f>_xlfn.CONCAT(쿼리1[[#This Row],[주문번호]], "-", 쿼리1[[#This Row],[공정명]])</f>
        <v>20241015-1316N1128-제대</v>
      </c>
      <c r="C1995">
        <v>2</v>
      </c>
      <c r="D1995" t="s">
        <v>80</v>
      </c>
      <c r="E1995" s="1">
        <v>45580</v>
      </c>
      <c r="F1995" s="1">
        <v>45590</v>
      </c>
      <c r="G1995" s="1">
        <v>45587</v>
      </c>
      <c r="H1995" s="1">
        <v>45656</v>
      </c>
      <c r="I1995" s="1">
        <v>45588</v>
      </c>
      <c r="J1995" t="s">
        <v>31</v>
      </c>
      <c r="K1995" t="s">
        <v>39</v>
      </c>
      <c r="L1995">
        <v>9375</v>
      </c>
      <c r="M1995">
        <v>9100</v>
      </c>
      <c r="N1995">
        <v>-3</v>
      </c>
      <c r="O1995" t="s">
        <v>2365</v>
      </c>
      <c r="P1995" t="s">
        <v>3541</v>
      </c>
      <c r="Q1995" t="s">
        <v>42</v>
      </c>
      <c r="R1995" t="s">
        <v>1278</v>
      </c>
      <c r="S1995" t="s">
        <v>1144</v>
      </c>
      <c r="T1995">
        <v>9375</v>
      </c>
    </row>
    <row r="1996" spans="1:20" x14ac:dyDescent="0.3">
      <c r="A1996" t="s">
        <v>3542</v>
      </c>
      <c r="B1996" t="str">
        <f>_xlfn.CONCAT(쿼리1[[#This Row],[주문번호]], "-", 쿼리1[[#This Row],[공정명]])</f>
        <v>20240902-1000143265-제대</v>
      </c>
      <c r="C1996">
        <v>2</v>
      </c>
      <c r="D1996" t="s">
        <v>80</v>
      </c>
      <c r="E1996" s="1">
        <v>45537</v>
      </c>
      <c r="F1996" s="1">
        <v>45547</v>
      </c>
      <c r="G1996" s="1">
        <v>45547</v>
      </c>
      <c r="H1996" s="1">
        <v>45656</v>
      </c>
      <c r="I1996" s="1">
        <v>45547</v>
      </c>
      <c r="J1996" t="s">
        <v>31</v>
      </c>
      <c r="K1996" t="s">
        <v>39</v>
      </c>
      <c r="L1996">
        <v>9375</v>
      </c>
      <c r="M1996">
        <v>9180</v>
      </c>
      <c r="N1996">
        <v>0</v>
      </c>
      <c r="O1996" t="s">
        <v>2365</v>
      </c>
      <c r="P1996" t="s">
        <v>3539</v>
      </c>
      <c r="Q1996" t="s">
        <v>42</v>
      </c>
      <c r="R1996" t="s">
        <v>1278</v>
      </c>
      <c r="S1996" t="s">
        <v>1144</v>
      </c>
      <c r="T1996">
        <v>9375</v>
      </c>
    </row>
    <row r="1997" spans="1:20" x14ac:dyDescent="0.3">
      <c r="A1997" t="s">
        <v>3543</v>
      </c>
      <c r="B1997" t="str">
        <f>_xlfn.CONCAT(쿼리1[[#This Row],[주문번호]], "-", 쿼리1[[#This Row],[공정명]])</f>
        <v>20241016-1000164013-제대</v>
      </c>
      <c r="C1997">
        <v>4</v>
      </c>
      <c r="D1997" t="s">
        <v>80</v>
      </c>
      <c r="E1997" s="1">
        <v>45581</v>
      </c>
      <c r="F1997" s="1">
        <v>45594</v>
      </c>
      <c r="G1997" s="1">
        <v>45598</v>
      </c>
      <c r="H1997" s="1">
        <v>45656</v>
      </c>
      <c r="I1997" s="1">
        <v>45598</v>
      </c>
      <c r="J1997" t="s">
        <v>31</v>
      </c>
      <c r="K1997" t="s">
        <v>32</v>
      </c>
      <c r="L1997">
        <v>21428</v>
      </c>
      <c r="M1997">
        <v>20800</v>
      </c>
      <c r="N1997">
        <v>4</v>
      </c>
      <c r="O1997" t="s">
        <v>3410</v>
      </c>
      <c r="P1997" t="s">
        <v>1515</v>
      </c>
      <c r="Q1997" t="s">
        <v>3544</v>
      </c>
      <c r="R1997" t="s">
        <v>3545</v>
      </c>
      <c r="S1997" t="s">
        <v>1144</v>
      </c>
      <c r="T1997">
        <v>21428</v>
      </c>
    </row>
    <row r="1998" spans="1:20" x14ac:dyDescent="0.3">
      <c r="A1998" t="s">
        <v>3546</v>
      </c>
      <c r="B1998" t="str">
        <f>_xlfn.CONCAT(쿼리1[[#This Row],[주문번호]], "-", 쿼리1[[#This Row],[공정명]])</f>
        <v>20240926-1000155576-제대</v>
      </c>
      <c r="C1998">
        <v>2</v>
      </c>
      <c r="D1998" t="s">
        <v>80</v>
      </c>
      <c r="E1998" s="1">
        <v>45561</v>
      </c>
      <c r="F1998" s="1">
        <v>45573</v>
      </c>
      <c r="G1998" s="1">
        <v>45575</v>
      </c>
      <c r="H1998" s="1">
        <v>45656</v>
      </c>
      <c r="I1998" s="1">
        <v>45569</v>
      </c>
      <c r="J1998" t="s">
        <v>101</v>
      </c>
      <c r="K1998" t="s">
        <v>32</v>
      </c>
      <c r="L1998">
        <v>17142</v>
      </c>
      <c r="M1998">
        <v>17000</v>
      </c>
      <c r="N1998">
        <v>2</v>
      </c>
      <c r="O1998" t="s">
        <v>731</v>
      </c>
      <c r="P1998" t="s">
        <v>671</v>
      </c>
      <c r="Q1998" t="s">
        <v>42</v>
      </c>
      <c r="R1998" t="s">
        <v>3547</v>
      </c>
      <c r="S1998" t="s">
        <v>1144</v>
      </c>
      <c r="T1998">
        <v>17142</v>
      </c>
    </row>
    <row r="1999" spans="1:20" x14ac:dyDescent="0.3">
      <c r="A1999" t="s">
        <v>3548</v>
      </c>
      <c r="B1999" t="str">
        <f>_xlfn.CONCAT(쿼리1[[#This Row],[주문번호]], "-", 쿼리1[[#This Row],[공정명]])</f>
        <v>20241204-1316P0076-제대</v>
      </c>
      <c r="C1999">
        <v>4</v>
      </c>
      <c r="D1999" t="s">
        <v>80</v>
      </c>
      <c r="E1999" s="1">
        <v>45630</v>
      </c>
      <c r="F1999" s="1">
        <v>45642</v>
      </c>
      <c r="G1999" s="1">
        <v>45644</v>
      </c>
      <c r="H1999" s="1">
        <v>45656</v>
      </c>
      <c r="I1999" s="1">
        <v>45649</v>
      </c>
      <c r="J1999" t="s">
        <v>31</v>
      </c>
      <c r="K1999" t="s">
        <v>32</v>
      </c>
      <c r="L1999">
        <v>28571</v>
      </c>
      <c r="M1999">
        <v>28000</v>
      </c>
      <c r="N1999">
        <v>2</v>
      </c>
      <c r="O1999" t="s">
        <v>3549</v>
      </c>
      <c r="P1999" t="s">
        <v>3550</v>
      </c>
      <c r="Q1999" t="s">
        <v>3551</v>
      </c>
      <c r="R1999" t="s">
        <v>3552</v>
      </c>
      <c r="S1999" t="s">
        <v>1144</v>
      </c>
      <c r="T1999">
        <v>28571</v>
      </c>
    </row>
    <row r="2000" spans="1:20" x14ac:dyDescent="0.3">
      <c r="A2000" t="s">
        <v>3553</v>
      </c>
      <c r="B2000" t="str">
        <f>_xlfn.CONCAT(쿼리1[[#This Row],[주문번호]], "-", 쿼리1[[#This Row],[공정명]])</f>
        <v>20240925-1316P0076-제대</v>
      </c>
      <c r="C2000">
        <v>4</v>
      </c>
      <c r="D2000" t="s">
        <v>80</v>
      </c>
      <c r="E2000" s="1">
        <v>45560</v>
      </c>
      <c r="F2000" s="1">
        <v>45573</v>
      </c>
      <c r="G2000" s="1">
        <v>45575</v>
      </c>
      <c r="H2000" s="1">
        <v>45656</v>
      </c>
      <c r="I2000" s="1">
        <v>45572</v>
      </c>
      <c r="J2000" t="s">
        <v>101</v>
      </c>
      <c r="K2000" t="s">
        <v>32</v>
      </c>
      <c r="L2000">
        <v>28571</v>
      </c>
      <c r="M2000">
        <v>28000</v>
      </c>
      <c r="N2000">
        <v>2</v>
      </c>
      <c r="O2000" t="s">
        <v>3549</v>
      </c>
      <c r="P2000" t="s">
        <v>3550</v>
      </c>
      <c r="Q2000" t="s">
        <v>3551</v>
      </c>
      <c r="R2000" t="s">
        <v>3552</v>
      </c>
      <c r="S2000" t="s">
        <v>1144</v>
      </c>
      <c r="T2000">
        <v>28571</v>
      </c>
    </row>
    <row r="2001" spans="1:20" x14ac:dyDescent="0.3">
      <c r="A2001" t="s">
        <v>3554</v>
      </c>
      <c r="B2001" t="str">
        <f>_xlfn.CONCAT(쿼리1[[#This Row],[주문번호]], "-", 쿼리1[[#This Row],[공정명]])</f>
        <v>20240906-1000149242-제대</v>
      </c>
      <c r="C2001">
        <v>2</v>
      </c>
      <c r="D2001" t="s">
        <v>80</v>
      </c>
      <c r="E2001" s="1">
        <v>45541</v>
      </c>
      <c r="F2001" s="1">
        <v>45554</v>
      </c>
      <c r="G2001" s="1">
        <v>45558</v>
      </c>
      <c r="H2001" s="1">
        <v>45656</v>
      </c>
      <c r="I2001" s="1">
        <v>45558</v>
      </c>
      <c r="J2001" t="s">
        <v>31</v>
      </c>
      <c r="K2001" t="s">
        <v>32</v>
      </c>
      <c r="L2001">
        <v>27692</v>
      </c>
      <c r="M2001">
        <v>54050</v>
      </c>
      <c r="N2001">
        <v>4</v>
      </c>
      <c r="O2001" t="s">
        <v>275</v>
      </c>
      <c r="P2001" t="s">
        <v>1198</v>
      </c>
      <c r="Q2001" t="s">
        <v>42</v>
      </c>
      <c r="R2001" t="s">
        <v>3555</v>
      </c>
      <c r="S2001" t="s">
        <v>1144</v>
      </c>
      <c r="T2001">
        <v>27692</v>
      </c>
    </row>
    <row r="2002" spans="1:20" x14ac:dyDescent="0.3">
      <c r="A2002" t="s">
        <v>3556</v>
      </c>
      <c r="B2002" t="str">
        <f>_xlfn.CONCAT(쿼리1[[#This Row],[주문번호]], "-", 쿼리1[[#This Row],[공정명]])</f>
        <v>20241030-12150353-제대</v>
      </c>
      <c r="C2002">
        <v>5</v>
      </c>
      <c r="D2002" t="s">
        <v>80</v>
      </c>
      <c r="E2002" s="1">
        <v>45595</v>
      </c>
      <c r="F2002" s="1">
        <v>45609</v>
      </c>
      <c r="G2002" s="1">
        <v>45611</v>
      </c>
      <c r="H2002" s="1">
        <v>45656</v>
      </c>
      <c r="I2002" s="1">
        <v>45611</v>
      </c>
      <c r="J2002" t="s">
        <v>31</v>
      </c>
      <c r="K2002" t="s">
        <v>32</v>
      </c>
      <c r="L2002">
        <v>30000</v>
      </c>
      <c r="M2002">
        <v>28350</v>
      </c>
      <c r="N2002">
        <v>2</v>
      </c>
      <c r="O2002" t="s">
        <v>3557</v>
      </c>
      <c r="P2002" t="s">
        <v>3558</v>
      </c>
      <c r="Q2002" t="s">
        <v>3559</v>
      </c>
      <c r="R2002" t="s">
        <v>3560</v>
      </c>
      <c r="S2002" t="s">
        <v>1144</v>
      </c>
      <c r="T2002">
        <v>30000</v>
      </c>
    </row>
    <row r="2003" spans="1:20" x14ac:dyDescent="0.3">
      <c r="A2003" t="s">
        <v>3561</v>
      </c>
      <c r="B2003" t="str">
        <f>_xlfn.CONCAT(쿼리1[[#This Row],[주문번호]], "-", 쿼리1[[#This Row],[공정명]])</f>
        <v>20241120-2119P0038-인쇄</v>
      </c>
      <c r="C2003">
        <v>2</v>
      </c>
      <c r="D2003" t="s">
        <v>328</v>
      </c>
      <c r="E2003" s="1">
        <v>45616</v>
      </c>
      <c r="F2003" s="1">
        <v>45622</v>
      </c>
      <c r="G2003" s="1">
        <v>45623</v>
      </c>
      <c r="H2003" s="1">
        <v>45656</v>
      </c>
      <c r="I2003" s="1">
        <v>45623</v>
      </c>
      <c r="J2003" t="s">
        <v>31</v>
      </c>
      <c r="K2003" t="s">
        <v>32</v>
      </c>
      <c r="L2003">
        <v>3700</v>
      </c>
      <c r="M2003">
        <v>3700</v>
      </c>
      <c r="N2003">
        <v>1</v>
      </c>
      <c r="O2003" t="s">
        <v>414</v>
      </c>
      <c r="P2003" t="s">
        <v>3562</v>
      </c>
      <c r="Q2003" t="s">
        <v>3563</v>
      </c>
      <c r="R2003" t="s">
        <v>3564</v>
      </c>
      <c r="S2003" t="s">
        <v>3427</v>
      </c>
      <c r="T2003">
        <v>10571</v>
      </c>
    </row>
    <row r="2004" spans="1:20" x14ac:dyDescent="0.3">
      <c r="A2004" t="s">
        <v>1009</v>
      </c>
      <c r="B2004" t="str">
        <f>_xlfn.CONCAT(쿼리1[[#This Row],[주문번호]], "-", 쿼리1[[#This Row],[공정명]])</f>
        <v>20240909-2000149199-인쇄</v>
      </c>
      <c r="C2004">
        <v>2</v>
      </c>
      <c r="D2004" t="s">
        <v>328</v>
      </c>
      <c r="E2004" s="1">
        <v>45544</v>
      </c>
      <c r="F2004" s="1">
        <v>45548</v>
      </c>
      <c r="G2004" s="1">
        <v>45574</v>
      </c>
      <c r="H2004" s="1">
        <v>45656</v>
      </c>
      <c r="I2004" s="1">
        <v>45575</v>
      </c>
      <c r="J2004" t="s">
        <v>31</v>
      </c>
      <c r="K2004" t="s">
        <v>32</v>
      </c>
      <c r="L2004">
        <v>2000</v>
      </c>
      <c r="M2004">
        <v>2000</v>
      </c>
      <c r="N2004">
        <v>26</v>
      </c>
      <c r="O2004" t="s">
        <v>243</v>
      </c>
      <c r="P2004" t="s">
        <v>1010</v>
      </c>
      <c r="Q2004" t="s">
        <v>1011</v>
      </c>
      <c r="R2004" t="s">
        <v>26</v>
      </c>
      <c r="S2004" t="s">
        <v>3427</v>
      </c>
      <c r="T2004">
        <v>5714</v>
      </c>
    </row>
    <row r="2005" spans="1:20" x14ac:dyDescent="0.3">
      <c r="A2005" t="s">
        <v>239</v>
      </c>
      <c r="B2005" t="str">
        <f>_xlfn.CONCAT(쿼리1[[#This Row],[주문번호]], "-", 쿼리1[[#This Row],[공정명]])</f>
        <v>20240913-2000169100-인쇄</v>
      </c>
      <c r="C2005">
        <v>2</v>
      </c>
      <c r="D2005" t="s">
        <v>328</v>
      </c>
      <c r="E2005" s="1">
        <v>45548</v>
      </c>
      <c r="F2005" s="1">
        <v>45553</v>
      </c>
      <c r="G2005" s="1">
        <v>45559</v>
      </c>
      <c r="H2005" s="1">
        <v>45656</v>
      </c>
      <c r="I2005" s="1">
        <v>45575</v>
      </c>
      <c r="J2005" t="s">
        <v>31</v>
      </c>
      <c r="K2005" t="s">
        <v>32</v>
      </c>
      <c r="L2005">
        <v>21500</v>
      </c>
      <c r="M2005">
        <v>21500</v>
      </c>
      <c r="N2005">
        <v>6</v>
      </c>
      <c r="O2005" t="s">
        <v>214</v>
      </c>
      <c r="P2005" t="s">
        <v>240</v>
      </c>
      <c r="Q2005" t="s">
        <v>241</v>
      </c>
      <c r="R2005" t="s">
        <v>26</v>
      </c>
      <c r="S2005" t="s">
        <v>3427</v>
      </c>
      <c r="T2005">
        <v>50000</v>
      </c>
    </row>
    <row r="2006" spans="1:20" x14ac:dyDescent="0.3">
      <c r="A2006" t="s">
        <v>994</v>
      </c>
      <c r="B2006" t="str">
        <f>_xlfn.CONCAT(쿼리1[[#This Row],[주문번호]], "-", 쿼리1[[#This Row],[공정명]])</f>
        <v>20241210-2000139878-인쇄</v>
      </c>
      <c r="C2006">
        <v>3</v>
      </c>
      <c r="D2006" t="s">
        <v>328</v>
      </c>
      <c r="E2006" s="1">
        <v>45636</v>
      </c>
      <c r="F2006" s="1">
        <v>45642</v>
      </c>
      <c r="G2006" s="1">
        <v>45641</v>
      </c>
      <c r="H2006" s="1">
        <v>45656</v>
      </c>
      <c r="I2006" s="1">
        <v>45641</v>
      </c>
      <c r="J2006" t="s">
        <v>31</v>
      </c>
      <c r="K2006" t="s">
        <v>39</v>
      </c>
      <c r="L2006">
        <v>13300</v>
      </c>
      <c r="M2006">
        <v>13300</v>
      </c>
      <c r="N2006">
        <v>-1</v>
      </c>
      <c r="O2006" t="s">
        <v>995</v>
      </c>
      <c r="P2006" t="s">
        <v>996</v>
      </c>
      <c r="Q2006" t="s">
        <v>997</v>
      </c>
      <c r="R2006" t="s">
        <v>998</v>
      </c>
      <c r="S2006" t="s">
        <v>3427</v>
      </c>
      <c r="T2006">
        <v>50188</v>
      </c>
    </row>
    <row r="2007" spans="1:20" x14ac:dyDescent="0.3">
      <c r="A2007" t="s">
        <v>999</v>
      </c>
      <c r="B2007" t="str">
        <f>_xlfn.CONCAT(쿼리1[[#This Row],[주문번호]], "-", 쿼리1[[#This Row],[공정명]])</f>
        <v>20241126-2000139878-인쇄</v>
      </c>
      <c r="C2007">
        <v>3</v>
      </c>
      <c r="D2007" t="s">
        <v>328</v>
      </c>
      <c r="E2007" s="1">
        <v>45622</v>
      </c>
      <c r="F2007" s="1">
        <v>45628</v>
      </c>
      <c r="G2007" s="1">
        <v>45632</v>
      </c>
      <c r="H2007" s="1">
        <v>45656</v>
      </c>
      <c r="I2007" s="1">
        <v>45632</v>
      </c>
      <c r="J2007" t="s">
        <v>31</v>
      </c>
      <c r="K2007" t="s">
        <v>32</v>
      </c>
      <c r="L2007">
        <v>13300</v>
      </c>
      <c r="M2007">
        <v>13300</v>
      </c>
      <c r="N2007">
        <v>4</v>
      </c>
      <c r="O2007" t="s">
        <v>995</v>
      </c>
      <c r="P2007" t="s">
        <v>996</v>
      </c>
      <c r="Q2007" t="s">
        <v>997</v>
      </c>
      <c r="R2007" t="s">
        <v>998</v>
      </c>
      <c r="S2007" t="s">
        <v>3427</v>
      </c>
      <c r="T2007">
        <v>50188</v>
      </c>
    </row>
    <row r="2008" spans="1:20" x14ac:dyDescent="0.3">
      <c r="A2008" t="s">
        <v>1000</v>
      </c>
      <c r="B2008" t="str">
        <f>_xlfn.CONCAT(쿼리1[[#This Row],[주문번호]], "-", 쿼리1[[#This Row],[공정명]])</f>
        <v>20241210-2000139116-인쇄</v>
      </c>
      <c r="C2008">
        <v>2</v>
      </c>
      <c r="D2008" t="s">
        <v>328</v>
      </c>
      <c r="E2008" s="1">
        <v>45636</v>
      </c>
      <c r="F2008" s="1">
        <v>45642</v>
      </c>
      <c r="G2008" s="1">
        <v>45643</v>
      </c>
      <c r="H2008" s="1">
        <v>45656</v>
      </c>
      <c r="I2008" s="1">
        <v>45643</v>
      </c>
      <c r="J2008" t="s">
        <v>31</v>
      </c>
      <c r="K2008" t="s">
        <v>32</v>
      </c>
      <c r="L2008">
        <v>20000</v>
      </c>
      <c r="M2008">
        <v>20000</v>
      </c>
      <c r="N2008">
        <v>1</v>
      </c>
      <c r="O2008" t="s">
        <v>995</v>
      </c>
      <c r="P2008" t="s">
        <v>1001</v>
      </c>
      <c r="Q2008" t="s">
        <v>1002</v>
      </c>
      <c r="R2008" t="s">
        <v>998</v>
      </c>
      <c r="S2008" t="s">
        <v>3427</v>
      </c>
      <c r="T2008">
        <v>50000</v>
      </c>
    </row>
    <row r="2009" spans="1:20" x14ac:dyDescent="0.3">
      <c r="A2009" t="s">
        <v>1003</v>
      </c>
      <c r="B2009" t="str">
        <f>_xlfn.CONCAT(쿼리1[[#This Row],[주문번호]], "-", 쿼리1[[#This Row],[공정명]])</f>
        <v>20241031-2000139116-인쇄</v>
      </c>
      <c r="C2009">
        <v>2</v>
      </c>
      <c r="D2009" t="s">
        <v>328</v>
      </c>
      <c r="E2009" s="1">
        <v>45596</v>
      </c>
      <c r="F2009" s="1">
        <v>45602</v>
      </c>
      <c r="G2009" s="1">
        <v>45603</v>
      </c>
      <c r="H2009" s="1">
        <v>45656</v>
      </c>
      <c r="I2009" s="1">
        <v>45607</v>
      </c>
      <c r="J2009" t="s">
        <v>31</v>
      </c>
      <c r="K2009" t="s">
        <v>32</v>
      </c>
      <c r="L2009">
        <v>20000</v>
      </c>
      <c r="M2009">
        <v>20000</v>
      </c>
      <c r="N2009">
        <v>1</v>
      </c>
      <c r="O2009" t="s">
        <v>995</v>
      </c>
      <c r="P2009" t="s">
        <v>1001</v>
      </c>
      <c r="Q2009" t="s">
        <v>1002</v>
      </c>
      <c r="R2009" t="s">
        <v>998</v>
      </c>
      <c r="S2009" t="s">
        <v>3427</v>
      </c>
      <c r="T2009">
        <v>50000</v>
      </c>
    </row>
    <row r="2010" spans="1:20" x14ac:dyDescent="0.3">
      <c r="A2010" t="s">
        <v>1007</v>
      </c>
      <c r="B2010" t="str">
        <f>_xlfn.CONCAT(쿼리1[[#This Row],[주문번호]], "-", 쿼리1[[#This Row],[공정명]])</f>
        <v>20241107-2000139878-인쇄</v>
      </c>
      <c r="C2010">
        <v>3</v>
      </c>
      <c r="D2010" t="s">
        <v>328</v>
      </c>
      <c r="E2010" s="1">
        <v>45603</v>
      </c>
      <c r="F2010" s="1">
        <v>45609</v>
      </c>
      <c r="G2010" s="1">
        <v>45609</v>
      </c>
      <c r="H2010" s="1">
        <v>45656</v>
      </c>
      <c r="I2010" s="1">
        <v>45614</v>
      </c>
      <c r="J2010" t="s">
        <v>31</v>
      </c>
      <c r="K2010" t="s">
        <v>39</v>
      </c>
      <c r="L2010">
        <v>13300</v>
      </c>
      <c r="M2010">
        <v>13300</v>
      </c>
      <c r="N2010">
        <v>0</v>
      </c>
      <c r="O2010" t="s">
        <v>995</v>
      </c>
      <c r="P2010" t="s">
        <v>996</v>
      </c>
      <c r="Q2010" t="s">
        <v>997</v>
      </c>
      <c r="R2010" t="s">
        <v>998</v>
      </c>
      <c r="S2010" t="s">
        <v>3427</v>
      </c>
      <c r="T2010">
        <v>50188</v>
      </c>
    </row>
    <row r="2011" spans="1:20" x14ac:dyDescent="0.3">
      <c r="A2011" t="s">
        <v>1008</v>
      </c>
      <c r="B2011" t="str">
        <f>_xlfn.CONCAT(쿼리1[[#This Row],[주문번호]], "-", 쿼리1[[#This Row],[공정명]])</f>
        <v>20241002-2000139116-인쇄</v>
      </c>
      <c r="C2011">
        <v>2</v>
      </c>
      <c r="D2011" t="s">
        <v>328</v>
      </c>
      <c r="E2011" s="1">
        <v>45567</v>
      </c>
      <c r="F2011" s="1">
        <v>45573</v>
      </c>
      <c r="G2011" s="1">
        <v>45577</v>
      </c>
      <c r="H2011" s="1">
        <v>45656</v>
      </c>
      <c r="I2011" s="1">
        <v>45580</v>
      </c>
      <c r="J2011" t="s">
        <v>31</v>
      </c>
      <c r="K2011" t="s">
        <v>32</v>
      </c>
      <c r="L2011">
        <v>20000</v>
      </c>
      <c r="M2011">
        <v>20000</v>
      </c>
      <c r="N2011">
        <v>4</v>
      </c>
      <c r="O2011" t="s">
        <v>995</v>
      </c>
      <c r="P2011" t="s">
        <v>1001</v>
      </c>
      <c r="Q2011" t="s">
        <v>1002</v>
      </c>
      <c r="R2011" t="s">
        <v>998</v>
      </c>
      <c r="S2011" t="s">
        <v>3427</v>
      </c>
      <c r="T2011">
        <v>50000</v>
      </c>
    </row>
    <row r="2012" spans="1:20" x14ac:dyDescent="0.3">
      <c r="A2012" t="s">
        <v>522</v>
      </c>
      <c r="B2012" t="str">
        <f>_xlfn.CONCAT(쿼리1[[#This Row],[주문번호]], "-", 쿼리1[[#This Row],[공정명]])</f>
        <v>20240911-250001-인쇄</v>
      </c>
      <c r="C2012">
        <v>2</v>
      </c>
      <c r="D2012" t="s">
        <v>328</v>
      </c>
      <c r="E2012" s="1">
        <v>45546</v>
      </c>
      <c r="F2012" s="1">
        <v>45552</v>
      </c>
      <c r="G2012" s="1">
        <v>45574</v>
      </c>
      <c r="H2012" s="1">
        <v>45656</v>
      </c>
      <c r="I2012" s="1">
        <v>45574</v>
      </c>
      <c r="J2012" t="s">
        <v>31</v>
      </c>
      <c r="K2012" t="s">
        <v>32</v>
      </c>
      <c r="L2012">
        <v>2000</v>
      </c>
      <c r="M2012">
        <v>2000</v>
      </c>
      <c r="N2012">
        <v>22</v>
      </c>
      <c r="O2012" t="s">
        <v>426</v>
      </c>
      <c r="P2012" t="s">
        <v>523</v>
      </c>
      <c r="Q2012" t="s">
        <v>524</v>
      </c>
      <c r="R2012" t="s">
        <v>525</v>
      </c>
      <c r="S2012" t="s">
        <v>3427</v>
      </c>
      <c r="T2012">
        <v>10000</v>
      </c>
    </row>
    <row r="2013" spans="1:20" x14ac:dyDescent="0.3">
      <c r="A2013" t="s">
        <v>526</v>
      </c>
      <c r="B2013" t="str">
        <f>_xlfn.CONCAT(쿼리1[[#This Row],[주문번호]], "-", 쿼리1[[#This Row],[공정명]])</f>
        <v>20241211-220687-인쇄</v>
      </c>
      <c r="C2013">
        <v>2</v>
      </c>
      <c r="D2013" t="s">
        <v>328</v>
      </c>
      <c r="E2013" s="1">
        <v>45637</v>
      </c>
      <c r="F2013" s="1">
        <v>45643</v>
      </c>
      <c r="G2013" s="1">
        <v>45649</v>
      </c>
      <c r="H2013" s="1">
        <v>45656</v>
      </c>
      <c r="I2013" s="1">
        <v>45651</v>
      </c>
      <c r="J2013" t="s">
        <v>31</v>
      </c>
      <c r="K2013" t="s">
        <v>32</v>
      </c>
      <c r="L2013">
        <v>1500</v>
      </c>
      <c r="M2013">
        <v>1500</v>
      </c>
      <c r="N2013">
        <v>6</v>
      </c>
      <c r="O2013" t="s">
        <v>426</v>
      </c>
      <c r="P2013" t="s">
        <v>527</v>
      </c>
      <c r="Q2013" t="s">
        <v>528</v>
      </c>
      <c r="R2013" t="s">
        <v>525</v>
      </c>
      <c r="S2013" t="s">
        <v>3427</v>
      </c>
      <c r="T2013">
        <v>10000</v>
      </c>
    </row>
    <row r="2014" spans="1:20" x14ac:dyDescent="0.3">
      <c r="A2014" t="s">
        <v>529</v>
      </c>
      <c r="B2014" t="str">
        <f>_xlfn.CONCAT(쿼리1[[#This Row],[주문번호]], "-", 쿼리1[[#This Row],[공정명]])</f>
        <v>20241204-220350-인쇄</v>
      </c>
      <c r="C2014">
        <v>2</v>
      </c>
      <c r="D2014" t="s">
        <v>328</v>
      </c>
      <c r="E2014" s="1">
        <v>45630</v>
      </c>
      <c r="F2014" s="1">
        <v>45636</v>
      </c>
      <c r="G2014" s="1">
        <v>45644</v>
      </c>
      <c r="H2014" s="1">
        <v>45656</v>
      </c>
      <c r="I2014" s="1">
        <v>45649</v>
      </c>
      <c r="J2014" t="s">
        <v>31</v>
      </c>
      <c r="K2014" t="s">
        <v>32</v>
      </c>
      <c r="L2014">
        <v>2200</v>
      </c>
      <c r="M2014">
        <v>2200</v>
      </c>
      <c r="N2014">
        <v>8</v>
      </c>
      <c r="O2014" t="s">
        <v>426</v>
      </c>
      <c r="P2014" t="s">
        <v>530</v>
      </c>
      <c r="Q2014" t="s">
        <v>531</v>
      </c>
      <c r="R2014" t="s">
        <v>525</v>
      </c>
      <c r="S2014" t="s">
        <v>3427</v>
      </c>
      <c r="T2014">
        <v>10000</v>
      </c>
    </row>
    <row r="2015" spans="1:20" x14ac:dyDescent="0.3">
      <c r="A2015" t="s">
        <v>2038</v>
      </c>
      <c r="B2015" t="str">
        <f>_xlfn.CONCAT(쿼리1[[#This Row],[주문번호]], "-", 쿼리1[[#This Row],[공정명]])</f>
        <v>20241002-2117P0185-인쇄</v>
      </c>
      <c r="C2015">
        <v>2</v>
      </c>
      <c r="D2015" t="s">
        <v>328</v>
      </c>
      <c r="E2015" s="1">
        <v>45567</v>
      </c>
      <c r="F2015" s="1">
        <v>45573</v>
      </c>
      <c r="G2015" s="1">
        <v>45575</v>
      </c>
      <c r="H2015" s="1">
        <v>45656</v>
      </c>
      <c r="I2015" s="1">
        <v>45580</v>
      </c>
      <c r="J2015" t="s">
        <v>31</v>
      </c>
      <c r="K2015" t="s">
        <v>32</v>
      </c>
      <c r="L2015">
        <v>2500</v>
      </c>
      <c r="M2015">
        <v>2500</v>
      </c>
      <c r="N2015">
        <v>2</v>
      </c>
      <c r="O2015" t="s">
        <v>832</v>
      </c>
      <c r="P2015" t="s">
        <v>2039</v>
      </c>
      <c r="Q2015" t="s">
        <v>2040</v>
      </c>
      <c r="R2015" t="s">
        <v>26</v>
      </c>
      <c r="S2015" t="s">
        <v>3427</v>
      </c>
      <c r="T2015">
        <v>16666</v>
      </c>
    </row>
    <row r="2016" spans="1:20" x14ac:dyDescent="0.3">
      <c r="A2016" t="s">
        <v>245</v>
      </c>
      <c r="B2016" t="str">
        <f>_xlfn.CONCAT(쿼리1[[#This Row],[주문번호]], "-", 쿼리1[[#This Row],[공정명]])</f>
        <v>20240926-2000142911-인쇄</v>
      </c>
      <c r="C2016">
        <v>2</v>
      </c>
      <c r="D2016" t="s">
        <v>328</v>
      </c>
      <c r="E2016" s="1">
        <v>45561</v>
      </c>
      <c r="F2016" s="1">
        <v>45566</v>
      </c>
      <c r="G2016" s="1">
        <v>45574</v>
      </c>
      <c r="H2016" s="1">
        <v>45656</v>
      </c>
      <c r="I2016" s="1">
        <v>45574</v>
      </c>
      <c r="J2016" t="s">
        <v>31</v>
      </c>
      <c r="K2016" t="s">
        <v>32</v>
      </c>
      <c r="L2016">
        <v>1000</v>
      </c>
      <c r="M2016">
        <v>1000</v>
      </c>
      <c r="N2016">
        <v>8</v>
      </c>
      <c r="O2016" t="s">
        <v>246</v>
      </c>
      <c r="P2016" t="s">
        <v>247</v>
      </c>
      <c r="Q2016" t="s">
        <v>248</v>
      </c>
      <c r="R2016" t="s">
        <v>26</v>
      </c>
      <c r="S2016" t="s">
        <v>3427</v>
      </c>
      <c r="T2016">
        <v>160000</v>
      </c>
    </row>
    <row r="2017" spans="1:20" x14ac:dyDescent="0.3">
      <c r="A2017" t="s">
        <v>249</v>
      </c>
      <c r="B2017" t="str">
        <f>_xlfn.CONCAT(쿼리1[[#This Row],[주문번호]], "-", 쿼리1[[#This Row],[공정명]])</f>
        <v>20240930-2000169086-인쇄</v>
      </c>
      <c r="C2017">
        <v>2</v>
      </c>
      <c r="D2017" t="s">
        <v>328</v>
      </c>
      <c r="E2017" s="1">
        <v>45565</v>
      </c>
      <c r="F2017" s="1">
        <v>45569</v>
      </c>
      <c r="G2017" s="1">
        <v>45573</v>
      </c>
      <c r="H2017" s="1">
        <v>45656</v>
      </c>
      <c r="I2017" s="1">
        <v>45575</v>
      </c>
      <c r="J2017" t="s">
        <v>31</v>
      </c>
      <c r="K2017" t="s">
        <v>32</v>
      </c>
      <c r="L2017">
        <v>17200</v>
      </c>
      <c r="M2017">
        <v>17200</v>
      </c>
      <c r="N2017">
        <v>4</v>
      </c>
      <c r="O2017" t="s">
        <v>214</v>
      </c>
      <c r="P2017" t="s">
        <v>215</v>
      </c>
      <c r="Q2017" t="s">
        <v>250</v>
      </c>
      <c r="R2017" t="s">
        <v>26</v>
      </c>
      <c r="S2017" t="s">
        <v>3427</v>
      </c>
      <c r="T2017">
        <v>50000</v>
      </c>
    </row>
    <row r="2018" spans="1:20" x14ac:dyDescent="0.3">
      <c r="A2018" t="s">
        <v>3434</v>
      </c>
      <c r="B2018" t="str">
        <f>_xlfn.CONCAT(쿼리1[[#This Row],[주문번호]], "-", 쿼리1[[#This Row],[공정명]])</f>
        <v>20241125-1000139412-합지</v>
      </c>
      <c r="C2018">
        <v>1</v>
      </c>
      <c r="D2018" t="s">
        <v>60</v>
      </c>
      <c r="E2018" s="1">
        <v>45621</v>
      </c>
      <c r="F2018" s="1">
        <v>45631</v>
      </c>
      <c r="G2018" s="1">
        <v>45628</v>
      </c>
      <c r="H2018" s="1">
        <v>45656</v>
      </c>
      <c r="I2018" s="1">
        <v>45628</v>
      </c>
      <c r="J2018" t="s">
        <v>31</v>
      </c>
      <c r="K2018" t="s">
        <v>39</v>
      </c>
      <c r="L2018">
        <v>6000</v>
      </c>
      <c r="M2018">
        <v>6000</v>
      </c>
      <c r="N2018">
        <v>-3</v>
      </c>
      <c r="O2018" t="s">
        <v>301</v>
      </c>
      <c r="P2018" t="s">
        <v>3435</v>
      </c>
      <c r="Q2018" t="s">
        <v>42</v>
      </c>
      <c r="R2018" t="s">
        <v>3436</v>
      </c>
      <c r="S2018" t="s">
        <v>1967</v>
      </c>
      <c r="T2018">
        <v>12</v>
      </c>
    </row>
    <row r="2019" spans="1:20" x14ac:dyDescent="0.3">
      <c r="A2019" t="s">
        <v>3434</v>
      </c>
      <c r="B2019" t="str">
        <f>_xlfn.CONCAT(쿼리1[[#This Row],[주문번호]], "-", 쿼리1[[#This Row],[공정명]])</f>
        <v>20241125-1000139412-합지</v>
      </c>
      <c r="C2019">
        <v>1</v>
      </c>
      <c r="D2019" t="s">
        <v>60</v>
      </c>
      <c r="E2019" s="1">
        <v>45621</v>
      </c>
      <c r="F2019" s="1">
        <v>45631</v>
      </c>
      <c r="G2019" s="1">
        <v>45628</v>
      </c>
      <c r="H2019" s="1">
        <v>45656</v>
      </c>
      <c r="I2019" s="1">
        <v>45628</v>
      </c>
      <c r="J2019" t="s">
        <v>31</v>
      </c>
      <c r="K2019" t="s">
        <v>39</v>
      </c>
      <c r="L2019">
        <v>6000</v>
      </c>
      <c r="M2019">
        <v>6000</v>
      </c>
      <c r="N2019">
        <v>-3</v>
      </c>
      <c r="O2019" t="s">
        <v>301</v>
      </c>
      <c r="P2019" t="s">
        <v>3435</v>
      </c>
      <c r="Q2019" t="s">
        <v>42</v>
      </c>
      <c r="R2019" t="s">
        <v>3436</v>
      </c>
      <c r="S2019" t="s">
        <v>1967</v>
      </c>
      <c r="T2019">
        <v>12</v>
      </c>
    </row>
    <row r="2020" spans="1:20" x14ac:dyDescent="0.3">
      <c r="A2020" t="s">
        <v>3434</v>
      </c>
      <c r="B2020" t="str">
        <f>_xlfn.CONCAT(쿼리1[[#This Row],[주문번호]], "-", 쿼리1[[#This Row],[공정명]])</f>
        <v>20241125-1000139412-합지</v>
      </c>
      <c r="C2020">
        <v>1</v>
      </c>
      <c r="D2020" t="s">
        <v>60</v>
      </c>
      <c r="E2020" s="1">
        <v>45621</v>
      </c>
      <c r="F2020" s="1">
        <v>45631</v>
      </c>
      <c r="G2020" s="1">
        <v>45628</v>
      </c>
      <c r="H2020" s="1">
        <v>45656</v>
      </c>
      <c r="I2020" s="1">
        <v>45628</v>
      </c>
      <c r="J2020" t="s">
        <v>31</v>
      </c>
      <c r="K2020" t="s">
        <v>39</v>
      </c>
      <c r="L2020">
        <v>6000</v>
      </c>
      <c r="M2020">
        <v>6000</v>
      </c>
      <c r="N2020">
        <v>-3</v>
      </c>
      <c r="O2020" t="s">
        <v>301</v>
      </c>
      <c r="P2020" t="s">
        <v>3435</v>
      </c>
      <c r="Q2020" t="s">
        <v>42</v>
      </c>
      <c r="R2020" t="s">
        <v>3436</v>
      </c>
      <c r="S2020" t="s">
        <v>1967</v>
      </c>
      <c r="T2020">
        <v>12</v>
      </c>
    </row>
    <row r="2021" spans="1:20" x14ac:dyDescent="0.3">
      <c r="A2021" t="s">
        <v>3434</v>
      </c>
      <c r="B2021" t="str">
        <f>_xlfn.CONCAT(쿼리1[[#This Row],[주문번호]], "-", 쿼리1[[#This Row],[공정명]])</f>
        <v>20241125-1000139412-분단</v>
      </c>
      <c r="C2021">
        <v>2</v>
      </c>
      <c r="D2021" t="s">
        <v>196</v>
      </c>
      <c r="E2021" s="1">
        <v>45621</v>
      </c>
      <c r="F2021" s="1">
        <v>45632</v>
      </c>
      <c r="G2021" s="1">
        <v>45628</v>
      </c>
      <c r="H2021" s="1">
        <v>45656</v>
      </c>
      <c r="I2021" s="1">
        <v>45628</v>
      </c>
      <c r="J2021" t="s">
        <v>31</v>
      </c>
      <c r="K2021" t="s">
        <v>39</v>
      </c>
      <c r="L2021">
        <v>6000</v>
      </c>
      <c r="M2021">
        <v>6000</v>
      </c>
      <c r="N2021">
        <v>-4</v>
      </c>
      <c r="O2021" t="s">
        <v>301</v>
      </c>
      <c r="P2021" t="s">
        <v>3435</v>
      </c>
      <c r="Q2021" t="s">
        <v>42</v>
      </c>
      <c r="R2021" t="s">
        <v>3436</v>
      </c>
      <c r="S2021" t="s">
        <v>1967</v>
      </c>
      <c r="T2021">
        <v>12</v>
      </c>
    </row>
    <row r="2022" spans="1:20" x14ac:dyDescent="0.3">
      <c r="A2022" t="s">
        <v>3565</v>
      </c>
      <c r="B2022" t="str">
        <f>_xlfn.CONCAT(쿼리1[[#This Row],[주문번호]], "-", 쿼리1[[#This Row],[공정명]])</f>
        <v>20241010-1000149677-합지</v>
      </c>
      <c r="C2022">
        <v>3</v>
      </c>
      <c r="D2022" t="s">
        <v>60</v>
      </c>
      <c r="E2022" s="1">
        <v>45575</v>
      </c>
      <c r="F2022" s="1">
        <v>45586</v>
      </c>
      <c r="G2022" s="1">
        <v>45593</v>
      </c>
      <c r="H2022" s="1">
        <v>45656</v>
      </c>
      <c r="I2022" s="1">
        <v>45594</v>
      </c>
      <c r="J2022" t="s">
        <v>31</v>
      </c>
      <c r="K2022" t="s">
        <v>32</v>
      </c>
      <c r="L2022">
        <v>4000</v>
      </c>
      <c r="M2022">
        <v>4000</v>
      </c>
      <c r="N2022">
        <v>7</v>
      </c>
      <c r="O2022" t="s">
        <v>3566</v>
      </c>
      <c r="P2022" t="s">
        <v>3567</v>
      </c>
      <c r="Q2022" t="s">
        <v>3568</v>
      </c>
      <c r="R2022" t="s">
        <v>3569</v>
      </c>
      <c r="S2022" t="s">
        <v>1967</v>
      </c>
      <c r="T2022">
        <v>20000</v>
      </c>
    </row>
    <row r="2023" spans="1:20" x14ac:dyDescent="0.3">
      <c r="A2023" t="s">
        <v>3565</v>
      </c>
      <c r="B2023" t="str">
        <f>_xlfn.CONCAT(쿼리1[[#This Row],[주문번호]], "-", 쿼리1[[#This Row],[공정명]])</f>
        <v>20241010-1000149677-합지</v>
      </c>
      <c r="C2023">
        <v>3</v>
      </c>
      <c r="D2023" t="s">
        <v>60</v>
      </c>
      <c r="E2023" s="1">
        <v>45575</v>
      </c>
      <c r="F2023" s="1">
        <v>45586</v>
      </c>
      <c r="G2023" s="1">
        <v>45593</v>
      </c>
      <c r="H2023" s="1">
        <v>45656</v>
      </c>
      <c r="I2023" s="1">
        <v>45594</v>
      </c>
      <c r="J2023" t="s">
        <v>31</v>
      </c>
      <c r="K2023" t="s">
        <v>32</v>
      </c>
      <c r="L2023">
        <v>4000</v>
      </c>
      <c r="M2023">
        <v>4000</v>
      </c>
      <c r="N2023">
        <v>7</v>
      </c>
      <c r="O2023" t="s">
        <v>3566</v>
      </c>
      <c r="P2023" t="s">
        <v>3567</v>
      </c>
      <c r="Q2023" t="s">
        <v>3568</v>
      </c>
      <c r="R2023" t="s">
        <v>3569</v>
      </c>
      <c r="S2023" t="s">
        <v>1967</v>
      </c>
      <c r="T2023">
        <v>20000</v>
      </c>
    </row>
    <row r="2024" spans="1:20" x14ac:dyDescent="0.3">
      <c r="A2024" t="s">
        <v>3565</v>
      </c>
      <c r="B2024" t="str">
        <f>_xlfn.CONCAT(쿼리1[[#This Row],[주문번호]], "-", 쿼리1[[#This Row],[공정명]])</f>
        <v>20241010-1000149677-합지</v>
      </c>
      <c r="C2024">
        <v>3</v>
      </c>
      <c r="D2024" t="s">
        <v>60</v>
      </c>
      <c r="E2024" s="1">
        <v>45575</v>
      </c>
      <c r="F2024" s="1">
        <v>45586</v>
      </c>
      <c r="G2024" s="1">
        <v>45593</v>
      </c>
      <c r="H2024" s="1">
        <v>45656</v>
      </c>
      <c r="I2024" s="1">
        <v>45594</v>
      </c>
      <c r="J2024" t="s">
        <v>31</v>
      </c>
      <c r="K2024" t="s">
        <v>32</v>
      </c>
      <c r="L2024">
        <v>4000</v>
      </c>
      <c r="M2024">
        <v>4000</v>
      </c>
      <c r="N2024">
        <v>7</v>
      </c>
      <c r="O2024" t="s">
        <v>3566</v>
      </c>
      <c r="P2024" t="s">
        <v>3567</v>
      </c>
      <c r="Q2024" t="s">
        <v>3568</v>
      </c>
      <c r="R2024" t="s">
        <v>3569</v>
      </c>
      <c r="S2024" t="s">
        <v>1967</v>
      </c>
      <c r="T2024">
        <v>20000</v>
      </c>
    </row>
    <row r="2025" spans="1:20" x14ac:dyDescent="0.3">
      <c r="A2025" t="s">
        <v>3565</v>
      </c>
      <c r="B2025" t="str">
        <f>_xlfn.CONCAT(쿼리1[[#This Row],[주문번호]], "-", 쿼리1[[#This Row],[공정명]])</f>
        <v>20241010-1000149677-합지</v>
      </c>
      <c r="C2025">
        <v>3</v>
      </c>
      <c r="D2025" t="s">
        <v>60</v>
      </c>
      <c r="E2025" s="1">
        <v>45575</v>
      </c>
      <c r="F2025" s="1">
        <v>45586</v>
      </c>
      <c r="G2025" s="1">
        <v>45593</v>
      </c>
      <c r="H2025" s="1">
        <v>45656</v>
      </c>
      <c r="I2025" s="1">
        <v>45594</v>
      </c>
      <c r="J2025" t="s">
        <v>31</v>
      </c>
      <c r="K2025" t="s">
        <v>32</v>
      </c>
      <c r="L2025">
        <v>4000</v>
      </c>
      <c r="M2025">
        <v>4000</v>
      </c>
      <c r="N2025">
        <v>7</v>
      </c>
      <c r="O2025" t="s">
        <v>3566</v>
      </c>
      <c r="P2025" t="s">
        <v>3567</v>
      </c>
      <c r="Q2025" t="s">
        <v>3568</v>
      </c>
      <c r="R2025" t="s">
        <v>3569</v>
      </c>
      <c r="S2025" t="s">
        <v>1967</v>
      </c>
      <c r="T2025">
        <v>20000</v>
      </c>
    </row>
    <row r="2026" spans="1:20" x14ac:dyDescent="0.3">
      <c r="A2026" t="s">
        <v>3565</v>
      </c>
      <c r="B2026" t="str">
        <f>_xlfn.CONCAT(쿼리1[[#This Row],[주문번호]], "-", 쿼리1[[#This Row],[공정명]])</f>
        <v>20241010-1000149677-분단</v>
      </c>
      <c r="C2026">
        <v>4</v>
      </c>
      <c r="D2026" t="s">
        <v>196</v>
      </c>
      <c r="E2026" s="1">
        <v>45575</v>
      </c>
      <c r="F2026" s="1">
        <v>45587</v>
      </c>
      <c r="G2026" s="1">
        <v>45593</v>
      </c>
      <c r="H2026" s="1">
        <v>45656</v>
      </c>
      <c r="I2026" s="1">
        <v>45594</v>
      </c>
      <c r="J2026" t="s">
        <v>31</v>
      </c>
      <c r="K2026" t="s">
        <v>32</v>
      </c>
      <c r="L2026">
        <v>4000</v>
      </c>
      <c r="M2026">
        <v>4000</v>
      </c>
      <c r="N2026">
        <v>6</v>
      </c>
      <c r="O2026" t="s">
        <v>3566</v>
      </c>
      <c r="P2026" t="s">
        <v>3567</v>
      </c>
      <c r="Q2026" t="s">
        <v>3568</v>
      </c>
      <c r="R2026" t="s">
        <v>3569</v>
      </c>
      <c r="S2026" t="s">
        <v>1967</v>
      </c>
      <c r="T2026">
        <v>20000</v>
      </c>
    </row>
    <row r="2027" spans="1:20" x14ac:dyDescent="0.3">
      <c r="A2027" t="s">
        <v>3570</v>
      </c>
      <c r="B2027" t="str">
        <f>_xlfn.CONCAT(쿼리1[[#This Row],[주문번호]], "-", 쿼리1[[#This Row],[공정명]])</f>
        <v>20240910-1000151944-합지</v>
      </c>
      <c r="C2027">
        <v>3</v>
      </c>
      <c r="D2027" t="s">
        <v>60</v>
      </c>
      <c r="E2027" s="1">
        <v>45545</v>
      </c>
      <c r="F2027" s="1">
        <v>45554</v>
      </c>
      <c r="G2027" s="1">
        <v>45548</v>
      </c>
      <c r="H2027" s="1">
        <v>45656</v>
      </c>
      <c r="I2027" s="1">
        <v>45555</v>
      </c>
      <c r="J2027" t="s">
        <v>31</v>
      </c>
      <c r="K2027" t="s">
        <v>39</v>
      </c>
      <c r="L2027">
        <v>18000</v>
      </c>
      <c r="M2027">
        <v>18000</v>
      </c>
      <c r="N2027">
        <v>-6</v>
      </c>
      <c r="O2027" t="s">
        <v>91</v>
      </c>
      <c r="P2027" t="s">
        <v>3571</v>
      </c>
      <c r="Q2027" t="s">
        <v>3572</v>
      </c>
      <c r="R2027" t="s">
        <v>3573</v>
      </c>
      <c r="S2027" t="s">
        <v>1967</v>
      </c>
      <c r="T2027">
        <v>36</v>
      </c>
    </row>
    <row r="2028" spans="1:20" x14ac:dyDescent="0.3">
      <c r="A2028" t="s">
        <v>3570</v>
      </c>
      <c r="B2028" t="str">
        <f>_xlfn.CONCAT(쿼리1[[#This Row],[주문번호]], "-", 쿼리1[[#This Row],[공정명]])</f>
        <v>20240910-1000151944-분단</v>
      </c>
      <c r="C2028">
        <v>4</v>
      </c>
      <c r="D2028" t="s">
        <v>196</v>
      </c>
      <c r="E2028" s="1">
        <v>45545</v>
      </c>
      <c r="F2028" s="1">
        <v>45555</v>
      </c>
      <c r="G2028" s="1"/>
      <c r="H2028" s="1">
        <v>45656</v>
      </c>
      <c r="I2028" s="1">
        <v>45555</v>
      </c>
      <c r="J2028" t="s">
        <v>21</v>
      </c>
      <c r="K2028" t="s">
        <v>22</v>
      </c>
      <c r="L2028">
        <v>18000</v>
      </c>
      <c r="O2028" t="s">
        <v>91</v>
      </c>
      <c r="P2028" t="s">
        <v>3571</v>
      </c>
      <c r="Q2028" t="s">
        <v>3572</v>
      </c>
      <c r="R2028" t="s">
        <v>3573</v>
      </c>
      <c r="S2028" t="s">
        <v>1967</v>
      </c>
      <c r="T2028">
        <v>36</v>
      </c>
    </row>
    <row r="2029" spans="1:20" x14ac:dyDescent="0.3">
      <c r="A2029" t="s">
        <v>3574</v>
      </c>
      <c r="B2029" t="str">
        <f>_xlfn.CONCAT(쿼리1[[#This Row],[주문번호]], "-", 쿼리1[[#This Row],[공정명]])</f>
        <v>20240906-1000162722-합지</v>
      </c>
      <c r="C2029">
        <v>3</v>
      </c>
      <c r="D2029" t="s">
        <v>60</v>
      </c>
      <c r="E2029" s="1">
        <v>45541</v>
      </c>
      <c r="F2029" s="1">
        <v>45552</v>
      </c>
      <c r="G2029" s="1">
        <v>45554</v>
      </c>
      <c r="H2029" s="1">
        <v>45656</v>
      </c>
      <c r="I2029" s="1">
        <v>45565</v>
      </c>
      <c r="J2029" t="s">
        <v>31</v>
      </c>
      <c r="K2029" t="s">
        <v>32</v>
      </c>
      <c r="L2029">
        <v>18000</v>
      </c>
      <c r="M2029">
        <v>18000</v>
      </c>
      <c r="N2029">
        <v>2</v>
      </c>
      <c r="O2029" t="s">
        <v>91</v>
      </c>
      <c r="P2029" t="s">
        <v>3571</v>
      </c>
      <c r="Q2029" t="s">
        <v>3575</v>
      </c>
      <c r="R2029" t="s">
        <v>3573</v>
      </c>
      <c r="S2029" t="s">
        <v>1967</v>
      </c>
      <c r="T2029">
        <v>36</v>
      </c>
    </row>
    <row r="2030" spans="1:20" x14ac:dyDescent="0.3">
      <c r="A2030" t="s">
        <v>3574</v>
      </c>
      <c r="B2030" t="str">
        <f>_xlfn.CONCAT(쿼리1[[#This Row],[주문번호]], "-", 쿼리1[[#This Row],[공정명]])</f>
        <v>20240906-1000162722-합지</v>
      </c>
      <c r="C2030">
        <v>3</v>
      </c>
      <c r="D2030" t="s">
        <v>60</v>
      </c>
      <c r="E2030" s="1">
        <v>45541</v>
      </c>
      <c r="F2030" s="1">
        <v>45552</v>
      </c>
      <c r="G2030" s="1">
        <v>45565</v>
      </c>
      <c r="H2030" s="1">
        <v>45656</v>
      </c>
      <c r="I2030" s="1">
        <v>45565</v>
      </c>
      <c r="J2030" t="s">
        <v>31</v>
      </c>
      <c r="K2030" t="s">
        <v>32</v>
      </c>
      <c r="L2030">
        <v>18000</v>
      </c>
      <c r="M2030">
        <v>18000</v>
      </c>
      <c r="N2030">
        <v>13</v>
      </c>
      <c r="O2030" t="s">
        <v>91</v>
      </c>
      <c r="P2030" t="s">
        <v>3571</v>
      </c>
      <c r="Q2030" t="s">
        <v>3575</v>
      </c>
      <c r="R2030" t="s">
        <v>3573</v>
      </c>
      <c r="S2030" t="s">
        <v>1967</v>
      </c>
      <c r="T2030">
        <v>36</v>
      </c>
    </row>
    <row r="2031" spans="1:20" x14ac:dyDescent="0.3">
      <c r="A2031" t="s">
        <v>3574</v>
      </c>
      <c r="B2031" t="str">
        <f>_xlfn.CONCAT(쿼리1[[#This Row],[주문번호]], "-", 쿼리1[[#This Row],[공정명]])</f>
        <v>20240906-1000162722-분단</v>
      </c>
      <c r="C2031">
        <v>4</v>
      </c>
      <c r="D2031" t="s">
        <v>196</v>
      </c>
      <c r="E2031" s="1">
        <v>45541</v>
      </c>
      <c r="F2031" s="1">
        <v>45553</v>
      </c>
      <c r="G2031" s="1">
        <v>45554</v>
      </c>
      <c r="H2031" s="1">
        <v>45656</v>
      </c>
      <c r="I2031" s="1">
        <v>45565</v>
      </c>
      <c r="J2031" t="s">
        <v>31</v>
      </c>
      <c r="K2031" t="s">
        <v>32</v>
      </c>
      <c r="L2031">
        <v>18000</v>
      </c>
      <c r="M2031">
        <v>18000</v>
      </c>
      <c r="N2031">
        <v>1</v>
      </c>
      <c r="O2031" t="s">
        <v>91</v>
      </c>
      <c r="P2031" t="s">
        <v>3571</v>
      </c>
      <c r="Q2031" t="s">
        <v>3575</v>
      </c>
      <c r="R2031" t="s">
        <v>3573</v>
      </c>
      <c r="S2031" t="s">
        <v>1967</v>
      </c>
      <c r="T2031">
        <v>36</v>
      </c>
    </row>
    <row r="2032" spans="1:20" x14ac:dyDescent="0.3">
      <c r="A2032" t="s">
        <v>3429</v>
      </c>
      <c r="B2032" t="str">
        <f>_xlfn.CONCAT(쿼리1[[#This Row],[주문번호]], "-", 쿼리1[[#This Row],[공정명]])</f>
        <v>20241108-1000169583-분단</v>
      </c>
      <c r="C2032">
        <v>2</v>
      </c>
      <c r="D2032" t="s">
        <v>196</v>
      </c>
      <c r="E2032" s="1">
        <v>45604</v>
      </c>
      <c r="F2032" s="1">
        <v>45615</v>
      </c>
      <c r="G2032" s="1">
        <v>45614</v>
      </c>
      <c r="H2032" s="1">
        <v>45656</v>
      </c>
      <c r="I2032" s="1">
        <v>45617</v>
      </c>
      <c r="J2032" t="s">
        <v>31</v>
      </c>
      <c r="K2032" t="s">
        <v>39</v>
      </c>
      <c r="L2032">
        <v>6000</v>
      </c>
      <c r="M2032">
        <v>6000</v>
      </c>
      <c r="N2032">
        <v>-1</v>
      </c>
      <c r="O2032" t="s">
        <v>2797</v>
      </c>
      <c r="P2032" t="s">
        <v>3430</v>
      </c>
      <c r="Q2032" t="s">
        <v>42</v>
      </c>
      <c r="R2032" t="s">
        <v>3431</v>
      </c>
      <c r="S2032" t="s">
        <v>1967</v>
      </c>
      <c r="T2032">
        <v>37500</v>
      </c>
    </row>
    <row r="2033" spans="1:20" x14ac:dyDescent="0.3">
      <c r="A2033" t="s">
        <v>2626</v>
      </c>
      <c r="B2033" t="str">
        <f>_xlfn.CONCAT(쿼리1[[#This Row],[주문번호]], "-", 쿼리1[[#This Row],[공정명]])</f>
        <v>20241107-1000157811-합지</v>
      </c>
      <c r="C2033">
        <v>1</v>
      </c>
      <c r="D2033" t="s">
        <v>60</v>
      </c>
      <c r="E2033" s="1">
        <v>45603</v>
      </c>
      <c r="F2033" s="1">
        <v>45611</v>
      </c>
      <c r="G2033" s="1">
        <v>45617</v>
      </c>
      <c r="H2033" s="1">
        <v>45656</v>
      </c>
      <c r="I2033" s="1">
        <v>45619</v>
      </c>
      <c r="J2033" t="s">
        <v>31</v>
      </c>
      <c r="K2033" t="s">
        <v>32</v>
      </c>
      <c r="L2033">
        <v>6000</v>
      </c>
      <c r="M2033">
        <v>6100</v>
      </c>
      <c r="N2033">
        <v>6</v>
      </c>
      <c r="O2033" t="s">
        <v>91</v>
      </c>
      <c r="P2033" t="s">
        <v>1172</v>
      </c>
      <c r="Q2033" t="s">
        <v>42</v>
      </c>
      <c r="R2033" t="s">
        <v>2627</v>
      </c>
      <c r="S2033" t="s">
        <v>3373</v>
      </c>
      <c r="T2033">
        <v>8571</v>
      </c>
    </row>
    <row r="2034" spans="1:20" x14ac:dyDescent="0.3">
      <c r="A2034" t="s">
        <v>3576</v>
      </c>
      <c r="B2034" t="str">
        <f>_xlfn.CONCAT(쿼리1[[#This Row],[주문번호]], "-", 쿼리1[[#This Row],[공정명]])</f>
        <v>20241206-1000168436-합지</v>
      </c>
      <c r="C2034">
        <v>3</v>
      </c>
      <c r="D2034" t="s">
        <v>60</v>
      </c>
      <c r="E2034" s="1">
        <v>45632</v>
      </c>
      <c r="F2034" s="1">
        <v>45642</v>
      </c>
      <c r="G2034" s="1"/>
      <c r="H2034" s="1">
        <v>45656</v>
      </c>
      <c r="I2034" s="1">
        <v>45652</v>
      </c>
      <c r="J2034" t="s">
        <v>31</v>
      </c>
      <c r="K2034" t="s">
        <v>22</v>
      </c>
      <c r="L2034">
        <v>9000</v>
      </c>
      <c r="O2034" t="s">
        <v>364</v>
      </c>
      <c r="P2034" t="s">
        <v>3577</v>
      </c>
      <c r="Q2034" t="s">
        <v>3578</v>
      </c>
      <c r="R2034" t="s">
        <v>3579</v>
      </c>
      <c r="S2034" t="s">
        <v>3373</v>
      </c>
      <c r="T2034">
        <v>75000</v>
      </c>
    </row>
    <row r="2035" spans="1:20" x14ac:dyDescent="0.3">
      <c r="A2035" t="s">
        <v>3576</v>
      </c>
      <c r="B2035" t="str">
        <f>_xlfn.CONCAT(쿼리1[[#This Row],[주문번호]], "-", 쿼리1[[#This Row],[공정명]])</f>
        <v>20241206-1000168436-합지</v>
      </c>
      <c r="C2035">
        <v>3</v>
      </c>
      <c r="D2035" t="s">
        <v>60</v>
      </c>
      <c r="E2035" s="1">
        <v>45632</v>
      </c>
      <c r="F2035" s="1">
        <v>45642</v>
      </c>
      <c r="G2035" s="1"/>
      <c r="H2035" s="1">
        <v>45656</v>
      </c>
      <c r="I2035" s="1">
        <v>45652</v>
      </c>
      <c r="J2035" t="s">
        <v>31</v>
      </c>
      <c r="K2035" t="s">
        <v>22</v>
      </c>
      <c r="L2035">
        <v>9000</v>
      </c>
      <c r="O2035" t="s">
        <v>364</v>
      </c>
      <c r="P2035" t="s">
        <v>3577</v>
      </c>
      <c r="Q2035" t="s">
        <v>3578</v>
      </c>
      <c r="R2035" t="s">
        <v>3579</v>
      </c>
      <c r="S2035" t="s">
        <v>3373</v>
      </c>
      <c r="T2035">
        <v>75000</v>
      </c>
    </row>
    <row r="2036" spans="1:20" x14ac:dyDescent="0.3">
      <c r="A2036" t="s">
        <v>3576</v>
      </c>
      <c r="B2036" t="str">
        <f>_xlfn.CONCAT(쿼리1[[#This Row],[주문번호]], "-", 쿼리1[[#This Row],[공정명]])</f>
        <v>20241206-1000168436-분단</v>
      </c>
      <c r="C2036">
        <v>4</v>
      </c>
      <c r="D2036" t="s">
        <v>196</v>
      </c>
      <c r="E2036" s="1">
        <v>45632</v>
      </c>
      <c r="F2036" s="1">
        <v>45643</v>
      </c>
      <c r="G2036" s="1">
        <v>45649</v>
      </c>
      <c r="H2036" s="1">
        <v>45656</v>
      </c>
      <c r="I2036" s="1">
        <v>45652</v>
      </c>
      <c r="J2036" t="s">
        <v>31</v>
      </c>
      <c r="K2036" t="s">
        <v>32</v>
      </c>
      <c r="L2036">
        <v>9000</v>
      </c>
      <c r="M2036">
        <v>4490</v>
      </c>
      <c r="N2036">
        <v>6</v>
      </c>
      <c r="O2036" t="s">
        <v>364</v>
      </c>
      <c r="P2036" t="s">
        <v>3577</v>
      </c>
      <c r="Q2036" t="s">
        <v>3578</v>
      </c>
      <c r="R2036" t="s">
        <v>3579</v>
      </c>
      <c r="S2036" t="s">
        <v>3373</v>
      </c>
      <c r="T2036">
        <v>75000</v>
      </c>
    </row>
    <row r="2037" spans="1:20" x14ac:dyDescent="0.3">
      <c r="A2037" t="s">
        <v>3580</v>
      </c>
      <c r="B2037" t="str">
        <f>_xlfn.CONCAT(쿼리1[[#This Row],[주문번호]], "-", 쿼리1[[#This Row],[공정명]])</f>
        <v>20241219-1000157463-합지</v>
      </c>
      <c r="C2037">
        <v>2</v>
      </c>
      <c r="D2037" t="s">
        <v>60</v>
      </c>
      <c r="E2037" s="1">
        <v>45645</v>
      </c>
      <c r="F2037" s="1">
        <v>45656</v>
      </c>
      <c r="G2037" s="1"/>
      <c r="H2037" s="1">
        <v>45656</v>
      </c>
      <c r="I2037" s="1">
        <v>45652</v>
      </c>
      <c r="J2037" t="s">
        <v>21</v>
      </c>
      <c r="K2037" t="s">
        <v>282</v>
      </c>
      <c r="L2037">
        <v>6000</v>
      </c>
      <c r="O2037" t="s">
        <v>3581</v>
      </c>
      <c r="P2037" t="s">
        <v>3582</v>
      </c>
      <c r="Q2037" t="s">
        <v>2968</v>
      </c>
      <c r="R2037" t="s">
        <v>3583</v>
      </c>
      <c r="S2037" t="s">
        <v>3373</v>
      </c>
      <c r="T2037">
        <v>60000</v>
      </c>
    </row>
    <row r="2038" spans="1:20" x14ac:dyDescent="0.3">
      <c r="A2038" t="s">
        <v>3580</v>
      </c>
      <c r="B2038" t="str">
        <f>_xlfn.CONCAT(쿼리1[[#This Row],[주문번호]], "-", 쿼리1[[#This Row],[공정명]])</f>
        <v>20241219-1000157463-합지</v>
      </c>
      <c r="C2038">
        <v>2</v>
      </c>
      <c r="D2038" t="s">
        <v>60</v>
      </c>
      <c r="E2038" s="1">
        <v>45645</v>
      </c>
      <c r="F2038" s="1">
        <v>45656</v>
      </c>
      <c r="G2038" s="1"/>
      <c r="H2038" s="1">
        <v>45656</v>
      </c>
      <c r="I2038" s="1">
        <v>45652</v>
      </c>
      <c r="J2038" t="s">
        <v>21</v>
      </c>
      <c r="K2038" t="s">
        <v>282</v>
      </c>
      <c r="L2038">
        <v>6000</v>
      </c>
      <c r="O2038" t="s">
        <v>3581</v>
      </c>
      <c r="P2038" t="s">
        <v>3582</v>
      </c>
      <c r="Q2038" t="s">
        <v>2968</v>
      </c>
      <c r="R2038" t="s">
        <v>3583</v>
      </c>
      <c r="S2038" t="s">
        <v>3373</v>
      </c>
      <c r="T2038">
        <v>60000</v>
      </c>
    </row>
    <row r="2039" spans="1:20" x14ac:dyDescent="0.3">
      <c r="A2039" t="s">
        <v>3584</v>
      </c>
      <c r="B2039" t="str">
        <f>_xlfn.CONCAT(쿼리1[[#This Row],[주문번호]], "-", 쿼리1[[#This Row],[공정명]])</f>
        <v>20241223-1000159549-합지</v>
      </c>
      <c r="C2039">
        <v>1</v>
      </c>
      <c r="D2039" t="s">
        <v>60</v>
      </c>
      <c r="E2039" s="1">
        <v>45649</v>
      </c>
      <c r="F2039" s="1">
        <v>45657</v>
      </c>
      <c r="G2039" s="1"/>
      <c r="H2039" s="1">
        <v>45656</v>
      </c>
      <c r="I2039" s="1"/>
      <c r="J2039" t="s">
        <v>21</v>
      </c>
      <c r="K2039" t="s">
        <v>282</v>
      </c>
      <c r="L2039">
        <v>6000</v>
      </c>
      <c r="O2039" t="s">
        <v>2797</v>
      </c>
      <c r="P2039" t="s">
        <v>3585</v>
      </c>
      <c r="Q2039" t="s">
        <v>42</v>
      </c>
      <c r="R2039" t="s">
        <v>3586</v>
      </c>
      <c r="S2039" t="s">
        <v>3373</v>
      </c>
      <c r="T2039">
        <v>24000</v>
      </c>
    </row>
    <row r="2040" spans="1:20" x14ac:dyDescent="0.3">
      <c r="A2040" t="s">
        <v>3584</v>
      </c>
      <c r="B2040" t="str">
        <f>_xlfn.CONCAT(쿼리1[[#This Row],[주문번호]], "-", 쿼리1[[#This Row],[공정명]])</f>
        <v>20241223-1000159549-합지</v>
      </c>
      <c r="C2040">
        <v>1</v>
      </c>
      <c r="D2040" t="s">
        <v>60</v>
      </c>
      <c r="E2040" s="1">
        <v>45649</v>
      </c>
      <c r="F2040" s="1">
        <v>45657</v>
      </c>
      <c r="G2040" s="1"/>
      <c r="H2040" s="1">
        <v>45656</v>
      </c>
      <c r="I2040" s="1"/>
      <c r="J2040" t="s">
        <v>21</v>
      </c>
      <c r="K2040" t="s">
        <v>282</v>
      </c>
      <c r="L2040">
        <v>6000</v>
      </c>
      <c r="O2040" t="s">
        <v>2797</v>
      </c>
      <c r="P2040" t="s">
        <v>3585</v>
      </c>
      <c r="Q2040" t="s">
        <v>42</v>
      </c>
      <c r="R2040" t="s">
        <v>3586</v>
      </c>
      <c r="S2040" t="s">
        <v>3373</v>
      </c>
      <c r="T2040">
        <v>24000</v>
      </c>
    </row>
    <row r="2041" spans="1:20" x14ac:dyDescent="0.3">
      <c r="A2041" t="s">
        <v>3584</v>
      </c>
      <c r="B2041" t="str">
        <f>_xlfn.CONCAT(쿼리1[[#This Row],[주문번호]], "-", 쿼리1[[#This Row],[공정명]])</f>
        <v>20241223-1000159549-합지</v>
      </c>
      <c r="C2041">
        <v>1</v>
      </c>
      <c r="D2041" t="s">
        <v>60</v>
      </c>
      <c r="E2041" s="1">
        <v>45649</v>
      </c>
      <c r="F2041" s="1">
        <v>45657</v>
      </c>
      <c r="G2041" s="1"/>
      <c r="H2041" s="1">
        <v>45656</v>
      </c>
      <c r="I2041" s="1"/>
      <c r="J2041" t="s">
        <v>21</v>
      </c>
      <c r="K2041" t="s">
        <v>282</v>
      </c>
      <c r="L2041">
        <v>6000</v>
      </c>
      <c r="O2041" t="s">
        <v>2797</v>
      </c>
      <c r="P2041" t="s">
        <v>3585</v>
      </c>
      <c r="Q2041" t="s">
        <v>42</v>
      </c>
      <c r="R2041" t="s">
        <v>3586</v>
      </c>
      <c r="S2041" t="s">
        <v>3373</v>
      </c>
      <c r="T2041">
        <v>24000</v>
      </c>
    </row>
    <row r="2042" spans="1:20" x14ac:dyDescent="0.3">
      <c r="A2042" t="s">
        <v>3584</v>
      </c>
      <c r="B2042" t="str">
        <f>_xlfn.CONCAT(쿼리1[[#This Row],[주문번호]], "-", 쿼리1[[#This Row],[공정명]])</f>
        <v>20241223-1000159549-분단</v>
      </c>
      <c r="C2042">
        <v>2</v>
      </c>
      <c r="D2042" t="s">
        <v>196</v>
      </c>
      <c r="E2042" s="1">
        <v>45649</v>
      </c>
      <c r="F2042" s="1">
        <v>45658</v>
      </c>
      <c r="G2042" s="1"/>
      <c r="H2042" s="1">
        <v>45656</v>
      </c>
      <c r="I2042" s="1"/>
      <c r="J2042" t="s">
        <v>21</v>
      </c>
      <c r="K2042" t="s">
        <v>282</v>
      </c>
      <c r="L2042">
        <v>6000</v>
      </c>
      <c r="O2042" t="s">
        <v>2797</v>
      </c>
      <c r="P2042" t="s">
        <v>3585</v>
      </c>
      <c r="Q2042" t="s">
        <v>42</v>
      </c>
      <c r="R2042" t="s">
        <v>3586</v>
      </c>
      <c r="S2042" t="s">
        <v>3373</v>
      </c>
      <c r="T2042">
        <v>24000</v>
      </c>
    </row>
    <row r="2043" spans="1:20" x14ac:dyDescent="0.3">
      <c r="A2043" t="s">
        <v>3587</v>
      </c>
      <c r="B2043" t="str">
        <f>_xlfn.CONCAT(쿼리1[[#This Row],[주문번호]], "-", 쿼리1[[#This Row],[공정명]])</f>
        <v>20241206-1000168443-합지</v>
      </c>
      <c r="C2043">
        <v>3</v>
      </c>
      <c r="D2043" t="s">
        <v>60</v>
      </c>
      <c r="E2043" s="1">
        <v>45632</v>
      </c>
      <c r="F2043" s="1">
        <v>45642</v>
      </c>
      <c r="G2043" s="1"/>
      <c r="H2043" s="1">
        <v>45656</v>
      </c>
      <c r="I2043" s="1">
        <v>45652</v>
      </c>
      <c r="J2043" t="s">
        <v>31</v>
      </c>
      <c r="K2043" t="s">
        <v>22</v>
      </c>
      <c r="L2043">
        <v>3000</v>
      </c>
      <c r="O2043" t="s">
        <v>364</v>
      </c>
      <c r="P2043" t="s">
        <v>3577</v>
      </c>
      <c r="Q2043" t="s">
        <v>3588</v>
      </c>
      <c r="R2043" t="s">
        <v>3579</v>
      </c>
      <c r="S2043" t="s">
        <v>3373</v>
      </c>
      <c r="T2043">
        <v>25000</v>
      </c>
    </row>
    <row r="2044" spans="1:20" x14ac:dyDescent="0.3">
      <c r="A2044" t="s">
        <v>3587</v>
      </c>
      <c r="B2044" t="str">
        <f>_xlfn.CONCAT(쿼리1[[#This Row],[주문번호]], "-", 쿼리1[[#This Row],[공정명]])</f>
        <v>20241206-1000168443-합지</v>
      </c>
      <c r="C2044">
        <v>3</v>
      </c>
      <c r="D2044" t="s">
        <v>60</v>
      </c>
      <c r="E2044" s="1">
        <v>45632</v>
      </c>
      <c r="F2044" s="1">
        <v>45642</v>
      </c>
      <c r="G2044" s="1"/>
      <c r="H2044" s="1">
        <v>45656</v>
      </c>
      <c r="I2044" s="1">
        <v>45652</v>
      </c>
      <c r="J2044" t="s">
        <v>31</v>
      </c>
      <c r="K2044" t="s">
        <v>22</v>
      </c>
      <c r="L2044">
        <v>3000</v>
      </c>
      <c r="O2044" t="s">
        <v>364</v>
      </c>
      <c r="P2044" t="s">
        <v>3577</v>
      </c>
      <c r="Q2044" t="s">
        <v>3588</v>
      </c>
      <c r="R2044" t="s">
        <v>3579</v>
      </c>
      <c r="S2044" t="s">
        <v>3373</v>
      </c>
      <c r="T2044">
        <v>25000</v>
      </c>
    </row>
    <row r="2045" spans="1:20" x14ac:dyDescent="0.3">
      <c r="A2045" t="s">
        <v>3587</v>
      </c>
      <c r="B2045" t="str">
        <f>_xlfn.CONCAT(쿼리1[[#This Row],[주문번호]], "-", 쿼리1[[#This Row],[공정명]])</f>
        <v>20241206-1000168443-분단</v>
      </c>
      <c r="C2045">
        <v>4</v>
      </c>
      <c r="D2045" t="s">
        <v>196</v>
      </c>
      <c r="E2045" s="1">
        <v>45632</v>
      </c>
      <c r="F2045" s="1">
        <v>45643</v>
      </c>
      <c r="G2045" s="1">
        <v>45649</v>
      </c>
      <c r="H2045" s="1">
        <v>45656</v>
      </c>
      <c r="I2045" s="1">
        <v>45652</v>
      </c>
      <c r="J2045" t="s">
        <v>31</v>
      </c>
      <c r="K2045" t="s">
        <v>32</v>
      </c>
      <c r="L2045">
        <v>3000</v>
      </c>
      <c r="M2045">
        <v>2855</v>
      </c>
      <c r="N2045">
        <v>6</v>
      </c>
      <c r="O2045" t="s">
        <v>364</v>
      </c>
      <c r="P2045" t="s">
        <v>3577</v>
      </c>
      <c r="Q2045" t="s">
        <v>3588</v>
      </c>
      <c r="R2045" t="s">
        <v>3579</v>
      </c>
      <c r="S2045" t="s">
        <v>3373</v>
      </c>
      <c r="T2045">
        <v>25000</v>
      </c>
    </row>
    <row r="2046" spans="1:20" x14ac:dyDescent="0.3">
      <c r="A2046" t="s">
        <v>2643</v>
      </c>
      <c r="B2046" t="str">
        <f>_xlfn.CONCAT(쿼리1[[#This Row],[주문번호]], "-", 쿼리1[[#This Row],[공정명]])</f>
        <v>20241025-1619P0110-합지</v>
      </c>
      <c r="C2046">
        <v>3</v>
      </c>
      <c r="D2046" t="s">
        <v>60</v>
      </c>
      <c r="E2046" s="1">
        <v>45590</v>
      </c>
      <c r="F2046" s="1">
        <v>45600</v>
      </c>
      <c r="G2046" s="1">
        <v>45603</v>
      </c>
      <c r="H2046" s="1">
        <v>45656</v>
      </c>
      <c r="I2046" s="1">
        <v>45607</v>
      </c>
      <c r="J2046" t="s">
        <v>31</v>
      </c>
      <c r="K2046" t="s">
        <v>32</v>
      </c>
      <c r="L2046">
        <v>6000</v>
      </c>
      <c r="M2046">
        <v>6000</v>
      </c>
      <c r="N2046">
        <v>3</v>
      </c>
      <c r="O2046" t="s">
        <v>91</v>
      </c>
      <c r="P2046" t="s">
        <v>2644</v>
      </c>
      <c r="Q2046" t="s">
        <v>2645</v>
      </c>
      <c r="R2046" t="s">
        <v>2003</v>
      </c>
      <c r="S2046" t="s">
        <v>3373</v>
      </c>
      <c r="T2046">
        <v>18181</v>
      </c>
    </row>
    <row r="2047" spans="1:20" x14ac:dyDescent="0.3">
      <c r="A2047" t="s">
        <v>3589</v>
      </c>
      <c r="B2047" t="str">
        <f>_xlfn.CONCAT(쿼리1[[#This Row],[주문번호]], "-", 쿼리1[[#This Row],[공정명]])</f>
        <v>20241206-1000162722-합지</v>
      </c>
      <c r="C2047">
        <v>3</v>
      </c>
      <c r="D2047" t="s">
        <v>60</v>
      </c>
      <c r="E2047" s="1">
        <v>45632</v>
      </c>
      <c r="F2047" s="1">
        <v>45643</v>
      </c>
      <c r="G2047" s="1"/>
      <c r="H2047" s="1">
        <v>45656</v>
      </c>
      <c r="I2047" s="1">
        <v>45642</v>
      </c>
      <c r="J2047" t="s">
        <v>21</v>
      </c>
      <c r="K2047" t="s">
        <v>22</v>
      </c>
      <c r="L2047">
        <v>18000</v>
      </c>
      <c r="O2047" t="s">
        <v>91</v>
      </c>
      <c r="P2047" t="s">
        <v>3571</v>
      </c>
      <c r="Q2047" t="s">
        <v>3575</v>
      </c>
      <c r="R2047" t="s">
        <v>3573</v>
      </c>
      <c r="S2047" t="s">
        <v>3373</v>
      </c>
      <c r="T2047">
        <v>36</v>
      </c>
    </row>
    <row r="2048" spans="1:20" x14ac:dyDescent="0.3">
      <c r="A2048" t="s">
        <v>3589</v>
      </c>
      <c r="B2048" t="str">
        <f>_xlfn.CONCAT(쿼리1[[#This Row],[주문번호]], "-", 쿼리1[[#This Row],[공정명]])</f>
        <v>20241206-1000162722-분단</v>
      </c>
      <c r="C2048">
        <v>4</v>
      </c>
      <c r="D2048" t="s">
        <v>196</v>
      </c>
      <c r="E2048" s="1">
        <v>45632</v>
      </c>
      <c r="F2048" s="1">
        <v>45644</v>
      </c>
      <c r="G2048" s="1">
        <v>45649</v>
      </c>
      <c r="H2048" s="1">
        <v>45656</v>
      </c>
      <c r="I2048" s="1">
        <v>45642</v>
      </c>
      <c r="J2048" t="s">
        <v>101</v>
      </c>
      <c r="K2048" t="s">
        <v>32</v>
      </c>
      <c r="L2048">
        <v>18000</v>
      </c>
      <c r="M2048">
        <v>17700</v>
      </c>
      <c r="N2048">
        <v>5</v>
      </c>
      <c r="O2048" t="s">
        <v>91</v>
      </c>
      <c r="P2048" t="s">
        <v>3571</v>
      </c>
      <c r="Q2048" t="s">
        <v>3575</v>
      </c>
      <c r="R2048" t="s">
        <v>3573</v>
      </c>
      <c r="S2048" t="s">
        <v>3373</v>
      </c>
      <c r="T2048">
        <v>36</v>
      </c>
    </row>
    <row r="2049" spans="1:20" x14ac:dyDescent="0.3">
      <c r="A2049" t="s">
        <v>3493</v>
      </c>
      <c r="B2049" t="str">
        <f>_xlfn.CONCAT(쿼리1[[#This Row],[주문번호]], "-", 쿼리1[[#This Row],[공정명]])</f>
        <v>20241008-1000169266-합지</v>
      </c>
      <c r="C2049">
        <v>3</v>
      </c>
      <c r="D2049" t="s">
        <v>60</v>
      </c>
      <c r="E2049" s="1">
        <v>45573</v>
      </c>
      <c r="F2049" s="1">
        <v>45582</v>
      </c>
      <c r="G2049" s="1">
        <v>45580</v>
      </c>
      <c r="H2049" s="1">
        <v>45656</v>
      </c>
      <c r="I2049" s="1">
        <v>45580</v>
      </c>
      <c r="J2049" t="s">
        <v>31</v>
      </c>
      <c r="K2049" t="s">
        <v>39</v>
      </c>
      <c r="L2049">
        <v>6000</v>
      </c>
      <c r="M2049">
        <v>12000</v>
      </c>
      <c r="N2049">
        <v>-2</v>
      </c>
      <c r="O2049" t="s">
        <v>1407</v>
      </c>
      <c r="P2049" t="s">
        <v>1411</v>
      </c>
      <c r="Q2049" t="s">
        <v>3494</v>
      </c>
      <c r="R2049" t="s">
        <v>758</v>
      </c>
      <c r="S2049" t="s">
        <v>190</v>
      </c>
      <c r="T2049">
        <v>12</v>
      </c>
    </row>
    <row r="2050" spans="1:20" x14ac:dyDescent="0.3">
      <c r="A2050" t="s">
        <v>3493</v>
      </c>
      <c r="B2050" t="str">
        <f>_xlfn.CONCAT(쿼리1[[#This Row],[주문번호]], "-", 쿼리1[[#This Row],[공정명]])</f>
        <v>20241008-1000169266-분단</v>
      </c>
      <c r="C2050">
        <v>4</v>
      </c>
      <c r="D2050" t="s">
        <v>196</v>
      </c>
      <c r="E2050" s="1">
        <v>45573</v>
      </c>
      <c r="F2050" s="1">
        <v>45583</v>
      </c>
      <c r="G2050" s="1">
        <v>45580</v>
      </c>
      <c r="H2050" s="1">
        <v>45656</v>
      </c>
      <c r="I2050" s="1">
        <v>45580</v>
      </c>
      <c r="J2050" t="s">
        <v>31</v>
      </c>
      <c r="K2050" t="s">
        <v>39</v>
      </c>
      <c r="L2050">
        <v>6000</v>
      </c>
      <c r="M2050">
        <v>12000</v>
      </c>
      <c r="N2050">
        <v>-3</v>
      </c>
      <c r="O2050" t="s">
        <v>1407</v>
      </c>
      <c r="P2050" t="s">
        <v>1411</v>
      </c>
      <c r="Q2050" t="s">
        <v>3494</v>
      </c>
      <c r="R2050" t="s">
        <v>758</v>
      </c>
      <c r="S2050" t="s">
        <v>190</v>
      </c>
      <c r="T2050">
        <v>12</v>
      </c>
    </row>
    <row r="2051" spans="1:20" x14ac:dyDescent="0.3">
      <c r="A2051" t="s">
        <v>3590</v>
      </c>
      <c r="B2051" t="str">
        <f>_xlfn.CONCAT(쿼리1[[#This Row],[주문번호]], "-", 쿼리1[[#This Row],[공정명]])</f>
        <v>20241023-1000169452-분단</v>
      </c>
      <c r="C2051">
        <v>4</v>
      </c>
      <c r="D2051" t="s">
        <v>196</v>
      </c>
      <c r="E2051" s="1">
        <v>45588</v>
      </c>
      <c r="F2051" s="1">
        <v>45600</v>
      </c>
      <c r="G2051" s="1">
        <v>45600</v>
      </c>
      <c r="H2051" s="1">
        <v>45656</v>
      </c>
      <c r="I2051" s="1">
        <v>45601</v>
      </c>
      <c r="J2051" t="s">
        <v>31</v>
      </c>
      <c r="K2051" t="s">
        <v>39</v>
      </c>
      <c r="L2051">
        <v>2300</v>
      </c>
      <c r="M2051">
        <v>2300</v>
      </c>
      <c r="N2051">
        <v>0</v>
      </c>
      <c r="O2051" t="s">
        <v>3591</v>
      </c>
      <c r="P2051" t="s">
        <v>3592</v>
      </c>
      <c r="Q2051" t="s">
        <v>3593</v>
      </c>
      <c r="R2051" t="s">
        <v>2425</v>
      </c>
      <c r="S2051" t="s">
        <v>190</v>
      </c>
      <c r="T2051">
        <v>10000</v>
      </c>
    </row>
    <row r="2052" spans="1:20" x14ac:dyDescent="0.3">
      <c r="A2052" t="s">
        <v>3590</v>
      </c>
      <c r="B2052" t="str">
        <f>_xlfn.CONCAT(쿼리1[[#This Row],[주문번호]], "-", 쿼리1[[#This Row],[공정명]])</f>
        <v>20241023-1000169452-합지</v>
      </c>
      <c r="C2052">
        <v>3</v>
      </c>
      <c r="D2052" t="s">
        <v>60</v>
      </c>
      <c r="E2052" s="1">
        <v>45588</v>
      </c>
      <c r="F2052" s="1">
        <v>45597</v>
      </c>
      <c r="G2052" s="1">
        <v>45600</v>
      </c>
      <c r="H2052" s="1">
        <v>45656</v>
      </c>
      <c r="I2052" s="1">
        <v>45601</v>
      </c>
      <c r="J2052" t="s">
        <v>31</v>
      </c>
      <c r="K2052" t="s">
        <v>32</v>
      </c>
      <c r="L2052">
        <v>2300</v>
      </c>
      <c r="M2052">
        <v>2300</v>
      </c>
      <c r="N2052">
        <v>3</v>
      </c>
      <c r="O2052" t="s">
        <v>3591</v>
      </c>
      <c r="P2052" t="s">
        <v>3592</v>
      </c>
      <c r="Q2052" t="s">
        <v>3593</v>
      </c>
      <c r="R2052" t="s">
        <v>2425</v>
      </c>
      <c r="S2052" t="s">
        <v>190</v>
      </c>
      <c r="T2052">
        <v>10000</v>
      </c>
    </row>
    <row r="2053" spans="1:20" x14ac:dyDescent="0.3">
      <c r="A2053" t="s">
        <v>3590</v>
      </c>
      <c r="B2053" t="str">
        <f>_xlfn.CONCAT(쿼리1[[#This Row],[주문번호]], "-", 쿼리1[[#This Row],[공정명]])</f>
        <v>20241023-1000169452-합지</v>
      </c>
      <c r="C2053">
        <v>3</v>
      </c>
      <c r="D2053" t="s">
        <v>60</v>
      </c>
      <c r="E2053" s="1">
        <v>45588</v>
      </c>
      <c r="F2053" s="1">
        <v>45597</v>
      </c>
      <c r="G2053" s="1">
        <v>45600</v>
      </c>
      <c r="H2053" s="1">
        <v>45656</v>
      </c>
      <c r="I2053" s="1">
        <v>45601</v>
      </c>
      <c r="J2053" t="s">
        <v>31</v>
      </c>
      <c r="K2053" t="s">
        <v>32</v>
      </c>
      <c r="L2053">
        <v>2300</v>
      </c>
      <c r="M2053">
        <v>2300</v>
      </c>
      <c r="N2053">
        <v>3</v>
      </c>
      <c r="O2053" t="s">
        <v>3591</v>
      </c>
      <c r="P2053" t="s">
        <v>3592</v>
      </c>
      <c r="Q2053" t="s">
        <v>3593</v>
      </c>
      <c r="R2053" t="s">
        <v>2425</v>
      </c>
      <c r="S2053" t="s">
        <v>190</v>
      </c>
      <c r="T2053">
        <v>10000</v>
      </c>
    </row>
    <row r="2054" spans="1:20" x14ac:dyDescent="0.3">
      <c r="A2054" t="s">
        <v>3590</v>
      </c>
      <c r="B2054" t="str">
        <f>_xlfn.CONCAT(쿼리1[[#This Row],[주문번호]], "-", 쿼리1[[#This Row],[공정명]])</f>
        <v>20241023-1000169452-합지</v>
      </c>
      <c r="C2054">
        <v>3</v>
      </c>
      <c r="D2054" t="s">
        <v>60</v>
      </c>
      <c r="E2054" s="1">
        <v>45588</v>
      </c>
      <c r="F2054" s="1">
        <v>45597</v>
      </c>
      <c r="G2054" s="1">
        <v>45600</v>
      </c>
      <c r="H2054" s="1">
        <v>45656</v>
      </c>
      <c r="I2054" s="1">
        <v>45601</v>
      </c>
      <c r="J2054" t="s">
        <v>31</v>
      </c>
      <c r="K2054" t="s">
        <v>32</v>
      </c>
      <c r="L2054">
        <v>2300</v>
      </c>
      <c r="M2054">
        <v>2300</v>
      </c>
      <c r="N2054">
        <v>3</v>
      </c>
      <c r="O2054" t="s">
        <v>3591</v>
      </c>
      <c r="P2054" t="s">
        <v>3592</v>
      </c>
      <c r="Q2054" t="s">
        <v>3593</v>
      </c>
      <c r="R2054" t="s">
        <v>2425</v>
      </c>
      <c r="S2054" t="s">
        <v>190</v>
      </c>
      <c r="T2054">
        <v>10000</v>
      </c>
    </row>
    <row r="2055" spans="1:20" x14ac:dyDescent="0.3">
      <c r="A2055" t="s">
        <v>3590</v>
      </c>
      <c r="B2055" t="str">
        <f>_xlfn.CONCAT(쿼리1[[#This Row],[주문번호]], "-", 쿼리1[[#This Row],[공정명]])</f>
        <v>20241023-1000169452-합지</v>
      </c>
      <c r="C2055">
        <v>3</v>
      </c>
      <c r="D2055" t="s">
        <v>60</v>
      </c>
      <c r="E2055" s="1">
        <v>45588</v>
      </c>
      <c r="F2055" s="1">
        <v>45597</v>
      </c>
      <c r="G2055" s="1">
        <v>45600</v>
      </c>
      <c r="H2055" s="1">
        <v>45656</v>
      </c>
      <c r="I2055" s="1">
        <v>45601</v>
      </c>
      <c r="J2055" t="s">
        <v>31</v>
      </c>
      <c r="K2055" t="s">
        <v>32</v>
      </c>
      <c r="L2055">
        <v>2300</v>
      </c>
      <c r="M2055">
        <v>2300</v>
      </c>
      <c r="N2055">
        <v>3</v>
      </c>
      <c r="O2055" t="s">
        <v>3591</v>
      </c>
      <c r="P2055" t="s">
        <v>3592</v>
      </c>
      <c r="Q2055" t="s">
        <v>3593</v>
      </c>
      <c r="R2055" t="s">
        <v>2425</v>
      </c>
      <c r="S2055" t="s">
        <v>190</v>
      </c>
      <c r="T2055">
        <v>10000</v>
      </c>
    </row>
    <row r="2056" spans="1:20" x14ac:dyDescent="0.3">
      <c r="A2056" t="s">
        <v>3594</v>
      </c>
      <c r="B2056" t="str">
        <f>_xlfn.CONCAT(쿼리1[[#This Row],[주문번호]], "-", 쿼리1[[#This Row],[공정명]])</f>
        <v>20241126-1000169777-합지</v>
      </c>
      <c r="C2056">
        <v>3</v>
      </c>
      <c r="D2056" t="s">
        <v>60</v>
      </c>
      <c r="E2056" s="1">
        <v>45622</v>
      </c>
      <c r="F2056" s="1">
        <v>45630</v>
      </c>
      <c r="G2056" s="1">
        <v>45638</v>
      </c>
      <c r="H2056" s="1">
        <v>45656</v>
      </c>
      <c r="I2056" s="1">
        <v>45639</v>
      </c>
      <c r="J2056" t="s">
        <v>31</v>
      </c>
      <c r="K2056" t="s">
        <v>32</v>
      </c>
      <c r="L2056">
        <v>2500</v>
      </c>
      <c r="M2056">
        <v>2500</v>
      </c>
      <c r="N2056">
        <v>8</v>
      </c>
      <c r="O2056" t="s">
        <v>3591</v>
      </c>
      <c r="P2056" t="s">
        <v>3595</v>
      </c>
      <c r="Q2056" t="s">
        <v>3596</v>
      </c>
      <c r="R2056" t="s">
        <v>2425</v>
      </c>
      <c r="S2056" t="s">
        <v>190</v>
      </c>
      <c r="T2056">
        <v>10100</v>
      </c>
    </row>
    <row r="2057" spans="1:20" x14ac:dyDescent="0.3">
      <c r="A2057" t="s">
        <v>3594</v>
      </c>
      <c r="B2057" t="str">
        <f>_xlfn.CONCAT(쿼리1[[#This Row],[주문번호]], "-", 쿼리1[[#This Row],[공정명]])</f>
        <v>20241126-1000169777-합지</v>
      </c>
      <c r="C2057">
        <v>3</v>
      </c>
      <c r="D2057" t="s">
        <v>60</v>
      </c>
      <c r="E2057" s="1">
        <v>45622</v>
      </c>
      <c r="F2057" s="1">
        <v>45630</v>
      </c>
      <c r="G2057" s="1">
        <v>45638</v>
      </c>
      <c r="H2057" s="1">
        <v>45656</v>
      </c>
      <c r="I2057" s="1">
        <v>45639</v>
      </c>
      <c r="J2057" t="s">
        <v>31</v>
      </c>
      <c r="K2057" t="s">
        <v>32</v>
      </c>
      <c r="L2057">
        <v>2500</v>
      </c>
      <c r="M2057">
        <v>2500</v>
      </c>
      <c r="N2057">
        <v>8</v>
      </c>
      <c r="O2057" t="s">
        <v>3591</v>
      </c>
      <c r="P2057" t="s">
        <v>3595</v>
      </c>
      <c r="Q2057" t="s">
        <v>3596</v>
      </c>
      <c r="R2057" t="s">
        <v>2425</v>
      </c>
      <c r="S2057" t="s">
        <v>190</v>
      </c>
      <c r="T2057">
        <v>10100</v>
      </c>
    </row>
    <row r="2058" spans="1:20" x14ac:dyDescent="0.3">
      <c r="A2058" t="s">
        <v>3594</v>
      </c>
      <c r="B2058" t="str">
        <f>_xlfn.CONCAT(쿼리1[[#This Row],[주문번호]], "-", 쿼리1[[#This Row],[공정명]])</f>
        <v>20241126-1000169777-합지</v>
      </c>
      <c r="C2058">
        <v>3</v>
      </c>
      <c r="D2058" t="s">
        <v>60</v>
      </c>
      <c r="E2058" s="1">
        <v>45622</v>
      </c>
      <c r="F2058" s="1">
        <v>45630</v>
      </c>
      <c r="G2058" s="1">
        <v>45638</v>
      </c>
      <c r="H2058" s="1">
        <v>45656</v>
      </c>
      <c r="I2058" s="1">
        <v>45639</v>
      </c>
      <c r="J2058" t="s">
        <v>31</v>
      </c>
      <c r="K2058" t="s">
        <v>32</v>
      </c>
      <c r="L2058">
        <v>2500</v>
      </c>
      <c r="M2058">
        <v>2500</v>
      </c>
      <c r="N2058">
        <v>8</v>
      </c>
      <c r="O2058" t="s">
        <v>3591</v>
      </c>
      <c r="P2058" t="s">
        <v>3595</v>
      </c>
      <c r="Q2058" t="s">
        <v>3596</v>
      </c>
      <c r="R2058" t="s">
        <v>2425</v>
      </c>
      <c r="S2058" t="s">
        <v>190</v>
      </c>
      <c r="T2058">
        <v>10100</v>
      </c>
    </row>
    <row r="2059" spans="1:20" x14ac:dyDescent="0.3">
      <c r="A2059" t="s">
        <v>3594</v>
      </c>
      <c r="B2059" t="str">
        <f>_xlfn.CONCAT(쿼리1[[#This Row],[주문번호]], "-", 쿼리1[[#This Row],[공정명]])</f>
        <v>20241126-1000169777-합지</v>
      </c>
      <c r="C2059">
        <v>3</v>
      </c>
      <c r="D2059" t="s">
        <v>60</v>
      </c>
      <c r="E2059" s="1">
        <v>45622</v>
      </c>
      <c r="F2059" s="1">
        <v>45630</v>
      </c>
      <c r="G2059" s="1">
        <v>45638</v>
      </c>
      <c r="H2059" s="1">
        <v>45656</v>
      </c>
      <c r="I2059" s="1">
        <v>45639</v>
      </c>
      <c r="J2059" t="s">
        <v>31</v>
      </c>
      <c r="K2059" t="s">
        <v>32</v>
      </c>
      <c r="L2059">
        <v>2500</v>
      </c>
      <c r="M2059">
        <v>2500</v>
      </c>
      <c r="N2059">
        <v>8</v>
      </c>
      <c r="O2059" t="s">
        <v>3591</v>
      </c>
      <c r="P2059" t="s">
        <v>3595</v>
      </c>
      <c r="Q2059" t="s">
        <v>3596</v>
      </c>
      <c r="R2059" t="s">
        <v>2425</v>
      </c>
      <c r="S2059" t="s">
        <v>190</v>
      </c>
      <c r="T2059">
        <v>10100</v>
      </c>
    </row>
    <row r="2060" spans="1:20" x14ac:dyDescent="0.3">
      <c r="A2060" t="s">
        <v>3594</v>
      </c>
      <c r="B2060" t="str">
        <f>_xlfn.CONCAT(쿼리1[[#This Row],[주문번호]], "-", 쿼리1[[#This Row],[공정명]])</f>
        <v>20241126-1000169777-분단</v>
      </c>
      <c r="C2060">
        <v>4</v>
      </c>
      <c r="D2060" t="s">
        <v>196</v>
      </c>
      <c r="E2060" s="1">
        <v>45622</v>
      </c>
      <c r="F2060" s="1">
        <v>45631</v>
      </c>
      <c r="G2060" s="1">
        <v>45638</v>
      </c>
      <c r="H2060" s="1">
        <v>45656</v>
      </c>
      <c r="I2060" s="1">
        <v>45639</v>
      </c>
      <c r="J2060" t="s">
        <v>31</v>
      </c>
      <c r="K2060" t="s">
        <v>32</v>
      </c>
      <c r="L2060">
        <v>2500</v>
      </c>
      <c r="M2060">
        <v>2500</v>
      </c>
      <c r="N2060">
        <v>7</v>
      </c>
      <c r="O2060" t="s">
        <v>3591</v>
      </c>
      <c r="P2060" t="s">
        <v>3595</v>
      </c>
      <c r="Q2060" t="s">
        <v>3596</v>
      </c>
      <c r="R2060" t="s">
        <v>2425</v>
      </c>
      <c r="S2060" t="s">
        <v>190</v>
      </c>
      <c r="T2060">
        <v>10100</v>
      </c>
    </row>
    <row r="2061" spans="1:20" x14ac:dyDescent="0.3">
      <c r="A2061" t="s">
        <v>3597</v>
      </c>
      <c r="B2061" t="str">
        <f>_xlfn.CONCAT(쿼리1[[#This Row],[주문번호]], "-", 쿼리1[[#This Row],[공정명]])</f>
        <v>20241025-1000169452-합지</v>
      </c>
      <c r="C2061">
        <v>3</v>
      </c>
      <c r="D2061" t="s">
        <v>60</v>
      </c>
      <c r="E2061" s="1">
        <v>45590</v>
      </c>
      <c r="F2061" s="1">
        <v>45600</v>
      </c>
      <c r="G2061" s="1">
        <v>45600</v>
      </c>
      <c r="H2061" s="1">
        <v>45656</v>
      </c>
      <c r="I2061" s="1">
        <v>45601</v>
      </c>
      <c r="J2061" t="s">
        <v>31</v>
      </c>
      <c r="K2061" t="s">
        <v>39</v>
      </c>
      <c r="L2061">
        <v>3600</v>
      </c>
      <c r="M2061">
        <v>3600</v>
      </c>
      <c r="N2061">
        <v>0</v>
      </c>
      <c r="O2061" t="s">
        <v>3591</v>
      </c>
      <c r="P2061" t="s">
        <v>3592</v>
      </c>
      <c r="Q2061" t="s">
        <v>3593</v>
      </c>
      <c r="R2061" t="s">
        <v>2425</v>
      </c>
      <c r="S2061" t="s">
        <v>190</v>
      </c>
      <c r="T2061">
        <v>20000</v>
      </c>
    </row>
    <row r="2062" spans="1:20" x14ac:dyDescent="0.3">
      <c r="A2062" t="s">
        <v>3597</v>
      </c>
      <c r="B2062" t="str">
        <f>_xlfn.CONCAT(쿼리1[[#This Row],[주문번호]], "-", 쿼리1[[#This Row],[공정명]])</f>
        <v>20241025-1000169452-합지</v>
      </c>
      <c r="C2062">
        <v>3</v>
      </c>
      <c r="D2062" t="s">
        <v>60</v>
      </c>
      <c r="E2062" s="1">
        <v>45590</v>
      </c>
      <c r="F2062" s="1">
        <v>45600</v>
      </c>
      <c r="G2062" s="1">
        <v>45600</v>
      </c>
      <c r="H2062" s="1">
        <v>45656</v>
      </c>
      <c r="I2062" s="1">
        <v>45601</v>
      </c>
      <c r="J2062" t="s">
        <v>31</v>
      </c>
      <c r="K2062" t="s">
        <v>39</v>
      </c>
      <c r="L2062">
        <v>3600</v>
      </c>
      <c r="M2062">
        <v>3600</v>
      </c>
      <c r="N2062">
        <v>0</v>
      </c>
      <c r="O2062" t="s">
        <v>3591</v>
      </c>
      <c r="P2062" t="s">
        <v>3592</v>
      </c>
      <c r="Q2062" t="s">
        <v>3593</v>
      </c>
      <c r="R2062" t="s">
        <v>2425</v>
      </c>
      <c r="S2062" t="s">
        <v>190</v>
      </c>
      <c r="T2062">
        <v>20000</v>
      </c>
    </row>
    <row r="2063" spans="1:20" x14ac:dyDescent="0.3">
      <c r="A2063" t="s">
        <v>3597</v>
      </c>
      <c r="B2063" t="str">
        <f>_xlfn.CONCAT(쿼리1[[#This Row],[주문번호]], "-", 쿼리1[[#This Row],[공정명]])</f>
        <v>20241025-1000169452-합지</v>
      </c>
      <c r="C2063">
        <v>3</v>
      </c>
      <c r="D2063" t="s">
        <v>60</v>
      </c>
      <c r="E2063" s="1">
        <v>45590</v>
      </c>
      <c r="F2063" s="1">
        <v>45600</v>
      </c>
      <c r="G2063" s="1">
        <v>45600</v>
      </c>
      <c r="H2063" s="1">
        <v>45656</v>
      </c>
      <c r="I2063" s="1">
        <v>45601</v>
      </c>
      <c r="J2063" t="s">
        <v>31</v>
      </c>
      <c r="K2063" t="s">
        <v>39</v>
      </c>
      <c r="L2063">
        <v>3600</v>
      </c>
      <c r="M2063">
        <v>3600</v>
      </c>
      <c r="N2063">
        <v>0</v>
      </c>
      <c r="O2063" t="s">
        <v>3591</v>
      </c>
      <c r="P2063" t="s">
        <v>3592</v>
      </c>
      <c r="Q2063" t="s">
        <v>3593</v>
      </c>
      <c r="R2063" t="s">
        <v>2425</v>
      </c>
      <c r="S2063" t="s">
        <v>190</v>
      </c>
      <c r="T2063">
        <v>20000</v>
      </c>
    </row>
    <row r="2064" spans="1:20" x14ac:dyDescent="0.3">
      <c r="A2064" t="s">
        <v>3598</v>
      </c>
      <c r="B2064" t="str">
        <f>_xlfn.CONCAT(쿼리1[[#This Row],[주문번호]], "-", 쿼리1[[#This Row],[공정명]])</f>
        <v>20241224-1000150743-제대</v>
      </c>
      <c r="C2064">
        <v>2</v>
      </c>
      <c r="D2064" t="s">
        <v>80</v>
      </c>
      <c r="E2064" s="1">
        <v>45650</v>
      </c>
      <c r="F2064" s="1">
        <v>45663</v>
      </c>
      <c r="G2064" s="1"/>
      <c r="H2064" s="1">
        <v>45656</v>
      </c>
      <c r="I2064" s="1"/>
      <c r="J2064" t="s">
        <v>21</v>
      </c>
      <c r="K2064" t="s">
        <v>282</v>
      </c>
      <c r="L2064">
        <v>24000</v>
      </c>
      <c r="O2064" t="s">
        <v>394</v>
      </c>
      <c r="P2064" t="s">
        <v>1021</v>
      </c>
      <c r="Q2064" t="s">
        <v>42</v>
      </c>
      <c r="R2064" t="s">
        <v>2441</v>
      </c>
      <c r="S2064" t="s">
        <v>256</v>
      </c>
      <c r="T2064">
        <v>24000</v>
      </c>
    </row>
    <row r="2065" spans="1:20" x14ac:dyDescent="0.3">
      <c r="A2065" t="s">
        <v>858</v>
      </c>
      <c r="B2065" t="str">
        <f>_xlfn.CONCAT(쿼리1[[#This Row],[주문번호]], "-", 쿼리1[[#This Row],[공정명]])</f>
        <v>20241127-1000140639-제대</v>
      </c>
      <c r="C2065">
        <v>5</v>
      </c>
      <c r="D2065" t="s">
        <v>80</v>
      </c>
      <c r="E2065" s="1">
        <v>45623</v>
      </c>
      <c r="F2065" s="1">
        <v>45636</v>
      </c>
      <c r="G2065" s="1">
        <v>45637</v>
      </c>
      <c r="H2065" s="1">
        <v>45656</v>
      </c>
      <c r="I2065" s="1">
        <v>45637</v>
      </c>
      <c r="J2065" t="s">
        <v>31</v>
      </c>
      <c r="K2065" t="s">
        <v>32</v>
      </c>
      <c r="L2065">
        <v>40000</v>
      </c>
      <c r="M2065">
        <v>37290</v>
      </c>
      <c r="N2065">
        <v>1</v>
      </c>
      <c r="O2065" t="s">
        <v>859</v>
      </c>
      <c r="P2065" t="s">
        <v>860</v>
      </c>
      <c r="Q2065" t="s">
        <v>861</v>
      </c>
      <c r="R2065" t="s">
        <v>862</v>
      </c>
      <c r="S2065" t="s">
        <v>256</v>
      </c>
      <c r="T2065">
        <v>40000</v>
      </c>
    </row>
    <row r="2066" spans="1:20" x14ac:dyDescent="0.3">
      <c r="A2066" t="s">
        <v>864</v>
      </c>
      <c r="B2066" t="str">
        <f>_xlfn.CONCAT(쿼리1[[#This Row],[주문번호]], "-", 쿼리1[[#This Row],[공정명]])</f>
        <v>20241105-1000152365-제대</v>
      </c>
      <c r="C2066">
        <v>4</v>
      </c>
      <c r="D2066" t="s">
        <v>80</v>
      </c>
      <c r="E2066" s="1">
        <v>45601</v>
      </c>
      <c r="F2066" s="1">
        <v>45614</v>
      </c>
      <c r="G2066" s="1">
        <v>45616</v>
      </c>
      <c r="H2066" s="1">
        <v>45656</v>
      </c>
      <c r="I2066" s="1">
        <v>45616</v>
      </c>
      <c r="J2066" t="s">
        <v>31</v>
      </c>
      <c r="K2066" t="s">
        <v>32</v>
      </c>
      <c r="L2066">
        <v>27272</v>
      </c>
      <c r="M2066">
        <v>26100</v>
      </c>
      <c r="N2066">
        <v>2</v>
      </c>
      <c r="O2066" t="s">
        <v>128</v>
      </c>
      <c r="P2066" t="s">
        <v>865</v>
      </c>
      <c r="Q2066" t="s">
        <v>866</v>
      </c>
      <c r="R2066" t="s">
        <v>867</v>
      </c>
      <c r="S2066" t="s">
        <v>256</v>
      </c>
      <c r="T2066">
        <v>27272</v>
      </c>
    </row>
    <row r="2067" spans="1:20" x14ac:dyDescent="0.3">
      <c r="A2067" t="s">
        <v>868</v>
      </c>
      <c r="B2067" t="str">
        <f>_xlfn.CONCAT(쿼리1[[#This Row],[주문번호]], "-", 쿼리1[[#This Row],[공정명]])</f>
        <v>20241105-1000152880-제대</v>
      </c>
      <c r="C2067">
        <v>4</v>
      </c>
      <c r="D2067" t="s">
        <v>80</v>
      </c>
      <c r="E2067" s="1">
        <v>45601</v>
      </c>
      <c r="F2067" s="1">
        <v>45614</v>
      </c>
      <c r="G2067" s="1">
        <v>45616</v>
      </c>
      <c r="H2067" s="1">
        <v>45656</v>
      </c>
      <c r="I2067" s="1">
        <v>45616</v>
      </c>
      <c r="J2067" t="s">
        <v>31</v>
      </c>
      <c r="K2067" t="s">
        <v>32</v>
      </c>
      <c r="L2067">
        <v>31578</v>
      </c>
      <c r="M2067">
        <v>30700</v>
      </c>
      <c r="N2067">
        <v>2</v>
      </c>
      <c r="O2067" t="s">
        <v>128</v>
      </c>
      <c r="P2067" t="s">
        <v>869</v>
      </c>
      <c r="Q2067" t="s">
        <v>870</v>
      </c>
      <c r="R2067" t="s">
        <v>867</v>
      </c>
      <c r="S2067" t="s">
        <v>256</v>
      </c>
      <c r="T2067">
        <v>31578</v>
      </c>
    </row>
    <row r="2068" spans="1:20" x14ac:dyDescent="0.3">
      <c r="A2068" t="s">
        <v>871</v>
      </c>
      <c r="B2068" t="str">
        <f>_xlfn.CONCAT(쿼리1[[#This Row],[주문번호]], "-", 쿼리1[[#This Row],[공정명]])</f>
        <v>20241210-1000169985-제대</v>
      </c>
      <c r="C2068">
        <v>4</v>
      </c>
      <c r="D2068" t="s">
        <v>80</v>
      </c>
      <c r="E2068" s="1">
        <v>45636</v>
      </c>
      <c r="F2068" s="1">
        <v>45649</v>
      </c>
      <c r="G2068" s="1">
        <v>45650</v>
      </c>
      <c r="H2068" s="1">
        <v>45656</v>
      </c>
      <c r="I2068" s="1">
        <v>45650</v>
      </c>
      <c r="J2068" t="s">
        <v>31</v>
      </c>
      <c r="K2068" t="s">
        <v>32</v>
      </c>
      <c r="L2068">
        <v>30500</v>
      </c>
      <c r="M2068">
        <v>30500</v>
      </c>
      <c r="N2068">
        <v>1</v>
      </c>
      <c r="O2068" t="s">
        <v>763</v>
      </c>
      <c r="P2068" t="s">
        <v>872</v>
      </c>
      <c r="Q2068" t="s">
        <v>873</v>
      </c>
      <c r="R2068" t="s">
        <v>874</v>
      </c>
      <c r="S2068" t="s">
        <v>256</v>
      </c>
      <c r="T2068">
        <v>30500</v>
      </c>
    </row>
    <row r="2069" spans="1:20" x14ac:dyDescent="0.3">
      <c r="A2069" t="s">
        <v>875</v>
      </c>
      <c r="B2069" t="str">
        <f>_xlfn.CONCAT(쿼리1[[#This Row],[주문번호]], "-", 쿼리1[[#This Row],[공정명]])</f>
        <v>20241210-1000169983-제대</v>
      </c>
      <c r="C2069">
        <v>4</v>
      </c>
      <c r="D2069" t="s">
        <v>80</v>
      </c>
      <c r="E2069" s="1">
        <v>45636</v>
      </c>
      <c r="F2069" s="1">
        <v>45646</v>
      </c>
      <c r="G2069" s="1">
        <v>45650</v>
      </c>
      <c r="H2069" s="1">
        <v>45656</v>
      </c>
      <c r="I2069" s="1">
        <v>45650</v>
      </c>
      <c r="J2069" t="s">
        <v>31</v>
      </c>
      <c r="K2069" t="s">
        <v>32</v>
      </c>
      <c r="L2069">
        <v>5300</v>
      </c>
      <c r="M2069">
        <v>5300</v>
      </c>
      <c r="N2069">
        <v>4</v>
      </c>
      <c r="O2069" t="s">
        <v>763</v>
      </c>
      <c r="P2069" t="s">
        <v>872</v>
      </c>
      <c r="Q2069" t="s">
        <v>876</v>
      </c>
      <c r="R2069" t="s">
        <v>874</v>
      </c>
      <c r="S2069" t="s">
        <v>256</v>
      </c>
      <c r="T2069">
        <v>5300</v>
      </c>
    </row>
    <row r="2070" spans="1:20" x14ac:dyDescent="0.3">
      <c r="A2070" t="s">
        <v>3599</v>
      </c>
      <c r="B2070" t="str">
        <f>_xlfn.CONCAT(쿼리1[[#This Row],[주문번호]], "-", 쿼리1[[#This Row],[공정명]])</f>
        <v>20240906-1000168999-제대</v>
      </c>
      <c r="C2070">
        <v>4</v>
      </c>
      <c r="D2070" t="s">
        <v>80</v>
      </c>
      <c r="E2070" s="1">
        <v>45541</v>
      </c>
      <c r="F2070" s="1">
        <v>45554</v>
      </c>
      <c r="G2070" s="1">
        <v>45575</v>
      </c>
      <c r="H2070" s="1">
        <v>45656</v>
      </c>
      <c r="I2070" s="1">
        <v>45575</v>
      </c>
      <c r="J2070" t="s">
        <v>31</v>
      </c>
      <c r="K2070" t="s">
        <v>32</v>
      </c>
      <c r="L2070">
        <v>15789</v>
      </c>
      <c r="M2070">
        <v>14430</v>
      </c>
      <c r="N2070">
        <v>21</v>
      </c>
      <c r="O2070" t="s">
        <v>859</v>
      </c>
      <c r="P2070" t="s">
        <v>2622</v>
      </c>
      <c r="Q2070" t="s">
        <v>3600</v>
      </c>
      <c r="R2070" t="s">
        <v>84</v>
      </c>
      <c r="S2070" t="s">
        <v>256</v>
      </c>
      <c r="T2070">
        <v>15789</v>
      </c>
    </row>
    <row r="2071" spans="1:20" x14ac:dyDescent="0.3">
      <c r="A2071" t="s">
        <v>3599</v>
      </c>
      <c r="B2071" t="str">
        <f>_xlfn.CONCAT(쿼리1[[#This Row],[주문번호]], "-", 쿼리1[[#This Row],[공정명]])</f>
        <v>20240906-1000168999-제대</v>
      </c>
      <c r="C2071">
        <v>4</v>
      </c>
      <c r="D2071" t="s">
        <v>80</v>
      </c>
      <c r="E2071" s="1">
        <v>45541</v>
      </c>
      <c r="F2071" s="1">
        <v>45554</v>
      </c>
      <c r="G2071" s="1">
        <v>45575</v>
      </c>
      <c r="H2071" s="1">
        <v>45656</v>
      </c>
      <c r="I2071" s="1">
        <v>45575</v>
      </c>
      <c r="J2071" t="s">
        <v>31</v>
      </c>
      <c r="K2071" t="s">
        <v>32</v>
      </c>
      <c r="L2071">
        <v>15789</v>
      </c>
      <c r="M2071">
        <v>14430</v>
      </c>
      <c r="N2071">
        <v>21</v>
      </c>
      <c r="O2071" t="s">
        <v>859</v>
      </c>
      <c r="P2071" t="s">
        <v>2622</v>
      </c>
      <c r="Q2071" t="s">
        <v>3600</v>
      </c>
      <c r="R2071" t="s">
        <v>84</v>
      </c>
      <c r="S2071" t="s">
        <v>256</v>
      </c>
      <c r="T2071">
        <v>15789</v>
      </c>
    </row>
    <row r="2072" spans="1:20" x14ac:dyDescent="0.3">
      <c r="A2072" t="s">
        <v>3388</v>
      </c>
      <c r="B2072" t="str">
        <f>_xlfn.CONCAT(쿼리1[[#This Row],[주문번호]], "-", 쿼리1[[#This Row],[공정명]])</f>
        <v>20241111-1000159459-제대</v>
      </c>
      <c r="C2072">
        <v>4</v>
      </c>
      <c r="D2072" t="s">
        <v>80</v>
      </c>
      <c r="E2072" s="1">
        <v>45607</v>
      </c>
      <c r="F2072" s="1">
        <v>45618</v>
      </c>
      <c r="G2072" s="1">
        <v>45635</v>
      </c>
      <c r="H2072" s="1">
        <v>45656</v>
      </c>
      <c r="I2072" s="1">
        <v>45635</v>
      </c>
      <c r="J2072" t="s">
        <v>31</v>
      </c>
      <c r="K2072" t="s">
        <v>32</v>
      </c>
      <c r="L2072">
        <v>218181</v>
      </c>
      <c r="M2072">
        <v>208700</v>
      </c>
      <c r="N2072">
        <v>17</v>
      </c>
      <c r="O2072" t="s">
        <v>2886</v>
      </c>
      <c r="P2072" t="s">
        <v>3295</v>
      </c>
      <c r="Q2072" t="s">
        <v>3296</v>
      </c>
      <c r="R2072" t="s">
        <v>3297</v>
      </c>
      <c r="S2072" t="s">
        <v>256</v>
      </c>
      <c r="T2072">
        <v>218181</v>
      </c>
    </row>
    <row r="2073" spans="1:20" x14ac:dyDescent="0.3">
      <c r="A2073" t="s">
        <v>3388</v>
      </c>
      <c r="B2073" t="str">
        <f>_xlfn.CONCAT(쿼리1[[#This Row],[주문번호]], "-", 쿼리1[[#This Row],[공정명]])</f>
        <v>20241111-1000159459-제대</v>
      </c>
      <c r="C2073">
        <v>4</v>
      </c>
      <c r="D2073" t="s">
        <v>80</v>
      </c>
      <c r="E2073" s="1">
        <v>45607</v>
      </c>
      <c r="F2073" s="1">
        <v>45618</v>
      </c>
      <c r="G2073" s="1">
        <v>45632</v>
      </c>
      <c r="H2073" s="1">
        <v>45656</v>
      </c>
      <c r="I2073" s="1">
        <v>45635</v>
      </c>
      <c r="J2073" t="s">
        <v>31</v>
      </c>
      <c r="K2073" t="s">
        <v>32</v>
      </c>
      <c r="L2073">
        <v>218181</v>
      </c>
      <c r="M2073">
        <v>108800</v>
      </c>
      <c r="N2073">
        <v>14</v>
      </c>
      <c r="O2073" t="s">
        <v>2886</v>
      </c>
      <c r="P2073" t="s">
        <v>3295</v>
      </c>
      <c r="Q2073" t="s">
        <v>3296</v>
      </c>
      <c r="R2073" t="s">
        <v>3297</v>
      </c>
      <c r="S2073" t="s">
        <v>256</v>
      </c>
      <c r="T2073">
        <v>218181</v>
      </c>
    </row>
    <row r="2074" spans="1:20" x14ac:dyDescent="0.3">
      <c r="A2074" t="s">
        <v>3601</v>
      </c>
      <c r="B2074" t="str">
        <f>_xlfn.CONCAT(쿼리1[[#This Row],[주문번호]], "-", 쿼리1[[#This Row],[공정명]])</f>
        <v>20241010-1000150743-제대</v>
      </c>
      <c r="C2074">
        <v>2</v>
      </c>
      <c r="D2074" t="s">
        <v>80</v>
      </c>
      <c r="E2074" s="1">
        <v>45575</v>
      </c>
      <c r="F2074" s="1">
        <v>45588</v>
      </c>
      <c r="G2074" s="1">
        <v>45586</v>
      </c>
      <c r="H2074" s="1">
        <v>45656</v>
      </c>
      <c r="I2074" s="1">
        <v>45586</v>
      </c>
      <c r="J2074" t="s">
        <v>31</v>
      </c>
      <c r="K2074" t="s">
        <v>39</v>
      </c>
      <c r="L2074">
        <v>24000</v>
      </c>
      <c r="M2074">
        <v>23170</v>
      </c>
      <c r="N2074">
        <v>-2</v>
      </c>
      <c r="O2074" t="s">
        <v>394</v>
      </c>
      <c r="P2074" t="s">
        <v>1021</v>
      </c>
      <c r="Q2074" t="s">
        <v>42</v>
      </c>
      <c r="R2074" t="s">
        <v>2441</v>
      </c>
      <c r="S2074" t="s">
        <v>256</v>
      </c>
      <c r="T2074">
        <v>24000</v>
      </c>
    </row>
    <row r="2075" spans="1:20" x14ac:dyDescent="0.3">
      <c r="A2075" t="s">
        <v>3602</v>
      </c>
      <c r="B2075" t="str">
        <f>_xlfn.CONCAT(쿼리1[[#This Row],[주문번호]], "-", 쿼리1[[#This Row],[공정명]])</f>
        <v>20240924-1000169177-제대</v>
      </c>
      <c r="C2075">
        <v>4</v>
      </c>
      <c r="D2075" t="s">
        <v>80</v>
      </c>
      <c r="E2075" s="1">
        <v>45559</v>
      </c>
      <c r="F2075" s="1">
        <v>45569</v>
      </c>
      <c r="G2075" s="1">
        <v>45575</v>
      </c>
      <c r="H2075" s="1">
        <v>45656</v>
      </c>
      <c r="I2075" s="1">
        <v>45575</v>
      </c>
      <c r="J2075" t="s">
        <v>31</v>
      </c>
      <c r="K2075" t="s">
        <v>32</v>
      </c>
      <c r="L2075">
        <v>4800</v>
      </c>
      <c r="M2075">
        <v>5300</v>
      </c>
      <c r="N2075">
        <v>6</v>
      </c>
      <c r="O2075" t="s">
        <v>763</v>
      </c>
      <c r="P2075" t="s">
        <v>872</v>
      </c>
      <c r="Q2075" t="s">
        <v>3603</v>
      </c>
      <c r="R2075" t="s">
        <v>874</v>
      </c>
      <c r="S2075" t="s">
        <v>256</v>
      </c>
      <c r="T2075">
        <v>4800</v>
      </c>
    </row>
    <row r="2076" spans="1:20" x14ac:dyDescent="0.3">
      <c r="A2076" t="s">
        <v>3604</v>
      </c>
      <c r="B2076" t="str">
        <f>_xlfn.CONCAT(쿼리1[[#This Row],[주문번호]], "-", 쿼리1[[#This Row],[공정명]])</f>
        <v>20241224-1000169987-제대</v>
      </c>
      <c r="C2076">
        <v>4</v>
      </c>
      <c r="D2076" t="s">
        <v>80</v>
      </c>
      <c r="E2076" s="1">
        <v>45650</v>
      </c>
      <c r="F2076" s="1">
        <v>45660</v>
      </c>
      <c r="G2076" s="1"/>
      <c r="H2076" s="1">
        <v>45656</v>
      </c>
      <c r="I2076" s="1">
        <v>45652</v>
      </c>
      <c r="J2076" t="s">
        <v>21</v>
      </c>
      <c r="K2076" t="s">
        <v>282</v>
      </c>
      <c r="L2076">
        <v>4900</v>
      </c>
      <c r="O2076" t="s">
        <v>763</v>
      </c>
      <c r="P2076" t="s">
        <v>872</v>
      </c>
      <c r="Q2076" t="s">
        <v>3605</v>
      </c>
      <c r="R2076" t="s">
        <v>874</v>
      </c>
      <c r="S2076" t="s">
        <v>256</v>
      </c>
      <c r="T2076">
        <v>4900</v>
      </c>
    </row>
    <row r="2077" spans="1:20" x14ac:dyDescent="0.3">
      <c r="A2077" t="s">
        <v>3606</v>
      </c>
      <c r="B2077" t="str">
        <f>_xlfn.CONCAT(쿼리1[[#This Row],[주문번호]], "-", 쿼리1[[#This Row],[공정명]])</f>
        <v>20241120-1000169726-제대</v>
      </c>
      <c r="C2077">
        <v>4</v>
      </c>
      <c r="D2077" t="s">
        <v>80</v>
      </c>
      <c r="E2077" s="1">
        <v>45616</v>
      </c>
      <c r="F2077" s="1">
        <v>45630</v>
      </c>
      <c r="G2077" s="1">
        <v>45631</v>
      </c>
      <c r="H2077" s="1">
        <v>45656</v>
      </c>
      <c r="I2077" s="1">
        <v>45631</v>
      </c>
      <c r="J2077" t="s">
        <v>31</v>
      </c>
      <c r="K2077" t="s">
        <v>32</v>
      </c>
      <c r="L2077">
        <v>86900</v>
      </c>
      <c r="M2077">
        <v>86900</v>
      </c>
      <c r="N2077">
        <v>1</v>
      </c>
      <c r="O2077" t="s">
        <v>763</v>
      </c>
      <c r="P2077" t="s">
        <v>872</v>
      </c>
      <c r="Q2077" t="s">
        <v>3607</v>
      </c>
      <c r="R2077" t="s">
        <v>874</v>
      </c>
      <c r="S2077" t="s">
        <v>256</v>
      </c>
      <c r="T2077">
        <v>86900</v>
      </c>
    </row>
    <row r="2078" spans="1:20" x14ac:dyDescent="0.3">
      <c r="A2078" t="s">
        <v>3608</v>
      </c>
      <c r="B2078" t="str">
        <f>_xlfn.CONCAT(쿼리1[[#This Row],[주문번호]], "-", 쿼리1[[#This Row],[공정명]])</f>
        <v>20241024-1000168843-제대</v>
      </c>
      <c r="C2078">
        <v>4</v>
      </c>
      <c r="D2078" t="s">
        <v>80</v>
      </c>
      <c r="E2078" s="1">
        <v>45589</v>
      </c>
      <c r="F2078" s="1">
        <v>45600</v>
      </c>
      <c r="G2078" s="1">
        <v>45590</v>
      </c>
      <c r="H2078" s="1">
        <v>45656</v>
      </c>
      <c r="I2078" s="1">
        <v>45590</v>
      </c>
      <c r="J2078" t="s">
        <v>31</v>
      </c>
      <c r="K2078" t="s">
        <v>39</v>
      </c>
      <c r="L2078">
        <v>300</v>
      </c>
      <c r="M2078">
        <v>500</v>
      </c>
      <c r="N2078">
        <v>-10</v>
      </c>
      <c r="O2078" t="s">
        <v>763</v>
      </c>
      <c r="P2078" t="s">
        <v>872</v>
      </c>
      <c r="Q2078" t="s">
        <v>3609</v>
      </c>
      <c r="R2078" t="s">
        <v>874</v>
      </c>
      <c r="S2078" t="s">
        <v>256</v>
      </c>
      <c r="T2078">
        <v>300</v>
      </c>
    </row>
    <row r="2079" spans="1:20" x14ac:dyDescent="0.3">
      <c r="A2079" t="s">
        <v>3610</v>
      </c>
      <c r="B2079" t="str">
        <f>_xlfn.CONCAT(쿼리1[[#This Row],[주문번호]], "-", 쿼리1[[#This Row],[공정명]])</f>
        <v>20241210-1219P0337-제대</v>
      </c>
      <c r="C2079">
        <v>4</v>
      </c>
      <c r="D2079" t="s">
        <v>80</v>
      </c>
      <c r="E2079" s="1">
        <v>45636</v>
      </c>
      <c r="F2079" s="1">
        <v>45649</v>
      </c>
      <c r="G2079" s="1">
        <v>45652</v>
      </c>
      <c r="H2079" s="1">
        <v>45656</v>
      </c>
      <c r="I2079" s="1">
        <v>45652</v>
      </c>
      <c r="J2079" t="s">
        <v>31</v>
      </c>
      <c r="K2079" t="s">
        <v>32</v>
      </c>
      <c r="L2079">
        <v>30000</v>
      </c>
      <c r="M2079">
        <v>27700</v>
      </c>
      <c r="N2079">
        <v>3</v>
      </c>
      <c r="O2079" t="s">
        <v>275</v>
      </c>
      <c r="P2079" t="s">
        <v>741</v>
      </c>
      <c r="Q2079" t="s">
        <v>1059</v>
      </c>
      <c r="R2079" t="s">
        <v>743</v>
      </c>
      <c r="S2079" t="s">
        <v>256</v>
      </c>
      <c r="T2079">
        <v>30000</v>
      </c>
    </row>
    <row r="2080" spans="1:20" x14ac:dyDescent="0.3">
      <c r="A2080" t="s">
        <v>3611</v>
      </c>
      <c r="B2080" t="str">
        <f>_xlfn.CONCAT(쿼리1[[#This Row],[주문번호]], "-", 쿼리1[[#This Row],[공정명]])</f>
        <v>20241210-1219P0336-제대</v>
      </c>
      <c r="C2080">
        <v>4</v>
      </c>
      <c r="D2080" t="s">
        <v>80</v>
      </c>
      <c r="E2080" s="1">
        <v>45636</v>
      </c>
      <c r="F2080" s="1">
        <v>45649</v>
      </c>
      <c r="G2080" s="1">
        <v>45652</v>
      </c>
      <c r="H2080" s="1">
        <v>45656</v>
      </c>
      <c r="I2080" s="1">
        <v>45652</v>
      </c>
      <c r="J2080" t="s">
        <v>31</v>
      </c>
      <c r="K2080" t="s">
        <v>32</v>
      </c>
      <c r="L2080">
        <v>30000</v>
      </c>
      <c r="M2080">
        <v>29300</v>
      </c>
      <c r="N2080">
        <v>3</v>
      </c>
      <c r="O2080" t="s">
        <v>275</v>
      </c>
      <c r="P2080" t="s">
        <v>741</v>
      </c>
      <c r="Q2080" t="s">
        <v>742</v>
      </c>
      <c r="R2080" t="s">
        <v>743</v>
      </c>
      <c r="S2080" t="s">
        <v>256</v>
      </c>
      <c r="T2080">
        <v>30000</v>
      </c>
    </row>
    <row r="2081" spans="1:20" x14ac:dyDescent="0.3">
      <c r="A2081" t="s">
        <v>3612</v>
      </c>
      <c r="B2081" t="str">
        <f>_xlfn.CONCAT(쿼리1[[#This Row],[주문번호]], "-", 쿼리1[[#This Row],[공정명]])</f>
        <v>20241217-1220P0185-제대</v>
      </c>
      <c r="C2081">
        <v>5</v>
      </c>
      <c r="D2081" t="s">
        <v>80</v>
      </c>
      <c r="E2081" s="1">
        <v>45643</v>
      </c>
      <c r="F2081" s="1">
        <v>45657</v>
      </c>
      <c r="G2081" s="1"/>
      <c r="H2081" s="1">
        <v>45656</v>
      </c>
      <c r="I2081" s="1"/>
      <c r="J2081" t="s">
        <v>21</v>
      </c>
      <c r="K2081" t="s">
        <v>282</v>
      </c>
      <c r="L2081">
        <v>20000</v>
      </c>
      <c r="O2081" t="s">
        <v>2150</v>
      </c>
      <c r="P2081" t="s">
        <v>1143</v>
      </c>
      <c r="Q2081" t="s">
        <v>3613</v>
      </c>
      <c r="R2081" t="s">
        <v>2148</v>
      </c>
      <c r="S2081" t="s">
        <v>1144</v>
      </c>
      <c r="T2081">
        <v>20000</v>
      </c>
    </row>
    <row r="2082" spans="1:20" x14ac:dyDescent="0.3">
      <c r="A2082" t="s">
        <v>3614</v>
      </c>
      <c r="B2082" t="str">
        <f>_xlfn.CONCAT(쿼리1[[#This Row],[주문번호]], "-", 쿼리1[[#This Row],[공정명]])</f>
        <v>20241217-1219P0187-제대</v>
      </c>
      <c r="C2082">
        <v>5</v>
      </c>
      <c r="D2082" t="s">
        <v>80</v>
      </c>
      <c r="E2082" s="1">
        <v>45643</v>
      </c>
      <c r="F2082" s="1">
        <v>45657</v>
      </c>
      <c r="G2082" s="1"/>
      <c r="H2082" s="1">
        <v>45656</v>
      </c>
      <c r="I2082" s="1"/>
      <c r="J2082" t="s">
        <v>21</v>
      </c>
      <c r="K2082" t="s">
        <v>282</v>
      </c>
      <c r="L2082">
        <v>20000</v>
      </c>
      <c r="O2082" t="s">
        <v>2150</v>
      </c>
      <c r="P2082" t="s">
        <v>1143</v>
      </c>
      <c r="Q2082" t="s">
        <v>3615</v>
      </c>
      <c r="R2082" t="s">
        <v>2148</v>
      </c>
      <c r="S2082" t="s">
        <v>1144</v>
      </c>
      <c r="T2082">
        <v>20000</v>
      </c>
    </row>
    <row r="2083" spans="1:20" x14ac:dyDescent="0.3">
      <c r="A2083" t="s">
        <v>3616</v>
      </c>
      <c r="B2083" t="str">
        <f>_xlfn.CONCAT(쿼리1[[#This Row],[주문번호]], "-", 쿼리1[[#This Row],[공정명]])</f>
        <v>20241115-1219P0139-제대</v>
      </c>
      <c r="C2083">
        <v>4</v>
      </c>
      <c r="D2083" t="s">
        <v>80</v>
      </c>
      <c r="E2083" s="1">
        <v>45611</v>
      </c>
      <c r="F2083" s="1">
        <v>45624</v>
      </c>
      <c r="G2083" s="1">
        <v>45625</v>
      </c>
      <c r="H2083" s="1">
        <v>45656</v>
      </c>
      <c r="I2083" s="1">
        <v>45625</v>
      </c>
      <c r="J2083" t="s">
        <v>31</v>
      </c>
      <c r="K2083" t="s">
        <v>32</v>
      </c>
      <c r="L2083">
        <v>13333</v>
      </c>
      <c r="M2083">
        <v>13100</v>
      </c>
      <c r="N2083">
        <v>1</v>
      </c>
      <c r="O2083" t="s">
        <v>2146</v>
      </c>
      <c r="P2083" t="s">
        <v>2407</v>
      </c>
      <c r="Q2083" t="s">
        <v>3617</v>
      </c>
      <c r="R2083" t="s">
        <v>2148</v>
      </c>
      <c r="S2083" t="s">
        <v>1144</v>
      </c>
      <c r="T2083">
        <v>13333</v>
      </c>
    </row>
    <row r="2084" spans="1:20" x14ac:dyDescent="0.3">
      <c r="A2084" t="s">
        <v>3618</v>
      </c>
      <c r="B2084" t="str">
        <f>_xlfn.CONCAT(쿼리1[[#This Row],[주문번호]], "-", 쿼리1[[#This Row],[공정명]])</f>
        <v>20241011-1000169293-제대</v>
      </c>
      <c r="C2084">
        <v>4</v>
      </c>
      <c r="D2084" t="s">
        <v>80</v>
      </c>
      <c r="E2084" s="1">
        <v>45576</v>
      </c>
      <c r="F2084" s="1">
        <v>45588</v>
      </c>
      <c r="G2084" s="1">
        <v>45589</v>
      </c>
      <c r="H2084" s="1">
        <v>45656</v>
      </c>
      <c r="I2084" s="1">
        <v>45589</v>
      </c>
      <c r="J2084" t="s">
        <v>31</v>
      </c>
      <c r="K2084" t="s">
        <v>32</v>
      </c>
      <c r="L2084">
        <v>23529</v>
      </c>
      <c r="M2084">
        <v>22750</v>
      </c>
      <c r="N2084">
        <v>1</v>
      </c>
      <c r="O2084" t="s">
        <v>580</v>
      </c>
      <c r="P2084" t="s">
        <v>3619</v>
      </c>
      <c r="Q2084" t="s">
        <v>3620</v>
      </c>
      <c r="R2084" t="s">
        <v>2793</v>
      </c>
      <c r="S2084" t="s">
        <v>1144</v>
      </c>
      <c r="T2084">
        <v>23529</v>
      </c>
    </row>
    <row r="2085" spans="1:20" x14ac:dyDescent="0.3">
      <c r="A2085" t="s">
        <v>3621</v>
      </c>
      <c r="B2085" t="str">
        <f>_xlfn.CONCAT(쿼리1[[#This Row],[주문번호]], "-", 쿼리1[[#This Row],[공정명]])</f>
        <v>20241119-1000143472-제대</v>
      </c>
      <c r="C2085">
        <v>3</v>
      </c>
      <c r="D2085" t="s">
        <v>80</v>
      </c>
      <c r="E2085" s="1">
        <v>45615</v>
      </c>
      <c r="F2085" s="1">
        <v>45625</v>
      </c>
      <c r="G2085" s="1">
        <v>45624</v>
      </c>
      <c r="H2085" s="1">
        <v>45656</v>
      </c>
      <c r="I2085" s="1">
        <v>45624</v>
      </c>
      <c r="J2085" t="s">
        <v>31</v>
      </c>
      <c r="K2085" t="s">
        <v>39</v>
      </c>
      <c r="L2085">
        <v>7200</v>
      </c>
      <c r="M2085">
        <v>7000</v>
      </c>
      <c r="N2085">
        <v>-1</v>
      </c>
      <c r="O2085" t="s">
        <v>731</v>
      </c>
      <c r="P2085" t="s">
        <v>2795</v>
      </c>
      <c r="Q2085" t="s">
        <v>42</v>
      </c>
      <c r="R2085" t="s">
        <v>2793</v>
      </c>
      <c r="S2085" t="s">
        <v>1144</v>
      </c>
      <c r="T2085">
        <v>7200</v>
      </c>
    </row>
    <row r="2086" spans="1:20" x14ac:dyDescent="0.3">
      <c r="A2086" t="s">
        <v>3622</v>
      </c>
      <c r="B2086" t="str">
        <f>_xlfn.CONCAT(쿼리1[[#This Row],[주문번호]], "-", 쿼리1[[#This Row],[공정명]])</f>
        <v>20241119-1219N0043-제대</v>
      </c>
      <c r="C2086">
        <v>2</v>
      </c>
      <c r="D2086" t="s">
        <v>80</v>
      </c>
      <c r="E2086" s="1">
        <v>45615</v>
      </c>
      <c r="F2086" s="1">
        <v>45625</v>
      </c>
      <c r="G2086" s="1">
        <v>45624</v>
      </c>
      <c r="H2086" s="1">
        <v>45656</v>
      </c>
      <c r="I2086" s="1">
        <v>45624</v>
      </c>
      <c r="J2086" t="s">
        <v>31</v>
      </c>
      <c r="K2086" t="s">
        <v>39</v>
      </c>
      <c r="L2086">
        <v>16800</v>
      </c>
      <c r="M2086">
        <v>16300</v>
      </c>
      <c r="N2086">
        <v>-1</v>
      </c>
      <c r="O2086" t="s">
        <v>731</v>
      </c>
      <c r="P2086" t="s">
        <v>198</v>
      </c>
      <c r="Q2086" t="s">
        <v>42</v>
      </c>
      <c r="R2086" t="s">
        <v>2793</v>
      </c>
      <c r="S2086" t="s">
        <v>1144</v>
      </c>
      <c r="T2086">
        <v>16800</v>
      </c>
    </row>
    <row r="2087" spans="1:20" x14ac:dyDescent="0.3">
      <c r="A2087" t="s">
        <v>3623</v>
      </c>
      <c r="B2087" t="str">
        <f>_xlfn.CONCAT(쿼리1[[#This Row],[주문번호]], "-", 쿼리1[[#This Row],[공정명]])</f>
        <v>20241010-1000153900-제대</v>
      </c>
      <c r="C2087">
        <v>4</v>
      </c>
      <c r="D2087" t="s">
        <v>80</v>
      </c>
      <c r="E2087" s="1">
        <v>45575</v>
      </c>
      <c r="F2087" s="1">
        <v>45588</v>
      </c>
      <c r="G2087" s="1">
        <v>45590</v>
      </c>
      <c r="H2087" s="1">
        <v>45656</v>
      </c>
      <c r="I2087" s="1">
        <v>45590</v>
      </c>
      <c r="J2087" t="s">
        <v>31</v>
      </c>
      <c r="K2087" t="s">
        <v>32</v>
      </c>
      <c r="L2087">
        <v>21818</v>
      </c>
      <c r="M2087">
        <v>21500</v>
      </c>
      <c r="N2087">
        <v>2</v>
      </c>
      <c r="O2087" t="s">
        <v>580</v>
      </c>
      <c r="P2087" t="s">
        <v>3624</v>
      </c>
      <c r="Q2087" t="s">
        <v>3625</v>
      </c>
      <c r="R2087" t="s">
        <v>2793</v>
      </c>
      <c r="S2087" t="s">
        <v>1144</v>
      </c>
      <c r="T2087">
        <v>21818</v>
      </c>
    </row>
    <row r="2088" spans="1:20" x14ac:dyDescent="0.3">
      <c r="A2088" t="s">
        <v>3626</v>
      </c>
      <c r="B2088" t="str">
        <f>_xlfn.CONCAT(쿼리1[[#This Row],[주문번호]], "-", 쿼리1[[#This Row],[공정명]])</f>
        <v>20241010-1000153902-제대</v>
      </c>
      <c r="C2088">
        <v>4</v>
      </c>
      <c r="D2088" t="s">
        <v>80</v>
      </c>
      <c r="E2088" s="1">
        <v>45575</v>
      </c>
      <c r="F2088" s="1">
        <v>45588</v>
      </c>
      <c r="G2088" s="1">
        <v>45590</v>
      </c>
      <c r="H2088" s="1">
        <v>45656</v>
      </c>
      <c r="I2088" s="1">
        <v>45590</v>
      </c>
      <c r="J2088" t="s">
        <v>31</v>
      </c>
      <c r="K2088" t="s">
        <v>32</v>
      </c>
      <c r="L2088">
        <v>10909</v>
      </c>
      <c r="M2088">
        <v>10300</v>
      </c>
      <c r="N2088">
        <v>2</v>
      </c>
      <c r="O2088" t="s">
        <v>580</v>
      </c>
      <c r="P2088" t="s">
        <v>3624</v>
      </c>
      <c r="Q2088" t="s">
        <v>3627</v>
      </c>
      <c r="R2088" t="s">
        <v>2793</v>
      </c>
      <c r="S2088" t="s">
        <v>1144</v>
      </c>
      <c r="T2088">
        <v>10909</v>
      </c>
    </row>
    <row r="2089" spans="1:20" x14ac:dyDescent="0.3">
      <c r="A2089" t="s">
        <v>3628</v>
      </c>
      <c r="B2089" t="str">
        <f>_xlfn.CONCAT(쿼리1[[#This Row],[주문번호]], "-", 쿼리1[[#This Row],[공정명]])</f>
        <v>20241011-1000165460-제대</v>
      </c>
      <c r="C2089">
        <v>4</v>
      </c>
      <c r="D2089" t="s">
        <v>80</v>
      </c>
      <c r="E2089" s="1">
        <v>45576</v>
      </c>
      <c r="F2089" s="1">
        <v>45588</v>
      </c>
      <c r="G2089" s="1">
        <v>45590</v>
      </c>
      <c r="H2089" s="1">
        <v>45656</v>
      </c>
      <c r="I2089" s="1">
        <v>45590</v>
      </c>
      <c r="J2089" t="s">
        <v>31</v>
      </c>
      <c r="K2089" t="s">
        <v>32</v>
      </c>
      <c r="L2089">
        <v>11764</v>
      </c>
      <c r="M2089">
        <v>11300</v>
      </c>
      <c r="N2089">
        <v>2</v>
      </c>
      <c r="O2089" t="s">
        <v>580</v>
      </c>
      <c r="P2089" t="s">
        <v>3619</v>
      </c>
      <c r="Q2089" t="s">
        <v>3629</v>
      </c>
      <c r="R2089" t="s">
        <v>2793</v>
      </c>
      <c r="S2089" t="s">
        <v>1144</v>
      </c>
      <c r="T2089">
        <v>11764</v>
      </c>
    </row>
    <row r="2090" spans="1:20" x14ac:dyDescent="0.3">
      <c r="A2090" t="s">
        <v>3630</v>
      </c>
      <c r="B2090" t="str">
        <f>_xlfn.CONCAT(쿼리1[[#This Row],[주문번호]], "-", 쿼리1[[#This Row],[공정명]])</f>
        <v>20241010-1000153904-제대</v>
      </c>
      <c r="C2090">
        <v>4</v>
      </c>
      <c r="D2090" t="s">
        <v>80</v>
      </c>
      <c r="E2090" s="1">
        <v>45575</v>
      </c>
      <c r="F2090" s="1">
        <v>45588</v>
      </c>
      <c r="G2090" s="1">
        <v>45591</v>
      </c>
      <c r="H2090" s="1">
        <v>45656</v>
      </c>
      <c r="I2090" s="1">
        <v>45591</v>
      </c>
      <c r="J2090" t="s">
        <v>31</v>
      </c>
      <c r="K2090" t="s">
        <v>32</v>
      </c>
      <c r="L2090">
        <v>10909</v>
      </c>
      <c r="M2090">
        <v>11950</v>
      </c>
      <c r="N2090">
        <v>3</v>
      </c>
      <c r="O2090" t="s">
        <v>580</v>
      </c>
      <c r="P2090" t="s">
        <v>3624</v>
      </c>
      <c r="Q2090" t="s">
        <v>3631</v>
      </c>
      <c r="R2090" t="s">
        <v>2793</v>
      </c>
      <c r="S2090" t="s">
        <v>1144</v>
      </c>
      <c r="T2090">
        <v>10909</v>
      </c>
    </row>
    <row r="2091" spans="1:20" x14ac:dyDescent="0.3">
      <c r="A2091" t="s">
        <v>3632</v>
      </c>
      <c r="B2091" t="str">
        <f>_xlfn.CONCAT(쿼리1[[#This Row],[주문번호]], "-", 쿼리1[[#This Row],[공정명]])</f>
        <v>20241227-1219P0188-제대</v>
      </c>
      <c r="C2091">
        <v>5</v>
      </c>
      <c r="D2091" t="s">
        <v>80</v>
      </c>
      <c r="E2091" s="1">
        <v>45653</v>
      </c>
      <c r="F2091" s="1">
        <v>45667</v>
      </c>
      <c r="G2091" s="1"/>
      <c r="H2091" s="1">
        <v>45656</v>
      </c>
      <c r="I2091" s="1"/>
      <c r="J2091" t="s">
        <v>21</v>
      </c>
      <c r="K2091" t="s">
        <v>282</v>
      </c>
      <c r="L2091">
        <v>20000</v>
      </c>
      <c r="O2091" t="s">
        <v>2150</v>
      </c>
      <c r="P2091" t="s">
        <v>1143</v>
      </c>
      <c r="Q2091" t="s">
        <v>3633</v>
      </c>
      <c r="R2091" t="s">
        <v>2148</v>
      </c>
      <c r="S2091" t="s">
        <v>1144</v>
      </c>
      <c r="T2091">
        <v>20000</v>
      </c>
    </row>
    <row r="2092" spans="1:20" x14ac:dyDescent="0.3">
      <c r="A2092" t="s">
        <v>3634</v>
      </c>
      <c r="B2092" t="str">
        <f>_xlfn.CONCAT(쿼리1[[#This Row],[주문번호]], "-", 쿼리1[[#This Row],[공정명]])</f>
        <v>20241007-1000138229-제대</v>
      </c>
      <c r="C2092">
        <v>3</v>
      </c>
      <c r="D2092" t="s">
        <v>80</v>
      </c>
      <c r="E2092" s="1">
        <v>45572</v>
      </c>
      <c r="F2092" s="1">
        <v>45583</v>
      </c>
      <c r="G2092" s="1">
        <v>45583</v>
      </c>
      <c r="H2092" s="1">
        <v>45656</v>
      </c>
      <c r="I2092" s="1">
        <v>45583</v>
      </c>
      <c r="J2092" t="s">
        <v>31</v>
      </c>
      <c r="K2092" t="s">
        <v>39</v>
      </c>
      <c r="L2092">
        <v>33333</v>
      </c>
      <c r="M2092">
        <v>32300</v>
      </c>
      <c r="N2092">
        <v>0</v>
      </c>
      <c r="O2092" t="s">
        <v>859</v>
      </c>
      <c r="P2092" t="s">
        <v>2853</v>
      </c>
      <c r="Q2092" t="s">
        <v>42</v>
      </c>
      <c r="R2092" t="s">
        <v>2491</v>
      </c>
      <c r="S2092" t="s">
        <v>1144</v>
      </c>
      <c r="T2092">
        <v>33333</v>
      </c>
    </row>
    <row r="2093" spans="1:20" x14ac:dyDescent="0.3">
      <c r="A2093" t="s">
        <v>3635</v>
      </c>
      <c r="B2093" t="str">
        <f>_xlfn.CONCAT(쿼리1[[#This Row],[주문번호]], "-", 쿼리1[[#This Row],[공정명]])</f>
        <v>20240925-12150484-제대</v>
      </c>
      <c r="C2093">
        <v>2</v>
      </c>
      <c r="D2093" t="s">
        <v>80</v>
      </c>
      <c r="E2093" s="1">
        <v>45560</v>
      </c>
      <c r="F2093" s="1">
        <v>45572</v>
      </c>
      <c r="G2093" s="1">
        <v>45575</v>
      </c>
      <c r="H2093" s="1">
        <v>45656</v>
      </c>
      <c r="I2093" s="1">
        <v>45567</v>
      </c>
      <c r="J2093" t="s">
        <v>101</v>
      </c>
      <c r="K2093" t="s">
        <v>32</v>
      </c>
      <c r="L2093">
        <v>160000</v>
      </c>
      <c r="M2093">
        <v>157000</v>
      </c>
      <c r="N2093">
        <v>3</v>
      </c>
      <c r="O2093" t="s">
        <v>275</v>
      </c>
      <c r="P2093" t="s">
        <v>3636</v>
      </c>
      <c r="Q2093" t="s">
        <v>42</v>
      </c>
      <c r="R2093" t="s">
        <v>2491</v>
      </c>
      <c r="S2093" t="s">
        <v>1144</v>
      </c>
      <c r="T2093">
        <v>160000</v>
      </c>
    </row>
    <row r="2094" spans="1:20" x14ac:dyDescent="0.3">
      <c r="A2094" t="s">
        <v>3637</v>
      </c>
      <c r="B2094" t="str">
        <f>_xlfn.CONCAT(쿼리1[[#This Row],[주문번호]], "-", 쿼리1[[#This Row],[공정명]])</f>
        <v>20241010-1000153557-제대</v>
      </c>
      <c r="C2094">
        <v>4</v>
      </c>
      <c r="D2094" t="s">
        <v>80</v>
      </c>
      <c r="E2094" s="1">
        <v>45575</v>
      </c>
      <c r="F2094" s="1">
        <v>45588</v>
      </c>
      <c r="G2094" s="1">
        <v>45587</v>
      </c>
      <c r="H2094" s="1">
        <v>45656</v>
      </c>
      <c r="I2094" s="1">
        <v>45587</v>
      </c>
      <c r="J2094" t="s">
        <v>31</v>
      </c>
      <c r="K2094" t="s">
        <v>39</v>
      </c>
      <c r="L2094">
        <v>17142</v>
      </c>
      <c r="M2094">
        <v>16800</v>
      </c>
      <c r="N2094">
        <v>-1</v>
      </c>
      <c r="O2094" t="s">
        <v>91</v>
      </c>
      <c r="P2094" t="s">
        <v>671</v>
      </c>
      <c r="Q2094" t="s">
        <v>3638</v>
      </c>
      <c r="R2094" t="s">
        <v>397</v>
      </c>
      <c r="S2094" t="s">
        <v>1144</v>
      </c>
      <c r="T2094">
        <v>17142</v>
      </c>
    </row>
    <row r="2095" spans="1:20" x14ac:dyDescent="0.3">
      <c r="A2095" t="s">
        <v>3472</v>
      </c>
      <c r="B2095" t="str">
        <f>_xlfn.CONCAT(쿼리1[[#This Row],[주문번호]], "-", 쿼리1[[#This Row],[공정명]])</f>
        <v>20241107-1000154847-제대</v>
      </c>
      <c r="C2095">
        <v>2</v>
      </c>
      <c r="D2095" t="s">
        <v>80</v>
      </c>
      <c r="E2095" s="1">
        <v>45603</v>
      </c>
      <c r="F2095" s="1">
        <v>45615</v>
      </c>
      <c r="G2095" s="1">
        <v>45617</v>
      </c>
      <c r="H2095" s="1">
        <v>45656</v>
      </c>
      <c r="I2095" s="1">
        <v>45617</v>
      </c>
      <c r="J2095" t="s">
        <v>31</v>
      </c>
      <c r="K2095" t="s">
        <v>32</v>
      </c>
      <c r="L2095">
        <v>33333</v>
      </c>
      <c r="M2095">
        <v>33100</v>
      </c>
      <c r="N2095">
        <v>2</v>
      </c>
      <c r="O2095" t="s">
        <v>580</v>
      </c>
      <c r="P2095" t="s">
        <v>3473</v>
      </c>
      <c r="Q2095" t="s">
        <v>42</v>
      </c>
      <c r="R2095" t="s">
        <v>3474</v>
      </c>
      <c r="S2095" t="s">
        <v>1144</v>
      </c>
      <c r="T2095">
        <v>33333</v>
      </c>
    </row>
    <row r="2096" spans="1:20" x14ac:dyDescent="0.3">
      <c r="A2096" t="s">
        <v>3639</v>
      </c>
      <c r="B2096" t="str">
        <f>_xlfn.CONCAT(쿼리1[[#This Row],[주문번호]], "-", 쿼리1[[#This Row],[공정명]])</f>
        <v>20241101-110922-제대</v>
      </c>
      <c r="C2096">
        <v>4</v>
      </c>
      <c r="D2096" t="s">
        <v>80</v>
      </c>
      <c r="E2096" s="1">
        <v>45597</v>
      </c>
      <c r="F2096" s="1">
        <v>45609</v>
      </c>
      <c r="G2096" s="1">
        <v>45610</v>
      </c>
      <c r="H2096" s="1">
        <v>45656</v>
      </c>
      <c r="I2096" s="1">
        <v>45610</v>
      </c>
      <c r="J2096" t="s">
        <v>31</v>
      </c>
      <c r="K2096" t="s">
        <v>32</v>
      </c>
      <c r="L2096">
        <v>5263</v>
      </c>
      <c r="M2096">
        <v>4950</v>
      </c>
      <c r="N2096">
        <v>1</v>
      </c>
      <c r="O2096" t="s">
        <v>3640</v>
      </c>
      <c r="P2096" t="s">
        <v>3641</v>
      </c>
      <c r="Q2096" t="s">
        <v>3642</v>
      </c>
      <c r="R2096" t="s">
        <v>3643</v>
      </c>
      <c r="S2096" t="s">
        <v>1144</v>
      </c>
      <c r="T2096">
        <v>5263</v>
      </c>
    </row>
    <row r="2097" spans="1:20" x14ac:dyDescent="0.3">
      <c r="A2097" t="s">
        <v>3644</v>
      </c>
      <c r="B2097" t="str">
        <f>_xlfn.CONCAT(쿼리1[[#This Row],[주문번호]], "-", 쿼리1[[#This Row],[공정명]])</f>
        <v>20241011-1000169297-제대</v>
      </c>
      <c r="C2097">
        <v>4</v>
      </c>
      <c r="D2097" t="s">
        <v>80</v>
      </c>
      <c r="E2097" s="1">
        <v>45576</v>
      </c>
      <c r="F2097" s="1">
        <v>45589</v>
      </c>
      <c r="G2097" s="1">
        <v>45593</v>
      </c>
      <c r="H2097" s="1">
        <v>45656</v>
      </c>
      <c r="I2097" s="1">
        <v>45595</v>
      </c>
      <c r="J2097" t="s">
        <v>31</v>
      </c>
      <c r="K2097" t="s">
        <v>32</v>
      </c>
      <c r="L2097">
        <v>25000</v>
      </c>
      <c r="M2097">
        <v>25100</v>
      </c>
      <c r="N2097">
        <v>4</v>
      </c>
      <c r="O2097" t="s">
        <v>2191</v>
      </c>
      <c r="P2097" t="s">
        <v>3645</v>
      </c>
      <c r="Q2097" t="s">
        <v>3646</v>
      </c>
      <c r="R2097" t="s">
        <v>710</v>
      </c>
      <c r="S2097" t="s">
        <v>1144</v>
      </c>
      <c r="T2097">
        <v>25000</v>
      </c>
    </row>
    <row r="2098" spans="1:20" x14ac:dyDescent="0.3">
      <c r="A2098" t="s">
        <v>3647</v>
      </c>
      <c r="B2098" t="str">
        <f>_xlfn.CONCAT(쿼리1[[#This Row],[주문번호]], "-", 쿼리1[[#This Row],[공정명]])</f>
        <v>20241122-1119P0157-합지</v>
      </c>
      <c r="C2098">
        <v>3</v>
      </c>
      <c r="D2098" t="s">
        <v>60</v>
      </c>
      <c r="E2098" s="1">
        <v>45618</v>
      </c>
      <c r="F2098" s="1">
        <v>45628</v>
      </c>
      <c r="G2098" s="1"/>
      <c r="H2098" s="1">
        <v>45656</v>
      </c>
      <c r="I2098" s="1">
        <v>45646</v>
      </c>
      <c r="J2098" t="s">
        <v>31</v>
      </c>
      <c r="K2098" t="s">
        <v>22</v>
      </c>
      <c r="L2098">
        <v>2000</v>
      </c>
      <c r="O2098" t="s">
        <v>580</v>
      </c>
      <c r="P2098" t="s">
        <v>3648</v>
      </c>
      <c r="Q2098" t="s">
        <v>3649</v>
      </c>
      <c r="R2098" t="s">
        <v>3650</v>
      </c>
      <c r="S2098" t="s">
        <v>3373</v>
      </c>
      <c r="T2098">
        <v>12121</v>
      </c>
    </row>
    <row r="2099" spans="1:20" x14ac:dyDescent="0.3">
      <c r="A2099" t="s">
        <v>3651</v>
      </c>
      <c r="B2099" t="str">
        <f>_xlfn.CONCAT(쿼리1[[#This Row],[주문번호]], "-", 쿼리1[[#This Row],[공정명]])</f>
        <v>20241105-1118P0111-합지</v>
      </c>
      <c r="C2099">
        <v>3</v>
      </c>
      <c r="D2099" t="s">
        <v>60</v>
      </c>
      <c r="E2099" s="1">
        <v>45601</v>
      </c>
      <c r="F2099" s="1">
        <v>45609</v>
      </c>
      <c r="G2099" s="1">
        <v>45617</v>
      </c>
      <c r="H2099" s="1">
        <v>45656</v>
      </c>
      <c r="I2099" s="1">
        <v>45621</v>
      </c>
      <c r="J2099" t="s">
        <v>31</v>
      </c>
      <c r="K2099" t="s">
        <v>32</v>
      </c>
      <c r="L2099">
        <v>6000</v>
      </c>
      <c r="M2099">
        <v>6000</v>
      </c>
      <c r="N2099">
        <v>8</v>
      </c>
      <c r="O2099" t="s">
        <v>592</v>
      </c>
      <c r="P2099" t="s">
        <v>593</v>
      </c>
      <c r="Q2099" t="s">
        <v>3652</v>
      </c>
      <c r="R2099" t="s">
        <v>417</v>
      </c>
      <c r="S2099" t="s">
        <v>3373</v>
      </c>
      <c r="T2099">
        <v>27272</v>
      </c>
    </row>
    <row r="2100" spans="1:20" x14ac:dyDescent="0.3">
      <c r="A2100" t="s">
        <v>3653</v>
      </c>
      <c r="B2100" t="str">
        <f>_xlfn.CONCAT(쿼리1[[#This Row],[주문번호]], "-", 쿼리1[[#This Row],[공정명]])</f>
        <v>20241105-1119P0080-합지</v>
      </c>
      <c r="C2100">
        <v>3</v>
      </c>
      <c r="D2100" t="s">
        <v>60</v>
      </c>
      <c r="E2100" s="1">
        <v>45601</v>
      </c>
      <c r="F2100" s="1">
        <v>45609</v>
      </c>
      <c r="G2100" s="1">
        <v>45617</v>
      </c>
      <c r="H2100" s="1">
        <v>45656</v>
      </c>
      <c r="I2100" s="1">
        <v>45621</v>
      </c>
      <c r="J2100" t="s">
        <v>31</v>
      </c>
      <c r="K2100" t="s">
        <v>32</v>
      </c>
      <c r="L2100">
        <v>6000</v>
      </c>
      <c r="M2100">
        <v>6050</v>
      </c>
      <c r="N2100">
        <v>8</v>
      </c>
      <c r="O2100" t="s">
        <v>592</v>
      </c>
      <c r="P2100" t="s">
        <v>593</v>
      </c>
      <c r="Q2100" t="s">
        <v>3654</v>
      </c>
      <c r="R2100" t="s">
        <v>417</v>
      </c>
      <c r="S2100" t="s">
        <v>3373</v>
      </c>
      <c r="T2100">
        <v>27272</v>
      </c>
    </row>
    <row r="2101" spans="1:20" x14ac:dyDescent="0.3">
      <c r="A2101" t="s">
        <v>2169</v>
      </c>
      <c r="B2101" t="str">
        <f>_xlfn.CONCAT(쿼리1[[#This Row],[주문번호]], "-", 쿼리1[[#This Row],[공정명]])</f>
        <v>20241126-1118P0206-합지</v>
      </c>
      <c r="C2101">
        <v>3</v>
      </c>
      <c r="D2101" t="s">
        <v>60</v>
      </c>
      <c r="E2101" s="1">
        <v>45622</v>
      </c>
      <c r="F2101" s="1">
        <v>45630</v>
      </c>
      <c r="G2101" s="1">
        <v>45635</v>
      </c>
      <c r="H2101" s="1">
        <v>45656</v>
      </c>
      <c r="I2101" s="1">
        <v>45637</v>
      </c>
      <c r="J2101" t="s">
        <v>31</v>
      </c>
      <c r="K2101" t="s">
        <v>32</v>
      </c>
      <c r="L2101">
        <v>6000</v>
      </c>
      <c r="M2101">
        <v>6000</v>
      </c>
      <c r="N2101">
        <v>5</v>
      </c>
      <c r="O2101" t="s">
        <v>2170</v>
      </c>
      <c r="P2101" t="s">
        <v>306</v>
      </c>
      <c r="Q2101" t="s">
        <v>2171</v>
      </c>
      <c r="R2101" t="s">
        <v>2172</v>
      </c>
      <c r="S2101" t="s">
        <v>3373</v>
      </c>
      <c r="T2101">
        <v>40000</v>
      </c>
    </row>
    <row r="2102" spans="1:20" x14ac:dyDescent="0.3">
      <c r="A2102" t="s">
        <v>2169</v>
      </c>
      <c r="B2102" t="str">
        <f>_xlfn.CONCAT(쿼리1[[#This Row],[주문번호]], "-", 쿼리1[[#This Row],[공정명]])</f>
        <v>20241126-1118P0206-합지</v>
      </c>
      <c r="C2102">
        <v>3</v>
      </c>
      <c r="D2102" t="s">
        <v>60</v>
      </c>
      <c r="E2102" s="1">
        <v>45622</v>
      </c>
      <c r="F2102" s="1">
        <v>45630</v>
      </c>
      <c r="G2102" s="1">
        <v>45635</v>
      </c>
      <c r="H2102" s="1">
        <v>45656</v>
      </c>
      <c r="I2102" s="1">
        <v>45637</v>
      </c>
      <c r="J2102" t="s">
        <v>31</v>
      </c>
      <c r="K2102" t="s">
        <v>32</v>
      </c>
      <c r="L2102">
        <v>6000</v>
      </c>
      <c r="M2102">
        <v>6000</v>
      </c>
      <c r="N2102">
        <v>5</v>
      </c>
      <c r="O2102" t="s">
        <v>2170</v>
      </c>
      <c r="P2102" t="s">
        <v>306</v>
      </c>
      <c r="Q2102" t="s">
        <v>2171</v>
      </c>
      <c r="R2102" t="s">
        <v>2172</v>
      </c>
      <c r="S2102" t="s">
        <v>3373</v>
      </c>
      <c r="T2102">
        <v>40000</v>
      </c>
    </row>
    <row r="2103" spans="1:20" x14ac:dyDescent="0.3">
      <c r="A2103" t="s">
        <v>2169</v>
      </c>
      <c r="B2103" t="str">
        <f>_xlfn.CONCAT(쿼리1[[#This Row],[주문번호]], "-", 쿼리1[[#This Row],[공정명]])</f>
        <v>20241126-1118P0206-분단</v>
      </c>
      <c r="C2103">
        <v>4</v>
      </c>
      <c r="D2103" t="s">
        <v>196</v>
      </c>
      <c r="E2103" s="1">
        <v>45622</v>
      </c>
      <c r="F2103" s="1">
        <v>45631</v>
      </c>
      <c r="G2103" s="1">
        <v>45635</v>
      </c>
      <c r="H2103" s="1">
        <v>45656</v>
      </c>
      <c r="I2103" s="1">
        <v>45637</v>
      </c>
      <c r="J2103" t="s">
        <v>31</v>
      </c>
      <c r="K2103" t="s">
        <v>32</v>
      </c>
      <c r="L2103">
        <v>6000</v>
      </c>
      <c r="M2103">
        <v>5940</v>
      </c>
      <c r="N2103">
        <v>4</v>
      </c>
      <c r="O2103" t="s">
        <v>2170</v>
      </c>
      <c r="P2103" t="s">
        <v>306</v>
      </c>
      <c r="Q2103" t="s">
        <v>2171</v>
      </c>
      <c r="R2103" t="s">
        <v>2172</v>
      </c>
      <c r="S2103" t="s">
        <v>3373</v>
      </c>
      <c r="T2103">
        <v>40000</v>
      </c>
    </row>
    <row r="2104" spans="1:20" x14ac:dyDescent="0.3">
      <c r="A2104" t="s">
        <v>3655</v>
      </c>
      <c r="B2104" t="str">
        <f>_xlfn.CONCAT(쿼리1[[#This Row],[주문번호]], "-", 쿼리1[[#This Row],[공정명]])</f>
        <v>20241206-1000169966-합지</v>
      </c>
      <c r="C2104">
        <v>3</v>
      </c>
      <c r="D2104" t="s">
        <v>60</v>
      </c>
      <c r="E2104" s="1">
        <v>45632</v>
      </c>
      <c r="F2104" s="1">
        <v>45643</v>
      </c>
      <c r="G2104" s="1"/>
      <c r="H2104" s="1">
        <v>45656</v>
      </c>
      <c r="I2104" s="1">
        <v>45649</v>
      </c>
      <c r="J2104" t="s">
        <v>21</v>
      </c>
      <c r="K2104" t="s">
        <v>22</v>
      </c>
      <c r="L2104">
        <v>6000</v>
      </c>
      <c r="O2104" t="s">
        <v>1473</v>
      </c>
      <c r="P2104" t="s">
        <v>3656</v>
      </c>
      <c r="Q2104" t="s">
        <v>3657</v>
      </c>
      <c r="R2104" t="s">
        <v>3569</v>
      </c>
      <c r="S2104" t="s">
        <v>3373</v>
      </c>
      <c r="T2104">
        <v>12</v>
      </c>
    </row>
    <row r="2105" spans="1:20" x14ac:dyDescent="0.3">
      <c r="A2105" t="s">
        <v>3655</v>
      </c>
      <c r="B2105" t="str">
        <f>_xlfn.CONCAT(쿼리1[[#This Row],[주문번호]], "-", 쿼리1[[#This Row],[공정명]])</f>
        <v>20241206-1000169966-합지</v>
      </c>
      <c r="C2105">
        <v>3</v>
      </c>
      <c r="D2105" t="s">
        <v>60</v>
      </c>
      <c r="E2105" s="1">
        <v>45632</v>
      </c>
      <c r="F2105" s="1">
        <v>45643</v>
      </c>
      <c r="G2105" s="1"/>
      <c r="H2105" s="1">
        <v>45656</v>
      </c>
      <c r="I2105" s="1">
        <v>45649</v>
      </c>
      <c r="J2105" t="s">
        <v>21</v>
      </c>
      <c r="K2105" t="s">
        <v>22</v>
      </c>
      <c r="L2105">
        <v>6000</v>
      </c>
      <c r="O2105" t="s">
        <v>1473</v>
      </c>
      <c r="P2105" t="s">
        <v>3656</v>
      </c>
      <c r="Q2105" t="s">
        <v>3657</v>
      </c>
      <c r="R2105" t="s">
        <v>3569</v>
      </c>
      <c r="S2105" t="s">
        <v>3373</v>
      </c>
      <c r="T2105">
        <v>12</v>
      </c>
    </row>
    <row r="2106" spans="1:20" x14ac:dyDescent="0.3">
      <c r="A2106" t="s">
        <v>3655</v>
      </c>
      <c r="B2106" t="str">
        <f>_xlfn.CONCAT(쿼리1[[#This Row],[주문번호]], "-", 쿼리1[[#This Row],[공정명]])</f>
        <v>20241206-1000169966-분단</v>
      </c>
      <c r="C2106">
        <v>4</v>
      </c>
      <c r="D2106" t="s">
        <v>196</v>
      </c>
      <c r="E2106" s="1">
        <v>45632</v>
      </c>
      <c r="F2106" s="1">
        <v>45644</v>
      </c>
      <c r="G2106" s="1"/>
      <c r="H2106" s="1">
        <v>45656</v>
      </c>
      <c r="I2106" s="1">
        <v>45649</v>
      </c>
      <c r="J2106" t="s">
        <v>21</v>
      </c>
      <c r="K2106" t="s">
        <v>22</v>
      </c>
      <c r="L2106">
        <v>6000</v>
      </c>
      <c r="O2106" t="s">
        <v>1473</v>
      </c>
      <c r="P2106" t="s">
        <v>3656</v>
      </c>
      <c r="Q2106" t="s">
        <v>3657</v>
      </c>
      <c r="R2106" t="s">
        <v>3569</v>
      </c>
      <c r="S2106" t="s">
        <v>3373</v>
      </c>
      <c r="T2106">
        <v>12</v>
      </c>
    </row>
    <row r="2107" spans="1:20" x14ac:dyDescent="0.3">
      <c r="A2107" t="s">
        <v>3658</v>
      </c>
      <c r="B2107" t="str">
        <f>_xlfn.CONCAT(쿼리1[[#This Row],[주문번호]], "-", 쿼리1[[#This Row],[공정명]])</f>
        <v>20241206-1000169959-합지</v>
      </c>
      <c r="C2107">
        <v>3</v>
      </c>
      <c r="D2107" t="s">
        <v>60</v>
      </c>
      <c r="E2107" s="1">
        <v>45632</v>
      </c>
      <c r="F2107" s="1">
        <v>45643</v>
      </c>
      <c r="G2107" s="1"/>
      <c r="H2107" s="1">
        <v>45656</v>
      </c>
      <c r="I2107" s="1">
        <v>45638</v>
      </c>
      <c r="J2107" t="s">
        <v>21</v>
      </c>
      <c r="K2107" t="s">
        <v>22</v>
      </c>
      <c r="L2107">
        <v>6000</v>
      </c>
      <c r="O2107" t="s">
        <v>1473</v>
      </c>
      <c r="P2107" t="s">
        <v>1474</v>
      </c>
      <c r="Q2107" t="s">
        <v>3659</v>
      </c>
      <c r="R2107" t="s">
        <v>3569</v>
      </c>
      <c r="S2107" t="s">
        <v>3373</v>
      </c>
      <c r="T2107">
        <v>12</v>
      </c>
    </row>
    <row r="2108" spans="1:20" x14ac:dyDescent="0.3">
      <c r="A2108" t="s">
        <v>3658</v>
      </c>
      <c r="B2108" t="str">
        <f>_xlfn.CONCAT(쿼리1[[#This Row],[주문번호]], "-", 쿼리1[[#This Row],[공정명]])</f>
        <v>20241206-1000169959-분단</v>
      </c>
      <c r="C2108">
        <v>4</v>
      </c>
      <c r="D2108" t="s">
        <v>196</v>
      </c>
      <c r="E2108" s="1">
        <v>45632</v>
      </c>
      <c r="F2108" s="1">
        <v>45644</v>
      </c>
      <c r="G2108" s="1"/>
      <c r="H2108" s="1">
        <v>45656</v>
      </c>
      <c r="I2108" s="1">
        <v>45638</v>
      </c>
      <c r="J2108" t="s">
        <v>21</v>
      </c>
      <c r="K2108" t="s">
        <v>22</v>
      </c>
      <c r="L2108">
        <v>6000</v>
      </c>
      <c r="O2108" t="s">
        <v>1473</v>
      </c>
      <c r="P2108" t="s">
        <v>1474</v>
      </c>
      <c r="Q2108" t="s">
        <v>3659</v>
      </c>
      <c r="R2108" t="s">
        <v>3569</v>
      </c>
      <c r="S2108" t="s">
        <v>3373</v>
      </c>
      <c r="T2108">
        <v>12</v>
      </c>
    </row>
    <row r="2109" spans="1:20" x14ac:dyDescent="0.3">
      <c r="A2109" t="s">
        <v>3658</v>
      </c>
      <c r="B2109" t="str">
        <f>_xlfn.CONCAT(쿼리1[[#This Row],[주문번호]], "-", 쿼리1[[#This Row],[공정명]])</f>
        <v>20241206-1000169959-합지</v>
      </c>
      <c r="C2109">
        <v>3</v>
      </c>
      <c r="D2109" t="s">
        <v>60</v>
      </c>
      <c r="E2109" s="1">
        <v>45632</v>
      </c>
      <c r="F2109" s="1">
        <v>45643</v>
      </c>
      <c r="G2109" s="1"/>
      <c r="H2109" s="1">
        <v>45656</v>
      </c>
      <c r="I2109" s="1">
        <v>45638</v>
      </c>
      <c r="J2109" t="s">
        <v>21</v>
      </c>
      <c r="K2109" t="s">
        <v>22</v>
      </c>
      <c r="L2109">
        <v>6000</v>
      </c>
      <c r="O2109" t="s">
        <v>1473</v>
      </c>
      <c r="P2109" t="s">
        <v>1474</v>
      </c>
      <c r="Q2109" t="s">
        <v>3659</v>
      </c>
      <c r="R2109" t="s">
        <v>3569</v>
      </c>
      <c r="S2109" t="s">
        <v>3373</v>
      </c>
      <c r="T2109">
        <v>12</v>
      </c>
    </row>
    <row r="2110" spans="1:20" x14ac:dyDescent="0.3">
      <c r="A2110" t="s">
        <v>45</v>
      </c>
      <c r="B2110" t="str">
        <f>_xlfn.CONCAT(쿼리1[[#This Row],[주문번호]], "-", 쿼리1[[#This Row],[공정명]])</f>
        <v>20241014-1000169329-합지</v>
      </c>
      <c r="C2110">
        <v>3</v>
      </c>
      <c r="D2110" t="s">
        <v>60</v>
      </c>
      <c r="E2110" s="1">
        <v>45579</v>
      </c>
      <c r="F2110" s="1">
        <v>45588</v>
      </c>
      <c r="G2110" s="1">
        <v>45590</v>
      </c>
      <c r="H2110" s="1">
        <v>45656</v>
      </c>
      <c r="I2110" s="1">
        <v>45617</v>
      </c>
      <c r="J2110" t="s">
        <v>31</v>
      </c>
      <c r="K2110" t="s">
        <v>32</v>
      </c>
      <c r="L2110">
        <v>6000</v>
      </c>
      <c r="M2110">
        <v>6000</v>
      </c>
      <c r="N2110">
        <v>2</v>
      </c>
      <c r="O2110" t="s">
        <v>46</v>
      </c>
      <c r="P2110" t="s">
        <v>47</v>
      </c>
      <c r="Q2110" t="s">
        <v>48</v>
      </c>
      <c r="R2110" t="s">
        <v>43</v>
      </c>
      <c r="S2110" t="s">
        <v>3373</v>
      </c>
      <c r="T2110">
        <v>18750</v>
      </c>
    </row>
    <row r="2111" spans="1:20" x14ac:dyDescent="0.3">
      <c r="A2111" t="s">
        <v>45</v>
      </c>
      <c r="B2111" t="str">
        <f>_xlfn.CONCAT(쿼리1[[#This Row],[주문번호]], "-", 쿼리1[[#This Row],[공정명]])</f>
        <v>20241014-1000169329-합지</v>
      </c>
      <c r="C2111">
        <v>3</v>
      </c>
      <c r="D2111" t="s">
        <v>60</v>
      </c>
      <c r="E2111" s="1">
        <v>45579</v>
      </c>
      <c r="F2111" s="1">
        <v>45588</v>
      </c>
      <c r="G2111" s="1">
        <v>45588</v>
      </c>
      <c r="H2111" s="1">
        <v>45656</v>
      </c>
      <c r="I2111" s="1">
        <v>45617</v>
      </c>
      <c r="J2111" t="s">
        <v>31</v>
      </c>
      <c r="K2111" t="s">
        <v>39</v>
      </c>
      <c r="L2111">
        <v>6000</v>
      </c>
      <c r="M2111">
        <v>6000</v>
      </c>
      <c r="N2111">
        <v>0</v>
      </c>
      <c r="O2111" t="s">
        <v>46</v>
      </c>
      <c r="P2111" t="s">
        <v>47</v>
      </c>
      <c r="Q2111" t="s">
        <v>48</v>
      </c>
      <c r="R2111" t="s">
        <v>43</v>
      </c>
      <c r="S2111" t="s">
        <v>3373</v>
      </c>
      <c r="T2111">
        <v>18750</v>
      </c>
    </row>
    <row r="2112" spans="1:20" x14ac:dyDescent="0.3">
      <c r="A2112" t="s">
        <v>45</v>
      </c>
      <c r="B2112" t="str">
        <f>_xlfn.CONCAT(쿼리1[[#This Row],[주문번호]], "-", 쿼리1[[#This Row],[공정명]])</f>
        <v>20241014-1000169329-합지</v>
      </c>
      <c r="C2112">
        <v>3</v>
      </c>
      <c r="D2112" t="s">
        <v>60</v>
      </c>
      <c r="E2112" s="1">
        <v>45579</v>
      </c>
      <c r="F2112" s="1">
        <v>45588</v>
      </c>
      <c r="G2112" s="1">
        <v>45590</v>
      </c>
      <c r="H2112" s="1">
        <v>45656</v>
      </c>
      <c r="I2112" s="1">
        <v>45617</v>
      </c>
      <c r="J2112" t="s">
        <v>31</v>
      </c>
      <c r="K2112" t="s">
        <v>32</v>
      </c>
      <c r="L2112">
        <v>6000</v>
      </c>
      <c r="M2112">
        <v>6000</v>
      </c>
      <c r="N2112">
        <v>2</v>
      </c>
      <c r="O2112" t="s">
        <v>46</v>
      </c>
      <c r="P2112" t="s">
        <v>47</v>
      </c>
      <c r="Q2112" t="s">
        <v>48</v>
      </c>
      <c r="R2112" t="s">
        <v>43</v>
      </c>
      <c r="S2112" t="s">
        <v>3373</v>
      </c>
      <c r="T2112">
        <v>18750</v>
      </c>
    </row>
    <row r="2113" spans="1:20" x14ac:dyDescent="0.3">
      <c r="A2113" t="s">
        <v>3660</v>
      </c>
      <c r="B2113" t="str">
        <f>_xlfn.CONCAT(쿼리1[[#This Row],[주문번호]], "-", 쿼리1[[#This Row],[공정명]])</f>
        <v>20240924-1000169142-제대</v>
      </c>
      <c r="C2113">
        <v>5</v>
      </c>
      <c r="D2113" t="s">
        <v>80</v>
      </c>
      <c r="E2113" s="1">
        <v>45559</v>
      </c>
      <c r="F2113" s="1">
        <v>45573</v>
      </c>
      <c r="G2113" s="1">
        <v>45575</v>
      </c>
      <c r="H2113" s="1">
        <v>45656</v>
      </c>
      <c r="I2113" s="1">
        <v>45579</v>
      </c>
      <c r="J2113" t="s">
        <v>31</v>
      </c>
      <c r="K2113" t="s">
        <v>32</v>
      </c>
      <c r="L2113">
        <v>18750</v>
      </c>
      <c r="M2113">
        <v>18000</v>
      </c>
      <c r="N2113">
        <v>2</v>
      </c>
      <c r="O2113" t="s">
        <v>3661</v>
      </c>
      <c r="P2113" t="s">
        <v>3662</v>
      </c>
      <c r="Q2113" t="s">
        <v>3663</v>
      </c>
      <c r="R2113" t="s">
        <v>3664</v>
      </c>
      <c r="S2113" t="s">
        <v>256</v>
      </c>
      <c r="T2113">
        <v>18750</v>
      </c>
    </row>
    <row r="2114" spans="1:20" x14ac:dyDescent="0.3">
      <c r="A2114" t="s">
        <v>3660</v>
      </c>
      <c r="B2114" t="str">
        <f>_xlfn.CONCAT(쿼리1[[#This Row],[주문번호]], "-", 쿼리1[[#This Row],[공정명]])</f>
        <v>20240924-1000169142-제대</v>
      </c>
      <c r="C2114">
        <v>5</v>
      </c>
      <c r="D2114" t="s">
        <v>80</v>
      </c>
      <c r="E2114" s="1">
        <v>45559</v>
      </c>
      <c r="F2114" s="1">
        <v>45573</v>
      </c>
      <c r="G2114" s="1">
        <v>45572</v>
      </c>
      <c r="H2114" s="1">
        <v>45656</v>
      </c>
      <c r="I2114" s="1">
        <v>45579</v>
      </c>
      <c r="J2114" t="s">
        <v>31</v>
      </c>
      <c r="K2114" t="s">
        <v>39</v>
      </c>
      <c r="L2114">
        <v>18750</v>
      </c>
      <c r="M2114">
        <v>18000</v>
      </c>
      <c r="N2114">
        <v>-1</v>
      </c>
      <c r="O2114" t="s">
        <v>3661</v>
      </c>
      <c r="P2114" t="s">
        <v>3662</v>
      </c>
      <c r="Q2114" t="s">
        <v>3663</v>
      </c>
      <c r="R2114" t="s">
        <v>3664</v>
      </c>
      <c r="S2114" t="s">
        <v>256</v>
      </c>
      <c r="T2114">
        <v>18750</v>
      </c>
    </row>
    <row r="2115" spans="1:20" x14ac:dyDescent="0.3">
      <c r="A2115" t="s">
        <v>3665</v>
      </c>
      <c r="B2115" t="str">
        <f>_xlfn.CONCAT(쿼리1[[#This Row],[주문번호]], "-", 쿼리1[[#This Row],[공정명]])</f>
        <v>20240930-1000169142-제대</v>
      </c>
      <c r="C2115">
        <v>5</v>
      </c>
      <c r="D2115" t="s">
        <v>80</v>
      </c>
      <c r="E2115" s="1">
        <v>45565</v>
      </c>
      <c r="F2115" s="1">
        <v>45575</v>
      </c>
      <c r="G2115" s="1">
        <v>45576</v>
      </c>
      <c r="H2115" s="1">
        <v>45656</v>
      </c>
      <c r="I2115" s="1">
        <v>45576</v>
      </c>
      <c r="J2115" t="s">
        <v>31</v>
      </c>
      <c r="K2115" t="s">
        <v>32</v>
      </c>
      <c r="L2115">
        <v>18750</v>
      </c>
      <c r="M2115">
        <v>18000</v>
      </c>
      <c r="N2115">
        <v>1</v>
      </c>
      <c r="O2115" t="s">
        <v>3661</v>
      </c>
      <c r="P2115" t="s">
        <v>3662</v>
      </c>
      <c r="Q2115" t="s">
        <v>3663</v>
      </c>
      <c r="R2115" t="s">
        <v>3664</v>
      </c>
      <c r="S2115" t="s">
        <v>256</v>
      </c>
      <c r="T2115">
        <v>18750</v>
      </c>
    </row>
    <row r="2116" spans="1:20" x14ac:dyDescent="0.3">
      <c r="A2116" t="s">
        <v>2359</v>
      </c>
      <c r="B2116" t="str">
        <f>_xlfn.CONCAT(쿼리1[[#This Row],[주문번호]], "-", 쿼리1[[#This Row],[공정명]])</f>
        <v>20241219-1000137171-제대</v>
      </c>
      <c r="C2116">
        <v>5</v>
      </c>
      <c r="D2116" t="s">
        <v>80</v>
      </c>
      <c r="E2116" s="1">
        <v>45645</v>
      </c>
      <c r="F2116" s="1">
        <v>45659</v>
      </c>
      <c r="G2116" s="1"/>
      <c r="H2116" s="1">
        <v>45656</v>
      </c>
      <c r="I2116" s="1">
        <v>45653</v>
      </c>
      <c r="J2116" t="s">
        <v>21</v>
      </c>
      <c r="K2116" t="s">
        <v>282</v>
      </c>
      <c r="L2116">
        <v>48000</v>
      </c>
      <c r="O2116" t="s">
        <v>2360</v>
      </c>
      <c r="P2116" t="s">
        <v>2361</v>
      </c>
      <c r="Q2116" t="s">
        <v>2362</v>
      </c>
      <c r="R2116" t="s">
        <v>2363</v>
      </c>
      <c r="S2116" t="s">
        <v>256</v>
      </c>
      <c r="T2116">
        <v>48000</v>
      </c>
    </row>
    <row r="2117" spans="1:20" x14ac:dyDescent="0.3">
      <c r="A2117" t="s">
        <v>3666</v>
      </c>
      <c r="B2117" t="str">
        <f>_xlfn.CONCAT(쿼리1[[#This Row],[주문번호]], "-", 쿼리1[[#This Row],[공정명]])</f>
        <v>20240923-1000162478-제대</v>
      </c>
      <c r="C2117">
        <v>4</v>
      </c>
      <c r="D2117" t="s">
        <v>80</v>
      </c>
      <c r="E2117" s="1">
        <v>45558</v>
      </c>
      <c r="F2117" s="1">
        <v>45572</v>
      </c>
      <c r="G2117" s="1">
        <v>45576</v>
      </c>
      <c r="H2117" s="1">
        <v>45656</v>
      </c>
      <c r="I2117" s="1">
        <v>45576</v>
      </c>
      <c r="J2117" t="s">
        <v>31</v>
      </c>
      <c r="K2117" t="s">
        <v>32</v>
      </c>
      <c r="L2117">
        <v>94736</v>
      </c>
      <c r="M2117">
        <v>92100</v>
      </c>
      <c r="N2117">
        <v>4</v>
      </c>
      <c r="O2117" t="s">
        <v>580</v>
      </c>
      <c r="P2117" t="s">
        <v>2997</v>
      </c>
      <c r="Q2117" t="s">
        <v>2998</v>
      </c>
      <c r="R2117" t="s">
        <v>2999</v>
      </c>
      <c r="S2117" t="s">
        <v>256</v>
      </c>
      <c r="T2117">
        <v>94736</v>
      </c>
    </row>
    <row r="2118" spans="1:20" x14ac:dyDescent="0.3">
      <c r="A2118" t="s">
        <v>3667</v>
      </c>
      <c r="B2118" t="str">
        <f>_xlfn.CONCAT(쿼리1[[#This Row],[주문번호]], "-", 쿼리1[[#This Row],[공정명]])</f>
        <v>20241018-1000161019-제대</v>
      </c>
      <c r="C2118">
        <v>4</v>
      </c>
      <c r="D2118" t="s">
        <v>80</v>
      </c>
      <c r="E2118" s="1">
        <v>45583</v>
      </c>
      <c r="F2118" s="1">
        <v>45596</v>
      </c>
      <c r="G2118" s="1">
        <v>45590</v>
      </c>
      <c r="H2118" s="1">
        <v>45656</v>
      </c>
      <c r="I2118" s="1">
        <v>45593</v>
      </c>
      <c r="J2118" t="s">
        <v>31</v>
      </c>
      <c r="K2118" t="s">
        <v>39</v>
      </c>
      <c r="L2118">
        <v>21428</v>
      </c>
      <c r="M2118">
        <v>4500</v>
      </c>
      <c r="N2118">
        <v>-6</v>
      </c>
      <c r="O2118" t="s">
        <v>3668</v>
      </c>
      <c r="P2118" t="s">
        <v>3669</v>
      </c>
      <c r="Q2118" t="s">
        <v>3670</v>
      </c>
      <c r="R2118" t="s">
        <v>2413</v>
      </c>
      <c r="S2118" t="s">
        <v>256</v>
      </c>
      <c r="T2118">
        <v>21428</v>
      </c>
    </row>
    <row r="2119" spans="1:20" x14ac:dyDescent="0.3">
      <c r="A2119" t="s">
        <v>3667</v>
      </c>
      <c r="B2119" t="str">
        <f>_xlfn.CONCAT(쿼리1[[#This Row],[주문번호]], "-", 쿼리1[[#This Row],[공정명]])</f>
        <v>20241018-1000161019-제대</v>
      </c>
      <c r="C2119">
        <v>4</v>
      </c>
      <c r="D2119" t="s">
        <v>80</v>
      </c>
      <c r="E2119" s="1">
        <v>45583</v>
      </c>
      <c r="F2119" s="1">
        <v>45596</v>
      </c>
      <c r="G2119" s="1">
        <v>45593</v>
      </c>
      <c r="H2119" s="1">
        <v>45656</v>
      </c>
      <c r="I2119" s="1">
        <v>45593</v>
      </c>
      <c r="J2119" t="s">
        <v>31</v>
      </c>
      <c r="K2119" t="s">
        <v>39</v>
      </c>
      <c r="L2119">
        <v>21428</v>
      </c>
      <c r="M2119">
        <v>13100</v>
      </c>
      <c r="N2119">
        <v>-3</v>
      </c>
      <c r="O2119" t="s">
        <v>3668</v>
      </c>
      <c r="P2119" t="s">
        <v>3669</v>
      </c>
      <c r="Q2119" t="s">
        <v>3670</v>
      </c>
      <c r="R2119" t="s">
        <v>2413</v>
      </c>
      <c r="S2119" t="s">
        <v>256</v>
      </c>
      <c r="T2119">
        <v>21428</v>
      </c>
    </row>
    <row r="2120" spans="1:20" x14ac:dyDescent="0.3">
      <c r="A2120" t="s">
        <v>3667</v>
      </c>
      <c r="B2120" t="str">
        <f>_xlfn.CONCAT(쿼리1[[#This Row],[주문번호]], "-", 쿼리1[[#This Row],[공정명]])</f>
        <v>20241018-1000161019-제대</v>
      </c>
      <c r="C2120">
        <v>4</v>
      </c>
      <c r="D2120" t="s">
        <v>80</v>
      </c>
      <c r="E2120" s="1">
        <v>45583</v>
      </c>
      <c r="F2120" s="1">
        <v>45596</v>
      </c>
      <c r="G2120" s="1">
        <v>45593</v>
      </c>
      <c r="H2120" s="1">
        <v>45656</v>
      </c>
      <c r="I2120" s="1">
        <v>45593</v>
      </c>
      <c r="J2120" t="s">
        <v>31</v>
      </c>
      <c r="K2120" t="s">
        <v>39</v>
      </c>
      <c r="L2120">
        <v>21428</v>
      </c>
      <c r="M2120">
        <v>820</v>
      </c>
      <c r="N2120">
        <v>-3</v>
      </c>
      <c r="O2120" t="s">
        <v>3668</v>
      </c>
      <c r="P2120" t="s">
        <v>3669</v>
      </c>
      <c r="Q2120" t="s">
        <v>3670</v>
      </c>
      <c r="R2120" t="s">
        <v>2413</v>
      </c>
      <c r="S2120" t="s">
        <v>256</v>
      </c>
      <c r="T2120">
        <v>21428</v>
      </c>
    </row>
    <row r="2121" spans="1:20" x14ac:dyDescent="0.3">
      <c r="A2121" t="s">
        <v>3671</v>
      </c>
      <c r="B2121" t="str">
        <f>_xlfn.CONCAT(쿼리1[[#This Row],[주문번호]], "-", 쿼리1[[#This Row],[공정명]])</f>
        <v>20241114-1000165171-제대</v>
      </c>
      <c r="C2121">
        <v>4</v>
      </c>
      <c r="D2121" t="s">
        <v>80</v>
      </c>
      <c r="E2121" s="1">
        <v>45610</v>
      </c>
      <c r="F2121" s="1">
        <v>45623</v>
      </c>
      <c r="G2121" s="1">
        <v>45618</v>
      </c>
      <c r="H2121" s="1">
        <v>45656</v>
      </c>
      <c r="I2121" s="1">
        <v>45622</v>
      </c>
      <c r="J2121" t="s">
        <v>31</v>
      </c>
      <c r="K2121" t="s">
        <v>39</v>
      </c>
      <c r="L2121">
        <v>23076</v>
      </c>
      <c r="M2121">
        <v>1400</v>
      </c>
      <c r="N2121">
        <v>-5</v>
      </c>
      <c r="O2121" t="s">
        <v>3668</v>
      </c>
      <c r="P2121" t="s">
        <v>3672</v>
      </c>
      <c r="Q2121" t="s">
        <v>3673</v>
      </c>
      <c r="R2121" t="s">
        <v>2413</v>
      </c>
      <c r="S2121" t="s">
        <v>256</v>
      </c>
      <c r="T2121">
        <v>23076</v>
      </c>
    </row>
    <row r="2122" spans="1:20" x14ac:dyDescent="0.3">
      <c r="A2122" t="s">
        <v>3674</v>
      </c>
      <c r="B2122" t="str">
        <f>_xlfn.CONCAT(쿼리1[[#This Row],[주문번호]], "-", 쿼리1[[#This Row],[공정명]])</f>
        <v>20240924-1000169175-제대</v>
      </c>
      <c r="C2122">
        <v>4</v>
      </c>
      <c r="D2122" t="s">
        <v>80</v>
      </c>
      <c r="E2122" s="1">
        <v>45559</v>
      </c>
      <c r="F2122" s="1">
        <v>45572</v>
      </c>
      <c r="G2122" s="1">
        <v>45575</v>
      </c>
      <c r="H2122" s="1">
        <v>45656</v>
      </c>
      <c r="I2122" s="1">
        <v>45575</v>
      </c>
      <c r="J2122" t="s">
        <v>31</v>
      </c>
      <c r="K2122" t="s">
        <v>32</v>
      </c>
      <c r="L2122">
        <v>43200</v>
      </c>
      <c r="M2122">
        <v>43700</v>
      </c>
      <c r="N2122">
        <v>3</v>
      </c>
      <c r="O2122" t="s">
        <v>763</v>
      </c>
      <c r="P2122" t="s">
        <v>872</v>
      </c>
      <c r="Q2122" t="s">
        <v>3675</v>
      </c>
      <c r="R2122" t="s">
        <v>874</v>
      </c>
      <c r="S2122" t="s">
        <v>256</v>
      </c>
      <c r="T2122">
        <v>43200</v>
      </c>
    </row>
    <row r="2123" spans="1:20" x14ac:dyDescent="0.3">
      <c r="A2123" t="s">
        <v>3676</v>
      </c>
      <c r="B2123" t="str">
        <f>_xlfn.CONCAT(쿼리1[[#This Row],[주문번호]], "-", 쿼리1[[#This Row],[공정명]])</f>
        <v>20241024-1000169417-제대</v>
      </c>
      <c r="C2123">
        <v>4</v>
      </c>
      <c r="D2123" t="s">
        <v>80</v>
      </c>
      <c r="E2123" s="1">
        <v>45589</v>
      </c>
      <c r="F2123" s="1">
        <v>45602</v>
      </c>
      <c r="G2123" s="1">
        <v>45609</v>
      </c>
      <c r="H2123" s="1">
        <v>45656</v>
      </c>
      <c r="I2123" s="1">
        <v>45609</v>
      </c>
      <c r="J2123" t="s">
        <v>31</v>
      </c>
      <c r="K2123" t="s">
        <v>32</v>
      </c>
      <c r="L2123">
        <v>61500</v>
      </c>
      <c r="M2123">
        <v>61500</v>
      </c>
      <c r="N2123">
        <v>7</v>
      </c>
      <c r="O2123" t="s">
        <v>763</v>
      </c>
      <c r="P2123" t="s">
        <v>872</v>
      </c>
      <c r="Q2123" t="s">
        <v>3677</v>
      </c>
      <c r="R2123" t="s">
        <v>874</v>
      </c>
      <c r="S2123" t="s">
        <v>256</v>
      </c>
      <c r="T2123">
        <v>61500</v>
      </c>
    </row>
    <row r="2124" spans="1:20" x14ac:dyDescent="0.3">
      <c r="A2124" t="s">
        <v>3678</v>
      </c>
      <c r="B2124" t="str">
        <f>_xlfn.CONCAT(쿼리1[[#This Row],[주문번호]], "-", 쿼리1[[#This Row],[공정명]])</f>
        <v>20241024-1000169419-제대</v>
      </c>
      <c r="C2124">
        <v>4</v>
      </c>
      <c r="D2124" t="s">
        <v>80</v>
      </c>
      <c r="E2124" s="1">
        <v>45589</v>
      </c>
      <c r="F2124" s="1">
        <v>45602</v>
      </c>
      <c r="G2124" s="1">
        <v>45609</v>
      </c>
      <c r="H2124" s="1">
        <v>45656</v>
      </c>
      <c r="I2124" s="1">
        <v>45609</v>
      </c>
      <c r="J2124" t="s">
        <v>31</v>
      </c>
      <c r="K2124" t="s">
        <v>32</v>
      </c>
      <c r="L2124">
        <v>30500</v>
      </c>
      <c r="M2124">
        <v>30500</v>
      </c>
      <c r="N2124">
        <v>7</v>
      </c>
      <c r="O2124" t="s">
        <v>763</v>
      </c>
      <c r="P2124" t="s">
        <v>872</v>
      </c>
      <c r="Q2124" t="s">
        <v>3679</v>
      </c>
      <c r="R2124" t="s">
        <v>874</v>
      </c>
      <c r="S2124" t="s">
        <v>256</v>
      </c>
      <c r="T2124">
        <v>30500</v>
      </c>
    </row>
    <row r="2125" spans="1:20" x14ac:dyDescent="0.3">
      <c r="A2125" t="s">
        <v>3680</v>
      </c>
      <c r="B2125" t="str">
        <f>_xlfn.CONCAT(쿼리1[[#This Row],[주문번호]], "-", 쿼리1[[#This Row],[공정명]])</f>
        <v>20241120-1000169417-제대</v>
      </c>
      <c r="C2125">
        <v>4</v>
      </c>
      <c r="D2125" t="s">
        <v>80</v>
      </c>
      <c r="E2125" s="1">
        <v>45616</v>
      </c>
      <c r="F2125" s="1">
        <v>45629</v>
      </c>
      <c r="G2125" s="1">
        <v>45631</v>
      </c>
      <c r="H2125" s="1">
        <v>45656</v>
      </c>
      <c r="I2125" s="1">
        <v>45631</v>
      </c>
      <c r="J2125" t="s">
        <v>31</v>
      </c>
      <c r="K2125" t="s">
        <v>32</v>
      </c>
      <c r="L2125">
        <v>18500</v>
      </c>
      <c r="M2125">
        <v>18500</v>
      </c>
      <c r="N2125">
        <v>2</v>
      </c>
      <c r="O2125" t="s">
        <v>763</v>
      </c>
      <c r="P2125" t="s">
        <v>872</v>
      </c>
      <c r="Q2125" t="s">
        <v>3677</v>
      </c>
      <c r="R2125" t="s">
        <v>874</v>
      </c>
      <c r="S2125" t="s">
        <v>256</v>
      </c>
      <c r="T2125">
        <v>18500</v>
      </c>
    </row>
    <row r="2126" spans="1:20" x14ac:dyDescent="0.3">
      <c r="A2126" t="s">
        <v>3681</v>
      </c>
      <c r="B2126" t="str">
        <f>_xlfn.CONCAT(쿼리1[[#This Row],[주문번호]], "-", 쿼리1[[#This Row],[공정명]])</f>
        <v>20241120-1000169728-제대</v>
      </c>
      <c r="C2126">
        <v>4</v>
      </c>
      <c r="D2126" t="s">
        <v>80</v>
      </c>
      <c r="E2126" s="1">
        <v>45616</v>
      </c>
      <c r="F2126" s="1">
        <v>45629</v>
      </c>
      <c r="G2126" s="1">
        <v>45631</v>
      </c>
      <c r="H2126" s="1">
        <v>45656</v>
      </c>
      <c r="I2126" s="1">
        <v>45631</v>
      </c>
      <c r="J2126" t="s">
        <v>31</v>
      </c>
      <c r="K2126" t="s">
        <v>32</v>
      </c>
      <c r="L2126">
        <v>10100</v>
      </c>
      <c r="M2126">
        <v>10100</v>
      </c>
      <c r="N2126">
        <v>2</v>
      </c>
      <c r="O2126" t="s">
        <v>763</v>
      </c>
      <c r="P2126" t="s">
        <v>872</v>
      </c>
      <c r="Q2126" t="s">
        <v>3682</v>
      </c>
      <c r="R2126" t="s">
        <v>874</v>
      </c>
      <c r="S2126" t="s">
        <v>256</v>
      </c>
      <c r="T2126">
        <v>10100</v>
      </c>
    </row>
    <row r="2127" spans="1:20" x14ac:dyDescent="0.3">
      <c r="A2127" t="s">
        <v>3683</v>
      </c>
      <c r="B2127" t="str">
        <f>_xlfn.CONCAT(쿼리1[[#This Row],[주문번호]], "-", 쿼리1[[#This Row],[공정명]])</f>
        <v>20241024-1000168845-제대</v>
      </c>
      <c r="C2127">
        <v>4</v>
      </c>
      <c r="D2127" t="s">
        <v>80</v>
      </c>
      <c r="E2127" s="1">
        <v>45589</v>
      </c>
      <c r="F2127" s="1">
        <v>45600</v>
      </c>
      <c r="G2127" s="1">
        <v>45590</v>
      </c>
      <c r="H2127" s="1">
        <v>45656</v>
      </c>
      <c r="I2127" s="1">
        <v>45590</v>
      </c>
      <c r="J2127" t="s">
        <v>31</v>
      </c>
      <c r="K2127" t="s">
        <v>39</v>
      </c>
      <c r="L2127">
        <v>1875</v>
      </c>
      <c r="M2127">
        <v>500</v>
      </c>
      <c r="N2127">
        <v>-10</v>
      </c>
      <c r="O2127" t="s">
        <v>763</v>
      </c>
      <c r="P2127" t="s">
        <v>872</v>
      </c>
      <c r="Q2127" t="s">
        <v>3684</v>
      </c>
      <c r="R2127" t="s">
        <v>874</v>
      </c>
      <c r="S2127" t="s">
        <v>256</v>
      </c>
      <c r="T2127">
        <v>1875</v>
      </c>
    </row>
    <row r="2128" spans="1:20" x14ac:dyDescent="0.3">
      <c r="A2128" t="s">
        <v>3685</v>
      </c>
      <c r="B2128" t="str">
        <f>_xlfn.CONCAT(쿼리1[[#This Row],[주문번호]], "-", 쿼리1[[#This Row],[공정명]])</f>
        <v>20241210-1000169987-제대</v>
      </c>
      <c r="C2128">
        <v>4</v>
      </c>
      <c r="D2128" t="s">
        <v>80</v>
      </c>
      <c r="E2128" s="1">
        <v>45636</v>
      </c>
      <c r="F2128" s="1">
        <v>45649</v>
      </c>
      <c r="G2128" s="1">
        <v>45650</v>
      </c>
      <c r="H2128" s="1">
        <v>45656</v>
      </c>
      <c r="I2128" s="1">
        <v>45650</v>
      </c>
      <c r="J2128" t="s">
        <v>31</v>
      </c>
      <c r="K2128" t="s">
        <v>32</v>
      </c>
      <c r="L2128">
        <v>61500</v>
      </c>
      <c r="M2128">
        <v>56600</v>
      </c>
      <c r="N2128">
        <v>1</v>
      </c>
      <c r="O2128" t="s">
        <v>763</v>
      </c>
      <c r="P2128" t="s">
        <v>872</v>
      </c>
      <c r="Q2128" t="s">
        <v>3605</v>
      </c>
      <c r="R2128" t="s">
        <v>874</v>
      </c>
      <c r="S2128" t="s">
        <v>256</v>
      </c>
      <c r="T2128">
        <v>61500</v>
      </c>
    </row>
    <row r="2129" spans="1:20" x14ac:dyDescent="0.3">
      <c r="A2129" t="s">
        <v>3686</v>
      </c>
      <c r="B2129" t="str">
        <f>_xlfn.CONCAT(쿼리1[[#This Row],[주문번호]], "-", 쿼리1[[#This Row],[공정명]])</f>
        <v>20241119-140857-제대</v>
      </c>
      <c r="C2129">
        <v>2</v>
      </c>
      <c r="D2129" t="s">
        <v>80</v>
      </c>
      <c r="E2129" s="1">
        <v>45615</v>
      </c>
      <c r="F2129" s="1">
        <v>45629</v>
      </c>
      <c r="G2129" s="1">
        <v>45625</v>
      </c>
      <c r="H2129" s="1">
        <v>45656</v>
      </c>
      <c r="I2129" s="1">
        <v>45625</v>
      </c>
      <c r="J2129" t="s">
        <v>31</v>
      </c>
      <c r="K2129" t="s">
        <v>39</v>
      </c>
      <c r="L2129">
        <v>40000</v>
      </c>
      <c r="M2129">
        <v>38900</v>
      </c>
      <c r="N2129">
        <v>-4</v>
      </c>
      <c r="O2129" t="s">
        <v>963</v>
      </c>
      <c r="P2129" t="s">
        <v>3687</v>
      </c>
      <c r="Q2129" t="s">
        <v>42</v>
      </c>
      <c r="R2129" t="s">
        <v>3688</v>
      </c>
      <c r="S2129" t="s">
        <v>1144</v>
      </c>
      <c r="T2129">
        <v>40000</v>
      </c>
    </row>
    <row r="2130" spans="1:20" x14ac:dyDescent="0.3">
      <c r="A2130" t="s">
        <v>3689</v>
      </c>
      <c r="B2130" t="str">
        <f>_xlfn.CONCAT(쿼리1[[#This Row],[주문번호]], "-", 쿼리1[[#This Row],[공정명]])</f>
        <v>20241029-1119N0032-제대</v>
      </c>
      <c r="C2130">
        <v>2</v>
      </c>
      <c r="D2130" t="s">
        <v>80</v>
      </c>
      <c r="E2130" s="1">
        <v>45594</v>
      </c>
      <c r="F2130" s="1">
        <v>45604</v>
      </c>
      <c r="G2130" s="1">
        <v>45603</v>
      </c>
      <c r="H2130" s="1">
        <v>45656</v>
      </c>
      <c r="I2130" s="1">
        <v>45603</v>
      </c>
      <c r="J2130" t="s">
        <v>31</v>
      </c>
      <c r="K2130" t="s">
        <v>39</v>
      </c>
      <c r="L2130">
        <v>9230</v>
      </c>
      <c r="M2130">
        <v>8900</v>
      </c>
      <c r="N2130">
        <v>-1</v>
      </c>
      <c r="O2130" t="s">
        <v>91</v>
      </c>
      <c r="P2130" t="s">
        <v>3690</v>
      </c>
      <c r="Q2130" t="s">
        <v>42</v>
      </c>
      <c r="R2130" t="s">
        <v>3691</v>
      </c>
      <c r="S2130" t="s">
        <v>1144</v>
      </c>
      <c r="T2130">
        <v>9230</v>
      </c>
    </row>
    <row r="2131" spans="1:20" x14ac:dyDescent="0.3">
      <c r="A2131" t="s">
        <v>3692</v>
      </c>
      <c r="B2131" t="str">
        <f>_xlfn.CONCAT(쿼리1[[#This Row],[주문번호]], "-", 쿼리1[[#This Row],[공정명]])</f>
        <v>20240913-1000169115-제대</v>
      </c>
      <c r="C2131">
        <v>2</v>
      </c>
      <c r="D2131" t="s">
        <v>80</v>
      </c>
      <c r="E2131" s="1">
        <v>45548</v>
      </c>
      <c r="F2131" s="1">
        <v>45560</v>
      </c>
      <c r="G2131" s="1">
        <v>45575</v>
      </c>
      <c r="H2131" s="1">
        <v>45656</v>
      </c>
      <c r="I2131" s="1">
        <v>45575</v>
      </c>
      <c r="J2131" t="s">
        <v>31</v>
      </c>
      <c r="K2131" t="s">
        <v>32</v>
      </c>
      <c r="L2131">
        <v>30000</v>
      </c>
      <c r="M2131">
        <v>29950</v>
      </c>
      <c r="N2131">
        <v>15</v>
      </c>
      <c r="O2131" t="s">
        <v>128</v>
      </c>
      <c r="P2131" t="s">
        <v>1518</v>
      </c>
      <c r="Q2131" t="s">
        <v>42</v>
      </c>
      <c r="R2131" t="s">
        <v>3693</v>
      </c>
      <c r="S2131" t="s">
        <v>1144</v>
      </c>
      <c r="T2131">
        <v>30000</v>
      </c>
    </row>
    <row r="2132" spans="1:20" x14ac:dyDescent="0.3">
      <c r="A2132" t="s">
        <v>3692</v>
      </c>
      <c r="B2132" t="str">
        <f>_xlfn.CONCAT(쿼리1[[#This Row],[주문번호]], "-", 쿼리1[[#This Row],[공정명]])</f>
        <v>20240913-1000169115-제대</v>
      </c>
      <c r="C2132">
        <v>2</v>
      </c>
      <c r="D2132" t="s">
        <v>80</v>
      </c>
      <c r="E2132" s="1">
        <v>45548</v>
      </c>
      <c r="F2132" s="1">
        <v>45560</v>
      </c>
      <c r="G2132" s="1">
        <v>45575</v>
      </c>
      <c r="H2132" s="1">
        <v>45656</v>
      </c>
      <c r="I2132" s="1">
        <v>45575</v>
      </c>
      <c r="J2132" t="s">
        <v>31</v>
      </c>
      <c r="K2132" t="s">
        <v>32</v>
      </c>
      <c r="L2132">
        <v>30000</v>
      </c>
      <c r="M2132">
        <v>29950</v>
      </c>
      <c r="N2132">
        <v>15</v>
      </c>
      <c r="O2132" t="s">
        <v>128</v>
      </c>
      <c r="P2132" t="s">
        <v>1518</v>
      </c>
      <c r="Q2132" t="s">
        <v>42</v>
      </c>
      <c r="R2132" t="s">
        <v>3693</v>
      </c>
      <c r="S2132" t="s">
        <v>1144</v>
      </c>
      <c r="T2132">
        <v>30000</v>
      </c>
    </row>
    <row r="2133" spans="1:20" x14ac:dyDescent="0.3">
      <c r="A2133" t="s">
        <v>3694</v>
      </c>
      <c r="B2133" t="str">
        <f>_xlfn.CONCAT(쿼리1[[#This Row],[주문번호]], "-", 쿼리1[[#This Row],[공정명]])</f>
        <v>20241205-1000165517-제대</v>
      </c>
      <c r="C2133">
        <v>2</v>
      </c>
      <c r="D2133" t="s">
        <v>80</v>
      </c>
      <c r="E2133" s="1">
        <v>45631</v>
      </c>
      <c r="F2133" s="1">
        <v>45639</v>
      </c>
      <c r="G2133" s="1">
        <v>45643</v>
      </c>
      <c r="H2133" s="1">
        <v>45656</v>
      </c>
      <c r="I2133" s="1">
        <v>45643</v>
      </c>
      <c r="J2133" t="s">
        <v>31</v>
      </c>
      <c r="K2133" t="s">
        <v>32</v>
      </c>
      <c r="L2133">
        <v>15000</v>
      </c>
      <c r="M2133">
        <v>14900</v>
      </c>
      <c r="N2133">
        <v>4</v>
      </c>
      <c r="O2133" t="s">
        <v>91</v>
      </c>
      <c r="P2133" t="s">
        <v>3695</v>
      </c>
      <c r="Q2133" t="s">
        <v>42</v>
      </c>
      <c r="R2133" t="s">
        <v>3696</v>
      </c>
      <c r="S2133" t="s">
        <v>1144</v>
      </c>
      <c r="T2133">
        <v>15000</v>
      </c>
    </row>
    <row r="2134" spans="1:20" x14ac:dyDescent="0.3">
      <c r="A2134" t="s">
        <v>3697</v>
      </c>
      <c r="B2134" t="str">
        <f>_xlfn.CONCAT(쿼리1[[#This Row],[주문번호]], "-", 쿼리1[[#This Row],[공정명]])</f>
        <v>20240902-1000165517-제대</v>
      </c>
      <c r="C2134">
        <v>2</v>
      </c>
      <c r="D2134" t="s">
        <v>80</v>
      </c>
      <c r="E2134" s="1">
        <v>45537</v>
      </c>
      <c r="F2134" s="1">
        <v>45545</v>
      </c>
      <c r="G2134" s="1">
        <v>45545</v>
      </c>
      <c r="H2134" s="1">
        <v>45656</v>
      </c>
      <c r="I2134" s="1">
        <v>45545</v>
      </c>
      <c r="J2134" t="s">
        <v>31</v>
      </c>
      <c r="K2134" t="s">
        <v>39</v>
      </c>
      <c r="L2134">
        <v>15000</v>
      </c>
      <c r="M2134">
        <v>14700</v>
      </c>
      <c r="N2134">
        <v>0</v>
      </c>
      <c r="O2134" t="s">
        <v>91</v>
      </c>
      <c r="P2134" t="s">
        <v>3695</v>
      </c>
      <c r="Q2134" t="s">
        <v>42</v>
      </c>
      <c r="R2134" t="s">
        <v>3696</v>
      </c>
      <c r="S2134" t="s">
        <v>1144</v>
      </c>
      <c r="T2134">
        <v>15000</v>
      </c>
    </row>
    <row r="2135" spans="1:20" x14ac:dyDescent="0.3">
      <c r="A2135" t="s">
        <v>3698</v>
      </c>
      <c r="B2135" t="str">
        <f>_xlfn.CONCAT(쿼리1[[#This Row],[주문번호]], "-", 쿼리1[[#This Row],[공정명]])</f>
        <v>20240924-1000169156-제대</v>
      </c>
      <c r="C2135">
        <v>4</v>
      </c>
      <c r="D2135" t="s">
        <v>80</v>
      </c>
      <c r="E2135" s="1">
        <v>45559</v>
      </c>
      <c r="F2135" s="1">
        <v>45572</v>
      </c>
      <c r="G2135" s="1"/>
      <c r="H2135" s="1">
        <v>45656</v>
      </c>
      <c r="I2135" s="1">
        <v>45575</v>
      </c>
      <c r="J2135" t="s">
        <v>21</v>
      </c>
      <c r="K2135" t="s">
        <v>22</v>
      </c>
      <c r="L2135">
        <v>16000</v>
      </c>
      <c r="O2135" t="s">
        <v>731</v>
      </c>
      <c r="P2135" t="s">
        <v>3699</v>
      </c>
      <c r="Q2135" t="s">
        <v>3700</v>
      </c>
      <c r="R2135" t="s">
        <v>714</v>
      </c>
      <c r="S2135" t="s">
        <v>1144</v>
      </c>
      <c r="T2135">
        <v>16000</v>
      </c>
    </row>
    <row r="2136" spans="1:20" x14ac:dyDescent="0.3">
      <c r="A2136" t="s">
        <v>3701</v>
      </c>
      <c r="B2136" t="str">
        <f>_xlfn.CONCAT(쿼리1[[#This Row],[주문번호]], "-", 쿼리1[[#This Row],[공정명]])</f>
        <v>20241118-1117N0054-제대</v>
      </c>
      <c r="C2136">
        <v>2</v>
      </c>
      <c r="D2136" t="s">
        <v>80</v>
      </c>
      <c r="E2136" s="1">
        <v>45614</v>
      </c>
      <c r="F2136" s="1">
        <v>45625</v>
      </c>
      <c r="G2136" s="1">
        <v>45623</v>
      </c>
      <c r="H2136" s="1">
        <v>45656</v>
      </c>
      <c r="I2136" s="1">
        <v>45623</v>
      </c>
      <c r="J2136" t="s">
        <v>31</v>
      </c>
      <c r="K2136" t="s">
        <v>39</v>
      </c>
      <c r="L2136">
        <v>48000</v>
      </c>
      <c r="M2136">
        <v>46700</v>
      </c>
      <c r="N2136">
        <v>-2</v>
      </c>
      <c r="O2136" t="s">
        <v>712</v>
      </c>
      <c r="P2136" t="s">
        <v>713</v>
      </c>
      <c r="Q2136" t="s">
        <v>42</v>
      </c>
      <c r="R2136" t="s">
        <v>714</v>
      </c>
      <c r="S2136" t="s">
        <v>1144</v>
      </c>
      <c r="T2136">
        <v>48000</v>
      </c>
    </row>
    <row r="2137" spans="1:20" x14ac:dyDescent="0.3">
      <c r="A2137" t="s">
        <v>3702</v>
      </c>
      <c r="B2137" t="str">
        <f>_xlfn.CONCAT(쿼리1[[#This Row],[주문번호]], "-", 쿼리1[[#This Row],[공정명]])</f>
        <v>20241029-1216N0078-제대</v>
      </c>
      <c r="C2137">
        <v>2</v>
      </c>
      <c r="D2137" t="s">
        <v>80</v>
      </c>
      <c r="E2137" s="1">
        <v>45594</v>
      </c>
      <c r="F2137" s="1">
        <v>45607</v>
      </c>
      <c r="G2137" s="1">
        <v>45604</v>
      </c>
      <c r="H2137" s="1">
        <v>45656</v>
      </c>
      <c r="I2137" s="1">
        <v>45604</v>
      </c>
      <c r="J2137" t="s">
        <v>31</v>
      </c>
      <c r="K2137" t="s">
        <v>39</v>
      </c>
      <c r="L2137">
        <v>8823</v>
      </c>
      <c r="M2137">
        <v>8700</v>
      </c>
      <c r="N2137">
        <v>-3</v>
      </c>
      <c r="O2137" t="s">
        <v>91</v>
      </c>
      <c r="P2137" t="s">
        <v>3703</v>
      </c>
      <c r="Q2137" t="s">
        <v>42</v>
      </c>
      <c r="R2137" t="s">
        <v>743</v>
      </c>
      <c r="S2137" t="s">
        <v>1144</v>
      </c>
      <c r="T2137">
        <v>8823</v>
      </c>
    </row>
    <row r="2138" spans="1:20" x14ac:dyDescent="0.3">
      <c r="A2138" t="s">
        <v>3704</v>
      </c>
      <c r="B2138" t="str">
        <f>_xlfn.CONCAT(쿼리1[[#This Row],[주문번호]], "-", 쿼리1[[#This Row],[공정명]])</f>
        <v>20240906-1117N0054-제대</v>
      </c>
      <c r="C2138">
        <v>2</v>
      </c>
      <c r="D2138" t="s">
        <v>80</v>
      </c>
      <c r="E2138" s="1">
        <v>45541</v>
      </c>
      <c r="F2138" s="1">
        <v>45554</v>
      </c>
      <c r="G2138" s="1">
        <v>45547</v>
      </c>
      <c r="H2138" s="1">
        <v>45656</v>
      </c>
      <c r="I2138" s="1">
        <v>45547</v>
      </c>
      <c r="J2138" t="s">
        <v>31</v>
      </c>
      <c r="K2138" t="s">
        <v>39</v>
      </c>
      <c r="L2138">
        <v>24000</v>
      </c>
      <c r="M2138">
        <v>23700</v>
      </c>
      <c r="N2138">
        <v>-7</v>
      </c>
      <c r="O2138" t="s">
        <v>712</v>
      </c>
      <c r="P2138" t="s">
        <v>713</v>
      </c>
      <c r="Q2138" t="s">
        <v>42</v>
      </c>
      <c r="R2138" t="s">
        <v>714</v>
      </c>
      <c r="S2138" t="s">
        <v>1144</v>
      </c>
      <c r="T2138">
        <v>24000</v>
      </c>
    </row>
    <row r="2139" spans="1:20" x14ac:dyDescent="0.3">
      <c r="A2139" t="s">
        <v>1707</v>
      </c>
      <c r="B2139" t="str">
        <f>_xlfn.CONCAT(쿼리1[[#This Row],[주문번호]], "-", 쿼리1[[#This Row],[공정명]])</f>
        <v>20240912-1000134595-제대</v>
      </c>
      <c r="C2139">
        <v>5</v>
      </c>
      <c r="D2139" t="s">
        <v>80</v>
      </c>
      <c r="E2139" s="1">
        <v>45547</v>
      </c>
      <c r="F2139" s="1">
        <v>45566</v>
      </c>
      <c r="G2139" s="1">
        <v>45575</v>
      </c>
      <c r="H2139" s="1">
        <v>45656</v>
      </c>
      <c r="I2139" s="1">
        <v>45575</v>
      </c>
      <c r="J2139" t="s">
        <v>31</v>
      </c>
      <c r="K2139" t="s">
        <v>32</v>
      </c>
      <c r="L2139">
        <v>26086</v>
      </c>
      <c r="M2139">
        <v>22000</v>
      </c>
      <c r="N2139">
        <v>9</v>
      </c>
      <c r="O2139" t="s">
        <v>1708</v>
      </c>
      <c r="P2139" t="s">
        <v>1709</v>
      </c>
      <c r="Q2139" t="s">
        <v>1710</v>
      </c>
      <c r="R2139" t="s">
        <v>1711</v>
      </c>
      <c r="S2139" t="s">
        <v>3705</v>
      </c>
      <c r="T2139">
        <v>26086</v>
      </c>
    </row>
    <row r="2140" spans="1:20" x14ac:dyDescent="0.3">
      <c r="A2140" t="s">
        <v>1707</v>
      </c>
      <c r="B2140" t="str">
        <f>_xlfn.CONCAT(쿼리1[[#This Row],[주문번호]], "-", 쿼리1[[#This Row],[공정명]])</f>
        <v>20240912-1000134595-제대</v>
      </c>
      <c r="C2140">
        <v>5</v>
      </c>
      <c r="D2140" t="s">
        <v>80</v>
      </c>
      <c r="E2140" s="1">
        <v>45547</v>
      </c>
      <c r="F2140" s="1">
        <v>45566</v>
      </c>
      <c r="G2140" s="1">
        <v>45575</v>
      </c>
      <c r="H2140" s="1">
        <v>45656</v>
      </c>
      <c r="I2140" s="1">
        <v>45575</v>
      </c>
      <c r="J2140" t="s">
        <v>31</v>
      </c>
      <c r="K2140" t="s">
        <v>32</v>
      </c>
      <c r="L2140">
        <v>26086</v>
      </c>
      <c r="M2140">
        <v>22000</v>
      </c>
      <c r="N2140">
        <v>9</v>
      </c>
      <c r="O2140" t="s">
        <v>1708</v>
      </c>
      <c r="P2140" t="s">
        <v>1709</v>
      </c>
      <c r="Q2140" t="s">
        <v>1710</v>
      </c>
      <c r="R2140" t="s">
        <v>1711</v>
      </c>
      <c r="S2140" t="s">
        <v>3705</v>
      </c>
      <c r="T2140">
        <v>26086</v>
      </c>
    </row>
    <row r="2141" spans="1:20" x14ac:dyDescent="0.3">
      <c r="A2141" t="s">
        <v>3706</v>
      </c>
      <c r="B2141" t="str">
        <f>_xlfn.CONCAT(쿼리1[[#This Row],[주문번호]], "-", 쿼리1[[#This Row],[공정명]])</f>
        <v>20241126-1419P0001-제대</v>
      </c>
      <c r="C2141">
        <v>5</v>
      </c>
      <c r="D2141" t="s">
        <v>80</v>
      </c>
      <c r="E2141" s="1">
        <v>45622</v>
      </c>
      <c r="F2141" s="1">
        <v>45639</v>
      </c>
      <c r="G2141" s="1"/>
      <c r="H2141" s="1">
        <v>45656</v>
      </c>
      <c r="I2141" s="1">
        <v>45642</v>
      </c>
      <c r="J2141" t="s">
        <v>21</v>
      </c>
      <c r="K2141" t="s">
        <v>22</v>
      </c>
      <c r="L2141">
        <v>26086</v>
      </c>
      <c r="O2141" t="s">
        <v>1708</v>
      </c>
      <c r="P2141" t="s">
        <v>3707</v>
      </c>
      <c r="Q2141" t="s">
        <v>3708</v>
      </c>
      <c r="R2141" t="s">
        <v>1711</v>
      </c>
      <c r="S2141" t="s">
        <v>3705</v>
      </c>
      <c r="T2141">
        <v>26086</v>
      </c>
    </row>
    <row r="2142" spans="1:20" x14ac:dyDescent="0.3">
      <c r="A2142" t="s">
        <v>2243</v>
      </c>
      <c r="B2142" t="str">
        <f>_xlfn.CONCAT(쿼리1[[#This Row],[주문번호]], "-", 쿼리1[[#This Row],[공정명]])</f>
        <v>20241125-1000154950-합지</v>
      </c>
      <c r="C2142">
        <v>3</v>
      </c>
      <c r="D2142" t="s">
        <v>60</v>
      </c>
      <c r="E2142" s="1">
        <v>45621</v>
      </c>
      <c r="F2142" s="1">
        <v>45630</v>
      </c>
      <c r="G2142" s="1">
        <v>45629</v>
      </c>
      <c r="H2142" s="1">
        <v>45656</v>
      </c>
      <c r="I2142" s="1">
        <v>45632</v>
      </c>
      <c r="J2142" t="s">
        <v>31</v>
      </c>
      <c r="K2142" t="s">
        <v>39</v>
      </c>
      <c r="L2142">
        <v>12000</v>
      </c>
      <c r="M2142">
        <v>12000</v>
      </c>
      <c r="N2142">
        <v>-1</v>
      </c>
      <c r="O2142" t="s">
        <v>91</v>
      </c>
      <c r="P2142" t="s">
        <v>2244</v>
      </c>
      <c r="Q2142" t="s">
        <v>2245</v>
      </c>
      <c r="R2142" t="s">
        <v>2246</v>
      </c>
      <c r="S2142" t="s">
        <v>3709</v>
      </c>
      <c r="T2142">
        <v>75000</v>
      </c>
    </row>
    <row r="2143" spans="1:20" x14ac:dyDescent="0.3">
      <c r="A2143" t="s">
        <v>3710</v>
      </c>
      <c r="B2143" t="str">
        <f>_xlfn.CONCAT(쿼리1[[#This Row],[주문번호]], "-", 쿼리1[[#This Row],[공정명]])</f>
        <v>20241223-1000166607-합지</v>
      </c>
      <c r="C2143">
        <v>3</v>
      </c>
      <c r="D2143" t="s">
        <v>60</v>
      </c>
      <c r="E2143" s="1">
        <v>45649</v>
      </c>
      <c r="F2143" s="1">
        <v>45658</v>
      </c>
      <c r="G2143" s="1"/>
      <c r="H2143" s="1">
        <v>45656</v>
      </c>
      <c r="I2143" s="1"/>
      <c r="J2143" t="s">
        <v>21</v>
      </c>
      <c r="K2143" t="s">
        <v>282</v>
      </c>
      <c r="L2143">
        <v>8000</v>
      </c>
      <c r="O2143" t="s">
        <v>2694</v>
      </c>
      <c r="P2143" t="s">
        <v>3711</v>
      </c>
      <c r="Q2143" t="s">
        <v>3712</v>
      </c>
      <c r="R2143" t="s">
        <v>2084</v>
      </c>
      <c r="S2143" t="s">
        <v>3709</v>
      </c>
      <c r="T2143">
        <v>24</v>
      </c>
    </row>
    <row r="2144" spans="1:20" x14ac:dyDescent="0.3">
      <c r="A2144" t="s">
        <v>2081</v>
      </c>
      <c r="B2144" t="str">
        <f>_xlfn.CONCAT(쿼리1[[#This Row],[주문번호]], "-", 쿼리1[[#This Row],[공정명]])</f>
        <v>20241128-1000140520-합지</v>
      </c>
      <c r="C2144">
        <v>3</v>
      </c>
      <c r="D2144" t="s">
        <v>60</v>
      </c>
      <c r="E2144" s="1">
        <v>45624</v>
      </c>
      <c r="F2144" s="1">
        <v>45635</v>
      </c>
      <c r="G2144" s="1">
        <v>45636</v>
      </c>
      <c r="H2144" s="1">
        <v>45656</v>
      </c>
      <c r="I2144" s="1">
        <v>45644</v>
      </c>
      <c r="J2144" t="s">
        <v>31</v>
      </c>
      <c r="K2144" t="s">
        <v>32</v>
      </c>
      <c r="L2144">
        <v>6000</v>
      </c>
      <c r="M2144">
        <v>5900</v>
      </c>
      <c r="N2144">
        <v>1</v>
      </c>
      <c r="O2144" t="s">
        <v>180</v>
      </c>
      <c r="P2144" t="s">
        <v>2082</v>
      </c>
      <c r="Q2144" t="s">
        <v>2083</v>
      </c>
      <c r="R2144" t="s">
        <v>2084</v>
      </c>
      <c r="S2144" t="s">
        <v>3709</v>
      </c>
      <c r="T2144">
        <v>61538</v>
      </c>
    </row>
    <row r="2145" spans="1:20" x14ac:dyDescent="0.3">
      <c r="A2145" t="s">
        <v>3278</v>
      </c>
      <c r="B2145" t="str">
        <f>_xlfn.CONCAT(쿼리1[[#This Row],[주문번호]], "-", 쿼리1[[#This Row],[공정명]])</f>
        <v>20241203-1319N0028-합지</v>
      </c>
      <c r="C2145">
        <v>1</v>
      </c>
      <c r="D2145" t="s">
        <v>60</v>
      </c>
      <c r="E2145" s="1">
        <v>45629</v>
      </c>
      <c r="F2145" s="1">
        <v>45638</v>
      </c>
      <c r="G2145" s="1">
        <v>45638</v>
      </c>
      <c r="H2145" s="1">
        <v>45656</v>
      </c>
      <c r="I2145" s="1">
        <v>45649</v>
      </c>
      <c r="J2145" t="s">
        <v>31</v>
      </c>
      <c r="K2145" t="s">
        <v>39</v>
      </c>
      <c r="L2145">
        <v>36000</v>
      </c>
      <c r="M2145">
        <v>36000</v>
      </c>
      <c r="N2145">
        <v>0</v>
      </c>
      <c r="O2145" t="s">
        <v>3276</v>
      </c>
      <c r="P2145" t="s">
        <v>3279</v>
      </c>
      <c r="Q2145" t="s">
        <v>42</v>
      </c>
      <c r="R2145" t="s">
        <v>3274</v>
      </c>
      <c r="S2145" t="s">
        <v>3709</v>
      </c>
      <c r="T2145">
        <v>140077</v>
      </c>
    </row>
    <row r="2146" spans="1:20" x14ac:dyDescent="0.3">
      <c r="A2146" t="s">
        <v>3429</v>
      </c>
      <c r="B2146" t="str">
        <f>_xlfn.CONCAT(쿼리1[[#This Row],[주문번호]], "-", 쿼리1[[#This Row],[공정명]])</f>
        <v>20241108-1000169583-합지</v>
      </c>
      <c r="C2146">
        <v>1</v>
      </c>
      <c r="D2146" t="s">
        <v>60</v>
      </c>
      <c r="E2146" s="1">
        <v>45604</v>
      </c>
      <c r="F2146" s="1">
        <v>45614</v>
      </c>
      <c r="G2146" s="1">
        <v>45614</v>
      </c>
      <c r="H2146" s="1">
        <v>45656</v>
      </c>
      <c r="I2146" s="1">
        <v>45617</v>
      </c>
      <c r="J2146" t="s">
        <v>31</v>
      </c>
      <c r="K2146" t="s">
        <v>39</v>
      </c>
      <c r="L2146">
        <v>6000</v>
      </c>
      <c r="M2146">
        <v>6000</v>
      </c>
      <c r="N2146">
        <v>0</v>
      </c>
      <c r="O2146" t="s">
        <v>2797</v>
      </c>
      <c r="P2146" t="s">
        <v>3430</v>
      </c>
      <c r="Q2146" t="s">
        <v>42</v>
      </c>
      <c r="R2146" t="s">
        <v>3431</v>
      </c>
      <c r="S2146" t="s">
        <v>1967</v>
      </c>
      <c r="T2146">
        <v>37500</v>
      </c>
    </row>
    <row r="2147" spans="1:20" x14ac:dyDescent="0.3">
      <c r="A2147" t="s">
        <v>3429</v>
      </c>
      <c r="B2147" t="str">
        <f>_xlfn.CONCAT(쿼리1[[#This Row],[주문번호]], "-", 쿼리1[[#This Row],[공정명]])</f>
        <v>20241108-1000169583-합지</v>
      </c>
      <c r="C2147">
        <v>1</v>
      </c>
      <c r="D2147" t="s">
        <v>60</v>
      </c>
      <c r="E2147" s="1">
        <v>45604</v>
      </c>
      <c r="F2147" s="1">
        <v>45614</v>
      </c>
      <c r="G2147" s="1">
        <v>45614</v>
      </c>
      <c r="H2147" s="1">
        <v>45656</v>
      </c>
      <c r="I2147" s="1">
        <v>45617</v>
      </c>
      <c r="J2147" t="s">
        <v>31</v>
      </c>
      <c r="K2147" t="s">
        <v>39</v>
      </c>
      <c r="L2147">
        <v>6000</v>
      </c>
      <c r="M2147">
        <v>6000</v>
      </c>
      <c r="N2147">
        <v>0</v>
      </c>
      <c r="O2147" t="s">
        <v>2797</v>
      </c>
      <c r="P2147" t="s">
        <v>3430</v>
      </c>
      <c r="Q2147" t="s">
        <v>42</v>
      </c>
      <c r="R2147" t="s">
        <v>3431</v>
      </c>
      <c r="S2147" t="s">
        <v>1967</v>
      </c>
      <c r="T2147">
        <v>37500</v>
      </c>
    </row>
    <row r="2148" spans="1:20" x14ac:dyDescent="0.3">
      <c r="A2148" t="s">
        <v>3713</v>
      </c>
      <c r="B2148" t="str">
        <f>_xlfn.CONCAT(쿼리1[[#This Row],[주문번호]], "-", 쿼리1[[#This Row],[공정명]])</f>
        <v>20240923-1000157709-합지</v>
      </c>
      <c r="C2148">
        <v>3</v>
      </c>
      <c r="D2148" t="s">
        <v>60</v>
      </c>
      <c r="E2148" s="1">
        <v>45558</v>
      </c>
      <c r="F2148" s="1">
        <v>45566</v>
      </c>
      <c r="G2148" s="1">
        <v>45565</v>
      </c>
      <c r="H2148" s="1">
        <v>45656</v>
      </c>
      <c r="I2148" s="1">
        <v>45575</v>
      </c>
      <c r="J2148" t="s">
        <v>31</v>
      </c>
      <c r="K2148" t="s">
        <v>39</v>
      </c>
      <c r="L2148">
        <v>6000</v>
      </c>
      <c r="M2148">
        <v>6000</v>
      </c>
      <c r="N2148">
        <v>-1</v>
      </c>
      <c r="O2148" t="s">
        <v>394</v>
      </c>
      <c r="P2148" t="s">
        <v>1043</v>
      </c>
      <c r="Q2148" t="s">
        <v>3714</v>
      </c>
      <c r="R2148" t="s">
        <v>3715</v>
      </c>
      <c r="S2148" t="s">
        <v>1967</v>
      </c>
      <c r="T2148">
        <v>30000</v>
      </c>
    </row>
    <row r="2149" spans="1:20" x14ac:dyDescent="0.3">
      <c r="A2149" t="s">
        <v>2417</v>
      </c>
      <c r="B2149" t="str">
        <f>_xlfn.CONCAT(쿼리1[[#This Row],[주문번호]], "-", 쿼리1[[#This Row],[공정명]])</f>
        <v>20241031-1000158256-합지</v>
      </c>
      <c r="C2149">
        <v>1</v>
      </c>
      <c r="D2149" t="s">
        <v>60</v>
      </c>
      <c r="E2149" s="1">
        <v>45596</v>
      </c>
      <c r="F2149" s="1">
        <v>45604</v>
      </c>
      <c r="G2149" s="1">
        <v>45604</v>
      </c>
      <c r="H2149" s="1">
        <v>45656</v>
      </c>
      <c r="I2149" s="1">
        <v>45609</v>
      </c>
      <c r="J2149" t="s">
        <v>31</v>
      </c>
      <c r="K2149" t="s">
        <v>39</v>
      </c>
      <c r="L2149">
        <v>6000</v>
      </c>
      <c r="M2149">
        <v>6000</v>
      </c>
      <c r="N2149">
        <v>0</v>
      </c>
      <c r="O2149" t="s">
        <v>394</v>
      </c>
      <c r="P2149" t="s">
        <v>1894</v>
      </c>
      <c r="Q2149" t="s">
        <v>42</v>
      </c>
      <c r="R2149" t="s">
        <v>2418</v>
      </c>
      <c r="S2149" t="s">
        <v>1967</v>
      </c>
      <c r="T2149">
        <v>17142</v>
      </c>
    </row>
    <row r="2150" spans="1:20" x14ac:dyDescent="0.3">
      <c r="A2150" t="s">
        <v>3716</v>
      </c>
      <c r="B2150" t="str">
        <f>_xlfn.CONCAT(쿼리1[[#This Row],[주문번호]], "-", 쿼리1[[#This Row],[공정명]])</f>
        <v>20241115-1000169630-합지</v>
      </c>
      <c r="C2150">
        <v>1</v>
      </c>
      <c r="D2150" t="s">
        <v>60</v>
      </c>
      <c r="E2150" s="1">
        <v>45611</v>
      </c>
      <c r="F2150" s="1">
        <v>45621</v>
      </c>
      <c r="G2150" s="1">
        <v>45621</v>
      </c>
      <c r="H2150" s="1">
        <v>45656</v>
      </c>
      <c r="I2150" s="1">
        <v>45625</v>
      </c>
      <c r="J2150" t="s">
        <v>31</v>
      </c>
      <c r="K2150" t="s">
        <v>39</v>
      </c>
      <c r="L2150">
        <v>6000</v>
      </c>
      <c r="M2150">
        <v>6000</v>
      </c>
      <c r="N2150">
        <v>0</v>
      </c>
      <c r="O2150" t="s">
        <v>394</v>
      </c>
      <c r="P2150" t="s">
        <v>3717</v>
      </c>
      <c r="Q2150" t="s">
        <v>42</v>
      </c>
      <c r="R2150" t="s">
        <v>2418</v>
      </c>
      <c r="S2150" t="s">
        <v>1967</v>
      </c>
      <c r="T2150">
        <v>17142</v>
      </c>
    </row>
    <row r="2151" spans="1:20" x14ac:dyDescent="0.3">
      <c r="A2151" t="s">
        <v>3574</v>
      </c>
      <c r="B2151" t="str">
        <f>_xlfn.CONCAT(쿼리1[[#This Row],[주문번호]], "-", 쿼리1[[#This Row],[공정명]])</f>
        <v>20240906-1000162722-분단</v>
      </c>
      <c r="C2151">
        <v>4</v>
      </c>
      <c r="D2151" t="s">
        <v>196</v>
      </c>
      <c r="E2151" s="1">
        <v>45541</v>
      </c>
      <c r="F2151" s="1">
        <v>45553</v>
      </c>
      <c r="G2151" s="1">
        <v>45565</v>
      </c>
      <c r="H2151" s="1">
        <v>45656</v>
      </c>
      <c r="I2151" s="1">
        <v>45565</v>
      </c>
      <c r="J2151" t="s">
        <v>31</v>
      </c>
      <c r="K2151" t="s">
        <v>32</v>
      </c>
      <c r="L2151">
        <v>18000</v>
      </c>
      <c r="M2151">
        <v>18000</v>
      </c>
      <c r="N2151">
        <v>12</v>
      </c>
      <c r="O2151" t="s">
        <v>91</v>
      </c>
      <c r="P2151" t="s">
        <v>3571</v>
      </c>
      <c r="Q2151" t="s">
        <v>3575</v>
      </c>
      <c r="R2151" t="s">
        <v>3573</v>
      </c>
      <c r="S2151" t="s">
        <v>1967</v>
      </c>
      <c r="T2151">
        <v>36</v>
      </c>
    </row>
    <row r="2152" spans="1:20" x14ac:dyDescent="0.3">
      <c r="A2152" t="s">
        <v>3718</v>
      </c>
      <c r="B2152" t="str">
        <f>_xlfn.CONCAT(쿼리1[[#This Row],[주문번호]], "-", 쿼리1[[#This Row],[공정명]])</f>
        <v>20240925-1000159311-합지</v>
      </c>
      <c r="C2152">
        <v>3</v>
      </c>
      <c r="D2152" t="s">
        <v>60</v>
      </c>
      <c r="E2152" s="1">
        <v>45560</v>
      </c>
      <c r="F2152" s="1">
        <v>45569</v>
      </c>
      <c r="G2152" s="1">
        <v>45567</v>
      </c>
      <c r="H2152" s="1">
        <v>45656</v>
      </c>
      <c r="I2152" s="1">
        <v>45567</v>
      </c>
      <c r="J2152" t="s">
        <v>31</v>
      </c>
      <c r="K2152" t="s">
        <v>39</v>
      </c>
      <c r="L2152">
        <v>18000</v>
      </c>
      <c r="M2152">
        <v>17800</v>
      </c>
      <c r="N2152">
        <v>-2</v>
      </c>
      <c r="O2152" t="s">
        <v>275</v>
      </c>
      <c r="P2152" t="s">
        <v>3719</v>
      </c>
      <c r="Q2152" t="s">
        <v>3720</v>
      </c>
      <c r="R2152" t="s">
        <v>3573</v>
      </c>
      <c r="S2152" t="s">
        <v>1967</v>
      </c>
      <c r="T2152">
        <v>36</v>
      </c>
    </row>
    <row r="2153" spans="1:20" x14ac:dyDescent="0.3">
      <c r="A2153" t="s">
        <v>3718</v>
      </c>
      <c r="B2153" t="str">
        <f>_xlfn.CONCAT(쿼리1[[#This Row],[주문번호]], "-", 쿼리1[[#This Row],[공정명]])</f>
        <v>20240925-1000159311-분단</v>
      </c>
      <c r="C2153">
        <v>4</v>
      </c>
      <c r="D2153" t="s">
        <v>196</v>
      </c>
      <c r="E2153" s="1">
        <v>45560</v>
      </c>
      <c r="F2153" s="1">
        <v>45572</v>
      </c>
      <c r="G2153" s="1"/>
      <c r="H2153" s="1">
        <v>45656</v>
      </c>
      <c r="I2153" s="1">
        <v>45567</v>
      </c>
      <c r="J2153" t="s">
        <v>21</v>
      </c>
      <c r="K2153" t="s">
        <v>22</v>
      </c>
      <c r="L2153">
        <v>18000</v>
      </c>
      <c r="O2153" t="s">
        <v>275</v>
      </c>
      <c r="P2153" t="s">
        <v>3719</v>
      </c>
      <c r="Q2153" t="s">
        <v>3720</v>
      </c>
      <c r="R2153" t="s">
        <v>3573</v>
      </c>
      <c r="S2153" t="s">
        <v>1967</v>
      </c>
      <c r="T2153">
        <v>36</v>
      </c>
    </row>
    <row r="2154" spans="1:20" x14ac:dyDescent="0.3">
      <c r="A2154" t="s">
        <v>3721</v>
      </c>
      <c r="B2154" t="str">
        <f>_xlfn.CONCAT(쿼리1[[#This Row],[주문번호]], "-", 쿼리1[[#This Row],[공정명]])</f>
        <v>20241108-1000162722-합지</v>
      </c>
      <c r="C2154">
        <v>3</v>
      </c>
      <c r="D2154" t="s">
        <v>60</v>
      </c>
      <c r="E2154" s="1">
        <v>45604</v>
      </c>
      <c r="F2154" s="1">
        <v>45615</v>
      </c>
      <c r="G2154" s="1">
        <v>45614</v>
      </c>
      <c r="H2154" s="1">
        <v>45656</v>
      </c>
      <c r="I2154" s="1">
        <v>45614</v>
      </c>
      <c r="J2154" t="s">
        <v>31</v>
      </c>
      <c r="K2154" t="s">
        <v>39</v>
      </c>
      <c r="L2154">
        <v>36000</v>
      </c>
      <c r="M2154">
        <v>35100</v>
      </c>
      <c r="N2154">
        <v>-1</v>
      </c>
      <c r="O2154" t="s">
        <v>91</v>
      </c>
      <c r="P2154" t="s">
        <v>3571</v>
      </c>
      <c r="Q2154" t="s">
        <v>3575</v>
      </c>
      <c r="R2154" t="s">
        <v>3573</v>
      </c>
      <c r="S2154" t="s">
        <v>1967</v>
      </c>
      <c r="T2154">
        <v>72</v>
      </c>
    </row>
    <row r="2155" spans="1:20" x14ac:dyDescent="0.3">
      <c r="A2155" t="s">
        <v>3721</v>
      </c>
      <c r="B2155" t="str">
        <f>_xlfn.CONCAT(쿼리1[[#This Row],[주문번호]], "-", 쿼리1[[#This Row],[공정명]])</f>
        <v>20241108-1000162722-분단</v>
      </c>
      <c r="C2155">
        <v>4</v>
      </c>
      <c r="D2155" t="s">
        <v>196</v>
      </c>
      <c r="E2155" s="1">
        <v>45604</v>
      </c>
      <c r="F2155" s="1">
        <v>45616</v>
      </c>
      <c r="G2155" s="1">
        <v>45614</v>
      </c>
      <c r="H2155" s="1">
        <v>45656</v>
      </c>
      <c r="I2155" s="1">
        <v>45614</v>
      </c>
      <c r="J2155" t="s">
        <v>31</v>
      </c>
      <c r="K2155" t="s">
        <v>39</v>
      </c>
      <c r="L2155">
        <v>36000</v>
      </c>
      <c r="M2155">
        <v>35100</v>
      </c>
      <c r="N2155">
        <v>-2</v>
      </c>
      <c r="O2155" t="s">
        <v>91</v>
      </c>
      <c r="P2155" t="s">
        <v>3571</v>
      </c>
      <c r="Q2155" t="s">
        <v>3575</v>
      </c>
      <c r="R2155" t="s">
        <v>3573</v>
      </c>
      <c r="S2155" t="s">
        <v>1967</v>
      </c>
      <c r="T2155">
        <v>72</v>
      </c>
    </row>
    <row r="2156" spans="1:20" x14ac:dyDescent="0.3">
      <c r="A2156" t="s">
        <v>3722</v>
      </c>
      <c r="B2156" t="str">
        <f>_xlfn.CONCAT(쿼리1[[#This Row],[주문번호]], "-", 쿼리1[[#This Row],[공정명]])</f>
        <v>20241120-1000162454-합지</v>
      </c>
      <c r="C2156">
        <v>3</v>
      </c>
      <c r="D2156" t="s">
        <v>60</v>
      </c>
      <c r="E2156" s="1">
        <v>45616</v>
      </c>
      <c r="F2156" s="1">
        <v>45625</v>
      </c>
      <c r="G2156" s="1">
        <v>45628</v>
      </c>
      <c r="H2156" s="1">
        <v>45656</v>
      </c>
      <c r="I2156" s="1">
        <v>45628</v>
      </c>
      <c r="J2156" t="s">
        <v>31</v>
      </c>
      <c r="K2156" t="s">
        <v>32</v>
      </c>
      <c r="L2156">
        <v>6000</v>
      </c>
      <c r="M2156">
        <v>6000</v>
      </c>
      <c r="N2156">
        <v>3</v>
      </c>
      <c r="O2156" t="s">
        <v>275</v>
      </c>
      <c r="P2156" t="s">
        <v>3719</v>
      </c>
      <c r="Q2156" t="s">
        <v>3723</v>
      </c>
      <c r="R2156" t="s">
        <v>3573</v>
      </c>
      <c r="S2156" t="s">
        <v>1967</v>
      </c>
      <c r="T2156">
        <v>12</v>
      </c>
    </row>
    <row r="2157" spans="1:20" x14ac:dyDescent="0.3">
      <c r="A2157" t="s">
        <v>3722</v>
      </c>
      <c r="B2157" t="str">
        <f>_xlfn.CONCAT(쿼리1[[#This Row],[주문번호]], "-", 쿼리1[[#This Row],[공정명]])</f>
        <v>20241120-1000162454-분단</v>
      </c>
      <c r="C2157">
        <v>4</v>
      </c>
      <c r="D2157" t="s">
        <v>196</v>
      </c>
      <c r="E2157" s="1">
        <v>45616</v>
      </c>
      <c r="F2157" s="1">
        <v>45628</v>
      </c>
      <c r="G2157" s="1">
        <v>45628</v>
      </c>
      <c r="H2157" s="1">
        <v>45656</v>
      </c>
      <c r="I2157" s="1">
        <v>45628</v>
      </c>
      <c r="J2157" t="s">
        <v>31</v>
      </c>
      <c r="K2157" t="s">
        <v>39</v>
      </c>
      <c r="L2157">
        <v>6000</v>
      </c>
      <c r="M2157">
        <v>6000</v>
      </c>
      <c r="N2157">
        <v>0</v>
      </c>
      <c r="O2157" t="s">
        <v>275</v>
      </c>
      <c r="P2157" t="s">
        <v>3719</v>
      </c>
      <c r="Q2157" t="s">
        <v>3723</v>
      </c>
      <c r="R2157" t="s">
        <v>3573</v>
      </c>
      <c r="S2157" t="s">
        <v>1967</v>
      </c>
      <c r="T2157">
        <v>12</v>
      </c>
    </row>
    <row r="2158" spans="1:20" x14ac:dyDescent="0.3">
      <c r="A2158" t="s">
        <v>3724</v>
      </c>
      <c r="B2158" t="str">
        <f>_xlfn.CONCAT(쿼리1[[#This Row],[주문번호]], "-", 쿼리1[[#This Row],[공정명]])</f>
        <v>20241226-1000159311-합지</v>
      </c>
      <c r="C2158">
        <v>3</v>
      </c>
      <c r="D2158" t="s">
        <v>60</v>
      </c>
      <c r="E2158" s="1">
        <v>45652</v>
      </c>
      <c r="F2158" s="1">
        <v>45663</v>
      </c>
      <c r="G2158" s="1"/>
      <c r="H2158" s="1">
        <v>45656</v>
      </c>
      <c r="I2158" s="1"/>
      <c r="J2158" t="s">
        <v>21</v>
      </c>
      <c r="K2158" t="s">
        <v>282</v>
      </c>
      <c r="L2158">
        <v>18000</v>
      </c>
      <c r="O2158" t="s">
        <v>275</v>
      </c>
      <c r="P2158" t="s">
        <v>3719</v>
      </c>
      <c r="Q2158" t="s">
        <v>3720</v>
      </c>
      <c r="R2158" t="s">
        <v>3573</v>
      </c>
      <c r="S2158" t="s">
        <v>1967</v>
      </c>
      <c r="T2158">
        <v>36</v>
      </c>
    </row>
    <row r="2159" spans="1:20" x14ac:dyDescent="0.3">
      <c r="A2159" t="s">
        <v>3724</v>
      </c>
      <c r="B2159" t="str">
        <f>_xlfn.CONCAT(쿼리1[[#This Row],[주문번호]], "-", 쿼리1[[#This Row],[공정명]])</f>
        <v>20241226-1000159311-분단</v>
      </c>
      <c r="C2159">
        <v>4</v>
      </c>
      <c r="D2159" t="s">
        <v>196</v>
      </c>
      <c r="E2159" s="1">
        <v>45652</v>
      </c>
      <c r="F2159" s="1">
        <v>45664</v>
      </c>
      <c r="G2159" s="1"/>
      <c r="H2159" s="1">
        <v>45656</v>
      </c>
      <c r="I2159" s="1"/>
      <c r="J2159" t="s">
        <v>21</v>
      </c>
      <c r="K2159" t="s">
        <v>282</v>
      </c>
      <c r="L2159">
        <v>18000</v>
      </c>
      <c r="O2159" t="s">
        <v>275</v>
      </c>
      <c r="P2159" t="s">
        <v>3719</v>
      </c>
      <c r="Q2159" t="s">
        <v>3720</v>
      </c>
      <c r="R2159" t="s">
        <v>3573</v>
      </c>
      <c r="S2159" t="s">
        <v>1967</v>
      </c>
      <c r="T2159">
        <v>36</v>
      </c>
    </row>
    <row r="2160" spans="1:20" x14ac:dyDescent="0.3">
      <c r="A2160" t="s">
        <v>3725</v>
      </c>
      <c r="B2160" t="str">
        <f>_xlfn.CONCAT(쿼리1[[#This Row],[주문번호]], "-", 쿼리1[[#This Row],[공정명]])</f>
        <v>20241010-1000162722-합지</v>
      </c>
      <c r="C2160">
        <v>3</v>
      </c>
      <c r="D2160" t="s">
        <v>60</v>
      </c>
      <c r="E2160" s="1">
        <v>45575</v>
      </c>
      <c r="F2160" s="1">
        <v>45586</v>
      </c>
      <c r="G2160" s="1">
        <v>45590</v>
      </c>
      <c r="H2160" s="1">
        <v>45656</v>
      </c>
      <c r="I2160" s="1">
        <v>45590</v>
      </c>
      <c r="J2160" t="s">
        <v>31</v>
      </c>
      <c r="K2160" t="s">
        <v>32</v>
      </c>
      <c r="L2160">
        <v>48000</v>
      </c>
      <c r="M2160">
        <v>48000</v>
      </c>
      <c r="N2160">
        <v>4</v>
      </c>
      <c r="O2160" t="s">
        <v>91</v>
      </c>
      <c r="P2160" t="s">
        <v>3571</v>
      </c>
      <c r="Q2160" t="s">
        <v>3575</v>
      </c>
      <c r="R2160" t="s">
        <v>3573</v>
      </c>
      <c r="S2160" t="s">
        <v>1967</v>
      </c>
      <c r="T2160">
        <v>96</v>
      </c>
    </row>
    <row r="2161" spans="1:20" x14ac:dyDescent="0.3">
      <c r="A2161" t="s">
        <v>3725</v>
      </c>
      <c r="B2161" t="str">
        <f>_xlfn.CONCAT(쿼리1[[#This Row],[주문번호]], "-", 쿼리1[[#This Row],[공정명]])</f>
        <v>20241010-1000162722-분단</v>
      </c>
      <c r="C2161">
        <v>4</v>
      </c>
      <c r="D2161" t="s">
        <v>196</v>
      </c>
      <c r="E2161" s="1">
        <v>45575</v>
      </c>
      <c r="F2161" s="1">
        <v>45587</v>
      </c>
      <c r="G2161" s="1">
        <v>45590</v>
      </c>
      <c r="H2161" s="1">
        <v>45656</v>
      </c>
      <c r="I2161" s="1">
        <v>45590</v>
      </c>
      <c r="J2161" t="s">
        <v>31</v>
      </c>
      <c r="K2161" t="s">
        <v>32</v>
      </c>
      <c r="L2161">
        <v>48000</v>
      </c>
      <c r="M2161">
        <v>48000</v>
      </c>
      <c r="N2161">
        <v>3</v>
      </c>
      <c r="O2161" t="s">
        <v>91</v>
      </c>
      <c r="P2161" t="s">
        <v>3571</v>
      </c>
      <c r="Q2161" t="s">
        <v>3575</v>
      </c>
      <c r="R2161" t="s">
        <v>3573</v>
      </c>
      <c r="S2161" t="s">
        <v>1967</v>
      </c>
      <c r="T2161">
        <v>96</v>
      </c>
    </row>
    <row r="2162" spans="1:20" x14ac:dyDescent="0.3">
      <c r="A2162" t="s">
        <v>2852</v>
      </c>
      <c r="B2162" t="str">
        <f>_xlfn.CONCAT(쿼리1[[#This Row],[주문번호]], "-", 쿼리1[[#This Row],[공정명]])</f>
        <v>20240913-1000161052-분단</v>
      </c>
      <c r="C2162">
        <v>4</v>
      </c>
      <c r="D2162" t="s">
        <v>196</v>
      </c>
      <c r="E2162" s="1">
        <v>45548</v>
      </c>
      <c r="F2162" s="1">
        <v>45561</v>
      </c>
      <c r="G2162" s="1">
        <v>45565</v>
      </c>
      <c r="H2162" s="1">
        <v>45656</v>
      </c>
      <c r="I2162" s="1">
        <v>45575</v>
      </c>
      <c r="J2162" t="s">
        <v>31</v>
      </c>
      <c r="K2162" t="s">
        <v>32</v>
      </c>
      <c r="L2162">
        <v>6000</v>
      </c>
      <c r="M2162">
        <v>6000</v>
      </c>
      <c r="N2162">
        <v>4</v>
      </c>
      <c r="O2162" t="s">
        <v>1969</v>
      </c>
      <c r="P2162" t="s">
        <v>2853</v>
      </c>
      <c r="Q2162" t="s">
        <v>42</v>
      </c>
      <c r="R2162" t="s">
        <v>2854</v>
      </c>
      <c r="S2162" t="s">
        <v>1967</v>
      </c>
      <c r="T2162">
        <v>33333</v>
      </c>
    </row>
    <row r="2163" spans="1:20" x14ac:dyDescent="0.3">
      <c r="A2163" t="s">
        <v>2852</v>
      </c>
      <c r="B2163" t="str">
        <f>_xlfn.CONCAT(쿼리1[[#This Row],[주문번호]], "-", 쿼리1[[#This Row],[공정명]])</f>
        <v>20240913-1000161052-합지</v>
      </c>
      <c r="C2163">
        <v>5</v>
      </c>
      <c r="D2163" t="s">
        <v>60</v>
      </c>
      <c r="E2163" s="1">
        <v>45548</v>
      </c>
      <c r="F2163" s="1">
        <v>45560</v>
      </c>
      <c r="G2163" s="1">
        <v>45565</v>
      </c>
      <c r="H2163" s="1">
        <v>45656</v>
      </c>
      <c r="I2163" s="1">
        <v>45575</v>
      </c>
      <c r="J2163" t="s">
        <v>31</v>
      </c>
      <c r="K2163" t="s">
        <v>32</v>
      </c>
      <c r="L2163">
        <v>6000</v>
      </c>
      <c r="M2163">
        <v>6000</v>
      </c>
      <c r="N2163">
        <v>5</v>
      </c>
      <c r="O2163" t="s">
        <v>1969</v>
      </c>
      <c r="P2163" t="s">
        <v>2853</v>
      </c>
      <c r="Q2163" t="s">
        <v>42</v>
      </c>
      <c r="R2163" t="s">
        <v>2854</v>
      </c>
      <c r="S2163" t="s">
        <v>1967</v>
      </c>
      <c r="T2163">
        <v>33333</v>
      </c>
    </row>
    <row r="2164" spans="1:20" x14ac:dyDescent="0.3">
      <c r="A2164" t="s">
        <v>2852</v>
      </c>
      <c r="B2164" t="str">
        <f>_xlfn.CONCAT(쿼리1[[#This Row],[주문번호]], "-", 쿼리1[[#This Row],[공정명]])</f>
        <v>20240913-1000161052-합지</v>
      </c>
      <c r="C2164">
        <v>5</v>
      </c>
      <c r="D2164" t="s">
        <v>60</v>
      </c>
      <c r="E2164" s="1">
        <v>45548</v>
      </c>
      <c r="F2164" s="1">
        <v>45560</v>
      </c>
      <c r="G2164" s="1">
        <v>45565</v>
      </c>
      <c r="H2164" s="1">
        <v>45656</v>
      </c>
      <c r="I2164" s="1">
        <v>45575</v>
      </c>
      <c r="J2164" t="s">
        <v>31</v>
      </c>
      <c r="K2164" t="s">
        <v>32</v>
      </c>
      <c r="L2164">
        <v>6000</v>
      </c>
      <c r="M2164">
        <v>6000</v>
      </c>
      <c r="N2164">
        <v>5</v>
      </c>
      <c r="O2164" t="s">
        <v>1969</v>
      </c>
      <c r="P2164" t="s">
        <v>2853</v>
      </c>
      <c r="Q2164" t="s">
        <v>42</v>
      </c>
      <c r="R2164" t="s">
        <v>2854</v>
      </c>
      <c r="S2164" t="s">
        <v>1967</v>
      </c>
      <c r="T2164">
        <v>33333</v>
      </c>
    </row>
    <row r="2165" spans="1:20" x14ac:dyDescent="0.3">
      <c r="A2165" t="s">
        <v>2852</v>
      </c>
      <c r="B2165" t="str">
        <f>_xlfn.CONCAT(쿼리1[[#This Row],[주문번호]], "-", 쿼리1[[#This Row],[공정명]])</f>
        <v>20240913-1000161052-합지</v>
      </c>
      <c r="C2165">
        <v>5</v>
      </c>
      <c r="D2165" t="s">
        <v>60</v>
      </c>
      <c r="E2165" s="1">
        <v>45548</v>
      </c>
      <c r="F2165" s="1">
        <v>45560</v>
      </c>
      <c r="G2165" s="1">
        <v>45565</v>
      </c>
      <c r="H2165" s="1">
        <v>45656</v>
      </c>
      <c r="I2165" s="1">
        <v>45575</v>
      </c>
      <c r="J2165" t="s">
        <v>31</v>
      </c>
      <c r="K2165" t="s">
        <v>32</v>
      </c>
      <c r="L2165">
        <v>6000</v>
      </c>
      <c r="M2165">
        <v>6000</v>
      </c>
      <c r="N2165">
        <v>5</v>
      </c>
      <c r="O2165" t="s">
        <v>1969</v>
      </c>
      <c r="P2165" t="s">
        <v>2853</v>
      </c>
      <c r="Q2165" t="s">
        <v>42</v>
      </c>
      <c r="R2165" t="s">
        <v>2854</v>
      </c>
      <c r="S2165" t="s">
        <v>1967</v>
      </c>
      <c r="T2165">
        <v>33333</v>
      </c>
    </row>
    <row r="2166" spans="1:20" x14ac:dyDescent="0.3">
      <c r="A2166" t="s">
        <v>2852</v>
      </c>
      <c r="B2166" t="str">
        <f>_xlfn.CONCAT(쿼리1[[#This Row],[주문번호]], "-", 쿼리1[[#This Row],[공정명]])</f>
        <v>20240913-1000161052-합지</v>
      </c>
      <c r="C2166">
        <v>5</v>
      </c>
      <c r="D2166" t="s">
        <v>60</v>
      </c>
      <c r="E2166" s="1">
        <v>45548</v>
      </c>
      <c r="F2166" s="1">
        <v>45560</v>
      </c>
      <c r="G2166" s="1">
        <v>45565</v>
      </c>
      <c r="H2166" s="1">
        <v>45656</v>
      </c>
      <c r="I2166" s="1">
        <v>45575</v>
      </c>
      <c r="J2166" t="s">
        <v>31</v>
      </c>
      <c r="K2166" t="s">
        <v>32</v>
      </c>
      <c r="L2166">
        <v>6000</v>
      </c>
      <c r="M2166">
        <v>6000</v>
      </c>
      <c r="N2166">
        <v>5</v>
      </c>
      <c r="O2166" t="s">
        <v>1969</v>
      </c>
      <c r="P2166" t="s">
        <v>2853</v>
      </c>
      <c r="Q2166" t="s">
        <v>42</v>
      </c>
      <c r="R2166" t="s">
        <v>2854</v>
      </c>
      <c r="S2166" t="s">
        <v>1967</v>
      </c>
      <c r="T2166">
        <v>33333</v>
      </c>
    </row>
    <row r="2167" spans="1:20" x14ac:dyDescent="0.3">
      <c r="A2167" t="s">
        <v>3726</v>
      </c>
      <c r="B2167" t="str">
        <f>_xlfn.CONCAT(쿼리1[[#This Row],[주문번호]], "-", 쿼리1[[#This Row],[공정명]])</f>
        <v>20241018-1000168436-합지</v>
      </c>
      <c r="C2167">
        <v>3</v>
      </c>
      <c r="D2167" t="s">
        <v>60</v>
      </c>
      <c r="E2167" s="1">
        <v>45583</v>
      </c>
      <c r="F2167" s="1">
        <v>45594</v>
      </c>
      <c r="G2167" s="1">
        <v>45607</v>
      </c>
      <c r="H2167" s="1">
        <v>45656</v>
      </c>
      <c r="I2167" s="1">
        <v>45609</v>
      </c>
      <c r="J2167" t="s">
        <v>31</v>
      </c>
      <c r="K2167" t="s">
        <v>32</v>
      </c>
      <c r="L2167">
        <v>6000</v>
      </c>
      <c r="M2167">
        <v>5950</v>
      </c>
      <c r="N2167">
        <v>13</v>
      </c>
      <c r="O2167" t="s">
        <v>364</v>
      </c>
      <c r="P2167" t="s">
        <v>3577</v>
      </c>
      <c r="Q2167" t="s">
        <v>3578</v>
      </c>
      <c r="R2167" t="s">
        <v>3579</v>
      </c>
      <c r="S2167" t="s">
        <v>1967</v>
      </c>
      <c r="T2167">
        <v>50000</v>
      </c>
    </row>
    <row r="2168" spans="1:20" x14ac:dyDescent="0.3">
      <c r="A2168" t="s">
        <v>3726</v>
      </c>
      <c r="B2168" t="str">
        <f>_xlfn.CONCAT(쿼리1[[#This Row],[주문번호]], "-", 쿼리1[[#This Row],[공정명]])</f>
        <v>20241018-1000168436-합지</v>
      </c>
      <c r="C2168">
        <v>3</v>
      </c>
      <c r="D2168" t="s">
        <v>60</v>
      </c>
      <c r="E2168" s="1">
        <v>45583</v>
      </c>
      <c r="F2168" s="1">
        <v>45594</v>
      </c>
      <c r="G2168" s="1">
        <v>45607</v>
      </c>
      <c r="H2168" s="1">
        <v>45656</v>
      </c>
      <c r="I2168" s="1">
        <v>45609</v>
      </c>
      <c r="J2168" t="s">
        <v>31</v>
      </c>
      <c r="K2168" t="s">
        <v>32</v>
      </c>
      <c r="L2168">
        <v>6000</v>
      </c>
      <c r="M2168">
        <v>5950</v>
      </c>
      <c r="N2168">
        <v>13</v>
      </c>
      <c r="O2168" t="s">
        <v>364</v>
      </c>
      <c r="P2168" t="s">
        <v>3577</v>
      </c>
      <c r="Q2168" t="s">
        <v>3578</v>
      </c>
      <c r="R2168" t="s">
        <v>3579</v>
      </c>
      <c r="S2168" t="s">
        <v>1967</v>
      </c>
      <c r="T2168">
        <v>50000</v>
      </c>
    </row>
    <row r="2169" spans="1:20" x14ac:dyDescent="0.3">
      <c r="A2169" t="s">
        <v>3726</v>
      </c>
      <c r="B2169" t="str">
        <f>_xlfn.CONCAT(쿼리1[[#This Row],[주문번호]], "-", 쿼리1[[#This Row],[공정명]])</f>
        <v>20241018-1000168436-합지</v>
      </c>
      <c r="C2169">
        <v>3</v>
      </c>
      <c r="D2169" t="s">
        <v>60</v>
      </c>
      <c r="E2169" s="1">
        <v>45583</v>
      </c>
      <c r="F2169" s="1">
        <v>45594</v>
      </c>
      <c r="G2169" s="1">
        <v>45607</v>
      </c>
      <c r="H2169" s="1">
        <v>45656</v>
      </c>
      <c r="I2169" s="1">
        <v>45609</v>
      </c>
      <c r="J2169" t="s">
        <v>31</v>
      </c>
      <c r="K2169" t="s">
        <v>32</v>
      </c>
      <c r="L2169">
        <v>6000</v>
      </c>
      <c r="M2169">
        <v>5950</v>
      </c>
      <c r="N2169">
        <v>13</v>
      </c>
      <c r="O2169" t="s">
        <v>364</v>
      </c>
      <c r="P2169" t="s">
        <v>3577</v>
      </c>
      <c r="Q2169" t="s">
        <v>3578</v>
      </c>
      <c r="R2169" t="s">
        <v>3579</v>
      </c>
      <c r="S2169" t="s">
        <v>1967</v>
      </c>
      <c r="T2169">
        <v>50000</v>
      </c>
    </row>
    <row r="2170" spans="1:20" x14ac:dyDescent="0.3">
      <c r="A2170" t="s">
        <v>3726</v>
      </c>
      <c r="B2170" t="str">
        <f>_xlfn.CONCAT(쿼리1[[#This Row],[주문번호]], "-", 쿼리1[[#This Row],[공정명]])</f>
        <v>20241018-1000168436-합지</v>
      </c>
      <c r="C2170">
        <v>3</v>
      </c>
      <c r="D2170" t="s">
        <v>60</v>
      </c>
      <c r="E2170" s="1">
        <v>45583</v>
      </c>
      <c r="F2170" s="1">
        <v>45594</v>
      </c>
      <c r="G2170" s="1">
        <v>45607</v>
      </c>
      <c r="H2170" s="1">
        <v>45656</v>
      </c>
      <c r="I2170" s="1">
        <v>45609</v>
      </c>
      <c r="J2170" t="s">
        <v>31</v>
      </c>
      <c r="K2170" t="s">
        <v>32</v>
      </c>
      <c r="L2170">
        <v>6000</v>
      </c>
      <c r="M2170">
        <v>5950</v>
      </c>
      <c r="N2170">
        <v>13</v>
      </c>
      <c r="O2170" t="s">
        <v>364</v>
      </c>
      <c r="P2170" t="s">
        <v>3577</v>
      </c>
      <c r="Q2170" t="s">
        <v>3578</v>
      </c>
      <c r="R2170" t="s">
        <v>3579</v>
      </c>
      <c r="S2170" t="s">
        <v>1967</v>
      </c>
      <c r="T2170">
        <v>50000</v>
      </c>
    </row>
    <row r="2171" spans="1:20" x14ac:dyDescent="0.3">
      <c r="A2171" t="s">
        <v>3726</v>
      </c>
      <c r="B2171" t="str">
        <f>_xlfn.CONCAT(쿼리1[[#This Row],[주문번호]], "-", 쿼리1[[#This Row],[공정명]])</f>
        <v>20241018-1000168436-분단</v>
      </c>
      <c r="C2171">
        <v>4</v>
      </c>
      <c r="D2171" t="s">
        <v>196</v>
      </c>
      <c r="E2171" s="1">
        <v>45583</v>
      </c>
      <c r="F2171" s="1">
        <v>45595</v>
      </c>
      <c r="G2171" s="1">
        <v>45607</v>
      </c>
      <c r="H2171" s="1">
        <v>45656</v>
      </c>
      <c r="I2171" s="1">
        <v>45609</v>
      </c>
      <c r="J2171" t="s">
        <v>31</v>
      </c>
      <c r="K2171" t="s">
        <v>32</v>
      </c>
      <c r="L2171">
        <v>6000</v>
      </c>
      <c r="M2171">
        <v>5950</v>
      </c>
      <c r="N2171">
        <v>12</v>
      </c>
      <c r="O2171" t="s">
        <v>364</v>
      </c>
      <c r="P2171" t="s">
        <v>3577</v>
      </c>
      <c r="Q2171" t="s">
        <v>3578</v>
      </c>
      <c r="R2171" t="s">
        <v>3579</v>
      </c>
      <c r="S2171" t="s">
        <v>1967</v>
      </c>
      <c r="T2171">
        <v>50000</v>
      </c>
    </row>
    <row r="2172" spans="1:20" x14ac:dyDescent="0.3">
      <c r="A2172" t="s">
        <v>3727</v>
      </c>
      <c r="B2172" t="str">
        <f>_xlfn.CONCAT(쿼리1[[#This Row],[주문번호]], "-", 쿼리1[[#This Row],[공정명]])</f>
        <v>20241017-1000169362-합지</v>
      </c>
      <c r="C2172">
        <v>3</v>
      </c>
      <c r="D2172" t="s">
        <v>60</v>
      </c>
      <c r="E2172" s="1">
        <v>45582</v>
      </c>
      <c r="F2172" s="1">
        <v>45593</v>
      </c>
      <c r="G2172" s="1">
        <v>45607</v>
      </c>
      <c r="H2172" s="1">
        <v>45656</v>
      </c>
      <c r="I2172" s="1">
        <v>45608</v>
      </c>
      <c r="J2172" t="s">
        <v>31</v>
      </c>
      <c r="K2172" t="s">
        <v>32</v>
      </c>
      <c r="L2172">
        <v>2300</v>
      </c>
      <c r="M2172">
        <v>2200</v>
      </c>
      <c r="N2172">
        <v>14</v>
      </c>
      <c r="O2172" t="s">
        <v>3728</v>
      </c>
      <c r="P2172" t="s">
        <v>3729</v>
      </c>
      <c r="Q2172" t="s">
        <v>3730</v>
      </c>
      <c r="R2172" t="s">
        <v>3579</v>
      </c>
      <c r="S2172" t="s">
        <v>1967</v>
      </c>
      <c r="T2172">
        <v>17692</v>
      </c>
    </row>
    <row r="2173" spans="1:20" x14ac:dyDescent="0.3">
      <c r="A2173" t="s">
        <v>3727</v>
      </c>
      <c r="B2173" t="str">
        <f>_xlfn.CONCAT(쿼리1[[#This Row],[주문번호]], "-", 쿼리1[[#This Row],[공정명]])</f>
        <v>20241017-1000169362-합지</v>
      </c>
      <c r="C2173">
        <v>3</v>
      </c>
      <c r="D2173" t="s">
        <v>60</v>
      </c>
      <c r="E2173" s="1">
        <v>45582</v>
      </c>
      <c r="F2173" s="1">
        <v>45593</v>
      </c>
      <c r="G2173" s="1">
        <v>45607</v>
      </c>
      <c r="H2173" s="1">
        <v>45656</v>
      </c>
      <c r="I2173" s="1">
        <v>45608</v>
      </c>
      <c r="J2173" t="s">
        <v>31</v>
      </c>
      <c r="K2173" t="s">
        <v>32</v>
      </c>
      <c r="L2173">
        <v>2300</v>
      </c>
      <c r="M2173">
        <v>2200</v>
      </c>
      <c r="N2173">
        <v>14</v>
      </c>
      <c r="O2173" t="s">
        <v>3728</v>
      </c>
      <c r="P2173" t="s">
        <v>3729</v>
      </c>
      <c r="Q2173" t="s">
        <v>3730</v>
      </c>
      <c r="R2173" t="s">
        <v>3579</v>
      </c>
      <c r="S2173" t="s">
        <v>1967</v>
      </c>
      <c r="T2173">
        <v>17692</v>
      </c>
    </row>
    <row r="2174" spans="1:20" x14ac:dyDescent="0.3">
      <c r="A2174" t="s">
        <v>3727</v>
      </c>
      <c r="B2174" t="str">
        <f>_xlfn.CONCAT(쿼리1[[#This Row],[주문번호]], "-", 쿼리1[[#This Row],[공정명]])</f>
        <v>20241017-1000169362-합지</v>
      </c>
      <c r="C2174">
        <v>3</v>
      </c>
      <c r="D2174" t="s">
        <v>60</v>
      </c>
      <c r="E2174" s="1">
        <v>45582</v>
      </c>
      <c r="F2174" s="1">
        <v>45593</v>
      </c>
      <c r="G2174" s="1">
        <v>45607</v>
      </c>
      <c r="H2174" s="1">
        <v>45656</v>
      </c>
      <c r="I2174" s="1">
        <v>45608</v>
      </c>
      <c r="J2174" t="s">
        <v>31</v>
      </c>
      <c r="K2174" t="s">
        <v>32</v>
      </c>
      <c r="L2174">
        <v>2300</v>
      </c>
      <c r="M2174">
        <v>2200</v>
      </c>
      <c r="N2174">
        <v>14</v>
      </c>
      <c r="O2174" t="s">
        <v>3728</v>
      </c>
      <c r="P2174" t="s">
        <v>3729</v>
      </c>
      <c r="Q2174" t="s">
        <v>3730</v>
      </c>
      <c r="R2174" t="s">
        <v>3579</v>
      </c>
      <c r="S2174" t="s">
        <v>1967</v>
      </c>
      <c r="T2174">
        <v>17692</v>
      </c>
    </row>
    <row r="2175" spans="1:20" x14ac:dyDescent="0.3">
      <c r="A2175" t="s">
        <v>3727</v>
      </c>
      <c r="B2175" t="str">
        <f>_xlfn.CONCAT(쿼리1[[#This Row],[주문번호]], "-", 쿼리1[[#This Row],[공정명]])</f>
        <v>20241017-1000169362-합지</v>
      </c>
      <c r="C2175">
        <v>3</v>
      </c>
      <c r="D2175" t="s">
        <v>60</v>
      </c>
      <c r="E2175" s="1">
        <v>45582</v>
      </c>
      <c r="F2175" s="1">
        <v>45593</v>
      </c>
      <c r="G2175" s="1">
        <v>45607</v>
      </c>
      <c r="H2175" s="1">
        <v>45656</v>
      </c>
      <c r="I2175" s="1">
        <v>45608</v>
      </c>
      <c r="J2175" t="s">
        <v>31</v>
      </c>
      <c r="K2175" t="s">
        <v>32</v>
      </c>
      <c r="L2175">
        <v>2300</v>
      </c>
      <c r="M2175">
        <v>2200</v>
      </c>
      <c r="N2175">
        <v>14</v>
      </c>
      <c r="O2175" t="s">
        <v>3728</v>
      </c>
      <c r="P2175" t="s">
        <v>3729</v>
      </c>
      <c r="Q2175" t="s">
        <v>3730</v>
      </c>
      <c r="R2175" t="s">
        <v>3579</v>
      </c>
      <c r="S2175" t="s">
        <v>1967</v>
      </c>
      <c r="T2175">
        <v>17692</v>
      </c>
    </row>
    <row r="2176" spans="1:20" x14ac:dyDescent="0.3">
      <c r="A2176" t="s">
        <v>3727</v>
      </c>
      <c r="B2176" t="str">
        <f>_xlfn.CONCAT(쿼리1[[#This Row],[주문번호]], "-", 쿼리1[[#This Row],[공정명]])</f>
        <v>20241017-1000169362-분단</v>
      </c>
      <c r="C2176">
        <v>4</v>
      </c>
      <c r="D2176" t="s">
        <v>196</v>
      </c>
      <c r="E2176" s="1">
        <v>45582</v>
      </c>
      <c r="F2176" s="1">
        <v>45594</v>
      </c>
      <c r="G2176" s="1">
        <v>45607</v>
      </c>
      <c r="H2176" s="1">
        <v>45656</v>
      </c>
      <c r="I2176" s="1">
        <v>45608</v>
      </c>
      <c r="J2176" t="s">
        <v>31</v>
      </c>
      <c r="K2176" t="s">
        <v>32</v>
      </c>
      <c r="L2176">
        <v>2300</v>
      </c>
      <c r="M2176">
        <v>2200</v>
      </c>
      <c r="N2176">
        <v>13</v>
      </c>
      <c r="O2176" t="s">
        <v>3728</v>
      </c>
      <c r="P2176" t="s">
        <v>3729</v>
      </c>
      <c r="Q2176" t="s">
        <v>3730</v>
      </c>
      <c r="R2176" t="s">
        <v>3579</v>
      </c>
      <c r="S2176" t="s">
        <v>1967</v>
      </c>
      <c r="T2176">
        <v>17692</v>
      </c>
    </row>
    <row r="2177" spans="1:20" x14ac:dyDescent="0.3">
      <c r="A2177" t="s">
        <v>45</v>
      </c>
      <c r="B2177" t="str">
        <f>_xlfn.CONCAT(쿼리1[[#This Row],[주문번호]], "-", 쿼리1[[#This Row],[공정명]])</f>
        <v>20241014-1000169329-합지</v>
      </c>
      <c r="C2177">
        <v>3</v>
      </c>
      <c r="D2177" t="s">
        <v>60</v>
      </c>
      <c r="E2177" s="1">
        <v>45579</v>
      </c>
      <c r="F2177" s="1">
        <v>45588</v>
      </c>
      <c r="G2177" s="1">
        <v>45588</v>
      </c>
      <c r="H2177" s="1">
        <v>45656</v>
      </c>
      <c r="I2177" s="1">
        <v>45617</v>
      </c>
      <c r="J2177" t="s">
        <v>31</v>
      </c>
      <c r="K2177" t="s">
        <v>39</v>
      </c>
      <c r="L2177">
        <v>6000</v>
      </c>
      <c r="M2177">
        <v>6000</v>
      </c>
      <c r="N2177">
        <v>0</v>
      </c>
      <c r="O2177" t="s">
        <v>46</v>
      </c>
      <c r="P2177" t="s">
        <v>47</v>
      </c>
      <c r="Q2177" t="s">
        <v>48</v>
      </c>
      <c r="R2177" t="s">
        <v>43</v>
      </c>
      <c r="S2177" t="s">
        <v>3373</v>
      </c>
      <c r="T2177">
        <v>18750</v>
      </c>
    </row>
    <row r="2178" spans="1:20" x14ac:dyDescent="0.3">
      <c r="A2178" t="s">
        <v>45</v>
      </c>
      <c r="B2178" t="str">
        <f>_xlfn.CONCAT(쿼리1[[#This Row],[주문번호]], "-", 쿼리1[[#This Row],[공정명]])</f>
        <v>20241014-1000169329-분단</v>
      </c>
      <c r="C2178">
        <v>4</v>
      </c>
      <c r="D2178" t="s">
        <v>196</v>
      </c>
      <c r="E2178" s="1">
        <v>45579</v>
      </c>
      <c r="F2178" s="1">
        <v>45589</v>
      </c>
      <c r="G2178" s="1">
        <v>45617</v>
      </c>
      <c r="H2178" s="1">
        <v>45656</v>
      </c>
      <c r="I2178" s="1">
        <v>45617</v>
      </c>
      <c r="J2178" t="s">
        <v>31</v>
      </c>
      <c r="K2178" t="s">
        <v>32</v>
      </c>
      <c r="L2178">
        <v>6000</v>
      </c>
      <c r="M2178">
        <v>5860</v>
      </c>
      <c r="N2178">
        <v>28</v>
      </c>
      <c r="O2178" t="s">
        <v>46</v>
      </c>
      <c r="P2178" t="s">
        <v>47</v>
      </c>
      <c r="Q2178" t="s">
        <v>48</v>
      </c>
      <c r="R2178" t="s">
        <v>43</v>
      </c>
      <c r="S2178" t="s">
        <v>3373</v>
      </c>
      <c r="T2178">
        <v>18750</v>
      </c>
    </row>
    <row r="2179" spans="1:20" x14ac:dyDescent="0.3">
      <c r="A2179" t="s">
        <v>3731</v>
      </c>
      <c r="B2179" t="str">
        <f>_xlfn.CONCAT(쿼리1[[#This Row],[주문번호]], "-", 쿼리1[[#This Row],[공정명]])</f>
        <v>20240906-1000157385-합지</v>
      </c>
      <c r="C2179">
        <v>3</v>
      </c>
      <c r="D2179" t="s">
        <v>60</v>
      </c>
      <c r="E2179" s="1">
        <v>45541</v>
      </c>
      <c r="F2179" s="1">
        <v>45553</v>
      </c>
      <c r="G2179" s="1">
        <v>45556</v>
      </c>
      <c r="H2179" s="1">
        <v>45656</v>
      </c>
      <c r="I2179" s="1">
        <v>45556</v>
      </c>
      <c r="J2179" t="s">
        <v>31</v>
      </c>
      <c r="K2179" t="s">
        <v>32</v>
      </c>
      <c r="L2179">
        <v>6000</v>
      </c>
      <c r="M2179">
        <v>6000</v>
      </c>
      <c r="N2179">
        <v>3</v>
      </c>
      <c r="O2179" t="s">
        <v>1307</v>
      </c>
      <c r="P2179" t="s">
        <v>3732</v>
      </c>
      <c r="Q2179" t="s">
        <v>3733</v>
      </c>
      <c r="R2179" t="s">
        <v>3734</v>
      </c>
      <c r="S2179" t="s">
        <v>3735</v>
      </c>
      <c r="T2179">
        <v>72</v>
      </c>
    </row>
    <row r="2180" spans="1:20" x14ac:dyDescent="0.3">
      <c r="A2180" t="s">
        <v>3731</v>
      </c>
      <c r="B2180" t="str">
        <f>_xlfn.CONCAT(쿼리1[[#This Row],[주문번호]], "-", 쿼리1[[#This Row],[공정명]])</f>
        <v>20240906-1000157385-합지</v>
      </c>
      <c r="C2180">
        <v>3</v>
      </c>
      <c r="D2180" t="s">
        <v>60</v>
      </c>
      <c r="E2180" s="1">
        <v>45541</v>
      </c>
      <c r="F2180" s="1">
        <v>45553</v>
      </c>
      <c r="G2180" s="1">
        <v>45556</v>
      </c>
      <c r="H2180" s="1">
        <v>45656</v>
      </c>
      <c r="I2180" s="1">
        <v>45556</v>
      </c>
      <c r="J2180" t="s">
        <v>31</v>
      </c>
      <c r="K2180" t="s">
        <v>32</v>
      </c>
      <c r="L2180">
        <v>6000</v>
      </c>
      <c r="M2180">
        <v>6000</v>
      </c>
      <c r="N2180">
        <v>3</v>
      </c>
      <c r="O2180" t="s">
        <v>1307</v>
      </c>
      <c r="P2180" t="s">
        <v>3732</v>
      </c>
      <c r="Q2180" t="s">
        <v>3733</v>
      </c>
      <c r="R2180" t="s">
        <v>3734</v>
      </c>
      <c r="S2180" t="s">
        <v>3735</v>
      </c>
      <c r="T2180">
        <v>72</v>
      </c>
    </row>
    <row r="2181" spans="1:20" x14ac:dyDescent="0.3">
      <c r="A2181" t="s">
        <v>3731</v>
      </c>
      <c r="B2181" t="str">
        <f>_xlfn.CONCAT(쿼리1[[#This Row],[주문번호]], "-", 쿼리1[[#This Row],[공정명]])</f>
        <v>20240906-1000157385-합지</v>
      </c>
      <c r="C2181">
        <v>3</v>
      </c>
      <c r="D2181" t="s">
        <v>60</v>
      </c>
      <c r="E2181" s="1">
        <v>45541</v>
      </c>
      <c r="F2181" s="1">
        <v>45553</v>
      </c>
      <c r="G2181" s="1">
        <v>45556</v>
      </c>
      <c r="H2181" s="1">
        <v>45656</v>
      </c>
      <c r="I2181" s="1">
        <v>45556</v>
      </c>
      <c r="J2181" t="s">
        <v>31</v>
      </c>
      <c r="K2181" t="s">
        <v>32</v>
      </c>
      <c r="L2181">
        <v>6000</v>
      </c>
      <c r="M2181">
        <v>6000</v>
      </c>
      <c r="N2181">
        <v>3</v>
      </c>
      <c r="O2181" t="s">
        <v>1307</v>
      </c>
      <c r="P2181" t="s">
        <v>3732</v>
      </c>
      <c r="Q2181" t="s">
        <v>3733</v>
      </c>
      <c r="R2181" t="s">
        <v>3734</v>
      </c>
      <c r="S2181" t="s">
        <v>3735</v>
      </c>
      <c r="T2181">
        <v>72</v>
      </c>
    </row>
    <row r="2182" spans="1:20" x14ac:dyDescent="0.3">
      <c r="A2182" t="s">
        <v>3731</v>
      </c>
      <c r="B2182" t="str">
        <f>_xlfn.CONCAT(쿼리1[[#This Row],[주문번호]], "-", 쿼리1[[#This Row],[공정명]])</f>
        <v>20240906-1000157385-분단</v>
      </c>
      <c r="C2182">
        <v>4</v>
      </c>
      <c r="D2182" t="s">
        <v>196</v>
      </c>
      <c r="E2182" s="1">
        <v>45541</v>
      </c>
      <c r="F2182" s="1">
        <v>45554</v>
      </c>
      <c r="G2182" s="1"/>
      <c r="H2182" s="1">
        <v>45656</v>
      </c>
      <c r="I2182" s="1">
        <v>45556</v>
      </c>
      <c r="J2182" t="s">
        <v>21</v>
      </c>
      <c r="K2182" t="s">
        <v>22</v>
      </c>
      <c r="L2182">
        <v>6000</v>
      </c>
      <c r="O2182" t="s">
        <v>1307</v>
      </c>
      <c r="P2182" t="s">
        <v>3732</v>
      </c>
      <c r="Q2182" t="s">
        <v>3733</v>
      </c>
      <c r="R2182" t="s">
        <v>3734</v>
      </c>
      <c r="S2182" t="s">
        <v>3735</v>
      </c>
      <c r="T2182">
        <v>72</v>
      </c>
    </row>
    <row r="2183" spans="1:20" x14ac:dyDescent="0.3">
      <c r="A2183" t="s">
        <v>3731</v>
      </c>
      <c r="B2183" t="str">
        <f>_xlfn.CONCAT(쿼리1[[#This Row],[주문번호]], "-", 쿼리1[[#This Row],[공정명]])</f>
        <v>20240906-1000157385-합지</v>
      </c>
      <c r="C2183">
        <v>3</v>
      </c>
      <c r="D2183" t="s">
        <v>60</v>
      </c>
      <c r="E2183" s="1">
        <v>45541</v>
      </c>
      <c r="F2183" s="1">
        <v>45553</v>
      </c>
      <c r="G2183" s="1">
        <v>45556</v>
      </c>
      <c r="H2183" s="1">
        <v>45656</v>
      </c>
      <c r="I2183" s="1">
        <v>45556</v>
      </c>
      <c r="J2183" t="s">
        <v>31</v>
      </c>
      <c r="K2183" t="s">
        <v>32</v>
      </c>
      <c r="L2183">
        <v>6000</v>
      </c>
      <c r="M2183">
        <v>6000</v>
      </c>
      <c r="N2183">
        <v>3</v>
      </c>
      <c r="O2183" t="s">
        <v>1307</v>
      </c>
      <c r="P2183" t="s">
        <v>3732</v>
      </c>
      <c r="Q2183" t="s">
        <v>3733</v>
      </c>
      <c r="R2183" t="s">
        <v>3734</v>
      </c>
      <c r="S2183" t="s">
        <v>3735</v>
      </c>
      <c r="T2183">
        <v>72</v>
      </c>
    </row>
    <row r="2184" spans="1:20" x14ac:dyDescent="0.3">
      <c r="A2184" t="s">
        <v>3574</v>
      </c>
      <c r="B2184" t="str">
        <f>_xlfn.CONCAT(쿼리1[[#This Row],[주문번호]], "-", 쿼리1[[#This Row],[공정명]])</f>
        <v>20240906-1000162722-인쇄</v>
      </c>
      <c r="C2184">
        <v>2</v>
      </c>
      <c r="D2184" t="s">
        <v>328</v>
      </c>
      <c r="E2184" s="1">
        <v>45541</v>
      </c>
      <c r="F2184" s="1">
        <v>45547</v>
      </c>
      <c r="G2184" s="1">
        <v>45546</v>
      </c>
      <c r="H2184" s="1">
        <v>45656</v>
      </c>
      <c r="I2184" s="1">
        <v>45565</v>
      </c>
      <c r="J2184" t="s">
        <v>31</v>
      </c>
      <c r="K2184" t="s">
        <v>39</v>
      </c>
      <c r="L2184">
        <v>18000</v>
      </c>
      <c r="M2184">
        <v>18000</v>
      </c>
      <c r="N2184">
        <v>-1</v>
      </c>
      <c r="O2184" t="s">
        <v>91</v>
      </c>
      <c r="P2184" t="s">
        <v>3571</v>
      </c>
      <c r="Q2184" t="s">
        <v>3575</v>
      </c>
      <c r="R2184" t="s">
        <v>3573</v>
      </c>
      <c r="S2184" t="s">
        <v>3735</v>
      </c>
      <c r="T2184">
        <v>36</v>
      </c>
    </row>
    <row r="2185" spans="1:20" x14ac:dyDescent="0.3">
      <c r="A2185" t="s">
        <v>3706</v>
      </c>
      <c r="B2185" t="str">
        <f>_xlfn.CONCAT(쿼리1[[#This Row],[주문번호]], "-", 쿼리1[[#This Row],[공정명]])</f>
        <v>20241126-1419P0001-합지</v>
      </c>
      <c r="C2185">
        <v>3</v>
      </c>
      <c r="D2185" t="s">
        <v>60</v>
      </c>
      <c r="E2185" s="1">
        <v>45622</v>
      </c>
      <c r="F2185" s="1">
        <v>45636</v>
      </c>
      <c r="G2185" s="1">
        <v>45642</v>
      </c>
      <c r="H2185" s="1">
        <v>45656</v>
      </c>
      <c r="I2185" s="1">
        <v>45642</v>
      </c>
      <c r="J2185" t="s">
        <v>101</v>
      </c>
      <c r="K2185" t="s">
        <v>32</v>
      </c>
      <c r="L2185">
        <v>6000</v>
      </c>
      <c r="M2185">
        <v>6000</v>
      </c>
      <c r="N2185">
        <v>6</v>
      </c>
      <c r="O2185" t="s">
        <v>1708</v>
      </c>
      <c r="P2185" t="s">
        <v>3707</v>
      </c>
      <c r="Q2185" t="s">
        <v>3708</v>
      </c>
      <c r="R2185" t="s">
        <v>1711</v>
      </c>
      <c r="S2185" t="s">
        <v>3735</v>
      </c>
      <c r="T2185">
        <v>26086</v>
      </c>
    </row>
    <row r="2186" spans="1:20" x14ac:dyDescent="0.3">
      <c r="A2186" t="s">
        <v>3706</v>
      </c>
      <c r="B2186" t="str">
        <f>_xlfn.CONCAT(쿼리1[[#This Row],[주문번호]], "-", 쿼리1[[#This Row],[공정명]])</f>
        <v>20241126-1419P0001-분단</v>
      </c>
      <c r="C2186">
        <v>4</v>
      </c>
      <c r="D2186" t="s">
        <v>196</v>
      </c>
      <c r="E2186" s="1">
        <v>45622</v>
      </c>
      <c r="F2186" s="1">
        <v>45637</v>
      </c>
      <c r="G2186" s="1"/>
      <c r="H2186" s="1">
        <v>45656</v>
      </c>
      <c r="I2186" s="1">
        <v>45642</v>
      </c>
      <c r="J2186" t="s">
        <v>21</v>
      </c>
      <c r="K2186" t="s">
        <v>22</v>
      </c>
      <c r="L2186">
        <v>6000</v>
      </c>
      <c r="O2186" t="s">
        <v>1708</v>
      </c>
      <c r="P2186" t="s">
        <v>3707</v>
      </c>
      <c r="Q2186" t="s">
        <v>3708</v>
      </c>
      <c r="R2186" t="s">
        <v>1711</v>
      </c>
      <c r="S2186" t="s">
        <v>3735</v>
      </c>
      <c r="T2186">
        <v>26086</v>
      </c>
    </row>
    <row r="2187" spans="1:20" x14ac:dyDescent="0.3">
      <c r="A2187" t="s">
        <v>2169</v>
      </c>
      <c r="B2187" t="str">
        <f>_xlfn.CONCAT(쿼리1[[#This Row],[주문번호]], "-", 쿼리1[[#This Row],[공정명]])</f>
        <v>20241126-1118P0206-인쇄</v>
      </c>
      <c r="C2187">
        <v>2</v>
      </c>
      <c r="D2187" t="s">
        <v>328</v>
      </c>
      <c r="E2187" s="1">
        <v>45622</v>
      </c>
      <c r="F2187" s="1">
        <v>45628</v>
      </c>
      <c r="G2187" s="1">
        <v>45631</v>
      </c>
      <c r="H2187" s="1">
        <v>45656</v>
      </c>
      <c r="I2187" s="1">
        <v>45637</v>
      </c>
      <c r="J2187" t="s">
        <v>31</v>
      </c>
      <c r="K2187" t="s">
        <v>32</v>
      </c>
      <c r="L2187">
        <v>6000</v>
      </c>
      <c r="M2187">
        <v>6000</v>
      </c>
      <c r="N2187">
        <v>3</v>
      </c>
      <c r="O2187" t="s">
        <v>2170</v>
      </c>
      <c r="P2187" t="s">
        <v>306</v>
      </c>
      <c r="Q2187" t="s">
        <v>2171</v>
      </c>
      <c r="R2187" t="s">
        <v>2172</v>
      </c>
      <c r="S2187" t="s">
        <v>3735</v>
      </c>
      <c r="T2187">
        <v>40000</v>
      </c>
    </row>
    <row r="2188" spans="1:20" x14ac:dyDescent="0.3">
      <c r="A2188" t="s">
        <v>3565</v>
      </c>
      <c r="B2188" t="str">
        <f>_xlfn.CONCAT(쿼리1[[#This Row],[주문번호]], "-", 쿼리1[[#This Row],[공정명]])</f>
        <v>20241010-1000149677-인쇄</v>
      </c>
      <c r="C2188">
        <v>2</v>
      </c>
      <c r="D2188" t="s">
        <v>328</v>
      </c>
      <c r="E2188" s="1">
        <v>45575</v>
      </c>
      <c r="F2188" s="1">
        <v>45581</v>
      </c>
      <c r="G2188" s="1">
        <v>45593</v>
      </c>
      <c r="H2188" s="1">
        <v>45656</v>
      </c>
      <c r="I2188" s="1">
        <v>45594</v>
      </c>
      <c r="J2188" t="s">
        <v>31</v>
      </c>
      <c r="K2188" t="s">
        <v>32</v>
      </c>
      <c r="L2188">
        <v>4000</v>
      </c>
      <c r="M2188">
        <v>4000</v>
      </c>
      <c r="N2188">
        <v>12</v>
      </c>
      <c r="O2188" t="s">
        <v>3566</v>
      </c>
      <c r="P2188" t="s">
        <v>3567</v>
      </c>
      <c r="Q2188" t="s">
        <v>3568</v>
      </c>
      <c r="R2188" t="s">
        <v>3569</v>
      </c>
      <c r="S2188" t="s">
        <v>3735</v>
      </c>
      <c r="T2188">
        <v>20000</v>
      </c>
    </row>
    <row r="2189" spans="1:20" x14ac:dyDescent="0.3">
      <c r="A2189" t="s">
        <v>3565</v>
      </c>
      <c r="B2189" t="str">
        <f>_xlfn.CONCAT(쿼리1[[#This Row],[주문번호]], "-", 쿼리1[[#This Row],[공정명]])</f>
        <v>20241010-1000149677-인쇄</v>
      </c>
      <c r="C2189">
        <v>2</v>
      </c>
      <c r="D2189" t="s">
        <v>328</v>
      </c>
      <c r="E2189" s="1">
        <v>45575</v>
      </c>
      <c r="F2189" s="1">
        <v>45581</v>
      </c>
      <c r="G2189" s="1">
        <v>45589</v>
      </c>
      <c r="H2189" s="1">
        <v>45656</v>
      </c>
      <c r="I2189" s="1">
        <v>45594</v>
      </c>
      <c r="J2189" t="s">
        <v>31</v>
      </c>
      <c r="K2189" t="s">
        <v>32</v>
      </c>
      <c r="L2189">
        <v>4000</v>
      </c>
      <c r="M2189">
        <v>4000</v>
      </c>
      <c r="N2189">
        <v>8</v>
      </c>
      <c r="O2189" t="s">
        <v>3566</v>
      </c>
      <c r="P2189" t="s">
        <v>3567</v>
      </c>
      <c r="Q2189" t="s">
        <v>3568</v>
      </c>
      <c r="R2189" t="s">
        <v>3569</v>
      </c>
      <c r="S2189" t="s">
        <v>3735</v>
      </c>
      <c r="T2189">
        <v>20000</v>
      </c>
    </row>
    <row r="2190" spans="1:20" x14ac:dyDescent="0.3">
      <c r="A2190" t="s">
        <v>3655</v>
      </c>
      <c r="B2190" t="str">
        <f>_xlfn.CONCAT(쿼리1[[#This Row],[주문번호]], "-", 쿼리1[[#This Row],[공정명]])</f>
        <v>20241206-1000169966-인쇄</v>
      </c>
      <c r="C2190">
        <v>2</v>
      </c>
      <c r="D2190" t="s">
        <v>328</v>
      </c>
      <c r="E2190" s="1">
        <v>45632</v>
      </c>
      <c r="F2190" s="1">
        <v>45638</v>
      </c>
      <c r="G2190" s="1">
        <v>45649</v>
      </c>
      <c r="H2190" s="1">
        <v>45656</v>
      </c>
      <c r="I2190" s="1">
        <v>45649</v>
      </c>
      <c r="J2190" t="s">
        <v>31</v>
      </c>
      <c r="K2190" t="s">
        <v>32</v>
      </c>
      <c r="L2190">
        <v>6000</v>
      </c>
      <c r="M2190">
        <v>6000</v>
      </c>
      <c r="N2190">
        <v>11</v>
      </c>
      <c r="O2190" t="s">
        <v>1473</v>
      </c>
      <c r="P2190" t="s">
        <v>3656</v>
      </c>
      <c r="Q2190" t="s">
        <v>3657</v>
      </c>
      <c r="R2190" t="s">
        <v>3569</v>
      </c>
      <c r="S2190" t="s">
        <v>3735</v>
      </c>
      <c r="T2190">
        <v>12</v>
      </c>
    </row>
    <row r="2191" spans="1:20" x14ac:dyDescent="0.3">
      <c r="A2191" t="s">
        <v>3736</v>
      </c>
      <c r="B2191" t="str">
        <f>_xlfn.CONCAT(쿼리1[[#This Row],[주문번호]], "-", 쿼리1[[#This Row],[공정명]])</f>
        <v>20241101-1000165399-인쇄</v>
      </c>
      <c r="C2191">
        <v>2</v>
      </c>
      <c r="D2191" t="s">
        <v>328</v>
      </c>
      <c r="E2191" s="1">
        <v>45597</v>
      </c>
      <c r="F2191" s="1">
        <v>45602</v>
      </c>
      <c r="G2191" s="1">
        <v>45607</v>
      </c>
      <c r="H2191" s="1">
        <v>45656</v>
      </c>
      <c r="I2191" s="1">
        <v>45610</v>
      </c>
      <c r="J2191" t="s">
        <v>31</v>
      </c>
      <c r="K2191" t="s">
        <v>32</v>
      </c>
      <c r="L2191">
        <v>6000</v>
      </c>
      <c r="M2191">
        <v>6000</v>
      </c>
      <c r="N2191">
        <v>5</v>
      </c>
      <c r="O2191" t="s">
        <v>1403</v>
      </c>
      <c r="P2191" t="s">
        <v>3737</v>
      </c>
      <c r="Q2191" t="s">
        <v>3738</v>
      </c>
      <c r="R2191" t="s">
        <v>26</v>
      </c>
      <c r="S2191" t="s">
        <v>3735</v>
      </c>
      <c r="T2191">
        <v>12</v>
      </c>
    </row>
    <row r="2192" spans="1:20" x14ac:dyDescent="0.3">
      <c r="A2192" t="s">
        <v>3597</v>
      </c>
      <c r="B2192" t="str">
        <f>_xlfn.CONCAT(쿼리1[[#This Row],[주문번호]], "-", 쿼리1[[#This Row],[공정명]])</f>
        <v>20241025-1000169452-분단</v>
      </c>
      <c r="C2192">
        <v>4</v>
      </c>
      <c r="D2192" t="s">
        <v>196</v>
      </c>
      <c r="E2192" s="1">
        <v>45590</v>
      </c>
      <c r="F2192" s="1">
        <v>45601</v>
      </c>
      <c r="G2192" s="1">
        <v>45600</v>
      </c>
      <c r="H2192" s="1">
        <v>45656</v>
      </c>
      <c r="I2192" s="1">
        <v>45601</v>
      </c>
      <c r="J2192" t="s">
        <v>31</v>
      </c>
      <c r="K2192" t="s">
        <v>39</v>
      </c>
      <c r="L2192">
        <v>3600</v>
      </c>
      <c r="M2192">
        <v>3600</v>
      </c>
      <c r="N2192">
        <v>-1</v>
      </c>
      <c r="O2192" t="s">
        <v>3591</v>
      </c>
      <c r="P2192" t="s">
        <v>3592</v>
      </c>
      <c r="Q2192" t="s">
        <v>3593</v>
      </c>
      <c r="R2192" t="s">
        <v>2425</v>
      </c>
      <c r="S2192" t="s">
        <v>190</v>
      </c>
      <c r="T2192">
        <v>20000</v>
      </c>
    </row>
    <row r="2193" spans="1:20" x14ac:dyDescent="0.3">
      <c r="A2193" t="s">
        <v>3597</v>
      </c>
      <c r="B2193" t="str">
        <f>_xlfn.CONCAT(쿼리1[[#This Row],[주문번호]], "-", 쿼리1[[#This Row],[공정명]])</f>
        <v>20241025-1000169452-합지</v>
      </c>
      <c r="C2193">
        <v>3</v>
      </c>
      <c r="D2193" t="s">
        <v>60</v>
      </c>
      <c r="E2193" s="1">
        <v>45590</v>
      </c>
      <c r="F2193" s="1">
        <v>45600</v>
      </c>
      <c r="G2193" s="1">
        <v>45600</v>
      </c>
      <c r="H2193" s="1">
        <v>45656</v>
      </c>
      <c r="I2193" s="1">
        <v>45601</v>
      </c>
      <c r="J2193" t="s">
        <v>31</v>
      </c>
      <c r="K2193" t="s">
        <v>39</v>
      </c>
      <c r="L2193">
        <v>3600</v>
      </c>
      <c r="M2193">
        <v>3600</v>
      </c>
      <c r="N2193">
        <v>0</v>
      </c>
      <c r="O2193" t="s">
        <v>3591</v>
      </c>
      <c r="P2193" t="s">
        <v>3592</v>
      </c>
      <c r="Q2193" t="s">
        <v>3593</v>
      </c>
      <c r="R2193" t="s">
        <v>2425</v>
      </c>
      <c r="S2193" t="s">
        <v>190</v>
      </c>
      <c r="T2193">
        <v>20000</v>
      </c>
    </row>
    <row r="2194" spans="1:20" x14ac:dyDescent="0.3">
      <c r="A2194" t="s">
        <v>3739</v>
      </c>
      <c r="B2194" t="str">
        <f>_xlfn.CONCAT(쿼리1[[#This Row],[주문번호]], "-", 쿼리1[[#This Row],[공정명]])</f>
        <v>20240919-1000169132-합지</v>
      </c>
      <c r="C2194">
        <v>3</v>
      </c>
      <c r="D2194" t="s">
        <v>60</v>
      </c>
      <c r="E2194" s="1">
        <v>45554</v>
      </c>
      <c r="F2194" s="1">
        <v>45565</v>
      </c>
      <c r="G2194" s="1">
        <v>45562</v>
      </c>
      <c r="H2194" s="1">
        <v>45656</v>
      </c>
      <c r="I2194" s="1">
        <v>45575</v>
      </c>
      <c r="J2194" t="s">
        <v>31</v>
      </c>
      <c r="K2194" t="s">
        <v>39</v>
      </c>
      <c r="L2194">
        <v>3000</v>
      </c>
      <c r="M2194">
        <v>3000</v>
      </c>
      <c r="N2194">
        <v>-3</v>
      </c>
      <c r="O2194" t="s">
        <v>102</v>
      </c>
      <c r="P2194" t="s">
        <v>3740</v>
      </c>
      <c r="Q2194" t="s">
        <v>3741</v>
      </c>
      <c r="R2194" t="s">
        <v>2425</v>
      </c>
      <c r="S2194" t="s">
        <v>190</v>
      </c>
      <c r="T2194">
        <v>29411</v>
      </c>
    </row>
    <row r="2195" spans="1:20" x14ac:dyDescent="0.3">
      <c r="A2195" t="s">
        <v>3493</v>
      </c>
      <c r="B2195" t="str">
        <f>_xlfn.CONCAT(쿼리1[[#This Row],[주문번호]], "-", 쿼리1[[#This Row],[공정명]])</f>
        <v>20241008-1000169266-분단</v>
      </c>
      <c r="C2195">
        <v>4</v>
      </c>
      <c r="D2195" t="s">
        <v>196</v>
      </c>
      <c r="E2195" s="1">
        <v>45573</v>
      </c>
      <c r="F2195" s="1">
        <v>45583</v>
      </c>
      <c r="G2195" s="1">
        <v>45580</v>
      </c>
      <c r="H2195" s="1">
        <v>45656</v>
      </c>
      <c r="I2195" s="1">
        <v>45580</v>
      </c>
      <c r="J2195" t="s">
        <v>31</v>
      </c>
      <c r="K2195" t="s">
        <v>39</v>
      </c>
      <c r="L2195">
        <v>6000</v>
      </c>
      <c r="M2195">
        <v>12000</v>
      </c>
      <c r="N2195">
        <v>-3</v>
      </c>
      <c r="O2195" t="s">
        <v>1407</v>
      </c>
      <c r="P2195" t="s">
        <v>1411</v>
      </c>
      <c r="Q2195" t="s">
        <v>3494</v>
      </c>
      <c r="R2195" t="s">
        <v>758</v>
      </c>
      <c r="S2195" t="s">
        <v>190</v>
      </c>
      <c r="T2195">
        <v>12</v>
      </c>
    </row>
    <row r="2196" spans="1:20" x14ac:dyDescent="0.3">
      <c r="A2196" t="s">
        <v>3493</v>
      </c>
      <c r="B2196" t="str">
        <f>_xlfn.CONCAT(쿼리1[[#This Row],[주문번호]], "-", 쿼리1[[#This Row],[공정명]])</f>
        <v>20241008-1000169266-합지</v>
      </c>
      <c r="C2196">
        <v>3</v>
      </c>
      <c r="D2196" t="s">
        <v>60</v>
      </c>
      <c r="E2196" s="1">
        <v>45573</v>
      </c>
      <c r="F2196" s="1">
        <v>45582</v>
      </c>
      <c r="G2196" s="1">
        <v>45580</v>
      </c>
      <c r="H2196" s="1">
        <v>45656</v>
      </c>
      <c r="I2196" s="1">
        <v>45580</v>
      </c>
      <c r="J2196" t="s">
        <v>31</v>
      </c>
      <c r="K2196" t="s">
        <v>39</v>
      </c>
      <c r="L2196">
        <v>6000</v>
      </c>
      <c r="M2196">
        <v>12000</v>
      </c>
      <c r="N2196">
        <v>-2</v>
      </c>
      <c r="O2196" t="s">
        <v>1407</v>
      </c>
      <c r="P2196" t="s">
        <v>1411</v>
      </c>
      <c r="Q2196" t="s">
        <v>3494</v>
      </c>
      <c r="R2196" t="s">
        <v>758</v>
      </c>
      <c r="S2196" t="s">
        <v>190</v>
      </c>
      <c r="T2196">
        <v>12</v>
      </c>
    </row>
    <row r="2197" spans="1:20" x14ac:dyDescent="0.3">
      <c r="A2197" t="s">
        <v>3493</v>
      </c>
      <c r="B2197" t="str">
        <f>_xlfn.CONCAT(쿼리1[[#This Row],[주문번호]], "-", 쿼리1[[#This Row],[공정명]])</f>
        <v>20241008-1000169266-합지</v>
      </c>
      <c r="C2197">
        <v>3</v>
      </c>
      <c r="D2197" t="s">
        <v>60</v>
      </c>
      <c r="E2197" s="1">
        <v>45573</v>
      </c>
      <c r="F2197" s="1">
        <v>45582</v>
      </c>
      <c r="G2197" s="1">
        <v>45580</v>
      </c>
      <c r="H2197" s="1">
        <v>45656</v>
      </c>
      <c r="I2197" s="1">
        <v>45580</v>
      </c>
      <c r="J2197" t="s">
        <v>31</v>
      </c>
      <c r="K2197" t="s">
        <v>39</v>
      </c>
      <c r="L2197">
        <v>6000</v>
      </c>
      <c r="M2197">
        <v>12000</v>
      </c>
      <c r="N2197">
        <v>-2</v>
      </c>
      <c r="O2197" t="s">
        <v>1407</v>
      </c>
      <c r="P2197" t="s">
        <v>1411</v>
      </c>
      <c r="Q2197" t="s">
        <v>3494</v>
      </c>
      <c r="R2197" t="s">
        <v>758</v>
      </c>
      <c r="S2197" t="s">
        <v>190</v>
      </c>
      <c r="T2197">
        <v>12</v>
      </c>
    </row>
    <row r="2198" spans="1:20" x14ac:dyDescent="0.3">
      <c r="A2198" t="s">
        <v>3493</v>
      </c>
      <c r="B2198" t="str">
        <f>_xlfn.CONCAT(쿼리1[[#This Row],[주문번호]], "-", 쿼리1[[#This Row],[공정명]])</f>
        <v>20241008-1000169266-분단</v>
      </c>
      <c r="C2198">
        <v>4</v>
      </c>
      <c r="D2198" t="s">
        <v>196</v>
      </c>
      <c r="E2198" s="1">
        <v>45573</v>
      </c>
      <c r="F2198" s="1">
        <v>45583</v>
      </c>
      <c r="G2198" s="1">
        <v>45580</v>
      </c>
      <c r="H2198" s="1">
        <v>45656</v>
      </c>
      <c r="I2198" s="1">
        <v>45580</v>
      </c>
      <c r="J2198" t="s">
        <v>31</v>
      </c>
      <c r="K2198" t="s">
        <v>39</v>
      </c>
      <c r="L2198">
        <v>6000</v>
      </c>
      <c r="M2198">
        <v>12000</v>
      </c>
      <c r="N2198">
        <v>-3</v>
      </c>
      <c r="O2198" t="s">
        <v>1407</v>
      </c>
      <c r="P2198" t="s">
        <v>1411</v>
      </c>
      <c r="Q2198" t="s">
        <v>3494</v>
      </c>
      <c r="R2198" t="s">
        <v>758</v>
      </c>
      <c r="S2198" t="s">
        <v>190</v>
      </c>
      <c r="T2198">
        <v>12</v>
      </c>
    </row>
    <row r="2199" spans="1:20" x14ac:dyDescent="0.3">
      <c r="A2199" t="s">
        <v>3493</v>
      </c>
      <c r="B2199" t="str">
        <f>_xlfn.CONCAT(쿼리1[[#This Row],[주문번호]], "-", 쿼리1[[#This Row],[공정명]])</f>
        <v>20241008-1000169266-분단</v>
      </c>
      <c r="C2199">
        <v>4</v>
      </c>
      <c r="D2199" t="s">
        <v>196</v>
      </c>
      <c r="E2199" s="1">
        <v>45573</v>
      </c>
      <c r="F2199" s="1">
        <v>45583</v>
      </c>
      <c r="G2199" s="1">
        <v>45580</v>
      </c>
      <c r="H2199" s="1">
        <v>45656</v>
      </c>
      <c r="I2199" s="1">
        <v>45580</v>
      </c>
      <c r="J2199" t="s">
        <v>31</v>
      </c>
      <c r="K2199" t="s">
        <v>39</v>
      </c>
      <c r="L2199">
        <v>6000</v>
      </c>
      <c r="M2199">
        <v>12000</v>
      </c>
      <c r="N2199">
        <v>-3</v>
      </c>
      <c r="O2199" t="s">
        <v>1407</v>
      </c>
      <c r="P2199" t="s">
        <v>1411</v>
      </c>
      <c r="Q2199" t="s">
        <v>3494</v>
      </c>
      <c r="R2199" t="s">
        <v>758</v>
      </c>
      <c r="S2199" t="s">
        <v>190</v>
      </c>
      <c r="T2199">
        <v>12</v>
      </c>
    </row>
    <row r="2200" spans="1:20" x14ac:dyDescent="0.3">
      <c r="A2200" t="s">
        <v>3742</v>
      </c>
      <c r="B2200" t="str">
        <f>_xlfn.CONCAT(쿼리1[[#This Row],[주문번호]], "-", 쿼리1[[#This Row],[공정명]])</f>
        <v>20241018-1000151508-합지</v>
      </c>
      <c r="C2200">
        <v>3</v>
      </c>
      <c r="D2200" t="s">
        <v>60</v>
      </c>
      <c r="E2200" s="1">
        <v>45583</v>
      </c>
      <c r="F2200" s="1">
        <v>45594</v>
      </c>
      <c r="G2200" s="1">
        <v>45589</v>
      </c>
      <c r="H2200" s="1">
        <v>45656</v>
      </c>
      <c r="I2200" s="1">
        <v>45589</v>
      </c>
      <c r="J2200" t="s">
        <v>31</v>
      </c>
      <c r="K2200" t="s">
        <v>39</v>
      </c>
      <c r="L2200">
        <v>18000</v>
      </c>
      <c r="M2200">
        <v>18000</v>
      </c>
      <c r="N2200">
        <v>-5</v>
      </c>
      <c r="O2200" t="s">
        <v>1407</v>
      </c>
      <c r="P2200" t="s">
        <v>1408</v>
      </c>
      <c r="Q2200" t="s">
        <v>1409</v>
      </c>
      <c r="R2200" t="s">
        <v>758</v>
      </c>
      <c r="S2200" t="s">
        <v>190</v>
      </c>
      <c r="T2200">
        <v>36</v>
      </c>
    </row>
    <row r="2201" spans="1:20" x14ac:dyDescent="0.3">
      <c r="A2201" t="s">
        <v>3742</v>
      </c>
      <c r="B2201" t="str">
        <f>_xlfn.CONCAT(쿼리1[[#This Row],[주문번호]], "-", 쿼리1[[#This Row],[공정명]])</f>
        <v>20241018-1000151508-분단</v>
      </c>
      <c r="C2201">
        <v>4</v>
      </c>
      <c r="D2201" t="s">
        <v>196</v>
      </c>
      <c r="E2201" s="1">
        <v>45583</v>
      </c>
      <c r="F2201" s="1">
        <v>45595</v>
      </c>
      <c r="G2201" s="1">
        <v>45589</v>
      </c>
      <c r="H2201" s="1">
        <v>45656</v>
      </c>
      <c r="I2201" s="1">
        <v>45589</v>
      </c>
      <c r="J2201" t="s">
        <v>31</v>
      </c>
      <c r="K2201" t="s">
        <v>39</v>
      </c>
      <c r="L2201">
        <v>18000</v>
      </c>
      <c r="M2201">
        <v>18000</v>
      </c>
      <c r="N2201">
        <v>-6</v>
      </c>
      <c r="O2201" t="s">
        <v>1407</v>
      </c>
      <c r="P2201" t="s">
        <v>1408</v>
      </c>
      <c r="Q2201" t="s">
        <v>1409</v>
      </c>
      <c r="R2201" t="s">
        <v>758</v>
      </c>
      <c r="S2201" t="s">
        <v>190</v>
      </c>
      <c r="T2201">
        <v>36</v>
      </c>
    </row>
    <row r="2202" spans="1:20" x14ac:dyDescent="0.3">
      <c r="A2202" t="s">
        <v>3485</v>
      </c>
      <c r="B2202" t="str">
        <f>_xlfn.CONCAT(쿼리1[[#This Row],[주문번호]], "-", 쿼리1[[#This Row],[공정명]])</f>
        <v>20241018-1000168339-합지</v>
      </c>
      <c r="C2202">
        <v>3</v>
      </c>
      <c r="D2202" t="s">
        <v>60</v>
      </c>
      <c r="E2202" s="1">
        <v>45583</v>
      </c>
      <c r="F2202" s="1">
        <v>45594</v>
      </c>
      <c r="G2202" s="1">
        <v>45595</v>
      </c>
      <c r="H2202" s="1">
        <v>45656</v>
      </c>
      <c r="I2202" s="1">
        <v>45595</v>
      </c>
      <c r="J2202" t="s">
        <v>31</v>
      </c>
      <c r="K2202" t="s">
        <v>32</v>
      </c>
      <c r="L2202">
        <v>12000</v>
      </c>
      <c r="M2202">
        <v>12000</v>
      </c>
      <c r="N2202">
        <v>1</v>
      </c>
      <c r="O2202" t="s">
        <v>1407</v>
      </c>
      <c r="P2202" t="s">
        <v>3108</v>
      </c>
      <c r="Q2202" t="s">
        <v>3109</v>
      </c>
      <c r="R2202" t="s">
        <v>758</v>
      </c>
      <c r="S2202" t="s">
        <v>190</v>
      </c>
      <c r="T2202">
        <v>24</v>
      </c>
    </row>
    <row r="2203" spans="1:20" x14ac:dyDescent="0.3">
      <c r="A2203" t="s">
        <v>3743</v>
      </c>
      <c r="B2203" t="str">
        <f>_xlfn.CONCAT(쿼리1[[#This Row],[주문번호]], "-", 쿼리1[[#This Row],[공정명]])</f>
        <v>20240902-1000165504-합지</v>
      </c>
      <c r="C2203">
        <v>3</v>
      </c>
      <c r="D2203" t="s">
        <v>60</v>
      </c>
      <c r="E2203" s="1">
        <v>45537</v>
      </c>
      <c r="F2203" s="1">
        <v>45546</v>
      </c>
      <c r="G2203" s="1">
        <v>45541</v>
      </c>
      <c r="H2203" s="1">
        <v>45656</v>
      </c>
      <c r="I2203" s="1">
        <v>45544</v>
      </c>
      <c r="J2203" t="s">
        <v>31</v>
      </c>
      <c r="K2203" t="s">
        <v>39</v>
      </c>
      <c r="L2203">
        <v>6000</v>
      </c>
      <c r="M2203">
        <v>6000</v>
      </c>
      <c r="N2203">
        <v>-5</v>
      </c>
      <c r="O2203" t="s">
        <v>1407</v>
      </c>
      <c r="P2203" t="s">
        <v>1647</v>
      </c>
      <c r="Q2203" t="s">
        <v>1648</v>
      </c>
      <c r="R2203" t="s">
        <v>758</v>
      </c>
      <c r="S2203" t="s">
        <v>190</v>
      </c>
      <c r="T2203">
        <v>12</v>
      </c>
    </row>
    <row r="2204" spans="1:20" x14ac:dyDescent="0.3">
      <c r="A2204" t="s">
        <v>3743</v>
      </c>
      <c r="B2204" t="str">
        <f>_xlfn.CONCAT(쿼리1[[#This Row],[주문번호]], "-", 쿼리1[[#This Row],[공정명]])</f>
        <v>20240902-1000165504-분단</v>
      </c>
      <c r="C2204">
        <v>4</v>
      </c>
      <c r="D2204" t="s">
        <v>196</v>
      </c>
      <c r="E2204" s="1">
        <v>45537</v>
      </c>
      <c r="F2204" s="1">
        <v>45547</v>
      </c>
      <c r="G2204" s="1"/>
      <c r="H2204" s="1">
        <v>45656</v>
      </c>
      <c r="I2204" s="1">
        <v>45544</v>
      </c>
      <c r="J2204" t="s">
        <v>21</v>
      </c>
      <c r="K2204" t="s">
        <v>22</v>
      </c>
      <c r="L2204">
        <v>6000</v>
      </c>
      <c r="O2204" t="s">
        <v>1407</v>
      </c>
      <c r="P2204" t="s">
        <v>1647</v>
      </c>
      <c r="Q2204" t="s">
        <v>1648</v>
      </c>
      <c r="R2204" t="s">
        <v>758</v>
      </c>
      <c r="S2204" t="s">
        <v>190</v>
      </c>
      <c r="T2204">
        <v>12</v>
      </c>
    </row>
    <row r="2205" spans="1:20" x14ac:dyDescent="0.3">
      <c r="A2205" t="s">
        <v>3744</v>
      </c>
      <c r="B2205" t="str">
        <f>_xlfn.CONCAT(쿼리1[[#This Row],[주문번호]], "-", 쿼리1[[#This Row],[공정명]])</f>
        <v>20240910-1000153049-합지</v>
      </c>
      <c r="C2205">
        <v>3</v>
      </c>
      <c r="D2205" t="s">
        <v>60</v>
      </c>
      <c r="E2205" s="1">
        <v>45545</v>
      </c>
      <c r="F2205" s="1">
        <v>45554</v>
      </c>
      <c r="G2205" s="1">
        <v>45554</v>
      </c>
      <c r="H2205" s="1">
        <v>45656</v>
      </c>
      <c r="I2205" s="1">
        <v>45629</v>
      </c>
      <c r="J2205" t="s">
        <v>31</v>
      </c>
      <c r="K2205" t="s">
        <v>39</v>
      </c>
      <c r="L2205">
        <v>18000</v>
      </c>
      <c r="M2205">
        <v>18000</v>
      </c>
      <c r="N2205">
        <v>0</v>
      </c>
      <c r="O2205" t="s">
        <v>1407</v>
      </c>
      <c r="P2205" t="s">
        <v>1411</v>
      </c>
      <c r="Q2205" t="s">
        <v>1412</v>
      </c>
      <c r="R2205" t="s">
        <v>758</v>
      </c>
      <c r="S2205" t="s">
        <v>190</v>
      </c>
      <c r="T2205">
        <v>36</v>
      </c>
    </row>
    <row r="2206" spans="1:20" x14ac:dyDescent="0.3">
      <c r="A2206" t="s">
        <v>3744</v>
      </c>
      <c r="B2206" t="str">
        <f>_xlfn.CONCAT(쿼리1[[#This Row],[주문번호]], "-", 쿼리1[[#This Row],[공정명]])</f>
        <v>20240910-1000153049-분단</v>
      </c>
      <c r="C2206">
        <v>4</v>
      </c>
      <c r="D2206" t="s">
        <v>196</v>
      </c>
      <c r="E2206" s="1">
        <v>45545</v>
      </c>
      <c r="F2206" s="1">
        <v>45555</v>
      </c>
      <c r="G2206" s="1">
        <v>45629</v>
      </c>
      <c r="H2206" s="1">
        <v>45656</v>
      </c>
      <c r="I2206" s="1">
        <v>45629</v>
      </c>
      <c r="J2206" t="s">
        <v>31</v>
      </c>
      <c r="K2206" t="s">
        <v>32</v>
      </c>
      <c r="L2206">
        <v>18000</v>
      </c>
      <c r="M2206">
        <v>18000</v>
      </c>
      <c r="N2206">
        <v>74</v>
      </c>
      <c r="O2206" t="s">
        <v>1407</v>
      </c>
      <c r="P2206" t="s">
        <v>1411</v>
      </c>
      <c r="Q2206" t="s">
        <v>1412</v>
      </c>
      <c r="R2206" t="s">
        <v>758</v>
      </c>
      <c r="S2206" t="s">
        <v>190</v>
      </c>
      <c r="T2206">
        <v>36</v>
      </c>
    </row>
    <row r="2207" spans="1:20" x14ac:dyDescent="0.3">
      <c r="A2207" t="s">
        <v>3745</v>
      </c>
      <c r="B2207" t="str">
        <f>_xlfn.CONCAT(쿼리1[[#This Row],[주문번호]], "-", 쿼리1[[#This Row],[공정명]])</f>
        <v>20240910-1000168988-합지</v>
      </c>
      <c r="C2207">
        <v>3</v>
      </c>
      <c r="D2207" t="s">
        <v>60</v>
      </c>
      <c r="E2207" s="1">
        <v>45545</v>
      </c>
      <c r="F2207" s="1">
        <v>45554</v>
      </c>
      <c r="G2207" s="1">
        <v>45548</v>
      </c>
      <c r="H2207" s="1">
        <v>45656</v>
      </c>
      <c r="I2207" s="1">
        <v>45548</v>
      </c>
      <c r="J2207" t="s">
        <v>31</v>
      </c>
      <c r="K2207" t="s">
        <v>39</v>
      </c>
      <c r="L2207">
        <v>12000</v>
      </c>
      <c r="M2207">
        <v>12000</v>
      </c>
      <c r="N2207">
        <v>-6</v>
      </c>
      <c r="O2207" t="s">
        <v>536</v>
      </c>
      <c r="P2207" t="s">
        <v>3746</v>
      </c>
      <c r="Q2207" t="s">
        <v>3747</v>
      </c>
      <c r="R2207" t="s">
        <v>758</v>
      </c>
      <c r="S2207" t="s">
        <v>190</v>
      </c>
      <c r="T2207">
        <v>24</v>
      </c>
    </row>
    <row r="2208" spans="1:20" x14ac:dyDescent="0.3">
      <c r="A2208" t="s">
        <v>3745</v>
      </c>
      <c r="B2208" t="str">
        <f>_xlfn.CONCAT(쿼리1[[#This Row],[주문번호]], "-", 쿼리1[[#This Row],[공정명]])</f>
        <v>20240910-1000168988-분단</v>
      </c>
      <c r="C2208">
        <v>4</v>
      </c>
      <c r="D2208" t="s">
        <v>196</v>
      </c>
      <c r="E2208" s="1">
        <v>45545</v>
      </c>
      <c r="F2208" s="1">
        <v>45555</v>
      </c>
      <c r="G2208" s="1"/>
      <c r="H2208" s="1">
        <v>45656</v>
      </c>
      <c r="I2208" s="1">
        <v>45548</v>
      </c>
      <c r="J2208" t="s">
        <v>21</v>
      </c>
      <c r="K2208" t="s">
        <v>22</v>
      </c>
      <c r="L2208">
        <v>12000</v>
      </c>
      <c r="O2208" t="s">
        <v>536</v>
      </c>
      <c r="P2208" t="s">
        <v>3746</v>
      </c>
      <c r="Q2208" t="s">
        <v>3747</v>
      </c>
      <c r="R2208" t="s">
        <v>758</v>
      </c>
      <c r="S2208" t="s">
        <v>190</v>
      </c>
      <c r="T2208">
        <v>24</v>
      </c>
    </row>
    <row r="2209" spans="1:20" x14ac:dyDescent="0.3">
      <c r="A2209" t="s">
        <v>3748</v>
      </c>
      <c r="B2209" t="str">
        <f>_xlfn.CONCAT(쿼리1[[#This Row],[주문번호]], "-", 쿼리1[[#This Row],[공정명]])</f>
        <v>20240923-1000152324-합지</v>
      </c>
      <c r="C2209">
        <v>3</v>
      </c>
      <c r="D2209" t="s">
        <v>60</v>
      </c>
      <c r="E2209" s="1">
        <v>45558</v>
      </c>
      <c r="F2209" s="1">
        <v>45567</v>
      </c>
      <c r="G2209" s="1">
        <v>45563</v>
      </c>
      <c r="H2209" s="1">
        <v>45656</v>
      </c>
      <c r="I2209" s="1">
        <v>45575</v>
      </c>
      <c r="J2209" t="s">
        <v>31</v>
      </c>
      <c r="K2209" t="s">
        <v>39</v>
      </c>
      <c r="L2209">
        <v>6000</v>
      </c>
      <c r="M2209">
        <v>6000</v>
      </c>
      <c r="N2209">
        <v>-4</v>
      </c>
      <c r="O2209" t="s">
        <v>3088</v>
      </c>
      <c r="P2209" t="s">
        <v>3749</v>
      </c>
      <c r="Q2209" t="s">
        <v>3750</v>
      </c>
      <c r="R2209" t="s">
        <v>2413</v>
      </c>
      <c r="S2209" t="s">
        <v>190</v>
      </c>
      <c r="T2209">
        <v>23076</v>
      </c>
    </row>
    <row r="2210" spans="1:20" x14ac:dyDescent="0.3">
      <c r="A2210" t="s">
        <v>3751</v>
      </c>
      <c r="B2210" t="str">
        <f>_xlfn.CONCAT(쿼리1[[#This Row],[주문번호]], "-", 쿼리1[[#This Row],[공정명]])</f>
        <v>20240906-1000141177-합지</v>
      </c>
      <c r="C2210">
        <v>3</v>
      </c>
      <c r="D2210" t="s">
        <v>60</v>
      </c>
      <c r="E2210" s="1">
        <v>45541</v>
      </c>
      <c r="F2210" s="1">
        <v>45548</v>
      </c>
      <c r="G2210" s="1">
        <v>45548</v>
      </c>
      <c r="H2210" s="1">
        <v>45656</v>
      </c>
      <c r="I2210" s="1">
        <v>45575</v>
      </c>
      <c r="J2210" t="s">
        <v>31</v>
      </c>
      <c r="K2210" t="s">
        <v>39</v>
      </c>
      <c r="L2210">
        <v>6000</v>
      </c>
      <c r="M2210">
        <v>6000</v>
      </c>
      <c r="N2210">
        <v>0</v>
      </c>
      <c r="O2210" t="s">
        <v>2410</v>
      </c>
      <c r="P2210" t="s">
        <v>2411</v>
      </c>
      <c r="Q2210" t="s">
        <v>2412</v>
      </c>
      <c r="R2210" t="s">
        <v>2413</v>
      </c>
      <c r="S2210" t="s">
        <v>190</v>
      </c>
      <c r="T2210">
        <v>28571</v>
      </c>
    </row>
    <row r="2211" spans="1:20" x14ac:dyDescent="0.3">
      <c r="A2211" t="s">
        <v>1302</v>
      </c>
      <c r="B2211" t="str">
        <f>_xlfn.CONCAT(쿼리1[[#This Row],[주문번호]], "-", 쿼리1[[#This Row],[공정명]])</f>
        <v>20240920-1000157503-합지</v>
      </c>
      <c r="C2211">
        <v>3</v>
      </c>
      <c r="D2211" t="s">
        <v>60</v>
      </c>
      <c r="E2211" s="1">
        <v>45555</v>
      </c>
      <c r="F2211" s="1">
        <v>45566</v>
      </c>
      <c r="G2211" s="1">
        <v>45562</v>
      </c>
      <c r="H2211" s="1">
        <v>45656</v>
      </c>
      <c r="I2211" s="1">
        <v>45575</v>
      </c>
      <c r="J2211" t="s">
        <v>31</v>
      </c>
      <c r="K2211" t="s">
        <v>39</v>
      </c>
      <c r="L2211">
        <v>4000</v>
      </c>
      <c r="M2211">
        <v>4000</v>
      </c>
      <c r="N2211">
        <v>-4</v>
      </c>
      <c r="O2211" t="s">
        <v>141</v>
      </c>
      <c r="P2211" t="s">
        <v>1303</v>
      </c>
      <c r="Q2211" t="s">
        <v>1304</v>
      </c>
      <c r="R2211" t="s">
        <v>1305</v>
      </c>
      <c r="S2211" t="s">
        <v>190</v>
      </c>
      <c r="T2211">
        <v>75000</v>
      </c>
    </row>
    <row r="2212" spans="1:20" x14ac:dyDescent="0.3">
      <c r="A2212" t="s">
        <v>1302</v>
      </c>
      <c r="B2212" t="str">
        <f>_xlfn.CONCAT(쿼리1[[#This Row],[주문번호]], "-", 쿼리1[[#This Row],[공정명]])</f>
        <v>20240920-1000157503-분단</v>
      </c>
      <c r="C2212">
        <v>4</v>
      </c>
      <c r="D2212" t="s">
        <v>196</v>
      </c>
      <c r="E2212" s="1">
        <v>45555</v>
      </c>
      <c r="F2212" s="1">
        <v>45567</v>
      </c>
      <c r="G2212" s="1">
        <v>45562</v>
      </c>
      <c r="H2212" s="1">
        <v>45656</v>
      </c>
      <c r="I2212" s="1">
        <v>45575</v>
      </c>
      <c r="J2212" t="s">
        <v>31</v>
      </c>
      <c r="K2212" t="s">
        <v>39</v>
      </c>
      <c r="L2212">
        <v>4000</v>
      </c>
      <c r="M2212">
        <v>4000</v>
      </c>
      <c r="N2212">
        <v>-5</v>
      </c>
      <c r="O2212" t="s">
        <v>141</v>
      </c>
      <c r="P2212" t="s">
        <v>1303</v>
      </c>
      <c r="Q2212" t="s">
        <v>1304</v>
      </c>
      <c r="R2212" t="s">
        <v>1305</v>
      </c>
      <c r="S2212" t="s">
        <v>190</v>
      </c>
      <c r="T2212">
        <v>75000</v>
      </c>
    </row>
    <row r="2213" spans="1:20" x14ac:dyDescent="0.3">
      <c r="A2213" t="s">
        <v>50</v>
      </c>
      <c r="B2213" t="str">
        <f>_xlfn.CONCAT(쿼리1[[#This Row],[주문번호]], "-", 쿼리1[[#This Row],[공정명]])</f>
        <v>20241022-1000153277-합지</v>
      </c>
      <c r="C2213">
        <v>3</v>
      </c>
      <c r="D2213" t="s">
        <v>60</v>
      </c>
      <c r="E2213" s="1">
        <v>45587</v>
      </c>
      <c r="F2213" s="1">
        <v>45596</v>
      </c>
      <c r="G2213" s="1">
        <v>45601</v>
      </c>
      <c r="H2213" s="1">
        <v>45656</v>
      </c>
      <c r="I2213" s="1">
        <v>45615</v>
      </c>
      <c r="J2213" t="s">
        <v>31</v>
      </c>
      <c r="K2213" t="s">
        <v>32</v>
      </c>
      <c r="L2213">
        <v>6000</v>
      </c>
      <c r="M2213">
        <v>6000</v>
      </c>
      <c r="N2213">
        <v>5</v>
      </c>
      <c r="O2213" t="s">
        <v>51</v>
      </c>
      <c r="P2213" t="s">
        <v>52</v>
      </c>
      <c r="Q2213" t="s">
        <v>53</v>
      </c>
      <c r="R2213" t="s">
        <v>43</v>
      </c>
      <c r="S2213" t="s">
        <v>190</v>
      </c>
      <c r="T2213">
        <v>15000</v>
      </c>
    </row>
    <row r="2214" spans="1:20" x14ac:dyDescent="0.3">
      <c r="A2214" t="s">
        <v>3752</v>
      </c>
      <c r="B2214" t="str">
        <f>_xlfn.CONCAT(쿼리1[[#This Row],[주문번호]], "-", 쿼리1[[#This Row],[공정명]])</f>
        <v>20241107-1000150018-합지</v>
      </c>
      <c r="C2214">
        <v>3</v>
      </c>
      <c r="D2214" t="s">
        <v>60</v>
      </c>
      <c r="E2214" s="1">
        <v>45603</v>
      </c>
      <c r="F2214" s="1">
        <v>45614</v>
      </c>
      <c r="G2214" s="1">
        <v>45621</v>
      </c>
      <c r="H2214" s="1">
        <v>45656</v>
      </c>
      <c r="I2214" s="1">
        <v>45625</v>
      </c>
      <c r="J2214" t="s">
        <v>31</v>
      </c>
      <c r="K2214" t="s">
        <v>32</v>
      </c>
      <c r="L2214">
        <v>6000</v>
      </c>
      <c r="M2214">
        <v>6000</v>
      </c>
      <c r="N2214">
        <v>7</v>
      </c>
      <c r="O2214" t="s">
        <v>51</v>
      </c>
      <c r="P2214" t="s">
        <v>2853</v>
      </c>
      <c r="Q2214" t="s">
        <v>3753</v>
      </c>
      <c r="R2214" t="s">
        <v>43</v>
      </c>
      <c r="S2214" t="s">
        <v>190</v>
      </c>
      <c r="T2214">
        <v>33333</v>
      </c>
    </row>
    <row r="2215" spans="1:20" x14ac:dyDescent="0.3">
      <c r="A2215" t="s">
        <v>3752</v>
      </c>
      <c r="B2215" t="str">
        <f>_xlfn.CONCAT(쿼리1[[#This Row],[주문번호]], "-", 쿼리1[[#This Row],[공정명]])</f>
        <v>20241107-1000150018-합지</v>
      </c>
      <c r="C2215">
        <v>3</v>
      </c>
      <c r="D2215" t="s">
        <v>60</v>
      </c>
      <c r="E2215" s="1">
        <v>45603</v>
      </c>
      <c r="F2215" s="1">
        <v>45614</v>
      </c>
      <c r="G2215" s="1">
        <v>45621</v>
      </c>
      <c r="H2215" s="1">
        <v>45656</v>
      </c>
      <c r="I2215" s="1">
        <v>45625</v>
      </c>
      <c r="J2215" t="s">
        <v>31</v>
      </c>
      <c r="K2215" t="s">
        <v>32</v>
      </c>
      <c r="L2215">
        <v>6000</v>
      </c>
      <c r="M2215">
        <v>6000</v>
      </c>
      <c r="N2215">
        <v>7</v>
      </c>
      <c r="O2215" t="s">
        <v>51</v>
      </c>
      <c r="P2215" t="s">
        <v>2853</v>
      </c>
      <c r="Q2215" t="s">
        <v>3753</v>
      </c>
      <c r="R2215" t="s">
        <v>43</v>
      </c>
      <c r="S2215" t="s">
        <v>190</v>
      </c>
      <c r="T2215">
        <v>33333</v>
      </c>
    </row>
    <row r="2216" spans="1:20" x14ac:dyDescent="0.3">
      <c r="A2216" t="s">
        <v>3752</v>
      </c>
      <c r="B2216" t="str">
        <f>_xlfn.CONCAT(쿼리1[[#This Row],[주문번호]], "-", 쿼리1[[#This Row],[공정명]])</f>
        <v>20241107-1000150018-합지</v>
      </c>
      <c r="C2216">
        <v>3</v>
      </c>
      <c r="D2216" t="s">
        <v>60</v>
      </c>
      <c r="E2216" s="1">
        <v>45603</v>
      </c>
      <c r="F2216" s="1">
        <v>45614</v>
      </c>
      <c r="G2216" s="1">
        <v>45621</v>
      </c>
      <c r="H2216" s="1">
        <v>45656</v>
      </c>
      <c r="I2216" s="1">
        <v>45625</v>
      </c>
      <c r="J2216" t="s">
        <v>31</v>
      </c>
      <c r="K2216" t="s">
        <v>32</v>
      </c>
      <c r="L2216">
        <v>6000</v>
      </c>
      <c r="M2216">
        <v>6000</v>
      </c>
      <c r="N2216">
        <v>7</v>
      </c>
      <c r="O2216" t="s">
        <v>51</v>
      </c>
      <c r="P2216" t="s">
        <v>2853</v>
      </c>
      <c r="Q2216" t="s">
        <v>3753</v>
      </c>
      <c r="R2216" t="s">
        <v>43</v>
      </c>
      <c r="S2216" t="s">
        <v>190</v>
      </c>
      <c r="T2216">
        <v>33333</v>
      </c>
    </row>
    <row r="2217" spans="1:20" x14ac:dyDescent="0.3">
      <c r="A2217" t="s">
        <v>3752</v>
      </c>
      <c r="B2217" t="str">
        <f>_xlfn.CONCAT(쿼리1[[#This Row],[주문번호]], "-", 쿼리1[[#This Row],[공정명]])</f>
        <v>20241107-1000150018-합지</v>
      </c>
      <c r="C2217">
        <v>3</v>
      </c>
      <c r="D2217" t="s">
        <v>60</v>
      </c>
      <c r="E2217" s="1">
        <v>45603</v>
      </c>
      <c r="F2217" s="1">
        <v>45614</v>
      </c>
      <c r="G2217" s="1">
        <v>45621</v>
      </c>
      <c r="H2217" s="1">
        <v>45656</v>
      </c>
      <c r="I2217" s="1">
        <v>45625</v>
      </c>
      <c r="J2217" t="s">
        <v>31</v>
      </c>
      <c r="K2217" t="s">
        <v>32</v>
      </c>
      <c r="L2217">
        <v>6000</v>
      </c>
      <c r="M2217">
        <v>6000</v>
      </c>
      <c r="N2217">
        <v>7</v>
      </c>
      <c r="O2217" t="s">
        <v>51</v>
      </c>
      <c r="P2217" t="s">
        <v>2853</v>
      </c>
      <c r="Q2217" t="s">
        <v>3753</v>
      </c>
      <c r="R2217" t="s">
        <v>43</v>
      </c>
      <c r="S2217" t="s">
        <v>190</v>
      </c>
      <c r="T2217">
        <v>33333</v>
      </c>
    </row>
    <row r="2218" spans="1:20" x14ac:dyDescent="0.3">
      <c r="A2218" t="s">
        <v>3752</v>
      </c>
      <c r="B2218" t="str">
        <f>_xlfn.CONCAT(쿼리1[[#This Row],[주문번호]], "-", 쿼리1[[#This Row],[공정명]])</f>
        <v>20241107-1000150018-분단</v>
      </c>
      <c r="C2218">
        <v>4</v>
      </c>
      <c r="D2218" t="s">
        <v>196</v>
      </c>
      <c r="E2218" s="1">
        <v>45603</v>
      </c>
      <c r="F2218" s="1">
        <v>45615</v>
      </c>
      <c r="G2218" s="1">
        <v>45621</v>
      </c>
      <c r="H2218" s="1">
        <v>45656</v>
      </c>
      <c r="I2218" s="1">
        <v>45625</v>
      </c>
      <c r="J2218" t="s">
        <v>31</v>
      </c>
      <c r="K2218" t="s">
        <v>32</v>
      </c>
      <c r="L2218">
        <v>6000</v>
      </c>
      <c r="M2218">
        <v>6000</v>
      </c>
      <c r="N2218">
        <v>6</v>
      </c>
      <c r="O2218" t="s">
        <v>51</v>
      </c>
      <c r="P2218" t="s">
        <v>2853</v>
      </c>
      <c r="Q2218" t="s">
        <v>3753</v>
      </c>
      <c r="R2218" t="s">
        <v>43</v>
      </c>
      <c r="S2218" t="s">
        <v>190</v>
      </c>
      <c r="T2218">
        <v>33333</v>
      </c>
    </row>
    <row r="2219" spans="1:20" x14ac:dyDescent="0.3">
      <c r="A2219" t="s">
        <v>50</v>
      </c>
      <c r="B2219" t="str">
        <f>_xlfn.CONCAT(쿼리1[[#This Row],[주문번호]], "-", 쿼리1[[#This Row],[공정명]])</f>
        <v>20241022-1000153277-합지</v>
      </c>
      <c r="C2219">
        <v>3</v>
      </c>
      <c r="D2219" t="s">
        <v>60</v>
      </c>
      <c r="E2219" s="1">
        <v>45587</v>
      </c>
      <c r="F2219" s="1">
        <v>45596</v>
      </c>
      <c r="G2219" s="1">
        <v>45601</v>
      </c>
      <c r="H2219" s="1">
        <v>45656</v>
      </c>
      <c r="I2219" s="1">
        <v>45615</v>
      </c>
      <c r="J2219" t="s">
        <v>31</v>
      </c>
      <c r="K2219" t="s">
        <v>32</v>
      </c>
      <c r="L2219">
        <v>6000</v>
      </c>
      <c r="M2219">
        <v>6000</v>
      </c>
      <c r="N2219">
        <v>5</v>
      </c>
      <c r="O2219" t="s">
        <v>51</v>
      </c>
      <c r="P2219" t="s">
        <v>52</v>
      </c>
      <c r="Q2219" t="s">
        <v>53</v>
      </c>
      <c r="R2219" t="s">
        <v>43</v>
      </c>
      <c r="S2219" t="s">
        <v>190</v>
      </c>
      <c r="T2219">
        <v>15000</v>
      </c>
    </row>
    <row r="2220" spans="1:20" x14ac:dyDescent="0.3">
      <c r="A2220" t="s">
        <v>50</v>
      </c>
      <c r="B2220" t="str">
        <f>_xlfn.CONCAT(쿼리1[[#This Row],[주문번호]], "-", 쿼리1[[#This Row],[공정명]])</f>
        <v>20241022-1000153277-합지</v>
      </c>
      <c r="C2220">
        <v>3</v>
      </c>
      <c r="D2220" t="s">
        <v>60</v>
      </c>
      <c r="E2220" s="1">
        <v>45587</v>
      </c>
      <c r="F2220" s="1">
        <v>45596</v>
      </c>
      <c r="G2220" s="1">
        <v>45601</v>
      </c>
      <c r="H2220" s="1">
        <v>45656</v>
      </c>
      <c r="I2220" s="1">
        <v>45615</v>
      </c>
      <c r="J2220" t="s">
        <v>31</v>
      </c>
      <c r="K2220" t="s">
        <v>32</v>
      </c>
      <c r="L2220">
        <v>6000</v>
      </c>
      <c r="M2220">
        <v>6000</v>
      </c>
      <c r="N2220">
        <v>5</v>
      </c>
      <c r="O2220" t="s">
        <v>51</v>
      </c>
      <c r="P2220" t="s">
        <v>52</v>
      </c>
      <c r="Q2220" t="s">
        <v>53</v>
      </c>
      <c r="R2220" t="s">
        <v>43</v>
      </c>
      <c r="S2220" t="s">
        <v>190</v>
      </c>
      <c r="T2220">
        <v>15000</v>
      </c>
    </row>
    <row r="2221" spans="1:20" x14ac:dyDescent="0.3">
      <c r="A2221" t="s">
        <v>50</v>
      </c>
      <c r="B2221" t="str">
        <f>_xlfn.CONCAT(쿼리1[[#This Row],[주문번호]], "-", 쿼리1[[#This Row],[공정명]])</f>
        <v>20241022-1000153277-합지</v>
      </c>
      <c r="C2221">
        <v>3</v>
      </c>
      <c r="D2221" t="s">
        <v>60</v>
      </c>
      <c r="E2221" s="1">
        <v>45587</v>
      </c>
      <c r="F2221" s="1">
        <v>45596</v>
      </c>
      <c r="G2221" s="1">
        <v>45601</v>
      </c>
      <c r="H2221" s="1">
        <v>45656</v>
      </c>
      <c r="I2221" s="1">
        <v>45615</v>
      </c>
      <c r="J2221" t="s">
        <v>31</v>
      </c>
      <c r="K2221" t="s">
        <v>32</v>
      </c>
      <c r="L2221">
        <v>6000</v>
      </c>
      <c r="M2221">
        <v>6000</v>
      </c>
      <c r="N2221">
        <v>5</v>
      </c>
      <c r="O2221" t="s">
        <v>51</v>
      </c>
      <c r="P2221" t="s">
        <v>52</v>
      </c>
      <c r="Q2221" t="s">
        <v>53</v>
      </c>
      <c r="R2221" t="s">
        <v>43</v>
      </c>
      <c r="S2221" t="s">
        <v>190</v>
      </c>
      <c r="T2221">
        <v>15000</v>
      </c>
    </row>
    <row r="2222" spans="1:20" x14ac:dyDescent="0.3">
      <c r="A2222" t="s">
        <v>50</v>
      </c>
      <c r="B2222" t="str">
        <f>_xlfn.CONCAT(쿼리1[[#This Row],[주문번호]], "-", 쿼리1[[#This Row],[공정명]])</f>
        <v>20241022-1000153277-분단</v>
      </c>
      <c r="C2222">
        <v>4</v>
      </c>
      <c r="D2222" t="s">
        <v>196</v>
      </c>
      <c r="E2222" s="1">
        <v>45587</v>
      </c>
      <c r="F2222" s="1">
        <v>45597</v>
      </c>
      <c r="G2222" s="1"/>
      <c r="H2222" s="1">
        <v>45656</v>
      </c>
      <c r="I2222" s="1">
        <v>45615</v>
      </c>
      <c r="J2222" t="s">
        <v>31</v>
      </c>
      <c r="K2222" t="s">
        <v>22</v>
      </c>
      <c r="L2222">
        <v>6000</v>
      </c>
      <c r="O2222" t="s">
        <v>51</v>
      </c>
      <c r="P2222" t="s">
        <v>52</v>
      </c>
      <c r="Q2222" t="s">
        <v>53</v>
      </c>
      <c r="R2222" t="s">
        <v>43</v>
      </c>
      <c r="S2222" t="s">
        <v>190</v>
      </c>
      <c r="T2222">
        <v>15000</v>
      </c>
    </row>
    <row r="2223" spans="1:20" x14ac:dyDescent="0.3">
      <c r="A2223" t="s">
        <v>3754</v>
      </c>
      <c r="B2223" t="str">
        <f>_xlfn.CONCAT(쿼리1[[#This Row],[주문번호]], "-", 쿼리1[[#This Row],[공정명]])</f>
        <v>20240912-2000143160-인쇄</v>
      </c>
      <c r="C2223">
        <v>2</v>
      </c>
      <c r="D2223" t="s">
        <v>328</v>
      </c>
      <c r="E2223" s="1">
        <v>45547</v>
      </c>
      <c r="F2223" s="1">
        <v>45552</v>
      </c>
      <c r="G2223" s="1">
        <v>45559</v>
      </c>
      <c r="H2223" s="1">
        <v>45656</v>
      </c>
      <c r="I2223" s="1">
        <v>45559</v>
      </c>
      <c r="J2223" t="s">
        <v>31</v>
      </c>
      <c r="K2223" t="s">
        <v>32</v>
      </c>
      <c r="L2223">
        <v>4000</v>
      </c>
      <c r="M2223">
        <v>4000</v>
      </c>
      <c r="N2223">
        <v>7</v>
      </c>
      <c r="O2223" t="s">
        <v>324</v>
      </c>
      <c r="P2223" t="s">
        <v>329</v>
      </c>
      <c r="Q2223" t="s">
        <v>3755</v>
      </c>
      <c r="R2223" t="s">
        <v>331</v>
      </c>
      <c r="S2223" t="s">
        <v>3427</v>
      </c>
      <c r="T2223">
        <v>36363</v>
      </c>
    </row>
    <row r="2224" spans="1:20" x14ac:dyDescent="0.3">
      <c r="A2224" t="s">
        <v>3756</v>
      </c>
      <c r="B2224" t="str">
        <f>_xlfn.CONCAT(쿼리1[[#This Row],[주문번호]], "-", 쿼리1[[#This Row],[공정명]])</f>
        <v>20240920-2000143165-인쇄</v>
      </c>
      <c r="C2224">
        <v>2</v>
      </c>
      <c r="D2224" t="s">
        <v>328</v>
      </c>
      <c r="E2224" s="1">
        <v>45555</v>
      </c>
      <c r="F2224" s="1">
        <v>45561</v>
      </c>
      <c r="G2224" s="1">
        <v>45559</v>
      </c>
      <c r="H2224" s="1">
        <v>45656</v>
      </c>
      <c r="I2224" s="1">
        <v>45559</v>
      </c>
      <c r="J2224" t="s">
        <v>31</v>
      </c>
      <c r="K2224" t="s">
        <v>39</v>
      </c>
      <c r="L2224">
        <v>4000</v>
      </c>
      <c r="M2224">
        <v>4000</v>
      </c>
      <c r="N2224">
        <v>-2</v>
      </c>
      <c r="O2224" t="s">
        <v>324</v>
      </c>
      <c r="P2224" t="s">
        <v>329</v>
      </c>
      <c r="Q2224" t="s">
        <v>330</v>
      </c>
      <c r="R2224" t="s">
        <v>331</v>
      </c>
      <c r="S2224" t="s">
        <v>3427</v>
      </c>
      <c r="T2224">
        <v>36363</v>
      </c>
    </row>
    <row r="2225" spans="1:20" x14ac:dyDescent="0.3">
      <c r="A2225" t="s">
        <v>3757</v>
      </c>
      <c r="B2225" t="str">
        <f>_xlfn.CONCAT(쿼리1[[#This Row],[주문번호]], "-", 쿼리1[[#This Row],[공정명]])</f>
        <v>20240923-2000151212-인쇄</v>
      </c>
      <c r="C2225">
        <v>2</v>
      </c>
      <c r="D2225" t="s">
        <v>328</v>
      </c>
      <c r="E2225" s="1">
        <v>45558</v>
      </c>
      <c r="F2225" s="1">
        <v>45562</v>
      </c>
      <c r="G2225" s="1">
        <v>45560</v>
      </c>
      <c r="H2225" s="1">
        <v>45656</v>
      </c>
      <c r="I2225" s="1">
        <v>45575</v>
      </c>
      <c r="J2225" t="s">
        <v>31</v>
      </c>
      <c r="K2225" t="s">
        <v>39</v>
      </c>
      <c r="L2225">
        <v>2000</v>
      </c>
      <c r="M2225">
        <v>2000</v>
      </c>
      <c r="N2225">
        <v>-2</v>
      </c>
      <c r="O2225" t="s">
        <v>324</v>
      </c>
      <c r="P2225" t="s">
        <v>3758</v>
      </c>
      <c r="Q2225" t="s">
        <v>3759</v>
      </c>
      <c r="R2225" t="s">
        <v>331</v>
      </c>
      <c r="S2225" t="s">
        <v>3427</v>
      </c>
      <c r="T2225">
        <v>28571</v>
      </c>
    </row>
    <row r="2226" spans="1:20" x14ac:dyDescent="0.3">
      <c r="A2226" t="s">
        <v>3760</v>
      </c>
      <c r="B2226" t="str">
        <f>_xlfn.CONCAT(쿼리1[[#This Row],[주문번호]], "-", 쿼리1[[#This Row],[공정명]])</f>
        <v>20240923-2000169145-인쇄</v>
      </c>
      <c r="C2226">
        <v>2</v>
      </c>
      <c r="D2226" t="s">
        <v>328</v>
      </c>
      <c r="E2226" s="1">
        <v>45558</v>
      </c>
      <c r="F2226" s="1">
        <v>45562</v>
      </c>
      <c r="G2226" s="1">
        <v>45560</v>
      </c>
      <c r="H2226" s="1">
        <v>45656</v>
      </c>
      <c r="I2226" s="1">
        <v>45560</v>
      </c>
      <c r="J2226" t="s">
        <v>31</v>
      </c>
      <c r="K2226" t="s">
        <v>39</v>
      </c>
      <c r="L2226">
        <v>2000</v>
      </c>
      <c r="M2226">
        <v>2000</v>
      </c>
      <c r="N2226">
        <v>-2</v>
      </c>
      <c r="O2226" t="s">
        <v>324</v>
      </c>
      <c r="P2226" t="s">
        <v>3758</v>
      </c>
      <c r="Q2226" t="s">
        <v>3761</v>
      </c>
      <c r="R2226" t="s">
        <v>331</v>
      </c>
      <c r="S2226" t="s">
        <v>3427</v>
      </c>
      <c r="T2226">
        <v>28571</v>
      </c>
    </row>
    <row r="2227" spans="1:20" x14ac:dyDescent="0.3">
      <c r="A2227" t="s">
        <v>3762</v>
      </c>
      <c r="B2227" t="str">
        <f>_xlfn.CONCAT(쿼리1[[#This Row],[주문번호]], "-", 쿼리1[[#This Row],[공정명]])</f>
        <v>20240926-2000143165-인쇄</v>
      </c>
      <c r="C2227">
        <v>2</v>
      </c>
      <c r="D2227" t="s">
        <v>328</v>
      </c>
      <c r="E2227" s="1">
        <v>45561</v>
      </c>
      <c r="F2227" s="1">
        <v>45567</v>
      </c>
      <c r="G2227" s="1">
        <v>45574</v>
      </c>
      <c r="H2227" s="1">
        <v>45656</v>
      </c>
      <c r="I2227" s="1">
        <v>45575</v>
      </c>
      <c r="J2227" t="s">
        <v>31</v>
      </c>
      <c r="K2227" t="s">
        <v>32</v>
      </c>
      <c r="L2227">
        <v>4000</v>
      </c>
      <c r="M2227">
        <v>4000</v>
      </c>
      <c r="N2227">
        <v>7</v>
      </c>
      <c r="O2227" t="s">
        <v>324</v>
      </c>
      <c r="P2227" t="s">
        <v>329</v>
      </c>
      <c r="Q2227" t="s">
        <v>330</v>
      </c>
      <c r="R2227" t="s">
        <v>331</v>
      </c>
      <c r="S2227" t="s">
        <v>3427</v>
      </c>
      <c r="T2227">
        <v>36363</v>
      </c>
    </row>
    <row r="2228" spans="1:20" x14ac:dyDescent="0.3">
      <c r="A2228" t="s">
        <v>2215</v>
      </c>
      <c r="B2228" t="str">
        <f>_xlfn.CONCAT(쿼리1[[#This Row],[주문번호]], "-", 쿼리1[[#This Row],[공정명]])</f>
        <v>20241204-2000157515-인쇄</v>
      </c>
      <c r="C2228">
        <v>2</v>
      </c>
      <c r="D2228" t="s">
        <v>328</v>
      </c>
      <c r="E2228" s="1">
        <v>45630</v>
      </c>
      <c r="F2228" s="1">
        <v>45636</v>
      </c>
      <c r="G2228" s="1">
        <v>45639</v>
      </c>
      <c r="H2228" s="1">
        <v>45656</v>
      </c>
      <c r="I2228" s="1">
        <v>45639</v>
      </c>
      <c r="J2228" t="s">
        <v>31</v>
      </c>
      <c r="K2228" t="s">
        <v>32</v>
      </c>
      <c r="L2228">
        <v>5500</v>
      </c>
      <c r="M2228">
        <v>5500</v>
      </c>
      <c r="N2228">
        <v>3</v>
      </c>
      <c r="O2228" t="s">
        <v>2216</v>
      </c>
      <c r="P2228" t="s">
        <v>2217</v>
      </c>
      <c r="Q2228" t="s">
        <v>2218</v>
      </c>
      <c r="R2228" t="s">
        <v>505</v>
      </c>
      <c r="S2228" t="s">
        <v>3427</v>
      </c>
      <c r="T2228">
        <v>16176</v>
      </c>
    </row>
    <row r="2229" spans="1:20" x14ac:dyDescent="0.3">
      <c r="A2229" t="s">
        <v>506</v>
      </c>
      <c r="B2229" t="str">
        <f>_xlfn.CONCAT(쿼리1[[#This Row],[주문번호]], "-", 쿼리1[[#This Row],[공정명]])</f>
        <v>20241108-2000159921-인쇄</v>
      </c>
      <c r="C2229">
        <v>2</v>
      </c>
      <c r="D2229" t="s">
        <v>328</v>
      </c>
      <c r="E2229" s="1">
        <v>45604</v>
      </c>
      <c r="F2229" s="1">
        <v>45610</v>
      </c>
      <c r="G2229" s="1">
        <v>45608</v>
      </c>
      <c r="H2229" s="1">
        <v>45656</v>
      </c>
      <c r="I2229" s="1">
        <v>45610</v>
      </c>
      <c r="J2229" t="s">
        <v>31</v>
      </c>
      <c r="K2229" t="s">
        <v>39</v>
      </c>
      <c r="L2229">
        <v>6000</v>
      </c>
      <c r="M2229">
        <v>6000</v>
      </c>
      <c r="N2229">
        <v>-2</v>
      </c>
      <c r="O2229" t="s">
        <v>507</v>
      </c>
      <c r="P2229" t="s">
        <v>508</v>
      </c>
      <c r="Q2229" t="s">
        <v>509</v>
      </c>
      <c r="R2229" t="s">
        <v>505</v>
      </c>
      <c r="S2229" t="s">
        <v>3427</v>
      </c>
      <c r="T2229">
        <v>46153</v>
      </c>
    </row>
    <row r="2230" spans="1:20" x14ac:dyDescent="0.3">
      <c r="A2230" t="s">
        <v>511</v>
      </c>
      <c r="B2230" t="str">
        <f>_xlfn.CONCAT(쿼리1[[#This Row],[주문번호]], "-", 쿼리1[[#This Row],[공정명]])</f>
        <v>20240910-2000144960-인쇄</v>
      </c>
      <c r="C2230">
        <v>3</v>
      </c>
      <c r="D2230" t="s">
        <v>328</v>
      </c>
      <c r="E2230" s="1">
        <v>45545</v>
      </c>
      <c r="F2230" s="1">
        <v>45551</v>
      </c>
      <c r="G2230" s="1">
        <v>45574</v>
      </c>
      <c r="H2230" s="1">
        <v>45656</v>
      </c>
      <c r="I2230" s="1">
        <v>45575</v>
      </c>
      <c r="J2230" t="s">
        <v>31</v>
      </c>
      <c r="K2230" t="s">
        <v>32</v>
      </c>
      <c r="L2230">
        <v>6000</v>
      </c>
      <c r="M2230">
        <v>6000</v>
      </c>
      <c r="N2230">
        <v>23</v>
      </c>
      <c r="O2230" t="s">
        <v>507</v>
      </c>
      <c r="P2230" t="s">
        <v>512</v>
      </c>
      <c r="Q2230" t="s">
        <v>513</v>
      </c>
      <c r="R2230" t="s">
        <v>505</v>
      </c>
      <c r="S2230" t="s">
        <v>3427</v>
      </c>
      <c r="T2230">
        <v>40000</v>
      </c>
    </row>
    <row r="2231" spans="1:20" x14ac:dyDescent="0.3">
      <c r="A2231" t="s">
        <v>514</v>
      </c>
      <c r="B2231" t="str">
        <f>_xlfn.CONCAT(쿼리1[[#This Row],[주문번호]], "-", 쿼리1[[#This Row],[공정명]])</f>
        <v>20241007-2000144960-인쇄</v>
      </c>
      <c r="C2231">
        <v>3</v>
      </c>
      <c r="D2231" t="s">
        <v>328</v>
      </c>
      <c r="E2231" s="1">
        <v>45572</v>
      </c>
      <c r="F2231" s="1">
        <v>45576</v>
      </c>
      <c r="G2231" s="1">
        <v>45574</v>
      </c>
      <c r="H2231" s="1">
        <v>45656</v>
      </c>
      <c r="I2231" s="1">
        <v>45597</v>
      </c>
      <c r="J2231" t="s">
        <v>31</v>
      </c>
      <c r="K2231" t="s">
        <v>39</v>
      </c>
      <c r="L2231">
        <v>6000</v>
      </c>
      <c r="M2231">
        <v>6000</v>
      </c>
      <c r="N2231">
        <v>-2</v>
      </c>
      <c r="O2231" t="s">
        <v>507</v>
      </c>
      <c r="P2231" t="s">
        <v>512</v>
      </c>
      <c r="Q2231" t="s">
        <v>513</v>
      </c>
      <c r="R2231" t="s">
        <v>505</v>
      </c>
      <c r="S2231" t="s">
        <v>3427</v>
      </c>
      <c r="T2231">
        <v>40000</v>
      </c>
    </row>
    <row r="2232" spans="1:20" x14ac:dyDescent="0.3">
      <c r="A2232" t="s">
        <v>1848</v>
      </c>
      <c r="B2232" t="str">
        <f>_xlfn.CONCAT(쿼리1[[#This Row],[주문번호]], "-", 쿼리1[[#This Row],[공정명]])</f>
        <v>20240903-2000152346-인쇄</v>
      </c>
      <c r="C2232">
        <v>2</v>
      </c>
      <c r="D2232" t="s">
        <v>328</v>
      </c>
      <c r="E2232" s="1">
        <v>45538</v>
      </c>
      <c r="F2232" s="1">
        <v>45544</v>
      </c>
      <c r="G2232" s="1">
        <v>45552</v>
      </c>
      <c r="H2232" s="1">
        <v>45656</v>
      </c>
      <c r="I2232" s="1">
        <v>45552</v>
      </c>
      <c r="J2232" t="s">
        <v>31</v>
      </c>
      <c r="K2232" t="s">
        <v>32</v>
      </c>
      <c r="L2232">
        <v>10000</v>
      </c>
      <c r="M2232">
        <v>10000</v>
      </c>
      <c r="N2232">
        <v>8</v>
      </c>
      <c r="O2232" t="s">
        <v>324</v>
      </c>
      <c r="P2232" t="s">
        <v>836</v>
      </c>
      <c r="Q2232" t="s">
        <v>837</v>
      </c>
      <c r="R2232" t="s">
        <v>26</v>
      </c>
      <c r="S2232" t="s">
        <v>3427</v>
      </c>
      <c r="T2232">
        <v>40000</v>
      </c>
    </row>
    <row r="2233" spans="1:20" x14ac:dyDescent="0.3">
      <c r="A2233" t="s">
        <v>235</v>
      </c>
      <c r="B2233" t="str">
        <f>_xlfn.CONCAT(쿼리1[[#This Row],[주문번호]], "-", 쿼리1[[#This Row],[공정명]])</f>
        <v>20240903-2000161884-인쇄</v>
      </c>
      <c r="C2233">
        <v>2</v>
      </c>
      <c r="D2233" t="s">
        <v>328</v>
      </c>
      <c r="E2233" s="1">
        <v>45538</v>
      </c>
      <c r="F2233" s="1">
        <v>45544</v>
      </c>
      <c r="G2233" s="1">
        <v>45552</v>
      </c>
      <c r="H2233" s="1">
        <v>45656</v>
      </c>
      <c r="I2233" s="1">
        <v>45575</v>
      </c>
      <c r="J2233" t="s">
        <v>31</v>
      </c>
      <c r="K2233" t="s">
        <v>32</v>
      </c>
      <c r="L2233">
        <v>39000</v>
      </c>
      <c r="M2233">
        <v>39000</v>
      </c>
      <c r="N2233">
        <v>8</v>
      </c>
      <c r="O2233" t="s">
        <v>236</v>
      </c>
      <c r="P2233" t="s">
        <v>237</v>
      </c>
      <c r="Q2233" t="s">
        <v>238</v>
      </c>
      <c r="R2233" t="s">
        <v>26</v>
      </c>
      <c r="S2233" t="s">
        <v>3427</v>
      </c>
      <c r="T2233">
        <v>100000</v>
      </c>
    </row>
    <row r="2234" spans="1:20" x14ac:dyDescent="0.3">
      <c r="A2234" t="s">
        <v>218</v>
      </c>
      <c r="B2234" t="str">
        <f>_xlfn.CONCAT(쿼리1[[#This Row],[주문번호]], "-", 쿼리1[[#This Row],[공정명]])</f>
        <v>20241115-2000165796-인쇄</v>
      </c>
      <c r="C2234">
        <v>2</v>
      </c>
      <c r="D2234" t="s">
        <v>328</v>
      </c>
      <c r="E2234" s="1">
        <v>45611</v>
      </c>
      <c r="F2234" s="1">
        <v>45617</v>
      </c>
      <c r="G2234" s="1">
        <v>45623</v>
      </c>
      <c r="H2234" s="1">
        <v>45656</v>
      </c>
      <c r="I2234" s="1">
        <v>45623</v>
      </c>
      <c r="J2234" t="s">
        <v>31</v>
      </c>
      <c r="K2234" t="s">
        <v>32</v>
      </c>
      <c r="L2234">
        <v>22000</v>
      </c>
      <c r="M2234">
        <v>22000</v>
      </c>
      <c r="N2234">
        <v>6</v>
      </c>
      <c r="O2234" t="s">
        <v>219</v>
      </c>
      <c r="P2234" t="s">
        <v>220</v>
      </c>
      <c r="Q2234" t="s">
        <v>221</v>
      </c>
      <c r="R2234" t="s">
        <v>64</v>
      </c>
      <c r="S2234" t="s">
        <v>3427</v>
      </c>
      <c r="T2234">
        <v>50000</v>
      </c>
    </row>
    <row r="2235" spans="1:20" x14ac:dyDescent="0.3">
      <c r="A2235" t="s">
        <v>222</v>
      </c>
      <c r="B2235" t="str">
        <f>_xlfn.CONCAT(쿼리1[[#This Row],[주문번호]], "-", 쿼리1[[#This Row],[공정명]])</f>
        <v>20241112-2000158694-인쇄</v>
      </c>
      <c r="C2235">
        <v>2</v>
      </c>
      <c r="D2235" t="s">
        <v>328</v>
      </c>
      <c r="E2235" s="1">
        <v>45608</v>
      </c>
      <c r="F2235" s="1">
        <v>45614</v>
      </c>
      <c r="G2235" s="1">
        <v>45616</v>
      </c>
      <c r="H2235" s="1">
        <v>45656</v>
      </c>
      <c r="I2235" s="1">
        <v>45616</v>
      </c>
      <c r="J2235" t="s">
        <v>31</v>
      </c>
      <c r="K2235" t="s">
        <v>32</v>
      </c>
      <c r="L2235">
        <v>3500</v>
      </c>
      <c r="M2235">
        <v>3500</v>
      </c>
      <c r="N2235">
        <v>2</v>
      </c>
      <c r="O2235" t="s">
        <v>223</v>
      </c>
      <c r="P2235" t="s">
        <v>224</v>
      </c>
      <c r="Q2235" t="s">
        <v>225</v>
      </c>
      <c r="R2235" t="s">
        <v>226</v>
      </c>
      <c r="S2235" t="s">
        <v>3427</v>
      </c>
      <c r="T2235">
        <v>10000</v>
      </c>
    </row>
    <row r="2236" spans="1:20" x14ac:dyDescent="0.3">
      <c r="A2236" t="s">
        <v>3763</v>
      </c>
      <c r="B2236" t="str">
        <f>_xlfn.CONCAT(쿼리1[[#This Row],[주문번호]], "-", 쿼리1[[#This Row],[공정명]])</f>
        <v>20241018-2000138439-인쇄</v>
      </c>
      <c r="C2236">
        <v>2</v>
      </c>
      <c r="D2236" t="s">
        <v>328</v>
      </c>
      <c r="E2236" s="1">
        <v>45583</v>
      </c>
      <c r="F2236" s="1">
        <v>45589</v>
      </c>
      <c r="G2236" s="1">
        <v>45589</v>
      </c>
      <c r="H2236" s="1">
        <v>45656</v>
      </c>
      <c r="I2236" s="1">
        <v>45595</v>
      </c>
      <c r="J2236" t="s">
        <v>31</v>
      </c>
      <c r="K2236" t="s">
        <v>39</v>
      </c>
      <c r="L2236">
        <v>3000</v>
      </c>
      <c r="M2236">
        <v>3000</v>
      </c>
      <c r="N2236">
        <v>0</v>
      </c>
      <c r="O2236" t="s">
        <v>832</v>
      </c>
      <c r="P2236" t="s">
        <v>3764</v>
      </c>
      <c r="Q2236" t="s">
        <v>3765</v>
      </c>
      <c r="R2236" t="s">
        <v>3766</v>
      </c>
      <c r="S2236" t="s">
        <v>3427</v>
      </c>
      <c r="T2236">
        <v>33333</v>
      </c>
    </row>
    <row r="2237" spans="1:20" x14ac:dyDescent="0.3">
      <c r="A2237" t="s">
        <v>3767</v>
      </c>
      <c r="B2237" t="str">
        <f>_xlfn.CONCAT(쿼리1[[#This Row],[주문번호]], "-", 쿼리1[[#This Row],[공정명]])</f>
        <v>20240910-2000144156-인쇄</v>
      </c>
      <c r="C2237">
        <v>2</v>
      </c>
      <c r="D2237" t="s">
        <v>328</v>
      </c>
      <c r="E2237" s="1">
        <v>45545</v>
      </c>
      <c r="F2237" s="1">
        <v>45551</v>
      </c>
      <c r="G2237" s="1">
        <v>45560</v>
      </c>
      <c r="H2237" s="1">
        <v>45656</v>
      </c>
      <c r="I2237" s="1">
        <v>45575</v>
      </c>
      <c r="J2237" t="s">
        <v>31</v>
      </c>
      <c r="K2237" t="s">
        <v>32</v>
      </c>
      <c r="L2237">
        <v>3000</v>
      </c>
      <c r="M2237">
        <v>3000</v>
      </c>
      <c r="N2237">
        <v>9</v>
      </c>
      <c r="O2237" t="s">
        <v>832</v>
      </c>
      <c r="P2237" t="s">
        <v>3764</v>
      </c>
      <c r="Q2237" t="s">
        <v>3768</v>
      </c>
      <c r="R2237" t="s">
        <v>3766</v>
      </c>
      <c r="S2237" t="s">
        <v>3427</v>
      </c>
      <c r="T2237">
        <v>33333</v>
      </c>
    </row>
    <row r="2238" spans="1:20" x14ac:dyDescent="0.3">
      <c r="A2238" t="s">
        <v>3769</v>
      </c>
      <c r="B2238" t="str">
        <f>_xlfn.CONCAT(쿼리1[[#This Row],[주문번호]], "-", 쿼리1[[#This Row],[공정명]])</f>
        <v>20240912-2000138435-인쇄</v>
      </c>
      <c r="C2238">
        <v>2</v>
      </c>
      <c r="D2238" t="s">
        <v>328</v>
      </c>
      <c r="E2238" s="1">
        <v>45547</v>
      </c>
      <c r="F2238" s="1">
        <v>45553</v>
      </c>
      <c r="G2238" s="1">
        <v>45553</v>
      </c>
      <c r="H2238" s="1">
        <v>45656</v>
      </c>
      <c r="I2238" s="1">
        <v>45575</v>
      </c>
      <c r="J2238" t="s">
        <v>31</v>
      </c>
      <c r="K2238" t="s">
        <v>39</v>
      </c>
      <c r="L2238">
        <v>3000</v>
      </c>
      <c r="M2238">
        <v>3000</v>
      </c>
      <c r="N2238">
        <v>0</v>
      </c>
      <c r="O2238" t="s">
        <v>832</v>
      </c>
      <c r="P2238" t="s">
        <v>3764</v>
      </c>
      <c r="Q2238" t="s">
        <v>3770</v>
      </c>
      <c r="R2238" t="s">
        <v>3766</v>
      </c>
      <c r="S2238" t="s">
        <v>3427</v>
      </c>
      <c r="T2238">
        <v>33333</v>
      </c>
    </row>
    <row r="2239" spans="1:20" x14ac:dyDescent="0.3">
      <c r="A2239" t="s">
        <v>3771</v>
      </c>
      <c r="B2239" t="str">
        <f>_xlfn.CONCAT(쿼리1[[#This Row],[주문번호]], "-", 쿼리1[[#This Row],[공정명]])</f>
        <v>20241018-2000145344-인쇄</v>
      </c>
      <c r="C2239">
        <v>2</v>
      </c>
      <c r="D2239" t="s">
        <v>328</v>
      </c>
      <c r="E2239" s="1">
        <v>45583</v>
      </c>
      <c r="F2239" s="1">
        <v>45589</v>
      </c>
      <c r="G2239" s="1">
        <v>45589</v>
      </c>
      <c r="H2239" s="1">
        <v>45656</v>
      </c>
      <c r="I2239" s="1">
        <v>45595</v>
      </c>
      <c r="J2239" t="s">
        <v>31</v>
      </c>
      <c r="K2239" t="s">
        <v>39</v>
      </c>
      <c r="L2239">
        <v>3000</v>
      </c>
      <c r="M2239">
        <v>3000</v>
      </c>
      <c r="N2239">
        <v>0</v>
      </c>
      <c r="O2239" t="s">
        <v>832</v>
      </c>
      <c r="P2239" t="s">
        <v>3764</v>
      </c>
      <c r="Q2239" t="s">
        <v>3772</v>
      </c>
      <c r="R2239" t="s">
        <v>3766</v>
      </c>
      <c r="S2239" t="s">
        <v>3427</v>
      </c>
      <c r="T2239">
        <v>33333</v>
      </c>
    </row>
    <row r="2240" spans="1:20" x14ac:dyDescent="0.3">
      <c r="A2240" t="s">
        <v>3773</v>
      </c>
      <c r="B2240" t="str">
        <f>_xlfn.CONCAT(쿼리1[[#This Row],[주문번호]], "-", 쿼리1[[#This Row],[공정명]])</f>
        <v>20241007-2000138433-인쇄</v>
      </c>
      <c r="C2240">
        <v>2</v>
      </c>
      <c r="D2240" t="s">
        <v>328</v>
      </c>
      <c r="E2240" s="1">
        <v>45572</v>
      </c>
      <c r="F2240" s="1">
        <v>45576</v>
      </c>
      <c r="G2240" s="1">
        <v>45579</v>
      </c>
      <c r="H2240" s="1">
        <v>45656</v>
      </c>
      <c r="I2240" s="1">
        <v>45580</v>
      </c>
      <c r="J2240" t="s">
        <v>31</v>
      </c>
      <c r="K2240" t="s">
        <v>32</v>
      </c>
      <c r="L2240">
        <v>3000</v>
      </c>
      <c r="M2240">
        <v>3000</v>
      </c>
      <c r="N2240">
        <v>3</v>
      </c>
      <c r="O2240" t="s">
        <v>832</v>
      </c>
      <c r="P2240" t="s">
        <v>3764</v>
      </c>
      <c r="Q2240" t="s">
        <v>3774</v>
      </c>
      <c r="R2240" t="s">
        <v>3766</v>
      </c>
      <c r="S2240" t="s">
        <v>3427</v>
      </c>
      <c r="T2240">
        <v>33333</v>
      </c>
    </row>
    <row r="2241" spans="1:20" x14ac:dyDescent="0.3">
      <c r="A2241" t="s">
        <v>992</v>
      </c>
      <c r="B2241" t="str">
        <f>_xlfn.CONCAT(쿼리1[[#This Row],[주문번호]], "-", 쿼리1[[#This Row],[공정명]])</f>
        <v>20241025-2000169108-인쇄</v>
      </c>
      <c r="C2241">
        <v>2</v>
      </c>
      <c r="D2241" t="s">
        <v>328</v>
      </c>
      <c r="E2241" s="1">
        <v>45590</v>
      </c>
      <c r="F2241" s="1">
        <v>45596</v>
      </c>
      <c r="G2241" s="1">
        <v>45601</v>
      </c>
      <c r="H2241" s="1">
        <v>45656</v>
      </c>
      <c r="I2241" s="1">
        <v>45601</v>
      </c>
      <c r="J2241" t="s">
        <v>31</v>
      </c>
      <c r="K2241" t="s">
        <v>32</v>
      </c>
      <c r="L2241">
        <v>43000</v>
      </c>
      <c r="M2241">
        <v>43000</v>
      </c>
      <c r="N2241">
        <v>5</v>
      </c>
      <c r="O2241" t="s">
        <v>214</v>
      </c>
      <c r="P2241" t="s">
        <v>240</v>
      </c>
      <c r="Q2241" t="s">
        <v>993</v>
      </c>
      <c r="R2241" t="s">
        <v>26</v>
      </c>
      <c r="S2241" t="s">
        <v>3427</v>
      </c>
      <c r="T2241">
        <v>100000</v>
      </c>
    </row>
    <row r="2242" spans="1:20" x14ac:dyDescent="0.3">
      <c r="A2242" t="s">
        <v>212</v>
      </c>
      <c r="B2242" t="str">
        <f>_xlfn.CONCAT(쿼리1[[#This Row],[주문번호]], "-", 쿼리1[[#This Row],[공정명]])</f>
        <v>20241025-2120P0023-인쇄</v>
      </c>
      <c r="C2242">
        <v>2</v>
      </c>
      <c r="D2242" t="s">
        <v>328</v>
      </c>
      <c r="E2242" s="1">
        <v>45590</v>
      </c>
      <c r="F2242" s="1">
        <v>45596</v>
      </c>
      <c r="G2242" s="1">
        <v>45612</v>
      </c>
      <c r="H2242" s="1">
        <v>45656</v>
      </c>
      <c r="I2242" s="1">
        <v>45612</v>
      </c>
      <c r="J2242" t="s">
        <v>31</v>
      </c>
      <c r="K2242" t="s">
        <v>32</v>
      </c>
      <c r="L2242">
        <v>40000</v>
      </c>
      <c r="M2242">
        <v>40000</v>
      </c>
      <c r="N2242">
        <v>16</v>
      </c>
      <c r="O2242" t="s">
        <v>207</v>
      </c>
      <c r="P2242" t="s">
        <v>208</v>
      </c>
      <c r="Q2242" t="s">
        <v>209</v>
      </c>
      <c r="R2242" t="s">
        <v>26</v>
      </c>
      <c r="S2242" t="s">
        <v>3427</v>
      </c>
      <c r="T2242">
        <v>117647</v>
      </c>
    </row>
    <row r="2243" spans="1:20" x14ac:dyDescent="0.3">
      <c r="A2243" t="s">
        <v>213</v>
      </c>
      <c r="B2243" t="str">
        <f>_xlfn.CONCAT(쿼리1[[#This Row],[주문번호]], "-", 쿼리1[[#This Row],[공정명]])</f>
        <v>20240930-2000169090-인쇄</v>
      </c>
      <c r="C2243">
        <v>2</v>
      </c>
      <c r="D2243" t="s">
        <v>328</v>
      </c>
      <c r="E2243" s="1">
        <v>45565</v>
      </c>
      <c r="F2243" s="1">
        <v>45569</v>
      </c>
      <c r="G2243" s="1">
        <v>45573</v>
      </c>
      <c r="H2243" s="1">
        <v>45656</v>
      </c>
      <c r="I2243" s="1">
        <v>45575</v>
      </c>
      <c r="J2243" t="s">
        <v>31</v>
      </c>
      <c r="K2243" t="s">
        <v>32</v>
      </c>
      <c r="L2243">
        <v>17200</v>
      </c>
      <c r="M2243">
        <v>17200</v>
      </c>
      <c r="N2243">
        <v>4</v>
      </c>
      <c r="O2243" t="s">
        <v>214</v>
      </c>
      <c r="P2243" t="s">
        <v>215</v>
      </c>
      <c r="Q2243" t="s">
        <v>216</v>
      </c>
      <c r="R2243" t="s">
        <v>26</v>
      </c>
      <c r="S2243" t="s">
        <v>3427</v>
      </c>
      <c r="T2243">
        <v>50000</v>
      </c>
    </row>
    <row r="2244" spans="1:20" x14ac:dyDescent="0.3">
      <c r="A2244" t="s">
        <v>987</v>
      </c>
      <c r="B2244" t="str">
        <f>_xlfn.CONCAT(쿼리1[[#This Row],[주문번호]], "-", 쿼리1[[#This Row],[공정명]])</f>
        <v>20240910-2000159138-인쇄</v>
      </c>
      <c r="C2244">
        <v>2</v>
      </c>
      <c r="D2244" t="s">
        <v>328</v>
      </c>
      <c r="E2244" s="1">
        <v>45545</v>
      </c>
      <c r="F2244" s="1">
        <v>45551</v>
      </c>
      <c r="G2244" s="1">
        <v>45551</v>
      </c>
      <c r="H2244" s="1">
        <v>45656</v>
      </c>
      <c r="I2244" s="1">
        <v>45554</v>
      </c>
      <c r="J2244" t="s">
        <v>31</v>
      </c>
      <c r="K2244" t="s">
        <v>39</v>
      </c>
      <c r="L2244">
        <v>2000</v>
      </c>
      <c r="M2244">
        <v>2000</v>
      </c>
      <c r="N2244">
        <v>0</v>
      </c>
      <c r="O2244" t="s">
        <v>637</v>
      </c>
      <c r="P2244" t="s">
        <v>988</v>
      </c>
      <c r="Q2244" t="s">
        <v>989</v>
      </c>
      <c r="R2244" t="s">
        <v>26</v>
      </c>
      <c r="S2244" t="s">
        <v>3427</v>
      </c>
      <c r="T2244">
        <v>28571</v>
      </c>
    </row>
    <row r="2245" spans="1:20" x14ac:dyDescent="0.3">
      <c r="A2245" t="s">
        <v>990</v>
      </c>
      <c r="B2245" t="str">
        <f>_xlfn.CONCAT(쿼리1[[#This Row],[주문번호]], "-", 쿼리1[[#This Row],[공정명]])</f>
        <v>20240913-2000169088-인쇄</v>
      </c>
      <c r="C2245">
        <v>2</v>
      </c>
      <c r="D2245" t="s">
        <v>328</v>
      </c>
      <c r="E2245" s="1">
        <v>45548</v>
      </c>
      <c r="F2245" s="1">
        <v>45553</v>
      </c>
      <c r="G2245" s="1">
        <v>45559</v>
      </c>
      <c r="H2245" s="1">
        <v>45656</v>
      </c>
      <c r="I2245" s="1">
        <v>45575</v>
      </c>
      <c r="J2245" t="s">
        <v>31</v>
      </c>
      <c r="K2245" t="s">
        <v>32</v>
      </c>
      <c r="L2245">
        <v>10500</v>
      </c>
      <c r="M2245">
        <v>10500</v>
      </c>
      <c r="N2245">
        <v>6</v>
      </c>
      <c r="O2245" t="s">
        <v>214</v>
      </c>
      <c r="P2245" t="s">
        <v>215</v>
      </c>
      <c r="Q2245" t="s">
        <v>991</v>
      </c>
      <c r="R2245" t="s">
        <v>26</v>
      </c>
      <c r="S2245" t="s">
        <v>3427</v>
      </c>
      <c r="T2245">
        <v>30523</v>
      </c>
    </row>
    <row r="2246" spans="1:20" x14ac:dyDescent="0.3">
      <c r="A2246" t="s">
        <v>658</v>
      </c>
      <c r="B2246" t="str">
        <f>_xlfn.CONCAT(쿼리1[[#This Row],[주문번호]], "-", 쿼리1[[#This Row],[공정명]])</f>
        <v>20241021-2000169100-인쇄</v>
      </c>
      <c r="C2246">
        <v>2</v>
      </c>
      <c r="D2246" t="s">
        <v>328</v>
      </c>
      <c r="E2246" s="1">
        <v>45586</v>
      </c>
      <c r="F2246" s="1">
        <v>45590</v>
      </c>
      <c r="G2246" s="1">
        <v>45587</v>
      </c>
      <c r="H2246" s="1">
        <v>45656</v>
      </c>
      <c r="I2246" s="1">
        <v>45594</v>
      </c>
      <c r="J2246" t="s">
        <v>31</v>
      </c>
      <c r="K2246" t="s">
        <v>39</v>
      </c>
      <c r="L2246">
        <v>10500</v>
      </c>
      <c r="M2246">
        <v>10500</v>
      </c>
      <c r="N2246">
        <v>-3</v>
      </c>
      <c r="O2246" t="s">
        <v>214</v>
      </c>
      <c r="P2246" t="s">
        <v>240</v>
      </c>
      <c r="Q2246" t="s">
        <v>241</v>
      </c>
      <c r="R2246" t="s">
        <v>26</v>
      </c>
      <c r="S2246" t="s">
        <v>3427</v>
      </c>
      <c r="T2246">
        <v>24418</v>
      </c>
    </row>
    <row r="2247" spans="1:20" x14ac:dyDescent="0.3">
      <c r="A2247" t="s">
        <v>649</v>
      </c>
      <c r="B2247" t="str">
        <f>_xlfn.CONCAT(쿼리1[[#This Row],[주문번호]], "-", 쿼리1[[#This Row],[공정명]])</f>
        <v>20240930-2000169104-인쇄</v>
      </c>
      <c r="C2247">
        <v>2</v>
      </c>
      <c r="D2247" t="s">
        <v>328</v>
      </c>
      <c r="E2247" s="1">
        <v>45565</v>
      </c>
      <c r="F2247" s="1">
        <v>45569</v>
      </c>
      <c r="G2247" s="1">
        <v>45574</v>
      </c>
      <c r="H2247" s="1">
        <v>45656</v>
      </c>
      <c r="I2247" s="1">
        <v>45575</v>
      </c>
      <c r="J2247" t="s">
        <v>31</v>
      </c>
      <c r="K2247" t="s">
        <v>32</v>
      </c>
      <c r="L2247">
        <v>43000</v>
      </c>
      <c r="M2247">
        <v>43000</v>
      </c>
      <c r="N2247">
        <v>5</v>
      </c>
      <c r="O2247" t="s">
        <v>214</v>
      </c>
      <c r="P2247" t="s">
        <v>240</v>
      </c>
      <c r="Q2247" t="s">
        <v>650</v>
      </c>
      <c r="R2247" t="s">
        <v>26</v>
      </c>
      <c r="S2247" t="s">
        <v>3427</v>
      </c>
      <c r="T2247">
        <v>100000</v>
      </c>
    </row>
    <row r="2248" spans="1:20" x14ac:dyDescent="0.3">
      <c r="A2248" t="s">
        <v>1540</v>
      </c>
      <c r="B2248" t="str">
        <f>_xlfn.CONCAT(쿼리1[[#This Row],[주문번호]], "-", 쿼리1[[#This Row],[공정명]])</f>
        <v>20241129-2000137869-인쇄</v>
      </c>
      <c r="C2248">
        <v>2</v>
      </c>
      <c r="D2248" t="s">
        <v>328</v>
      </c>
      <c r="E2248" s="1">
        <v>45625</v>
      </c>
      <c r="F2248" s="1">
        <v>45631</v>
      </c>
      <c r="G2248" s="1">
        <v>45632</v>
      </c>
      <c r="H2248" s="1">
        <v>45656</v>
      </c>
      <c r="I2248" s="1">
        <v>45636</v>
      </c>
      <c r="J2248" t="s">
        <v>31</v>
      </c>
      <c r="K2248" t="s">
        <v>32</v>
      </c>
      <c r="L2248">
        <v>2000</v>
      </c>
      <c r="M2248">
        <v>2000</v>
      </c>
      <c r="N2248">
        <v>1</v>
      </c>
      <c r="O2248" t="s">
        <v>1235</v>
      </c>
      <c r="P2248" t="s">
        <v>1541</v>
      </c>
      <c r="Q2248" t="s">
        <v>1542</v>
      </c>
      <c r="R2248" t="s">
        <v>64</v>
      </c>
      <c r="S2248" t="s">
        <v>3427</v>
      </c>
      <c r="T2248">
        <v>5263</v>
      </c>
    </row>
    <row r="2249" spans="1:20" x14ac:dyDescent="0.3">
      <c r="A2249" t="s">
        <v>640</v>
      </c>
      <c r="B2249" t="str">
        <f>_xlfn.CONCAT(쿼리1[[#This Row],[주문번호]], "-", 쿼리1[[#This Row],[공정명]])</f>
        <v>20241017-2000151241-인쇄</v>
      </c>
      <c r="C2249">
        <v>2</v>
      </c>
      <c r="D2249" t="s">
        <v>328</v>
      </c>
      <c r="E2249" s="1">
        <v>45582</v>
      </c>
      <c r="F2249" s="1">
        <v>45588</v>
      </c>
      <c r="G2249" s="1">
        <v>45593</v>
      </c>
      <c r="H2249" s="1">
        <v>45656</v>
      </c>
      <c r="I2249" s="1">
        <v>45595</v>
      </c>
      <c r="J2249" t="s">
        <v>31</v>
      </c>
      <c r="K2249" t="s">
        <v>32</v>
      </c>
      <c r="L2249">
        <v>34000</v>
      </c>
      <c r="M2249">
        <v>34000</v>
      </c>
      <c r="N2249">
        <v>5</v>
      </c>
      <c r="O2249" t="s">
        <v>641</v>
      </c>
      <c r="P2249" t="s">
        <v>642</v>
      </c>
      <c r="Q2249" t="s">
        <v>643</v>
      </c>
      <c r="R2249" t="s">
        <v>26</v>
      </c>
      <c r="S2249" t="s">
        <v>3427</v>
      </c>
      <c r="T2249">
        <v>200000</v>
      </c>
    </row>
    <row r="2250" spans="1:20" x14ac:dyDescent="0.3">
      <c r="A2250" t="s">
        <v>1543</v>
      </c>
      <c r="B2250" t="str">
        <f>_xlfn.CONCAT(쿼리1[[#This Row],[주문번호]], "-", 쿼리1[[#This Row],[공정명]])</f>
        <v>20241031-2000137869-인쇄</v>
      </c>
      <c r="C2250">
        <v>2</v>
      </c>
      <c r="D2250" t="s">
        <v>328</v>
      </c>
      <c r="E2250" s="1">
        <v>45596</v>
      </c>
      <c r="F2250" s="1">
        <v>45602</v>
      </c>
      <c r="G2250" s="1">
        <v>45606</v>
      </c>
      <c r="H2250" s="1">
        <v>45656</v>
      </c>
      <c r="I2250" s="1">
        <v>45609</v>
      </c>
      <c r="J2250" t="s">
        <v>31</v>
      </c>
      <c r="K2250" t="s">
        <v>32</v>
      </c>
      <c r="L2250">
        <v>2000</v>
      </c>
      <c r="M2250">
        <v>2000</v>
      </c>
      <c r="N2250">
        <v>4</v>
      </c>
      <c r="O2250" t="s">
        <v>1235</v>
      </c>
      <c r="P2250" t="s">
        <v>1541</v>
      </c>
      <c r="Q2250" t="s">
        <v>1542</v>
      </c>
      <c r="R2250" t="s">
        <v>64</v>
      </c>
      <c r="S2250" t="s">
        <v>3427</v>
      </c>
      <c r="T2250">
        <v>5263</v>
      </c>
    </row>
    <row r="2251" spans="1:20" x14ac:dyDescent="0.3">
      <c r="A2251" t="s">
        <v>1840</v>
      </c>
      <c r="B2251" t="str">
        <f>_xlfn.CONCAT(쿼리1[[#This Row],[주문번호]], "-", 쿼리1[[#This Row],[공정명]])</f>
        <v>20240906-2000149203-인쇄</v>
      </c>
      <c r="C2251">
        <v>2</v>
      </c>
      <c r="D2251" t="s">
        <v>328</v>
      </c>
      <c r="E2251" s="1">
        <v>45541</v>
      </c>
      <c r="F2251" s="1">
        <v>45547</v>
      </c>
      <c r="G2251" s="1">
        <v>45547</v>
      </c>
      <c r="H2251" s="1">
        <v>45656</v>
      </c>
      <c r="I2251" s="1">
        <v>45555</v>
      </c>
      <c r="J2251" t="s">
        <v>31</v>
      </c>
      <c r="K2251" t="s">
        <v>39</v>
      </c>
      <c r="L2251">
        <v>6000</v>
      </c>
      <c r="M2251">
        <v>6000</v>
      </c>
      <c r="N2251">
        <v>0</v>
      </c>
      <c r="O2251" t="s">
        <v>324</v>
      </c>
      <c r="P2251" t="s">
        <v>1841</v>
      </c>
      <c r="Q2251" t="s">
        <v>1842</v>
      </c>
      <c r="R2251" t="s">
        <v>26</v>
      </c>
      <c r="S2251" t="s">
        <v>3427</v>
      </c>
      <c r="T2251">
        <v>40000</v>
      </c>
    </row>
    <row r="2252" spans="1:20" x14ac:dyDescent="0.3">
      <c r="A2252" t="s">
        <v>3383</v>
      </c>
      <c r="B2252" t="str">
        <f>_xlfn.CONCAT(쿼리1[[#This Row],[주문번호]], "-", 쿼리1[[#This Row],[공정명]])</f>
        <v>20240904-1000152896-제대</v>
      </c>
      <c r="C2252">
        <v>5</v>
      </c>
      <c r="D2252" t="s">
        <v>80</v>
      </c>
      <c r="E2252" s="1">
        <v>45539</v>
      </c>
      <c r="F2252" s="1">
        <v>45553</v>
      </c>
      <c r="G2252" s="1">
        <v>45575</v>
      </c>
      <c r="H2252" s="1">
        <v>45656</v>
      </c>
      <c r="I2252" s="1">
        <v>45575</v>
      </c>
      <c r="J2252" t="s">
        <v>31</v>
      </c>
      <c r="K2252" t="s">
        <v>32</v>
      </c>
      <c r="L2252">
        <v>66666</v>
      </c>
      <c r="M2252">
        <v>118070</v>
      </c>
      <c r="N2252">
        <v>22</v>
      </c>
      <c r="O2252" t="s">
        <v>3384</v>
      </c>
      <c r="P2252" t="s">
        <v>3385</v>
      </c>
      <c r="Q2252" t="s">
        <v>3386</v>
      </c>
      <c r="R2252" t="s">
        <v>3387</v>
      </c>
      <c r="S2252" t="s">
        <v>256</v>
      </c>
      <c r="T2252">
        <v>66666</v>
      </c>
    </row>
    <row r="2253" spans="1:20" x14ac:dyDescent="0.3">
      <c r="A2253" t="s">
        <v>3374</v>
      </c>
      <c r="B2253" t="str">
        <f>_xlfn.CONCAT(쿼리1[[#This Row],[주문번호]], "-", 쿼리1[[#This Row],[공정명]])</f>
        <v>20241111-1000159437-제대</v>
      </c>
      <c r="C2253">
        <v>3</v>
      </c>
      <c r="D2253" t="s">
        <v>80</v>
      </c>
      <c r="E2253" s="1">
        <v>45607</v>
      </c>
      <c r="F2253" s="1">
        <v>45618</v>
      </c>
      <c r="G2253" s="1">
        <v>45617</v>
      </c>
      <c r="H2253" s="1">
        <v>45656</v>
      </c>
      <c r="I2253" s="1">
        <v>45617</v>
      </c>
      <c r="J2253" t="s">
        <v>31</v>
      </c>
      <c r="K2253" t="s">
        <v>39</v>
      </c>
      <c r="L2253">
        <v>33333</v>
      </c>
      <c r="M2253">
        <v>32050</v>
      </c>
      <c r="N2253">
        <v>-1</v>
      </c>
      <c r="O2253" t="s">
        <v>859</v>
      </c>
      <c r="P2253" t="s">
        <v>3375</v>
      </c>
      <c r="Q2253" t="s">
        <v>42</v>
      </c>
      <c r="R2253" t="s">
        <v>3376</v>
      </c>
      <c r="S2253" t="s">
        <v>256</v>
      </c>
      <c r="T2253">
        <v>33333</v>
      </c>
    </row>
    <row r="2254" spans="1:20" x14ac:dyDescent="0.3">
      <c r="A2254" t="s">
        <v>3775</v>
      </c>
      <c r="B2254" t="str">
        <f>_xlfn.CONCAT(쿼리1[[#This Row],[주문번호]], "-", 쿼리1[[#This Row],[공정명]])</f>
        <v>20241217-1000167792-제대</v>
      </c>
      <c r="C2254">
        <v>4</v>
      </c>
      <c r="D2254" t="s">
        <v>80</v>
      </c>
      <c r="E2254" s="1">
        <v>45643</v>
      </c>
      <c r="F2254" s="1">
        <v>45656</v>
      </c>
      <c r="G2254" s="1">
        <v>45653</v>
      </c>
      <c r="H2254" s="1">
        <v>45656</v>
      </c>
      <c r="I2254" s="1">
        <v>45653</v>
      </c>
      <c r="J2254" t="s">
        <v>31</v>
      </c>
      <c r="K2254" t="s">
        <v>39</v>
      </c>
      <c r="L2254">
        <v>30000</v>
      </c>
      <c r="M2254">
        <v>28600</v>
      </c>
      <c r="N2254">
        <v>-3</v>
      </c>
      <c r="O2254" t="s">
        <v>3091</v>
      </c>
      <c r="P2254" t="s">
        <v>3102</v>
      </c>
      <c r="Q2254" t="s">
        <v>3103</v>
      </c>
      <c r="R2254" t="s">
        <v>2413</v>
      </c>
      <c r="S2254" t="s">
        <v>256</v>
      </c>
      <c r="T2254">
        <v>30000</v>
      </c>
    </row>
    <row r="2255" spans="1:20" x14ac:dyDescent="0.3">
      <c r="A2255" t="s">
        <v>3090</v>
      </c>
      <c r="B2255" t="str">
        <f>_xlfn.CONCAT(쿼리1[[#This Row],[주문번호]], "-", 쿼리1[[#This Row],[공정명]])</f>
        <v>20241218-1000151872-제대</v>
      </c>
      <c r="C2255">
        <v>4</v>
      </c>
      <c r="D2255" t="s">
        <v>80</v>
      </c>
      <c r="E2255" s="1">
        <v>45644</v>
      </c>
      <c r="F2255" s="1">
        <v>45657</v>
      </c>
      <c r="G2255" s="1">
        <v>45653</v>
      </c>
      <c r="H2255" s="1">
        <v>45656</v>
      </c>
      <c r="I2255" s="1">
        <v>45653</v>
      </c>
      <c r="J2255" t="s">
        <v>31</v>
      </c>
      <c r="K2255" t="s">
        <v>39</v>
      </c>
      <c r="L2255">
        <v>21428</v>
      </c>
      <c r="M2255">
        <v>18210</v>
      </c>
      <c r="N2255">
        <v>-4</v>
      </c>
      <c r="O2255" t="s">
        <v>3091</v>
      </c>
      <c r="P2255" t="s">
        <v>3092</v>
      </c>
      <c r="Q2255" t="s">
        <v>3093</v>
      </c>
      <c r="R2255" t="s">
        <v>2413</v>
      </c>
      <c r="S2255" t="s">
        <v>256</v>
      </c>
      <c r="T2255">
        <v>21428</v>
      </c>
    </row>
    <row r="2256" spans="1:20" x14ac:dyDescent="0.3">
      <c r="A2256" t="s">
        <v>3776</v>
      </c>
      <c r="B2256" t="str">
        <f>_xlfn.CONCAT(쿼리1[[#This Row],[주문번호]], "-", 쿼리1[[#This Row],[공정명]])</f>
        <v>20241218-1000154144-제대</v>
      </c>
      <c r="C2256">
        <v>4</v>
      </c>
      <c r="D2256" t="s">
        <v>80</v>
      </c>
      <c r="E2256" s="1">
        <v>45644</v>
      </c>
      <c r="F2256" s="1">
        <v>45657</v>
      </c>
      <c r="G2256" s="1"/>
      <c r="H2256" s="1">
        <v>45656</v>
      </c>
      <c r="I2256" s="1">
        <v>45650</v>
      </c>
      <c r="J2256" t="s">
        <v>21</v>
      </c>
      <c r="K2256" t="s">
        <v>282</v>
      </c>
      <c r="L2256">
        <v>30000</v>
      </c>
      <c r="O2256" t="s">
        <v>3091</v>
      </c>
      <c r="P2256" t="s">
        <v>3777</v>
      </c>
      <c r="Q2256" t="s">
        <v>3778</v>
      </c>
      <c r="R2256" t="s">
        <v>2413</v>
      </c>
      <c r="S2256" t="s">
        <v>256</v>
      </c>
      <c r="T2256">
        <v>30000</v>
      </c>
    </row>
    <row r="2257" spans="1:20" x14ac:dyDescent="0.3">
      <c r="A2257" t="s">
        <v>3779</v>
      </c>
      <c r="B2257" t="str">
        <f>_xlfn.CONCAT(쿼리1[[#This Row],[주문번호]], "-", 쿼리1[[#This Row],[공정명]])</f>
        <v>20241210-1000165959-제대</v>
      </c>
      <c r="C2257">
        <v>4</v>
      </c>
      <c r="D2257" t="s">
        <v>80</v>
      </c>
      <c r="E2257" s="1">
        <v>45636</v>
      </c>
      <c r="F2257" s="1">
        <v>45649</v>
      </c>
      <c r="G2257" s="1"/>
      <c r="H2257" s="1">
        <v>45656</v>
      </c>
      <c r="I2257" s="1">
        <v>45652</v>
      </c>
      <c r="J2257" t="s">
        <v>21</v>
      </c>
      <c r="K2257" t="s">
        <v>22</v>
      </c>
      <c r="L2257">
        <v>26086</v>
      </c>
      <c r="O2257" t="s">
        <v>599</v>
      </c>
      <c r="P2257" t="s">
        <v>3780</v>
      </c>
      <c r="Q2257" t="s">
        <v>3781</v>
      </c>
      <c r="R2257" t="s">
        <v>2413</v>
      </c>
      <c r="S2257" t="s">
        <v>256</v>
      </c>
      <c r="T2257">
        <v>26086</v>
      </c>
    </row>
    <row r="2258" spans="1:20" x14ac:dyDescent="0.3">
      <c r="A2258" t="s">
        <v>3671</v>
      </c>
      <c r="B2258" t="str">
        <f>_xlfn.CONCAT(쿼리1[[#This Row],[주문번호]], "-", 쿼리1[[#This Row],[공정명]])</f>
        <v>20241114-1000165171-제대</v>
      </c>
      <c r="C2258">
        <v>4</v>
      </c>
      <c r="D2258" t="s">
        <v>80</v>
      </c>
      <c r="E2258" s="1">
        <v>45610</v>
      </c>
      <c r="F2258" s="1">
        <v>45623</v>
      </c>
      <c r="G2258" s="1">
        <v>45622</v>
      </c>
      <c r="H2258" s="1">
        <v>45656</v>
      </c>
      <c r="I2258" s="1">
        <v>45622</v>
      </c>
      <c r="J2258" t="s">
        <v>31</v>
      </c>
      <c r="K2258" t="s">
        <v>39</v>
      </c>
      <c r="L2258">
        <v>23076</v>
      </c>
      <c r="M2258">
        <v>15210</v>
      </c>
      <c r="N2258">
        <v>-1</v>
      </c>
      <c r="O2258" t="s">
        <v>3668</v>
      </c>
      <c r="P2258" t="s">
        <v>3672</v>
      </c>
      <c r="Q2258" t="s">
        <v>3673</v>
      </c>
      <c r="R2258" t="s">
        <v>2413</v>
      </c>
      <c r="S2258" t="s">
        <v>256</v>
      </c>
      <c r="T2258">
        <v>23076</v>
      </c>
    </row>
    <row r="2259" spans="1:20" x14ac:dyDescent="0.3">
      <c r="A2259" t="s">
        <v>3671</v>
      </c>
      <c r="B2259" t="str">
        <f>_xlfn.CONCAT(쿼리1[[#This Row],[주문번호]], "-", 쿼리1[[#This Row],[공정명]])</f>
        <v>20241114-1000165171-제대</v>
      </c>
      <c r="C2259">
        <v>4</v>
      </c>
      <c r="D2259" t="s">
        <v>80</v>
      </c>
      <c r="E2259" s="1">
        <v>45610</v>
      </c>
      <c r="F2259" s="1">
        <v>45623</v>
      </c>
      <c r="G2259" s="1">
        <v>45622</v>
      </c>
      <c r="H2259" s="1">
        <v>45656</v>
      </c>
      <c r="I2259" s="1">
        <v>45622</v>
      </c>
      <c r="J2259" t="s">
        <v>31</v>
      </c>
      <c r="K2259" t="s">
        <v>39</v>
      </c>
      <c r="L2259">
        <v>23076</v>
      </c>
      <c r="M2259">
        <v>3500</v>
      </c>
      <c r="N2259">
        <v>-1</v>
      </c>
      <c r="O2259" t="s">
        <v>3668</v>
      </c>
      <c r="P2259" t="s">
        <v>3672</v>
      </c>
      <c r="Q2259" t="s">
        <v>3673</v>
      </c>
      <c r="R2259" t="s">
        <v>2413</v>
      </c>
      <c r="S2259" t="s">
        <v>256</v>
      </c>
      <c r="T2259">
        <v>23076</v>
      </c>
    </row>
    <row r="2260" spans="1:20" x14ac:dyDescent="0.3">
      <c r="A2260" t="s">
        <v>3094</v>
      </c>
      <c r="B2260" t="str">
        <f>_xlfn.CONCAT(쿼리1[[#This Row],[주문번호]], "-", 쿼리1[[#This Row],[공정명]])</f>
        <v>20241218-1000167799-제대</v>
      </c>
      <c r="C2260">
        <v>4</v>
      </c>
      <c r="D2260" t="s">
        <v>80</v>
      </c>
      <c r="E2260" s="1">
        <v>45644</v>
      </c>
      <c r="F2260" s="1">
        <v>45657</v>
      </c>
      <c r="G2260" s="1">
        <v>45653</v>
      </c>
      <c r="H2260" s="1">
        <v>45656</v>
      </c>
      <c r="I2260" s="1">
        <v>45653</v>
      </c>
      <c r="J2260" t="s">
        <v>31</v>
      </c>
      <c r="K2260" t="s">
        <v>39</v>
      </c>
      <c r="L2260">
        <v>30000</v>
      </c>
      <c r="M2260">
        <v>27950</v>
      </c>
      <c r="N2260">
        <v>-4</v>
      </c>
      <c r="O2260" t="s">
        <v>3091</v>
      </c>
      <c r="P2260" t="s">
        <v>3095</v>
      </c>
      <c r="Q2260" t="s">
        <v>3096</v>
      </c>
      <c r="R2260" t="s">
        <v>2413</v>
      </c>
      <c r="S2260" t="s">
        <v>256</v>
      </c>
      <c r="T2260">
        <v>30000</v>
      </c>
    </row>
    <row r="2261" spans="1:20" x14ac:dyDescent="0.3">
      <c r="A2261" t="s">
        <v>3097</v>
      </c>
      <c r="B2261" t="str">
        <f>_xlfn.CONCAT(쿼리1[[#This Row],[주문번호]], "-", 쿼리1[[#This Row],[공정명]])</f>
        <v>20241115-1000151408-제대</v>
      </c>
      <c r="C2261">
        <v>4</v>
      </c>
      <c r="D2261" t="s">
        <v>80</v>
      </c>
      <c r="E2261" s="1">
        <v>45611</v>
      </c>
      <c r="F2261" s="1">
        <v>45624</v>
      </c>
      <c r="G2261" s="1">
        <v>45622</v>
      </c>
      <c r="H2261" s="1">
        <v>45656</v>
      </c>
      <c r="I2261" s="1">
        <v>45622</v>
      </c>
      <c r="J2261" t="s">
        <v>31</v>
      </c>
      <c r="K2261" t="s">
        <v>39</v>
      </c>
      <c r="L2261">
        <v>12000</v>
      </c>
      <c r="M2261">
        <v>11000</v>
      </c>
      <c r="N2261">
        <v>-2</v>
      </c>
      <c r="O2261" t="s">
        <v>3098</v>
      </c>
      <c r="P2261" t="s">
        <v>3099</v>
      </c>
      <c r="Q2261" t="s">
        <v>3100</v>
      </c>
      <c r="R2261" t="s">
        <v>2413</v>
      </c>
      <c r="S2261" t="s">
        <v>256</v>
      </c>
      <c r="T2261">
        <v>12000</v>
      </c>
    </row>
    <row r="2262" spans="1:20" x14ac:dyDescent="0.3">
      <c r="A2262" t="s">
        <v>3782</v>
      </c>
      <c r="B2262" t="str">
        <f>_xlfn.CONCAT(쿼리1[[#This Row],[주문번호]], "-", 쿼리1[[#This Row],[공정명]])</f>
        <v>20241002-1000169234-제대</v>
      </c>
      <c r="C2262">
        <v>4</v>
      </c>
      <c r="D2262" t="s">
        <v>80</v>
      </c>
      <c r="E2262" s="1">
        <v>45567</v>
      </c>
      <c r="F2262" s="1">
        <v>45580</v>
      </c>
      <c r="G2262" s="1">
        <v>45582</v>
      </c>
      <c r="H2262" s="1">
        <v>45656</v>
      </c>
      <c r="I2262" s="1">
        <v>45582</v>
      </c>
      <c r="J2262" t="s">
        <v>31</v>
      </c>
      <c r="K2262" t="s">
        <v>32</v>
      </c>
      <c r="L2262">
        <v>30000</v>
      </c>
      <c r="M2262">
        <v>26650</v>
      </c>
      <c r="N2262">
        <v>2</v>
      </c>
      <c r="O2262" t="s">
        <v>252</v>
      </c>
      <c r="P2262" t="s">
        <v>3783</v>
      </c>
      <c r="Q2262" t="s">
        <v>3784</v>
      </c>
      <c r="R2262" t="s">
        <v>3785</v>
      </c>
      <c r="S2262" t="s">
        <v>256</v>
      </c>
      <c r="T2262">
        <v>30000</v>
      </c>
    </row>
    <row r="2263" spans="1:20" x14ac:dyDescent="0.3">
      <c r="A2263" t="s">
        <v>3786</v>
      </c>
      <c r="B2263" t="str">
        <f>_xlfn.CONCAT(쿼리1[[#This Row],[주문번호]], "-", 쿼리1[[#This Row],[공정명]])</f>
        <v>20241213-1000141860-제대</v>
      </c>
      <c r="C2263">
        <v>5</v>
      </c>
      <c r="D2263" t="s">
        <v>80</v>
      </c>
      <c r="E2263" s="1">
        <v>45639</v>
      </c>
      <c r="F2263" s="1">
        <v>45652</v>
      </c>
      <c r="G2263" s="1"/>
      <c r="H2263" s="1">
        <v>45656</v>
      </c>
      <c r="I2263" s="1">
        <v>45650</v>
      </c>
      <c r="J2263" t="s">
        <v>21</v>
      </c>
      <c r="K2263" t="s">
        <v>22</v>
      </c>
      <c r="L2263">
        <v>144578</v>
      </c>
      <c r="O2263" t="s">
        <v>859</v>
      </c>
      <c r="P2263" t="s">
        <v>3787</v>
      </c>
      <c r="Q2263" t="s">
        <v>3788</v>
      </c>
      <c r="R2263" t="s">
        <v>331</v>
      </c>
      <c r="S2263" t="s">
        <v>256</v>
      </c>
      <c r="T2263">
        <v>144578</v>
      </c>
    </row>
    <row r="2264" spans="1:20" x14ac:dyDescent="0.3">
      <c r="A2264" t="s">
        <v>3789</v>
      </c>
      <c r="B2264" t="str">
        <f>_xlfn.CONCAT(쿼리1[[#This Row],[주문번호]], "-", 쿼리1[[#This Row],[공정명]])</f>
        <v>20240911-1000169065-제대</v>
      </c>
      <c r="C2264">
        <v>4</v>
      </c>
      <c r="D2264" t="s">
        <v>80</v>
      </c>
      <c r="E2264" s="1">
        <v>45546</v>
      </c>
      <c r="F2264" s="1">
        <v>45559</v>
      </c>
      <c r="G2264" s="1">
        <v>45575</v>
      </c>
      <c r="H2264" s="1">
        <v>45656</v>
      </c>
      <c r="I2264" s="1">
        <v>45575</v>
      </c>
      <c r="J2264" t="s">
        <v>31</v>
      </c>
      <c r="K2264" t="s">
        <v>32</v>
      </c>
      <c r="L2264">
        <v>18750</v>
      </c>
      <c r="M2264">
        <v>17827</v>
      </c>
      <c r="N2264">
        <v>16</v>
      </c>
      <c r="O2264" t="s">
        <v>117</v>
      </c>
      <c r="P2264" t="s">
        <v>2540</v>
      </c>
      <c r="Q2264" t="s">
        <v>2629</v>
      </c>
      <c r="R2264" t="s">
        <v>120</v>
      </c>
      <c r="S2264" t="s">
        <v>256</v>
      </c>
      <c r="T2264">
        <v>18750</v>
      </c>
    </row>
    <row r="2265" spans="1:20" x14ac:dyDescent="0.3">
      <c r="A2265" t="s">
        <v>3671</v>
      </c>
      <c r="B2265" t="str">
        <f>_xlfn.CONCAT(쿼리1[[#This Row],[주문번호]], "-", 쿼리1[[#This Row],[공정명]])</f>
        <v>20241114-1000165171-제대</v>
      </c>
      <c r="C2265">
        <v>4</v>
      </c>
      <c r="D2265" t="s">
        <v>80</v>
      </c>
      <c r="E2265" s="1">
        <v>45610</v>
      </c>
      <c r="F2265" s="1">
        <v>45623</v>
      </c>
      <c r="G2265" s="1">
        <v>45621</v>
      </c>
      <c r="H2265" s="1">
        <v>45656</v>
      </c>
      <c r="I2265" s="1">
        <v>45622</v>
      </c>
      <c r="J2265" t="s">
        <v>31</v>
      </c>
      <c r="K2265" t="s">
        <v>39</v>
      </c>
      <c r="L2265">
        <v>23076</v>
      </c>
      <c r="M2265">
        <v>1400</v>
      </c>
      <c r="N2265">
        <v>-2</v>
      </c>
      <c r="O2265" t="s">
        <v>3668</v>
      </c>
      <c r="P2265" t="s">
        <v>3672</v>
      </c>
      <c r="Q2265" t="s">
        <v>3673</v>
      </c>
      <c r="R2265" t="s">
        <v>2413</v>
      </c>
      <c r="S2265" t="s">
        <v>256</v>
      </c>
      <c r="T2265">
        <v>23076</v>
      </c>
    </row>
    <row r="2266" spans="1:20" x14ac:dyDescent="0.3">
      <c r="A2266" t="s">
        <v>3790</v>
      </c>
      <c r="B2266" t="str">
        <f>_xlfn.CONCAT(쿼리1[[#This Row],[주문번호]], "-", 쿼리1[[#This Row],[공정명]])</f>
        <v>20241128-1000165171-제대</v>
      </c>
      <c r="C2266">
        <v>4</v>
      </c>
      <c r="D2266" t="s">
        <v>80</v>
      </c>
      <c r="E2266" s="1">
        <v>45624</v>
      </c>
      <c r="F2266" s="1">
        <v>45637</v>
      </c>
      <c r="G2266" s="1">
        <v>45632</v>
      </c>
      <c r="H2266" s="1">
        <v>45656</v>
      </c>
      <c r="I2266" s="1">
        <v>45635</v>
      </c>
      <c r="J2266" t="s">
        <v>31</v>
      </c>
      <c r="K2266" t="s">
        <v>39</v>
      </c>
      <c r="L2266">
        <v>23076</v>
      </c>
      <c r="M2266">
        <v>3500</v>
      </c>
      <c r="N2266">
        <v>-5</v>
      </c>
      <c r="O2266" t="s">
        <v>3668</v>
      </c>
      <c r="P2266" t="s">
        <v>3672</v>
      </c>
      <c r="Q2266" t="s">
        <v>3673</v>
      </c>
      <c r="R2266" t="s">
        <v>2413</v>
      </c>
      <c r="S2266" t="s">
        <v>256</v>
      </c>
      <c r="T2266">
        <v>23076</v>
      </c>
    </row>
    <row r="2267" spans="1:20" x14ac:dyDescent="0.3">
      <c r="A2267" t="s">
        <v>3790</v>
      </c>
      <c r="B2267" t="str">
        <f>_xlfn.CONCAT(쿼리1[[#This Row],[주문번호]], "-", 쿼리1[[#This Row],[공정명]])</f>
        <v>20241128-1000165171-제대</v>
      </c>
      <c r="C2267">
        <v>4</v>
      </c>
      <c r="D2267" t="s">
        <v>80</v>
      </c>
      <c r="E2267" s="1">
        <v>45624</v>
      </c>
      <c r="F2267" s="1">
        <v>45637</v>
      </c>
      <c r="G2267" s="1">
        <v>45635</v>
      </c>
      <c r="H2267" s="1">
        <v>45656</v>
      </c>
      <c r="I2267" s="1">
        <v>45635</v>
      </c>
      <c r="J2267" t="s">
        <v>31</v>
      </c>
      <c r="K2267" t="s">
        <v>39</v>
      </c>
      <c r="L2267">
        <v>23076</v>
      </c>
      <c r="M2267">
        <v>17900</v>
      </c>
      <c r="N2267">
        <v>-2</v>
      </c>
      <c r="O2267" t="s">
        <v>3668</v>
      </c>
      <c r="P2267" t="s">
        <v>3672</v>
      </c>
      <c r="Q2267" t="s">
        <v>3673</v>
      </c>
      <c r="R2267" t="s">
        <v>2413</v>
      </c>
      <c r="S2267" t="s">
        <v>256</v>
      </c>
      <c r="T2267">
        <v>23076</v>
      </c>
    </row>
    <row r="2268" spans="1:20" x14ac:dyDescent="0.3">
      <c r="A2268" t="s">
        <v>3483</v>
      </c>
      <c r="B2268" t="str">
        <f>_xlfn.CONCAT(쿼리1[[#This Row],[주문번호]], "-", 쿼리1[[#This Row],[공정명]])</f>
        <v>20240902-1000163056-인쇄</v>
      </c>
      <c r="C2268">
        <v>2</v>
      </c>
      <c r="D2268" t="s">
        <v>328</v>
      </c>
      <c r="E2268" s="1">
        <v>45537</v>
      </c>
      <c r="F2268" s="1">
        <v>45541</v>
      </c>
      <c r="G2268" s="1">
        <v>45541</v>
      </c>
      <c r="H2268" s="1">
        <v>45656</v>
      </c>
      <c r="I2268" s="1">
        <v>45543</v>
      </c>
      <c r="J2268" t="s">
        <v>31</v>
      </c>
      <c r="K2268" t="s">
        <v>39</v>
      </c>
      <c r="L2268">
        <v>18000</v>
      </c>
      <c r="M2268">
        <v>18000</v>
      </c>
      <c r="N2268">
        <v>0</v>
      </c>
      <c r="O2268" t="s">
        <v>1407</v>
      </c>
      <c r="P2268" t="s">
        <v>1642</v>
      </c>
      <c r="Q2268" t="s">
        <v>3484</v>
      </c>
      <c r="R2268" t="s">
        <v>758</v>
      </c>
      <c r="S2268" t="s">
        <v>3735</v>
      </c>
      <c r="T2268">
        <v>36</v>
      </c>
    </row>
    <row r="2269" spans="1:20" x14ac:dyDescent="0.3">
      <c r="A2269" t="s">
        <v>3486</v>
      </c>
      <c r="B2269" t="str">
        <f>_xlfn.CONCAT(쿼리1[[#This Row],[주문번호]], "-", 쿼리1[[#This Row],[공정명]])</f>
        <v>20241018-1000169381-인쇄</v>
      </c>
      <c r="C2269">
        <v>2</v>
      </c>
      <c r="D2269" t="s">
        <v>328</v>
      </c>
      <c r="E2269" s="1">
        <v>45583</v>
      </c>
      <c r="F2269" s="1">
        <v>45589</v>
      </c>
      <c r="G2269" s="1">
        <v>45587</v>
      </c>
      <c r="H2269" s="1">
        <v>45656</v>
      </c>
      <c r="I2269" s="1">
        <v>45589</v>
      </c>
      <c r="J2269" t="s">
        <v>31</v>
      </c>
      <c r="K2269" t="s">
        <v>39</v>
      </c>
      <c r="L2269">
        <v>18000</v>
      </c>
      <c r="M2269">
        <v>18000</v>
      </c>
      <c r="N2269">
        <v>-2</v>
      </c>
      <c r="O2269" t="s">
        <v>1407</v>
      </c>
      <c r="P2269" t="s">
        <v>3487</v>
      </c>
      <c r="Q2269" t="s">
        <v>3488</v>
      </c>
      <c r="R2269" t="s">
        <v>758</v>
      </c>
      <c r="S2269" t="s">
        <v>3735</v>
      </c>
      <c r="T2269">
        <v>36</v>
      </c>
    </row>
    <row r="2270" spans="1:20" x14ac:dyDescent="0.3">
      <c r="A2270" t="s">
        <v>3489</v>
      </c>
      <c r="B2270" t="str">
        <f>_xlfn.CONCAT(쿼리1[[#This Row],[주문번호]], "-", 쿼리1[[#This Row],[공정명]])</f>
        <v>20240906-1000163056-인쇄</v>
      </c>
      <c r="C2270">
        <v>2</v>
      </c>
      <c r="D2270" t="s">
        <v>328</v>
      </c>
      <c r="E2270" s="1">
        <v>45541</v>
      </c>
      <c r="F2270" s="1">
        <v>45547</v>
      </c>
      <c r="G2270" s="1">
        <v>45546</v>
      </c>
      <c r="H2270" s="1">
        <v>45656</v>
      </c>
      <c r="I2270" s="1">
        <v>45547</v>
      </c>
      <c r="J2270" t="s">
        <v>31</v>
      </c>
      <c r="K2270" t="s">
        <v>39</v>
      </c>
      <c r="L2270">
        <v>18000</v>
      </c>
      <c r="M2270">
        <v>18000</v>
      </c>
      <c r="N2270">
        <v>-1</v>
      </c>
      <c r="O2270" t="s">
        <v>1407</v>
      </c>
      <c r="P2270" t="s">
        <v>1642</v>
      </c>
      <c r="Q2270" t="s">
        <v>3484</v>
      </c>
      <c r="R2270" t="s">
        <v>758</v>
      </c>
      <c r="S2270" t="s">
        <v>3735</v>
      </c>
      <c r="T2270">
        <v>36</v>
      </c>
    </row>
    <row r="2271" spans="1:20" x14ac:dyDescent="0.3">
      <c r="A2271" t="s">
        <v>3493</v>
      </c>
      <c r="B2271" t="str">
        <f>_xlfn.CONCAT(쿼리1[[#This Row],[주문번호]], "-", 쿼리1[[#This Row],[공정명]])</f>
        <v>20241008-1000169266-인쇄</v>
      </c>
      <c r="C2271">
        <v>2</v>
      </c>
      <c r="D2271" t="s">
        <v>328</v>
      </c>
      <c r="E2271" s="1">
        <v>45573</v>
      </c>
      <c r="F2271" s="1">
        <v>45579</v>
      </c>
      <c r="G2271" s="1">
        <v>45579</v>
      </c>
      <c r="H2271" s="1">
        <v>45656</v>
      </c>
      <c r="I2271" s="1">
        <v>45580</v>
      </c>
      <c r="J2271" t="s">
        <v>31</v>
      </c>
      <c r="K2271" t="s">
        <v>39</v>
      </c>
      <c r="L2271">
        <v>6000</v>
      </c>
      <c r="M2271">
        <v>6000</v>
      </c>
      <c r="N2271">
        <v>0</v>
      </c>
      <c r="O2271" t="s">
        <v>1407</v>
      </c>
      <c r="P2271" t="s">
        <v>1411</v>
      </c>
      <c r="Q2271" t="s">
        <v>3494</v>
      </c>
      <c r="R2271" t="s">
        <v>758</v>
      </c>
      <c r="S2271" t="s">
        <v>3735</v>
      </c>
      <c r="T2271">
        <v>12</v>
      </c>
    </row>
    <row r="2272" spans="1:20" x14ac:dyDescent="0.3">
      <c r="A2272" t="s">
        <v>3258</v>
      </c>
      <c r="B2272" t="str">
        <f>_xlfn.CONCAT(쿼리1[[#This Row],[주문번호]], "-", 쿼리1[[#This Row],[공정명]])</f>
        <v>20241105-1000168339-인쇄</v>
      </c>
      <c r="C2272">
        <v>2</v>
      </c>
      <c r="D2272" t="s">
        <v>328</v>
      </c>
      <c r="E2272" s="1">
        <v>45601</v>
      </c>
      <c r="F2272" s="1">
        <v>45607</v>
      </c>
      <c r="G2272" s="1">
        <v>45604</v>
      </c>
      <c r="H2272" s="1">
        <v>45656</v>
      </c>
      <c r="I2272" s="1">
        <v>45608</v>
      </c>
      <c r="J2272" t="s">
        <v>31</v>
      </c>
      <c r="K2272" t="s">
        <v>39</v>
      </c>
      <c r="L2272">
        <v>6000</v>
      </c>
      <c r="M2272">
        <v>6000</v>
      </c>
      <c r="N2272">
        <v>-3</v>
      </c>
      <c r="O2272" t="s">
        <v>1407</v>
      </c>
      <c r="P2272" t="s">
        <v>3108</v>
      </c>
      <c r="Q2272" t="s">
        <v>3109</v>
      </c>
      <c r="R2272" t="s">
        <v>758</v>
      </c>
      <c r="S2272" t="s">
        <v>3735</v>
      </c>
      <c r="T2272">
        <v>12</v>
      </c>
    </row>
    <row r="2273" spans="1:20" x14ac:dyDescent="0.3">
      <c r="A2273" t="s">
        <v>3791</v>
      </c>
      <c r="B2273" t="str">
        <f>_xlfn.CONCAT(쿼리1[[#This Row],[주문번호]], "-", 쿼리1[[#This Row],[공정명]])</f>
        <v>20241219-1000163056-인쇄</v>
      </c>
      <c r="C2273">
        <v>2</v>
      </c>
      <c r="D2273" t="s">
        <v>328</v>
      </c>
      <c r="E2273" s="1">
        <v>45645</v>
      </c>
      <c r="F2273" s="1">
        <v>45651</v>
      </c>
      <c r="G2273" s="1">
        <v>45649</v>
      </c>
      <c r="H2273" s="1">
        <v>45656</v>
      </c>
      <c r="I2273" s="1">
        <v>45650</v>
      </c>
      <c r="J2273" t="s">
        <v>31</v>
      </c>
      <c r="K2273" t="s">
        <v>39</v>
      </c>
      <c r="L2273">
        <v>18000</v>
      </c>
      <c r="M2273">
        <v>18000</v>
      </c>
      <c r="N2273">
        <v>-2</v>
      </c>
      <c r="O2273" t="s">
        <v>1407</v>
      </c>
      <c r="P2273" t="s">
        <v>1642</v>
      </c>
      <c r="Q2273" t="s">
        <v>3484</v>
      </c>
      <c r="R2273" t="s">
        <v>758</v>
      </c>
      <c r="S2273" t="s">
        <v>3735</v>
      </c>
      <c r="T2273">
        <v>36</v>
      </c>
    </row>
    <row r="2274" spans="1:20" x14ac:dyDescent="0.3">
      <c r="A2274" t="s">
        <v>3260</v>
      </c>
      <c r="B2274" t="str">
        <f>_xlfn.CONCAT(쿼리1[[#This Row],[주문번호]], "-", 쿼리1[[#This Row],[공정명]])</f>
        <v>20240910-1000165303-인쇄</v>
      </c>
      <c r="C2274">
        <v>2</v>
      </c>
      <c r="D2274" t="s">
        <v>328</v>
      </c>
      <c r="E2274" s="1">
        <v>45545</v>
      </c>
      <c r="F2274" s="1">
        <v>45548</v>
      </c>
      <c r="G2274" s="1">
        <v>45547</v>
      </c>
      <c r="H2274" s="1">
        <v>45656</v>
      </c>
      <c r="I2274" s="1">
        <v>45554</v>
      </c>
      <c r="J2274" t="s">
        <v>31</v>
      </c>
      <c r="K2274" t="s">
        <v>39</v>
      </c>
      <c r="L2274">
        <v>6000</v>
      </c>
      <c r="M2274">
        <v>6000</v>
      </c>
      <c r="N2274">
        <v>-1</v>
      </c>
      <c r="O2274" t="s">
        <v>1407</v>
      </c>
      <c r="P2274" t="s">
        <v>756</v>
      </c>
      <c r="Q2274" t="s">
        <v>3261</v>
      </c>
      <c r="R2274" t="s">
        <v>758</v>
      </c>
      <c r="S2274" t="s">
        <v>3735</v>
      </c>
      <c r="T2274">
        <v>12</v>
      </c>
    </row>
    <row r="2275" spans="1:20" x14ac:dyDescent="0.3">
      <c r="A2275" t="s">
        <v>3379</v>
      </c>
      <c r="B2275" t="str">
        <f>_xlfn.CONCAT(쿼리1[[#This Row],[주문번호]], "-", 쿼리1[[#This Row],[공정명]])</f>
        <v>20240910-1000168339-인쇄</v>
      </c>
      <c r="C2275">
        <v>2</v>
      </c>
      <c r="D2275" t="s">
        <v>328</v>
      </c>
      <c r="E2275" s="1">
        <v>45545</v>
      </c>
      <c r="F2275" s="1">
        <v>45548</v>
      </c>
      <c r="G2275" s="1">
        <v>45548</v>
      </c>
      <c r="H2275" s="1">
        <v>45656</v>
      </c>
      <c r="I2275" s="1">
        <v>45636</v>
      </c>
      <c r="J2275" t="s">
        <v>31</v>
      </c>
      <c r="K2275" t="s">
        <v>39</v>
      </c>
      <c r="L2275">
        <v>12000</v>
      </c>
      <c r="M2275">
        <v>12000</v>
      </c>
      <c r="N2275">
        <v>0</v>
      </c>
      <c r="O2275" t="s">
        <v>1407</v>
      </c>
      <c r="P2275" t="s">
        <v>3108</v>
      </c>
      <c r="Q2275" t="s">
        <v>3109</v>
      </c>
      <c r="R2275" t="s">
        <v>758</v>
      </c>
      <c r="S2275" t="s">
        <v>3735</v>
      </c>
      <c r="T2275">
        <v>24</v>
      </c>
    </row>
    <row r="2276" spans="1:20" x14ac:dyDescent="0.3">
      <c r="A2276" t="s">
        <v>3380</v>
      </c>
      <c r="B2276" t="str">
        <f>_xlfn.CONCAT(쿼리1[[#This Row],[주문번호]], "-", 쿼리1[[#This Row],[공정명]])</f>
        <v>20240910-1000168510-인쇄</v>
      </c>
      <c r="C2276">
        <v>2</v>
      </c>
      <c r="D2276" t="s">
        <v>328</v>
      </c>
      <c r="E2276" s="1">
        <v>45545</v>
      </c>
      <c r="F2276" s="1">
        <v>45548</v>
      </c>
      <c r="G2276" s="1">
        <v>45548</v>
      </c>
      <c r="H2276" s="1">
        <v>45656</v>
      </c>
      <c r="I2276" s="1">
        <v>45636</v>
      </c>
      <c r="J2276" t="s">
        <v>31</v>
      </c>
      <c r="K2276" t="s">
        <v>39</v>
      </c>
      <c r="L2276">
        <v>12000</v>
      </c>
      <c r="M2276">
        <v>12000</v>
      </c>
      <c r="N2276">
        <v>0</v>
      </c>
      <c r="O2276" t="s">
        <v>1407</v>
      </c>
      <c r="P2276" t="s">
        <v>1411</v>
      </c>
      <c r="Q2276" t="s">
        <v>1652</v>
      </c>
      <c r="R2276" t="s">
        <v>758</v>
      </c>
      <c r="S2276" t="s">
        <v>3735</v>
      </c>
      <c r="T2276">
        <v>24</v>
      </c>
    </row>
    <row r="2277" spans="1:20" x14ac:dyDescent="0.3">
      <c r="A2277" t="s">
        <v>3381</v>
      </c>
      <c r="B2277" t="str">
        <f>_xlfn.CONCAT(쿼리1[[#This Row],[주문번호]], "-", 쿼리1[[#This Row],[공정명]])</f>
        <v>20240920-1000165716-인쇄</v>
      </c>
      <c r="C2277">
        <v>2</v>
      </c>
      <c r="D2277" t="s">
        <v>328</v>
      </c>
      <c r="E2277" s="1">
        <v>45555</v>
      </c>
      <c r="F2277" s="1">
        <v>45560</v>
      </c>
      <c r="G2277" s="1">
        <v>45576</v>
      </c>
      <c r="H2277" s="1">
        <v>45656</v>
      </c>
      <c r="I2277" s="1">
        <v>45576</v>
      </c>
      <c r="J2277" t="s">
        <v>31</v>
      </c>
      <c r="K2277" t="s">
        <v>32</v>
      </c>
      <c r="L2277">
        <v>6000</v>
      </c>
      <c r="M2277">
        <v>6000</v>
      </c>
      <c r="N2277">
        <v>16</v>
      </c>
      <c r="O2277" t="s">
        <v>1407</v>
      </c>
      <c r="P2277" t="s">
        <v>3251</v>
      </c>
      <c r="Q2277" t="s">
        <v>3252</v>
      </c>
      <c r="R2277" t="s">
        <v>758</v>
      </c>
      <c r="S2277" t="s">
        <v>3735</v>
      </c>
      <c r="T2277">
        <v>12</v>
      </c>
    </row>
    <row r="2278" spans="1:20" x14ac:dyDescent="0.3">
      <c r="A2278" t="s">
        <v>3382</v>
      </c>
      <c r="B2278" t="str">
        <f>_xlfn.CONCAT(쿼리1[[#This Row],[주문번호]], "-", 쿼리1[[#This Row],[공정명]])</f>
        <v>20240924-1000151508-인쇄</v>
      </c>
      <c r="C2278">
        <v>2</v>
      </c>
      <c r="D2278" t="s">
        <v>328</v>
      </c>
      <c r="E2278" s="1">
        <v>45559</v>
      </c>
      <c r="F2278" s="1">
        <v>45565</v>
      </c>
      <c r="G2278" s="1">
        <v>45576</v>
      </c>
      <c r="H2278" s="1">
        <v>45656</v>
      </c>
      <c r="I2278" s="1">
        <v>45579</v>
      </c>
      <c r="J2278" t="s">
        <v>31</v>
      </c>
      <c r="K2278" t="s">
        <v>32</v>
      </c>
      <c r="L2278">
        <v>18000</v>
      </c>
      <c r="M2278">
        <v>18000</v>
      </c>
      <c r="N2278">
        <v>11</v>
      </c>
      <c r="O2278" t="s">
        <v>1407</v>
      </c>
      <c r="P2278" t="s">
        <v>1408</v>
      </c>
      <c r="Q2278" t="s">
        <v>1409</v>
      </c>
      <c r="R2278" t="s">
        <v>758</v>
      </c>
      <c r="S2278" t="s">
        <v>3735</v>
      </c>
      <c r="T2278">
        <v>36</v>
      </c>
    </row>
    <row r="2279" spans="1:20" x14ac:dyDescent="0.3">
      <c r="A2279" t="s">
        <v>3259</v>
      </c>
      <c r="B2279" t="str">
        <f>_xlfn.CONCAT(쿼리1[[#This Row],[주문번호]], "-", 쿼리1[[#This Row],[공정명]])</f>
        <v>20241018-1000153049-인쇄</v>
      </c>
      <c r="C2279">
        <v>2</v>
      </c>
      <c r="D2279" t="s">
        <v>328</v>
      </c>
      <c r="E2279" s="1">
        <v>45583</v>
      </c>
      <c r="F2279" s="1">
        <v>45589</v>
      </c>
      <c r="G2279" s="1">
        <v>45590</v>
      </c>
      <c r="H2279" s="1">
        <v>45656</v>
      </c>
      <c r="I2279" s="1">
        <v>45595</v>
      </c>
      <c r="J2279" t="s">
        <v>31</v>
      </c>
      <c r="K2279" t="s">
        <v>32</v>
      </c>
      <c r="L2279">
        <v>18000</v>
      </c>
      <c r="M2279">
        <v>18000</v>
      </c>
      <c r="N2279">
        <v>1</v>
      </c>
      <c r="O2279" t="s">
        <v>1407</v>
      </c>
      <c r="P2279" t="s">
        <v>1411</v>
      </c>
      <c r="Q2279" t="s">
        <v>1412</v>
      </c>
      <c r="R2279" t="s">
        <v>758</v>
      </c>
      <c r="S2279" t="s">
        <v>3735</v>
      </c>
      <c r="T2279">
        <v>36</v>
      </c>
    </row>
    <row r="2280" spans="1:20" x14ac:dyDescent="0.3">
      <c r="A2280" t="s">
        <v>3792</v>
      </c>
      <c r="B2280" t="str">
        <f>_xlfn.CONCAT(쿼리1[[#This Row],[주문번호]], "-", 쿼리1[[#This Row],[공정명]])</f>
        <v>20241122-1000165483-인쇄</v>
      </c>
      <c r="C2280">
        <v>2</v>
      </c>
      <c r="D2280" t="s">
        <v>328</v>
      </c>
      <c r="E2280" s="1">
        <v>45618</v>
      </c>
      <c r="F2280" s="1">
        <v>45624</v>
      </c>
      <c r="G2280" s="1">
        <v>45629</v>
      </c>
      <c r="H2280" s="1">
        <v>45656</v>
      </c>
      <c r="I2280" s="1">
        <v>45638</v>
      </c>
      <c r="J2280" t="s">
        <v>31</v>
      </c>
      <c r="K2280" t="s">
        <v>32</v>
      </c>
      <c r="L2280">
        <v>12000</v>
      </c>
      <c r="M2280">
        <v>12000</v>
      </c>
      <c r="N2280">
        <v>5</v>
      </c>
      <c r="O2280" t="s">
        <v>2528</v>
      </c>
      <c r="P2280" t="s">
        <v>2529</v>
      </c>
      <c r="Q2280" t="s">
        <v>2530</v>
      </c>
      <c r="R2280" t="s">
        <v>2531</v>
      </c>
      <c r="S2280" t="s">
        <v>3735</v>
      </c>
      <c r="T2280">
        <v>109090</v>
      </c>
    </row>
    <row r="2281" spans="1:20" x14ac:dyDescent="0.3">
      <c r="A2281" t="s">
        <v>3793</v>
      </c>
      <c r="B2281" t="str">
        <f>_xlfn.CONCAT(쿼리1[[#This Row],[주문번호]], "-", 쿼리1[[#This Row],[공정명]])</f>
        <v>20241212-1000168339-인쇄</v>
      </c>
      <c r="C2281">
        <v>2</v>
      </c>
      <c r="D2281" t="s">
        <v>328</v>
      </c>
      <c r="E2281" s="1">
        <v>45638</v>
      </c>
      <c r="F2281" s="1">
        <v>45644</v>
      </c>
      <c r="G2281" s="1">
        <v>45643</v>
      </c>
      <c r="H2281" s="1">
        <v>45656</v>
      </c>
      <c r="I2281" s="1">
        <v>45644</v>
      </c>
      <c r="J2281" t="s">
        <v>31</v>
      </c>
      <c r="K2281" t="s">
        <v>39</v>
      </c>
      <c r="L2281">
        <v>6000</v>
      </c>
      <c r="M2281">
        <v>6000</v>
      </c>
      <c r="N2281">
        <v>-1</v>
      </c>
      <c r="O2281" t="s">
        <v>1407</v>
      </c>
      <c r="P2281" t="s">
        <v>3108</v>
      </c>
      <c r="Q2281" t="s">
        <v>3109</v>
      </c>
      <c r="R2281" t="s">
        <v>758</v>
      </c>
      <c r="S2281" t="s">
        <v>3735</v>
      </c>
      <c r="T2281">
        <v>12</v>
      </c>
    </row>
    <row r="2282" spans="1:20" x14ac:dyDescent="0.3">
      <c r="A2282" t="s">
        <v>3794</v>
      </c>
      <c r="B2282" t="str">
        <f>_xlfn.CONCAT(쿼리1[[#This Row],[주문번호]], "-", 쿼리1[[#This Row],[공정명]])</f>
        <v>20241218-1000154139-제대</v>
      </c>
      <c r="C2282">
        <v>4</v>
      </c>
      <c r="D2282" t="s">
        <v>80</v>
      </c>
      <c r="E2282" s="1">
        <v>45644</v>
      </c>
      <c r="F2282" s="1">
        <v>45657</v>
      </c>
      <c r="G2282" s="1"/>
      <c r="H2282" s="1">
        <v>45656</v>
      </c>
      <c r="I2282" s="1">
        <v>45650</v>
      </c>
      <c r="J2282" t="s">
        <v>21</v>
      </c>
      <c r="K2282" t="s">
        <v>282</v>
      </c>
      <c r="L2282">
        <v>30000</v>
      </c>
      <c r="O2282" t="s">
        <v>3091</v>
      </c>
      <c r="P2282" t="s">
        <v>3777</v>
      </c>
      <c r="Q2282" t="s">
        <v>3795</v>
      </c>
      <c r="R2282" t="s">
        <v>2413</v>
      </c>
      <c r="S2282" t="s">
        <v>256</v>
      </c>
      <c r="T2282">
        <v>30000</v>
      </c>
    </row>
    <row r="2283" spans="1:20" x14ac:dyDescent="0.3">
      <c r="A2283" t="s">
        <v>3796</v>
      </c>
      <c r="B2283" t="str">
        <f>_xlfn.CONCAT(쿼리1[[#This Row],[주문번호]], "-", 쿼리1[[#This Row],[공정명]])</f>
        <v>20240919-1000161019-제대</v>
      </c>
      <c r="C2283">
        <v>4</v>
      </c>
      <c r="D2283" t="s">
        <v>80</v>
      </c>
      <c r="E2283" s="1">
        <v>45554</v>
      </c>
      <c r="F2283" s="1">
        <v>45567</v>
      </c>
      <c r="G2283" s="1">
        <v>45575</v>
      </c>
      <c r="H2283" s="1">
        <v>45656</v>
      </c>
      <c r="I2283" s="1">
        <v>45559</v>
      </c>
      <c r="J2283" t="s">
        <v>101</v>
      </c>
      <c r="K2283" t="s">
        <v>32</v>
      </c>
      <c r="L2283">
        <v>21428</v>
      </c>
      <c r="M2283">
        <v>16200</v>
      </c>
      <c r="N2283">
        <v>8</v>
      </c>
      <c r="O2283" t="s">
        <v>3668</v>
      </c>
      <c r="P2283" t="s">
        <v>3669</v>
      </c>
      <c r="Q2283" t="s">
        <v>3670</v>
      </c>
      <c r="R2283" t="s">
        <v>2413</v>
      </c>
      <c r="S2283" t="s">
        <v>256</v>
      </c>
      <c r="T2283">
        <v>21428</v>
      </c>
    </row>
    <row r="2284" spans="1:20" x14ac:dyDescent="0.3">
      <c r="A2284" t="s">
        <v>3748</v>
      </c>
      <c r="B2284" t="str">
        <f>_xlfn.CONCAT(쿼리1[[#This Row],[주문번호]], "-", 쿼리1[[#This Row],[공정명]])</f>
        <v>20240923-1000152324-제대</v>
      </c>
      <c r="C2284">
        <v>4</v>
      </c>
      <c r="D2284" t="s">
        <v>80</v>
      </c>
      <c r="E2284" s="1">
        <v>45558</v>
      </c>
      <c r="F2284" s="1">
        <v>45569</v>
      </c>
      <c r="G2284" s="1">
        <v>45575</v>
      </c>
      <c r="H2284" s="1">
        <v>45656</v>
      </c>
      <c r="I2284" s="1">
        <v>45575</v>
      </c>
      <c r="J2284" t="s">
        <v>31</v>
      </c>
      <c r="K2284" t="s">
        <v>32</v>
      </c>
      <c r="L2284">
        <v>23076</v>
      </c>
      <c r="M2284">
        <v>21763</v>
      </c>
      <c r="N2284">
        <v>6</v>
      </c>
      <c r="O2284" t="s">
        <v>3088</v>
      </c>
      <c r="P2284" t="s">
        <v>3749</v>
      </c>
      <c r="Q2284" t="s">
        <v>3750</v>
      </c>
      <c r="R2284" t="s">
        <v>2413</v>
      </c>
      <c r="S2284" t="s">
        <v>256</v>
      </c>
      <c r="T2284">
        <v>23076</v>
      </c>
    </row>
    <row r="2285" spans="1:20" x14ac:dyDescent="0.3">
      <c r="A2285" t="s">
        <v>3748</v>
      </c>
      <c r="B2285" t="str">
        <f>_xlfn.CONCAT(쿼리1[[#This Row],[주문번호]], "-", 쿼리1[[#This Row],[공정명]])</f>
        <v>20240923-1000152324-제대</v>
      </c>
      <c r="C2285">
        <v>4</v>
      </c>
      <c r="D2285" t="s">
        <v>80</v>
      </c>
      <c r="E2285" s="1">
        <v>45558</v>
      </c>
      <c r="F2285" s="1">
        <v>45569</v>
      </c>
      <c r="G2285" s="1">
        <v>45567</v>
      </c>
      <c r="H2285" s="1">
        <v>45656</v>
      </c>
      <c r="I2285" s="1">
        <v>45575</v>
      </c>
      <c r="J2285" t="s">
        <v>31</v>
      </c>
      <c r="K2285" t="s">
        <v>39</v>
      </c>
      <c r="L2285">
        <v>23076</v>
      </c>
      <c r="M2285">
        <v>21763</v>
      </c>
      <c r="N2285">
        <v>-2</v>
      </c>
      <c r="O2285" t="s">
        <v>3088</v>
      </c>
      <c r="P2285" t="s">
        <v>3749</v>
      </c>
      <c r="Q2285" t="s">
        <v>3750</v>
      </c>
      <c r="R2285" t="s">
        <v>2413</v>
      </c>
      <c r="S2285" t="s">
        <v>256</v>
      </c>
      <c r="T2285">
        <v>23076</v>
      </c>
    </row>
    <row r="2286" spans="1:20" x14ac:dyDescent="0.3">
      <c r="A2286" t="s">
        <v>3104</v>
      </c>
      <c r="B2286" t="str">
        <f>_xlfn.CONCAT(쿼리1[[#This Row],[주문번호]], "-", 쿼리1[[#This Row],[공정명]])</f>
        <v>20241002-1000167792-제대</v>
      </c>
      <c r="C2286">
        <v>4</v>
      </c>
      <c r="D2286" t="s">
        <v>80</v>
      </c>
      <c r="E2286" s="1">
        <v>45567</v>
      </c>
      <c r="F2286" s="1">
        <v>45580</v>
      </c>
      <c r="G2286" s="1">
        <v>45575</v>
      </c>
      <c r="H2286" s="1">
        <v>45656</v>
      </c>
      <c r="I2286" s="1">
        <v>45579</v>
      </c>
      <c r="J2286" t="s">
        <v>31</v>
      </c>
      <c r="K2286" t="s">
        <v>39</v>
      </c>
      <c r="L2286">
        <v>30000</v>
      </c>
      <c r="M2286">
        <v>2000</v>
      </c>
      <c r="N2286">
        <v>-5</v>
      </c>
      <c r="O2286" t="s">
        <v>3091</v>
      </c>
      <c r="P2286" t="s">
        <v>3102</v>
      </c>
      <c r="Q2286" t="s">
        <v>3103</v>
      </c>
      <c r="R2286" t="s">
        <v>2413</v>
      </c>
      <c r="S2286" t="s">
        <v>256</v>
      </c>
      <c r="T2286">
        <v>30000</v>
      </c>
    </row>
    <row r="2287" spans="1:20" x14ac:dyDescent="0.3">
      <c r="A2287" t="s">
        <v>3104</v>
      </c>
      <c r="B2287" t="str">
        <f>_xlfn.CONCAT(쿼리1[[#This Row],[주문번호]], "-", 쿼리1[[#This Row],[공정명]])</f>
        <v>20241002-1000167792-제대</v>
      </c>
      <c r="C2287">
        <v>4</v>
      </c>
      <c r="D2287" t="s">
        <v>80</v>
      </c>
      <c r="E2287" s="1">
        <v>45567</v>
      </c>
      <c r="F2287" s="1">
        <v>45580</v>
      </c>
      <c r="G2287" s="1">
        <v>45576</v>
      </c>
      <c r="H2287" s="1">
        <v>45656</v>
      </c>
      <c r="I2287" s="1">
        <v>45579</v>
      </c>
      <c r="J2287" t="s">
        <v>31</v>
      </c>
      <c r="K2287" t="s">
        <v>39</v>
      </c>
      <c r="L2287">
        <v>30000</v>
      </c>
      <c r="M2287">
        <v>29400</v>
      </c>
      <c r="N2287">
        <v>-4</v>
      </c>
      <c r="O2287" t="s">
        <v>3091</v>
      </c>
      <c r="P2287" t="s">
        <v>3102</v>
      </c>
      <c r="Q2287" t="s">
        <v>3103</v>
      </c>
      <c r="R2287" t="s">
        <v>2413</v>
      </c>
      <c r="S2287" t="s">
        <v>256</v>
      </c>
      <c r="T2287">
        <v>30000</v>
      </c>
    </row>
    <row r="2288" spans="1:20" x14ac:dyDescent="0.3">
      <c r="A2288" t="s">
        <v>3797</v>
      </c>
      <c r="B2288" t="str">
        <f>_xlfn.CONCAT(쿼리1[[#This Row],[주문번호]], "-", 쿼리1[[#This Row],[공정명]])</f>
        <v>20241212-1000168755-제대</v>
      </c>
      <c r="C2288">
        <v>4</v>
      </c>
      <c r="D2288" t="s">
        <v>80</v>
      </c>
      <c r="E2288" s="1">
        <v>45638</v>
      </c>
      <c r="F2288" s="1">
        <v>45651</v>
      </c>
      <c r="G2288" s="1"/>
      <c r="H2288" s="1">
        <v>45656</v>
      </c>
      <c r="I2288" s="1">
        <v>45649</v>
      </c>
      <c r="J2288" t="s">
        <v>21</v>
      </c>
      <c r="K2288" t="s">
        <v>22</v>
      </c>
      <c r="L2288">
        <v>7500</v>
      </c>
      <c r="O2288" t="s">
        <v>394</v>
      </c>
      <c r="P2288" t="s">
        <v>3798</v>
      </c>
      <c r="Q2288" t="s">
        <v>3799</v>
      </c>
      <c r="R2288" t="s">
        <v>954</v>
      </c>
      <c r="S2288" t="s">
        <v>256</v>
      </c>
      <c r="T2288">
        <v>7500</v>
      </c>
    </row>
    <row r="2289" spans="1:20" x14ac:dyDescent="0.3">
      <c r="A2289" t="s">
        <v>3800</v>
      </c>
      <c r="B2289" t="str">
        <f>_xlfn.CONCAT(쿼리1[[#This Row],[주문번호]], "-", 쿼리1[[#This Row],[공정명]])</f>
        <v>20241212-1000168763-제대</v>
      </c>
      <c r="C2289">
        <v>4</v>
      </c>
      <c r="D2289" t="s">
        <v>80</v>
      </c>
      <c r="E2289" s="1">
        <v>45638</v>
      </c>
      <c r="F2289" s="1">
        <v>45651</v>
      </c>
      <c r="G2289" s="1"/>
      <c r="H2289" s="1">
        <v>45656</v>
      </c>
      <c r="I2289" s="1">
        <v>45649</v>
      </c>
      <c r="J2289" t="s">
        <v>21</v>
      </c>
      <c r="K2289" t="s">
        <v>22</v>
      </c>
      <c r="L2289">
        <v>8571</v>
      </c>
      <c r="O2289" t="s">
        <v>394</v>
      </c>
      <c r="P2289" t="s">
        <v>2430</v>
      </c>
      <c r="Q2289" t="s">
        <v>2431</v>
      </c>
      <c r="R2289" t="s">
        <v>954</v>
      </c>
      <c r="S2289" t="s">
        <v>256</v>
      </c>
      <c r="T2289">
        <v>8571</v>
      </c>
    </row>
    <row r="2290" spans="1:20" x14ac:dyDescent="0.3">
      <c r="A2290" t="s">
        <v>3801</v>
      </c>
      <c r="B2290" t="str">
        <f>_xlfn.CONCAT(쿼리1[[#This Row],[주문번호]], "-", 쿼리1[[#This Row],[공정명]])</f>
        <v>20241212-1000168759-제대</v>
      </c>
      <c r="C2290">
        <v>4</v>
      </c>
      <c r="D2290" t="s">
        <v>80</v>
      </c>
      <c r="E2290" s="1">
        <v>45638</v>
      </c>
      <c r="F2290" s="1">
        <v>45651</v>
      </c>
      <c r="G2290" s="1"/>
      <c r="H2290" s="1">
        <v>45656</v>
      </c>
      <c r="I2290" s="1">
        <v>45649</v>
      </c>
      <c r="J2290" t="s">
        <v>21</v>
      </c>
      <c r="K2290" t="s">
        <v>22</v>
      </c>
      <c r="L2290">
        <v>8571</v>
      </c>
      <c r="O2290" t="s">
        <v>394</v>
      </c>
      <c r="P2290" t="s">
        <v>3802</v>
      </c>
      <c r="Q2290" t="s">
        <v>3803</v>
      </c>
      <c r="R2290" t="s">
        <v>954</v>
      </c>
      <c r="S2290" t="s">
        <v>256</v>
      </c>
      <c r="T2290">
        <v>8571</v>
      </c>
    </row>
    <row r="2291" spans="1:20" x14ac:dyDescent="0.3">
      <c r="A2291" t="s">
        <v>3804</v>
      </c>
      <c r="B2291" t="str">
        <f>_xlfn.CONCAT(쿼리1[[#This Row],[주문번호]], "-", 쿼리1[[#This Row],[공정명]])</f>
        <v>20241101-1000153710-제대</v>
      </c>
      <c r="C2291">
        <v>5</v>
      </c>
      <c r="D2291" t="s">
        <v>80</v>
      </c>
      <c r="E2291" s="1">
        <v>45597</v>
      </c>
      <c r="F2291" s="1">
        <v>45608</v>
      </c>
      <c r="G2291" s="1">
        <v>45610</v>
      </c>
      <c r="H2291" s="1">
        <v>45656</v>
      </c>
      <c r="I2291" s="1">
        <v>45617</v>
      </c>
      <c r="J2291" t="s">
        <v>31</v>
      </c>
      <c r="K2291" t="s">
        <v>32</v>
      </c>
      <c r="L2291">
        <v>24000</v>
      </c>
      <c r="M2291">
        <v>22680</v>
      </c>
      <c r="N2291">
        <v>2</v>
      </c>
      <c r="O2291" t="s">
        <v>3805</v>
      </c>
      <c r="P2291" t="s">
        <v>3806</v>
      </c>
      <c r="Q2291" t="s">
        <v>3807</v>
      </c>
      <c r="R2291" t="s">
        <v>954</v>
      </c>
      <c r="S2291" t="s">
        <v>256</v>
      </c>
      <c r="T2291">
        <v>24000</v>
      </c>
    </row>
    <row r="2292" spans="1:20" x14ac:dyDescent="0.3">
      <c r="A2292" t="s">
        <v>3808</v>
      </c>
      <c r="B2292" t="str">
        <f>_xlfn.CONCAT(쿼리1[[#This Row],[주문번호]], "-", 쿼리1[[#This Row],[공정명]])</f>
        <v>20241212-1000168767-제대</v>
      </c>
      <c r="C2292">
        <v>4</v>
      </c>
      <c r="D2292" t="s">
        <v>80</v>
      </c>
      <c r="E2292" s="1">
        <v>45638</v>
      </c>
      <c r="F2292" s="1">
        <v>45651</v>
      </c>
      <c r="G2292" s="1"/>
      <c r="H2292" s="1">
        <v>45656</v>
      </c>
      <c r="I2292" s="1">
        <v>45649</v>
      </c>
      <c r="J2292" t="s">
        <v>21</v>
      </c>
      <c r="K2292" t="s">
        <v>22</v>
      </c>
      <c r="L2292">
        <v>10344</v>
      </c>
      <c r="O2292" t="s">
        <v>394</v>
      </c>
      <c r="P2292" t="s">
        <v>3809</v>
      </c>
      <c r="Q2292" t="s">
        <v>3810</v>
      </c>
      <c r="R2292" t="s">
        <v>954</v>
      </c>
      <c r="S2292" t="s">
        <v>256</v>
      </c>
      <c r="T2292">
        <v>10344</v>
      </c>
    </row>
    <row r="2293" spans="1:20" x14ac:dyDescent="0.3">
      <c r="A2293" t="s">
        <v>3811</v>
      </c>
      <c r="B2293" t="str">
        <f>_xlfn.CONCAT(쿼리1[[#This Row],[주문번호]], "-", 쿼리1[[#This Row],[공정명]])</f>
        <v>20240919-1000168759-제대</v>
      </c>
      <c r="C2293">
        <v>4</v>
      </c>
      <c r="D2293" t="s">
        <v>80</v>
      </c>
      <c r="E2293" s="1">
        <v>45554</v>
      </c>
      <c r="F2293" s="1">
        <v>45568</v>
      </c>
      <c r="G2293" s="1">
        <v>45575</v>
      </c>
      <c r="H2293" s="1">
        <v>45656</v>
      </c>
      <c r="I2293" s="1">
        <v>45575</v>
      </c>
      <c r="J2293" t="s">
        <v>31</v>
      </c>
      <c r="K2293" t="s">
        <v>32</v>
      </c>
      <c r="L2293">
        <v>25714</v>
      </c>
      <c r="M2293">
        <v>23400</v>
      </c>
      <c r="N2293">
        <v>7</v>
      </c>
      <c r="O2293" t="s">
        <v>394</v>
      </c>
      <c r="P2293" t="s">
        <v>3802</v>
      </c>
      <c r="Q2293" t="s">
        <v>3803</v>
      </c>
      <c r="R2293" t="s">
        <v>954</v>
      </c>
      <c r="S2293" t="s">
        <v>256</v>
      </c>
      <c r="T2293">
        <v>25714</v>
      </c>
    </row>
    <row r="2294" spans="1:20" x14ac:dyDescent="0.3">
      <c r="A2294" t="s">
        <v>3811</v>
      </c>
      <c r="B2294" t="str">
        <f>_xlfn.CONCAT(쿼리1[[#This Row],[주문번호]], "-", 쿼리1[[#This Row],[공정명]])</f>
        <v>20240919-1000168759-제대</v>
      </c>
      <c r="C2294">
        <v>4</v>
      </c>
      <c r="D2294" t="s">
        <v>80</v>
      </c>
      <c r="E2294" s="1">
        <v>45554</v>
      </c>
      <c r="F2294" s="1">
        <v>45568</v>
      </c>
      <c r="G2294" s="1">
        <v>45569</v>
      </c>
      <c r="H2294" s="1">
        <v>45656</v>
      </c>
      <c r="I2294" s="1">
        <v>45575</v>
      </c>
      <c r="J2294" t="s">
        <v>31</v>
      </c>
      <c r="K2294" t="s">
        <v>32</v>
      </c>
      <c r="L2294">
        <v>25714</v>
      </c>
      <c r="M2294">
        <v>23400</v>
      </c>
      <c r="N2294">
        <v>1</v>
      </c>
      <c r="O2294" t="s">
        <v>394</v>
      </c>
      <c r="P2294" t="s">
        <v>3802</v>
      </c>
      <c r="Q2294" t="s">
        <v>3803</v>
      </c>
      <c r="R2294" t="s">
        <v>954</v>
      </c>
      <c r="S2294" t="s">
        <v>256</v>
      </c>
      <c r="T2294">
        <v>25714</v>
      </c>
    </row>
    <row r="2295" spans="1:20" x14ac:dyDescent="0.3">
      <c r="A2295" t="s">
        <v>3812</v>
      </c>
      <c r="B2295" t="str">
        <f>_xlfn.CONCAT(쿼리1[[#This Row],[주문번호]], "-", 쿼리1[[#This Row],[공정명]])</f>
        <v>20241128-1000167850-제대</v>
      </c>
      <c r="C2295">
        <v>3</v>
      </c>
      <c r="D2295" t="s">
        <v>80</v>
      </c>
      <c r="E2295" s="1">
        <v>45624</v>
      </c>
      <c r="F2295" s="1">
        <v>45637</v>
      </c>
      <c r="G2295" s="1">
        <v>45635</v>
      </c>
      <c r="H2295" s="1">
        <v>45656</v>
      </c>
      <c r="I2295" s="1">
        <v>45635</v>
      </c>
      <c r="J2295" t="s">
        <v>31</v>
      </c>
      <c r="K2295" t="s">
        <v>39</v>
      </c>
      <c r="L2295">
        <v>20689</v>
      </c>
      <c r="M2295">
        <v>19800</v>
      </c>
      <c r="N2295">
        <v>-2</v>
      </c>
      <c r="O2295" t="s">
        <v>3813</v>
      </c>
      <c r="P2295" t="s">
        <v>107</v>
      </c>
      <c r="Q2295" t="s">
        <v>3814</v>
      </c>
      <c r="R2295" t="s">
        <v>2413</v>
      </c>
      <c r="S2295" t="s">
        <v>256</v>
      </c>
      <c r="T2295">
        <v>20689</v>
      </c>
    </row>
    <row r="2296" spans="1:20" x14ac:dyDescent="0.3">
      <c r="A2296" t="s">
        <v>3101</v>
      </c>
      <c r="B2296" t="str">
        <f>_xlfn.CONCAT(쿼리1[[#This Row],[주문번호]], "-", 쿼리1[[#This Row],[공정명]])</f>
        <v>20241010-1000167792-제대</v>
      </c>
      <c r="C2296">
        <v>4</v>
      </c>
      <c r="D2296" t="s">
        <v>80</v>
      </c>
      <c r="E2296" s="1">
        <v>45575</v>
      </c>
      <c r="F2296" s="1">
        <v>45588</v>
      </c>
      <c r="G2296" s="1">
        <v>45589</v>
      </c>
      <c r="H2296" s="1">
        <v>45656</v>
      </c>
      <c r="I2296" s="1">
        <v>45589</v>
      </c>
      <c r="J2296" t="s">
        <v>31</v>
      </c>
      <c r="K2296" t="s">
        <v>32</v>
      </c>
      <c r="L2296">
        <v>30000</v>
      </c>
      <c r="M2296">
        <v>25600</v>
      </c>
      <c r="N2296">
        <v>1</v>
      </c>
      <c r="O2296" t="s">
        <v>3091</v>
      </c>
      <c r="P2296" t="s">
        <v>3102</v>
      </c>
      <c r="Q2296" t="s">
        <v>3103</v>
      </c>
      <c r="R2296" t="s">
        <v>2413</v>
      </c>
      <c r="S2296" t="s">
        <v>256</v>
      </c>
      <c r="T2296">
        <v>30000</v>
      </c>
    </row>
    <row r="2297" spans="1:20" x14ac:dyDescent="0.3">
      <c r="A2297" t="s">
        <v>3105</v>
      </c>
      <c r="B2297" t="str">
        <f>_xlfn.CONCAT(쿼리1[[#This Row],[주문번호]], "-", 쿼리1[[#This Row],[공정명]])</f>
        <v>20241002-1000156505-제대</v>
      </c>
      <c r="C2297">
        <v>4</v>
      </c>
      <c r="D2297" t="s">
        <v>80</v>
      </c>
      <c r="E2297" s="1">
        <v>45567</v>
      </c>
      <c r="F2297" s="1">
        <v>45580</v>
      </c>
      <c r="G2297" s="1">
        <v>45579</v>
      </c>
      <c r="H2297" s="1">
        <v>45656</v>
      </c>
      <c r="I2297" s="1">
        <v>45579</v>
      </c>
      <c r="J2297" t="s">
        <v>31</v>
      </c>
      <c r="K2297" t="s">
        <v>39</v>
      </c>
      <c r="L2297">
        <v>28571</v>
      </c>
      <c r="M2297">
        <v>25930</v>
      </c>
      <c r="N2297">
        <v>-1</v>
      </c>
      <c r="O2297" t="s">
        <v>2410</v>
      </c>
      <c r="P2297" t="s">
        <v>2411</v>
      </c>
      <c r="Q2297" t="s">
        <v>3106</v>
      </c>
      <c r="R2297" t="s">
        <v>2413</v>
      </c>
      <c r="S2297" t="s">
        <v>256</v>
      </c>
      <c r="T2297">
        <v>28571</v>
      </c>
    </row>
    <row r="2298" spans="1:20" x14ac:dyDescent="0.3">
      <c r="A2298" t="s">
        <v>3789</v>
      </c>
      <c r="B2298" t="str">
        <f>_xlfn.CONCAT(쿼리1[[#This Row],[주문번호]], "-", 쿼리1[[#This Row],[공정명]])</f>
        <v>20240911-1000169065-제대</v>
      </c>
      <c r="C2298">
        <v>4</v>
      </c>
      <c r="D2298" t="s">
        <v>80</v>
      </c>
      <c r="E2298" s="1">
        <v>45546</v>
      </c>
      <c r="F2298" s="1">
        <v>45559</v>
      </c>
      <c r="G2298" s="1">
        <v>45575</v>
      </c>
      <c r="H2298" s="1">
        <v>45656</v>
      </c>
      <c r="I2298" s="1">
        <v>45575</v>
      </c>
      <c r="J2298" t="s">
        <v>31</v>
      </c>
      <c r="K2298" t="s">
        <v>32</v>
      </c>
      <c r="L2298">
        <v>18750</v>
      </c>
      <c r="M2298">
        <v>17827</v>
      </c>
      <c r="N2298">
        <v>16</v>
      </c>
      <c r="O2298" t="s">
        <v>117</v>
      </c>
      <c r="P2298" t="s">
        <v>2540</v>
      </c>
      <c r="Q2298" t="s">
        <v>2629</v>
      </c>
      <c r="R2298" t="s">
        <v>120</v>
      </c>
      <c r="S2298" t="s">
        <v>256</v>
      </c>
      <c r="T2298">
        <v>18750</v>
      </c>
    </row>
    <row r="2299" spans="1:20" x14ac:dyDescent="0.3">
      <c r="A2299" t="s">
        <v>3112</v>
      </c>
      <c r="B2299" t="str">
        <f>_xlfn.CONCAT(쿼리1[[#This Row],[주문번호]], "-", 쿼리1[[#This Row],[공정명]])</f>
        <v>20241220-1000170046-제대</v>
      </c>
      <c r="C2299">
        <v>2</v>
      </c>
      <c r="D2299" t="s">
        <v>80</v>
      </c>
      <c r="E2299" s="1">
        <v>45646</v>
      </c>
      <c r="F2299" s="1">
        <v>45658</v>
      </c>
      <c r="G2299" s="1"/>
      <c r="H2299" s="1">
        <v>45656</v>
      </c>
      <c r="I2299" s="1"/>
      <c r="J2299" t="s">
        <v>21</v>
      </c>
      <c r="K2299" t="s">
        <v>282</v>
      </c>
      <c r="L2299">
        <v>24000</v>
      </c>
      <c r="O2299" t="s">
        <v>128</v>
      </c>
      <c r="P2299" t="s">
        <v>1869</v>
      </c>
      <c r="Q2299" t="s">
        <v>42</v>
      </c>
      <c r="R2299" t="s">
        <v>3113</v>
      </c>
      <c r="S2299" t="s">
        <v>256</v>
      </c>
      <c r="T2299">
        <v>24000</v>
      </c>
    </row>
    <row r="2300" spans="1:20" x14ac:dyDescent="0.3">
      <c r="A2300" t="s">
        <v>3815</v>
      </c>
      <c r="B2300" t="str">
        <f>_xlfn.CONCAT(쿼리1[[#This Row],[주문번호]], "-", 쿼리1[[#This Row],[공정명]])</f>
        <v>20241205-1000169931-제대</v>
      </c>
      <c r="C2300">
        <v>4</v>
      </c>
      <c r="D2300" t="s">
        <v>80</v>
      </c>
      <c r="E2300" s="1">
        <v>45631</v>
      </c>
      <c r="F2300" s="1">
        <v>45644</v>
      </c>
      <c r="G2300" s="1">
        <v>45644</v>
      </c>
      <c r="H2300" s="1">
        <v>45656</v>
      </c>
      <c r="I2300" s="1">
        <v>45649</v>
      </c>
      <c r="J2300" t="s">
        <v>31</v>
      </c>
      <c r="K2300" t="s">
        <v>39</v>
      </c>
      <c r="L2300">
        <v>30000</v>
      </c>
      <c r="M2300">
        <v>14300</v>
      </c>
      <c r="N2300">
        <v>0</v>
      </c>
      <c r="O2300" t="s">
        <v>128</v>
      </c>
      <c r="P2300" t="s">
        <v>3783</v>
      </c>
      <c r="Q2300" t="s">
        <v>3816</v>
      </c>
      <c r="R2300" t="s">
        <v>2413</v>
      </c>
      <c r="S2300" t="s">
        <v>256</v>
      </c>
      <c r="T2300">
        <v>30000</v>
      </c>
    </row>
    <row r="2301" spans="1:20" x14ac:dyDescent="0.3">
      <c r="A2301" t="s">
        <v>3815</v>
      </c>
      <c r="B2301" t="str">
        <f>_xlfn.CONCAT(쿼리1[[#This Row],[주문번호]], "-", 쿼리1[[#This Row],[공정명]])</f>
        <v>20241205-1000169931-제대</v>
      </c>
      <c r="C2301">
        <v>4</v>
      </c>
      <c r="D2301" t="s">
        <v>80</v>
      </c>
      <c r="E2301" s="1">
        <v>45631</v>
      </c>
      <c r="F2301" s="1">
        <v>45644</v>
      </c>
      <c r="G2301" s="1">
        <v>45649</v>
      </c>
      <c r="H2301" s="1">
        <v>45656</v>
      </c>
      <c r="I2301" s="1">
        <v>45649</v>
      </c>
      <c r="J2301" t="s">
        <v>31</v>
      </c>
      <c r="K2301" t="s">
        <v>32</v>
      </c>
      <c r="L2301">
        <v>30000</v>
      </c>
      <c r="M2301">
        <v>14600</v>
      </c>
      <c r="N2301">
        <v>5</v>
      </c>
      <c r="O2301" t="s">
        <v>128</v>
      </c>
      <c r="P2301" t="s">
        <v>3783</v>
      </c>
      <c r="Q2301" t="s">
        <v>3816</v>
      </c>
      <c r="R2301" t="s">
        <v>2413</v>
      </c>
      <c r="S2301" t="s">
        <v>256</v>
      </c>
      <c r="T2301">
        <v>30000</v>
      </c>
    </row>
    <row r="2302" spans="1:20" x14ac:dyDescent="0.3">
      <c r="A2302" t="s">
        <v>3751</v>
      </c>
      <c r="B2302" t="str">
        <f>_xlfn.CONCAT(쿼리1[[#This Row],[주문번호]], "-", 쿼리1[[#This Row],[공정명]])</f>
        <v>20240906-1000141177-제대</v>
      </c>
      <c r="C2302">
        <v>4</v>
      </c>
      <c r="D2302" t="s">
        <v>80</v>
      </c>
      <c r="E2302" s="1">
        <v>45541</v>
      </c>
      <c r="F2302" s="1">
        <v>45552</v>
      </c>
      <c r="G2302" s="1">
        <v>45575</v>
      </c>
      <c r="H2302" s="1">
        <v>45656</v>
      </c>
      <c r="I2302" s="1">
        <v>45575</v>
      </c>
      <c r="J2302" t="s">
        <v>31</v>
      </c>
      <c r="K2302" t="s">
        <v>32</v>
      </c>
      <c r="L2302">
        <v>28571</v>
      </c>
      <c r="M2302">
        <v>27050</v>
      </c>
      <c r="N2302">
        <v>23</v>
      </c>
      <c r="O2302" t="s">
        <v>2410</v>
      </c>
      <c r="P2302" t="s">
        <v>2411</v>
      </c>
      <c r="Q2302" t="s">
        <v>2412</v>
      </c>
      <c r="R2302" t="s">
        <v>2413</v>
      </c>
      <c r="S2302" t="s">
        <v>256</v>
      </c>
      <c r="T2302">
        <v>28571</v>
      </c>
    </row>
    <row r="2303" spans="1:20" x14ac:dyDescent="0.3">
      <c r="A2303" t="s">
        <v>3751</v>
      </c>
      <c r="B2303" t="str">
        <f>_xlfn.CONCAT(쿼리1[[#This Row],[주문번호]], "-", 쿼리1[[#This Row],[공정명]])</f>
        <v>20240906-1000141177-제대</v>
      </c>
      <c r="C2303">
        <v>4</v>
      </c>
      <c r="D2303" t="s">
        <v>80</v>
      </c>
      <c r="E2303" s="1">
        <v>45541</v>
      </c>
      <c r="F2303" s="1">
        <v>45552</v>
      </c>
      <c r="G2303" s="1">
        <v>45575</v>
      </c>
      <c r="H2303" s="1">
        <v>45656</v>
      </c>
      <c r="I2303" s="1">
        <v>45575</v>
      </c>
      <c r="J2303" t="s">
        <v>31</v>
      </c>
      <c r="K2303" t="s">
        <v>32</v>
      </c>
      <c r="L2303">
        <v>28571</v>
      </c>
      <c r="M2303">
        <v>27050</v>
      </c>
      <c r="N2303">
        <v>23</v>
      </c>
      <c r="O2303" t="s">
        <v>2410</v>
      </c>
      <c r="P2303" t="s">
        <v>2411</v>
      </c>
      <c r="Q2303" t="s">
        <v>2412</v>
      </c>
      <c r="R2303" t="s">
        <v>2413</v>
      </c>
      <c r="S2303" t="s">
        <v>256</v>
      </c>
      <c r="T2303">
        <v>28571</v>
      </c>
    </row>
    <row r="2304" spans="1:20" x14ac:dyDescent="0.3">
      <c r="A2304" t="s">
        <v>3817</v>
      </c>
      <c r="B2304" t="str">
        <f>_xlfn.CONCAT(쿼리1[[#This Row],[주문번호]], "-", 쿼리1[[#This Row],[공정명]])</f>
        <v>20241105-1000167850-제대</v>
      </c>
      <c r="C2304">
        <v>3</v>
      </c>
      <c r="D2304" t="s">
        <v>80</v>
      </c>
      <c r="E2304" s="1">
        <v>45601</v>
      </c>
      <c r="F2304" s="1">
        <v>45614</v>
      </c>
      <c r="G2304" s="1">
        <v>45610</v>
      </c>
      <c r="H2304" s="1">
        <v>45656</v>
      </c>
      <c r="I2304" s="1">
        <v>45617</v>
      </c>
      <c r="J2304" t="s">
        <v>31</v>
      </c>
      <c r="K2304" t="s">
        <v>39</v>
      </c>
      <c r="L2304">
        <v>20689</v>
      </c>
      <c r="M2304">
        <v>18850</v>
      </c>
      <c r="N2304">
        <v>-4</v>
      </c>
      <c r="O2304" t="s">
        <v>3813</v>
      </c>
      <c r="P2304" t="s">
        <v>107</v>
      </c>
      <c r="Q2304" t="s">
        <v>3814</v>
      </c>
      <c r="R2304" t="s">
        <v>2413</v>
      </c>
      <c r="S2304" t="s">
        <v>256</v>
      </c>
      <c r="T2304">
        <v>20689</v>
      </c>
    </row>
    <row r="2305" spans="1:20" x14ac:dyDescent="0.3">
      <c r="A2305" t="s">
        <v>3817</v>
      </c>
      <c r="B2305" t="str">
        <f>_xlfn.CONCAT(쿼리1[[#This Row],[주문번호]], "-", 쿼리1[[#This Row],[공정명]])</f>
        <v>20241105-1000167850-제대</v>
      </c>
      <c r="C2305">
        <v>3</v>
      </c>
      <c r="D2305" t="s">
        <v>80</v>
      </c>
      <c r="E2305" s="1">
        <v>45601</v>
      </c>
      <c r="F2305" s="1">
        <v>45614</v>
      </c>
      <c r="G2305" s="1">
        <v>45610</v>
      </c>
      <c r="H2305" s="1">
        <v>45656</v>
      </c>
      <c r="I2305" s="1">
        <v>45617</v>
      </c>
      <c r="J2305" t="s">
        <v>31</v>
      </c>
      <c r="K2305" t="s">
        <v>39</v>
      </c>
      <c r="L2305">
        <v>20689</v>
      </c>
      <c r="M2305">
        <v>500</v>
      </c>
      <c r="N2305">
        <v>-4</v>
      </c>
      <c r="O2305" t="s">
        <v>3813</v>
      </c>
      <c r="P2305" t="s">
        <v>107</v>
      </c>
      <c r="Q2305" t="s">
        <v>3814</v>
      </c>
      <c r="R2305" t="s">
        <v>2413</v>
      </c>
      <c r="S2305" t="s">
        <v>256</v>
      </c>
      <c r="T2305">
        <v>20689</v>
      </c>
    </row>
    <row r="2306" spans="1:20" x14ac:dyDescent="0.3">
      <c r="A2306" t="s">
        <v>3752</v>
      </c>
      <c r="B2306" t="str">
        <f>_xlfn.CONCAT(쿼리1[[#This Row],[주문번호]], "-", 쿼리1[[#This Row],[공정명]])</f>
        <v>20241107-1000150018-제대</v>
      </c>
      <c r="C2306">
        <v>5</v>
      </c>
      <c r="D2306" t="s">
        <v>80</v>
      </c>
      <c r="E2306" s="1">
        <v>45603</v>
      </c>
      <c r="F2306" s="1">
        <v>45617</v>
      </c>
      <c r="G2306" s="1">
        <v>45625</v>
      </c>
      <c r="H2306" s="1">
        <v>45656</v>
      </c>
      <c r="I2306" s="1">
        <v>45625</v>
      </c>
      <c r="J2306" t="s">
        <v>31</v>
      </c>
      <c r="K2306" t="s">
        <v>32</v>
      </c>
      <c r="L2306">
        <v>33333</v>
      </c>
      <c r="M2306">
        <v>28780</v>
      </c>
      <c r="N2306">
        <v>8</v>
      </c>
      <c r="O2306" t="s">
        <v>51</v>
      </c>
      <c r="P2306" t="s">
        <v>2853</v>
      </c>
      <c r="Q2306" t="s">
        <v>3753</v>
      </c>
      <c r="R2306" t="s">
        <v>43</v>
      </c>
      <c r="S2306" t="s">
        <v>256</v>
      </c>
      <c r="T2306">
        <v>33333</v>
      </c>
    </row>
    <row r="2307" spans="1:20" x14ac:dyDescent="0.3">
      <c r="A2307" t="s">
        <v>3246</v>
      </c>
      <c r="B2307" t="str">
        <f>_xlfn.CONCAT(쿼리1[[#This Row],[주문번호]], "-", 쿼리1[[#This Row],[공정명]])</f>
        <v>20241219-1000170044-제대</v>
      </c>
      <c r="C2307">
        <v>5</v>
      </c>
      <c r="D2307" t="s">
        <v>80</v>
      </c>
      <c r="E2307" s="1">
        <v>45645</v>
      </c>
      <c r="F2307" s="1">
        <v>45660</v>
      </c>
      <c r="G2307" s="1"/>
      <c r="H2307" s="1">
        <v>45656</v>
      </c>
      <c r="I2307" s="1"/>
      <c r="J2307" t="s">
        <v>21</v>
      </c>
      <c r="K2307" t="s">
        <v>282</v>
      </c>
      <c r="L2307">
        <v>80000</v>
      </c>
      <c r="O2307" t="s">
        <v>3247</v>
      </c>
      <c r="P2307" t="s">
        <v>3248</v>
      </c>
      <c r="Q2307" t="s">
        <v>3249</v>
      </c>
      <c r="R2307" t="s">
        <v>43</v>
      </c>
      <c r="S2307" t="s">
        <v>256</v>
      </c>
      <c r="T2307">
        <v>80000</v>
      </c>
    </row>
    <row r="2308" spans="1:20" x14ac:dyDescent="0.3">
      <c r="A2308" t="s">
        <v>3428</v>
      </c>
      <c r="B2308" t="str">
        <f>_xlfn.CONCAT(쿼리1[[#This Row],[주문번호]], "-", 쿼리1[[#This Row],[공정명]])</f>
        <v>20240930-1000169223-제대</v>
      </c>
      <c r="C2308">
        <v>2</v>
      </c>
      <c r="D2308" t="s">
        <v>80</v>
      </c>
      <c r="E2308" s="1">
        <v>45565</v>
      </c>
      <c r="F2308" s="1">
        <v>45575</v>
      </c>
      <c r="G2308" s="1">
        <v>45576</v>
      </c>
      <c r="H2308" s="1">
        <v>45656</v>
      </c>
      <c r="I2308" s="1">
        <v>45576</v>
      </c>
      <c r="J2308" t="s">
        <v>31</v>
      </c>
      <c r="K2308" t="s">
        <v>32</v>
      </c>
      <c r="L2308">
        <v>46153</v>
      </c>
      <c r="M2308">
        <v>39850</v>
      </c>
      <c r="N2308">
        <v>1</v>
      </c>
      <c r="O2308" t="s">
        <v>201</v>
      </c>
      <c r="P2308" t="s">
        <v>2094</v>
      </c>
      <c r="Q2308" t="s">
        <v>42</v>
      </c>
      <c r="R2308" t="s">
        <v>1309</v>
      </c>
      <c r="S2308" t="s">
        <v>256</v>
      </c>
      <c r="T2308">
        <v>46153</v>
      </c>
    </row>
    <row r="2309" spans="1:20" x14ac:dyDescent="0.3">
      <c r="A2309" t="s">
        <v>3429</v>
      </c>
      <c r="B2309" t="str">
        <f>_xlfn.CONCAT(쿼리1[[#This Row],[주문번호]], "-", 쿼리1[[#This Row],[공정명]])</f>
        <v>20241108-1000169583-제대</v>
      </c>
      <c r="C2309">
        <v>3</v>
      </c>
      <c r="D2309" t="s">
        <v>80</v>
      </c>
      <c r="E2309" s="1">
        <v>45604</v>
      </c>
      <c r="F2309" s="1">
        <v>45617</v>
      </c>
      <c r="G2309" s="1">
        <v>45616</v>
      </c>
      <c r="H2309" s="1">
        <v>45656</v>
      </c>
      <c r="I2309" s="1">
        <v>45617</v>
      </c>
      <c r="J2309" t="s">
        <v>31</v>
      </c>
      <c r="K2309" t="s">
        <v>39</v>
      </c>
      <c r="L2309">
        <v>37500</v>
      </c>
      <c r="M2309">
        <v>24000</v>
      </c>
      <c r="N2309">
        <v>-1</v>
      </c>
      <c r="O2309" t="s">
        <v>2797</v>
      </c>
      <c r="P2309" t="s">
        <v>3430</v>
      </c>
      <c r="Q2309" t="s">
        <v>42</v>
      </c>
      <c r="R2309" t="s">
        <v>3431</v>
      </c>
      <c r="S2309" t="s">
        <v>256</v>
      </c>
      <c r="T2309">
        <v>37500</v>
      </c>
    </row>
    <row r="2310" spans="1:20" x14ac:dyDescent="0.3">
      <c r="A2310" t="s">
        <v>3429</v>
      </c>
      <c r="B2310" t="str">
        <f>_xlfn.CONCAT(쿼리1[[#This Row],[주문번호]], "-", 쿼리1[[#This Row],[공정명]])</f>
        <v>20241108-1000169583-제대</v>
      </c>
      <c r="C2310">
        <v>3</v>
      </c>
      <c r="D2310" t="s">
        <v>80</v>
      </c>
      <c r="E2310" s="1">
        <v>45604</v>
      </c>
      <c r="F2310" s="1">
        <v>45617</v>
      </c>
      <c r="G2310" s="1">
        <v>45617</v>
      </c>
      <c r="H2310" s="1">
        <v>45656</v>
      </c>
      <c r="I2310" s="1">
        <v>45617</v>
      </c>
      <c r="J2310" t="s">
        <v>31</v>
      </c>
      <c r="K2310" t="s">
        <v>39</v>
      </c>
      <c r="L2310">
        <v>37500</v>
      </c>
      <c r="M2310">
        <v>11800</v>
      </c>
      <c r="N2310">
        <v>0</v>
      </c>
      <c r="O2310" t="s">
        <v>2797</v>
      </c>
      <c r="P2310" t="s">
        <v>3430</v>
      </c>
      <c r="Q2310" t="s">
        <v>42</v>
      </c>
      <c r="R2310" t="s">
        <v>3431</v>
      </c>
      <c r="S2310" t="s">
        <v>256</v>
      </c>
      <c r="T2310">
        <v>37500</v>
      </c>
    </row>
    <row r="2311" spans="1:20" x14ac:dyDescent="0.3">
      <c r="A2311" t="s">
        <v>3818</v>
      </c>
      <c r="B2311" t="str">
        <f>_xlfn.CONCAT(쿼리1[[#This Row],[주문번호]], "-", 쿼리1[[#This Row],[공정명]])</f>
        <v>20240925-1000169195-제대</v>
      </c>
      <c r="C2311">
        <v>4</v>
      </c>
      <c r="D2311" t="s">
        <v>80</v>
      </c>
      <c r="E2311" s="1">
        <v>45560</v>
      </c>
      <c r="F2311" s="1">
        <v>45573</v>
      </c>
      <c r="G2311" s="1">
        <v>45575</v>
      </c>
      <c r="H2311" s="1">
        <v>45656</v>
      </c>
      <c r="I2311" s="1">
        <v>45575</v>
      </c>
      <c r="J2311" t="s">
        <v>31</v>
      </c>
      <c r="K2311" t="s">
        <v>32</v>
      </c>
      <c r="L2311">
        <v>30000</v>
      </c>
      <c r="M2311">
        <v>28997</v>
      </c>
      <c r="N2311">
        <v>2</v>
      </c>
      <c r="O2311" t="s">
        <v>91</v>
      </c>
      <c r="P2311" t="s">
        <v>676</v>
      </c>
      <c r="Q2311" t="s">
        <v>3819</v>
      </c>
      <c r="R2311" t="s">
        <v>2416</v>
      </c>
      <c r="S2311" t="s">
        <v>256</v>
      </c>
      <c r="T2311">
        <v>30000</v>
      </c>
    </row>
    <row r="2312" spans="1:20" x14ac:dyDescent="0.3">
      <c r="A2312" t="s">
        <v>3713</v>
      </c>
      <c r="B2312" t="str">
        <f>_xlfn.CONCAT(쿼리1[[#This Row],[주문번호]], "-", 쿼리1[[#This Row],[공정명]])</f>
        <v>20240923-1000157709-제대</v>
      </c>
      <c r="C2312">
        <v>4</v>
      </c>
      <c r="D2312" t="s">
        <v>80</v>
      </c>
      <c r="E2312" s="1">
        <v>45558</v>
      </c>
      <c r="F2312" s="1">
        <v>45568</v>
      </c>
      <c r="G2312" s="1">
        <v>45575</v>
      </c>
      <c r="H2312" s="1">
        <v>45656</v>
      </c>
      <c r="I2312" s="1">
        <v>45575</v>
      </c>
      <c r="J2312" t="s">
        <v>31</v>
      </c>
      <c r="K2312" t="s">
        <v>32</v>
      </c>
      <c r="L2312">
        <v>30000</v>
      </c>
      <c r="M2312">
        <v>28100</v>
      </c>
      <c r="N2312">
        <v>7</v>
      </c>
      <c r="O2312" t="s">
        <v>394</v>
      </c>
      <c r="P2312" t="s">
        <v>1043</v>
      </c>
      <c r="Q2312" t="s">
        <v>3714</v>
      </c>
      <c r="R2312" t="s">
        <v>3715</v>
      </c>
      <c r="S2312" t="s">
        <v>256</v>
      </c>
      <c r="T2312">
        <v>30000</v>
      </c>
    </row>
    <row r="2313" spans="1:20" x14ac:dyDescent="0.3">
      <c r="A2313" t="s">
        <v>3713</v>
      </c>
      <c r="B2313" t="str">
        <f>_xlfn.CONCAT(쿼리1[[#This Row],[주문번호]], "-", 쿼리1[[#This Row],[공정명]])</f>
        <v>20240923-1000157709-제대</v>
      </c>
      <c r="C2313">
        <v>4</v>
      </c>
      <c r="D2313" t="s">
        <v>80</v>
      </c>
      <c r="E2313" s="1">
        <v>45558</v>
      </c>
      <c r="F2313" s="1">
        <v>45568</v>
      </c>
      <c r="G2313" s="1">
        <v>45569</v>
      </c>
      <c r="H2313" s="1">
        <v>45656</v>
      </c>
      <c r="I2313" s="1">
        <v>45575</v>
      </c>
      <c r="J2313" t="s">
        <v>31</v>
      </c>
      <c r="K2313" t="s">
        <v>32</v>
      </c>
      <c r="L2313">
        <v>30000</v>
      </c>
      <c r="M2313">
        <v>28100</v>
      </c>
      <c r="N2313">
        <v>1</v>
      </c>
      <c r="O2313" t="s">
        <v>394</v>
      </c>
      <c r="P2313" t="s">
        <v>1043</v>
      </c>
      <c r="Q2313" t="s">
        <v>3714</v>
      </c>
      <c r="R2313" t="s">
        <v>3715</v>
      </c>
      <c r="S2313" t="s">
        <v>256</v>
      </c>
      <c r="T2313">
        <v>30000</v>
      </c>
    </row>
    <row r="2314" spans="1:20" x14ac:dyDescent="0.3">
      <c r="A2314" t="s">
        <v>1299</v>
      </c>
      <c r="B2314" t="str">
        <f>_xlfn.CONCAT(쿼리1[[#This Row],[주문번호]], "-", 쿼리1[[#This Row],[공정명]])</f>
        <v>20241216-1000153428-합지</v>
      </c>
      <c r="C2314">
        <v>3</v>
      </c>
      <c r="D2314" t="s">
        <v>60</v>
      </c>
      <c r="E2314" s="1">
        <v>45642</v>
      </c>
      <c r="F2314" s="1">
        <v>45651</v>
      </c>
      <c r="G2314" s="1">
        <v>45650</v>
      </c>
      <c r="H2314" s="1">
        <v>45656</v>
      </c>
      <c r="I2314" s="1">
        <v>45654</v>
      </c>
      <c r="J2314" t="s">
        <v>31</v>
      </c>
      <c r="K2314" t="s">
        <v>39</v>
      </c>
      <c r="L2314">
        <v>6000</v>
      </c>
      <c r="M2314">
        <v>6000</v>
      </c>
      <c r="N2314">
        <v>-1</v>
      </c>
      <c r="O2314" t="s">
        <v>1177</v>
      </c>
      <c r="P2314" t="s">
        <v>1300</v>
      </c>
      <c r="Q2314" t="s">
        <v>1301</v>
      </c>
      <c r="R2314" t="s">
        <v>1298</v>
      </c>
      <c r="S2314" t="s">
        <v>3709</v>
      </c>
      <c r="T2314">
        <v>14285</v>
      </c>
    </row>
    <row r="2315" spans="1:20" x14ac:dyDescent="0.3">
      <c r="A2315" t="s">
        <v>3775</v>
      </c>
      <c r="B2315" t="str">
        <f>_xlfn.CONCAT(쿼리1[[#This Row],[주문번호]], "-", 쿼리1[[#This Row],[공정명]])</f>
        <v>20241217-1000167792-합지</v>
      </c>
      <c r="C2315">
        <v>3</v>
      </c>
      <c r="D2315" t="s">
        <v>60</v>
      </c>
      <c r="E2315" s="1">
        <v>45643</v>
      </c>
      <c r="F2315" s="1">
        <v>45652</v>
      </c>
      <c r="G2315" s="1">
        <v>45649</v>
      </c>
      <c r="H2315" s="1">
        <v>45656</v>
      </c>
      <c r="I2315" s="1">
        <v>45653</v>
      </c>
      <c r="J2315" t="s">
        <v>31</v>
      </c>
      <c r="K2315" t="s">
        <v>39</v>
      </c>
      <c r="L2315">
        <v>6000</v>
      </c>
      <c r="M2315">
        <v>5900</v>
      </c>
      <c r="N2315">
        <v>-3</v>
      </c>
      <c r="O2315" t="s">
        <v>3091</v>
      </c>
      <c r="P2315" t="s">
        <v>3102</v>
      </c>
      <c r="Q2315" t="s">
        <v>3103</v>
      </c>
      <c r="R2315" t="s">
        <v>2413</v>
      </c>
      <c r="S2315" t="s">
        <v>3709</v>
      </c>
      <c r="T2315">
        <v>30000</v>
      </c>
    </row>
    <row r="2316" spans="1:20" x14ac:dyDescent="0.3">
      <c r="A2316" t="s">
        <v>3776</v>
      </c>
      <c r="B2316" t="str">
        <f>_xlfn.CONCAT(쿼리1[[#This Row],[주문번호]], "-", 쿼리1[[#This Row],[공정명]])</f>
        <v>20241218-1000154144-합지</v>
      </c>
      <c r="C2316">
        <v>3</v>
      </c>
      <c r="D2316" t="s">
        <v>60</v>
      </c>
      <c r="E2316" s="1">
        <v>45644</v>
      </c>
      <c r="F2316" s="1">
        <v>45653</v>
      </c>
      <c r="G2316" s="1">
        <v>45650</v>
      </c>
      <c r="H2316" s="1">
        <v>45656</v>
      </c>
      <c r="I2316" s="1">
        <v>45650</v>
      </c>
      <c r="J2316" t="s">
        <v>31</v>
      </c>
      <c r="K2316" t="s">
        <v>39</v>
      </c>
      <c r="L2316">
        <v>6000</v>
      </c>
      <c r="M2316">
        <v>5900</v>
      </c>
      <c r="N2316">
        <v>-3</v>
      </c>
      <c r="O2316" t="s">
        <v>3091</v>
      </c>
      <c r="P2316" t="s">
        <v>3777</v>
      </c>
      <c r="Q2316" t="s">
        <v>3778</v>
      </c>
      <c r="R2316" t="s">
        <v>2413</v>
      </c>
      <c r="S2316" t="s">
        <v>3709</v>
      </c>
      <c r="T2316">
        <v>30000</v>
      </c>
    </row>
    <row r="2317" spans="1:20" x14ac:dyDescent="0.3">
      <c r="A2317" t="s">
        <v>3820</v>
      </c>
      <c r="B2317" t="str">
        <f>_xlfn.CONCAT(쿼리1[[#This Row],[주문번호]], "-", 쿼리1[[#This Row],[공정명]])</f>
        <v>20241226-1000168142-합지</v>
      </c>
      <c r="C2317">
        <v>3</v>
      </c>
      <c r="D2317" t="s">
        <v>60</v>
      </c>
      <c r="E2317" s="1">
        <v>45652</v>
      </c>
      <c r="F2317" s="1">
        <v>45663</v>
      </c>
      <c r="G2317" s="1"/>
      <c r="H2317" s="1">
        <v>45656</v>
      </c>
      <c r="I2317" s="1"/>
      <c r="J2317" t="s">
        <v>21</v>
      </c>
      <c r="K2317" t="s">
        <v>282</v>
      </c>
      <c r="L2317">
        <v>8000</v>
      </c>
      <c r="O2317" t="s">
        <v>2694</v>
      </c>
      <c r="P2317" t="s">
        <v>3821</v>
      </c>
      <c r="Q2317" t="s">
        <v>3822</v>
      </c>
      <c r="R2317" t="s">
        <v>3823</v>
      </c>
      <c r="S2317" t="s">
        <v>3709</v>
      </c>
      <c r="T2317">
        <v>24</v>
      </c>
    </row>
    <row r="2318" spans="1:20" x14ac:dyDescent="0.3">
      <c r="A2318" t="s">
        <v>2652</v>
      </c>
      <c r="B2318" t="str">
        <f>_xlfn.CONCAT(쿼리1[[#This Row],[주문번호]], "-", 쿼리1[[#This Row],[공정명]])</f>
        <v>20241025-1000162414-합지</v>
      </c>
      <c r="C2318">
        <v>3</v>
      </c>
      <c r="D2318" t="s">
        <v>60</v>
      </c>
      <c r="E2318" s="1">
        <v>45590</v>
      </c>
      <c r="F2318" s="1">
        <v>45601</v>
      </c>
      <c r="G2318" s="1">
        <v>45600</v>
      </c>
      <c r="H2318" s="1">
        <v>45656</v>
      </c>
      <c r="I2318" s="1">
        <v>45602</v>
      </c>
      <c r="J2318" t="s">
        <v>31</v>
      </c>
      <c r="K2318" t="s">
        <v>39</v>
      </c>
      <c r="L2318">
        <v>6000</v>
      </c>
      <c r="M2318">
        <v>6000</v>
      </c>
      <c r="N2318">
        <v>-1</v>
      </c>
      <c r="O2318" t="s">
        <v>2653</v>
      </c>
      <c r="P2318" t="s">
        <v>92</v>
      </c>
      <c r="Q2318" t="s">
        <v>2654</v>
      </c>
      <c r="R2318" t="s">
        <v>2655</v>
      </c>
      <c r="S2318" t="s">
        <v>3709</v>
      </c>
      <c r="T2318">
        <v>24000</v>
      </c>
    </row>
    <row r="2319" spans="1:20" x14ac:dyDescent="0.3">
      <c r="A2319" t="s">
        <v>3794</v>
      </c>
      <c r="B2319" t="str">
        <f>_xlfn.CONCAT(쿼리1[[#This Row],[주문번호]], "-", 쿼리1[[#This Row],[공정명]])</f>
        <v>20241218-1000154139-합지</v>
      </c>
      <c r="C2319">
        <v>3</v>
      </c>
      <c r="D2319" t="s">
        <v>60</v>
      </c>
      <c r="E2319" s="1">
        <v>45644</v>
      </c>
      <c r="F2319" s="1">
        <v>45653</v>
      </c>
      <c r="G2319" s="1">
        <v>45650</v>
      </c>
      <c r="H2319" s="1">
        <v>45656</v>
      </c>
      <c r="I2319" s="1">
        <v>45650</v>
      </c>
      <c r="J2319" t="s">
        <v>31</v>
      </c>
      <c r="K2319" t="s">
        <v>39</v>
      </c>
      <c r="L2319">
        <v>6000</v>
      </c>
      <c r="M2319">
        <v>5900</v>
      </c>
      <c r="N2319">
        <v>-3</v>
      </c>
      <c r="O2319" t="s">
        <v>3091</v>
      </c>
      <c r="P2319" t="s">
        <v>3777</v>
      </c>
      <c r="Q2319" t="s">
        <v>3795</v>
      </c>
      <c r="R2319" t="s">
        <v>2413</v>
      </c>
      <c r="S2319" t="s">
        <v>3709</v>
      </c>
      <c r="T2319">
        <v>30000</v>
      </c>
    </row>
    <row r="2320" spans="1:20" x14ac:dyDescent="0.3">
      <c r="A2320" t="s">
        <v>3815</v>
      </c>
      <c r="B2320" t="str">
        <f>_xlfn.CONCAT(쿼리1[[#This Row],[주문번호]], "-", 쿼리1[[#This Row],[공정명]])</f>
        <v>20241205-1000169931-합지</v>
      </c>
      <c r="C2320">
        <v>3</v>
      </c>
      <c r="D2320" t="s">
        <v>60</v>
      </c>
      <c r="E2320" s="1">
        <v>45631</v>
      </c>
      <c r="F2320" s="1">
        <v>45642</v>
      </c>
      <c r="G2320" s="1">
        <v>45639</v>
      </c>
      <c r="H2320" s="1">
        <v>45656</v>
      </c>
      <c r="I2320" s="1">
        <v>45649</v>
      </c>
      <c r="J2320" t="s">
        <v>31</v>
      </c>
      <c r="K2320" t="s">
        <v>39</v>
      </c>
      <c r="L2320">
        <v>6000</v>
      </c>
      <c r="M2320">
        <v>3000</v>
      </c>
      <c r="N2320">
        <v>-3</v>
      </c>
      <c r="O2320" t="s">
        <v>128</v>
      </c>
      <c r="P2320" t="s">
        <v>3783</v>
      </c>
      <c r="Q2320" t="s">
        <v>3816</v>
      </c>
      <c r="R2320" t="s">
        <v>2413</v>
      </c>
      <c r="S2320" t="s">
        <v>3709</v>
      </c>
      <c r="T2320">
        <v>30000</v>
      </c>
    </row>
    <row r="2321" spans="1:20" x14ac:dyDescent="0.3">
      <c r="A2321" t="s">
        <v>3815</v>
      </c>
      <c r="B2321" t="str">
        <f>_xlfn.CONCAT(쿼리1[[#This Row],[주문번호]], "-", 쿼리1[[#This Row],[공정명]])</f>
        <v>20241205-1000169931-합지</v>
      </c>
      <c r="C2321">
        <v>3</v>
      </c>
      <c r="D2321" t="s">
        <v>60</v>
      </c>
      <c r="E2321" s="1">
        <v>45631</v>
      </c>
      <c r="F2321" s="1">
        <v>45642</v>
      </c>
      <c r="G2321" s="1">
        <v>45644</v>
      </c>
      <c r="H2321" s="1">
        <v>45656</v>
      </c>
      <c r="I2321" s="1">
        <v>45649</v>
      </c>
      <c r="J2321" t="s">
        <v>31</v>
      </c>
      <c r="K2321" t="s">
        <v>32</v>
      </c>
      <c r="L2321">
        <v>6000</v>
      </c>
      <c r="M2321">
        <v>3000</v>
      </c>
      <c r="N2321">
        <v>2</v>
      </c>
      <c r="O2321" t="s">
        <v>128</v>
      </c>
      <c r="P2321" t="s">
        <v>3783</v>
      </c>
      <c r="Q2321" t="s">
        <v>3816</v>
      </c>
      <c r="R2321" t="s">
        <v>2413</v>
      </c>
      <c r="S2321" t="s">
        <v>3709</v>
      </c>
      <c r="T2321">
        <v>30000</v>
      </c>
    </row>
    <row r="2322" spans="1:20" x14ac:dyDescent="0.3">
      <c r="A2322" t="s">
        <v>3422</v>
      </c>
      <c r="B2322" t="str">
        <f>_xlfn.CONCAT(쿼리1[[#This Row],[주문번호]], "-", 쿼리1[[#This Row],[공정명]])</f>
        <v>20241107-1000152737-합지</v>
      </c>
      <c r="C2322">
        <v>3</v>
      </c>
      <c r="D2322" t="s">
        <v>60</v>
      </c>
      <c r="E2322" s="1">
        <v>45603</v>
      </c>
      <c r="F2322" s="1">
        <v>45614</v>
      </c>
      <c r="G2322" s="1">
        <v>45614</v>
      </c>
      <c r="H2322" s="1">
        <v>45656</v>
      </c>
      <c r="I2322" s="1">
        <v>45617</v>
      </c>
      <c r="J2322" t="s">
        <v>31</v>
      </c>
      <c r="K2322" t="s">
        <v>39</v>
      </c>
      <c r="L2322">
        <v>9000</v>
      </c>
      <c r="M2322">
        <v>9000</v>
      </c>
      <c r="N2322">
        <v>0</v>
      </c>
      <c r="O2322" t="s">
        <v>180</v>
      </c>
      <c r="P2322" t="s">
        <v>3423</v>
      </c>
      <c r="Q2322" t="s">
        <v>3424</v>
      </c>
      <c r="R2322" t="s">
        <v>3425</v>
      </c>
      <c r="S2322" t="s">
        <v>3709</v>
      </c>
      <c r="T2322">
        <v>48648</v>
      </c>
    </row>
    <row r="2323" spans="1:20" x14ac:dyDescent="0.3">
      <c r="A2323" t="s">
        <v>3824</v>
      </c>
      <c r="B2323" t="str">
        <f>_xlfn.CONCAT(쿼리1[[#This Row],[주문번호]], "-", 쿼리1[[#This Row],[공정명]])</f>
        <v>20241104-1000160522-합지</v>
      </c>
      <c r="C2323">
        <v>3</v>
      </c>
      <c r="D2323" t="s">
        <v>60</v>
      </c>
      <c r="E2323" s="1">
        <v>45600</v>
      </c>
      <c r="F2323" s="1">
        <v>45609</v>
      </c>
      <c r="G2323" s="1">
        <v>45611</v>
      </c>
      <c r="H2323" s="1">
        <v>45656</v>
      </c>
      <c r="I2323" s="1">
        <v>45614</v>
      </c>
      <c r="J2323" t="s">
        <v>31</v>
      </c>
      <c r="K2323" t="s">
        <v>32</v>
      </c>
      <c r="L2323">
        <v>12000</v>
      </c>
      <c r="M2323">
        <v>12000</v>
      </c>
      <c r="N2323">
        <v>2</v>
      </c>
      <c r="O2323" t="s">
        <v>180</v>
      </c>
      <c r="P2323" t="s">
        <v>2950</v>
      </c>
      <c r="Q2323" t="s">
        <v>3825</v>
      </c>
      <c r="R2323" t="s">
        <v>2084</v>
      </c>
      <c r="S2323" t="s">
        <v>3709</v>
      </c>
      <c r="T2323">
        <v>48</v>
      </c>
    </row>
    <row r="2324" spans="1:20" x14ac:dyDescent="0.3">
      <c r="A2324" t="s">
        <v>2085</v>
      </c>
      <c r="B2324" t="str">
        <f>_xlfn.CONCAT(쿼리1[[#This Row],[주문번호]], "-", 쿼리1[[#This Row],[공정명]])</f>
        <v>20241210-1000140528-합지</v>
      </c>
      <c r="C2324">
        <v>3</v>
      </c>
      <c r="D2324" t="s">
        <v>60</v>
      </c>
      <c r="E2324" s="1">
        <v>45636</v>
      </c>
      <c r="F2324" s="1">
        <v>45645</v>
      </c>
      <c r="G2324" s="1">
        <v>45646</v>
      </c>
      <c r="H2324" s="1">
        <v>45656</v>
      </c>
      <c r="I2324" s="1">
        <v>45653</v>
      </c>
      <c r="J2324" t="s">
        <v>31</v>
      </c>
      <c r="K2324" t="s">
        <v>32</v>
      </c>
      <c r="L2324">
        <v>6000</v>
      </c>
      <c r="M2324">
        <v>6000</v>
      </c>
      <c r="N2324">
        <v>1</v>
      </c>
      <c r="O2324" t="s">
        <v>180</v>
      </c>
      <c r="P2324" t="s">
        <v>2082</v>
      </c>
      <c r="Q2324" t="s">
        <v>2086</v>
      </c>
      <c r="R2324" t="s">
        <v>2084</v>
      </c>
      <c r="S2324" t="s">
        <v>3709</v>
      </c>
      <c r="T2324">
        <v>61538</v>
      </c>
    </row>
    <row r="2325" spans="1:20" x14ac:dyDescent="0.3">
      <c r="A2325" t="s">
        <v>3826</v>
      </c>
      <c r="B2325" t="str">
        <f>_xlfn.CONCAT(쿼리1[[#This Row],[주문번호]], "-", 쿼리1[[#This Row],[공정명]])</f>
        <v>20241216-1000167360-합지</v>
      </c>
      <c r="C2325">
        <v>3</v>
      </c>
      <c r="D2325" t="s">
        <v>60</v>
      </c>
      <c r="E2325" s="1">
        <v>45642</v>
      </c>
      <c r="F2325" s="1">
        <v>45651</v>
      </c>
      <c r="G2325" s="1">
        <v>45646</v>
      </c>
      <c r="H2325" s="1">
        <v>45656</v>
      </c>
      <c r="I2325" s="1">
        <v>45650</v>
      </c>
      <c r="J2325" t="s">
        <v>31</v>
      </c>
      <c r="K2325" t="s">
        <v>39</v>
      </c>
      <c r="L2325">
        <v>8000</v>
      </c>
      <c r="M2325">
        <v>7900</v>
      </c>
      <c r="N2325">
        <v>-5</v>
      </c>
      <c r="O2325" t="s">
        <v>2694</v>
      </c>
      <c r="P2325" t="s">
        <v>2695</v>
      </c>
      <c r="Q2325" t="s">
        <v>3827</v>
      </c>
      <c r="R2325" t="s">
        <v>2084</v>
      </c>
      <c r="S2325" t="s">
        <v>3709</v>
      </c>
      <c r="T2325">
        <v>24</v>
      </c>
    </row>
    <row r="2326" spans="1:20" x14ac:dyDescent="0.3">
      <c r="A2326" t="s">
        <v>3828</v>
      </c>
      <c r="B2326" t="str">
        <f>_xlfn.CONCAT(쿼리1[[#This Row],[주문번호]], "-", 쿼리1[[#This Row],[공정명]])</f>
        <v>20241206-1418P0016-합지</v>
      </c>
      <c r="C2326">
        <v>3</v>
      </c>
      <c r="D2326" t="s">
        <v>60</v>
      </c>
      <c r="E2326" s="1">
        <v>45632</v>
      </c>
      <c r="F2326" s="1">
        <v>45643</v>
      </c>
      <c r="G2326" s="1">
        <v>45638</v>
      </c>
      <c r="H2326" s="1">
        <v>45656</v>
      </c>
      <c r="I2326" s="1">
        <v>45642</v>
      </c>
      <c r="J2326" t="s">
        <v>31</v>
      </c>
      <c r="K2326" t="s">
        <v>39</v>
      </c>
      <c r="L2326">
        <v>6000</v>
      </c>
      <c r="M2326">
        <v>5970</v>
      </c>
      <c r="N2326">
        <v>-5</v>
      </c>
      <c r="O2326" t="s">
        <v>180</v>
      </c>
      <c r="P2326" t="s">
        <v>2698</v>
      </c>
      <c r="Q2326" t="s">
        <v>2699</v>
      </c>
      <c r="R2326" t="s">
        <v>2084</v>
      </c>
      <c r="S2326" t="s">
        <v>3709</v>
      </c>
      <c r="T2326">
        <v>18</v>
      </c>
    </row>
    <row r="2327" spans="1:20" x14ac:dyDescent="0.3">
      <c r="A2327" t="s">
        <v>3829</v>
      </c>
      <c r="B2327" t="str">
        <f>_xlfn.CONCAT(쿼리1[[#This Row],[주문번호]], "-", 쿼리1[[#This Row],[공정명]])</f>
        <v>20241216-1000167363-합지</v>
      </c>
      <c r="C2327">
        <v>3</v>
      </c>
      <c r="D2327" t="s">
        <v>60</v>
      </c>
      <c r="E2327" s="1">
        <v>45642</v>
      </c>
      <c r="F2327" s="1">
        <v>45651</v>
      </c>
      <c r="G2327" s="1">
        <v>45646</v>
      </c>
      <c r="H2327" s="1">
        <v>45656</v>
      </c>
      <c r="I2327" s="1">
        <v>45650</v>
      </c>
      <c r="J2327" t="s">
        <v>31</v>
      </c>
      <c r="K2327" t="s">
        <v>39</v>
      </c>
      <c r="L2327">
        <v>8000</v>
      </c>
      <c r="M2327">
        <v>7900</v>
      </c>
      <c r="N2327">
        <v>-5</v>
      </c>
      <c r="O2327" t="s">
        <v>2694</v>
      </c>
      <c r="P2327" t="s">
        <v>2695</v>
      </c>
      <c r="Q2327" t="s">
        <v>2701</v>
      </c>
      <c r="R2327" t="s">
        <v>2084</v>
      </c>
      <c r="S2327" t="s">
        <v>3709</v>
      </c>
      <c r="T2327">
        <v>24</v>
      </c>
    </row>
    <row r="2328" spans="1:20" x14ac:dyDescent="0.3">
      <c r="A2328" t="s">
        <v>3830</v>
      </c>
      <c r="B2328" t="str">
        <f>_xlfn.CONCAT(쿼리1[[#This Row],[주문번호]], "-", 쿼리1[[#This Row],[공정명]])</f>
        <v>20241107-1000165668-합지</v>
      </c>
      <c r="C2328">
        <v>2</v>
      </c>
      <c r="D2328" t="s">
        <v>60</v>
      </c>
      <c r="E2328" s="1">
        <v>45603</v>
      </c>
      <c r="F2328" s="1">
        <v>45611</v>
      </c>
      <c r="G2328" s="1">
        <v>45611</v>
      </c>
      <c r="H2328" s="1">
        <v>45656</v>
      </c>
      <c r="I2328" s="1">
        <v>45616</v>
      </c>
      <c r="J2328" t="s">
        <v>31</v>
      </c>
      <c r="K2328" t="s">
        <v>39</v>
      </c>
      <c r="L2328">
        <v>8000</v>
      </c>
      <c r="M2328">
        <v>7770</v>
      </c>
      <c r="N2328">
        <v>0</v>
      </c>
      <c r="O2328" t="s">
        <v>2694</v>
      </c>
      <c r="P2328" t="s">
        <v>2695</v>
      </c>
      <c r="Q2328" t="s">
        <v>2696</v>
      </c>
      <c r="R2328" t="s">
        <v>2084</v>
      </c>
      <c r="S2328" t="s">
        <v>3709</v>
      </c>
      <c r="T2328">
        <v>24</v>
      </c>
    </row>
    <row r="2329" spans="1:20" x14ac:dyDescent="0.3">
      <c r="A2329" t="s">
        <v>3831</v>
      </c>
      <c r="B2329" t="str">
        <f>_xlfn.CONCAT(쿼리1[[#This Row],[주문번호]], "-", 쿼리1[[#This Row],[공정명]])</f>
        <v>20241017-1000164310-합지</v>
      </c>
      <c r="C2329">
        <v>3</v>
      </c>
      <c r="D2329" t="s">
        <v>60</v>
      </c>
      <c r="E2329" s="1">
        <v>45582</v>
      </c>
      <c r="F2329" s="1">
        <v>45593</v>
      </c>
      <c r="G2329" s="1">
        <v>45607</v>
      </c>
      <c r="H2329" s="1">
        <v>45656</v>
      </c>
      <c r="I2329" s="1">
        <v>45609</v>
      </c>
      <c r="J2329" t="s">
        <v>31</v>
      </c>
      <c r="K2329" t="s">
        <v>32</v>
      </c>
      <c r="L2329">
        <v>3700</v>
      </c>
      <c r="M2329">
        <v>3650</v>
      </c>
      <c r="N2329">
        <v>14</v>
      </c>
      <c r="O2329" t="s">
        <v>3728</v>
      </c>
      <c r="P2329" t="s">
        <v>3729</v>
      </c>
      <c r="Q2329" t="s">
        <v>3832</v>
      </c>
      <c r="R2329" t="s">
        <v>3579</v>
      </c>
      <c r="S2329" t="s">
        <v>1967</v>
      </c>
      <c r="T2329">
        <v>46153</v>
      </c>
    </row>
    <row r="2330" spans="1:20" x14ac:dyDescent="0.3">
      <c r="A2330" t="s">
        <v>3831</v>
      </c>
      <c r="B2330" t="str">
        <f>_xlfn.CONCAT(쿼리1[[#This Row],[주문번호]], "-", 쿼리1[[#This Row],[공정명]])</f>
        <v>20241017-1000164310-합지</v>
      </c>
      <c r="C2330">
        <v>3</v>
      </c>
      <c r="D2330" t="s">
        <v>60</v>
      </c>
      <c r="E2330" s="1">
        <v>45582</v>
      </c>
      <c r="F2330" s="1">
        <v>45593</v>
      </c>
      <c r="G2330" s="1">
        <v>45607</v>
      </c>
      <c r="H2330" s="1">
        <v>45656</v>
      </c>
      <c r="I2330" s="1">
        <v>45609</v>
      </c>
      <c r="J2330" t="s">
        <v>31</v>
      </c>
      <c r="K2330" t="s">
        <v>32</v>
      </c>
      <c r="L2330">
        <v>3700</v>
      </c>
      <c r="M2330">
        <v>3650</v>
      </c>
      <c r="N2330">
        <v>14</v>
      </c>
      <c r="O2330" t="s">
        <v>3728</v>
      </c>
      <c r="P2330" t="s">
        <v>3729</v>
      </c>
      <c r="Q2330" t="s">
        <v>3832</v>
      </c>
      <c r="R2330" t="s">
        <v>3579</v>
      </c>
      <c r="S2330" t="s">
        <v>1967</v>
      </c>
      <c r="T2330">
        <v>46153</v>
      </c>
    </row>
    <row r="2331" spans="1:20" x14ac:dyDescent="0.3">
      <c r="A2331" t="s">
        <v>3831</v>
      </c>
      <c r="B2331" t="str">
        <f>_xlfn.CONCAT(쿼리1[[#This Row],[주문번호]], "-", 쿼리1[[#This Row],[공정명]])</f>
        <v>20241017-1000164310-합지</v>
      </c>
      <c r="C2331">
        <v>3</v>
      </c>
      <c r="D2331" t="s">
        <v>60</v>
      </c>
      <c r="E2331" s="1">
        <v>45582</v>
      </c>
      <c r="F2331" s="1">
        <v>45593</v>
      </c>
      <c r="G2331" s="1">
        <v>45607</v>
      </c>
      <c r="H2331" s="1">
        <v>45656</v>
      </c>
      <c r="I2331" s="1">
        <v>45609</v>
      </c>
      <c r="J2331" t="s">
        <v>31</v>
      </c>
      <c r="K2331" t="s">
        <v>32</v>
      </c>
      <c r="L2331">
        <v>3700</v>
      </c>
      <c r="M2331">
        <v>3650</v>
      </c>
      <c r="N2331">
        <v>14</v>
      </c>
      <c r="O2331" t="s">
        <v>3728</v>
      </c>
      <c r="P2331" t="s">
        <v>3729</v>
      </c>
      <c r="Q2331" t="s">
        <v>3832</v>
      </c>
      <c r="R2331" t="s">
        <v>3579</v>
      </c>
      <c r="S2331" t="s">
        <v>1967</v>
      </c>
      <c r="T2331">
        <v>46153</v>
      </c>
    </row>
    <row r="2332" spans="1:20" x14ac:dyDescent="0.3">
      <c r="A2332" t="s">
        <v>3831</v>
      </c>
      <c r="B2332" t="str">
        <f>_xlfn.CONCAT(쿼리1[[#This Row],[주문번호]], "-", 쿼리1[[#This Row],[공정명]])</f>
        <v>20241017-1000164310-합지</v>
      </c>
      <c r="C2332">
        <v>3</v>
      </c>
      <c r="D2332" t="s">
        <v>60</v>
      </c>
      <c r="E2332" s="1">
        <v>45582</v>
      </c>
      <c r="F2332" s="1">
        <v>45593</v>
      </c>
      <c r="G2332" s="1">
        <v>45607</v>
      </c>
      <c r="H2332" s="1">
        <v>45656</v>
      </c>
      <c r="I2332" s="1">
        <v>45609</v>
      </c>
      <c r="J2332" t="s">
        <v>31</v>
      </c>
      <c r="K2332" t="s">
        <v>32</v>
      </c>
      <c r="L2332">
        <v>3700</v>
      </c>
      <c r="M2332">
        <v>3650</v>
      </c>
      <c r="N2332">
        <v>14</v>
      </c>
      <c r="O2332" t="s">
        <v>3728</v>
      </c>
      <c r="P2332" t="s">
        <v>3729</v>
      </c>
      <c r="Q2332" t="s">
        <v>3832</v>
      </c>
      <c r="R2332" t="s">
        <v>3579</v>
      </c>
      <c r="S2332" t="s">
        <v>1967</v>
      </c>
      <c r="T2332">
        <v>46153</v>
      </c>
    </row>
    <row r="2333" spans="1:20" x14ac:dyDescent="0.3">
      <c r="A2333" t="s">
        <v>88</v>
      </c>
      <c r="B2333" t="str">
        <f>_xlfn.CONCAT(쿼리1[[#This Row],[주문번호]], "-", 쿼리1[[#This Row],[공정명]])</f>
        <v>20240906-1000169020-합지</v>
      </c>
      <c r="C2333">
        <v>3</v>
      </c>
      <c r="D2333" t="s">
        <v>60</v>
      </c>
      <c r="E2333" s="1">
        <v>45541</v>
      </c>
      <c r="F2333" s="1">
        <v>45552</v>
      </c>
      <c r="G2333" s="1">
        <v>45554</v>
      </c>
      <c r="H2333" s="1">
        <v>45656</v>
      </c>
      <c r="I2333" s="1">
        <v>45575</v>
      </c>
      <c r="J2333" t="s">
        <v>31</v>
      </c>
      <c r="K2333" t="s">
        <v>32</v>
      </c>
      <c r="L2333">
        <v>3000</v>
      </c>
      <c r="M2333">
        <v>3000</v>
      </c>
      <c r="N2333">
        <v>2</v>
      </c>
      <c r="O2333" t="s">
        <v>81</v>
      </c>
      <c r="P2333" t="s">
        <v>82</v>
      </c>
      <c r="Q2333" t="s">
        <v>89</v>
      </c>
      <c r="R2333" t="s">
        <v>84</v>
      </c>
      <c r="S2333" t="s">
        <v>1967</v>
      </c>
      <c r="T2333">
        <v>48000</v>
      </c>
    </row>
    <row r="2334" spans="1:20" x14ac:dyDescent="0.3">
      <c r="A2334" t="s">
        <v>88</v>
      </c>
      <c r="B2334" t="str">
        <f>_xlfn.CONCAT(쿼리1[[#This Row],[주문번호]], "-", 쿼리1[[#This Row],[공정명]])</f>
        <v>20240906-1000169020-합지</v>
      </c>
      <c r="C2334">
        <v>3</v>
      </c>
      <c r="D2334" t="s">
        <v>60</v>
      </c>
      <c r="E2334" s="1">
        <v>45541</v>
      </c>
      <c r="F2334" s="1">
        <v>45552</v>
      </c>
      <c r="G2334" s="1">
        <v>45548</v>
      </c>
      <c r="H2334" s="1">
        <v>45656</v>
      </c>
      <c r="I2334" s="1">
        <v>45575</v>
      </c>
      <c r="J2334" t="s">
        <v>31</v>
      </c>
      <c r="K2334" t="s">
        <v>39</v>
      </c>
      <c r="L2334">
        <v>3000</v>
      </c>
      <c r="M2334">
        <v>3000</v>
      </c>
      <c r="N2334">
        <v>-4</v>
      </c>
      <c r="O2334" t="s">
        <v>81</v>
      </c>
      <c r="P2334" t="s">
        <v>82</v>
      </c>
      <c r="Q2334" t="s">
        <v>89</v>
      </c>
      <c r="R2334" t="s">
        <v>84</v>
      </c>
      <c r="S2334" t="s">
        <v>1967</v>
      </c>
      <c r="T2334">
        <v>48000</v>
      </c>
    </row>
    <row r="2335" spans="1:20" x14ac:dyDescent="0.3">
      <c r="A2335" t="s">
        <v>79</v>
      </c>
      <c r="B2335" t="str">
        <f>_xlfn.CONCAT(쿼리1[[#This Row],[주문번호]], "-", 쿼리1[[#This Row],[공정명]])</f>
        <v>20240906-1000169027-합지</v>
      </c>
      <c r="C2335">
        <v>3</v>
      </c>
      <c r="D2335" t="s">
        <v>60</v>
      </c>
      <c r="E2335" s="1">
        <v>45541</v>
      </c>
      <c r="F2335" s="1">
        <v>45552</v>
      </c>
      <c r="G2335" s="1">
        <v>45554</v>
      </c>
      <c r="H2335" s="1">
        <v>45656</v>
      </c>
      <c r="I2335" s="1">
        <v>45575</v>
      </c>
      <c r="J2335" t="s">
        <v>31</v>
      </c>
      <c r="K2335" t="s">
        <v>32</v>
      </c>
      <c r="L2335">
        <v>3000</v>
      </c>
      <c r="M2335">
        <v>3000</v>
      </c>
      <c r="N2335">
        <v>2</v>
      </c>
      <c r="O2335" t="s">
        <v>81</v>
      </c>
      <c r="P2335" t="s">
        <v>82</v>
      </c>
      <c r="Q2335" t="s">
        <v>83</v>
      </c>
      <c r="R2335" t="s">
        <v>84</v>
      </c>
      <c r="S2335" t="s">
        <v>1967</v>
      </c>
      <c r="T2335">
        <v>48000</v>
      </c>
    </row>
    <row r="2336" spans="1:20" x14ac:dyDescent="0.3">
      <c r="A2336" t="s">
        <v>79</v>
      </c>
      <c r="B2336" t="str">
        <f>_xlfn.CONCAT(쿼리1[[#This Row],[주문번호]], "-", 쿼리1[[#This Row],[공정명]])</f>
        <v>20240906-1000169027-합지</v>
      </c>
      <c r="C2336">
        <v>3</v>
      </c>
      <c r="D2336" t="s">
        <v>60</v>
      </c>
      <c r="E2336" s="1">
        <v>45541</v>
      </c>
      <c r="F2336" s="1">
        <v>45552</v>
      </c>
      <c r="G2336" s="1">
        <v>45554</v>
      </c>
      <c r="H2336" s="1">
        <v>45656</v>
      </c>
      <c r="I2336" s="1">
        <v>45575</v>
      </c>
      <c r="J2336" t="s">
        <v>31</v>
      </c>
      <c r="K2336" t="s">
        <v>32</v>
      </c>
      <c r="L2336">
        <v>3000</v>
      </c>
      <c r="M2336">
        <v>3000</v>
      </c>
      <c r="N2336">
        <v>2</v>
      </c>
      <c r="O2336" t="s">
        <v>81</v>
      </c>
      <c r="P2336" t="s">
        <v>82</v>
      </c>
      <c r="Q2336" t="s">
        <v>83</v>
      </c>
      <c r="R2336" t="s">
        <v>84</v>
      </c>
      <c r="S2336" t="s">
        <v>1967</v>
      </c>
      <c r="T2336">
        <v>48000</v>
      </c>
    </row>
    <row r="2337" spans="1:20" x14ac:dyDescent="0.3">
      <c r="A2337" t="s">
        <v>79</v>
      </c>
      <c r="B2337" t="str">
        <f>_xlfn.CONCAT(쿼리1[[#This Row],[주문번호]], "-", 쿼리1[[#This Row],[공정명]])</f>
        <v>20240906-1000169027-합지</v>
      </c>
      <c r="C2337">
        <v>3</v>
      </c>
      <c r="D2337" t="s">
        <v>60</v>
      </c>
      <c r="E2337" s="1">
        <v>45541</v>
      </c>
      <c r="F2337" s="1">
        <v>45552</v>
      </c>
      <c r="G2337" s="1">
        <v>45554</v>
      </c>
      <c r="H2337" s="1">
        <v>45656</v>
      </c>
      <c r="I2337" s="1">
        <v>45575</v>
      </c>
      <c r="J2337" t="s">
        <v>31</v>
      </c>
      <c r="K2337" t="s">
        <v>32</v>
      </c>
      <c r="L2337">
        <v>3000</v>
      </c>
      <c r="M2337">
        <v>3000</v>
      </c>
      <c r="N2337">
        <v>2</v>
      </c>
      <c r="O2337" t="s">
        <v>81</v>
      </c>
      <c r="P2337" t="s">
        <v>82</v>
      </c>
      <c r="Q2337" t="s">
        <v>83</v>
      </c>
      <c r="R2337" t="s">
        <v>84</v>
      </c>
      <c r="S2337" t="s">
        <v>1967</v>
      </c>
      <c r="T2337">
        <v>48000</v>
      </c>
    </row>
    <row r="2338" spans="1:20" x14ac:dyDescent="0.3">
      <c r="A2338" t="s">
        <v>79</v>
      </c>
      <c r="B2338" t="str">
        <f>_xlfn.CONCAT(쿼리1[[#This Row],[주문번호]], "-", 쿼리1[[#This Row],[공정명]])</f>
        <v>20240906-1000169027-합지</v>
      </c>
      <c r="C2338">
        <v>3</v>
      </c>
      <c r="D2338" t="s">
        <v>60</v>
      </c>
      <c r="E2338" s="1">
        <v>45541</v>
      </c>
      <c r="F2338" s="1">
        <v>45552</v>
      </c>
      <c r="G2338" s="1">
        <v>45554</v>
      </c>
      <c r="H2338" s="1">
        <v>45656</v>
      </c>
      <c r="I2338" s="1">
        <v>45575</v>
      </c>
      <c r="J2338" t="s">
        <v>31</v>
      </c>
      <c r="K2338" t="s">
        <v>32</v>
      </c>
      <c r="L2338">
        <v>3000</v>
      </c>
      <c r="M2338">
        <v>3000</v>
      </c>
      <c r="N2338">
        <v>2</v>
      </c>
      <c r="O2338" t="s">
        <v>81</v>
      </c>
      <c r="P2338" t="s">
        <v>82</v>
      </c>
      <c r="Q2338" t="s">
        <v>83</v>
      </c>
      <c r="R2338" t="s">
        <v>84</v>
      </c>
      <c r="S2338" t="s">
        <v>1967</v>
      </c>
      <c r="T2338">
        <v>48000</v>
      </c>
    </row>
    <row r="2339" spans="1:20" x14ac:dyDescent="0.3">
      <c r="A2339" t="s">
        <v>79</v>
      </c>
      <c r="B2339" t="str">
        <f>_xlfn.CONCAT(쿼리1[[#This Row],[주문번호]], "-", 쿼리1[[#This Row],[공정명]])</f>
        <v>20240906-1000169027-합지</v>
      </c>
      <c r="C2339">
        <v>3</v>
      </c>
      <c r="D2339" t="s">
        <v>60</v>
      </c>
      <c r="E2339" s="1">
        <v>45541</v>
      </c>
      <c r="F2339" s="1">
        <v>45552</v>
      </c>
      <c r="G2339" s="1">
        <v>45554</v>
      </c>
      <c r="H2339" s="1">
        <v>45656</v>
      </c>
      <c r="I2339" s="1">
        <v>45575</v>
      </c>
      <c r="J2339" t="s">
        <v>31</v>
      </c>
      <c r="K2339" t="s">
        <v>32</v>
      </c>
      <c r="L2339">
        <v>3000</v>
      </c>
      <c r="M2339">
        <v>3000</v>
      </c>
      <c r="N2339">
        <v>2</v>
      </c>
      <c r="O2339" t="s">
        <v>81</v>
      </c>
      <c r="P2339" t="s">
        <v>82</v>
      </c>
      <c r="Q2339" t="s">
        <v>83</v>
      </c>
      <c r="R2339" t="s">
        <v>84</v>
      </c>
      <c r="S2339" t="s">
        <v>1967</v>
      </c>
      <c r="T2339">
        <v>48000</v>
      </c>
    </row>
    <row r="2340" spans="1:20" x14ac:dyDescent="0.3">
      <c r="A2340" t="s">
        <v>79</v>
      </c>
      <c r="B2340" t="str">
        <f>_xlfn.CONCAT(쿼리1[[#This Row],[주문번호]], "-", 쿼리1[[#This Row],[공정명]])</f>
        <v>20240906-1000169027-합지</v>
      </c>
      <c r="C2340">
        <v>3</v>
      </c>
      <c r="D2340" t="s">
        <v>60</v>
      </c>
      <c r="E2340" s="1">
        <v>45541</v>
      </c>
      <c r="F2340" s="1">
        <v>45552</v>
      </c>
      <c r="G2340" s="1">
        <v>45554</v>
      </c>
      <c r="H2340" s="1">
        <v>45656</v>
      </c>
      <c r="I2340" s="1">
        <v>45575</v>
      </c>
      <c r="J2340" t="s">
        <v>31</v>
      </c>
      <c r="K2340" t="s">
        <v>32</v>
      </c>
      <c r="L2340">
        <v>3000</v>
      </c>
      <c r="M2340">
        <v>3000</v>
      </c>
      <c r="N2340">
        <v>2</v>
      </c>
      <c r="O2340" t="s">
        <v>81</v>
      </c>
      <c r="P2340" t="s">
        <v>82</v>
      </c>
      <c r="Q2340" t="s">
        <v>83</v>
      </c>
      <c r="R2340" t="s">
        <v>84</v>
      </c>
      <c r="S2340" t="s">
        <v>1967</v>
      </c>
      <c r="T2340">
        <v>48000</v>
      </c>
    </row>
    <row r="2341" spans="1:20" x14ac:dyDescent="0.3">
      <c r="A2341" t="s">
        <v>2861</v>
      </c>
      <c r="B2341" t="str">
        <f>_xlfn.CONCAT(쿼리1[[#This Row],[주문번호]], "-", 쿼리1[[#This Row],[공정명]])</f>
        <v>20240919-1000169131-합지</v>
      </c>
      <c r="C2341">
        <v>1</v>
      </c>
      <c r="D2341" t="s">
        <v>60</v>
      </c>
      <c r="E2341" s="1">
        <v>45554</v>
      </c>
      <c r="F2341" s="1">
        <v>45562</v>
      </c>
      <c r="G2341" s="1">
        <v>45562</v>
      </c>
      <c r="H2341" s="1">
        <v>45656</v>
      </c>
      <c r="I2341" s="1">
        <v>45562</v>
      </c>
      <c r="J2341" t="s">
        <v>31</v>
      </c>
      <c r="K2341" t="s">
        <v>39</v>
      </c>
      <c r="L2341">
        <v>6000</v>
      </c>
      <c r="M2341">
        <v>6000</v>
      </c>
      <c r="N2341">
        <v>0</v>
      </c>
      <c r="O2341" t="s">
        <v>859</v>
      </c>
      <c r="P2341" t="s">
        <v>2862</v>
      </c>
      <c r="Q2341" t="s">
        <v>42</v>
      </c>
      <c r="R2341" t="s">
        <v>2863</v>
      </c>
      <c r="S2341" t="s">
        <v>1967</v>
      </c>
      <c r="T2341">
        <v>30000</v>
      </c>
    </row>
    <row r="2342" spans="1:20" x14ac:dyDescent="0.3">
      <c r="A2342" t="s">
        <v>2861</v>
      </c>
      <c r="B2342" t="str">
        <f>_xlfn.CONCAT(쿼리1[[#This Row],[주문번호]], "-", 쿼리1[[#This Row],[공정명]])</f>
        <v>20240919-1000169131-분단</v>
      </c>
      <c r="C2342">
        <v>2</v>
      </c>
      <c r="D2342" t="s">
        <v>196</v>
      </c>
      <c r="E2342" s="1">
        <v>45554</v>
      </c>
      <c r="F2342" s="1">
        <v>45565</v>
      </c>
      <c r="G2342" s="1">
        <v>45562</v>
      </c>
      <c r="H2342" s="1">
        <v>45656</v>
      </c>
      <c r="I2342" s="1">
        <v>45562</v>
      </c>
      <c r="J2342" t="s">
        <v>31</v>
      </c>
      <c r="K2342" t="s">
        <v>39</v>
      </c>
      <c r="L2342">
        <v>6000</v>
      </c>
      <c r="M2342">
        <v>6000</v>
      </c>
      <c r="N2342">
        <v>-3</v>
      </c>
      <c r="O2342" t="s">
        <v>859</v>
      </c>
      <c r="P2342" t="s">
        <v>2862</v>
      </c>
      <c r="Q2342" t="s">
        <v>42</v>
      </c>
      <c r="R2342" t="s">
        <v>2863</v>
      </c>
      <c r="S2342" t="s">
        <v>1967</v>
      </c>
      <c r="T2342">
        <v>30000</v>
      </c>
    </row>
    <row r="2343" spans="1:20" x14ac:dyDescent="0.3">
      <c r="A2343" t="s">
        <v>3833</v>
      </c>
      <c r="B2343" t="str">
        <f>_xlfn.CONCAT(쿼리1[[#This Row],[주문번호]], "-", 쿼리1[[#This Row],[공정명]])</f>
        <v>20240919-1000169130-합지</v>
      </c>
      <c r="C2343">
        <v>1</v>
      </c>
      <c r="D2343" t="s">
        <v>60</v>
      </c>
      <c r="E2343" s="1">
        <v>45554</v>
      </c>
      <c r="F2343" s="1">
        <v>45562</v>
      </c>
      <c r="G2343" s="1">
        <v>45561</v>
      </c>
      <c r="H2343" s="1">
        <v>45656</v>
      </c>
      <c r="I2343" s="1">
        <v>45575</v>
      </c>
      <c r="J2343" t="s">
        <v>31</v>
      </c>
      <c r="K2343" t="s">
        <v>39</v>
      </c>
      <c r="L2343">
        <v>6000</v>
      </c>
      <c r="M2343">
        <v>6000</v>
      </c>
      <c r="N2343">
        <v>-1</v>
      </c>
      <c r="O2343" t="s">
        <v>128</v>
      </c>
      <c r="P2343" t="s">
        <v>3834</v>
      </c>
      <c r="Q2343" t="s">
        <v>42</v>
      </c>
      <c r="R2343" t="s">
        <v>2863</v>
      </c>
      <c r="S2343" t="s">
        <v>1967</v>
      </c>
      <c r="T2343">
        <v>30000</v>
      </c>
    </row>
    <row r="2344" spans="1:20" x14ac:dyDescent="0.3">
      <c r="A2344" t="s">
        <v>3835</v>
      </c>
      <c r="B2344" t="str">
        <f>_xlfn.CONCAT(쿼리1[[#This Row],[주문번호]], "-", 쿼리1[[#This Row],[공정명]])</f>
        <v>20241021-1000158954-합지</v>
      </c>
      <c r="C2344">
        <v>3</v>
      </c>
      <c r="D2344" t="s">
        <v>60</v>
      </c>
      <c r="E2344" s="1">
        <v>45586</v>
      </c>
      <c r="F2344" s="1">
        <v>45595</v>
      </c>
      <c r="G2344" s="1">
        <v>45600</v>
      </c>
      <c r="H2344" s="1">
        <v>45656</v>
      </c>
      <c r="I2344" s="1">
        <v>45600</v>
      </c>
      <c r="J2344" t="s">
        <v>31</v>
      </c>
      <c r="K2344" t="s">
        <v>32</v>
      </c>
      <c r="L2344">
        <v>6000</v>
      </c>
      <c r="M2344">
        <v>5900</v>
      </c>
      <c r="N2344">
        <v>5</v>
      </c>
      <c r="O2344" t="s">
        <v>1465</v>
      </c>
      <c r="P2344" t="s">
        <v>3836</v>
      </c>
      <c r="Q2344" t="s">
        <v>3837</v>
      </c>
      <c r="R2344" t="s">
        <v>3838</v>
      </c>
      <c r="S2344" t="s">
        <v>1967</v>
      </c>
      <c r="T2344">
        <v>12</v>
      </c>
    </row>
    <row r="2345" spans="1:20" x14ac:dyDescent="0.3">
      <c r="A2345" t="s">
        <v>3835</v>
      </c>
      <c r="B2345" t="str">
        <f>_xlfn.CONCAT(쿼리1[[#This Row],[주문번호]], "-", 쿼리1[[#This Row],[공정명]])</f>
        <v>20241021-1000158954-분단</v>
      </c>
      <c r="C2345">
        <v>4</v>
      </c>
      <c r="D2345" t="s">
        <v>196</v>
      </c>
      <c r="E2345" s="1">
        <v>45586</v>
      </c>
      <c r="F2345" s="1">
        <v>45596</v>
      </c>
      <c r="G2345" s="1">
        <v>45600</v>
      </c>
      <c r="H2345" s="1">
        <v>45656</v>
      </c>
      <c r="I2345" s="1">
        <v>45600</v>
      </c>
      <c r="J2345" t="s">
        <v>31</v>
      </c>
      <c r="K2345" t="s">
        <v>32</v>
      </c>
      <c r="L2345">
        <v>6000</v>
      </c>
      <c r="M2345">
        <v>5900</v>
      </c>
      <c r="N2345">
        <v>4</v>
      </c>
      <c r="O2345" t="s">
        <v>1465</v>
      </c>
      <c r="P2345" t="s">
        <v>3836</v>
      </c>
      <c r="Q2345" t="s">
        <v>3837</v>
      </c>
      <c r="R2345" t="s">
        <v>3838</v>
      </c>
      <c r="S2345" t="s">
        <v>1967</v>
      </c>
      <c r="T2345">
        <v>12</v>
      </c>
    </row>
    <row r="2346" spans="1:20" x14ac:dyDescent="0.3">
      <c r="A2346" t="s">
        <v>3839</v>
      </c>
      <c r="B2346" t="str">
        <f>_xlfn.CONCAT(쿼리1[[#This Row],[주문번호]], "-", 쿼리1[[#This Row],[공정명]])</f>
        <v>20241024-1418P0016-합지</v>
      </c>
      <c r="C2346">
        <v>3</v>
      </c>
      <c r="D2346" t="s">
        <v>60</v>
      </c>
      <c r="E2346" s="1">
        <v>45589</v>
      </c>
      <c r="F2346" s="1">
        <v>45600</v>
      </c>
      <c r="G2346" s="1">
        <v>45597</v>
      </c>
      <c r="H2346" s="1">
        <v>45656</v>
      </c>
      <c r="I2346" s="1">
        <v>45600</v>
      </c>
      <c r="J2346" t="s">
        <v>31</v>
      </c>
      <c r="K2346" t="s">
        <v>39</v>
      </c>
      <c r="L2346">
        <v>6000</v>
      </c>
      <c r="M2346">
        <v>6000</v>
      </c>
      <c r="N2346">
        <v>-3</v>
      </c>
      <c r="O2346" t="s">
        <v>180</v>
      </c>
      <c r="P2346" t="s">
        <v>2698</v>
      </c>
      <c r="Q2346" t="s">
        <v>2699</v>
      </c>
      <c r="R2346" t="s">
        <v>2084</v>
      </c>
      <c r="S2346" t="s">
        <v>3709</v>
      </c>
      <c r="T2346">
        <v>18</v>
      </c>
    </row>
    <row r="2347" spans="1:20" x14ac:dyDescent="0.3">
      <c r="A2347" t="s">
        <v>2165</v>
      </c>
      <c r="B2347" t="str">
        <f>_xlfn.CONCAT(쿼리1[[#This Row],[주문번호]], "-", 쿼리1[[#This Row],[공정명]])</f>
        <v>20241121-13160022-합지</v>
      </c>
      <c r="C2347">
        <v>3</v>
      </c>
      <c r="D2347" t="s">
        <v>60</v>
      </c>
      <c r="E2347" s="1">
        <v>45617</v>
      </c>
      <c r="F2347" s="1">
        <v>45628</v>
      </c>
      <c r="G2347" s="1">
        <v>45629</v>
      </c>
      <c r="H2347" s="1">
        <v>45656</v>
      </c>
      <c r="I2347" s="1">
        <v>45635</v>
      </c>
      <c r="J2347" t="s">
        <v>31</v>
      </c>
      <c r="K2347" t="s">
        <v>32</v>
      </c>
      <c r="L2347">
        <v>6000</v>
      </c>
      <c r="M2347">
        <v>6000</v>
      </c>
      <c r="N2347">
        <v>1</v>
      </c>
      <c r="O2347" t="s">
        <v>1465</v>
      </c>
      <c r="P2347" t="s">
        <v>2166</v>
      </c>
      <c r="Q2347" t="s">
        <v>2167</v>
      </c>
      <c r="R2347" t="s">
        <v>2168</v>
      </c>
      <c r="S2347" t="s">
        <v>3709</v>
      </c>
      <c r="T2347">
        <v>28571</v>
      </c>
    </row>
    <row r="2348" spans="1:20" x14ac:dyDescent="0.3">
      <c r="A2348" t="s">
        <v>3840</v>
      </c>
      <c r="B2348" t="str">
        <f>_xlfn.CONCAT(쿼리1[[#This Row],[주문번호]], "-", 쿼리1[[#This Row],[공정명]])</f>
        <v>20241121-1000144917-합지</v>
      </c>
      <c r="C2348">
        <v>1</v>
      </c>
      <c r="D2348" t="s">
        <v>60</v>
      </c>
      <c r="E2348" s="1">
        <v>45617</v>
      </c>
      <c r="F2348" s="1">
        <v>45628</v>
      </c>
      <c r="G2348" s="1">
        <v>45624</v>
      </c>
      <c r="H2348" s="1">
        <v>45656</v>
      </c>
      <c r="I2348" s="1">
        <v>45626</v>
      </c>
      <c r="J2348" t="s">
        <v>31</v>
      </c>
      <c r="K2348" t="s">
        <v>39</v>
      </c>
      <c r="L2348">
        <v>18000</v>
      </c>
      <c r="M2348">
        <v>17110</v>
      </c>
      <c r="N2348">
        <v>-4</v>
      </c>
      <c r="O2348" t="s">
        <v>3481</v>
      </c>
      <c r="P2348" t="s">
        <v>3482</v>
      </c>
      <c r="Q2348" t="s">
        <v>42</v>
      </c>
      <c r="R2348" t="s">
        <v>758</v>
      </c>
      <c r="S2348" t="s">
        <v>3709</v>
      </c>
      <c r="T2348">
        <v>108</v>
      </c>
    </row>
    <row r="2349" spans="1:20" x14ac:dyDescent="0.3">
      <c r="A2349" t="s">
        <v>3841</v>
      </c>
      <c r="B2349" t="str">
        <f>_xlfn.CONCAT(쿼리1[[#This Row],[주문번호]], "-", 쿼리1[[#This Row],[공정명]])</f>
        <v>20241105-1000156480-합지</v>
      </c>
      <c r="C2349">
        <v>3</v>
      </c>
      <c r="D2349" t="s">
        <v>60</v>
      </c>
      <c r="E2349" s="1">
        <v>45601</v>
      </c>
      <c r="F2349" s="1">
        <v>45610</v>
      </c>
      <c r="G2349" s="1">
        <v>45608</v>
      </c>
      <c r="H2349" s="1">
        <v>45656</v>
      </c>
      <c r="I2349" s="1">
        <v>45614</v>
      </c>
      <c r="J2349" t="s">
        <v>31</v>
      </c>
      <c r="K2349" t="s">
        <v>39</v>
      </c>
      <c r="L2349">
        <v>32000</v>
      </c>
      <c r="M2349">
        <v>32000</v>
      </c>
      <c r="N2349">
        <v>-2</v>
      </c>
      <c r="O2349" t="s">
        <v>1533</v>
      </c>
      <c r="P2349" t="s">
        <v>3842</v>
      </c>
      <c r="Q2349" t="s">
        <v>3843</v>
      </c>
      <c r="R2349" t="s">
        <v>26</v>
      </c>
      <c r="S2349" t="s">
        <v>3709</v>
      </c>
      <c r="T2349">
        <v>96</v>
      </c>
    </row>
    <row r="2350" spans="1:20" x14ac:dyDescent="0.3">
      <c r="A2350" t="s">
        <v>951</v>
      </c>
      <c r="B2350" t="str">
        <f>_xlfn.CONCAT(쿼리1[[#This Row],[주문번호]], "-", 쿼리1[[#This Row],[공정명]])</f>
        <v>20241106-1000166501-합지</v>
      </c>
      <c r="C2350">
        <v>3</v>
      </c>
      <c r="D2350" t="s">
        <v>60</v>
      </c>
      <c r="E2350" s="1">
        <v>45602</v>
      </c>
      <c r="F2350" s="1">
        <v>45611</v>
      </c>
      <c r="G2350" s="1">
        <v>45611</v>
      </c>
      <c r="H2350" s="1">
        <v>45656</v>
      </c>
      <c r="I2350" s="1">
        <v>45616</v>
      </c>
      <c r="J2350" t="s">
        <v>31</v>
      </c>
      <c r="K2350" t="s">
        <v>39</v>
      </c>
      <c r="L2350">
        <v>6000</v>
      </c>
      <c r="M2350">
        <v>5780</v>
      </c>
      <c r="N2350">
        <v>0</v>
      </c>
      <c r="O2350" t="s">
        <v>394</v>
      </c>
      <c r="P2350" t="s">
        <v>952</v>
      </c>
      <c r="Q2350" t="s">
        <v>953</v>
      </c>
      <c r="R2350" t="s">
        <v>954</v>
      </c>
      <c r="S2350" t="s">
        <v>3709</v>
      </c>
      <c r="T2350">
        <v>33333</v>
      </c>
    </row>
    <row r="2351" spans="1:20" x14ac:dyDescent="0.3">
      <c r="A2351" t="s">
        <v>3844</v>
      </c>
      <c r="B2351" t="str">
        <f>_xlfn.CONCAT(쿼리1[[#This Row],[주문번호]], "-", 쿼리1[[#This Row],[공정명]])</f>
        <v>20241204-1000169928-합지</v>
      </c>
      <c r="C2351">
        <v>3</v>
      </c>
      <c r="D2351" t="s">
        <v>60</v>
      </c>
      <c r="E2351" s="1">
        <v>45630</v>
      </c>
      <c r="F2351" s="1">
        <v>45639</v>
      </c>
      <c r="G2351" s="1">
        <v>45639</v>
      </c>
      <c r="H2351" s="1">
        <v>45656</v>
      </c>
      <c r="I2351" s="1">
        <v>45644</v>
      </c>
      <c r="J2351" t="s">
        <v>31</v>
      </c>
      <c r="K2351" t="s">
        <v>39</v>
      </c>
      <c r="L2351">
        <v>3000</v>
      </c>
      <c r="M2351">
        <v>3000</v>
      </c>
      <c r="N2351">
        <v>0</v>
      </c>
      <c r="O2351" t="s">
        <v>3845</v>
      </c>
      <c r="P2351" t="s">
        <v>3846</v>
      </c>
      <c r="Q2351" t="s">
        <v>3847</v>
      </c>
      <c r="R2351" t="s">
        <v>2425</v>
      </c>
      <c r="S2351" t="s">
        <v>3709</v>
      </c>
      <c r="T2351">
        <v>30000</v>
      </c>
    </row>
    <row r="2352" spans="1:20" x14ac:dyDescent="0.3">
      <c r="A2352" t="s">
        <v>3848</v>
      </c>
      <c r="B2352" t="str">
        <f>_xlfn.CONCAT(쿼리1[[#This Row],[주문번호]], "-", 쿼리1[[#This Row],[공정명]])</f>
        <v>20241118-1000158748-합지</v>
      </c>
      <c r="C2352">
        <v>1</v>
      </c>
      <c r="D2352" t="s">
        <v>60</v>
      </c>
      <c r="E2352" s="1">
        <v>45614</v>
      </c>
      <c r="F2352" s="1">
        <v>45623</v>
      </c>
      <c r="G2352" s="1">
        <v>45618</v>
      </c>
      <c r="H2352" s="1">
        <v>45656</v>
      </c>
      <c r="I2352" s="1">
        <v>45628</v>
      </c>
      <c r="J2352" t="s">
        <v>31</v>
      </c>
      <c r="K2352" t="s">
        <v>39</v>
      </c>
      <c r="L2352">
        <v>3600</v>
      </c>
      <c r="M2352">
        <v>3600</v>
      </c>
      <c r="N2352">
        <v>-5</v>
      </c>
      <c r="O2352" t="s">
        <v>972</v>
      </c>
      <c r="P2352" t="s">
        <v>3849</v>
      </c>
      <c r="Q2352" t="s">
        <v>2424</v>
      </c>
      <c r="R2352" t="s">
        <v>2425</v>
      </c>
      <c r="S2352" t="s">
        <v>3709</v>
      </c>
      <c r="T2352">
        <v>90000</v>
      </c>
    </row>
    <row r="2353" spans="1:20" x14ac:dyDescent="0.3">
      <c r="A2353" t="s">
        <v>3606</v>
      </c>
      <c r="B2353" t="str">
        <f>_xlfn.CONCAT(쿼리1[[#This Row],[주문번호]], "-", 쿼리1[[#This Row],[공정명]])</f>
        <v>20241120-1000169726-합지</v>
      </c>
      <c r="C2353">
        <v>3</v>
      </c>
      <c r="D2353" t="s">
        <v>60</v>
      </c>
      <c r="E2353" s="1">
        <v>45616</v>
      </c>
      <c r="F2353" s="1">
        <v>45625</v>
      </c>
      <c r="G2353" s="1">
        <v>45628</v>
      </c>
      <c r="H2353" s="1">
        <v>45656</v>
      </c>
      <c r="I2353" s="1">
        <v>45631</v>
      </c>
      <c r="J2353" t="s">
        <v>31</v>
      </c>
      <c r="K2353" t="s">
        <v>32</v>
      </c>
      <c r="L2353">
        <v>14800</v>
      </c>
      <c r="M2353">
        <v>14800</v>
      </c>
      <c r="N2353">
        <v>3</v>
      </c>
      <c r="O2353" t="s">
        <v>763</v>
      </c>
      <c r="P2353" t="s">
        <v>872</v>
      </c>
      <c r="Q2353" t="s">
        <v>3607</v>
      </c>
      <c r="R2353" t="s">
        <v>874</v>
      </c>
      <c r="S2353" t="s">
        <v>3709</v>
      </c>
      <c r="T2353">
        <v>86900</v>
      </c>
    </row>
    <row r="2354" spans="1:20" x14ac:dyDescent="0.3">
      <c r="A2354" t="s">
        <v>3676</v>
      </c>
      <c r="B2354" t="str">
        <f>_xlfn.CONCAT(쿼리1[[#This Row],[주문번호]], "-", 쿼리1[[#This Row],[공정명]])</f>
        <v>20241024-1000169417-합지</v>
      </c>
      <c r="C2354">
        <v>3</v>
      </c>
      <c r="D2354" t="s">
        <v>60</v>
      </c>
      <c r="E2354" s="1">
        <v>45589</v>
      </c>
      <c r="F2354" s="1">
        <v>45600</v>
      </c>
      <c r="G2354" s="1">
        <v>45597</v>
      </c>
      <c r="H2354" s="1">
        <v>45656</v>
      </c>
      <c r="I2354" s="1">
        <v>45609</v>
      </c>
      <c r="J2354" t="s">
        <v>31</v>
      </c>
      <c r="K2354" t="s">
        <v>39</v>
      </c>
      <c r="L2354">
        <v>10800</v>
      </c>
      <c r="M2354">
        <v>10800</v>
      </c>
      <c r="N2354">
        <v>-3</v>
      </c>
      <c r="O2354" t="s">
        <v>763</v>
      </c>
      <c r="P2354" t="s">
        <v>872</v>
      </c>
      <c r="Q2354" t="s">
        <v>3677</v>
      </c>
      <c r="R2354" t="s">
        <v>874</v>
      </c>
      <c r="S2354" t="s">
        <v>3709</v>
      </c>
      <c r="T2354">
        <v>61500</v>
      </c>
    </row>
    <row r="2355" spans="1:20" x14ac:dyDescent="0.3">
      <c r="A2355" t="s">
        <v>3678</v>
      </c>
      <c r="B2355" t="str">
        <f>_xlfn.CONCAT(쿼리1[[#This Row],[주문번호]], "-", 쿼리1[[#This Row],[공정명]])</f>
        <v>20241024-1000169419-합지</v>
      </c>
      <c r="C2355">
        <v>3</v>
      </c>
      <c r="D2355" t="s">
        <v>60</v>
      </c>
      <c r="E2355" s="1">
        <v>45589</v>
      </c>
      <c r="F2355" s="1">
        <v>45600</v>
      </c>
      <c r="G2355" s="1">
        <v>45597</v>
      </c>
      <c r="H2355" s="1">
        <v>45656</v>
      </c>
      <c r="I2355" s="1">
        <v>45609</v>
      </c>
      <c r="J2355" t="s">
        <v>31</v>
      </c>
      <c r="K2355" t="s">
        <v>39</v>
      </c>
      <c r="L2355">
        <v>5800</v>
      </c>
      <c r="M2355">
        <v>5900</v>
      </c>
      <c r="N2355">
        <v>-3</v>
      </c>
      <c r="O2355" t="s">
        <v>763</v>
      </c>
      <c r="P2355" t="s">
        <v>872</v>
      </c>
      <c r="Q2355" t="s">
        <v>3679</v>
      </c>
      <c r="R2355" t="s">
        <v>874</v>
      </c>
      <c r="S2355" t="s">
        <v>3709</v>
      </c>
      <c r="T2355">
        <v>30500</v>
      </c>
    </row>
    <row r="2356" spans="1:20" x14ac:dyDescent="0.3">
      <c r="A2356" t="s">
        <v>3680</v>
      </c>
      <c r="B2356" t="str">
        <f>_xlfn.CONCAT(쿼리1[[#This Row],[주문번호]], "-", 쿼리1[[#This Row],[공정명]])</f>
        <v>20241120-1000169417-합지</v>
      </c>
      <c r="C2356">
        <v>3</v>
      </c>
      <c r="D2356" t="s">
        <v>60</v>
      </c>
      <c r="E2356" s="1">
        <v>45616</v>
      </c>
      <c r="F2356" s="1">
        <v>45625</v>
      </c>
      <c r="G2356" s="1">
        <v>45628</v>
      </c>
      <c r="H2356" s="1">
        <v>45656</v>
      </c>
      <c r="I2356" s="1">
        <v>45631</v>
      </c>
      <c r="J2356" t="s">
        <v>31</v>
      </c>
      <c r="K2356" t="s">
        <v>32</v>
      </c>
      <c r="L2356">
        <v>3800</v>
      </c>
      <c r="M2356">
        <v>3800</v>
      </c>
      <c r="N2356">
        <v>3</v>
      </c>
      <c r="O2356" t="s">
        <v>763</v>
      </c>
      <c r="P2356" t="s">
        <v>872</v>
      </c>
      <c r="Q2356" t="s">
        <v>3677</v>
      </c>
      <c r="R2356" t="s">
        <v>874</v>
      </c>
      <c r="S2356" t="s">
        <v>3709</v>
      </c>
      <c r="T2356">
        <v>18500</v>
      </c>
    </row>
    <row r="2357" spans="1:20" x14ac:dyDescent="0.3">
      <c r="A2357" t="s">
        <v>3681</v>
      </c>
      <c r="B2357" t="str">
        <f>_xlfn.CONCAT(쿼리1[[#This Row],[주문번호]], "-", 쿼리1[[#This Row],[공정명]])</f>
        <v>20241120-1000169728-합지</v>
      </c>
      <c r="C2357">
        <v>3</v>
      </c>
      <c r="D2357" t="s">
        <v>60</v>
      </c>
      <c r="E2357" s="1">
        <v>45616</v>
      </c>
      <c r="F2357" s="1">
        <v>45625</v>
      </c>
      <c r="G2357" s="1">
        <v>45628</v>
      </c>
      <c r="H2357" s="1">
        <v>45656</v>
      </c>
      <c r="I2357" s="1">
        <v>45631</v>
      </c>
      <c r="J2357" t="s">
        <v>31</v>
      </c>
      <c r="K2357" t="s">
        <v>32</v>
      </c>
      <c r="L2357">
        <v>2500</v>
      </c>
      <c r="M2357">
        <v>2500</v>
      </c>
      <c r="N2357">
        <v>3</v>
      </c>
      <c r="O2357" t="s">
        <v>763</v>
      </c>
      <c r="P2357" t="s">
        <v>872</v>
      </c>
      <c r="Q2357" t="s">
        <v>3682</v>
      </c>
      <c r="R2357" t="s">
        <v>874</v>
      </c>
      <c r="S2357" t="s">
        <v>3709</v>
      </c>
      <c r="T2357">
        <v>10100</v>
      </c>
    </row>
    <row r="2358" spans="1:20" x14ac:dyDescent="0.3">
      <c r="A2358" t="s">
        <v>3685</v>
      </c>
      <c r="B2358" t="str">
        <f>_xlfn.CONCAT(쿼리1[[#This Row],[주문번호]], "-", 쿼리1[[#This Row],[공정명]])</f>
        <v>20241210-1000169987-합지</v>
      </c>
      <c r="C2358">
        <v>3</v>
      </c>
      <c r="D2358" t="s">
        <v>60</v>
      </c>
      <c r="E2358" s="1">
        <v>45636</v>
      </c>
      <c r="F2358" s="1">
        <v>45645</v>
      </c>
      <c r="G2358" s="1">
        <v>45643</v>
      </c>
      <c r="H2358" s="1">
        <v>45656</v>
      </c>
      <c r="I2358" s="1">
        <v>45650</v>
      </c>
      <c r="J2358" t="s">
        <v>31</v>
      </c>
      <c r="K2358" t="s">
        <v>39</v>
      </c>
      <c r="L2358">
        <v>10600</v>
      </c>
      <c r="M2358">
        <v>10600</v>
      </c>
      <c r="N2358">
        <v>-2</v>
      </c>
      <c r="O2358" t="s">
        <v>763</v>
      </c>
      <c r="P2358" t="s">
        <v>872</v>
      </c>
      <c r="Q2358" t="s">
        <v>3605</v>
      </c>
      <c r="R2358" t="s">
        <v>874</v>
      </c>
      <c r="S2358" t="s">
        <v>3709</v>
      </c>
      <c r="T2358">
        <v>61500</v>
      </c>
    </row>
    <row r="2359" spans="1:20" x14ac:dyDescent="0.3">
      <c r="A2359" t="s">
        <v>3850</v>
      </c>
      <c r="B2359" t="str">
        <f>_xlfn.CONCAT(쿼리1[[#This Row],[주문번호]], "-", 쿼리1[[#This Row],[공정명]])</f>
        <v>20241118-1000158749-합지</v>
      </c>
      <c r="C2359">
        <v>1</v>
      </c>
      <c r="D2359" t="s">
        <v>60</v>
      </c>
      <c r="E2359" s="1">
        <v>45614</v>
      </c>
      <c r="F2359" s="1">
        <v>45623</v>
      </c>
      <c r="G2359" s="1">
        <v>45618</v>
      </c>
      <c r="H2359" s="1">
        <v>45656</v>
      </c>
      <c r="I2359" s="1">
        <v>45628</v>
      </c>
      <c r="J2359" t="s">
        <v>31</v>
      </c>
      <c r="K2359" t="s">
        <v>39</v>
      </c>
      <c r="L2359">
        <v>2400</v>
      </c>
      <c r="M2359">
        <v>2400</v>
      </c>
      <c r="N2359">
        <v>-5</v>
      </c>
      <c r="O2359" t="s">
        <v>972</v>
      </c>
      <c r="P2359" t="s">
        <v>3851</v>
      </c>
      <c r="Q2359" t="s">
        <v>2424</v>
      </c>
      <c r="R2359" t="s">
        <v>2425</v>
      </c>
      <c r="S2359" t="s">
        <v>3709</v>
      </c>
      <c r="T2359">
        <v>48000</v>
      </c>
    </row>
    <row r="2360" spans="1:20" x14ac:dyDescent="0.3">
      <c r="A2360" t="s">
        <v>3852</v>
      </c>
      <c r="B2360" t="str">
        <f>_xlfn.CONCAT(쿼리1[[#This Row],[주문번호]], "-", 쿼리1[[#This Row],[공정명]])</f>
        <v>20241206-1000169398-합지</v>
      </c>
      <c r="C2360">
        <v>3</v>
      </c>
      <c r="D2360" t="s">
        <v>60</v>
      </c>
      <c r="E2360" s="1">
        <v>45632</v>
      </c>
      <c r="F2360" s="1">
        <v>45643</v>
      </c>
      <c r="G2360" s="1">
        <v>45640</v>
      </c>
      <c r="H2360" s="1">
        <v>45656</v>
      </c>
      <c r="I2360" s="1">
        <v>45644</v>
      </c>
      <c r="J2360" t="s">
        <v>31</v>
      </c>
      <c r="K2360" t="s">
        <v>39</v>
      </c>
      <c r="L2360">
        <v>4000</v>
      </c>
      <c r="M2360">
        <v>3900</v>
      </c>
      <c r="N2360">
        <v>-3</v>
      </c>
      <c r="O2360" t="s">
        <v>3853</v>
      </c>
      <c r="P2360" t="s">
        <v>3854</v>
      </c>
      <c r="Q2360" t="s">
        <v>3855</v>
      </c>
      <c r="R2360" t="s">
        <v>26</v>
      </c>
      <c r="S2360" t="s">
        <v>3709</v>
      </c>
      <c r="T2360">
        <v>32</v>
      </c>
    </row>
    <row r="2361" spans="1:20" x14ac:dyDescent="0.3">
      <c r="A2361" t="s">
        <v>3856</v>
      </c>
      <c r="B2361" t="str">
        <f>_xlfn.CONCAT(쿼리1[[#This Row],[주문번호]], "-", 쿼리1[[#This Row],[공정명]])</f>
        <v>20241206-1000169402-합지</v>
      </c>
      <c r="C2361">
        <v>3</v>
      </c>
      <c r="D2361" t="s">
        <v>60</v>
      </c>
      <c r="E2361" s="1">
        <v>45632</v>
      </c>
      <c r="F2361" s="1">
        <v>45643</v>
      </c>
      <c r="G2361" s="1">
        <v>45640</v>
      </c>
      <c r="H2361" s="1">
        <v>45656</v>
      </c>
      <c r="I2361" s="1">
        <v>45644</v>
      </c>
      <c r="J2361" t="s">
        <v>31</v>
      </c>
      <c r="K2361" t="s">
        <v>39</v>
      </c>
      <c r="L2361">
        <v>4000</v>
      </c>
      <c r="M2361">
        <v>3900</v>
      </c>
      <c r="N2361">
        <v>-3</v>
      </c>
      <c r="O2361" t="s">
        <v>3853</v>
      </c>
      <c r="P2361" t="s">
        <v>3854</v>
      </c>
      <c r="Q2361" t="s">
        <v>3857</v>
      </c>
      <c r="R2361" t="s">
        <v>26</v>
      </c>
      <c r="S2361" t="s">
        <v>3709</v>
      </c>
      <c r="T2361">
        <v>32</v>
      </c>
    </row>
    <row r="2362" spans="1:20" x14ac:dyDescent="0.3">
      <c r="A2362" t="s">
        <v>3647</v>
      </c>
      <c r="B2362" t="str">
        <f>_xlfn.CONCAT(쿼리1[[#This Row],[주문번호]], "-", 쿼리1[[#This Row],[공정명]])</f>
        <v>20241122-1119P0157-인쇄</v>
      </c>
      <c r="C2362">
        <v>2</v>
      </c>
      <c r="D2362" t="s">
        <v>328</v>
      </c>
      <c r="E2362" s="1">
        <v>45618</v>
      </c>
      <c r="F2362" s="1">
        <v>45624</v>
      </c>
      <c r="G2362" s="1">
        <v>45639</v>
      </c>
      <c r="H2362" s="1">
        <v>45656</v>
      </c>
      <c r="I2362" s="1">
        <v>45646</v>
      </c>
      <c r="J2362" t="s">
        <v>31</v>
      </c>
      <c r="K2362" t="s">
        <v>32</v>
      </c>
      <c r="L2362">
        <v>2000</v>
      </c>
      <c r="M2362">
        <v>2000</v>
      </c>
      <c r="N2362">
        <v>15</v>
      </c>
      <c r="O2362" t="s">
        <v>580</v>
      </c>
      <c r="P2362" t="s">
        <v>3648</v>
      </c>
      <c r="Q2362" t="s">
        <v>3649</v>
      </c>
      <c r="R2362" t="s">
        <v>3650</v>
      </c>
      <c r="S2362" t="s">
        <v>3735</v>
      </c>
      <c r="T2362">
        <v>12121</v>
      </c>
    </row>
    <row r="2363" spans="1:20" x14ac:dyDescent="0.3">
      <c r="A2363" t="s">
        <v>105</v>
      </c>
      <c r="B2363" t="str">
        <f>_xlfn.CONCAT(쿼리1[[#This Row],[주문번호]], "-", 쿼리1[[#This Row],[공정명]])</f>
        <v>20240903-1000147392-인쇄</v>
      </c>
      <c r="C2363">
        <v>2</v>
      </c>
      <c r="D2363" t="s">
        <v>328</v>
      </c>
      <c r="E2363" s="1">
        <v>45538</v>
      </c>
      <c r="F2363" s="1">
        <v>45539</v>
      </c>
      <c r="G2363" s="1">
        <v>45545</v>
      </c>
      <c r="H2363" s="1">
        <v>45656</v>
      </c>
      <c r="I2363" s="1">
        <v>45575</v>
      </c>
      <c r="J2363" t="s">
        <v>31</v>
      </c>
      <c r="K2363" t="s">
        <v>32</v>
      </c>
      <c r="L2363">
        <v>12000</v>
      </c>
      <c r="M2363">
        <v>12000</v>
      </c>
      <c r="N2363">
        <v>6</v>
      </c>
      <c r="O2363" t="s">
        <v>106</v>
      </c>
      <c r="P2363" t="s">
        <v>107</v>
      </c>
      <c r="Q2363" t="s">
        <v>108</v>
      </c>
      <c r="R2363" t="s">
        <v>26</v>
      </c>
      <c r="S2363" t="s">
        <v>3735</v>
      </c>
      <c r="T2363">
        <v>41379</v>
      </c>
    </row>
    <row r="2364" spans="1:20" x14ac:dyDescent="0.3">
      <c r="A2364" t="s">
        <v>3493</v>
      </c>
      <c r="B2364" t="str">
        <f>_xlfn.CONCAT(쿼리1[[#This Row],[주문번호]], "-", 쿼리1[[#This Row],[공정명]])</f>
        <v>20241008-1000169266-인쇄</v>
      </c>
      <c r="C2364">
        <v>2</v>
      </c>
      <c r="D2364" t="s">
        <v>328</v>
      </c>
      <c r="E2364" s="1">
        <v>45573</v>
      </c>
      <c r="F2364" s="1">
        <v>45579</v>
      </c>
      <c r="G2364" s="1">
        <v>45579</v>
      </c>
      <c r="H2364" s="1">
        <v>45656</v>
      </c>
      <c r="I2364" s="1">
        <v>45580</v>
      </c>
      <c r="J2364" t="s">
        <v>31</v>
      </c>
      <c r="K2364" t="s">
        <v>39</v>
      </c>
      <c r="L2364">
        <v>6000</v>
      </c>
      <c r="M2364">
        <v>6000</v>
      </c>
      <c r="N2364">
        <v>0</v>
      </c>
      <c r="O2364" t="s">
        <v>1407</v>
      </c>
      <c r="P2364" t="s">
        <v>1411</v>
      </c>
      <c r="Q2364" t="s">
        <v>3494</v>
      </c>
      <c r="R2364" t="s">
        <v>758</v>
      </c>
      <c r="S2364" t="s">
        <v>3735</v>
      </c>
      <c r="T2364">
        <v>12</v>
      </c>
    </row>
    <row r="2365" spans="1:20" x14ac:dyDescent="0.3">
      <c r="A2365" t="s">
        <v>3493</v>
      </c>
      <c r="B2365" t="str">
        <f>_xlfn.CONCAT(쿼리1[[#This Row],[주문번호]], "-", 쿼리1[[#This Row],[공정명]])</f>
        <v>20241008-1000169266-인쇄</v>
      </c>
      <c r="C2365">
        <v>2</v>
      </c>
      <c r="D2365" t="s">
        <v>328</v>
      </c>
      <c r="E2365" s="1">
        <v>45573</v>
      </c>
      <c r="F2365" s="1">
        <v>45579</v>
      </c>
      <c r="G2365" s="1">
        <v>45579</v>
      </c>
      <c r="H2365" s="1">
        <v>45656</v>
      </c>
      <c r="I2365" s="1">
        <v>45580</v>
      </c>
      <c r="J2365" t="s">
        <v>31</v>
      </c>
      <c r="K2365" t="s">
        <v>39</v>
      </c>
      <c r="L2365">
        <v>6000</v>
      </c>
      <c r="M2365">
        <v>6000</v>
      </c>
      <c r="N2365">
        <v>0</v>
      </c>
      <c r="O2365" t="s">
        <v>1407</v>
      </c>
      <c r="P2365" t="s">
        <v>1411</v>
      </c>
      <c r="Q2365" t="s">
        <v>3494</v>
      </c>
      <c r="R2365" t="s">
        <v>758</v>
      </c>
      <c r="S2365" t="s">
        <v>3735</v>
      </c>
      <c r="T2365">
        <v>12</v>
      </c>
    </row>
    <row r="2366" spans="1:20" x14ac:dyDescent="0.3">
      <c r="A2366" t="s">
        <v>3493</v>
      </c>
      <c r="B2366" t="str">
        <f>_xlfn.CONCAT(쿼리1[[#This Row],[주문번호]], "-", 쿼리1[[#This Row],[공정명]])</f>
        <v>20241008-1000169266-인쇄</v>
      </c>
      <c r="C2366">
        <v>2</v>
      </c>
      <c r="D2366" t="s">
        <v>328</v>
      </c>
      <c r="E2366" s="1">
        <v>45573</v>
      </c>
      <c r="F2366" s="1">
        <v>45579</v>
      </c>
      <c r="G2366" s="1">
        <v>45579</v>
      </c>
      <c r="H2366" s="1">
        <v>45656</v>
      </c>
      <c r="I2366" s="1">
        <v>45580</v>
      </c>
      <c r="J2366" t="s">
        <v>31</v>
      </c>
      <c r="K2366" t="s">
        <v>39</v>
      </c>
      <c r="L2366">
        <v>6000</v>
      </c>
      <c r="M2366">
        <v>6000</v>
      </c>
      <c r="N2366">
        <v>0</v>
      </c>
      <c r="O2366" t="s">
        <v>1407</v>
      </c>
      <c r="P2366" t="s">
        <v>1411</v>
      </c>
      <c r="Q2366" t="s">
        <v>3494</v>
      </c>
      <c r="R2366" t="s">
        <v>758</v>
      </c>
      <c r="S2366" t="s">
        <v>3735</v>
      </c>
      <c r="T2366">
        <v>12</v>
      </c>
    </row>
    <row r="2367" spans="1:20" x14ac:dyDescent="0.3">
      <c r="A2367" t="s">
        <v>3742</v>
      </c>
      <c r="B2367" t="str">
        <f>_xlfn.CONCAT(쿼리1[[#This Row],[주문번호]], "-", 쿼리1[[#This Row],[공정명]])</f>
        <v>20241018-1000151508-인쇄</v>
      </c>
      <c r="C2367">
        <v>2</v>
      </c>
      <c r="D2367" t="s">
        <v>328</v>
      </c>
      <c r="E2367" s="1">
        <v>45583</v>
      </c>
      <c r="F2367" s="1">
        <v>45589</v>
      </c>
      <c r="G2367" s="1">
        <v>45587</v>
      </c>
      <c r="H2367" s="1">
        <v>45656</v>
      </c>
      <c r="I2367" s="1">
        <v>45589</v>
      </c>
      <c r="J2367" t="s">
        <v>31</v>
      </c>
      <c r="K2367" t="s">
        <v>39</v>
      </c>
      <c r="L2367">
        <v>18000</v>
      </c>
      <c r="M2367">
        <v>18000</v>
      </c>
      <c r="N2367">
        <v>-2</v>
      </c>
      <c r="O2367" t="s">
        <v>1407</v>
      </c>
      <c r="P2367" t="s">
        <v>1408</v>
      </c>
      <c r="Q2367" t="s">
        <v>1409</v>
      </c>
      <c r="R2367" t="s">
        <v>758</v>
      </c>
      <c r="S2367" t="s">
        <v>3735</v>
      </c>
      <c r="T2367">
        <v>36</v>
      </c>
    </row>
    <row r="2368" spans="1:20" x14ac:dyDescent="0.3">
      <c r="A2368" t="s">
        <v>3485</v>
      </c>
      <c r="B2368" t="str">
        <f>_xlfn.CONCAT(쿼리1[[#This Row],[주문번호]], "-", 쿼리1[[#This Row],[공정명]])</f>
        <v>20241018-1000168339-인쇄</v>
      </c>
      <c r="C2368">
        <v>2</v>
      </c>
      <c r="D2368" t="s">
        <v>328</v>
      </c>
      <c r="E2368" s="1">
        <v>45583</v>
      </c>
      <c r="F2368" s="1">
        <v>45589</v>
      </c>
      <c r="G2368" s="1">
        <v>45590</v>
      </c>
      <c r="H2368" s="1">
        <v>45656</v>
      </c>
      <c r="I2368" s="1">
        <v>45595</v>
      </c>
      <c r="J2368" t="s">
        <v>31</v>
      </c>
      <c r="K2368" t="s">
        <v>32</v>
      </c>
      <c r="L2368">
        <v>12000</v>
      </c>
      <c r="M2368">
        <v>12000</v>
      </c>
      <c r="N2368">
        <v>1</v>
      </c>
      <c r="O2368" t="s">
        <v>1407</v>
      </c>
      <c r="P2368" t="s">
        <v>3108</v>
      </c>
      <c r="Q2368" t="s">
        <v>3109</v>
      </c>
      <c r="R2368" t="s">
        <v>758</v>
      </c>
      <c r="S2368" t="s">
        <v>3735</v>
      </c>
      <c r="T2368">
        <v>24</v>
      </c>
    </row>
    <row r="2369" spans="1:20" x14ac:dyDescent="0.3">
      <c r="A2369" t="s">
        <v>3858</v>
      </c>
      <c r="B2369" t="str">
        <f>_xlfn.CONCAT(쿼리1[[#This Row],[주문번호]], "-", 쿼리1[[#This Row],[공정명]])</f>
        <v>20240906-1000168988-인쇄</v>
      </c>
      <c r="C2369">
        <v>2</v>
      </c>
      <c r="D2369" t="s">
        <v>328</v>
      </c>
      <c r="E2369" s="1">
        <v>45541</v>
      </c>
      <c r="F2369" s="1">
        <v>45547</v>
      </c>
      <c r="G2369" s="1">
        <v>45544</v>
      </c>
      <c r="H2369" s="1">
        <v>45656</v>
      </c>
      <c r="I2369" s="1">
        <v>45544</v>
      </c>
      <c r="J2369" t="s">
        <v>31</v>
      </c>
      <c r="K2369" t="s">
        <v>39</v>
      </c>
      <c r="L2369">
        <v>12000</v>
      </c>
      <c r="M2369">
        <v>12000</v>
      </c>
      <c r="N2369">
        <v>-3</v>
      </c>
      <c r="O2369" t="s">
        <v>536</v>
      </c>
      <c r="P2369" t="s">
        <v>3746</v>
      </c>
      <c r="Q2369" t="s">
        <v>3859</v>
      </c>
      <c r="R2369" t="s">
        <v>758</v>
      </c>
      <c r="S2369" t="s">
        <v>3735</v>
      </c>
      <c r="T2369">
        <v>24</v>
      </c>
    </row>
    <row r="2370" spans="1:20" x14ac:dyDescent="0.3">
      <c r="A2370" t="s">
        <v>3744</v>
      </c>
      <c r="B2370" t="str">
        <f>_xlfn.CONCAT(쿼리1[[#This Row],[주문번호]], "-", 쿼리1[[#This Row],[공정명]])</f>
        <v>20240910-1000153049-인쇄</v>
      </c>
      <c r="C2370">
        <v>2</v>
      </c>
      <c r="D2370" t="s">
        <v>328</v>
      </c>
      <c r="E2370" s="1">
        <v>45545</v>
      </c>
      <c r="F2370" s="1">
        <v>45551</v>
      </c>
      <c r="G2370" s="1">
        <v>45548</v>
      </c>
      <c r="H2370" s="1">
        <v>45656</v>
      </c>
      <c r="I2370" s="1">
        <v>45629</v>
      </c>
      <c r="J2370" t="s">
        <v>31</v>
      </c>
      <c r="K2370" t="s">
        <v>39</v>
      </c>
      <c r="L2370">
        <v>18000</v>
      </c>
      <c r="M2370">
        <v>18000</v>
      </c>
      <c r="N2370">
        <v>-3</v>
      </c>
      <c r="O2370" t="s">
        <v>1407</v>
      </c>
      <c r="P2370" t="s">
        <v>1411</v>
      </c>
      <c r="Q2370" t="s">
        <v>1412</v>
      </c>
      <c r="R2370" t="s">
        <v>758</v>
      </c>
      <c r="S2370" t="s">
        <v>3735</v>
      </c>
      <c r="T2370">
        <v>36</v>
      </c>
    </row>
    <row r="2371" spans="1:20" x14ac:dyDescent="0.3">
      <c r="A2371" t="s">
        <v>3745</v>
      </c>
      <c r="B2371" t="str">
        <f>_xlfn.CONCAT(쿼리1[[#This Row],[주문번호]], "-", 쿼리1[[#This Row],[공정명]])</f>
        <v>20240910-1000168988-인쇄</v>
      </c>
      <c r="C2371">
        <v>2</v>
      </c>
      <c r="D2371" t="s">
        <v>328</v>
      </c>
      <c r="E2371" s="1">
        <v>45545</v>
      </c>
      <c r="F2371" s="1">
        <v>45551</v>
      </c>
      <c r="G2371" s="1">
        <v>45547</v>
      </c>
      <c r="H2371" s="1">
        <v>45656</v>
      </c>
      <c r="I2371" s="1">
        <v>45548</v>
      </c>
      <c r="J2371" t="s">
        <v>31</v>
      </c>
      <c r="K2371" t="s">
        <v>39</v>
      </c>
      <c r="L2371">
        <v>12000</v>
      </c>
      <c r="M2371">
        <v>12000</v>
      </c>
      <c r="N2371">
        <v>-4</v>
      </c>
      <c r="O2371" t="s">
        <v>536</v>
      </c>
      <c r="P2371" t="s">
        <v>3746</v>
      </c>
      <c r="Q2371" t="s">
        <v>3747</v>
      </c>
      <c r="R2371" t="s">
        <v>758</v>
      </c>
      <c r="S2371" t="s">
        <v>3735</v>
      </c>
      <c r="T2371">
        <v>24</v>
      </c>
    </row>
    <row r="2372" spans="1:20" x14ac:dyDescent="0.3">
      <c r="A2372" t="s">
        <v>3860</v>
      </c>
      <c r="B2372" t="str">
        <f>_xlfn.CONCAT(쿼리1[[#This Row],[주문번호]], "-", 쿼리1[[#This Row],[공정명]])</f>
        <v>20241224-1000168339-인쇄</v>
      </c>
      <c r="C2372">
        <v>2</v>
      </c>
      <c r="D2372" t="s">
        <v>328</v>
      </c>
      <c r="E2372" s="1">
        <v>45650</v>
      </c>
      <c r="F2372" s="1">
        <v>45656</v>
      </c>
      <c r="G2372" s="1">
        <v>45653</v>
      </c>
      <c r="H2372" s="1">
        <v>45656</v>
      </c>
      <c r="I2372" s="1">
        <v>45653</v>
      </c>
      <c r="J2372" t="s">
        <v>31</v>
      </c>
      <c r="K2372" t="s">
        <v>39</v>
      </c>
      <c r="L2372">
        <v>6000</v>
      </c>
      <c r="M2372">
        <v>6000</v>
      </c>
      <c r="N2372">
        <v>-3</v>
      </c>
      <c r="O2372" t="s">
        <v>1407</v>
      </c>
      <c r="P2372" t="s">
        <v>3108</v>
      </c>
      <c r="Q2372" t="s">
        <v>3109</v>
      </c>
      <c r="R2372" t="s">
        <v>758</v>
      </c>
      <c r="S2372" t="s">
        <v>3735</v>
      </c>
      <c r="T2372">
        <v>12</v>
      </c>
    </row>
    <row r="2373" spans="1:20" x14ac:dyDescent="0.3">
      <c r="A2373" t="s">
        <v>3721</v>
      </c>
      <c r="B2373" t="str">
        <f>_xlfn.CONCAT(쿼리1[[#This Row],[주문번호]], "-", 쿼리1[[#This Row],[공정명]])</f>
        <v>20241108-1000162722-인쇄</v>
      </c>
      <c r="C2373">
        <v>2</v>
      </c>
      <c r="D2373" t="s">
        <v>328</v>
      </c>
      <c r="E2373" s="1">
        <v>45604</v>
      </c>
      <c r="F2373" s="1">
        <v>45610</v>
      </c>
      <c r="G2373" s="1">
        <v>45610</v>
      </c>
      <c r="H2373" s="1">
        <v>45656</v>
      </c>
      <c r="I2373" s="1">
        <v>45614</v>
      </c>
      <c r="J2373" t="s">
        <v>31</v>
      </c>
      <c r="K2373" t="s">
        <v>39</v>
      </c>
      <c r="L2373">
        <v>36000</v>
      </c>
      <c r="M2373">
        <v>36000</v>
      </c>
      <c r="N2373">
        <v>0</v>
      </c>
      <c r="O2373" t="s">
        <v>91</v>
      </c>
      <c r="P2373" t="s">
        <v>3571</v>
      </c>
      <c r="Q2373" t="s">
        <v>3575</v>
      </c>
      <c r="R2373" t="s">
        <v>3573</v>
      </c>
      <c r="S2373" t="s">
        <v>3735</v>
      </c>
      <c r="T2373">
        <v>72</v>
      </c>
    </row>
    <row r="2374" spans="1:20" x14ac:dyDescent="0.3">
      <c r="A2374" t="s">
        <v>3725</v>
      </c>
      <c r="B2374" t="str">
        <f>_xlfn.CONCAT(쿼리1[[#This Row],[주문번호]], "-", 쿼리1[[#This Row],[공정명]])</f>
        <v>20241010-1000162722-인쇄</v>
      </c>
      <c r="C2374">
        <v>2</v>
      </c>
      <c r="D2374" t="s">
        <v>328</v>
      </c>
      <c r="E2374" s="1">
        <v>45575</v>
      </c>
      <c r="F2374" s="1">
        <v>45581</v>
      </c>
      <c r="G2374" s="1">
        <v>45586</v>
      </c>
      <c r="H2374" s="1">
        <v>45656</v>
      </c>
      <c r="I2374" s="1">
        <v>45590</v>
      </c>
      <c r="J2374" t="s">
        <v>31</v>
      </c>
      <c r="K2374" t="s">
        <v>32</v>
      </c>
      <c r="L2374">
        <v>48000</v>
      </c>
      <c r="M2374">
        <v>48000</v>
      </c>
      <c r="N2374">
        <v>5</v>
      </c>
      <c r="O2374" t="s">
        <v>91</v>
      </c>
      <c r="P2374" t="s">
        <v>3571</v>
      </c>
      <c r="Q2374" t="s">
        <v>3575</v>
      </c>
      <c r="R2374" t="s">
        <v>3573</v>
      </c>
      <c r="S2374" t="s">
        <v>3735</v>
      </c>
      <c r="T2374">
        <v>96</v>
      </c>
    </row>
    <row r="2375" spans="1:20" x14ac:dyDescent="0.3">
      <c r="A2375" t="s">
        <v>2205</v>
      </c>
      <c r="B2375" t="str">
        <f>_xlfn.CONCAT(쿼리1[[#This Row],[주문번호]], "-", 쿼리1[[#This Row],[공정명]])</f>
        <v>20240913-2000169108-인쇄</v>
      </c>
      <c r="C2375">
        <v>2</v>
      </c>
      <c r="D2375" t="s">
        <v>328</v>
      </c>
      <c r="E2375" s="1">
        <v>45548</v>
      </c>
      <c r="F2375" s="1">
        <v>45553</v>
      </c>
      <c r="G2375" s="1">
        <v>45559</v>
      </c>
      <c r="H2375" s="1">
        <v>45656</v>
      </c>
      <c r="I2375" s="1">
        <v>45575</v>
      </c>
      <c r="J2375" t="s">
        <v>31</v>
      </c>
      <c r="K2375" t="s">
        <v>32</v>
      </c>
      <c r="L2375">
        <v>21500</v>
      </c>
      <c r="M2375">
        <v>21500</v>
      </c>
      <c r="N2375">
        <v>6</v>
      </c>
      <c r="O2375" t="s">
        <v>214</v>
      </c>
      <c r="P2375" t="s">
        <v>240</v>
      </c>
      <c r="Q2375" t="s">
        <v>993</v>
      </c>
      <c r="R2375" t="s">
        <v>26</v>
      </c>
      <c r="S2375" t="s">
        <v>3427</v>
      </c>
      <c r="T2375">
        <v>50000</v>
      </c>
    </row>
    <row r="2376" spans="1:20" x14ac:dyDescent="0.3">
      <c r="A2376" t="s">
        <v>1843</v>
      </c>
      <c r="B2376" t="str">
        <f>_xlfn.CONCAT(쿼리1[[#This Row],[주문번호]], "-", 쿼리1[[#This Row],[공정명]])</f>
        <v>20240903-2116P0082-인쇄</v>
      </c>
      <c r="C2376">
        <v>2</v>
      </c>
      <c r="D2376" t="s">
        <v>328</v>
      </c>
      <c r="E2376" s="1">
        <v>45538</v>
      </c>
      <c r="F2376" s="1">
        <v>45541</v>
      </c>
      <c r="G2376" s="1">
        <v>45551</v>
      </c>
      <c r="H2376" s="1">
        <v>45656</v>
      </c>
      <c r="I2376" s="1">
        <v>45551</v>
      </c>
      <c r="J2376" t="s">
        <v>31</v>
      </c>
      <c r="K2376" t="s">
        <v>32</v>
      </c>
      <c r="L2376">
        <v>9000</v>
      </c>
      <c r="M2376">
        <v>9000</v>
      </c>
      <c r="N2376">
        <v>10</v>
      </c>
      <c r="O2376" t="s">
        <v>832</v>
      </c>
      <c r="P2376" t="s">
        <v>833</v>
      </c>
      <c r="Q2376" t="s">
        <v>834</v>
      </c>
      <c r="R2376" t="s">
        <v>26</v>
      </c>
      <c r="S2376" t="s">
        <v>3427</v>
      </c>
      <c r="T2376">
        <v>33333</v>
      </c>
    </row>
    <row r="2377" spans="1:20" x14ac:dyDescent="0.3">
      <c r="A2377" t="s">
        <v>1845</v>
      </c>
      <c r="B2377" t="str">
        <f>_xlfn.CONCAT(쿼리1[[#This Row],[주문번호]], "-", 쿼리1[[#This Row],[공정명]])</f>
        <v>20240906-2117P0011-인쇄</v>
      </c>
      <c r="C2377">
        <v>2</v>
      </c>
      <c r="D2377" t="s">
        <v>328</v>
      </c>
      <c r="E2377" s="1">
        <v>45541</v>
      </c>
      <c r="F2377" s="1">
        <v>45547</v>
      </c>
      <c r="G2377" s="1">
        <v>45547</v>
      </c>
      <c r="H2377" s="1">
        <v>45656</v>
      </c>
      <c r="I2377" s="1">
        <v>45555</v>
      </c>
      <c r="J2377" t="s">
        <v>31</v>
      </c>
      <c r="K2377" t="s">
        <v>39</v>
      </c>
      <c r="L2377">
        <v>3000</v>
      </c>
      <c r="M2377">
        <v>3000</v>
      </c>
      <c r="N2377">
        <v>0</v>
      </c>
      <c r="O2377" t="s">
        <v>832</v>
      </c>
      <c r="P2377" t="s">
        <v>1846</v>
      </c>
      <c r="Q2377" t="s">
        <v>1847</v>
      </c>
      <c r="R2377" t="s">
        <v>26</v>
      </c>
      <c r="S2377" t="s">
        <v>3427</v>
      </c>
      <c r="T2377">
        <v>15000</v>
      </c>
    </row>
    <row r="2378" spans="1:20" x14ac:dyDescent="0.3">
      <c r="A2378" t="s">
        <v>3861</v>
      </c>
      <c r="B2378" t="str">
        <f>_xlfn.CONCAT(쿼리1[[#This Row],[주문번호]], "-", 쿼리1[[#This Row],[공정명]])</f>
        <v>20241007-2000145348-인쇄</v>
      </c>
      <c r="C2378">
        <v>2</v>
      </c>
      <c r="D2378" t="s">
        <v>328</v>
      </c>
      <c r="E2378" s="1">
        <v>45572</v>
      </c>
      <c r="F2378" s="1">
        <v>45576</v>
      </c>
      <c r="G2378" s="1">
        <v>45575</v>
      </c>
      <c r="H2378" s="1">
        <v>45656</v>
      </c>
      <c r="I2378" s="1">
        <v>45581</v>
      </c>
      <c r="J2378" t="s">
        <v>31</v>
      </c>
      <c r="K2378" t="s">
        <v>39</v>
      </c>
      <c r="L2378">
        <v>3000</v>
      </c>
      <c r="M2378">
        <v>3000</v>
      </c>
      <c r="N2378">
        <v>-1</v>
      </c>
      <c r="O2378" t="s">
        <v>832</v>
      </c>
      <c r="P2378" t="s">
        <v>3764</v>
      </c>
      <c r="Q2378" t="s">
        <v>3862</v>
      </c>
      <c r="R2378" t="s">
        <v>3766</v>
      </c>
      <c r="S2378" t="s">
        <v>3427</v>
      </c>
      <c r="T2378">
        <v>33333</v>
      </c>
    </row>
    <row r="2379" spans="1:20" x14ac:dyDescent="0.3">
      <c r="A2379" t="s">
        <v>3863</v>
      </c>
      <c r="B2379" t="str">
        <f>_xlfn.CONCAT(쿼리1[[#This Row],[주문번호]], "-", 쿼리1[[#This Row],[공정명]])</f>
        <v>20241226-2000166914-인쇄</v>
      </c>
      <c r="C2379">
        <v>2</v>
      </c>
      <c r="D2379" t="s">
        <v>328</v>
      </c>
      <c r="E2379" s="1">
        <v>45652</v>
      </c>
      <c r="F2379" s="1">
        <v>45658</v>
      </c>
      <c r="G2379" s="1">
        <v>45653</v>
      </c>
      <c r="H2379" s="1">
        <v>45656</v>
      </c>
      <c r="I2379" s="1">
        <v>45653</v>
      </c>
      <c r="J2379" t="s">
        <v>31</v>
      </c>
      <c r="K2379" t="s">
        <v>39</v>
      </c>
      <c r="L2379">
        <v>3000</v>
      </c>
      <c r="M2379">
        <v>3000</v>
      </c>
      <c r="N2379">
        <v>-5</v>
      </c>
      <c r="O2379" t="s">
        <v>832</v>
      </c>
      <c r="P2379" t="s">
        <v>3764</v>
      </c>
      <c r="Q2379" t="s">
        <v>3864</v>
      </c>
      <c r="R2379" t="s">
        <v>3766</v>
      </c>
      <c r="S2379" t="s">
        <v>3427</v>
      </c>
      <c r="T2379">
        <v>33333</v>
      </c>
    </row>
    <row r="2380" spans="1:20" x14ac:dyDescent="0.3">
      <c r="A2380" t="s">
        <v>3865</v>
      </c>
      <c r="B2380" t="str">
        <f>_xlfn.CONCAT(쿼리1[[#This Row],[주문번호]], "-", 쿼리1[[#This Row],[공정명]])</f>
        <v>20241226-2000166916-인쇄</v>
      </c>
      <c r="C2380">
        <v>2</v>
      </c>
      <c r="D2380" t="s">
        <v>328</v>
      </c>
      <c r="E2380" s="1">
        <v>45652</v>
      </c>
      <c r="F2380" s="1">
        <v>45658</v>
      </c>
      <c r="G2380" s="1">
        <v>45653</v>
      </c>
      <c r="H2380" s="1">
        <v>45656</v>
      </c>
      <c r="I2380" s="1">
        <v>45653</v>
      </c>
      <c r="J2380" t="s">
        <v>31</v>
      </c>
      <c r="K2380" t="s">
        <v>39</v>
      </c>
      <c r="L2380">
        <v>3000</v>
      </c>
      <c r="M2380">
        <v>3000</v>
      </c>
      <c r="N2380">
        <v>-5</v>
      </c>
      <c r="O2380" t="s">
        <v>832</v>
      </c>
      <c r="P2380" t="s">
        <v>3764</v>
      </c>
      <c r="Q2380" t="s">
        <v>3866</v>
      </c>
      <c r="R2380" t="s">
        <v>3766</v>
      </c>
      <c r="S2380" t="s">
        <v>3427</v>
      </c>
      <c r="T2380">
        <v>33333</v>
      </c>
    </row>
    <row r="2381" spans="1:20" x14ac:dyDescent="0.3">
      <c r="A2381" t="s">
        <v>3867</v>
      </c>
      <c r="B2381" t="str">
        <f>_xlfn.CONCAT(쿼리1[[#This Row],[주문번호]], "-", 쿼리1[[#This Row],[공정명]])</f>
        <v>20241105-2000138443-인쇄</v>
      </c>
      <c r="C2381">
        <v>2</v>
      </c>
      <c r="D2381" t="s">
        <v>328</v>
      </c>
      <c r="E2381" s="1">
        <v>45601</v>
      </c>
      <c r="F2381" s="1">
        <v>45607</v>
      </c>
      <c r="G2381" s="1">
        <v>45606</v>
      </c>
      <c r="H2381" s="1">
        <v>45656</v>
      </c>
      <c r="I2381" s="1">
        <v>45609</v>
      </c>
      <c r="J2381" t="s">
        <v>31</v>
      </c>
      <c r="K2381" t="s">
        <v>39</v>
      </c>
      <c r="L2381">
        <v>3000</v>
      </c>
      <c r="M2381">
        <v>3000</v>
      </c>
      <c r="N2381">
        <v>-1</v>
      </c>
      <c r="O2381" t="s">
        <v>832</v>
      </c>
      <c r="P2381" t="s">
        <v>3764</v>
      </c>
      <c r="Q2381" t="s">
        <v>3868</v>
      </c>
      <c r="R2381" t="s">
        <v>3766</v>
      </c>
      <c r="S2381" t="s">
        <v>3427</v>
      </c>
      <c r="T2381">
        <v>33333</v>
      </c>
    </row>
    <row r="2382" spans="1:20" x14ac:dyDescent="0.3">
      <c r="A2382" t="s">
        <v>1782</v>
      </c>
      <c r="B2382" t="str">
        <f>_xlfn.CONCAT(쿼리1[[#This Row],[주문번호]], "-", 쿼리1[[#This Row],[공정명]])</f>
        <v>20240909-2000142911-인쇄</v>
      </c>
      <c r="C2382">
        <v>2</v>
      </c>
      <c r="D2382" t="s">
        <v>328</v>
      </c>
      <c r="E2382" s="1">
        <v>45544</v>
      </c>
      <c r="F2382" s="1">
        <v>45548</v>
      </c>
      <c r="G2382" s="1">
        <v>45548</v>
      </c>
      <c r="H2382" s="1">
        <v>45656</v>
      </c>
      <c r="I2382" s="1">
        <v>45552</v>
      </c>
      <c r="J2382" t="s">
        <v>31</v>
      </c>
      <c r="K2382" t="s">
        <v>39</v>
      </c>
      <c r="L2382">
        <v>1000</v>
      </c>
      <c r="M2382">
        <v>1000</v>
      </c>
      <c r="N2382">
        <v>0</v>
      </c>
      <c r="O2382" t="s">
        <v>246</v>
      </c>
      <c r="P2382" t="s">
        <v>247</v>
      </c>
      <c r="Q2382" t="s">
        <v>248</v>
      </c>
      <c r="R2382" t="s">
        <v>26</v>
      </c>
      <c r="S2382" t="s">
        <v>3427</v>
      </c>
      <c r="T2382">
        <v>160000</v>
      </c>
    </row>
    <row r="2383" spans="1:20" x14ac:dyDescent="0.3">
      <c r="A2383" t="s">
        <v>1783</v>
      </c>
      <c r="B2383" t="str">
        <f>_xlfn.CONCAT(쿼리1[[#This Row],[주문번호]], "-", 쿼리1[[#This Row],[공정명]])</f>
        <v>20240909-2000160120-인쇄</v>
      </c>
      <c r="C2383">
        <v>2</v>
      </c>
      <c r="D2383" t="s">
        <v>328</v>
      </c>
      <c r="E2383" s="1">
        <v>45544</v>
      </c>
      <c r="F2383" s="1">
        <v>45548</v>
      </c>
      <c r="G2383" s="1">
        <v>45560</v>
      </c>
      <c r="H2383" s="1">
        <v>45656</v>
      </c>
      <c r="I2383" s="1">
        <v>45575</v>
      </c>
      <c r="J2383" t="s">
        <v>31</v>
      </c>
      <c r="K2383" t="s">
        <v>32</v>
      </c>
      <c r="L2383">
        <v>4000</v>
      </c>
      <c r="M2383">
        <v>4000</v>
      </c>
      <c r="N2383">
        <v>12</v>
      </c>
      <c r="O2383" t="s">
        <v>324</v>
      </c>
      <c r="P2383" t="s">
        <v>1784</v>
      </c>
      <c r="Q2383" t="s">
        <v>1785</v>
      </c>
      <c r="R2383" t="s">
        <v>26</v>
      </c>
      <c r="S2383" t="s">
        <v>3427</v>
      </c>
      <c r="T2383">
        <v>266666</v>
      </c>
    </row>
    <row r="2384" spans="1:20" x14ac:dyDescent="0.3">
      <c r="A2384" t="s">
        <v>1789</v>
      </c>
      <c r="B2384" t="str">
        <f>_xlfn.CONCAT(쿼리1[[#This Row],[주문번호]], "-", 쿼리1[[#This Row],[공정명]])</f>
        <v>20241120-2000139125-인쇄</v>
      </c>
      <c r="C2384">
        <v>2</v>
      </c>
      <c r="D2384" t="s">
        <v>328</v>
      </c>
      <c r="E2384" s="1">
        <v>45616</v>
      </c>
      <c r="F2384" s="1">
        <v>45622</v>
      </c>
      <c r="G2384" s="1">
        <v>45624</v>
      </c>
      <c r="H2384" s="1">
        <v>45656</v>
      </c>
      <c r="I2384" s="1">
        <v>45624</v>
      </c>
      <c r="J2384" t="s">
        <v>31</v>
      </c>
      <c r="K2384" t="s">
        <v>32</v>
      </c>
      <c r="L2384">
        <v>1000</v>
      </c>
      <c r="M2384">
        <v>1000</v>
      </c>
      <c r="N2384">
        <v>2</v>
      </c>
      <c r="O2384" t="s">
        <v>1790</v>
      </c>
      <c r="P2384" t="s">
        <v>1017</v>
      </c>
      <c r="Q2384" t="s">
        <v>1791</v>
      </c>
      <c r="R2384" t="s">
        <v>26</v>
      </c>
      <c r="S2384" t="s">
        <v>3427</v>
      </c>
      <c r="T2384">
        <v>18181</v>
      </c>
    </row>
    <row r="2385" spans="1:20" x14ac:dyDescent="0.3">
      <c r="A2385" t="s">
        <v>485</v>
      </c>
      <c r="B2385" t="str">
        <f>_xlfn.CONCAT(쿼리1[[#This Row],[주문번호]], "-", 쿼리1[[#This Row],[공정명]])</f>
        <v>20240902-2000168971-인쇄</v>
      </c>
      <c r="C2385">
        <v>2</v>
      </c>
      <c r="D2385" t="s">
        <v>328</v>
      </c>
      <c r="E2385" s="1">
        <v>45537</v>
      </c>
      <c r="F2385" s="1">
        <v>45541</v>
      </c>
      <c r="G2385" s="1">
        <v>45546</v>
      </c>
      <c r="H2385" s="1">
        <v>45656</v>
      </c>
      <c r="I2385" s="1">
        <v>45565</v>
      </c>
      <c r="J2385" t="s">
        <v>31</v>
      </c>
      <c r="K2385" t="s">
        <v>32</v>
      </c>
      <c r="L2385">
        <v>6000</v>
      </c>
      <c r="M2385">
        <v>6000</v>
      </c>
      <c r="N2385">
        <v>5</v>
      </c>
      <c r="O2385" t="s">
        <v>486</v>
      </c>
      <c r="P2385" t="s">
        <v>487</v>
      </c>
      <c r="Q2385" t="s">
        <v>488</v>
      </c>
      <c r="R2385" t="s">
        <v>489</v>
      </c>
      <c r="S2385" t="s">
        <v>3427</v>
      </c>
      <c r="T2385">
        <v>13043</v>
      </c>
    </row>
    <row r="2386" spans="1:20" x14ac:dyDescent="0.3">
      <c r="A2386" t="s">
        <v>1234</v>
      </c>
      <c r="B2386" t="str">
        <f>_xlfn.CONCAT(쿼리1[[#This Row],[주문번호]], "-", 쿼리1[[#This Row],[공정명]])</f>
        <v>20241002-2000141610-인쇄</v>
      </c>
      <c r="C2386">
        <v>2</v>
      </c>
      <c r="D2386" t="s">
        <v>328</v>
      </c>
      <c r="E2386" s="1">
        <v>45567</v>
      </c>
      <c r="F2386" s="1">
        <v>45573</v>
      </c>
      <c r="G2386" s="1">
        <v>45577</v>
      </c>
      <c r="H2386" s="1">
        <v>45656</v>
      </c>
      <c r="I2386" s="1">
        <v>45582</v>
      </c>
      <c r="J2386" t="s">
        <v>31</v>
      </c>
      <c r="K2386" t="s">
        <v>32</v>
      </c>
      <c r="L2386">
        <v>2300</v>
      </c>
      <c r="M2386">
        <v>2300</v>
      </c>
      <c r="N2386">
        <v>4</v>
      </c>
      <c r="O2386" t="s">
        <v>1235</v>
      </c>
      <c r="P2386" t="s">
        <v>1236</v>
      </c>
      <c r="Q2386" t="s">
        <v>1237</v>
      </c>
      <c r="R2386" t="s">
        <v>64</v>
      </c>
      <c r="S2386" t="s">
        <v>3427</v>
      </c>
      <c r="T2386">
        <v>5111</v>
      </c>
    </row>
    <row r="2387" spans="1:20" x14ac:dyDescent="0.3">
      <c r="A2387" t="s">
        <v>1781</v>
      </c>
      <c r="B2387" t="str">
        <f>_xlfn.CONCAT(쿼리1[[#This Row],[주문번호]], "-", 쿼리1[[#This Row],[공정명]])</f>
        <v>20241011-2000169088-인쇄</v>
      </c>
      <c r="C2387">
        <v>2</v>
      </c>
      <c r="D2387" t="s">
        <v>328</v>
      </c>
      <c r="E2387" s="1">
        <v>45576</v>
      </c>
      <c r="F2387" s="1">
        <v>45581</v>
      </c>
      <c r="G2387" s="1">
        <v>45602</v>
      </c>
      <c r="H2387" s="1">
        <v>45656</v>
      </c>
      <c r="I2387" s="1">
        <v>45602</v>
      </c>
      <c r="J2387" t="s">
        <v>31</v>
      </c>
      <c r="K2387" t="s">
        <v>32</v>
      </c>
      <c r="L2387">
        <v>7000</v>
      </c>
      <c r="M2387">
        <v>7000</v>
      </c>
      <c r="N2387">
        <v>21</v>
      </c>
      <c r="O2387" t="s">
        <v>214</v>
      </c>
      <c r="P2387" t="s">
        <v>215</v>
      </c>
      <c r="Q2387" t="s">
        <v>991</v>
      </c>
      <c r="R2387" t="s">
        <v>26</v>
      </c>
      <c r="S2387" t="s">
        <v>3427</v>
      </c>
      <c r="T2387">
        <v>20348</v>
      </c>
    </row>
    <row r="2388" spans="1:20" x14ac:dyDescent="0.3">
      <c r="A2388" t="s">
        <v>636</v>
      </c>
      <c r="B2388" t="str">
        <f>_xlfn.CONCAT(쿼리1[[#This Row],[주문번호]], "-", 쿼리1[[#This Row],[공정명]])</f>
        <v>20241016-2000169350-인쇄</v>
      </c>
      <c r="C2388">
        <v>2</v>
      </c>
      <c r="D2388" t="s">
        <v>328</v>
      </c>
      <c r="E2388" s="1">
        <v>45581</v>
      </c>
      <c r="F2388" s="1">
        <v>45587</v>
      </c>
      <c r="G2388" s="1">
        <v>45585</v>
      </c>
      <c r="H2388" s="1">
        <v>45656</v>
      </c>
      <c r="I2388" s="1">
        <v>45610</v>
      </c>
      <c r="J2388" t="s">
        <v>31</v>
      </c>
      <c r="K2388" t="s">
        <v>39</v>
      </c>
      <c r="L2388">
        <v>4000</v>
      </c>
      <c r="M2388">
        <v>4000</v>
      </c>
      <c r="N2388">
        <v>-2</v>
      </c>
      <c r="O2388" t="s">
        <v>637</v>
      </c>
      <c r="P2388" t="s">
        <v>638</v>
      </c>
      <c r="Q2388" t="s">
        <v>639</v>
      </c>
      <c r="R2388" t="s">
        <v>26</v>
      </c>
      <c r="S2388" t="s">
        <v>3427</v>
      </c>
      <c r="T2388">
        <v>50909</v>
      </c>
    </row>
    <row r="2389" spans="1:20" x14ac:dyDescent="0.3">
      <c r="A2389" t="s">
        <v>1777</v>
      </c>
      <c r="B2389" t="str">
        <f>_xlfn.CONCAT(쿼리1[[#This Row],[주문번호]], "-", 쿼리1[[#This Row],[공정명]])</f>
        <v>20240923-2000161884-인쇄</v>
      </c>
      <c r="C2389">
        <v>2</v>
      </c>
      <c r="D2389" t="s">
        <v>328</v>
      </c>
      <c r="E2389" s="1">
        <v>45558</v>
      </c>
      <c r="F2389" s="1">
        <v>45562</v>
      </c>
      <c r="G2389" s="1">
        <v>45574</v>
      </c>
      <c r="H2389" s="1">
        <v>45656</v>
      </c>
      <c r="I2389" s="1">
        <v>45575</v>
      </c>
      <c r="J2389" t="s">
        <v>31</v>
      </c>
      <c r="K2389" t="s">
        <v>32</v>
      </c>
      <c r="L2389">
        <v>39000</v>
      </c>
      <c r="M2389">
        <v>39000</v>
      </c>
      <c r="N2389">
        <v>12</v>
      </c>
      <c r="O2389" t="s">
        <v>236</v>
      </c>
      <c r="P2389" t="s">
        <v>237</v>
      </c>
      <c r="Q2389" t="s">
        <v>238</v>
      </c>
      <c r="R2389" t="s">
        <v>26</v>
      </c>
      <c r="S2389" t="s">
        <v>3427</v>
      </c>
      <c r="T2389">
        <v>100000</v>
      </c>
    </row>
    <row r="2390" spans="1:20" x14ac:dyDescent="0.3">
      <c r="A2390" t="s">
        <v>1780</v>
      </c>
      <c r="B2390" t="str">
        <f>_xlfn.CONCAT(쿼리1[[#This Row],[주문번호]], "-", 쿼리1[[#This Row],[공정명]])</f>
        <v>20240923-2118P0014-인쇄</v>
      </c>
      <c r="C2390">
        <v>2</v>
      </c>
      <c r="D2390" t="s">
        <v>328</v>
      </c>
      <c r="E2390" s="1">
        <v>45558</v>
      </c>
      <c r="F2390" s="1">
        <v>45562</v>
      </c>
      <c r="G2390" s="1">
        <v>45574</v>
      </c>
      <c r="H2390" s="1">
        <v>45656</v>
      </c>
      <c r="I2390" s="1">
        <v>45575</v>
      </c>
      <c r="J2390" t="s">
        <v>31</v>
      </c>
      <c r="K2390" t="s">
        <v>32</v>
      </c>
      <c r="L2390">
        <v>7000</v>
      </c>
      <c r="M2390">
        <v>7000</v>
      </c>
      <c r="N2390">
        <v>12</v>
      </c>
      <c r="O2390" t="s">
        <v>214</v>
      </c>
      <c r="P2390" t="s">
        <v>1013</v>
      </c>
      <c r="Q2390" t="s">
        <v>1014</v>
      </c>
      <c r="R2390" t="s">
        <v>26</v>
      </c>
      <c r="S2390" t="s">
        <v>3427</v>
      </c>
      <c r="T2390">
        <v>20000</v>
      </c>
    </row>
    <row r="2391" spans="1:20" x14ac:dyDescent="0.3">
      <c r="A2391" t="s">
        <v>1740</v>
      </c>
      <c r="B2391" t="str">
        <f>_xlfn.CONCAT(쿼리1[[#This Row],[주문번호]], "-", 쿼리1[[#This Row],[공정명]])</f>
        <v>20241125-2418P0011-인쇄</v>
      </c>
      <c r="C2391">
        <v>2</v>
      </c>
      <c r="D2391" t="s">
        <v>328</v>
      </c>
      <c r="E2391" s="1">
        <v>45621</v>
      </c>
      <c r="F2391" s="1">
        <v>45624</v>
      </c>
      <c r="G2391" s="1">
        <v>45628</v>
      </c>
      <c r="H2391" s="1">
        <v>45656</v>
      </c>
      <c r="I2391" s="1">
        <v>45628</v>
      </c>
      <c r="J2391" t="s">
        <v>31</v>
      </c>
      <c r="K2391" t="s">
        <v>32</v>
      </c>
      <c r="L2391">
        <v>5600</v>
      </c>
      <c r="M2391">
        <v>5600</v>
      </c>
      <c r="N2391">
        <v>4</v>
      </c>
      <c r="O2391" t="s">
        <v>1741</v>
      </c>
      <c r="P2391" t="s">
        <v>1742</v>
      </c>
      <c r="Q2391" t="s">
        <v>1743</v>
      </c>
      <c r="R2391" t="s">
        <v>1744</v>
      </c>
      <c r="S2391" t="s">
        <v>3427</v>
      </c>
      <c r="T2391">
        <v>10000</v>
      </c>
    </row>
    <row r="2392" spans="1:20" x14ac:dyDescent="0.3">
      <c r="A2392" t="s">
        <v>1745</v>
      </c>
      <c r="B2392" t="str">
        <f>_xlfn.CONCAT(쿼리1[[#This Row],[주문번호]], "-", 쿼리1[[#This Row],[공정명]])</f>
        <v>20241125-2418P0074-인쇄</v>
      </c>
      <c r="C2392">
        <v>2</v>
      </c>
      <c r="D2392" t="s">
        <v>328</v>
      </c>
      <c r="E2392" s="1">
        <v>45621</v>
      </c>
      <c r="F2392" s="1">
        <v>45624</v>
      </c>
      <c r="G2392" s="1">
        <v>45628</v>
      </c>
      <c r="H2392" s="1">
        <v>45656</v>
      </c>
      <c r="I2392" s="1">
        <v>45628</v>
      </c>
      <c r="J2392" t="s">
        <v>31</v>
      </c>
      <c r="K2392" t="s">
        <v>32</v>
      </c>
      <c r="L2392">
        <v>4600</v>
      </c>
      <c r="M2392">
        <v>4600</v>
      </c>
      <c r="N2392">
        <v>4</v>
      </c>
      <c r="O2392" t="s">
        <v>1741</v>
      </c>
      <c r="P2392" t="s">
        <v>1746</v>
      </c>
      <c r="Q2392" t="s">
        <v>1747</v>
      </c>
      <c r="R2392" t="s">
        <v>1744</v>
      </c>
      <c r="S2392" t="s">
        <v>3427</v>
      </c>
      <c r="T2392">
        <v>10000</v>
      </c>
    </row>
    <row r="2393" spans="1:20" x14ac:dyDescent="0.3">
      <c r="A2393" t="s">
        <v>2252</v>
      </c>
      <c r="B2393" t="str">
        <f>_xlfn.CONCAT(쿼리1[[#This Row],[주문번호]], "-", 쿼리1[[#This Row],[공정명]])</f>
        <v>20241125-2000156252-인쇄</v>
      </c>
      <c r="C2393">
        <v>2</v>
      </c>
      <c r="D2393" t="s">
        <v>328</v>
      </c>
      <c r="E2393" s="1">
        <v>45621</v>
      </c>
      <c r="F2393" s="1">
        <v>45624</v>
      </c>
      <c r="G2393" s="1">
        <v>45624</v>
      </c>
      <c r="H2393" s="1">
        <v>45656</v>
      </c>
      <c r="I2393" s="1">
        <v>45629</v>
      </c>
      <c r="J2393" t="s">
        <v>31</v>
      </c>
      <c r="K2393" t="s">
        <v>39</v>
      </c>
      <c r="L2393">
        <v>2000</v>
      </c>
      <c r="M2393">
        <v>2000</v>
      </c>
      <c r="N2393">
        <v>0</v>
      </c>
      <c r="O2393" t="s">
        <v>324</v>
      </c>
      <c r="P2393" t="s">
        <v>2253</v>
      </c>
      <c r="Q2393" t="s">
        <v>2254</v>
      </c>
      <c r="R2393" t="s">
        <v>1999</v>
      </c>
      <c r="S2393" t="s">
        <v>3427</v>
      </c>
      <c r="T2393">
        <v>35087</v>
      </c>
    </row>
    <row r="2394" spans="1:20" x14ac:dyDescent="0.3">
      <c r="A2394" t="s">
        <v>1716</v>
      </c>
      <c r="B2394" t="str">
        <f>_xlfn.CONCAT(쿼리1[[#This Row],[주문번호]], "-", 쿼리1[[#This Row],[공정명]])</f>
        <v>20240919-2000168604-인쇄</v>
      </c>
      <c r="C2394">
        <v>2</v>
      </c>
      <c r="D2394" t="s">
        <v>328</v>
      </c>
      <c r="E2394" s="1">
        <v>45554</v>
      </c>
      <c r="F2394" s="1">
        <v>45560</v>
      </c>
      <c r="G2394" s="1">
        <v>45574</v>
      </c>
      <c r="H2394" s="1">
        <v>45656</v>
      </c>
      <c r="I2394" s="1">
        <v>45575</v>
      </c>
      <c r="J2394" t="s">
        <v>31</v>
      </c>
      <c r="K2394" t="s">
        <v>32</v>
      </c>
      <c r="L2394">
        <v>3000</v>
      </c>
      <c r="M2394">
        <v>3000</v>
      </c>
      <c r="N2394">
        <v>14</v>
      </c>
      <c r="O2394" t="s">
        <v>1717</v>
      </c>
      <c r="P2394" t="s">
        <v>1718</v>
      </c>
      <c r="Q2394" t="s">
        <v>1719</v>
      </c>
      <c r="R2394" t="s">
        <v>1720</v>
      </c>
      <c r="S2394" t="s">
        <v>3427</v>
      </c>
      <c r="T2394">
        <v>10000</v>
      </c>
    </row>
    <row r="2395" spans="1:20" x14ac:dyDescent="0.3">
      <c r="A2395" t="s">
        <v>2047</v>
      </c>
      <c r="B2395" t="str">
        <f>_xlfn.CONCAT(쿼리1[[#This Row],[주문번호]], "-", 쿼리1[[#This Row],[공정명]])</f>
        <v>20240930-220112-인쇄</v>
      </c>
      <c r="C2395">
        <v>3</v>
      </c>
      <c r="D2395" t="s">
        <v>328</v>
      </c>
      <c r="E2395" s="1">
        <v>45565</v>
      </c>
      <c r="F2395" s="1">
        <v>45569</v>
      </c>
      <c r="G2395" s="1">
        <v>45574</v>
      </c>
      <c r="H2395" s="1">
        <v>45656</v>
      </c>
      <c r="I2395" s="1">
        <v>45576</v>
      </c>
      <c r="J2395" t="s">
        <v>31</v>
      </c>
      <c r="K2395" t="s">
        <v>32</v>
      </c>
      <c r="L2395">
        <v>6000</v>
      </c>
      <c r="M2395">
        <v>6000</v>
      </c>
      <c r="N2395">
        <v>5</v>
      </c>
      <c r="O2395" t="s">
        <v>832</v>
      </c>
      <c r="P2395" t="s">
        <v>2048</v>
      </c>
      <c r="Q2395" t="s">
        <v>2049</v>
      </c>
      <c r="R2395" t="s">
        <v>2050</v>
      </c>
      <c r="S2395" t="s">
        <v>3427</v>
      </c>
      <c r="T2395">
        <v>27272</v>
      </c>
    </row>
    <row r="2396" spans="1:20" x14ac:dyDescent="0.3">
      <c r="A2396" t="s">
        <v>2051</v>
      </c>
      <c r="B2396" t="str">
        <f>_xlfn.CONCAT(쿼리1[[#This Row],[주문번호]], "-", 쿼리1[[#This Row],[공정명]])</f>
        <v>20241210-220112-인쇄</v>
      </c>
      <c r="C2396">
        <v>3</v>
      </c>
      <c r="D2396" t="s">
        <v>328</v>
      </c>
      <c r="E2396" s="1">
        <v>45636</v>
      </c>
      <c r="F2396" s="1">
        <v>45642</v>
      </c>
      <c r="G2396" s="1">
        <v>45639</v>
      </c>
      <c r="H2396" s="1">
        <v>45656</v>
      </c>
      <c r="I2396" s="1">
        <v>45647</v>
      </c>
      <c r="J2396" t="s">
        <v>31</v>
      </c>
      <c r="K2396" t="s">
        <v>39</v>
      </c>
      <c r="L2396">
        <v>6000</v>
      </c>
      <c r="M2396">
        <v>6000</v>
      </c>
      <c r="N2396">
        <v>-3</v>
      </c>
      <c r="O2396" t="s">
        <v>832</v>
      </c>
      <c r="P2396" t="s">
        <v>2048</v>
      </c>
      <c r="Q2396" t="s">
        <v>2049</v>
      </c>
      <c r="R2396" t="s">
        <v>2050</v>
      </c>
      <c r="S2396" t="s">
        <v>3427</v>
      </c>
      <c r="T2396">
        <v>27272</v>
      </c>
    </row>
    <row r="2397" spans="1:20" x14ac:dyDescent="0.3">
      <c r="A2397" t="s">
        <v>3869</v>
      </c>
      <c r="B2397" t="str">
        <f>_xlfn.CONCAT(쿼리1[[#This Row],[주문번호]], "-", 쿼리1[[#This Row],[공정명]])</f>
        <v>20241004-220705-인쇄</v>
      </c>
      <c r="C2397">
        <v>2</v>
      </c>
      <c r="D2397" t="s">
        <v>328</v>
      </c>
      <c r="E2397" s="1">
        <v>45569</v>
      </c>
      <c r="F2397" s="1">
        <v>45575</v>
      </c>
      <c r="G2397" s="1">
        <v>45581</v>
      </c>
      <c r="H2397" s="1">
        <v>45656</v>
      </c>
      <c r="I2397" s="1">
        <v>45581</v>
      </c>
      <c r="J2397" t="s">
        <v>31</v>
      </c>
      <c r="K2397" t="s">
        <v>32</v>
      </c>
      <c r="L2397">
        <v>1145</v>
      </c>
      <c r="M2397">
        <v>1145</v>
      </c>
      <c r="N2397">
        <v>6</v>
      </c>
      <c r="O2397" t="s">
        <v>414</v>
      </c>
      <c r="P2397" t="s">
        <v>3870</v>
      </c>
      <c r="Q2397" t="s">
        <v>336</v>
      </c>
      <c r="R2397" t="s">
        <v>337</v>
      </c>
      <c r="S2397" t="s">
        <v>3427</v>
      </c>
      <c r="T2397">
        <v>5</v>
      </c>
    </row>
    <row r="2398" spans="1:20" x14ac:dyDescent="0.3">
      <c r="A2398" t="s">
        <v>333</v>
      </c>
      <c r="B2398" t="str">
        <f>_xlfn.CONCAT(쿼리1[[#This Row],[주문번호]], "-", 쿼리1[[#This Row],[공정명]])</f>
        <v>20241004-2119P0090-인쇄</v>
      </c>
      <c r="C2398">
        <v>2</v>
      </c>
      <c r="D2398" t="s">
        <v>328</v>
      </c>
      <c r="E2398" s="1">
        <v>45569</v>
      </c>
      <c r="F2398" s="1">
        <v>45575</v>
      </c>
      <c r="G2398" s="1">
        <v>45581</v>
      </c>
      <c r="H2398" s="1">
        <v>45656</v>
      </c>
      <c r="I2398" s="1">
        <v>45581</v>
      </c>
      <c r="J2398" t="s">
        <v>31</v>
      </c>
      <c r="K2398" t="s">
        <v>32</v>
      </c>
      <c r="L2398">
        <v>2290</v>
      </c>
      <c r="M2398">
        <v>2290</v>
      </c>
      <c r="N2398">
        <v>6</v>
      </c>
      <c r="O2398" t="s">
        <v>334</v>
      </c>
      <c r="P2398" t="s">
        <v>335</v>
      </c>
      <c r="Q2398" t="s">
        <v>336</v>
      </c>
      <c r="R2398" t="s">
        <v>337</v>
      </c>
      <c r="S2398" t="s">
        <v>3427</v>
      </c>
      <c r="T2398">
        <v>10</v>
      </c>
    </row>
    <row r="2399" spans="1:20" x14ac:dyDescent="0.3">
      <c r="A2399" t="s">
        <v>1753</v>
      </c>
      <c r="B2399" t="str">
        <f>_xlfn.CONCAT(쿼리1[[#This Row],[주문번호]], "-", 쿼리1[[#This Row],[공정명]])</f>
        <v>20241114-2216P0028-인쇄</v>
      </c>
      <c r="C2399">
        <v>2</v>
      </c>
      <c r="D2399" t="s">
        <v>328</v>
      </c>
      <c r="E2399" s="1">
        <v>45610</v>
      </c>
      <c r="F2399" s="1">
        <v>45616</v>
      </c>
      <c r="G2399" s="1">
        <v>45616</v>
      </c>
      <c r="H2399" s="1">
        <v>45656</v>
      </c>
      <c r="I2399" s="1">
        <v>45618</v>
      </c>
      <c r="J2399" t="s">
        <v>31</v>
      </c>
      <c r="K2399" t="s">
        <v>39</v>
      </c>
      <c r="L2399">
        <v>3000</v>
      </c>
      <c r="M2399">
        <v>3000</v>
      </c>
      <c r="N2399">
        <v>0</v>
      </c>
      <c r="O2399" t="s">
        <v>1754</v>
      </c>
      <c r="P2399" t="s">
        <v>1755</v>
      </c>
      <c r="Q2399" t="s">
        <v>1756</v>
      </c>
      <c r="R2399" t="s">
        <v>1757</v>
      </c>
      <c r="S2399" t="s">
        <v>3427</v>
      </c>
      <c r="T2399">
        <v>10000</v>
      </c>
    </row>
    <row r="2400" spans="1:20" x14ac:dyDescent="0.3">
      <c r="A2400" t="s">
        <v>1758</v>
      </c>
      <c r="B2400" t="str">
        <f>_xlfn.CONCAT(쿼리1[[#This Row],[주문번호]], "-", 쿼리1[[#This Row],[공정명]])</f>
        <v>20241204-2216P0046-인쇄</v>
      </c>
      <c r="C2400">
        <v>2</v>
      </c>
      <c r="D2400" t="s">
        <v>328</v>
      </c>
      <c r="E2400" s="1">
        <v>45630</v>
      </c>
      <c r="F2400" s="1">
        <v>45636</v>
      </c>
      <c r="G2400" s="1">
        <v>45637</v>
      </c>
      <c r="H2400" s="1">
        <v>45656</v>
      </c>
      <c r="I2400" s="1">
        <v>45637</v>
      </c>
      <c r="J2400" t="s">
        <v>31</v>
      </c>
      <c r="K2400" t="s">
        <v>32</v>
      </c>
      <c r="L2400">
        <v>4500</v>
      </c>
      <c r="M2400">
        <v>4500</v>
      </c>
      <c r="N2400">
        <v>1</v>
      </c>
      <c r="O2400" t="s">
        <v>491</v>
      </c>
      <c r="P2400" t="s">
        <v>1759</v>
      </c>
      <c r="Q2400" t="s">
        <v>1760</v>
      </c>
      <c r="R2400" t="s">
        <v>1757</v>
      </c>
      <c r="S2400" t="s">
        <v>3427</v>
      </c>
      <c r="T2400">
        <v>15000</v>
      </c>
    </row>
    <row r="2401" spans="1:20" x14ac:dyDescent="0.3">
      <c r="A2401" t="s">
        <v>1820</v>
      </c>
      <c r="B2401" t="str">
        <f>_xlfn.CONCAT(쿼리1[[#This Row],[주문번호]], "-", 쿼리1[[#This Row],[공정명]])</f>
        <v>20241204-2619P0030-인쇄</v>
      </c>
      <c r="C2401">
        <v>2</v>
      </c>
      <c r="D2401" t="s">
        <v>328</v>
      </c>
      <c r="E2401" s="1">
        <v>45630</v>
      </c>
      <c r="F2401" s="1">
        <v>45636</v>
      </c>
      <c r="G2401" s="1">
        <v>45653</v>
      </c>
      <c r="H2401" s="1">
        <v>45656</v>
      </c>
      <c r="I2401" s="1">
        <v>45653</v>
      </c>
      <c r="J2401" t="s">
        <v>31</v>
      </c>
      <c r="K2401" t="s">
        <v>32</v>
      </c>
      <c r="L2401">
        <v>2000</v>
      </c>
      <c r="M2401">
        <v>2000</v>
      </c>
      <c r="N2401">
        <v>17</v>
      </c>
      <c r="O2401" t="s">
        <v>324</v>
      </c>
      <c r="P2401" t="s">
        <v>1821</v>
      </c>
      <c r="Q2401" t="s">
        <v>1822</v>
      </c>
      <c r="R2401" t="s">
        <v>1757</v>
      </c>
      <c r="S2401" t="s">
        <v>3427</v>
      </c>
      <c r="T2401">
        <v>15384</v>
      </c>
    </row>
    <row r="2402" spans="1:20" x14ac:dyDescent="0.3">
      <c r="A2402" t="s">
        <v>1814</v>
      </c>
      <c r="B2402" t="str">
        <f>_xlfn.CONCAT(쿼리1[[#This Row],[주문번호]], "-", 쿼리1[[#This Row],[공정명]])</f>
        <v>20241118-2000144877-인쇄</v>
      </c>
      <c r="C2402">
        <v>2</v>
      </c>
      <c r="D2402" t="s">
        <v>328</v>
      </c>
      <c r="E2402" s="1">
        <v>45614</v>
      </c>
      <c r="F2402" s="1">
        <v>45618</v>
      </c>
      <c r="G2402" s="1">
        <v>45635</v>
      </c>
      <c r="H2402" s="1">
        <v>45656</v>
      </c>
      <c r="I2402" s="1">
        <v>45635</v>
      </c>
      <c r="J2402" t="s">
        <v>31</v>
      </c>
      <c r="K2402" t="s">
        <v>32</v>
      </c>
      <c r="L2402">
        <v>2000</v>
      </c>
      <c r="M2402">
        <v>2000</v>
      </c>
      <c r="N2402">
        <v>17</v>
      </c>
      <c r="O2402" t="s">
        <v>324</v>
      </c>
      <c r="P2402" t="s">
        <v>512</v>
      </c>
      <c r="Q2402" t="s">
        <v>1815</v>
      </c>
      <c r="R2402" t="s">
        <v>1555</v>
      </c>
      <c r="S2402" t="s">
        <v>3427</v>
      </c>
      <c r="T2402">
        <v>13333</v>
      </c>
    </row>
    <row r="2403" spans="1:20" x14ac:dyDescent="0.3">
      <c r="A2403" t="s">
        <v>3871</v>
      </c>
      <c r="B2403" t="str">
        <f>_xlfn.CONCAT(쿼리1[[#This Row],[주문번호]], "-", 쿼리1[[#This Row],[공정명]])</f>
        <v>20240926-2119P0013-인쇄</v>
      </c>
      <c r="C2403">
        <v>2</v>
      </c>
      <c r="D2403" t="s">
        <v>328</v>
      </c>
      <c r="E2403" s="1">
        <v>45561</v>
      </c>
      <c r="F2403" s="1">
        <v>45566</v>
      </c>
      <c r="G2403" s="1">
        <v>45574</v>
      </c>
      <c r="H2403" s="1">
        <v>45656</v>
      </c>
      <c r="I2403" s="1">
        <v>45586</v>
      </c>
      <c r="J2403" t="s">
        <v>31</v>
      </c>
      <c r="K2403" t="s">
        <v>32</v>
      </c>
      <c r="L2403">
        <v>6000</v>
      </c>
      <c r="M2403">
        <v>6000</v>
      </c>
      <c r="N2403">
        <v>8</v>
      </c>
      <c r="O2403" t="s">
        <v>3872</v>
      </c>
      <c r="P2403" t="s">
        <v>3873</v>
      </c>
      <c r="Q2403" t="s">
        <v>3874</v>
      </c>
      <c r="R2403" t="s">
        <v>3875</v>
      </c>
      <c r="S2403" t="s">
        <v>3427</v>
      </c>
      <c r="T2403">
        <v>10000</v>
      </c>
    </row>
    <row r="2404" spans="1:20" x14ac:dyDescent="0.3">
      <c r="A2404" t="s">
        <v>3876</v>
      </c>
      <c r="B2404" t="str">
        <f>_xlfn.CONCAT(쿼리1[[#This Row],[주문번호]], "-", 쿼리1[[#This Row],[공정명]])</f>
        <v>20241004-230404-인쇄</v>
      </c>
      <c r="C2404">
        <v>2</v>
      </c>
      <c r="D2404" t="s">
        <v>328</v>
      </c>
      <c r="E2404" s="1">
        <v>45569</v>
      </c>
      <c r="F2404" s="1">
        <v>45575</v>
      </c>
      <c r="G2404" s="1"/>
      <c r="H2404" s="1">
        <v>45656</v>
      </c>
      <c r="I2404" s="1"/>
      <c r="J2404" t="s">
        <v>174</v>
      </c>
      <c r="K2404" t="s">
        <v>22</v>
      </c>
      <c r="L2404">
        <v>9000</v>
      </c>
      <c r="O2404" t="s">
        <v>339</v>
      </c>
      <c r="P2404" t="s">
        <v>1361</v>
      </c>
      <c r="Q2404" t="s">
        <v>1362</v>
      </c>
      <c r="R2404" t="s">
        <v>1363</v>
      </c>
      <c r="S2404" t="s">
        <v>3427</v>
      </c>
      <c r="T2404">
        <v>100000</v>
      </c>
    </row>
    <row r="2405" spans="1:20" x14ac:dyDescent="0.3">
      <c r="A2405" t="s">
        <v>1360</v>
      </c>
      <c r="B2405" t="str">
        <f>_xlfn.CONCAT(쿼리1[[#This Row],[주문번호]], "-", 쿼리1[[#This Row],[공정명]])</f>
        <v>20240903-230404-인쇄</v>
      </c>
      <c r="C2405">
        <v>2</v>
      </c>
      <c r="D2405" t="s">
        <v>328</v>
      </c>
      <c r="E2405" s="1">
        <v>45538</v>
      </c>
      <c r="F2405" s="1">
        <v>45544</v>
      </c>
      <c r="G2405" s="1">
        <v>45574</v>
      </c>
      <c r="H2405" s="1">
        <v>45656</v>
      </c>
      <c r="I2405" s="1">
        <v>45575</v>
      </c>
      <c r="J2405" t="s">
        <v>31</v>
      </c>
      <c r="K2405" t="s">
        <v>32</v>
      </c>
      <c r="L2405">
        <v>9000</v>
      </c>
      <c r="M2405">
        <v>9000</v>
      </c>
      <c r="N2405">
        <v>30</v>
      </c>
      <c r="O2405" t="s">
        <v>339</v>
      </c>
      <c r="P2405" t="s">
        <v>1361</v>
      </c>
      <c r="Q2405" t="s">
        <v>1362</v>
      </c>
      <c r="R2405" t="s">
        <v>1363</v>
      </c>
      <c r="S2405" t="s">
        <v>3427</v>
      </c>
      <c r="T2405">
        <v>100000</v>
      </c>
    </row>
    <row r="2406" spans="1:20" x14ac:dyDescent="0.3">
      <c r="A2406" t="s">
        <v>962</v>
      </c>
      <c r="B2406" t="str">
        <f>_xlfn.CONCAT(쿼리1[[#This Row],[주문번호]], "-", 쿼리1[[#This Row],[공정명]])</f>
        <v>20241108-1000161292-합지</v>
      </c>
      <c r="C2406">
        <v>3</v>
      </c>
      <c r="D2406" t="s">
        <v>60</v>
      </c>
      <c r="E2406" s="1">
        <v>45604</v>
      </c>
      <c r="F2406" s="1">
        <v>45615</v>
      </c>
      <c r="G2406" s="1">
        <v>45621</v>
      </c>
      <c r="H2406" s="1">
        <v>45656</v>
      </c>
      <c r="I2406" s="1">
        <v>45622</v>
      </c>
      <c r="J2406" t="s">
        <v>31</v>
      </c>
      <c r="K2406" t="s">
        <v>32</v>
      </c>
      <c r="L2406">
        <v>3000</v>
      </c>
      <c r="M2406">
        <v>2900</v>
      </c>
      <c r="N2406">
        <v>6</v>
      </c>
      <c r="O2406" t="s">
        <v>963</v>
      </c>
      <c r="P2406" t="s">
        <v>964</v>
      </c>
      <c r="Q2406" t="s">
        <v>965</v>
      </c>
      <c r="R2406" t="s">
        <v>966</v>
      </c>
      <c r="S2406" t="s">
        <v>1967</v>
      </c>
      <c r="T2406">
        <v>9375</v>
      </c>
    </row>
    <row r="2407" spans="1:20" x14ac:dyDescent="0.3">
      <c r="A2407" t="s">
        <v>962</v>
      </c>
      <c r="B2407" t="str">
        <f>_xlfn.CONCAT(쿼리1[[#This Row],[주문번호]], "-", 쿼리1[[#This Row],[공정명]])</f>
        <v>20241108-1000161292-합지</v>
      </c>
      <c r="C2407">
        <v>3</v>
      </c>
      <c r="D2407" t="s">
        <v>60</v>
      </c>
      <c r="E2407" s="1">
        <v>45604</v>
      </c>
      <c r="F2407" s="1">
        <v>45615</v>
      </c>
      <c r="G2407" s="1">
        <v>45621</v>
      </c>
      <c r="H2407" s="1">
        <v>45656</v>
      </c>
      <c r="I2407" s="1">
        <v>45622</v>
      </c>
      <c r="J2407" t="s">
        <v>31</v>
      </c>
      <c r="K2407" t="s">
        <v>32</v>
      </c>
      <c r="L2407">
        <v>3000</v>
      </c>
      <c r="M2407">
        <v>2900</v>
      </c>
      <c r="N2407">
        <v>6</v>
      </c>
      <c r="O2407" t="s">
        <v>963</v>
      </c>
      <c r="P2407" t="s">
        <v>964</v>
      </c>
      <c r="Q2407" t="s">
        <v>965</v>
      </c>
      <c r="R2407" t="s">
        <v>966</v>
      </c>
      <c r="S2407" t="s">
        <v>1967</v>
      </c>
      <c r="T2407">
        <v>9375</v>
      </c>
    </row>
    <row r="2408" spans="1:20" x14ac:dyDescent="0.3">
      <c r="A2408" t="s">
        <v>962</v>
      </c>
      <c r="B2408" t="str">
        <f>_xlfn.CONCAT(쿼리1[[#This Row],[주문번호]], "-", 쿼리1[[#This Row],[공정명]])</f>
        <v>20241108-1000161292-합지</v>
      </c>
      <c r="C2408">
        <v>3</v>
      </c>
      <c r="D2408" t="s">
        <v>60</v>
      </c>
      <c r="E2408" s="1">
        <v>45604</v>
      </c>
      <c r="F2408" s="1">
        <v>45615</v>
      </c>
      <c r="G2408" s="1">
        <v>45621</v>
      </c>
      <c r="H2408" s="1">
        <v>45656</v>
      </c>
      <c r="I2408" s="1">
        <v>45622</v>
      </c>
      <c r="J2408" t="s">
        <v>31</v>
      </c>
      <c r="K2408" t="s">
        <v>32</v>
      </c>
      <c r="L2408">
        <v>3000</v>
      </c>
      <c r="M2408">
        <v>2900</v>
      </c>
      <c r="N2408">
        <v>6</v>
      </c>
      <c r="O2408" t="s">
        <v>963</v>
      </c>
      <c r="P2408" t="s">
        <v>964</v>
      </c>
      <c r="Q2408" t="s">
        <v>965</v>
      </c>
      <c r="R2408" t="s">
        <v>966</v>
      </c>
      <c r="S2408" t="s">
        <v>1967</v>
      </c>
      <c r="T2408">
        <v>9375</v>
      </c>
    </row>
    <row r="2409" spans="1:20" x14ac:dyDescent="0.3">
      <c r="A2409" t="s">
        <v>962</v>
      </c>
      <c r="B2409" t="str">
        <f>_xlfn.CONCAT(쿼리1[[#This Row],[주문번호]], "-", 쿼리1[[#This Row],[공정명]])</f>
        <v>20241108-1000161292-합지</v>
      </c>
      <c r="C2409">
        <v>3</v>
      </c>
      <c r="D2409" t="s">
        <v>60</v>
      </c>
      <c r="E2409" s="1">
        <v>45604</v>
      </c>
      <c r="F2409" s="1">
        <v>45615</v>
      </c>
      <c r="G2409" s="1">
        <v>45621</v>
      </c>
      <c r="H2409" s="1">
        <v>45656</v>
      </c>
      <c r="I2409" s="1">
        <v>45622</v>
      </c>
      <c r="J2409" t="s">
        <v>31</v>
      </c>
      <c r="K2409" t="s">
        <v>32</v>
      </c>
      <c r="L2409">
        <v>3000</v>
      </c>
      <c r="M2409">
        <v>2900</v>
      </c>
      <c r="N2409">
        <v>6</v>
      </c>
      <c r="O2409" t="s">
        <v>963</v>
      </c>
      <c r="P2409" t="s">
        <v>964</v>
      </c>
      <c r="Q2409" t="s">
        <v>965</v>
      </c>
      <c r="R2409" t="s">
        <v>966</v>
      </c>
      <c r="S2409" t="s">
        <v>1967</v>
      </c>
      <c r="T2409">
        <v>9375</v>
      </c>
    </row>
    <row r="2410" spans="1:20" x14ac:dyDescent="0.3">
      <c r="A2410" t="s">
        <v>2436</v>
      </c>
      <c r="B2410" t="str">
        <f>_xlfn.CONCAT(쿼리1[[#This Row],[주문번호]], "-", 쿼리1[[#This Row],[공정명]])</f>
        <v>20240920-1000154562-합지</v>
      </c>
      <c r="C2410">
        <v>3</v>
      </c>
      <c r="D2410" t="s">
        <v>60</v>
      </c>
      <c r="E2410" s="1">
        <v>45555</v>
      </c>
      <c r="F2410" s="1">
        <v>45566</v>
      </c>
      <c r="G2410" s="1">
        <v>45569</v>
      </c>
      <c r="H2410" s="1">
        <v>45656</v>
      </c>
      <c r="I2410" s="1">
        <v>45569</v>
      </c>
      <c r="J2410" t="s">
        <v>31</v>
      </c>
      <c r="K2410" t="s">
        <v>32</v>
      </c>
      <c r="L2410">
        <v>6000</v>
      </c>
      <c r="M2410">
        <v>6000</v>
      </c>
      <c r="N2410">
        <v>3</v>
      </c>
      <c r="O2410" t="s">
        <v>2437</v>
      </c>
      <c r="P2410" t="s">
        <v>2438</v>
      </c>
      <c r="Q2410" t="s">
        <v>2439</v>
      </c>
      <c r="R2410" t="s">
        <v>1486</v>
      </c>
      <c r="S2410" t="s">
        <v>1967</v>
      </c>
      <c r="T2410">
        <v>21052</v>
      </c>
    </row>
    <row r="2411" spans="1:20" x14ac:dyDescent="0.3">
      <c r="A2411" t="s">
        <v>2436</v>
      </c>
      <c r="B2411" t="str">
        <f>_xlfn.CONCAT(쿼리1[[#This Row],[주문번호]], "-", 쿼리1[[#This Row],[공정명]])</f>
        <v>20240920-1000154562-합지</v>
      </c>
      <c r="C2411">
        <v>3</v>
      </c>
      <c r="D2411" t="s">
        <v>60</v>
      </c>
      <c r="E2411" s="1">
        <v>45555</v>
      </c>
      <c r="F2411" s="1">
        <v>45566</v>
      </c>
      <c r="G2411" s="1">
        <v>45569</v>
      </c>
      <c r="H2411" s="1">
        <v>45656</v>
      </c>
      <c r="I2411" s="1">
        <v>45569</v>
      </c>
      <c r="J2411" t="s">
        <v>31</v>
      </c>
      <c r="K2411" t="s">
        <v>32</v>
      </c>
      <c r="L2411">
        <v>6000</v>
      </c>
      <c r="M2411">
        <v>6000</v>
      </c>
      <c r="N2411">
        <v>3</v>
      </c>
      <c r="O2411" t="s">
        <v>2437</v>
      </c>
      <c r="P2411" t="s">
        <v>2438</v>
      </c>
      <c r="Q2411" t="s">
        <v>2439</v>
      </c>
      <c r="R2411" t="s">
        <v>1486</v>
      </c>
      <c r="S2411" t="s">
        <v>1967</v>
      </c>
      <c r="T2411">
        <v>21052</v>
      </c>
    </row>
    <row r="2412" spans="1:20" x14ac:dyDescent="0.3">
      <c r="A2412" t="s">
        <v>2436</v>
      </c>
      <c r="B2412" t="str">
        <f>_xlfn.CONCAT(쿼리1[[#This Row],[주문번호]], "-", 쿼리1[[#This Row],[공정명]])</f>
        <v>20240920-1000154562-합지</v>
      </c>
      <c r="C2412">
        <v>3</v>
      </c>
      <c r="D2412" t="s">
        <v>60</v>
      </c>
      <c r="E2412" s="1">
        <v>45555</v>
      </c>
      <c r="F2412" s="1">
        <v>45566</v>
      </c>
      <c r="G2412" s="1">
        <v>45569</v>
      </c>
      <c r="H2412" s="1">
        <v>45656</v>
      </c>
      <c r="I2412" s="1">
        <v>45569</v>
      </c>
      <c r="J2412" t="s">
        <v>31</v>
      </c>
      <c r="K2412" t="s">
        <v>32</v>
      </c>
      <c r="L2412">
        <v>6000</v>
      </c>
      <c r="M2412">
        <v>6000</v>
      </c>
      <c r="N2412">
        <v>3</v>
      </c>
      <c r="O2412" t="s">
        <v>2437</v>
      </c>
      <c r="P2412" t="s">
        <v>2438</v>
      </c>
      <c r="Q2412" t="s">
        <v>2439</v>
      </c>
      <c r="R2412" t="s">
        <v>1486</v>
      </c>
      <c r="S2412" t="s">
        <v>1967</v>
      </c>
      <c r="T2412">
        <v>21052</v>
      </c>
    </row>
    <row r="2413" spans="1:20" x14ac:dyDescent="0.3">
      <c r="A2413" t="s">
        <v>2436</v>
      </c>
      <c r="B2413" t="str">
        <f>_xlfn.CONCAT(쿼리1[[#This Row],[주문번호]], "-", 쿼리1[[#This Row],[공정명]])</f>
        <v>20240920-1000154562-합지</v>
      </c>
      <c r="C2413">
        <v>3</v>
      </c>
      <c r="D2413" t="s">
        <v>60</v>
      </c>
      <c r="E2413" s="1">
        <v>45555</v>
      </c>
      <c r="F2413" s="1">
        <v>45566</v>
      </c>
      <c r="G2413" s="1">
        <v>45569</v>
      </c>
      <c r="H2413" s="1">
        <v>45656</v>
      </c>
      <c r="I2413" s="1">
        <v>45569</v>
      </c>
      <c r="J2413" t="s">
        <v>31</v>
      </c>
      <c r="K2413" t="s">
        <v>32</v>
      </c>
      <c r="L2413">
        <v>6000</v>
      </c>
      <c r="M2413">
        <v>6000</v>
      </c>
      <c r="N2413">
        <v>3</v>
      </c>
      <c r="O2413" t="s">
        <v>2437</v>
      </c>
      <c r="P2413" t="s">
        <v>2438</v>
      </c>
      <c r="Q2413" t="s">
        <v>2439</v>
      </c>
      <c r="R2413" t="s">
        <v>1486</v>
      </c>
      <c r="S2413" t="s">
        <v>1967</v>
      </c>
      <c r="T2413">
        <v>21052</v>
      </c>
    </row>
    <row r="2414" spans="1:20" x14ac:dyDescent="0.3">
      <c r="A2414" t="s">
        <v>3347</v>
      </c>
      <c r="B2414" t="str">
        <f>_xlfn.CONCAT(쿼리1[[#This Row],[주문번호]], "-", 쿼리1[[#This Row],[공정명]])</f>
        <v>20241004-12150331-합지</v>
      </c>
      <c r="C2414">
        <v>1</v>
      </c>
      <c r="D2414" t="s">
        <v>60</v>
      </c>
      <c r="E2414" s="1">
        <v>45569</v>
      </c>
      <c r="F2414" s="1">
        <v>45579</v>
      </c>
      <c r="G2414" s="1">
        <v>45575</v>
      </c>
      <c r="H2414" s="1">
        <v>45656</v>
      </c>
      <c r="I2414" s="1">
        <v>45581</v>
      </c>
      <c r="J2414" t="s">
        <v>31</v>
      </c>
      <c r="K2414" t="s">
        <v>39</v>
      </c>
      <c r="L2414">
        <v>6000</v>
      </c>
      <c r="M2414">
        <v>6000</v>
      </c>
      <c r="N2414">
        <v>-4</v>
      </c>
      <c r="O2414" t="s">
        <v>252</v>
      </c>
      <c r="P2414" t="s">
        <v>3348</v>
      </c>
      <c r="Q2414" t="s">
        <v>42</v>
      </c>
      <c r="R2414" t="s">
        <v>3339</v>
      </c>
      <c r="S2414" t="s">
        <v>1967</v>
      </c>
      <c r="T2414">
        <v>34285</v>
      </c>
    </row>
    <row r="2415" spans="1:20" x14ac:dyDescent="0.3">
      <c r="A2415" t="s">
        <v>3349</v>
      </c>
      <c r="B2415" t="str">
        <f>_xlfn.CONCAT(쿼리1[[#This Row],[주문번호]], "-", 쿼리1[[#This Row],[공정명]])</f>
        <v>20240903-12150331-합지</v>
      </c>
      <c r="C2415">
        <v>1</v>
      </c>
      <c r="D2415" t="s">
        <v>60</v>
      </c>
      <c r="E2415" s="1">
        <v>45538</v>
      </c>
      <c r="F2415" s="1">
        <v>45546</v>
      </c>
      <c r="G2415" s="1">
        <v>45546</v>
      </c>
      <c r="H2415" s="1">
        <v>45656</v>
      </c>
      <c r="I2415" s="1">
        <v>45575</v>
      </c>
      <c r="J2415" t="s">
        <v>31</v>
      </c>
      <c r="K2415" t="s">
        <v>39</v>
      </c>
      <c r="L2415">
        <v>6000</v>
      </c>
      <c r="M2415">
        <v>6000</v>
      </c>
      <c r="N2415">
        <v>0</v>
      </c>
      <c r="O2415" t="s">
        <v>252</v>
      </c>
      <c r="P2415" t="s">
        <v>3348</v>
      </c>
      <c r="Q2415" t="s">
        <v>42</v>
      </c>
      <c r="R2415" t="s">
        <v>3339</v>
      </c>
      <c r="S2415" t="s">
        <v>1967</v>
      </c>
      <c r="T2415">
        <v>34285</v>
      </c>
    </row>
    <row r="2416" spans="1:20" x14ac:dyDescent="0.3">
      <c r="A2416" t="s">
        <v>2848</v>
      </c>
      <c r="B2416" t="str">
        <f>_xlfn.CONCAT(쿼리1[[#This Row],[주문번호]], "-", 쿼리1[[#This Row],[공정명]])</f>
        <v>20241011-1000169295-합지</v>
      </c>
      <c r="C2416">
        <v>1</v>
      </c>
      <c r="D2416" t="s">
        <v>60</v>
      </c>
      <c r="E2416" s="1">
        <v>45576</v>
      </c>
      <c r="F2416" s="1">
        <v>45586</v>
      </c>
      <c r="G2416" s="1">
        <v>45586</v>
      </c>
      <c r="H2416" s="1">
        <v>45656</v>
      </c>
      <c r="I2416" s="1">
        <v>45608</v>
      </c>
      <c r="J2416" t="s">
        <v>31</v>
      </c>
      <c r="K2416" t="s">
        <v>39</v>
      </c>
      <c r="L2416">
        <v>6000</v>
      </c>
      <c r="M2416">
        <v>6000</v>
      </c>
      <c r="N2416">
        <v>0</v>
      </c>
      <c r="O2416" t="s">
        <v>1946</v>
      </c>
      <c r="P2416" t="s">
        <v>2843</v>
      </c>
      <c r="Q2416" t="s">
        <v>42</v>
      </c>
      <c r="R2416" t="s">
        <v>2358</v>
      </c>
      <c r="S2416" t="s">
        <v>1967</v>
      </c>
      <c r="T2416">
        <v>5454</v>
      </c>
    </row>
    <row r="2417" spans="1:20" x14ac:dyDescent="0.3">
      <c r="A2417" t="s">
        <v>2848</v>
      </c>
      <c r="B2417" t="str">
        <f>_xlfn.CONCAT(쿼리1[[#This Row],[주문번호]], "-", 쿼리1[[#This Row],[공정명]])</f>
        <v>20241011-1000169295-합지</v>
      </c>
      <c r="C2417">
        <v>1</v>
      </c>
      <c r="D2417" t="s">
        <v>60</v>
      </c>
      <c r="E2417" s="1">
        <v>45576</v>
      </c>
      <c r="F2417" s="1">
        <v>45586</v>
      </c>
      <c r="G2417" s="1">
        <v>45586</v>
      </c>
      <c r="H2417" s="1">
        <v>45656</v>
      </c>
      <c r="I2417" s="1">
        <v>45608</v>
      </c>
      <c r="J2417" t="s">
        <v>31</v>
      </c>
      <c r="K2417" t="s">
        <v>39</v>
      </c>
      <c r="L2417">
        <v>6000</v>
      </c>
      <c r="M2417">
        <v>6000</v>
      </c>
      <c r="N2417">
        <v>0</v>
      </c>
      <c r="O2417" t="s">
        <v>1946</v>
      </c>
      <c r="P2417" t="s">
        <v>2843</v>
      </c>
      <c r="Q2417" t="s">
        <v>42</v>
      </c>
      <c r="R2417" t="s">
        <v>2358</v>
      </c>
      <c r="S2417" t="s">
        <v>1967</v>
      </c>
      <c r="T2417">
        <v>5454</v>
      </c>
    </row>
    <row r="2418" spans="1:20" x14ac:dyDescent="0.3">
      <c r="A2418" t="s">
        <v>2848</v>
      </c>
      <c r="B2418" t="str">
        <f>_xlfn.CONCAT(쿼리1[[#This Row],[주문번호]], "-", 쿼리1[[#This Row],[공정명]])</f>
        <v>20241011-1000169295-합지</v>
      </c>
      <c r="C2418">
        <v>1</v>
      </c>
      <c r="D2418" t="s">
        <v>60</v>
      </c>
      <c r="E2418" s="1">
        <v>45576</v>
      </c>
      <c r="F2418" s="1">
        <v>45586</v>
      </c>
      <c r="G2418" s="1">
        <v>45586</v>
      </c>
      <c r="H2418" s="1">
        <v>45656</v>
      </c>
      <c r="I2418" s="1">
        <v>45608</v>
      </c>
      <c r="J2418" t="s">
        <v>31</v>
      </c>
      <c r="K2418" t="s">
        <v>39</v>
      </c>
      <c r="L2418">
        <v>6000</v>
      </c>
      <c r="M2418">
        <v>6000</v>
      </c>
      <c r="N2418">
        <v>0</v>
      </c>
      <c r="O2418" t="s">
        <v>1946</v>
      </c>
      <c r="P2418" t="s">
        <v>2843</v>
      </c>
      <c r="Q2418" t="s">
        <v>42</v>
      </c>
      <c r="R2418" t="s">
        <v>2358</v>
      </c>
      <c r="S2418" t="s">
        <v>1967</v>
      </c>
      <c r="T2418">
        <v>5454</v>
      </c>
    </row>
    <row r="2419" spans="1:20" x14ac:dyDescent="0.3">
      <c r="A2419" t="s">
        <v>2848</v>
      </c>
      <c r="B2419" t="str">
        <f>_xlfn.CONCAT(쿼리1[[#This Row],[주문번호]], "-", 쿼리1[[#This Row],[공정명]])</f>
        <v>20241011-1000169295-합지</v>
      </c>
      <c r="C2419">
        <v>1</v>
      </c>
      <c r="D2419" t="s">
        <v>60</v>
      </c>
      <c r="E2419" s="1">
        <v>45576</v>
      </c>
      <c r="F2419" s="1">
        <v>45586</v>
      </c>
      <c r="G2419" s="1">
        <v>45586</v>
      </c>
      <c r="H2419" s="1">
        <v>45656</v>
      </c>
      <c r="I2419" s="1">
        <v>45608</v>
      </c>
      <c r="J2419" t="s">
        <v>31</v>
      </c>
      <c r="K2419" t="s">
        <v>39</v>
      </c>
      <c r="L2419">
        <v>6000</v>
      </c>
      <c r="M2419">
        <v>6000</v>
      </c>
      <c r="N2419">
        <v>0</v>
      </c>
      <c r="O2419" t="s">
        <v>1946</v>
      </c>
      <c r="P2419" t="s">
        <v>2843</v>
      </c>
      <c r="Q2419" t="s">
        <v>42</v>
      </c>
      <c r="R2419" t="s">
        <v>2358</v>
      </c>
      <c r="S2419" t="s">
        <v>1967</v>
      </c>
      <c r="T2419">
        <v>5454</v>
      </c>
    </row>
    <row r="2420" spans="1:20" x14ac:dyDescent="0.3">
      <c r="A2420" t="s">
        <v>3877</v>
      </c>
      <c r="B2420" t="str">
        <f>_xlfn.CONCAT(쿼리1[[#This Row],[주문번호]], "-", 쿼리1[[#This Row],[공정명]])</f>
        <v>20241022-1419P0078-합지</v>
      </c>
      <c r="C2420">
        <v>2</v>
      </c>
      <c r="D2420" t="s">
        <v>60</v>
      </c>
      <c r="E2420" s="1">
        <v>45587</v>
      </c>
      <c r="F2420" s="1">
        <v>45596</v>
      </c>
      <c r="G2420" s="1">
        <v>45601</v>
      </c>
      <c r="H2420" s="1">
        <v>45656</v>
      </c>
      <c r="I2420" s="1">
        <v>45621</v>
      </c>
      <c r="J2420" t="s">
        <v>31</v>
      </c>
      <c r="K2420" t="s">
        <v>32</v>
      </c>
      <c r="L2420">
        <v>12000</v>
      </c>
      <c r="M2420">
        <v>12000</v>
      </c>
      <c r="N2420">
        <v>5</v>
      </c>
      <c r="O2420" t="s">
        <v>61</v>
      </c>
      <c r="P2420" t="s">
        <v>62</v>
      </c>
      <c r="Q2420" t="s">
        <v>63</v>
      </c>
      <c r="R2420" t="s">
        <v>64</v>
      </c>
      <c r="S2420" t="s">
        <v>1967</v>
      </c>
      <c r="T2420">
        <v>24</v>
      </c>
    </row>
    <row r="2421" spans="1:20" x14ac:dyDescent="0.3">
      <c r="A2421" t="s">
        <v>3877</v>
      </c>
      <c r="B2421" t="str">
        <f>_xlfn.CONCAT(쿼리1[[#This Row],[주문번호]], "-", 쿼리1[[#This Row],[공정명]])</f>
        <v>20241022-1419P0078-합지</v>
      </c>
      <c r="C2421">
        <v>2</v>
      </c>
      <c r="D2421" t="s">
        <v>60</v>
      </c>
      <c r="E2421" s="1">
        <v>45587</v>
      </c>
      <c r="F2421" s="1">
        <v>45596</v>
      </c>
      <c r="G2421" s="1">
        <v>45621</v>
      </c>
      <c r="H2421" s="1">
        <v>45656</v>
      </c>
      <c r="I2421" s="1">
        <v>45621</v>
      </c>
      <c r="J2421" t="s">
        <v>31</v>
      </c>
      <c r="K2421" t="s">
        <v>32</v>
      </c>
      <c r="L2421">
        <v>12000</v>
      </c>
      <c r="M2421">
        <v>0</v>
      </c>
      <c r="N2421">
        <v>25</v>
      </c>
      <c r="O2421" t="s">
        <v>61</v>
      </c>
      <c r="P2421" t="s">
        <v>62</v>
      </c>
      <c r="Q2421" t="s">
        <v>63</v>
      </c>
      <c r="R2421" t="s">
        <v>64</v>
      </c>
      <c r="S2421" t="s">
        <v>1967</v>
      </c>
      <c r="T2421">
        <v>24</v>
      </c>
    </row>
    <row r="2422" spans="1:20" x14ac:dyDescent="0.3">
      <c r="A2422" t="s">
        <v>3878</v>
      </c>
      <c r="B2422" t="str">
        <f>_xlfn.CONCAT(쿼리1[[#This Row],[주문번호]], "-", 쿼리1[[#This Row],[공정명]])</f>
        <v>20241219-1000148123-합지</v>
      </c>
      <c r="C2422">
        <v>3</v>
      </c>
      <c r="D2422" t="s">
        <v>60</v>
      </c>
      <c r="E2422" s="1">
        <v>45645</v>
      </c>
      <c r="F2422" s="1">
        <v>45656</v>
      </c>
      <c r="G2422" s="1"/>
      <c r="H2422" s="1">
        <v>45656</v>
      </c>
      <c r="I2422" s="1">
        <v>45652</v>
      </c>
      <c r="J2422" t="s">
        <v>21</v>
      </c>
      <c r="K2422" t="s">
        <v>282</v>
      </c>
      <c r="L2422">
        <v>6000</v>
      </c>
      <c r="O2422" t="s">
        <v>1964</v>
      </c>
      <c r="P2422" t="s">
        <v>1965</v>
      </c>
      <c r="Q2422" t="s">
        <v>3879</v>
      </c>
      <c r="R2422" t="s">
        <v>64</v>
      </c>
      <c r="S2422" t="s">
        <v>1967</v>
      </c>
      <c r="T2422">
        <v>12</v>
      </c>
    </row>
    <row r="2423" spans="1:20" x14ac:dyDescent="0.3">
      <c r="A2423" t="s">
        <v>3716</v>
      </c>
      <c r="B2423" t="str">
        <f>_xlfn.CONCAT(쿼리1[[#This Row],[주문번호]], "-", 쿼리1[[#This Row],[공정명]])</f>
        <v>20241115-1000169630-제대</v>
      </c>
      <c r="C2423">
        <v>2</v>
      </c>
      <c r="D2423" t="s">
        <v>80</v>
      </c>
      <c r="E2423" s="1">
        <v>45611</v>
      </c>
      <c r="F2423" s="1">
        <v>45623</v>
      </c>
      <c r="G2423" s="1">
        <v>45625</v>
      </c>
      <c r="H2423" s="1">
        <v>45656</v>
      </c>
      <c r="I2423" s="1">
        <v>45625</v>
      </c>
      <c r="J2423" t="s">
        <v>31</v>
      </c>
      <c r="K2423" t="s">
        <v>32</v>
      </c>
      <c r="L2423">
        <v>17142</v>
      </c>
      <c r="M2423">
        <v>16500</v>
      </c>
      <c r="N2423">
        <v>2</v>
      </c>
      <c r="O2423" t="s">
        <v>394</v>
      </c>
      <c r="P2423" t="s">
        <v>3717</v>
      </c>
      <c r="Q2423" t="s">
        <v>42</v>
      </c>
      <c r="R2423" t="s">
        <v>2418</v>
      </c>
      <c r="S2423" t="s">
        <v>256</v>
      </c>
      <c r="T2423">
        <v>17142</v>
      </c>
    </row>
    <row r="2424" spans="1:20" x14ac:dyDescent="0.3">
      <c r="A2424" t="s">
        <v>3880</v>
      </c>
      <c r="B2424" t="str">
        <f>_xlfn.CONCAT(쿼리1[[#This Row],[주문번호]], "-", 쿼리1[[#This Row],[공정명]])</f>
        <v>20241029-1000159848-제대</v>
      </c>
      <c r="C2424">
        <v>3</v>
      </c>
      <c r="D2424" t="s">
        <v>80</v>
      </c>
      <c r="E2424" s="1">
        <v>45594</v>
      </c>
      <c r="F2424" s="1">
        <v>45603</v>
      </c>
      <c r="G2424" s="1">
        <v>45607</v>
      </c>
      <c r="H2424" s="1">
        <v>45656</v>
      </c>
      <c r="I2424" s="1">
        <v>45607</v>
      </c>
      <c r="J2424" t="s">
        <v>31</v>
      </c>
      <c r="K2424" t="s">
        <v>32</v>
      </c>
      <c r="L2424">
        <v>24000</v>
      </c>
      <c r="M2424">
        <v>21900</v>
      </c>
      <c r="N2424">
        <v>4</v>
      </c>
      <c r="O2424" t="s">
        <v>91</v>
      </c>
      <c r="P2424" t="s">
        <v>92</v>
      </c>
      <c r="Q2424" t="s">
        <v>3881</v>
      </c>
      <c r="R2424" t="s">
        <v>3882</v>
      </c>
      <c r="S2424" t="s">
        <v>256</v>
      </c>
      <c r="T2424">
        <v>24000</v>
      </c>
    </row>
    <row r="2425" spans="1:20" x14ac:dyDescent="0.3">
      <c r="A2425" t="s">
        <v>3883</v>
      </c>
      <c r="B2425" t="str">
        <f>_xlfn.CONCAT(쿼리1[[#This Row],[주문번호]], "-", 쿼리1[[#This Row],[공정명]])</f>
        <v>20241216-1000150800-제대</v>
      </c>
      <c r="C2425">
        <v>4</v>
      </c>
      <c r="D2425" t="s">
        <v>80</v>
      </c>
      <c r="E2425" s="1">
        <v>45642</v>
      </c>
      <c r="F2425" s="1">
        <v>45653</v>
      </c>
      <c r="G2425" s="1"/>
      <c r="H2425" s="1">
        <v>45656</v>
      </c>
      <c r="I2425" s="1"/>
      <c r="J2425" t="s">
        <v>21</v>
      </c>
      <c r="K2425" t="s">
        <v>22</v>
      </c>
      <c r="L2425">
        <v>21428</v>
      </c>
      <c r="O2425" t="s">
        <v>693</v>
      </c>
      <c r="P2425" t="s">
        <v>2554</v>
      </c>
      <c r="Q2425" t="s">
        <v>3884</v>
      </c>
      <c r="R2425" t="s">
        <v>539</v>
      </c>
      <c r="S2425" t="s">
        <v>256</v>
      </c>
      <c r="T2425">
        <v>21428</v>
      </c>
    </row>
    <row r="2426" spans="1:20" x14ac:dyDescent="0.3">
      <c r="A2426" t="s">
        <v>2128</v>
      </c>
      <c r="B2426" t="str">
        <f>_xlfn.CONCAT(쿼리1[[#This Row],[주문번호]], "-", 쿼리1[[#This Row],[공정명]])</f>
        <v>20241017-1000152755-제대</v>
      </c>
      <c r="C2426">
        <v>4</v>
      </c>
      <c r="D2426" t="s">
        <v>80</v>
      </c>
      <c r="E2426" s="1">
        <v>45582</v>
      </c>
      <c r="F2426" s="1">
        <v>45595</v>
      </c>
      <c r="G2426" s="1">
        <v>45601</v>
      </c>
      <c r="H2426" s="1">
        <v>45656</v>
      </c>
      <c r="I2426" s="1">
        <v>45601</v>
      </c>
      <c r="J2426" t="s">
        <v>31</v>
      </c>
      <c r="K2426" t="s">
        <v>32</v>
      </c>
      <c r="L2426">
        <v>24000</v>
      </c>
      <c r="M2426">
        <v>21200</v>
      </c>
      <c r="N2426">
        <v>6</v>
      </c>
      <c r="O2426" t="s">
        <v>693</v>
      </c>
      <c r="P2426" t="s">
        <v>1628</v>
      </c>
      <c r="Q2426" t="s">
        <v>2129</v>
      </c>
      <c r="R2426" t="s">
        <v>539</v>
      </c>
      <c r="S2426" t="s">
        <v>256</v>
      </c>
      <c r="T2426">
        <v>24000</v>
      </c>
    </row>
    <row r="2427" spans="1:20" x14ac:dyDescent="0.3">
      <c r="A2427" t="s">
        <v>3885</v>
      </c>
      <c r="B2427" t="str">
        <f>_xlfn.CONCAT(쿼리1[[#This Row],[주문번호]], "-", 쿼리1[[#This Row],[공정명]])</f>
        <v>20241119-1000156330-제대</v>
      </c>
      <c r="C2427">
        <v>4</v>
      </c>
      <c r="D2427" t="s">
        <v>80</v>
      </c>
      <c r="E2427" s="1">
        <v>45615</v>
      </c>
      <c r="F2427" s="1">
        <v>45628</v>
      </c>
      <c r="G2427" s="1">
        <v>45636</v>
      </c>
      <c r="H2427" s="1">
        <v>45656</v>
      </c>
      <c r="I2427" s="1">
        <v>45636</v>
      </c>
      <c r="J2427" t="s">
        <v>31</v>
      </c>
      <c r="K2427" t="s">
        <v>32</v>
      </c>
      <c r="L2427">
        <v>24000</v>
      </c>
      <c r="M2427">
        <v>22860</v>
      </c>
      <c r="N2427">
        <v>8</v>
      </c>
      <c r="O2427" t="s">
        <v>693</v>
      </c>
      <c r="P2427" t="s">
        <v>3886</v>
      </c>
      <c r="Q2427" t="s">
        <v>3887</v>
      </c>
      <c r="R2427" t="s">
        <v>539</v>
      </c>
      <c r="S2427" t="s">
        <v>256</v>
      </c>
      <c r="T2427">
        <v>24000</v>
      </c>
    </row>
    <row r="2428" spans="1:20" x14ac:dyDescent="0.3">
      <c r="A2428" t="s">
        <v>2130</v>
      </c>
      <c r="B2428" t="str">
        <f>_xlfn.CONCAT(쿼리1[[#This Row],[주문번호]], "-", 쿼리1[[#This Row],[공정명]])</f>
        <v>20241125-1420P0163-제대</v>
      </c>
      <c r="C2428">
        <v>4</v>
      </c>
      <c r="D2428" t="s">
        <v>80</v>
      </c>
      <c r="E2428" s="1">
        <v>45621</v>
      </c>
      <c r="F2428" s="1">
        <v>45632</v>
      </c>
      <c r="G2428" s="1">
        <v>45630</v>
      </c>
      <c r="H2428" s="1">
        <v>45656</v>
      </c>
      <c r="I2428" s="1">
        <v>45630</v>
      </c>
      <c r="J2428" t="s">
        <v>31</v>
      </c>
      <c r="K2428" t="s">
        <v>39</v>
      </c>
      <c r="L2428">
        <v>26086</v>
      </c>
      <c r="M2428">
        <v>24380</v>
      </c>
      <c r="N2428">
        <v>-2</v>
      </c>
      <c r="O2428" t="s">
        <v>1950</v>
      </c>
      <c r="P2428" t="s">
        <v>2131</v>
      </c>
      <c r="Q2428" t="s">
        <v>2132</v>
      </c>
      <c r="R2428" t="s">
        <v>539</v>
      </c>
      <c r="S2428" t="s">
        <v>256</v>
      </c>
      <c r="T2428">
        <v>26086</v>
      </c>
    </row>
    <row r="2429" spans="1:20" x14ac:dyDescent="0.3">
      <c r="A2429" t="s">
        <v>2133</v>
      </c>
      <c r="B2429" t="str">
        <f>_xlfn.CONCAT(쿼리1[[#This Row],[주문번호]], "-", 쿼리1[[#This Row],[공정명]])</f>
        <v>20241015-1000163860-제대</v>
      </c>
      <c r="C2429">
        <v>4</v>
      </c>
      <c r="D2429" t="s">
        <v>80</v>
      </c>
      <c r="E2429" s="1">
        <v>45580</v>
      </c>
      <c r="F2429" s="1">
        <v>45593</v>
      </c>
      <c r="G2429" s="1">
        <v>45610</v>
      </c>
      <c r="H2429" s="1">
        <v>45656</v>
      </c>
      <c r="I2429" s="1">
        <v>45610</v>
      </c>
      <c r="J2429" t="s">
        <v>31</v>
      </c>
      <c r="K2429" t="s">
        <v>32</v>
      </c>
      <c r="L2429">
        <v>30769</v>
      </c>
      <c r="M2429">
        <v>28200</v>
      </c>
      <c r="N2429">
        <v>17</v>
      </c>
      <c r="O2429" t="s">
        <v>693</v>
      </c>
      <c r="P2429" t="s">
        <v>2116</v>
      </c>
      <c r="Q2429" t="s">
        <v>2134</v>
      </c>
      <c r="R2429" t="s">
        <v>539</v>
      </c>
      <c r="S2429" t="s">
        <v>256</v>
      </c>
      <c r="T2429">
        <v>30769</v>
      </c>
    </row>
    <row r="2430" spans="1:20" x14ac:dyDescent="0.3">
      <c r="A2430" t="s">
        <v>2133</v>
      </c>
      <c r="B2430" t="str">
        <f>_xlfn.CONCAT(쿼리1[[#This Row],[주문번호]], "-", 쿼리1[[#This Row],[공정명]])</f>
        <v>20241015-1000163860-제대</v>
      </c>
      <c r="C2430">
        <v>4</v>
      </c>
      <c r="D2430" t="s">
        <v>80</v>
      </c>
      <c r="E2430" s="1">
        <v>45580</v>
      </c>
      <c r="F2430" s="1">
        <v>45593</v>
      </c>
      <c r="G2430" s="1">
        <v>45610</v>
      </c>
      <c r="H2430" s="1">
        <v>45656</v>
      </c>
      <c r="I2430" s="1">
        <v>45610</v>
      </c>
      <c r="J2430" t="s">
        <v>31</v>
      </c>
      <c r="K2430" t="s">
        <v>32</v>
      </c>
      <c r="L2430">
        <v>30769</v>
      </c>
      <c r="M2430">
        <v>580</v>
      </c>
      <c r="N2430">
        <v>17</v>
      </c>
      <c r="O2430" t="s">
        <v>693</v>
      </c>
      <c r="P2430" t="s">
        <v>2116</v>
      </c>
      <c r="Q2430" t="s">
        <v>2134</v>
      </c>
      <c r="R2430" t="s">
        <v>539</v>
      </c>
      <c r="S2430" t="s">
        <v>256</v>
      </c>
      <c r="T2430">
        <v>30769</v>
      </c>
    </row>
    <row r="2431" spans="1:20" x14ac:dyDescent="0.3">
      <c r="A2431" t="s">
        <v>2135</v>
      </c>
      <c r="B2431" t="str">
        <f>_xlfn.CONCAT(쿼리1[[#This Row],[주문번호]], "-", 쿼리1[[#This Row],[공정명]])</f>
        <v>20241209-1420P0042-제대</v>
      </c>
      <c r="C2431">
        <v>4</v>
      </c>
      <c r="D2431" t="s">
        <v>80</v>
      </c>
      <c r="E2431" s="1">
        <v>45635</v>
      </c>
      <c r="F2431" s="1">
        <v>45646</v>
      </c>
      <c r="G2431" s="1">
        <v>45653</v>
      </c>
      <c r="H2431" s="1">
        <v>45656</v>
      </c>
      <c r="I2431" s="1">
        <v>45653</v>
      </c>
      <c r="J2431" t="s">
        <v>31</v>
      </c>
      <c r="K2431" t="s">
        <v>32</v>
      </c>
      <c r="L2431">
        <v>23076</v>
      </c>
      <c r="M2431">
        <v>20900</v>
      </c>
      <c r="N2431">
        <v>7</v>
      </c>
      <c r="O2431" t="s">
        <v>1950</v>
      </c>
      <c r="P2431" t="s">
        <v>2122</v>
      </c>
      <c r="Q2431" t="s">
        <v>2123</v>
      </c>
      <c r="R2431" t="s">
        <v>539</v>
      </c>
      <c r="S2431" t="s">
        <v>256</v>
      </c>
      <c r="T2431">
        <v>23076</v>
      </c>
    </row>
    <row r="2432" spans="1:20" x14ac:dyDescent="0.3">
      <c r="A2432" t="s">
        <v>3888</v>
      </c>
      <c r="B2432" t="str">
        <f>_xlfn.CONCAT(쿼리1[[#This Row],[주문번호]], "-", 쿼리1[[#This Row],[공정명]])</f>
        <v>20241219-1000163860-제대</v>
      </c>
      <c r="C2432">
        <v>4</v>
      </c>
      <c r="D2432" t="s">
        <v>80</v>
      </c>
      <c r="E2432" s="1">
        <v>45645</v>
      </c>
      <c r="F2432" s="1">
        <v>45658</v>
      </c>
      <c r="G2432" s="1"/>
      <c r="H2432" s="1">
        <v>45656</v>
      </c>
      <c r="I2432" s="1">
        <v>45652</v>
      </c>
      <c r="J2432" t="s">
        <v>21</v>
      </c>
      <c r="K2432" t="s">
        <v>282</v>
      </c>
      <c r="L2432">
        <v>30769</v>
      </c>
      <c r="O2432" t="s">
        <v>693</v>
      </c>
      <c r="P2432" t="s">
        <v>2116</v>
      </c>
      <c r="Q2432" t="s">
        <v>2134</v>
      </c>
      <c r="R2432" t="s">
        <v>539</v>
      </c>
      <c r="S2432" t="s">
        <v>256</v>
      </c>
      <c r="T2432">
        <v>30769</v>
      </c>
    </row>
    <row r="2433" spans="1:20" x14ac:dyDescent="0.3">
      <c r="A2433" t="s">
        <v>3889</v>
      </c>
      <c r="B2433" t="str">
        <f>_xlfn.CONCAT(쿼리1[[#This Row],[주문번호]], "-", 쿼리1[[#This Row],[공정명]])</f>
        <v>20240925-1000143215-제대</v>
      </c>
      <c r="C2433">
        <v>4</v>
      </c>
      <c r="D2433" t="s">
        <v>80</v>
      </c>
      <c r="E2433" s="1">
        <v>45560</v>
      </c>
      <c r="F2433" s="1">
        <v>45573</v>
      </c>
      <c r="G2433" s="1">
        <v>45575</v>
      </c>
      <c r="H2433" s="1">
        <v>45656</v>
      </c>
      <c r="I2433" s="1">
        <v>45575</v>
      </c>
      <c r="J2433" t="s">
        <v>31</v>
      </c>
      <c r="K2433" t="s">
        <v>32</v>
      </c>
      <c r="L2433">
        <v>30000</v>
      </c>
      <c r="M2433">
        <v>27950</v>
      </c>
      <c r="N2433">
        <v>2</v>
      </c>
      <c r="O2433" t="s">
        <v>693</v>
      </c>
      <c r="P2433" t="s">
        <v>2119</v>
      </c>
      <c r="Q2433" t="s">
        <v>2120</v>
      </c>
      <c r="R2433" t="s">
        <v>539</v>
      </c>
      <c r="S2433" t="s">
        <v>256</v>
      </c>
      <c r="T2433">
        <v>30000</v>
      </c>
    </row>
    <row r="2434" spans="1:20" x14ac:dyDescent="0.3">
      <c r="A2434" t="s">
        <v>3889</v>
      </c>
      <c r="B2434" t="str">
        <f>_xlfn.CONCAT(쿼리1[[#This Row],[주문번호]], "-", 쿼리1[[#This Row],[공정명]])</f>
        <v>20240925-1000143215-제대</v>
      </c>
      <c r="C2434">
        <v>4</v>
      </c>
      <c r="D2434" t="s">
        <v>80</v>
      </c>
      <c r="E2434" s="1">
        <v>45560</v>
      </c>
      <c r="F2434" s="1">
        <v>45573</v>
      </c>
      <c r="G2434" s="1">
        <v>45572</v>
      </c>
      <c r="H2434" s="1">
        <v>45656</v>
      </c>
      <c r="I2434" s="1">
        <v>45575</v>
      </c>
      <c r="J2434" t="s">
        <v>31</v>
      </c>
      <c r="K2434" t="s">
        <v>39</v>
      </c>
      <c r="L2434">
        <v>30000</v>
      </c>
      <c r="M2434">
        <v>27950</v>
      </c>
      <c r="N2434">
        <v>-1</v>
      </c>
      <c r="O2434" t="s">
        <v>693</v>
      </c>
      <c r="P2434" t="s">
        <v>2119</v>
      </c>
      <c r="Q2434" t="s">
        <v>2120</v>
      </c>
      <c r="R2434" t="s">
        <v>539</v>
      </c>
      <c r="S2434" t="s">
        <v>256</v>
      </c>
      <c r="T2434">
        <v>30000</v>
      </c>
    </row>
    <row r="2435" spans="1:20" x14ac:dyDescent="0.3">
      <c r="A2435" t="s">
        <v>3890</v>
      </c>
      <c r="B2435" t="str">
        <f>_xlfn.CONCAT(쿼리1[[#This Row],[주문번호]], "-", 쿼리1[[#This Row],[공정명]])</f>
        <v>20241212-1420P0232-제대</v>
      </c>
      <c r="C2435">
        <v>5</v>
      </c>
      <c r="D2435" t="s">
        <v>80</v>
      </c>
      <c r="E2435" s="1">
        <v>45638</v>
      </c>
      <c r="F2435" s="1">
        <v>45651</v>
      </c>
      <c r="G2435" s="1"/>
      <c r="H2435" s="1">
        <v>45656</v>
      </c>
      <c r="I2435" s="1">
        <v>45646</v>
      </c>
      <c r="J2435" t="s">
        <v>21</v>
      </c>
      <c r="K2435" t="s">
        <v>22</v>
      </c>
      <c r="L2435">
        <v>20000</v>
      </c>
      <c r="O2435" t="s">
        <v>3891</v>
      </c>
      <c r="P2435" t="s">
        <v>3892</v>
      </c>
      <c r="Q2435" t="s">
        <v>3893</v>
      </c>
      <c r="R2435" t="s">
        <v>539</v>
      </c>
      <c r="S2435" t="s">
        <v>256</v>
      </c>
      <c r="T2435">
        <v>20000</v>
      </c>
    </row>
    <row r="2436" spans="1:20" x14ac:dyDescent="0.3">
      <c r="A2436" t="s">
        <v>3565</v>
      </c>
      <c r="B2436" t="str">
        <f>_xlfn.CONCAT(쿼리1[[#This Row],[주문번호]], "-", 쿼리1[[#This Row],[공정명]])</f>
        <v>20241010-1000149677-제대</v>
      </c>
      <c r="C2436">
        <v>5</v>
      </c>
      <c r="D2436" t="s">
        <v>80</v>
      </c>
      <c r="E2436" s="1">
        <v>45575</v>
      </c>
      <c r="F2436" s="1">
        <v>45589</v>
      </c>
      <c r="G2436" s="1">
        <v>45594</v>
      </c>
      <c r="H2436" s="1">
        <v>45656</v>
      </c>
      <c r="I2436" s="1">
        <v>45594</v>
      </c>
      <c r="J2436" t="s">
        <v>31</v>
      </c>
      <c r="K2436" t="s">
        <v>32</v>
      </c>
      <c r="L2436">
        <v>20000</v>
      </c>
      <c r="M2436">
        <v>20100</v>
      </c>
      <c r="N2436">
        <v>5</v>
      </c>
      <c r="O2436" t="s">
        <v>3566</v>
      </c>
      <c r="P2436" t="s">
        <v>3567</v>
      </c>
      <c r="Q2436" t="s">
        <v>3568</v>
      </c>
      <c r="R2436" t="s">
        <v>3569</v>
      </c>
      <c r="S2436" t="s">
        <v>256</v>
      </c>
      <c r="T2436">
        <v>20000</v>
      </c>
    </row>
    <row r="2437" spans="1:20" x14ac:dyDescent="0.3">
      <c r="A2437" t="s">
        <v>3894</v>
      </c>
      <c r="B2437" t="str">
        <f>_xlfn.CONCAT(쿼리1[[#This Row],[주문번호]], "-", 쿼리1[[#This Row],[공정명]])</f>
        <v>20241122-1000161630-제대</v>
      </c>
      <c r="C2437">
        <v>5</v>
      </c>
      <c r="D2437" t="s">
        <v>80</v>
      </c>
      <c r="E2437" s="1">
        <v>45618</v>
      </c>
      <c r="F2437" s="1">
        <v>45632</v>
      </c>
      <c r="G2437" s="1">
        <v>45635</v>
      </c>
      <c r="H2437" s="1">
        <v>45656</v>
      </c>
      <c r="I2437" s="1">
        <v>45635</v>
      </c>
      <c r="J2437" t="s">
        <v>31</v>
      </c>
      <c r="K2437" t="s">
        <v>32</v>
      </c>
      <c r="L2437">
        <v>33333</v>
      </c>
      <c r="M2437">
        <v>31900</v>
      </c>
      <c r="N2437">
        <v>3</v>
      </c>
      <c r="O2437" t="s">
        <v>3895</v>
      </c>
      <c r="P2437" t="s">
        <v>3896</v>
      </c>
      <c r="Q2437" t="s">
        <v>3897</v>
      </c>
      <c r="R2437" t="s">
        <v>2660</v>
      </c>
      <c r="S2437" t="s">
        <v>256</v>
      </c>
      <c r="T2437">
        <v>33333</v>
      </c>
    </row>
    <row r="2438" spans="1:20" x14ac:dyDescent="0.3">
      <c r="A2438" t="s">
        <v>3898</v>
      </c>
      <c r="B2438" t="str">
        <f>_xlfn.CONCAT(쿼리1[[#This Row],[주문번호]], "-", 쿼리1[[#This Row],[공정명]])</f>
        <v>20241219-1000153739-제대</v>
      </c>
      <c r="C2438">
        <v>4</v>
      </c>
      <c r="D2438" t="s">
        <v>80</v>
      </c>
      <c r="E2438" s="1">
        <v>45645</v>
      </c>
      <c r="F2438" s="1">
        <v>45658</v>
      </c>
      <c r="G2438" s="1"/>
      <c r="H2438" s="1">
        <v>45656</v>
      </c>
      <c r="I2438" s="1">
        <v>45652</v>
      </c>
      <c r="J2438" t="s">
        <v>21</v>
      </c>
      <c r="K2438" t="s">
        <v>282</v>
      </c>
      <c r="L2438">
        <v>10909</v>
      </c>
      <c r="O2438" t="s">
        <v>1177</v>
      </c>
      <c r="P2438" t="s">
        <v>3899</v>
      </c>
      <c r="Q2438" t="s">
        <v>3900</v>
      </c>
      <c r="R2438" t="s">
        <v>775</v>
      </c>
      <c r="S2438" t="s">
        <v>256</v>
      </c>
      <c r="T2438">
        <v>10909</v>
      </c>
    </row>
    <row r="2439" spans="1:20" x14ac:dyDescent="0.3">
      <c r="A2439" t="s">
        <v>3901</v>
      </c>
      <c r="B2439" t="str">
        <f>_xlfn.CONCAT(쿼리1[[#This Row],[주문번호]], "-", 쿼리1[[#This Row],[공정명]])</f>
        <v>20241022-1420P0054-합지</v>
      </c>
      <c r="C2439">
        <v>3</v>
      </c>
      <c r="D2439" t="s">
        <v>60</v>
      </c>
      <c r="E2439" s="1">
        <v>45587</v>
      </c>
      <c r="F2439" s="1">
        <v>45595</v>
      </c>
      <c r="G2439" s="1">
        <v>45611</v>
      </c>
      <c r="H2439" s="1">
        <v>45656</v>
      </c>
      <c r="I2439" s="1">
        <v>45611</v>
      </c>
      <c r="J2439" t="s">
        <v>31</v>
      </c>
      <c r="K2439" t="s">
        <v>32</v>
      </c>
      <c r="L2439">
        <v>12000</v>
      </c>
      <c r="M2439">
        <v>11900</v>
      </c>
      <c r="N2439">
        <v>16</v>
      </c>
      <c r="O2439" t="s">
        <v>2327</v>
      </c>
      <c r="P2439" t="s">
        <v>3902</v>
      </c>
      <c r="Q2439" t="s">
        <v>3903</v>
      </c>
      <c r="R2439" t="s">
        <v>64</v>
      </c>
      <c r="S2439" t="s">
        <v>1967</v>
      </c>
      <c r="T2439">
        <v>48</v>
      </c>
    </row>
    <row r="2440" spans="1:20" x14ac:dyDescent="0.3">
      <c r="A2440" t="s">
        <v>3901</v>
      </c>
      <c r="B2440" t="str">
        <f>_xlfn.CONCAT(쿼리1[[#This Row],[주문번호]], "-", 쿼리1[[#This Row],[공정명]])</f>
        <v>20241022-1420P0054-합지</v>
      </c>
      <c r="C2440">
        <v>3</v>
      </c>
      <c r="D2440" t="s">
        <v>60</v>
      </c>
      <c r="E2440" s="1">
        <v>45587</v>
      </c>
      <c r="F2440" s="1">
        <v>45595</v>
      </c>
      <c r="G2440" s="1">
        <v>45611</v>
      </c>
      <c r="H2440" s="1">
        <v>45656</v>
      </c>
      <c r="I2440" s="1">
        <v>45611</v>
      </c>
      <c r="J2440" t="s">
        <v>31</v>
      </c>
      <c r="K2440" t="s">
        <v>32</v>
      </c>
      <c r="L2440">
        <v>12000</v>
      </c>
      <c r="M2440">
        <v>11900</v>
      </c>
      <c r="N2440">
        <v>16</v>
      </c>
      <c r="O2440" t="s">
        <v>2327</v>
      </c>
      <c r="P2440" t="s">
        <v>3902</v>
      </c>
      <c r="Q2440" t="s">
        <v>3903</v>
      </c>
      <c r="R2440" t="s">
        <v>64</v>
      </c>
      <c r="S2440" t="s">
        <v>1967</v>
      </c>
      <c r="T2440">
        <v>48</v>
      </c>
    </row>
    <row r="2441" spans="1:20" x14ac:dyDescent="0.3">
      <c r="A2441" t="s">
        <v>3901</v>
      </c>
      <c r="B2441" t="str">
        <f>_xlfn.CONCAT(쿼리1[[#This Row],[주문번호]], "-", 쿼리1[[#This Row],[공정명]])</f>
        <v>20241022-1420P0054-합지</v>
      </c>
      <c r="C2441">
        <v>3</v>
      </c>
      <c r="D2441" t="s">
        <v>60</v>
      </c>
      <c r="E2441" s="1">
        <v>45587</v>
      </c>
      <c r="F2441" s="1">
        <v>45595</v>
      </c>
      <c r="G2441" s="1">
        <v>45611</v>
      </c>
      <c r="H2441" s="1">
        <v>45656</v>
      </c>
      <c r="I2441" s="1">
        <v>45611</v>
      </c>
      <c r="J2441" t="s">
        <v>31</v>
      </c>
      <c r="K2441" t="s">
        <v>32</v>
      </c>
      <c r="L2441">
        <v>12000</v>
      </c>
      <c r="M2441">
        <v>11900</v>
      </c>
      <c r="N2441">
        <v>16</v>
      </c>
      <c r="O2441" t="s">
        <v>2327</v>
      </c>
      <c r="P2441" t="s">
        <v>3902</v>
      </c>
      <c r="Q2441" t="s">
        <v>3903</v>
      </c>
      <c r="R2441" t="s">
        <v>64</v>
      </c>
      <c r="S2441" t="s">
        <v>1967</v>
      </c>
      <c r="T2441">
        <v>48</v>
      </c>
    </row>
    <row r="2442" spans="1:20" x14ac:dyDescent="0.3">
      <c r="A2442" t="s">
        <v>3901</v>
      </c>
      <c r="B2442" t="str">
        <f>_xlfn.CONCAT(쿼리1[[#This Row],[주문번호]], "-", 쿼리1[[#This Row],[공정명]])</f>
        <v>20241022-1420P0054-합지</v>
      </c>
      <c r="C2442">
        <v>3</v>
      </c>
      <c r="D2442" t="s">
        <v>60</v>
      </c>
      <c r="E2442" s="1">
        <v>45587</v>
      </c>
      <c r="F2442" s="1">
        <v>45595</v>
      </c>
      <c r="G2442" s="1">
        <v>45611</v>
      </c>
      <c r="H2442" s="1">
        <v>45656</v>
      </c>
      <c r="I2442" s="1">
        <v>45611</v>
      </c>
      <c r="J2442" t="s">
        <v>31</v>
      </c>
      <c r="K2442" t="s">
        <v>32</v>
      </c>
      <c r="L2442">
        <v>12000</v>
      </c>
      <c r="M2442">
        <v>11900</v>
      </c>
      <c r="N2442">
        <v>16</v>
      </c>
      <c r="O2442" t="s">
        <v>2327</v>
      </c>
      <c r="P2442" t="s">
        <v>3902</v>
      </c>
      <c r="Q2442" t="s">
        <v>3903</v>
      </c>
      <c r="R2442" t="s">
        <v>64</v>
      </c>
      <c r="S2442" t="s">
        <v>1967</v>
      </c>
      <c r="T2442">
        <v>48</v>
      </c>
    </row>
    <row r="2443" spans="1:20" x14ac:dyDescent="0.3">
      <c r="A2443" t="s">
        <v>3901</v>
      </c>
      <c r="B2443" t="str">
        <f>_xlfn.CONCAT(쿼리1[[#This Row],[주문번호]], "-", 쿼리1[[#This Row],[공정명]])</f>
        <v>20241022-1420P0054-분단</v>
      </c>
      <c r="C2443">
        <v>4</v>
      </c>
      <c r="D2443" t="s">
        <v>196</v>
      </c>
      <c r="E2443" s="1">
        <v>45587</v>
      </c>
      <c r="F2443" s="1">
        <v>45596</v>
      </c>
      <c r="G2443" s="1">
        <v>45611</v>
      </c>
      <c r="H2443" s="1">
        <v>45656</v>
      </c>
      <c r="I2443" s="1">
        <v>45611</v>
      </c>
      <c r="J2443" t="s">
        <v>31</v>
      </c>
      <c r="K2443" t="s">
        <v>32</v>
      </c>
      <c r="L2443">
        <v>12000</v>
      </c>
      <c r="M2443">
        <v>11900</v>
      </c>
      <c r="N2443">
        <v>15</v>
      </c>
      <c r="O2443" t="s">
        <v>2327</v>
      </c>
      <c r="P2443" t="s">
        <v>3902</v>
      </c>
      <c r="Q2443" t="s">
        <v>3903</v>
      </c>
      <c r="R2443" t="s">
        <v>64</v>
      </c>
      <c r="S2443" t="s">
        <v>1967</v>
      </c>
      <c r="T2443">
        <v>48</v>
      </c>
    </row>
    <row r="2444" spans="1:20" x14ac:dyDescent="0.3">
      <c r="A2444" t="s">
        <v>3904</v>
      </c>
      <c r="B2444" t="str">
        <f>_xlfn.CONCAT(쿼리1[[#This Row],[주문번호]], "-", 쿼리1[[#This Row],[공정명]])</f>
        <v>20241204-1420P0054-합지</v>
      </c>
      <c r="C2444">
        <v>3</v>
      </c>
      <c r="D2444" t="s">
        <v>60</v>
      </c>
      <c r="E2444" s="1">
        <v>45630</v>
      </c>
      <c r="F2444" s="1">
        <v>45638</v>
      </c>
      <c r="G2444" s="1">
        <v>45639</v>
      </c>
      <c r="H2444" s="1">
        <v>45656</v>
      </c>
      <c r="I2444" s="1">
        <v>45649</v>
      </c>
      <c r="J2444" t="s">
        <v>31</v>
      </c>
      <c r="K2444" t="s">
        <v>32</v>
      </c>
      <c r="L2444">
        <v>12000</v>
      </c>
      <c r="M2444">
        <v>11900</v>
      </c>
      <c r="N2444">
        <v>1</v>
      </c>
      <c r="O2444" t="s">
        <v>2327</v>
      </c>
      <c r="P2444" t="s">
        <v>3902</v>
      </c>
      <c r="Q2444" t="s">
        <v>3903</v>
      </c>
      <c r="R2444" t="s">
        <v>64</v>
      </c>
      <c r="S2444" t="s">
        <v>1967</v>
      </c>
      <c r="T2444">
        <v>48</v>
      </c>
    </row>
    <row r="2445" spans="1:20" x14ac:dyDescent="0.3">
      <c r="A2445" t="s">
        <v>3904</v>
      </c>
      <c r="B2445" t="str">
        <f>_xlfn.CONCAT(쿼리1[[#This Row],[주문번호]], "-", 쿼리1[[#This Row],[공정명]])</f>
        <v>20241204-1420P0054-합지</v>
      </c>
      <c r="C2445">
        <v>3</v>
      </c>
      <c r="D2445" t="s">
        <v>60</v>
      </c>
      <c r="E2445" s="1">
        <v>45630</v>
      </c>
      <c r="F2445" s="1">
        <v>45638</v>
      </c>
      <c r="G2445" s="1">
        <v>45639</v>
      </c>
      <c r="H2445" s="1">
        <v>45656</v>
      </c>
      <c r="I2445" s="1">
        <v>45649</v>
      </c>
      <c r="J2445" t="s">
        <v>31</v>
      </c>
      <c r="K2445" t="s">
        <v>32</v>
      </c>
      <c r="L2445">
        <v>12000</v>
      </c>
      <c r="M2445">
        <v>11900</v>
      </c>
      <c r="N2445">
        <v>1</v>
      </c>
      <c r="O2445" t="s">
        <v>2327</v>
      </c>
      <c r="P2445" t="s">
        <v>3902</v>
      </c>
      <c r="Q2445" t="s">
        <v>3903</v>
      </c>
      <c r="R2445" t="s">
        <v>64</v>
      </c>
      <c r="S2445" t="s">
        <v>1967</v>
      </c>
      <c r="T2445">
        <v>48</v>
      </c>
    </row>
    <row r="2446" spans="1:20" x14ac:dyDescent="0.3">
      <c r="A2446" t="s">
        <v>3904</v>
      </c>
      <c r="B2446" t="str">
        <f>_xlfn.CONCAT(쿼리1[[#This Row],[주문번호]], "-", 쿼리1[[#This Row],[공정명]])</f>
        <v>20241204-1420P0054-합지</v>
      </c>
      <c r="C2446">
        <v>3</v>
      </c>
      <c r="D2446" t="s">
        <v>60</v>
      </c>
      <c r="E2446" s="1">
        <v>45630</v>
      </c>
      <c r="F2446" s="1">
        <v>45638</v>
      </c>
      <c r="G2446" s="1">
        <v>45639</v>
      </c>
      <c r="H2446" s="1">
        <v>45656</v>
      </c>
      <c r="I2446" s="1">
        <v>45649</v>
      </c>
      <c r="J2446" t="s">
        <v>31</v>
      </c>
      <c r="K2446" t="s">
        <v>32</v>
      </c>
      <c r="L2446">
        <v>12000</v>
      </c>
      <c r="M2446">
        <v>11900</v>
      </c>
      <c r="N2446">
        <v>1</v>
      </c>
      <c r="O2446" t="s">
        <v>2327</v>
      </c>
      <c r="P2446" t="s">
        <v>3902</v>
      </c>
      <c r="Q2446" t="s">
        <v>3903</v>
      </c>
      <c r="R2446" t="s">
        <v>64</v>
      </c>
      <c r="S2446" t="s">
        <v>1967</v>
      </c>
      <c r="T2446">
        <v>48</v>
      </c>
    </row>
    <row r="2447" spans="1:20" x14ac:dyDescent="0.3">
      <c r="A2447" t="s">
        <v>3904</v>
      </c>
      <c r="B2447" t="str">
        <f>_xlfn.CONCAT(쿼리1[[#This Row],[주문번호]], "-", 쿼리1[[#This Row],[공정명]])</f>
        <v>20241204-1420P0054-합지</v>
      </c>
      <c r="C2447">
        <v>3</v>
      </c>
      <c r="D2447" t="s">
        <v>60</v>
      </c>
      <c r="E2447" s="1">
        <v>45630</v>
      </c>
      <c r="F2447" s="1">
        <v>45638</v>
      </c>
      <c r="G2447" s="1">
        <v>45639</v>
      </c>
      <c r="H2447" s="1">
        <v>45656</v>
      </c>
      <c r="I2447" s="1">
        <v>45649</v>
      </c>
      <c r="J2447" t="s">
        <v>31</v>
      </c>
      <c r="K2447" t="s">
        <v>32</v>
      </c>
      <c r="L2447">
        <v>12000</v>
      </c>
      <c r="M2447">
        <v>11900</v>
      </c>
      <c r="N2447">
        <v>1</v>
      </c>
      <c r="O2447" t="s">
        <v>2327</v>
      </c>
      <c r="P2447" t="s">
        <v>3902</v>
      </c>
      <c r="Q2447" t="s">
        <v>3903</v>
      </c>
      <c r="R2447" t="s">
        <v>64</v>
      </c>
      <c r="S2447" t="s">
        <v>1967</v>
      </c>
      <c r="T2447">
        <v>48</v>
      </c>
    </row>
    <row r="2448" spans="1:20" x14ac:dyDescent="0.3">
      <c r="A2448" t="s">
        <v>3904</v>
      </c>
      <c r="B2448" t="str">
        <f>_xlfn.CONCAT(쿼리1[[#This Row],[주문번호]], "-", 쿼리1[[#This Row],[공정명]])</f>
        <v>20241204-1420P0054-분단</v>
      </c>
      <c r="C2448">
        <v>4</v>
      </c>
      <c r="D2448" t="s">
        <v>196</v>
      </c>
      <c r="E2448" s="1">
        <v>45630</v>
      </c>
      <c r="F2448" s="1">
        <v>45639</v>
      </c>
      <c r="G2448" s="1">
        <v>45649</v>
      </c>
      <c r="H2448" s="1">
        <v>45656</v>
      </c>
      <c r="I2448" s="1">
        <v>45649</v>
      </c>
      <c r="J2448" t="s">
        <v>31</v>
      </c>
      <c r="K2448" t="s">
        <v>32</v>
      </c>
      <c r="L2448">
        <v>12000</v>
      </c>
      <c r="M2448">
        <v>11900</v>
      </c>
      <c r="N2448">
        <v>10</v>
      </c>
      <c r="O2448" t="s">
        <v>2327</v>
      </c>
      <c r="P2448" t="s">
        <v>3902</v>
      </c>
      <c r="Q2448" t="s">
        <v>3903</v>
      </c>
      <c r="R2448" t="s">
        <v>64</v>
      </c>
      <c r="S2448" t="s">
        <v>1967</v>
      </c>
      <c r="T2448">
        <v>48</v>
      </c>
    </row>
    <row r="2449" spans="1:20" x14ac:dyDescent="0.3">
      <c r="A2449" t="s">
        <v>567</v>
      </c>
      <c r="B2449" t="str">
        <f>_xlfn.CONCAT(쿼리1[[#This Row],[주문번호]], "-", 쿼리1[[#This Row],[공정명]])</f>
        <v>20241022-1420P0057-합지</v>
      </c>
      <c r="C2449">
        <v>3</v>
      </c>
      <c r="D2449" t="s">
        <v>60</v>
      </c>
      <c r="E2449" s="1">
        <v>45587</v>
      </c>
      <c r="F2449" s="1">
        <v>45595</v>
      </c>
      <c r="G2449" s="1">
        <v>45607</v>
      </c>
      <c r="H2449" s="1">
        <v>45656</v>
      </c>
      <c r="I2449" s="1">
        <v>45617</v>
      </c>
      <c r="J2449" t="s">
        <v>31</v>
      </c>
      <c r="K2449" t="s">
        <v>32</v>
      </c>
      <c r="L2449">
        <v>12000</v>
      </c>
      <c r="M2449">
        <v>12000</v>
      </c>
      <c r="N2449">
        <v>12</v>
      </c>
      <c r="O2449" t="s">
        <v>555</v>
      </c>
      <c r="P2449" t="s">
        <v>556</v>
      </c>
      <c r="Q2449" t="s">
        <v>568</v>
      </c>
      <c r="R2449" t="s">
        <v>64</v>
      </c>
      <c r="S2449" t="s">
        <v>1967</v>
      </c>
      <c r="T2449">
        <v>32432</v>
      </c>
    </row>
    <row r="2450" spans="1:20" x14ac:dyDescent="0.3">
      <c r="A2450" t="s">
        <v>567</v>
      </c>
      <c r="B2450" t="str">
        <f>_xlfn.CONCAT(쿼리1[[#This Row],[주문번호]], "-", 쿼리1[[#This Row],[공정명]])</f>
        <v>20241022-1420P0057-분단</v>
      </c>
      <c r="C2450">
        <v>4</v>
      </c>
      <c r="D2450" t="s">
        <v>196</v>
      </c>
      <c r="E2450" s="1">
        <v>45587</v>
      </c>
      <c r="F2450" s="1">
        <v>45596</v>
      </c>
      <c r="G2450" s="1">
        <v>45607</v>
      </c>
      <c r="H2450" s="1">
        <v>45656</v>
      </c>
      <c r="I2450" s="1">
        <v>45617</v>
      </c>
      <c r="J2450" t="s">
        <v>31</v>
      </c>
      <c r="K2450" t="s">
        <v>32</v>
      </c>
      <c r="L2450">
        <v>12000</v>
      </c>
      <c r="M2450">
        <v>12000</v>
      </c>
      <c r="N2450">
        <v>11</v>
      </c>
      <c r="O2450" t="s">
        <v>555</v>
      </c>
      <c r="P2450" t="s">
        <v>556</v>
      </c>
      <c r="Q2450" t="s">
        <v>568</v>
      </c>
      <c r="R2450" t="s">
        <v>64</v>
      </c>
      <c r="S2450" t="s">
        <v>1967</v>
      </c>
      <c r="T2450">
        <v>32432</v>
      </c>
    </row>
    <row r="2451" spans="1:20" x14ac:dyDescent="0.3">
      <c r="A2451" t="s">
        <v>3114</v>
      </c>
      <c r="B2451" t="str">
        <f>_xlfn.CONCAT(쿼리1[[#This Row],[주문번호]], "-", 쿼리1[[#This Row],[공정명]])</f>
        <v>20241212-1000143574-합지</v>
      </c>
      <c r="C2451">
        <v>3</v>
      </c>
      <c r="D2451" t="s">
        <v>60</v>
      </c>
      <c r="E2451" s="1">
        <v>45638</v>
      </c>
      <c r="F2451" s="1">
        <v>45649</v>
      </c>
      <c r="G2451" s="1">
        <v>45649</v>
      </c>
      <c r="H2451" s="1">
        <v>45656</v>
      </c>
      <c r="I2451" s="1">
        <v>45650</v>
      </c>
      <c r="J2451" t="s">
        <v>31</v>
      </c>
      <c r="K2451" t="s">
        <v>39</v>
      </c>
      <c r="L2451">
        <v>3300</v>
      </c>
      <c r="M2451">
        <v>3300</v>
      </c>
      <c r="N2451">
        <v>0</v>
      </c>
      <c r="O2451" t="s">
        <v>305</v>
      </c>
      <c r="P2451" t="s">
        <v>3115</v>
      </c>
      <c r="Q2451" t="s">
        <v>3116</v>
      </c>
      <c r="R2451" t="s">
        <v>64</v>
      </c>
      <c r="S2451" t="s">
        <v>1967</v>
      </c>
      <c r="T2451">
        <v>22000</v>
      </c>
    </row>
    <row r="2452" spans="1:20" x14ac:dyDescent="0.3">
      <c r="A2452" t="s">
        <v>3114</v>
      </c>
      <c r="B2452" t="str">
        <f>_xlfn.CONCAT(쿼리1[[#This Row],[주문번호]], "-", 쿼리1[[#This Row],[공정명]])</f>
        <v>20241212-1000143574-분단</v>
      </c>
      <c r="C2452">
        <v>4</v>
      </c>
      <c r="D2452" t="s">
        <v>196</v>
      </c>
      <c r="E2452" s="1">
        <v>45638</v>
      </c>
      <c r="F2452" s="1">
        <v>45650</v>
      </c>
      <c r="G2452" s="1">
        <v>45649</v>
      </c>
      <c r="H2452" s="1">
        <v>45656</v>
      </c>
      <c r="I2452" s="1">
        <v>45650</v>
      </c>
      <c r="J2452" t="s">
        <v>31</v>
      </c>
      <c r="K2452" t="s">
        <v>39</v>
      </c>
      <c r="L2452">
        <v>3300</v>
      </c>
      <c r="M2452">
        <v>3300</v>
      </c>
      <c r="N2452">
        <v>-1</v>
      </c>
      <c r="O2452" t="s">
        <v>305</v>
      </c>
      <c r="P2452" t="s">
        <v>3115</v>
      </c>
      <c r="Q2452" t="s">
        <v>3116</v>
      </c>
      <c r="R2452" t="s">
        <v>64</v>
      </c>
      <c r="S2452" t="s">
        <v>1967</v>
      </c>
      <c r="T2452">
        <v>22000</v>
      </c>
    </row>
    <row r="2453" spans="1:20" x14ac:dyDescent="0.3">
      <c r="A2453" t="s">
        <v>945</v>
      </c>
      <c r="B2453" t="str">
        <f>_xlfn.CONCAT(쿼리1[[#This Row],[주문번호]], "-", 쿼리1[[#This Row],[공정명]])</f>
        <v>20241224-1420P0057-합지</v>
      </c>
      <c r="C2453">
        <v>3</v>
      </c>
      <c r="D2453" t="s">
        <v>60</v>
      </c>
      <c r="E2453" s="1">
        <v>45650</v>
      </c>
      <c r="F2453" s="1">
        <v>45658</v>
      </c>
      <c r="G2453" s="1"/>
      <c r="H2453" s="1">
        <v>45656</v>
      </c>
      <c r="I2453" s="1"/>
      <c r="J2453" t="s">
        <v>21</v>
      </c>
      <c r="K2453" t="s">
        <v>282</v>
      </c>
      <c r="L2453">
        <v>12000</v>
      </c>
      <c r="O2453" t="s">
        <v>555</v>
      </c>
      <c r="P2453" t="s">
        <v>556</v>
      </c>
      <c r="Q2453" t="s">
        <v>568</v>
      </c>
      <c r="R2453" t="s">
        <v>64</v>
      </c>
      <c r="S2453" t="s">
        <v>1967</v>
      </c>
      <c r="T2453">
        <v>32432</v>
      </c>
    </row>
    <row r="2454" spans="1:20" x14ac:dyDescent="0.3">
      <c r="A2454" t="s">
        <v>2414</v>
      </c>
      <c r="B2454" t="str">
        <f>_xlfn.CONCAT(쿼리1[[#This Row],[주문번호]], "-", 쿼리1[[#This Row],[공정명]])</f>
        <v>20240927-1000169198-합지</v>
      </c>
      <c r="C2454">
        <v>3</v>
      </c>
      <c r="D2454" t="s">
        <v>60</v>
      </c>
      <c r="E2454" s="1">
        <v>45562</v>
      </c>
      <c r="F2454" s="1">
        <v>45573</v>
      </c>
      <c r="G2454" s="1">
        <v>45572</v>
      </c>
      <c r="H2454" s="1">
        <v>45656</v>
      </c>
      <c r="I2454" s="1">
        <v>45572</v>
      </c>
      <c r="J2454" t="s">
        <v>31</v>
      </c>
      <c r="K2454" t="s">
        <v>39</v>
      </c>
      <c r="L2454">
        <v>6000</v>
      </c>
      <c r="M2454">
        <v>6000</v>
      </c>
      <c r="N2454">
        <v>-1</v>
      </c>
      <c r="O2454" t="s">
        <v>91</v>
      </c>
      <c r="P2454" t="s">
        <v>676</v>
      </c>
      <c r="Q2454" t="s">
        <v>2415</v>
      </c>
      <c r="R2454" t="s">
        <v>2416</v>
      </c>
      <c r="S2454" t="s">
        <v>190</v>
      </c>
      <c r="T2454">
        <v>30000</v>
      </c>
    </row>
    <row r="2455" spans="1:20" x14ac:dyDescent="0.3">
      <c r="A2455" t="s">
        <v>3000</v>
      </c>
      <c r="B2455" t="str">
        <f>_xlfn.CONCAT(쿼리1[[#This Row],[주문번호]], "-", 쿼리1[[#This Row],[공정명]])</f>
        <v>20240930-1000166093-합지</v>
      </c>
      <c r="C2455">
        <v>1</v>
      </c>
      <c r="D2455" t="s">
        <v>60</v>
      </c>
      <c r="E2455" s="1">
        <v>45565</v>
      </c>
      <c r="F2455" s="1">
        <v>45574</v>
      </c>
      <c r="G2455" s="1">
        <v>45573</v>
      </c>
      <c r="H2455" s="1">
        <v>45656</v>
      </c>
      <c r="I2455" s="1">
        <v>45573</v>
      </c>
      <c r="J2455" t="s">
        <v>31</v>
      </c>
      <c r="K2455" t="s">
        <v>39</v>
      </c>
      <c r="L2455">
        <v>6000</v>
      </c>
      <c r="M2455">
        <v>6000</v>
      </c>
      <c r="N2455">
        <v>-1</v>
      </c>
      <c r="O2455" t="s">
        <v>91</v>
      </c>
      <c r="P2455" t="s">
        <v>3001</v>
      </c>
      <c r="Q2455" t="s">
        <v>42</v>
      </c>
      <c r="R2455" t="s">
        <v>3002</v>
      </c>
      <c r="S2455" t="s">
        <v>190</v>
      </c>
      <c r="T2455">
        <v>30000</v>
      </c>
    </row>
    <row r="2456" spans="1:20" x14ac:dyDescent="0.3">
      <c r="A2456" t="s">
        <v>3268</v>
      </c>
      <c r="B2456" t="str">
        <f>_xlfn.CONCAT(쿼리1[[#This Row],[주문번호]], "-", 쿼리1[[#This Row],[공정명]])</f>
        <v>20240930-1000163203-합지</v>
      </c>
      <c r="C2456">
        <v>1</v>
      </c>
      <c r="D2456" t="s">
        <v>60</v>
      </c>
      <c r="E2456" s="1">
        <v>45565</v>
      </c>
      <c r="F2456" s="1">
        <v>45574</v>
      </c>
      <c r="G2456" s="1">
        <v>45579</v>
      </c>
      <c r="H2456" s="1">
        <v>45656</v>
      </c>
      <c r="I2456" s="1">
        <v>45580</v>
      </c>
      <c r="J2456" t="s">
        <v>31</v>
      </c>
      <c r="K2456" t="s">
        <v>32</v>
      </c>
      <c r="L2456">
        <v>18000</v>
      </c>
      <c r="M2456">
        <v>18000</v>
      </c>
      <c r="N2456">
        <v>5</v>
      </c>
      <c r="O2456" t="s">
        <v>91</v>
      </c>
      <c r="P2456" t="s">
        <v>1029</v>
      </c>
      <c r="Q2456" t="s">
        <v>42</v>
      </c>
      <c r="R2456" t="s">
        <v>3002</v>
      </c>
      <c r="S2456" t="s">
        <v>190</v>
      </c>
      <c r="T2456">
        <v>100000</v>
      </c>
    </row>
    <row r="2457" spans="1:20" x14ac:dyDescent="0.3">
      <c r="A2457" t="s">
        <v>3006</v>
      </c>
      <c r="B2457" t="str">
        <f>_xlfn.CONCAT(쿼리1[[#This Row],[주문번호]], "-", 쿼리1[[#This Row],[공정명]])</f>
        <v>20240930-1000163638-합지</v>
      </c>
      <c r="C2457">
        <v>1</v>
      </c>
      <c r="D2457" t="s">
        <v>60</v>
      </c>
      <c r="E2457" s="1">
        <v>45565</v>
      </c>
      <c r="F2457" s="1">
        <v>45574</v>
      </c>
      <c r="G2457" s="1">
        <v>45573</v>
      </c>
      <c r="H2457" s="1">
        <v>45656</v>
      </c>
      <c r="I2457" s="1">
        <v>45573</v>
      </c>
      <c r="J2457" t="s">
        <v>31</v>
      </c>
      <c r="K2457" t="s">
        <v>39</v>
      </c>
      <c r="L2457">
        <v>6000</v>
      </c>
      <c r="M2457">
        <v>6000</v>
      </c>
      <c r="N2457">
        <v>-1</v>
      </c>
      <c r="O2457" t="s">
        <v>91</v>
      </c>
      <c r="P2457" t="s">
        <v>3007</v>
      </c>
      <c r="Q2457" t="s">
        <v>42</v>
      </c>
      <c r="R2457" t="s">
        <v>3002</v>
      </c>
      <c r="S2457" t="s">
        <v>190</v>
      </c>
      <c r="T2457">
        <v>26086</v>
      </c>
    </row>
    <row r="2458" spans="1:20" x14ac:dyDescent="0.3">
      <c r="A2458" t="s">
        <v>3012</v>
      </c>
      <c r="B2458" t="str">
        <f>_xlfn.CONCAT(쿼리1[[#This Row],[주문번호]], "-", 쿼리1[[#This Row],[공정명]])</f>
        <v>20241219-1000166093-합지</v>
      </c>
      <c r="C2458">
        <v>1</v>
      </c>
      <c r="D2458" t="s">
        <v>60</v>
      </c>
      <c r="E2458" s="1">
        <v>45645</v>
      </c>
      <c r="F2458" s="1">
        <v>45656</v>
      </c>
      <c r="G2458" s="1">
        <v>45650</v>
      </c>
      <c r="H2458" s="1">
        <v>45656</v>
      </c>
      <c r="I2458" s="1">
        <v>45652</v>
      </c>
      <c r="J2458" t="s">
        <v>31</v>
      </c>
      <c r="K2458" t="s">
        <v>39</v>
      </c>
      <c r="L2458">
        <v>12000</v>
      </c>
      <c r="M2458">
        <v>12000</v>
      </c>
      <c r="N2458">
        <v>-6</v>
      </c>
      <c r="O2458" t="s">
        <v>91</v>
      </c>
      <c r="P2458" t="s">
        <v>3001</v>
      </c>
      <c r="Q2458" t="s">
        <v>42</v>
      </c>
      <c r="R2458" t="s">
        <v>3002</v>
      </c>
      <c r="S2458" t="s">
        <v>190</v>
      </c>
      <c r="T2458">
        <v>60000</v>
      </c>
    </row>
    <row r="2459" spans="1:20" x14ac:dyDescent="0.3">
      <c r="A2459" t="s">
        <v>3196</v>
      </c>
      <c r="B2459" t="str">
        <f>_xlfn.CONCAT(쿼리1[[#This Row],[주문번호]], "-", 쿼리1[[#This Row],[공정명]])</f>
        <v>20241112-1000164985-합지</v>
      </c>
      <c r="C2459">
        <v>1</v>
      </c>
      <c r="D2459" t="s">
        <v>60</v>
      </c>
      <c r="E2459" s="1">
        <v>45608</v>
      </c>
      <c r="F2459" s="1">
        <v>45617</v>
      </c>
      <c r="G2459" s="1">
        <v>45614</v>
      </c>
      <c r="H2459" s="1">
        <v>45656</v>
      </c>
      <c r="I2459" s="1">
        <v>45616</v>
      </c>
      <c r="J2459" t="s">
        <v>31</v>
      </c>
      <c r="K2459" t="s">
        <v>39</v>
      </c>
      <c r="L2459">
        <v>6000</v>
      </c>
      <c r="M2459">
        <v>6000</v>
      </c>
      <c r="N2459">
        <v>-3</v>
      </c>
      <c r="O2459" t="s">
        <v>91</v>
      </c>
      <c r="P2459" t="s">
        <v>3197</v>
      </c>
      <c r="Q2459" t="s">
        <v>42</v>
      </c>
      <c r="R2459" t="s">
        <v>3002</v>
      </c>
      <c r="S2459" t="s">
        <v>190</v>
      </c>
      <c r="T2459">
        <v>15000</v>
      </c>
    </row>
    <row r="2460" spans="1:20" x14ac:dyDescent="0.3">
      <c r="A2460" t="s">
        <v>3161</v>
      </c>
      <c r="B2460" t="str">
        <f>_xlfn.CONCAT(쿼리1[[#This Row],[주문번호]], "-", 쿼리1[[#This Row],[공정명]])</f>
        <v>20241112-1000166093-합지</v>
      </c>
      <c r="C2460">
        <v>1</v>
      </c>
      <c r="D2460" t="s">
        <v>60</v>
      </c>
      <c r="E2460" s="1">
        <v>45608</v>
      </c>
      <c r="F2460" s="1">
        <v>45617</v>
      </c>
      <c r="G2460" s="1">
        <v>45614</v>
      </c>
      <c r="H2460" s="1">
        <v>45656</v>
      </c>
      <c r="I2460" s="1">
        <v>45616</v>
      </c>
      <c r="J2460" t="s">
        <v>31</v>
      </c>
      <c r="K2460" t="s">
        <v>39</v>
      </c>
      <c r="L2460">
        <v>12000</v>
      </c>
      <c r="M2460">
        <v>12000</v>
      </c>
      <c r="N2460">
        <v>-3</v>
      </c>
      <c r="O2460" t="s">
        <v>91</v>
      </c>
      <c r="P2460" t="s">
        <v>3001</v>
      </c>
      <c r="Q2460" t="s">
        <v>42</v>
      </c>
      <c r="R2460" t="s">
        <v>3002</v>
      </c>
      <c r="S2460" t="s">
        <v>190</v>
      </c>
      <c r="T2460">
        <v>60000</v>
      </c>
    </row>
    <row r="2461" spans="1:20" x14ac:dyDescent="0.3">
      <c r="A2461" t="s">
        <v>75</v>
      </c>
      <c r="B2461" t="str">
        <f>_xlfn.CONCAT(쿼리1[[#This Row],[주문번호]], "-", 쿼리1[[#This Row],[공정명]])</f>
        <v>20240905-1000164302-합지</v>
      </c>
      <c r="C2461">
        <v>3</v>
      </c>
      <c r="D2461" t="s">
        <v>60</v>
      </c>
      <c r="E2461" s="1">
        <v>45540</v>
      </c>
      <c r="F2461" s="1">
        <v>45551</v>
      </c>
      <c r="G2461" s="1">
        <v>45560</v>
      </c>
      <c r="H2461" s="1">
        <v>45656</v>
      </c>
      <c r="I2461" s="1">
        <v>45590</v>
      </c>
      <c r="J2461" t="s">
        <v>31</v>
      </c>
      <c r="K2461" t="s">
        <v>32</v>
      </c>
      <c r="L2461">
        <v>6000</v>
      </c>
      <c r="M2461">
        <v>6000</v>
      </c>
      <c r="N2461">
        <v>9</v>
      </c>
      <c r="O2461" t="s">
        <v>46</v>
      </c>
      <c r="P2461" t="s">
        <v>56</v>
      </c>
      <c r="Q2461" t="s">
        <v>76</v>
      </c>
      <c r="R2461" t="s">
        <v>77</v>
      </c>
      <c r="S2461" t="s">
        <v>190</v>
      </c>
      <c r="T2461">
        <v>14285</v>
      </c>
    </row>
    <row r="2462" spans="1:20" x14ac:dyDescent="0.3">
      <c r="A2462" t="s">
        <v>75</v>
      </c>
      <c r="B2462" t="str">
        <f>_xlfn.CONCAT(쿼리1[[#This Row],[주문번호]], "-", 쿼리1[[#This Row],[공정명]])</f>
        <v>20240905-1000164302-합지</v>
      </c>
      <c r="C2462">
        <v>3</v>
      </c>
      <c r="D2462" t="s">
        <v>60</v>
      </c>
      <c r="E2462" s="1">
        <v>45540</v>
      </c>
      <c r="F2462" s="1">
        <v>45551</v>
      </c>
      <c r="G2462" s="1">
        <v>45560</v>
      </c>
      <c r="H2462" s="1">
        <v>45656</v>
      </c>
      <c r="I2462" s="1">
        <v>45590</v>
      </c>
      <c r="J2462" t="s">
        <v>31</v>
      </c>
      <c r="K2462" t="s">
        <v>32</v>
      </c>
      <c r="L2462">
        <v>6000</v>
      </c>
      <c r="M2462">
        <v>6000</v>
      </c>
      <c r="N2462">
        <v>9</v>
      </c>
      <c r="O2462" t="s">
        <v>46</v>
      </c>
      <c r="P2462" t="s">
        <v>56</v>
      </c>
      <c r="Q2462" t="s">
        <v>76</v>
      </c>
      <c r="R2462" t="s">
        <v>77</v>
      </c>
      <c r="S2462" t="s">
        <v>190</v>
      </c>
      <c r="T2462">
        <v>14285</v>
      </c>
    </row>
    <row r="2463" spans="1:20" x14ac:dyDescent="0.3">
      <c r="A2463" t="s">
        <v>75</v>
      </c>
      <c r="B2463" t="str">
        <f>_xlfn.CONCAT(쿼리1[[#This Row],[주문번호]], "-", 쿼리1[[#This Row],[공정명]])</f>
        <v>20240905-1000164302-합지</v>
      </c>
      <c r="C2463">
        <v>3</v>
      </c>
      <c r="D2463" t="s">
        <v>60</v>
      </c>
      <c r="E2463" s="1">
        <v>45540</v>
      </c>
      <c r="F2463" s="1">
        <v>45551</v>
      </c>
      <c r="G2463" s="1">
        <v>45560</v>
      </c>
      <c r="H2463" s="1">
        <v>45656</v>
      </c>
      <c r="I2463" s="1">
        <v>45590</v>
      </c>
      <c r="J2463" t="s">
        <v>31</v>
      </c>
      <c r="K2463" t="s">
        <v>32</v>
      </c>
      <c r="L2463">
        <v>6000</v>
      </c>
      <c r="M2463">
        <v>6000</v>
      </c>
      <c r="N2463">
        <v>9</v>
      </c>
      <c r="O2463" t="s">
        <v>46</v>
      </c>
      <c r="P2463" t="s">
        <v>56</v>
      </c>
      <c r="Q2463" t="s">
        <v>76</v>
      </c>
      <c r="R2463" t="s">
        <v>77</v>
      </c>
      <c r="S2463" t="s">
        <v>190</v>
      </c>
      <c r="T2463">
        <v>14285</v>
      </c>
    </row>
    <row r="2464" spans="1:20" x14ac:dyDescent="0.3">
      <c r="A2464" t="s">
        <v>75</v>
      </c>
      <c r="B2464" t="str">
        <f>_xlfn.CONCAT(쿼리1[[#This Row],[주문번호]], "-", 쿼리1[[#This Row],[공정명]])</f>
        <v>20240905-1000164302-합지</v>
      </c>
      <c r="C2464">
        <v>3</v>
      </c>
      <c r="D2464" t="s">
        <v>60</v>
      </c>
      <c r="E2464" s="1">
        <v>45540</v>
      </c>
      <c r="F2464" s="1">
        <v>45551</v>
      </c>
      <c r="G2464" s="1">
        <v>45560</v>
      </c>
      <c r="H2464" s="1">
        <v>45656</v>
      </c>
      <c r="I2464" s="1">
        <v>45590</v>
      </c>
      <c r="J2464" t="s">
        <v>31</v>
      </c>
      <c r="K2464" t="s">
        <v>32</v>
      </c>
      <c r="L2464">
        <v>6000</v>
      </c>
      <c r="M2464">
        <v>6000</v>
      </c>
      <c r="N2464">
        <v>9</v>
      </c>
      <c r="O2464" t="s">
        <v>46</v>
      </c>
      <c r="P2464" t="s">
        <v>56</v>
      </c>
      <c r="Q2464" t="s">
        <v>76</v>
      </c>
      <c r="R2464" t="s">
        <v>77</v>
      </c>
      <c r="S2464" t="s">
        <v>190</v>
      </c>
      <c r="T2464">
        <v>14285</v>
      </c>
    </row>
    <row r="2465" spans="1:20" x14ac:dyDescent="0.3">
      <c r="A2465" t="s">
        <v>75</v>
      </c>
      <c r="B2465" t="str">
        <f>_xlfn.CONCAT(쿼리1[[#This Row],[주문번호]], "-", 쿼리1[[#This Row],[공정명]])</f>
        <v>20240905-1000164302-분단</v>
      </c>
      <c r="C2465">
        <v>4</v>
      </c>
      <c r="D2465" t="s">
        <v>196</v>
      </c>
      <c r="E2465" s="1">
        <v>45540</v>
      </c>
      <c r="F2465" s="1">
        <v>45552</v>
      </c>
      <c r="G2465" s="1">
        <v>45561</v>
      </c>
      <c r="H2465" s="1">
        <v>45656</v>
      </c>
      <c r="I2465" s="1">
        <v>45590</v>
      </c>
      <c r="J2465" t="s">
        <v>31</v>
      </c>
      <c r="K2465" t="s">
        <v>32</v>
      </c>
      <c r="L2465">
        <v>6000</v>
      </c>
      <c r="M2465">
        <v>6000</v>
      </c>
      <c r="N2465">
        <v>9</v>
      </c>
      <c r="O2465" t="s">
        <v>46</v>
      </c>
      <c r="P2465" t="s">
        <v>56</v>
      </c>
      <c r="Q2465" t="s">
        <v>76</v>
      </c>
      <c r="R2465" t="s">
        <v>77</v>
      </c>
      <c r="S2465" t="s">
        <v>190</v>
      </c>
      <c r="T2465">
        <v>14285</v>
      </c>
    </row>
    <row r="2466" spans="1:20" x14ac:dyDescent="0.3">
      <c r="A2466" t="s">
        <v>3905</v>
      </c>
      <c r="B2466" t="str">
        <f>_xlfn.CONCAT(쿼리1[[#This Row],[주문번호]], "-", 쿼리1[[#This Row],[공정명]])</f>
        <v>20241007-1000163782-합지</v>
      </c>
      <c r="C2466">
        <v>3</v>
      </c>
      <c r="D2466" t="s">
        <v>60</v>
      </c>
      <c r="E2466" s="1">
        <v>45572</v>
      </c>
      <c r="F2466" s="1">
        <v>45581</v>
      </c>
      <c r="G2466" s="1">
        <v>45581</v>
      </c>
      <c r="H2466" s="1">
        <v>45656</v>
      </c>
      <c r="I2466" s="1">
        <v>45581</v>
      </c>
      <c r="J2466" t="s">
        <v>31</v>
      </c>
      <c r="K2466" t="s">
        <v>39</v>
      </c>
      <c r="L2466">
        <v>8000</v>
      </c>
      <c r="M2466">
        <v>8000</v>
      </c>
      <c r="N2466">
        <v>0</v>
      </c>
      <c r="O2466" t="s">
        <v>536</v>
      </c>
      <c r="P2466" t="s">
        <v>3906</v>
      </c>
      <c r="Q2466" t="s">
        <v>3907</v>
      </c>
      <c r="R2466" t="s">
        <v>3908</v>
      </c>
      <c r="S2466" t="s">
        <v>190</v>
      </c>
      <c r="T2466">
        <v>24</v>
      </c>
    </row>
    <row r="2467" spans="1:20" x14ac:dyDescent="0.3">
      <c r="A2467" t="s">
        <v>3905</v>
      </c>
      <c r="B2467" t="str">
        <f>_xlfn.CONCAT(쿼리1[[#This Row],[주문번호]], "-", 쿼리1[[#This Row],[공정명]])</f>
        <v>20241007-1000163782-분단</v>
      </c>
      <c r="C2467">
        <v>4</v>
      </c>
      <c r="D2467" t="s">
        <v>196</v>
      </c>
      <c r="E2467" s="1">
        <v>45572</v>
      </c>
      <c r="F2467" s="1">
        <v>45582</v>
      </c>
      <c r="G2467" s="1">
        <v>45581</v>
      </c>
      <c r="H2467" s="1">
        <v>45656</v>
      </c>
      <c r="I2467" s="1">
        <v>45581</v>
      </c>
      <c r="J2467" t="s">
        <v>31</v>
      </c>
      <c r="K2467" t="s">
        <v>39</v>
      </c>
      <c r="L2467">
        <v>8000</v>
      </c>
      <c r="M2467">
        <v>8000</v>
      </c>
      <c r="N2467">
        <v>-1</v>
      </c>
      <c r="O2467" t="s">
        <v>536</v>
      </c>
      <c r="P2467" t="s">
        <v>3906</v>
      </c>
      <c r="Q2467" t="s">
        <v>3907</v>
      </c>
      <c r="R2467" t="s">
        <v>3908</v>
      </c>
      <c r="S2467" t="s">
        <v>190</v>
      </c>
      <c r="T2467">
        <v>24</v>
      </c>
    </row>
    <row r="2468" spans="1:20" x14ac:dyDescent="0.3">
      <c r="A2468" t="s">
        <v>2855</v>
      </c>
      <c r="B2468" t="str">
        <f>_xlfn.CONCAT(쿼리1[[#This Row],[주문번호]], "-", 쿼리1[[#This Row],[공정명]])</f>
        <v>20241023-1000165711-합지</v>
      </c>
      <c r="C2468">
        <v>3</v>
      </c>
      <c r="D2468" t="s">
        <v>60</v>
      </c>
      <c r="E2468" s="1">
        <v>45588</v>
      </c>
      <c r="F2468" s="1">
        <v>45597</v>
      </c>
      <c r="G2468" s="1">
        <v>45595</v>
      </c>
      <c r="H2468" s="1">
        <v>45656</v>
      </c>
      <c r="I2468" s="1">
        <v>45601</v>
      </c>
      <c r="J2468" t="s">
        <v>31</v>
      </c>
      <c r="K2468" t="s">
        <v>39</v>
      </c>
      <c r="L2468">
        <v>6000</v>
      </c>
      <c r="M2468">
        <v>6000</v>
      </c>
      <c r="N2468">
        <v>-2</v>
      </c>
      <c r="O2468" t="s">
        <v>91</v>
      </c>
      <c r="P2468" t="s">
        <v>1336</v>
      </c>
      <c r="Q2468" t="s">
        <v>2427</v>
      </c>
      <c r="R2468" t="s">
        <v>2428</v>
      </c>
      <c r="S2468" t="s">
        <v>190</v>
      </c>
      <c r="T2468">
        <v>24000</v>
      </c>
    </row>
    <row r="2469" spans="1:20" x14ac:dyDescent="0.3">
      <c r="A2469" t="s">
        <v>2856</v>
      </c>
      <c r="B2469" t="str">
        <f>_xlfn.CONCAT(쿼리1[[#This Row],[주문번호]], "-", 쿼리1[[#This Row],[공정명]])</f>
        <v>20241010-1000165711-합지</v>
      </c>
      <c r="C2469">
        <v>3</v>
      </c>
      <c r="D2469" t="s">
        <v>60</v>
      </c>
      <c r="E2469" s="1">
        <v>45575</v>
      </c>
      <c r="F2469" s="1">
        <v>45586</v>
      </c>
      <c r="G2469" s="1">
        <v>45586</v>
      </c>
      <c r="H2469" s="1">
        <v>45656</v>
      </c>
      <c r="I2469" s="1">
        <v>45586</v>
      </c>
      <c r="J2469" t="s">
        <v>31</v>
      </c>
      <c r="K2469" t="s">
        <v>39</v>
      </c>
      <c r="L2469">
        <v>12000</v>
      </c>
      <c r="M2469">
        <v>12000</v>
      </c>
      <c r="N2469">
        <v>0</v>
      </c>
      <c r="O2469" t="s">
        <v>91</v>
      </c>
      <c r="P2469" t="s">
        <v>1336</v>
      </c>
      <c r="Q2469" t="s">
        <v>2427</v>
      </c>
      <c r="R2469" t="s">
        <v>2428</v>
      </c>
      <c r="S2469" t="s">
        <v>190</v>
      </c>
      <c r="T2469">
        <v>48000</v>
      </c>
    </row>
    <row r="2470" spans="1:20" x14ac:dyDescent="0.3">
      <c r="A2470" t="s">
        <v>3909</v>
      </c>
      <c r="B2470" t="str">
        <f>_xlfn.CONCAT(쿼리1[[#This Row],[주문번호]], "-", 쿼리1[[#This Row],[공정명]])</f>
        <v>20241014-1000165711-합지</v>
      </c>
      <c r="C2470">
        <v>3</v>
      </c>
      <c r="D2470" t="s">
        <v>60</v>
      </c>
      <c r="E2470" s="1">
        <v>45579</v>
      </c>
      <c r="F2470" s="1">
        <v>45586</v>
      </c>
      <c r="G2470" s="1">
        <v>45586</v>
      </c>
      <c r="H2470" s="1">
        <v>45656</v>
      </c>
      <c r="I2470" s="1">
        <v>45586</v>
      </c>
      <c r="J2470" t="s">
        <v>31</v>
      </c>
      <c r="K2470" t="s">
        <v>39</v>
      </c>
      <c r="L2470">
        <v>12000</v>
      </c>
      <c r="M2470">
        <v>12000</v>
      </c>
      <c r="N2470">
        <v>0</v>
      </c>
      <c r="O2470" t="s">
        <v>91</v>
      </c>
      <c r="P2470" t="s">
        <v>1336</v>
      </c>
      <c r="Q2470" t="s">
        <v>2427</v>
      </c>
      <c r="R2470" t="s">
        <v>2428</v>
      </c>
      <c r="S2470" t="s">
        <v>190</v>
      </c>
      <c r="T2470">
        <v>1</v>
      </c>
    </row>
    <row r="2471" spans="1:20" x14ac:dyDescent="0.3">
      <c r="A2471" t="s">
        <v>3910</v>
      </c>
      <c r="B2471" t="str">
        <f>_xlfn.CONCAT(쿼리1[[#This Row],[주문번호]], "-", 쿼리1[[#This Row],[공정명]])</f>
        <v>20241129-1000155149-합지</v>
      </c>
      <c r="C2471">
        <v>3</v>
      </c>
      <c r="D2471" t="s">
        <v>60</v>
      </c>
      <c r="E2471" s="1">
        <v>45625</v>
      </c>
      <c r="F2471" s="1">
        <v>45636</v>
      </c>
      <c r="G2471" s="1">
        <v>45636</v>
      </c>
      <c r="H2471" s="1">
        <v>45656</v>
      </c>
      <c r="I2471" s="1">
        <v>45638</v>
      </c>
      <c r="J2471" t="s">
        <v>31</v>
      </c>
      <c r="K2471" t="s">
        <v>39</v>
      </c>
      <c r="L2471">
        <v>12000</v>
      </c>
      <c r="M2471">
        <v>11300</v>
      </c>
      <c r="N2471">
        <v>0</v>
      </c>
      <c r="O2471" t="s">
        <v>3853</v>
      </c>
      <c r="P2471" t="s">
        <v>3911</v>
      </c>
      <c r="Q2471" t="s">
        <v>3912</v>
      </c>
      <c r="R2471" t="s">
        <v>26</v>
      </c>
      <c r="S2471" t="s">
        <v>3709</v>
      </c>
      <c r="T2471">
        <v>48</v>
      </c>
    </row>
    <row r="2472" spans="1:20" x14ac:dyDescent="0.3">
      <c r="A2472" t="s">
        <v>3913</v>
      </c>
      <c r="B2472" t="str">
        <f>_xlfn.CONCAT(쿼리1[[#This Row],[주문번호]], "-", 쿼리1[[#This Row],[공정명]])</f>
        <v>20241129-1000167791-합지</v>
      </c>
      <c r="C2472">
        <v>1</v>
      </c>
      <c r="D2472" t="s">
        <v>60</v>
      </c>
      <c r="E2472" s="1">
        <v>45625</v>
      </c>
      <c r="F2472" s="1">
        <v>45635</v>
      </c>
      <c r="G2472" s="1">
        <v>45631</v>
      </c>
      <c r="H2472" s="1">
        <v>45656</v>
      </c>
      <c r="I2472" s="1">
        <v>45633</v>
      </c>
      <c r="J2472" t="s">
        <v>31</v>
      </c>
      <c r="K2472" t="s">
        <v>39</v>
      </c>
      <c r="L2472">
        <v>12000</v>
      </c>
      <c r="M2472">
        <v>12000</v>
      </c>
      <c r="N2472">
        <v>-4</v>
      </c>
      <c r="O2472" t="s">
        <v>3255</v>
      </c>
      <c r="P2472" t="s">
        <v>3914</v>
      </c>
      <c r="Q2472" t="s">
        <v>3915</v>
      </c>
      <c r="R2472" t="s">
        <v>26</v>
      </c>
      <c r="S2472" t="s">
        <v>3709</v>
      </c>
      <c r="T2472">
        <v>48</v>
      </c>
    </row>
    <row r="2473" spans="1:20" x14ac:dyDescent="0.3">
      <c r="A2473" t="s">
        <v>3916</v>
      </c>
      <c r="B2473" t="str">
        <f>_xlfn.CONCAT(쿼리1[[#This Row],[주문번호]], "-", 쿼리1[[#This Row],[공정명]])</f>
        <v>20241202-1000154681-합지</v>
      </c>
      <c r="C2473">
        <v>3</v>
      </c>
      <c r="D2473" t="s">
        <v>60</v>
      </c>
      <c r="E2473" s="1">
        <v>45628</v>
      </c>
      <c r="F2473" s="1">
        <v>45636</v>
      </c>
      <c r="G2473" s="1">
        <v>45637</v>
      </c>
      <c r="H2473" s="1">
        <v>45656</v>
      </c>
      <c r="I2473" s="1">
        <v>45642</v>
      </c>
      <c r="J2473" t="s">
        <v>31</v>
      </c>
      <c r="K2473" t="s">
        <v>32</v>
      </c>
      <c r="L2473">
        <v>8000</v>
      </c>
      <c r="M2473">
        <v>7710</v>
      </c>
      <c r="N2473">
        <v>1</v>
      </c>
      <c r="O2473" t="s">
        <v>1533</v>
      </c>
      <c r="P2473" t="s">
        <v>3917</v>
      </c>
      <c r="Q2473" t="s">
        <v>3918</v>
      </c>
      <c r="R2473" t="s">
        <v>26</v>
      </c>
      <c r="S2473" t="s">
        <v>3709</v>
      </c>
      <c r="T2473">
        <v>32</v>
      </c>
    </row>
    <row r="2474" spans="1:20" x14ac:dyDescent="0.3">
      <c r="A2474" t="s">
        <v>3919</v>
      </c>
      <c r="B2474" t="str">
        <f>_xlfn.CONCAT(쿼리1[[#This Row],[주문번호]], "-", 쿼리1[[#This Row],[공정명]])</f>
        <v>20241204-1000152156-합지</v>
      </c>
      <c r="C2474">
        <v>3</v>
      </c>
      <c r="D2474" t="s">
        <v>60</v>
      </c>
      <c r="E2474" s="1">
        <v>45630</v>
      </c>
      <c r="F2474" s="1">
        <v>45639</v>
      </c>
      <c r="G2474" s="1">
        <v>45639</v>
      </c>
      <c r="H2474" s="1">
        <v>45656</v>
      </c>
      <c r="I2474" s="1">
        <v>45644</v>
      </c>
      <c r="J2474" t="s">
        <v>31</v>
      </c>
      <c r="K2474" t="s">
        <v>39</v>
      </c>
      <c r="L2474">
        <v>4000</v>
      </c>
      <c r="M2474">
        <v>4000</v>
      </c>
      <c r="N2474">
        <v>0</v>
      </c>
      <c r="O2474" t="s">
        <v>3920</v>
      </c>
      <c r="P2474" t="s">
        <v>3911</v>
      </c>
      <c r="Q2474" t="s">
        <v>3921</v>
      </c>
      <c r="R2474" t="s">
        <v>26</v>
      </c>
      <c r="S2474" t="s">
        <v>3709</v>
      </c>
      <c r="T2474">
        <v>16</v>
      </c>
    </row>
    <row r="2475" spans="1:20" x14ac:dyDescent="0.3">
      <c r="A2475" t="s">
        <v>943</v>
      </c>
      <c r="B2475" t="str">
        <f>_xlfn.CONCAT(쿼리1[[#This Row],[주문번호]], "-", 쿼리1[[#This Row],[공정명]])</f>
        <v>20241031-1000160191-합지</v>
      </c>
      <c r="C2475">
        <v>2</v>
      </c>
      <c r="D2475" t="s">
        <v>60</v>
      </c>
      <c r="E2475" s="1">
        <v>45596</v>
      </c>
      <c r="F2475" s="1">
        <v>45607</v>
      </c>
      <c r="G2475" s="1">
        <v>45603</v>
      </c>
      <c r="H2475" s="1">
        <v>45656</v>
      </c>
      <c r="I2475" s="1">
        <v>45610</v>
      </c>
      <c r="J2475" t="s">
        <v>31</v>
      </c>
      <c r="K2475" t="s">
        <v>39</v>
      </c>
      <c r="L2475">
        <v>4000</v>
      </c>
      <c r="M2475">
        <v>3780</v>
      </c>
      <c r="N2475">
        <v>-4</v>
      </c>
      <c r="O2475" t="s">
        <v>141</v>
      </c>
      <c r="P2475" t="s">
        <v>142</v>
      </c>
      <c r="Q2475" t="s">
        <v>941</v>
      </c>
      <c r="R2475" t="s">
        <v>942</v>
      </c>
      <c r="S2475" t="s">
        <v>3709</v>
      </c>
      <c r="T2475">
        <v>53333</v>
      </c>
    </row>
    <row r="2476" spans="1:20" x14ac:dyDescent="0.3">
      <c r="A2476" t="s">
        <v>2621</v>
      </c>
      <c r="B2476" t="str">
        <f>_xlfn.CONCAT(쿼리1[[#This Row],[주문번호]], "-", 쿼리1[[#This Row],[공정명]])</f>
        <v>20241125-1000169762-합지</v>
      </c>
      <c r="C2476">
        <v>3</v>
      </c>
      <c r="D2476" t="s">
        <v>60</v>
      </c>
      <c r="E2476" s="1">
        <v>45621</v>
      </c>
      <c r="F2476" s="1">
        <v>45629</v>
      </c>
      <c r="G2476" s="1">
        <v>45631</v>
      </c>
      <c r="H2476" s="1">
        <v>45656</v>
      </c>
      <c r="I2476" s="1">
        <v>45635</v>
      </c>
      <c r="J2476" t="s">
        <v>31</v>
      </c>
      <c r="K2476" t="s">
        <v>32</v>
      </c>
      <c r="L2476">
        <v>3000</v>
      </c>
      <c r="M2476">
        <v>3000</v>
      </c>
      <c r="N2476">
        <v>2</v>
      </c>
      <c r="O2476" t="s">
        <v>859</v>
      </c>
      <c r="P2476" t="s">
        <v>2622</v>
      </c>
      <c r="Q2476" t="s">
        <v>2623</v>
      </c>
      <c r="R2476" t="s">
        <v>84</v>
      </c>
      <c r="S2476" t="s">
        <v>3709</v>
      </c>
      <c r="T2476">
        <v>15789</v>
      </c>
    </row>
    <row r="2477" spans="1:20" x14ac:dyDescent="0.3">
      <c r="A2477" t="s">
        <v>3922</v>
      </c>
      <c r="B2477" t="str">
        <f>_xlfn.CONCAT(쿼리1[[#This Row],[주문번호]], "-", 쿼리1[[#This Row],[공정명]])</f>
        <v>20241212-1000161651-합지</v>
      </c>
      <c r="C2477">
        <v>3</v>
      </c>
      <c r="D2477" t="s">
        <v>60</v>
      </c>
      <c r="E2477" s="1">
        <v>45638</v>
      </c>
      <c r="F2477" s="1">
        <v>45649</v>
      </c>
      <c r="G2477" s="1">
        <v>45652</v>
      </c>
      <c r="H2477" s="1">
        <v>45656</v>
      </c>
      <c r="I2477" s="1">
        <v>45652</v>
      </c>
      <c r="J2477" t="s">
        <v>31</v>
      </c>
      <c r="K2477" t="s">
        <v>32</v>
      </c>
      <c r="L2477">
        <v>4000</v>
      </c>
      <c r="M2477">
        <v>3900</v>
      </c>
      <c r="N2477">
        <v>3</v>
      </c>
      <c r="O2477" t="s">
        <v>3853</v>
      </c>
      <c r="P2477" t="s">
        <v>3923</v>
      </c>
      <c r="Q2477" t="s">
        <v>3924</v>
      </c>
      <c r="R2477" t="s">
        <v>26</v>
      </c>
      <c r="S2477" t="s">
        <v>3709</v>
      </c>
      <c r="T2477">
        <v>32</v>
      </c>
    </row>
    <row r="2478" spans="1:20" x14ac:dyDescent="0.3">
      <c r="A2478" t="s">
        <v>3925</v>
      </c>
      <c r="B2478" t="str">
        <f>_xlfn.CONCAT(쿼리1[[#This Row],[주문번호]], "-", 쿼리1[[#This Row],[공정명]])</f>
        <v>20241104-1000154686-합지</v>
      </c>
      <c r="C2478">
        <v>3</v>
      </c>
      <c r="D2478" t="s">
        <v>60</v>
      </c>
      <c r="E2478" s="1">
        <v>45600</v>
      </c>
      <c r="F2478" s="1">
        <v>45609</v>
      </c>
      <c r="G2478" s="1">
        <v>45608</v>
      </c>
      <c r="H2478" s="1">
        <v>45656</v>
      </c>
      <c r="I2478" s="1">
        <v>45611</v>
      </c>
      <c r="J2478" t="s">
        <v>31</v>
      </c>
      <c r="K2478" t="s">
        <v>39</v>
      </c>
      <c r="L2478">
        <v>8000</v>
      </c>
      <c r="M2478">
        <v>8000</v>
      </c>
      <c r="N2478">
        <v>-1</v>
      </c>
      <c r="O2478" t="s">
        <v>1533</v>
      </c>
      <c r="P2478" t="s">
        <v>3926</v>
      </c>
      <c r="Q2478" t="s">
        <v>3927</v>
      </c>
      <c r="R2478" t="s">
        <v>26</v>
      </c>
      <c r="S2478" t="s">
        <v>3709</v>
      </c>
      <c r="T2478">
        <v>32</v>
      </c>
    </row>
    <row r="2479" spans="1:20" x14ac:dyDescent="0.3">
      <c r="A2479" t="s">
        <v>3928</v>
      </c>
      <c r="B2479" t="str">
        <f>_xlfn.CONCAT(쿼리1[[#This Row],[주문번호]], "-", 쿼리1[[#This Row],[공정명]])</f>
        <v>20241105-1000138622-합지</v>
      </c>
      <c r="C2479">
        <v>3</v>
      </c>
      <c r="D2479" t="s">
        <v>60</v>
      </c>
      <c r="E2479" s="1">
        <v>45601</v>
      </c>
      <c r="F2479" s="1">
        <v>45610</v>
      </c>
      <c r="G2479" s="1">
        <v>45614</v>
      </c>
      <c r="H2479" s="1">
        <v>45656</v>
      </c>
      <c r="I2479" s="1">
        <v>45617</v>
      </c>
      <c r="J2479" t="s">
        <v>31</v>
      </c>
      <c r="K2479" t="s">
        <v>32</v>
      </c>
      <c r="L2479">
        <v>48000</v>
      </c>
      <c r="M2479">
        <v>48000</v>
      </c>
      <c r="N2479">
        <v>4</v>
      </c>
      <c r="O2479" t="s">
        <v>536</v>
      </c>
      <c r="P2479" t="s">
        <v>3929</v>
      </c>
      <c r="Q2479" t="s">
        <v>3930</v>
      </c>
      <c r="R2479" t="s">
        <v>26</v>
      </c>
      <c r="S2479" t="s">
        <v>3709</v>
      </c>
      <c r="T2479">
        <v>192</v>
      </c>
    </row>
    <row r="2480" spans="1:20" x14ac:dyDescent="0.3">
      <c r="A2480" t="s">
        <v>914</v>
      </c>
      <c r="B2480" t="str">
        <f>_xlfn.CONCAT(쿼리1[[#This Row],[주문번호]], "-", 쿼리1[[#This Row],[공정명]])</f>
        <v>20241216-1000156851-합지</v>
      </c>
      <c r="C2480">
        <v>3</v>
      </c>
      <c r="D2480" t="s">
        <v>60</v>
      </c>
      <c r="E2480" s="1">
        <v>45642</v>
      </c>
      <c r="F2480" s="1">
        <v>45651</v>
      </c>
      <c r="G2480" s="1"/>
      <c r="H2480" s="1">
        <v>45656</v>
      </c>
      <c r="I2480" s="1"/>
      <c r="J2480" t="s">
        <v>21</v>
      </c>
      <c r="K2480" t="s">
        <v>22</v>
      </c>
      <c r="L2480">
        <v>12000</v>
      </c>
      <c r="O2480" t="s">
        <v>915</v>
      </c>
      <c r="P2480" t="s">
        <v>916</v>
      </c>
      <c r="Q2480" t="s">
        <v>917</v>
      </c>
      <c r="R2480" t="s">
        <v>26</v>
      </c>
      <c r="S2480" t="s">
        <v>3709</v>
      </c>
      <c r="T2480">
        <v>123076</v>
      </c>
    </row>
    <row r="2481" spans="1:20" x14ac:dyDescent="0.3">
      <c r="A2481" t="s">
        <v>3931</v>
      </c>
      <c r="B2481" t="str">
        <f>_xlfn.CONCAT(쿼리1[[#This Row],[주문번호]], "-", 쿼리1[[#This Row],[공정명]])</f>
        <v>20241220-1000169059-합지</v>
      </c>
      <c r="C2481">
        <v>3</v>
      </c>
      <c r="D2481" t="s">
        <v>60</v>
      </c>
      <c r="E2481" s="1">
        <v>45646</v>
      </c>
      <c r="F2481" s="1">
        <v>45656</v>
      </c>
      <c r="G2481" s="1"/>
      <c r="H2481" s="1">
        <v>45656</v>
      </c>
      <c r="I2481" s="1">
        <v>45654</v>
      </c>
      <c r="J2481" t="s">
        <v>31</v>
      </c>
      <c r="K2481" t="s">
        <v>282</v>
      </c>
      <c r="L2481">
        <v>8000</v>
      </c>
      <c r="O2481" t="s">
        <v>3853</v>
      </c>
      <c r="P2481" t="s">
        <v>3932</v>
      </c>
      <c r="Q2481" t="s">
        <v>3933</v>
      </c>
      <c r="R2481" t="s">
        <v>26</v>
      </c>
      <c r="S2481" t="s">
        <v>3709</v>
      </c>
      <c r="T2481">
        <v>32</v>
      </c>
    </row>
    <row r="2482" spans="1:20" x14ac:dyDescent="0.3">
      <c r="A2482" t="s">
        <v>3934</v>
      </c>
      <c r="B2482" t="str">
        <f>_xlfn.CONCAT(쿼리1[[#This Row],[주문번호]], "-", 쿼리1[[#This Row],[공정명]])</f>
        <v>20241028-1420P0227-합지</v>
      </c>
      <c r="C2482">
        <v>3</v>
      </c>
      <c r="D2482" t="s">
        <v>60</v>
      </c>
      <c r="E2482" s="1">
        <v>45593</v>
      </c>
      <c r="F2482" s="1">
        <v>45602</v>
      </c>
      <c r="G2482" s="1">
        <v>45601</v>
      </c>
      <c r="H2482" s="1">
        <v>45656</v>
      </c>
      <c r="I2482" s="1">
        <v>45605</v>
      </c>
      <c r="J2482" t="s">
        <v>31</v>
      </c>
      <c r="K2482" t="s">
        <v>39</v>
      </c>
      <c r="L2482">
        <v>6000</v>
      </c>
      <c r="M2482">
        <v>5940</v>
      </c>
      <c r="N2482">
        <v>-1</v>
      </c>
      <c r="O2482" t="s">
        <v>3255</v>
      </c>
      <c r="P2482" t="s">
        <v>3256</v>
      </c>
      <c r="Q2482" t="s">
        <v>3257</v>
      </c>
      <c r="R2482" t="s">
        <v>758</v>
      </c>
      <c r="S2482" t="s">
        <v>3709</v>
      </c>
      <c r="T2482">
        <v>12</v>
      </c>
    </row>
    <row r="2483" spans="1:20" x14ac:dyDescent="0.3">
      <c r="A2483" t="s">
        <v>3935</v>
      </c>
      <c r="B2483" t="str">
        <f>_xlfn.CONCAT(쿼리1[[#This Row],[주문번호]], "-", 쿼리1[[#This Row],[공정명]])</f>
        <v>20241129-1000141968-합지</v>
      </c>
      <c r="C2483">
        <v>3</v>
      </c>
      <c r="D2483" t="s">
        <v>60</v>
      </c>
      <c r="E2483" s="1">
        <v>45625</v>
      </c>
      <c r="F2483" s="1">
        <v>45636</v>
      </c>
      <c r="G2483" s="1">
        <v>45631</v>
      </c>
      <c r="H2483" s="1">
        <v>45656</v>
      </c>
      <c r="I2483" s="1">
        <v>45636</v>
      </c>
      <c r="J2483" t="s">
        <v>31</v>
      </c>
      <c r="K2483" t="s">
        <v>39</v>
      </c>
      <c r="L2483">
        <v>6000</v>
      </c>
      <c r="M2483">
        <v>6000</v>
      </c>
      <c r="N2483">
        <v>-5</v>
      </c>
      <c r="O2483" t="s">
        <v>536</v>
      </c>
      <c r="P2483" t="s">
        <v>3936</v>
      </c>
      <c r="Q2483" t="s">
        <v>3937</v>
      </c>
      <c r="R2483" t="s">
        <v>3938</v>
      </c>
      <c r="S2483" t="s">
        <v>3709</v>
      </c>
      <c r="T2483">
        <v>12</v>
      </c>
    </row>
    <row r="2484" spans="1:20" x14ac:dyDescent="0.3">
      <c r="A2484" t="s">
        <v>3939</v>
      </c>
      <c r="B2484" t="str">
        <f>_xlfn.CONCAT(쿼리1[[#This Row],[주문번호]], "-", 쿼리1[[#This Row],[공정명]])</f>
        <v>20241122-1000142163-합지</v>
      </c>
      <c r="C2484">
        <v>3</v>
      </c>
      <c r="D2484" t="s">
        <v>60</v>
      </c>
      <c r="E2484" s="1">
        <v>45618</v>
      </c>
      <c r="F2484" s="1">
        <v>45629</v>
      </c>
      <c r="G2484" s="1">
        <v>45622</v>
      </c>
      <c r="H2484" s="1">
        <v>45656</v>
      </c>
      <c r="I2484" s="1">
        <v>45625</v>
      </c>
      <c r="J2484" t="s">
        <v>31</v>
      </c>
      <c r="K2484" t="s">
        <v>39</v>
      </c>
      <c r="L2484">
        <v>6000</v>
      </c>
      <c r="M2484">
        <v>6000</v>
      </c>
      <c r="N2484">
        <v>-7</v>
      </c>
      <c r="O2484" t="s">
        <v>3920</v>
      </c>
      <c r="P2484" t="s">
        <v>3940</v>
      </c>
      <c r="Q2484" t="s">
        <v>3941</v>
      </c>
      <c r="R2484" t="s">
        <v>3938</v>
      </c>
      <c r="S2484" t="s">
        <v>3709</v>
      </c>
      <c r="T2484">
        <v>12</v>
      </c>
    </row>
    <row r="2485" spans="1:20" x14ac:dyDescent="0.3">
      <c r="A2485" t="s">
        <v>3942</v>
      </c>
      <c r="B2485" t="str">
        <f>_xlfn.CONCAT(쿼리1[[#This Row],[주문번호]], "-", 쿼리1[[#This Row],[공정명]])</f>
        <v>20241210-1000142743-합지</v>
      </c>
      <c r="C2485">
        <v>3</v>
      </c>
      <c r="D2485" t="s">
        <v>60</v>
      </c>
      <c r="E2485" s="1">
        <v>45636</v>
      </c>
      <c r="F2485" s="1">
        <v>45645</v>
      </c>
      <c r="G2485" s="1">
        <v>45644</v>
      </c>
      <c r="H2485" s="1">
        <v>45656</v>
      </c>
      <c r="I2485" s="1">
        <v>45648</v>
      </c>
      <c r="J2485" t="s">
        <v>31</v>
      </c>
      <c r="K2485" t="s">
        <v>39</v>
      </c>
      <c r="L2485">
        <v>6000</v>
      </c>
      <c r="M2485">
        <v>6000</v>
      </c>
      <c r="N2485">
        <v>-1</v>
      </c>
      <c r="O2485" t="s">
        <v>536</v>
      </c>
      <c r="P2485" t="s">
        <v>3943</v>
      </c>
      <c r="Q2485" t="s">
        <v>3944</v>
      </c>
      <c r="R2485" t="s">
        <v>3938</v>
      </c>
      <c r="S2485" t="s">
        <v>3709</v>
      </c>
      <c r="T2485">
        <v>12</v>
      </c>
    </row>
    <row r="2486" spans="1:20" x14ac:dyDescent="0.3">
      <c r="A2486" t="s">
        <v>2859</v>
      </c>
      <c r="B2486" t="str">
        <f>_xlfn.CONCAT(쿼리1[[#This Row],[주문번호]], "-", 쿼리1[[#This Row],[공정명]])</f>
        <v>20241216-1000165711-합지</v>
      </c>
      <c r="C2486">
        <v>3</v>
      </c>
      <c r="D2486" t="s">
        <v>60</v>
      </c>
      <c r="E2486" s="1">
        <v>45642</v>
      </c>
      <c r="F2486" s="1">
        <v>45651</v>
      </c>
      <c r="G2486" s="1">
        <v>45650</v>
      </c>
      <c r="H2486" s="1">
        <v>45656</v>
      </c>
      <c r="I2486" s="1">
        <v>45652</v>
      </c>
      <c r="J2486" t="s">
        <v>31</v>
      </c>
      <c r="K2486" t="s">
        <v>39</v>
      </c>
      <c r="L2486">
        <v>6000</v>
      </c>
      <c r="M2486">
        <v>12000</v>
      </c>
      <c r="N2486">
        <v>-1</v>
      </c>
      <c r="O2486" t="s">
        <v>91</v>
      </c>
      <c r="P2486" t="s">
        <v>1336</v>
      </c>
      <c r="Q2486" t="s">
        <v>2427</v>
      </c>
      <c r="R2486" t="s">
        <v>2428</v>
      </c>
      <c r="S2486" t="s">
        <v>190</v>
      </c>
      <c r="T2486">
        <v>24000</v>
      </c>
    </row>
    <row r="2487" spans="1:20" x14ac:dyDescent="0.3">
      <c r="A2487" t="s">
        <v>3945</v>
      </c>
      <c r="B2487" t="str">
        <f>_xlfn.CONCAT(쿼리1[[#This Row],[주문번호]], "-", 쿼리1[[#This Row],[공정명]])</f>
        <v>20241224-1000165504-합지</v>
      </c>
      <c r="C2487">
        <v>3</v>
      </c>
      <c r="D2487" t="s">
        <v>60</v>
      </c>
      <c r="E2487" s="1">
        <v>45650</v>
      </c>
      <c r="F2487" s="1">
        <v>45659</v>
      </c>
      <c r="G2487" s="1"/>
      <c r="H2487" s="1">
        <v>45656</v>
      </c>
      <c r="I2487" s="1"/>
      <c r="J2487" t="s">
        <v>21</v>
      </c>
      <c r="K2487" t="s">
        <v>282</v>
      </c>
      <c r="L2487">
        <v>6000</v>
      </c>
      <c r="O2487" t="s">
        <v>1407</v>
      </c>
      <c r="P2487" t="s">
        <v>1647</v>
      </c>
      <c r="Q2487" t="s">
        <v>1648</v>
      </c>
      <c r="R2487" t="s">
        <v>758</v>
      </c>
      <c r="S2487" t="s">
        <v>190</v>
      </c>
      <c r="T2487">
        <v>12</v>
      </c>
    </row>
    <row r="2488" spans="1:20" x14ac:dyDescent="0.3">
      <c r="A2488" t="s">
        <v>3945</v>
      </c>
      <c r="B2488" t="str">
        <f>_xlfn.CONCAT(쿼리1[[#This Row],[주문번호]], "-", 쿼리1[[#This Row],[공정명]])</f>
        <v>20241224-1000165504-분단</v>
      </c>
      <c r="C2488">
        <v>4</v>
      </c>
      <c r="D2488" t="s">
        <v>196</v>
      </c>
      <c r="E2488" s="1">
        <v>45650</v>
      </c>
      <c r="F2488" s="1">
        <v>45660</v>
      </c>
      <c r="G2488" s="1"/>
      <c r="H2488" s="1">
        <v>45656</v>
      </c>
      <c r="I2488" s="1"/>
      <c r="J2488" t="s">
        <v>21</v>
      </c>
      <c r="K2488" t="s">
        <v>282</v>
      </c>
      <c r="L2488">
        <v>6000</v>
      </c>
      <c r="O2488" t="s">
        <v>1407</v>
      </c>
      <c r="P2488" t="s">
        <v>1647</v>
      </c>
      <c r="Q2488" t="s">
        <v>1648</v>
      </c>
      <c r="R2488" t="s">
        <v>758</v>
      </c>
      <c r="S2488" t="s">
        <v>190</v>
      </c>
      <c r="T2488">
        <v>12</v>
      </c>
    </row>
    <row r="2489" spans="1:20" x14ac:dyDescent="0.3">
      <c r="A2489" t="s">
        <v>3860</v>
      </c>
      <c r="B2489" t="str">
        <f>_xlfn.CONCAT(쿼리1[[#This Row],[주문번호]], "-", 쿼리1[[#This Row],[공정명]])</f>
        <v>20241224-1000168339-합지</v>
      </c>
      <c r="C2489">
        <v>3</v>
      </c>
      <c r="D2489" t="s">
        <v>60</v>
      </c>
      <c r="E2489" s="1">
        <v>45650</v>
      </c>
      <c r="F2489" s="1">
        <v>45659</v>
      </c>
      <c r="G2489" s="1"/>
      <c r="H2489" s="1">
        <v>45656</v>
      </c>
      <c r="I2489" s="1">
        <v>45653</v>
      </c>
      <c r="J2489" t="s">
        <v>21</v>
      </c>
      <c r="K2489" t="s">
        <v>282</v>
      </c>
      <c r="L2489">
        <v>6000</v>
      </c>
      <c r="O2489" t="s">
        <v>1407</v>
      </c>
      <c r="P2489" t="s">
        <v>3108</v>
      </c>
      <c r="Q2489" t="s">
        <v>3109</v>
      </c>
      <c r="R2489" t="s">
        <v>758</v>
      </c>
      <c r="S2489" t="s">
        <v>190</v>
      </c>
      <c r="T2489">
        <v>12</v>
      </c>
    </row>
    <row r="2490" spans="1:20" x14ac:dyDescent="0.3">
      <c r="A2490" t="s">
        <v>3860</v>
      </c>
      <c r="B2490" t="str">
        <f>_xlfn.CONCAT(쿼리1[[#This Row],[주문번호]], "-", 쿼리1[[#This Row],[공정명]])</f>
        <v>20241224-1000168339-분단</v>
      </c>
      <c r="C2490">
        <v>4</v>
      </c>
      <c r="D2490" t="s">
        <v>196</v>
      </c>
      <c r="E2490" s="1">
        <v>45650</v>
      </c>
      <c r="F2490" s="1">
        <v>45660</v>
      </c>
      <c r="G2490" s="1"/>
      <c r="H2490" s="1">
        <v>45656</v>
      </c>
      <c r="I2490" s="1">
        <v>45653</v>
      </c>
      <c r="J2490" t="s">
        <v>21</v>
      </c>
      <c r="K2490" t="s">
        <v>282</v>
      </c>
      <c r="L2490">
        <v>6000</v>
      </c>
      <c r="O2490" t="s">
        <v>1407</v>
      </c>
      <c r="P2490" t="s">
        <v>3108</v>
      </c>
      <c r="Q2490" t="s">
        <v>3109</v>
      </c>
      <c r="R2490" t="s">
        <v>758</v>
      </c>
      <c r="S2490" t="s">
        <v>190</v>
      </c>
      <c r="T2490">
        <v>12</v>
      </c>
    </row>
    <row r="2491" spans="1:20" x14ac:dyDescent="0.3">
      <c r="A2491" t="s">
        <v>3793</v>
      </c>
      <c r="B2491" t="str">
        <f>_xlfn.CONCAT(쿼리1[[#This Row],[주문번호]], "-", 쿼리1[[#This Row],[공정명]])</f>
        <v>20241212-1000168339-합지</v>
      </c>
      <c r="C2491">
        <v>3</v>
      </c>
      <c r="D2491" t="s">
        <v>60</v>
      </c>
      <c r="E2491" s="1">
        <v>45638</v>
      </c>
      <c r="F2491" s="1">
        <v>45649</v>
      </c>
      <c r="G2491" s="1">
        <v>45644</v>
      </c>
      <c r="H2491" s="1">
        <v>45656</v>
      </c>
      <c r="I2491" s="1">
        <v>45644</v>
      </c>
      <c r="J2491" t="s">
        <v>31</v>
      </c>
      <c r="K2491" t="s">
        <v>39</v>
      </c>
      <c r="L2491">
        <v>6000</v>
      </c>
      <c r="M2491">
        <v>6000</v>
      </c>
      <c r="N2491">
        <v>-5</v>
      </c>
      <c r="O2491" t="s">
        <v>1407</v>
      </c>
      <c r="P2491" t="s">
        <v>3108</v>
      </c>
      <c r="Q2491" t="s">
        <v>3109</v>
      </c>
      <c r="R2491" t="s">
        <v>758</v>
      </c>
      <c r="S2491" t="s">
        <v>190</v>
      </c>
      <c r="T2491">
        <v>12</v>
      </c>
    </row>
    <row r="2492" spans="1:20" x14ac:dyDescent="0.3">
      <c r="A2492" t="s">
        <v>3793</v>
      </c>
      <c r="B2492" t="str">
        <f>_xlfn.CONCAT(쿼리1[[#This Row],[주문번호]], "-", 쿼리1[[#This Row],[공정명]])</f>
        <v>20241212-1000168339-분단</v>
      </c>
      <c r="C2492">
        <v>4</v>
      </c>
      <c r="D2492" t="s">
        <v>196</v>
      </c>
      <c r="E2492" s="1">
        <v>45638</v>
      </c>
      <c r="F2492" s="1">
        <v>45650</v>
      </c>
      <c r="G2492" s="1">
        <v>45644</v>
      </c>
      <c r="H2492" s="1">
        <v>45656</v>
      </c>
      <c r="I2492" s="1">
        <v>45644</v>
      </c>
      <c r="J2492" t="s">
        <v>31</v>
      </c>
      <c r="K2492" t="s">
        <v>39</v>
      </c>
      <c r="L2492">
        <v>6000</v>
      </c>
      <c r="M2492">
        <v>6000</v>
      </c>
      <c r="N2492">
        <v>-6</v>
      </c>
      <c r="O2492" t="s">
        <v>1407</v>
      </c>
      <c r="P2492" t="s">
        <v>3108</v>
      </c>
      <c r="Q2492" t="s">
        <v>3109</v>
      </c>
      <c r="R2492" t="s">
        <v>758</v>
      </c>
      <c r="S2492" t="s">
        <v>190</v>
      </c>
      <c r="T2492">
        <v>12</v>
      </c>
    </row>
    <row r="2493" spans="1:20" x14ac:dyDescent="0.3">
      <c r="A2493" t="s">
        <v>90</v>
      </c>
      <c r="B2493" t="str">
        <f>_xlfn.CONCAT(쿼리1[[#This Row],[주문번호]], "-", 쿼리1[[#This Row],[공정명]])</f>
        <v>20240919-1000161236-합지</v>
      </c>
      <c r="C2493">
        <v>3</v>
      </c>
      <c r="D2493" t="s">
        <v>60</v>
      </c>
      <c r="E2493" s="1">
        <v>45554</v>
      </c>
      <c r="F2493" s="1">
        <v>45565</v>
      </c>
      <c r="G2493" s="1">
        <v>45561</v>
      </c>
      <c r="H2493" s="1">
        <v>45656</v>
      </c>
      <c r="I2493" s="1">
        <v>45575</v>
      </c>
      <c r="J2493" t="s">
        <v>31</v>
      </c>
      <c r="K2493" t="s">
        <v>39</v>
      </c>
      <c r="L2493">
        <v>6000</v>
      </c>
      <c r="M2493">
        <v>6000</v>
      </c>
      <c r="N2493">
        <v>-4</v>
      </c>
      <c r="O2493" t="s">
        <v>91</v>
      </c>
      <c r="P2493" t="s">
        <v>92</v>
      </c>
      <c r="Q2493" t="s">
        <v>93</v>
      </c>
      <c r="R2493" t="s">
        <v>94</v>
      </c>
      <c r="S2493" t="s">
        <v>190</v>
      </c>
      <c r="T2493">
        <v>24000</v>
      </c>
    </row>
    <row r="2494" spans="1:20" x14ac:dyDescent="0.3">
      <c r="A2494" t="s">
        <v>3946</v>
      </c>
      <c r="B2494" t="str">
        <f>_xlfn.CONCAT(쿼리1[[#This Row],[주문번호]], "-", 쿼리1[[#This Row],[공정명]])</f>
        <v>20240913-1619P0121-합지</v>
      </c>
      <c r="C2494">
        <v>3</v>
      </c>
      <c r="D2494" t="s">
        <v>60</v>
      </c>
      <c r="E2494" s="1">
        <v>45548</v>
      </c>
      <c r="F2494" s="1">
        <v>45559</v>
      </c>
      <c r="G2494" s="1">
        <v>45559</v>
      </c>
      <c r="H2494" s="1">
        <v>45656</v>
      </c>
      <c r="I2494" s="1">
        <v>45575</v>
      </c>
      <c r="J2494" t="s">
        <v>31</v>
      </c>
      <c r="K2494" t="s">
        <v>39</v>
      </c>
      <c r="L2494">
        <v>12000</v>
      </c>
      <c r="M2494">
        <v>12000</v>
      </c>
      <c r="N2494">
        <v>0</v>
      </c>
      <c r="O2494" t="s">
        <v>201</v>
      </c>
      <c r="P2494" t="s">
        <v>306</v>
      </c>
      <c r="Q2494" t="s">
        <v>3947</v>
      </c>
      <c r="R2494" t="s">
        <v>3948</v>
      </c>
      <c r="S2494" t="s">
        <v>190</v>
      </c>
      <c r="T2494">
        <v>80000</v>
      </c>
    </row>
    <row r="2495" spans="1:20" x14ac:dyDescent="0.3">
      <c r="A2495" t="s">
        <v>3946</v>
      </c>
      <c r="B2495" t="str">
        <f>_xlfn.CONCAT(쿼리1[[#This Row],[주문번호]], "-", 쿼리1[[#This Row],[공정명]])</f>
        <v>20240913-1619P0121-분단</v>
      </c>
      <c r="C2495">
        <v>4</v>
      </c>
      <c r="D2495" t="s">
        <v>196</v>
      </c>
      <c r="E2495" s="1">
        <v>45548</v>
      </c>
      <c r="F2495" s="1">
        <v>45560</v>
      </c>
      <c r="G2495" s="1"/>
      <c r="H2495" s="1">
        <v>45656</v>
      </c>
      <c r="I2495" s="1">
        <v>45575</v>
      </c>
      <c r="J2495" t="s">
        <v>31</v>
      </c>
      <c r="K2495" t="s">
        <v>22</v>
      </c>
      <c r="L2495">
        <v>12000</v>
      </c>
      <c r="O2495" t="s">
        <v>201</v>
      </c>
      <c r="P2495" t="s">
        <v>306</v>
      </c>
      <c r="Q2495" t="s">
        <v>3947</v>
      </c>
      <c r="R2495" t="s">
        <v>3948</v>
      </c>
      <c r="S2495" t="s">
        <v>190</v>
      </c>
      <c r="T2495">
        <v>80000</v>
      </c>
    </row>
    <row r="2496" spans="1:20" x14ac:dyDescent="0.3">
      <c r="A2496" t="s">
        <v>3792</v>
      </c>
      <c r="B2496" t="str">
        <f>_xlfn.CONCAT(쿼리1[[#This Row],[주문번호]], "-", 쿼리1[[#This Row],[공정명]])</f>
        <v>20241122-1000165483-합지</v>
      </c>
      <c r="C2496">
        <v>3</v>
      </c>
      <c r="D2496" t="s">
        <v>60</v>
      </c>
      <c r="E2496" s="1">
        <v>45618</v>
      </c>
      <c r="F2496" s="1">
        <v>45629</v>
      </c>
      <c r="G2496" s="1">
        <v>45635</v>
      </c>
      <c r="H2496" s="1">
        <v>45656</v>
      </c>
      <c r="I2496" s="1">
        <v>45638</v>
      </c>
      <c r="J2496" t="s">
        <v>31</v>
      </c>
      <c r="K2496" t="s">
        <v>32</v>
      </c>
      <c r="L2496">
        <v>12000</v>
      </c>
      <c r="M2496">
        <v>12000</v>
      </c>
      <c r="N2496">
        <v>6</v>
      </c>
      <c r="O2496" t="s">
        <v>2528</v>
      </c>
      <c r="P2496" t="s">
        <v>2529</v>
      </c>
      <c r="Q2496" t="s">
        <v>2530</v>
      </c>
      <c r="R2496" t="s">
        <v>2531</v>
      </c>
      <c r="S2496" t="s">
        <v>190</v>
      </c>
      <c r="T2496">
        <v>109090</v>
      </c>
    </row>
    <row r="2497" spans="1:20" x14ac:dyDescent="0.3">
      <c r="A2497" t="s">
        <v>3792</v>
      </c>
      <c r="B2497" t="str">
        <f>_xlfn.CONCAT(쿼리1[[#This Row],[주문번호]], "-", 쿼리1[[#This Row],[공정명]])</f>
        <v>20241122-1000165483-합지</v>
      </c>
      <c r="C2497">
        <v>3</v>
      </c>
      <c r="D2497" t="s">
        <v>60</v>
      </c>
      <c r="E2497" s="1">
        <v>45618</v>
      </c>
      <c r="F2497" s="1">
        <v>45629</v>
      </c>
      <c r="G2497" s="1">
        <v>45635</v>
      </c>
      <c r="H2497" s="1">
        <v>45656</v>
      </c>
      <c r="I2497" s="1">
        <v>45638</v>
      </c>
      <c r="J2497" t="s">
        <v>31</v>
      </c>
      <c r="K2497" t="s">
        <v>32</v>
      </c>
      <c r="L2497">
        <v>12000</v>
      </c>
      <c r="M2497">
        <v>12000</v>
      </c>
      <c r="N2497">
        <v>6</v>
      </c>
      <c r="O2497" t="s">
        <v>2528</v>
      </c>
      <c r="P2497" t="s">
        <v>2529</v>
      </c>
      <c r="Q2497" t="s">
        <v>2530</v>
      </c>
      <c r="R2497" t="s">
        <v>2531</v>
      </c>
      <c r="S2497" t="s">
        <v>190</v>
      </c>
      <c r="T2497">
        <v>109090</v>
      </c>
    </row>
    <row r="2498" spans="1:20" x14ac:dyDescent="0.3">
      <c r="A2498" t="s">
        <v>3792</v>
      </c>
      <c r="B2498" t="str">
        <f>_xlfn.CONCAT(쿼리1[[#This Row],[주문번호]], "-", 쿼리1[[#This Row],[공정명]])</f>
        <v>20241122-1000165483-합지</v>
      </c>
      <c r="C2498">
        <v>3</v>
      </c>
      <c r="D2498" t="s">
        <v>60</v>
      </c>
      <c r="E2498" s="1">
        <v>45618</v>
      </c>
      <c r="F2498" s="1">
        <v>45629</v>
      </c>
      <c r="G2498" s="1">
        <v>45635</v>
      </c>
      <c r="H2498" s="1">
        <v>45656</v>
      </c>
      <c r="I2498" s="1">
        <v>45638</v>
      </c>
      <c r="J2498" t="s">
        <v>31</v>
      </c>
      <c r="K2498" t="s">
        <v>32</v>
      </c>
      <c r="L2498">
        <v>12000</v>
      </c>
      <c r="M2498">
        <v>12000</v>
      </c>
      <c r="N2498">
        <v>6</v>
      </c>
      <c r="O2498" t="s">
        <v>2528</v>
      </c>
      <c r="P2498" t="s">
        <v>2529</v>
      </c>
      <c r="Q2498" t="s">
        <v>2530</v>
      </c>
      <c r="R2498" t="s">
        <v>2531</v>
      </c>
      <c r="S2498" t="s">
        <v>190</v>
      </c>
      <c r="T2498">
        <v>109090</v>
      </c>
    </row>
    <row r="2499" spans="1:20" x14ac:dyDescent="0.3">
      <c r="A2499" t="s">
        <v>3792</v>
      </c>
      <c r="B2499" t="str">
        <f>_xlfn.CONCAT(쿼리1[[#This Row],[주문번호]], "-", 쿼리1[[#This Row],[공정명]])</f>
        <v>20241122-1000165483-합지</v>
      </c>
      <c r="C2499">
        <v>3</v>
      </c>
      <c r="D2499" t="s">
        <v>60</v>
      </c>
      <c r="E2499" s="1">
        <v>45618</v>
      </c>
      <c r="F2499" s="1">
        <v>45629</v>
      </c>
      <c r="G2499" s="1">
        <v>45635</v>
      </c>
      <c r="H2499" s="1">
        <v>45656</v>
      </c>
      <c r="I2499" s="1">
        <v>45638</v>
      </c>
      <c r="J2499" t="s">
        <v>31</v>
      </c>
      <c r="K2499" t="s">
        <v>32</v>
      </c>
      <c r="L2499">
        <v>12000</v>
      </c>
      <c r="M2499">
        <v>12000</v>
      </c>
      <c r="N2499">
        <v>6</v>
      </c>
      <c r="O2499" t="s">
        <v>2528</v>
      </c>
      <c r="P2499" t="s">
        <v>2529</v>
      </c>
      <c r="Q2499" t="s">
        <v>2530</v>
      </c>
      <c r="R2499" t="s">
        <v>2531</v>
      </c>
      <c r="S2499" t="s">
        <v>190</v>
      </c>
      <c r="T2499">
        <v>109090</v>
      </c>
    </row>
    <row r="2500" spans="1:20" x14ac:dyDescent="0.3">
      <c r="A2500" t="s">
        <v>2527</v>
      </c>
      <c r="B2500" t="str">
        <f>_xlfn.CONCAT(쿼리1[[#This Row],[주문번호]], "-", 쿼리1[[#This Row],[공정명]])</f>
        <v>20241030-1000165483-합지</v>
      </c>
      <c r="C2500">
        <v>3</v>
      </c>
      <c r="D2500" t="s">
        <v>60</v>
      </c>
      <c r="E2500" s="1">
        <v>45595</v>
      </c>
      <c r="F2500" s="1">
        <v>45604</v>
      </c>
      <c r="G2500" s="1">
        <v>45604</v>
      </c>
      <c r="H2500" s="1">
        <v>45656</v>
      </c>
      <c r="I2500" s="1">
        <v>45604</v>
      </c>
      <c r="J2500" t="s">
        <v>31</v>
      </c>
      <c r="K2500" t="s">
        <v>39</v>
      </c>
      <c r="L2500">
        <v>6000</v>
      </c>
      <c r="M2500">
        <v>6000</v>
      </c>
      <c r="N2500">
        <v>0</v>
      </c>
      <c r="O2500" t="s">
        <v>2528</v>
      </c>
      <c r="P2500" t="s">
        <v>2529</v>
      </c>
      <c r="Q2500" t="s">
        <v>2530</v>
      </c>
      <c r="R2500" t="s">
        <v>2531</v>
      </c>
      <c r="S2500" t="s">
        <v>190</v>
      </c>
      <c r="T2500">
        <v>54545</v>
      </c>
    </row>
    <row r="2501" spans="1:20" x14ac:dyDescent="0.3">
      <c r="A2501" t="s">
        <v>3949</v>
      </c>
      <c r="B2501" t="str">
        <f>_xlfn.CONCAT(쿼리1[[#This Row],[주문번호]], "-", 쿼리1[[#This Row],[공정명]])</f>
        <v>20241022-1000153739-제대</v>
      </c>
      <c r="C2501">
        <v>4</v>
      </c>
      <c r="D2501" t="s">
        <v>80</v>
      </c>
      <c r="E2501" s="1">
        <v>45587</v>
      </c>
      <c r="F2501" s="1">
        <v>45600</v>
      </c>
      <c r="G2501" s="1">
        <v>45601</v>
      </c>
      <c r="H2501" s="1">
        <v>45656</v>
      </c>
      <c r="I2501" s="1">
        <v>45601</v>
      </c>
      <c r="J2501" t="s">
        <v>31</v>
      </c>
      <c r="K2501" t="s">
        <v>32</v>
      </c>
      <c r="L2501">
        <v>10909</v>
      </c>
      <c r="M2501">
        <v>10150</v>
      </c>
      <c r="N2501">
        <v>1</v>
      </c>
      <c r="O2501" t="s">
        <v>1177</v>
      </c>
      <c r="P2501" t="s">
        <v>3899</v>
      </c>
      <c r="Q2501" t="s">
        <v>3900</v>
      </c>
      <c r="R2501" t="s">
        <v>775</v>
      </c>
      <c r="S2501" t="s">
        <v>256</v>
      </c>
      <c r="T2501">
        <v>10909</v>
      </c>
    </row>
    <row r="2502" spans="1:20" x14ac:dyDescent="0.3">
      <c r="A2502" t="s">
        <v>772</v>
      </c>
      <c r="B2502" t="str">
        <f>_xlfn.CONCAT(쿼리1[[#This Row],[주문번호]], "-", 쿼리1[[#This Row],[공정명]])</f>
        <v>20240910-1420P0043-제대</v>
      </c>
      <c r="C2502">
        <v>4</v>
      </c>
      <c r="D2502" t="s">
        <v>80</v>
      </c>
      <c r="E2502" s="1">
        <v>45545</v>
      </c>
      <c r="F2502" s="1">
        <v>45558</v>
      </c>
      <c r="G2502" s="1">
        <v>45575</v>
      </c>
      <c r="H2502" s="1">
        <v>45656</v>
      </c>
      <c r="I2502" s="1">
        <v>45575</v>
      </c>
      <c r="J2502" t="s">
        <v>31</v>
      </c>
      <c r="K2502" t="s">
        <v>32</v>
      </c>
      <c r="L2502">
        <v>18750</v>
      </c>
      <c r="M2502">
        <v>17695</v>
      </c>
      <c r="N2502">
        <v>17</v>
      </c>
      <c r="O2502" t="s">
        <v>564</v>
      </c>
      <c r="P2502" t="s">
        <v>773</v>
      </c>
      <c r="Q2502" t="s">
        <v>774</v>
      </c>
      <c r="R2502" t="s">
        <v>775</v>
      </c>
      <c r="S2502" t="s">
        <v>256</v>
      </c>
      <c r="T2502">
        <v>18750</v>
      </c>
    </row>
    <row r="2503" spans="1:20" x14ac:dyDescent="0.3">
      <c r="A2503" t="s">
        <v>772</v>
      </c>
      <c r="B2503" t="str">
        <f>_xlfn.CONCAT(쿼리1[[#This Row],[주문번호]], "-", 쿼리1[[#This Row],[공정명]])</f>
        <v>20240910-1420P0043-제대</v>
      </c>
      <c r="C2503">
        <v>4</v>
      </c>
      <c r="D2503" t="s">
        <v>80</v>
      </c>
      <c r="E2503" s="1">
        <v>45545</v>
      </c>
      <c r="F2503" s="1">
        <v>45558</v>
      </c>
      <c r="G2503" s="1">
        <v>45575</v>
      </c>
      <c r="H2503" s="1">
        <v>45656</v>
      </c>
      <c r="I2503" s="1">
        <v>45575</v>
      </c>
      <c r="J2503" t="s">
        <v>31</v>
      </c>
      <c r="K2503" t="s">
        <v>32</v>
      </c>
      <c r="L2503">
        <v>18750</v>
      </c>
      <c r="M2503">
        <v>17695</v>
      </c>
      <c r="N2503">
        <v>17</v>
      </c>
      <c r="O2503" t="s">
        <v>564</v>
      </c>
      <c r="P2503" t="s">
        <v>773</v>
      </c>
      <c r="Q2503" t="s">
        <v>774</v>
      </c>
      <c r="R2503" t="s">
        <v>775</v>
      </c>
      <c r="S2503" t="s">
        <v>256</v>
      </c>
      <c r="T2503">
        <v>18750</v>
      </c>
    </row>
    <row r="2504" spans="1:20" x14ac:dyDescent="0.3">
      <c r="A2504" t="s">
        <v>3950</v>
      </c>
      <c r="B2504" t="str">
        <f>_xlfn.CONCAT(쿼리1[[#This Row],[주문번호]], "-", 쿼리1[[#This Row],[공정명]])</f>
        <v>20241106-1000153739-제대</v>
      </c>
      <c r="C2504">
        <v>4</v>
      </c>
      <c r="D2504" t="s">
        <v>80</v>
      </c>
      <c r="E2504" s="1">
        <v>45602</v>
      </c>
      <c r="F2504" s="1">
        <v>45615</v>
      </c>
      <c r="G2504" s="1">
        <v>45618</v>
      </c>
      <c r="H2504" s="1">
        <v>45656</v>
      </c>
      <c r="I2504" s="1">
        <v>45621</v>
      </c>
      <c r="J2504" t="s">
        <v>31</v>
      </c>
      <c r="K2504" t="s">
        <v>32</v>
      </c>
      <c r="L2504">
        <v>10909</v>
      </c>
      <c r="M2504">
        <v>10400</v>
      </c>
      <c r="N2504">
        <v>3</v>
      </c>
      <c r="O2504" t="s">
        <v>1177</v>
      </c>
      <c r="P2504" t="s">
        <v>3899</v>
      </c>
      <c r="Q2504" t="s">
        <v>3900</v>
      </c>
      <c r="R2504" t="s">
        <v>775</v>
      </c>
      <c r="S2504" t="s">
        <v>256</v>
      </c>
      <c r="T2504">
        <v>10909</v>
      </c>
    </row>
    <row r="2505" spans="1:20" x14ac:dyDescent="0.3">
      <c r="A2505" t="s">
        <v>3951</v>
      </c>
      <c r="B2505" t="str">
        <f>_xlfn.CONCAT(쿼리1[[#This Row],[주문번호]], "-", 쿼리1[[#This Row],[공정명]])</f>
        <v>20241205-1000153537-제대</v>
      </c>
      <c r="C2505">
        <v>4</v>
      </c>
      <c r="D2505" t="s">
        <v>80</v>
      </c>
      <c r="E2505" s="1">
        <v>45631</v>
      </c>
      <c r="F2505" s="1">
        <v>45644</v>
      </c>
      <c r="G2505" s="1">
        <v>45649</v>
      </c>
      <c r="H2505" s="1">
        <v>45656</v>
      </c>
      <c r="I2505" s="1">
        <v>45649</v>
      </c>
      <c r="J2505" t="s">
        <v>31</v>
      </c>
      <c r="K2505" t="s">
        <v>32</v>
      </c>
      <c r="L2505">
        <v>54545</v>
      </c>
      <c r="M2505">
        <v>53840</v>
      </c>
      <c r="N2505">
        <v>5</v>
      </c>
      <c r="O2505" t="s">
        <v>305</v>
      </c>
      <c r="P2505" t="s">
        <v>3952</v>
      </c>
      <c r="Q2505" t="s">
        <v>3953</v>
      </c>
      <c r="R2505" t="s">
        <v>3954</v>
      </c>
      <c r="S2505" t="s">
        <v>256</v>
      </c>
      <c r="T2505">
        <v>54545</v>
      </c>
    </row>
    <row r="2506" spans="1:20" x14ac:dyDescent="0.3">
      <c r="A2506" t="s">
        <v>3955</v>
      </c>
      <c r="B2506" t="str">
        <f>_xlfn.CONCAT(쿼리1[[#This Row],[주문번호]], "-", 쿼리1[[#This Row],[공정명]])</f>
        <v>20241226-1000166450-제대</v>
      </c>
      <c r="C2506">
        <v>4</v>
      </c>
      <c r="D2506" t="s">
        <v>80</v>
      </c>
      <c r="E2506" s="1">
        <v>45652</v>
      </c>
      <c r="F2506" s="1">
        <v>45666</v>
      </c>
      <c r="G2506" s="1"/>
      <c r="H2506" s="1">
        <v>45656</v>
      </c>
      <c r="I2506" s="1"/>
      <c r="J2506" t="s">
        <v>21</v>
      </c>
      <c r="K2506" t="s">
        <v>282</v>
      </c>
      <c r="L2506">
        <v>133333</v>
      </c>
      <c r="O2506" t="s">
        <v>3956</v>
      </c>
      <c r="P2506" t="s">
        <v>3957</v>
      </c>
      <c r="Q2506" t="s">
        <v>3958</v>
      </c>
      <c r="R2506" t="s">
        <v>3959</v>
      </c>
      <c r="S2506" t="s">
        <v>256</v>
      </c>
      <c r="T2506">
        <v>133333</v>
      </c>
    </row>
    <row r="2507" spans="1:20" x14ac:dyDescent="0.3">
      <c r="A2507" t="s">
        <v>3960</v>
      </c>
      <c r="B2507" t="str">
        <f>_xlfn.CONCAT(쿼리1[[#This Row],[주문번호]], "-", 쿼리1[[#This Row],[공정명]])</f>
        <v>20241007-1000169254-제대</v>
      </c>
      <c r="C2507">
        <v>3</v>
      </c>
      <c r="D2507" t="s">
        <v>80</v>
      </c>
      <c r="E2507" s="1">
        <v>45572</v>
      </c>
      <c r="F2507" s="1">
        <v>45586</v>
      </c>
      <c r="G2507" s="1">
        <v>45587</v>
      </c>
      <c r="H2507" s="1">
        <v>45656</v>
      </c>
      <c r="I2507" s="1">
        <v>45587</v>
      </c>
      <c r="J2507" t="s">
        <v>31</v>
      </c>
      <c r="K2507" t="s">
        <v>32</v>
      </c>
      <c r="L2507">
        <v>120000</v>
      </c>
      <c r="M2507">
        <v>113300</v>
      </c>
      <c r="N2507">
        <v>1</v>
      </c>
      <c r="O2507" t="s">
        <v>2357</v>
      </c>
      <c r="P2507" t="s">
        <v>3961</v>
      </c>
      <c r="Q2507" t="s">
        <v>42</v>
      </c>
      <c r="R2507" t="s">
        <v>3959</v>
      </c>
      <c r="S2507" t="s">
        <v>256</v>
      </c>
      <c r="T2507">
        <v>120000</v>
      </c>
    </row>
    <row r="2508" spans="1:20" x14ac:dyDescent="0.3">
      <c r="A2508" t="s">
        <v>3962</v>
      </c>
      <c r="B2508" t="str">
        <f>_xlfn.CONCAT(쿼리1[[#This Row],[주문번호]], "-", 쿼리1[[#This Row],[공정명]])</f>
        <v>20241021-1000166461-제대</v>
      </c>
      <c r="C2508">
        <v>4</v>
      </c>
      <c r="D2508" t="s">
        <v>80</v>
      </c>
      <c r="E2508" s="1">
        <v>45586</v>
      </c>
      <c r="F2508" s="1">
        <v>45597</v>
      </c>
      <c r="G2508" s="1">
        <v>45607</v>
      </c>
      <c r="H2508" s="1">
        <v>45656</v>
      </c>
      <c r="I2508" s="1">
        <v>45607</v>
      </c>
      <c r="J2508" t="s">
        <v>31</v>
      </c>
      <c r="K2508" t="s">
        <v>32</v>
      </c>
      <c r="L2508">
        <v>33333</v>
      </c>
      <c r="M2508">
        <v>31962</v>
      </c>
      <c r="N2508">
        <v>10</v>
      </c>
      <c r="O2508" t="s">
        <v>3956</v>
      </c>
      <c r="P2508" t="s">
        <v>3963</v>
      </c>
      <c r="Q2508" t="s">
        <v>3964</v>
      </c>
      <c r="R2508" t="s">
        <v>3959</v>
      </c>
      <c r="S2508" t="s">
        <v>256</v>
      </c>
      <c r="T2508">
        <v>33333</v>
      </c>
    </row>
    <row r="2509" spans="1:20" x14ac:dyDescent="0.3">
      <c r="A2509" t="s">
        <v>3965</v>
      </c>
      <c r="B2509" t="str">
        <f>_xlfn.CONCAT(쿼리1[[#This Row],[주문번호]], "-", 쿼리1[[#This Row],[공정명]])</f>
        <v>20241226-1000166446-제대</v>
      </c>
      <c r="C2509">
        <v>4</v>
      </c>
      <c r="D2509" t="s">
        <v>80</v>
      </c>
      <c r="E2509" s="1">
        <v>45652</v>
      </c>
      <c r="F2509" s="1">
        <v>45665</v>
      </c>
      <c r="G2509" s="1"/>
      <c r="H2509" s="1">
        <v>45656</v>
      </c>
      <c r="I2509" s="1"/>
      <c r="J2509" t="s">
        <v>21</v>
      </c>
      <c r="K2509" t="s">
        <v>282</v>
      </c>
      <c r="L2509">
        <v>22222</v>
      </c>
      <c r="O2509" t="s">
        <v>1123</v>
      </c>
      <c r="P2509" t="s">
        <v>3966</v>
      </c>
      <c r="Q2509" t="s">
        <v>3967</v>
      </c>
      <c r="R2509" t="s">
        <v>3959</v>
      </c>
      <c r="S2509" t="s">
        <v>256</v>
      </c>
      <c r="T2509">
        <v>22222</v>
      </c>
    </row>
    <row r="2510" spans="1:20" x14ac:dyDescent="0.3">
      <c r="A2510" t="s">
        <v>3968</v>
      </c>
      <c r="B2510" t="str">
        <f>_xlfn.CONCAT(쿼리1[[#This Row],[주문번호]], "-", 쿼리1[[#This Row],[공정명]])</f>
        <v>20241011-1418P0083-제대</v>
      </c>
      <c r="C2510">
        <v>4</v>
      </c>
      <c r="D2510" t="s">
        <v>80</v>
      </c>
      <c r="E2510" s="1">
        <v>45576</v>
      </c>
      <c r="F2510" s="1">
        <v>45589</v>
      </c>
      <c r="G2510" s="1">
        <v>45601</v>
      </c>
      <c r="H2510" s="1">
        <v>45656</v>
      </c>
      <c r="I2510" s="1">
        <v>45601</v>
      </c>
      <c r="J2510" t="s">
        <v>31</v>
      </c>
      <c r="K2510" t="s">
        <v>32</v>
      </c>
      <c r="L2510">
        <v>20000</v>
      </c>
      <c r="M2510">
        <v>18200</v>
      </c>
      <c r="N2510">
        <v>12</v>
      </c>
      <c r="O2510" t="s">
        <v>693</v>
      </c>
      <c r="P2510" t="s">
        <v>3969</v>
      </c>
      <c r="Q2510" t="s">
        <v>3970</v>
      </c>
      <c r="R2510" t="s">
        <v>3971</v>
      </c>
      <c r="S2510" t="s">
        <v>256</v>
      </c>
      <c r="T2510">
        <v>20000</v>
      </c>
    </row>
    <row r="2511" spans="1:20" x14ac:dyDescent="0.3">
      <c r="A2511" t="s">
        <v>3972</v>
      </c>
      <c r="B2511" t="str">
        <f>_xlfn.CONCAT(쿼리1[[#This Row],[주문번호]], "-", 쿼리1[[#This Row],[공정명]])</f>
        <v>20241220-1420P0065-제대</v>
      </c>
      <c r="C2511">
        <v>4</v>
      </c>
      <c r="D2511" t="s">
        <v>80</v>
      </c>
      <c r="E2511" s="1">
        <v>45646</v>
      </c>
      <c r="F2511" s="1">
        <v>45659</v>
      </c>
      <c r="G2511" s="1"/>
      <c r="H2511" s="1">
        <v>45656</v>
      </c>
      <c r="I2511" s="1">
        <v>45652</v>
      </c>
      <c r="J2511" t="s">
        <v>21</v>
      </c>
      <c r="K2511" t="s">
        <v>282</v>
      </c>
      <c r="L2511">
        <v>22222</v>
      </c>
      <c r="O2511" t="s">
        <v>3973</v>
      </c>
      <c r="P2511" t="s">
        <v>3974</v>
      </c>
      <c r="Q2511" t="s">
        <v>3975</v>
      </c>
      <c r="R2511" t="s">
        <v>3976</v>
      </c>
      <c r="S2511" t="s">
        <v>256</v>
      </c>
      <c r="T2511">
        <v>22222</v>
      </c>
    </row>
    <row r="2512" spans="1:20" x14ac:dyDescent="0.3">
      <c r="A2512" t="s">
        <v>3977</v>
      </c>
      <c r="B2512" t="str">
        <f>_xlfn.CONCAT(쿼리1[[#This Row],[주문번호]], "-", 쿼리1[[#This Row],[공정명]])</f>
        <v>20241218-1418P0069-제대</v>
      </c>
      <c r="C2512">
        <v>4</v>
      </c>
      <c r="D2512" t="s">
        <v>80</v>
      </c>
      <c r="E2512" s="1">
        <v>45644</v>
      </c>
      <c r="F2512" s="1">
        <v>45657</v>
      </c>
      <c r="G2512" s="1"/>
      <c r="H2512" s="1">
        <v>45656</v>
      </c>
      <c r="I2512" s="1">
        <v>45652</v>
      </c>
      <c r="J2512" t="s">
        <v>21</v>
      </c>
      <c r="K2512" t="s">
        <v>282</v>
      </c>
      <c r="L2512">
        <v>22222</v>
      </c>
      <c r="O2512" t="s">
        <v>3973</v>
      </c>
      <c r="P2512" t="s">
        <v>3974</v>
      </c>
      <c r="Q2512" t="s">
        <v>3978</v>
      </c>
      <c r="R2512" t="s">
        <v>3976</v>
      </c>
      <c r="S2512" t="s">
        <v>256</v>
      </c>
      <c r="T2512">
        <v>22222</v>
      </c>
    </row>
    <row r="2513" spans="1:20" x14ac:dyDescent="0.3">
      <c r="A2513" t="s">
        <v>3979</v>
      </c>
      <c r="B2513" t="str">
        <f>_xlfn.CONCAT(쿼리1[[#This Row],[주문번호]], "-", 쿼리1[[#This Row],[공정명]])</f>
        <v>20241218-1418P0068-제대</v>
      </c>
      <c r="C2513">
        <v>4</v>
      </c>
      <c r="D2513" t="s">
        <v>80</v>
      </c>
      <c r="E2513" s="1">
        <v>45644</v>
      </c>
      <c r="F2513" s="1">
        <v>45657</v>
      </c>
      <c r="G2513" s="1"/>
      <c r="H2513" s="1">
        <v>45656</v>
      </c>
      <c r="I2513" s="1">
        <v>45652</v>
      </c>
      <c r="J2513" t="s">
        <v>21</v>
      </c>
      <c r="K2513" t="s">
        <v>282</v>
      </c>
      <c r="L2513">
        <v>22222</v>
      </c>
      <c r="O2513" t="s">
        <v>3973</v>
      </c>
      <c r="P2513" t="s">
        <v>3974</v>
      </c>
      <c r="Q2513" t="s">
        <v>3980</v>
      </c>
      <c r="R2513" t="s">
        <v>3976</v>
      </c>
      <c r="S2513" t="s">
        <v>256</v>
      </c>
      <c r="T2513">
        <v>22222</v>
      </c>
    </row>
    <row r="2514" spans="1:20" x14ac:dyDescent="0.3">
      <c r="A2514" t="s">
        <v>3981</v>
      </c>
      <c r="B2514" t="str">
        <f>_xlfn.CONCAT(쿼리1[[#This Row],[주문번호]], "-", 쿼리1[[#This Row],[공정명]])</f>
        <v>20241018-1420P0064-제대</v>
      </c>
      <c r="C2514">
        <v>4</v>
      </c>
      <c r="D2514" t="s">
        <v>80</v>
      </c>
      <c r="E2514" s="1">
        <v>45583</v>
      </c>
      <c r="F2514" s="1">
        <v>45596</v>
      </c>
      <c r="G2514" s="1">
        <v>45609</v>
      </c>
      <c r="H2514" s="1">
        <v>45656</v>
      </c>
      <c r="I2514" s="1">
        <v>45621</v>
      </c>
      <c r="J2514" t="s">
        <v>31</v>
      </c>
      <c r="K2514" t="s">
        <v>32</v>
      </c>
      <c r="L2514">
        <v>22222</v>
      </c>
      <c r="M2514">
        <v>21320</v>
      </c>
      <c r="N2514">
        <v>13</v>
      </c>
      <c r="O2514" t="s">
        <v>3973</v>
      </c>
      <c r="P2514" t="s">
        <v>3974</v>
      </c>
      <c r="Q2514" t="s">
        <v>3982</v>
      </c>
      <c r="R2514" t="s">
        <v>3976</v>
      </c>
      <c r="S2514" t="s">
        <v>256</v>
      </c>
      <c r="T2514">
        <v>22222</v>
      </c>
    </row>
    <row r="2515" spans="1:20" x14ac:dyDescent="0.3">
      <c r="A2515" t="s">
        <v>3983</v>
      </c>
      <c r="B2515" t="str">
        <f>_xlfn.CONCAT(쿼리1[[#This Row],[주문번호]], "-", 쿼리1[[#This Row],[공정명]])</f>
        <v>20241018-1420P0065-제대</v>
      </c>
      <c r="C2515">
        <v>4</v>
      </c>
      <c r="D2515" t="s">
        <v>80</v>
      </c>
      <c r="E2515" s="1">
        <v>45583</v>
      </c>
      <c r="F2515" s="1">
        <v>45596</v>
      </c>
      <c r="G2515" s="1">
        <v>45609</v>
      </c>
      <c r="H2515" s="1">
        <v>45656</v>
      </c>
      <c r="I2515" s="1">
        <v>45621</v>
      </c>
      <c r="J2515" t="s">
        <v>31</v>
      </c>
      <c r="K2515" t="s">
        <v>32</v>
      </c>
      <c r="L2515">
        <v>22222</v>
      </c>
      <c r="M2515">
        <v>21200</v>
      </c>
      <c r="N2515">
        <v>13</v>
      </c>
      <c r="O2515" t="s">
        <v>3973</v>
      </c>
      <c r="P2515" t="s">
        <v>3974</v>
      </c>
      <c r="Q2515" t="s">
        <v>3975</v>
      </c>
      <c r="R2515" t="s">
        <v>3976</v>
      </c>
      <c r="S2515" t="s">
        <v>256</v>
      </c>
      <c r="T2515">
        <v>22222</v>
      </c>
    </row>
    <row r="2516" spans="1:20" x14ac:dyDescent="0.3">
      <c r="A2516" t="s">
        <v>3984</v>
      </c>
      <c r="B2516" t="str">
        <f>_xlfn.CONCAT(쿼리1[[#This Row],[주문번호]], "-", 쿼리1[[#This Row],[공정명]])</f>
        <v>20241227-1116P0150-제대</v>
      </c>
      <c r="C2516">
        <v>5</v>
      </c>
      <c r="D2516" t="s">
        <v>80</v>
      </c>
      <c r="E2516" s="1">
        <v>45653</v>
      </c>
      <c r="F2516" s="1">
        <v>45670</v>
      </c>
      <c r="G2516" s="1"/>
      <c r="H2516" s="1">
        <v>45656</v>
      </c>
      <c r="I2516" s="1"/>
      <c r="J2516" t="s">
        <v>21</v>
      </c>
      <c r="K2516" t="s">
        <v>282</v>
      </c>
      <c r="L2516">
        <v>105882</v>
      </c>
      <c r="O2516" t="s">
        <v>3985</v>
      </c>
      <c r="P2516" t="s">
        <v>3986</v>
      </c>
      <c r="Q2516" t="s">
        <v>3987</v>
      </c>
      <c r="R2516" t="s">
        <v>2638</v>
      </c>
      <c r="S2516" t="s">
        <v>256</v>
      </c>
      <c r="T2516">
        <v>105882</v>
      </c>
    </row>
    <row r="2517" spans="1:20" x14ac:dyDescent="0.3">
      <c r="A2517" t="s">
        <v>3988</v>
      </c>
      <c r="B2517" t="str">
        <f>_xlfn.CONCAT(쿼리1[[#This Row],[주문번호]], "-", 쿼리1[[#This Row],[공정명]])</f>
        <v>20241227-1117P0049-제대</v>
      </c>
      <c r="C2517">
        <v>5</v>
      </c>
      <c r="D2517" t="s">
        <v>80</v>
      </c>
      <c r="E2517" s="1">
        <v>45653</v>
      </c>
      <c r="F2517" s="1">
        <v>45667</v>
      </c>
      <c r="G2517" s="1"/>
      <c r="H2517" s="1">
        <v>45656</v>
      </c>
      <c r="I2517" s="1"/>
      <c r="J2517" t="s">
        <v>21</v>
      </c>
      <c r="K2517" t="s">
        <v>282</v>
      </c>
      <c r="L2517">
        <v>31578</v>
      </c>
      <c r="O2517" t="s">
        <v>3985</v>
      </c>
      <c r="P2517" t="s">
        <v>3989</v>
      </c>
      <c r="Q2517" t="s">
        <v>3990</v>
      </c>
      <c r="R2517" t="s">
        <v>2638</v>
      </c>
      <c r="S2517" t="s">
        <v>256</v>
      </c>
      <c r="T2517">
        <v>31578</v>
      </c>
    </row>
    <row r="2518" spans="1:20" x14ac:dyDescent="0.3">
      <c r="A2518" t="s">
        <v>2392</v>
      </c>
      <c r="B2518" t="str">
        <f>_xlfn.CONCAT(쿼리1[[#This Row],[주문번호]], "-", 쿼리1[[#This Row],[공정명]])</f>
        <v>20241220-2000156775-인쇄</v>
      </c>
      <c r="C2518">
        <v>2</v>
      </c>
      <c r="D2518" t="s">
        <v>328</v>
      </c>
      <c r="E2518" s="1">
        <v>45646</v>
      </c>
      <c r="F2518" s="1">
        <v>45652</v>
      </c>
      <c r="G2518" s="1"/>
      <c r="H2518" s="1">
        <v>45656</v>
      </c>
      <c r="I2518" s="1"/>
      <c r="J2518" t="s">
        <v>21</v>
      </c>
      <c r="K2518" t="s">
        <v>22</v>
      </c>
      <c r="L2518">
        <v>13600</v>
      </c>
      <c r="O2518" t="s">
        <v>236</v>
      </c>
      <c r="P2518" t="s">
        <v>2393</v>
      </c>
      <c r="Q2518" t="s">
        <v>2394</v>
      </c>
      <c r="R2518" t="s">
        <v>26</v>
      </c>
      <c r="S2518" t="s">
        <v>3427</v>
      </c>
      <c r="T2518">
        <v>40000</v>
      </c>
    </row>
    <row r="2519" spans="1:20" x14ac:dyDescent="0.3">
      <c r="A2519" t="s">
        <v>1211</v>
      </c>
      <c r="B2519" t="str">
        <f>_xlfn.CONCAT(쿼리1[[#This Row],[주문번호]], "-", 쿼리1[[#This Row],[공정명]])</f>
        <v>20241111-2219P0044-인쇄</v>
      </c>
      <c r="C2519">
        <v>2</v>
      </c>
      <c r="D2519" t="s">
        <v>328</v>
      </c>
      <c r="E2519" s="1">
        <v>45607</v>
      </c>
      <c r="F2519" s="1">
        <v>45611</v>
      </c>
      <c r="G2519" s="1">
        <v>45610</v>
      </c>
      <c r="H2519" s="1">
        <v>45656</v>
      </c>
      <c r="I2519" s="1">
        <v>45615</v>
      </c>
      <c r="J2519" t="s">
        <v>31</v>
      </c>
      <c r="K2519" t="s">
        <v>39</v>
      </c>
      <c r="L2519">
        <v>9000</v>
      </c>
      <c r="M2519">
        <v>9000</v>
      </c>
      <c r="N2519">
        <v>-1</v>
      </c>
      <c r="O2519" t="s">
        <v>339</v>
      </c>
      <c r="P2519" t="s">
        <v>1207</v>
      </c>
      <c r="Q2519" t="s">
        <v>1208</v>
      </c>
      <c r="R2519" t="s">
        <v>1209</v>
      </c>
      <c r="S2519" t="s">
        <v>3427</v>
      </c>
      <c r="T2519">
        <v>20000</v>
      </c>
    </row>
    <row r="2520" spans="1:20" x14ac:dyDescent="0.3">
      <c r="A2520" t="s">
        <v>1215</v>
      </c>
      <c r="B2520" t="str">
        <f>_xlfn.CONCAT(쿼리1[[#This Row],[주문번호]], "-", 쿼리1[[#This Row],[공정명]])</f>
        <v>20241217-240345-인쇄</v>
      </c>
      <c r="C2520">
        <v>2</v>
      </c>
      <c r="D2520" t="s">
        <v>328</v>
      </c>
      <c r="E2520" s="1">
        <v>45643</v>
      </c>
      <c r="F2520" s="1">
        <v>45649</v>
      </c>
      <c r="G2520" s="1">
        <v>45647</v>
      </c>
      <c r="H2520" s="1">
        <v>45656</v>
      </c>
      <c r="I2520" s="1">
        <v>45649</v>
      </c>
      <c r="J2520" t="s">
        <v>31</v>
      </c>
      <c r="K2520" t="s">
        <v>39</v>
      </c>
      <c r="L2520">
        <v>4000</v>
      </c>
      <c r="M2520">
        <v>4000</v>
      </c>
      <c r="N2520">
        <v>-2</v>
      </c>
      <c r="O2520" t="s">
        <v>214</v>
      </c>
      <c r="P2520" t="s">
        <v>1216</v>
      </c>
      <c r="Q2520" t="s">
        <v>1217</v>
      </c>
      <c r="R2520" t="s">
        <v>1218</v>
      </c>
      <c r="S2520" t="s">
        <v>3427</v>
      </c>
      <c r="T2520">
        <v>11428</v>
      </c>
    </row>
    <row r="2521" spans="1:20" x14ac:dyDescent="0.3">
      <c r="A2521" t="s">
        <v>2807</v>
      </c>
      <c r="B2521" t="str">
        <f>_xlfn.CONCAT(쿼리1[[#This Row],[주문번호]], "-", 쿼리1[[#This Row],[공정명]])</f>
        <v>20241121-2000139953-인쇄</v>
      </c>
      <c r="C2521">
        <v>2</v>
      </c>
      <c r="D2521" t="s">
        <v>328</v>
      </c>
      <c r="E2521" s="1">
        <v>45617</v>
      </c>
      <c r="F2521" s="1">
        <v>45623</v>
      </c>
      <c r="G2521" s="1">
        <v>45628</v>
      </c>
      <c r="H2521" s="1">
        <v>45656</v>
      </c>
      <c r="I2521" s="1">
        <v>45628</v>
      </c>
      <c r="J2521" t="s">
        <v>31</v>
      </c>
      <c r="K2521" t="s">
        <v>32</v>
      </c>
      <c r="L2521">
        <v>5800</v>
      </c>
      <c r="M2521">
        <v>5800</v>
      </c>
      <c r="N2521">
        <v>5</v>
      </c>
      <c r="O2521" t="s">
        <v>2808</v>
      </c>
      <c r="P2521" t="s">
        <v>2809</v>
      </c>
      <c r="Q2521" t="s">
        <v>2810</v>
      </c>
      <c r="R2521" t="s">
        <v>484</v>
      </c>
      <c r="S2521" t="s">
        <v>3427</v>
      </c>
      <c r="T2521">
        <v>20350</v>
      </c>
    </row>
    <row r="2522" spans="1:20" x14ac:dyDescent="0.3">
      <c r="A2522" t="s">
        <v>2811</v>
      </c>
      <c r="B2522" t="str">
        <f>_xlfn.CONCAT(쿼리1[[#This Row],[주문번호]], "-", 쿼리1[[#This Row],[공정명]])</f>
        <v>20240920-2000140046-인쇄</v>
      </c>
      <c r="C2522">
        <v>2</v>
      </c>
      <c r="D2522" t="s">
        <v>328</v>
      </c>
      <c r="E2522" s="1">
        <v>45555</v>
      </c>
      <c r="F2522" s="1">
        <v>45561</v>
      </c>
      <c r="G2522" s="1">
        <v>45574</v>
      </c>
      <c r="H2522" s="1">
        <v>45656</v>
      </c>
      <c r="I2522" s="1">
        <v>45575</v>
      </c>
      <c r="J2522" t="s">
        <v>31</v>
      </c>
      <c r="K2522" t="s">
        <v>32</v>
      </c>
      <c r="L2522">
        <v>3700</v>
      </c>
      <c r="M2522">
        <v>3700</v>
      </c>
      <c r="N2522">
        <v>13</v>
      </c>
      <c r="O2522" t="s">
        <v>2812</v>
      </c>
      <c r="P2522" t="s">
        <v>2813</v>
      </c>
      <c r="Q2522" t="s">
        <v>2814</v>
      </c>
      <c r="R2522" t="s">
        <v>484</v>
      </c>
      <c r="S2522" t="s">
        <v>3427</v>
      </c>
      <c r="T2522">
        <v>10000</v>
      </c>
    </row>
    <row r="2523" spans="1:20" x14ac:dyDescent="0.3">
      <c r="A2523" t="s">
        <v>2815</v>
      </c>
      <c r="B2523" t="str">
        <f>_xlfn.CONCAT(쿼리1[[#This Row],[주문번호]], "-", 쿼리1[[#This Row],[공정명]])</f>
        <v>20241223-2000140048-인쇄</v>
      </c>
      <c r="C2523">
        <v>2</v>
      </c>
      <c r="D2523" t="s">
        <v>328</v>
      </c>
      <c r="E2523" s="1">
        <v>45649</v>
      </c>
      <c r="F2523" s="1">
        <v>45653</v>
      </c>
      <c r="G2523" s="1">
        <v>45653</v>
      </c>
      <c r="H2523" s="1">
        <v>45656</v>
      </c>
      <c r="I2523" s="1">
        <v>45653</v>
      </c>
      <c r="J2523" t="s">
        <v>31</v>
      </c>
      <c r="K2523" t="s">
        <v>39</v>
      </c>
      <c r="L2523">
        <v>4500</v>
      </c>
      <c r="M2523">
        <v>4500</v>
      </c>
      <c r="N2523">
        <v>0</v>
      </c>
      <c r="O2523" t="s">
        <v>2812</v>
      </c>
      <c r="P2523" t="s">
        <v>2816</v>
      </c>
      <c r="Q2523" t="s">
        <v>2817</v>
      </c>
      <c r="R2523" t="s">
        <v>484</v>
      </c>
      <c r="S2523" t="s">
        <v>3427</v>
      </c>
      <c r="T2523">
        <v>10000</v>
      </c>
    </row>
    <row r="2524" spans="1:20" x14ac:dyDescent="0.3">
      <c r="A2524" t="s">
        <v>2818</v>
      </c>
      <c r="B2524" t="str">
        <f>_xlfn.CONCAT(쿼리1[[#This Row],[주문번호]], "-", 쿼리1[[#This Row],[공정명]])</f>
        <v>20241223-2000140046-인쇄</v>
      </c>
      <c r="C2524">
        <v>2</v>
      </c>
      <c r="D2524" t="s">
        <v>328</v>
      </c>
      <c r="E2524" s="1">
        <v>45649</v>
      </c>
      <c r="F2524" s="1">
        <v>45653</v>
      </c>
      <c r="G2524" s="1">
        <v>45653</v>
      </c>
      <c r="H2524" s="1">
        <v>45656</v>
      </c>
      <c r="I2524" s="1">
        <v>45653</v>
      </c>
      <c r="J2524" t="s">
        <v>31</v>
      </c>
      <c r="K2524" t="s">
        <v>39</v>
      </c>
      <c r="L2524">
        <v>3700</v>
      </c>
      <c r="M2524">
        <v>3700</v>
      </c>
      <c r="N2524">
        <v>0</v>
      </c>
      <c r="O2524" t="s">
        <v>2812</v>
      </c>
      <c r="P2524" t="s">
        <v>2813</v>
      </c>
      <c r="Q2524" t="s">
        <v>2814</v>
      </c>
      <c r="R2524" t="s">
        <v>484</v>
      </c>
      <c r="S2524" t="s">
        <v>3427</v>
      </c>
      <c r="T2524">
        <v>10000</v>
      </c>
    </row>
    <row r="2525" spans="1:20" x14ac:dyDescent="0.3">
      <c r="A2525" t="s">
        <v>2819</v>
      </c>
      <c r="B2525" t="str">
        <f>_xlfn.CONCAT(쿼리1[[#This Row],[주문번호]], "-", 쿼리1[[#This Row],[공정명]])</f>
        <v>20241223-2000140887-인쇄</v>
      </c>
      <c r="C2525">
        <v>1</v>
      </c>
      <c r="D2525" t="s">
        <v>328</v>
      </c>
      <c r="E2525" s="1">
        <v>45649</v>
      </c>
      <c r="F2525" s="1">
        <v>45653</v>
      </c>
      <c r="G2525" s="1"/>
      <c r="H2525" s="1">
        <v>45656</v>
      </c>
      <c r="I2525" s="1"/>
      <c r="J2525" t="s">
        <v>21</v>
      </c>
      <c r="K2525" t="s">
        <v>22</v>
      </c>
      <c r="L2525">
        <v>1300</v>
      </c>
      <c r="O2525" t="s">
        <v>339</v>
      </c>
      <c r="P2525" t="s">
        <v>2820</v>
      </c>
      <c r="Q2525" t="s">
        <v>2821</v>
      </c>
      <c r="R2525" t="s">
        <v>484</v>
      </c>
      <c r="S2525" t="s">
        <v>3427</v>
      </c>
      <c r="T2525">
        <v>5200</v>
      </c>
    </row>
    <row r="2526" spans="1:20" x14ac:dyDescent="0.3">
      <c r="A2526" t="s">
        <v>480</v>
      </c>
      <c r="B2526" t="str">
        <f>_xlfn.CONCAT(쿼리1[[#This Row],[주문번호]], "-", 쿼리1[[#This Row],[공정명]])</f>
        <v>20241121-2119P0075-인쇄</v>
      </c>
      <c r="C2526">
        <v>2</v>
      </c>
      <c r="D2526" t="s">
        <v>328</v>
      </c>
      <c r="E2526" s="1">
        <v>45617</v>
      </c>
      <c r="F2526" s="1">
        <v>45623</v>
      </c>
      <c r="G2526" s="1">
        <v>45630</v>
      </c>
      <c r="H2526" s="1">
        <v>45656</v>
      </c>
      <c r="I2526" s="1">
        <v>45630</v>
      </c>
      <c r="J2526" t="s">
        <v>31</v>
      </c>
      <c r="K2526" t="s">
        <v>32</v>
      </c>
      <c r="L2526">
        <v>8400</v>
      </c>
      <c r="M2526">
        <v>8400</v>
      </c>
      <c r="N2526">
        <v>7</v>
      </c>
      <c r="O2526" t="s">
        <v>481</v>
      </c>
      <c r="P2526" t="s">
        <v>482</v>
      </c>
      <c r="Q2526" t="s">
        <v>483</v>
      </c>
      <c r="R2526" t="s">
        <v>484</v>
      </c>
      <c r="S2526" t="s">
        <v>3427</v>
      </c>
      <c r="T2526">
        <v>20000</v>
      </c>
    </row>
    <row r="2527" spans="1:20" x14ac:dyDescent="0.3">
      <c r="A2527" t="s">
        <v>2822</v>
      </c>
      <c r="B2527" t="str">
        <f>_xlfn.CONCAT(쿼리1[[#This Row],[주문번호]], "-", 쿼리1[[#This Row],[공정명]])</f>
        <v>20241223-2000139957-인쇄</v>
      </c>
      <c r="C2527">
        <v>2</v>
      </c>
      <c r="D2527" t="s">
        <v>328</v>
      </c>
      <c r="E2527" s="1">
        <v>45649</v>
      </c>
      <c r="F2527" s="1">
        <v>45653</v>
      </c>
      <c r="G2527" s="1"/>
      <c r="H2527" s="1">
        <v>45656</v>
      </c>
      <c r="I2527" s="1"/>
      <c r="J2527" t="s">
        <v>21</v>
      </c>
      <c r="K2527" t="s">
        <v>22</v>
      </c>
      <c r="L2527">
        <v>5800</v>
      </c>
      <c r="O2527" t="s">
        <v>2823</v>
      </c>
      <c r="P2527" t="s">
        <v>2824</v>
      </c>
      <c r="Q2527" t="s">
        <v>2825</v>
      </c>
      <c r="R2527" t="s">
        <v>484</v>
      </c>
      <c r="S2527" t="s">
        <v>3427</v>
      </c>
      <c r="T2527">
        <v>10000</v>
      </c>
    </row>
    <row r="2528" spans="1:20" x14ac:dyDescent="0.3">
      <c r="A2528" t="s">
        <v>2826</v>
      </c>
      <c r="B2528" t="str">
        <f>_xlfn.CONCAT(쿼리1[[#This Row],[주문번호]], "-", 쿼리1[[#This Row],[공정명]])</f>
        <v>20241121-2000140046-인쇄</v>
      </c>
      <c r="C2528">
        <v>2</v>
      </c>
      <c r="D2528" t="s">
        <v>328</v>
      </c>
      <c r="E2528" s="1">
        <v>45617</v>
      </c>
      <c r="F2528" s="1">
        <v>45623</v>
      </c>
      <c r="G2528" s="1">
        <v>45628</v>
      </c>
      <c r="H2528" s="1">
        <v>45656</v>
      </c>
      <c r="I2528" s="1">
        <v>45628</v>
      </c>
      <c r="J2528" t="s">
        <v>31</v>
      </c>
      <c r="K2528" t="s">
        <v>32</v>
      </c>
      <c r="L2528">
        <v>3700</v>
      </c>
      <c r="M2528">
        <v>3700</v>
      </c>
      <c r="N2528">
        <v>5</v>
      </c>
      <c r="O2528" t="s">
        <v>2812</v>
      </c>
      <c r="P2528" t="s">
        <v>2813</v>
      </c>
      <c r="Q2528" t="s">
        <v>2814</v>
      </c>
      <c r="R2528" t="s">
        <v>484</v>
      </c>
      <c r="S2528" t="s">
        <v>3427</v>
      </c>
      <c r="T2528">
        <v>10000</v>
      </c>
    </row>
    <row r="2529" spans="1:20" x14ac:dyDescent="0.3">
      <c r="A2529" t="s">
        <v>2827</v>
      </c>
      <c r="B2529" t="str">
        <f>_xlfn.CONCAT(쿼리1[[#This Row],[주문번호]], "-", 쿼리1[[#This Row],[공정명]])</f>
        <v>20241121-2000140050-인쇄</v>
      </c>
      <c r="C2529">
        <v>1</v>
      </c>
      <c r="D2529" t="s">
        <v>328</v>
      </c>
      <c r="E2529" s="1">
        <v>45617</v>
      </c>
      <c r="F2529" s="1">
        <v>45623</v>
      </c>
      <c r="G2529" s="1">
        <v>45628</v>
      </c>
      <c r="H2529" s="1">
        <v>45656</v>
      </c>
      <c r="I2529" s="1">
        <v>45628</v>
      </c>
      <c r="J2529" t="s">
        <v>31</v>
      </c>
      <c r="K2529" t="s">
        <v>32</v>
      </c>
      <c r="L2529">
        <v>3100</v>
      </c>
      <c r="M2529">
        <v>3100</v>
      </c>
      <c r="N2529">
        <v>5</v>
      </c>
      <c r="O2529" t="s">
        <v>2828</v>
      </c>
      <c r="P2529" t="s">
        <v>2829</v>
      </c>
      <c r="Q2529" t="s">
        <v>2830</v>
      </c>
      <c r="R2529" t="s">
        <v>484</v>
      </c>
      <c r="S2529" t="s">
        <v>3427</v>
      </c>
      <c r="T2529">
        <v>10000</v>
      </c>
    </row>
    <row r="2530" spans="1:20" x14ac:dyDescent="0.3">
      <c r="A2530" t="s">
        <v>2831</v>
      </c>
      <c r="B2530" t="str">
        <f>_xlfn.CONCAT(쿼리1[[#This Row],[주문번호]], "-", 쿼리1[[#This Row],[공정명]])</f>
        <v>20241121-2000137244-인쇄</v>
      </c>
      <c r="C2530">
        <v>2</v>
      </c>
      <c r="D2530" t="s">
        <v>328</v>
      </c>
      <c r="E2530" s="1">
        <v>45617</v>
      </c>
      <c r="F2530" s="1">
        <v>45623</v>
      </c>
      <c r="G2530" s="1">
        <v>45628</v>
      </c>
      <c r="H2530" s="1">
        <v>45656</v>
      </c>
      <c r="I2530" s="1">
        <v>45628</v>
      </c>
      <c r="J2530" t="s">
        <v>31</v>
      </c>
      <c r="K2530" t="s">
        <v>32</v>
      </c>
      <c r="L2530">
        <v>1300</v>
      </c>
      <c r="M2530">
        <v>1300</v>
      </c>
      <c r="N2530">
        <v>5</v>
      </c>
      <c r="O2530" t="s">
        <v>2832</v>
      </c>
      <c r="P2530" t="s">
        <v>2833</v>
      </c>
      <c r="Q2530" t="s">
        <v>2834</v>
      </c>
      <c r="R2530" t="s">
        <v>484</v>
      </c>
      <c r="S2530" t="s">
        <v>3427</v>
      </c>
      <c r="T2530">
        <v>5200</v>
      </c>
    </row>
    <row r="2531" spans="1:20" x14ac:dyDescent="0.3">
      <c r="A2531" t="s">
        <v>2835</v>
      </c>
      <c r="B2531" t="str">
        <f>_xlfn.CONCAT(쿼리1[[#This Row],[주문번호]], "-", 쿼리1[[#This Row],[공정명]])</f>
        <v>20241030-2000140048-인쇄</v>
      </c>
      <c r="C2531">
        <v>2</v>
      </c>
      <c r="D2531" t="s">
        <v>328</v>
      </c>
      <c r="E2531" s="1">
        <v>45595</v>
      </c>
      <c r="F2531" s="1">
        <v>45601</v>
      </c>
      <c r="G2531" s="1">
        <v>45599</v>
      </c>
      <c r="H2531" s="1">
        <v>45656</v>
      </c>
      <c r="I2531" s="1">
        <v>45600</v>
      </c>
      <c r="J2531" t="s">
        <v>31</v>
      </c>
      <c r="K2531" t="s">
        <v>39</v>
      </c>
      <c r="L2531">
        <v>9000</v>
      </c>
      <c r="M2531">
        <v>9000</v>
      </c>
      <c r="N2531">
        <v>-2</v>
      </c>
      <c r="O2531" t="s">
        <v>2812</v>
      </c>
      <c r="P2531" t="s">
        <v>2816</v>
      </c>
      <c r="Q2531" t="s">
        <v>2817</v>
      </c>
      <c r="R2531" t="s">
        <v>484</v>
      </c>
      <c r="S2531" t="s">
        <v>3427</v>
      </c>
      <c r="T2531">
        <v>20000</v>
      </c>
    </row>
    <row r="2532" spans="1:20" x14ac:dyDescent="0.3">
      <c r="A2532" t="s">
        <v>2836</v>
      </c>
      <c r="B2532" t="str">
        <f>_xlfn.CONCAT(쿼리1[[#This Row],[주문번호]], "-", 쿼리1[[#This Row],[공정명]])</f>
        <v>20241121-2000140044-인쇄</v>
      </c>
      <c r="C2532">
        <v>2</v>
      </c>
      <c r="D2532" t="s">
        <v>328</v>
      </c>
      <c r="E2532" s="1">
        <v>45617</v>
      </c>
      <c r="F2532" s="1">
        <v>45623</v>
      </c>
      <c r="G2532" s="1">
        <v>45630</v>
      </c>
      <c r="H2532" s="1">
        <v>45656</v>
      </c>
      <c r="I2532" s="1">
        <v>45630</v>
      </c>
      <c r="J2532" t="s">
        <v>31</v>
      </c>
      <c r="K2532" t="s">
        <v>32</v>
      </c>
      <c r="L2532">
        <v>4000</v>
      </c>
      <c r="M2532">
        <v>4000</v>
      </c>
      <c r="N2532">
        <v>7</v>
      </c>
      <c r="O2532" t="s">
        <v>2812</v>
      </c>
      <c r="P2532" t="s">
        <v>2837</v>
      </c>
      <c r="Q2532" t="s">
        <v>2838</v>
      </c>
      <c r="R2532" t="s">
        <v>484</v>
      </c>
      <c r="S2532" t="s">
        <v>3427</v>
      </c>
      <c r="T2532">
        <v>10126</v>
      </c>
    </row>
    <row r="2533" spans="1:20" x14ac:dyDescent="0.3">
      <c r="A2533" t="s">
        <v>1206</v>
      </c>
      <c r="B2533" t="str">
        <f>_xlfn.CONCAT(쿼리1[[#This Row],[주문번호]], "-", 쿼리1[[#This Row],[공정명]])</f>
        <v>20241015-2219P0044-인쇄</v>
      </c>
      <c r="C2533">
        <v>2</v>
      </c>
      <c r="D2533" t="s">
        <v>328</v>
      </c>
      <c r="E2533" s="1">
        <v>45580</v>
      </c>
      <c r="F2533" s="1">
        <v>45586</v>
      </c>
      <c r="G2533" s="1">
        <v>45588</v>
      </c>
      <c r="H2533" s="1">
        <v>45656</v>
      </c>
      <c r="I2533" s="1">
        <v>45590</v>
      </c>
      <c r="J2533" t="s">
        <v>31</v>
      </c>
      <c r="K2533" t="s">
        <v>32</v>
      </c>
      <c r="L2533">
        <v>4000</v>
      </c>
      <c r="M2533">
        <v>4000</v>
      </c>
      <c r="N2533">
        <v>2</v>
      </c>
      <c r="O2533" t="s">
        <v>339</v>
      </c>
      <c r="P2533" t="s">
        <v>1207</v>
      </c>
      <c r="Q2533" t="s">
        <v>1208</v>
      </c>
      <c r="R2533" t="s">
        <v>1209</v>
      </c>
      <c r="S2533" t="s">
        <v>3427</v>
      </c>
      <c r="T2533">
        <v>8888</v>
      </c>
    </row>
    <row r="2534" spans="1:20" x14ac:dyDescent="0.3">
      <c r="A2534" t="s">
        <v>2527</v>
      </c>
      <c r="B2534" t="str">
        <f>_xlfn.CONCAT(쿼리1[[#This Row],[주문번호]], "-", 쿼리1[[#This Row],[공정명]])</f>
        <v>20241030-1000165483-합지</v>
      </c>
      <c r="C2534">
        <v>3</v>
      </c>
      <c r="D2534" t="s">
        <v>60</v>
      </c>
      <c r="E2534" s="1">
        <v>45595</v>
      </c>
      <c r="F2534" s="1">
        <v>45604</v>
      </c>
      <c r="G2534" s="1">
        <v>45604</v>
      </c>
      <c r="H2534" s="1">
        <v>45656</v>
      </c>
      <c r="I2534" s="1">
        <v>45604</v>
      </c>
      <c r="J2534" t="s">
        <v>31</v>
      </c>
      <c r="K2534" t="s">
        <v>39</v>
      </c>
      <c r="L2534">
        <v>6000</v>
      </c>
      <c r="M2534">
        <v>6000</v>
      </c>
      <c r="N2534">
        <v>0</v>
      </c>
      <c r="O2534" t="s">
        <v>2528</v>
      </c>
      <c r="P2534" t="s">
        <v>2529</v>
      </c>
      <c r="Q2534" t="s">
        <v>2530</v>
      </c>
      <c r="R2534" t="s">
        <v>2531</v>
      </c>
      <c r="S2534" t="s">
        <v>190</v>
      </c>
      <c r="T2534">
        <v>54545</v>
      </c>
    </row>
    <row r="2535" spans="1:20" x14ac:dyDescent="0.3">
      <c r="A2535" t="s">
        <v>2859</v>
      </c>
      <c r="B2535" t="str">
        <f>_xlfn.CONCAT(쿼리1[[#This Row],[주문번호]], "-", 쿼리1[[#This Row],[공정명]])</f>
        <v>20241216-1000165711-합지</v>
      </c>
      <c r="C2535">
        <v>3</v>
      </c>
      <c r="D2535" t="s">
        <v>60</v>
      </c>
      <c r="E2535" s="1">
        <v>45642</v>
      </c>
      <c r="F2535" s="1">
        <v>45651</v>
      </c>
      <c r="G2535" s="1">
        <v>45650</v>
      </c>
      <c r="H2535" s="1">
        <v>45656</v>
      </c>
      <c r="I2535" s="1">
        <v>45652</v>
      </c>
      <c r="J2535" t="s">
        <v>31</v>
      </c>
      <c r="K2535" t="s">
        <v>39</v>
      </c>
      <c r="L2535">
        <v>6000</v>
      </c>
      <c r="M2535">
        <v>12000</v>
      </c>
      <c r="N2535">
        <v>-1</v>
      </c>
      <c r="O2535" t="s">
        <v>91</v>
      </c>
      <c r="P2535" t="s">
        <v>1336</v>
      </c>
      <c r="Q2535" t="s">
        <v>2427</v>
      </c>
      <c r="R2535" t="s">
        <v>2428</v>
      </c>
      <c r="S2535" t="s">
        <v>190</v>
      </c>
      <c r="T2535">
        <v>24000</v>
      </c>
    </row>
    <row r="2536" spans="1:20" x14ac:dyDescent="0.3">
      <c r="A2536" t="s">
        <v>2859</v>
      </c>
      <c r="B2536" t="str">
        <f>_xlfn.CONCAT(쿼리1[[#This Row],[주문번호]], "-", 쿼리1[[#This Row],[공정명]])</f>
        <v>20241216-1000165711-합지</v>
      </c>
      <c r="C2536">
        <v>3</v>
      </c>
      <c r="D2536" t="s">
        <v>60</v>
      </c>
      <c r="E2536" s="1">
        <v>45642</v>
      </c>
      <c r="F2536" s="1">
        <v>45651</v>
      </c>
      <c r="G2536" s="1">
        <v>45650</v>
      </c>
      <c r="H2536" s="1">
        <v>45656</v>
      </c>
      <c r="I2536" s="1">
        <v>45652</v>
      </c>
      <c r="J2536" t="s">
        <v>31</v>
      </c>
      <c r="K2536" t="s">
        <v>39</v>
      </c>
      <c r="L2536">
        <v>6000</v>
      </c>
      <c r="M2536">
        <v>12000</v>
      </c>
      <c r="N2536">
        <v>-1</v>
      </c>
      <c r="O2536" t="s">
        <v>91</v>
      </c>
      <c r="P2536" t="s">
        <v>1336</v>
      </c>
      <c r="Q2536" t="s">
        <v>2427</v>
      </c>
      <c r="R2536" t="s">
        <v>2428</v>
      </c>
      <c r="S2536" t="s">
        <v>190</v>
      </c>
      <c r="T2536">
        <v>24000</v>
      </c>
    </row>
    <row r="2537" spans="1:20" x14ac:dyDescent="0.3">
      <c r="A2537" t="s">
        <v>2859</v>
      </c>
      <c r="B2537" t="str">
        <f>_xlfn.CONCAT(쿼리1[[#This Row],[주문번호]], "-", 쿼리1[[#This Row],[공정명]])</f>
        <v>20241216-1000165711-합지</v>
      </c>
      <c r="C2537">
        <v>3</v>
      </c>
      <c r="D2537" t="s">
        <v>60</v>
      </c>
      <c r="E2537" s="1">
        <v>45642</v>
      </c>
      <c r="F2537" s="1">
        <v>45651</v>
      </c>
      <c r="G2537" s="1">
        <v>45650</v>
      </c>
      <c r="H2537" s="1">
        <v>45656</v>
      </c>
      <c r="I2537" s="1">
        <v>45652</v>
      </c>
      <c r="J2537" t="s">
        <v>31</v>
      </c>
      <c r="K2537" t="s">
        <v>39</v>
      </c>
      <c r="L2537">
        <v>6000</v>
      </c>
      <c r="M2537">
        <v>12000</v>
      </c>
      <c r="N2537">
        <v>-1</v>
      </c>
      <c r="O2537" t="s">
        <v>91</v>
      </c>
      <c r="P2537" t="s">
        <v>1336</v>
      </c>
      <c r="Q2537" t="s">
        <v>2427</v>
      </c>
      <c r="R2537" t="s">
        <v>2428</v>
      </c>
      <c r="S2537" t="s">
        <v>190</v>
      </c>
      <c r="T2537">
        <v>24000</v>
      </c>
    </row>
    <row r="2538" spans="1:20" x14ac:dyDescent="0.3">
      <c r="A2538" t="s">
        <v>2860</v>
      </c>
      <c r="B2538" t="str">
        <f>_xlfn.CONCAT(쿼리1[[#This Row],[주문번호]], "-", 쿼리1[[#This Row],[공정명]])</f>
        <v>20240930-1000165711-합지</v>
      </c>
      <c r="C2538">
        <v>3</v>
      </c>
      <c r="D2538" t="s">
        <v>60</v>
      </c>
      <c r="E2538" s="1">
        <v>45565</v>
      </c>
      <c r="F2538" s="1">
        <v>45574</v>
      </c>
      <c r="G2538" s="1">
        <v>45573</v>
      </c>
      <c r="H2538" s="1">
        <v>45656</v>
      </c>
      <c r="I2538" s="1">
        <v>45573</v>
      </c>
      <c r="J2538" t="s">
        <v>31</v>
      </c>
      <c r="K2538" t="s">
        <v>39</v>
      </c>
      <c r="L2538">
        <v>6000</v>
      </c>
      <c r="M2538">
        <v>6000</v>
      </c>
      <c r="N2538">
        <v>-1</v>
      </c>
      <c r="O2538" t="s">
        <v>91</v>
      </c>
      <c r="P2538" t="s">
        <v>1336</v>
      </c>
      <c r="Q2538" t="s">
        <v>2427</v>
      </c>
      <c r="R2538" t="s">
        <v>2428</v>
      </c>
      <c r="S2538" t="s">
        <v>190</v>
      </c>
      <c r="T2538">
        <v>24000</v>
      </c>
    </row>
    <row r="2539" spans="1:20" x14ac:dyDescent="0.3">
      <c r="A2539" t="s">
        <v>3991</v>
      </c>
      <c r="B2539" t="str">
        <f>_xlfn.CONCAT(쿼리1[[#This Row],[주문번호]], "-", 쿼리1[[#This Row],[공정명]])</f>
        <v>20241022-1000169319-합지</v>
      </c>
      <c r="C2539">
        <v>3</v>
      </c>
      <c r="D2539" t="s">
        <v>60</v>
      </c>
      <c r="E2539" s="1">
        <v>45587</v>
      </c>
      <c r="F2539" s="1">
        <v>45596</v>
      </c>
      <c r="G2539" s="1">
        <v>45595</v>
      </c>
      <c r="H2539" s="1">
        <v>45656</v>
      </c>
      <c r="I2539" s="1">
        <v>45595</v>
      </c>
      <c r="J2539" t="s">
        <v>31</v>
      </c>
      <c r="K2539" t="s">
        <v>39</v>
      </c>
      <c r="L2539">
        <v>6000</v>
      </c>
      <c r="M2539">
        <v>6000</v>
      </c>
      <c r="N2539">
        <v>-1</v>
      </c>
      <c r="O2539" t="s">
        <v>2327</v>
      </c>
      <c r="P2539" t="s">
        <v>2328</v>
      </c>
      <c r="Q2539" t="s">
        <v>2332</v>
      </c>
      <c r="R2539" t="s">
        <v>204</v>
      </c>
      <c r="S2539" t="s">
        <v>190</v>
      </c>
      <c r="T2539">
        <v>48000</v>
      </c>
    </row>
    <row r="2540" spans="1:20" x14ac:dyDescent="0.3">
      <c r="A2540" t="s">
        <v>3991</v>
      </c>
      <c r="B2540" t="str">
        <f>_xlfn.CONCAT(쿼리1[[#This Row],[주문번호]], "-", 쿼리1[[#This Row],[공정명]])</f>
        <v>20241022-1000169319-합지</v>
      </c>
      <c r="C2540">
        <v>3</v>
      </c>
      <c r="D2540" t="s">
        <v>60</v>
      </c>
      <c r="E2540" s="1">
        <v>45587</v>
      </c>
      <c r="F2540" s="1">
        <v>45596</v>
      </c>
      <c r="G2540" s="1">
        <v>45595</v>
      </c>
      <c r="H2540" s="1">
        <v>45656</v>
      </c>
      <c r="I2540" s="1">
        <v>45595</v>
      </c>
      <c r="J2540" t="s">
        <v>31</v>
      </c>
      <c r="K2540" t="s">
        <v>39</v>
      </c>
      <c r="L2540">
        <v>6000</v>
      </c>
      <c r="M2540">
        <v>6000</v>
      </c>
      <c r="N2540">
        <v>-1</v>
      </c>
      <c r="O2540" t="s">
        <v>2327</v>
      </c>
      <c r="P2540" t="s">
        <v>2328</v>
      </c>
      <c r="Q2540" t="s">
        <v>2332</v>
      </c>
      <c r="R2540" t="s">
        <v>204</v>
      </c>
      <c r="S2540" t="s">
        <v>190</v>
      </c>
      <c r="T2540">
        <v>48000</v>
      </c>
    </row>
    <row r="2541" spans="1:20" x14ac:dyDescent="0.3">
      <c r="A2541" t="s">
        <v>3991</v>
      </c>
      <c r="B2541" t="str">
        <f>_xlfn.CONCAT(쿼리1[[#This Row],[주문번호]], "-", 쿼리1[[#This Row],[공정명]])</f>
        <v>20241022-1000169319-합지</v>
      </c>
      <c r="C2541">
        <v>3</v>
      </c>
      <c r="D2541" t="s">
        <v>60</v>
      </c>
      <c r="E2541" s="1">
        <v>45587</v>
      </c>
      <c r="F2541" s="1">
        <v>45596</v>
      </c>
      <c r="G2541" s="1">
        <v>45595</v>
      </c>
      <c r="H2541" s="1">
        <v>45656</v>
      </c>
      <c r="I2541" s="1">
        <v>45595</v>
      </c>
      <c r="J2541" t="s">
        <v>31</v>
      </c>
      <c r="K2541" t="s">
        <v>39</v>
      </c>
      <c r="L2541">
        <v>6000</v>
      </c>
      <c r="M2541">
        <v>6000</v>
      </c>
      <c r="N2541">
        <v>-1</v>
      </c>
      <c r="O2541" t="s">
        <v>2327</v>
      </c>
      <c r="P2541" t="s">
        <v>2328</v>
      </c>
      <c r="Q2541" t="s">
        <v>2332</v>
      </c>
      <c r="R2541" t="s">
        <v>204</v>
      </c>
      <c r="S2541" t="s">
        <v>190</v>
      </c>
      <c r="T2541">
        <v>48000</v>
      </c>
    </row>
    <row r="2542" spans="1:20" x14ac:dyDescent="0.3">
      <c r="A2542" t="s">
        <v>3991</v>
      </c>
      <c r="B2542" t="str">
        <f>_xlfn.CONCAT(쿼리1[[#This Row],[주문번호]], "-", 쿼리1[[#This Row],[공정명]])</f>
        <v>20241022-1000169319-합지</v>
      </c>
      <c r="C2542">
        <v>3</v>
      </c>
      <c r="D2542" t="s">
        <v>60</v>
      </c>
      <c r="E2542" s="1">
        <v>45587</v>
      </c>
      <c r="F2542" s="1">
        <v>45596</v>
      </c>
      <c r="G2542" s="1">
        <v>45595</v>
      </c>
      <c r="H2542" s="1">
        <v>45656</v>
      </c>
      <c r="I2542" s="1">
        <v>45595</v>
      </c>
      <c r="J2542" t="s">
        <v>31</v>
      </c>
      <c r="K2542" t="s">
        <v>39</v>
      </c>
      <c r="L2542">
        <v>6000</v>
      </c>
      <c r="M2542">
        <v>6000</v>
      </c>
      <c r="N2542">
        <v>-1</v>
      </c>
      <c r="O2542" t="s">
        <v>2327</v>
      </c>
      <c r="P2542" t="s">
        <v>2328</v>
      </c>
      <c r="Q2542" t="s">
        <v>2332</v>
      </c>
      <c r="R2542" t="s">
        <v>204</v>
      </c>
      <c r="S2542" t="s">
        <v>190</v>
      </c>
      <c r="T2542">
        <v>48000</v>
      </c>
    </row>
    <row r="2543" spans="1:20" x14ac:dyDescent="0.3">
      <c r="A2543" t="s">
        <v>3992</v>
      </c>
      <c r="B2543" t="str">
        <f>_xlfn.CONCAT(쿼리1[[#This Row],[주문번호]], "-", 쿼리1[[#This Row],[공정명]])</f>
        <v>20241112-1000169319-합지</v>
      </c>
      <c r="C2543">
        <v>3</v>
      </c>
      <c r="D2543" t="s">
        <v>60</v>
      </c>
      <c r="E2543" s="1">
        <v>45608</v>
      </c>
      <c r="F2543" s="1">
        <v>45616</v>
      </c>
      <c r="G2543" s="1">
        <v>45608</v>
      </c>
      <c r="H2543" s="1">
        <v>45656</v>
      </c>
      <c r="I2543" s="1">
        <v>45608</v>
      </c>
      <c r="J2543" t="s">
        <v>31</v>
      </c>
      <c r="K2543" t="s">
        <v>39</v>
      </c>
      <c r="L2543">
        <v>12000</v>
      </c>
      <c r="M2543">
        <v>6000</v>
      </c>
      <c r="N2543">
        <v>-8</v>
      </c>
      <c r="O2543" t="s">
        <v>2327</v>
      </c>
      <c r="P2543" t="s">
        <v>2328</v>
      </c>
      <c r="Q2543" t="s">
        <v>2332</v>
      </c>
      <c r="R2543" t="s">
        <v>204</v>
      </c>
      <c r="S2543" t="s">
        <v>190</v>
      </c>
      <c r="T2543">
        <v>1</v>
      </c>
    </row>
    <row r="2544" spans="1:20" x14ac:dyDescent="0.3">
      <c r="A2544" t="s">
        <v>3992</v>
      </c>
      <c r="B2544" t="str">
        <f>_xlfn.CONCAT(쿼리1[[#This Row],[주문번호]], "-", 쿼리1[[#This Row],[공정명]])</f>
        <v>20241112-1000169319-합지</v>
      </c>
      <c r="C2544">
        <v>3</v>
      </c>
      <c r="D2544" t="s">
        <v>60</v>
      </c>
      <c r="E2544" s="1">
        <v>45608</v>
      </c>
      <c r="F2544" s="1">
        <v>45616</v>
      </c>
      <c r="G2544" s="1">
        <v>45608</v>
      </c>
      <c r="H2544" s="1">
        <v>45656</v>
      </c>
      <c r="I2544" s="1">
        <v>45608</v>
      </c>
      <c r="J2544" t="s">
        <v>31</v>
      </c>
      <c r="K2544" t="s">
        <v>39</v>
      </c>
      <c r="L2544">
        <v>12000</v>
      </c>
      <c r="M2544">
        <v>6000</v>
      </c>
      <c r="N2544">
        <v>-8</v>
      </c>
      <c r="O2544" t="s">
        <v>2327</v>
      </c>
      <c r="P2544" t="s">
        <v>2328</v>
      </c>
      <c r="Q2544" t="s">
        <v>2332</v>
      </c>
      <c r="R2544" t="s">
        <v>204</v>
      </c>
      <c r="S2544" t="s">
        <v>190</v>
      </c>
      <c r="T2544">
        <v>1</v>
      </c>
    </row>
    <row r="2545" spans="1:20" x14ac:dyDescent="0.3">
      <c r="A2545" t="s">
        <v>3992</v>
      </c>
      <c r="B2545" t="str">
        <f>_xlfn.CONCAT(쿼리1[[#This Row],[주문번호]], "-", 쿼리1[[#This Row],[공정명]])</f>
        <v>20241112-1000169319-합지</v>
      </c>
      <c r="C2545">
        <v>3</v>
      </c>
      <c r="D2545" t="s">
        <v>60</v>
      </c>
      <c r="E2545" s="1">
        <v>45608</v>
      </c>
      <c r="F2545" s="1">
        <v>45616</v>
      </c>
      <c r="G2545" s="1">
        <v>45608</v>
      </c>
      <c r="H2545" s="1">
        <v>45656</v>
      </c>
      <c r="I2545" s="1">
        <v>45608</v>
      </c>
      <c r="J2545" t="s">
        <v>31</v>
      </c>
      <c r="K2545" t="s">
        <v>39</v>
      </c>
      <c r="L2545">
        <v>12000</v>
      </c>
      <c r="M2545">
        <v>6000</v>
      </c>
      <c r="N2545">
        <v>-8</v>
      </c>
      <c r="O2545" t="s">
        <v>2327</v>
      </c>
      <c r="P2545" t="s">
        <v>2328</v>
      </c>
      <c r="Q2545" t="s">
        <v>2332</v>
      </c>
      <c r="R2545" t="s">
        <v>204</v>
      </c>
      <c r="S2545" t="s">
        <v>190</v>
      </c>
      <c r="T2545">
        <v>1</v>
      </c>
    </row>
    <row r="2546" spans="1:20" x14ac:dyDescent="0.3">
      <c r="A2546" t="s">
        <v>3992</v>
      </c>
      <c r="B2546" t="str">
        <f>_xlfn.CONCAT(쿼리1[[#This Row],[주문번호]], "-", 쿼리1[[#This Row],[공정명]])</f>
        <v>20241112-1000169319-합지</v>
      </c>
      <c r="C2546">
        <v>3</v>
      </c>
      <c r="D2546" t="s">
        <v>60</v>
      </c>
      <c r="E2546" s="1">
        <v>45608</v>
      </c>
      <c r="F2546" s="1">
        <v>45616</v>
      </c>
      <c r="G2546" s="1">
        <v>45608</v>
      </c>
      <c r="H2546" s="1">
        <v>45656</v>
      </c>
      <c r="I2546" s="1">
        <v>45608</v>
      </c>
      <c r="J2546" t="s">
        <v>31</v>
      </c>
      <c r="K2546" t="s">
        <v>39</v>
      </c>
      <c r="L2546">
        <v>12000</v>
      </c>
      <c r="M2546">
        <v>6000</v>
      </c>
      <c r="N2546">
        <v>-8</v>
      </c>
      <c r="O2546" t="s">
        <v>2327</v>
      </c>
      <c r="P2546" t="s">
        <v>2328</v>
      </c>
      <c r="Q2546" t="s">
        <v>2332</v>
      </c>
      <c r="R2546" t="s">
        <v>204</v>
      </c>
      <c r="S2546" t="s">
        <v>190</v>
      </c>
      <c r="T2546">
        <v>1</v>
      </c>
    </row>
    <row r="2547" spans="1:20" x14ac:dyDescent="0.3">
      <c r="A2547" t="s">
        <v>3993</v>
      </c>
      <c r="B2547" t="str">
        <f>_xlfn.CONCAT(쿼리1[[#This Row],[주문번호]], "-", 쿼리1[[#This Row],[공정명]])</f>
        <v>20241101-1000169319-합지</v>
      </c>
      <c r="C2547">
        <v>3</v>
      </c>
      <c r="D2547" t="s">
        <v>60</v>
      </c>
      <c r="E2547" s="1">
        <v>45597</v>
      </c>
      <c r="F2547" s="1">
        <v>45608</v>
      </c>
      <c r="G2547" s="1">
        <v>45611</v>
      </c>
      <c r="H2547" s="1">
        <v>45656</v>
      </c>
      <c r="I2547" s="1">
        <v>45617</v>
      </c>
      <c r="J2547" t="s">
        <v>31</v>
      </c>
      <c r="K2547" t="s">
        <v>32</v>
      </c>
      <c r="L2547">
        <v>12000</v>
      </c>
      <c r="M2547">
        <v>12000</v>
      </c>
      <c r="N2547">
        <v>3</v>
      </c>
      <c r="O2547" t="s">
        <v>2327</v>
      </c>
      <c r="P2547" t="s">
        <v>2328</v>
      </c>
      <c r="Q2547" t="s">
        <v>2332</v>
      </c>
      <c r="R2547" t="s">
        <v>204</v>
      </c>
      <c r="S2547" t="s">
        <v>190</v>
      </c>
      <c r="T2547">
        <v>96000</v>
      </c>
    </row>
    <row r="2548" spans="1:20" x14ac:dyDescent="0.3">
      <c r="A2548" t="s">
        <v>3993</v>
      </c>
      <c r="B2548" t="str">
        <f>_xlfn.CONCAT(쿼리1[[#This Row],[주문번호]], "-", 쿼리1[[#This Row],[공정명]])</f>
        <v>20241101-1000169319-합지</v>
      </c>
      <c r="C2548">
        <v>3</v>
      </c>
      <c r="D2548" t="s">
        <v>60</v>
      </c>
      <c r="E2548" s="1">
        <v>45597</v>
      </c>
      <c r="F2548" s="1">
        <v>45608</v>
      </c>
      <c r="G2548" s="1">
        <v>45611</v>
      </c>
      <c r="H2548" s="1">
        <v>45656</v>
      </c>
      <c r="I2548" s="1">
        <v>45617</v>
      </c>
      <c r="J2548" t="s">
        <v>31</v>
      </c>
      <c r="K2548" t="s">
        <v>32</v>
      </c>
      <c r="L2548">
        <v>12000</v>
      </c>
      <c r="M2548">
        <v>12000</v>
      </c>
      <c r="N2548">
        <v>3</v>
      </c>
      <c r="O2548" t="s">
        <v>2327</v>
      </c>
      <c r="P2548" t="s">
        <v>2328</v>
      </c>
      <c r="Q2548" t="s">
        <v>2332</v>
      </c>
      <c r="R2548" t="s">
        <v>204</v>
      </c>
      <c r="S2548" t="s">
        <v>190</v>
      </c>
      <c r="T2548">
        <v>96000</v>
      </c>
    </row>
    <row r="2549" spans="1:20" x14ac:dyDescent="0.3">
      <c r="A2549" t="s">
        <v>3993</v>
      </c>
      <c r="B2549" t="str">
        <f>_xlfn.CONCAT(쿼리1[[#This Row],[주문번호]], "-", 쿼리1[[#This Row],[공정명]])</f>
        <v>20241101-1000169319-합지</v>
      </c>
      <c r="C2549">
        <v>3</v>
      </c>
      <c r="D2549" t="s">
        <v>60</v>
      </c>
      <c r="E2549" s="1">
        <v>45597</v>
      </c>
      <c r="F2549" s="1">
        <v>45608</v>
      </c>
      <c r="G2549" s="1">
        <v>45611</v>
      </c>
      <c r="H2549" s="1">
        <v>45656</v>
      </c>
      <c r="I2549" s="1">
        <v>45617</v>
      </c>
      <c r="J2549" t="s">
        <v>31</v>
      </c>
      <c r="K2549" t="s">
        <v>32</v>
      </c>
      <c r="L2549">
        <v>12000</v>
      </c>
      <c r="M2549">
        <v>12000</v>
      </c>
      <c r="N2549">
        <v>3</v>
      </c>
      <c r="O2549" t="s">
        <v>2327</v>
      </c>
      <c r="P2549" t="s">
        <v>2328</v>
      </c>
      <c r="Q2549" t="s">
        <v>2332</v>
      </c>
      <c r="R2549" t="s">
        <v>204</v>
      </c>
      <c r="S2549" t="s">
        <v>190</v>
      </c>
      <c r="T2549">
        <v>96000</v>
      </c>
    </row>
    <row r="2550" spans="1:20" x14ac:dyDescent="0.3">
      <c r="A2550" t="s">
        <v>945</v>
      </c>
      <c r="B2550" t="str">
        <f>_xlfn.CONCAT(쿼리1[[#This Row],[주문번호]], "-", 쿼리1[[#This Row],[공정명]])</f>
        <v>20241224-1420P0057-분단</v>
      </c>
      <c r="C2550">
        <v>4</v>
      </c>
      <c r="D2550" t="s">
        <v>196</v>
      </c>
      <c r="E2550" s="1">
        <v>45650</v>
      </c>
      <c r="F2550" s="1">
        <v>45659</v>
      </c>
      <c r="G2550" s="1"/>
      <c r="H2550" s="1">
        <v>45656</v>
      </c>
      <c r="I2550" s="1"/>
      <c r="J2550" t="s">
        <v>21</v>
      </c>
      <c r="K2550" t="s">
        <v>282</v>
      </c>
      <c r="L2550">
        <v>12000</v>
      </c>
      <c r="O2550" t="s">
        <v>555</v>
      </c>
      <c r="P2550" t="s">
        <v>556</v>
      </c>
      <c r="Q2550" t="s">
        <v>568</v>
      </c>
      <c r="R2550" t="s">
        <v>64</v>
      </c>
      <c r="S2550" t="s">
        <v>1967</v>
      </c>
      <c r="T2550">
        <v>32432</v>
      </c>
    </row>
    <row r="2551" spans="1:20" x14ac:dyDescent="0.3">
      <c r="A2551" t="s">
        <v>3154</v>
      </c>
      <c r="B2551" t="str">
        <f>_xlfn.CONCAT(쿼리1[[#This Row],[주문번호]], "-", 쿼리1[[#This Row],[공정명]])</f>
        <v>20241002-1000156900-합지</v>
      </c>
      <c r="C2551">
        <v>1</v>
      </c>
      <c r="D2551" t="s">
        <v>60</v>
      </c>
      <c r="E2551" s="1">
        <v>45567</v>
      </c>
      <c r="F2551" s="1">
        <v>45575</v>
      </c>
      <c r="G2551" s="1">
        <v>45575</v>
      </c>
      <c r="H2551" s="1">
        <v>45656</v>
      </c>
      <c r="I2551" s="1">
        <v>45576</v>
      </c>
      <c r="J2551" t="s">
        <v>31</v>
      </c>
      <c r="K2551" t="s">
        <v>39</v>
      </c>
      <c r="L2551">
        <v>6000</v>
      </c>
      <c r="M2551">
        <v>6000</v>
      </c>
      <c r="N2551">
        <v>0</v>
      </c>
      <c r="O2551" t="s">
        <v>128</v>
      </c>
      <c r="P2551" t="s">
        <v>3155</v>
      </c>
      <c r="Q2551" t="s">
        <v>42</v>
      </c>
      <c r="R2551" t="s">
        <v>3156</v>
      </c>
      <c r="S2551" t="s">
        <v>1967</v>
      </c>
      <c r="T2551">
        <v>26086</v>
      </c>
    </row>
    <row r="2552" spans="1:20" x14ac:dyDescent="0.3">
      <c r="A2552" t="s">
        <v>3272</v>
      </c>
      <c r="B2552" t="str">
        <f>_xlfn.CONCAT(쿼리1[[#This Row],[주문번호]], "-", 쿼리1[[#This Row],[공정명]])</f>
        <v>20241028-1000141018-분단</v>
      </c>
      <c r="C2552">
        <v>2</v>
      </c>
      <c r="D2552" t="s">
        <v>196</v>
      </c>
      <c r="E2552" s="1">
        <v>45593</v>
      </c>
      <c r="F2552" s="1">
        <v>45602</v>
      </c>
      <c r="G2552" s="1"/>
      <c r="H2552" s="1">
        <v>45656</v>
      </c>
      <c r="I2552" s="1">
        <v>45607</v>
      </c>
      <c r="J2552" t="s">
        <v>31</v>
      </c>
      <c r="K2552" t="s">
        <v>22</v>
      </c>
      <c r="L2552">
        <v>6000</v>
      </c>
      <c r="O2552" t="s">
        <v>859</v>
      </c>
      <c r="P2552" t="s">
        <v>3273</v>
      </c>
      <c r="Q2552" t="s">
        <v>42</v>
      </c>
      <c r="R2552" t="s">
        <v>3274</v>
      </c>
      <c r="S2552" t="s">
        <v>1967</v>
      </c>
      <c r="T2552">
        <v>40000</v>
      </c>
    </row>
    <row r="2553" spans="1:20" x14ac:dyDescent="0.3">
      <c r="A2553" t="s">
        <v>3272</v>
      </c>
      <c r="B2553" t="str">
        <f>_xlfn.CONCAT(쿼리1[[#This Row],[주문번호]], "-", 쿼리1[[#This Row],[공정명]])</f>
        <v>20241028-1000141018-합지</v>
      </c>
      <c r="C2553">
        <v>1</v>
      </c>
      <c r="D2553" t="s">
        <v>60</v>
      </c>
      <c r="E2553" s="1">
        <v>45593</v>
      </c>
      <c r="F2553" s="1">
        <v>45601</v>
      </c>
      <c r="G2553" s="1">
        <v>45600</v>
      </c>
      <c r="H2553" s="1">
        <v>45656</v>
      </c>
      <c r="I2553" s="1">
        <v>45607</v>
      </c>
      <c r="J2553" t="s">
        <v>31</v>
      </c>
      <c r="K2553" t="s">
        <v>39</v>
      </c>
      <c r="L2553">
        <v>6000</v>
      </c>
      <c r="M2553">
        <v>6000</v>
      </c>
      <c r="N2553">
        <v>-1</v>
      </c>
      <c r="O2553" t="s">
        <v>859</v>
      </c>
      <c r="P2553" t="s">
        <v>3273</v>
      </c>
      <c r="Q2553" t="s">
        <v>42</v>
      </c>
      <c r="R2553" t="s">
        <v>3274</v>
      </c>
      <c r="S2553" t="s">
        <v>1967</v>
      </c>
      <c r="T2553">
        <v>40000</v>
      </c>
    </row>
    <row r="2554" spans="1:20" x14ac:dyDescent="0.3">
      <c r="A2554" t="s">
        <v>3280</v>
      </c>
      <c r="B2554" t="str">
        <f>_xlfn.CONCAT(쿼리1[[#This Row],[주문번호]], "-", 쿼리1[[#This Row],[공정명]])</f>
        <v>20240910-1000141018-합지</v>
      </c>
      <c r="C2554">
        <v>1</v>
      </c>
      <c r="D2554" t="s">
        <v>60</v>
      </c>
      <c r="E2554" s="1">
        <v>45545</v>
      </c>
      <c r="F2554" s="1">
        <v>45553</v>
      </c>
      <c r="G2554" s="1">
        <v>45554</v>
      </c>
      <c r="H2554" s="1">
        <v>45656</v>
      </c>
      <c r="I2554" s="1">
        <v>45575</v>
      </c>
      <c r="J2554" t="s">
        <v>31</v>
      </c>
      <c r="K2554" t="s">
        <v>32</v>
      </c>
      <c r="L2554">
        <v>6000</v>
      </c>
      <c r="M2554">
        <v>6000</v>
      </c>
      <c r="N2554">
        <v>1</v>
      </c>
      <c r="O2554" t="s">
        <v>859</v>
      </c>
      <c r="P2554" t="s">
        <v>3273</v>
      </c>
      <c r="Q2554" t="s">
        <v>42</v>
      </c>
      <c r="R2554" t="s">
        <v>3274</v>
      </c>
      <c r="S2554" t="s">
        <v>1967</v>
      </c>
      <c r="T2554">
        <v>40000</v>
      </c>
    </row>
    <row r="2555" spans="1:20" x14ac:dyDescent="0.3">
      <c r="A2555" t="s">
        <v>3280</v>
      </c>
      <c r="B2555" t="str">
        <f>_xlfn.CONCAT(쿼리1[[#This Row],[주문번호]], "-", 쿼리1[[#This Row],[공정명]])</f>
        <v>20240910-1000141018-분단</v>
      </c>
      <c r="C2555">
        <v>2</v>
      </c>
      <c r="D2555" t="s">
        <v>196</v>
      </c>
      <c r="E2555" s="1">
        <v>45545</v>
      </c>
      <c r="F2555" s="1">
        <v>45554</v>
      </c>
      <c r="G2555" s="1"/>
      <c r="H2555" s="1">
        <v>45656</v>
      </c>
      <c r="I2555" s="1">
        <v>45575</v>
      </c>
      <c r="J2555" t="s">
        <v>31</v>
      </c>
      <c r="K2555" t="s">
        <v>22</v>
      </c>
      <c r="L2555">
        <v>6000</v>
      </c>
      <c r="O2555" t="s">
        <v>859</v>
      </c>
      <c r="P2555" t="s">
        <v>3273</v>
      </c>
      <c r="Q2555" t="s">
        <v>42</v>
      </c>
      <c r="R2555" t="s">
        <v>3274</v>
      </c>
      <c r="S2555" t="s">
        <v>1967</v>
      </c>
      <c r="T2555">
        <v>40000</v>
      </c>
    </row>
    <row r="2556" spans="1:20" x14ac:dyDescent="0.3">
      <c r="A2556" t="s">
        <v>3327</v>
      </c>
      <c r="B2556" t="str">
        <f>_xlfn.CONCAT(쿼리1[[#This Row],[주문번호]], "-", 쿼리1[[#This Row],[공정명]])</f>
        <v>20241002-1000157411-합지</v>
      </c>
      <c r="C2556">
        <v>2</v>
      </c>
      <c r="D2556" t="s">
        <v>60</v>
      </c>
      <c r="E2556" s="1">
        <v>45567</v>
      </c>
      <c r="F2556" s="1">
        <v>45575</v>
      </c>
      <c r="G2556" s="1">
        <v>45575</v>
      </c>
      <c r="H2556" s="1">
        <v>45656</v>
      </c>
      <c r="I2556" s="1">
        <v>45584</v>
      </c>
      <c r="J2556" t="s">
        <v>31</v>
      </c>
      <c r="K2556" t="s">
        <v>39</v>
      </c>
      <c r="L2556">
        <v>6000</v>
      </c>
      <c r="M2556">
        <v>6000</v>
      </c>
      <c r="N2556">
        <v>0</v>
      </c>
      <c r="O2556" t="s">
        <v>91</v>
      </c>
      <c r="P2556" t="s">
        <v>596</v>
      </c>
      <c r="Q2556" t="s">
        <v>42</v>
      </c>
      <c r="R2556" t="s">
        <v>3328</v>
      </c>
      <c r="S2556" t="s">
        <v>1967</v>
      </c>
      <c r="T2556">
        <v>15000</v>
      </c>
    </row>
    <row r="2557" spans="1:20" x14ac:dyDescent="0.3">
      <c r="A2557" t="s">
        <v>3329</v>
      </c>
      <c r="B2557" t="str">
        <f>_xlfn.CONCAT(쿼리1[[#This Row],[주문번호]], "-", 쿼리1[[#This Row],[공정명]])</f>
        <v>20241223-1000157411-합지</v>
      </c>
      <c r="C2557">
        <v>2</v>
      </c>
      <c r="D2557" t="s">
        <v>60</v>
      </c>
      <c r="E2557" s="1">
        <v>45649</v>
      </c>
      <c r="F2557" s="1">
        <v>45657</v>
      </c>
      <c r="G2557" s="1"/>
      <c r="H2557" s="1">
        <v>45656</v>
      </c>
      <c r="I2557" s="1"/>
      <c r="J2557" t="s">
        <v>21</v>
      </c>
      <c r="K2557" t="s">
        <v>282</v>
      </c>
      <c r="L2557">
        <v>6000</v>
      </c>
      <c r="O2557" t="s">
        <v>91</v>
      </c>
      <c r="P2557" t="s">
        <v>596</v>
      </c>
      <c r="Q2557" t="s">
        <v>42</v>
      </c>
      <c r="R2557" t="s">
        <v>3328</v>
      </c>
      <c r="S2557" t="s">
        <v>1967</v>
      </c>
      <c r="T2557">
        <v>15000</v>
      </c>
    </row>
    <row r="2558" spans="1:20" x14ac:dyDescent="0.3">
      <c r="A2558" t="s">
        <v>3281</v>
      </c>
      <c r="B2558" t="str">
        <f>_xlfn.CONCAT(쿼리1[[#This Row],[주문번호]], "-", 쿼리1[[#This Row],[공정명]])</f>
        <v>20240924-1000141398-합지</v>
      </c>
      <c r="C2558">
        <v>3</v>
      </c>
      <c r="D2558" t="s">
        <v>60</v>
      </c>
      <c r="E2558" s="1">
        <v>45559</v>
      </c>
      <c r="F2558" s="1">
        <v>45568</v>
      </c>
      <c r="G2558" s="1">
        <v>45566</v>
      </c>
      <c r="H2558" s="1">
        <v>45656</v>
      </c>
      <c r="I2558" s="1">
        <v>45587</v>
      </c>
      <c r="J2558" t="s">
        <v>31</v>
      </c>
      <c r="K2558" t="s">
        <v>39</v>
      </c>
      <c r="L2558">
        <v>12000</v>
      </c>
      <c r="M2558">
        <v>12000</v>
      </c>
      <c r="N2558">
        <v>-2</v>
      </c>
      <c r="O2558" t="s">
        <v>3230</v>
      </c>
      <c r="P2558" t="s">
        <v>3282</v>
      </c>
      <c r="Q2558" t="s">
        <v>3283</v>
      </c>
      <c r="R2558" t="s">
        <v>458</v>
      </c>
      <c r="S2558" t="s">
        <v>1967</v>
      </c>
      <c r="T2558">
        <v>30769</v>
      </c>
    </row>
    <row r="2559" spans="1:20" x14ac:dyDescent="0.3">
      <c r="A2559" t="s">
        <v>3281</v>
      </c>
      <c r="B2559" t="str">
        <f>_xlfn.CONCAT(쿼리1[[#This Row],[주문번호]], "-", 쿼리1[[#This Row],[공정명]])</f>
        <v>20240924-1000141398-합지</v>
      </c>
      <c r="C2559">
        <v>3</v>
      </c>
      <c r="D2559" t="s">
        <v>60</v>
      </c>
      <c r="E2559" s="1">
        <v>45559</v>
      </c>
      <c r="F2559" s="1">
        <v>45568</v>
      </c>
      <c r="G2559" s="1">
        <v>45575</v>
      </c>
      <c r="H2559" s="1">
        <v>45656</v>
      </c>
      <c r="I2559" s="1">
        <v>45587</v>
      </c>
      <c r="J2559" t="s">
        <v>31</v>
      </c>
      <c r="K2559" t="s">
        <v>32</v>
      </c>
      <c r="L2559">
        <v>12000</v>
      </c>
      <c r="M2559">
        <v>12000</v>
      </c>
      <c r="N2559">
        <v>7</v>
      </c>
      <c r="O2559" t="s">
        <v>3230</v>
      </c>
      <c r="P2559" t="s">
        <v>3282</v>
      </c>
      <c r="Q2559" t="s">
        <v>3283</v>
      </c>
      <c r="R2559" t="s">
        <v>458</v>
      </c>
      <c r="S2559" t="s">
        <v>1967</v>
      </c>
      <c r="T2559">
        <v>30769</v>
      </c>
    </row>
    <row r="2560" spans="1:20" x14ac:dyDescent="0.3">
      <c r="A2560" t="s">
        <v>3372</v>
      </c>
      <c r="B2560" t="str">
        <f>_xlfn.CONCAT(쿼리1[[#This Row],[주문번호]], "-", 쿼리1[[#This Row],[공정명]])</f>
        <v>20241223-1000149225-합지</v>
      </c>
      <c r="C2560">
        <v>3</v>
      </c>
      <c r="D2560" t="s">
        <v>60</v>
      </c>
      <c r="E2560" s="1">
        <v>45649</v>
      </c>
      <c r="F2560" s="1">
        <v>45658</v>
      </c>
      <c r="G2560" s="1"/>
      <c r="H2560" s="1">
        <v>45656</v>
      </c>
      <c r="I2560" s="1"/>
      <c r="J2560" t="s">
        <v>21</v>
      </c>
      <c r="K2560" t="s">
        <v>282</v>
      </c>
      <c r="L2560">
        <v>12000</v>
      </c>
      <c r="O2560" t="s">
        <v>455</v>
      </c>
      <c r="P2560" t="s">
        <v>456</v>
      </c>
      <c r="Q2560" t="s">
        <v>460</v>
      </c>
      <c r="R2560" t="s">
        <v>458</v>
      </c>
      <c r="S2560" t="s">
        <v>1967</v>
      </c>
      <c r="T2560">
        <v>19047</v>
      </c>
    </row>
    <row r="2561" spans="1:20" x14ac:dyDescent="0.3">
      <c r="A2561" t="s">
        <v>3372</v>
      </c>
      <c r="B2561" t="str">
        <f>_xlfn.CONCAT(쿼리1[[#This Row],[주문번호]], "-", 쿼리1[[#This Row],[공정명]])</f>
        <v>20241223-1000149225-합지</v>
      </c>
      <c r="C2561">
        <v>3</v>
      </c>
      <c r="D2561" t="s">
        <v>60</v>
      </c>
      <c r="E2561" s="1">
        <v>45649</v>
      </c>
      <c r="F2561" s="1">
        <v>45658</v>
      </c>
      <c r="G2561" s="1"/>
      <c r="H2561" s="1">
        <v>45656</v>
      </c>
      <c r="I2561" s="1"/>
      <c r="J2561" t="s">
        <v>21</v>
      </c>
      <c r="K2561" t="s">
        <v>282</v>
      </c>
      <c r="L2561">
        <v>12000</v>
      </c>
      <c r="O2561" t="s">
        <v>455</v>
      </c>
      <c r="P2561" t="s">
        <v>456</v>
      </c>
      <c r="Q2561" t="s">
        <v>460</v>
      </c>
      <c r="R2561" t="s">
        <v>458</v>
      </c>
      <c r="S2561" t="s">
        <v>1967</v>
      </c>
      <c r="T2561">
        <v>19047</v>
      </c>
    </row>
    <row r="2562" spans="1:20" x14ac:dyDescent="0.3">
      <c r="A2562" t="s">
        <v>3372</v>
      </c>
      <c r="B2562" t="str">
        <f>_xlfn.CONCAT(쿼리1[[#This Row],[주문번호]], "-", 쿼리1[[#This Row],[공정명]])</f>
        <v>20241223-1000149225-합지</v>
      </c>
      <c r="C2562">
        <v>3</v>
      </c>
      <c r="D2562" t="s">
        <v>60</v>
      </c>
      <c r="E2562" s="1">
        <v>45649</v>
      </c>
      <c r="F2562" s="1">
        <v>45658</v>
      </c>
      <c r="G2562" s="1"/>
      <c r="H2562" s="1">
        <v>45656</v>
      </c>
      <c r="I2562" s="1"/>
      <c r="J2562" t="s">
        <v>21</v>
      </c>
      <c r="K2562" t="s">
        <v>282</v>
      </c>
      <c r="L2562">
        <v>12000</v>
      </c>
      <c r="O2562" t="s">
        <v>455</v>
      </c>
      <c r="P2562" t="s">
        <v>456</v>
      </c>
      <c r="Q2562" t="s">
        <v>460</v>
      </c>
      <c r="R2562" t="s">
        <v>458</v>
      </c>
      <c r="S2562" t="s">
        <v>1967</v>
      </c>
      <c r="T2562">
        <v>19047</v>
      </c>
    </row>
    <row r="2563" spans="1:20" x14ac:dyDescent="0.3">
      <c r="A2563" t="s">
        <v>3372</v>
      </c>
      <c r="B2563" t="str">
        <f>_xlfn.CONCAT(쿼리1[[#This Row],[주문번호]], "-", 쿼리1[[#This Row],[공정명]])</f>
        <v>20241223-1000149225-합지</v>
      </c>
      <c r="C2563">
        <v>3</v>
      </c>
      <c r="D2563" t="s">
        <v>60</v>
      </c>
      <c r="E2563" s="1">
        <v>45649</v>
      </c>
      <c r="F2563" s="1">
        <v>45658</v>
      </c>
      <c r="G2563" s="1"/>
      <c r="H2563" s="1">
        <v>45656</v>
      </c>
      <c r="I2563" s="1"/>
      <c r="J2563" t="s">
        <v>21</v>
      </c>
      <c r="K2563" t="s">
        <v>282</v>
      </c>
      <c r="L2563">
        <v>12000</v>
      </c>
      <c r="O2563" t="s">
        <v>455</v>
      </c>
      <c r="P2563" t="s">
        <v>456</v>
      </c>
      <c r="Q2563" t="s">
        <v>460</v>
      </c>
      <c r="R2563" t="s">
        <v>458</v>
      </c>
      <c r="S2563" t="s">
        <v>1967</v>
      </c>
      <c r="T2563">
        <v>19047</v>
      </c>
    </row>
    <row r="2564" spans="1:20" x14ac:dyDescent="0.3">
      <c r="A2564" t="s">
        <v>454</v>
      </c>
      <c r="B2564" t="str">
        <f>_xlfn.CONCAT(쿼리1[[#This Row],[주문번호]], "-", 쿼리1[[#This Row],[공정명]])</f>
        <v>20240924-1000162760-합지</v>
      </c>
      <c r="C2564">
        <v>3</v>
      </c>
      <c r="D2564" t="s">
        <v>60</v>
      </c>
      <c r="E2564" s="1">
        <v>45559</v>
      </c>
      <c r="F2564" s="1">
        <v>45568</v>
      </c>
      <c r="G2564" s="1">
        <v>45567</v>
      </c>
      <c r="H2564" s="1">
        <v>45656</v>
      </c>
      <c r="I2564" s="1">
        <v>45593</v>
      </c>
      <c r="J2564" t="s">
        <v>31</v>
      </c>
      <c r="K2564" t="s">
        <v>39</v>
      </c>
      <c r="L2564">
        <v>4000</v>
      </c>
      <c r="M2564">
        <v>4000</v>
      </c>
      <c r="N2564">
        <v>-1</v>
      </c>
      <c r="O2564" t="s">
        <v>455</v>
      </c>
      <c r="P2564" t="s">
        <v>456</v>
      </c>
      <c r="Q2564" t="s">
        <v>457</v>
      </c>
      <c r="R2564" t="s">
        <v>458</v>
      </c>
      <c r="S2564" t="s">
        <v>1967</v>
      </c>
      <c r="T2564">
        <v>6349</v>
      </c>
    </row>
    <row r="2565" spans="1:20" x14ac:dyDescent="0.3">
      <c r="A2565" t="s">
        <v>454</v>
      </c>
      <c r="B2565" t="str">
        <f>_xlfn.CONCAT(쿼리1[[#This Row],[주문번호]], "-", 쿼리1[[#This Row],[공정명]])</f>
        <v>20240924-1000162760-합지</v>
      </c>
      <c r="C2565">
        <v>3</v>
      </c>
      <c r="D2565" t="s">
        <v>60</v>
      </c>
      <c r="E2565" s="1">
        <v>45559</v>
      </c>
      <c r="F2565" s="1">
        <v>45568</v>
      </c>
      <c r="G2565" s="1">
        <v>45567</v>
      </c>
      <c r="H2565" s="1">
        <v>45656</v>
      </c>
      <c r="I2565" s="1">
        <v>45593</v>
      </c>
      <c r="J2565" t="s">
        <v>31</v>
      </c>
      <c r="K2565" t="s">
        <v>39</v>
      </c>
      <c r="L2565">
        <v>4000</v>
      </c>
      <c r="M2565">
        <v>4000</v>
      </c>
      <c r="N2565">
        <v>-1</v>
      </c>
      <c r="O2565" t="s">
        <v>455</v>
      </c>
      <c r="P2565" t="s">
        <v>456</v>
      </c>
      <c r="Q2565" t="s">
        <v>457</v>
      </c>
      <c r="R2565" t="s">
        <v>458</v>
      </c>
      <c r="S2565" t="s">
        <v>1967</v>
      </c>
      <c r="T2565">
        <v>6349</v>
      </c>
    </row>
    <row r="2566" spans="1:20" x14ac:dyDescent="0.3">
      <c r="A2566" t="s">
        <v>454</v>
      </c>
      <c r="B2566" t="str">
        <f>_xlfn.CONCAT(쿼리1[[#This Row],[주문번호]], "-", 쿼리1[[#This Row],[공정명]])</f>
        <v>20240924-1000162760-합지</v>
      </c>
      <c r="C2566">
        <v>3</v>
      </c>
      <c r="D2566" t="s">
        <v>60</v>
      </c>
      <c r="E2566" s="1">
        <v>45559</v>
      </c>
      <c r="F2566" s="1">
        <v>45568</v>
      </c>
      <c r="G2566" s="1">
        <v>45575</v>
      </c>
      <c r="H2566" s="1">
        <v>45656</v>
      </c>
      <c r="I2566" s="1">
        <v>45593</v>
      </c>
      <c r="J2566" t="s">
        <v>31</v>
      </c>
      <c r="K2566" t="s">
        <v>32</v>
      </c>
      <c r="L2566">
        <v>4000</v>
      </c>
      <c r="M2566">
        <v>4000</v>
      </c>
      <c r="N2566">
        <v>7</v>
      </c>
      <c r="O2566" t="s">
        <v>455</v>
      </c>
      <c r="P2566" t="s">
        <v>456</v>
      </c>
      <c r="Q2566" t="s">
        <v>457</v>
      </c>
      <c r="R2566" t="s">
        <v>458</v>
      </c>
      <c r="S2566" t="s">
        <v>1967</v>
      </c>
      <c r="T2566">
        <v>6349</v>
      </c>
    </row>
    <row r="2567" spans="1:20" x14ac:dyDescent="0.3">
      <c r="A2567" t="s">
        <v>1210</v>
      </c>
      <c r="B2567" t="str">
        <f>_xlfn.CONCAT(쿼리1[[#This Row],[주문번호]], "-", 쿼리1[[#This Row],[공정명]])</f>
        <v>20241125-2219P0044-인쇄</v>
      </c>
      <c r="C2567">
        <v>2</v>
      </c>
      <c r="D2567" t="s">
        <v>328</v>
      </c>
      <c r="E2567" s="1">
        <v>45621</v>
      </c>
      <c r="F2567" s="1">
        <v>45624</v>
      </c>
      <c r="G2567" s="1">
        <v>45624</v>
      </c>
      <c r="H2567" s="1">
        <v>45656</v>
      </c>
      <c r="I2567" s="1">
        <v>45629</v>
      </c>
      <c r="J2567" t="s">
        <v>31</v>
      </c>
      <c r="K2567" t="s">
        <v>39</v>
      </c>
      <c r="L2567">
        <v>9000</v>
      </c>
      <c r="M2567">
        <v>9000</v>
      </c>
      <c r="N2567">
        <v>0</v>
      </c>
      <c r="O2567" t="s">
        <v>339</v>
      </c>
      <c r="P2567" t="s">
        <v>1207</v>
      </c>
      <c r="Q2567" t="s">
        <v>1208</v>
      </c>
      <c r="R2567" t="s">
        <v>1209</v>
      </c>
      <c r="S2567" t="s">
        <v>3427</v>
      </c>
      <c r="T2567">
        <v>20000</v>
      </c>
    </row>
    <row r="2568" spans="1:20" x14ac:dyDescent="0.3">
      <c r="A2568" t="s">
        <v>818</v>
      </c>
      <c r="B2568" t="str">
        <f>_xlfn.CONCAT(쿼리1[[#This Row],[주문번호]], "-", 쿼리1[[#This Row],[공정명]])</f>
        <v>20241210-2000170016-인쇄</v>
      </c>
      <c r="C2568">
        <v>2</v>
      </c>
      <c r="D2568" t="s">
        <v>328</v>
      </c>
      <c r="E2568" s="1">
        <v>45636</v>
      </c>
      <c r="F2568" s="1">
        <v>45642</v>
      </c>
      <c r="G2568" s="1">
        <v>45639</v>
      </c>
      <c r="H2568" s="1">
        <v>45656</v>
      </c>
      <c r="I2568" s="1">
        <v>45647</v>
      </c>
      <c r="J2568" t="s">
        <v>31</v>
      </c>
      <c r="K2568" t="s">
        <v>39</v>
      </c>
      <c r="L2568">
        <v>4000</v>
      </c>
      <c r="M2568">
        <v>4000</v>
      </c>
      <c r="N2568">
        <v>-3</v>
      </c>
      <c r="O2568" t="s">
        <v>324</v>
      </c>
      <c r="P2568" t="s">
        <v>819</v>
      </c>
      <c r="Q2568" t="s">
        <v>820</v>
      </c>
      <c r="R2568" t="s">
        <v>821</v>
      </c>
      <c r="S2568" t="s">
        <v>3427</v>
      </c>
      <c r="T2568">
        <v>16000</v>
      </c>
    </row>
    <row r="2569" spans="1:20" x14ac:dyDescent="0.3">
      <c r="A2569" t="s">
        <v>3994</v>
      </c>
      <c r="B2569" t="str">
        <f>_xlfn.CONCAT(쿼리1[[#This Row],[주문번호]], "-", 쿼리1[[#This Row],[공정명]])</f>
        <v>20241210-2000163227-인쇄</v>
      </c>
      <c r="C2569">
        <v>3</v>
      </c>
      <c r="D2569" t="s">
        <v>328</v>
      </c>
      <c r="E2569" s="1">
        <v>45636</v>
      </c>
      <c r="F2569" s="1">
        <v>45642</v>
      </c>
      <c r="G2569" s="1">
        <v>45641</v>
      </c>
      <c r="H2569" s="1">
        <v>45656</v>
      </c>
      <c r="I2569" s="1">
        <v>45641</v>
      </c>
      <c r="J2569" t="s">
        <v>31</v>
      </c>
      <c r="K2569" t="s">
        <v>39</v>
      </c>
      <c r="L2569">
        <v>9000</v>
      </c>
      <c r="M2569">
        <v>9000</v>
      </c>
      <c r="N2569">
        <v>-1</v>
      </c>
      <c r="O2569" t="s">
        <v>3995</v>
      </c>
      <c r="P2569" t="s">
        <v>3996</v>
      </c>
      <c r="Q2569" t="s">
        <v>3997</v>
      </c>
      <c r="R2569" t="s">
        <v>821</v>
      </c>
      <c r="S2569" t="s">
        <v>3427</v>
      </c>
      <c r="T2569">
        <v>30000</v>
      </c>
    </row>
    <row r="2570" spans="1:20" x14ac:dyDescent="0.3">
      <c r="A2570" t="s">
        <v>822</v>
      </c>
      <c r="B2570" t="str">
        <f>_xlfn.CONCAT(쿼리1[[#This Row],[주문번호]], "-", 쿼리1[[#This Row],[공정명]])</f>
        <v>20241017-2000158422-인쇄</v>
      </c>
      <c r="C2570">
        <v>2</v>
      </c>
      <c r="D2570" t="s">
        <v>328</v>
      </c>
      <c r="E2570" s="1">
        <v>45582</v>
      </c>
      <c r="F2570" s="1">
        <v>45588</v>
      </c>
      <c r="G2570" s="1">
        <v>45588</v>
      </c>
      <c r="H2570" s="1">
        <v>45656</v>
      </c>
      <c r="I2570" s="1">
        <v>45590</v>
      </c>
      <c r="J2570" t="s">
        <v>31</v>
      </c>
      <c r="K2570" t="s">
        <v>39</v>
      </c>
      <c r="L2570">
        <v>6000</v>
      </c>
      <c r="M2570">
        <v>6000</v>
      </c>
      <c r="N2570">
        <v>0</v>
      </c>
      <c r="O2570" t="s">
        <v>324</v>
      </c>
      <c r="P2570" t="s">
        <v>823</v>
      </c>
      <c r="Q2570" t="s">
        <v>824</v>
      </c>
      <c r="R2570" t="s">
        <v>821</v>
      </c>
      <c r="S2570" t="s">
        <v>3427</v>
      </c>
      <c r="T2570">
        <v>33333</v>
      </c>
    </row>
    <row r="2571" spans="1:20" x14ac:dyDescent="0.3">
      <c r="A2571" t="s">
        <v>825</v>
      </c>
      <c r="B2571" t="str">
        <f>_xlfn.CONCAT(쿼리1[[#This Row],[주문번호]], "-", 쿼리1[[#This Row],[공정명]])</f>
        <v>20241002-2000158420-인쇄</v>
      </c>
      <c r="C2571">
        <v>2</v>
      </c>
      <c r="D2571" t="s">
        <v>328</v>
      </c>
      <c r="E2571" s="1">
        <v>45567</v>
      </c>
      <c r="F2571" s="1">
        <v>45573</v>
      </c>
      <c r="G2571" s="1">
        <v>45574</v>
      </c>
      <c r="H2571" s="1">
        <v>45656</v>
      </c>
      <c r="I2571" s="1">
        <v>45574</v>
      </c>
      <c r="J2571" t="s">
        <v>31</v>
      </c>
      <c r="K2571" t="s">
        <v>32</v>
      </c>
      <c r="L2571">
        <v>4000</v>
      </c>
      <c r="M2571">
        <v>4000</v>
      </c>
      <c r="N2571">
        <v>1</v>
      </c>
      <c r="O2571" t="s">
        <v>324</v>
      </c>
      <c r="P2571" t="s">
        <v>512</v>
      </c>
      <c r="Q2571" t="s">
        <v>826</v>
      </c>
      <c r="R2571" t="s">
        <v>821</v>
      </c>
      <c r="S2571" t="s">
        <v>3427</v>
      </c>
      <c r="T2571">
        <v>26666</v>
      </c>
    </row>
    <row r="2572" spans="1:20" x14ac:dyDescent="0.3">
      <c r="A2572" t="s">
        <v>2909</v>
      </c>
      <c r="B2572" t="str">
        <f>_xlfn.CONCAT(쿼리1[[#This Row],[주문번호]], "-", 쿼리1[[#This Row],[공정명]])</f>
        <v>20241002-2000144659-인쇄</v>
      </c>
      <c r="C2572">
        <v>2</v>
      </c>
      <c r="D2572" t="s">
        <v>328</v>
      </c>
      <c r="E2572" s="1">
        <v>45567</v>
      </c>
      <c r="F2572" s="1">
        <v>45575</v>
      </c>
      <c r="G2572" s="1">
        <v>45585</v>
      </c>
      <c r="H2572" s="1">
        <v>45656</v>
      </c>
      <c r="I2572" s="1">
        <v>45602</v>
      </c>
      <c r="J2572" t="s">
        <v>31</v>
      </c>
      <c r="K2572" t="s">
        <v>32</v>
      </c>
      <c r="L2572">
        <v>10000</v>
      </c>
      <c r="M2572">
        <v>10000</v>
      </c>
      <c r="N2572">
        <v>10</v>
      </c>
      <c r="O2572" t="s">
        <v>2910</v>
      </c>
      <c r="P2572" t="s">
        <v>2911</v>
      </c>
      <c r="Q2572" t="s">
        <v>2912</v>
      </c>
      <c r="R2572" t="s">
        <v>821</v>
      </c>
      <c r="S2572" t="s">
        <v>3427</v>
      </c>
      <c r="T2572">
        <v>35714</v>
      </c>
    </row>
    <row r="2573" spans="1:20" x14ac:dyDescent="0.3">
      <c r="A2573" t="s">
        <v>3998</v>
      </c>
      <c r="B2573" t="str">
        <f>_xlfn.CONCAT(쿼리1[[#This Row],[주문번호]], "-", 쿼리1[[#This Row],[공정명]])</f>
        <v>20241002-2000163227-인쇄</v>
      </c>
      <c r="C2573">
        <v>3</v>
      </c>
      <c r="D2573" t="s">
        <v>328</v>
      </c>
      <c r="E2573" s="1">
        <v>45567</v>
      </c>
      <c r="F2573" s="1">
        <v>45573</v>
      </c>
      <c r="G2573" s="1">
        <v>45579</v>
      </c>
      <c r="H2573" s="1">
        <v>45656</v>
      </c>
      <c r="I2573" s="1">
        <v>45579</v>
      </c>
      <c r="J2573" t="s">
        <v>31</v>
      </c>
      <c r="K2573" t="s">
        <v>32</v>
      </c>
      <c r="L2573">
        <v>9000</v>
      </c>
      <c r="M2573">
        <v>9000</v>
      </c>
      <c r="N2573">
        <v>6</v>
      </c>
      <c r="O2573" t="s">
        <v>3995</v>
      </c>
      <c r="P2573" t="s">
        <v>3996</v>
      </c>
      <c r="Q2573" t="s">
        <v>3997</v>
      </c>
      <c r="R2573" t="s">
        <v>821</v>
      </c>
      <c r="S2573" t="s">
        <v>3427</v>
      </c>
      <c r="T2573">
        <v>30000</v>
      </c>
    </row>
    <row r="2574" spans="1:20" x14ac:dyDescent="0.3">
      <c r="A2574" t="s">
        <v>827</v>
      </c>
      <c r="B2574" t="str">
        <f>_xlfn.CONCAT(쿼리1[[#This Row],[주문번호]], "-", 쿼리1[[#This Row],[공정명]])</f>
        <v>20241002-2000158422-인쇄</v>
      </c>
      <c r="C2574">
        <v>2</v>
      </c>
      <c r="D2574" t="s">
        <v>328</v>
      </c>
      <c r="E2574" s="1">
        <v>45567</v>
      </c>
      <c r="F2574" s="1">
        <v>45575</v>
      </c>
      <c r="G2574" s="1">
        <v>45574</v>
      </c>
      <c r="H2574" s="1">
        <v>45656</v>
      </c>
      <c r="I2574" s="1">
        <v>45574</v>
      </c>
      <c r="J2574" t="s">
        <v>31</v>
      </c>
      <c r="K2574" t="s">
        <v>39</v>
      </c>
      <c r="L2574">
        <v>6000</v>
      </c>
      <c r="M2574">
        <v>6000</v>
      </c>
      <c r="N2574">
        <v>-1</v>
      </c>
      <c r="O2574" t="s">
        <v>324</v>
      </c>
      <c r="P2574" t="s">
        <v>823</v>
      </c>
      <c r="Q2574" t="s">
        <v>824</v>
      </c>
      <c r="R2574" t="s">
        <v>821</v>
      </c>
      <c r="S2574" t="s">
        <v>3427</v>
      </c>
      <c r="T2574">
        <v>33333</v>
      </c>
    </row>
    <row r="2575" spans="1:20" x14ac:dyDescent="0.3">
      <c r="A2575" t="s">
        <v>841</v>
      </c>
      <c r="B2575" t="str">
        <f>_xlfn.CONCAT(쿼리1[[#This Row],[주문번호]], "-", 쿼리1[[#This Row],[공정명]])</f>
        <v>20241220-2000152346-인쇄</v>
      </c>
      <c r="C2575">
        <v>2</v>
      </c>
      <c r="D2575" t="s">
        <v>328</v>
      </c>
      <c r="E2575" s="1">
        <v>45646</v>
      </c>
      <c r="F2575" s="1">
        <v>45652</v>
      </c>
      <c r="G2575" s="1">
        <v>45651</v>
      </c>
      <c r="H2575" s="1">
        <v>45656</v>
      </c>
      <c r="I2575" s="1">
        <v>45651</v>
      </c>
      <c r="J2575" t="s">
        <v>31</v>
      </c>
      <c r="K2575" t="s">
        <v>39</v>
      </c>
      <c r="L2575">
        <v>14000</v>
      </c>
      <c r="M2575">
        <v>14000</v>
      </c>
      <c r="N2575">
        <v>-1</v>
      </c>
      <c r="O2575" t="s">
        <v>324</v>
      </c>
      <c r="P2575" t="s">
        <v>836</v>
      </c>
      <c r="Q2575" t="s">
        <v>837</v>
      </c>
      <c r="R2575" t="s">
        <v>26</v>
      </c>
      <c r="S2575" t="s">
        <v>3427</v>
      </c>
      <c r="T2575">
        <v>56000</v>
      </c>
    </row>
    <row r="2576" spans="1:20" x14ac:dyDescent="0.3">
      <c r="A2576" t="s">
        <v>2756</v>
      </c>
      <c r="B2576" t="str">
        <f>_xlfn.CONCAT(쿼리1[[#This Row],[주문번호]], "-", 쿼리1[[#This Row],[공정명]])</f>
        <v>20241119-2000169100-인쇄</v>
      </c>
      <c r="C2576">
        <v>2</v>
      </c>
      <c r="D2576" t="s">
        <v>328</v>
      </c>
      <c r="E2576" s="1">
        <v>45615</v>
      </c>
      <c r="F2576" s="1">
        <v>45621</v>
      </c>
      <c r="G2576" s="1">
        <v>45624</v>
      </c>
      <c r="H2576" s="1">
        <v>45656</v>
      </c>
      <c r="I2576" s="1">
        <v>45624</v>
      </c>
      <c r="J2576" t="s">
        <v>31</v>
      </c>
      <c r="K2576" t="s">
        <v>32</v>
      </c>
      <c r="L2576">
        <v>21500</v>
      </c>
      <c r="M2576">
        <v>21500</v>
      </c>
      <c r="N2576">
        <v>3</v>
      </c>
      <c r="O2576" t="s">
        <v>214</v>
      </c>
      <c r="P2576" t="s">
        <v>240</v>
      </c>
      <c r="Q2576" t="s">
        <v>241</v>
      </c>
      <c r="R2576" t="s">
        <v>26</v>
      </c>
      <c r="S2576" t="s">
        <v>3427</v>
      </c>
      <c r="T2576">
        <v>50000</v>
      </c>
    </row>
    <row r="2577" spans="1:20" x14ac:dyDescent="0.3">
      <c r="A2577" t="s">
        <v>842</v>
      </c>
      <c r="B2577" t="str">
        <f>_xlfn.CONCAT(쿼리1[[#This Row],[주문번호]], "-", 쿼리1[[#This Row],[공정명]])</f>
        <v>20241227-2000170065-인쇄</v>
      </c>
      <c r="C2577">
        <v>2</v>
      </c>
      <c r="D2577" t="s">
        <v>328</v>
      </c>
      <c r="E2577" s="1">
        <v>45653</v>
      </c>
      <c r="F2577" s="1">
        <v>45658</v>
      </c>
      <c r="G2577" s="1"/>
      <c r="H2577" s="1">
        <v>45656</v>
      </c>
      <c r="I2577" s="1"/>
      <c r="J2577" t="s">
        <v>21</v>
      </c>
      <c r="K2577" t="s">
        <v>282</v>
      </c>
      <c r="L2577">
        <v>6000</v>
      </c>
      <c r="O2577" t="s">
        <v>843</v>
      </c>
      <c r="P2577" t="s">
        <v>844</v>
      </c>
      <c r="Q2577" t="s">
        <v>845</v>
      </c>
      <c r="R2577" t="s">
        <v>26</v>
      </c>
      <c r="S2577" t="s">
        <v>3427</v>
      </c>
      <c r="T2577">
        <v>19354</v>
      </c>
    </row>
    <row r="2578" spans="1:20" x14ac:dyDescent="0.3">
      <c r="A2578" t="s">
        <v>2754</v>
      </c>
      <c r="B2578" t="str">
        <f>_xlfn.CONCAT(쿼리1[[#This Row],[주문번호]], "-", 쿼리1[[#This Row],[공정명]])</f>
        <v>20241017-2120P0025-인쇄</v>
      </c>
      <c r="C2578">
        <v>2</v>
      </c>
      <c r="D2578" t="s">
        <v>328</v>
      </c>
      <c r="E2578" s="1">
        <v>45582</v>
      </c>
      <c r="F2578" s="1">
        <v>45588</v>
      </c>
      <c r="G2578" s="1">
        <v>45588</v>
      </c>
      <c r="H2578" s="1">
        <v>45656</v>
      </c>
      <c r="I2578" s="1">
        <v>45590</v>
      </c>
      <c r="J2578" t="s">
        <v>31</v>
      </c>
      <c r="K2578" t="s">
        <v>39</v>
      </c>
      <c r="L2578">
        <v>8000</v>
      </c>
      <c r="M2578">
        <v>8000</v>
      </c>
      <c r="N2578">
        <v>0</v>
      </c>
      <c r="O2578" t="s">
        <v>324</v>
      </c>
      <c r="P2578" t="s">
        <v>2388</v>
      </c>
      <c r="Q2578" t="s">
        <v>2755</v>
      </c>
      <c r="R2578" t="s">
        <v>26</v>
      </c>
      <c r="S2578" t="s">
        <v>3427</v>
      </c>
      <c r="T2578">
        <v>22857</v>
      </c>
    </row>
    <row r="2579" spans="1:20" x14ac:dyDescent="0.3">
      <c r="A2579" t="s">
        <v>840</v>
      </c>
      <c r="B2579" t="str">
        <f>_xlfn.CONCAT(쿼리1[[#This Row],[주문번호]], "-", 쿼리1[[#This Row],[공정명]])</f>
        <v>20241112-2000152346-인쇄</v>
      </c>
      <c r="C2579">
        <v>2</v>
      </c>
      <c r="D2579" t="s">
        <v>328</v>
      </c>
      <c r="E2579" s="1">
        <v>45608</v>
      </c>
      <c r="F2579" s="1">
        <v>45614</v>
      </c>
      <c r="G2579" s="1">
        <v>45610</v>
      </c>
      <c r="H2579" s="1">
        <v>45656</v>
      </c>
      <c r="I2579" s="1">
        <v>45616</v>
      </c>
      <c r="J2579" t="s">
        <v>31</v>
      </c>
      <c r="K2579" t="s">
        <v>39</v>
      </c>
      <c r="L2579">
        <v>14000</v>
      </c>
      <c r="M2579">
        <v>14000</v>
      </c>
      <c r="N2579">
        <v>-4</v>
      </c>
      <c r="O2579" t="s">
        <v>324</v>
      </c>
      <c r="P2579" t="s">
        <v>836</v>
      </c>
      <c r="Q2579" t="s">
        <v>837</v>
      </c>
      <c r="R2579" t="s">
        <v>26</v>
      </c>
      <c r="S2579" t="s">
        <v>3427</v>
      </c>
      <c r="T2579">
        <v>56000</v>
      </c>
    </row>
    <row r="2580" spans="1:20" x14ac:dyDescent="0.3">
      <c r="A2580" t="s">
        <v>2760</v>
      </c>
      <c r="B2580" t="str">
        <f>_xlfn.CONCAT(쿼리1[[#This Row],[주문번호]], "-", 쿼리1[[#This Row],[공정명]])</f>
        <v>20241021-2000169104-인쇄</v>
      </c>
      <c r="C2580">
        <v>2</v>
      </c>
      <c r="D2580" t="s">
        <v>328</v>
      </c>
      <c r="E2580" s="1">
        <v>45586</v>
      </c>
      <c r="F2580" s="1">
        <v>45590</v>
      </c>
      <c r="G2580" s="1">
        <v>45587</v>
      </c>
      <c r="H2580" s="1">
        <v>45656</v>
      </c>
      <c r="I2580" s="1">
        <v>45594</v>
      </c>
      <c r="J2580" t="s">
        <v>31</v>
      </c>
      <c r="K2580" t="s">
        <v>39</v>
      </c>
      <c r="L2580">
        <v>10500</v>
      </c>
      <c r="M2580">
        <v>10500</v>
      </c>
      <c r="N2580">
        <v>-3</v>
      </c>
      <c r="O2580" t="s">
        <v>214</v>
      </c>
      <c r="P2580" t="s">
        <v>240</v>
      </c>
      <c r="Q2580" t="s">
        <v>650</v>
      </c>
      <c r="R2580" t="s">
        <v>26</v>
      </c>
      <c r="S2580" t="s">
        <v>3427</v>
      </c>
      <c r="T2580">
        <v>24418</v>
      </c>
    </row>
    <row r="2581" spans="1:20" x14ac:dyDescent="0.3">
      <c r="A2581" t="s">
        <v>838</v>
      </c>
      <c r="B2581" t="str">
        <f>_xlfn.CONCAT(쿼리1[[#This Row],[주문번호]], "-", 쿼리1[[#This Row],[공정명]])</f>
        <v>20241024-2116P0082-인쇄</v>
      </c>
      <c r="C2581">
        <v>2</v>
      </c>
      <c r="D2581" t="s">
        <v>328</v>
      </c>
      <c r="E2581" s="1">
        <v>45589</v>
      </c>
      <c r="F2581" s="1">
        <v>45595</v>
      </c>
      <c r="G2581" s="1">
        <v>45595</v>
      </c>
      <c r="H2581" s="1">
        <v>45656</v>
      </c>
      <c r="I2581" s="1">
        <v>45595</v>
      </c>
      <c r="J2581" t="s">
        <v>31</v>
      </c>
      <c r="K2581" t="s">
        <v>39</v>
      </c>
      <c r="L2581">
        <v>9000</v>
      </c>
      <c r="M2581">
        <v>9000</v>
      </c>
      <c r="N2581">
        <v>0</v>
      </c>
      <c r="O2581" t="s">
        <v>832</v>
      </c>
      <c r="P2581" t="s">
        <v>833</v>
      </c>
      <c r="Q2581" t="s">
        <v>834</v>
      </c>
      <c r="R2581" t="s">
        <v>26</v>
      </c>
      <c r="S2581" t="s">
        <v>3427</v>
      </c>
      <c r="T2581">
        <v>33333</v>
      </c>
    </row>
    <row r="2582" spans="1:20" x14ac:dyDescent="0.3">
      <c r="A2582" t="s">
        <v>454</v>
      </c>
      <c r="B2582" t="str">
        <f>_xlfn.CONCAT(쿼리1[[#This Row],[주문번호]], "-", 쿼리1[[#This Row],[공정명]])</f>
        <v>20240924-1000162760-합지</v>
      </c>
      <c r="C2582">
        <v>3</v>
      </c>
      <c r="D2582" t="s">
        <v>60</v>
      </c>
      <c r="E2582" s="1">
        <v>45559</v>
      </c>
      <c r="F2582" s="1">
        <v>45568</v>
      </c>
      <c r="G2582" s="1">
        <v>45575</v>
      </c>
      <c r="H2582" s="1">
        <v>45656</v>
      </c>
      <c r="I2582" s="1">
        <v>45593</v>
      </c>
      <c r="J2582" t="s">
        <v>31</v>
      </c>
      <c r="K2582" t="s">
        <v>32</v>
      </c>
      <c r="L2582">
        <v>4000</v>
      </c>
      <c r="M2582">
        <v>4000</v>
      </c>
      <c r="N2582">
        <v>7</v>
      </c>
      <c r="O2582" t="s">
        <v>455</v>
      </c>
      <c r="P2582" t="s">
        <v>456</v>
      </c>
      <c r="Q2582" t="s">
        <v>457</v>
      </c>
      <c r="R2582" t="s">
        <v>458</v>
      </c>
      <c r="S2582" t="s">
        <v>1967</v>
      </c>
      <c r="T2582">
        <v>6349</v>
      </c>
    </row>
    <row r="2583" spans="1:20" x14ac:dyDescent="0.3">
      <c r="A2583" t="s">
        <v>454</v>
      </c>
      <c r="B2583" t="str">
        <f>_xlfn.CONCAT(쿼리1[[#This Row],[주문번호]], "-", 쿼리1[[#This Row],[공정명]])</f>
        <v>20240924-1000162760-합지</v>
      </c>
      <c r="C2583">
        <v>3</v>
      </c>
      <c r="D2583" t="s">
        <v>60</v>
      </c>
      <c r="E2583" s="1">
        <v>45559</v>
      </c>
      <c r="F2583" s="1">
        <v>45568</v>
      </c>
      <c r="G2583" s="1">
        <v>45567</v>
      </c>
      <c r="H2583" s="1">
        <v>45656</v>
      </c>
      <c r="I2583" s="1">
        <v>45593</v>
      </c>
      <c r="J2583" t="s">
        <v>31</v>
      </c>
      <c r="K2583" t="s">
        <v>39</v>
      </c>
      <c r="L2583">
        <v>4000</v>
      </c>
      <c r="M2583">
        <v>4000</v>
      </c>
      <c r="N2583">
        <v>-1</v>
      </c>
      <c r="O2583" t="s">
        <v>455</v>
      </c>
      <c r="P2583" t="s">
        <v>456</v>
      </c>
      <c r="Q2583" t="s">
        <v>457</v>
      </c>
      <c r="R2583" t="s">
        <v>458</v>
      </c>
      <c r="S2583" t="s">
        <v>1967</v>
      </c>
      <c r="T2583">
        <v>6349</v>
      </c>
    </row>
    <row r="2584" spans="1:20" x14ac:dyDescent="0.3">
      <c r="A2584" t="s">
        <v>454</v>
      </c>
      <c r="B2584" t="str">
        <f>_xlfn.CONCAT(쿼리1[[#This Row],[주문번호]], "-", 쿼리1[[#This Row],[공정명]])</f>
        <v>20240924-1000162760-합지</v>
      </c>
      <c r="C2584">
        <v>3</v>
      </c>
      <c r="D2584" t="s">
        <v>60</v>
      </c>
      <c r="E2584" s="1">
        <v>45559</v>
      </c>
      <c r="F2584" s="1">
        <v>45568</v>
      </c>
      <c r="G2584" s="1">
        <v>45567</v>
      </c>
      <c r="H2584" s="1">
        <v>45656</v>
      </c>
      <c r="I2584" s="1">
        <v>45593</v>
      </c>
      <c r="J2584" t="s">
        <v>31</v>
      </c>
      <c r="K2584" t="s">
        <v>39</v>
      </c>
      <c r="L2584">
        <v>4000</v>
      </c>
      <c r="M2584">
        <v>4000</v>
      </c>
      <c r="N2584">
        <v>-1</v>
      </c>
      <c r="O2584" t="s">
        <v>455</v>
      </c>
      <c r="P2584" t="s">
        <v>456</v>
      </c>
      <c r="Q2584" t="s">
        <v>457</v>
      </c>
      <c r="R2584" t="s">
        <v>458</v>
      </c>
      <c r="S2584" t="s">
        <v>1967</v>
      </c>
      <c r="T2584">
        <v>6349</v>
      </c>
    </row>
    <row r="2585" spans="1:20" x14ac:dyDescent="0.3">
      <c r="A2585" t="s">
        <v>454</v>
      </c>
      <c r="B2585" t="str">
        <f>_xlfn.CONCAT(쿼리1[[#This Row],[주문번호]], "-", 쿼리1[[#This Row],[공정명]])</f>
        <v>20240924-1000162760-합지</v>
      </c>
      <c r="C2585">
        <v>3</v>
      </c>
      <c r="D2585" t="s">
        <v>60</v>
      </c>
      <c r="E2585" s="1">
        <v>45559</v>
      </c>
      <c r="F2585" s="1">
        <v>45568</v>
      </c>
      <c r="G2585" s="1">
        <v>45575</v>
      </c>
      <c r="H2585" s="1">
        <v>45656</v>
      </c>
      <c r="I2585" s="1">
        <v>45593</v>
      </c>
      <c r="J2585" t="s">
        <v>31</v>
      </c>
      <c r="K2585" t="s">
        <v>32</v>
      </c>
      <c r="L2585">
        <v>4000</v>
      </c>
      <c r="M2585">
        <v>4000</v>
      </c>
      <c r="N2585">
        <v>7</v>
      </c>
      <c r="O2585" t="s">
        <v>455</v>
      </c>
      <c r="P2585" t="s">
        <v>456</v>
      </c>
      <c r="Q2585" t="s">
        <v>457</v>
      </c>
      <c r="R2585" t="s">
        <v>458</v>
      </c>
      <c r="S2585" t="s">
        <v>1967</v>
      </c>
      <c r="T2585">
        <v>6349</v>
      </c>
    </row>
    <row r="2586" spans="1:20" x14ac:dyDescent="0.3">
      <c r="A2586" t="s">
        <v>454</v>
      </c>
      <c r="B2586" t="str">
        <f>_xlfn.CONCAT(쿼리1[[#This Row],[주문번호]], "-", 쿼리1[[#This Row],[공정명]])</f>
        <v>20240924-1000162760-합지</v>
      </c>
      <c r="C2586">
        <v>3</v>
      </c>
      <c r="D2586" t="s">
        <v>60</v>
      </c>
      <c r="E2586" s="1">
        <v>45559</v>
      </c>
      <c r="F2586" s="1">
        <v>45568</v>
      </c>
      <c r="G2586" s="1">
        <v>45575</v>
      </c>
      <c r="H2586" s="1">
        <v>45656</v>
      </c>
      <c r="I2586" s="1">
        <v>45593</v>
      </c>
      <c r="J2586" t="s">
        <v>31</v>
      </c>
      <c r="K2586" t="s">
        <v>32</v>
      </c>
      <c r="L2586">
        <v>4000</v>
      </c>
      <c r="M2586">
        <v>4000</v>
      </c>
      <c r="N2586">
        <v>7</v>
      </c>
      <c r="O2586" t="s">
        <v>455</v>
      </c>
      <c r="P2586" t="s">
        <v>456</v>
      </c>
      <c r="Q2586" t="s">
        <v>457</v>
      </c>
      <c r="R2586" t="s">
        <v>458</v>
      </c>
      <c r="S2586" t="s">
        <v>1967</v>
      </c>
      <c r="T2586">
        <v>6349</v>
      </c>
    </row>
    <row r="2587" spans="1:20" x14ac:dyDescent="0.3">
      <c r="A2587" t="s">
        <v>454</v>
      </c>
      <c r="B2587" t="str">
        <f>_xlfn.CONCAT(쿼리1[[#This Row],[주문번호]], "-", 쿼리1[[#This Row],[공정명]])</f>
        <v>20240924-1000162760-합지</v>
      </c>
      <c r="C2587">
        <v>3</v>
      </c>
      <c r="D2587" t="s">
        <v>60</v>
      </c>
      <c r="E2587" s="1">
        <v>45559</v>
      </c>
      <c r="F2587" s="1">
        <v>45568</v>
      </c>
      <c r="G2587" s="1">
        <v>45567</v>
      </c>
      <c r="H2587" s="1">
        <v>45656</v>
      </c>
      <c r="I2587" s="1">
        <v>45593</v>
      </c>
      <c r="J2587" t="s">
        <v>31</v>
      </c>
      <c r="K2587" t="s">
        <v>39</v>
      </c>
      <c r="L2587">
        <v>4000</v>
      </c>
      <c r="M2587">
        <v>4000</v>
      </c>
      <c r="N2587">
        <v>-1</v>
      </c>
      <c r="O2587" t="s">
        <v>455</v>
      </c>
      <c r="P2587" t="s">
        <v>456</v>
      </c>
      <c r="Q2587" t="s">
        <v>457</v>
      </c>
      <c r="R2587" t="s">
        <v>458</v>
      </c>
      <c r="S2587" t="s">
        <v>1967</v>
      </c>
      <c r="T2587">
        <v>6349</v>
      </c>
    </row>
    <row r="2588" spans="1:20" x14ac:dyDescent="0.3">
      <c r="A2588" t="s">
        <v>454</v>
      </c>
      <c r="B2588" t="str">
        <f>_xlfn.CONCAT(쿼리1[[#This Row],[주문번호]], "-", 쿼리1[[#This Row],[공정명]])</f>
        <v>20240924-1000162760-합지</v>
      </c>
      <c r="C2588">
        <v>3</v>
      </c>
      <c r="D2588" t="s">
        <v>60</v>
      </c>
      <c r="E2588" s="1">
        <v>45559</v>
      </c>
      <c r="F2588" s="1">
        <v>45568</v>
      </c>
      <c r="G2588" s="1">
        <v>45567</v>
      </c>
      <c r="H2588" s="1">
        <v>45656</v>
      </c>
      <c r="I2588" s="1">
        <v>45593</v>
      </c>
      <c r="J2588" t="s">
        <v>31</v>
      </c>
      <c r="K2588" t="s">
        <v>39</v>
      </c>
      <c r="L2588">
        <v>4000</v>
      </c>
      <c r="M2588">
        <v>4000</v>
      </c>
      <c r="N2588">
        <v>-1</v>
      </c>
      <c r="O2588" t="s">
        <v>455</v>
      </c>
      <c r="P2588" t="s">
        <v>456</v>
      </c>
      <c r="Q2588" t="s">
        <v>457</v>
      </c>
      <c r="R2588" t="s">
        <v>458</v>
      </c>
      <c r="S2588" t="s">
        <v>1967</v>
      </c>
      <c r="T2588">
        <v>6349</v>
      </c>
    </row>
    <row r="2589" spans="1:20" x14ac:dyDescent="0.3">
      <c r="A2589" t="s">
        <v>454</v>
      </c>
      <c r="B2589" t="str">
        <f>_xlfn.CONCAT(쿼리1[[#This Row],[주문번호]], "-", 쿼리1[[#This Row],[공정명]])</f>
        <v>20240924-1000162760-합지</v>
      </c>
      <c r="C2589">
        <v>3</v>
      </c>
      <c r="D2589" t="s">
        <v>60</v>
      </c>
      <c r="E2589" s="1">
        <v>45559</v>
      </c>
      <c r="F2589" s="1">
        <v>45568</v>
      </c>
      <c r="G2589" s="1">
        <v>45575</v>
      </c>
      <c r="H2589" s="1">
        <v>45656</v>
      </c>
      <c r="I2589" s="1">
        <v>45593</v>
      </c>
      <c r="J2589" t="s">
        <v>31</v>
      </c>
      <c r="K2589" t="s">
        <v>32</v>
      </c>
      <c r="L2589">
        <v>4000</v>
      </c>
      <c r="M2589">
        <v>4000</v>
      </c>
      <c r="N2589">
        <v>7</v>
      </c>
      <c r="O2589" t="s">
        <v>455</v>
      </c>
      <c r="P2589" t="s">
        <v>456</v>
      </c>
      <c r="Q2589" t="s">
        <v>457</v>
      </c>
      <c r="R2589" t="s">
        <v>458</v>
      </c>
      <c r="S2589" t="s">
        <v>1967</v>
      </c>
      <c r="T2589">
        <v>6349</v>
      </c>
    </row>
    <row r="2590" spans="1:20" x14ac:dyDescent="0.3">
      <c r="A2590" t="s">
        <v>454</v>
      </c>
      <c r="B2590" t="str">
        <f>_xlfn.CONCAT(쿼리1[[#This Row],[주문번호]], "-", 쿼리1[[#This Row],[공정명]])</f>
        <v>20240924-1000162760-합지</v>
      </c>
      <c r="C2590">
        <v>3</v>
      </c>
      <c r="D2590" t="s">
        <v>60</v>
      </c>
      <c r="E2590" s="1">
        <v>45559</v>
      </c>
      <c r="F2590" s="1">
        <v>45568</v>
      </c>
      <c r="G2590" s="1">
        <v>45575</v>
      </c>
      <c r="H2590" s="1">
        <v>45656</v>
      </c>
      <c r="I2590" s="1">
        <v>45593</v>
      </c>
      <c r="J2590" t="s">
        <v>31</v>
      </c>
      <c r="K2590" t="s">
        <v>32</v>
      </c>
      <c r="L2590">
        <v>4000</v>
      </c>
      <c r="M2590">
        <v>4000</v>
      </c>
      <c r="N2590">
        <v>7</v>
      </c>
      <c r="O2590" t="s">
        <v>455</v>
      </c>
      <c r="P2590" t="s">
        <v>456</v>
      </c>
      <c r="Q2590" t="s">
        <v>457</v>
      </c>
      <c r="R2590" t="s">
        <v>458</v>
      </c>
      <c r="S2590" t="s">
        <v>1967</v>
      </c>
      <c r="T2590">
        <v>6349</v>
      </c>
    </row>
    <row r="2591" spans="1:20" x14ac:dyDescent="0.3">
      <c r="A2591" t="s">
        <v>454</v>
      </c>
      <c r="B2591" t="str">
        <f>_xlfn.CONCAT(쿼리1[[#This Row],[주문번호]], "-", 쿼리1[[#This Row],[공정명]])</f>
        <v>20240924-1000162760-합지</v>
      </c>
      <c r="C2591">
        <v>3</v>
      </c>
      <c r="D2591" t="s">
        <v>60</v>
      </c>
      <c r="E2591" s="1">
        <v>45559</v>
      </c>
      <c r="F2591" s="1">
        <v>45568</v>
      </c>
      <c r="G2591" s="1">
        <v>45567</v>
      </c>
      <c r="H2591" s="1">
        <v>45656</v>
      </c>
      <c r="I2591" s="1">
        <v>45593</v>
      </c>
      <c r="J2591" t="s">
        <v>31</v>
      </c>
      <c r="K2591" t="s">
        <v>39</v>
      </c>
      <c r="L2591">
        <v>4000</v>
      </c>
      <c r="M2591">
        <v>4000</v>
      </c>
      <c r="N2591">
        <v>-1</v>
      </c>
      <c r="O2591" t="s">
        <v>455</v>
      </c>
      <c r="P2591" t="s">
        <v>456</v>
      </c>
      <c r="Q2591" t="s">
        <v>457</v>
      </c>
      <c r="R2591" t="s">
        <v>458</v>
      </c>
      <c r="S2591" t="s">
        <v>1967</v>
      </c>
      <c r="T2591">
        <v>6349</v>
      </c>
    </row>
    <row r="2592" spans="1:20" x14ac:dyDescent="0.3">
      <c r="A2592" t="s">
        <v>454</v>
      </c>
      <c r="B2592" t="str">
        <f>_xlfn.CONCAT(쿼리1[[#This Row],[주문번호]], "-", 쿼리1[[#This Row],[공정명]])</f>
        <v>20240924-1000162760-합지</v>
      </c>
      <c r="C2592">
        <v>3</v>
      </c>
      <c r="D2592" t="s">
        <v>60</v>
      </c>
      <c r="E2592" s="1">
        <v>45559</v>
      </c>
      <c r="F2592" s="1">
        <v>45568</v>
      </c>
      <c r="G2592" s="1">
        <v>45567</v>
      </c>
      <c r="H2592" s="1">
        <v>45656</v>
      </c>
      <c r="I2592" s="1">
        <v>45593</v>
      </c>
      <c r="J2592" t="s">
        <v>31</v>
      </c>
      <c r="K2592" t="s">
        <v>39</v>
      </c>
      <c r="L2592">
        <v>4000</v>
      </c>
      <c r="M2592">
        <v>4000</v>
      </c>
      <c r="N2592">
        <v>-1</v>
      </c>
      <c r="O2592" t="s">
        <v>455</v>
      </c>
      <c r="P2592" t="s">
        <v>456</v>
      </c>
      <c r="Q2592" t="s">
        <v>457</v>
      </c>
      <c r="R2592" t="s">
        <v>458</v>
      </c>
      <c r="S2592" t="s">
        <v>1967</v>
      </c>
      <c r="T2592">
        <v>6349</v>
      </c>
    </row>
    <row r="2593" spans="1:20" x14ac:dyDescent="0.3">
      <c r="A2593" t="s">
        <v>454</v>
      </c>
      <c r="B2593" t="str">
        <f>_xlfn.CONCAT(쿼리1[[#This Row],[주문번호]], "-", 쿼리1[[#This Row],[공정명]])</f>
        <v>20240924-1000162760-합지</v>
      </c>
      <c r="C2593">
        <v>3</v>
      </c>
      <c r="D2593" t="s">
        <v>60</v>
      </c>
      <c r="E2593" s="1">
        <v>45559</v>
      </c>
      <c r="F2593" s="1">
        <v>45568</v>
      </c>
      <c r="G2593" s="1">
        <v>45575</v>
      </c>
      <c r="H2593" s="1">
        <v>45656</v>
      </c>
      <c r="I2593" s="1">
        <v>45593</v>
      </c>
      <c r="J2593" t="s">
        <v>31</v>
      </c>
      <c r="K2593" t="s">
        <v>32</v>
      </c>
      <c r="L2593">
        <v>4000</v>
      </c>
      <c r="M2593">
        <v>4000</v>
      </c>
      <c r="N2593">
        <v>7</v>
      </c>
      <c r="O2593" t="s">
        <v>455</v>
      </c>
      <c r="P2593" t="s">
        <v>456</v>
      </c>
      <c r="Q2593" t="s">
        <v>457</v>
      </c>
      <c r="R2593" t="s">
        <v>458</v>
      </c>
      <c r="S2593" t="s">
        <v>1967</v>
      </c>
      <c r="T2593">
        <v>6349</v>
      </c>
    </row>
    <row r="2594" spans="1:20" x14ac:dyDescent="0.3">
      <c r="A2594" t="s">
        <v>454</v>
      </c>
      <c r="B2594" t="str">
        <f>_xlfn.CONCAT(쿼리1[[#This Row],[주문번호]], "-", 쿼리1[[#This Row],[공정명]])</f>
        <v>20240924-1000162760-합지</v>
      </c>
      <c r="C2594">
        <v>3</v>
      </c>
      <c r="D2594" t="s">
        <v>60</v>
      </c>
      <c r="E2594" s="1">
        <v>45559</v>
      </c>
      <c r="F2594" s="1">
        <v>45568</v>
      </c>
      <c r="G2594" s="1">
        <v>45575</v>
      </c>
      <c r="H2594" s="1">
        <v>45656</v>
      </c>
      <c r="I2594" s="1">
        <v>45593</v>
      </c>
      <c r="J2594" t="s">
        <v>31</v>
      </c>
      <c r="K2594" t="s">
        <v>32</v>
      </c>
      <c r="L2594">
        <v>4000</v>
      </c>
      <c r="M2594">
        <v>4000</v>
      </c>
      <c r="N2594">
        <v>7</v>
      </c>
      <c r="O2594" t="s">
        <v>455</v>
      </c>
      <c r="P2594" t="s">
        <v>456</v>
      </c>
      <c r="Q2594" t="s">
        <v>457</v>
      </c>
      <c r="R2594" t="s">
        <v>458</v>
      </c>
      <c r="S2594" t="s">
        <v>1967</v>
      </c>
      <c r="T2594">
        <v>6349</v>
      </c>
    </row>
    <row r="2595" spans="1:20" x14ac:dyDescent="0.3">
      <c r="A2595" t="s">
        <v>3993</v>
      </c>
      <c r="B2595" t="str">
        <f>_xlfn.CONCAT(쿼리1[[#This Row],[주문번호]], "-", 쿼리1[[#This Row],[공정명]])</f>
        <v>20241101-1000169319-합지</v>
      </c>
      <c r="C2595">
        <v>3</v>
      </c>
      <c r="D2595" t="s">
        <v>60</v>
      </c>
      <c r="E2595" s="1">
        <v>45597</v>
      </c>
      <c r="F2595" s="1">
        <v>45608</v>
      </c>
      <c r="G2595" s="1">
        <v>45611</v>
      </c>
      <c r="H2595" s="1">
        <v>45656</v>
      </c>
      <c r="I2595" s="1">
        <v>45617</v>
      </c>
      <c r="J2595" t="s">
        <v>31</v>
      </c>
      <c r="K2595" t="s">
        <v>32</v>
      </c>
      <c r="L2595">
        <v>12000</v>
      </c>
      <c r="M2595">
        <v>12000</v>
      </c>
      <c r="N2595">
        <v>3</v>
      </c>
      <c r="O2595" t="s">
        <v>2327</v>
      </c>
      <c r="P2595" t="s">
        <v>2328</v>
      </c>
      <c r="Q2595" t="s">
        <v>2332</v>
      </c>
      <c r="R2595" t="s">
        <v>204</v>
      </c>
      <c r="S2595" t="s">
        <v>190</v>
      </c>
      <c r="T2595">
        <v>96000</v>
      </c>
    </row>
    <row r="2596" spans="1:20" x14ac:dyDescent="0.3">
      <c r="A2596" t="s">
        <v>3543</v>
      </c>
      <c r="B2596" t="str">
        <f>_xlfn.CONCAT(쿼리1[[#This Row],[주문번호]], "-", 쿼리1[[#This Row],[공정명]])</f>
        <v>20241016-1000164013-합지</v>
      </c>
      <c r="C2596">
        <v>3</v>
      </c>
      <c r="D2596" t="s">
        <v>60</v>
      </c>
      <c r="E2596" s="1">
        <v>45581</v>
      </c>
      <c r="F2596" s="1">
        <v>45590</v>
      </c>
      <c r="G2596" s="1">
        <v>45595</v>
      </c>
      <c r="H2596" s="1">
        <v>45656</v>
      </c>
      <c r="I2596" s="1">
        <v>45598</v>
      </c>
      <c r="J2596" t="s">
        <v>31</v>
      </c>
      <c r="K2596" t="s">
        <v>32</v>
      </c>
      <c r="L2596">
        <v>6000</v>
      </c>
      <c r="M2596">
        <v>6000</v>
      </c>
      <c r="N2596">
        <v>5</v>
      </c>
      <c r="O2596" t="s">
        <v>3410</v>
      </c>
      <c r="P2596" t="s">
        <v>1515</v>
      </c>
      <c r="Q2596" t="s">
        <v>3544</v>
      </c>
      <c r="R2596" t="s">
        <v>3545</v>
      </c>
      <c r="S2596" t="s">
        <v>190</v>
      </c>
      <c r="T2596">
        <v>21428</v>
      </c>
    </row>
    <row r="2597" spans="1:20" x14ac:dyDescent="0.3">
      <c r="A2597" t="s">
        <v>3999</v>
      </c>
      <c r="B2597" t="str">
        <f>_xlfn.CONCAT(쿼리1[[#This Row],[주문번호]], "-", 쿼리1[[#This Row],[공정명]])</f>
        <v>20241008-1216P0100-합지</v>
      </c>
      <c r="C2597">
        <v>3</v>
      </c>
      <c r="D2597" t="s">
        <v>60</v>
      </c>
      <c r="E2597" s="1">
        <v>45573</v>
      </c>
      <c r="F2597" s="1">
        <v>45582</v>
      </c>
      <c r="G2597" s="1">
        <v>45581</v>
      </c>
      <c r="H2597" s="1">
        <v>45656</v>
      </c>
      <c r="I2597" s="1">
        <v>45586</v>
      </c>
      <c r="J2597" t="s">
        <v>31</v>
      </c>
      <c r="K2597" t="s">
        <v>39</v>
      </c>
      <c r="L2597">
        <v>6000</v>
      </c>
      <c r="M2597">
        <v>6000</v>
      </c>
      <c r="N2597">
        <v>-1</v>
      </c>
      <c r="O2597" t="s">
        <v>1403</v>
      </c>
      <c r="P2597" t="s">
        <v>4000</v>
      </c>
      <c r="Q2597" t="s">
        <v>4001</v>
      </c>
      <c r="R2597" t="s">
        <v>3547</v>
      </c>
      <c r="S2597" t="s">
        <v>190</v>
      </c>
      <c r="T2597">
        <v>40</v>
      </c>
    </row>
    <row r="2598" spans="1:20" x14ac:dyDescent="0.3">
      <c r="A2598" t="s">
        <v>4002</v>
      </c>
      <c r="B2598" t="str">
        <f>_xlfn.CONCAT(쿼리1[[#This Row],[주문번호]], "-", 쿼리1[[#This Row],[공정명]])</f>
        <v>20240925-1216N0100-합지</v>
      </c>
      <c r="C2598">
        <v>1</v>
      </c>
      <c r="D2598" t="s">
        <v>60</v>
      </c>
      <c r="E2598" s="1">
        <v>45560</v>
      </c>
      <c r="F2598" s="1">
        <v>45569</v>
      </c>
      <c r="G2598" s="1">
        <v>45569</v>
      </c>
      <c r="H2598" s="1">
        <v>45656</v>
      </c>
      <c r="I2598" s="1">
        <v>45569</v>
      </c>
      <c r="J2598" t="s">
        <v>31</v>
      </c>
      <c r="K2598" t="s">
        <v>39</v>
      </c>
      <c r="L2598">
        <v>6000</v>
      </c>
      <c r="M2598">
        <v>6000</v>
      </c>
      <c r="N2598">
        <v>0</v>
      </c>
      <c r="O2598" t="s">
        <v>1403</v>
      </c>
      <c r="P2598" t="s">
        <v>4003</v>
      </c>
      <c r="Q2598" t="s">
        <v>42</v>
      </c>
      <c r="R2598" t="s">
        <v>3547</v>
      </c>
      <c r="S2598" t="s">
        <v>190</v>
      </c>
      <c r="T2598">
        <v>90</v>
      </c>
    </row>
    <row r="2599" spans="1:20" x14ac:dyDescent="0.3">
      <c r="A2599" t="s">
        <v>4002</v>
      </c>
      <c r="B2599" t="str">
        <f>_xlfn.CONCAT(쿼리1[[#This Row],[주문번호]], "-", 쿼리1[[#This Row],[공정명]])</f>
        <v>20240925-1216N0100-분단</v>
      </c>
      <c r="C2599">
        <v>2</v>
      </c>
      <c r="D2599" t="s">
        <v>196</v>
      </c>
      <c r="E2599" s="1">
        <v>45560</v>
      </c>
      <c r="F2599" s="1">
        <v>45572</v>
      </c>
      <c r="G2599" s="1">
        <v>45569</v>
      </c>
      <c r="H2599" s="1">
        <v>45656</v>
      </c>
      <c r="I2599" s="1">
        <v>45569</v>
      </c>
      <c r="J2599" t="s">
        <v>31</v>
      </c>
      <c r="K2599" t="s">
        <v>39</v>
      </c>
      <c r="L2599">
        <v>6000</v>
      </c>
      <c r="M2599">
        <v>6000</v>
      </c>
      <c r="N2599">
        <v>-3</v>
      </c>
      <c r="O2599" t="s">
        <v>1403</v>
      </c>
      <c r="P2599" t="s">
        <v>4003</v>
      </c>
      <c r="Q2599" t="s">
        <v>42</v>
      </c>
      <c r="R2599" t="s">
        <v>3547</v>
      </c>
      <c r="S2599" t="s">
        <v>190</v>
      </c>
      <c r="T2599">
        <v>90</v>
      </c>
    </row>
    <row r="2600" spans="1:20" x14ac:dyDescent="0.3">
      <c r="A2600" t="s">
        <v>4004</v>
      </c>
      <c r="B2600" t="str">
        <f>_xlfn.CONCAT(쿼리1[[#This Row],[주문번호]], "-", 쿼리1[[#This Row],[공정명]])</f>
        <v>20240926-1216P0138-합지</v>
      </c>
      <c r="C2600">
        <v>2</v>
      </c>
      <c r="D2600" t="s">
        <v>60</v>
      </c>
      <c r="E2600" s="1">
        <v>45561</v>
      </c>
      <c r="F2600" s="1">
        <v>45572</v>
      </c>
      <c r="G2600" s="1">
        <v>45572</v>
      </c>
      <c r="H2600" s="1">
        <v>45656</v>
      </c>
      <c r="I2600" s="1">
        <v>45572</v>
      </c>
      <c r="J2600" t="s">
        <v>31</v>
      </c>
      <c r="K2600" t="s">
        <v>39</v>
      </c>
      <c r="L2600">
        <v>6000</v>
      </c>
      <c r="M2600">
        <v>6000</v>
      </c>
      <c r="N2600">
        <v>0</v>
      </c>
      <c r="O2600" t="s">
        <v>4005</v>
      </c>
      <c r="P2600" t="s">
        <v>4006</v>
      </c>
      <c r="Q2600" t="s">
        <v>4001</v>
      </c>
      <c r="R2600" t="s">
        <v>3547</v>
      </c>
      <c r="S2600" t="s">
        <v>190</v>
      </c>
      <c r="T2600">
        <v>36</v>
      </c>
    </row>
    <row r="2601" spans="1:20" x14ac:dyDescent="0.3">
      <c r="A2601" t="s">
        <v>4004</v>
      </c>
      <c r="B2601" t="str">
        <f>_xlfn.CONCAT(쿼리1[[#This Row],[주문번호]], "-", 쿼리1[[#This Row],[공정명]])</f>
        <v>20240926-1216P0138-분단</v>
      </c>
      <c r="C2601">
        <v>3</v>
      </c>
      <c r="D2601" t="s">
        <v>196</v>
      </c>
      <c r="E2601" s="1">
        <v>45561</v>
      </c>
      <c r="F2601" s="1">
        <v>45573</v>
      </c>
      <c r="G2601" s="1">
        <v>45572</v>
      </c>
      <c r="H2601" s="1">
        <v>45656</v>
      </c>
      <c r="I2601" s="1">
        <v>45572</v>
      </c>
      <c r="J2601" t="s">
        <v>31</v>
      </c>
      <c r="K2601" t="s">
        <v>39</v>
      </c>
      <c r="L2601">
        <v>6000</v>
      </c>
      <c r="M2601">
        <v>6000</v>
      </c>
      <c r="N2601">
        <v>-1</v>
      </c>
      <c r="O2601" t="s">
        <v>4005</v>
      </c>
      <c r="P2601" t="s">
        <v>4006</v>
      </c>
      <c r="Q2601" t="s">
        <v>4001</v>
      </c>
      <c r="R2601" t="s">
        <v>3547</v>
      </c>
      <c r="S2601" t="s">
        <v>190</v>
      </c>
      <c r="T2601">
        <v>36</v>
      </c>
    </row>
    <row r="2602" spans="1:20" x14ac:dyDescent="0.3">
      <c r="A2602" t="s">
        <v>3553</v>
      </c>
      <c r="B2602" t="str">
        <f>_xlfn.CONCAT(쿼리1[[#This Row],[주문번호]], "-", 쿼리1[[#This Row],[공정명]])</f>
        <v>20240925-1316P0076-합지</v>
      </c>
      <c r="C2602">
        <v>3</v>
      </c>
      <c r="D2602" t="s">
        <v>60</v>
      </c>
      <c r="E2602" s="1">
        <v>45560</v>
      </c>
      <c r="F2602" s="1">
        <v>45569</v>
      </c>
      <c r="G2602" s="1">
        <v>45572</v>
      </c>
      <c r="H2602" s="1">
        <v>45656</v>
      </c>
      <c r="I2602" s="1">
        <v>45572</v>
      </c>
      <c r="J2602" t="s">
        <v>31</v>
      </c>
      <c r="K2602" t="s">
        <v>32</v>
      </c>
      <c r="L2602">
        <v>6000</v>
      </c>
      <c r="M2602">
        <v>6000</v>
      </c>
      <c r="N2602">
        <v>3</v>
      </c>
      <c r="O2602" t="s">
        <v>3549</v>
      </c>
      <c r="P2602" t="s">
        <v>3550</v>
      </c>
      <c r="Q2602" t="s">
        <v>3551</v>
      </c>
      <c r="R2602" t="s">
        <v>3552</v>
      </c>
      <c r="S2602" t="s">
        <v>190</v>
      </c>
      <c r="T2602">
        <v>28571</v>
      </c>
    </row>
    <row r="2603" spans="1:20" x14ac:dyDescent="0.3">
      <c r="A2603" t="s">
        <v>1618</v>
      </c>
      <c r="B2603" t="str">
        <f>_xlfn.CONCAT(쿼리1[[#This Row],[주문번호]], "-", 쿼리1[[#This Row],[공정명]])</f>
        <v>20240923-1000148708-합지</v>
      </c>
      <c r="C2603">
        <v>3</v>
      </c>
      <c r="D2603" t="s">
        <v>60</v>
      </c>
      <c r="E2603" s="1">
        <v>45558</v>
      </c>
      <c r="F2603" s="1">
        <v>45567</v>
      </c>
      <c r="G2603" s="1">
        <v>45562</v>
      </c>
      <c r="H2603" s="1">
        <v>45656</v>
      </c>
      <c r="I2603" s="1">
        <v>45575</v>
      </c>
      <c r="J2603" t="s">
        <v>31</v>
      </c>
      <c r="K2603" t="s">
        <v>39</v>
      </c>
      <c r="L2603">
        <v>4000</v>
      </c>
      <c r="M2603">
        <v>4000</v>
      </c>
      <c r="N2603">
        <v>-5</v>
      </c>
      <c r="O2603" t="s">
        <v>141</v>
      </c>
      <c r="P2603" t="s">
        <v>924</v>
      </c>
      <c r="Q2603" t="s">
        <v>1619</v>
      </c>
      <c r="R2603" t="s">
        <v>1620</v>
      </c>
      <c r="S2603" t="s">
        <v>190</v>
      </c>
      <c r="T2603">
        <v>109090</v>
      </c>
    </row>
    <row r="2604" spans="1:20" x14ac:dyDescent="0.3">
      <c r="A2604" t="s">
        <v>1618</v>
      </c>
      <c r="B2604" t="str">
        <f>_xlfn.CONCAT(쿼리1[[#This Row],[주문번호]], "-", 쿼리1[[#This Row],[공정명]])</f>
        <v>20240923-1000148708-분단</v>
      </c>
      <c r="C2604">
        <v>4</v>
      </c>
      <c r="D2604" t="s">
        <v>196</v>
      </c>
      <c r="E2604" s="1">
        <v>45558</v>
      </c>
      <c r="F2604" s="1">
        <v>45568</v>
      </c>
      <c r="G2604" s="1"/>
      <c r="H2604" s="1">
        <v>45656</v>
      </c>
      <c r="I2604" s="1">
        <v>45575</v>
      </c>
      <c r="J2604" t="s">
        <v>31</v>
      </c>
      <c r="K2604" t="s">
        <v>22</v>
      </c>
      <c r="L2604">
        <v>4000</v>
      </c>
      <c r="O2604" t="s">
        <v>141</v>
      </c>
      <c r="P2604" t="s">
        <v>924</v>
      </c>
      <c r="Q2604" t="s">
        <v>1619</v>
      </c>
      <c r="R2604" t="s">
        <v>1620</v>
      </c>
      <c r="S2604" t="s">
        <v>190</v>
      </c>
      <c r="T2604">
        <v>109090</v>
      </c>
    </row>
    <row r="2605" spans="1:20" x14ac:dyDescent="0.3">
      <c r="A2605" t="s">
        <v>4007</v>
      </c>
      <c r="B2605" t="str">
        <f>_xlfn.CONCAT(쿼리1[[#This Row],[주문번호]], "-", 쿼리1[[#This Row],[공정명]])</f>
        <v>20241008-1120P0018-합지</v>
      </c>
      <c r="C2605">
        <v>3</v>
      </c>
      <c r="D2605" t="s">
        <v>60</v>
      </c>
      <c r="E2605" s="1">
        <v>45573</v>
      </c>
      <c r="F2605" s="1">
        <v>45582</v>
      </c>
      <c r="G2605" s="1">
        <v>45595</v>
      </c>
      <c r="H2605" s="1">
        <v>45656</v>
      </c>
      <c r="I2605" s="1">
        <v>45595</v>
      </c>
      <c r="J2605" t="s">
        <v>31</v>
      </c>
      <c r="K2605" t="s">
        <v>32</v>
      </c>
      <c r="L2605">
        <v>4000</v>
      </c>
      <c r="M2605">
        <v>4000</v>
      </c>
      <c r="N2605">
        <v>13</v>
      </c>
      <c r="O2605" t="s">
        <v>2694</v>
      </c>
      <c r="P2605" t="s">
        <v>4008</v>
      </c>
      <c r="Q2605" t="s">
        <v>4009</v>
      </c>
      <c r="R2605" t="s">
        <v>597</v>
      </c>
      <c r="S2605" t="s">
        <v>190</v>
      </c>
      <c r="T2605">
        <v>24</v>
      </c>
    </row>
    <row r="2606" spans="1:20" x14ac:dyDescent="0.3">
      <c r="A2606" t="s">
        <v>4007</v>
      </c>
      <c r="B2606" t="str">
        <f>_xlfn.CONCAT(쿼리1[[#This Row],[주문번호]], "-", 쿼리1[[#This Row],[공정명]])</f>
        <v>20241008-1120P0018-분단</v>
      </c>
      <c r="C2606">
        <v>4</v>
      </c>
      <c r="D2606" t="s">
        <v>196</v>
      </c>
      <c r="E2606" s="1">
        <v>45573</v>
      </c>
      <c r="F2606" s="1">
        <v>45583</v>
      </c>
      <c r="G2606" s="1">
        <v>45595</v>
      </c>
      <c r="H2606" s="1">
        <v>45656</v>
      </c>
      <c r="I2606" s="1">
        <v>45595</v>
      </c>
      <c r="J2606" t="s">
        <v>31</v>
      </c>
      <c r="K2606" t="s">
        <v>32</v>
      </c>
      <c r="L2606">
        <v>4000</v>
      </c>
      <c r="M2606">
        <v>4000</v>
      </c>
      <c r="N2606">
        <v>12</v>
      </c>
      <c r="O2606" t="s">
        <v>2694</v>
      </c>
      <c r="P2606" t="s">
        <v>4008</v>
      </c>
      <c r="Q2606" t="s">
        <v>4009</v>
      </c>
      <c r="R2606" t="s">
        <v>597</v>
      </c>
      <c r="S2606" t="s">
        <v>190</v>
      </c>
      <c r="T2606">
        <v>24</v>
      </c>
    </row>
    <row r="2607" spans="1:20" x14ac:dyDescent="0.3">
      <c r="A2607" t="s">
        <v>4010</v>
      </c>
      <c r="B2607" t="str">
        <f>_xlfn.CONCAT(쿼리1[[#This Row],[주문번호]], "-", 쿼리1[[#This Row],[공정명]])</f>
        <v>20241008-1120P0019-합지</v>
      </c>
      <c r="C2607">
        <v>3</v>
      </c>
      <c r="D2607" t="s">
        <v>60</v>
      </c>
      <c r="E2607" s="1">
        <v>45573</v>
      </c>
      <c r="F2607" s="1">
        <v>45582</v>
      </c>
      <c r="G2607" s="1">
        <v>45595</v>
      </c>
      <c r="H2607" s="1">
        <v>45656</v>
      </c>
      <c r="I2607" s="1">
        <v>45597</v>
      </c>
      <c r="J2607" t="s">
        <v>31</v>
      </c>
      <c r="K2607" t="s">
        <v>32</v>
      </c>
      <c r="L2607">
        <v>4000</v>
      </c>
      <c r="M2607">
        <v>4000</v>
      </c>
      <c r="N2607">
        <v>13</v>
      </c>
      <c r="O2607" t="s">
        <v>2694</v>
      </c>
      <c r="P2607" t="s">
        <v>4011</v>
      </c>
      <c r="Q2607" t="s">
        <v>4012</v>
      </c>
      <c r="R2607" t="s">
        <v>597</v>
      </c>
      <c r="S2607" t="s">
        <v>190</v>
      </c>
      <c r="T2607">
        <v>24</v>
      </c>
    </row>
    <row r="2608" spans="1:20" x14ac:dyDescent="0.3">
      <c r="A2608" t="s">
        <v>772</v>
      </c>
      <c r="B2608" t="str">
        <f>_xlfn.CONCAT(쿼리1[[#This Row],[주문번호]], "-", 쿼리1[[#This Row],[공정명]])</f>
        <v>20240910-1420P0043-합지</v>
      </c>
      <c r="C2608">
        <v>3</v>
      </c>
      <c r="D2608" t="s">
        <v>60</v>
      </c>
      <c r="E2608" s="1">
        <v>45545</v>
      </c>
      <c r="F2608" s="1">
        <v>45554</v>
      </c>
      <c r="G2608" s="1">
        <v>45554</v>
      </c>
      <c r="H2608" s="1">
        <v>45656</v>
      </c>
      <c r="I2608" s="1">
        <v>45575</v>
      </c>
      <c r="J2608" t="s">
        <v>31</v>
      </c>
      <c r="K2608" t="s">
        <v>39</v>
      </c>
      <c r="L2608">
        <v>6000</v>
      </c>
      <c r="M2608">
        <v>6000</v>
      </c>
      <c r="N2608">
        <v>0</v>
      </c>
      <c r="O2608" t="s">
        <v>564</v>
      </c>
      <c r="P2608" t="s">
        <v>773</v>
      </c>
      <c r="Q2608" t="s">
        <v>774</v>
      </c>
      <c r="R2608" t="s">
        <v>775</v>
      </c>
      <c r="S2608" t="s">
        <v>190</v>
      </c>
      <c r="T2608">
        <v>18750</v>
      </c>
    </row>
    <row r="2609" spans="1:20" x14ac:dyDescent="0.3">
      <c r="A2609" t="s">
        <v>3960</v>
      </c>
      <c r="B2609" t="str">
        <f>_xlfn.CONCAT(쿼리1[[#This Row],[주문번호]], "-", 쿼리1[[#This Row],[공정명]])</f>
        <v>20241007-1000169254-합지</v>
      </c>
      <c r="C2609">
        <v>1</v>
      </c>
      <c r="D2609" t="s">
        <v>60</v>
      </c>
      <c r="E2609" s="1">
        <v>45572</v>
      </c>
      <c r="F2609" s="1">
        <v>45581</v>
      </c>
      <c r="G2609" s="1">
        <v>45579</v>
      </c>
      <c r="H2609" s="1">
        <v>45656</v>
      </c>
      <c r="I2609" s="1">
        <v>45587</v>
      </c>
      <c r="J2609" t="s">
        <v>31</v>
      </c>
      <c r="K2609" t="s">
        <v>39</v>
      </c>
      <c r="L2609">
        <v>6000</v>
      </c>
      <c r="M2609">
        <v>6000</v>
      </c>
      <c r="N2609">
        <v>-2</v>
      </c>
      <c r="O2609" t="s">
        <v>2357</v>
      </c>
      <c r="P2609" t="s">
        <v>3961</v>
      </c>
      <c r="Q2609" t="s">
        <v>42</v>
      </c>
      <c r="R2609" t="s">
        <v>3959</v>
      </c>
      <c r="S2609" t="s">
        <v>190</v>
      </c>
      <c r="T2609">
        <v>120000</v>
      </c>
    </row>
    <row r="2610" spans="1:20" x14ac:dyDescent="0.3">
      <c r="A2610" t="s">
        <v>3968</v>
      </c>
      <c r="B2610" t="str">
        <f>_xlfn.CONCAT(쿼리1[[#This Row],[주문번호]], "-", 쿼리1[[#This Row],[공정명]])</f>
        <v>20241011-1418P0083-합지</v>
      </c>
      <c r="C2610">
        <v>3</v>
      </c>
      <c r="D2610" t="s">
        <v>60</v>
      </c>
      <c r="E2610" s="1">
        <v>45576</v>
      </c>
      <c r="F2610" s="1">
        <v>45587</v>
      </c>
      <c r="G2610" s="1">
        <v>45589</v>
      </c>
      <c r="H2610" s="1">
        <v>45656</v>
      </c>
      <c r="I2610" s="1">
        <v>45601</v>
      </c>
      <c r="J2610" t="s">
        <v>31</v>
      </c>
      <c r="K2610" t="s">
        <v>32</v>
      </c>
      <c r="L2610">
        <v>6000</v>
      </c>
      <c r="M2610">
        <v>6000</v>
      </c>
      <c r="N2610">
        <v>2</v>
      </c>
      <c r="O2610" t="s">
        <v>693</v>
      </c>
      <c r="P2610" t="s">
        <v>3969</v>
      </c>
      <c r="Q2610" t="s">
        <v>3970</v>
      </c>
      <c r="R2610" t="s">
        <v>3971</v>
      </c>
      <c r="S2610" t="s">
        <v>190</v>
      </c>
      <c r="T2610">
        <v>20000</v>
      </c>
    </row>
    <row r="2611" spans="1:20" x14ac:dyDescent="0.3">
      <c r="A2611" t="s">
        <v>4013</v>
      </c>
      <c r="B2611" t="str">
        <f>_xlfn.CONCAT(쿼리1[[#This Row],[주문번호]], "-", 쿼리1[[#This Row],[공정명]])</f>
        <v>20240902-1000158539-합지</v>
      </c>
      <c r="C2611">
        <v>1</v>
      </c>
      <c r="D2611" t="s">
        <v>60</v>
      </c>
      <c r="E2611" s="1">
        <v>45537</v>
      </c>
      <c r="F2611" s="1">
        <v>45546</v>
      </c>
      <c r="G2611" s="1">
        <v>45543</v>
      </c>
      <c r="H2611" s="1">
        <v>45656</v>
      </c>
      <c r="I2611" s="1">
        <v>45546</v>
      </c>
      <c r="J2611" t="s">
        <v>31</v>
      </c>
      <c r="K2611" t="s">
        <v>39</v>
      </c>
      <c r="L2611">
        <v>6000</v>
      </c>
      <c r="M2611">
        <v>6000</v>
      </c>
      <c r="N2611">
        <v>-3</v>
      </c>
      <c r="O2611" t="s">
        <v>1403</v>
      </c>
      <c r="P2611" t="s">
        <v>4014</v>
      </c>
      <c r="Q2611" t="s">
        <v>42</v>
      </c>
      <c r="R2611" t="s">
        <v>4015</v>
      </c>
      <c r="S2611" t="s">
        <v>190</v>
      </c>
      <c r="T2611">
        <v>90</v>
      </c>
    </row>
    <row r="2612" spans="1:20" x14ac:dyDescent="0.3">
      <c r="A2612" t="s">
        <v>3946</v>
      </c>
      <c r="B2612" t="str">
        <f>_xlfn.CONCAT(쿼리1[[#This Row],[주문번호]], "-", 쿼리1[[#This Row],[공정명]])</f>
        <v>20240913-1619P0121-제대</v>
      </c>
      <c r="C2612">
        <v>5</v>
      </c>
      <c r="D2612" t="s">
        <v>80</v>
      </c>
      <c r="E2612" s="1">
        <v>45548</v>
      </c>
      <c r="F2612" s="1">
        <v>45562</v>
      </c>
      <c r="G2612" s="1">
        <v>45575</v>
      </c>
      <c r="H2612" s="1">
        <v>45656</v>
      </c>
      <c r="I2612" s="1">
        <v>45575</v>
      </c>
      <c r="J2612" t="s">
        <v>31</v>
      </c>
      <c r="K2612" t="s">
        <v>32</v>
      </c>
      <c r="L2612">
        <v>80000</v>
      </c>
      <c r="M2612">
        <v>77350</v>
      </c>
      <c r="N2612">
        <v>13</v>
      </c>
      <c r="O2612" t="s">
        <v>201</v>
      </c>
      <c r="P2612" t="s">
        <v>306</v>
      </c>
      <c r="Q2612" t="s">
        <v>3947</v>
      </c>
      <c r="R2612" t="s">
        <v>3948</v>
      </c>
      <c r="S2612" t="s">
        <v>256</v>
      </c>
      <c r="T2612">
        <v>80000</v>
      </c>
    </row>
    <row r="2613" spans="1:20" x14ac:dyDescent="0.3">
      <c r="A2613" t="s">
        <v>3946</v>
      </c>
      <c r="B2613" t="str">
        <f>_xlfn.CONCAT(쿼리1[[#This Row],[주문번호]], "-", 쿼리1[[#This Row],[공정명]])</f>
        <v>20240913-1619P0121-제대</v>
      </c>
      <c r="C2613">
        <v>5</v>
      </c>
      <c r="D2613" t="s">
        <v>80</v>
      </c>
      <c r="E2613" s="1">
        <v>45548</v>
      </c>
      <c r="F2613" s="1">
        <v>45562</v>
      </c>
      <c r="G2613" s="1">
        <v>45575</v>
      </c>
      <c r="H2613" s="1">
        <v>45656</v>
      </c>
      <c r="I2613" s="1">
        <v>45575</v>
      </c>
      <c r="J2613" t="s">
        <v>31</v>
      </c>
      <c r="K2613" t="s">
        <v>32</v>
      </c>
      <c r="L2613">
        <v>80000</v>
      </c>
      <c r="M2613">
        <v>77350</v>
      </c>
      <c r="N2613">
        <v>13</v>
      </c>
      <c r="O2613" t="s">
        <v>201</v>
      </c>
      <c r="P2613" t="s">
        <v>306</v>
      </c>
      <c r="Q2613" t="s">
        <v>3947</v>
      </c>
      <c r="R2613" t="s">
        <v>3948</v>
      </c>
      <c r="S2613" t="s">
        <v>256</v>
      </c>
      <c r="T2613">
        <v>80000</v>
      </c>
    </row>
    <row r="2614" spans="1:20" x14ac:dyDescent="0.3">
      <c r="A2614" t="s">
        <v>3647</v>
      </c>
      <c r="B2614" t="str">
        <f>_xlfn.CONCAT(쿼리1[[#This Row],[주문번호]], "-", 쿼리1[[#This Row],[공정명]])</f>
        <v>20241122-1119P0157-제대</v>
      </c>
      <c r="C2614">
        <v>4</v>
      </c>
      <c r="D2614" t="s">
        <v>80</v>
      </c>
      <c r="E2614" s="1">
        <v>45618</v>
      </c>
      <c r="F2614" s="1">
        <v>45629</v>
      </c>
      <c r="G2614" s="1">
        <v>45646</v>
      </c>
      <c r="H2614" s="1">
        <v>45656</v>
      </c>
      <c r="I2614" s="1">
        <v>45646</v>
      </c>
      <c r="J2614" t="s">
        <v>31</v>
      </c>
      <c r="K2614" t="s">
        <v>32</v>
      </c>
      <c r="L2614">
        <v>12121</v>
      </c>
      <c r="M2614">
        <v>11020</v>
      </c>
      <c r="N2614">
        <v>17</v>
      </c>
      <c r="O2614" t="s">
        <v>580</v>
      </c>
      <c r="P2614" t="s">
        <v>3648</v>
      </c>
      <c r="Q2614" t="s">
        <v>3649</v>
      </c>
      <c r="R2614" t="s">
        <v>3650</v>
      </c>
      <c r="S2614" t="s">
        <v>256</v>
      </c>
      <c r="T2614">
        <v>12121</v>
      </c>
    </row>
    <row r="2615" spans="1:20" x14ac:dyDescent="0.3">
      <c r="A2615" t="s">
        <v>3792</v>
      </c>
      <c r="B2615" t="str">
        <f>_xlfn.CONCAT(쿼리1[[#This Row],[주문번호]], "-", 쿼리1[[#This Row],[공정명]])</f>
        <v>20241122-1000165483-제대</v>
      </c>
      <c r="C2615">
        <v>4</v>
      </c>
      <c r="D2615" t="s">
        <v>80</v>
      </c>
      <c r="E2615" s="1">
        <v>45618</v>
      </c>
      <c r="F2615" s="1">
        <v>45631</v>
      </c>
      <c r="G2615" s="1">
        <v>45638</v>
      </c>
      <c r="H2615" s="1">
        <v>45656</v>
      </c>
      <c r="I2615" s="1">
        <v>45638</v>
      </c>
      <c r="J2615" t="s">
        <v>31</v>
      </c>
      <c r="K2615" t="s">
        <v>32</v>
      </c>
      <c r="L2615">
        <v>109090</v>
      </c>
      <c r="M2615">
        <v>105600</v>
      </c>
      <c r="N2615">
        <v>7</v>
      </c>
      <c r="O2615" t="s">
        <v>2528</v>
      </c>
      <c r="P2615" t="s">
        <v>2529</v>
      </c>
      <c r="Q2615" t="s">
        <v>2530</v>
      </c>
      <c r="R2615" t="s">
        <v>2531</v>
      </c>
      <c r="S2615" t="s">
        <v>256</v>
      </c>
      <c r="T2615">
        <v>109090</v>
      </c>
    </row>
    <row r="2616" spans="1:20" x14ac:dyDescent="0.3">
      <c r="A2616" t="s">
        <v>3792</v>
      </c>
      <c r="B2616" t="str">
        <f>_xlfn.CONCAT(쿼리1[[#This Row],[주문번호]], "-", 쿼리1[[#This Row],[공정명]])</f>
        <v>20241122-1000165483-제대</v>
      </c>
      <c r="C2616">
        <v>4</v>
      </c>
      <c r="D2616" t="s">
        <v>80</v>
      </c>
      <c r="E2616" s="1">
        <v>45618</v>
      </c>
      <c r="F2616" s="1">
        <v>45631</v>
      </c>
      <c r="G2616" s="1">
        <v>45638</v>
      </c>
      <c r="H2616" s="1">
        <v>45656</v>
      </c>
      <c r="I2616" s="1">
        <v>45638</v>
      </c>
      <c r="J2616" t="s">
        <v>31</v>
      </c>
      <c r="K2616" t="s">
        <v>32</v>
      </c>
      <c r="L2616">
        <v>109090</v>
      </c>
      <c r="M2616">
        <v>580</v>
      </c>
      <c r="N2616">
        <v>7</v>
      </c>
      <c r="O2616" t="s">
        <v>2528</v>
      </c>
      <c r="P2616" t="s">
        <v>2529</v>
      </c>
      <c r="Q2616" t="s">
        <v>2530</v>
      </c>
      <c r="R2616" t="s">
        <v>2531</v>
      </c>
      <c r="S2616" t="s">
        <v>256</v>
      </c>
      <c r="T2616">
        <v>109090</v>
      </c>
    </row>
    <row r="2617" spans="1:20" x14ac:dyDescent="0.3">
      <c r="A2617" t="s">
        <v>2527</v>
      </c>
      <c r="B2617" t="str">
        <f>_xlfn.CONCAT(쿼리1[[#This Row],[주문번호]], "-", 쿼리1[[#This Row],[공정명]])</f>
        <v>20241030-1000165483-제대</v>
      </c>
      <c r="C2617">
        <v>4</v>
      </c>
      <c r="D2617" t="s">
        <v>80</v>
      </c>
      <c r="E2617" s="1">
        <v>45595</v>
      </c>
      <c r="F2617" s="1">
        <v>45608</v>
      </c>
      <c r="G2617" s="1">
        <v>45604</v>
      </c>
      <c r="H2617" s="1">
        <v>45656</v>
      </c>
      <c r="I2617" s="1">
        <v>45604</v>
      </c>
      <c r="J2617" t="s">
        <v>31</v>
      </c>
      <c r="K2617" t="s">
        <v>39</v>
      </c>
      <c r="L2617">
        <v>54545</v>
      </c>
      <c r="M2617">
        <v>53350</v>
      </c>
      <c r="N2617">
        <v>-4</v>
      </c>
      <c r="O2617" t="s">
        <v>2528</v>
      </c>
      <c r="P2617" t="s">
        <v>2529</v>
      </c>
      <c r="Q2617" t="s">
        <v>2530</v>
      </c>
      <c r="R2617" t="s">
        <v>2531</v>
      </c>
      <c r="S2617" t="s">
        <v>256</v>
      </c>
      <c r="T2617">
        <v>54545</v>
      </c>
    </row>
    <row r="2618" spans="1:20" x14ac:dyDescent="0.3">
      <c r="A2618" t="s">
        <v>4016</v>
      </c>
      <c r="B2618" t="str">
        <f>_xlfn.CONCAT(쿼리1[[#This Row],[주문번호]], "-", 쿼리1[[#This Row],[공정명]])</f>
        <v>20241126-1000169799-제대</v>
      </c>
      <c r="C2618">
        <v>4</v>
      </c>
      <c r="D2618" t="s">
        <v>80</v>
      </c>
      <c r="E2618" s="1">
        <v>45622</v>
      </c>
      <c r="F2618" s="1">
        <v>45635</v>
      </c>
      <c r="G2618" s="1">
        <v>45642</v>
      </c>
      <c r="H2618" s="1">
        <v>45656</v>
      </c>
      <c r="I2618" s="1">
        <v>45642</v>
      </c>
      <c r="J2618" t="s">
        <v>31</v>
      </c>
      <c r="K2618" t="s">
        <v>32</v>
      </c>
      <c r="L2618">
        <v>20000</v>
      </c>
      <c r="M2618">
        <v>18450</v>
      </c>
      <c r="N2618">
        <v>7</v>
      </c>
      <c r="O2618" t="s">
        <v>2319</v>
      </c>
      <c r="P2618" t="s">
        <v>4017</v>
      </c>
      <c r="Q2618" t="s">
        <v>4018</v>
      </c>
      <c r="R2618" t="s">
        <v>613</v>
      </c>
      <c r="S2618" t="s">
        <v>256</v>
      </c>
      <c r="T2618">
        <v>20000</v>
      </c>
    </row>
    <row r="2619" spans="1:20" x14ac:dyDescent="0.3">
      <c r="A2619" t="s">
        <v>4019</v>
      </c>
      <c r="B2619" t="str">
        <f>_xlfn.CONCAT(쿼리1[[#This Row],[주문번호]], "-", 쿼리1[[#This Row],[공정명]])</f>
        <v>20240924-1000169166-제대</v>
      </c>
      <c r="C2619">
        <v>4</v>
      </c>
      <c r="D2619" t="s">
        <v>80</v>
      </c>
      <c r="E2619" s="1">
        <v>45559</v>
      </c>
      <c r="F2619" s="1">
        <v>45572</v>
      </c>
      <c r="G2619" s="1">
        <v>45580</v>
      </c>
      <c r="H2619" s="1">
        <v>45656</v>
      </c>
      <c r="I2619" s="1">
        <v>45586</v>
      </c>
      <c r="J2619" t="s">
        <v>31</v>
      </c>
      <c r="K2619" t="s">
        <v>32</v>
      </c>
      <c r="L2619">
        <v>25000</v>
      </c>
      <c r="M2619">
        <v>23700</v>
      </c>
      <c r="N2619">
        <v>8</v>
      </c>
      <c r="O2619" t="s">
        <v>615</v>
      </c>
      <c r="P2619" t="s">
        <v>616</v>
      </c>
      <c r="Q2619" t="s">
        <v>4020</v>
      </c>
      <c r="R2619" t="s">
        <v>613</v>
      </c>
      <c r="S2619" t="s">
        <v>256</v>
      </c>
      <c r="T2619">
        <v>25000</v>
      </c>
    </row>
    <row r="2620" spans="1:20" x14ac:dyDescent="0.3">
      <c r="A2620" t="s">
        <v>4021</v>
      </c>
      <c r="B2620" t="str">
        <f>_xlfn.CONCAT(쿼리1[[#This Row],[주문번호]], "-", 쿼리1[[#This Row],[공정명]])</f>
        <v>20241206-1000169941-제대</v>
      </c>
      <c r="C2620">
        <v>4</v>
      </c>
      <c r="D2620" t="s">
        <v>80</v>
      </c>
      <c r="E2620" s="1">
        <v>45632</v>
      </c>
      <c r="F2620" s="1">
        <v>45645</v>
      </c>
      <c r="G2620" s="1">
        <v>45652</v>
      </c>
      <c r="H2620" s="1">
        <v>45656</v>
      </c>
      <c r="I2620" s="1">
        <v>45652</v>
      </c>
      <c r="J2620" t="s">
        <v>31</v>
      </c>
      <c r="K2620" t="s">
        <v>32</v>
      </c>
      <c r="L2620">
        <v>20000</v>
      </c>
      <c r="M2620">
        <v>19000</v>
      </c>
      <c r="N2620">
        <v>7</v>
      </c>
      <c r="O2620" t="s">
        <v>102</v>
      </c>
      <c r="P2620" t="s">
        <v>619</v>
      </c>
      <c r="Q2620" t="s">
        <v>4022</v>
      </c>
      <c r="R2620" t="s">
        <v>613</v>
      </c>
      <c r="S2620" t="s">
        <v>256</v>
      </c>
      <c r="T2620">
        <v>20000</v>
      </c>
    </row>
    <row r="2621" spans="1:20" x14ac:dyDescent="0.3">
      <c r="A2621" t="s">
        <v>2136</v>
      </c>
      <c r="B2621" t="str">
        <f>_xlfn.CONCAT(쿼리1[[#This Row],[주문번호]], "-", 쿼리1[[#This Row],[공정명]])</f>
        <v>20240930-1000169224-제대</v>
      </c>
      <c r="C2621">
        <v>4</v>
      </c>
      <c r="D2621" t="s">
        <v>80</v>
      </c>
      <c r="E2621" s="1">
        <v>45565</v>
      </c>
      <c r="F2621" s="1">
        <v>45576</v>
      </c>
      <c r="G2621" s="1">
        <v>45581</v>
      </c>
      <c r="H2621" s="1">
        <v>45656</v>
      </c>
      <c r="I2621" s="1">
        <v>45579</v>
      </c>
      <c r="J2621" t="s">
        <v>101</v>
      </c>
      <c r="K2621" t="s">
        <v>32</v>
      </c>
      <c r="L2621">
        <v>33333</v>
      </c>
      <c r="M2621">
        <v>30800</v>
      </c>
      <c r="N2621">
        <v>5</v>
      </c>
      <c r="O2621" t="s">
        <v>1465</v>
      </c>
      <c r="P2621" t="s">
        <v>2137</v>
      </c>
      <c r="Q2621" t="s">
        <v>2138</v>
      </c>
      <c r="R2621" t="s">
        <v>2139</v>
      </c>
      <c r="S2621" t="s">
        <v>256</v>
      </c>
      <c r="T2621">
        <v>33333</v>
      </c>
    </row>
    <row r="2622" spans="1:20" x14ac:dyDescent="0.3">
      <c r="A2622" t="s">
        <v>3726</v>
      </c>
      <c r="B2622" t="str">
        <f>_xlfn.CONCAT(쿼리1[[#This Row],[주문번호]], "-", 쿼리1[[#This Row],[공정명]])</f>
        <v>20241018-1000168436-제대</v>
      </c>
      <c r="C2622">
        <v>5</v>
      </c>
      <c r="D2622" t="s">
        <v>80</v>
      </c>
      <c r="E2622" s="1">
        <v>45583</v>
      </c>
      <c r="F2622" s="1">
        <v>45597</v>
      </c>
      <c r="G2622" s="1">
        <v>45609</v>
      </c>
      <c r="H2622" s="1">
        <v>45656</v>
      </c>
      <c r="I2622" s="1">
        <v>45609</v>
      </c>
      <c r="J2622" t="s">
        <v>31</v>
      </c>
      <c r="K2622" t="s">
        <v>32</v>
      </c>
      <c r="L2622">
        <v>50000</v>
      </c>
      <c r="M2622">
        <v>47500</v>
      </c>
      <c r="N2622">
        <v>12</v>
      </c>
      <c r="O2622" t="s">
        <v>364</v>
      </c>
      <c r="P2622" t="s">
        <v>3577</v>
      </c>
      <c r="Q2622" t="s">
        <v>3578</v>
      </c>
      <c r="R2622" t="s">
        <v>3579</v>
      </c>
      <c r="S2622" t="s">
        <v>256</v>
      </c>
      <c r="T2622">
        <v>50000</v>
      </c>
    </row>
    <row r="2623" spans="1:20" x14ac:dyDescent="0.3">
      <c r="A2623" t="s">
        <v>3727</v>
      </c>
      <c r="B2623" t="str">
        <f>_xlfn.CONCAT(쿼리1[[#This Row],[주문번호]], "-", 쿼리1[[#This Row],[공정명]])</f>
        <v>20241017-1000169362-제대</v>
      </c>
      <c r="C2623">
        <v>5</v>
      </c>
      <c r="D2623" t="s">
        <v>80</v>
      </c>
      <c r="E2623" s="1">
        <v>45582</v>
      </c>
      <c r="F2623" s="1">
        <v>45596</v>
      </c>
      <c r="G2623" s="1">
        <v>45608</v>
      </c>
      <c r="H2623" s="1">
        <v>45656</v>
      </c>
      <c r="I2623" s="1">
        <v>45608</v>
      </c>
      <c r="J2623" t="s">
        <v>31</v>
      </c>
      <c r="K2623" t="s">
        <v>32</v>
      </c>
      <c r="L2623">
        <v>17692</v>
      </c>
      <c r="M2623">
        <v>14850</v>
      </c>
      <c r="N2623">
        <v>12</v>
      </c>
      <c r="O2623" t="s">
        <v>3728</v>
      </c>
      <c r="P2623" t="s">
        <v>3729</v>
      </c>
      <c r="Q2623" t="s">
        <v>3730</v>
      </c>
      <c r="R2623" t="s">
        <v>3579</v>
      </c>
      <c r="S2623" t="s">
        <v>256</v>
      </c>
      <c r="T2623">
        <v>17692</v>
      </c>
    </row>
    <row r="2624" spans="1:20" x14ac:dyDescent="0.3">
      <c r="A2624" t="s">
        <v>4023</v>
      </c>
      <c r="B2624" t="str">
        <f>_xlfn.CONCAT(쿼리1[[#This Row],[주문번호]], "-", 쿼리1[[#This Row],[공정명]])</f>
        <v>20240909-1000168436-제대</v>
      </c>
      <c r="C2624">
        <v>5</v>
      </c>
      <c r="D2624" t="s">
        <v>80</v>
      </c>
      <c r="E2624" s="1">
        <v>45544</v>
      </c>
      <c r="F2624" s="1">
        <v>45558</v>
      </c>
      <c r="G2624" s="1">
        <v>45575</v>
      </c>
      <c r="H2624" s="1">
        <v>45656</v>
      </c>
      <c r="I2624" s="1">
        <v>45557</v>
      </c>
      <c r="J2624" t="s">
        <v>101</v>
      </c>
      <c r="K2624" t="s">
        <v>32</v>
      </c>
      <c r="L2624">
        <v>50000</v>
      </c>
      <c r="M2624">
        <v>43700</v>
      </c>
      <c r="N2624">
        <v>17</v>
      </c>
      <c r="O2624" t="s">
        <v>364</v>
      </c>
      <c r="P2624" t="s">
        <v>3577</v>
      </c>
      <c r="Q2624" t="s">
        <v>3578</v>
      </c>
      <c r="R2624" t="s">
        <v>3579</v>
      </c>
      <c r="S2624" t="s">
        <v>256</v>
      </c>
      <c r="T2624">
        <v>50000</v>
      </c>
    </row>
    <row r="2625" spans="1:20" x14ac:dyDescent="0.3">
      <c r="A2625" t="s">
        <v>3831</v>
      </c>
      <c r="B2625" t="str">
        <f>_xlfn.CONCAT(쿼리1[[#This Row],[주문번호]], "-", 쿼리1[[#This Row],[공정명]])</f>
        <v>20241017-1000164310-제대</v>
      </c>
      <c r="C2625">
        <v>5</v>
      </c>
      <c r="D2625" t="s">
        <v>80</v>
      </c>
      <c r="E2625" s="1">
        <v>45582</v>
      </c>
      <c r="F2625" s="1">
        <v>45596</v>
      </c>
      <c r="G2625" s="1">
        <v>45608</v>
      </c>
      <c r="H2625" s="1">
        <v>45656</v>
      </c>
      <c r="I2625" s="1">
        <v>45609</v>
      </c>
      <c r="J2625" t="s">
        <v>31</v>
      </c>
      <c r="K2625" t="s">
        <v>32</v>
      </c>
      <c r="L2625">
        <v>28461</v>
      </c>
      <c r="M2625">
        <v>10000</v>
      </c>
      <c r="N2625">
        <v>12</v>
      </c>
      <c r="O2625" t="s">
        <v>3728</v>
      </c>
      <c r="P2625" t="s">
        <v>3729</v>
      </c>
      <c r="Q2625" t="s">
        <v>3832</v>
      </c>
      <c r="R2625" t="s">
        <v>3579</v>
      </c>
      <c r="S2625" t="s">
        <v>256</v>
      </c>
      <c r="T2625">
        <v>46153</v>
      </c>
    </row>
    <row r="2626" spans="1:20" x14ac:dyDescent="0.3">
      <c r="A2626" t="s">
        <v>3831</v>
      </c>
      <c r="B2626" t="str">
        <f>_xlfn.CONCAT(쿼리1[[#This Row],[주문번호]], "-", 쿼리1[[#This Row],[공정명]])</f>
        <v>20241017-1000164310-제대</v>
      </c>
      <c r="C2626">
        <v>5</v>
      </c>
      <c r="D2626" t="s">
        <v>80</v>
      </c>
      <c r="E2626" s="1">
        <v>45582</v>
      </c>
      <c r="F2626" s="1">
        <v>45596</v>
      </c>
      <c r="G2626" s="1">
        <v>45609</v>
      </c>
      <c r="H2626" s="1">
        <v>45656</v>
      </c>
      <c r="I2626" s="1">
        <v>45609</v>
      </c>
      <c r="J2626" t="s">
        <v>31</v>
      </c>
      <c r="K2626" t="s">
        <v>32</v>
      </c>
      <c r="L2626">
        <v>28461</v>
      </c>
      <c r="M2626">
        <v>16500</v>
      </c>
      <c r="N2626">
        <v>13</v>
      </c>
      <c r="O2626" t="s">
        <v>3728</v>
      </c>
      <c r="P2626" t="s">
        <v>3729</v>
      </c>
      <c r="Q2626" t="s">
        <v>3832</v>
      </c>
      <c r="R2626" t="s">
        <v>3579</v>
      </c>
      <c r="S2626" t="s">
        <v>256</v>
      </c>
      <c r="T2626">
        <v>46153</v>
      </c>
    </row>
    <row r="2627" spans="1:20" x14ac:dyDescent="0.3">
      <c r="A2627" t="s">
        <v>3587</v>
      </c>
      <c r="B2627" t="str">
        <f>_xlfn.CONCAT(쿼리1[[#This Row],[주문번호]], "-", 쿼리1[[#This Row],[공정명]])</f>
        <v>20241206-1000168443-제대</v>
      </c>
      <c r="C2627">
        <v>5</v>
      </c>
      <c r="D2627" t="s">
        <v>80</v>
      </c>
      <c r="E2627" s="1">
        <v>45632</v>
      </c>
      <c r="F2627" s="1">
        <v>45645</v>
      </c>
      <c r="G2627" s="1">
        <v>45652</v>
      </c>
      <c r="H2627" s="1">
        <v>45656</v>
      </c>
      <c r="I2627" s="1">
        <v>45652</v>
      </c>
      <c r="J2627" t="s">
        <v>31</v>
      </c>
      <c r="K2627" t="s">
        <v>32</v>
      </c>
      <c r="L2627">
        <v>25000</v>
      </c>
      <c r="M2627">
        <v>22900</v>
      </c>
      <c r="N2627">
        <v>7</v>
      </c>
      <c r="O2627" t="s">
        <v>364</v>
      </c>
      <c r="P2627" t="s">
        <v>3577</v>
      </c>
      <c r="Q2627" t="s">
        <v>3588</v>
      </c>
      <c r="R2627" t="s">
        <v>3579</v>
      </c>
      <c r="S2627" t="s">
        <v>256</v>
      </c>
      <c r="T2627">
        <v>25000</v>
      </c>
    </row>
    <row r="2628" spans="1:20" x14ac:dyDescent="0.3">
      <c r="A2628" t="s">
        <v>3576</v>
      </c>
      <c r="B2628" t="str">
        <f>_xlfn.CONCAT(쿼리1[[#This Row],[주문번호]], "-", 쿼리1[[#This Row],[공정명]])</f>
        <v>20241206-1000168436-제대</v>
      </c>
      <c r="C2628">
        <v>5</v>
      </c>
      <c r="D2628" t="s">
        <v>80</v>
      </c>
      <c r="E2628" s="1">
        <v>45632</v>
      </c>
      <c r="F2628" s="1">
        <v>45645</v>
      </c>
      <c r="G2628" s="1">
        <v>45650</v>
      </c>
      <c r="H2628" s="1">
        <v>45656</v>
      </c>
      <c r="I2628" s="1">
        <v>45652</v>
      </c>
      <c r="J2628" t="s">
        <v>31</v>
      </c>
      <c r="K2628" t="s">
        <v>32</v>
      </c>
      <c r="L2628">
        <v>75000</v>
      </c>
      <c r="M2628">
        <v>60000</v>
      </c>
      <c r="N2628">
        <v>5</v>
      </c>
      <c r="O2628" t="s">
        <v>364</v>
      </c>
      <c r="P2628" t="s">
        <v>3577</v>
      </c>
      <c r="Q2628" t="s">
        <v>3578</v>
      </c>
      <c r="R2628" t="s">
        <v>3579</v>
      </c>
      <c r="S2628" t="s">
        <v>256</v>
      </c>
      <c r="T2628">
        <v>75000</v>
      </c>
    </row>
    <row r="2629" spans="1:20" x14ac:dyDescent="0.3">
      <c r="A2629" t="s">
        <v>3576</v>
      </c>
      <c r="B2629" t="str">
        <f>_xlfn.CONCAT(쿼리1[[#This Row],[주문번호]], "-", 쿼리1[[#This Row],[공정명]])</f>
        <v>20241206-1000168436-제대</v>
      </c>
      <c r="C2629">
        <v>5</v>
      </c>
      <c r="D2629" t="s">
        <v>80</v>
      </c>
      <c r="E2629" s="1">
        <v>45632</v>
      </c>
      <c r="F2629" s="1">
        <v>45645</v>
      </c>
      <c r="G2629" s="1">
        <v>45652</v>
      </c>
      <c r="H2629" s="1">
        <v>45656</v>
      </c>
      <c r="I2629" s="1">
        <v>45652</v>
      </c>
      <c r="J2629" t="s">
        <v>31</v>
      </c>
      <c r="K2629" t="s">
        <v>32</v>
      </c>
      <c r="L2629">
        <v>75000</v>
      </c>
      <c r="M2629">
        <v>10870</v>
      </c>
      <c r="N2629">
        <v>7</v>
      </c>
      <c r="O2629" t="s">
        <v>364</v>
      </c>
      <c r="P2629" t="s">
        <v>3577</v>
      </c>
      <c r="Q2629" t="s">
        <v>3578</v>
      </c>
      <c r="R2629" t="s">
        <v>3579</v>
      </c>
      <c r="S2629" t="s">
        <v>256</v>
      </c>
      <c r="T2629">
        <v>75000</v>
      </c>
    </row>
    <row r="2630" spans="1:20" x14ac:dyDescent="0.3">
      <c r="A2630" t="s">
        <v>3597</v>
      </c>
      <c r="B2630" t="str">
        <f>_xlfn.CONCAT(쿼리1[[#This Row],[주문번호]], "-", 쿼리1[[#This Row],[공정명]])</f>
        <v>20241025-1000169452-제대</v>
      </c>
      <c r="C2630">
        <v>5</v>
      </c>
      <c r="D2630" t="s">
        <v>80</v>
      </c>
      <c r="E2630" s="1">
        <v>45590</v>
      </c>
      <c r="F2630" s="1">
        <v>45603</v>
      </c>
      <c r="G2630" s="1">
        <v>45601</v>
      </c>
      <c r="H2630" s="1">
        <v>45656</v>
      </c>
      <c r="I2630" s="1">
        <v>45601</v>
      </c>
      <c r="J2630" t="s">
        <v>31</v>
      </c>
      <c r="K2630" t="s">
        <v>39</v>
      </c>
      <c r="L2630">
        <v>20000</v>
      </c>
      <c r="M2630">
        <v>20100</v>
      </c>
      <c r="N2630">
        <v>-2</v>
      </c>
      <c r="O2630" t="s">
        <v>3591</v>
      </c>
      <c r="P2630" t="s">
        <v>3592</v>
      </c>
      <c r="Q2630" t="s">
        <v>3593</v>
      </c>
      <c r="R2630" t="s">
        <v>2425</v>
      </c>
      <c r="S2630" t="s">
        <v>256</v>
      </c>
      <c r="T2630">
        <v>20000</v>
      </c>
    </row>
    <row r="2631" spans="1:20" x14ac:dyDescent="0.3">
      <c r="A2631" t="s">
        <v>3850</v>
      </c>
      <c r="B2631" t="str">
        <f>_xlfn.CONCAT(쿼리1[[#This Row],[주문번호]], "-", 쿼리1[[#This Row],[공정명]])</f>
        <v>20241118-1000158749-제대</v>
      </c>
      <c r="C2631">
        <v>3</v>
      </c>
      <c r="D2631" t="s">
        <v>80</v>
      </c>
      <c r="E2631" s="1">
        <v>45614</v>
      </c>
      <c r="F2631" s="1">
        <v>45628</v>
      </c>
      <c r="G2631" s="1">
        <v>45628</v>
      </c>
      <c r="H2631" s="1">
        <v>45656</v>
      </c>
      <c r="I2631" s="1">
        <v>45628</v>
      </c>
      <c r="J2631" t="s">
        <v>31</v>
      </c>
      <c r="K2631" t="s">
        <v>39</v>
      </c>
      <c r="L2631">
        <v>48000</v>
      </c>
      <c r="M2631">
        <v>43650</v>
      </c>
      <c r="N2631">
        <v>0</v>
      </c>
      <c r="O2631" t="s">
        <v>972</v>
      </c>
      <c r="P2631" t="s">
        <v>3851</v>
      </c>
      <c r="Q2631" t="s">
        <v>2424</v>
      </c>
      <c r="R2631" t="s">
        <v>2425</v>
      </c>
      <c r="S2631" t="s">
        <v>256</v>
      </c>
      <c r="T2631">
        <v>48000</v>
      </c>
    </row>
    <row r="2632" spans="1:20" x14ac:dyDescent="0.3">
      <c r="A2632" t="s">
        <v>3739</v>
      </c>
      <c r="B2632" t="str">
        <f>_xlfn.CONCAT(쿼리1[[#This Row],[주문번호]], "-", 쿼리1[[#This Row],[공정명]])</f>
        <v>20240919-1000169132-제대</v>
      </c>
      <c r="C2632">
        <v>4</v>
      </c>
      <c r="D2632" t="s">
        <v>80</v>
      </c>
      <c r="E2632" s="1">
        <v>45554</v>
      </c>
      <c r="F2632" s="1">
        <v>45567</v>
      </c>
      <c r="G2632" s="1">
        <v>45575</v>
      </c>
      <c r="H2632" s="1">
        <v>45656</v>
      </c>
      <c r="I2632" s="1">
        <v>45575</v>
      </c>
      <c r="J2632" t="s">
        <v>31</v>
      </c>
      <c r="K2632" t="s">
        <v>32</v>
      </c>
      <c r="L2632">
        <v>29411</v>
      </c>
      <c r="M2632">
        <v>48900</v>
      </c>
      <c r="N2632">
        <v>8</v>
      </c>
      <c r="O2632" t="s">
        <v>102</v>
      </c>
      <c r="P2632" t="s">
        <v>3740</v>
      </c>
      <c r="Q2632" t="s">
        <v>3741</v>
      </c>
      <c r="R2632" t="s">
        <v>2425</v>
      </c>
      <c r="S2632" t="s">
        <v>256</v>
      </c>
      <c r="T2632">
        <v>29411</v>
      </c>
    </row>
    <row r="2633" spans="1:20" x14ac:dyDescent="0.3">
      <c r="A2633" t="s">
        <v>4024</v>
      </c>
      <c r="B2633" t="str">
        <f>_xlfn.CONCAT(쿼리1[[#This Row],[주문번호]], "-", 쿼리1[[#This Row],[공정명]])</f>
        <v>20241203-1000158633-제대</v>
      </c>
      <c r="C2633">
        <v>4</v>
      </c>
      <c r="D2633" t="s">
        <v>80</v>
      </c>
      <c r="E2633" s="1">
        <v>45629</v>
      </c>
      <c r="F2633" s="1">
        <v>45642</v>
      </c>
      <c r="G2633" s="1">
        <v>45645</v>
      </c>
      <c r="H2633" s="1">
        <v>45656</v>
      </c>
      <c r="I2633" s="1">
        <v>45645</v>
      </c>
      <c r="J2633" t="s">
        <v>31</v>
      </c>
      <c r="K2633" t="s">
        <v>32</v>
      </c>
      <c r="L2633">
        <v>37500</v>
      </c>
      <c r="M2633">
        <v>35500</v>
      </c>
      <c r="N2633">
        <v>3</v>
      </c>
      <c r="O2633" t="s">
        <v>91</v>
      </c>
      <c r="P2633" t="s">
        <v>1069</v>
      </c>
      <c r="Q2633" t="s">
        <v>2537</v>
      </c>
      <c r="R2633" t="s">
        <v>2538</v>
      </c>
      <c r="S2633" t="s">
        <v>256</v>
      </c>
      <c r="T2633">
        <v>37500</v>
      </c>
    </row>
    <row r="2634" spans="1:20" x14ac:dyDescent="0.3">
      <c r="A2634" t="s">
        <v>2536</v>
      </c>
      <c r="B2634" t="str">
        <f>_xlfn.CONCAT(쿼리1[[#This Row],[주문번호]], "-", 쿼리1[[#This Row],[공정명]])</f>
        <v>20240910-1000158633-제대</v>
      </c>
      <c r="C2634">
        <v>4</v>
      </c>
      <c r="D2634" t="s">
        <v>80</v>
      </c>
      <c r="E2634" s="1">
        <v>45545</v>
      </c>
      <c r="F2634" s="1">
        <v>45558</v>
      </c>
      <c r="G2634" s="1">
        <v>45575</v>
      </c>
      <c r="H2634" s="1">
        <v>45656</v>
      </c>
      <c r="I2634" s="1">
        <v>45575</v>
      </c>
      <c r="J2634" t="s">
        <v>31</v>
      </c>
      <c r="K2634" t="s">
        <v>32</v>
      </c>
      <c r="L2634">
        <v>37500</v>
      </c>
      <c r="M2634">
        <v>35500</v>
      </c>
      <c r="N2634">
        <v>17</v>
      </c>
      <c r="O2634" t="s">
        <v>91</v>
      </c>
      <c r="P2634" t="s">
        <v>1069</v>
      </c>
      <c r="Q2634" t="s">
        <v>2537</v>
      </c>
      <c r="R2634" t="s">
        <v>2538</v>
      </c>
      <c r="S2634" t="s">
        <v>256</v>
      </c>
      <c r="T2634">
        <v>37500</v>
      </c>
    </row>
    <row r="2635" spans="1:20" x14ac:dyDescent="0.3">
      <c r="A2635" t="s">
        <v>2536</v>
      </c>
      <c r="B2635" t="str">
        <f>_xlfn.CONCAT(쿼리1[[#This Row],[주문번호]], "-", 쿼리1[[#This Row],[공정명]])</f>
        <v>20240910-1000158633-제대</v>
      </c>
      <c r="C2635">
        <v>4</v>
      </c>
      <c r="D2635" t="s">
        <v>80</v>
      </c>
      <c r="E2635" s="1">
        <v>45545</v>
      </c>
      <c r="F2635" s="1">
        <v>45558</v>
      </c>
      <c r="G2635" s="1">
        <v>45575</v>
      </c>
      <c r="H2635" s="1">
        <v>45656</v>
      </c>
      <c r="I2635" s="1">
        <v>45575</v>
      </c>
      <c r="J2635" t="s">
        <v>31</v>
      </c>
      <c r="K2635" t="s">
        <v>32</v>
      </c>
      <c r="L2635">
        <v>37500</v>
      </c>
      <c r="M2635">
        <v>35500</v>
      </c>
      <c r="N2635">
        <v>17</v>
      </c>
      <c r="O2635" t="s">
        <v>91</v>
      </c>
      <c r="P2635" t="s">
        <v>1069</v>
      </c>
      <c r="Q2635" t="s">
        <v>2537</v>
      </c>
      <c r="R2635" t="s">
        <v>2538</v>
      </c>
      <c r="S2635" t="s">
        <v>256</v>
      </c>
      <c r="T2635">
        <v>37500</v>
      </c>
    </row>
    <row r="2636" spans="1:20" x14ac:dyDescent="0.3">
      <c r="A2636" t="s">
        <v>3584</v>
      </c>
      <c r="B2636" t="str">
        <f>_xlfn.CONCAT(쿼리1[[#This Row],[주문번호]], "-", 쿼리1[[#This Row],[공정명]])</f>
        <v>20241223-1000159549-제대</v>
      </c>
      <c r="C2636">
        <v>3</v>
      </c>
      <c r="D2636" t="s">
        <v>80</v>
      </c>
      <c r="E2636" s="1">
        <v>45649</v>
      </c>
      <c r="F2636" s="1">
        <v>45660</v>
      </c>
      <c r="G2636" s="1"/>
      <c r="H2636" s="1">
        <v>45656</v>
      </c>
      <c r="I2636" s="1"/>
      <c r="J2636" t="s">
        <v>21</v>
      </c>
      <c r="K2636" t="s">
        <v>282</v>
      </c>
      <c r="L2636">
        <v>24000</v>
      </c>
      <c r="O2636" t="s">
        <v>2797</v>
      </c>
      <c r="P2636" t="s">
        <v>3585</v>
      </c>
      <c r="Q2636" t="s">
        <v>42</v>
      </c>
      <c r="R2636" t="s">
        <v>3586</v>
      </c>
      <c r="S2636" t="s">
        <v>256</v>
      </c>
      <c r="T2636">
        <v>24000</v>
      </c>
    </row>
    <row r="2637" spans="1:20" x14ac:dyDescent="0.3">
      <c r="A2637" t="s">
        <v>4025</v>
      </c>
      <c r="B2637" t="str">
        <f>_xlfn.CONCAT(쿼리1[[#This Row],[주문번호]], "-", 쿼리1[[#This Row],[공정명]])</f>
        <v>20241022-1000163189-제대</v>
      </c>
      <c r="C2637">
        <v>5</v>
      </c>
      <c r="D2637" t="s">
        <v>80</v>
      </c>
      <c r="E2637" s="1">
        <v>45587</v>
      </c>
      <c r="F2637" s="1">
        <v>45601</v>
      </c>
      <c r="G2637" s="1">
        <v>45604</v>
      </c>
      <c r="H2637" s="1">
        <v>45656</v>
      </c>
      <c r="I2637" s="1">
        <v>45621</v>
      </c>
      <c r="J2637" t="s">
        <v>31</v>
      </c>
      <c r="K2637" t="s">
        <v>32</v>
      </c>
      <c r="L2637">
        <v>50000</v>
      </c>
      <c r="M2637">
        <v>50100</v>
      </c>
      <c r="N2637">
        <v>3</v>
      </c>
      <c r="O2637" t="s">
        <v>128</v>
      </c>
      <c r="P2637" t="s">
        <v>4026</v>
      </c>
      <c r="Q2637" t="s">
        <v>4027</v>
      </c>
      <c r="R2637" t="s">
        <v>4028</v>
      </c>
      <c r="S2637" t="s">
        <v>256</v>
      </c>
      <c r="T2637">
        <v>50000</v>
      </c>
    </row>
    <row r="2638" spans="1:20" x14ac:dyDescent="0.3">
      <c r="A2638" t="s">
        <v>4029</v>
      </c>
      <c r="B2638" t="str">
        <f>_xlfn.CONCAT(쿼리1[[#This Row],[주문번호]], "-", 쿼리1[[#This Row],[공정명]])</f>
        <v>20241210-1000163340-제대</v>
      </c>
      <c r="C2638">
        <v>3</v>
      </c>
      <c r="D2638" t="s">
        <v>80</v>
      </c>
      <c r="E2638" s="1">
        <v>45636</v>
      </c>
      <c r="F2638" s="1">
        <v>45642</v>
      </c>
      <c r="G2638" s="1"/>
      <c r="H2638" s="1">
        <v>45656</v>
      </c>
      <c r="I2638" s="1">
        <v>45649</v>
      </c>
      <c r="J2638" t="s">
        <v>21</v>
      </c>
      <c r="K2638" t="s">
        <v>22</v>
      </c>
      <c r="L2638">
        <v>60000</v>
      </c>
      <c r="O2638" t="s">
        <v>4030</v>
      </c>
      <c r="P2638" t="s">
        <v>4031</v>
      </c>
      <c r="Q2638" t="s">
        <v>4032</v>
      </c>
      <c r="R2638" t="s">
        <v>4033</v>
      </c>
      <c r="S2638" t="s">
        <v>256</v>
      </c>
      <c r="T2638">
        <v>60000</v>
      </c>
    </row>
    <row r="2639" spans="1:20" x14ac:dyDescent="0.3">
      <c r="A2639" t="s">
        <v>4034</v>
      </c>
      <c r="B2639" t="str">
        <f>_xlfn.CONCAT(쿼리1[[#This Row],[주문번호]], "-", 쿼리1[[#This Row],[공정명]])</f>
        <v>20241017-1000169370-제대</v>
      </c>
      <c r="C2639">
        <v>4</v>
      </c>
      <c r="D2639" t="s">
        <v>80</v>
      </c>
      <c r="E2639" s="1">
        <v>45582</v>
      </c>
      <c r="F2639" s="1">
        <v>45595</v>
      </c>
      <c r="G2639" s="1">
        <v>45589</v>
      </c>
      <c r="H2639" s="1">
        <v>45656</v>
      </c>
      <c r="I2639" s="1">
        <v>45589</v>
      </c>
      <c r="J2639" t="s">
        <v>31</v>
      </c>
      <c r="K2639" t="s">
        <v>39</v>
      </c>
      <c r="L2639">
        <v>18750</v>
      </c>
      <c r="M2639">
        <v>21200</v>
      </c>
      <c r="N2639">
        <v>-6</v>
      </c>
      <c r="O2639" t="s">
        <v>180</v>
      </c>
      <c r="P2639" t="s">
        <v>4035</v>
      </c>
      <c r="Q2639" t="s">
        <v>4036</v>
      </c>
      <c r="R2639" t="s">
        <v>1839</v>
      </c>
      <c r="S2639" t="s">
        <v>256</v>
      </c>
      <c r="T2639">
        <v>18750</v>
      </c>
    </row>
    <row r="2640" spans="1:20" x14ac:dyDescent="0.3">
      <c r="A2640" t="s">
        <v>3580</v>
      </c>
      <c r="B2640" t="str">
        <f>_xlfn.CONCAT(쿼리1[[#This Row],[주문번호]], "-", 쿼리1[[#This Row],[공정명]])</f>
        <v>20241219-1000157463-제대</v>
      </c>
      <c r="C2640">
        <v>3</v>
      </c>
      <c r="D2640" t="s">
        <v>80</v>
      </c>
      <c r="E2640" s="1">
        <v>45645</v>
      </c>
      <c r="F2640" s="1">
        <v>45658</v>
      </c>
      <c r="G2640" s="1"/>
      <c r="H2640" s="1">
        <v>45656</v>
      </c>
      <c r="I2640" s="1">
        <v>45652</v>
      </c>
      <c r="J2640" t="s">
        <v>21</v>
      </c>
      <c r="K2640" t="s">
        <v>282</v>
      </c>
      <c r="L2640">
        <v>60000</v>
      </c>
      <c r="O2640" t="s">
        <v>3581</v>
      </c>
      <c r="P2640" t="s">
        <v>3582</v>
      </c>
      <c r="Q2640" t="s">
        <v>2968</v>
      </c>
      <c r="R2640" t="s">
        <v>3583</v>
      </c>
      <c r="S2640" t="s">
        <v>256</v>
      </c>
      <c r="T2640">
        <v>60000</v>
      </c>
    </row>
    <row r="2641" spans="1:20" x14ac:dyDescent="0.3">
      <c r="A2641" t="s">
        <v>4037</v>
      </c>
      <c r="B2641" t="str">
        <f>_xlfn.CONCAT(쿼리1[[#This Row],[주문번호]], "-", 쿼리1[[#This Row],[공정명]])</f>
        <v>20241011-1000137720-제대</v>
      </c>
      <c r="C2641">
        <v>4</v>
      </c>
      <c r="D2641" t="s">
        <v>80</v>
      </c>
      <c r="E2641" s="1">
        <v>45576</v>
      </c>
      <c r="F2641" s="1">
        <v>45588</v>
      </c>
      <c r="G2641" s="1">
        <v>45588</v>
      </c>
      <c r="H2641" s="1">
        <v>45656</v>
      </c>
      <c r="I2641" s="1">
        <v>45586</v>
      </c>
      <c r="J2641" t="s">
        <v>101</v>
      </c>
      <c r="K2641" t="s">
        <v>39</v>
      </c>
      <c r="L2641">
        <v>24000</v>
      </c>
      <c r="M2641">
        <v>20550</v>
      </c>
      <c r="N2641">
        <v>0</v>
      </c>
      <c r="O2641" t="s">
        <v>91</v>
      </c>
      <c r="P2641" t="s">
        <v>92</v>
      </c>
      <c r="Q2641" t="s">
        <v>4038</v>
      </c>
      <c r="R2641" t="s">
        <v>4039</v>
      </c>
      <c r="S2641" t="s">
        <v>256</v>
      </c>
      <c r="T2641">
        <v>24000</v>
      </c>
    </row>
    <row r="2642" spans="1:20" x14ac:dyDescent="0.3">
      <c r="A2642" t="s">
        <v>4040</v>
      </c>
      <c r="B2642" t="str">
        <f>_xlfn.CONCAT(쿼리1[[#This Row],[주문번호]], "-", 쿼리1[[#This Row],[공정명]])</f>
        <v>20240909-1000169058-제대</v>
      </c>
      <c r="C2642">
        <v>2</v>
      </c>
      <c r="D2642" t="s">
        <v>80</v>
      </c>
      <c r="E2642" s="1">
        <v>45544</v>
      </c>
      <c r="F2642" s="1">
        <v>45555</v>
      </c>
      <c r="G2642" s="1">
        <v>45575</v>
      </c>
      <c r="H2642" s="1">
        <v>45656</v>
      </c>
      <c r="I2642" s="1">
        <v>45575</v>
      </c>
      <c r="J2642" t="s">
        <v>31</v>
      </c>
      <c r="K2642" t="s">
        <v>32</v>
      </c>
      <c r="L2642">
        <v>21428</v>
      </c>
      <c r="M2642">
        <v>19900</v>
      </c>
      <c r="N2642">
        <v>20</v>
      </c>
      <c r="O2642" t="s">
        <v>731</v>
      </c>
      <c r="P2642" t="s">
        <v>1904</v>
      </c>
      <c r="Q2642" t="s">
        <v>42</v>
      </c>
      <c r="R2642" t="s">
        <v>4041</v>
      </c>
      <c r="S2642" t="s">
        <v>256</v>
      </c>
      <c r="T2642">
        <v>21428</v>
      </c>
    </row>
    <row r="2643" spans="1:20" x14ac:dyDescent="0.3">
      <c r="A2643" t="s">
        <v>4040</v>
      </c>
      <c r="B2643" t="str">
        <f>_xlfn.CONCAT(쿼리1[[#This Row],[주문번호]], "-", 쿼리1[[#This Row],[공정명]])</f>
        <v>20240909-1000169058-제대</v>
      </c>
      <c r="C2643">
        <v>2</v>
      </c>
      <c r="D2643" t="s">
        <v>80</v>
      </c>
      <c r="E2643" s="1">
        <v>45544</v>
      </c>
      <c r="F2643" s="1">
        <v>45555</v>
      </c>
      <c r="G2643" s="1">
        <v>45575</v>
      </c>
      <c r="H2643" s="1">
        <v>45656</v>
      </c>
      <c r="I2643" s="1">
        <v>45575</v>
      </c>
      <c r="J2643" t="s">
        <v>31</v>
      </c>
      <c r="K2643" t="s">
        <v>32</v>
      </c>
      <c r="L2643">
        <v>21428</v>
      </c>
      <c r="M2643">
        <v>19900</v>
      </c>
      <c r="N2643">
        <v>20</v>
      </c>
      <c r="O2643" t="s">
        <v>731</v>
      </c>
      <c r="P2643" t="s">
        <v>1904</v>
      </c>
      <c r="Q2643" t="s">
        <v>42</v>
      </c>
      <c r="R2643" t="s">
        <v>4041</v>
      </c>
      <c r="S2643" t="s">
        <v>256</v>
      </c>
      <c r="T2643">
        <v>21428</v>
      </c>
    </row>
    <row r="2644" spans="1:20" x14ac:dyDescent="0.3">
      <c r="A2644" t="s">
        <v>3589</v>
      </c>
      <c r="B2644" t="str">
        <f>_xlfn.CONCAT(쿼리1[[#This Row],[주문번호]], "-", 쿼리1[[#This Row],[공정명]])</f>
        <v>20241206-1000162722-인쇄</v>
      </c>
      <c r="C2644">
        <v>2</v>
      </c>
      <c r="D2644" t="s">
        <v>328</v>
      </c>
      <c r="E2644" s="1">
        <v>45632</v>
      </c>
      <c r="F2644" s="1">
        <v>45638</v>
      </c>
      <c r="G2644" s="1">
        <v>45642</v>
      </c>
      <c r="H2644" s="1">
        <v>45656</v>
      </c>
      <c r="I2644" s="1">
        <v>45642</v>
      </c>
      <c r="J2644" t="s">
        <v>31</v>
      </c>
      <c r="K2644" t="s">
        <v>32</v>
      </c>
      <c r="L2644">
        <v>18000</v>
      </c>
      <c r="M2644">
        <v>18000</v>
      </c>
      <c r="N2644">
        <v>4</v>
      </c>
      <c r="O2644" t="s">
        <v>91</v>
      </c>
      <c r="P2644" t="s">
        <v>3571</v>
      </c>
      <c r="Q2644" t="s">
        <v>3575</v>
      </c>
      <c r="R2644" t="s">
        <v>3573</v>
      </c>
      <c r="S2644" t="s">
        <v>3735</v>
      </c>
      <c r="T2644">
        <v>36</v>
      </c>
    </row>
    <row r="2645" spans="1:20" x14ac:dyDescent="0.3">
      <c r="A2645" t="s">
        <v>2656</v>
      </c>
      <c r="B2645" t="str">
        <f>_xlfn.CONCAT(쿼리1[[#This Row],[주문번호]], "-", 쿼리1[[#This Row],[공정명]])</f>
        <v>20241227-1000161741-인쇄</v>
      </c>
      <c r="C2645">
        <v>2</v>
      </c>
      <c r="D2645" t="s">
        <v>328</v>
      </c>
      <c r="E2645" s="1">
        <v>45653</v>
      </c>
      <c r="F2645" s="1">
        <v>45658</v>
      </c>
      <c r="G2645" s="1"/>
      <c r="H2645" s="1">
        <v>45656</v>
      </c>
      <c r="I2645" s="1"/>
      <c r="J2645" t="s">
        <v>21</v>
      </c>
      <c r="K2645" t="s">
        <v>282</v>
      </c>
      <c r="L2645">
        <v>6000</v>
      </c>
      <c r="O2645" t="s">
        <v>2657</v>
      </c>
      <c r="P2645" t="s">
        <v>2658</v>
      </c>
      <c r="Q2645" t="s">
        <v>2659</v>
      </c>
      <c r="R2645" t="s">
        <v>2660</v>
      </c>
      <c r="S2645" t="s">
        <v>3735</v>
      </c>
      <c r="T2645">
        <v>33333</v>
      </c>
    </row>
    <row r="2646" spans="1:20" x14ac:dyDescent="0.3">
      <c r="A2646" t="s">
        <v>1469</v>
      </c>
      <c r="B2646" t="str">
        <f>_xlfn.CONCAT(쿼리1[[#This Row],[주문번호]], "-", 쿼리1[[#This Row],[공정명]])</f>
        <v>20240906-120750-분단</v>
      </c>
      <c r="C2646">
        <v>4</v>
      </c>
      <c r="D2646" t="s">
        <v>196</v>
      </c>
      <c r="E2646" s="1">
        <v>45541</v>
      </c>
      <c r="F2646" s="1">
        <v>45552</v>
      </c>
      <c r="G2646" s="1"/>
      <c r="H2646" s="1">
        <v>45656</v>
      </c>
      <c r="I2646" s="1">
        <v>45558</v>
      </c>
      <c r="J2646" t="s">
        <v>21</v>
      </c>
      <c r="K2646" t="s">
        <v>22</v>
      </c>
      <c r="L2646">
        <v>3000</v>
      </c>
      <c r="O2646" t="s">
        <v>1465</v>
      </c>
      <c r="P2646" t="s">
        <v>1470</v>
      </c>
      <c r="Q2646" t="s">
        <v>1471</v>
      </c>
      <c r="R2646" t="s">
        <v>1468</v>
      </c>
      <c r="S2646" t="s">
        <v>3735</v>
      </c>
      <c r="T2646">
        <v>6</v>
      </c>
    </row>
    <row r="2647" spans="1:20" x14ac:dyDescent="0.3">
      <c r="A2647" t="s">
        <v>3217</v>
      </c>
      <c r="B2647" t="str">
        <f>_xlfn.CONCAT(쿼리1[[#This Row],[주문번호]], "-", 쿼리1[[#This Row],[공정명]])</f>
        <v>20240911-1000163140-인쇄</v>
      </c>
      <c r="C2647">
        <v>2</v>
      </c>
      <c r="D2647" t="s">
        <v>328</v>
      </c>
      <c r="E2647" s="1">
        <v>45546</v>
      </c>
      <c r="F2647" s="1">
        <v>45552</v>
      </c>
      <c r="G2647" s="1">
        <v>45576</v>
      </c>
      <c r="H2647" s="1">
        <v>45656</v>
      </c>
      <c r="I2647" s="1">
        <v>45581</v>
      </c>
      <c r="J2647" t="s">
        <v>31</v>
      </c>
      <c r="K2647" t="s">
        <v>32</v>
      </c>
      <c r="L2647">
        <v>6000</v>
      </c>
      <c r="M2647">
        <v>6000</v>
      </c>
      <c r="N2647">
        <v>24</v>
      </c>
      <c r="O2647" t="s">
        <v>3218</v>
      </c>
      <c r="P2647" t="s">
        <v>3219</v>
      </c>
      <c r="Q2647" t="s">
        <v>3220</v>
      </c>
      <c r="R2647" t="s">
        <v>3221</v>
      </c>
      <c r="S2647" t="s">
        <v>3735</v>
      </c>
      <c r="T2647">
        <v>15384</v>
      </c>
    </row>
    <row r="2648" spans="1:20" x14ac:dyDescent="0.3">
      <c r="A2648" t="s">
        <v>2136</v>
      </c>
      <c r="B2648" t="str">
        <f>_xlfn.CONCAT(쿼리1[[#This Row],[주문번호]], "-", 쿼리1[[#This Row],[공정명]])</f>
        <v>20240930-1000169224-인쇄</v>
      </c>
      <c r="C2648">
        <v>2</v>
      </c>
      <c r="D2648" t="s">
        <v>328</v>
      </c>
      <c r="E2648" s="1">
        <v>45565</v>
      </c>
      <c r="F2648" s="1">
        <v>45569</v>
      </c>
      <c r="G2648" s="1">
        <v>45576</v>
      </c>
      <c r="H2648" s="1">
        <v>45656</v>
      </c>
      <c r="I2648" s="1">
        <v>45579</v>
      </c>
      <c r="J2648" t="s">
        <v>31</v>
      </c>
      <c r="K2648" t="s">
        <v>32</v>
      </c>
      <c r="L2648">
        <v>6000</v>
      </c>
      <c r="M2648">
        <v>6000</v>
      </c>
      <c r="N2648">
        <v>7</v>
      </c>
      <c r="O2648" t="s">
        <v>1465</v>
      </c>
      <c r="P2648" t="s">
        <v>2137</v>
      </c>
      <c r="Q2648" t="s">
        <v>2138</v>
      </c>
      <c r="R2648" t="s">
        <v>2139</v>
      </c>
      <c r="S2648" t="s">
        <v>3735</v>
      </c>
      <c r="T2648">
        <v>33333</v>
      </c>
    </row>
    <row r="2649" spans="1:20" x14ac:dyDescent="0.3">
      <c r="A2649" t="s">
        <v>2140</v>
      </c>
      <c r="B2649" t="str">
        <f>_xlfn.CONCAT(쿼리1[[#This Row],[주문번호]], "-", 쿼리1[[#This Row],[공정명]])</f>
        <v>20241226-1000169224-인쇄</v>
      </c>
      <c r="C2649">
        <v>2</v>
      </c>
      <c r="D2649" t="s">
        <v>328</v>
      </c>
      <c r="E2649" s="1">
        <v>45652</v>
      </c>
      <c r="F2649" s="1">
        <v>45658</v>
      </c>
      <c r="G2649" s="1"/>
      <c r="H2649" s="1">
        <v>45656</v>
      </c>
      <c r="I2649" s="1"/>
      <c r="J2649" t="s">
        <v>21</v>
      </c>
      <c r="K2649" t="s">
        <v>282</v>
      </c>
      <c r="L2649">
        <v>6000</v>
      </c>
      <c r="O2649" t="s">
        <v>1465</v>
      </c>
      <c r="P2649" t="s">
        <v>2137</v>
      </c>
      <c r="Q2649" t="s">
        <v>2138</v>
      </c>
      <c r="R2649" t="s">
        <v>2139</v>
      </c>
      <c r="S2649" t="s">
        <v>3735</v>
      </c>
      <c r="T2649">
        <v>33333</v>
      </c>
    </row>
    <row r="2650" spans="1:20" x14ac:dyDescent="0.3">
      <c r="A2650" t="s">
        <v>4042</v>
      </c>
      <c r="B2650" t="str">
        <f>_xlfn.CONCAT(쿼리1[[#This Row],[주문번호]], "-", 쿼리1[[#This Row],[공정명]])</f>
        <v>20241107-1000169568-인쇄</v>
      </c>
      <c r="C2650">
        <v>2</v>
      </c>
      <c r="D2650" t="s">
        <v>328</v>
      </c>
      <c r="E2650" s="1">
        <v>45603</v>
      </c>
      <c r="F2650" s="1">
        <v>45609</v>
      </c>
      <c r="G2650" s="1">
        <v>45611</v>
      </c>
      <c r="H2650" s="1">
        <v>45656</v>
      </c>
      <c r="I2650" s="1">
        <v>45618</v>
      </c>
      <c r="J2650" t="s">
        <v>31</v>
      </c>
      <c r="K2650" t="s">
        <v>32</v>
      </c>
      <c r="L2650">
        <v>8000</v>
      </c>
      <c r="M2650">
        <v>8000</v>
      </c>
      <c r="N2650">
        <v>2</v>
      </c>
      <c r="O2650" t="s">
        <v>3853</v>
      </c>
      <c r="P2650" t="s">
        <v>4043</v>
      </c>
      <c r="Q2650" t="s">
        <v>4044</v>
      </c>
      <c r="R2650" t="s">
        <v>26</v>
      </c>
      <c r="S2650" t="s">
        <v>3735</v>
      </c>
      <c r="T2650">
        <v>32</v>
      </c>
    </row>
    <row r="2651" spans="1:20" x14ac:dyDescent="0.3">
      <c r="A2651" t="s">
        <v>2330</v>
      </c>
      <c r="B2651" t="str">
        <f>_xlfn.CONCAT(쿼리1[[#This Row],[주문번호]], "-", 쿼리1[[#This Row],[공정명]])</f>
        <v>20241014-1000169310-인쇄</v>
      </c>
      <c r="C2651">
        <v>2</v>
      </c>
      <c r="D2651" t="s">
        <v>328</v>
      </c>
      <c r="E2651" s="1">
        <v>45579</v>
      </c>
      <c r="F2651" s="1">
        <v>45582</v>
      </c>
      <c r="G2651" s="1">
        <v>45588</v>
      </c>
      <c r="H2651" s="1">
        <v>45656</v>
      </c>
      <c r="I2651" s="1">
        <v>45595</v>
      </c>
      <c r="J2651" t="s">
        <v>31</v>
      </c>
      <c r="K2651" t="s">
        <v>32</v>
      </c>
      <c r="L2651">
        <v>6000</v>
      </c>
      <c r="M2651">
        <v>6000</v>
      </c>
      <c r="N2651">
        <v>6</v>
      </c>
      <c r="O2651" t="s">
        <v>2327</v>
      </c>
      <c r="P2651" t="s">
        <v>2328</v>
      </c>
      <c r="Q2651" t="s">
        <v>2329</v>
      </c>
      <c r="R2651" t="s">
        <v>204</v>
      </c>
      <c r="S2651" t="s">
        <v>3735</v>
      </c>
      <c r="T2651">
        <v>48000</v>
      </c>
    </row>
    <row r="2652" spans="1:20" x14ac:dyDescent="0.3">
      <c r="A2652" t="s">
        <v>2331</v>
      </c>
      <c r="B2652" t="str">
        <f>_xlfn.CONCAT(쿼리1[[#This Row],[주문번호]], "-", 쿼리1[[#This Row],[공정명]])</f>
        <v>20241014-1000169319-인쇄</v>
      </c>
      <c r="C2652">
        <v>2</v>
      </c>
      <c r="D2652" t="s">
        <v>328</v>
      </c>
      <c r="E2652" s="1">
        <v>45579</v>
      </c>
      <c r="F2652" s="1">
        <v>45582</v>
      </c>
      <c r="G2652" s="1">
        <v>45588</v>
      </c>
      <c r="H2652" s="1">
        <v>45656</v>
      </c>
      <c r="I2652" s="1">
        <v>45589</v>
      </c>
      <c r="J2652" t="s">
        <v>31</v>
      </c>
      <c r="K2652" t="s">
        <v>32</v>
      </c>
      <c r="L2652">
        <v>6000</v>
      </c>
      <c r="M2652">
        <v>6000</v>
      </c>
      <c r="N2652">
        <v>6</v>
      </c>
      <c r="O2652" t="s">
        <v>2327</v>
      </c>
      <c r="P2652" t="s">
        <v>2328</v>
      </c>
      <c r="Q2652" t="s">
        <v>2332</v>
      </c>
      <c r="R2652" t="s">
        <v>204</v>
      </c>
      <c r="S2652" t="s">
        <v>3735</v>
      </c>
      <c r="T2652">
        <v>48000</v>
      </c>
    </row>
    <row r="2653" spans="1:20" x14ac:dyDescent="0.3">
      <c r="A2653" t="s">
        <v>2333</v>
      </c>
      <c r="B2653" t="str">
        <f>_xlfn.CONCAT(쿼리1[[#This Row],[주문번호]], "-", 쿼리1[[#This Row],[공정명]])</f>
        <v>20241021-1000169319-인쇄</v>
      </c>
      <c r="C2653">
        <v>2</v>
      </c>
      <c r="D2653" t="s">
        <v>328</v>
      </c>
      <c r="E2653" s="1">
        <v>45586</v>
      </c>
      <c r="F2653" s="1">
        <v>45590</v>
      </c>
      <c r="G2653" s="1">
        <v>45588</v>
      </c>
      <c r="H2653" s="1">
        <v>45656</v>
      </c>
      <c r="I2653" s="1">
        <v>45595</v>
      </c>
      <c r="J2653" t="s">
        <v>31</v>
      </c>
      <c r="K2653" t="s">
        <v>39</v>
      </c>
      <c r="L2653">
        <v>6000</v>
      </c>
      <c r="M2653">
        <v>6000</v>
      </c>
      <c r="N2653">
        <v>-2</v>
      </c>
      <c r="O2653" t="s">
        <v>2327</v>
      </c>
      <c r="P2653" t="s">
        <v>2328</v>
      </c>
      <c r="Q2653" t="s">
        <v>2332</v>
      </c>
      <c r="R2653" t="s">
        <v>204</v>
      </c>
      <c r="S2653" t="s">
        <v>3735</v>
      </c>
      <c r="T2653">
        <v>48000</v>
      </c>
    </row>
    <row r="2654" spans="1:20" x14ac:dyDescent="0.3">
      <c r="A2654" t="s">
        <v>3991</v>
      </c>
      <c r="B2654" t="str">
        <f>_xlfn.CONCAT(쿼리1[[#This Row],[주문번호]], "-", 쿼리1[[#This Row],[공정명]])</f>
        <v>20241022-1000169319-인쇄</v>
      </c>
      <c r="C2654">
        <v>2</v>
      </c>
      <c r="D2654" t="s">
        <v>328</v>
      </c>
      <c r="E2654" s="1">
        <v>45587</v>
      </c>
      <c r="F2654" s="1">
        <v>45593</v>
      </c>
      <c r="G2654" s="1">
        <v>45588</v>
      </c>
      <c r="H2654" s="1">
        <v>45656</v>
      </c>
      <c r="I2654" s="1">
        <v>45595</v>
      </c>
      <c r="J2654" t="s">
        <v>31</v>
      </c>
      <c r="K2654" t="s">
        <v>39</v>
      </c>
      <c r="L2654">
        <v>6000</v>
      </c>
      <c r="M2654">
        <v>6000</v>
      </c>
      <c r="N2654">
        <v>-5</v>
      </c>
      <c r="O2654" t="s">
        <v>2327</v>
      </c>
      <c r="P2654" t="s">
        <v>2328</v>
      </c>
      <c r="Q2654" t="s">
        <v>2332</v>
      </c>
      <c r="R2654" t="s">
        <v>204</v>
      </c>
      <c r="S2654" t="s">
        <v>3735</v>
      </c>
      <c r="T2654">
        <v>48000</v>
      </c>
    </row>
    <row r="2655" spans="1:20" x14ac:dyDescent="0.3">
      <c r="A2655" t="s">
        <v>3993</v>
      </c>
      <c r="B2655" t="str">
        <f>_xlfn.CONCAT(쿼리1[[#This Row],[주문번호]], "-", 쿼리1[[#This Row],[공정명]])</f>
        <v>20241101-1000169319-인쇄</v>
      </c>
      <c r="C2655">
        <v>2</v>
      </c>
      <c r="D2655" t="s">
        <v>328</v>
      </c>
      <c r="E2655" s="1">
        <v>45597</v>
      </c>
      <c r="F2655" s="1">
        <v>45603</v>
      </c>
      <c r="G2655" s="1">
        <v>45602</v>
      </c>
      <c r="H2655" s="1">
        <v>45656</v>
      </c>
      <c r="I2655" s="1">
        <v>45617</v>
      </c>
      <c r="J2655" t="s">
        <v>31</v>
      </c>
      <c r="K2655" t="s">
        <v>39</v>
      </c>
      <c r="L2655">
        <v>12000</v>
      </c>
      <c r="M2655">
        <v>12000</v>
      </c>
      <c r="N2655">
        <v>-1</v>
      </c>
      <c r="O2655" t="s">
        <v>2327</v>
      </c>
      <c r="P2655" t="s">
        <v>2328</v>
      </c>
      <c r="Q2655" t="s">
        <v>2332</v>
      </c>
      <c r="R2655" t="s">
        <v>204</v>
      </c>
      <c r="S2655" t="s">
        <v>3735</v>
      </c>
      <c r="T2655">
        <v>96000</v>
      </c>
    </row>
    <row r="2656" spans="1:20" x14ac:dyDescent="0.3">
      <c r="A2656" t="s">
        <v>112</v>
      </c>
      <c r="B2656" t="str">
        <f>_xlfn.CONCAT(쿼리1[[#This Row],[주문번호]], "-", 쿼리1[[#This Row],[공정명]])</f>
        <v>20241021-1000169406-인쇄</v>
      </c>
      <c r="C2656">
        <v>2</v>
      </c>
      <c r="D2656" t="s">
        <v>328</v>
      </c>
      <c r="E2656" s="1">
        <v>45586</v>
      </c>
      <c r="F2656" s="1">
        <v>45590</v>
      </c>
      <c r="G2656" s="1">
        <v>45590</v>
      </c>
      <c r="H2656" s="1">
        <v>45656</v>
      </c>
      <c r="I2656" s="1">
        <v>45595</v>
      </c>
      <c r="J2656" t="s">
        <v>31</v>
      </c>
      <c r="K2656" t="s">
        <v>39</v>
      </c>
      <c r="L2656">
        <v>6000</v>
      </c>
      <c r="M2656">
        <v>6000</v>
      </c>
      <c r="N2656">
        <v>0</v>
      </c>
      <c r="O2656" t="s">
        <v>113</v>
      </c>
      <c r="P2656" t="s">
        <v>114</v>
      </c>
      <c r="Q2656" t="s">
        <v>115</v>
      </c>
      <c r="R2656" t="s">
        <v>26</v>
      </c>
      <c r="S2656" t="s">
        <v>3735</v>
      </c>
      <c r="T2656">
        <v>23076</v>
      </c>
    </row>
    <row r="2657" spans="1:20" x14ac:dyDescent="0.3">
      <c r="A2657" t="s">
        <v>2326</v>
      </c>
      <c r="B2657" t="str">
        <f>_xlfn.CONCAT(쿼리1[[#This Row],[주문번호]], "-", 쿼리1[[#This Row],[공정명]])</f>
        <v>20241101-1000169310-인쇄</v>
      </c>
      <c r="C2657">
        <v>2</v>
      </c>
      <c r="D2657" t="s">
        <v>328</v>
      </c>
      <c r="E2657" s="1">
        <v>45597</v>
      </c>
      <c r="F2657" s="1">
        <v>45603</v>
      </c>
      <c r="G2657" s="1">
        <v>45602</v>
      </c>
      <c r="H2657" s="1">
        <v>45656</v>
      </c>
      <c r="I2657" s="1">
        <v>45618</v>
      </c>
      <c r="J2657" t="s">
        <v>31</v>
      </c>
      <c r="K2657" t="s">
        <v>39</v>
      </c>
      <c r="L2657">
        <v>6000</v>
      </c>
      <c r="M2657">
        <v>6000</v>
      </c>
      <c r="N2657">
        <v>-1</v>
      </c>
      <c r="O2657" t="s">
        <v>2327</v>
      </c>
      <c r="P2657" t="s">
        <v>2328</v>
      </c>
      <c r="Q2657" t="s">
        <v>2329</v>
      </c>
      <c r="R2657" t="s">
        <v>204</v>
      </c>
      <c r="S2657" t="s">
        <v>3735</v>
      </c>
      <c r="T2657">
        <v>48000</v>
      </c>
    </row>
    <row r="2658" spans="1:20" x14ac:dyDescent="0.3">
      <c r="A2658" t="s">
        <v>3223</v>
      </c>
      <c r="B2658" t="str">
        <f>_xlfn.CONCAT(쿼리1[[#This Row],[주문번호]], "-", 쿼리1[[#This Row],[공정명]])</f>
        <v>20241024-1000163886-합지</v>
      </c>
      <c r="C2658">
        <v>3</v>
      </c>
      <c r="D2658" t="s">
        <v>60</v>
      </c>
      <c r="E2658" s="1">
        <v>45589</v>
      </c>
      <c r="F2658" s="1">
        <v>45603</v>
      </c>
      <c r="G2658" s="1">
        <v>45610</v>
      </c>
      <c r="H2658" s="1">
        <v>45656</v>
      </c>
      <c r="I2658" s="1">
        <v>45617</v>
      </c>
      <c r="J2658" t="s">
        <v>31</v>
      </c>
      <c r="K2658" t="s">
        <v>32</v>
      </c>
      <c r="L2658">
        <v>3000</v>
      </c>
      <c r="M2658">
        <v>3000</v>
      </c>
      <c r="N2658">
        <v>7</v>
      </c>
      <c r="O2658" t="s">
        <v>3224</v>
      </c>
      <c r="P2658" t="s">
        <v>3225</v>
      </c>
      <c r="Q2658" t="s">
        <v>3226</v>
      </c>
      <c r="R2658" t="s">
        <v>3227</v>
      </c>
      <c r="S2658" t="s">
        <v>3735</v>
      </c>
      <c r="T2658">
        <v>11000</v>
      </c>
    </row>
    <row r="2659" spans="1:20" x14ac:dyDescent="0.3">
      <c r="A2659" t="s">
        <v>459</v>
      </c>
      <c r="B2659" t="str">
        <f>_xlfn.CONCAT(쿼리1[[#This Row],[주문번호]], "-", 쿼리1[[#This Row],[공정명]])</f>
        <v>20240924-1000149225-합지</v>
      </c>
      <c r="C2659">
        <v>3</v>
      </c>
      <c r="D2659" t="s">
        <v>60</v>
      </c>
      <c r="E2659" s="1">
        <v>45559</v>
      </c>
      <c r="F2659" s="1">
        <v>45568</v>
      </c>
      <c r="G2659" s="1">
        <v>45567</v>
      </c>
      <c r="H2659" s="1">
        <v>45656</v>
      </c>
      <c r="I2659" s="1">
        <v>45593</v>
      </c>
      <c r="J2659" t="s">
        <v>31</v>
      </c>
      <c r="K2659" t="s">
        <v>39</v>
      </c>
      <c r="L2659">
        <v>14000</v>
      </c>
      <c r="M2659">
        <v>14000</v>
      </c>
      <c r="N2659">
        <v>-1</v>
      </c>
      <c r="O2659" t="s">
        <v>455</v>
      </c>
      <c r="P2659" t="s">
        <v>456</v>
      </c>
      <c r="Q2659" t="s">
        <v>460</v>
      </c>
      <c r="R2659" t="s">
        <v>458</v>
      </c>
      <c r="S2659" t="s">
        <v>1967</v>
      </c>
      <c r="T2659">
        <v>22222</v>
      </c>
    </row>
    <row r="2660" spans="1:20" x14ac:dyDescent="0.3">
      <c r="A2660" t="s">
        <v>459</v>
      </c>
      <c r="B2660" t="str">
        <f>_xlfn.CONCAT(쿼리1[[#This Row],[주문번호]], "-", 쿼리1[[#This Row],[공정명]])</f>
        <v>20240924-1000149225-합지</v>
      </c>
      <c r="C2660">
        <v>3</v>
      </c>
      <c r="D2660" t="s">
        <v>60</v>
      </c>
      <c r="E2660" s="1">
        <v>45559</v>
      </c>
      <c r="F2660" s="1">
        <v>45568</v>
      </c>
      <c r="G2660" s="1">
        <v>45567</v>
      </c>
      <c r="H2660" s="1">
        <v>45656</v>
      </c>
      <c r="I2660" s="1">
        <v>45593</v>
      </c>
      <c r="J2660" t="s">
        <v>31</v>
      </c>
      <c r="K2660" t="s">
        <v>39</v>
      </c>
      <c r="L2660">
        <v>14000</v>
      </c>
      <c r="M2660">
        <v>14000</v>
      </c>
      <c r="N2660">
        <v>-1</v>
      </c>
      <c r="O2660" t="s">
        <v>455</v>
      </c>
      <c r="P2660" t="s">
        <v>456</v>
      </c>
      <c r="Q2660" t="s">
        <v>460</v>
      </c>
      <c r="R2660" t="s">
        <v>458</v>
      </c>
      <c r="S2660" t="s">
        <v>1967</v>
      </c>
      <c r="T2660">
        <v>22222</v>
      </c>
    </row>
    <row r="2661" spans="1:20" x14ac:dyDescent="0.3">
      <c r="A2661" t="s">
        <v>459</v>
      </c>
      <c r="B2661" t="str">
        <f>_xlfn.CONCAT(쿼리1[[#This Row],[주문번호]], "-", 쿼리1[[#This Row],[공정명]])</f>
        <v>20240924-1000149225-합지</v>
      </c>
      <c r="C2661">
        <v>3</v>
      </c>
      <c r="D2661" t="s">
        <v>60</v>
      </c>
      <c r="E2661" s="1">
        <v>45559</v>
      </c>
      <c r="F2661" s="1">
        <v>45568</v>
      </c>
      <c r="G2661" s="1">
        <v>45567</v>
      </c>
      <c r="H2661" s="1">
        <v>45656</v>
      </c>
      <c r="I2661" s="1">
        <v>45593</v>
      </c>
      <c r="J2661" t="s">
        <v>31</v>
      </c>
      <c r="K2661" t="s">
        <v>39</v>
      </c>
      <c r="L2661">
        <v>14000</v>
      </c>
      <c r="M2661">
        <v>14000</v>
      </c>
      <c r="N2661">
        <v>-1</v>
      </c>
      <c r="O2661" t="s">
        <v>455</v>
      </c>
      <c r="P2661" t="s">
        <v>456</v>
      </c>
      <c r="Q2661" t="s">
        <v>460</v>
      </c>
      <c r="R2661" t="s">
        <v>458</v>
      </c>
      <c r="S2661" t="s">
        <v>1967</v>
      </c>
      <c r="T2661">
        <v>22222</v>
      </c>
    </row>
    <row r="2662" spans="1:20" x14ac:dyDescent="0.3">
      <c r="A2662" t="s">
        <v>459</v>
      </c>
      <c r="B2662" t="str">
        <f>_xlfn.CONCAT(쿼리1[[#This Row],[주문번호]], "-", 쿼리1[[#This Row],[공정명]])</f>
        <v>20240924-1000149225-합지</v>
      </c>
      <c r="C2662">
        <v>3</v>
      </c>
      <c r="D2662" t="s">
        <v>60</v>
      </c>
      <c r="E2662" s="1">
        <v>45559</v>
      </c>
      <c r="F2662" s="1">
        <v>45568</v>
      </c>
      <c r="G2662" s="1">
        <v>45567</v>
      </c>
      <c r="H2662" s="1">
        <v>45656</v>
      </c>
      <c r="I2662" s="1">
        <v>45593</v>
      </c>
      <c r="J2662" t="s">
        <v>31</v>
      </c>
      <c r="K2662" t="s">
        <v>39</v>
      </c>
      <c r="L2662">
        <v>14000</v>
      </c>
      <c r="M2662">
        <v>14000</v>
      </c>
      <c r="N2662">
        <v>-1</v>
      </c>
      <c r="O2662" t="s">
        <v>455</v>
      </c>
      <c r="P2662" t="s">
        <v>456</v>
      </c>
      <c r="Q2662" t="s">
        <v>460</v>
      </c>
      <c r="R2662" t="s">
        <v>458</v>
      </c>
      <c r="S2662" t="s">
        <v>1967</v>
      </c>
      <c r="T2662">
        <v>22222</v>
      </c>
    </row>
    <row r="2663" spans="1:20" x14ac:dyDescent="0.3">
      <c r="A2663" t="s">
        <v>459</v>
      </c>
      <c r="B2663" t="str">
        <f>_xlfn.CONCAT(쿼리1[[#This Row],[주문번호]], "-", 쿼리1[[#This Row],[공정명]])</f>
        <v>20240924-1000149225-합지</v>
      </c>
      <c r="C2663">
        <v>3</v>
      </c>
      <c r="D2663" t="s">
        <v>60</v>
      </c>
      <c r="E2663" s="1">
        <v>45559</v>
      </c>
      <c r="F2663" s="1">
        <v>45568</v>
      </c>
      <c r="G2663" s="1">
        <v>45567</v>
      </c>
      <c r="H2663" s="1">
        <v>45656</v>
      </c>
      <c r="I2663" s="1">
        <v>45593</v>
      </c>
      <c r="J2663" t="s">
        <v>31</v>
      </c>
      <c r="K2663" t="s">
        <v>39</v>
      </c>
      <c r="L2663">
        <v>14000</v>
      </c>
      <c r="M2663">
        <v>14000</v>
      </c>
      <c r="N2663">
        <v>-1</v>
      </c>
      <c r="O2663" t="s">
        <v>455</v>
      </c>
      <c r="P2663" t="s">
        <v>456</v>
      </c>
      <c r="Q2663" t="s">
        <v>460</v>
      </c>
      <c r="R2663" t="s">
        <v>458</v>
      </c>
      <c r="S2663" t="s">
        <v>1967</v>
      </c>
      <c r="T2663">
        <v>22222</v>
      </c>
    </row>
    <row r="2664" spans="1:20" x14ac:dyDescent="0.3">
      <c r="A2664" t="s">
        <v>459</v>
      </c>
      <c r="B2664" t="str">
        <f>_xlfn.CONCAT(쿼리1[[#This Row],[주문번호]], "-", 쿼리1[[#This Row],[공정명]])</f>
        <v>20240924-1000149225-합지</v>
      </c>
      <c r="C2664">
        <v>3</v>
      </c>
      <c r="D2664" t="s">
        <v>60</v>
      </c>
      <c r="E2664" s="1">
        <v>45559</v>
      </c>
      <c r="F2664" s="1">
        <v>45568</v>
      </c>
      <c r="G2664" s="1">
        <v>45567</v>
      </c>
      <c r="H2664" s="1">
        <v>45656</v>
      </c>
      <c r="I2664" s="1">
        <v>45593</v>
      </c>
      <c r="J2664" t="s">
        <v>31</v>
      </c>
      <c r="K2664" t="s">
        <v>39</v>
      </c>
      <c r="L2664">
        <v>14000</v>
      </c>
      <c r="M2664">
        <v>14000</v>
      </c>
      <c r="N2664">
        <v>-1</v>
      </c>
      <c r="O2664" t="s">
        <v>455</v>
      </c>
      <c r="P2664" t="s">
        <v>456</v>
      </c>
      <c r="Q2664" t="s">
        <v>460</v>
      </c>
      <c r="R2664" t="s">
        <v>458</v>
      </c>
      <c r="S2664" t="s">
        <v>1967</v>
      </c>
      <c r="T2664">
        <v>22222</v>
      </c>
    </row>
    <row r="2665" spans="1:20" x14ac:dyDescent="0.3">
      <c r="A2665" t="s">
        <v>459</v>
      </c>
      <c r="B2665" t="str">
        <f>_xlfn.CONCAT(쿼리1[[#This Row],[주문번호]], "-", 쿼리1[[#This Row],[공정명]])</f>
        <v>20240924-1000149225-합지</v>
      </c>
      <c r="C2665">
        <v>3</v>
      </c>
      <c r="D2665" t="s">
        <v>60</v>
      </c>
      <c r="E2665" s="1">
        <v>45559</v>
      </c>
      <c r="F2665" s="1">
        <v>45568</v>
      </c>
      <c r="G2665" s="1">
        <v>45567</v>
      </c>
      <c r="H2665" s="1">
        <v>45656</v>
      </c>
      <c r="I2665" s="1">
        <v>45593</v>
      </c>
      <c r="J2665" t="s">
        <v>31</v>
      </c>
      <c r="K2665" t="s">
        <v>39</v>
      </c>
      <c r="L2665">
        <v>14000</v>
      </c>
      <c r="M2665">
        <v>14000</v>
      </c>
      <c r="N2665">
        <v>-1</v>
      </c>
      <c r="O2665" t="s">
        <v>455</v>
      </c>
      <c r="P2665" t="s">
        <v>456</v>
      </c>
      <c r="Q2665" t="s">
        <v>460</v>
      </c>
      <c r="R2665" t="s">
        <v>458</v>
      </c>
      <c r="S2665" t="s">
        <v>1967</v>
      </c>
      <c r="T2665">
        <v>22222</v>
      </c>
    </row>
    <row r="2666" spans="1:20" x14ac:dyDescent="0.3">
      <c r="A2666" t="s">
        <v>459</v>
      </c>
      <c r="B2666" t="str">
        <f>_xlfn.CONCAT(쿼리1[[#This Row],[주문번호]], "-", 쿼리1[[#This Row],[공정명]])</f>
        <v>20240924-1000149225-합지</v>
      </c>
      <c r="C2666">
        <v>3</v>
      </c>
      <c r="D2666" t="s">
        <v>60</v>
      </c>
      <c r="E2666" s="1">
        <v>45559</v>
      </c>
      <c r="F2666" s="1">
        <v>45568</v>
      </c>
      <c r="G2666" s="1">
        <v>45567</v>
      </c>
      <c r="H2666" s="1">
        <v>45656</v>
      </c>
      <c r="I2666" s="1">
        <v>45593</v>
      </c>
      <c r="J2666" t="s">
        <v>31</v>
      </c>
      <c r="K2666" t="s">
        <v>39</v>
      </c>
      <c r="L2666">
        <v>14000</v>
      </c>
      <c r="M2666">
        <v>14000</v>
      </c>
      <c r="N2666">
        <v>-1</v>
      </c>
      <c r="O2666" t="s">
        <v>455</v>
      </c>
      <c r="P2666" t="s">
        <v>456</v>
      </c>
      <c r="Q2666" t="s">
        <v>460</v>
      </c>
      <c r="R2666" t="s">
        <v>458</v>
      </c>
      <c r="S2666" t="s">
        <v>1967</v>
      </c>
      <c r="T2666">
        <v>22222</v>
      </c>
    </row>
    <row r="2667" spans="1:20" x14ac:dyDescent="0.3">
      <c r="A2667" t="s">
        <v>3281</v>
      </c>
      <c r="B2667" t="str">
        <f>_xlfn.CONCAT(쿼리1[[#This Row],[주문번호]], "-", 쿼리1[[#This Row],[공정명]])</f>
        <v>20240924-1000141398-합지</v>
      </c>
      <c r="C2667">
        <v>3</v>
      </c>
      <c r="D2667" t="s">
        <v>60</v>
      </c>
      <c r="E2667" s="1">
        <v>45559</v>
      </c>
      <c r="F2667" s="1">
        <v>45568</v>
      </c>
      <c r="G2667" s="1">
        <v>45566</v>
      </c>
      <c r="H2667" s="1">
        <v>45656</v>
      </c>
      <c r="I2667" s="1">
        <v>45587</v>
      </c>
      <c r="J2667" t="s">
        <v>31</v>
      </c>
      <c r="K2667" t="s">
        <v>39</v>
      </c>
      <c r="L2667">
        <v>12000</v>
      </c>
      <c r="M2667">
        <v>12000</v>
      </c>
      <c r="N2667">
        <v>-2</v>
      </c>
      <c r="O2667" t="s">
        <v>3230</v>
      </c>
      <c r="P2667" t="s">
        <v>3282</v>
      </c>
      <c r="Q2667" t="s">
        <v>3283</v>
      </c>
      <c r="R2667" t="s">
        <v>458</v>
      </c>
      <c r="S2667" t="s">
        <v>1967</v>
      </c>
      <c r="T2667">
        <v>30769</v>
      </c>
    </row>
    <row r="2668" spans="1:20" x14ac:dyDescent="0.3">
      <c r="A2668" t="s">
        <v>3281</v>
      </c>
      <c r="B2668" t="str">
        <f>_xlfn.CONCAT(쿼리1[[#This Row],[주문번호]], "-", 쿼리1[[#This Row],[공정명]])</f>
        <v>20240924-1000141398-합지</v>
      </c>
      <c r="C2668">
        <v>3</v>
      </c>
      <c r="D2668" t="s">
        <v>60</v>
      </c>
      <c r="E2668" s="1">
        <v>45559</v>
      </c>
      <c r="F2668" s="1">
        <v>45568</v>
      </c>
      <c r="G2668" s="1">
        <v>45575</v>
      </c>
      <c r="H2668" s="1">
        <v>45656</v>
      </c>
      <c r="I2668" s="1">
        <v>45587</v>
      </c>
      <c r="J2668" t="s">
        <v>31</v>
      </c>
      <c r="K2668" t="s">
        <v>32</v>
      </c>
      <c r="L2668">
        <v>12000</v>
      </c>
      <c r="M2668">
        <v>12000</v>
      </c>
      <c r="N2668">
        <v>7</v>
      </c>
      <c r="O2668" t="s">
        <v>3230</v>
      </c>
      <c r="P2668" t="s">
        <v>3282</v>
      </c>
      <c r="Q2668" t="s">
        <v>3283</v>
      </c>
      <c r="R2668" t="s">
        <v>458</v>
      </c>
      <c r="S2668" t="s">
        <v>1967</v>
      </c>
      <c r="T2668">
        <v>30769</v>
      </c>
    </row>
    <row r="2669" spans="1:20" x14ac:dyDescent="0.3">
      <c r="A2669" t="s">
        <v>3371</v>
      </c>
      <c r="B2669" t="str">
        <f>_xlfn.CONCAT(쿼리1[[#This Row],[주문번호]], "-", 쿼리1[[#This Row],[공정명]])</f>
        <v>20241223-1000141398-합지</v>
      </c>
      <c r="C2669">
        <v>3</v>
      </c>
      <c r="D2669" t="s">
        <v>60</v>
      </c>
      <c r="E2669" s="1">
        <v>45649</v>
      </c>
      <c r="F2669" s="1">
        <v>45658</v>
      </c>
      <c r="G2669" s="1"/>
      <c r="H2669" s="1">
        <v>45656</v>
      </c>
      <c r="I2669" s="1"/>
      <c r="J2669" t="s">
        <v>21</v>
      </c>
      <c r="K2669" t="s">
        <v>282</v>
      </c>
      <c r="L2669">
        <v>12000</v>
      </c>
      <c r="O2669" t="s">
        <v>3230</v>
      </c>
      <c r="P2669" t="s">
        <v>3282</v>
      </c>
      <c r="Q2669" t="s">
        <v>3283</v>
      </c>
      <c r="R2669" t="s">
        <v>458</v>
      </c>
      <c r="S2669" t="s">
        <v>1967</v>
      </c>
      <c r="T2669">
        <v>30769</v>
      </c>
    </row>
    <row r="2670" spans="1:20" x14ac:dyDescent="0.3">
      <c r="A2670" t="s">
        <v>3371</v>
      </c>
      <c r="B2670" t="str">
        <f>_xlfn.CONCAT(쿼리1[[#This Row],[주문번호]], "-", 쿼리1[[#This Row],[공정명]])</f>
        <v>20241223-1000141398-합지</v>
      </c>
      <c r="C2670">
        <v>3</v>
      </c>
      <c r="D2670" t="s">
        <v>60</v>
      </c>
      <c r="E2670" s="1">
        <v>45649</v>
      </c>
      <c r="F2670" s="1">
        <v>45658</v>
      </c>
      <c r="G2670" s="1"/>
      <c r="H2670" s="1">
        <v>45656</v>
      </c>
      <c r="I2670" s="1"/>
      <c r="J2670" t="s">
        <v>21</v>
      </c>
      <c r="K2670" t="s">
        <v>282</v>
      </c>
      <c r="L2670">
        <v>12000</v>
      </c>
      <c r="O2670" t="s">
        <v>3230</v>
      </c>
      <c r="P2670" t="s">
        <v>3282</v>
      </c>
      <c r="Q2670" t="s">
        <v>3283</v>
      </c>
      <c r="R2670" t="s">
        <v>458</v>
      </c>
      <c r="S2670" t="s">
        <v>1967</v>
      </c>
      <c r="T2670">
        <v>30769</v>
      </c>
    </row>
    <row r="2671" spans="1:20" x14ac:dyDescent="0.3">
      <c r="A2671" t="s">
        <v>4045</v>
      </c>
      <c r="B2671" t="str">
        <f>_xlfn.CONCAT(쿼리1[[#This Row],[주문번호]], "-", 쿼리1[[#This Row],[공정명]])</f>
        <v>20241011-1000149393-합지</v>
      </c>
      <c r="C2671">
        <v>4</v>
      </c>
      <c r="D2671" t="s">
        <v>60</v>
      </c>
      <c r="E2671" s="1">
        <v>45576</v>
      </c>
      <c r="F2671" s="1">
        <v>45587</v>
      </c>
      <c r="G2671" s="1">
        <v>45593</v>
      </c>
      <c r="H2671" s="1">
        <v>45656</v>
      </c>
      <c r="I2671" s="1">
        <v>45593</v>
      </c>
      <c r="J2671" t="s">
        <v>31</v>
      </c>
      <c r="K2671" t="s">
        <v>32</v>
      </c>
      <c r="L2671">
        <v>6000</v>
      </c>
      <c r="M2671">
        <v>5800</v>
      </c>
      <c r="N2671">
        <v>6</v>
      </c>
      <c r="O2671" t="s">
        <v>1086</v>
      </c>
      <c r="P2671" t="s">
        <v>4046</v>
      </c>
      <c r="Q2671" t="s">
        <v>4047</v>
      </c>
      <c r="R2671" t="s">
        <v>1298</v>
      </c>
      <c r="S2671" t="s">
        <v>1967</v>
      </c>
      <c r="T2671">
        <v>8</v>
      </c>
    </row>
    <row r="2672" spans="1:20" x14ac:dyDescent="0.3">
      <c r="A2672" t="s">
        <v>4045</v>
      </c>
      <c r="B2672" t="str">
        <f>_xlfn.CONCAT(쿼리1[[#This Row],[주문번호]], "-", 쿼리1[[#This Row],[공정명]])</f>
        <v>20241011-1000149393-합지</v>
      </c>
      <c r="C2672">
        <v>4</v>
      </c>
      <c r="D2672" t="s">
        <v>60</v>
      </c>
      <c r="E2672" s="1">
        <v>45576</v>
      </c>
      <c r="F2672" s="1">
        <v>45587</v>
      </c>
      <c r="G2672" s="1">
        <v>45593</v>
      </c>
      <c r="H2672" s="1">
        <v>45656</v>
      </c>
      <c r="I2672" s="1">
        <v>45593</v>
      </c>
      <c r="J2672" t="s">
        <v>31</v>
      </c>
      <c r="K2672" t="s">
        <v>32</v>
      </c>
      <c r="L2672">
        <v>6000</v>
      </c>
      <c r="M2672">
        <v>5800</v>
      </c>
      <c r="N2672">
        <v>6</v>
      </c>
      <c r="O2672" t="s">
        <v>1086</v>
      </c>
      <c r="P2672" t="s">
        <v>4046</v>
      </c>
      <c r="Q2672" t="s">
        <v>4047</v>
      </c>
      <c r="R2672" t="s">
        <v>1298</v>
      </c>
      <c r="S2672" t="s">
        <v>1967</v>
      </c>
      <c r="T2672">
        <v>8</v>
      </c>
    </row>
    <row r="2673" spans="1:20" x14ac:dyDescent="0.3">
      <c r="A2673" t="s">
        <v>4045</v>
      </c>
      <c r="B2673" t="str">
        <f>_xlfn.CONCAT(쿼리1[[#This Row],[주문번호]], "-", 쿼리1[[#This Row],[공정명]])</f>
        <v>20241011-1000149393-합지</v>
      </c>
      <c r="C2673">
        <v>4</v>
      </c>
      <c r="D2673" t="s">
        <v>60</v>
      </c>
      <c r="E2673" s="1">
        <v>45576</v>
      </c>
      <c r="F2673" s="1">
        <v>45587</v>
      </c>
      <c r="G2673" s="1">
        <v>45593</v>
      </c>
      <c r="H2673" s="1">
        <v>45656</v>
      </c>
      <c r="I2673" s="1">
        <v>45593</v>
      </c>
      <c r="J2673" t="s">
        <v>31</v>
      </c>
      <c r="K2673" t="s">
        <v>32</v>
      </c>
      <c r="L2673">
        <v>6000</v>
      </c>
      <c r="M2673">
        <v>5800</v>
      </c>
      <c r="N2673">
        <v>6</v>
      </c>
      <c r="O2673" t="s">
        <v>1086</v>
      </c>
      <c r="P2673" t="s">
        <v>4046</v>
      </c>
      <c r="Q2673" t="s">
        <v>4047</v>
      </c>
      <c r="R2673" t="s">
        <v>1298</v>
      </c>
      <c r="S2673" t="s">
        <v>1967</v>
      </c>
      <c r="T2673">
        <v>8</v>
      </c>
    </row>
    <row r="2674" spans="1:20" x14ac:dyDescent="0.3">
      <c r="A2674" t="s">
        <v>4045</v>
      </c>
      <c r="B2674" t="str">
        <f>_xlfn.CONCAT(쿼리1[[#This Row],[주문번호]], "-", 쿼리1[[#This Row],[공정명]])</f>
        <v>20241011-1000149393-합지</v>
      </c>
      <c r="C2674">
        <v>4</v>
      </c>
      <c r="D2674" t="s">
        <v>60</v>
      </c>
      <c r="E2674" s="1">
        <v>45576</v>
      </c>
      <c r="F2674" s="1">
        <v>45587</v>
      </c>
      <c r="G2674" s="1">
        <v>45593</v>
      </c>
      <c r="H2674" s="1">
        <v>45656</v>
      </c>
      <c r="I2674" s="1">
        <v>45593</v>
      </c>
      <c r="J2674" t="s">
        <v>31</v>
      </c>
      <c r="K2674" t="s">
        <v>32</v>
      </c>
      <c r="L2674">
        <v>6000</v>
      </c>
      <c r="M2674">
        <v>5800</v>
      </c>
      <c r="N2674">
        <v>6</v>
      </c>
      <c r="O2674" t="s">
        <v>1086</v>
      </c>
      <c r="P2674" t="s">
        <v>4046</v>
      </c>
      <c r="Q2674" t="s">
        <v>4047</v>
      </c>
      <c r="R2674" t="s">
        <v>1298</v>
      </c>
      <c r="S2674" t="s">
        <v>1967</v>
      </c>
      <c r="T2674">
        <v>8</v>
      </c>
    </row>
    <row r="2675" spans="1:20" x14ac:dyDescent="0.3">
      <c r="A2675" t="s">
        <v>4045</v>
      </c>
      <c r="B2675" t="str">
        <f>_xlfn.CONCAT(쿼리1[[#This Row],[주문번호]], "-", 쿼리1[[#This Row],[공정명]])</f>
        <v>20241011-1000149393-분단</v>
      </c>
      <c r="C2675">
        <v>5</v>
      </c>
      <c r="D2675" t="s">
        <v>196</v>
      </c>
      <c r="E2675" s="1">
        <v>45576</v>
      </c>
      <c r="F2675" s="1">
        <v>45588</v>
      </c>
      <c r="G2675" s="1">
        <v>45593</v>
      </c>
      <c r="H2675" s="1">
        <v>45656</v>
      </c>
      <c r="I2675" s="1">
        <v>45593</v>
      </c>
      <c r="J2675" t="s">
        <v>31</v>
      </c>
      <c r="K2675" t="s">
        <v>32</v>
      </c>
      <c r="L2675">
        <v>6000</v>
      </c>
      <c r="M2675">
        <v>5800</v>
      </c>
      <c r="N2675">
        <v>5</v>
      </c>
      <c r="O2675" t="s">
        <v>1086</v>
      </c>
      <c r="P2675" t="s">
        <v>4046</v>
      </c>
      <c r="Q2675" t="s">
        <v>4047</v>
      </c>
      <c r="R2675" t="s">
        <v>1298</v>
      </c>
      <c r="S2675" t="s">
        <v>1967</v>
      </c>
      <c r="T2675">
        <v>8</v>
      </c>
    </row>
    <row r="2676" spans="1:20" x14ac:dyDescent="0.3">
      <c r="A2676" t="s">
        <v>4048</v>
      </c>
      <c r="B2676" t="str">
        <f>_xlfn.CONCAT(쿼리1[[#This Row],[주문번호]], "-", 쿼리1[[#This Row],[공정명]])</f>
        <v>20241007-1000155946-합지</v>
      </c>
      <c r="C2676">
        <v>3</v>
      </c>
      <c r="D2676" t="s">
        <v>60</v>
      </c>
      <c r="E2676" s="1">
        <v>45572</v>
      </c>
      <c r="F2676" s="1">
        <v>45580</v>
      </c>
      <c r="G2676" s="1">
        <v>45586</v>
      </c>
      <c r="H2676" s="1">
        <v>45656</v>
      </c>
      <c r="I2676" s="1">
        <v>45586</v>
      </c>
      <c r="J2676" t="s">
        <v>31</v>
      </c>
      <c r="K2676" t="s">
        <v>32</v>
      </c>
      <c r="L2676">
        <v>12000</v>
      </c>
      <c r="M2676">
        <v>11500</v>
      </c>
      <c r="N2676">
        <v>6</v>
      </c>
      <c r="O2676" t="s">
        <v>1086</v>
      </c>
      <c r="P2676" t="s">
        <v>1491</v>
      </c>
      <c r="Q2676" t="s">
        <v>4049</v>
      </c>
      <c r="R2676" t="s">
        <v>1298</v>
      </c>
      <c r="S2676" t="s">
        <v>1967</v>
      </c>
      <c r="T2676">
        <v>16</v>
      </c>
    </row>
    <row r="2677" spans="1:20" x14ac:dyDescent="0.3">
      <c r="A2677" t="s">
        <v>4048</v>
      </c>
      <c r="B2677" t="str">
        <f>_xlfn.CONCAT(쿼리1[[#This Row],[주문번호]], "-", 쿼리1[[#This Row],[공정명]])</f>
        <v>20241007-1000155946-합지</v>
      </c>
      <c r="C2677">
        <v>3</v>
      </c>
      <c r="D2677" t="s">
        <v>60</v>
      </c>
      <c r="E2677" s="1">
        <v>45572</v>
      </c>
      <c r="F2677" s="1">
        <v>45580</v>
      </c>
      <c r="G2677" s="1">
        <v>45586</v>
      </c>
      <c r="H2677" s="1">
        <v>45656</v>
      </c>
      <c r="I2677" s="1">
        <v>45586</v>
      </c>
      <c r="J2677" t="s">
        <v>31</v>
      </c>
      <c r="K2677" t="s">
        <v>32</v>
      </c>
      <c r="L2677">
        <v>12000</v>
      </c>
      <c r="M2677">
        <v>11500</v>
      </c>
      <c r="N2677">
        <v>6</v>
      </c>
      <c r="O2677" t="s">
        <v>1086</v>
      </c>
      <c r="P2677" t="s">
        <v>1491</v>
      </c>
      <c r="Q2677" t="s">
        <v>4049</v>
      </c>
      <c r="R2677" t="s">
        <v>1298</v>
      </c>
      <c r="S2677" t="s">
        <v>1967</v>
      </c>
      <c r="T2677">
        <v>16</v>
      </c>
    </row>
    <row r="2678" spans="1:20" x14ac:dyDescent="0.3">
      <c r="A2678" t="s">
        <v>4048</v>
      </c>
      <c r="B2678" t="str">
        <f>_xlfn.CONCAT(쿼리1[[#This Row],[주문번호]], "-", 쿼리1[[#This Row],[공정명]])</f>
        <v>20241007-1000155946-합지</v>
      </c>
      <c r="C2678">
        <v>3</v>
      </c>
      <c r="D2678" t="s">
        <v>60</v>
      </c>
      <c r="E2678" s="1">
        <v>45572</v>
      </c>
      <c r="F2678" s="1">
        <v>45580</v>
      </c>
      <c r="G2678" s="1">
        <v>45586</v>
      </c>
      <c r="H2678" s="1">
        <v>45656</v>
      </c>
      <c r="I2678" s="1">
        <v>45586</v>
      </c>
      <c r="J2678" t="s">
        <v>31</v>
      </c>
      <c r="K2678" t="s">
        <v>32</v>
      </c>
      <c r="L2678">
        <v>12000</v>
      </c>
      <c r="M2678">
        <v>11500</v>
      </c>
      <c r="N2678">
        <v>6</v>
      </c>
      <c r="O2678" t="s">
        <v>1086</v>
      </c>
      <c r="P2678" t="s">
        <v>1491</v>
      </c>
      <c r="Q2678" t="s">
        <v>4049</v>
      </c>
      <c r="R2678" t="s">
        <v>1298</v>
      </c>
      <c r="S2678" t="s">
        <v>1967</v>
      </c>
      <c r="T2678">
        <v>16</v>
      </c>
    </row>
    <row r="2679" spans="1:20" x14ac:dyDescent="0.3">
      <c r="A2679" t="s">
        <v>2778</v>
      </c>
      <c r="B2679" t="str">
        <f>_xlfn.CONCAT(쿼리1[[#This Row],[주문번호]], "-", 쿼리1[[#This Row],[공정명]])</f>
        <v>20240927-1000160680-합지</v>
      </c>
      <c r="C2679">
        <v>1</v>
      </c>
      <c r="D2679" t="s">
        <v>60</v>
      </c>
      <c r="E2679" s="1">
        <v>45562</v>
      </c>
      <c r="F2679" s="1">
        <v>45574</v>
      </c>
      <c r="G2679" s="1">
        <v>45572</v>
      </c>
      <c r="H2679" s="1">
        <v>45656</v>
      </c>
      <c r="I2679" s="1">
        <v>45580</v>
      </c>
      <c r="J2679" t="s">
        <v>31</v>
      </c>
      <c r="K2679" t="s">
        <v>39</v>
      </c>
      <c r="L2679">
        <v>6000</v>
      </c>
      <c r="M2679">
        <v>6000</v>
      </c>
      <c r="N2679">
        <v>-2</v>
      </c>
      <c r="O2679" t="s">
        <v>1081</v>
      </c>
      <c r="P2679" t="s">
        <v>2779</v>
      </c>
      <c r="Q2679" t="s">
        <v>42</v>
      </c>
      <c r="R2679" t="s">
        <v>2780</v>
      </c>
      <c r="S2679" t="s">
        <v>1967</v>
      </c>
      <c r="T2679">
        <v>10000</v>
      </c>
    </row>
    <row r="2680" spans="1:20" x14ac:dyDescent="0.3">
      <c r="A2680" t="s">
        <v>2778</v>
      </c>
      <c r="B2680" t="str">
        <f>_xlfn.CONCAT(쿼리1[[#This Row],[주문번호]], "-", 쿼리1[[#This Row],[공정명]])</f>
        <v>20240927-1000160680-합지</v>
      </c>
      <c r="C2680">
        <v>1</v>
      </c>
      <c r="D2680" t="s">
        <v>60</v>
      </c>
      <c r="E2680" s="1">
        <v>45562</v>
      </c>
      <c r="F2680" s="1">
        <v>45574</v>
      </c>
      <c r="G2680" s="1">
        <v>45572</v>
      </c>
      <c r="H2680" s="1">
        <v>45656</v>
      </c>
      <c r="I2680" s="1">
        <v>45580</v>
      </c>
      <c r="J2680" t="s">
        <v>31</v>
      </c>
      <c r="K2680" t="s">
        <v>39</v>
      </c>
      <c r="L2680">
        <v>6000</v>
      </c>
      <c r="M2680">
        <v>6000</v>
      </c>
      <c r="N2680">
        <v>-2</v>
      </c>
      <c r="O2680" t="s">
        <v>1081</v>
      </c>
      <c r="P2680" t="s">
        <v>2779</v>
      </c>
      <c r="Q2680" t="s">
        <v>42</v>
      </c>
      <c r="R2680" t="s">
        <v>2780</v>
      </c>
      <c r="S2680" t="s">
        <v>1967</v>
      </c>
      <c r="T2680">
        <v>10000</v>
      </c>
    </row>
    <row r="2681" spans="1:20" x14ac:dyDescent="0.3">
      <c r="A2681" t="s">
        <v>3172</v>
      </c>
      <c r="B2681" t="str">
        <f>_xlfn.CONCAT(쿼리1[[#This Row],[주문번호]], "-", 쿼리1[[#This Row],[공정명]])</f>
        <v>20241120-13150291-합지</v>
      </c>
      <c r="C2681">
        <v>1</v>
      </c>
      <c r="D2681" t="s">
        <v>60</v>
      </c>
      <c r="E2681" s="1">
        <v>45616</v>
      </c>
      <c r="F2681" s="1">
        <v>45624</v>
      </c>
      <c r="G2681" s="1">
        <v>45623</v>
      </c>
      <c r="H2681" s="1">
        <v>45656</v>
      </c>
      <c r="I2681" s="1">
        <v>45624</v>
      </c>
      <c r="J2681" t="s">
        <v>31</v>
      </c>
      <c r="K2681" t="s">
        <v>39</v>
      </c>
      <c r="L2681">
        <v>6000</v>
      </c>
      <c r="M2681">
        <v>6000</v>
      </c>
      <c r="N2681">
        <v>-1</v>
      </c>
      <c r="O2681" t="s">
        <v>3173</v>
      </c>
      <c r="P2681" t="s">
        <v>666</v>
      </c>
      <c r="Q2681" t="s">
        <v>42</v>
      </c>
      <c r="R2681" t="s">
        <v>3174</v>
      </c>
      <c r="S2681" t="s">
        <v>1967</v>
      </c>
      <c r="T2681">
        <v>33333</v>
      </c>
    </row>
    <row r="2682" spans="1:20" x14ac:dyDescent="0.3">
      <c r="A2682" t="s">
        <v>3326</v>
      </c>
      <c r="B2682" t="str">
        <f>_xlfn.CONCAT(쿼리1[[#This Row],[주문번호]], "-", 쿼리1[[#This Row],[공정명]])</f>
        <v>20241015-1000165022-합지</v>
      </c>
      <c r="C2682">
        <v>1</v>
      </c>
      <c r="D2682" t="s">
        <v>60</v>
      </c>
      <c r="E2682" s="1">
        <v>45580</v>
      </c>
      <c r="F2682" s="1">
        <v>45588</v>
      </c>
      <c r="G2682" s="1">
        <v>45593</v>
      </c>
      <c r="H2682" s="1">
        <v>45656</v>
      </c>
      <c r="I2682" s="1">
        <v>45597</v>
      </c>
      <c r="J2682" t="s">
        <v>31</v>
      </c>
      <c r="K2682" t="s">
        <v>32</v>
      </c>
      <c r="L2682">
        <v>6000</v>
      </c>
      <c r="M2682">
        <v>6000</v>
      </c>
      <c r="N2682">
        <v>5</v>
      </c>
      <c r="O2682" t="s">
        <v>91</v>
      </c>
      <c r="P2682" t="s">
        <v>2307</v>
      </c>
      <c r="Q2682" t="s">
        <v>42</v>
      </c>
      <c r="R2682" t="s">
        <v>3144</v>
      </c>
      <c r="S2682" t="s">
        <v>1967</v>
      </c>
      <c r="T2682">
        <v>17142</v>
      </c>
    </row>
    <row r="2683" spans="1:20" x14ac:dyDescent="0.3">
      <c r="A2683" t="s">
        <v>3265</v>
      </c>
      <c r="B2683" t="str">
        <f>_xlfn.CONCAT(쿼리1[[#This Row],[주문번호]], "-", 쿼리1[[#This Row],[공정명]])</f>
        <v>20241119-120429-합지</v>
      </c>
      <c r="C2683">
        <v>3</v>
      </c>
      <c r="D2683" t="s">
        <v>60</v>
      </c>
      <c r="E2683" s="1">
        <v>45615</v>
      </c>
      <c r="F2683" s="1">
        <v>45623</v>
      </c>
      <c r="G2683" s="1">
        <v>45625</v>
      </c>
      <c r="H2683" s="1">
        <v>45656</v>
      </c>
      <c r="I2683" s="1">
        <v>45628</v>
      </c>
      <c r="J2683" t="s">
        <v>31</v>
      </c>
      <c r="K2683" t="s">
        <v>32</v>
      </c>
      <c r="L2683">
        <v>3000</v>
      </c>
      <c r="M2683">
        <v>3000</v>
      </c>
      <c r="N2683">
        <v>2</v>
      </c>
      <c r="O2683" t="s">
        <v>91</v>
      </c>
      <c r="P2683" t="s">
        <v>3266</v>
      </c>
      <c r="Q2683" t="s">
        <v>3267</v>
      </c>
      <c r="R2683" t="s">
        <v>3002</v>
      </c>
      <c r="S2683" t="s">
        <v>1967</v>
      </c>
      <c r="T2683">
        <v>12000</v>
      </c>
    </row>
    <row r="2684" spans="1:20" x14ac:dyDescent="0.3">
      <c r="A2684" t="s">
        <v>3499</v>
      </c>
      <c r="B2684" t="str">
        <f>_xlfn.CONCAT(쿼리1[[#This Row],[주문번호]], "-", 쿼리1[[#This Row],[공정명]])</f>
        <v>20241119-1000169724-합지</v>
      </c>
      <c r="C2684">
        <v>3</v>
      </c>
      <c r="D2684" t="s">
        <v>60</v>
      </c>
      <c r="E2684" s="1">
        <v>45615</v>
      </c>
      <c r="F2684" s="1">
        <v>45623</v>
      </c>
      <c r="G2684" s="1">
        <v>45625</v>
      </c>
      <c r="H2684" s="1">
        <v>45656</v>
      </c>
      <c r="I2684" s="1">
        <v>45628</v>
      </c>
      <c r="J2684" t="s">
        <v>31</v>
      </c>
      <c r="K2684" t="s">
        <v>32</v>
      </c>
      <c r="L2684">
        <v>3000</v>
      </c>
      <c r="M2684">
        <v>3000</v>
      </c>
      <c r="N2684">
        <v>2</v>
      </c>
      <c r="O2684" t="s">
        <v>91</v>
      </c>
      <c r="P2684" t="s">
        <v>3266</v>
      </c>
      <c r="Q2684" t="s">
        <v>3500</v>
      </c>
      <c r="R2684" t="s">
        <v>3002</v>
      </c>
      <c r="S2684" t="s">
        <v>1967</v>
      </c>
      <c r="T2684">
        <v>12000</v>
      </c>
    </row>
    <row r="2685" spans="1:20" x14ac:dyDescent="0.3">
      <c r="A2685" t="s">
        <v>606</v>
      </c>
      <c r="B2685" t="str">
        <f>_xlfn.CONCAT(쿼리1[[#This Row],[주문번호]], "-", 쿼리1[[#This Row],[공정명]])</f>
        <v>20241114-1420N0015-합지</v>
      </c>
      <c r="C2685">
        <v>1</v>
      </c>
      <c r="D2685" t="s">
        <v>60</v>
      </c>
      <c r="E2685" s="1">
        <v>45610</v>
      </c>
      <c r="F2685" s="1">
        <v>45618</v>
      </c>
      <c r="G2685" s="1">
        <v>45618</v>
      </c>
      <c r="H2685" s="1">
        <v>45656</v>
      </c>
      <c r="I2685" s="1">
        <v>45622</v>
      </c>
      <c r="J2685" t="s">
        <v>31</v>
      </c>
      <c r="K2685" t="s">
        <v>39</v>
      </c>
      <c r="L2685">
        <v>6000</v>
      </c>
      <c r="M2685">
        <v>6000</v>
      </c>
      <c r="N2685">
        <v>0</v>
      </c>
      <c r="O2685" t="s">
        <v>607</v>
      </c>
      <c r="P2685" t="s">
        <v>608</v>
      </c>
      <c r="Q2685" t="s">
        <v>42</v>
      </c>
      <c r="R2685" t="s">
        <v>609</v>
      </c>
      <c r="S2685" t="s">
        <v>1967</v>
      </c>
      <c r="T2685">
        <v>30000</v>
      </c>
    </row>
    <row r="2686" spans="1:20" x14ac:dyDescent="0.3">
      <c r="A2686" t="s">
        <v>3503</v>
      </c>
      <c r="B2686" t="str">
        <f>_xlfn.CONCAT(쿼리1[[#This Row],[주문번호]], "-", 쿼리1[[#This Row],[공정명]])</f>
        <v>20241128-1000138205-합지</v>
      </c>
      <c r="C2686">
        <v>1</v>
      </c>
      <c r="D2686" t="s">
        <v>60</v>
      </c>
      <c r="E2686" s="1">
        <v>45624</v>
      </c>
      <c r="F2686" s="1">
        <v>45632</v>
      </c>
      <c r="G2686" s="1">
        <v>45632</v>
      </c>
      <c r="H2686" s="1">
        <v>45656</v>
      </c>
      <c r="I2686" s="1">
        <v>45636</v>
      </c>
      <c r="J2686" t="s">
        <v>31</v>
      </c>
      <c r="K2686" t="s">
        <v>39</v>
      </c>
      <c r="L2686">
        <v>6000</v>
      </c>
      <c r="M2686">
        <v>6000</v>
      </c>
      <c r="N2686">
        <v>0</v>
      </c>
      <c r="O2686" t="s">
        <v>3504</v>
      </c>
      <c r="P2686" t="s">
        <v>3505</v>
      </c>
      <c r="Q2686" t="s">
        <v>42</v>
      </c>
      <c r="R2686" t="s">
        <v>609</v>
      </c>
      <c r="S2686" t="s">
        <v>1967</v>
      </c>
      <c r="T2686">
        <v>27272</v>
      </c>
    </row>
    <row r="2687" spans="1:20" x14ac:dyDescent="0.3">
      <c r="A2687" t="s">
        <v>3506</v>
      </c>
      <c r="B2687" t="str">
        <f>_xlfn.CONCAT(쿼리1[[#This Row],[주문번호]], "-", 쿼리1[[#This Row],[공정명]])</f>
        <v>20240910-1000138205-합지</v>
      </c>
      <c r="C2687">
        <v>1</v>
      </c>
      <c r="D2687" t="s">
        <v>60</v>
      </c>
      <c r="E2687" s="1">
        <v>45545</v>
      </c>
      <c r="F2687" s="1">
        <v>45553</v>
      </c>
      <c r="G2687" s="1">
        <v>45554</v>
      </c>
      <c r="H2687" s="1">
        <v>45656</v>
      </c>
      <c r="I2687" s="1">
        <v>45575</v>
      </c>
      <c r="J2687" t="s">
        <v>31</v>
      </c>
      <c r="K2687" t="s">
        <v>32</v>
      </c>
      <c r="L2687">
        <v>6000</v>
      </c>
      <c r="M2687">
        <v>6000</v>
      </c>
      <c r="N2687">
        <v>1</v>
      </c>
      <c r="O2687" t="s">
        <v>3504</v>
      </c>
      <c r="P2687" t="s">
        <v>3505</v>
      </c>
      <c r="Q2687" t="s">
        <v>42</v>
      </c>
      <c r="R2687" t="s">
        <v>609</v>
      </c>
      <c r="S2687" t="s">
        <v>1967</v>
      </c>
      <c r="T2687">
        <v>27272</v>
      </c>
    </row>
    <row r="2688" spans="1:20" x14ac:dyDescent="0.3">
      <c r="A2688" t="s">
        <v>3507</v>
      </c>
      <c r="B2688" t="str">
        <f>_xlfn.CONCAT(쿼리1[[#This Row],[주문번호]], "-", 쿼리1[[#This Row],[공정명]])</f>
        <v>20241129-1000169868-합지</v>
      </c>
      <c r="C2688">
        <v>3</v>
      </c>
      <c r="D2688" t="s">
        <v>60</v>
      </c>
      <c r="E2688" s="1">
        <v>45625</v>
      </c>
      <c r="F2688" s="1">
        <v>45632</v>
      </c>
      <c r="G2688" s="1">
        <v>45632</v>
      </c>
      <c r="H2688" s="1">
        <v>45656</v>
      </c>
      <c r="I2688" s="1">
        <v>45635</v>
      </c>
      <c r="J2688" t="s">
        <v>31</v>
      </c>
      <c r="K2688" t="s">
        <v>39</v>
      </c>
      <c r="L2688">
        <v>3000</v>
      </c>
      <c r="M2688">
        <v>2900</v>
      </c>
      <c r="N2688">
        <v>0</v>
      </c>
      <c r="O2688" t="s">
        <v>731</v>
      </c>
      <c r="P2688" t="s">
        <v>3508</v>
      </c>
      <c r="Q2688" t="s">
        <v>3509</v>
      </c>
      <c r="R2688" t="s">
        <v>609</v>
      </c>
      <c r="S2688" t="s">
        <v>1967</v>
      </c>
      <c r="T2688">
        <v>11538</v>
      </c>
    </row>
    <row r="2689" spans="1:20" x14ac:dyDescent="0.3">
      <c r="A2689" t="s">
        <v>4050</v>
      </c>
      <c r="B2689" t="str">
        <f>_xlfn.CONCAT(쿼리1[[#This Row],[주문번호]], "-", 쿼리1[[#This Row],[공정명]])</f>
        <v>20241204-1000169868-합지</v>
      </c>
      <c r="C2689">
        <v>3</v>
      </c>
      <c r="D2689" t="s">
        <v>60</v>
      </c>
      <c r="E2689" s="1">
        <v>45630</v>
      </c>
      <c r="F2689" s="1">
        <v>45638</v>
      </c>
      <c r="G2689" s="1"/>
      <c r="H2689" s="1">
        <v>45656</v>
      </c>
      <c r="I2689" s="1">
        <v>45631</v>
      </c>
      <c r="J2689" t="s">
        <v>21</v>
      </c>
      <c r="K2689" t="s">
        <v>22</v>
      </c>
      <c r="L2689">
        <v>3000</v>
      </c>
      <c r="O2689" t="s">
        <v>731</v>
      </c>
      <c r="P2689" t="s">
        <v>3508</v>
      </c>
      <c r="Q2689" t="s">
        <v>3509</v>
      </c>
      <c r="R2689" t="s">
        <v>609</v>
      </c>
      <c r="S2689" t="s">
        <v>1967</v>
      </c>
      <c r="T2689">
        <v>1</v>
      </c>
    </row>
    <row r="2690" spans="1:20" x14ac:dyDescent="0.3">
      <c r="A2690" t="s">
        <v>3510</v>
      </c>
      <c r="B2690" t="str">
        <f>_xlfn.CONCAT(쿼리1[[#This Row],[주문번호]], "-", 쿼리1[[#This Row],[공정명]])</f>
        <v>20241128-1000137793-합지</v>
      </c>
      <c r="C2690">
        <v>1</v>
      </c>
      <c r="D2690" t="s">
        <v>60</v>
      </c>
      <c r="E2690" s="1">
        <v>45624</v>
      </c>
      <c r="F2690" s="1">
        <v>45632</v>
      </c>
      <c r="G2690" s="1">
        <v>45631</v>
      </c>
      <c r="H2690" s="1">
        <v>45656</v>
      </c>
      <c r="I2690" s="1">
        <v>45637</v>
      </c>
      <c r="J2690" t="s">
        <v>31</v>
      </c>
      <c r="K2690" t="s">
        <v>39</v>
      </c>
      <c r="L2690">
        <v>6000</v>
      </c>
      <c r="M2690">
        <v>6000</v>
      </c>
      <c r="N2690">
        <v>-1</v>
      </c>
      <c r="O2690" t="s">
        <v>3511</v>
      </c>
      <c r="P2690" t="s">
        <v>3512</v>
      </c>
      <c r="Q2690" t="s">
        <v>42</v>
      </c>
      <c r="R2690" t="s">
        <v>609</v>
      </c>
      <c r="S2690" t="s">
        <v>1967</v>
      </c>
      <c r="T2690">
        <v>23076</v>
      </c>
    </row>
    <row r="2691" spans="1:20" x14ac:dyDescent="0.3">
      <c r="A2691" t="s">
        <v>4051</v>
      </c>
      <c r="B2691" t="str">
        <f>_xlfn.CONCAT(쿼리1[[#This Row],[주문번호]], "-", 쿼리1[[#This Row],[공정명]])</f>
        <v>20241218-1418P0035-합지</v>
      </c>
      <c r="C2691">
        <v>4</v>
      </c>
      <c r="D2691" t="s">
        <v>60</v>
      </c>
      <c r="E2691" s="1">
        <v>45644</v>
      </c>
      <c r="F2691" s="1">
        <v>45653</v>
      </c>
      <c r="G2691" s="1">
        <v>45653</v>
      </c>
      <c r="H2691" s="1">
        <v>45656</v>
      </c>
      <c r="I2691" s="1">
        <v>45653</v>
      </c>
      <c r="J2691" t="s">
        <v>31</v>
      </c>
      <c r="K2691" t="s">
        <v>39</v>
      </c>
      <c r="L2691">
        <v>6000</v>
      </c>
      <c r="M2691">
        <v>6000</v>
      </c>
      <c r="N2691">
        <v>0</v>
      </c>
      <c r="O2691" t="s">
        <v>2694</v>
      </c>
      <c r="P2691" t="s">
        <v>4052</v>
      </c>
      <c r="Q2691" t="s">
        <v>4053</v>
      </c>
      <c r="R2691" t="s">
        <v>3938</v>
      </c>
      <c r="S2691" t="s">
        <v>3709</v>
      </c>
      <c r="T2691">
        <v>12</v>
      </c>
    </row>
    <row r="2692" spans="1:20" x14ac:dyDescent="0.3">
      <c r="A2692" t="s">
        <v>4054</v>
      </c>
      <c r="B2692" t="str">
        <f>_xlfn.CONCAT(쿼리1[[#This Row],[주문번호]], "-", 쿼리1[[#This Row],[공정명]])</f>
        <v>20241219-1000142163-합지</v>
      </c>
      <c r="C2692">
        <v>3</v>
      </c>
      <c r="D2692" t="s">
        <v>60</v>
      </c>
      <c r="E2692" s="1">
        <v>45645</v>
      </c>
      <c r="F2692" s="1">
        <v>45656</v>
      </c>
      <c r="G2692" s="1">
        <v>45650</v>
      </c>
      <c r="H2692" s="1">
        <v>45656</v>
      </c>
      <c r="I2692" s="1">
        <v>45654</v>
      </c>
      <c r="J2692" t="s">
        <v>31</v>
      </c>
      <c r="K2692" t="s">
        <v>39</v>
      </c>
      <c r="L2692">
        <v>6000</v>
      </c>
      <c r="M2692">
        <v>6000</v>
      </c>
      <c r="N2692">
        <v>-6</v>
      </c>
      <c r="O2692" t="s">
        <v>3920</v>
      </c>
      <c r="P2692" t="s">
        <v>3940</v>
      </c>
      <c r="Q2692" t="s">
        <v>3941</v>
      </c>
      <c r="R2692" t="s">
        <v>3938</v>
      </c>
      <c r="S2692" t="s">
        <v>3709</v>
      </c>
      <c r="T2692">
        <v>12</v>
      </c>
    </row>
    <row r="2693" spans="1:20" x14ac:dyDescent="0.3">
      <c r="A2693" t="s">
        <v>3800</v>
      </c>
      <c r="B2693" t="str">
        <f>_xlfn.CONCAT(쿼리1[[#This Row],[주문번호]], "-", 쿼리1[[#This Row],[공정명]])</f>
        <v>20241212-1000168763-합지</v>
      </c>
      <c r="C2693">
        <v>3</v>
      </c>
      <c r="D2693" t="s">
        <v>60</v>
      </c>
      <c r="E2693" s="1">
        <v>45638</v>
      </c>
      <c r="F2693" s="1">
        <v>45649</v>
      </c>
      <c r="G2693" s="1">
        <v>45649</v>
      </c>
      <c r="H2693" s="1">
        <v>45656</v>
      </c>
      <c r="I2693" s="1">
        <v>45649</v>
      </c>
      <c r="J2693" t="s">
        <v>31</v>
      </c>
      <c r="K2693" t="s">
        <v>39</v>
      </c>
      <c r="L2693">
        <v>6000</v>
      </c>
      <c r="M2693">
        <v>6000</v>
      </c>
      <c r="N2693">
        <v>0</v>
      </c>
      <c r="O2693" t="s">
        <v>394</v>
      </c>
      <c r="P2693" t="s">
        <v>2430</v>
      </c>
      <c r="Q2693" t="s">
        <v>2431</v>
      </c>
      <c r="R2693" t="s">
        <v>954</v>
      </c>
      <c r="S2693" t="s">
        <v>3709</v>
      </c>
      <c r="T2693">
        <v>8571</v>
      </c>
    </row>
    <row r="2694" spans="1:20" x14ac:dyDescent="0.3">
      <c r="A2694" t="s">
        <v>3797</v>
      </c>
      <c r="B2694" t="str">
        <f>_xlfn.CONCAT(쿼리1[[#This Row],[주문번호]], "-", 쿼리1[[#This Row],[공정명]])</f>
        <v>20241212-1000168755-합지</v>
      </c>
      <c r="C2694">
        <v>3</v>
      </c>
      <c r="D2694" t="s">
        <v>60</v>
      </c>
      <c r="E2694" s="1">
        <v>45638</v>
      </c>
      <c r="F2694" s="1">
        <v>45649</v>
      </c>
      <c r="G2694" s="1">
        <v>45649</v>
      </c>
      <c r="H2694" s="1">
        <v>45656</v>
      </c>
      <c r="I2694" s="1">
        <v>45649</v>
      </c>
      <c r="J2694" t="s">
        <v>31</v>
      </c>
      <c r="K2694" t="s">
        <v>39</v>
      </c>
      <c r="L2694">
        <v>6000</v>
      </c>
      <c r="M2694">
        <v>6000</v>
      </c>
      <c r="N2694">
        <v>0</v>
      </c>
      <c r="O2694" t="s">
        <v>394</v>
      </c>
      <c r="P2694" t="s">
        <v>3798</v>
      </c>
      <c r="Q2694" t="s">
        <v>3799</v>
      </c>
      <c r="R2694" t="s">
        <v>954</v>
      </c>
      <c r="S2694" t="s">
        <v>3709</v>
      </c>
      <c r="T2694">
        <v>7500</v>
      </c>
    </row>
    <row r="2695" spans="1:20" x14ac:dyDescent="0.3">
      <c r="A2695" t="s">
        <v>3801</v>
      </c>
      <c r="B2695" t="str">
        <f>_xlfn.CONCAT(쿼리1[[#This Row],[주문번호]], "-", 쿼리1[[#This Row],[공정명]])</f>
        <v>20241212-1000168759-합지</v>
      </c>
      <c r="C2695">
        <v>3</v>
      </c>
      <c r="D2695" t="s">
        <v>60</v>
      </c>
      <c r="E2695" s="1">
        <v>45638</v>
      </c>
      <c r="F2695" s="1">
        <v>45649</v>
      </c>
      <c r="G2695" s="1">
        <v>45649</v>
      </c>
      <c r="H2695" s="1">
        <v>45656</v>
      </c>
      <c r="I2695" s="1">
        <v>45649</v>
      </c>
      <c r="J2695" t="s">
        <v>31</v>
      </c>
      <c r="K2695" t="s">
        <v>39</v>
      </c>
      <c r="L2695">
        <v>6000</v>
      </c>
      <c r="M2695">
        <v>5900</v>
      </c>
      <c r="N2695">
        <v>0</v>
      </c>
      <c r="O2695" t="s">
        <v>394</v>
      </c>
      <c r="P2695" t="s">
        <v>3802</v>
      </c>
      <c r="Q2695" t="s">
        <v>3803</v>
      </c>
      <c r="R2695" t="s">
        <v>954</v>
      </c>
      <c r="S2695" t="s">
        <v>3709</v>
      </c>
      <c r="T2695">
        <v>8571</v>
      </c>
    </row>
    <row r="2696" spans="1:20" x14ac:dyDescent="0.3">
      <c r="A2696" t="s">
        <v>3808</v>
      </c>
      <c r="B2696" t="str">
        <f>_xlfn.CONCAT(쿼리1[[#This Row],[주문번호]], "-", 쿼리1[[#This Row],[공정명]])</f>
        <v>20241212-1000168767-합지</v>
      </c>
      <c r="C2696">
        <v>3</v>
      </c>
      <c r="D2696" t="s">
        <v>60</v>
      </c>
      <c r="E2696" s="1">
        <v>45638</v>
      </c>
      <c r="F2696" s="1">
        <v>45649</v>
      </c>
      <c r="G2696" s="1">
        <v>45649</v>
      </c>
      <c r="H2696" s="1">
        <v>45656</v>
      </c>
      <c r="I2696" s="1">
        <v>45649</v>
      </c>
      <c r="J2696" t="s">
        <v>31</v>
      </c>
      <c r="K2696" t="s">
        <v>39</v>
      </c>
      <c r="L2696">
        <v>6000</v>
      </c>
      <c r="M2696">
        <v>5900</v>
      </c>
      <c r="N2696">
        <v>0</v>
      </c>
      <c r="O2696" t="s">
        <v>394</v>
      </c>
      <c r="P2696" t="s">
        <v>3809</v>
      </c>
      <c r="Q2696" t="s">
        <v>3810</v>
      </c>
      <c r="R2696" t="s">
        <v>954</v>
      </c>
      <c r="S2696" t="s">
        <v>3709</v>
      </c>
      <c r="T2696">
        <v>10344</v>
      </c>
    </row>
    <row r="2697" spans="1:20" x14ac:dyDescent="0.3">
      <c r="A2697" t="s">
        <v>2426</v>
      </c>
      <c r="B2697" t="str">
        <f>_xlfn.CONCAT(쿼리1[[#This Row],[주문번호]], "-", 쿼리1[[#This Row],[공정명]])</f>
        <v>20241106-1000165711-합지</v>
      </c>
      <c r="C2697">
        <v>3</v>
      </c>
      <c r="D2697" t="s">
        <v>60</v>
      </c>
      <c r="E2697" s="1">
        <v>45602</v>
      </c>
      <c r="F2697" s="1">
        <v>45611</v>
      </c>
      <c r="G2697" s="1">
        <v>45612</v>
      </c>
      <c r="H2697" s="1">
        <v>45656</v>
      </c>
      <c r="I2697" s="1">
        <v>45615</v>
      </c>
      <c r="J2697" t="s">
        <v>31</v>
      </c>
      <c r="K2697" t="s">
        <v>32</v>
      </c>
      <c r="L2697">
        <v>12000</v>
      </c>
      <c r="M2697">
        <v>11620</v>
      </c>
      <c r="N2697">
        <v>1</v>
      </c>
      <c r="O2697" t="s">
        <v>91</v>
      </c>
      <c r="P2697" t="s">
        <v>1336</v>
      </c>
      <c r="Q2697" t="s">
        <v>2427</v>
      </c>
      <c r="R2697" t="s">
        <v>2428</v>
      </c>
      <c r="S2697" t="s">
        <v>3709</v>
      </c>
      <c r="T2697">
        <v>48000</v>
      </c>
    </row>
    <row r="2698" spans="1:20" x14ac:dyDescent="0.3">
      <c r="A2698" t="s">
        <v>4055</v>
      </c>
      <c r="B2698" t="str">
        <f>_xlfn.CONCAT(쿼리1[[#This Row],[주문번호]], "-", 쿼리1[[#This Row],[공정명]])</f>
        <v>20241219-1000163782-합지</v>
      </c>
      <c r="C2698">
        <v>3</v>
      </c>
      <c r="D2698" t="s">
        <v>60</v>
      </c>
      <c r="E2698" s="1">
        <v>45645</v>
      </c>
      <c r="F2698" s="1">
        <v>45656</v>
      </c>
      <c r="G2698" s="1"/>
      <c r="H2698" s="1">
        <v>45656</v>
      </c>
      <c r="I2698" s="1"/>
      <c r="J2698" t="s">
        <v>21</v>
      </c>
      <c r="K2698" t="s">
        <v>282</v>
      </c>
      <c r="L2698">
        <v>8000</v>
      </c>
      <c r="O2698" t="s">
        <v>536</v>
      </c>
      <c r="P2698" t="s">
        <v>3906</v>
      </c>
      <c r="Q2698" t="s">
        <v>3907</v>
      </c>
      <c r="R2698" t="s">
        <v>3908</v>
      </c>
      <c r="S2698" t="s">
        <v>3709</v>
      </c>
      <c r="T2698">
        <v>24</v>
      </c>
    </row>
    <row r="2699" spans="1:20" x14ac:dyDescent="0.3">
      <c r="A2699" t="s">
        <v>4056</v>
      </c>
      <c r="B2699" t="str">
        <f>_xlfn.CONCAT(쿼리1[[#This Row],[주문번호]], "-", 쿼리1[[#This Row],[공정명]])</f>
        <v>20241107-1000163782-합지</v>
      </c>
      <c r="C2699">
        <v>3</v>
      </c>
      <c r="D2699" t="s">
        <v>60</v>
      </c>
      <c r="E2699" s="1">
        <v>45603</v>
      </c>
      <c r="F2699" s="1">
        <v>45614</v>
      </c>
      <c r="G2699" s="1">
        <v>45614</v>
      </c>
      <c r="H2699" s="1">
        <v>45656</v>
      </c>
      <c r="I2699" s="1">
        <v>45618</v>
      </c>
      <c r="J2699" t="s">
        <v>31</v>
      </c>
      <c r="K2699" t="s">
        <v>39</v>
      </c>
      <c r="L2699">
        <v>8000</v>
      </c>
      <c r="M2699">
        <v>8000</v>
      </c>
      <c r="N2699">
        <v>0</v>
      </c>
      <c r="O2699" t="s">
        <v>536</v>
      </c>
      <c r="P2699" t="s">
        <v>3906</v>
      </c>
      <c r="Q2699" t="s">
        <v>3907</v>
      </c>
      <c r="R2699" t="s">
        <v>3908</v>
      </c>
      <c r="S2699" t="s">
        <v>3709</v>
      </c>
      <c r="T2699">
        <v>24</v>
      </c>
    </row>
    <row r="2700" spans="1:20" x14ac:dyDescent="0.3">
      <c r="A2700" t="s">
        <v>2624</v>
      </c>
      <c r="B2700" t="str">
        <f>_xlfn.CONCAT(쿼리1[[#This Row],[주문번호]], "-", 쿼리1[[#This Row],[공정명]])</f>
        <v>20241125-1000169755-합지</v>
      </c>
      <c r="C2700">
        <v>3</v>
      </c>
      <c r="D2700" t="s">
        <v>60</v>
      </c>
      <c r="E2700" s="1">
        <v>45621</v>
      </c>
      <c r="F2700" s="1">
        <v>45629</v>
      </c>
      <c r="G2700" s="1">
        <v>45631</v>
      </c>
      <c r="H2700" s="1">
        <v>45656</v>
      </c>
      <c r="I2700" s="1">
        <v>45635</v>
      </c>
      <c r="J2700" t="s">
        <v>31</v>
      </c>
      <c r="K2700" t="s">
        <v>32</v>
      </c>
      <c r="L2700">
        <v>3000</v>
      </c>
      <c r="M2700">
        <v>2870</v>
      </c>
      <c r="N2700">
        <v>2</v>
      </c>
      <c r="O2700" t="s">
        <v>859</v>
      </c>
      <c r="P2700" t="s">
        <v>2622</v>
      </c>
      <c r="Q2700" t="s">
        <v>2625</v>
      </c>
      <c r="R2700" t="s">
        <v>84</v>
      </c>
      <c r="S2700" t="s">
        <v>3709</v>
      </c>
      <c r="T2700">
        <v>15789</v>
      </c>
    </row>
    <row r="2701" spans="1:20" x14ac:dyDescent="0.3">
      <c r="A2701" t="s">
        <v>2444</v>
      </c>
      <c r="B2701" t="str">
        <f>_xlfn.CONCAT(쿼리1[[#This Row],[주문번호]], "-", 쿼리1[[#This Row],[공정명]])</f>
        <v>20241101-1000159980-합지</v>
      </c>
      <c r="C2701">
        <v>3</v>
      </c>
      <c r="D2701" t="s">
        <v>60</v>
      </c>
      <c r="E2701" s="1">
        <v>45597</v>
      </c>
      <c r="F2701" s="1">
        <v>45607</v>
      </c>
      <c r="G2701" s="1">
        <v>45604</v>
      </c>
      <c r="H2701" s="1">
        <v>45656</v>
      </c>
      <c r="I2701" s="1">
        <v>45609</v>
      </c>
      <c r="J2701" t="s">
        <v>31</v>
      </c>
      <c r="K2701" t="s">
        <v>39</v>
      </c>
      <c r="L2701">
        <v>3000</v>
      </c>
      <c r="M2701">
        <v>3000</v>
      </c>
      <c r="N2701">
        <v>-3</v>
      </c>
      <c r="O2701" t="s">
        <v>1403</v>
      </c>
      <c r="P2701" t="s">
        <v>2445</v>
      </c>
      <c r="Q2701" t="s">
        <v>2446</v>
      </c>
      <c r="R2701" t="s">
        <v>2447</v>
      </c>
      <c r="S2701" t="s">
        <v>3709</v>
      </c>
      <c r="T2701">
        <v>16666</v>
      </c>
    </row>
    <row r="2702" spans="1:20" x14ac:dyDescent="0.3">
      <c r="A2702" t="s">
        <v>2618</v>
      </c>
      <c r="B2702" t="str">
        <f>_xlfn.CONCAT(쿼리1[[#This Row],[주문번호]], "-", 쿼리1[[#This Row],[공정명]])</f>
        <v>20241031-1000152554-합지</v>
      </c>
      <c r="C2702">
        <v>1</v>
      </c>
      <c r="D2702" t="s">
        <v>60</v>
      </c>
      <c r="E2702" s="1">
        <v>45596</v>
      </c>
      <c r="F2702" s="1">
        <v>45607</v>
      </c>
      <c r="G2702" s="1">
        <v>45601</v>
      </c>
      <c r="H2702" s="1">
        <v>45656</v>
      </c>
      <c r="I2702" s="1">
        <v>45604</v>
      </c>
      <c r="J2702" t="s">
        <v>31</v>
      </c>
      <c r="K2702" t="s">
        <v>39</v>
      </c>
      <c r="L2702">
        <v>6000</v>
      </c>
      <c r="M2702">
        <v>6000</v>
      </c>
      <c r="N2702">
        <v>-6</v>
      </c>
      <c r="O2702" t="s">
        <v>731</v>
      </c>
      <c r="P2702" t="s">
        <v>2619</v>
      </c>
      <c r="Q2702" t="s">
        <v>42</v>
      </c>
      <c r="R2702" t="s">
        <v>2620</v>
      </c>
      <c r="S2702" t="s">
        <v>3709</v>
      </c>
      <c r="T2702">
        <v>10000</v>
      </c>
    </row>
    <row r="2703" spans="1:20" x14ac:dyDescent="0.3">
      <c r="A2703" t="s">
        <v>4057</v>
      </c>
      <c r="B2703" t="str">
        <f>_xlfn.CONCAT(쿼리1[[#This Row],[주문번호]], "-", 쿼리1[[#This Row],[공정명]])</f>
        <v>20241224-1000157043-합지</v>
      </c>
      <c r="C2703">
        <v>3</v>
      </c>
      <c r="D2703" t="s">
        <v>60</v>
      </c>
      <c r="E2703" s="1">
        <v>45650</v>
      </c>
      <c r="F2703" s="1">
        <v>45659</v>
      </c>
      <c r="G2703" s="1"/>
      <c r="H2703" s="1">
        <v>45656</v>
      </c>
      <c r="I2703" s="1"/>
      <c r="J2703" t="s">
        <v>21</v>
      </c>
      <c r="K2703" t="s">
        <v>282</v>
      </c>
      <c r="L2703">
        <v>30000</v>
      </c>
      <c r="O2703" t="s">
        <v>4058</v>
      </c>
      <c r="P2703" t="s">
        <v>4059</v>
      </c>
      <c r="Q2703" t="s">
        <v>4060</v>
      </c>
      <c r="R2703" t="s">
        <v>4061</v>
      </c>
      <c r="S2703" t="s">
        <v>3709</v>
      </c>
      <c r="T2703">
        <v>150000</v>
      </c>
    </row>
    <row r="2704" spans="1:20" x14ac:dyDescent="0.3">
      <c r="A2704" t="s">
        <v>4062</v>
      </c>
      <c r="B2704" t="str">
        <f>_xlfn.CONCAT(쿼리1[[#This Row],[주문번호]], "-", 쿼리1[[#This Row],[공정명]])</f>
        <v>20241224-1000157041-합지</v>
      </c>
      <c r="C2704">
        <v>3</v>
      </c>
      <c r="D2704" t="s">
        <v>60</v>
      </c>
      <c r="E2704" s="1">
        <v>45650</v>
      </c>
      <c r="F2704" s="1">
        <v>45659</v>
      </c>
      <c r="G2704" s="1"/>
      <c r="H2704" s="1">
        <v>45656</v>
      </c>
      <c r="I2704" s="1"/>
      <c r="J2704" t="s">
        <v>21</v>
      </c>
      <c r="K2704" t="s">
        <v>282</v>
      </c>
      <c r="L2704">
        <v>30000</v>
      </c>
      <c r="O2704" t="s">
        <v>4058</v>
      </c>
      <c r="P2704" t="s">
        <v>4063</v>
      </c>
      <c r="Q2704" t="s">
        <v>4064</v>
      </c>
      <c r="R2704" t="s">
        <v>4061</v>
      </c>
      <c r="S2704" t="s">
        <v>3709</v>
      </c>
      <c r="T2704">
        <v>150000</v>
      </c>
    </row>
    <row r="2705" spans="1:20" x14ac:dyDescent="0.3">
      <c r="A2705" t="s">
        <v>4065</v>
      </c>
      <c r="B2705" t="str">
        <f>_xlfn.CONCAT(쿼리1[[#This Row],[주문번호]], "-", 쿼리1[[#This Row],[공정명]])</f>
        <v>20241125-1000142163-합지</v>
      </c>
      <c r="C2705">
        <v>3</v>
      </c>
      <c r="D2705" t="s">
        <v>60</v>
      </c>
      <c r="E2705" s="1">
        <v>45621</v>
      </c>
      <c r="F2705" s="1">
        <v>45630</v>
      </c>
      <c r="G2705" s="1">
        <v>45622</v>
      </c>
      <c r="H2705" s="1">
        <v>45656</v>
      </c>
      <c r="I2705" s="1">
        <v>45625</v>
      </c>
      <c r="J2705" t="s">
        <v>31</v>
      </c>
      <c r="K2705" t="s">
        <v>39</v>
      </c>
      <c r="L2705">
        <v>6000</v>
      </c>
      <c r="M2705">
        <v>6000</v>
      </c>
      <c r="N2705">
        <v>-8</v>
      </c>
      <c r="O2705" t="s">
        <v>3920</v>
      </c>
      <c r="P2705" t="s">
        <v>3940</v>
      </c>
      <c r="Q2705" t="s">
        <v>3941</v>
      </c>
      <c r="R2705" t="s">
        <v>3938</v>
      </c>
      <c r="S2705" t="s">
        <v>3709</v>
      </c>
      <c r="T2705">
        <v>12</v>
      </c>
    </row>
    <row r="2706" spans="1:20" x14ac:dyDescent="0.3">
      <c r="A2706" t="s">
        <v>3223</v>
      </c>
      <c r="B2706" t="str">
        <f>_xlfn.CONCAT(쿼리1[[#This Row],[주문번호]], "-", 쿼리1[[#This Row],[공정명]])</f>
        <v>20241024-1000163886-합지</v>
      </c>
      <c r="C2706">
        <v>3</v>
      </c>
      <c r="D2706" t="s">
        <v>60</v>
      </c>
      <c r="E2706" s="1">
        <v>45589</v>
      </c>
      <c r="F2706" s="1">
        <v>45603</v>
      </c>
      <c r="G2706" s="1">
        <v>45617</v>
      </c>
      <c r="H2706" s="1">
        <v>45656</v>
      </c>
      <c r="I2706" s="1">
        <v>45617</v>
      </c>
      <c r="J2706" t="s">
        <v>31</v>
      </c>
      <c r="K2706" t="s">
        <v>32</v>
      </c>
      <c r="L2706">
        <v>3000</v>
      </c>
      <c r="M2706">
        <v>3000</v>
      </c>
      <c r="N2706">
        <v>14</v>
      </c>
      <c r="O2706" t="s">
        <v>3224</v>
      </c>
      <c r="P2706" t="s">
        <v>3225</v>
      </c>
      <c r="Q2706" t="s">
        <v>3226</v>
      </c>
      <c r="R2706" t="s">
        <v>3227</v>
      </c>
      <c r="S2706" t="s">
        <v>3735</v>
      </c>
      <c r="T2706">
        <v>11000</v>
      </c>
    </row>
    <row r="2707" spans="1:20" x14ac:dyDescent="0.3">
      <c r="A2707" t="s">
        <v>3223</v>
      </c>
      <c r="B2707" t="str">
        <f>_xlfn.CONCAT(쿼리1[[#This Row],[주문번호]], "-", 쿼리1[[#This Row],[공정명]])</f>
        <v>20241024-1000163886-합지</v>
      </c>
      <c r="C2707">
        <v>3</v>
      </c>
      <c r="D2707" t="s">
        <v>60</v>
      </c>
      <c r="E2707" s="1">
        <v>45589</v>
      </c>
      <c r="F2707" s="1">
        <v>45603</v>
      </c>
      <c r="G2707" s="1">
        <v>45606</v>
      </c>
      <c r="H2707" s="1">
        <v>45656</v>
      </c>
      <c r="I2707" s="1">
        <v>45617</v>
      </c>
      <c r="J2707" t="s">
        <v>31</v>
      </c>
      <c r="K2707" t="s">
        <v>32</v>
      </c>
      <c r="L2707">
        <v>3000</v>
      </c>
      <c r="M2707">
        <v>3000</v>
      </c>
      <c r="N2707">
        <v>3</v>
      </c>
      <c r="O2707" t="s">
        <v>3224</v>
      </c>
      <c r="P2707" t="s">
        <v>3225</v>
      </c>
      <c r="Q2707" t="s">
        <v>3226</v>
      </c>
      <c r="R2707" t="s">
        <v>3227</v>
      </c>
      <c r="S2707" t="s">
        <v>3735</v>
      </c>
      <c r="T2707">
        <v>11000</v>
      </c>
    </row>
    <row r="2708" spans="1:20" x14ac:dyDescent="0.3">
      <c r="A2708" t="s">
        <v>3223</v>
      </c>
      <c r="B2708" t="str">
        <f>_xlfn.CONCAT(쿼리1[[#This Row],[주문번호]], "-", 쿼리1[[#This Row],[공정명]])</f>
        <v>20241024-1000163886-합지</v>
      </c>
      <c r="C2708">
        <v>3</v>
      </c>
      <c r="D2708" t="s">
        <v>60</v>
      </c>
      <c r="E2708" s="1">
        <v>45589</v>
      </c>
      <c r="F2708" s="1">
        <v>45603</v>
      </c>
      <c r="G2708" s="1">
        <v>45610</v>
      </c>
      <c r="H2708" s="1">
        <v>45656</v>
      </c>
      <c r="I2708" s="1">
        <v>45617</v>
      </c>
      <c r="J2708" t="s">
        <v>31</v>
      </c>
      <c r="K2708" t="s">
        <v>32</v>
      </c>
      <c r="L2708">
        <v>3000</v>
      </c>
      <c r="M2708">
        <v>3000</v>
      </c>
      <c r="N2708">
        <v>7</v>
      </c>
      <c r="O2708" t="s">
        <v>3224</v>
      </c>
      <c r="P2708" t="s">
        <v>3225</v>
      </c>
      <c r="Q2708" t="s">
        <v>3226</v>
      </c>
      <c r="R2708" t="s">
        <v>3227</v>
      </c>
      <c r="S2708" t="s">
        <v>3735</v>
      </c>
      <c r="T2708">
        <v>11000</v>
      </c>
    </row>
    <row r="2709" spans="1:20" x14ac:dyDescent="0.3">
      <c r="A2709" t="s">
        <v>3223</v>
      </c>
      <c r="B2709" t="str">
        <f>_xlfn.CONCAT(쿼리1[[#This Row],[주문번호]], "-", 쿼리1[[#This Row],[공정명]])</f>
        <v>20241024-1000163886-합지</v>
      </c>
      <c r="C2709">
        <v>3</v>
      </c>
      <c r="D2709" t="s">
        <v>60</v>
      </c>
      <c r="E2709" s="1">
        <v>45589</v>
      </c>
      <c r="F2709" s="1">
        <v>45603</v>
      </c>
      <c r="G2709" s="1">
        <v>45617</v>
      </c>
      <c r="H2709" s="1">
        <v>45656</v>
      </c>
      <c r="I2709" s="1">
        <v>45617</v>
      </c>
      <c r="J2709" t="s">
        <v>31</v>
      </c>
      <c r="K2709" t="s">
        <v>32</v>
      </c>
      <c r="L2709">
        <v>3000</v>
      </c>
      <c r="M2709">
        <v>3000</v>
      </c>
      <c r="N2709">
        <v>14</v>
      </c>
      <c r="O2709" t="s">
        <v>3224</v>
      </c>
      <c r="P2709" t="s">
        <v>3225</v>
      </c>
      <c r="Q2709" t="s">
        <v>3226</v>
      </c>
      <c r="R2709" t="s">
        <v>3227</v>
      </c>
      <c r="S2709" t="s">
        <v>3735</v>
      </c>
      <c r="T2709">
        <v>11000</v>
      </c>
    </row>
    <row r="2710" spans="1:20" x14ac:dyDescent="0.3">
      <c r="A2710" t="s">
        <v>3223</v>
      </c>
      <c r="B2710" t="str">
        <f>_xlfn.CONCAT(쿼리1[[#This Row],[주문번호]], "-", 쿼리1[[#This Row],[공정명]])</f>
        <v>20241024-1000163886-합지</v>
      </c>
      <c r="C2710">
        <v>3</v>
      </c>
      <c r="D2710" t="s">
        <v>60</v>
      </c>
      <c r="E2710" s="1">
        <v>45589</v>
      </c>
      <c r="F2710" s="1">
        <v>45603</v>
      </c>
      <c r="G2710" s="1">
        <v>45606</v>
      </c>
      <c r="H2710" s="1">
        <v>45656</v>
      </c>
      <c r="I2710" s="1">
        <v>45617</v>
      </c>
      <c r="J2710" t="s">
        <v>31</v>
      </c>
      <c r="K2710" t="s">
        <v>32</v>
      </c>
      <c r="L2710">
        <v>3000</v>
      </c>
      <c r="M2710">
        <v>3000</v>
      </c>
      <c r="N2710">
        <v>3</v>
      </c>
      <c r="O2710" t="s">
        <v>3224</v>
      </c>
      <c r="P2710" t="s">
        <v>3225</v>
      </c>
      <c r="Q2710" t="s">
        <v>3226</v>
      </c>
      <c r="R2710" t="s">
        <v>3227</v>
      </c>
      <c r="S2710" t="s">
        <v>3735</v>
      </c>
      <c r="T2710">
        <v>11000</v>
      </c>
    </row>
    <row r="2711" spans="1:20" x14ac:dyDescent="0.3">
      <c r="A2711" t="s">
        <v>3223</v>
      </c>
      <c r="B2711" t="str">
        <f>_xlfn.CONCAT(쿼리1[[#This Row],[주문번호]], "-", 쿼리1[[#This Row],[공정명]])</f>
        <v>20241024-1000163886-합지</v>
      </c>
      <c r="C2711">
        <v>3</v>
      </c>
      <c r="D2711" t="s">
        <v>60</v>
      </c>
      <c r="E2711" s="1">
        <v>45589</v>
      </c>
      <c r="F2711" s="1">
        <v>45603</v>
      </c>
      <c r="G2711" s="1">
        <v>45610</v>
      </c>
      <c r="H2711" s="1">
        <v>45656</v>
      </c>
      <c r="I2711" s="1">
        <v>45617</v>
      </c>
      <c r="J2711" t="s">
        <v>31</v>
      </c>
      <c r="K2711" t="s">
        <v>32</v>
      </c>
      <c r="L2711">
        <v>3000</v>
      </c>
      <c r="M2711">
        <v>3000</v>
      </c>
      <c r="N2711">
        <v>7</v>
      </c>
      <c r="O2711" t="s">
        <v>3224</v>
      </c>
      <c r="P2711" t="s">
        <v>3225</v>
      </c>
      <c r="Q2711" t="s">
        <v>3226</v>
      </c>
      <c r="R2711" t="s">
        <v>3227</v>
      </c>
      <c r="S2711" t="s">
        <v>3735</v>
      </c>
      <c r="T2711">
        <v>11000</v>
      </c>
    </row>
    <row r="2712" spans="1:20" x14ac:dyDescent="0.3">
      <c r="A2712" t="s">
        <v>3223</v>
      </c>
      <c r="B2712" t="str">
        <f>_xlfn.CONCAT(쿼리1[[#This Row],[주문번호]], "-", 쿼리1[[#This Row],[공정명]])</f>
        <v>20241024-1000163886-합지</v>
      </c>
      <c r="C2712">
        <v>3</v>
      </c>
      <c r="D2712" t="s">
        <v>60</v>
      </c>
      <c r="E2712" s="1">
        <v>45589</v>
      </c>
      <c r="F2712" s="1">
        <v>45603</v>
      </c>
      <c r="G2712" s="1">
        <v>45617</v>
      </c>
      <c r="H2712" s="1">
        <v>45656</v>
      </c>
      <c r="I2712" s="1">
        <v>45617</v>
      </c>
      <c r="J2712" t="s">
        <v>31</v>
      </c>
      <c r="K2712" t="s">
        <v>32</v>
      </c>
      <c r="L2712">
        <v>3000</v>
      </c>
      <c r="M2712">
        <v>3000</v>
      </c>
      <c r="N2712">
        <v>14</v>
      </c>
      <c r="O2712" t="s">
        <v>3224</v>
      </c>
      <c r="P2712" t="s">
        <v>3225</v>
      </c>
      <c r="Q2712" t="s">
        <v>3226</v>
      </c>
      <c r="R2712" t="s">
        <v>3227</v>
      </c>
      <c r="S2712" t="s">
        <v>3735</v>
      </c>
      <c r="T2712">
        <v>11000</v>
      </c>
    </row>
    <row r="2713" spans="1:20" x14ac:dyDescent="0.3">
      <c r="A2713" t="s">
        <v>3223</v>
      </c>
      <c r="B2713" t="str">
        <f>_xlfn.CONCAT(쿼리1[[#This Row],[주문번호]], "-", 쿼리1[[#This Row],[공정명]])</f>
        <v>20241024-1000163886-합지</v>
      </c>
      <c r="C2713">
        <v>3</v>
      </c>
      <c r="D2713" t="s">
        <v>60</v>
      </c>
      <c r="E2713" s="1">
        <v>45589</v>
      </c>
      <c r="F2713" s="1">
        <v>45603</v>
      </c>
      <c r="G2713" s="1">
        <v>45606</v>
      </c>
      <c r="H2713" s="1">
        <v>45656</v>
      </c>
      <c r="I2713" s="1">
        <v>45617</v>
      </c>
      <c r="J2713" t="s">
        <v>31</v>
      </c>
      <c r="K2713" t="s">
        <v>32</v>
      </c>
      <c r="L2713">
        <v>3000</v>
      </c>
      <c r="M2713">
        <v>3000</v>
      </c>
      <c r="N2713">
        <v>3</v>
      </c>
      <c r="O2713" t="s">
        <v>3224</v>
      </c>
      <c r="P2713" t="s">
        <v>3225</v>
      </c>
      <c r="Q2713" t="s">
        <v>3226</v>
      </c>
      <c r="R2713" t="s">
        <v>3227</v>
      </c>
      <c r="S2713" t="s">
        <v>3735</v>
      </c>
      <c r="T2713">
        <v>11000</v>
      </c>
    </row>
    <row r="2714" spans="1:20" x14ac:dyDescent="0.3">
      <c r="A2714" t="s">
        <v>4066</v>
      </c>
      <c r="B2714" t="str">
        <f>_xlfn.CONCAT(쿼리1[[#This Row],[주문번호]], "-", 쿼리1[[#This Row],[공정명]])</f>
        <v>20241216-1000168934-인쇄</v>
      </c>
      <c r="C2714">
        <v>2</v>
      </c>
      <c r="D2714" t="s">
        <v>328</v>
      </c>
      <c r="E2714" s="1">
        <v>45642</v>
      </c>
      <c r="F2714" s="1">
        <v>45646</v>
      </c>
      <c r="G2714" s="1">
        <v>45650</v>
      </c>
      <c r="H2714" s="1">
        <v>45656</v>
      </c>
      <c r="I2714" s="1">
        <v>45650</v>
      </c>
      <c r="J2714" t="s">
        <v>31</v>
      </c>
      <c r="K2714" t="s">
        <v>32</v>
      </c>
      <c r="L2714">
        <v>6000</v>
      </c>
      <c r="M2714">
        <v>6000</v>
      </c>
      <c r="N2714">
        <v>4</v>
      </c>
      <c r="O2714" t="s">
        <v>4067</v>
      </c>
      <c r="P2714" t="s">
        <v>4068</v>
      </c>
      <c r="Q2714" t="s">
        <v>4069</v>
      </c>
      <c r="R2714" t="s">
        <v>26</v>
      </c>
      <c r="S2714" t="s">
        <v>3735</v>
      </c>
      <c r="T2714">
        <v>14285</v>
      </c>
    </row>
    <row r="2715" spans="1:20" x14ac:dyDescent="0.3">
      <c r="A2715" t="s">
        <v>2882</v>
      </c>
      <c r="B2715" t="str">
        <f>_xlfn.CONCAT(쿼리1[[#This Row],[주문번호]], "-", 쿼리1[[#This Row],[공정명]])</f>
        <v>20241106-1000158988-인쇄</v>
      </c>
      <c r="C2715">
        <v>2</v>
      </c>
      <c r="D2715" t="s">
        <v>328</v>
      </c>
      <c r="E2715" s="1">
        <v>45602</v>
      </c>
      <c r="F2715" s="1">
        <v>45608</v>
      </c>
      <c r="G2715" s="1">
        <v>45608</v>
      </c>
      <c r="H2715" s="1">
        <v>45656</v>
      </c>
      <c r="I2715" s="1">
        <v>45617</v>
      </c>
      <c r="J2715" t="s">
        <v>31</v>
      </c>
      <c r="K2715" t="s">
        <v>39</v>
      </c>
      <c r="L2715">
        <v>6000</v>
      </c>
      <c r="M2715">
        <v>6000</v>
      </c>
      <c r="N2715">
        <v>0</v>
      </c>
      <c r="O2715" t="s">
        <v>731</v>
      </c>
      <c r="P2715" t="s">
        <v>2883</v>
      </c>
      <c r="Q2715" t="s">
        <v>2884</v>
      </c>
      <c r="R2715" t="s">
        <v>2235</v>
      </c>
      <c r="S2715" t="s">
        <v>3735</v>
      </c>
      <c r="T2715">
        <v>20000</v>
      </c>
    </row>
    <row r="2716" spans="1:20" x14ac:dyDescent="0.3">
      <c r="A2716" t="s">
        <v>1389</v>
      </c>
      <c r="B2716" t="str">
        <f>_xlfn.CONCAT(쿼리1[[#This Row],[주문번호]], "-", 쿼리1[[#This Row],[공정명]])</f>
        <v>20241105-1000169537-인쇄</v>
      </c>
      <c r="C2716">
        <v>2</v>
      </c>
      <c r="D2716" t="s">
        <v>328</v>
      </c>
      <c r="E2716" s="1">
        <v>45601</v>
      </c>
      <c r="F2716" s="1">
        <v>45607</v>
      </c>
      <c r="G2716" s="1">
        <v>45608</v>
      </c>
      <c r="H2716" s="1">
        <v>45656</v>
      </c>
      <c r="I2716" s="1">
        <v>45616</v>
      </c>
      <c r="J2716" t="s">
        <v>31</v>
      </c>
      <c r="K2716" t="s">
        <v>32</v>
      </c>
      <c r="L2716">
        <v>6000</v>
      </c>
      <c r="M2716">
        <v>6000</v>
      </c>
      <c r="N2716">
        <v>1</v>
      </c>
      <c r="O2716" t="s">
        <v>1390</v>
      </c>
      <c r="P2716" t="s">
        <v>1391</v>
      </c>
      <c r="Q2716" t="s">
        <v>1392</v>
      </c>
      <c r="R2716" t="s">
        <v>1393</v>
      </c>
      <c r="S2716" t="s">
        <v>3735</v>
      </c>
      <c r="T2716">
        <v>35294</v>
      </c>
    </row>
    <row r="2717" spans="1:20" x14ac:dyDescent="0.3">
      <c r="A2717" t="s">
        <v>4070</v>
      </c>
      <c r="B2717" t="str">
        <f>_xlfn.CONCAT(쿼리1[[#This Row],[주문번호]], "-", 쿼리1[[#This Row],[공정명]])</f>
        <v>20241107-1000169561-인쇄</v>
      </c>
      <c r="C2717">
        <v>2</v>
      </c>
      <c r="D2717" t="s">
        <v>328</v>
      </c>
      <c r="E2717" s="1">
        <v>45603</v>
      </c>
      <c r="F2717" s="1">
        <v>45609</v>
      </c>
      <c r="G2717" s="1">
        <v>45611</v>
      </c>
      <c r="H2717" s="1">
        <v>45656</v>
      </c>
      <c r="I2717" s="1">
        <v>45618</v>
      </c>
      <c r="J2717" t="s">
        <v>31</v>
      </c>
      <c r="K2717" t="s">
        <v>32</v>
      </c>
      <c r="L2717">
        <v>8000</v>
      </c>
      <c r="M2717">
        <v>8000</v>
      </c>
      <c r="N2717">
        <v>2</v>
      </c>
      <c r="O2717" t="s">
        <v>3853</v>
      </c>
      <c r="P2717" t="s">
        <v>4043</v>
      </c>
      <c r="Q2717" t="s">
        <v>4071</v>
      </c>
      <c r="R2717" t="s">
        <v>26</v>
      </c>
      <c r="S2717" t="s">
        <v>3735</v>
      </c>
      <c r="T2717">
        <v>32</v>
      </c>
    </row>
    <row r="2718" spans="1:20" x14ac:dyDescent="0.3">
      <c r="A2718" t="s">
        <v>2104</v>
      </c>
      <c r="B2718" t="str">
        <f>_xlfn.CONCAT(쿼리1[[#This Row],[주문번호]], "-", 쿼리1[[#This Row],[공정명]])</f>
        <v>20241113-1000169601-인쇄</v>
      </c>
      <c r="C2718">
        <v>2</v>
      </c>
      <c r="D2718" t="s">
        <v>328</v>
      </c>
      <c r="E2718" s="1">
        <v>45609</v>
      </c>
      <c r="F2718" s="1">
        <v>45615</v>
      </c>
      <c r="G2718" s="1">
        <v>45616</v>
      </c>
      <c r="H2718" s="1">
        <v>45656</v>
      </c>
      <c r="I2718" s="1">
        <v>45622</v>
      </c>
      <c r="J2718" t="s">
        <v>31</v>
      </c>
      <c r="K2718" t="s">
        <v>32</v>
      </c>
      <c r="L2718">
        <v>6000</v>
      </c>
      <c r="M2718">
        <v>6000</v>
      </c>
      <c r="N2718">
        <v>1</v>
      </c>
      <c r="O2718" t="s">
        <v>698</v>
      </c>
      <c r="P2718" t="s">
        <v>2105</v>
      </c>
      <c r="Q2718" t="s">
        <v>2106</v>
      </c>
      <c r="R2718" t="s">
        <v>696</v>
      </c>
      <c r="S2718" t="s">
        <v>3735</v>
      </c>
      <c r="T2718">
        <v>25000</v>
      </c>
    </row>
    <row r="2719" spans="1:20" x14ac:dyDescent="0.3">
      <c r="A2719" t="s">
        <v>4072</v>
      </c>
      <c r="B2719" t="str">
        <f>_xlfn.CONCAT(쿼리1[[#This Row],[주문번호]], "-", 쿼리1[[#This Row],[공정명]])</f>
        <v>20241108-1000162938-인쇄</v>
      </c>
      <c r="C2719">
        <v>2</v>
      </c>
      <c r="D2719" t="s">
        <v>328</v>
      </c>
      <c r="E2719" s="1">
        <v>45604</v>
      </c>
      <c r="F2719" s="1">
        <v>45610</v>
      </c>
      <c r="G2719" s="1">
        <v>45614</v>
      </c>
      <c r="H2719" s="1">
        <v>45656</v>
      </c>
      <c r="I2719" s="1">
        <v>45621</v>
      </c>
      <c r="J2719" t="s">
        <v>31</v>
      </c>
      <c r="K2719" t="s">
        <v>32</v>
      </c>
      <c r="L2719">
        <v>6000</v>
      </c>
      <c r="M2719">
        <v>6000</v>
      </c>
      <c r="N2719">
        <v>4</v>
      </c>
      <c r="O2719" t="s">
        <v>1095</v>
      </c>
      <c r="P2719" t="s">
        <v>1111</v>
      </c>
      <c r="Q2719" t="s">
        <v>1693</v>
      </c>
      <c r="R2719" t="s">
        <v>766</v>
      </c>
      <c r="S2719" t="s">
        <v>3735</v>
      </c>
      <c r="T2719">
        <v>30</v>
      </c>
    </row>
    <row r="2720" spans="1:20" x14ac:dyDescent="0.3">
      <c r="A2720" t="s">
        <v>2746</v>
      </c>
      <c r="B2720" t="str">
        <f>_xlfn.CONCAT(쿼리1[[#This Row],[주문번호]], "-", 쿼리1[[#This Row],[공정명]])</f>
        <v>20240913-2000169086-인쇄</v>
      </c>
      <c r="C2720">
        <v>2</v>
      </c>
      <c r="D2720" t="s">
        <v>328</v>
      </c>
      <c r="E2720" s="1">
        <v>45548</v>
      </c>
      <c r="F2720" s="1">
        <v>45553</v>
      </c>
      <c r="G2720" s="1">
        <v>45559</v>
      </c>
      <c r="H2720" s="1">
        <v>45656</v>
      </c>
      <c r="I2720" s="1">
        <v>45575</v>
      </c>
      <c r="J2720" t="s">
        <v>31</v>
      </c>
      <c r="K2720" t="s">
        <v>32</v>
      </c>
      <c r="L2720">
        <v>10500</v>
      </c>
      <c r="M2720">
        <v>10500</v>
      </c>
      <c r="N2720">
        <v>6</v>
      </c>
      <c r="O2720" t="s">
        <v>214</v>
      </c>
      <c r="P2720" t="s">
        <v>215</v>
      </c>
      <c r="Q2720" t="s">
        <v>250</v>
      </c>
      <c r="R2720" t="s">
        <v>26</v>
      </c>
      <c r="S2720" t="s">
        <v>3427</v>
      </c>
      <c r="T2720">
        <v>30523</v>
      </c>
    </row>
    <row r="2721" spans="1:20" x14ac:dyDescent="0.3">
      <c r="A2721" t="s">
        <v>2750</v>
      </c>
      <c r="B2721" t="str">
        <f>_xlfn.CONCAT(쿼리1[[#This Row],[주문번호]], "-", 쿼리1[[#This Row],[공정명]])</f>
        <v>20241210-2000170012-인쇄</v>
      </c>
      <c r="C2721">
        <v>2</v>
      </c>
      <c r="D2721" t="s">
        <v>328</v>
      </c>
      <c r="E2721" s="1">
        <v>45636</v>
      </c>
      <c r="F2721" s="1">
        <v>45642</v>
      </c>
      <c r="G2721" s="1">
        <v>45643</v>
      </c>
      <c r="H2721" s="1">
        <v>45656</v>
      </c>
      <c r="I2721" s="1">
        <v>45643</v>
      </c>
      <c r="J2721" t="s">
        <v>31</v>
      </c>
      <c r="K2721" t="s">
        <v>32</v>
      </c>
      <c r="L2721">
        <v>2000</v>
      </c>
      <c r="M2721">
        <v>2000</v>
      </c>
      <c r="N2721">
        <v>1</v>
      </c>
      <c r="O2721" t="s">
        <v>637</v>
      </c>
      <c r="P2721" t="s">
        <v>2751</v>
      </c>
      <c r="Q2721" t="s">
        <v>2752</v>
      </c>
      <c r="R2721" t="s">
        <v>26</v>
      </c>
      <c r="S2721" t="s">
        <v>3427</v>
      </c>
      <c r="T2721">
        <v>30769</v>
      </c>
    </row>
    <row r="2722" spans="1:20" x14ac:dyDescent="0.3">
      <c r="A2722" t="s">
        <v>2749</v>
      </c>
      <c r="B2722" t="str">
        <f>_xlfn.CONCAT(쿼리1[[#This Row],[주문번호]], "-", 쿼리1[[#This Row],[공정명]])</f>
        <v>20241011-2000161884-인쇄</v>
      </c>
      <c r="C2722">
        <v>2</v>
      </c>
      <c r="D2722" t="s">
        <v>328</v>
      </c>
      <c r="E2722" s="1">
        <v>45576</v>
      </c>
      <c r="F2722" s="1">
        <v>45582</v>
      </c>
      <c r="G2722" s="1">
        <v>45588</v>
      </c>
      <c r="H2722" s="1">
        <v>45656</v>
      </c>
      <c r="I2722" s="1">
        <v>45588</v>
      </c>
      <c r="J2722" t="s">
        <v>31</v>
      </c>
      <c r="K2722" t="s">
        <v>32</v>
      </c>
      <c r="L2722">
        <v>39000</v>
      </c>
      <c r="M2722">
        <v>39000</v>
      </c>
      <c r="N2722">
        <v>6</v>
      </c>
      <c r="O2722" t="s">
        <v>236</v>
      </c>
      <c r="P2722" t="s">
        <v>237</v>
      </c>
      <c r="Q2722" t="s">
        <v>238</v>
      </c>
      <c r="R2722" t="s">
        <v>26</v>
      </c>
      <c r="S2722" t="s">
        <v>3427</v>
      </c>
      <c r="T2722">
        <v>100000</v>
      </c>
    </row>
    <row r="2723" spans="1:20" x14ac:dyDescent="0.3">
      <c r="A2723" t="s">
        <v>839</v>
      </c>
      <c r="B2723" t="str">
        <f>_xlfn.CONCAT(쿼리1[[#This Row],[주문번호]], "-", 쿼리1[[#This Row],[공정명]])</f>
        <v>20241015-2000152346-인쇄</v>
      </c>
      <c r="C2723">
        <v>2</v>
      </c>
      <c r="D2723" t="s">
        <v>328</v>
      </c>
      <c r="E2723" s="1">
        <v>45580</v>
      </c>
      <c r="F2723" s="1">
        <v>45586</v>
      </c>
      <c r="G2723" s="1">
        <v>45585</v>
      </c>
      <c r="H2723" s="1">
        <v>45656</v>
      </c>
      <c r="I2723" s="1">
        <v>45585</v>
      </c>
      <c r="J2723" t="s">
        <v>31</v>
      </c>
      <c r="K2723" t="s">
        <v>39</v>
      </c>
      <c r="L2723">
        <v>10000</v>
      </c>
      <c r="M2723">
        <v>10000</v>
      </c>
      <c r="N2723">
        <v>-1</v>
      </c>
      <c r="O2723" t="s">
        <v>324</v>
      </c>
      <c r="P2723" t="s">
        <v>836</v>
      </c>
      <c r="Q2723" t="s">
        <v>837</v>
      </c>
      <c r="R2723" t="s">
        <v>26</v>
      </c>
      <c r="S2723" t="s">
        <v>3427</v>
      </c>
      <c r="T2723">
        <v>40000</v>
      </c>
    </row>
    <row r="2724" spans="1:20" x14ac:dyDescent="0.3">
      <c r="A2724" t="s">
        <v>2605</v>
      </c>
      <c r="B2724" t="str">
        <f>_xlfn.CONCAT(쿼리1[[#This Row],[주문번호]], "-", 쿼리1[[#This Row],[공정명]])</f>
        <v>20240930-2000169108-인쇄</v>
      </c>
      <c r="C2724">
        <v>2</v>
      </c>
      <c r="D2724" t="s">
        <v>328</v>
      </c>
      <c r="E2724" s="1">
        <v>45565</v>
      </c>
      <c r="F2724" s="1">
        <v>45569</v>
      </c>
      <c r="G2724" s="1">
        <v>45575</v>
      </c>
      <c r="H2724" s="1">
        <v>45656</v>
      </c>
      <c r="I2724" s="1">
        <v>45575</v>
      </c>
      <c r="J2724" t="s">
        <v>31</v>
      </c>
      <c r="K2724" t="s">
        <v>32</v>
      </c>
      <c r="L2724">
        <v>43000</v>
      </c>
      <c r="M2724">
        <v>43000</v>
      </c>
      <c r="N2724">
        <v>6</v>
      </c>
      <c r="O2724" t="s">
        <v>214</v>
      </c>
      <c r="P2724" t="s">
        <v>240</v>
      </c>
      <c r="Q2724" t="s">
        <v>993</v>
      </c>
      <c r="R2724" t="s">
        <v>26</v>
      </c>
      <c r="S2724" t="s">
        <v>3427</v>
      </c>
      <c r="T2724">
        <v>100000</v>
      </c>
    </row>
    <row r="2725" spans="1:20" x14ac:dyDescent="0.3">
      <c r="A2725" t="s">
        <v>831</v>
      </c>
      <c r="B2725" t="str">
        <f>_xlfn.CONCAT(쿼리1[[#This Row],[주문번호]], "-", 쿼리1[[#This Row],[공정명]])</f>
        <v>20241218-2116P0082-인쇄</v>
      </c>
      <c r="C2725">
        <v>2</v>
      </c>
      <c r="D2725" t="s">
        <v>328</v>
      </c>
      <c r="E2725" s="1">
        <v>45644</v>
      </c>
      <c r="F2725" s="1">
        <v>45650</v>
      </c>
      <c r="G2725" s="1">
        <v>45649</v>
      </c>
      <c r="H2725" s="1">
        <v>45656</v>
      </c>
      <c r="I2725" s="1">
        <v>45651</v>
      </c>
      <c r="J2725" t="s">
        <v>31</v>
      </c>
      <c r="K2725" t="s">
        <v>39</v>
      </c>
      <c r="L2725">
        <v>9000</v>
      </c>
      <c r="M2725">
        <v>9000</v>
      </c>
      <c r="N2725">
        <v>-1</v>
      </c>
      <c r="O2725" t="s">
        <v>832</v>
      </c>
      <c r="P2725" t="s">
        <v>833</v>
      </c>
      <c r="Q2725" t="s">
        <v>834</v>
      </c>
      <c r="R2725" t="s">
        <v>26</v>
      </c>
      <c r="S2725" t="s">
        <v>3427</v>
      </c>
      <c r="T2725">
        <v>33333</v>
      </c>
    </row>
    <row r="2726" spans="1:20" x14ac:dyDescent="0.3">
      <c r="A2726" t="s">
        <v>835</v>
      </c>
      <c r="B2726" t="str">
        <f>_xlfn.CONCAT(쿼리1[[#This Row],[주문번호]], "-", 쿼리1[[#This Row],[공정명]])</f>
        <v>20241223-2000152346-인쇄</v>
      </c>
      <c r="C2726">
        <v>2</v>
      </c>
      <c r="D2726" t="s">
        <v>328</v>
      </c>
      <c r="E2726" s="1">
        <v>45649</v>
      </c>
      <c r="F2726" s="1">
        <v>45653</v>
      </c>
      <c r="G2726" s="1">
        <v>45651</v>
      </c>
      <c r="H2726" s="1">
        <v>45656</v>
      </c>
      <c r="I2726" s="1">
        <v>45651</v>
      </c>
      <c r="J2726" t="s">
        <v>31</v>
      </c>
      <c r="K2726" t="s">
        <v>39</v>
      </c>
      <c r="L2726">
        <v>20000</v>
      </c>
      <c r="M2726">
        <v>20000</v>
      </c>
      <c r="N2726">
        <v>-2</v>
      </c>
      <c r="O2726" t="s">
        <v>324</v>
      </c>
      <c r="P2726" t="s">
        <v>836</v>
      </c>
      <c r="Q2726" t="s">
        <v>837</v>
      </c>
      <c r="R2726" t="s">
        <v>26</v>
      </c>
      <c r="S2726" t="s">
        <v>3427</v>
      </c>
      <c r="T2726">
        <v>80000</v>
      </c>
    </row>
    <row r="2727" spans="1:20" x14ac:dyDescent="0.3">
      <c r="A2727" t="s">
        <v>2744</v>
      </c>
      <c r="B2727" t="str">
        <f>_xlfn.CONCAT(쿼리1[[#This Row],[주문번호]], "-", 쿼리1[[#This Row],[공정명]])</f>
        <v>20241223-2000169100-인쇄</v>
      </c>
      <c r="C2727">
        <v>2</v>
      </c>
      <c r="D2727" t="s">
        <v>328</v>
      </c>
      <c r="E2727" s="1">
        <v>45649</v>
      </c>
      <c r="F2727" s="1">
        <v>45653</v>
      </c>
      <c r="G2727" s="1"/>
      <c r="H2727" s="1">
        <v>45656</v>
      </c>
      <c r="I2727" s="1"/>
      <c r="J2727" t="s">
        <v>21</v>
      </c>
      <c r="K2727" t="s">
        <v>22</v>
      </c>
      <c r="L2727">
        <v>43000</v>
      </c>
      <c r="O2727" t="s">
        <v>214</v>
      </c>
      <c r="P2727" t="s">
        <v>240</v>
      </c>
      <c r="Q2727" t="s">
        <v>241</v>
      </c>
      <c r="R2727" t="s">
        <v>26</v>
      </c>
      <c r="S2727" t="s">
        <v>3427</v>
      </c>
      <c r="T2727">
        <v>100000</v>
      </c>
    </row>
    <row r="2728" spans="1:20" x14ac:dyDescent="0.3">
      <c r="A2728" t="s">
        <v>2387</v>
      </c>
      <c r="B2728" t="str">
        <f>_xlfn.CONCAT(쿼리1[[#This Row],[주문번호]], "-", 쿼리1[[#This Row],[공정명]])</f>
        <v>20241017-2120P0026-인쇄</v>
      </c>
      <c r="C2728">
        <v>2</v>
      </c>
      <c r="D2728" t="s">
        <v>328</v>
      </c>
      <c r="E2728" s="1">
        <v>45582</v>
      </c>
      <c r="F2728" s="1">
        <v>45588</v>
      </c>
      <c r="G2728" s="1">
        <v>45588</v>
      </c>
      <c r="H2728" s="1">
        <v>45656</v>
      </c>
      <c r="I2728" s="1">
        <v>45590</v>
      </c>
      <c r="J2728" t="s">
        <v>31</v>
      </c>
      <c r="K2728" t="s">
        <v>39</v>
      </c>
      <c r="L2728">
        <v>8000</v>
      </c>
      <c r="M2728">
        <v>8000</v>
      </c>
      <c r="N2728">
        <v>0</v>
      </c>
      <c r="O2728" t="s">
        <v>832</v>
      </c>
      <c r="P2728" t="s">
        <v>2388</v>
      </c>
      <c r="Q2728" t="s">
        <v>2389</v>
      </c>
      <c r="R2728" t="s">
        <v>26</v>
      </c>
      <c r="S2728" t="s">
        <v>3427</v>
      </c>
      <c r="T2728">
        <v>22857</v>
      </c>
    </row>
    <row r="2729" spans="1:20" x14ac:dyDescent="0.3">
      <c r="A2729" t="s">
        <v>2741</v>
      </c>
      <c r="B2729" t="str">
        <f>_xlfn.CONCAT(쿼리1[[#This Row],[주문번호]], "-", 쿼리1[[#This Row],[공정명]])</f>
        <v>20241105-2000169529-인쇄</v>
      </c>
      <c r="C2729">
        <v>2</v>
      </c>
      <c r="D2729" t="s">
        <v>328</v>
      </c>
      <c r="E2729" s="1">
        <v>45601</v>
      </c>
      <c r="F2729" s="1">
        <v>45604</v>
      </c>
      <c r="G2729" s="1">
        <v>45605</v>
      </c>
      <c r="H2729" s="1">
        <v>45656</v>
      </c>
      <c r="I2729" s="1">
        <v>45609</v>
      </c>
      <c r="J2729" t="s">
        <v>31</v>
      </c>
      <c r="K2729" t="s">
        <v>32</v>
      </c>
      <c r="L2729">
        <v>4000</v>
      </c>
      <c r="M2729">
        <v>4000</v>
      </c>
      <c r="N2729">
        <v>1</v>
      </c>
      <c r="O2729" t="s">
        <v>1974</v>
      </c>
      <c r="P2729" t="s">
        <v>2742</v>
      </c>
      <c r="Q2729" t="s">
        <v>2743</v>
      </c>
      <c r="R2729" t="s">
        <v>26</v>
      </c>
      <c r="S2729" t="s">
        <v>3427</v>
      </c>
      <c r="T2729">
        <v>47058</v>
      </c>
    </row>
    <row r="2730" spans="1:20" x14ac:dyDescent="0.3">
      <c r="A2730" t="s">
        <v>467</v>
      </c>
      <c r="B2730" t="str">
        <f>_xlfn.CONCAT(쿼리1[[#This Row],[주문번호]], "-", 쿼리1[[#This Row],[공정명]])</f>
        <v>20240926-2000169186-인쇄</v>
      </c>
      <c r="C2730">
        <v>2</v>
      </c>
      <c r="D2730" t="s">
        <v>328</v>
      </c>
      <c r="E2730" s="1">
        <v>45561</v>
      </c>
      <c r="F2730" s="1">
        <v>45567</v>
      </c>
      <c r="G2730" s="1">
        <v>45575</v>
      </c>
      <c r="H2730" s="1">
        <v>45656</v>
      </c>
      <c r="I2730" s="1">
        <v>45589</v>
      </c>
      <c r="J2730" t="s">
        <v>31</v>
      </c>
      <c r="K2730" t="s">
        <v>32</v>
      </c>
      <c r="L2730">
        <v>4900</v>
      </c>
      <c r="M2730">
        <v>4900</v>
      </c>
      <c r="N2730">
        <v>8</v>
      </c>
      <c r="O2730" t="s">
        <v>468</v>
      </c>
      <c r="P2730" t="s">
        <v>469</v>
      </c>
      <c r="Q2730" t="s">
        <v>470</v>
      </c>
      <c r="R2730" t="s">
        <v>471</v>
      </c>
      <c r="S2730" t="s">
        <v>3427</v>
      </c>
      <c r="T2730">
        <v>10000</v>
      </c>
    </row>
    <row r="2731" spans="1:20" x14ac:dyDescent="0.3">
      <c r="A2731" t="s">
        <v>473</v>
      </c>
      <c r="B2731" t="str">
        <f>_xlfn.CONCAT(쿼리1[[#This Row],[주문번호]], "-", 쿼리1[[#This Row],[공정명]])</f>
        <v>20240926-2000169180-인쇄</v>
      </c>
      <c r="C2731">
        <v>2</v>
      </c>
      <c r="D2731" t="s">
        <v>328</v>
      </c>
      <c r="E2731" s="1">
        <v>45561</v>
      </c>
      <c r="F2731" s="1">
        <v>45567</v>
      </c>
      <c r="G2731" s="1">
        <v>45575</v>
      </c>
      <c r="H2731" s="1">
        <v>45656</v>
      </c>
      <c r="I2731" s="1">
        <v>45589</v>
      </c>
      <c r="J2731" t="s">
        <v>31</v>
      </c>
      <c r="K2731" t="s">
        <v>32</v>
      </c>
      <c r="L2731">
        <v>4000</v>
      </c>
      <c r="M2731">
        <v>4000</v>
      </c>
      <c r="N2731">
        <v>8</v>
      </c>
      <c r="O2731" t="s">
        <v>474</v>
      </c>
      <c r="P2731" t="s">
        <v>475</v>
      </c>
      <c r="Q2731" t="s">
        <v>476</v>
      </c>
      <c r="R2731" t="s">
        <v>471</v>
      </c>
      <c r="S2731" t="s">
        <v>3427</v>
      </c>
      <c r="T2731">
        <v>15094</v>
      </c>
    </row>
    <row r="2732" spans="1:20" x14ac:dyDescent="0.3">
      <c r="A2732" t="s">
        <v>477</v>
      </c>
      <c r="B2732" t="str">
        <f>_xlfn.CONCAT(쿼리1[[#This Row],[주문번호]], "-", 쿼리1[[#This Row],[공정명]])</f>
        <v>20240926-2000169183-인쇄</v>
      </c>
      <c r="C2732">
        <v>2</v>
      </c>
      <c r="D2732" t="s">
        <v>328</v>
      </c>
      <c r="E2732" s="1">
        <v>45561</v>
      </c>
      <c r="F2732" s="1">
        <v>45567</v>
      </c>
      <c r="G2732" s="1">
        <v>45575</v>
      </c>
      <c r="H2732" s="1">
        <v>45656</v>
      </c>
      <c r="I2732" s="1">
        <v>45589</v>
      </c>
      <c r="J2732" t="s">
        <v>31</v>
      </c>
      <c r="K2732" t="s">
        <v>32</v>
      </c>
      <c r="L2732">
        <v>4000</v>
      </c>
      <c r="M2732">
        <v>4000</v>
      </c>
      <c r="N2732">
        <v>8</v>
      </c>
      <c r="O2732" t="s">
        <v>474</v>
      </c>
      <c r="P2732" t="s">
        <v>478</v>
      </c>
      <c r="Q2732" t="s">
        <v>479</v>
      </c>
      <c r="R2732" t="s">
        <v>471</v>
      </c>
      <c r="S2732" t="s">
        <v>3427</v>
      </c>
      <c r="T2732">
        <v>11111</v>
      </c>
    </row>
    <row r="2733" spans="1:20" x14ac:dyDescent="0.3">
      <c r="A2733" t="s">
        <v>206</v>
      </c>
      <c r="B2733" t="str">
        <f>_xlfn.CONCAT(쿼리1[[#This Row],[주문번호]], "-", 쿼리1[[#This Row],[공정명]])</f>
        <v>20241210-2120P0023-인쇄</v>
      </c>
      <c r="C2733">
        <v>2</v>
      </c>
      <c r="D2733" t="s">
        <v>328</v>
      </c>
      <c r="E2733" s="1">
        <v>45636</v>
      </c>
      <c r="F2733" s="1">
        <v>45642</v>
      </c>
      <c r="G2733" s="1">
        <v>45647</v>
      </c>
      <c r="H2733" s="1">
        <v>45656</v>
      </c>
      <c r="I2733" s="1">
        <v>45647</v>
      </c>
      <c r="J2733" t="s">
        <v>31</v>
      </c>
      <c r="K2733" t="s">
        <v>32</v>
      </c>
      <c r="L2733">
        <v>40000</v>
      </c>
      <c r="M2733">
        <v>40000</v>
      </c>
      <c r="N2733">
        <v>5</v>
      </c>
      <c r="O2733" t="s">
        <v>207</v>
      </c>
      <c r="P2733" t="s">
        <v>208</v>
      </c>
      <c r="Q2733" t="s">
        <v>209</v>
      </c>
      <c r="R2733" t="s">
        <v>26</v>
      </c>
      <c r="S2733" t="s">
        <v>3427</v>
      </c>
      <c r="T2733">
        <v>117647</v>
      </c>
    </row>
    <row r="2734" spans="1:20" x14ac:dyDescent="0.3">
      <c r="A2734" t="s">
        <v>532</v>
      </c>
      <c r="B2734" t="str">
        <f>_xlfn.CONCAT(쿼리1[[#This Row],[주문번호]], "-", 쿼리1[[#This Row],[공정명]])</f>
        <v>20241002-2000163805-인쇄</v>
      </c>
      <c r="C2734">
        <v>1</v>
      </c>
      <c r="D2734" t="s">
        <v>328</v>
      </c>
      <c r="E2734" s="1">
        <v>45567</v>
      </c>
      <c r="F2734" s="1">
        <v>45573</v>
      </c>
      <c r="G2734" s="1">
        <v>45575</v>
      </c>
      <c r="H2734" s="1">
        <v>45656</v>
      </c>
      <c r="I2734" s="1">
        <v>45579</v>
      </c>
      <c r="J2734" t="s">
        <v>31</v>
      </c>
      <c r="K2734" t="s">
        <v>32</v>
      </c>
      <c r="L2734">
        <v>500</v>
      </c>
      <c r="M2734">
        <v>500</v>
      </c>
      <c r="N2734">
        <v>2</v>
      </c>
      <c r="O2734" t="s">
        <v>324</v>
      </c>
      <c r="P2734" t="s">
        <v>533</v>
      </c>
      <c r="Q2734" t="s">
        <v>534</v>
      </c>
      <c r="R2734" t="s">
        <v>26</v>
      </c>
      <c r="S2734" t="s">
        <v>3427</v>
      </c>
      <c r="T2734">
        <v>3333</v>
      </c>
    </row>
    <row r="2735" spans="1:20" x14ac:dyDescent="0.3">
      <c r="A2735" t="s">
        <v>4073</v>
      </c>
      <c r="B2735" t="str">
        <f>_xlfn.CONCAT(쿼리1[[#This Row],[주문번호]], "-", 쿼리1[[#This Row],[공정명]])</f>
        <v>20241028-1000150674-인쇄</v>
      </c>
      <c r="C2735">
        <v>2</v>
      </c>
      <c r="D2735" t="s">
        <v>328</v>
      </c>
      <c r="E2735" s="1">
        <v>45593</v>
      </c>
      <c r="F2735" s="1">
        <v>45597</v>
      </c>
      <c r="G2735" s="1">
        <v>45600</v>
      </c>
      <c r="H2735" s="1">
        <v>45656</v>
      </c>
      <c r="I2735" s="1">
        <v>45621</v>
      </c>
      <c r="J2735" t="s">
        <v>31</v>
      </c>
      <c r="K2735" t="s">
        <v>32</v>
      </c>
      <c r="L2735">
        <v>6000</v>
      </c>
      <c r="M2735">
        <v>6000</v>
      </c>
      <c r="N2735">
        <v>3</v>
      </c>
      <c r="O2735" t="s">
        <v>1095</v>
      </c>
      <c r="P2735" t="s">
        <v>1100</v>
      </c>
      <c r="Q2735" t="s">
        <v>4074</v>
      </c>
      <c r="R2735" t="s">
        <v>766</v>
      </c>
      <c r="S2735" t="s">
        <v>3735</v>
      </c>
      <c r="T2735">
        <v>30</v>
      </c>
    </row>
    <row r="2736" spans="1:20" x14ac:dyDescent="0.3">
      <c r="A2736" t="s">
        <v>4075</v>
      </c>
      <c r="B2736" t="str">
        <f>_xlfn.CONCAT(쿼리1[[#This Row],[주문번호]], "-", 쿼리1[[#This Row],[공정명]])</f>
        <v>20241122-1000162922-인쇄</v>
      </c>
      <c r="C2736">
        <v>2</v>
      </c>
      <c r="D2736" t="s">
        <v>328</v>
      </c>
      <c r="E2736" s="1">
        <v>45618</v>
      </c>
      <c r="F2736" s="1">
        <v>45624</v>
      </c>
      <c r="G2736" s="1">
        <v>45628</v>
      </c>
      <c r="H2736" s="1">
        <v>45656</v>
      </c>
      <c r="I2736" s="1">
        <v>45632</v>
      </c>
      <c r="J2736" t="s">
        <v>31</v>
      </c>
      <c r="K2736" t="s">
        <v>32</v>
      </c>
      <c r="L2736">
        <v>6000</v>
      </c>
      <c r="M2736">
        <v>6000</v>
      </c>
      <c r="N2736">
        <v>4</v>
      </c>
      <c r="O2736" t="s">
        <v>1095</v>
      </c>
      <c r="P2736" t="s">
        <v>1111</v>
      </c>
      <c r="Q2736" t="s">
        <v>1112</v>
      </c>
      <c r="R2736" t="s">
        <v>766</v>
      </c>
      <c r="S2736" t="s">
        <v>3735</v>
      </c>
      <c r="T2736">
        <v>30</v>
      </c>
    </row>
    <row r="2737" spans="1:20" x14ac:dyDescent="0.3">
      <c r="A2737" t="s">
        <v>4076</v>
      </c>
      <c r="B2737" t="str">
        <f>_xlfn.CONCAT(쿼리1[[#This Row],[주문번호]], "-", 쿼리1[[#This Row],[공정명]])</f>
        <v>20241128-1000164817-인쇄</v>
      </c>
      <c r="C2737">
        <v>2</v>
      </c>
      <c r="D2737" t="s">
        <v>328</v>
      </c>
      <c r="E2737" s="1">
        <v>45624</v>
      </c>
      <c r="F2737" s="1">
        <v>45630</v>
      </c>
      <c r="G2737" s="1">
        <v>45630</v>
      </c>
      <c r="H2737" s="1">
        <v>45656</v>
      </c>
      <c r="I2737" s="1">
        <v>45636</v>
      </c>
      <c r="J2737" t="s">
        <v>31</v>
      </c>
      <c r="K2737" t="s">
        <v>39</v>
      </c>
      <c r="L2737">
        <v>6000</v>
      </c>
      <c r="M2737">
        <v>6000</v>
      </c>
      <c r="N2737">
        <v>0</v>
      </c>
      <c r="O2737" t="s">
        <v>763</v>
      </c>
      <c r="P2737" t="s">
        <v>764</v>
      </c>
      <c r="Q2737" t="s">
        <v>4077</v>
      </c>
      <c r="R2737" t="s">
        <v>766</v>
      </c>
      <c r="S2737" t="s">
        <v>3735</v>
      </c>
      <c r="T2737">
        <v>30</v>
      </c>
    </row>
    <row r="2738" spans="1:20" x14ac:dyDescent="0.3">
      <c r="A2738" t="s">
        <v>3059</v>
      </c>
      <c r="B2738" t="str">
        <f>_xlfn.CONCAT(쿼리1[[#This Row],[주문번호]], "-", 쿼리1[[#This Row],[공정명]])</f>
        <v>20240902-1000168059-인쇄</v>
      </c>
      <c r="C2738">
        <v>2</v>
      </c>
      <c r="D2738" t="s">
        <v>328</v>
      </c>
      <c r="E2738" s="1">
        <v>45537</v>
      </c>
      <c r="F2738" s="1">
        <v>45541</v>
      </c>
      <c r="G2738" s="1">
        <v>45558</v>
      </c>
      <c r="H2738" s="1">
        <v>45656</v>
      </c>
      <c r="I2738" s="1">
        <v>45575</v>
      </c>
      <c r="J2738" t="s">
        <v>31</v>
      </c>
      <c r="K2738" t="s">
        <v>32</v>
      </c>
      <c r="L2738">
        <v>18000</v>
      </c>
      <c r="M2738">
        <v>18000</v>
      </c>
      <c r="N2738">
        <v>17</v>
      </c>
      <c r="O2738" t="s">
        <v>2319</v>
      </c>
      <c r="P2738" t="s">
        <v>3052</v>
      </c>
      <c r="Q2738" t="s">
        <v>3053</v>
      </c>
      <c r="R2738" t="s">
        <v>2713</v>
      </c>
      <c r="S2738" t="s">
        <v>3735</v>
      </c>
      <c r="T2738">
        <v>40000</v>
      </c>
    </row>
    <row r="2739" spans="1:20" x14ac:dyDescent="0.3">
      <c r="A2739" t="s">
        <v>2198</v>
      </c>
      <c r="B2739" t="str">
        <f>_xlfn.CONCAT(쿼리1[[#This Row],[주문번호]], "-", 쿼리1[[#This Row],[공정명]])</f>
        <v>20241025-1000161088-인쇄</v>
      </c>
      <c r="C2739">
        <v>2</v>
      </c>
      <c r="D2739" t="s">
        <v>328</v>
      </c>
      <c r="E2739" s="1">
        <v>45590</v>
      </c>
      <c r="F2739" s="1">
        <v>45596</v>
      </c>
      <c r="G2739" s="1">
        <v>45597</v>
      </c>
      <c r="H2739" s="1">
        <v>45656</v>
      </c>
      <c r="I2739" s="1">
        <v>45602</v>
      </c>
      <c r="J2739" t="s">
        <v>31</v>
      </c>
      <c r="K2739" t="s">
        <v>32</v>
      </c>
      <c r="L2739">
        <v>6000</v>
      </c>
      <c r="M2739">
        <v>6000</v>
      </c>
      <c r="N2739">
        <v>1</v>
      </c>
      <c r="O2739" t="s">
        <v>1311</v>
      </c>
      <c r="P2739" t="s">
        <v>2199</v>
      </c>
      <c r="Q2739" t="s">
        <v>2200</v>
      </c>
      <c r="R2739" t="s">
        <v>2197</v>
      </c>
      <c r="S2739" t="s">
        <v>3735</v>
      </c>
      <c r="T2739">
        <v>30000</v>
      </c>
    </row>
    <row r="2740" spans="1:20" x14ac:dyDescent="0.3">
      <c r="A2740" t="s">
        <v>3051</v>
      </c>
      <c r="B2740" t="str">
        <f>_xlfn.CONCAT(쿼리1[[#This Row],[주문번호]], "-", 쿼리1[[#This Row],[공정명]])</f>
        <v>20241226-1000168059-인쇄</v>
      </c>
      <c r="C2740">
        <v>2</v>
      </c>
      <c r="D2740" t="s">
        <v>328</v>
      </c>
      <c r="E2740" s="1">
        <v>45652</v>
      </c>
      <c r="F2740" s="1">
        <v>45658</v>
      </c>
      <c r="G2740" s="1"/>
      <c r="H2740" s="1">
        <v>45656</v>
      </c>
      <c r="I2740" s="1"/>
      <c r="J2740" t="s">
        <v>21</v>
      </c>
      <c r="K2740" t="s">
        <v>282</v>
      </c>
      <c r="L2740">
        <v>6000</v>
      </c>
      <c r="O2740" t="s">
        <v>2319</v>
      </c>
      <c r="P2740" t="s">
        <v>3052</v>
      </c>
      <c r="Q2740" t="s">
        <v>3053</v>
      </c>
      <c r="R2740" t="s">
        <v>2713</v>
      </c>
      <c r="S2740" t="s">
        <v>3735</v>
      </c>
      <c r="T2740">
        <v>13333</v>
      </c>
    </row>
    <row r="2741" spans="1:20" x14ac:dyDescent="0.3">
      <c r="A2741" t="s">
        <v>4078</v>
      </c>
      <c r="B2741" t="str">
        <f>_xlfn.CONCAT(쿼리1[[#This Row],[주문번호]], "-", 쿼리1[[#This Row],[공정명]])</f>
        <v>20241119-1000169716-인쇄</v>
      </c>
      <c r="C2741">
        <v>2</v>
      </c>
      <c r="D2741" t="s">
        <v>328</v>
      </c>
      <c r="E2741" s="1">
        <v>45615</v>
      </c>
      <c r="F2741" s="1">
        <v>45621</v>
      </c>
      <c r="G2741" s="1">
        <v>45621</v>
      </c>
      <c r="H2741" s="1">
        <v>45656</v>
      </c>
      <c r="I2741" s="1">
        <v>45625</v>
      </c>
      <c r="J2741" t="s">
        <v>31</v>
      </c>
      <c r="K2741" t="s">
        <v>39</v>
      </c>
      <c r="L2741">
        <v>6000</v>
      </c>
      <c r="M2741">
        <v>6000</v>
      </c>
      <c r="N2741">
        <v>0</v>
      </c>
      <c r="O2741" t="s">
        <v>1095</v>
      </c>
      <c r="P2741" t="s">
        <v>1111</v>
      </c>
      <c r="Q2741" t="s">
        <v>4079</v>
      </c>
      <c r="R2741" t="s">
        <v>766</v>
      </c>
      <c r="S2741" t="s">
        <v>3735</v>
      </c>
      <c r="T2741">
        <v>30</v>
      </c>
    </row>
    <row r="2742" spans="1:20" x14ac:dyDescent="0.3">
      <c r="A2742" t="s">
        <v>4080</v>
      </c>
      <c r="B2742" t="str">
        <f>_xlfn.CONCAT(쿼리1[[#This Row],[주문번호]], "-", 쿼리1[[#This Row],[공정명]])</f>
        <v>20241120-1000151019-인쇄</v>
      </c>
      <c r="C2742">
        <v>2</v>
      </c>
      <c r="D2742" t="s">
        <v>328</v>
      </c>
      <c r="E2742" s="1">
        <v>45616</v>
      </c>
      <c r="F2742" s="1">
        <v>45622</v>
      </c>
      <c r="G2742" s="1">
        <v>45622</v>
      </c>
      <c r="H2742" s="1">
        <v>45656</v>
      </c>
      <c r="I2742" s="1">
        <v>45643</v>
      </c>
      <c r="J2742" t="s">
        <v>31</v>
      </c>
      <c r="K2742" t="s">
        <v>39</v>
      </c>
      <c r="L2742">
        <v>6000</v>
      </c>
      <c r="M2742">
        <v>6000</v>
      </c>
      <c r="N2742">
        <v>0</v>
      </c>
      <c r="O2742" t="s">
        <v>763</v>
      </c>
      <c r="P2742" t="s">
        <v>1100</v>
      </c>
      <c r="Q2742" t="s">
        <v>4081</v>
      </c>
      <c r="R2742" t="s">
        <v>766</v>
      </c>
      <c r="S2742" t="s">
        <v>3735</v>
      </c>
      <c r="T2742">
        <v>30</v>
      </c>
    </row>
    <row r="2743" spans="1:20" x14ac:dyDescent="0.3">
      <c r="A2743" t="s">
        <v>4082</v>
      </c>
      <c r="B2743" t="str">
        <f>_xlfn.CONCAT(쿼리1[[#This Row],[주문번호]], "-", 쿼리1[[#This Row],[공정명]])</f>
        <v>20241119-1000169708-인쇄</v>
      </c>
      <c r="C2743">
        <v>2</v>
      </c>
      <c r="D2743" t="s">
        <v>328</v>
      </c>
      <c r="E2743" s="1">
        <v>45615</v>
      </c>
      <c r="F2743" s="1">
        <v>45621</v>
      </c>
      <c r="G2743" s="1">
        <v>45622</v>
      </c>
      <c r="H2743" s="1">
        <v>45656</v>
      </c>
      <c r="I2743" s="1">
        <v>45625</v>
      </c>
      <c r="J2743" t="s">
        <v>31</v>
      </c>
      <c r="K2743" t="s">
        <v>32</v>
      </c>
      <c r="L2743">
        <v>6000</v>
      </c>
      <c r="M2743">
        <v>6000</v>
      </c>
      <c r="N2743">
        <v>1</v>
      </c>
      <c r="O2743" t="s">
        <v>1095</v>
      </c>
      <c r="P2743" t="s">
        <v>1111</v>
      </c>
      <c r="Q2743" t="s">
        <v>4083</v>
      </c>
      <c r="R2743" t="s">
        <v>766</v>
      </c>
      <c r="S2743" t="s">
        <v>3735</v>
      </c>
      <c r="T2743">
        <v>30</v>
      </c>
    </row>
    <row r="2744" spans="1:20" x14ac:dyDescent="0.3">
      <c r="A2744" t="s">
        <v>4082</v>
      </c>
      <c r="B2744" t="str">
        <f>_xlfn.CONCAT(쿼리1[[#This Row],[주문번호]], "-", 쿼리1[[#This Row],[공정명]])</f>
        <v>20241119-1000169708-인쇄</v>
      </c>
      <c r="C2744">
        <v>2</v>
      </c>
      <c r="D2744" t="s">
        <v>328</v>
      </c>
      <c r="E2744" s="1">
        <v>45615</v>
      </c>
      <c r="F2744" s="1">
        <v>45621</v>
      </c>
      <c r="G2744" s="1">
        <v>45621</v>
      </c>
      <c r="H2744" s="1">
        <v>45656</v>
      </c>
      <c r="I2744" s="1">
        <v>45625</v>
      </c>
      <c r="J2744" t="s">
        <v>31</v>
      </c>
      <c r="K2744" t="s">
        <v>39</v>
      </c>
      <c r="L2744">
        <v>6000</v>
      </c>
      <c r="M2744">
        <v>6000</v>
      </c>
      <c r="N2744">
        <v>0</v>
      </c>
      <c r="O2744" t="s">
        <v>1095</v>
      </c>
      <c r="P2744" t="s">
        <v>1111</v>
      </c>
      <c r="Q2744" t="s">
        <v>4083</v>
      </c>
      <c r="R2744" t="s">
        <v>766</v>
      </c>
      <c r="S2744" t="s">
        <v>3735</v>
      </c>
      <c r="T2744">
        <v>30</v>
      </c>
    </row>
    <row r="2745" spans="1:20" x14ac:dyDescent="0.3">
      <c r="A2745" t="s">
        <v>4084</v>
      </c>
      <c r="B2745" t="str">
        <f>_xlfn.CONCAT(쿼리1[[#This Row],[주문번호]], "-", 쿼리1[[#This Row],[공정명]])</f>
        <v>20241028-1000151996-인쇄</v>
      </c>
      <c r="C2745">
        <v>2</v>
      </c>
      <c r="D2745" t="s">
        <v>328</v>
      </c>
      <c r="E2745" s="1">
        <v>45593</v>
      </c>
      <c r="F2745" s="1">
        <v>45597</v>
      </c>
      <c r="G2745" s="1">
        <v>45600</v>
      </c>
      <c r="H2745" s="1">
        <v>45656</v>
      </c>
      <c r="I2745" s="1">
        <v>45621</v>
      </c>
      <c r="J2745" t="s">
        <v>31</v>
      </c>
      <c r="K2745" t="s">
        <v>32</v>
      </c>
      <c r="L2745">
        <v>6000</v>
      </c>
      <c r="M2745">
        <v>6000</v>
      </c>
      <c r="N2745">
        <v>3</v>
      </c>
      <c r="O2745" t="s">
        <v>1095</v>
      </c>
      <c r="P2745" t="s">
        <v>1100</v>
      </c>
      <c r="Q2745" t="s">
        <v>4085</v>
      </c>
      <c r="R2745" t="s">
        <v>766</v>
      </c>
      <c r="S2745" t="s">
        <v>3735</v>
      </c>
      <c r="T2745">
        <v>30</v>
      </c>
    </row>
    <row r="2746" spans="1:20" x14ac:dyDescent="0.3">
      <c r="A2746" t="s">
        <v>1597</v>
      </c>
      <c r="B2746" t="str">
        <f>_xlfn.CONCAT(쿼리1[[#This Row],[주문번호]], "-", 쿼리1[[#This Row],[공정명]])</f>
        <v>20241119-1000143676-인쇄</v>
      </c>
      <c r="C2746">
        <v>2</v>
      </c>
      <c r="D2746" t="s">
        <v>328</v>
      </c>
      <c r="E2746" s="1">
        <v>45615</v>
      </c>
      <c r="F2746" s="1">
        <v>45621</v>
      </c>
      <c r="G2746" s="1">
        <v>45636</v>
      </c>
      <c r="H2746" s="1">
        <v>45656</v>
      </c>
      <c r="I2746" s="1">
        <v>45644</v>
      </c>
      <c r="J2746" t="s">
        <v>31</v>
      </c>
      <c r="K2746" t="s">
        <v>32</v>
      </c>
      <c r="L2746">
        <v>1000</v>
      </c>
      <c r="M2746">
        <v>1000</v>
      </c>
      <c r="N2746">
        <v>15</v>
      </c>
      <c r="O2746" t="s">
        <v>141</v>
      </c>
      <c r="P2746" t="s">
        <v>1598</v>
      </c>
      <c r="Q2746" t="s">
        <v>1599</v>
      </c>
      <c r="R2746" t="s">
        <v>1600</v>
      </c>
      <c r="S2746" t="s">
        <v>3735</v>
      </c>
      <c r="T2746">
        <v>7000</v>
      </c>
    </row>
    <row r="2747" spans="1:20" x14ac:dyDescent="0.3">
      <c r="A2747" t="s">
        <v>4086</v>
      </c>
      <c r="B2747" t="str">
        <f>_xlfn.CONCAT(쿼리1[[#This Row],[주문번호]], "-", 쿼리1[[#This Row],[공정명]])</f>
        <v>20241105-1000164852-인쇄</v>
      </c>
      <c r="C2747">
        <v>2</v>
      </c>
      <c r="D2747" t="s">
        <v>328</v>
      </c>
      <c r="E2747" s="1">
        <v>45601</v>
      </c>
      <c r="F2747" s="1">
        <v>45607</v>
      </c>
      <c r="G2747" s="1">
        <v>45604</v>
      </c>
      <c r="H2747" s="1">
        <v>45656</v>
      </c>
      <c r="I2747" s="1">
        <v>45614</v>
      </c>
      <c r="J2747" t="s">
        <v>31</v>
      </c>
      <c r="K2747" t="s">
        <v>39</v>
      </c>
      <c r="L2747">
        <v>6000</v>
      </c>
      <c r="M2747">
        <v>6000</v>
      </c>
      <c r="N2747">
        <v>-3</v>
      </c>
      <c r="O2747" t="s">
        <v>763</v>
      </c>
      <c r="P2747" t="s">
        <v>764</v>
      </c>
      <c r="Q2747" t="s">
        <v>4087</v>
      </c>
      <c r="R2747" t="s">
        <v>766</v>
      </c>
      <c r="S2747" t="s">
        <v>3735</v>
      </c>
      <c r="T2747">
        <v>30</v>
      </c>
    </row>
    <row r="2748" spans="1:20" x14ac:dyDescent="0.3">
      <c r="A2748" t="s">
        <v>4088</v>
      </c>
      <c r="B2748" t="str">
        <f>_xlfn.CONCAT(쿼리1[[#This Row],[주문번호]], "-", 쿼리1[[#This Row],[공정명]])</f>
        <v>20241002-1000151495-합지</v>
      </c>
      <c r="C2748">
        <v>3</v>
      </c>
      <c r="D2748" t="s">
        <v>60</v>
      </c>
      <c r="E2748" s="1">
        <v>45567</v>
      </c>
      <c r="F2748" s="1">
        <v>45579</v>
      </c>
      <c r="G2748" s="1">
        <v>45576</v>
      </c>
      <c r="H2748" s="1">
        <v>45656</v>
      </c>
      <c r="I2748" s="1">
        <v>45579</v>
      </c>
      <c r="J2748" t="s">
        <v>31</v>
      </c>
      <c r="K2748" t="s">
        <v>39</v>
      </c>
      <c r="L2748">
        <v>6000</v>
      </c>
      <c r="M2748">
        <v>6000</v>
      </c>
      <c r="N2748">
        <v>-3</v>
      </c>
      <c r="O2748" t="s">
        <v>4089</v>
      </c>
      <c r="P2748" t="s">
        <v>4090</v>
      </c>
      <c r="Q2748" t="s">
        <v>4091</v>
      </c>
      <c r="R2748" t="s">
        <v>4092</v>
      </c>
      <c r="S2748" t="s">
        <v>3735</v>
      </c>
      <c r="T2748">
        <v>36</v>
      </c>
    </row>
    <row r="2749" spans="1:20" x14ac:dyDescent="0.3">
      <c r="A2749" t="s">
        <v>4088</v>
      </c>
      <c r="B2749" t="str">
        <f>_xlfn.CONCAT(쿼리1[[#This Row],[주문번호]], "-", 쿼리1[[#This Row],[공정명]])</f>
        <v>20241002-1000151495-합지</v>
      </c>
      <c r="C2749">
        <v>3</v>
      </c>
      <c r="D2749" t="s">
        <v>60</v>
      </c>
      <c r="E2749" s="1">
        <v>45567</v>
      </c>
      <c r="F2749" s="1">
        <v>45579</v>
      </c>
      <c r="G2749" s="1">
        <v>45579</v>
      </c>
      <c r="H2749" s="1">
        <v>45656</v>
      </c>
      <c r="I2749" s="1">
        <v>45579</v>
      </c>
      <c r="J2749" t="s">
        <v>31</v>
      </c>
      <c r="K2749" t="s">
        <v>39</v>
      </c>
      <c r="L2749">
        <v>6000</v>
      </c>
      <c r="M2749">
        <v>0</v>
      </c>
      <c r="N2749">
        <v>0</v>
      </c>
      <c r="O2749" t="s">
        <v>4089</v>
      </c>
      <c r="P2749" t="s">
        <v>4090</v>
      </c>
      <c r="Q2749" t="s">
        <v>4091</v>
      </c>
      <c r="R2749" t="s">
        <v>4092</v>
      </c>
      <c r="S2749" t="s">
        <v>3735</v>
      </c>
      <c r="T2749">
        <v>36</v>
      </c>
    </row>
    <row r="2750" spans="1:20" x14ac:dyDescent="0.3">
      <c r="A2750" t="s">
        <v>3513</v>
      </c>
      <c r="B2750" t="str">
        <f>_xlfn.CONCAT(쿼리1[[#This Row],[주문번호]], "-", 쿼리1[[#This Row],[공정명]])</f>
        <v>20241120-1419P0353-합지</v>
      </c>
      <c r="C2750">
        <v>3</v>
      </c>
      <c r="D2750" t="s">
        <v>60</v>
      </c>
      <c r="E2750" s="1">
        <v>45616</v>
      </c>
      <c r="F2750" s="1">
        <v>45624</v>
      </c>
      <c r="G2750" s="1">
        <v>45630</v>
      </c>
      <c r="H2750" s="1">
        <v>45656</v>
      </c>
      <c r="I2750" s="1">
        <v>45635</v>
      </c>
      <c r="J2750" t="s">
        <v>31</v>
      </c>
      <c r="K2750" t="s">
        <v>32</v>
      </c>
      <c r="L2750">
        <v>6000</v>
      </c>
      <c r="M2750">
        <v>6000</v>
      </c>
      <c r="N2750">
        <v>6</v>
      </c>
      <c r="O2750" t="s">
        <v>3514</v>
      </c>
      <c r="P2750" t="s">
        <v>3515</v>
      </c>
      <c r="Q2750" t="s">
        <v>3516</v>
      </c>
      <c r="R2750" t="s">
        <v>3517</v>
      </c>
      <c r="S2750" t="s">
        <v>1967</v>
      </c>
      <c r="T2750">
        <v>31578</v>
      </c>
    </row>
    <row r="2751" spans="1:20" x14ac:dyDescent="0.3">
      <c r="A2751" t="s">
        <v>3518</v>
      </c>
      <c r="B2751" t="str">
        <f>_xlfn.CONCAT(쿼리1[[#This Row],[주문번호]], "-", 쿼리1[[#This Row],[공정명]])</f>
        <v>20241106-1000169554-합지</v>
      </c>
      <c r="C2751">
        <v>3</v>
      </c>
      <c r="D2751" t="s">
        <v>60</v>
      </c>
      <c r="E2751" s="1">
        <v>45602</v>
      </c>
      <c r="F2751" s="1">
        <v>45611</v>
      </c>
      <c r="G2751" s="1">
        <v>45616</v>
      </c>
      <c r="H2751" s="1">
        <v>45656</v>
      </c>
      <c r="I2751" s="1">
        <v>45618</v>
      </c>
      <c r="J2751" t="s">
        <v>31</v>
      </c>
      <c r="K2751" t="s">
        <v>32</v>
      </c>
      <c r="L2751">
        <v>3000</v>
      </c>
      <c r="M2751">
        <v>2980</v>
      </c>
      <c r="N2751">
        <v>5</v>
      </c>
      <c r="O2751" t="s">
        <v>81</v>
      </c>
      <c r="P2751" t="s">
        <v>2765</v>
      </c>
      <c r="Q2751" t="s">
        <v>3519</v>
      </c>
      <c r="R2751" t="s">
        <v>84</v>
      </c>
      <c r="S2751" t="s">
        <v>1967</v>
      </c>
      <c r="T2751">
        <v>50000</v>
      </c>
    </row>
    <row r="2752" spans="1:20" x14ac:dyDescent="0.3">
      <c r="A2752" t="s">
        <v>3518</v>
      </c>
      <c r="B2752" t="str">
        <f>_xlfn.CONCAT(쿼리1[[#This Row],[주문번호]], "-", 쿼리1[[#This Row],[공정명]])</f>
        <v>20241106-1000169554-합지</v>
      </c>
      <c r="C2752">
        <v>3</v>
      </c>
      <c r="D2752" t="s">
        <v>60</v>
      </c>
      <c r="E2752" s="1">
        <v>45602</v>
      </c>
      <c r="F2752" s="1">
        <v>45611</v>
      </c>
      <c r="G2752" s="1">
        <v>45616</v>
      </c>
      <c r="H2752" s="1">
        <v>45656</v>
      </c>
      <c r="I2752" s="1">
        <v>45618</v>
      </c>
      <c r="J2752" t="s">
        <v>31</v>
      </c>
      <c r="K2752" t="s">
        <v>32</v>
      </c>
      <c r="L2752">
        <v>3000</v>
      </c>
      <c r="M2752">
        <v>2980</v>
      </c>
      <c r="N2752">
        <v>5</v>
      </c>
      <c r="O2752" t="s">
        <v>81</v>
      </c>
      <c r="P2752" t="s">
        <v>2765</v>
      </c>
      <c r="Q2752" t="s">
        <v>3519</v>
      </c>
      <c r="R2752" t="s">
        <v>84</v>
      </c>
      <c r="S2752" t="s">
        <v>1967</v>
      </c>
      <c r="T2752">
        <v>50000</v>
      </c>
    </row>
    <row r="2753" spans="1:20" x14ac:dyDescent="0.3">
      <c r="A2753" t="s">
        <v>3518</v>
      </c>
      <c r="B2753" t="str">
        <f>_xlfn.CONCAT(쿼리1[[#This Row],[주문번호]], "-", 쿼리1[[#This Row],[공정명]])</f>
        <v>20241106-1000169554-합지</v>
      </c>
      <c r="C2753">
        <v>3</v>
      </c>
      <c r="D2753" t="s">
        <v>60</v>
      </c>
      <c r="E2753" s="1">
        <v>45602</v>
      </c>
      <c r="F2753" s="1">
        <v>45611</v>
      </c>
      <c r="G2753" s="1">
        <v>45616</v>
      </c>
      <c r="H2753" s="1">
        <v>45656</v>
      </c>
      <c r="I2753" s="1">
        <v>45618</v>
      </c>
      <c r="J2753" t="s">
        <v>31</v>
      </c>
      <c r="K2753" t="s">
        <v>32</v>
      </c>
      <c r="L2753">
        <v>3000</v>
      </c>
      <c r="M2753">
        <v>2980</v>
      </c>
      <c r="N2753">
        <v>5</v>
      </c>
      <c r="O2753" t="s">
        <v>81</v>
      </c>
      <c r="P2753" t="s">
        <v>2765</v>
      </c>
      <c r="Q2753" t="s">
        <v>3519</v>
      </c>
      <c r="R2753" t="s">
        <v>84</v>
      </c>
      <c r="S2753" t="s">
        <v>1967</v>
      </c>
      <c r="T2753">
        <v>50000</v>
      </c>
    </row>
    <row r="2754" spans="1:20" x14ac:dyDescent="0.3">
      <c r="A2754" t="s">
        <v>3518</v>
      </c>
      <c r="B2754" t="str">
        <f>_xlfn.CONCAT(쿼리1[[#This Row],[주문번호]], "-", 쿼리1[[#This Row],[공정명]])</f>
        <v>20241106-1000169554-합지</v>
      </c>
      <c r="C2754">
        <v>3</v>
      </c>
      <c r="D2754" t="s">
        <v>60</v>
      </c>
      <c r="E2754" s="1">
        <v>45602</v>
      </c>
      <c r="F2754" s="1">
        <v>45611</v>
      </c>
      <c r="G2754" s="1">
        <v>45616</v>
      </c>
      <c r="H2754" s="1">
        <v>45656</v>
      </c>
      <c r="I2754" s="1">
        <v>45618</v>
      </c>
      <c r="J2754" t="s">
        <v>31</v>
      </c>
      <c r="K2754" t="s">
        <v>32</v>
      </c>
      <c r="L2754">
        <v>3000</v>
      </c>
      <c r="M2754">
        <v>2980</v>
      </c>
      <c r="N2754">
        <v>5</v>
      </c>
      <c r="O2754" t="s">
        <v>81</v>
      </c>
      <c r="P2754" t="s">
        <v>2765</v>
      </c>
      <c r="Q2754" t="s">
        <v>3519</v>
      </c>
      <c r="R2754" t="s">
        <v>84</v>
      </c>
      <c r="S2754" t="s">
        <v>1967</v>
      </c>
      <c r="T2754">
        <v>50000</v>
      </c>
    </row>
    <row r="2755" spans="1:20" x14ac:dyDescent="0.3">
      <c r="A2755" t="s">
        <v>4048</v>
      </c>
      <c r="B2755" t="str">
        <f>_xlfn.CONCAT(쿼리1[[#This Row],[주문번호]], "-", 쿼리1[[#This Row],[공정명]])</f>
        <v>20241007-1000155946-합지</v>
      </c>
      <c r="C2755">
        <v>3</v>
      </c>
      <c r="D2755" t="s">
        <v>60</v>
      </c>
      <c r="E2755" s="1">
        <v>45572</v>
      </c>
      <c r="F2755" s="1">
        <v>45580</v>
      </c>
      <c r="G2755" s="1">
        <v>45586</v>
      </c>
      <c r="H2755" s="1">
        <v>45656</v>
      </c>
      <c r="I2755" s="1">
        <v>45586</v>
      </c>
      <c r="J2755" t="s">
        <v>31</v>
      </c>
      <c r="K2755" t="s">
        <v>32</v>
      </c>
      <c r="L2755">
        <v>12000</v>
      </c>
      <c r="M2755">
        <v>11500</v>
      </c>
      <c r="N2755">
        <v>6</v>
      </c>
      <c r="O2755" t="s">
        <v>1086</v>
      </c>
      <c r="P2755" t="s">
        <v>1491</v>
      </c>
      <c r="Q2755" t="s">
        <v>4049</v>
      </c>
      <c r="R2755" t="s">
        <v>1298</v>
      </c>
      <c r="S2755" t="s">
        <v>1967</v>
      </c>
      <c r="T2755">
        <v>16</v>
      </c>
    </row>
    <row r="2756" spans="1:20" x14ac:dyDescent="0.3">
      <c r="A2756" t="s">
        <v>4093</v>
      </c>
      <c r="B2756" t="str">
        <f>_xlfn.CONCAT(쿼리1[[#This Row],[주문번호]], "-", 쿼리1[[#This Row],[공정명]])</f>
        <v>20240906-1000156933-합지</v>
      </c>
      <c r="C2756">
        <v>4</v>
      </c>
      <c r="D2756" t="s">
        <v>60</v>
      </c>
      <c r="E2756" s="1">
        <v>45541</v>
      </c>
      <c r="F2756" s="1">
        <v>45553</v>
      </c>
      <c r="G2756" s="1">
        <v>45559</v>
      </c>
      <c r="H2756" s="1">
        <v>45656</v>
      </c>
      <c r="I2756" s="1">
        <v>45559</v>
      </c>
      <c r="J2756" t="s">
        <v>31</v>
      </c>
      <c r="K2756" t="s">
        <v>32</v>
      </c>
      <c r="L2756">
        <v>6000</v>
      </c>
      <c r="M2756">
        <v>5900</v>
      </c>
      <c r="N2756">
        <v>6</v>
      </c>
      <c r="O2756" t="s">
        <v>1086</v>
      </c>
      <c r="P2756" t="s">
        <v>1491</v>
      </c>
      <c r="Q2756" t="s">
        <v>4094</v>
      </c>
      <c r="R2756" t="s">
        <v>1298</v>
      </c>
      <c r="S2756" t="s">
        <v>1967</v>
      </c>
      <c r="T2756">
        <v>8</v>
      </c>
    </row>
    <row r="2757" spans="1:20" x14ac:dyDescent="0.3">
      <c r="A2757" t="s">
        <v>4093</v>
      </c>
      <c r="B2757" t="str">
        <f>_xlfn.CONCAT(쿼리1[[#This Row],[주문번호]], "-", 쿼리1[[#This Row],[공정명]])</f>
        <v>20240906-1000156933-합지</v>
      </c>
      <c r="C2757">
        <v>4</v>
      </c>
      <c r="D2757" t="s">
        <v>60</v>
      </c>
      <c r="E2757" s="1">
        <v>45541</v>
      </c>
      <c r="F2757" s="1">
        <v>45553</v>
      </c>
      <c r="G2757" s="1">
        <v>45559</v>
      </c>
      <c r="H2757" s="1">
        <v>45656</v>
      </c>
      <c r="I2757" s="1">
        <v>45559</v>
      </c>
      <c r="J2757" t="s">
        <v>31</v>
      </c>
      <c r="K2757" t="s">
        <v>32</v>
      </c>
      <c r="L2757">
        <v>6000</v>
      </c>
      <c r="M2757">
        <v>5900</v>
      </c>
      <c r="N2757">
        <v>6</v>
      </c>
      <c r="O2757" t="s">
        <v>1086</v>
      </c>
      <c r="P2757" t="s">
        <v>1491</v>
      </c>
      <c r="Q2757" t="s">
        <v>4094</v>
      </c>
      <c r="R2757" t="s">
        <v>1298</v>
      </c>
      <c r="S2757" t="s">
        <v>1967</v>
      </c>
      <c r="T2757">
        <v>8</v>
      </c>
    </row>
    <row r="2758" spans="1:20" x14ac:dyDescent="0.3">
      <c r="A2758" t="s">
        <v>4093</v>
      </c>
      <c r="B2758" t="str">
        <f>_xlfn.CONCAT(쿼리1[[#This Row],[주문번호]], "-", 쿼리1[[#This Row],[공정명]])</f>
        <v>20240906-1000156933-합지</v>
      </c>
      <c r="C2758">
        <v>4</v>
      </c>
      <c r="D2758" t="s">
        <v>60</v>
      </c>
      <c r="E2758" s="1">
        <v>45541</v>
      </c>
      <c r="F2758" s="1">
        <v>45553</v>
      </c>
      <c r="G2758" s="1">
        <v>45559</v>
      </c>
      <c r="H2758" s="1">
        <v>45656</v>
      </c>
      <c r="I2758" s="1">
        <v>45559</v>
      </c>
      <c r="J2758" t="s">
        <v>31</v>
      </c>
      <c r="K2758" t="s">
        <v>32</v>
      </c>
      <c r="L2758">
        <v>6000</v>
      </c>
      <c r="M2758">
        <v>5900</v>
      </c>
      <c r="N2758">
        <v>6</v>
      </c>
      <c r="O2758" t="s">
        <v>1086</v>
      </c>
      <c r="P2758" t="s">
        <v>1491</v>
      </c>
      <c r="Q2758" t="s">
        <v>4094</v>
      </c>
      <c r="R2758" t="s">
        <v>1298</v>
      </c>
      <c r="S2758" t="s">
        <v>1967</v>
      </c>
      <c r="T2758">
        <v>8</v>
      </c>
    </row>
    <row r="2759" spans="1:20" x14ac:dyDescent="0.3">
      <c r="A2759" t="s">
        <v>4093</v>
      </c>
      <c r="B2759" t="str">
        <f>_xlfn.CONCAT(쿼리1[[#This Row],[주문번호]], "-", 쿼리1[[#This Row],[공정명]])</f>
        <v>20240906-1000156933-합지</v>
      </c>
      <c r="C2759">
        <v>4</v>
      </c>
      <c r="D2759" t="s">
        <v>60</v>
      </c>
      <c r="E2759" s="1">
        <v>45541</v>
      </c>
      <c r="F2759" s="1">
        <v>45553</v>
      </c>
      <c r="G2759" s="1">
        <v>45559</v>
      </c>
      <c r="H2759" s="1">
        <v>45656</v>
      </c>
      <c r="I2759" s="1">
        <v>45559</v>
      </c>
      <c r="J2759" t="s">
        <v>31</v>
      </c>
      <c r="K2759" t="s">
        <v>32</v>
      </c>
      <c r="L2759">
        <v>6000</v>
      </c>
      <c r="M2759">
        <v>5900</v>
      </c>
      <c r="N2759">
        <v>6</v>
      </c>
      <c r="O2759" t="s">
        <v>1086</v>
      </c>
      <c r="P2759" t="s">
        <v>1491</v>
      </c>
      <c r="Q2759" t="s">
        <v>4094</v>
      </c>
      <c r="R2759" t="s">
        <v>1298</v>
      </c>
      <c r="S2759" t="s">
        <v>1967</v>
      </c>
      <c r="T2759">
        <v>8</v>
      </c>
    </row>
    <row r="2760" spans="1:20" x14ac:dyDescent="0.3">
      <c r="A2760" t="s">
        <v>4093</v>
      </c>
      <c r="B2760" t="str">
        <f>_xlfn.CONCAT(쿼리1[[#This Row],[주문번호]], "-", 쿼리1[[#This Row],[공정명]])</f>
        <v>20240906-1000156933-분단</v>
      </c>
      <c r="C2760">
        <v>5</v>
      </c>
      <c r="D2760" t="s">
        <v>196</v>
      </c>
      <c r="E2760" s="1">
        <v>45541</v>
      </c>
      <c r="F2760" s="1">
        <v>45554</v>
      </c>
      <c r="G2760" s="1"/>
      <c r="H2760" s="1">
        <v>45656</v>
      </c>
      <c r="I2760" s="1">
        <v>45559</v>
      </c>
      <c r="J2760" t="s">
        <v>21</v>
      </c>
      <c r="K2760" t="s">
        <v>22</v>
      </c>
      <c r="L2760">
        <v>6000</v>
      </c>
      <c r="O2760" t="s">
        <v>1086</v>
      </c>
      <c r="P2760" t="s">
        <v>1491</v>
      </c>
      <c r="Q2760" t="s">
        <v>4094</v>
      </c>
      <c r="R2760" t="s">
        <v>1298</v>
      </c>
      <c r="S2760" t="s">
        <v>1967</v>
      </c>
      <c r="T2760">
        <v>8</v>
      </c>
    </row>
    <row r="2761" spans="1:20" x14ac:dyDescent="0.3">
      <c r="A2761" t="s">
        <v>4048</v>
      </c>
      <c r="B2761" t="str">
        <f>_xlfn.CONCAT(쿼리1[[#This Row],[주문번호]], "-", 쿼리1[[#This Row],[공정명]])</f>
        <v>20241007-1000155946-분단</v>
      </c>
      <c r="C2761">
        <v>5</v>
      </c>
      <c r="D2761" t="s">
        <v>196</v>
      </c>
      <c r="E2761" s="1">
        <v>45572</v>
      </c>
      <c r="F2761" s="1">
        <v>45583</v>
      </c>
      <c r="G2761" s="1">
        <v>45586</v>
      </c>
      <c r="H2761" s="1">
        <v>45656</v>
      </c>
      <c r="I2761" s="1">
        <v>45586</v>
      </c>
      <c r="J2761" t="s">
        <v>31</v>
      </c>
      <c r="K2761" t="s">
        <v>32</v>
      </c>
      <c r="L2761">
        <v>12000</v>
      </c>
      <c r="M2761">
        <v>11500</v>
      </c>
      <c r="N2761">
        <v>3</v>
      </c>
      <c r="O2761" t="s">
        <v>1086</v>
      </c>
      <c r="P2761" t="s">
        <v>1491</v>
      </c>
      <c r="Q2761" t="s">
        <v>4049</v>
      </c>
      <c r="R2761" t="s">
        <v>1298</v>
      </c>
      <c r="S2761" t="s">
        <v>1967</v>
      </c>
      <c r="T2761">
        <v>16</v>
      </c>
    </row>
    <row r="2762" spans="1:20" x14ac:dyDescent="0.3">
      <c r="A2762" t="s">
        <v>4095</v>
      </c>
      <c r="B2762" t="str">
        <f>_xlfn.CONCAT(쿼리1[[#This Row],[주문번호]], "-", 쿼리1[[#This Row],[공정명]])</f>
        <v>20241112-1000154126-합지</v>
      </c>
      <c r="C2762">
        <v>3</v>
      </c>
      <c r="D2762" t="s">
        <v>60</v>
      </c>
      <c r="E2762" s="1">
        <v>45608</v>
      </c>
      <c r="F2762" s="1">
        <v>45616</v>
      </c>
      <c r="G2762" s="1"/>
      <c r="H2762" s="1">
        <v>45656</v>
      </c>
      <c r="I2762" s="1"/>
      <c r="J2762" t="s">
        <v>21</v>
      </c>
      <c r="K2762" t="s">
        <v>22</v>
      </c>
      <c r="L2762">
        <v>6000</v>
      </c>
      <c r="O2762" t="s">
        <v>1086</v>
      </c>
      <c r="P2762" t="s">
        <v>2956</v>
      </c>
      <c r="Q2762" t="s">
        <v>4096</v>
      </c>
      <c r="R2762" t="s">
        <v>1298</v>
      </c>
      <c r="S2762" t="s">
        <v>1967</v>
      </c>
      <c r="T2762">
        <v>1</v>
      </c>
    </row>
    <row r="2763" spans="1:20" x14ac:dyDescent="0.3">
      <c r="A2763" t="s">
        <v>4095</v>
      </c>
      <c r="B2763" t="str">
        <f>_xlfn.CONCAT(쿼리1[[#This Row],[주문번호]], "-", 쿼리1[[#This Row],[공정명]])</f>
        <v>20241112-1000154126-합지</v>
      </c>
      <c r="C2763">
        <v>3</v>
      </c>
      <c r="D2763" t="s">
        <v>60</v>
      </c>
      <c r="E2763" s="1">
        <v>45608</v>
      </c>
      <c r="F2763" s="1">
        <v>45616</v>
      </c>
      <c r="G2763" s="1"/>
      <c r="H2763" s="1">
        <v>45656</v>
      </c>
      <c r="I2763" s="1"/>
      <c r="J2763" t="s">
        <v>21</v>
      </c>
      <c r="K2763" t="s">
        <v>22</v>
      </c>
      <c r="L2763">
        <v>6000</v>
      </c>
      <c r="O2763" t="s">
        <v>1086</v>
      </c>
      <c r="P2763" t="s">
        <v>2956</v>
      </c>
      <c r="Q2763" t="s">
        <v>4096</v>
      </c>
      <c r="R2763" t="s">
        <v>1298</v>
      </c>
      <c r="S2763" t="s">
        <v>1967</v>
      </c>
      <c r="T2763">
        <v>1</v>
      </c>
    </row>
    <row r="2764" spans="1:20" x14ac:dyDescent="0.3">
      <c r="A2764" t="s">
        <v>4095</v>
      </c>
      <c r="B2764" t="str">
        <f>_xlfn.CONCAT(쿼리1[[#This Row],[주문번호]], "-", 쿼리1[[#This Row],[공정명]])</f>
        <v>20241112-1000154126-분단</v>
      </c>
      <c r="C2764">
        <v>5</v>
      </c>
      <c r="D2764" t="s">
        <v>196</v>
      </c>
      <c r="E2764" s="1">
        <v>45608</v>
      </c>
      <c r="F2764" s="1">
        <v>45621</v>
      </c>
      <c r="G2764" s="1"/>
      <c r="H2764" s="1">
        <v>45656</v>
      </c>
      <c r="I2764" s="1"/>
      <c r="J2764" t="s">
        <v>21</v>
      </c>
      <c r="K2764" t="s">
        <v>22</v>
      </c>
      <c r="L2764">
        <v>6000</v>
      </c>
      <c r="O2764" t="s">
        <v>1086</v>
      </c>
      <c r="P2764" t="s">
        <v>2956</v>
      </c>
      <c r="Q2764" t="s">
        <v>4096</v>
      </c>
      <c r="R2764" t="s">
        <v>1298</v>
      </c>
      <c r="S2764" t="s">
        <v>1967</v>
      </c>
      <c r="T2764">
        <v>1</v>
      </c>
    </row>
    <row r="2765" spans="1:20" x14ac:dyDescent="0.3">
      <c r="A2765" t="s">
        <v>4013</v>
      </c>
      <c r="B2765" t="str">
        <f>_xlfn.CONCAT(쿼리1[[#This Row],[주문번호]], "-", 쿼리1[[#This Row],[공정명]])</f>
        <v>20240902-1000158539-분단</v>
      </c>
      <c r="C2765">
        <v>2</v>
      </c>
      <c r="D2765" t="s">
        <v>196</v>
      </c>
      <c r="E2765" s="1">
        <v>45537</v>
      </c>
      <c r="F2765" s="1">
        <v>45547</v>
      </c>
      <c r="G2765" s="1">
        <v>45546</v>
      </c>
      <c r="H2765" s="1">
        <v>45656</v>
      </c>
      <c r="I2765" s="1">
        <v>45546</v>
      </c>
      <c r="J2765" t="s">
        <v>31</v>
      </c>
      <c r="K2765" t="s">
        <v>39</v>
      </c>
      <c r="L2765">
        <v>6000</v>
      </c>
      <c r="M2765">
        <v>6000</v>
      </c>
      <c r="N2765">
        <v>-1</v>
      </c>
      <c r="O2765" t="s">
        <v>1403</v>
      </c>
      <c r="P2765" t="s">
        <v>4014</v>
      </c>
      <c r="Q2765" t="s">
        <v>42</v>
      </c>
      <c r="R2765" t="s">
        <v>4015</v>
      </c>
      <c r="S2765" t="s">
        <v>190</v>
      </c>
      <c r="T2765">
        <v>90</v>
      </c>
    </row>
    <row r="2766" spans="1:20" x14ac:dyDescent="0.3">
      <c r="A2766" t="s">
        <v>4040</v>
      </c>
      <c r="B2766" t="str">
        <f>_xlfn.CONCAT(쿼리1[[#This Row],[주문번호]], "-", 쿼리1[[#This Row],[공정명]])</f>
        <v>20240909-1000169058-합지</v>
      </c>
      <c r="C2766">
        <v>1</v>
      </c>
      <c r="D2766" t="s">
        <v>60</v>
      </c>
      <c r="E2766" s="1">
        <v>45544</v>
      </c>
      <c r="F2766" s="1">
        <v>45553</v>
      </c>
      <c r="G2766" s="1">
        <v>45547</v>
      </c>
      <c r="H2766" s="1">
        <v>45656</v>
      </c>
      <c r="I2766" s="1">
        <v>45575</v>
      </c>
      <c r="J2766" t="s">
        <v>31</v>
      </c>
      <c r="K2766" t="s">
        <v>39</v>
      </c>
      <c r="L2766">
        <v>6000</v>
      </c>
      <c r="M2766">
        <v>6000</v>
      </c>
      <c r="N2766">
        <v>-6</v>
      </c>
      <c r="O2766" t="s">
        <v>731</v>
      </c>
      <c r="P2766" t="s">
        <v>1904</v>
      </c>
      <c r="Q2766" t="s">
        <v>42</v>
      </c>
      <c r="R2766" t="s">
        <v>4041</v>
      </c>
      <c r="S2766" t="s">
        <v>190</v>
      </c>
      <c r="T2766">
        <v>21428</v>
      </c>
    </row>
    <row r="2767" spans="1:20" x14ac:dyDescent="0.3">
      <c r="A2767" t="s">
        <v>3889</v>
      </c>
      <c r="B2767" t="str">
        <f>_xlfn.CONCAT(쿼리1[[#This Row],[주문번호]], "-", 쿼리1[[#This Row],[공정명]])</f>
        <v>20240925-1000143215-합지</v>
      </c>
      <c r="C2767">
        <v>3</v>
      </c>
      <c r="D2767" t="s">
        <v>60</v>
      </c>
      <c r="E2767" s="1">
        <v>45560</v>
      </c>
      <c r="F2767" s="1">
        <v>45569</v>
      </c>
      <c r="G2767" s="1">
        <v>45569</v>
      </c>
      <c r="H2767" s="1">
        <v>45656</v>
      </c>
      <c r="I2767" s="1">
        <v>45575</v>
      </c>
      <c r="J2767" t="s">
        <v>31</v>
      </c>
      <c r="K2767" t="s">
        <v>39</v>
      </c>
      <c r="L2767">
        <v>6000</v>
      </c>
      <c r="M2767">
        <v>6000</v>
      </c>
      <c r="N2767">
        <v>0</v>
      </c>
      <c r="O2767" t="s">
        <v>693</v>
      </c>
      <c r="P2767" t="s">
        <v>2119</v>
      </c>
      <c r="Q2767" t="s">
        <v>2120</v>
      </c>
      <c r="R2767" t="s">
        <v>539</v>
      </c>
      <c r="S2767" t="s">
        <v>190</v>
      </c>
      <c r="T2767">
        <v>30000</v>
      </c>
    </row>
    <row r="2768" spans="1:20" x14ac:dyDescent="0.3">
      <c r="A2768" t="s">
        <v>2344</v>
      </c>
      <c r="B2768" t="str">
        <f>_xlfn.CONCAT(쿼리1[[#This Row],[주문번호]], "-", 쿼리1[[#This Row],[공정명]])</f>
        <v>20240909-1000163860-합지</v>
      </c>
      <c r="C2768">
        <v>3</v>
      </c>
      <c r="D2768" t="s">
        <v>60</v>
      </c>
      <c r="E2768" s="1">
        <v>45544</v>
      </c>
      <c r="F2768" s="1">
        <v>45553</v>
      </c>
      <c r="G2768" s="1">
        <v>45556</v>
      </c>
      <c r="H2768" s="1">
        <v>45656</v>
      </c>
      <c r="I2768" s="1">
        <v>45575</v>
      </c>
      <c r="J2768" t="s">
        <v>31</v>
      </c>
      <c r="K2768" t="s">
        <v>32</v>
      </c>
      <c r="L2768">
        <v>6000</v>
      </c>
      <c r="M2768">
        <v>6000</v>
      </c>
      <c r="N2768">
        <v>3</v>
      </c>
      <c r="O2768" t="s">
        <v>693</v>
      </c>
      <c r="P2768" t="s">
        <v>2116</v>
      </c>
      <c r="Q2768" t="s">
        <v>2134</v>
      </c>
      <c r="R2768" t="s">
        <v>539</v>
      </c>
      <c r="S2768" t="s">
        <v>190</v>
      </c>
      <c r="T2768">
        <v>30769</v>
      </c>
    </row>
    <row r="2769" spans="1:20" x14ac:dyDescent="0.3">
      <c r="A2769" t="s">
        <v>257</v>
      </c>
      <c r="B2769" t="str">
        <f>_xlfn.CONCAT(쿼리1[[#This Row],[주문번호]], "-", 쿼리1[[#This Row],[공정명]])</f>
        <v>20241021-1000143726-합지</v>
      </c>
      <c r="C2769">
        <v>3</v>
      </c>
      <c r="D2769" t="s">
        <v>60</v>
      </c>
      <c r="E2769" s="1">
        <v>45586</v>
      </c>
      <c r="F2769" s="1">
        <v>45596</v>
      </c>
      <c r="G2769" s="1">
        <v>45595</v>
      </c>
      <c r="H2769" s="1">
        <v>45656</v>
      </c>
      <c r="I2769" s="1">
        <v>45595</v>
      </c>
      <c r="J2769" t="s">
        <v>31</v>
      </c>
      <c r="K2769" t="s">
        <v>39</v>
      </c>
      <c r="L2769">
        <v>6000</v>
      </c>
      <c r="M2769">
        <v>6000</v>
      </c>
      <c r="N2769">
        <v>-1</v>
      </c>
      <c r="O2769" t="s">
        <v>252</v>
      </c>
      <c r="P2769" t="s">
        <v>253</v>
      </c>
      <c r="Q2769" t="s">
        <v>254</v>
      </c>
      <c r="R2769" t="s">
        <v>255</v>
      </c>
      <c r="S2769" t="s">
        <v>190</v>
      </c>
      <c r="T2769">
        <v>35294</v>
      </c>
    </row>
    <row r="2770" spans="1:20" x14ac:dyDescent="0.3">
      <c r="A2770" t="s">
        <v>2733</v>
      </c>
      <c r="B2770" t="str">
        <f>_xlfn.CONCAT(쿼리1[[#This Row],[주문번호]], "-", 쿼리1[[#This Row],[공정명]])</f>
        <v>20240925-131070-합지</v>
      </c>
      <c r="C2770">
        <v>3</v>
      </c>
      <c r="D2770" t="s">
        <v>60</v>
      </c>
      <c r="E2770" s="1">
        <v>45560</v>
      </c>
      <c r="F2770" s="1">
        <v>45569</v>
      </c>
      <c r="G2770" s="1">
        <v>45569</v>
      </c>
      <c r="H2770" s="1">
        <v>45656</v>
      </c>
      <c r="I2770" s="1">
        <v>45569</v>
      </c>
      <c r="J2770" t="s">
        <v>31</v>
      </c>
      <c r="K2770" t="s">
        <v>39</v>
      </c>
      <c r="L2770">
        <v>6000</v>
      </c>
      <c r="M2770">
        <v>6000</v>
      </c>
      <c r="N2770">
        <v>0</v>
      </c>
      <c r="O2770" t="s">
        <v>91</v>
      </c>
      <c r="P2770" t="s">
        <v>2734</v>
      </c>
      <c r="Q2770" t="s">
        <v>2735</v>
      </c>
      <c r="R2770" t="s">
        <v>2736</v>
      </c>
      <c r="S2770" t="s">
        <v>190</v>
      </c>
      <c r="T2770">
        <v>19354</v>
      </c>
    </row>
    <row r="2771" spans="1:20" x14ac:dyDescent="0.3">
      <c r="A2771" t="s">
        <v>4097</v>
      </c>
      <c r="B2771" t="str">
        <f>_xlfn.CONCAT(쿼리1[[#This Row],[주문번호]], "-", 쿼리1[[#This Row],[공정명]])</f>
        <v>20241129-1000158163-합지</v>
      </c>
      <c r="C2771">
        <v>3</v>
      </c>
      <c r="D2771" t="s">
        <v>60</v>
      </c>
      <c r="E2771" s="1">
        <v>45625</v>
      </c>
      <c r="F2771" s="1">
        <v>45636</v>
      </c>
      <c r="G2771" s="1">
        <v>45639</v>
      </c>
      <c r="H2771" s="1">
        <v>45656</v>
      </c>
      <c r="I2771" s="1">
        <v>45639</v>
      </c>
      <c r="J2771" t="s">
        <v>31</v>
      </c>
      <c r="K2771" t="s">
        <v>32</v>
      </c>
      <c r="L2771">
        <v>12000</v>
      </c>
      <c r="M2771">
        <v>12000</v>
      </c>
      <c r="N2771">
        <v>3</v>
      </c>
      <c r="O2771" t="s">
        <v>4098</v>
      </c>
      <c r="P2771" t="s">
        <v>4099</v>
      </c>
      <c r="Q2771" t="s">
        <v>4100</v>
      </c>
      <c r="R2771" t="s">
        <v>1562</v>
      </c>
      <c r="S2771" t="s">
        <v>190</v>
      </c>
      <c r="T2771">
        <v>72</v>
      </c>
    </row>
    <row r="2772" spans="1:20" x14ac:dyDescent="0.3">
      <c r="A2772" t="s">
        <v>4097</v>
      </c>
      <c r="B2772" t="str">
        <f>_xlfn.CONCAT(쿼리1[[#This Row],[주문번호]], "-", 쿼리1[[#This Row],[공정명]])</f>
        <v>20241129-1000158163-합지</v>
      </c>
      <c r="C2772">
        <v>3</v>
      </c>
      <c r="D2772" t="s">
        <v>60</v>
      </c>
      <c r="E2772" s="1">
        <v>45625</v>
      </c>
      <c r="F2772" s="1">
        <v>45636</v>
      </c>
      <c r="G2772" s="1">
        <v>45639</v>
      </c>
      <c r="H2772" s="1">
        <v>45656</v>
      </c>
      <c r="I2772" s="1">
        <v>45639</v>
      </c>
      <c r="J2772" t="s">
        <v>31</v>
      </c>
      <c r="K2772" t="s">
        <v>32</v>
      </c>
      <c r="L2772">
        <v>12000</v>
      </c>
      <c r="M2772">
        <v>12000</v>
      </c>
      <c r="N2772">
        <v>3</v>
      </c>
      <c r="O2772" t="s">
        <v>4098</v>
      </c>
      <c r="P2772" t="s">
        <v>4099</v>
      </c>
      <c r="Q2772" t="s">
        <v>4100</v>
      </c>
      <c r="R2772" t="s">
        <v>1562</v>
      </c>
      <c r="S2772" t="s">
        <v>190</v>
      </c>
      <c r="T2772">
        <v>72</v>
      </c>
    </row>
    <row r="2773" spans="1:20" x14ac:dyDescent="0.3">
      <c r="A2773" t="s">
        <v>4097</v>
      </c>
      <c r="B2773" t="str">
        <f>_xlfn.CONCAT(쿼리1[[#This Row],[주문번호]], "-", 쿼리1[[#This Row],[공정명]])</f>
        <v>20241129-1000158163-합지</v>
      </c>
      <c r="C2773">
        <v>3</v>
      </c>
      <c r="D2773" t="s">
        <v>60</v>
      </c>
      <c r="E2773" s="1">
        <v>45625</v>
      </c>
      <c r="F2773" s="1">
        <v>45636</v>
      </c>
      <c r="G2773" s="1">
        <v>45639</v>
      </c>
      <c r="H2773" s="1">
        <v>45656</v>
      </c>
      <c r="I2773" s="1">
        <v>45639</v>
      </c>
      <c r="J2773" t="s">
        <v>31</v>
      </c>
      <c r="K2773" t="s">
        <v>32</v>
      </c>
      <c r="L2773">
        <v>12000</v>
      </c>
      <c r="M2773">
        <v>12000</v>
      </c>
      <c r="N2773">
        <v>3</v>
      </c>
      <c r="O2773" t="s">
        <v>4098</v>
      </c>
      <c r="P2773" t="s">
        <v>4099</v>
      </c>
      <c r="Q2773" t="s">
        <v>4100</v>
      </c>
      <c r="R2773" t="s">
        <v>1562</v>
      </c>
      <c r="S2773" t="s">
        <v>190</v>
      </c>
      <c r="T2773">
        <v>72</v>
      </c>
    </row>
    <row r="2774" spans="1:20" x14ac:dyDescent="0.3">
      <c r="A2774" t="s">
        <v>4097</v>
      </c>
      <c r="B2774" t="str">
        <f>_xlfn.CONCAT(쿼리1[[#This Row],[주문번호]], "-", 쿼리1[[#This Row],[공정명]])</f>
        <v>20241129-1000158163-합지</v>
      </c>
      <c r="C2774">
        <v>3</v>
      </c>
      <c r="D2774" t="s">
        <v>60</v>
      </c>
      <c r="E2774" s="1">
        <v>45625</v>
      </c>
      <c r="F2774" s="1">
        <v>45636</v>
      </c>
      <c r="G2774" s="1">
        <v>45639</v>
      </c>
      <c r="H2774" s="1">
        <v>45656</v>
      </c>
      <c r="I2774" s="1">
        <v>45639</v>
      </c>
      <c r="J2774" t="s">
        <v>31</v>
      </c>
      <c r="K2774" t="s">
        <v>32</v>
      </c>
      <c r="L2774">
        <v>12000</v>
      </c>
      <c r="M2774">
        <v>12000</v>
      </c>
      <c r="N2774">
        <v>3</v>
      </c>
      <c r="O2774" t="s">
        <v>4098</v>
      </c>
      <c r="P2774" t="s">
        <v>4099</v>
      </c>
      <c r="Q2774" t="s">
        <v>4100</v>
      </c>
      <c r="R2774" t="s">
        <v>1562</v>
      </c>
      <c r="S2774" t="s">
        <v>190</v>
      </c>
      <c r="T2774">
        <v>72</v>
      </c>
    </row>
    <row r="2775" spans="1:20" x14ac:dyDescent="0.3">
      <c r="A2775" t="s">
        <v>4097</v>
      </c>
      <c r="B2775" t="str">
        <f>_xlfn.CONCAT(쿼리1[[#This Row],[주문번호]], "-", 쿼리1[[#This Row],[공정명]])</f>
        <v>20241129-1000158163-분단</v>
      </c>
      <c r="C2775">
        <v>4</v>
      </c>
      <c r="D2775" t="s">
        <v>196</v>
      </c>
      <c r="E2775" s="1">
        <v>45625</v>
      </c>
      <c r="F2775" s="1">
        <v>45637</v>
      </c>
      <c r="G2775" s="1">
        <v>45639</v>
      </c>
      <c r="H2775" s="1">
        <v>45656</v>
      </c>
      <c r="I2775" s="1">
        <v>45639</v>
      </c>
      <c r="J2775" t="s">
        <v>31</v>
      </c>
      <c r="K2775" t="s">
        <v>32</v>
      </c>
      <c r="L2775">
        <v>12000</v>
      </c>
      <c r="M2775">
        <v>12000</v>
      </c>
      <c r="N2775">
        <v>2</v>
      </c>
      <c r="O2775" t="s">
        <v>4098</v>
      </c>
      <c r="P2775" t="s">
        <v>4099</v>
      </c>
      <c r="Q2775" t="s">
        <v>4100</v>
      </c>
      <c r="R2775" t="s">
        <v>1562</v>
      </c>
      <c r="S2775" t="s">
        <v>190</v>
      </c>
      <c r="T2775">
        <v>72</v>
      </c>
    </row>
    <row r="2776" spans="1:20" x14ac:dyDescent="0.3">
      <c r="A2776" t="s">
        <v>3077</v>
      </c>
      <c r="B2776" t="str">
        <f>_xlfn.CONCAT(쿼리1[[#This Row],[주문번호]], "-", 쿼리1[[#This Row],[공정명]])</f>
        <v>20240926-1000146475-합지</v>
      </c>
      <c r="C2776">
        <v>3</v>
      </c>
      <c r="D2776" t="s">
        <v>60</v>
      </c>
      <c r="E2776" s="1">
        <v>45561</v>
      </c>
      <c r="F2776" s="1">
        <v>45572</v>
      </c>
      <c r="G2776" s="1">
        <v>45572</v>
      </c>
      <c r="H2776" s="1">
        <v>45656</v>
      </c>
      <c r="I2776" s="1">
        <v>45572</v>
      </c>
      <c r="J2776" t="s">
        <v>31</v>
      </c>
      <c r="K2776" t="s">
        <v>39</v>
      </c>
      <c r="L2776">
        <v>6000</v>
      </c>
      <c r="M2776">
        <v>6000</v>
      </c>
      <c r="N2776">
        <v>0</v>
      </c>
      <c r="O2776" t="s">
        <v>252</v>
      </c>
      <c r="P2776" t="s">
        <v>3078</v>
      </c>
      <c r="Q2776" t="s">
        <v>3079</v>
      </c>
      <c r="R2776" t="s">
        <v>1562</v>
      </c>
      <c r="S2776" t="s">
        <v>190</v>
      </c>
      <c r="T2776">
        <v>66666</v>
      </c>
    </row>
    <row r="2777" spans="1:20" x14ac:dyDescent="0.3">
      <c r="A2777" t="s">
        <v>4101</v>
      </c>
      <c r="B2777" t="str">
        <f>_xlfn.CONCAT(쿼리1[[#This Row],[주문번호]], "-", 쿼리1[[#This Row],[공정명]])</f>
        <v>20241021-1219P0377-합지</v>
      </c>
      <c r="C2777">
        <v>3</v>
      </c>
      <c r="D2777" t="s">
        <v>60</v>
      </c>
      <c r="E2777" s="1">
        <v>45586</v>
      </c>
      <c r="F2777" s="1">
        <v>45595</v>
      </c>
      <c r="G2777" s="1">
        <v>45600</v>
      </c>
      <c r="H2777" s="1">
        <v>45656</v>
      </c>
      <c r="I2777" s="1">
        <v>45602</v>
      </c>
      <c r="J2777" t="s">
        <v>31</v>
      </c>
      <c r="K2777" t="s">
        <v>32</v>
      </c>
      <c r="L2777">
        <v>6000</v>
      </c>
      <c r="M2777">
        <v>6000</v>
      </c>
      <c r="N2777">
        <v>5</v>
      </c>
      <c r="O2777" t="s">
        <v>4098</v>
      </c>
      <c r="P2777" t="s">
        <v>4102</v>
      </c>
      <c r="Q2777" t="s">
        <v>4103</v>
      </c>
      <c r="R2777" t="s">
        <v>1562</v>
      </c>
      <c r="S2777" t="s">
        <v>190</v>
      </c>
      <c r="T2777">
        <v>36</v>
      </c>
    </row>
    <row r="2778" spans="1:20" x14ac:dyDescent="0.3">
      <c r="A2778" t="s">
        <v>4101</v>
      </c>
      <c r="B2778" t="str">
        <f>_xlfn.CONCAT(쿼리1[[#This Row],[주문번호]], "-", 쿼리1[[#This Row],[공정명]])</f>
        <v>20241021-1219P0377-합지</v>
      </c>
      <c r="C2778">
        <v>3</v>
      </c>
      <c r="D2778" t="s">
        <v>60</v>
      </c>
      <c r="E2778" s="1">
        <v>45586</v>
      </c>
      <c r="F2778" s="1">
        <v>45595</v>
      </c>
      <c r="G2778" s="1">
        <v>45600</v>
      </c>
      <c r="H2778" s="1">
        <v>45656</v>
      </c>
      <c r="I2778" s="1">
        <v>45602</v>
      </c>
      <c r="J2778" t="s">
        <v>31</v>
      </c>
      <c r="K2778" t="s">
        <v>32</v>
      </c>
      <c r="L2778">
        <v>6000</v>
      </c>
      <c r="M2778">
        <v>6000</v>
      </c>
      <c r="N2778">
        <v>5</v>
      </c>
      <c r="O2778" t="s">
        <v>4098</v>
      </c>
      <c r="P2778" t="s">
        <v>4102</v>
      </c>
      <c r="Q2778" t="s">
        <v>4103</v>
      </c>
      <c r="R2778" t="s">
        <v>1562</v>
      </c>
      <c r="S2778" t="s">
        <v>190</v>
      </c>
      <c r="T2778">
        <v>36</v>
      </c>
    </row>
    <row r="2779" spans="1:20" x14ac:dyDescent="0.3">
      <c r="A2779" t="s">
        <v>4101</v>
      </c>
      <c r="B2779" t="str">
        <f>_xlfn.CONCAT(쿼리1[[#This Row],[주문번호]], "-", 쿼리1[[#This Row],[공정명]])</f>
        <v>20241021-1219P0377-합지</v>
      </c>
      <c r="C2779">
        <v>3</v>
      </c>
      <c r="D2779" t="s">
        <v>60</v>
      </c>
      <c r="E2779" s="1">
        <v>45586</v>
      </c>
      <c r="F2779" s="1">
        <v>45595</v>
      </c>
      <c r="G2779" s="1">
        <v>45600</v>
      </c>
      <c r="H2779" s="1">
        <v>45656</v>
      </c>
      <c r="I2779" s="1">
        <v>45602</v>
      </c>
      <c r="J2779" t="s">
        <v>31</v>
      </c>
      <c r="K2779" t="s">
        <v>32</v>
      </c>
      <c r="L2779">
        <v>6000</v>
      </c>
      <c r="M2779">
        <v>6000</v>
      </c>
      <c r="N2779">
        <v>5</v>
      </c>
      <c r="O2779" t="s">
        <v>4098</v>
      </c>
      <c r="P2779" t="s">
        <v>4102</v>
      </c>
      <c r="Q2779" t="s">
        <v>4103</v>
      </c>
      <c r="R2779" t="s">
        <v>1562</v>
      </c>
      <c r="S2779" t="s">
        <v>190</v>
      </c>
      <c r="T2779">
        <v>36</v>
      </c>
    </row>
    <row r="2780" spans="1:20" x14ac:dyDescent="0.3">
      <c r="A2780" t="s">
        <v>4101</v>
      </c>
      <c r="B2780" t="str">
        <f>_xlfn.CONCAT(쿼리1[[#This Row],[주문번호]], "-", 쿼리1[[#This Row],[공정명]])</f>
        <v>20241021-1219P0377-합지</v>
      </c>
      <c r="C2780">
        <v>3</v>
      </c>
      <c r="D2780" t="s">
        <v>60</v>
      </c>
      <c r="E2780" s="1">
        <v>45586</v>
      </c>
      <c r="F2780" s="1">
        <v>45595</v>
      </c>
      <c r="G2780" s="1">
        <v>45600</v>
      </c>
      <c r="H2780" s="1">
        <v>45656</v>
      </c>
      <c r="I2780" s="1">
        <v>45602</v>
      </c>
      <c r="J2780" t="s">
        <v>31</v>
      </c>
      <c r="K2780" t="s">
        <v>32</v>
      </c>
      <c r="L2780">
        <v>6000</v>
      </c>
      <c r="M2780">
        <v>6000</v>
      </c>
      <c r="N2780">
        <v>5</v>
      </c>
      <c r="O2780" t="s">
        <v>4098</v>
      </c>
      <c r="P2780" t="s">
        <v>4102</v>
      </c>
      <c r="Q2780" t="s">
        <v>4103</v>
      </c>
      <c r="R2780" t="s">
        <v>1562</v>
      </c>
      <c r="S2780" t="s">
        <v>190</v>
      </c>
      <c r="T2780">
        <v>36</v>
      </c>
    </row>
    <row r="2781" spans="1:20" x14ac:dyDescent="0.3">
      <c r="A2781" t="s">
        <v>4088</v>
      </c>
      <c r="B2781" t="str">
        <f>_xlfn.CONCAT(쿼리1[[#This Row],[주문번호]], "-", 쿼리1[[#This Row],[공정명]])</f>
        <v>20241002-1000151495-합지</v>
      </c>
      <c r="C2781">
        <v>3</v>
      </c>
      <c r="D2781" t="s">
        <v>60</v>
      </c>
      <c r="E2781" s="1">
        <v>45567</v>
      </c>
      <c r="F2781" s="1">
        <v>45579</v>
      </c>
      <c r="G2781" s="1">
        <v>45576</v>
      </c>
      <c r="H2781" s="1">
        <v>45656</v>
      </c>
      <c r="I2781" s="1">
        <v>45579</v>
      </c>
      <c r="J2781" t="s">
        <v>31</v>
      </c>
      <c r="K2781" t="s">
        <v>39</v>
      </c>
      <c r="L2781">
        <v>6000</v>
      </c>
      <c r="M2781">
        <v>6000</v>
      </c>
      <c r="N2781">
        <v>-3</v>
      </c>
      <c r="O2781" t="s">
        <v>4089</v>
      </c>
      <c r="P2781" t="s">
        <v>4090</v>
      </c>
      <c r="Q2781" t="s">
        <v>4091</v>
      </c>
      <c r="R2781" t="s">
        <v>4092</v>
      </c>
      <c r="S2781" t="s">
        <v>3735</v>
      </c>
      <c r="T2781">
        <v>36</v>
      </c>
    </row>
    <row r="2782" spans="1:20" x14ac:dyDescent="0.3">
      <c r="A2782" t="s">
        <v>4088</v>
      </c>
      <c r="B2782" t="str">
        <f>_xlfn.CONCAT(쿼리1[[#This Row],[주문번호]], "-", 쿼리1[[#This Row],[공정명]])</f>
        <v>20241002-1000151495-합지</v>
      </c>
      <c r="C2782">
        <v>3</v>
      </c>
      <c r="D2782" t="s">
        <v>60</v>
      </c>
      <c r="E2782" s="1">
        <v>45567</v>
      </c>
      <c r="F2782" s="1">
        <v>45579</v>
      </c>
      <c r="G2782" s="1">
        <v>45579</v>
      </c>
      <c r="H2782" s="1">
        <v>45656</v>
      </c>
      <c r="I2782" s="1">
        <v>45579</v>
      </c>
      <c r="J2782" t="s">
        <v>101</v>
      </c>
      <c r="K2782" t="s">
        <v>39</v>
      </c>
      <c r="L2782">
        <v>6000</v>
      </c>
      <c r="M2782">
        <v>0</v>
      </c>
      <c r="N2782">
        <v>0</v>
      </c>
      <c r="O2782" t="s">
        <v>4089</v>
      </c>
      <c r="P2782" t="s">
        <v>4090</v>
      </c>
      <c r="Q2782" t="s">
        <v>4091</v>
      </c>
      <c r="R2782" t="s">
        <v>4092</v>
      </c>
      <c r="S2782" t="s">
        <v>3735</v>
      </c>
      <c r="T2782">
        <v>36</v>
      </c>
    </row>
    <row r="2783" spans="1:20" x14ac:dyDescent="0.3">
      <c r="A2783" t="s">
        <v>4088</v>
      </c>
      <c r="B2783" t="str">
        <f>_xlfn.CONCAT(쿼리1[[#This Row],[주문번호]], "-", 쿼리1[[#This Row],[공정명]])</f>
        <v>20241002-1000151495-합지</v>
      </c>
      <c r="C2783">
        <v>3</v>
      </c>
      <c r="D2783" t="s">
        <v>60</v>
      </c>
      <c r="E2783" s="1">
        <v>45567</v>
      </c>
      <c r="F2783" s="1">
        <v>45579</v>
      </c>
      <c r="G2783" s="1">
        <v>45576</v>
      </c>
      <c r="H2783" s="1">
        <v>45656</v>
      </c>
      <c r="I2783" s="1">
        <v>45579</v>
      </c>
      <c r="J2783" t="s">
        <v>101</v>
      </c>
      <c r="K2783" t="s">
        <v>39</v>
      </c>
      <c r="L2783">
        <v>6000</v>
      </c>
      <c r="M2783">
        <v>6000</v>
      </c>
      <c r="N2783">
        <v>-3</v>
      </c>
      <c r="O2783" t="s">
        <v>4089</v>
      </c>
      <c r="P2783" t="s">
        <v>4090</v>
      </c>
      <c r="Q2783" t="s">
        <v>4091</v>
      </c>
      <c r="R2783" t="s">
        <v>4092</v>
      </c>
      <c r="S2783" t="s">
        <v>3735</v>
      </c>
      <c r="T2783">
        <v>36</v>
      </c>
    </row>
    <row r="2784" spans="1:20" x14ac:dyDescent="0.3">
      <c r="A2784" t="s">
        <v>4088</v>
      </c>
      <c r="B2784" t="str">
        <f>_xlfn.CONCAT(쿼리1[[#This Row],[주문번호]], "-", 쿼리1[[#This Row],[공정명]])</f>
        <v>20241002-1000151495-분단</v>
      </c>
      <c r="C2784">
        <v>4</v>
      </c>
      <c r="D2784" t="s">
        <v>196</v>
      </c>
      <c r="E2784" s="1">
        <v>45567</v>
      </c>
      <c r="F2784" s="1">
        <v>45580</v>
      </c>
      <c r="G2784" s="1"/>
      <c r="H2784" s="1">
        <v>45656</v>
      </c>
      <c r="I2784" s="1">
        <v>45579</v>
      </c>
      <c r="J2784" t="s">
        <v>21</v>
      </c>
      <c r="K2784" t="s">
        <v>22</v>
      </c>
      <c r="L2784">
        <v>6000</v>
      </c>
      <c r="O2784" t="s">
        <v>4089</v>
      </c>
      <c r="P2784" t="s">
        <v>4090</v>
      </c>
      <c r="Q2784" t="s">
        <v>4091</v>
      </c>
      <c r="R2784" t="s">
        <v>4092</v>
      </c>
      <c r="S2784" t="s">
        <v>3735</v>
      </c>
      <c r="T2784">
        <v>36</v>
      </c>
    </row>
    <row r="2785" spans="1:20" x14ac:dyDescent="0.3">
      <c r="A2785" t="s">
        <v>4104</v>
      </c>
      <c r="B2785" t="str">
        <f>_xlfn.CONCAT(쿼리1[[#This Row],[주문번호]], "-", 쿼리1[[#This Row],[공정명]])</f>
        <v>20240912-1000168934-인쇄</v>
      </c>
      <c r="C2785">
        <v>2</v>
      </c>
      <c r="D2785" t="s">
        <v>328</v>
      </c>
      <c r="E2785" s="1">
        <v>45547</v>
      </c>
      <c r="F2785" s="1">
        <v>45553</v>
      </c>
      <c r="G2785" s="1">
        <v>45560</v>
      </c>
      <c r="H2785" s="1">
        <v>45656</v>
      </c>
      <c r="I2785" s="1">
        <v>45575</v>
      </c>
      <c r="J2785" t="s">
        <v>31</v>
      </c>
      <c r="K2785" t="s">
        <v>32</v>
      </c>
      <c r="L2785">
        <v>6000</v>
      </c>
      <c r="M2785">
        <v>6000</v>
      </c>
      <c r="N2785">
        <v>7</v>
      </c>
      <c r="O2785" t="s">
        <v>4067</v>
      </c>
      <c r="P2785" t="s">
        <v>4068</v>
      </c>
      <c r="Q2785" t="s">
        <v>4069</v>
      </c>
      <c r="R2785" t="s">
        <v>26</v>
      </c>
      <c r="S2785" t="s">
        <v>3735</v>
      </c>
      <c r="T2785">
        <v>14285</v>
      </c>
    </row>
    <row r="2786" spans="1:20" x14ac:dyDescent="0.3">
      <c r="A2786" t="s">
        <v>1604</v>
      </c>
      <c r="B2786" t="str">
        <f>_xlfn.CONCAT(쿼리1[[#This Row],[주문번호]], "-", 쿼리1[[#This Row],[공정명]])</f>
        <v>20241119-1420P0135-인쇄</v>
      </c>
      <c r="C2786">
        <v>2</v>
      </c>
      <c r="D2786" t="s">
        <v>328</v>
      </c>
      <c r="E2786" s="1">
        <v>45615</v>
      </c>
      <c r="F2786" s="1">
        <v>45621</v>
      </c>
      <c r="G2786" s="1">
        <v>45636</v>
      </c>
      <c r="H2786" s="1">
        <v>45656</v>
      </c>
      <c r="I2786" s="1">
        <v>45644</v>
      </c>
      <c r="J2786" t="s">
        <v>31</v>
      </c>
      <c r="K2786" t="s">
        <v>32</v>
      </c>
      <c r="L2786">
        <v>1000</v>
      </c>
      <c r="M2786">
        <v>1000</v>
      </c>
      <c r="N2786">
        <v>15</v>
      </c>
      <c r="O2786" t="s">
        <v>141</v>
      </c>
      <c r="P2786" t="s">
        <v>1598</v>
      </c>
      <c r="Q2786" t="s">
        <v>1605</v>
      </c>
      <c r="R2786" t="s">
        <v>1600</v>
      </c>
      <c r="S2786" t="s">
        <v>3735</v>
      </c>
      <c r="T2786">
        <v>7000</v>
      </c>
    </row>
    <row r="2787" spans="1:20" x14ac:dyDescent="0.3">
      <c r="A2787" t="s">
        <v>1601</v>
      </c>
      <c r="B2787" t="str">
        <f>_xlfn.CONCAT(쿼리1[[#This Row],[주문번호]], "-", 쿼리1[[#This Row],[공정명]])</f>
        <v>20241119-1420P0134-인쇄</v>
      </c>
      <c r="C2787">
        <v>2</v>
      </c>
      <c r="D2787" t="s">
        <v>328</v>
      </c>
      <c r="E2787" s="1">
        <v>45615</v>
      </c>
      <c r="F2787" s="1">
        <v>45621</v>
      </c>
      <c r="G2787" s="1">
        <v>45636</v>
      </c>
      <c r="H2787" s="1">
        <v>45656</v>
      </c>
      <c r="I2787" s="1">
        <v>45644</v>
      </c>
      <c r="J2787" t="s">
        <v>31</v>
      </c>
      <c r="K2787" t="s">
        <v>32</v>
      </c>
      <c r="L2787">
        <v>2000</v>
      </c>
      <c r="M2787">
        <v>2000</v>
      </c>
      <c r="N2787">
        <v>15</v>
      </c>
      <c r="O2787" t="s">
        <v>141</v>
      </c>
      <c r="P2787" t="s">
        <v>1602</v>
      </c>
      <c r="Q2787" t="s">
        <v>1603</v>
      </c>
      <c r="R2787" t="s">
        <v>1600</v>
      </c>
      <c r="S2787" t="s">
        <v>3735</v>
      </c>
      <c r="T2787">
        <v>16000</v>
      </c>
    </row>
    <row r="2788" spans="1:20" x14ac:dyDescent="0.3">
      <c r="A2788" t="s">
        <v>4105</v>
      </c>
      <c r="B2788" t="str">
        <f>_xlfn.CONCAT(쿼리1[[#This Row],[주문번호]], "-", 쿼리1[[#This Row],[공정명]])</f>
        <v>20241028-1000164803-인쇄</v>
      </c>
      <c r="C2788">
        <v>2</v>
      </c>
      <c r="D2788" t="s">
        <v>328</v>
      </c>
      <c r="E2788" s="1">
        <v>45593</v>
      </c>
      <c r="F2788" s="1">
        <v>45596</v>
      </c>
      <c r="G2788" s="1">
        <v>45600</v>
      </c>
      <c r="H2788" s="1">
        <v>45656</v>
      </c>
      <c r="I2788" s="1">
        <v>45621</v>
      </c>
      <c r="J2788" t="s">
        <v>31</v>
      </c>
      <c r="K2788" t="s">
        <v>32</v>
      </c>
      <c r="L2788">
        <v>6000</v>
      </c>
      <c r="M2788">
        <v>6000</v>
      </c>
      <c r="N2788">
        <v>4</v>
      </c>
      <c r="O2788" t="s">
        <v>763</v>
      </c>
      <c r="P2788" t="s">
        <v>764</v>
      </c>
      <c r="Q2788" t="s">
        <v>4106</v>
      </c>
      <c r="R2788" t="s">
        <v>766</v>
      </c>
      <c r="S2788" t="s">
        <v>3735</v>
      </c>
      <c r="T2788">
        <v>30</v>
      </c>
    </row>
    <row r="2789" spans="1:20" x14ac:dyDescent="0.3">
      <c r="A2789" t="s">
        <v>4107</v>
      </c>
      <c r="B2789" t="str">
        <f>_xlfn.CONCAT(쿼리1[[#This Row],[주문번호]], "-", 쿼리1[[#This Row],[공정명]])</f>
        <v>20241219-1000162930-인쇄</v>
      </c>
      <c r="C2789">
        <v>2</v>
      </c>
      <c r="D2789" t="s">
        <v>328</v>
      </c>
      <c r="E2789" s="1">
        <v>45645</v>
      </c>
      <c r="F2789" s="1">
        <v>45651</v>
      </c>
      <c r="G2789" s="1">
        <v>45652</v>
      </c>
      <c r="H2789" s="1">
        <v>45656</v>
      </c>
      <c r="I2789" s="1">
        <v>45652</v>
      </c>
      <c r="J2789" t="s">
        <v>31</v>
      </c>
      <c r="K2789" t="s">
        <v>32</v>
      </c>
      <c r="L2789">
        <v>6000</v>
      </c>
      <c r="M2789">
        <v>6000</v>
      </c>
      <c r="N2789">
        <v>1</v>
      </c>
      <c r="O2789" t="s">
        <v>1095</v>
      </c>
      <c r="P2789" t="s">
        <v>1111</v>
      </c>
      <c r="Q2789" t="s">
        <v>1119</v>
      </c>
      <c r="R2789" t="s">
        <v>766</v>
      </c>
      <c r="S2789" t="s">
        <v>3735</v>
      </c>
      <c r="T2789">
        <v>30</v>
      </c>
    </row>
    <row r="2790" spans="1:20" x14ac:dyDescent="0.3">
      <c r="A2790" t="s">
        <v>4108</v>
      </c>
      <c r="B2790" t="str">
        <f>_xlfn.CONCAT(쿼리1[[#This Row],[주문번호]], "-", 쿼리1[[#This Row],[공정명]])</f>
        <v>20241120-1000169739-인쇄</v>
      </c>
      <c r="C2790">
        <v>2</v>
      </c>
      <c r="D2790" t="s">
        <v>328</v>
      </c>
      <c r="E2790" s="1">
        <v>45616</v>
      </c>
      <c r="F2790" s="1">
        <v>45622</v>
      </c>
      <c r="G2790" s="1">
        <v>45621</v>
      </c>
      <c r="H2790" s="1">
        <v>45656</v>
      </c>
      <c r="I2790" s="1">
        <v>45625</v>
      </c>
      <c r="J2790" t="s">
        <v>31</v>
      </c>
      <c r="K2790" t="s">
        <v>39</v>
      </c>
      <c r="L2790">
        <v>6000</v>
      </c>
      <c r="M2790">
        <v>6000</v>
      </c>
      <c r="N2790">
        <v>-1</v>
      </c>
      <c r="O2790" t="s">
        <v>1095</v>
      </c>
      <c r="P2790" t="s">
        <v>1111</v>
      </c>
      <c r="Q2790" t="s">
        <v>4109</v>
      </c>
      <c r="R2790" t="s">
        <v>766</v>
      </c>
      <c r="S2790" t="s">
        <v>3735</v>
      </c>
      <c r="T2790">
        <v>30</v>
      </c>
    </row>
    <row r="2791" spans="1:20" x14ac:dyDescent="0.3">
      <c r="A2791" t="s">
        <v>4110</v>
      </c>
      <c r="B2791" t="str">
        <f>_xlfn.CONCAT(쿼리1[[#This Row],[주문번호]], "-", 쿼리1[[#This Row],[공정명]])</f>
        <v>20241202-1000151003-인쇄</v>
      </c>
      <c r="C2791">
        <v>2</v>
      </c>
      <c r="D2791" t="s">
        <v>328</v>
      </c>
      <c r="E2791" s="1">
        <v>45628</v>
      </c>
      <c r="F2791" s="1">
        <v>45632</v>
      </c>
      <c r="G2791" s="1">
        <v>45636</v>
      </c>
      <c r="H2791" s="1">
        <v>45656</v>
      </c>
      <c r="I2791" s="1">
        <v>45644</v>
      </c>
      <c r="J2791" t="s">
        <v>31</v>
      </c>
      <c r="K2791" t="s">
        <v>32</v>
      </c>
      <c r="L2791">
        <v>6000</v>
      </c>
      <c r="M2791">
        <v>6000</v>
      </c>
      <c r="N2791">
        <v>4</v>
      </c>
      <c r="O2791" t="s">
        <v>763</v>
      </c>
      <c r="P2791" t="s">
        <v>1100</v>
      </c>
      <c r="Q2791" t="s">
        <v>4111</v>
      </c>
      <c r="R2791" t="s">
        <v>766</v>
      </c>
      <c r="S2791" t="s">
        <v>3735</v>
      </c>
      <c r="T2791">
        <v>30</v>
      </c>
    </row>
    <row r="2792" spans="1:20" x14ac:dyDescent="0.3">
      <c r="A2792" t="s">
        <v>2572</v>
      </c>
      <c r="B2792" t="str">
        <f>_xlfn.CONCAT(쿼리1[[#This Row],[주문번호]], "-", 쿼리1[[#This Row],[공정명]])</f>
        <v>20241213-1000153606-인쇄</v>
      </c>
      <c r="C2792">
        <v>2</v>
      </c>
      <c r="D2792" t="s">
        <v>328</v>
      </c>
      <c r="E2792" s="1">
        <v>45639</v>
      </c>
      <c r="F2792" s="1">
        <v>45645</v>
      </c>
      <c r="G2792" s="1">
        <v>45652</v>
      </c>
      <c r="H2792" s="1">
        <v>45656</v>
      </c>
      <c r="I2792" s="1">
        <v>45652</v>
      </c>
      <c r="J2792" t="s">
        <v>31</v>
      </c>
      <c r="K2792" t="s">
        <v>32</v>
      </c>
      <c r="L2792">
        <v>6000</v>
      </c>
      <c r="M2792">
        <v>6000</v>
      </c>
      <c r="N2792">
        <v>7</v>
      </c>
      <c r="O2792" t="s">
        <v>1473</v>
      </c>
      <c r="P2792" t="s">
        <v>2573</v>
      </c>
      <c r="Q2792" t="s">
        <v>2574</v>
      </c>
      <c r="R2792" t="s">
        <v>2571</v>
      </c>
      <c r="S2792" t="s">
        <v>3735</v>
      </c>
      <c r="T2792">
        <v>30000</v>
      </c>
    </row>
    <row r="2793" spans="1:20" x14ac:dyDescent="0.3">
      <c r="A2793" t="s">
        <v>4082</v>
      </c>
      <c r="B2793" t="str">
        <f>_xlfn.CONCAT(쿼리1[[#This Row],[주문번호]], "-", 쿼리1[[#This Row],[공정명]])</f>
        <v>20241119-1000169708-인쇄</v>
      </c>
      <c r="C2793">
        <v>2</v>
      </c>
      <c r="D2793" t="s">
        <v>328</v>
      </c>
      <c r="E2793" s="1">
        <v>45615</v>
      </c>
      <c r="F2793" s="1">
        <v>45621</v>
      </c>
      <c r="G2793" s="1">
        <v>45622</v>
      </c>
      <c r="H2793" s="1">
        <v>45656</v>
      </c>
      <c r="I2793" s="1">
        <v>45625</v>
      </c>
      <c r="J2793" t="s">
        <v>31</v>
      </c>
      <c r="K2793" t="s">
        <v>32</v>
      </c>
      <c r="L2793">
        <v>6000</v>
      </c>
      <c r="M2793">
        <v>-6000</v>
      </c>
      <c r="N2793">
        <v>1</v>
      </c>
      <c r="O2793" t="s">
        <v>1095</v>
      </c>
      <c r="P2793" t="s">
        <v>1111</v>
      </c>
      <c r="Q2793" t="s">
        <v>4083</v>
      </c>
      <c r="R2793" t="s">
        <v>766</v>
      </c>
      <c r="S2793" t="s">
        <v>3735</v>
      </c>
      <c r="T2793">
        <v>30</v>
      </c>
    </row>
    <row r="2794" spans="1:20" x14ac:dyDescent="0.3">
      <c r="A2794" t="s">
        <v>4112</v>
      </c>
      <c r="B2794" t="str">
        <f>_xlfn.CONCAT(쿼리1[[#This Row],[주문번호]], "-", 쿼리1[[#This Row],[공정명]])</f>
        <v>20241107-1000153021-인쇄</v>
      </c>
      <c r="C2794">
        <v>2</v>
      </c>
      <c r="D2794" t="s">
        <v>328</v>
      </c>
      <c r="E2794" s="1">
        <v>45603</v>
      </c>
      <c r="F2794" s="1">
        <v>45609</v>
      </c>
      <c r="G2794" s="1">
        <v>45614</v>
      </c>
      <c r="H2794" s="1">
        <v>45656</v>
      </c>
      <c r="I2794" s="1">
        <v>45621</v>
      </c>
      <c r="J2794" t="s">
        <v>31</v>
      </c>
      <c r="K2794" t="s">
        <v>32</v>
      </c>
      <c r="L2794">
        <v>6000</v>
      </c>
      <c r="M2794">
        <v>6000</v>
      </c>
      <c r="N2794">
        <v>5</v>
      </c>
      <c r="O2794" t="s">
        <v>4113</v>
      </c>
      <c r="P2794" t="s">
        <v>780</v>
      </c>
      <c r="Q2794" t="s">
        <v>4114</v>
      </c>
      <c r="R2794" t="s">
        <v>766</v>
      </c>
      <c r="S2794" t="s">
        <v>3735</v>
      </c>
      <c r="T2794">
        <v>30</v>
      </c>
    </row>
    <row r="2795" spans="1:20" x14ac:dyDescent="0.3">
      <c r="A2795" t="s">
        <v>4115</v>
      </c>
      <c r="B2795" t="str">
        <f>_xlfn.CONCAT(쿼리1[[#This Row],[주문번호]], "-", 쿼리1[[#This Row],[공정명]])</f>
        <v>20241028-1000164768-인쇄</v>
      </c>
      <c r="C2795">
        <v>2</v>
      </c>
      <c r="D2795" t="s">
        <v>328</v>
      </c>
      <c r="E2795" s="1">
        <v>45593</v>
      </c>
      <c r="F2795" s="1">
        <v>45596</v>
      </c>
      <c r="G2795" s="1">
        <v>45600</v>
      </c>
      <c r="H2795" s="1">
        <v>45656</v>
      </c>
      <c r="I2795" s="1">
        <v>45621</v>
      </c>
      <c r="J2795" t="s">
        <v>31</v>
      </c>
      <c r="K2795" t="s">
        <v>32</v>
      </c>
      <c r="L2795">
        <v>6000</v>
      </c>
      <c r="M2795">
        <v>6000</v>
      </c>
      <c r="N2795">
        <v>4</v>
      </c>
      <c r="O2795" t="s">
        <v>763</v>
      </c>
      <c r="P2795" t="s">
        <v>764</v>
      </c>
      <c r="Q2795" t="s">
        <v>4116</v>
      </c>
      <c r="R2795" t="s">
        <v>766</v>
      </c>
      <c r="S2795" t="s">
        <v>3735</v>
      </c>
      <c r="T2795">
        <v>30</v>
      </c>
    </row>
    <row r="2796" spans="1:20" x14ac:dyDescent="0.3">
      <c r="A2796" t="s">
        <v>4117</v>
      </c>
      <c r="B2796" t="str">
        <f>_xlfn.CONCAT(쿼리1[[#This Row],[주문번호]], "-", 쿼리1[[#This Row],[공정명]])</f>
        <v>20241126-1419P0158-합지</v>
      </c>
      <c r="C2796">
        <v>3</v>
      </c>
      <c r="D2796" t="s">
        <v>60</v>
      </c>
      <c r="E2796" s="1">
        <v>45622</v>
      </c>
      <c r="F2796" s="1">
        <v>45631</v>
      </c>
      <c r="G2796" s="1">
        <v>45624</v>
      </c>
      <c r="H2796" s="1">
        <v>45656</v>
      </c>
      <c r="I2796" s="1">
        <v>45625</v>
      </c>
      <c r="J2796" t="s">
        <v>31</v>
      </c>
      <c r="K2796" t="s">
        <v>39</v>
      </c>
      <c r="L2796">
        <v>6000</v>
      </c>
      <c r="M2796">
        <v>6000</v>
      </c>
      <c r="N2796">
        <v>-7</v>
      </c>
      <c r="O2796" t="s">
        <v>2694</v>
      </c>
      <c r="P2796" t="s">
        <v>3936</v>
      </c>
      <c r="Q2796" t="s">
        <v>4118</v>
      </c>
      <c r="R2796" t="s">
        <v>3938</v>
      </c>
      <c r="S2796" t="s">
        <v>3709</v>
      </c>
      <c r="T2796">
        <v>12</v>
      </c>
    </row>
    <row r="2797" spans="1:20" x14ac:dyDescent="0.3">
      <c r="A2797" t="s">
        <v>1325</v>
      </c>
      <c r="B2797" t="str">
        <f>_xlfn.CONCAT(쿼리1[[#This Row],[주문번호]], "-", 쿼리1[[#This Row],[공정명]])</f>
        <v>20241121-1219N0116-합지</v>
      </c>
      <c r="C2797">
        <v>1</v>
      </c>
      <c r="D2797" t="s">
        <v>60</v>
      </c>
      <c r="E2797" s="1">
        <v>45617</v>
      </c>
      <c r="F2797" s="1">
        <v>45628</v>
      </c>
      <c r="G2797" s="1">
        <v>45636</v>
      </c>
      <c r="H2797" s="1">
        <v>45656</v>
      </c>
      <c r="I2797" s="1">
        <v>45643</v>
      </c>
      <c r="J2797" t="s">
        <v>31</v>
      </c>
      <c r="K2797" t="s">
        <v>32</v>
      </c>
      <c r="L2797">
        <v>4000</v>
      </c>
      <c r="M2797">
        <v>4000</v>
      </c>
      <c r="N2797">
        <v>8</v>
      </c>
      <c r="O2797" t="s">
        <v>141</v>
      </c>
      <c r="P2797" t="s">
        <v>1326</v>
      </c>
      <c r="Q2797" t="s">
        <v>42</v>
      </c>
      <c r="R2797" t="s">
        <v>1322</v>
      </c>
      <c r="S2797" t="s">
        <v>3709</v>
      </c>
      <c r="T2797">
        <v>57142</v>
      </c>
    </row>
    <row r="2798" spans="1:20" x14ac:dyDescent="0.3">
      <c r="A2798" t="s">
        <v>1595</v>
      </c>
      <c r="B2798" t="str">
        <f>_xlfn.CONCAT(쿼리1[[#This Row],[주문번호]], "-", 쿼리1[[#This Row],[공정명]])</f>
        <v>20241206-1219N0020-합지</v>
      </c>
      <c r="C2798">
        <v>1</v>
      </c>
      <c r="D2798" t="s">
        <v>60</v>
      </c>
      <c r="E2798" s="1">
        <v>45632</v>
      </c>
      <c r="F2798" s="1">
        <v>45643</v>
      </c>
      <c r="G2798" s="1">
        <v>45639</v>
      </c>
      <c r="H2798" s="1">
        <v>45656</v>
      </c>
      <c r="I2798" s="1">
        <v>45646</v>
      </c>
      <c r="J2798" t="s">
        <v>31</v>
      </c>
      <c r="K2798" t="s">
        <v>39</v>
      </c>
      <c r="L2798">
        <v>4000</v>
      </c>
      <c r="M2798">
        <v>4000</v>
      </c>
      <c r="N2798">
        <v>-4</v>
      </c>
      <c r="O2798" t="s">
        <v>141</v>
      </c>
      <c r="P2798" t="s">
        <v>1324</v>
      </c>
      <c r="Q2798" t="s">
        <v>42</v>
      </c>
      <c r="R2798" t="s">
        <v>1322</v>
      </c>
      <c r="S2798" t="s">
        <v>3709</v>
      </c>
      <c r="T2798">
        <v>44444</v>
      </c>
    </row>
    <row r="2799" spans="1:20" x14ac:dyDescent="0.3">
      <c r="A2799" t="s">
        <v>1596</v>
      </c>
      <c r="B2799" t="str">
        <f>_xlfn.CONCAT(쿼리1[[#This Row],[주문번호]], "-", 쿼리1[[#This Row],[공정명]])</f>
        <v>20241202-1000153201-합지</v>
      </c>
      <c r="C2799">
        <v>1</v>
      </c>
      <c r="D2799" t="s">
        <v>60</v>
      </c>
      <c r="E2799" s="1">
        <v>45628</v>
      </c>
      <c r="F2799" s="1">
        <v>45637</v>
      </c>
      <c r="G2799" s="1">
        <v>45631</v>
      </c>
      <c r="H2799" s="1">
        <v>45656</v>
      </c>
      <c r="I2799" s="1">
        <v>45644</v>
      </c>
      <c r="J2799" t="s">
        <v>31</v>
      </c>
      <c r="K2799" t="s">
        <v>39</v>
      </c>
      <c r="L2799">
        <v>4000</v>
      </c>
      <c r="M2799">
        <v>4000</v>
      </c>
      <c r="N2799">
        <v>-6</v>
      </c>
      <c r="O2799" t="s">
        <v>559</v>
      </c>
      <c r="P2799" t="s">
        <v>1320</v>
      </c>
      <c r="Q2799" t="s">
        <v>42</v>
      </c>
      <c r="R2799" t="s">
        <v>1322</v>
      </c>
      <c r="S2799" t="s">
        <v>3709</v>
      </c>
      <c r="T2799">
        <v>34782</v>
      </c>
    </row>
    <row r="2800" spans="1:20" x14ac:dyDescent="0.3">
      <c r="A2800" t="s">
        <v>4119</v>
      </c>
      <c r="B2800" t="str">
        <f>_xlfn.CONCAT(쿼리1[[#This Row],[주문번호]], "-", 쿼리1[[#This Row],[공정명]])</f>
        <v>20241107-1000144917-합지</v>
      </c>
      <c r="C2800">
        <v>1</v>
      </c>
      <c r="D2800" t="s">
        <v>60</v>
      </c>
      <c r="E2800" s="1">
        <v>45603</v>
      </c>
      <c r="F2800" s="1">
        <v>45615</v>
      </c>
      <c r="G2800" s="1">
        <v>45625</v>
      </c>
      <c r="H2800" s="1">
        <v>45656</v>
      </c>
      <c r="I2800" s="1">
        <v>45632</v>
      </c>
      <c r="J2800" t="s">
        <v>31</v>
      </c>
      <c r="K2800" t="s">
        <v>32</v>
      </c>
      <c r="L2800">
        <v>30000</v>
      </c>
      <c r="M2800">
        <v>36000</v>
      </c>
      <c r="N2800">
        <v>10</v>
      </c>
      <c r="O2800" t="s">
        <v>3481</v>
      </c>
      <c r="P2800" t="s">
        <v>3482</v>
      </c>
      <c r="Q2800" t="s">
        <v>42</v>
      </c>
      <c r="R2800" t="s">
        <v>758</v>
      </c>
      <c r="S2800" t="s">
        <v>3709</v>
      </c>
      <c r="T2800">
        <v>240</v>
      </c>
    </row>
    <row r="2801" spans="1:20" x14ac:dyDescent="0.3">
      <c r="A2801" t="s">
        <v>4120</v>
      </c>
      <c r="B2801" t="str">
        <f>_xlfn.CONCAT(쿼리1[[#This Row],[주문번호]], "-", 쿼리1[[#This Row],[공정명]])</f>
        <v>20241108-1000144917-합지</v>
      </c>
      <c r="C2801">
        <v>1</v>
      </c>
      <c r="D2801" t="s">
        <v>60</v>
      </c>
      <c r="E2801" s="1">
        <v>45604</v>
      </c>
      <c r="F2801" s="1">
        <v>45616</v>
      </c>
      <c r="G2801" s="1">
        <v>45625</v>
      </c>
      <c r="H2801" s="1">
        <v>45656</v>
      </c>
      <c r="I2801" s="1">
        <v>45632</v>
      </c>
      <c r="J2801" t="s">
        <v>31</v>
      </c>
      <c r="K2801" t="s">
        <v>32</v>
      </c>
      <c r="L2801">
        <v>6000</v>
      </c>
      <c r="M2801">
        <v>6000</v>
      </c>
      <c r="N2801">
        <v>9</v>
      </c>
      <c r="O2801" t="s">
        <v>3481</v>
      </c>
      <c r="P2801" t="s">
        <v>3482</v>
      </c>
      <c r="Q2801" t="s">
        <v>42</v>
      </c>
      <c r="R2801" t="s">
        <v>758</v>
      </c>
      <c r="S2801" t="s">
        <v>3709</v>
      </c>
      <c r="T2801">
        <v>48</v>
      </c>
    </row>
    <row r="2802" spans="1:20" x14ac:dyDescent="0.3">
      <c r="A2802" t="s">
        <v>4121</v>
      </c>
      <c r="B2802" t="str">
        <f>_xlfn.CONCAT(쿼리1[[#This Row],[주문번호]], "-", 쿼리1[[#This Row],[공정명]])</f>
        <v>20241121-1420P0227-합지</v>
      </c>
      <c r="C2802">
        <v>3</v>
      </c>
      <c r="D2802" t="s">
        <v>60</v>
      </c>
      <c r="E2802" s="1">
        <v>45617</v>
      </c>
      <c r="F2802" s="1">
        <v>45628</v>
      </c>
      <c r="G2802" s="1">
        <v>45623</v>
      </c>
      <c r="H2802" s="1">
        <v>45656</v>
      </c>
      <c r="I2802" s="1">
        <v>45628</v>
      </c>
      <c r="J2802" t="s">
        <v>31</v>
      </c>
      <c r="K2802" t="s">
        <v>39</v>
      </c>
      <c r="L2802">
        <v>6000</v>
      </c>
      <c r="M2802">
        <v>6000</v>
      </c>
      <c r="N2802">
        <v>-5</v>
      </c>
      <c r="O2802" t="s">
        <v>3255</v>
      </c>
      <c r="P2802" t="s">
        <v>3256</v>
      </c>
      <c r="Q2802" t="s">
        <v>3257</v>
      </c>
      <c r="R2802" t="s">
        <v>758</v>
      </c>
      <c r="S2802" t="s">
        <v>3709</v>
      </c>
      <c r="T2802">
        <v>12</v>
      </c>
    </row>
    <row r="2803" spans="1:20" x14ac:dyDescent="0.3">
      <c r="A2803" t="s">
        <v>4122</v>
      </c>
      <c r="B2803" t="str">
        <f>_xlfn.CONCAT(쿼리1[[#This Row],[주문번호]], "-", 쿼리1[[#This Row],[공정명]])</f>
        <v>20241210-1000144917-합지</v>
      </c>
      <c r="C2803">
        <v>1</v>
      </c>
      <c r="D2803" t="s">
        <v>60</v>
      </c>
      <c r="E2803" s="1">
        <v>45636</v>
      </c>
      <c r="F2803" s="1">
        <v>45646</v>
      </c>
      <c r="G2803" s="1">
        <v>45652</v>
      </c>
      <c r="H2803" s="1">
        <v>45656</v>
      </c>
      <c r="I2803" s="1">
        <v>45652</v>
      </c>
      <c r="J2803" t="s">
        <v>31</v>
      </c>
      <c r="K2803" t="s">
        <v>32</v>
      </c>
      <c r="L2803">
        <v>30000</v>
      </c>
      <c r="M2803">
        <v>36000</v>
      </c>
      <c r="N2803">
        <v>6</v>
      </c>
      <c r="O2803" t="s">
        <v>3481</v>
      </c>
      <c r="P2803" t="s">
        <v>3482</v>
      </c>
      <c r="Q2803" t="s">
        <v>42</v>
      </c>
      <c r="R2803" t="s">
        <v>758</v>
      </c>
      <c r="S2803" t="s">
        <v>3709</v>
      </c>
      <c r="T2803">
        <v>288</v>
      </c>
    </row>
    <row r="2804" spans="1:20" x14ac:dyDescent="0.3">
      <c r="A2804" t="s">
        <v>3013</v>
      </c>
      <c r="B2804" t="str">
        <f>_xlfn.CONCAT(쿼리1[[#This Row],[주문번호]], "-", 쿼리1[[#This Row],[공정명]])</f>
        <v>20241202-1000158450-합지</v>
      </c>
      <c r="C2804">
        <v>1</v>
      </c>
      <c r="D2804" t="s">
        <v>60</v>
      </c>
      <c r="E2804" s="1">
        <v>45628</v>
      </c>
      <c r="F2804" s="1">
        <v>45637</v>
      </c>
      <c r="G2804" s="1">
        <v>45631</v>
      </c>
      <c r="H2804" s="1">
        <v>45656</v>
      </c>
      <c r="I2804" s="1">
        <v>45635</v>
      </c>
      <c r="J2804" t="s">
        <v>31</v>
      </c>
      <c r="K2804" t="s">
        <v>39</v>
      </c>
      <c r="L2804">
        <v>6000</v>
      </c>
      <c r="M2804">
        <v>6000</v>
      </c>
      <c r="N2804">
        <v>-6</v>
      </c>
      <c r="O2804" t="s">
        <v>394</v>
      </c>
      <c r="P2804" t="s">
        <v>1032</v>
      </c>
      <c r="Q2804" t="s">
        <v>42</v>
      </c>
      <c r="R2804" t="s">
        <v>2441</v>
      </c>
      <c r="S2804" t="s">
        <v>3709</v>
      </c>
      <c r="T2804">
        <v>9230</v>
      </c>
    </row>
    <row r="2805" spans="1:20" x14ac:dyDescent="0.3">
      <c r="A2805" t="s">
        <v>4123</v>
      </c>
      <c r="B2805" t="str">
        <f>_xlfn.CONCAT(쿼리1[[#This Row],[주문번호]], "-", 쿼리1[[#This Row],[공정명]])</f>
        <v>20241204-1000168180-합지</v>
      </c>
      <c r="C2805">
        <v>3</v>
      </c>
      <c r="D2805" t="s">
        <v>60</v>
      </c>
      <c r="E2805" s="1">
        <v>45630</v>
      </c>
      <c r="F2805" s="1">
        <v>45639</v>
      </c>
      <c r="G2805" s="1">
        <v>45642</v>
      </c>
      <c r="H2805" s="1">
        <v>45656</v>
      </c>
      <c r="I2805" s="1">
        <v>45645</v>
      </c>
      <c r="J2805" t="s">
        <v>31</v>
      </c>
      <c r="K2805" t="s">
        <v>32</v>
      </c>
      <c r="L2805">
        <v>8000</v>
      </c>
      <c r="M2805">
        <v>8000</v>
      </c>
      <c r="N2805">
        <v>3</v>
      </c>
      <c r="O2805" t="s">
        <v>1533</v>
      </c>
      <c r="P2805" t="s">
        <v>4124</v>
      </c>
      <c r="Q2805" t="s">
        <v>4125</v>
      </c>
      <c r="R2805" t="s">
        <v>758</v>
      </c>
      <c r="S2805" t="s">
        <v>3709</v>
      </c>
      <c r="T2805">
        <v>16</v>
      </c>
    </row>
    <row r="2806" spans="1:20" x14ac:dyDescent="0.3">
      <c r="A2806" t="s">
        <v>576</v>
      </c>
      <c r="B2806" t="str">
        <f>_xlfn.CONCAT(쿼리1[[#This Row],[주문번호]], "-", 쿼리1[[#This Row],[공정명]])</f>
        <v>20241029-1000164203-합지</v>
      </c>
      <c r="C2806">
        <v>3</v>
      </c>
      <c r="D2806" t="s">
        <v>60</v>
      </c>
      <c r="E2806" s="1">
        <v>45594</v>
      </c>
      <c r="F2806" s="1">
        <v>45603</v>
      </c>
      <c r="G2806" s="1">
        <v>45608</v>
      </c>
      <c r="H2806" s="1">
        <v>45656</v>
      </c>
      <c r="I2806" s="1">
        <v>45611</v>
      </c>
      <c r="J2806" t="s">
        <v>31</v>
      </c>
      <c r="K2806" t="s">
        <v>32</v>
      </c>
      <c r="L2806">
        <v>6000</v>
      </c>
      <c r="M2806">
        <v>5950</v>
      </c>
      <c r="N2806">
        <v>5</v>
      </c>
      <c r="O2806" t="s">
        <v>573</v>
      </c>
      <c r="P2806" t="s">
        <v>577</v>
      </c>
      <c r="Q2806" t="s">
        <v>578</v>
      </c>
      <c r="R2806" t="s">
        <v>26</v>
      </c>
      <c r="S2806" t="s">
        <v>3709</v>
      </c>
      <c r="T2806">
        <v>17647</v>
      </c>
    </row>
    <row r="2807" spans="1:20" x14ac:dyDescent="0.3">
      <c r="A2807" t="s">
        <v>2468</v>
      </c>
      <c r="B2807" t="str">
        <f>_xlfn.CONCAT(쿼리1[[#This Row],[주문번호]], "-", 쿼리1[[#This Row],[공정명]])</f>
        <v>20241114-1000165013-합지</v>
      </c>
      <c r="C2807">
        <v>3</v>
      </c>
      <c r="D2807" t="s">
        <v>60</v>
      </c>
      <c r="E2807" s="1">
        <v>45610</v>
      </c>
      <c r="F2807" s="1">
        <v>45621</v>
      </c>
      <c r="G2807" s="1">
        <v>45617</v>
      </c>
      <c r="H2807" s="1">
        <v>45656</v>
      </c>
      <c r="I2807" s="1">
        <v>45625</v>
      </c>
      <c r="J2807" t="s">
        <v>31</v>
      </c>
      <c r="K2807" t="s">
        <v>39</v>
      </c>
      <c r="L2807">
        <v>6000</v>
      </c>
      <c r="M2807">
        <v>6000</v>
      </c>
      <c r="N2807">
        <v>-4</v>
      </c>
      <c r="O2807" t="s">
        <v>559</v>
      </c>
      <c r="P2807" t="s">
        <v>2469</v>
      </c>
      <c r="Q2807" t="s">
        <v>2470</v>
      </c>
      <c r="R2807" t="s">
        <v>1486</v>
      </c>
      <c r="S2807" t="s">
        <v>3709</v>
      </c>
      <c r="T2807">
        <v>36363</v>
      </c>
    </row>
    <row r="2808" spans="1:20" x14ac:dyDescent="0.3">
      <c r="A2808" t="s">
        <v>3343</v>
      </c>
      <c r="B2808" t="str">
        <f>_xlfn.CONCAT(쿼리1[[#This Row],[주문번호]], "-", 쿼리1[[#This Row],[공정명]])</f>
        <v>20241210-11150297-합지</v>
      </c>
      <c r="C2808">
        <v>3</v>
      </c>
      <c r="D2808" t="s">
        <v>60</v>
      </c>
      <c r="E2808" s="1">
        <v>45636</v>
      </c>
      <c r="F2808" s="1">
        <v>45642</v>
      </c>
      <c r="G2808" s="1">
        <v>45642</v>
      </c>
      <c r="H2808" s="1">
        <v>45656</v>
      </c>
      <c r="I2808" s="1">
        <v>45647</v>
      </c>
      <c r="J2808" t="s">
        <v>31</v>
      </c>
      <c r="K2808" t="s">
        <v>39</v>
      </c>
      <c r="L2808">
        <v>12000</v>
      </c>
      <c r="M2808">
        <v>11600</v>
      </c>
      <c r="N2808">
        <v>0</v>
      </c>
      <c r="O2808" t="s">
        <v>1346</v>
      </c>
      <c r="P2808" t="s">
        <v>1347</v>
      </c>
      <c r="Q2808" t="s">
        <v>1348</v>
      </c>
      <c r="R2808" t="s">
        <v>26</v>
      </c>
      <c r="S2808" t="s">
        <v>3709</v>
      </c>
      <c r="T2808">
        <v>48000</v>
      </c>
    </row>
    <row r="2809" spans="1:20" x14ac:dyDescent="0.3">
      <c r="A2809" t="s">
        <v>4126</v>
      </c>
      <c r="B2809" t="str">
        <f>_xlfn.CONCAT(쿼리1[[#This Row],[주문번호]], "-", 쿼리1[[#This Row],[공정명]])</f>
        <v>20241126-1217P0002-합지</v>
      </c>
      <c r="C2809">
        <v>4</v>
      </c>
      <c r="D2809" t="s">
        <v>60</v>
      </c>
      <c r="E2809" s="1">
        <v>45622</v>
      </c>
      <c r="F2809" s="1">
        <v>45631</v>
      </c>
      <c r="G2809" s="1">
        <v>45646</v>
      </c>
      <c r="H2809" s="1">
        <v>45656</v>
      </c>
      <c r="I2809" s="1">
        <v>45650</v>
      </c>
      <c r="J2809" t="s">
        <v>31</v>
      </c>
      <c r="K2809" t="s">
        <v>32</v>
      </c>
      <c r="L2809">
        <v>12000</v>
      </c>
      <c r="M2809">
        <v>6000</v>
      </c>
      <c r="N2809">
        <v>15</v>
      </c>
      <c r="O2809" t="s">
        <v>133</v>
      </c>
      <c r="P2809" t="s">
        <v>4127</v>
      </c>
      <c r="Q2809" t="s">
        <v>4128</v>
      </c>
      <c r="R2809" t="s">
        <v>58</v>
      </c>
      <c r="S2809" t="s">
        <v>3709</v>
      </c>
      <c r="T2809">
        <v>48</v>
      </c>
    </row>
    <row r="2810" spans="1:20" x14ac:dyDescent="0.3">
      <c r="A2810" t="s">
        <v>4126</v>
      </c>
      <c r="B2810" t="str">
        <f>_xlfn.CONCAT(쿼리1[[#This Row],[주문번호]], "-", 쿼리1[[#This Row],[공정명]])</f>
        <v>20241126-1217P0002-합지</v>
      </c>
      <c r="C2810">
        <v>4</v>
      </c>
      <c r="D2810" t="s">
        <v>60</v>
      </c>
      <c r="E2810" s="1">
        <v>45622</v>
      </c>
      <c r="F2810" s="1">
        <v>45631</v>
      </c>
      <c r="G2810" s="1">
        <v>45638</v>
      </c>
      <c r="H2810" s="1">
        <v>45656</v>
      </c>
      <c r="I2810" s="1">
        <v>45650</v>
      </c>
      <c r="J2810" t="s">
        <v>31</v>
      </c>
      <c r="K2810" t="s">
        <v>32</v>
      </c>
      <c r="L2810">
        <v>12000</v>
      </c>
      <c r="M2810">
        <v>6000</v>
      </c>
      <c r="N2810">
        <v>7</v>
      </c>
      <c r="O2810" t="s">
        <v>133</v>
      </c>
      <c r="P2810" t="s">
        <v>4127</v>
      </c>
      <c r="Q2810" t="s">
        <v>4128</v>
      </c>
      <c r="R2810" t="s">
        <v>58</v>
      </c>
      <c r="S2810" t="s">
        <v>3709</v>
      </c>
      <c r="T2810">
        <v>48</v>
      </c>
    </row>
    <row r="2811" spans="1:20" x14ac:dyDescent="0.3">
      <c r="A2811" t="s">
        <v>4129</v>
      </c>
      <c r="B2811" t="str">
        <f>_xlfn.CONCAT(쿼리1[[#This Row],[주문번호]], "-", 쿼리1[[#This Row],[공정명]])</f>
        <v>20241104-1000155316-합지</v>
      </c>
      <c r="C2811">
        <v>3</v>
      </c>
      <c r="D2811" t="s">
        <v>60</v>
      </c>
      <c r="E2811" s="1">
        <v>45600</v>
      </c>
      <c r="F2811" s="1">
        <v>45609</v>
      </c>
      <c r="G2811" s="1">
        <v>45608</v>
      </c>
      <c r="H2811" s="1">
        <v>45656</v>
      </c>
      <c r="I2811" s="1">
        <v>45611</v>
      </c>
      <c r="J2811" t="s">
        <v>31</v>
      </c>
      <c r="K2811" t="s">
        <v>39</v>
      </c>
      <c r="L2811">
        <v>12000</v>
      </c>
      <c r="M2811">
        <v>12000</v>
      </c>
      <c r="N2811">
        <v>-1</v>
      </c>
      <c r="O2811" t="s">
        <v>3853</v>
      </c>
      <c r="P2811" t="s">
        <v>3911</v>
      </c>
      <c r="Q2811" t="s">
        <v>4130</v>
      </c>
      <c r="R2811" t="s">
        <v>26</v>
      </c>
      <c r="S2811" t="s">
        <v>3709</v>
      </c>
      <c r="T2811">
        <v>48</v>
      </c>
    </row>
    <row r="2812" spans="1:20" x14ac:dyDescent="0.3">
      <c r="A2812" t="s">
        <v>4131</v>
      </c>
      <c r="B2812" t="str">
        <f>_xlfn.CONCAT(쿼리1[[#This Row],[주문번호]], "-", 쿼리1[[#This Row],[공정명]])</f>
        <v>20240906-1000152701-합지</v>
      </c>
      <c r="C2812">
        <v>4</v>
      </c>
      <c r="D2812" t="s">
        <v>60</v>
      </c>
      <c r="E2812" s="1">
        <v>45541</v>
      </c>
      <c r="F2812" s="1">
        <v>45553</v>
      </c>
      <c r="G2812" s="1">
        <v>45559</v>
      </c>
      <c r="H2812" s="1">
        <v>45656</v>
      </c>
      <c r="I2812" s="1">
        <v>45559</v>
      </c>
      <c r="J2812" t="s">
        <v>31</v>
      </c>
      <c r="K2812" t="s">
        <v>32</v>
      </c>
      <c r="L2812">
        <v>6000</v>
      </c>
      <c r="M2812">
        <v>4800</v>
      </c>
      <c r="N2812">
        <v>6</v>
      </c>
      <c r="O2812" t="s">
        <v>2959</v>
      </c>
      <c r="P2812" t="s">
        <v>1491</v>
      </c>
      <c r="Q2812" t="s">
        <v>2960</v>
      </c>
      <c r="R2812" t="s">
        <v>1298</v>
      </c>
      <c r="S2812" t="s">
        <v>1967</v>
      </c>
      <c r="T2812">
        <v>8</v>
      </c>
    </row>
    <row r="2813" spans="1:20" x14ac:dyDescent="0.3">
      <c r="A2813" t="s">
        <v>4131</v>
      </c>
      <c r="B2813" t="str">
        <f>_xlfn.CONCAT(쿼리1[[#This Row],[주문번호]], "-", 쿼리1[[#This Row],[공정명]])</f>
        <v>20240906-1000152701-합지</v>
      </c>
      <c r="C2813">
        <v>4</v>
      </c>
      <c r="D2813" t="s">
        <v>60</v>
      </c>
      <c r="E2813" s="1">
        <v>45541</v>
      </c>
      <c r="F2813" s="1">
        <v>45553</v>
      </c>
      <c r="G2813" s="1">
        <v>45559</v>
      </c>
      <c r="H2813" s="1">
        <v>45656</v>
      </c>
      <c r="I2813" s="1">
        <v>45559</v>
      </c>
      <c r="J2813" t="s">
        <v>31</v>
      </c>
      <c r="K2813" t="s">
        <v>32</v>
      </c>
      <c r="L2813">
        <v>6000</v>
      </c>
      <c r="M2813">
        <v>4800</v>
      </c>
      <c r="N2813">
        <v>6</v>
      </c>
      <c r="O2813" t="s">
        <v>2959</v>
      </c>
      <c r="P2813" t="s">
        <v>1491</v>
      </c>
      <c r="Q2813" t="s">
        <v>2960</v>
      </c>
      <c r="R2813" t="s">
        <v>1298</v>
      </c>
      <c r="S2813" t="s">
        <v>1967</v>
      </c>
      <c r="T2813">
        <v>8</v>
      </c>
    </row>
    <row r="2814" spans="1:20" x14ac:dyDescent="0.3">
      <c r="A2814" t="s">
        <v>4131</v>
      </c>
      <c r="B2814" t="str">
        <f>_xlfn.CONCAT(쿼리1[[#This Row],[주문번호]], "-", 쿼리1[[#This Row],[공정명]])</f>
        <v>20240906-1000152701-합지</v>
      </c>
      <c r="C2814">
        <v>4</v>
      </c>
      <c r="D2814" t="s">
        <v>60</v>
      </c>
      <c r="E2814" s="1">
        <v>45541</v>
      </c>
      <c r="F2814" s="1">
        <v>45553</v>
      </c>
      <c r="G2814" s="1">
        <v>45559</v>
      </c>
      <c r="H2814" s="1">
        <v>45656</v>
      </c>
      <c r="I2814" s="1">
        <v>45559</v>
      </c>
      <c r="J2814" t="s">
        <v>31</v>
      </c>
      <c r="K2814" t="s">
        <v>32</v>
      </c>
      <c r="L2814">
        <v>6000</v>
      </c>
      <c r="M2814">
        <v>4800</v>
      </c>
      <c r="N2814">
        <v>6</v>
      </c>
      <c r="O2814" t="s">
        <v>2959</v>
      </c>
      <c r="P2814" t="s">
        <v>1491</v>
      </c>
      <c r="Q2814" t="s">
        <v>2960</v>
      </c>
      <c r="R2814" t="s">
        <v>1298</v>
      </c>
      <c r="S2814" t="s">
        <v>1967</v>
      </c>
      <c r="T2814">
        <v>8</v>
      </c>
    </row>
    <row r="2815" spans="1:20" x14ac:dyDescent="0.3">
      <c r="A2815" t="s">
        <v>4131</v>
      </c>
      <c r="B2815" t="str">
        <f>_xlfn.CONCAT(쿼리1[[#This Row],[주문번호]], "-", 쿼리1[[#This Row],[공정명]])</f>
        <v>20240906-1000152701-합지</v>
      </c>
      <c r="C2815">
        <v>4</v>
      </c>
      <c r="D2815" t="s">
        <v>60</v>
      </c>
      <c r="E2815" s="1">
        <v>45541</v>
      </c>
      <c r="F2815" s="1">
        <v>45553</v>
      </c>
      <c r="G2815" s="1">
        <v>45559</v>
      </c>
      <c r="H2815" s="1">
        <v>45656</v>
      </c>
      <c r="I2815" s="1">
        <v>45559</v>
      </c>
      <c r="J2815" t="s">
        <v>31</v>
      </c>
      <c r="K2815" t="s">
        <v>32</v>
      </c>
      <c r="L2815">
        <v>6000</v>
      </c>
      <c r="M2815">
        <v>4800</v>
      </c>
      <c r="N2815">
        <v>6</v>
      </c>
      <c r="O2815" t="s">
        <v>2959</v>
      </c>
      <c r="P2815" t="s">
        <v>1491</v>
      </c>
      <c r="Q2815" t="s">
        <v>2960</v>
      </c>
      <c r="R2815" t="s">
        <v>1298</v>
      </c>
      <c r="S2815" t="s">
        <v>1967</v>
      </c>
      <c r="T2815">
        <v>8</v>
      </c>
    </row>
    <row r="2816" spans="1:20" x14ac:dyDescent="0.3">
      <c r="A2816" t="s">
        <v>4131</v>
      </c>
      <c r="B2816" t="str">
        <f>_xlfn.CONCAT(쿼리1[[#This Row],[주문번호]], "-", 쿼리1[[#This Row],[공정명]])</f>
        <v>20240906-1000152701-분단</v>
      </c>
      <c r="C2816">
        <v>5</v>
      </c>
      <c r="D2816" t="s">
        <v>196</v>
      </c>
      <c r="E2816" s="1">
        <v>45541</v>
      </c>
      <c r="F2816" s="1">
        <v>45554</v>
      </c>
      <c r="G2816" s="1"/>
      <c r="H2816" s="1">
        <v>45656</v>
      </c>
      <c r="I2816" s="1">
        <v>45559</v>
      </c>
      <c r="J2816" t="s">
        <v>21</v>
      </c>
      <c r="K2816" t="s">
        <v>22</v>
      </c>
      <c r="L2816">
        <v>6000</v>
      </c>
      <c r="O2816" t="s">
        <v>2959</v>
      </c>
      <c r="P2816" t="s">
        <v>1491</v>
      </c>
      <c r="Q2816" t="s">
        <v>2960</v>
      </c>
      <c r="R2816" t="s">
        <v>1298</v>
      </c>
      <c r="S2816" t="s">
        <v>1967</v>
      </c>
      <c r="T2816">
        <v>8</v>
      </c>
    </row>
    <row r="2817" spans="1:20" x14ac:dyDescent="0.3">
      <c r="A2817" t="s">
        <v>3518</v>
      </c>
      <c r="B2817" t="str">
        <f>_xlfn.CONCAT(쿼리1[[#This Row],[주문번호]], "-", 쿼리1[[#This Row],[공정명]])</f>
        <v>20241106-1000169554-합지</v>
      </c>
      <c r="C2817">
        <v>3</v>
      </c>
      <c r="D2817" t="s">
        <v>60</v>
      </c>
      <c r="E2817" s="1">
        <v>45602</v>
      </c>
      <c r="F2817" s="1">
        <v>45611</v>
      </c>
      <c r="G2817" s="1">
        <v>45616</v>
      </c>
      <c r="H2817" s="1">
        <v>45656</v>
      </c>
      <c r="I2817" s="1">
        <v>45618</v>
      </c>
      <c r="J2817" t="s">
        <v>31</v>
      </c>
      <c r="K2817" t="s">
        <v>32</v>
      </c>
      <c r="L2817">
        <v>3000</v>
      </c>
      <c r="M2817">
        <v>2980</v>
      </c>
      <c r="N2817">
        <v>5</v>
      </c>
      <c r="O2817" t="s">
        <v>81</v>
      </c>
      <c r="P2817" t="s">
        <v>2765</v>
      </c>
      <c r="Q2817" t="s">
        <v>3519</v>
      </c>
      <c r="R2817" t="s">
        <v>84</v>
      </c>
      <c r="S2817" t="s">
        <v>1967</v>
      </c>
      <c r="T2817">
        <v>50000</v>
      </c>
    </row>
    <row r="2818" spans="1:20" x14ac:dyDescent="0.3">
      <c r="A2818" t="s">
        <v>3518</v>
      </c>
      <c r="B2818" t="str">
        <f>_xlfn.CONCAT(쿼리1[[#This Row],[주문번호]], "-", 쿼리1[[#This Row],[공정명]])</f>
        <v>20241106-1000169554-합지</v>
      </c>
      <c r="C2818">
        <v>3</v>
      </c>
      <c r="D2818" t="s">
        <v>60</v>
      </c>
      <c r="E2818" s="1">
        <v>45602</v>
      </c>
      <c r="F2818" s="1">
        <v>45611</v>
      </c>
      <c r="G2818" s="1">
        <v>45616</v>
      </c>
      <c r="H2818" s="1">
        <v>45656</v>
      </c>
      <c r="I2818" s="1">
        <v>45618</v>
      </c>
      <c r="J2818" t="s">
        <v>31</v>
      </c>
      <c r="K2818" t="s">
        <v>32</v>
      </c>
      <c r="L2818">
        <v>3000</v>
      </c>
      <c r="M2818">
        <v>2980</v>
      </c>
      <c r="N2818">
        <v>5</v>
      </c>
      <c r="O2818" t="s">
        <v>81</v>
      </c>
      <c r="P2818" t="s">
        <v>2765</v>
      </c>
      <c r="Q2818" t="s">
        <v>3519</v>
      </c>
      <c r="R2818" t="s">
        <v>84</v>
      </c>
      <c r="S2818" t="s">
        <v>1967</v>
      </c>
      <c r="T2818">
        <v>50000</v>
      </c>
    </row>
    <row r="2819" spans="1:20" x14ac:dyDescent="0.3">
      <c r="A2819" t="s">
        <v>3518</v>
      </c>
      <c r="B2819" t="str">
        <f>_xlfn.CONCAT(쿼리1[[#This Row],[주문번호]], "-", 쿼리1[[#This Row],[공정명]])</f>
        <v>20241106-1000169554-합지</v>
      </c>
      <c r="C2819">
        <v>3</v>
      </c>
      <c r="D2819" t="s">
        <v>60</v>
      </c>
      <c r="E2819" s="1">
        <v>45602</v>
      </c>
      <c r="F2819" s="1">
        <v>45611</v>
      </c>
      <c r="G2819" s="1">
        <v>45616</v>
      </c>
      <c r="H2819" s="1">
        <v>45656</v>
      </c>
      <c r="I2819" s="1">
        <v>45618</v>
      </c>
      <c r="J2819" t="s">
        <v>31</v>
      </c>
      <c r="K2819" t="s">
        <v>32</v>
      </c>
      <c r="L2819">
        <v>3000</v>
      </c>
      <c r="M2819">
        <v>2980</v>
      </c>
      <c r="N2819">
        <v>5</v>
      </c>
      <c r="O2819" t="s">
        <v>81</v>
      </c>
      <c r="P2819" t="s">
        <v>2765</v>
      </c>
      <c r="Q2819" t="s">
        <v>3519</v>
      </c>
      <c r="R2819" t="s">
        <v>84</v>
      </c>
      <c r="S2819" t="s">
        <v>1967</v>
      </c>
      <c r="T2819">
        <v>50000</v>
      </c>
    </row>
    <row r="2820" spans="1:20" x14ac:dyDescent="0.3">
      <c r="A2820" t="s">
        <v>3518</v>
      </c>
      <c r="B2820" t="str">
        <f>_xlfn.CONCAT(쿼리1[[#This Row],[주문번호]], "-", 쿼리1[[#This Row],[공정명]])</f>
        <v>20241106-1000169554-합지</v>
      </c>
      <c r="C2820">
        <v>3</v>
      </c>
      <c r="D2820" t="s">
        <v>60</v>
      </c>
      <c r="E2820" s="1">
        <v>45602</v>
      </c>
      <c r="F2820" s="1">
        <v>45611</v>
      </c>
      <c r="G2820" s="1">
        <v>45616</v>
      </c>
      <c r="H2820" s="1">
        <v>45656</v>
      </c>
      <c r="I2820" s="1">
        <v>45618</v>
      </c>
      <c r="J2820" t="s">
        <v>31</v>
      </c>
      <c r="K2820" t="s">
        <v>32</v>
      </c>
      <c r="L2820">
        <v>3000</v>
      </c>
      <c r="M2820">
        <v>2980</v>
      </c>
      <c r="N2820">
        <v>5</v>
      </c>
      <c r="O2820" t="s">
        <v>81</v>
      </c>
      <c r="P2820" t="s">
        <v>2765</v>
      </c>
      <c r="Q2820" t="s">
        <v>3519</v>
      </c>
      <c r="R2820" t="s">
        <v>84</v>
      </c>
      <c r="S2820" t="s">
        <v>1967</v>
      </c>
      <c r="T2820">
        <v>50000</v>
      </c>
    </row>
    <row r="2821" spans="1:20" x14ac:dyDescent="0.3">
      <c r="A2821" t="s">
        <v>3518</v>
      </c>
      <c r="B2821" t="str">
        <f>_xlfn.CONCAT(쿼리1[[#This Row],[주문번호]], "-", 쿼리1[[#This Row],[공정명]])</f>
        <v>20241106-1000169554-합지</v>
      </c>
      <c r="C2821">
        <v>3</v>
      </c>
      <c r="D2821" t="s">
        <v>60</v>
      </c>
      <c r="E2821" s="1">
        <v>45602</v>
      </c>
      <c r="F2821" s="1">
        <v>45611</v>
      </c>
      <c r="G2821" s="1">
        <v>45616</v>
      </c>
      <c r="H2821" s="1">
        <v>45656</v>
      </c>
      <c r="I2821" s="1">
        <v>45618</v>
      </c>
      <c r="J2821" t="s">
        <v>31</v>
      </c>
      <c r="K2821" t="s">
        <v>32</v>
      </c>
      <c r="L2821">
        <v>3000</v>
      </c>
      <c r="M2821">
        <v>2980</v>
      </c>
      <c r="N2821">
        <v>5</v>
      </c>
      <c r="O2821" t="s">
        <v>81</v>
      </c>
      <c r="P2821" t="s">
        <v>2765</v>
      </c>
      <c r="Q2821" t="s">
        <v>3519</v>
      </c>
      <c r="R2821" t="s">
        <v>84</v>
      </c>
      <c r="S2821" t="s">
        <v>1967</v>
      </c>
      <c r="T2821">
        <v>50000</v>
      </c>
    </row>
    <row r="2822" spans="1:20" x14ac:dyDescent="0.3">
      <c r="A2822" t="s">
        <v>2764</v>
      </c>
      <c r="B2822" t="str">
        <f>_xlfn.CONCAT(쿼리1[[#This Row],[주문번호]], "-", 쿼리1[[#This Row],[공정명]])</f>
        <v>20241106-1000169547-합지</v>
      </c>
      <c r="C2822">
        <v>3</v>
      </c>
      <c r="D2822" t="s">
        <v>60</v>
      </c>
      <c r="E2822" s="1">
        <v>45602</v>
      </c>
      <c r="F2822" s="1">
        <v>45611</v>
      </c>
      <c r="G2822" s="1">
        <v>45616</v>
      </c>
      <c r="H2822" s="1">
        <v>45656</v>
      </c>
      <c r="I2822" s="1">
        <v>45618</v>
      </c>
      <c r="J2822" t="s">
        <v>31</v>
      </c>
      <c r="K2822" t="s">
        <v>32</v>
      </c>
      <c r="L2822">
        <v>3000</v>
      </c>
      <c r="M2822">
        <v>2850</v>
      </c>
      <c r="N2822">
        <v>5</v>
      </c>
      <c r="O2822" t="s">
        <v>81</v>
      </c>
      <c r="P2822" t="s">
        <v>2765</v>
      </c>
      <c r="Q2822" t="s">
        <v>2766</v>
      </c>
      <c r="R2822" t="s">
        <v>84</v>
      </c>
      <c r="S2822" t="s">
        <v>1967</v>
      </c>
      <c r="T2822">
        <v>50000</v>
      </c>
    </row>
    <row r="2823" spans="1:20" x14ac:dyDescent="0.3">
      <c r="A2823" t="s">
        <v>2764</v>
      </c>
      <c r="B2823" t="str">
        <f>_xlfn.CONCAT(쿼리1[[#This Row],[주문번호]], "-", 쿼리1[[#This Row],[공정명]])</f>
        <v>20241106-1000169547-합지</v>
      </c>
      <c r="C2823">
        <v>3</v>
      </c>
      <c r="D2823" t="s">
        <v>60</v>
      </c>
      <c r="E2823" s="1">
        <v>45602</v>
      </c>
      <c r="F2823" s="1">
        <v>45611</v>
      </c>
      <c r="G2823" s="1">
        <v>45616</v>
      </c>
      <c r="H2823" s="1">
        <v>45656</v>
      </c>
      <c r="I2823" s="1">
        <v>45618</v>
      </c>
      <c r="J2823" t="s">
        <v>31</v>
      </c>
      <c r="K2823" t="s">
        <v>32</v>
      </c>
      <c r="L2823">
        <v>3000</v>
      </c>
      <c r="M2823">
        <v>2850</v>
      </c>
      <c r="N2823">
        <v>5</v>
      </c>
      <c r="O2823" t="s">
        <v>81</v>
      </c>
      <c r="P2823" t="s">
        <v>2765</v>
      </c>
      <c r="Q2823" t="s">
        <v>2766</v>
      </c>
      <c r="R2823" t="s">
        <v>84</v>
      </c>
      <c r="S2823" t="s">
        <v>1967</v>
      </c>
      <c r="T2823">
        <v>50000</v>
      </c>
    </row>
    <row r="2824" spans="1:20" x14ac:dyDescent="0.3">
      <c r="A2824" t="s">
        <v>2764</v>
      </c>
      <c r="B2824" t="str">
        <f>_xlfn.CONCAT(쿼리1[[#This Row],[주문번호]], "-", 쿼리1[[#This Row],[공정명]])</f>
        <v>20241106-1000169547-합지</v>
      </c>
      <c r="C2824">
        <v>3</v>
      </c>
      <c r="D2824" t="s">
        <v>60</v>
      </c>
      <c r="E2824" s="1">
        <v>45602</v>
      </c>
      <c r="F2824" s="1">
        <v>45611</v>
      </c>
      <c r="G2824" s="1">
        <v>45616</v>
      </c>
      <c r="H2824" s="1">
        <v>45656</v>
      </c>
      <c r="I2824" s="1">
        <v>45618</v>
      </c>
      <c r="J2824" t="s">
        <v>31</v>
      </c>
      <c r="K2824" t="s">
        <v>32</v>
      </c>
      <c r="L2824">
        <v>3000</v>
      </c>
      <c r="M2824">
        <v>2850</v>
      </c>
      <c r="N2824">
        <v>5</v>
      </c>
      <c r="O2824" t="s">
        <v>81</v>
      </c>
      <c r="P2824" t="s">
        <v>2765</v>
      </c>
      <c r="Q2824" t="s">
        <v>2766</v>
      </c>
      <c r="R2824" t="s">
        <v>84</v>
      </c>
      <c r="S2824" t="s">
        <v>1967</v>
      </c>
      <c r="T2824">
        <v>50000</v>
      </c>
    </row>
    <row r="2825" spans="1:20" x14ac:dyDescent="0.3">
      <c r="A2825" t="s">
        <v>2764</v>
      </c>
      <c r="B2825" t="str">
        <f>_xlfn.CONCAT(쿼리1[[#This Row],[주문번호]], "-", 쿼리1[[#This Row],[공정명]])</f>
        <v>20241106-1000169547-합지</v>
      </c>
      <c r="C2825">
        <v>3</v>
      </c>
      <c r="D2825" t="s">
        <v>60</v>
      </c>
      <c r="E2825" s="1">
        <v>45602</v>
      </c>
      <c r="F2825" s="1">
        <v>45611</v>
      </c>
      <c r="G2825" s="1">
        <v>45616</v>
      </c>
      <c r="H2825" s="1">
        <v>45656</v>
      </c>
      <c r="I2825" s="1">
        <v>45618</v>
      </c>
      <c r="J2825" t="s">
        <v>31</v>
      </c>
      <c r="K2825" t="s">
        <v>32</v>
      </c>
      <c r="L2825">
        <v>3000</v>
      </c>
      <c r="M2825">
        <v>2850</v>
      </c>
      <c r="N2825">
        <v>5</v>
      </c>
      <c r="O2825" t="s">
        <v>81</v>
      </c>
      <c r="P2825" t="s">
        <v>2765</v>
      </c>
      <c r="Q2825" t="s">
        <v>2766</v>
      </c>
      <c r="R2825" t="s">
        <v>84</v>
      </c>
      <c r="S2825" t="s">
        <v>1967</v>
      </c>
      <c r="T2825">
        <v>50000</v>
      </c>
    </row>
    <row r="2826" spans="1:20" x14ac:dyDescent="0.3">
      <c r="A2826" t="s">
        <v>2764</v>
      </c>
      <c r="B2826" t="str">
        <f>_xlfn.CONCAT(쿼리1[[#This Row],[주문번호]], "-", 쿼리1[[#This Row],[공정명]])</f>
        <v>20241106-1000169547-합지</v>
      </c>
      <c r="C2826">
        <v>3</v>
      </c>
      <c r="D2826" t="s">
        <v>60</v>
      </c>
      <c r="E2826" s="1">
        <v>45602</v>
      </c>
      <c r="F2826" s="1">
        <v>45611</v>
      </c>
      <c r="G2826" s="1">
        <v>45616</v>
      </c>
      <c r="H2826" s="1">
        <v>45656</v>
      </c>
      <c r="I2826" s="1">
        <v>45618</v>
      </c>
      <c r="J2826" t="s">
        <v>31</v>
      </c>
      <c r="K2826" t="s">
        <v>32</v>
      </c>
      <c r="L2826">
        <v>3000</v>
      </c>
      <c r="M2826">
        <v>2850</v>
      </c>
      <c r="N2826">
        <v>5</v>
      </c>
      <c r="O2826" t="s">
        <v>81</v>
      </c>
      <c r="P2826" t="s">
        <v>2765</v>
      </c>
      <c r="Q2826" t="s">
        <v>2766</v>
      </c>
      <c r="R2826" t="s">
        <v>84</v>
      </c>
      <c r="S2826" t="s">
        <v>1967</v>
      </c>
      <c r="T2826">
        <v>50000</v>
      </c>
    </row>
    <row r="2827" spans="1:20" x14ac:dyDescent="0.3">
      <c r="A2827" t="s">
        <v>3072</v>
      </c>
      <c r="B2827" t="str">
        <f>_xlfn.CONCAT(쿼리1[[#This Row],[주문번호]], "-", 쿼리1[[#This Row],[공정명]])</f>
        <v>20241226-1000166524-인쇄</v>
      </c>
      <c r="C2827">
        <v>2</v>
      </c>
      <c r="D2827" t="s">
        <v>328</v>
      </c>
      <c r="E2827" s="1">
        <v>45652</v>
      </c>
      <c r="F2827" s="1">
        <v>45658</v>
      </c>
      <c r="G2827" s="1"/>
      <c r="H2827" s="1">
        <v>45656</v>
      </c>
      <c r="I2827" s="1"/>
      <c r="J2827" t="s">
        <v>21</v>
      </c>
      <c r="K2827" t="s">
        <v>282</v>
      </c>
      <c r="L2827">
        <v>6000</v>
      </c>
      <c r="O2827" t="s">
        <v>615</v>
      </c>
      <c r="P2827" t="s">
        <v>3052</v>
      </c>
      <c r="Q2827" t="s">
        <v>3073</v>
      </c>
      <c r="R2827" t="s">
        <v>2713</v>
      </c>
      <c r="S2827" t="s">
        <v>3735</v>
      </c>
      <c r="T2827">
        <v>13333</v>
      </c>
    </row>
    <row r="2828" spans="1:20" x14ac:dyDescent="0.3">
      <c r="A2828" t="s">
        <v>3076</v>
      </c>
      <c r="B2828" t="str">
        <f>_xlfn.CONCAT(쿼리1[[#This Row],[주문번호]], "-", 쿼리1[[#This Row],[공정명]])</f>
        <v>20240902-1000166524-인쇄</v>
      </c>
      <c r="C2828">
        <v>2</v>
      </c>
      <c r="D2828" t="s">
        <v>328</v>
      </c>
      <c r="E2828" s="1">
        <v>45537</v>
      </c>
      <c r="F2828" s="1">
        <v>45541</v>
      </c>
      <c r="G2828" s="1">
        <v>45558</v>
      </c>
      <c r="H2828" s="1">
        <v>45656</v>
      </c>
      <c r="I2828" s="1">
        <v>45575</v>
      </c>
      <c r="J2828" t="s">
        <v>31</v>
      </c>
      <c r="K2828" t="s">
        <v>32</v>
      </c>
      <c r="L2828">
        <v>18000</v>
      </c>
      <c r="M2828">
        <v>18000</v>
      </c>
      <c r="N2828">
        <v>17</v>
      </c>
      <c r="O2828" t="s">
        <v>615</v>
      </c>
      <c r="P2828" t="s">
        <v>3052</v>
      </c>
      <c r="Q2828" t="s">
        <v>3073</v>
      </c>
      <c r="R2828" t="s">
        <v>2713</v>
      </c>
      <c r="S2828" t="s">
        <v>3735</v>
      </c>
      <c r="T2828">
        <v>40000</v>
      </c>
    </row>
    <row r="2829" spans="1:20" x14ac:dyDescent="0.3">
      <c r="A2829" t="s">
        <v>2976</v>
      </c>
      <c r="B2829" t="str">
        <f>_xlfn.CONCAT(쿼리1[[#This Row],[주문번호]], "-", 쿼리1[[#This Row],[공정명]])</f>
        <v>20241127-1000163157-인쇄</v>
      </c>
      <c r="C2829">
        <v>2</v>
      </c>
      <c r="D2829" t="s">
        <v>328</v>
      </c>
      <c r="E2829" s="1">
        <v>45623</v>
      </c>
      <c r="F2829" s="1">
        <v>45628</v>
      </c>
      <c r="G2829" s="1">
        <v>45638</v>
      </c>
      <c r="H2829" s="1">
        <v>45656</v>
      </c>
      <c r="I2829" s="1">
        <v>45646</v>
      </c>
      <c r="J2829" t="s">
        <v>31</v>
      </c>
      <c r="K2829" t="s">
        <v>32</v>
      </c>
      <c r="L2829">
        <v>6000</v>
      </c>
      <c r="M2829">
        <v>6000</v>
      </c>
      <c r="N2829">
        <v>10</v>
      </c>
      <c r="O2829" t="s">
        <v>1483</v>
      </c>
      <c r="P2829" t="s">
        <v>1484</v>
      </c>
      <c r="Q2829" t="s">
        <v>1485</v>
      </c>
      <c r="R2829" t="s">
        <v>1486</v>
      </c>
      <c r="S2829" t="s">
        <v>3735</v>
      </c>
      <c r="T2829">
        <v>34285</v>
      </c>
    </row>
    <row r="2830" spans="1:20" x14ac:dyDescent="0.3">
      <c r="A2830" t="s">
        <v>2976</v>
      </c>
      <c r="B2830" t="str">
        <f>_xlfn.CONCAT(쿼리1[[#This Row],[주문번호]], "-", 쿼리1[[#This Row],[공정명]])</f>
        <v>20241127-1000163157-합지</v>
      </c>
      <c r="C2830">
        <v>3</v>
      </c>
      <c r="D2830" t="s">
        <v>60</v>
      </c>
      <c r="E2830" s="1">
        <v>45623</v>
      </c>
      <c r="F2830" s="1">
        <v>45632</v>
      </c>
      <c r="G2830" s="1">
        <v>45642</v>
      </c>
      <c r="H2830" s="1">
        <v>45656</v>
      </c>
      <c r="I2830" s="1">
        <v>45646</v>
      </c>
      <c r="J2830" t="s">
        <v>31</v>
      </c>
      <c r="K2830" t="s">
        <v>32</v>
      </c>
      <c r="L2830">
        <v>6000</v>
      </c>
      <c r="M2830">
        <v>6000</v>
      </c>
      <c r="N2830">
        <v>10</v>
      </c>
      <c r="O2830" t="s">
        <v>1483</v>
      </c>
      <c r="P2830" t="s">
        <v>1484</v>
      </c>
      <c r="Q2830" t="s">
        <v>1485</v>
      </c>
      <c r="R2830" t="s">
        <v>1486</v>
      </c>
      <c r="S2830" t="s">
        <v>3735</v>
      </c>
      <c r="T2830">
        <v>34285</v>
      </c>
    </row>
    <row r="2831" spans="1:20" x14ac:dyDescent="0.3">
      <c r="A2831" t="s">
        <v>2976</v>
      </c>
      <c r="B2831" t="str">
        <f>_xlfn.CONCAT(쿼리1[[#This Row],[주문번호]], "-", 쿼리1[[#This Row],[공정명]])</f>
        <v>20241127-1000163157-분단</v>
      </c>
      <c r="C2831">
        <v>4</v>
      </c>
      <c r="D2831" t="s">
        <v>196</v>
      </c>
      <c r="E2831" s="1">
        <v>45623</v>
      </c>
      <c r="F2831" s="1">
        <v>45635</v>
      </c>
      <c r="G2831" s="1"/>
      <c r="H2831" s="1">
        <v>45656</v>
      </c>
      <c r="I2831" s="1">
        <v>45646</v>
      </c>
      <c r="J2831" t="s">
        <v>31</v>
      </c>
      <c r="K2831" t="s">
        <v>22</v>
      </c>
      <c r="L2831">
        <v>6000</v>
      </c>
      <c r="O2831" t="s">
        <v>1483</v>
      </c>
      <c r="P2831" t="s">
        <v>1484</v>
      </c>
      <c r="Q2831" t="s">
        <v>1485</v>
      </c>
      <c r="R2831" t="s">
        <v>1486</v>
      </c>
      <c r="S2831" t="s">
        <v>3735</v>
      </c>
      <c r="T2831">
        <v>34285</v>
      </c>
    </row>
    <row r="2832" spans="1:20" x14ac:dyDescent="0.3">
      <c r="A2832" t="s">
        <v>1482</v>
      </c>
      <c r="B2832" t="str">
        <f>_xlfn.CONCAT(쿼리1[[#This Row],[주문번호]], "-", 쿼리1[[#This Row],[공정명]])</f>
        <v>20241014-1000163157-합지</v>
      </c>
      <c r="C2832">
        <v>3</v>
      </c>
      <c r="D2832" t="s">
        <v>60</v>
      </c>
      <c r="E2832" s="1">
        <v>45579</v>
      </c>
      <c r="F2832" s="1">
        <v>45589</v>
      </c>
      <c r="G2832" s="1">
        <v>45586</v>
      </c>
      <c r="H2832" s="1">
        <v>45656</v>
      </c>
      <c r="I2832" s="1">
        <v>45593</v>
      </c>
      <c r="J2832" t="s">
        <v>31</v>
      </c>
      <c r="K2832" t="s">
        <v>39</v>
      </c>
      <c r="L2832">
        <v>6000</v>
      </c>
      <c r="M2832">
        <v>6000</v>
      </c>
      <c r="N2832">
        <v>-3</v>
      </c>
      <c r="O2832" t="s">
        <v>1483</v>
      </c>
      <c r="P2832" t="s">
        <v>1484</v>
      </c>
      <c r="Q2832" t="s">
        <v>1485</v>
      </c>
      <c r="R2832" t="s">
        <v>1486</v>
      </c>
      <c r="S2832" t="s">
        <v>3735</v>
      </c>
      <c r="T2832">
        <v>34285</v>
      </c>
    </row>
    <row r="2833" spans="1:20" x14ac:dyDescent="0.3">
      <c r="A2833" t="s">
        <v>1482</v>
      </c>
      <c r="B2833" t="str">
        <f>_xlfn.CONCAT(쿼리1[[#This Row],[주문번호]], "-", 쿼리1[[#This Row],[공정명]])</f>
        <v>20241014-1000163157-분단</v>
      </c>
      <c r="C2833">
        <v>4</v>
      </c>
      <c r="D2833" t="s">
        <v>196</v>
      </c>
      <c r="E2833" s="1">
        <v>45579</v>
      </c>
      <c r="F2833" s="1">
        <v>45590</v>
      </c>
      <c r="G2833" s="1"/>
      <c r="H2833" s="1">
        <v>45656</v>
      </c>
      <c r="I2833" s="1">
        <v>45593</v>
      </c>
      <c r="J2833" t="s">
        <v>31</v>
      </c>
      <c r="K2833" t="s">
        <v>22</v>
      </c>
      <c r="L2833">
        <v>6000</v>
      </c>
      <c r="O2833" t="s">
        <v>1483</v>
      </c>
      <c r="P2833" t="s">
        <v>1484</v>
      </c>
      <c r="Q2833" t="s">
        <v>1485</v>
      </c>
      <c r="R2833" t="s">
        <v>1486</v>
      </c>
      <c r="S2833" t="s">
        <v>3735</v>
      </c>
      <c r="T2833">
        <v>34285</v>
      </c>
    </row>
    <row r="2834" spans="1:20" x14ac:dyDescent="0.3">
      <c r="A2834" t="s">
        <v>1883</v>
      </c>
      <c r="B2834" t="str">
        <f>_xlfn.CONCAT(쿼리1[[#This Row],[주문번호]], "-", 쿼리1[[#This Row],[공정명]])</f>
        <v>20241210-1000170004-인쇄</v>
      </c>
      <c r="C2834">
        <v>2</v>
      </c>
      <c r="D2834" t="s">
        <v>328</v>
      </c>
      <c r="E2834" s="1">
        <v>45636</v>
      </c>
      <c r="F2834" s="1">
        <v>45642</v>
      </c>
      <c r="G2834" s="1">
        <v>45649</v>
      </c>
      <c r="H2834" s="1">
        <v>45656</v>
      </c>
      <c r="I2834" s="1">
        <v>45650</v>
      </c>
      <c r="J2834" t="s">
        <v>31</v>
      </c>
      <c r="K2834" t="s">
        <v>32</v>
      </c>
      <c r="L2834">
        <v>6000</v>
      </c>
      <c r="M2834">
        <v>6000</v>
      </c>
      <c r="N2834">
        <v>7</v>
      </c>
      <c r="O2834" t="s">
        <v>128</v>
      </c>
      <c r="P2834" t="s">
        <v>1884</v>
      </c>
      <c r="Q2834" t="s">
        <v>1885</v>
      </c>
      <c r="R2834" t="s">
        <v>64</v>
      </c>
      <c r="S2834" t="s">
        <v>3735</v>
      </c>
      <c r="T2834">
        <v>35294</v>
      </c>
    </row>
    <row r="2835" spans="1:20" x14ac:dyDescent="0.3">
      <c r="A2835" t="s">
        <v>3706</v>
      </c>
      <c r="B2835" t="str">
        <f>_xlfn.CONCAT(쿼리1[[#This Row],[주문번호]], "-", 쿼리1[[#This Row],[공정명]])</f>
        <v>20241126-1419P0001-합지</v>
      </c>
      <c r="C2835">
        <v>3</v>
      </c>
      <c r="D2835" t="s">
        <v>60</v>
      </c>
      <c r="E2835" s="1">
        <v>45622</v>
      </c>
      <c r="F2835" s="1">
        <v>45636</v>
      </c>
      <c r="G2835" s="1">
        <v>45642</v>
      </c>
      <c r="H2835" s="1">
        <v>45656</v>
      </c>
      <c r="I2835" s="1">
        <v>45642</v>
      </c>
      <c r="J2835" t="s">
        <v>31</v>
      </c>
      <c r="K2835" t="s">
        <v>32</v>
      </c>
      <c r="L2835">
        <v>6000</v>
      </c>
      <c r="M2835">
        <v>6000</v>
      </c>
      <c r="N2835">
        <v>6</v>
      </c>
      <c r="O2835" t="s">
        <v>1708</v>
      </c>
      <c r="P2835" t="s">
        <v>3707</v>
      </c>
      <c r="Q2835" t="s">
        <v>3708</v>
      </c>
      <c r="R2835" t="s">
        <v>1711</v>
      </c>
      <c r="S2835" t="s">
        <v>3735</v>
      </c>
      <c r="T2835">
        <v>26086</v>
      </c>
    </row>
    <row r="2836" spans="1:20" x14ac:dyDescent="0.3">
      <c r="A2836" t="s">
        <v>3706</v>
      </c>
      <c r="B2836" t="str">
        <f>_xlfn.CONCAT(쿼리1[[#This Row],[주문번호]], "-", 쿼리1[[#This Row],[공정명]])</f>
        <v>20241126-1419P0001-합지</v>
      </c>
      <c r="C2836">
        <v>3</v>
      </c>
      <c r="D2836" t="s">
        <v>60</v>
      </c>
      <c r="E2836" s="1">
        <v>45622</v>
      </c>
      <c r="F2836" s="1">
        <v>45636</v>
      </c>
      <c r="G2836" s="1">
        <v>45642</v>
      </c>
      <c r="H2836" s="1">
        <v>45656</v>
      </c>
      <c r="I2836" s="1">
        <v>45642</v>
      </c>
      <c r="J2836" t="s">
        <v>101</v>
      </c>
      <c r="K2836" t="s">
        <v>32</v>
      </c>
      <c r="L2836">
        <v>6000</v>
      </c>
      <c r="M2836">
        <v>6000</v>
      </c>
      <c r="N2836">
        <v>6</v>
      </c>
      <c r="O2836" t="s">
        <v>1708</v>
      </c>
      <c r="P2836" t="s">
        <v>3707</v>
      </c>
      <c r="Q2836" t="s">
        <v>3708</v>
      </c>
      <c r="R2836" t="s">
        <v>1711</v>
      </c>
      <c r="S2836" t="s">
        <v>3735</v>
      </c>
      <c r="T2836">
        <v>26086</v>
      </c>
    </row>
    <row r="2837" spans="1:20" x14ac:dyDescent="0.3">
      <c r="A2837" t="s">
        <v>3644</v>
      </c>
      <c r="B2837" t="str">
        <f>_xlfn.CONCAT(쿼리1[[#This Row],[주문번호]], "-", 쿼리1[[#This Row],[공정명]])</f>
        <v>20241011-1000169297-인쇄</v>
      </c>
      <c r="C2837">
        <v>2</v>
      </c>
      <c r="D2837" t="s">
        <v>328</v>
      </c>
      <c r="E2837" s="1">
        <v>45576</v>
      </c>
      <c r="F2837" s="1">
        <v>45582</v>
      </c>
      <c r="G2837" s="1">
        <v>45588</v>
      </c>
      <c r="H2837" s="1">
        <v>45656</v>
      </c>
      <c r="I2837" s="1">
        <v>45595</v>
      </c>
      <c r="J2837" t="s">
        <v>31</v>
      </c>
      <c r="K2837" t="s">
        <v>32</v>
      </c>
      <c r="L2837">
        <v>5300</v>
      </c>
      <c r="M2837">
        <v>5300</v>
      </c>
      <c r="N2837">
        <v>6</v>
      </c>
      <c r="O2837" t="s">
        <v>2191</v>
      </c>
      <c r="P2837" t="s">
        <v>3645</v>
      </c>
      <c r="Q2837" t="s">
        <v>3646</v>
      </c>
      <c r="R2837" t="s">
        <v>710</v>
      </c>
      <c r="S2837" t="s">
        <v>3735</v>
      </c>
      <c r="T2837">
        <v>25000</v>
      </c>
    </row>
    <row r="2838" spans="1:20" x14ac:dyDescent="0.3">
      <c r="A2838" t="s">
        <v>4088</v>
      </c>
      <c r="B2838" t="str">
        <f>_xlfn.CONCAT(쿼리1[[#This Row],[주문번호]], "-", 쿼리1[[#This Row],[공정명]])</f>
        <v>20241002-1000151495-합지</v>
      </c>
      <c r="C2838">
        <v>3</v>
      </c>
      <c r="D2838" t="s">
        <v>60</v>
      </c>
      <c r="E2838" s="1">
        <v>45567</v>
      </c>
      <c r="F2838" s="1">
        <v>45579</v>
      </c>
      <c r="G2838" s="1">
        <v>45579</v>
      </c>
      <c r="H2838" s="1">
        <v>45656</v>
      </c>
      <c r="I2838" s="1">
        <v>45579</v>
      </c>
      <c r="J2838" t="s">
        <v>31</v>
      </c>
      <c r="K2838" t="s">
        <v>39</v>
      </c>
      <c r="L2838">
        <v>6000</v>
      </c>
      <c r="M2838">
        <v>0</v>
      </c>
      <c r="N2838">
        <v>0</v>
      </c>
      <c r="O2838" t="s">
        <v>4089</v>
      </c>
      <c r="P2838" t="s">
        <v>4090</v>
      </c>
      <c r="Q2838" t="s">
        <v>4091</v>
      </c>
      <c r="R2838" t="s">
        <v>4092</v>
      </c>
      <c r="S2838" t="s">
        <v>3735</v>
      </c>
      <c r="T2838">
        <v>36</v>
      </c>
    </row>
    <row r="2839" spans="1:20" x14ac:dyDescent="0.3">
      <c r="A2839" t="s">
        <v>1945</v>
      </c>
      <c r="B2839" t="str">
        <f>_xlfn.CONCAT(쿼리1[[#This Row],[주문번호]], "-", 쿼리1[[#This Row],[공정명]])</f>
        <v>20240910-1420P0105-합지</v>
      </c>
      <c r="C2839">
        <v>3</v>
      </c>
      <c r="D2839" t="s">
        <v>60</v>
      </c>
      <c r="E2839" s="1">
        <v>45545</v>
      </c>
      <c r="F2839" s="1">
        <v>45555</v>
      </c>
      <c r="G2839" s="1">
        <v>45556</v>
      </c>
      <c r="H2839" s="1">
        <v>45656</v>
      </c>
      <c r="I2839" s="1">
        <v>45575</v>
      </c>
      <c r="J2839" t="s">
        <v>31</v>
      </c>
      <c r="K2839" t="s">
        <v>32</v>
      </c>
      <c r="L2839">
        <v>6000</v>
      </c>
      <c r="M2839">
        <v>6000</v>
      </c>
      <c r="N2839">
        <v>1</v>
      </c>
      <c r="O2839" t="s">
        <v>1946</v>
      </c>
      <c r="P2839" t="s">
        <v>1947</v>
      </c>
      <c r="Q2839" t="s">
        <v>1948</v>
      </c>
      <c r="R2839" t="s">
        <v>539</v>
      </c>
      <c r="S2839" t="s">
        <v>3735</v>
      </c>
      <c r="T2839">
        <v>30000</v>
      </c>
    </row>
    <row r="2840" spans="1:20" x14ac:dyDescent="0.3">
      <c r="A2840" t="s">
        <v>157</v>
      </c>
      <c r="B2840" t="str">
        <f>_xlfn.CONCAT(쿼리1[[#This Row],[주문번호]], "-", 쿼리1[[#This Row],[공정명]])</f>
        <v>20241107-1000138589-인쇄</v>
      </c>
      <c r="C2840">
        <v>2</v>
      </c>
      <c r="D2840" t="s">
        <v>328</v>
      </c>
      <c r="E2840" s="1">
        <v>45603</v>
      </c>
      <c r="F2840" s="1">
        <v>45609</v>
      </c>
      <c r="G2840" s="1">
        <v>45615</v>
      </c>
      <c r="H2840" s="1">
        <v>45656</v>
      </c>
      <c r="I2840" s="1">
        <v>45622</v>
      </c>
      <c r="J2840" t="s">
        <v>31</v>
      </c>
      <c r="K2840" t="s">
        <v>32</v>
      </c>
      <c r="L2840">
        <v>4000</v>
      </c>
      <c r="M2840">
        <v>0</v>
      </c>
      <c r="N2840">
        <v>6</v>
      </c>
      <c r="O2840" t="s">
        <v>141</v>
      </c>
      <c r="P2840" t="s">
        <v>158</v>
      </c>
      <c r="Q2840" t="s">
        <v>159</v>
      </c>
      <c r="R2840" t="s">
        <v>144</v>
      </c>
      <c r="S2840" t="s">
        <v>3735</v>
      </c>
      <c r="T2840">
        <v>50000</v>
      </c>
    </row>
    <row r="2841" spans="1:20" x14ac:dyDescent="0.3">
      <c r="A2841" t="s">
        <v>4132</v>
      </c>
      <c r="B2841" t="str">
        <f>_xlfn.CONCAT(쿼리1[[#This Row],[주문번호]], "-", 쿼리1[[#This Row],[공정명]])</f>
        <v>20241216-1317P0151-합지</v>
      </c>
      <c r="C2841">
        <v>3</v>
      </c>
      <c r="D2841" t="s">
        <v>60</v>
      </c>
      <c r="E2841" s="1">
        <v>45642</v>
      </c>
      <c r="F2841" s="1">
        <v>45652</v>
      </c>
      <c r="G2841" s="1"/>
      <c r="H2841" s="1">
        <v>45656</v>
      </c>
      <c r="I2841" s="1">
        <v>45652</v>
      </c>
      <c r="J2841" t="s">
        <v>21</v>
      </c>
      <c r="K2841" t="s">
        <v>22</v>
      </c>
      <c r="L2841">
        <v>6000</v>
      </c>
      <c r="O2841" t="s">
        <v>1081</v>
      </c>
      <c r="P2841" t="s">
        <v>4133</v>
      </c>
      <c r="Q2841" t="s">
        <v>4134</v>
      </c>
      <c r="R2841" t="s">
        <v>1084</v>
      </c>
      <c r="S2841" t="s">
        <v>3735</v>
      </c>
      <c r="T2841">
        <v>46153</v>
      </c>
    </row>
    <row r="2842" spans="1:20" x14ac:dyDescent="0.3">
      <c r="A2842" t="s">
        <v>2395</v>
      </c>
      <c r="B2842" t="str">
        <f>_xlfn.CONCAT(쿼리1[[#This Row],[주문번호]], "-", 쿼리1[[#This Row],[공정명]])</f>
        <v>20241210-2000169100-인쇄</v>
      </c>
      <c r="C2842">
        <v>2</v>
      </c>
      <c r="D2842" t="s">
        <v>328</v>
      </c>
      <c r="E2842" s="1">
        <v>45636</v>
      </c>
      <c r="F2842" s="1">
        <v>45642</v>
      </c>
      <c r="G2842" s="1">
        <v>45646</v>
      </c>
      <c r="H2842" s="1">
        <v>45656</v>
      </c>
      <c r="I2842" s="1">
        <v>45646</v>
      </c>
      <c r="J2842" t="s">
        <v>31</v>
      </c>
      <c r="K2842" t="s">
        <v>32</v>
      </c>
      <c r="L2842">
        <v>21500</v>
      </c>
      <c r="M2842">
        <v>21500</v>
      </c>
      <c r="N2842">
        <v>4</v>
      </c>
      <c r="O2842" t="s">
        <v>214</v>
      </c>
      <c r="P2842" t="s">
        <v>240</v>
      </c>
      <c r="Q2842" t="s">
        <v>241</v>
      </c>
      <c r="R2842" t="s">
        <v>26</v>
      </c>
      <c r="S2842" t="s">
        <v>3427</v>
      </c>
      <c r="T2842">
        <v>50000</v>
      </c>
    </row>
    <row r="2843" spans="1:20" x14ac:dyDescent="0.3">
      <c r="A2843" t="s">
        <v>2401</v>
      </c>
      <c r="B2843" t="str">
        <f>_xlfn.CONCAT(쿼리1[[#This Row],[주문번호]], "-", 쿼리1[[#This Row],[공정명]])</f>
        <v>20241211-2000142911-인쇄</v>
      </c>
      <c r="C2843">
        <v>2</v>
      </c>
      <c r="D2843" t="s">
        <v>328</v>
      </c>
      <c r="E2843" s="1">
        <v>45637</v>
      </c>
      <c r="F2843" s="1">
        <v>45643</v>
      </c>
      <c r="G2843" s="1">
        <v>45651</v>
      </c>
      <c r="H2843" s="1">
        <v>45656</v>
      </c>
      <c r="I2843" s="1">
        <v>45651</v>
      </c>
      <c r="J2843" t="s">
        <v>31</v>
      </c>
      <c r="K2843" t="s">
        <v>32</v>
      </c>
      <c r="L2843">
        <v>1000</v>
      </c>
      <c r="M2843">
        <v>1000</v>
      </c>
      <c r="N2843">
        <v>8</v>
      </c>
      <c r="O2843" t="s">
        <v>246</v>
      </c>
      <c r="P2843" t="s">
        <v>247</v>
      </c>
      <c r="Q2843" t="s">
        <v>248</v>
      </c>
      <c r="R2843" t="s">
        <v>26</v>
      </c>
      <c r="S2843" t="s">
        <v>3427</v>
      </c>
      <c r="T2843">
        <v>16000</v>
      </c>
    </row>
    <row r="2844" spans="1:20" x14ac:dyDescent="0.3">
      <c r="A2844" t="s">
        <v>2596</v>
      </c>
      <c r="B2844" t="str">
        <f>_xlfn.CONCAT(쿼리1[[#This Row],[주문번호]], "-", 쿼리1[[#This Row],[공정명]])</f>
        <v>20241211-2000135106-인쇄</v>
      </c>
      <c r="C2844">
        <v>2</v>
      </c>
      <c r="D2844" t="s">
        <v>328</v>
      </c>
      <c r="E2844" s="1">
        <v>45637</v>
      </c>
      <c r="F2844" s="1">
        <v>45643</v>
      </c>
      <c r="G2844" s="1">
        <v>45644</v>
      </c>
      <c r="H2844" s="1">
        <v>45656</v>
      </c>
      <c r="I2844" s="1">
        <v>45644</v>
      </c>
      <c r="J2844" t="s">
        <v>31</v>
      </c>
      <c r="K2844" t="s">
        <v>32</v>
      </c>
      <c r="L2844">
        <v>4000</v>
      </c>
      <c r="M2844">
        <v>4000</v>
      </c>
      <c r="N2844">
        <v>1</v>
      </c>
      <c r="O2844" t="s">
        <v>2597</v>
      </c>
      <c r="P2844" t="s">
        <v>2598</v>
      </c>
      <c r="Q2844" t="s">
        <v>2599</v>
      </c>
      <c r="R2844" t="s">
        <v>2600</v>
      </c>
      <c r="S2844" t="s">
        <v>3427</v>
      </c>
      <c r="T2844">
        <v>9090</v>
      </c>
    </row>
    <row r="2845" spans="1:20" x14ac:dyDescent="0.3">
      <c r="A2845" t="s">
        <v>2595</v>
      </c>
      <c r="B2845" t="str">
        <f>_xlfn.CONCAT(쿼리1[[#This Row],[주문번호]], "-", 쿼리1[[#This Row],[공정명]])</f>
        <v>20241219-2000169108-인쇄</v>
      </c>
      <c r="C2845">
        <v>2</v>
      </c>
      <c r="D2845" t="s">
        <v>328</v>
      </c>
      <c r="E2845" s="1">
        <v>45645</v>
      </c>
      <c r="F2845" s="1">
        <v>45651</v>
      </c>
      <c r="G2845" s="1">
        <v>45653</v>
      </c>
      <c r="H2845" s="1">
        <v>45656</v>
      </c>
      <c r="I2845" s="1">
        <v>45653</v>
      </c>
      <c r="J2845" t="s">
        <v>31</v>
      </c>
      <c r="K2845" t="s">
        <v>32</v>
      </c>
      <c r="L2845">
        <v>43000</v>
      </c>
      <c r="M2845">
        <v>43000</v>
      </c>
      <c r="N2845">
        <v>2</v>
      </c>
      <c r="O2845" t="s">
        <v>214</v>
      </c>
      <c r="P2845" t="s">
        <v>240</v>
      </c>
      <c r="Q2845" t="s">
        <v>993</v>
      </c>
      <c r="R2845" t="s">
        <v>26</v>
      </c>
      <c r="S2845" t="s">
        <v>3427</v>
      </c>
      <c r="T2845">
        <v>100000</v>
      </c>
    </row>
    <row r="2846" spans="1:20" x14ac:dyDescent="0.3">
      <c r="A2846" t="s">
        <v>1826</v>
      </c>
      <c r="B2846" t="str">
        <f>_xlfn.CONCAT(쿼리1[[#This Row],[주문번호]], "-", 쿼리1[[#This Row],[공정명]])</f>
        <v>20241210-2118P0155-인쇄</v>
      </c>
      <c r="C2846">
        <v>2</v>
      </c>
      <c r="D2846" t="s">
        <v>328</v>
      </c>
      <c r="E2846" s="1">
        <v>45636</v>
      </c>
      <c r="F2846" s="1">
        <v>45642</v>
      </c>
      <c r="G2846" s="1">
        <v>45644</v>
      </c>
      <c r="H2846" s="1">
        <v>45656</v>
      </c>
      <c r="I2846" s="1">
        <v>45649</v>
      </c>
      <c r="J2846" t="s">
        <v>31</v>
      </c>
      <c r="K2846" t="s">
        <v>32</v>
      </c>
      <c r="L2846">
        <v>3100</v>
      </c>
      <c r="M2846">
        <v>3100</v>
      </c>
      <c r="N2846">
        <v>2</v>
      </c>
      <c r="O2846" t="s">
        <v>207</v>
      </c>
      <c r="P2846" t="s">
        <v>1827</v>
      </c>
      <c r="Q2846" t="s">
        <v>1828</v>
      </c>
      <c r="R2846" t="s">
        <v>1829</v>
      </c>
      <c r="S2846" t="s">
        <v>3427</v>
      </c>
      <c r="T2846">
        <v>13478</v>
      </c>
    </row>
    <row r="2847" spans="1:20" x14ac:dyDescent="0.3">
      <c r="A2847" t="s">
        <v>2255</v>
      </c>
      <c r="B2847" t="str">
        <f>_xlfn.CONCAT(쿼리1[[#This Row],[주문번호]], "-", 쿼리1[[#This Row],[공정명]])</f>
        <v>20241111-2000158426-인쇄</v>
      </c>
      <c r="C2847">
        <v>2</v>
      </c>
      <c r="D2847" t="s">
        <v>328</v>
      </c>
      <c r="E2847" s="1">
        <v>45607</v>
      </c>
      <c r="F2847" s="1">
        <v>45611</v>
      </c>
      <c r="G2847" s="1">
        <v>45610</v>
      </c>
      <c r="H2847" s="1">
        <v>45656</v>
      </c>
      <c r="I2847" s="1">
        <v>45614</v>
      </c>
      <c r="J2847" t="s">
        <v>31</v>
      </c>
      <c r="K2847" t="s">
        <v>39</v>
      </c>
      <c r="L2847">
        <v>2000</v>
      </c>
      <c r="M2847">
        <v>2000</v>
      </c>
      <c r="N2847">
        <v>-1</v>
      </c>
      <c r="O2847" t="s">
        <v>324</v>
      </c>
      <c r="P2847" t="s">
        <v>819</v>
      </c>
      <c r="Q2847" t="s">
        <v>2256</v>
      </c>
      <c r="R2847" t="s">
        <v>2257</v>
      </c>
      <c r="S2847" t="s">
        <v>3427</v>
      </c>
      <c r="T2847">
        <v>8000</v>
      </c>
    </row>
    <row r="2848" spans="1:20" x14ac:dyDescent="0.3">
      <c r="A2848" t="s">
        <v>2258</v>
      </c>
      <c r="B2848" t="str">
        <f>_xlfn.CONCAT(쿼리1[[#This Row],[주문번호]], "-", 쿼리1[[#This Row],[공정명]])</f>
        <v>20241121-2000169747-인쇄</v>
      </c>
      <c r="C2848">
        <v>2</v>
      </c>
      <c r="D2848" t="s">
        <v>328</v>
      </c>
      <c r="E2848" s="1">
        <v>45617</v>
      </c>
      <c r="F2848" s="1">
        <v>45623</v>
      </c>
      <c r="G2848" s="1">
        <v>45621</v>
      </c>
      <c r="H2848" s="1">
        <v>45656</v>
      </c>
      <c r="I2848" s="1">
        <v>45621</v>
      </c>
      <c r="J2848" t="s">
        <v>31</v>
      </c>
      <c r="K2848" t="s">
        <v>39</v>
      </c>
      <c r="L2848">
        <v>2000</v>
      </c>
      <c r="M2848">
        <v>2000</v>
      </c>
      <c r="N2848">
        <v>-2</v>
      </c>
      <c r="O2848" t="s">
        <v>324</v>
      </c>
      <c r="P2848" t="s">
        <v>823</v>
      </c>
      <c r="Q2848" t="s">
        <v>2259</v>
      </c>
      <c r="R2848" t="s">
        <v>2257</v>
      </c>
      <c r="S2848" t="s">
        <v>3427</v>
      </c>
      <c r="T2848">
        <v>11111</v>
      </c>
    </row>
    <row r="2849" spans="1:20" x14ac:dyDescent="0.3">
      <c r="A2849" t="s">
        <v>2260</v>
      </c>
      <c r="B2849" t="str">
        <f>_xlfn.CONCAT(쿼리1[[#This Row],[주문번호]], "-", 쿼리1[[#This Row],[공정명]])</f>
        <v>20241111-2000161203-인쇄</v>
      </c>
      <c r="C2849">
        <v>2</v>
      </c>
      <c r="D2849" t="s">
        <v>328</v>
      </c>
      <c r="E2849" s="1">
        <v>45607</v>
      </c>
      <c r="F2849" s="1">
        <v>45611</v>
      </c>
      <c r="G2849" s="1">
        <v>45614</v>
      </c>
      <c r="H2849" s="1">
        <v>45656</v>
      </c>
      <c r="I2849" s="1">
        <v>45623</v>
      </c>
      <c r="J2849" t="s">
        <v>31</v>
      </c>
      <c r="K2849" t="s">
        <v>32</v>
      </c>
      <c r="L2849">
        <v>8000</v>
      </c>
      <c r="M2849">
        <v>8000</v>
      </c>
      <c r="N2849">
        <v>3</v>
      </c>
      <c r="O2849" t="s">
        <v>214</v>
      </c>
      <c r="P2849" t="s">
        <v>2261</v>
      </c>
      <c r="Q2849" t="s">
        <v>2262</v>
      </c>
      <c r="R2849" t="s">
        <v>2257</v>
      </c>
      <c r="S2849" t="s">
        <v>3427</v>
      </c>
      <c r="T2849">
        <v>33333</v>
      </c>
    </row>
    <row r="2850" spans="1:20" x14ac:dyDescent="0.3">
      <c r="A2850" t="s">
        <v>2263</v>
      </c>
      <c r="B2850" t="str">
        <f>_xlfn.CONCAT(쿼리1[[#This Row],[주문번호]], "-", 쿼리1[[#This Row],[공정명]])</f>
        <v>20241111-2719P0006-인쇄</v>
      </c>
      <c r="C2850">
        <v>2</v>
      </c>
      <c r="D2850" t="s">
        <v>328</v>
      </c>
      <c r="E2850" s="1">
        <v>45607</v>
      </c>
      <c r="F2850" s="1">
        <v>45611</v>
      </c>
      <c r="G2850" s="1">
        <v>45610</v>
      </c>
      <c r="H2850" s="1">
        <v>45656</v>
      </c>
      <c r="I2850" s="1">
        <v>45611</v>
      </c>
      <c r="J2850" t="s">
        <v>31</v>
      </c>
      <c r="K2850" t="s">
        <v>39</v>
      </c>
      <c r="L2850">
        <v>3000</v>
      </c>
      <c r="M2850">
        <v>3000</v>
      </c>
      <c r="N2850">
        <v>-1</v>
      </c>
      <c r="O2850" t="s">
        <v>832</v>
      </c>
      <c r="P2850" t="s">
        <v>2264</v>
      </c>
      <c r="Q2850" t="s">
        <v>2265</v>
      </c>
      <c r="R2850" t="s">
        <v>2266</v>
      </c>
      <c r="S2850" t="s">
        <v>3427</v>
      </c>
      <c r="T2850">
        <v>16666</v>
      </c>
    </row>
    <row r="2851" spans="1:20" x14ac:dyDescent="0.3">
      <c r="A2851" t="s">
        <v>2267</v>
      </c>
      <c r="B2851" t="str">
        <f>_xlfn.CONCAT(쿼리1[[#This Row],[주문번호]], "-", 쿼리1[[#This Row],[공정명]])</f>
        <v>20240912-2719P0007-인쇄</v>
      </c>
      <c r="C2851">
        <v>2</v>
      </c>
      <c r="D2851" t="s">
        <v>328</v>
      </c>
      <c r="E2851" s="1">
        <v>45547</v>
      </c>
      <c r="F2851" s="1">
        <v>45553</v>
      </c>
      <c r="G2851" s="1">
        <v>45558</v>
      </c>
      <c r="H2851" s="1">
        <v>45656</v>
      </c>
      <c r="I2851" s="1">
        <v>45571</v>
      </c>
      <c r="J2851" t="s">
        <v>31</v>
      </c>
      <c r="K2851" t="s">
        <v>32</v>
      </c>
      <c r="L2851">
        <v>3000</v>
      </c>
      <c r="M2851">
        <v>3000</v>
      </c>
      <c r="N2851">
        <v>5</v>
      </c>
      <c r="O2851" t="s">
        <v>832</v>
      </c>
      <c r="P2851" t="s">
        <v>2268</v>
      </c>
      <c r="Q2851" t="s">
        <v>2269</v>
      </c>
      <c r="R2851" t="s">
        <v>2266</v>
      </c>
      <c r="S2851" t="s">
        <v>3427</v>
      </c>
      <c r="T2851">
        <v>20000</v>
      </c>
    </row>
    <row r="2852" spans="1:20" x14ac:dyDescent="0.3">
      <c r="A2852" t="s">
        <v>2270</v>
      </c>
      <c r="B2852" t="str">
        <f>_xlfn.CONCAT(쿼리1[[#This Row],[주문번호]], "-", 쿼리1[[#This Row],[공정명]])</f>
        <v>20241111-2719P0008-인쇄</v>
      </c>
      <c r="C2852">
        <v>2</v>
      </c>
      <c r="D2852" t="s">
        <v>328</v>
      </c>
      <c r="E2852" s="1">
        <v>45607</v>
      </c>
      <c r="F2852" s="1">
        <v>45611</v>
      </c>
      <c r="G2852" s="1">
        <v>45614</v>
      </c>
      <c r="H2852" s="1">
        <v>45656</v>
      </c>
      <c r="I2852" s="1">
        <v>45617</v>
      </c>
      <c r="J2852" t="s">
        <v>31</v>
      </c>
      <c r="K2852" t="s">
        <v>32</v>
      </c>
      <c r="L2852">
        <v>3000</v>
      </c>
      <c r="M2852">
        <v>3000</v>
      </c>
      <c r="N2852">
        <v>3</v>
      </c>
      <c r="O2852" t="s">
        <v>832</v>
      </c>
      <c r="P2852" t="s">
        <v>2271</v>
      </c>
      <c r="Q2852" t="s">
        <v>2272</v>
      </c>
      <c r="R2852" t="s">
        <v>2266</v>
      </c>
      <c r="S2852" t="s">
        <v>3427</v>
      </c>
      <c r="T2852">
        <v>24000</v>
      </c>
    </row>
    <row r="2853" spans="1:20" x14ac:dyDescent="0.3">
      <c r="A2853" t="s">
        <v>2273</v>
      </c>
      <c r="B2853" t="str">
        <f>_xlfn.CONCAT(쿼리1[[#This Row],[주문번호]], "-", 쿼리1[[#This Row],[공정명]])</f>
        <v>20241217-2719P0007-인쇄</v>
      </c>
      <c r="C2853">
        <v>2</v>
      </c>
      <c r="D2853" t="s">
        <v>328</v>
      </c>
      <c r="E2853" s="1">
        <v>45643</v>
      </c>
      <c r="F2853" s="1">
        <v>45649</v>
      </c>
      <c r="G2853" s="1">
        <v>45647</v>
      </c>
      <c r="H2853" s="1">
        <v>45656</v>
      </c>
      <c r="I2853" s="1">
        <v>45653</v>
      </c>
      <c r="J2853" t="s">
        <v>31</v>
      </c>
      <c r="K2853" t="s">
        <v>39</v>
      </c>
      <c r="L2853">
        <v>3000</v>
      </c>
      <c r="M2853">
        <v>3000</v>
      </c>
      <c r="N2853">
        <v>-2</v>
      </c>
      <c r="O2853" t="s">
        <v>832</v>
      </c>
      <c r="P2853" t="s">
        <v>2268</v>
      </c>
      <c r="Q2853" t="s">
        <v>2269</v>
      </c>
      <c r="R2853" t="s">
        <v>2266</v>
      </c>
      <c r="S2853" t="s">
        <v>3427</v>
      </c>
      <c r="T2853">
        <v>20000</v>
      </c>
    </row>
    <row r="2854" spans="1:20" x14ac:dyDescent="0.3">
      <c r="A2854" t="s">
        <v>515</v>
      </c>
      <c r="B2854" t="str">
        <f>_xlfn.CONCAT(쿼리1[[#This Row],[주문번호]], "-", 쿼리1[[#This Row],[공정명]])</f>
        <v>20241121-2000169750-인쇄</v>
      </c>
      <c r="C2854">
        <v>2</v>
      </c>
      <c r="D2854" t="s">
        <v>328</v>
      </c>
      <c r="E2854" s="1">
        <v>45617</v>
      </c>
      <c r="F2854" s="1">
        <v>45623</v>
      </c>
      <c r="G2854" s="1">
        <v>45621</v>
      </c>
      <c r="H2854" s="1">
        <v>45656</v>
      </c>
      <c r="I2854" s="1">
        <v>45621</v>
      </c>
      <c r="J2854" t="s">
        <v>31</v>
      </c>
      <c r="K2854" t="s">
        <v>39</v>
      </c>
      <c r="L2854">
        <v>2000</v>
      </c>
      <c r="M2854">
        <v>2000</v>
      </c>
      <c r="N2854">
        <v>-2</v>
      </c>
      <c r="O2854" t="s">
        <v>324</v>
      </c>
      <c r="P2854" t="s">
        <v>512</v>
      </c>
      <c r="Q2854" t="s">
        <v>516</v>
      </c>
      <c r="R2854" t="s">
        <v>517</v>
      </c>
      <c r="S2854" t="s">
        <v>3427</v>
      </c>
      <c r="T2854">
        <v>13333</v>
      </c>
    </row>
    <row r="2855" spans="1:20" x14ac:dyDescent="0.3">
      <c r="A2855" t="s">
        <v>1016</v>
      </c>
      <c r="B2855" t="str">
        <f>_xlfn.CONCAT(쿼리1[[#This Row],[주문번호]], "-", 쿼리1[[#This Row],[공정명]])</f>
        <v>20240924-2000147372-인쇄</v>
      </c>
      <c r="C2855">
        <v>2</v>
      </c>
      <c r="D2855" t="s">
        <v>328</v>
      </c>
      <c r="E2855" s="1">
        <v>45559</v>
      </c>
      <c r="F2855" s="1">
        <v>45565</v>
      </c>
      <c r="G2855" s="1">
        <v>45574</v>
      </c>
      <c r="H2855" s="1">
        <v>45656</v>
      </c>
      <c r="I2855" s="1">
        <v>45575</v>
      </c>
      <c r="J2855" t="s">
        <v>31</v>
      </c>
      <c r="K2855" t="s">
        <v>32</v>
      </c>
      <c r="L2855">
        <v>4000</v>
      </c>
      <c r="M2855">
        <v>4000</v>
      </c>
      <c r="N2855">
        <v>9</v>
      </c>
      <c r="O2855" t="s">
        <v>637</v>
      </c>
      <c r="P2855" t="s">
        <v>1017</v>
      </c>
      <c r="Q2855" t="s">
        <v>1018</v>
      </c>
      <c r="R2855" t="s">
        <v>26</v>
      </c>
      <c r="S2855" t="s">
        <v>3427</v>
      </c>
      <c r="T2855">
        <v>50909</v>
      </c>
    </row>
    <row r="2856" spans="1:20" x14ac:dyDescent="0.3">
      <c r="A2856" t="s">
        <v>2046</v>
      </c>
      <c r="B2856" t="str">
        <f>_xlfn.CONCAT(쿼리1[[#This Row],[주문번호]], "-", 쿼리1[[#This Row],[공정명]])</f>
        <v>20241008-2117P0011-인쇄</v>
      </c>
      <c r="C2856">
        <v>2</v>
      </c>
      <c r="D2856" t="s">
        <v>328</v>
      </c>
      <c r="E2856" s="1">
        <v>45573</v>
      </c>
      <c r="F2856" s="1">
        <v>45579</v>
      </c>
      <c r="G2856" s="1">
        <v>45589</v>
      </c>
      <c r="H2856" s="1">
        <v>45656</v>
      </c>
      <c r="I2856" s="1">
        <v>45590</v>
      </c>
      <c r="J2856" t="s">
        <v>31</v>
      </c>
      <c r="K2856" t="s">
        <v>32</v>
      </c>
      <c r="L2856">
        <v>3000</v>
      </c>
      <c r="M2856">
        <v>3000</v>
      </c>
      <c r="N2856">
        <v>10</v>
      </c>
      <c r="O2856" t="s">
        <v>832</v>
      </c>
      <c r="P2856" t="s">
        <v>1846</v>
      </c>
      <c r="Q2856" t="s">
        <v>1847</v>
      </c>
      <c r="R2856" t="s">
        <v>26</v>
      </c>
      <c r="S2856" t="s">
        <v>3427</v>
      </c>
      <c r="T2856">
        <v>15000</v>
      </c>
    </row>
    <row r="2857" spans="1:20" x14ac:dyDescent="0.3">
      <c r="A2857" t="s">
        <v>2402</v>
      </c>
      <c r="B2857" t="str">
        <f>_xlfn.CONCAT(쿼리1[[#This Row],[주문번호]], "-", 쿼리1[[#This Row],[공정명]])</f>
        <v>20241011-2000148431-인쇄</v>
      </c>
      <c r="C2857">
        <v>2</v>
      </c>
      <c r="D2857" t="s">
        <v>328</v>
      </c>
      <c r="E2857" s="1">
        <v>45576</v>
      </c>
      <c r="F2857" s="1">
        <v>45582</v>
      </c>
      <c r="G2857" s="1">
        <v>45595</v>
      </c>
      <c r="H2857" s="1">
        <v>45656</v>
      </c>
      <c r="I2857" s="1">
        <v>45597</v>
      </c>
      <c r="J2857" t="s">
        <v>31</v>
      </c>
      <c r="K2857" t="s">
        <v>32</v>
      </c>
      <c r="L2857">
        <v>4150</v>
      </c>
      <c r="M2857">
        <v>4150</v>
      </c>
      <c r="N2857">
        <v>13</v>
      </c>
      <c r="O2857" t="s">
        <v>2216</v>
      </c>
      <c r="P2857" t="s">
        <v>2403</v>
      </c>
      <c r="Q2857" t="s">
        <v>2404</v>
      </c>
      <c r="R2857" t="s">
        <v>2405</v>
      </c>
      <c r="S2857" t="s">
        <v>3427</v>
      </c>
      <c r="T2857">
        <v>6014</v>
      </c>
    </row>
    <row r="2858" spans="1:20" x14ac:dyDescent="0.3">
      <c r="A2858" t="s">
        <v>2212</v>
      </c>
      <c r="B2858" t="str">
        <f>_xlfn.CONCAT(쿼리1[[#This Row],[주문번호]], "-", 쿼리1[[#This Row],[공정명]])</f>
        <v>20241011-2000169100-인쇄</v>
      </c>
      <c r="C2858">
        <v>2</v>
      </c>
      <c r="D2858" t="s">
        <v>328</v>
      </c>
      <c r="E2858" s="1">
        <v>45576</v>
      </c>
      <c r="F2858" s="1">
        <v>45581</v>
      </c>
      <c r="G2858" s="1">
        <v>45585</v>
      </c>
      <c r="H2858" s="1">
        <v>45656</v>
      </c>
      <c r="I2858" s="1">
        <v>45586</v>
      </c>
      <c r="J2858" t="s">
        <v>31</v>
      </c>
      <c r="K2858" t="s">
        <v>32</v>
      </c>
      <c r="L2858">
        <v>21500</v>
      </c>
      <c r="M2858">
        <v>21500</v>
      </c>
      <c r="N2858">
        <v>4</v>
      </c>
      <c r="O2858" t="s">
        <v>214</v>
      </c>
      <c r="P2858" t="s">
        <v>240</v>
      </c>
      <c r="Q2858" t="s">
        <v>241</v>
      </c>
      <c r="R2858" t="s">
        <v>26</v>
      </c>
      <c r="S2858" t="s">
        <v>3427</v>
      </c>
      <c r="T2858">
        <v>50000</v>
      </c>
    </row>
    <row r="2859" spans="1:20" x14ac:dyDescent="0.3">
      <c r="A2859" t="s">
        <v>2214</v>
      </c>
      <c r="B2859" t="str">
        <f>_xlfn.CONCAT(쿼리1[[#This Row],[주문번호]], "-", 쿼리1[[#This Row],[공정명]])</f>
        <v>20241025-2000169104-인쇄</v>
      </c>
      <c r="C2859">
        <v>2</v>
      </c>
      <c r="D2859" t="s">
        <v>328</v>
      </c>
      <c r="E2859" s="1">
        <v>45590</v>
      </c>
      <c r="F2859" s="1">
        <v>45596</v>
      </c>
      <c r="G2859" s="1">
        <v>45599</v>
      </c>
      <c r="H2859" s="1">
        <v>45656</v>
      </c>
      <c r="I2859" s="1">
        <v>45599</v>
      </c>
      <c r="J2859" t="s">
        <v>31</v>
      </c>
      <c r="K2859" t="s">
        <v>32</v>
      </c>
      <c r="L2859">
        <v>43000</v>
      </c>
      <c r="M2859">
        <v>43000</v>
      </c>
      <c r="N2859">
        <v>3</v>
      </c>
      <c r="O2859" t="s">
        <v>214</v>
      </c>
      <c r="P2859" t="s">
        <v>240</v>
      </c>
      <c r="Q2859" t="s">
        <v>650</v>
      </c>
      <c r="R2859" t="s">
        <v>26</v>
      </c>
      <c r="S2859" t="s">
        <v>3427</v>
      </c>
      <c r="T2859">
        <v>100000</v>
      </c>
    </row>
    <row r="2860" spans="1:20" x14ac:dyDescent="0.3">
      <c r="A2860" t="s">
        <v>2592</v>
      </c>
      <c r="B2860" t="str">
        <f>_xlfn.CONCAT(쿼리1[[#This Row],[주문번호]], "-", 쿼리1[[#This Row],[공정명]])</f>
        <v>20241219-2000169104-인쇄</v>
      </c>
      <c r="C2860">
        <v>2</v>
      </c>
      <c r="D2860" t="s">
        <v>328</v>
      </c>
      <c r="E2860" s="1">
        <v>45645</v>
      </c>
      <c r="F2860" s="1">
        <v>45651</v>
      </c>
      <c r="G2860" s="1"/>
      <c r="H2860" s="1">
        <v>45656</v>
      </c>
      <c r="I2860" s="1"/>
      <c r="J2860" t="s">
        <v>21</v>
      </c>
      <c r="K2860" t="s">
        <v>22</v>
      </c>
      <c r="L2860">
        <v>43000</v>
      </c>
      <c r="O2860" t="s">
        <v>214</v>
      </c>
      <c r="P2860" t="s">
        <v>240</v>
      </c>
      <c r="Q2860" t="s">
        <v>650</v>
      </c>
      <c r="R2860" t="s">
        <v>26</v>
      </c>
      <c r="S2860" t="s">
        <v>3427</v>
      </c>
      <c r="T2860">
        <v>100000</v>
      </c>
    </row>
    <row r="2861" spans="1:20" x14ac:dyDescent="0.3">
      <c r="A2861" t="s">
        <v>2593</v>
      </c>
      <c r="B2861" t="str">
        <f>_xlfn.CONCAT(쿼리1[[#This Row],[주문번호]], "-", 쿼리1[[#This Row],[공정명]])</f>
        <v>20241220-2118P0014-인쇄</v>
      </c>
      <c r="C2861">
        <v>2</v>
      </c>
      <c r="D2861" t="s">
        <v>328</v>
      </c>
      <c r="E2861" s="1">
        <v>45646</v>
      </c>
      <c r="F2861" s="1">
        <v>45652</v>
      </c>
      <c r="G2861" s="1"/>
      <c r="H2861" s="1">
        <v>45656</v>
      </c>
      <c r="I2861" s="1"/>
      <c r="J2861" t="s">
        <v>21</v>
      </c>
      <c r="K2861" t="s">
        <v>22</v>
      </c>
      <c r="L2861">
        <v>7000</v>
      </c>
      <c r="O2861" t="s">
        <v>214</v>
      </c>
      <c r="P2861" t="s">
        <v>1013</v>
      </c>
      <c r="Q2861" t="s">
        <v>1014</v>
      </c>
      <c r="R2861" t="s">
        <v>26</v>
      </c>
      <c r="S2861" t="s">
        <v>3427</v>
      </c>
      <c r="T2861">
        <v>20000</v>
      </c>
    </row>
    <row r="2862" spans="1:20" x14ac:dyDescent="0.3">
      <c r="A2862" t="s">
        <v>2213</v>
      </c>
      <c r="B2862" t="str">
        <f>_xlfn.CONCAT(쿼리1[[#This Row],[주문번호]], "-", 쿼리1[[#This Row],[공정명]])</f>
        <v>20241025-2000169100-인쇄</v>
      </c>
      <c r="C2862">
        <v>2</v>
      </c>
      <c r="D2862" t="s">
        <v>328</v>
      </c>
      <c r="E2862" s="1">
        <v>45590</v>
      </c>
      <c r="F2862" s="1">
        <v>45596</v>
      </c>
      <c r="G2862" s="1">
        <v>45599</v>
      </c>
      <c r="H2862" s="1">
        <v>45656</v>
      </c>
      <c r="I2862" s="1">
        <v>45604</v>
      </c>
      <c r="J2862" t="s">
        <v>31</v>
      </c>
      <c r="K2862" t="s">
        <v>32</v>
      </c>
      <c r="L2862">
        <v>43000</v>
      </c>
      <c r="M2862">
        <v>43000</v>
      </c>
      <c r="N2862">
        <v>3</v>
      </c>
      <c r="O2862" t="s">
        <v>214</v>
      </c>
      <c r="P2862" t="s">
        <v>240</v>
      </c>
      <c r="Q2862" t="s">
        <v>241</v>
      </c>
      <c r="R2862" t="s">
        <v>26</v>
      </c>
      <c r="S2862" t="s">
        <v>3427</v>
      </c>
      <c r="T2862">
        <v>100000</v>
      </c>
    </row>
    <row r="2863" spans="1:20" x14ac:dyDescent="0.3">
      <c r="A2863" t="s">
        <v>2213</v>
      </c>
      <c r="B2863" t="str">
        <f>_xlfn.CONCAT(쿼리1[[#This Row],[주문번호]], "-", 쿼리1[[#This Row],[공정명]])</f>
        <v>20241025-2000169100-인쇄</v>
      </c>
      <c r="C2863">
        <v>2</v>
      </c>
      <c r="D2863" t="s">
        <v>328</v>
      </c>
      <c r="E2863" s="1">
        <v>45590</v>
      </c>
      <c r="F2863" s="1">
        <v>45596</v>
      </c>
      <c r="G2863" s="1">
        <v>45599</v>
      </c>
      <c r="H2863" s="1">
        <v>45656</v>
      </c>
      <c r="I2863" s="1">
        <v>45604</v>
      </c>
      <c r="J2863" t="s">
        <v>31</v>
      </c>
      <c r="K2863" t="s">
        <v>32</v>
      </c>
      <c r="L2863">
        <v>43000</v>
      </c>
      <c r="M2863">
        <v>3656</v>
      </c>
      <c r="N2863">
        <v>3</v>
      </c>
      <c r="O2863" t="s">
        <v>214</v>
      </c>
      <c r="P2863" t="s">
        <v>240</v>
      </c>
      <c r="Q2863" t="s">
        <v>241</v>
      </c>
      <c r="R2863" t="s">
        <v>26</v>
      </c>
      <c r="S2863" t="s">
        <v>3427</v>
      </c>
      <c r="T2863">
        <v>100000</v>
      </c>
    </row>
    <row r="2864" spans="1:20" x14ac:dyDescent="0.3">
      <c r="A2864" t="s">
        <v>2213</v>
      </c>
      <c r="B2864" t="str">
        <f>_xlfn.CONCAT(쿼리1[[#This Row],[주문번호]], "-", 쿼리1[[#This Row],[공정명]])</f>
        <v>20241025-2000169100-인쇄</v>
      </c>
      <c r="C2864">
        <v>2</v>
      </c>
      <c r="D2864" t="s">
        <v>328</v>
      </c>
      <c r="E2864" s="1">
        <v>45590</v>
      </c>
      <c r="F2864" s="1">
        <v>45596</v>
      </c>
      <c r="G2864" s="1">
        <v>45599</v>
      </c>
      <c r="H2864" s="1">
        <v>45656</v>
      </c>
      <c r="I2864" s="1">
        <v>45604</v>
      </c>
      <c r="J2864" t="s">
        <v>31</v>
      </c>
      <c r="K2864" t="s">
        <v>32</v>
      </c>
      <c r="L2864">
        <v>6855</v>
      </c>
      <c r="M2864">
        <v>43000</v>
      </c>
      <c r="N2864">
        <v>3</v>
      </c>
      <c r="O2864" t="s">
        <v>214</v>
      </c>
      <c r="P2864" t="s">
        <v>240</v>
      </c>
      <c r="Q2864" t="s">
        <v>241</v>
      </c>
      <c r="R2864" t="s">
        <v>26</v>
      </c>
      <c r="S2864" t="s">
        <v>3427</v>
      </c>
      <c r="T2864">
        <v>100000</v>
      </c>
    </row>
    <row r="2865" spans="1:20" x14ac:dyDescent="0.3">
      <c r="A2865" t="s">
        <v>2213</v>
      </c>
      <c r="B2865" t="str">
        <f>_xlfn.CONCAT(쿼리1[[#This Row],[주문번호]], "-", 쿼리1[[#This Row],[공정명]])</f>
        <v>20241025-2000169100-인쇄</v>
      </c>
      <c r="C2865">
        <v>2</v>
      </c>
      <c r="D2865" t="s">
        <v>328</v>
      </c>
      <c r="E2865" s="1">
        <v>45590</v>
      </c>
      <c r="F2865" s="1">
        <v>45596</v>
      </c>
      <c r="G2865" s="1">
        <v>45599</v>
      </c>
      <c r="H2865" s="1">
        <v>45656</v>
      </c>
      <c r="I2865" s="1">
        <v>45604</v>
      </c>
      <c r="J2865" t="s">
        <v>31</v>
      </c>
      <c r="K2865" t="s">
        <v>32</v>
      </c>
      <c r="L2865">
        <v>6855</v>
      </c>
      <c r="M2865">
        <v>3656</v>
      </c>
      <c r="N2865">
        <v>3</v>
      </c>
      <c r="O2865" t="s">
        <v>214</v>
      </c>
      <c r="P2865" t="s">
        <v>240</v>
      </c>
      <c r="Q2865" t="s">
        <v>241</v>
      </c>
      <c r="R2865" t="s">
        <v>26</v>
      </c>
      <c r="S2865" t="s">
        <v>3427</v>
      </c>
      <c r="T2865">
        <v>100000</v>
      </c>
    </row>
    <row r="2866" spans="1:20" x14ac:dyDescent="0.3">
      <c r="A2866" t="s">
        <v>2061</v>
      </c>
      <c r="B2866" t="str">
        <f>_xlfn.CONCAT(쿼리1[[#This Row],[주문번호]], "-", 쿼리1[[#This Row],[공정명]])</f>
        <v>20241101-2000135577-인쇄</v>
      </c>
      <c r="C2866">
        <v>2</v>
      </c>
      <c r="D2866" t="s">
        <v>328</v>
      </c>
      <c r="E2866" s="1">
        <v>45597</v>
      </c>
      <c r="F2866" s="1">
        <v>45603</v>
      </c>
      <c r="G2866" s="1">
        <v>45610</v>
      </c>
      <c r="H2866" s="1">
        <v>45656</v>
      </c>
      <c r="I2866" s="1">
        <v>45614</v>
      </c>
      <c r="J2866" t="s">
        <v>31</v>
      </c>
      <c r="K2866" t="s">
        <v>32</v>
      </c>
      <c r="L2866">
        <v>7200</v>
      </c>
      <c r="M2866">
        <v>7200</v>
      </c>
      <c r="N2866">
        <v>7</v>
      </c>
      <c r="O2866" t="s">
        <v>2062</v>
      </c>
      <c r="P2866" t="s">
        <v>2063</v>
      </c>
      <c r="Q2866" t="s">
        <v>2064</v>
      </c>
      <c r="R2866" t="s">
        <v>2065</v>
      </c>
      <c r="S2866" t="s">
        <v>3427</v>
      </c>
      <c r="T2866">
        <v>20000</v>
      </c>
    </row>
    <row r="2867" spans="1:20" x14ac:dyDescent="0.3">
      <c r="A2867" t="s">
        <v>2004</v>
      </c>
      <c r="B2867" t="str">
        <f>_xlfn.CONCAT(쿼리1[[#This Row],[주문번호]], "-", 쿼리1[[#This Row],[공정명]])</f>
        <v>20241011-2000169291-인쇄</v>
      </c>
      <c r="C2867">
        <v>2</v>
      </c>
      <c r="D2867" t="s">
        <v>328</v>
      </c>
      <c r="E2867" s="1">
        <v>45576</v>
      </c>
      <c r="F2867" s="1">
        <v>45581</v>
      </c>
      <c r="G2867" s="1">
        <v>45577</v>
      </c>
      <c r="H2867" s="1">
        <v>45656</v>
      </c>
      <c r="I2867" s="1">
        <v>45588</v>
      </c>
      <c r="J2867" t="s">
        <v>31</v>
      </c>
      <c r="K2867" t="s">
        <v>39</v>
      </c>
      <c r="L2867">
        <v>9000</v>
      </c>
      <c r="M2867">
        <v>0</v>
      </c>
      <c r="N2867">
        <v>-4</v>
      </c>
      <c r="O2867" t="s">
        <v>219</v>
      </c>
      <c r="P2867" t="s">
        <v>2005</v>
      </c>
      <c r="Q2867" t="s">
        <v>2006</v>
      </c>
      <c r="R2867" t="s">
        <v>602</v>
      </c>
      <c r="S2867" t="s">
        <v>3427</v>
      </c>
      <c r="T2867">
        <v>20000</v>
      </c>
    </row>
    <row r="2868" spans="1:20" x14ac:dyDescent="0.3">
      <c r="A2868" t="s">
        <v>2004</v>
      </c>
      <c r="B2868" t="str">
        <f>_xlfn.CONCAT(쿼리1[[#This Row],[주문번호]], "-", 쿼리1[[#This Row],[공정명]])</f>
        <v>20241011-2000169291-인쇄</v>
      </c>
      <c r="C2868">
        <v>2</v>
      </c>
      <c r="D2868" t="s">
        <v>328</v>
      </c>
      <c r="E2868" s="1">
        <v>45576</v>
      </c>
      <c r="F2868" s="1">
        <v>45581</v>
      </c>
      <c r="G2868" s="1">
        <v>45588</v>
      </c>
      <c r="H2868" s="1">
        <v>45656</v>
      </c>
      <c r="I2868" s="1">
        <v>45588</v>
      </c>
      <c r="J2868" t="s">
        <v>31</v>
      </c>
      <c r="K2868" t="s">
        <v>32</v>
      </c>
      <c r="L2868">
        <v>9000</v>
      </c>
      <c r="M2868">
        <v>9000</v>
      </c>
      <c r="N2868">
        <v>7</v>
      </c>
      <c r="O2868" t="s">
        <v>219</v>
      </c>
      <c r="P2868" t="s">
        <v>2005</v>
      </c>
      <c r="Q2868" t="s">
        <v>2006</v>
      </c>
      <c r="R2868" t="s">
        <v>602</v>
      </c>
      <c r="S2868" t="s">
        <v>3427</v>
      </c>
      <c r="T2868">
        <v>20000</v>
      </c>
    </row>
    <row r="2869" spans="1:20" x14ac:dyDescent="0.3">
      <c r="A2869" t="s">
        <v>2000</v>
      </c>
      <c r="B2869" t="str">
        <f>_xlfn.CONCAT(쿼리1[[#This Row],[주문번호]], "-", 쿼리1[[#This Row],[공정명]])</f>
        <v>20241204-2620P0018-인쇄</v>
      </c>
      <c r="C2869">
        <v>2</v>
      </c>
      <c r="D2869" t="s">
        <v>328</v>
      </c>
      <c r="E2869" s="1">
        <v>45630</v>
      </c>
      <c r="F2869" s="1">
        <v>45636</v>
      </c>
      <c r="G2869" s="1">
        <v>45653</v>
      </c>
      <c r="H2869" s="1">
        <v>45656</v>
      </c>
      <c r="I2869" s="1">
        <v>45653</v>
      </c>
      <c r="J2869" t="s">
        <v>31</v>
      </c>
      <c r="K2869" t="s">
        <v>32</v>
      </c>
      <c r="L2869">
        <v>2000</v>
      </c>
      <c r="M2869">
        <v>2000</v>
      </c>
      <c r="N2869">
        <v>17</v>
      </c>
      <c r="O2869" t="s">
        <v>1358</v>
      </c>
      <c r="P2869" t="s">
        <v>2001</v>
      </c>
      <c r="Q2869" t="s">
        <v>2002</v>
      </c>
      <c r="R2869" t="s">
        <v>2003</v>
      </c>
      <c r="S2869" t="s">
        <v>3427</v>
      </c>
      <c r="T2869">
        <v>10000</v>
      </c>
    </row>
    <row r="2870" spans="1:20" x14ac:dyDescent="0.3">
      <c r="A2870" t="s">
        <v>4135</v>
      </c>
      <c r="B2870" t="str">
        <f>_xlfn.CONCAT(쿼리1[[#This Row],[주문번호]], "-", 쿼리1[[#This Row],[공정명]])</f>
        <v>20241129-1219P0378-합지</v>
      </c>
      <c r="C2870">
        <v>3</v>
      </c>
      <c r="D2870" t="s">
        <v>60</v>
      </c>
      <c r="E2870" s="1">
        <v>45625</v>
      </c>
      <c r="F2870" s="1">
        <v>45636</v>
      </c>
      <c r="G2870" s="1">
        <v>45639</v>
      </c>
      <c r="H2870" s="1">
        <v>45656</v>
      </c>
      <c r="I2870" s="1">
        <v>45639</v>
      </c>
      <c r="J2870" t="s">
        <v>31</v>
      </c>
      <c r="K2870" t="s">
        <v>32</v>
      </c>
      <c r="L2870">
        <v>6000</v>
      </c>
      <c r="M2870">
        <v>6000</v>
      </c>
      <c r="N2870">
        <v>3</v>
      </c>
      <c r="O2870" t="s">
        <v>4098</v>
      </c>
      <c r="P2870" t="s">
        <v>4102</v>
      </c>
      <c r="Q2870" t="s">
        <v>4136</v>
      </c>
      <c r="R2870" t="s">
        <v>1562</v>
      </c>
      <c r="S2870" t="s">
        <v>190</v>
      </c>
      <c r="T2870">
        <v>36</v>
      </c>
    </row>
    <row r="2871" spans="1:20" x14ac:dyDescent="0.3">
      <c r="A2871" t="s">
        <v>4135</v>
      </c>
      <c r="B2871" t="str">
        <f>_xlfn.CONCAT(쿼리1[[#This Row],[주문번호]], "-", 쿼리1[[#This Row],[공정명]])</f>
        <v>20241129-1219P0378-합지</v>
      </c>
      <c r="C2871">
        <v>3</v>
      </c>
      <c r="D2871" t="s">
        <v>60</v>
      </c>
      <c r="E2871" s="1">
        <v>45625</v>
      </c>
      <c r="F2871" s="1">
        <v>45636</v>
      </c>
      <c r="G2871" s="1">
        <v>45639</v>
      </c>
      <c r="H2871" s="1">
        <v>45656</v>
      </c>
      <c r="I2871" s="1">
        <v>45639</v>
      </c>
      <c r="J2871" t="s">
        <v>31</v>
      </c>
      <c r="K2871" t="s">
        <v>32</v>
      </c>
      <c r="L2871">
        <v>6000</v>
      </c>
      <c r="M2871">
        <v>6000</v>
      </c>
      <c r="N2871">
        <v>3</v>
      </c>
      <c r="O2871" t="s">
        <v>4098</v>
      </c>
      <c r="P2871" t="s">
        <v>4102</v>
      </c>
      <c r="Q2871" t="s">
        <v>4136</v>
      </c>
      <c r="R2871" t="s">
        <v>1562</v>
      </c>
      <c r="S2871" t="s">
        <v>190</v>
      </c>
      <c r="T2871">
        <v>36</v>
      </c>
    </row>
    <row r="2872" spans="1:20" x14ac:dyDescent="0.3">
      <c r="A2872" t="s">
        <v>4135</v>
      </c>
      <c r="B2872" t="str">
        <f>_xlfn.CONCAT(쿼리1[[#This Row],[주문번호]], "-", 쿼리1[[#This Row],[공정명]])</f>
        <v>20241129-1219P0378-합지</v>
      </c>
      <c r="C2872">
        <v>3</v>
      </c>
      <c r="D2872" t="s">
        <v>60</v>
      </c>
      <c r="E2872" s="1">
        <v>45625</v>
      </c>
      <c r="F2872" s="1">
        <v>45636</v>
      </c>
      <c r="G2872" s="1">
        <v>45639</v>
      </c>
      <c r="H2872" s="1">
        <v>45656</v>
      </c>
      <c r="I2872" s="1">
        <v>45639</v>
      </c>
      <c r="J2872" t="s">
        <v>31</v>
      </c>
      <c r="K2872" t="s">
        <v>32</v>
      </c>
      <c r="L2872">
        <v>6000</v>
      </c>
      <c r="M2872">
        <v>6000</v>
      </c>
      <c r="N2872">
        <v>3</v>
      </c>
      <c r="O2872" t="s">
        <v>4098</v>
      </c>
      <c r="P2872" t="s">
        <v>4102</v>
      </c>
      <c r="Q2872" t="s">
        <v>4136</v>
      </c>
      <c r="R2872" t="s">
        <v>1562</v>
      </c>
      <c r="S2872" t="s">
        <v>190</v>
      </c>
      <c r="T2872">
        <v>36</v>
      </c>
    </row>
    <row r="2873" spans="1:20" x14ac:dyDescent="0.3">
      <c r="A2873" t="s">
        <v>4135</v>
      </c>
      <c r="B2873" t="str">
        <f>_xlfn.CONCAT(쿼리1[[#This Row],[주문번호]], "-", 쿼리1[[#This Row],[공정명]])</f>
        <v>20241129-1219P0378-합지</v>
      </c>
      <c r="C2873">
        <v>3</v>
      </c>
      <c r="D2873" t="s">
        <v>60</v>
      </c>
      <c r="E2873" s="1">
        <v>45625</v>
      </c>
      <c r="F2873" s="1">
        <v>45636</v>
      </c>
      <c r="G2873" s="1">
        <v>45639</v>
      </c>
      <c r="H2873" s="1">
        <v>45656</v>
      </c>
      <c r="I2873" s="1">
        <v>45639</v>
      </c>
      <c r="J2873" t="s">
        <v>31</v>
      </c>
      <c r="K2873" t="s">
        <v>32</v>
      </c>
      <c r="L2873">
        <v>6000</v>
      </c>
      <c r="M2873">
        <v>6000</v>
      </c>
      <c r="N2873">
        <v>3</v>
      </c>
      <c r="O2873" t="s">
        <v>4098</v>
      </c>
      <c r="P2873" t="s">
        <v>4102</v>
      </c>
      <c r="Q2873" t="s">
        <v>4136</v>
      </c>
      <c r="R2873" t="s">
        <v>1562</v>
      </c>
      <c r="S2873" t="s">
        <v>190</v>
      </c>
      <c r="T2873">
        <v>36</v>
      </c>
    </row>
    <row r="2874" spans="1:20" x14ac:dyDescent="0.3">
      <c r="A2874" t="s">
        <v>4135</v>
      </c>
      <c r="B2874" t="str">
        <f>_xlfn.CONCAT(쿼리1[[#This Row],[주문번호]], "-", 쿼리1[[#This Row],[공정명]])</f>
        <v>20241129-1219P0378-분단</v>
      </c>
      <c r="C2874">
        <v>4</v>
      </c>
      <c r="D2874" t="s">
        <v>196</v>
      </c>
      <c r="E2874" s="1">
        <v>45625</v>
      </c>
      <c r="F2874" s="1">
        <v>45637</v>
      </c>
      <c r="G2874" s="1">
        <v>45639</v>
      </c>
      <c r="H2874" s="1">
        <v>45656</v>
      </c>
      <c r="I2874" s="1">
        <v>45639</v>
      </c>
      <c r="J2874" t="s">
        <v>31</v>
      </c>
      <c r="K2874" t="s">
        <v>32</v>
      </c>
      <c r="L2874">
        <v>6000</v>
      </c>
      <c r="M2874">
        <v>6000</v>
      </c>
      <c r="N2874">
        <v>2</v>
      </c>
      <c r="O2874" t="s">
        <v>4098</v>
      </c>
      <c r="P2874" t="s">
        <v>4102</v>
      </c>
      <c r="Q2874" t="s">
        <v>4136</v>
      </c>
      <c r="R2874" t="s">
        <v>1562</v>
      </c>
      <c r="S2874" t="s">
        <v>190</v>
      </c>
      <c r="T2874">
        <v>36</v>
      </c>
    </row>
    <row r="2875" spans="1:20" x14ac:dyDescent="0.3">
      <c r="A2875" t="s">
        <v>4137</v>
      </c>
      <c r="B2875" t="str">
        <f>_xlfn.CONCAT(쿼리1[[#This Row],[주문번호]], "-", 쿼리1[[#This Row],[공정명]])</f>
        <v>20241129-1219P0379-합지</v>
      </c>
      <c r="C2875">
        <v>3</v>
      </c>
      <c r="D2875" t="s">
        <v>60</v>
      </c>
      <c r="E2875" s="1">
        <v>45625</v>
      </c>
      <c r="F2875" s="1">
        <v>45636</v>
      </c>
      <c r="G2875" s="1">
        <v>45639</v>
      </c>
      <c r="H2875" s="1">
        <v>45656</v>
      </c>
      <c r="I2875" s="1">
        <v>45639</v>
      </c>
      <c r="J2875" t="s">
        <v>31</v>
      </c>
      <c r="K2875" t="s">
        <v>32</v>
      </c>
      <c r="L2875">
        <v>6000</v>
      </c>
      <c r="M2875">
        <v>6000</v>
      </c>
      <c r="N2875">
        <v>3</v>
      </c>
      <c r="O2875" t="s">
        <v>4098</v>
      </c>
      <c r="P2875" t="s">
        <v>4102</v>
      </c>
      <c r="Q2875" t="s">
        <v>4138</v>
      </c>
      <c r="R2875" t="s">
        <v>1562</v>
      </c>
      <c r="S2875" t="s">
        <v>190</v>
      </c>
      <c r="T2875">
        <v>36</v>
      </c>
    </row>
    <row r="2876" spans="1:20" x14ac:dyDescent="0.3">
      <c r="A2876" t="s">
        <v>4137</v>
      </c>
      <c r="B2876" t="str">
        <f>_xlfn.CONCAT(쿼리1[[#This Row],[주문번호]], "-", 쿼리1[[#This Row],[공정명]])</f>
        <v>20241129-1219P0379-합지</v>
      </c>
      <c r="C2876">
        <v>3</v>
      </c>
      <c r="D2876" t="s">
        <v>60</v>
      </c>
      <c r="E2876" s="1">
        <v>45625</v>
      </c>
      <c r="F2876" s="1">
        <v>45636</v>
      </c>
      <c r="G2876" s="1">
        <v>45639</v>
      </c>
      <c r="H2876" s="1">
        <v>45656</v>
      </c>
      <c r="I2876" s="1">
        <v>45639</v>
      </c>
      <c r="J2876" t="s">
        <v>31</v>
      </c>
      <c r="K2876" t="s">
        <v>32</v>
      </c>
      <c r="L2876">
        <v>6000</v>
      </c>
      <c r="M2876">
        <v>6000</v>
      </c>
      <c r="N2876">
        <v>3</v>
      </c>
      <c r="O2876" t="s">
        <v>4098</v>
      </c>
      <c r="P2876" t="s">
        <v>4102</v>
      </c>
      <c r="Q2876" t="s">
        <v>4138</v>
      </c>
      <c r="R2876" t="s">
        <v>1562</v>
      </c>
      <c r="S2876" t="s">
        <v>190</v>
      </c>
      <c r="T2876">
        <v>36</v>
      </c>
    </row>
    <row r="2877" spans="1:20" x14ac:dyDescent="0.3">
      <c r="A2877" t="s">
        <v>4137</v>
      </c>
      <c r="B2877" t="str">
        <f>_xlfn.CONCAT(쿼리1[[#This Row],[주문번호]], "-", 쿼리1[[#This Row],[공정명]])</f>
        <v>20241129-1219P0379-합지</v>
      </c>
      <c r="C2877">
        <v>3</v>
      </c>
      <c r="D2877" t="s">
        <v>60</v>
      </c>
      <c r="E2877" s="1">
        <v>45625</v>
      </c>
      <c r="F2877" s="1">
        <v>45636</v>
      </c>
      <c r="G2877" s="1">
        <v>45639</v>
      </c>
      <c r="H2877" s="1">
        <v>45656</v>
      </c>
      <c r="I2877" s="1">
        <v>45639</v>
      </c>
      <c r="J2877" t="s">
        <v>31</v>
      </c>
      <c r="K2877" t="s">
        <v>32</v>
      </c>
      <c r="L2877">
        <v>6000</v>
      </c>
      <c r="M2877">
        <v>6000</v>
      </c>
      <c r="N2877">
        <v>3</v>
      </c>
      <c r="O2877" t="s">
        <v>4098</v>
      </c>
      <c r="P2877" t="s">
        <v>4102</v>
      </c>
      <c r="Q2877" t="s">
        <v>4138</v>
      </c>
      <c r="R2877" t="s">
        <v>1562</v>
      </c>
      <c r="S2877" t="s">
        <v>190</v>
      </c>
      <c r="T2877">
        <v>36</v>
      </c>
    </row>
    <row r="2878" spans="1:20" x14ac:dyDescent="0.3">
      <c r="A2878" t="s">
        <v>4137</v>
      </c>
      <c r="B2878" t="str">
        <f>_xlfn.CONCAT(쿼리1[[#This Row],[주문번호]], "-", 쿼리1[[#This Row],[공정명]])</f>
        <v>20241129-1219P0379-합지</v>
      </c>
      <c r="C2878">
        <v>3</v>
      </c>
      <c r="D2878" t="s">
        <v>60</v>
      </c>
      <c r="E2878" s="1">
        <v>45625</v>
      </c>
      <c r="F2878" s="1">
        <v>45636</v>
      </c>
      <c r="G2878" s="1">
        <v>45639</v>
      </c>
      <c r="H2878" s="1">
        <v>45656</v>
      </c>
      <c r="I2878" s="1">
        <v>45639</v>
      </c>
      <c r="J2878" t="s">
        <v>31</v>
      </c>
      <c r="K2878" t="s">
        <v>32</v>
      </c>
      <c r="L2878">
        <v>6000</v>
      </c>
      <c r="M2878">
        <v>6000</v>
      </c>
      <c r="N2878">
        <v>3</v>
      </c>
      <c r="O2878" t="s">
        <v>4098</v>
      </c>
      <c r="P2878" t="s">
        <v>4102</v>
      </c>
      <c r="Q2878" t="s">
        <v>4138</v>
      </c>
      <c r="R2878" t="s">
        <v>1562</v>
      </c>
      <c r="S2878" t="s">
        <v>190</v>
      </c>
      <c r="T2878">
        <v>36</v>
      </c>
    </row>
    <row r="2879" spans="1:20" x14ac:dyDescent="0.3">
      <c r="A2879" t="s">
        <v>4137</v>
      </c>
      <c r="B2879" t="str">
        <f>_xlfn.CONCAT(쿼리1[[#This Row],[주문번호]], "-", 쿼리1[[#This Row],[공정명]])</f>
        <v>20241129-1219P0379-분단</v>
      </c>
      <c r="C2879">
        <v>4</v>
      </c>
      <c r="D2879" t="s">
        <v>196</v>
      </c>
      <c r="E2879" s="1">
        <v>45625</v>
      </c>
      <c r="F2879" s="1">
        <v>45637</v>
      </c>
      <c r="G2879" s="1">
        <v>45639</v>
      </c>
      <c r="H2879" s="1">
        <v>45656</v>
      </c>
      <c r="I2879" s="1">
        <v>45639</v>
      </c>
      <c r="J2879" t="s">
        <v>31</v>
      </c>
      <c r="K2879" t="s">
        <v>32</v>
      </c>
      <c r="L2879">
        <v>6000</v>
      </c>
      <c r="M2879">
        <v>6000</v>
      </c>
      <c r="N2879">
        <v>2</v>
      </c>
      <c r="O2879" t="s">
        <v>4098</v>
      </c>
      <c r="P2879" t="s">
        <v>4102</v>
      </c>
      <c r="Q2879" t="s">
        <v>4138</v>
      </c>
      <c r="R2879" t="s">
        <v>1562</v>
      </c>
      <c r="S2879" t="s">
        <v>190</v>
      </c>
      <c r="T2879">
        <v>36</v>
      </c>
    </row>
    <row r="2880" spans="1:20" x14ac:dyDescent="0.3">
      <c r="A2880" t="s">
        <v>3454</v>
      </c>
      <c r="B2880" t="str">
        <f>_xlfn.CONCAT(쿼리1[[#This Row],[주문번호]], "-", 쿼리1[[#This Row],[공정명]])</f>
        <v>20241008-1000154025-합지</v>
      </c>
      <c r="C2880">
        <v>1</v>
      </c>
      <c r="D2880" t="s">
        <v>60</v>
      </c>
      <c r="E2880" s="1">
        <v>45573</v>
      </c>
      <c r="F2880" s="1">
        <v>45582</v>
      </c>
      <c r="G2880" s="1">
        <v>45580</v>
      </c>
      <c r="H2880" s="1">
        <v>45656</v>
      </c>
      <c r="I2880" s="1">
        <v>45581</v>
      </c>
      <c r="J2880" t="s">
        <v>31</v>
      </c>
      <c r="K2880" t="s">
        <v>39</v>
      </c>
      <c r="L2880">
        <v>6000</v>
      </c>
      <c r="M2880">
        <v>6000</v>
      </c>
      <c r="N2880">
        <v>-2</v>
      </c>
      <c r="O2880" t="s">
        <v>3455</v>
      </c>
      <c r="P2880" t="s">
        <v>3456</v>
      </c>
      <c r="Q2880" t="s">
        <v>42</v>
      </c>
      <c r="R2880" t="s">
        <v>1562</v>
      </c>
      <c r="S2880" t="s">
        <v>190</v>
      </c>
      <c r="T2880">
        <v>22222</v>
      </c>
    </row>
    <row r="2881" spans="1:20" x14ac:dyDescent="0.3">
      <c r="A2881" t="s">
        <v>4139</v>
      </c>
      <c r="B2881" t="str">
        <f>_xlfn.CONCAT(쿼리1[[#This Row],[주문번호]], "-", 쿼리1[[#This Row],[공정명]])</f>
        <v>20241023-1219P0379-합지</v>
      </c>
      <c r="C2881">
        <v>3</v>
      </c>
      <c r="D2881" t="s">
        <v>60</v>
      </c>
      <c r="E2881" s="1">
        <v>45588</v>
      </c>
      <c r="F2881" s="1">
        <v>45597</v>
      </c>
      <c r="G2881" s="1">
        <v>45600</v>
      </c>
      <c r="H2881" s="1">
        <v>45656</v>
      </c>
      <c r="I2881" s="1">
        <v>45602</v>
      </c>
      <c r="J2881" t="s">
        <v>31</v>
      </c>
      <c r="K2881" t="s">
        <v>32</v>
      </c>
      <c r="L2881">
        <v>6000</v>
      </c>
      <c r="M2881">
        <v>6000</v>
      </c>
      <c r="N2881">
        <v>3</v>
      </c>
      <c r="O2881" t="s">
        <v>4098</v>
      </c>
      <c r="P2881" t="s">
        <v>4102</v>
      </c>
      <c r="Q2881" t="s">
        <v>4138</v>
      </c>
      <c r="R2881" t="s">
        <v>1562</v>
      </c>
      <c r="S2881" t="s">
        <v>190</v>
      </c>
      <c r="T2881">
        <v>36</v>
      </c>
    </row>
    <row r="2882" spans="1:20" x14ac:dyDescent="0.3">
      <c r="A2882" t="s">
        <v>4139</v>
      </c>
      <c r="B2882" t="str">
        <f>_xlfn.CONCAT(쿼리1[[#This Row],[주문번호]], "-", 쿼리1[[#This Row],[공정명]])</f>
        <v>20241023-1219P0379-합지</v>
      </c>
      <c r="C2882">
        <v>3</v>
      </c>
      <c r="D2882" t="s">
        <v>60</v>
      </c>
      <c r="E2882" s="1">
        <v>45588</v>
      </c>
      <c r="F2882" s="1">
        <v>45597</v>
      </c>
      <c r="G2882" s="1">
        <v>45600</v>
      </c>
      <c r="H2882" s="1">
        <v>45656</v>
      </c>
      <c r="I2882" s="1">
        <v>45602</v>
      </c>
      <c r="J2882" t="s">
        <v>31</v>
      </c>
      <c r="K2882" t="s">
        <v>32</v>
      </c>
      <c r="L2882">
        <v>6000</v>
      </c>
      <c r="M2882">
        <v>6000</v>
      </c>
      <c r="N2882">
        <v>3</v>
      </c>
      <c r="O2882" t="s">
        <v>4098</v>
      </c>
      <c r="P2882" t="s">
        <v>4102</v>
      </c>
      <c r="Q2882" t="s">
        <v>4138</v>
      </c>
      <c r="R2882" t="s">
        <v>1562</v>
      </c>
      <c r="S2882" t="s">
        <v>190</v>
      </c>
      <c r="T2882">
        <v>36</v>
      </c>
    </row>
    <row r="2883" spans="1:20" x14ac:dyDescent="0.3">
      <c r="A2883" t="s">
        <v>4140</v>
      </c>
      <c r="B2883" t="str">
        <f>_xlfn.CONCAT(쿼리1[[#This Row],[주문번호]], "-", 쿼리1[[#This Row],[공정명]])</f>
        <v>20241112-1000163400-합지</v>
      </c>
      <c r="C2883">
        <v>3</v>
      </c>
      <c r="D2883" t="s">
        <v>60</v>
      </c>
      <c r="E2883" s="1">
        <v>45608</v>
      </c>
      <c r="F2883" s="1">
        <v>45617</v>
      </c>
      <c r="G2883" s="1">
        <v>45614</v>
      </c>
      <c r="H2883" s="1">
        <v>45656</v>
      </c>
      <c r="I2883" s="1">
        <v>45621</v>
      </c>
      <c r="J2883" t="s">
        <v>31</v>
      </c>
      <c r="K2883" t="s">
        <v>39</v>
      </c>
      <c r="L2883">
        <v>6000</v>
      </c>
      <c r="M2883">
        <v>6000</v>
      </c>
      <c r="N2883">
        <v>-3</v>
      </c>
      <c r="O2883" t="s">
        <v>4098</v>
      </c>
      <c r="P2883" t="s">
        <v>4099</v>
      </c>
      <c r="Q2883" t="s">
        <v>4141</v>
      </c>
      <c r="R2883" t="s">
        <v>1562</v>
      </c>
      <c r="S2883" t="s">
        <v>190</v>
      </c>
      <c r="T2883">
        <v>36</v>
      </c>
    </row>
    <row r="2884" spans="1:20" x14ac:dyDescent="0.3">
      <c r="A2884" t="s">
        <v>4140</v>
      </c>
      <c r="B2884" t="str">
        <f>_xlfn.CONCAT(쿼리1[[#This Row],[주문번호]], "-", 쿼리1[[#This Row],[공정명]])</f>
        <v>20241112-1000163400-합지</v>
      </c>
      <c r="C2884">
        <v>3</v>
      </c>
      <c r="D2884" t="s">
        <v>60</v>
      </c>
      <c r="E2884" s="1">
        <v>45608</v>
      </c>
      <c r="F2884" s="1">
        <v>45617</v>
      </c>
      <c r="G2884" s="1">
        <v>45614</v>
      </c>
      <c r="H2884" s="1">
        <v>45656</v>
      </c>
      <c r="I2884" s="1">
        <v>45621</v>
      </c>
      <c r="J2884" t="s">
        <v>31</v>
      </c>
      <c r="K2884" t="s">
        <v>39</v>
      </c>
      <c r="L2884">
        <v>6000</v>
      </c>
      <c r="M2884">
        <v>6000</v>
      </c>
      <c r="N2884">
        <v>-3</v>
      </c>
      <c r="O2884" t="s">
        <v>4098</v>
      </c>
      <c r="P2884" t="s">
        <v>4099</v>
      </c>
      <c r="Q2884" t="s">
        <v>4141</v>
      </c>
      <c r="R2884" t="s">
        <v>1562</v>
      </c>
      <c r="S2884" t="s">
        <v>190</v>
      </c>
      <c r="T2884">
        <v>36</v>
      </c>
    </row>
    <row r="2885" spans="1:20" x14ac:dyDescent="0.3">
      <c r="A2885" t="s">
        <v>4140</v>
      </c>
      <c r="B2885" t="str">
        <f>_xlfn.CONCAT(쿼리1[[#This Row],[주문번호]], "-", 쿼리1[[#This Row],[공정명]])</f>
        <v>20241112-1000163400-합지</v>
      </c>
      <c r="C2885">
        <v>3</v>
      </c>
      <c r="D2885" t="s">
        <v>60</v>
      </c>
      <c r="E2885" s="1">
        <v>45608</v>
      </c>
      <c r="F2885" s="1">
        <v>45617</v>
      </c>
      <c r="G2885" s="1">
        <v>45614</v>
      </c>
      <c r="H2885" s="1">
        <v>45656</v>
      </c>
      <c r="I2885" s="1">
        <v>45621</v>
      </c>
      <c r="J2885" t="s">
        <v>31</v>
      </c>
      <c r="K2885" t="s">
        <v>39</v>
      </c>
      <c r="L2885">
        <v>6000</v>
      </c>
      <c r="M2885">
        <v>6000</v>
      </c>
      <c r="N2885">
        <v>-3</v>
      </c>
      <c r="O2885" t="s">
        <v>4098</v>
      </c>
      <c r="P2885" t="s">
        <v>4099</v>
      </c>
      <c r="Q2885" t="s">
        <v>4141</v>
      </c>
      <c r="R2885" t="s">
        <v>1562</v>
      </c>
      <c r="S2885" t="s">
        <v>190</v>
      </c>
      <c r="T2885">
        <v>36</v>
      </c>
    </row>
    <row r="2886" spans="1:20" x14ac:dyDescent="0.3">
      <c r="A2886" t="s">
        <v>4140</v>
      </c>
      <c r="B2886" t="str">
        <f>_xlfn.CONCAT(쿼리1[[#This Row],[주문번호]], "-", 쿼리1[[#This Row],[공정명]])</f>
        <v>20241112-1000163400-합지</v>
      </c>
      <c r="C2886">
        <v>3</v>
      </c>
      <c r="D2886" t="s">
        <v>60</v>
      </c>
      <c r="E2886" s="1">
        <v>45608</v>
      </c>
      <c r="F2886" s="1">
        <v>45617</v>
      </c>
      <c r="G2886" s="1">
        <v>45614</v>
      </c>
      <c r="H2886" s="1">
        <v>45656</v>
      </c>
      <c r="I2886" s="1">
        <v>45621</v>
      </c>
      <c r="J2886" t="s">
        <v>31</v>
      </c>
      <c r="K2886" t="s">
        <v>39</v>
      </c>
      <c r="L2886">
        <v>6000</v>
      </c>
      <c r="M2886">
        <v>6000</v>
      </c>
      <c r="N2886">
        <v>-3</v>
      </c>
      <c r="O2886" t="s">
        <v>4098</v>
      </c>
      <c r="P2886" t="s">
        <v>4099</v>
      </c>
      <c r="Q2886" t="s">
        <v>4141</v>
      </c>
      <c r="R2886" t="s">
        <v>1562</v>
      </c>
      <c r="S2886" t="s">
        <v>190</v>
      </c>
      <c r="T2886">
        <v>36</v>
      </c>
    </row>
    <row r="2887" spans="1:20" x14ac:dyDescent="0.3">
      <c r="A2887" t="s">
        <v>4142</v>
      </c>
      <c r="B2887" t="str">
        <f>_xlfn.CONCAT(쿼리1[[#This Row],[주문번호]], "-", 쿼리1[[#This Row],[공정명]])</f>
        <v>20241106-1000158166-합지</v>
      </c>
      <c r="C2887">
        <v>2</v>
      </c>
      <c r="D2887" t="s">
        <v>60</v>
      </c>
      <c r="E2887" s="1">
        <v>45602</v>
      </c>
      <c r="F2887" s="1">
        <v>45611</v>
      </c>
      <c r="G2887" s="1">
        <v>45614</v>
      </c>
      <c r="H2887" s="1">
        <v>45656</v>
      </c>
      <c r="I2887" s="1">
        <v>45617</v>
      </c>
      <c r="J2887" t="s">
        <v>31</v>
      </c>
      <c r="K2887" t="s">
        <v>32</v>
      </c>
      <c r="L2887">
        <v>18000</v>
      </c>
      <c r="M2887">
        <v>18000</v>
      </c>
      <c r="N2887">
        <v>3</v>
      </c>
      <c r="O2887" t="s">
        <v>4098</v>
      </c>
      <c r="P2887" t="s">
        <v>4099</v>
      </c>
      <c r="Q2887" t="s">
        <v>4143</v>
      </c>
      <c r="R2887" t="s">
        <v>1562</v>
      </c>
      <c r="S2887" t="s">
        <v>190</v>
      </c>
      <c r="T2887">
        <v>108</v>
      </c>
    </row>
    <row r="2888" spans="1:20" x14ac:dyDescent="0.3">
      <c r="A2888" t="s">
        <v>4142</v>
      </c>
      <c r="B2888" t="str">
        <f>_xlfn.CONCAT(쿼리1[[#This Row],[주문번호]], "-", 쿼리1[[#This Row],[공정명]])</f>
        <v>20241106-1000158166-합지</v>
      </c>
      <c r="C2888">
        <v>2</v>
      </c>
      <c r="D2888" t="s">
        <v>60</v>
      </c>
      <c r="E2888" s="1">
        <v>45602</v>
      </c>
      <c r="F2888" s="1">
        <v>45611</v>
      </c>
      <c r="G2888" s="1">
        <v>45614</v>
      </c>
      <c r="H2888" s="1">
        <v>45656</v>
      </c>
      <c r="I2888" s="1">
        <v>45617</v>
      </c>
      <c r="J2888" t="s">
        <v>31</v>
      </c>
      <c r="K2888" t="s">
        <v>32</v>
      </c>
      <c r="L2888">
        <v>18000</v>
      </c>
      <c r="M2888">
        <v>18000</v>
      </c>
      <c r="N2888">
        <v>3</v>
      </c>
      <c r="O2888" t="s">
        <v>4098</v>
      </c>
      <c r="P2888" t="s">
        <v>4099</v>
      </c>
      <c r="Q2888" t="s">
        <v>4143</v>
      </c>
      <c r="R2888" t="s">
        <v>1562</v>
      </c>
      <c r="S2888" t="s">
        <v>190</v>
      </c>
      <c r="T2888">
        <v>108</v>
      </c>
    </row>
    <row r="2889" spans="1:20" x14ac:dyDescent="0.3">
      <c r="A2889" t="s">
        <v>4142</v>
      </c>
      <c r="B2889" t="str">
        <f>_xlfn.CONCAT(쿼리1[[#This Row],[주문번호]], "-", 쿼리1[[#This Row],[공정명]])</f>
        <v>20241106-1000158166-합지</v>
      </c>
      <c r="C2889">
        <v>2</v>
      </c>
      <c r="D2889" t="s">
        <v>60</v>
      </c>
      <c r="E2889" s="1">
        <v>45602</v>
      </c>
      <c r="F2889" s="1">
        <v>45611</v>
      </c>
      <c r="G2889" s="1">
        <v>45614</v>
      </c>
      <c r="H2889" s="1">
        <v>45656</v>
      </c>
      <c r="I2889" s="1">
        <v>45617</v>
      </c>
      <c r="J2889" t="s">
        <v>31</v>
      </c>
      <c r="K2889" t="s">
        <v>32</v>
      </c>
      <c r="L2889">
        <v>18000</v>
      </c>
      <c r="M2889">
        <v>18000</v>
      </c>
      <c r="N2889">
        <v>3</v>
      </c>
      <c r="O2889" t="s">
        <v>4098</v>
      </c>
      <c r="P2889" t="s">
        <v>4099</v>
      </c>
      <c r="Q2889" t="s">
        <v>4143</v>
      </c>
      <c r="R2889" t="s">
        <v>1562</v>
      </c>
      <c r="S2889" t="s">
        <v>190</v>
      </c>
      <c r="T2889">
        <v>108</v>
      </c>
    </row>
    <row r="2890" spans="1:20" x14ac:dyDescent="0.3">
      <c r="A2890" t="s">
        <v>4142</v>
      </c>
      <c r="B2890" t="str">
        <f>_xlfn.CONCAT(쿼리1[[#This Row],[주문번호]], "-", 쿼리1[[#This Row],[공정명]])</f>
        <v>20241106-1000158166-합지</v>
      </c>
      <c r="C2890">
        <v>2</v>
      </c>
      <c r="D2890" t="s">
        <v>60</v>
      </c>
      <c r="E2890" s="1">
        <v>45602</v>
      </c>
      <c r="F2890" s="1">
        <v>45611</v>
      </c>
      <c r="G2890" s="1">
        <v>45614</v>
      </c>
      <c r="H2890" s="1">
        <v>45656</v>
      </c>
      <c r="I2890" s="1">
        <v>45617</v>
      </c>
      <c r="J2890" t="s">
        <v>31</v>
      </c>
      <c r="K2890" t="s">
        <v>32</v>
      </c>
      <c r="L2890">
        <v>18000</v>
      </c>
      <c r="M2890">
        <v>18000</v>
      </c>
      <c r="N2890">
        <v>3</v>
      </c>
      <c r="O2890" t="s">
        <v>4098</v>
      </c>
      <c r="P2890" t="s">
        <v>4099</v>
      </c>
      <c r="Q2890" t="s">
        <v>4143</v>
      </c>
      <c r="R2890" t="s">
        <v>1562</v>
      </c>
      <c r="S2890" t="s">
        <v>190</v>
      </c>
      <c r="T2890">
        <v>108</v>
      </c>
    </row>
    <row r="2891" spans="1:20" x14ac:dyDescent="0.3">
      <c r="A2891" t="s">
        <v>4144</v>
      </c>
      <c r="B2891" t="str">
        <f>_xlfn.CONCAT(쿼리1[[#This Row],[주문번호]], "-", 쿼리1[[#This Row],[공정명]])</f>
        <v>20241224-1219P0379-합지</v>
      </c>
      <c r="C2891">
        <v>3</v>
      </c>
      <c r="D2891" t="s">
        <v>60</v>
      </c>
      <c r="E2891" s="1">
        <v>45650</v>
      </c>
      <c r="F2891" s="1">
        <v>45659</v>
      </c>
      <c r="G2891" s="1"/>
      <c r="H2891" s="1">
        <v>45656</v>
      </c>
      <c r="I2891" s="1"/>
      <c r="J2891" t="s">
        <v>21</v>
      </c>
      <c r="K2891" t="s">
        <v>282</v>
      </c>
      <c r="L2891">
        <v>6000</v>
      </c>
      <c r="O2891" t="s">
        <v>4098</v>
      </c>
      <c r="P2891" t="s">
        <v>4102</v>
      </c>
      <c r="Q2891" t="s">
        <v>4138</v>
      </c>
      <c r="R2891" t="s">
        <v>1562</v>
      </c>
      <c r="S2891" t="s">
        <v>190</v>
      </c>
      <c r="T2891">
        <v>36</v>
      </c>
    </row>
    <row r="2892" spans="1:20" x14ac:dyDescent="0.3">
      <c r="A2892" t="s">
        <v>4144</v>
      </c>
      <c r="B2892" t="str">
        <f>_xlfn.CONCAT(쿼리1[[#This Row],[주문번호]], "-", 쿼리1[[#This Row],[공정명]])</f>
        <v>20241224-1219P0379-합지</v>
      </c>
      <c r="C2892">
        <v>3</v>
      </c>
      <c r="D2892" t="s">
        <v>60</v>
      </c>
      <c r="E2892" s="1">
        <v>45650</v>
      </c>
      <c r="F2892" s="1">
        <v>45659</v>
      </c>
      <c r="G2892" s="1"/>
      <c r="H2892" s="1">
        <v>45656</v>
      </c>
      <c r="I2892" s="1"/>
      <c r="J2892" t="s">
        <v>21</v>
      </c>
      <c r="K2892" t="s">
        <v>282</v>
      </c>
      <c r="L2892">
        <v>6000</v>
      </c>
      <c r="O2892" t="s">
        <v>4098</v>
      </c>
      <c r="P2892" t="s">
        <v>4102</v>
      </c>
      <c r="Q2892" t="s">
        <v>4138</v>
      </c>
      <c r="R2892" t="s">
        <v>1562</v>
      </c>
      <c r="S2892" t="s">
        <v>190</v>
      </c>
      <c r="T2892">
        <v>36</v>
      </c>
    </row>
    <row r="2893" spans="1:20" x14ac:dyDescent="0.3">
      <c r="A2893" t="s">
        <v>4144</v>
      </c>
      <c r="B2893" t="str">
        <f>_xlfn.CONCAT(쿼리1[[#This Row],[주문번호]], "-", 쿼리1[[#This Row],[공정명]])</f>
        <v>20241224-1219P0379-분단</v>
      </c>
      <c r="C2893">
        <v>4</v>
      </c>
      <c r="D2893" t="s">
        <v>196</v>
      </c>
      <c r="E2893" s="1">
        <v>45650</v>
      </c>
      <c r="F2893" s="1">
        <v>45660</v>
      </c>
      <c r="G2893" s="1"/>
      <c r="H2893" s="1">
        <v>45656</v>
      </c>
      <c r="I2893" s="1"/>
      <c r="J2893" t="s">
        <v>21</v>
      </c>
      <c r="K2893" t="s">
        <v>282</v>
      </c>
      <c r="L2893">
        <v>6000</v>
      </c>
      <c r="O2893" t="s">
        <v>4098</v>
      </c>
      <c r="P2893" t="s">
        <v>4102</v>
      </c>
      <c r="Q2893" t="s">
        <v>4138</v>
      </c>
      <c r="R2893" t="s">
        <v>1562</v>
      </c>
      <c r="S2893" t="s">
        <v>190</v>
      </c>
      <c r="T2893">
        <v>36</v>
      </c>
    </row>
    <row r="2894" spans="1:20" x14ac:dyDescent="0.3">
      <c r="A2894" t="s">
        <v>4139</v>
      </c>
      <c r="B2894" t="str">
        <f>_xlfn.CONCAT(쿼리1[[#This Row],[주문번호]], "-", 쿼리1[[#This Row],[공정명]])</f>
        <v>20241023-1219P0379-합지</v>
      </c>
      <c r="C2894">
        <v>3</v>
      </c>
      <c r="D2894" t="s">
        <v>60</v>
      </c>
      <c r="E2894" s="1">
        <v>45588</v>
      </c>
      <c r="F2894" s="1">
        <v>45597</v>
      </c>
      <c r="G2894" s="1">
        <v>45600</v>
      </c>
      <c r="H2894" s="1">
        <v>45656</v>
      </c>
      <c r="I2894" s="1">
        <v>45602</v>
      </c>
      <c r="J2894" t="s">
        <v>31</v>
      </c>
      <c r="K2894" t="s">
        <v>32</v>
      </c>
      <c r="L2894">
        <v>6000</v>
      </c>
      <c r="M2894">
        <v>6000</v>
      </c>
      <c r="N2894">
        <v>3</v>
      </c>
      <c r="O2894" t="s">
        <v>4098</v>
      </c>
      <c r="P2894" t="s">
        <v>4102</v>
      </c>
      <c r="Q2894" t="s">
        <v>4138</v>
      </c>
      <c r="R2894" t="s">
        <v>1562</v>
      </c>
      <c r="S2894" t="s">
        <v>190</v>
      </c>
      <c r="T2894">
        <v>36</v>
      </c>
    </row>
    <row r="2895" spans="1:20" x14ac:dyDescent="0.3">
      <c r="A2895" t="s">
        <v>4139</v>
      </c>
      <c r="B2895" t="str">
        <f>_xlfn.CONCAT(쿼리1[[#This Row],[주문번호]], "-", 쿼리1[[#This Row],[공정명]])</f>
        <v>20241023-1219P0379-합지</v>
      </c>
      <c r="C2895">
        <v>3</v>
      </c>
      <c r="D2895" t="s">
        <v>60</v>
      </c>
      <c r="E2895" s="1">
        <v>45588</v>
      </c>
      <c r="F2895" s="1">
        <v>45597</v>
      </c>
      <c r="G2895" s="1">
        <v>45600</v>
      </c>
      <c r="H2895" s="1">
        <v>45656</v>
      </c>
      <c r="I2895" s="1">
        <v>45602</v>
      </c>
      <c r="J2895" t="s">
        <v>31</v>
      </c>
      <c r="K2895" t="s">
        <v>32</v>
      </c>
      <c r="L2895">
        <v>6000</v>
      </c>
      <c r="M2895">
        <v>6000</v>
      </c>
      <c r="N2895">
        <v>3</v>
      </c>
      <c r="O2895" t="s">
        <v>4098</v>
      </c>
      <c r="P2895" t="s">
        <v>4102</v>
      </c>
      <c r="Q2895" t="s">
        <v>4138</v>
      </c>
      <c r="R2895" t="s">
        <v>1562</v>
      </c>
      <c r="S2895" t="s">
        <v>190</v>
      </c>
      <c r="T2895">
        <v>36</v>
      </c>
    </row>
    <row r="2896" spans="1:20" x14ac:dyDescent="0.3">
      <c r="A2896" t="s">
        <v>4145</v>
      </c>
      <c r="B2896" t="str">
        <f>_xlfn.CONCAT(쿼리1[[#This Row],[주문번호]], "-", 쿼리1[[#This Row],[공정명]])</f>
        <v>20241120-1000157781-합지</v>
      </c>
      <c r="C2896">
        <v>3</v>
      </c>
      <c r="D2896" t="s">
        <v>60</v>
      </c>
      <c r="E2896" s="1">
        <v>45616</v>
      </c>
      <c r="F2896" s="1">
        <v>45625</v>
      </c>
      <c r="G2896" s="1">
        <v>45625</v>
      </c>
      <c r="H2896" s="1">
        <v>45656</v>
      </c>
      <c r="I2896" s="1">
        <v>45626</v>
      </c>
      <c r="J2896" t="s">
        <v>31</v>
      </c>
      <c r="K2896" t="s">
        <v>39</v>
      </c>
      <c r="L2896">
        <v>6000</v>
      </c>
      <c r="M2896">
        <v>6000</v>
      </c>
      <c r="N2896">
        <v>0</v>
      </c>
      <c r="O2896" t="s">
        <v>4098</v>
      </c>
      <c r="P2896" t="s">
        <v>4102</v>
      </c>
      <c r="Q2896" t="s">
        <v>4146</v>
      </c>
      <c r="R2896" t="s">
        <v>1562</v>
      </c>
      <c r="S2896" t="s">
        <v>190</v>
      </c>
      <c r="T2896">
        <v>36</v>
      </c>
    </row>
    <row r="2897" spans="1:20" x14ac:dyDescent="0.3">
      <c r="A2897" t="s">
        <v>4145</v>
      </c>
      <c r="B2897" t="str">
        <f>_xlfn.CONCAT(쿼리1[[#This Row],[주문번호]], "-", 쿼리1[[#This Row],[공정명]])</f>
        <v>20241120-1000157781-합지</v>
      </c>
      <c r="C2897">
        <v>3</v>
      </c>
      <c r="D2897" t="s">
        <v>60</v>
      </c>
      <c r="E2897" s="1">
        <v>45616</v>
      </c>
      <c r="F2897" s="1">
        <v>45625</v>
      </c>
      <c r="G2897" s="1">
        <v>45625</v>
      </c>
      <c r="H2897" s="1">
        <v>45656</v>
      </c>
      <c r="I2897" s="1">
        <v>45626</v>
      </c>
      <c r="J2897" t="s">
        <v>31</v>
      </c>
      <c r="K2897" t="s">
        <v>39</v>
      </c>
      <c r="L2897">
        <v>6000</v>
      </c>
      <c r="M2897">
        <v>6000</v>
      </c>
      <c r="N2897">
        <v>0</v>
      </c>
      <c r="O2897" t="s">
        <v>4098</v>
      </c>
      <c r="P2897" t="s">
        <v>4102</v>
      </c>
      <c r="Q2897" t="s">
        <v>4146</v>
      </c>
      <c r="R2897" t="s">
        <v>1562</v>
      </c>
      <c r="S2897" t="s">
        <v>190</v>
      </c>
      <c r="T2897">
        <v>36</v>
      </c>
    </row>
    <row r="2898" spans="1:20" x14ac:dyDescent="0.3">
      <c r="A2898" t="s">
        <v>4145</v>
      </c>
      <c r="B2898" t="str">
        <f>_xlfn.CONCAT(쿼리1[[#This Row],[주문번호]], "-", 쿼리1[[#This Row],[공정명]])</f>
        <v>20241120-1000157781-합지</v>
      </c>
      <c r="C2898">
        <v>3</v>
      </c>
      <c r="D2898" t="s">
        <v>60</v>
      </c>
      <c r="E2898" s="1">
        <v>45616</v>
      </c>
      <c r="F2898" s="1">
        <v>45625</v>
      </c>
      <c r="G2898" s="1">
        <v>45625</v>
      </c>
      <c r="H2898" s="1">
        <v>45656</v>
      </c>
      <c r="I2898" s="1">
        <v>45626</v>
      </c>
      <c r="J2898" t="s">
        <v>31</v>
      </c>
      <c r="K2898" t="s">
        <v>39</v>
      </c>
      <c r="L2898">
        <v>6000</v>
      </c>
      <c r="M2898">
        <v>6000</v>
      </c>
      <c r="N2898">
        <v>0</v>
      </c>
      <c r="O2898" t="s">
        <v>4098</v>
      </c>
      <c r="P2898" t="s">
        <v>4102</v>
      </c>
      <c r="Q2898" t="s">
        <v>4146</v>
      </c>
      <c r="R2898" t="s">
        <v>1562</v>
      </c>
      <c r="S2898" t="s">
        <v>190</v>
      </c>
      <c r="T2898">
        <v>36</v>
      </c>
    </row>
    <row r="2899" spans="1:20" x14ac:dyDescent="0.3">
      <c r="A2899" t="s">
        <v>4145</v>
      </c>
      <c r="B2899" t="str">
        <f>_xlfn.CONCAT(쿼리1[[#This Row],[주문번호]], "-", 쿼리1[[#This Row],[공정명]])</f>
        <v>20241120-1000157781-합지</v>
      </c>
      <c r="C2899">
        <v>3</v>
      </c>
      <c r="D2899" t="s">
        <v>60</v>
      </c>
      <c r="E2899" s="1">
        <v>45616</v>
      </c>
      <c r="F2899" s="1">
        <v>45625</v>
      </c>
      <c r="G2899" s="1">
        <v>45625</v>
      </c>
      <c r="H2899" s="1">
        <v>45656</v>
      </c>
      <c r="I2899" s="1">
        <v>45626</v>
      </c>
      <c r="J2899" t="s">
        <v>31</v>
      </c>
      <c r="K2899" t="s">
        <v>39</v>
      </c>
      <c r="L2899">
        <v>6000</v>
      </c>
      <c r="M2899">
        <v>6000</v>
      </c>
      <c r="N2899">
        <v>0</v>
      </c>
      <c r="O2899" t="s">
        <v>4098</v>
      </c>
      <c r="P2899" t="s">
        <v>4102</v>
      </c>
      <c r="Q2899" t="s">
        <v>4146</v>
      </c>
      <c r="R2899" t="s">
        <v>1562</v>
      </c>
      <c r="S2899" t="s">
        <v>190</v>
      </c>
      <c r="T2899">
        <v>36</v>
      </c>
    </row>
    <row r="2900" spans="1:20" x14ac:dyDescent="0.3">
      <c r="A2900" t="s">
        <v>4147</v>
      </c>
      <c r="B2900" t="str">
        <f>_xlfn.CONCAT(쿼리1[[#This Row],[주문번호]], "-", 쿼리1[[#This Row],[공정명]])</f>
        <v>20241206-1000158166-합지</v>
      </c>
      <c r="C2900">
        <v>2</v>
      </c>
      <c r="D2900" t="s">
        <v>60</v>
      </c>
      <c r="E2900" s="1">
        <v>45632</v>
      </c>
      <c r="F2900" s="1">
        <v>45643</v>
      </c>
      <c r="G2900" s="1">
        <v>45644</v>
      </c>
      <c r="H2900" s="1">
        <v>45656</v>
      </c>
      <c r="I2900" s="1">
        <v>45648</v>
      </c>
      <c r="J2900" t="s">
        <v>31</v>
      </c>
      <c r="K2900" t="s">
        <v>32</v>
      </c>
      <c r="L2900">
        <v>18000</v>
      </c>
      <c r="M2900">
        <v>18000</v>
      </c>
      <c r="N2900">
        <v>1</v>
      </c>
      <c r="O2900" t="s">
        <v>4098</v>
      </c>
      <c r="P2900" t="s">
        <v>4099</v>
      </c>
      <c r="Q2900" t="s">
        <v>4143</v>
      </c>
      <c r="R2900" t="s">
        <v>1562</v>
      </c>
      <c r="S2900" t="s">
        <v>190</v>
      </c>
      <c r="T2900">
        <v>108</v>
      </c>
    </row>
    <row r="2901" spans="1:20" x14ac:dyDescent="0.3">
      <c r="A2901" t="s">
        <v>4147</v>
      </c>
      <c r="B2901" t="str">
        <f>_xlfn.CONCAT(쿼리1[[#This Row],[주문번호]], "-", 쿼리1[[#This Row],[공정명]])</f>
        <v>20241206-1000158166-합지</v>
      </c>
      <c r="C2901">
        <v>2</v>
      </c>
      <c r="D2901" t="s">
        <v>60</v>
      </c>
      <c r="E2901" s="1">
        <v>45632</v>
      </c>
      <c r="F2901" s="1">
        <v>45643</v>
      </c>
      <c r="G2901" s="1">
        <v>45644</v>
      </c>
      <c r="H2901" s="1">
        <v>45656</v>
      </c>
      <c r="I2901" s="1">
        <v>45648</v>
      </c>
      <c r="J2901" t="s">
        <v>31</v>
      </c>
      <c r="K2901" t="s">
        <v>32</v>
      </c>
      <c r="L2901">
        <v>18000</v>
      </c>
      <c r="M2901">
        <v>18000</v>
      </c>
      <c r="N2901">
        <v>1</v>
      </c>
      <c r="O2901" t="s">
        <v>4098</v>
      </c>
      <c r="P2901" t="s">
        <v>4099</v>
      </c>
      <c r="Q2901" t="s">
        <v>4143</v>
      </c>
      <c r="R2901" t="s">
        <v>1562</v>
      </c>
      <c r="S2901" t="s">
        <v>190</v>
      </c>
      <c r="T2901">
        <v>108</v>
      </c>
    </row>
    <row r="2902" spans="1:20" x14ac:dyDescent="0.3">
      <c r="A2902" t="s">
        <v>2764</v>
      </c>
      <c r="B2902" t="str">
        <f>_xlfn.CONCAT(쿼리1[[#This Row],[주문번호]], "-", 쿼리1[[#This Row],[공정명]])</f>
        <v>20241106-1000169547-합지</v>
      </c>
      <c r="C2902">
        <v>3</v>
      </c>
      <c r="D2902" t="s">
        <v>60</v>
      </c>
      <c r="E2902" s="1">
        <v>45602</v>
      </c>
      <c r="F2902" s="1">
        <v>45611</v>
      </c>
      <c r="G2902" s="1">
        <v>45616</v>
      </c>
      <c r="H2902" s="1">
        <v>45656</v>
      </c>
      <c r="I2902" s="1">
        <v>45618</v>
      </c>
      <c r="J2902" t="s">
        <v>31</v>
      </c>
      <c r="K2902" t="s">
        <v>32</v>
      </c>
      <c r="L2902">
        <v>3000</v>
      </c>
      <c r="M2902">
        <v>2850</v>
      </c>
      <c r="N2902">
        <v>5</v>
      </c>
      <c r="O2902" t="s">
        <v>81</v>
      </c>
      <c r="P2902" t="s">
        <v>2765</v>
      </c>
      <c r="Q2902" t="s">
        <v>2766</v>
      </c>
      <c r="R2902" t="s">
        <v>84</v>
      </c>
      <c r="S2902" t="s">
        <v>1967</v>
      </c>
      <c r="T2902">
        <v>50000</v>
      </c>
    </row>
    <row r="2903" spans="1:20" x14ac:dyDescent="0.3">
      <c r="A2903" t="s">
        <v>2764</v>
      </c>
      <c r="B2903" t="str">
        <f>_xlfn.CONCAT(쿼리1[[#This Row],[주문번호]], "-", 쿼리1[[#This Row],[공정명]])</f>
        <v>20241106-1000169547-합지</v>
      </c>
      <c r="C2903">
        <v>3</v>
      </c>
      <c r="D2903" t="s">
        <v>60</v>
      </c>
      <c r="E2903" s="1">
        <v>45602</v>
      </c>
      <c r="F2903" s="1">
        <v>45611</v>
      </c>
      <c r="G2903" s="1">
        <v>45616</v>
      </c>
      <c r="H2903" s="1">
        <v>45656</v>
      </c>
      <c r="I2903" s="1">
        <v>45618</v>
      </c>
      <c r="J2903" t="s">
        <v>31</v>
      </c>
      <c r="K2903" t="s">
        <v>32</v>
      </c>
      <c r="L2903">
        <v>3000</v>
      </c>
      <c r="M2903">
        <v>2850</v>
      </c>
      <c r="N2903">
        <v>5</v>
      </c>
      <c r="O2903" t="s">
        <v>81</v>
      </c>
      <c r="P2903" t="s">
        <v>2765</v>
      </c>
      <c r="Q2903" t="s">
        <v>2766</v>
      </c>
      <c r="R2903" t="s">
        <v>84</v>
      </c>
      <c r="S2903" t="s">
        <v>1967</v>
      </c>
      <c r="T2903">
        <v>50000</v>
      </c>
    </row>
    <row r="2904" spans="1:20" x14ac:dyDescent="0.3">
      <c r="A2904" t="s">
        <v>2764</v>
      </c>
      <c r="B2904" t="str">
        <f>_xlfn.CONCAT(쿼리1[[#This Row],[주문번호]], "-", 쿼리1[[#This Row],[공정명]])</f>
        <v>20241106-1000169547-합지</v>
      </c>
      <c r="C2904">
        <v>3</v>
      </c>
      <c r="D2904" t="s">
        <v>60</v>
      </c>
      <c r="E2904" s="1">
        <v>45602</v>
      </c>
      <c r="F2904" s="1">
        <v>45611</v>
      </c>
      <c r="G2904" s="1">
        <v>45616</v>
      </c>
      <c r="H2904" s="1">
        <v>45656</v>
      </c>
      <c r="I2904" s="1">
        <v>45618</v>
      </c>
      <c r="J2904" t="s">
        <v>31</v>
      </c>
      <c r="K2904" t="s">
        <v>32</v>
      </c>
      <c r="L2904">
        <v>3000</v>
      </c>
      <c r="M2904">
        <v>2850</v>
      </c>
      <c r="N2904">
        <v>5</v>
      </c>
      <c r="O2904" t="s">
        <v>81</v>
      </c>
      <c r="P2904" t="s">
        <v>2765</v>
      </c>
      <c r="Q2904" t="s">
        <v>2766</v>
      </c>
      <c r="R2904" t="s">
        <v>84</v>
      </c>
      <c r="S2904" t="s">
        <v>1967</v>
      </c>
      <c r="T2904">
        <v>50000</v>
      </c>
    </row>
    <row r="2905" spans="1:20" x14ac:dyDescent="0.3">
      <c r="A2905" t="s">
        <v>79</v>
      </c>
      <c r="B2905" t="str">
        <f>_xlfn.CONCAT(쿼리1[[#This Row],[주문번호]], "-", 쿼리1[[#This Row],[공정명]])</f>
        <v>20240906-1000169027-합지</v>
      </c>
      <c r="C2905">
        <v>3</v>
      </c>
      <c r="D2905" t="s">
        <v>60</v>
      </c>
      <c r="E2905" s="1">
        <v>45541</v>
      </c>
      <c r="F2905" s="1">
        <v>45552</v>
      </c>
      <c r="G2905" s="1">
        <v>45554</v>
      </c>
      <c r="H2905" s="1">
        <v>45656</v>
      </c>
      <c r="I2905" s="1">
        <v>45575</v>
      </c>
      <c r="J2905" t="s">
        <v>31</v>
      </c>
      <c r="K2905" t="s">
        <v>32</v>
      </c>
      <c r="L2905">
        <v>3000</v>
      </c>
      <c r="M2905">
        <v>3000</v>
      </c>
      <c r="N2905">
        <v>2</v>
      </c>
      <c r="O2905" t="s">
        <v>81</v>
      </c>
      <c r="P2905" t="s">
        <v>82</v>
      </c>
      <c r="Q2905" t="s">
        <v>83</v>
      </c>
      <c r="R2905" t="s">
        <v>84</v>
      </c>
      <c r="S2905" t="s">
        <v>1967</v>
      </c>
      <c r="T2905">
        <v>48000</v>
      </c>
    </row>
    <row r="2906" spans="1:20" x14ac:dyDescent="0.3">
      <c r="A2906" t="s">
        <v>79</v>
      </c>
      <c r="B2906" t="str">
        <f>_xlfn.CONCAT(쿼리1[[#This Row],[주문번호]], "-", 쿼리1[[#This Row],[공정명]])</f>
        <v>20240906-1000169027-합지</v>
      </c>
      <c r="C2906">
        <v>3</v>
      </c>
      <c r="D2906" t="s">
        <v>60</v>
      </c>
      <c r="E2906" s="1">
        <v>45541</v>
      </c>
      <c r="F2906" s="1">
        <v>45552</v>
      </c>
      <c r="G2906" s="1">
        <v>45554</v>
      </c>
      <c r="H2906" s="1">
        <v>45656</v>
      </c>
      <c r="I2906" s="1">
        <v>45575</v>
      </c>
      <c r="J2906" t="s">
        <v>31</v>
      </c>
      <c r="K2906" t="s">
        <v>32</v>
      </c>
      <c r="L2906">
        <v>3000</v>
      </c>
      <c r="M2906">
        <v>3000</v>
      </c>
      <c r="N2906">
        <v>2</v>
      </c>
      <c r="O2906" t="s">
        <v>81</v>
      </c>
      <c r="P2906" t="s">
        <v>82</v>
      </c>
      <c r="Q2906" t="s">
        <v>83</v>
      </c>
      <c r="R2906" t="s">
        <v>84</v>
      </c>
      <c r="S2906" t="s">
        <v>1967</v>
      </c>
      <c r="T2906">
        <v>48000</v>
      </c>
    </row>
    <row r="2907" spans="1:20" x14ac:dyDescent="0.3">
      <c r="A2907" t="s">
        <v>79</v>
      </c>
      <c r="B2907" t="str">
        <f>_xlfn.CONCAT(쿼리1[[#This Row],[주문번호]], "-", 쿼리1[[#This Row],[공정명]])</f>
        <v>20240906-1000169027-합지</v>
      </c>
      <c r="C2907">
        <v>3</v>
      </c>
      <c r="D2907" t="s">
        <v>60</v>
      </c>
      <c r="E2907" s="1">
        <v>45541</v>
      </c>
      <c r="F2907" s="1">
        <v>45552</v>
      </c>
      <c r="G2907" s="1">
        <v>45554</v>
      </c>
      <c r="H2907" s="1">
        <v>45656</v>
      </c>
      <c r="I2907" s="1">
        <v>45575</v>
      </c>
      <c r="J2907" t="s">
        <v>31</v>
      </c>
      <c r="K2907" t="s">
        <v>32</v>
      </c>
      <c r="L2907">
        <v>3000</v>
      </c>
      <c r="M2907">
        <v>3000</v>
      </c>
      <c r="N2907">
        <v>2</v>
      </c>
      <c r="O2907" t="s">
        <v>81</v>
      </c>
      <c r="P2907" t="s">
        <v>82</v>
      </c>
      <c r="Q2907" t="s">
        <v>83</v>
      </c>
      <c r="R2907" t="s">
        <v>84</v>
      </c>
      <c r="S2907" t="s">
        <v>1967</v>
      </c>
      <c r="T2907">
        <v>48000</v>
      </c>
    </row>
    <row r="2908" spans="1:20" x14ac:dyDescent="0.3">
      <c r="A2908" t="s">
        <v>4148</v>
      </c>
      <c r="B2908" t="str">
        <f>_xlfn.CONCAT(쿼리1[[#This Row],[주문번호]], "-", 쿼리1[[#This Row],[공정명]])</f>
        <v>20240906-1000157819-합지</v>
      </c>
      <c r="C2908">
        <v>4</v>
      </c>
      <c r="D2908" t="s">
        <v>60</v>
      </c>
      <c r="E2908" s="1">
        <v>45541</v>
      </c>
      <c r="F2908" s="1">
        <v>45553</v>
      </c>
      <c r="G2908" s="1">
        <v>45559</v>
      </c>
      <c r="H2908" s="1">
        <v>45656</v>
      </c>
      <c r="I2908" s="1">
        <v>45559</v>
      </c>
      <c r="J2908" t="s">
        <v>31</v>
      </c>
      <c r="K2908" t="s">
        <v>32</v>
      </c>
      <c r="L2908">
        <v>6000</v>
      </c>
      <c r="M2908">
        <v>5600</v>
      </c>
      <c r="N2908">
        <v>6</v>
      </c>
      <c r="O2908" t="s">
        <v>1086</v>
      </c>
      <c r="P2908" t="s">
        <v>1491</v>
      </c>
      <c r="Q2908" t="s">
        <v>2962</v>
      </c>
      <c r="R2908" t="s">
        <v>1298</v>
      </c>
      <c r="S2908" t="s">
        <v>1967</v>
      </c>
      <c r="T2908">
        <v>8</v>
      </c>
    </row>
    <row r="2909" spans="1:20" x14ac:dyDescent="0.3">
      <c r="A2909" t="s">
        <v>4148</v>
      </c>
      <c r="B2909" t="str">
        <f>_xlfn.CONCAT(쿼리1[[#This Row],[주문번호]], "-", 쿼리1[[#This Row],[공정명]])</f>
        <v>20240906-1000157819-합지</v>
      </c>
      <c r="C2909">
        <v>4</v>
      </c>
      <c r="D2909" t="s">
        <v>60</v>
      </c>
      <c r="E2909" s="1">
        <v>45541</v>
      </c>
      <c r="F2909" s="1">
        <v>45553</v>
      </c>
      <c r="G2909" s="1">
        <v>45559</v>
      </c>
      <c r="H2909" s="1">
        <v>45656</v>
      </c>
      <c r="I2909" s="1">
        <v>45559</v>
      </c>
      <c r="J2909" t="s">
        <v>31</v>
      </c>
      <c r="K2909" t="s">
        <v>32</v>
      </c>
      <c r="L2909">
        <v>6000</v>
      </c>
      <c r="M2909">
        <v>5600</v>
      </c>
      <c r="N2909">
        <v>6</v>
      </c>
      <c r="O2909" t="s">
        <v>1086</v>
      </c>
      <c r="P2909" t="s">
        <v>1491</v>
      </c>
      <c r="Q2909" t="s">
        <v>2962</v>
      </c>
      <c r="R2909" t="s">
        <v>1298</v>
      </c>
      <c r="S2909" t="s">
        <v>1967</v>
      </c>
      <c r="T2909">
        <v>8</v>
      </c>
    </row>
    <row r="2910" spans="1:20" x14ac:dyDescent="0.3">
      <c r="A2910" t="s">
        <v>4148</v>
      </c>
      <c r="B2910" t="str">
        <f>_xlfn.CONCAT(쿼리1[[#This Row],[주문번호]], "-", 쿼리1[[#This Row],[공정명]])</f>
        <v>20240906-1000157819-합지</v>
      </c>
      <c r="C2910">
        <v>4</v>
      </c>
      <c r="D2910" t="s">
        <v>60</v>
      </c>
      <c r="E2910" s="1">
        <v>45541</v>
      </c>
      <c r="F2910" s="1">
        <v>45553</v>
      </c>
      <c r="G2910" s="1">
        <v>45559</v>
      </c>
      <c r="H2910" s="1">
        <v>45656</v>
      </c>
      <c r="I2910" s="1">
        <v>45559</v>
      </c>
      <c r="J2910" t="s">
        <v>31</v>
      </c>
      <c r="K2910" t="s">
        <v>32</v>
      </c>
      <c r="L2910">
        <v>6000</v>
      </c>
      <c r="M2910">
        <v>5600</v>
      </c>
      <c r="N2910">
        <v>6</v>
      </c>
      <c r="O2910" t="s">
        <v>1086</v>
      </c>
      <c r="P2910" t="s">
        <v>1491</v>
      </c>
      <c r="Q2910" t="s">
        <v>2962</v>
      </c>
      <c r="R2910" t="s">
        <v>1298</v>
      </c>
      <c r="S2910" t="s">
        <v>1967</v>
      </c>
      <c r="T2910">
        <v>8</v>
      </c>
    </row>
    <row r="2911" spans="1:20" x14ac:dyDescent="0.3">
      <c r="A2911" t="s">
        <v>4148</v>
      </c>
      <c r="B2911" t="str">
        <f>_xlfn.CONCAT(쿼리1[[#This Row],[주문번호]], "-", 쿼리1[[#This Row],[공정명]])</f>
        <v>20240906-1000157819-합지</v>
      </c>
      <c r="C2911">
        <v>4</v>
      </c>
      <c r="D2911" t="s">
        <v>60</v>
      </c>
      <c r="E2911" s="1">
        <v>45541</v>
      </c>
      <c r="F2911" s="1">
        <v>45553</v>
      </c>
      <c r="G2911" s="1">
        <v>45559</v>
      </c>
      <c r="H2911" s="1">
        <v>45656</v>
      </c>
      <c r="I2911" s="1">
        <v>45559</v>
      </c>
      <c r="J2911" t="s">
        <v>31</v>
      </c>
      <c r="K2911" t="s">
        <v>32</v>
      </c>
      <c r="L2911">
        <v>6000</v>
      </c>
      <c r="M2911">
        <v>5600</v>
      </c>
      <c r="N2911">
        <v>6</v>
      </c>
      <c r="O2911" t="s">
        <v>1086</v>
      </c>
      <c r="P2911" t="s">
        <v>1491</v>
      </c>
      <c r="Q2911" t="s">
        <v>2962</v>
      </c>
      <c r="R2911" t="s">
        <v>1298</v>
      </c>
      <c r="S2911" t="s">
        <v>1967</v>
      </c>
      <c r="T2911">
        <v>8</v>
      </c>
    </row>
    <row r="2912" spans="1:20" x14ac:dyDescent="0.3">
      <c r="A2912" t="s">
        <v>4148</v>
      </c>
      <c r="B2912" t="str">
        <f>_xlfn.CONCAT(쿼리1[[#This Row],[주문번호]], "-", 쿼리1[[#This Row],[공정명]])</f>
        <v>20240906-1000157819-분단</v>
      </c>
      <c r="C2912">
        <v>5</v>
      </c>
      <c r="D2912" t="s">
        <v>196</v>
      </c>
      <c r="E2912" s="1">
        <v>45541</v>
      </c>
      <c r="F2912" s="1">
        <v>45554</v>
      </c>
      <c r="G2912" s="1"/>
      <c r="H2912" s="1">
        <v>45656</v>
      </c>
      <c r="I2912" s="1">
        <v>45559</v>
      </c>
      <c r="J2912" t="s">
        <v>21</v>
      </c>
      <c r="K2912" t="s">
        <v>22</v>
      </c>
      <c r="L2912">
        <v>6000</v>
      </c>
      <c r="O2912" t="s">
        <v>1086</v>
      </c>
      <c r="P2912" t="s">
        <v>1491</v>
      </c>
      <c r="Q2912" t="s">
        <v>2962</v>
      </c>
      <c r="R2912" t="s">
        <v>1298</v>
      </c>
      <c r="S2912" t="s">
        <v>1967</v>
      </c>
      <c r="T2912">
        <v>8</v>
      </c>
    </row>
    <row r="2913" spans="1:20" x14ac:dyDescent="0.3">
      <c r="A2913" t="s">
        <v>3495</v>
      </c>
      <c r="B2913" t="str">
        <f>_xlfn.CONCAT(쿼리1[[#This Row],[주문번호]], "-", 쿼리1[[#This Row],[공정명]])</f>
        <v>20241021-1000153899-분단</v>
      </c>
      <c r="C2913">
        <v>2</v>
      </c>
      <c r="D2913" t="s">
        <v>196</v>
      </c>
      <c r="E2913" s="1">
        <v>45586</v>
      </c>
      <c r="F2913" s="1">
        <v>45597</v>
      </c>
      <c r="G2913" s="1">
        <v>45593</v>
      </c>
      <c r="H2913" s="1">
        <v>45656</v>
      </c>
      <c r="I2913" s="1">
        <v>45601</v>
      </c>
      <c r="J2913" t="s">
        <v>31</v>
      </c>
      <c r="K2913" t="s">
        <v>39</v>
      </c>
      <c r="L2913">
        <v>6000</v>
      </c>
      <c r="M2913">
        <v>6000</v>
      </c>
      <c r="N2913">
        <v>-4</v>
      </c>
      <c r="O2913" t="s">
        <v>963</v>
      </c>
      <c r="P2913" t="s">
        <v>3496</v>
      </c>
      <c r="Q2913" t="s">
        <v>42</v>
      </c>
      <c r="R2913" t="s">
        <v>3416</v>
      </c>
      <c r="S2913" t="s">
        <v>1967</v>
      </c>
      <c r="T2913">
        <v>33333</v>
      </c>
    </row>
    <row r="2914" spans="1:20" x14ac:dyDescent="0.3">
      <c r="A2914" t="s">
        <v>3495</v>
      </c>
      <c r="B2914" t="str">
        <f>_xlfn.CONCAT(쿼리1[[#This Row],[주문번호]], "-", 쿼리1[[#This Row],[공정명]])</f>
        <v>20241021-1000153899-합지</v>
      </c>
      <c r="C2914">
        <v>1</v>
      </c>
      <c r="D2914" t="s">
        <v>60</v>
      </c>
      <c r="E2914" s="1">
        <v>45586</v>
      </c>
      <c r="F2914" s="1">
        <v>45596</v>
      </c>
      <c r="G2914" s="1">
        <v>45593</v>
      </c>
      <c r="H2914" s="1">
        <v>45656</v>
      </c>
      <c r="I2914" s="1">
        <v>45601</v>
      </c>
      <c r="J2914" t="s">
        <v>31</v>
      </c>
      <c r="K2914" t="s">
        <v>39</v>
      </c>
      <c r="L2914">
        <v>6000</v>
      </c>
      <c r="M2914">
        <v>6000</v>
      </c>
      <c r="N2914">
        <v>-3</v>
      </c>
      <c r="O2914" t="s">
        <v>963</v>
      </c>
      <c r="P2914" t="s">
        <v>3496</v>
      </c>
      <c r="Q2914" t="s">
        <v>42</v>
      </c>
      <c r="R2914" t="s">
        <v>3416</v>
      </c>
      <c r="S2914" t="s">
        <v>1967</v>
      </c>
      <c r="T2914">
        <v>33333</v>
      </c>
    </row>
    <row r="2915" spans="1:20" x14ac:dyDescent="0.3">
      <c r="A2915" t="s">
        <v>3524</v>
      </c>
      <c r="B2915" t="str">
        <f>_xlfn.CONCAT(쿼리1[[#This Row],[주문번호]], "-", 쿼리1[[#This Row],[공정명]])</f>
        <v>20240913-1000141313-합지</v>
      </c>
      <c r="C2915">
        <v>3</v>
      </c>
      <c r="D2915" t="s">
        <v>60</v>
      </c>
      <c r="E2915" s="1">
        <v>45548</v>
      </c>
      <c r="F2915" s="1">
        <v>45559</v>
      </c>
      <c r="G2915" s="1">
        <v>45568</v>
      </c>
      <c r="H2915" s="1">
        <v>45656</v>
      </c>
      <c r="I2915" s="1">
        <v>45575</v>
      </c>
      <c r="J2915" t="s">
        <v>31</v>
      </c>
      <c r="K2915" t="s">
        <v>32</v>
      </c>
      <c r="L2915">
        <v>6000</v>
      </c>
      <c r="M2915">
        <v>6000</v>
      </c>
      <c r="N2915">
        <v>9</v>
      </c>
      <c r="O2915" t="s">
        <v>3525</v>
      </c>
      <c r="P2915" t="s">
        <v>3526</v>
      </c>
      <c r="Q2915" t="s">
        <v>3527</v>
      </c>
      <c r="R2915" t="s">
        <v>1774</v>
      </c>
      <c r="S2915" t="s">
        <v>1967</v>
      </c>
      <c r="T2915">
        <v>104347</v>
      </c>
    </row>
    <row r="2916" spans="1:20" x14ac:dyDescent="0.3">
      <c r="A2916" t="s">
        <v>3524</v>
      </c>
      <c r="B2916" t="str">
        <f>_xlfn.CONCAT(쿼리1[[#This Row],[주문번호]], "-", 쿼리1[[#This Row],[공정명]])</f>
        <v>20240913-1000141313-합지</v>
      </c>
      <c r="C2916">
        <v>3</v>
      </c>
      <c r="D2916" t="s">
        <v>60</v>
      </c>
      <c r="E2916" s="1">
        <v>45548</v>
      </c>
      <c r="F2916" s="1">
        <v>45559</v>
      </c>
      <c r="G2916" s="1">
        <v>45568</v>
      </c>
      <c r="H2916" s="1">
        <v>45656</v>
      </c>
      <c r="I2916" s="1">
        <v>45575</v>
      </c>
      <c r="J2916" t="s">
        <v>31</v>
      </c>
      <c r="K2916" t="s">
        <v>32</v>
      </c>
      <c r="L2916">
        <v>6000</v>
      </c>
      <c r="M2916">
        <v>6000</v>
      </c>
      <c r="N2916">
        <v>9</v>
      </c>
      <c r="O2916" t="s">
        <v>3525</v>
      </c>
      <c r="P2916" t="s">
        <v>3526</v>
      </c>
      <c r="Q2916" t="s">
        <v>3527</v>
      </c>
      <c r="R2916" t="s">
        <v>1774</v>
      </c>
      <c r="S2916" t="s">
        <v>1967</v>
      </c>
      <c r="T2916">
        <v>104347</v>
      </c>
    </row>
    <row r="2917" spans="1:20" x14ac:dyDescent="0.3">
      <c r="A2917" t="s">
        <v>3524</v>
      </c>
      <c r="B2917" t="str">
        <f>_xlfn.CONCAT(쿼리1[[#This Row],[주문번호]], "-", 쿼리1[[#This Row],[공정명]])</f>
        <v>20240913-1000141313-합지</v>
      </c>
      <c r="C2917">
        <v>3</v>
      </c>
      <c r="D2917" t="s">
        <v>60</v>
      </c>
      <c r="E2917" s="1">
        <v>45548</v>
      </c>
      <c r="F2917" s="1">
        <v>45559</v>
      </c>
      <c r="G2917" s="1">
        <v>45568</v>
      </c>
      <c r="H2917" s="1">
        <v>45656</v>
      </c>
      <c r="I2917" s="1">
        <v>45575</v>
      </c>
      <c r="J2917" t="s">
        <v>31</v>
      </c>
      <c r="K2917" t="s">
        <v>32</v>
      </c>
      <c r="L2917">
        <v>6000</v>
      </c>
      <c r="M2917">
        <v>6000</v>
      </c>
      <c r="N2917">
        <v>9</v>
      </c>
      <c r="O2917" t="s">
        <v>3525</v>
      </c>
      <c r="P2917" t="s">
        <v>3526</v>
      </c>
      <c r="Q2917" t="s">
        <v>3527</v>
      </c>
      <c r="R2917" t="s">
        <v>1774</v>
      </c>
      <c r="S2917" t="s">
        <v>1967</v>
      </c>
      <c r="T2917">
        <v>104347</v>
      </c>
    </row>
    <row r="2918" spans="1:20" x14ac:dyDescent="0.3">
      <c r="A2918" t="s">
        <v>3524</v>
      </c>
      <c r="B2918" t="str">
        <f>_xlfn.CONCAT(쿼리1[[#This Row],[주문번호]], "-", 쿼리1[[#This Row],[공정명]])</f>
        <v>20240913-1000141313-합지</v>
      </c>
      <c r="C2918">
        <v>3</v>
      </c>
      <c r="D2918" t="s">
        <v>60</v>
      </c>
      <c r="E2918" s="1">
        <v>45548</v>
      </c>
      <c r="F2918" s="1">
        <v>45559</v>
      </c>
      <c r="G2918" s="1">
        <v>45568</v>
      </c>
      <c r="H2918" s="1">
        <v>45656</v>
      </c>
      <c r="I2918" s="1">
        <v>45575</v>
      </c>
      <c r="J2918" t="s">
        <v>31</v>
      </c>
      <c r="K2918" t="s">
        <v>32</v>
      </c>
      <c r="L2918">
        <v>6000</v>
      </c>
      <c r="M2918">
        <v>6000</v>
      </c>
      <c r="N2918">
        <v>9</v>
      </c>
      <c r="O2918" t="s">
        <v>3525</v>
      </c>
      <c r="P2918" t="s">
        <v>3526</v>
      </c>
      <c r="Q2918" t="s">
        <v>3527</v>
      </c>
      <c r="R2918" t="s">
        <v>1774</v>
      </c>
      <c r="S2918" t="s">
        <v>1967</v>
      </c>
      <c r="T2918">
        <v>104347</v>
      </c>
    </row>
    <row r="2919" spans="1:20" x14ac:dyDescent="0.3">
      <c r="A2919" t="s">
        <v>3524</v>
      </c>
      <c r="B2919" t="str">
        <f>_xlfn.CONCAT(쿼리1[[#This Row],[주문번호]], "-", 쿼리1[[#This Row],[공정명]])</f>
        <v>20240913-1000141313-분단</v>
      </c>
      <c r="C2919">
        <v>4</v>
      </c>
      <c r="D2919" t="s">
        <v>196</v>
      </c>
      <c r="E2919" s="1">
        <v>45548</v>
      </c>
      <c r="F2919" s="1">
        <v>45560</v>
      </c>
      <c r="G2919" s="1">
        <v>45568</v>
      </c>
      <c r="H2919" s="1">
        <v>45656</v>
      </c>
      <c r="I2919" s="1">
        <v>45575</v>
      </c>
      <c r="J2919" t="s">
        <v>31</v>
      </c>
      <c r="K2919" t="s">
        <v>32</v>
      </c>
      <c r="L2919">
        <v>6000</v>
      </c>
      <c r="M2919">
        <v>6000</v>
      </c>
      <c r="N2919">
        <v>8</v>
      </c>
      <c r="O2919" t="s">
        <v>3525</v>
      </c>
      <c r="P2919" t="s">
        <v>3526</v>
      </c>
      <c r="Q2919" t="s">
        <v>3527</v>
      </c>
      <c r="R2919" t="s">
        <v>1774</v>
      </c>
      <c r="S2919" t="s">
        <v>1967</v>
      </c>
      <c r="T2919">
        <v>104347</v>
      </c>
    </row>
    <row r="2920" spans="1:20" x14ac:dyDescent="0.3">
      <c r="A2920" t="s">
        <v>1434</v>
      </c>
      <c r="B2920" t="str">
        <f>_xlfn.CONCAT(쿼리1[[#This Row],[주문번호]], "-", 쿼리1[[#This Row],[공정명]])</f>
        <v>20241021-1000152761-합지</v>
      </c>
      <c r="C2920">
        <v>3</v>
      </c>
      <c r="D2920" t="s">
        <v>60</v>
      </c>
      <c r="E2920" s="1">
        <v>45586</v>
      </c>
      <c r="F2920" s="1">
        <v>45595</v>
      </c>
      <c r="G2920" s="1">
        <v>45603</v>
      </c>
      <c r="H2920" s="1">
        <v>45656</v>
      </c>
      <c r="I2920" s="1">
        <v>45607</v>
      </c>
      <c r="J2920" t="s">
        <v>31</v>
      </c>
      <c r="K2920" t="s">
        <v>32</v>
      </c>
      <c r="L2920">
        <v>6000</v>
      </c>
      <c r="M2920">
        <v>6000</v>
      </c>
      <c r="N2920">
        <v>8</v>
      </c>
      <c r="O2920" t="s">
        <v>963</v>
      </c>
      <c r="P2920" t="s">
        <v>860</v>
      </c>
      <c r="Q2920" t="s">
        <v>1435</v>
      </c>
      <c r="R2920" t="s">
        <v>1436</v>
      </c>
      <c r="S2920" t="s">
        <v>1967</v>
      </c>
      <c r="T2920">
        <v>40000</v>
      </c>
    </row>
    <row r="2921" spans="1:20" x14ac:dyDescent="0.3">
      <c r="A2921" t="s">
        <v>1434</v>
      </c>
      <c r="B2921" t="str">
        <f>_xlfn.CONCAT(쿼리1[[#This Row],[주문번호]], "-", 쿼리1[[#This Row],[공정명]])</f>
        <v>20241021-1000152761-합지</v>
      </c>
      <c r="C2921">
        <v>3</v>
      </c>
      <c r="D2921" t="s">
        <v>60</v>
      </c>
      <c r="E2921" s="1">
        <v>45586</v>
      </c>
      <c r="F2921" s="1">
        <v>45595</v>
      </c>
      <c r="G2921" s="1">
        <v>45603</v>
      </c>
      <c r="H2921" s="1">
        <v>45656</v>
      </c>
      <c r="I2921" s="1">
        <v>45607</v>
      </c>
      <c r="J2921" t="s">
        <v>31</v>
      </c>
      <c r="K2921" t="s">
        <v>32</v>
      </c>
      <c r="L2921">
        <v>6000</v>
      </c>
      <c r="M2921">
        <v>6000</v>
      </c>
      <c r="N2921">
        <v>8</v>
      </c>
      <c r="O2921" t="s">
        <v>963</v>
      </c>
      <c r="P2921" t="s">
        <v>860</v>
      </c>
      <c r="Q2921" t="s">
        <v>1435</v>
      </c>
      <c r="R2921" t="s">
        <v>1436</v>
      </c>
      <c r="S2921" t="s">
        <v>1967</v>
      </c>
      <c r="T2921">
        <v>40000</v>
      </c>
    </row>
    <row r="2922" spans="1:20" x14ac:dyDescent="0.3">
      <c r="A2922" t="s">
        <v>1434</v>
      </c>
      <c r="B2922" t="str">
        <f>_xlfn.CONCAT(쿼리1[[#This Row],[주문번호]], "-", 쿼리1[[#This Row],[공정명]])</f>
        <v>20241021-1000152761-합지</v>
      </c>
      <c r="C2922">
        <v>3</v>
      </c>
      <c r="D2922" t="s">
        <v>60</v>
      </c>
      <c r="E2922" s="1">
        <v>45586</v>
      </c>
      <c r="F2922" s="1">
        <v>45595</v>
      </c>
      <c r="G2922" s="1">
        <v>45603</v>
      </c>
      <c r="H2922" s="1">
        <v>45656</v>
      </c>
      <c r="I2922" s="1">
        <v>45607</v>
      </c>
      <c r="J2922" t="s">
        <v>31</v>
      </c>
      <c r="K2922" t="s">
        <v>32</v>
      </c>
      <c r="L2922">
        <v>6000</v>
      </c>
      <c r="M2922">
        <v>6000</v>
      </c>
      <c r="N2922">
        <v>8</v>
      </c>
      <c r="O2922" t="s">
        <v>963</v>
      </c>
      <c r="P2922" t="s">
        <v>860</v>
      </c>
      <c r="Q2922" t="s">
        <v>1435</v>
      </c>
      <c r="R2922" t="s">
        <v>1436</v>
      </c>
      <c r="S2922" t="s">
        <v>1967</v>
      </c>
      <c r="T2922">
        <v>40000</v>
      </c>
    </row>
    <row r="2923" spans="1:20" x14ac:dyDescent="0.3">
      <c r="A2923" t="s">
        <v>1434</v>
      </c>
      <c r="B2923" t="str">
        <f>_xlfn.CONCAT(쿼리1[[#This Row],[주문번호]], "-", 쿼리1[[#This Row],[공정명]])</f>
        <v>20241021-1000152761-합지</v>
      </c>
      <c r="C2923">
        <v>3</v>
      </c>
      <c r="D2923" t="s">
        <v>60</v>
      </c>
      <c r="E2923" s="1">
        <v>45586</v>
      </c>
      <c r="F2923" s="1">
        <v>45595</v>
      </c>
      <c r="G2923" s="1">
        <v>45603</v>
      </c>
      <c r="H2923" s="1">
        <v>45656</v>
      </c>
      <c r="I2923" s="1">
        <v>45607</v>
      </c>
      <c r="J2923" t="s">
        <v>31</v>
      </c>
      <c r="K2923" t="s">
        <v>32</v>
      </c>
      <c r="L2923">
        <v>6000</v>
      </c>
      <c r="M2923">
        <v>6000</v>
      </c>
      <c r="N2923">
        <v>8</v>
      </c>
      <c r="O2923" t="s">
        <v>963</v>
      </c>
      <c r="P2923" t="s">
        <v>860</v>
      </c>
      <c r="Q2923" t="s">
        <v>1435</v>
      </c>
      <c r="R2923" t="s">
        <v>1436</v>
      </c>
      <c r="S2923" t="s">
        <v>1967</v>
      </c>
      <c r="T2923">
        <v>40000</v>
      </c>
    </row>
    <row r="2924" spans="1:20" x14ac:dyDescent="0.3">
      <c r="A2924" t="s">
        <v>1434</v>
      </c>
      <c r="B2924" t="str">
        <f>_xlfn.CONCAT(쿼리1[[#This Row],[주문번호]], "-", 쿼리1[[#This Row],[공정명]])</f>
        <v>20241021-1000152761-분단</v>
      </c>
      <c r="C2924">
        <v>4</v>
      </c>
      <c r="D2924" t="s">
        <v>196</v>
      </c>
      <c r="E2924" s="1">
        <v>45586</v>
      </c>
      <c r="F2924" s="1">
        <v>45596</v>
      </c>
      <c r="G2924" s="1">
        <v>45603</v>
      </c>
      <c r="H2924" s="1">
        <v>45656</v>
      </c>
      <c r="I2924" s="1">
        <v>45607</v>
      </c>
      <c r="J2924" t="s">
        <v>31</v>
      </c>
      <c r="K2924" t="s">
        <v>32</v>
      </c>
      <c r="L2924">
        <v>6000</v>
      </c>
      <c r="M2924">
        <v>6000</v>
      </c>
      <c r="N2924">
        <v>7</v>
      </c>
      <c r="O2924" t="s">
        <v>963</v>
      </c>
      <c r="P2924" t="s">
        <v>860</v>
      </c>
      <c r="Q2924" t="s">
        <v>1435</v>
      </c>
      <c r="R2924" t="s">
        <v>1436</v>
      </c>
      <c r="S2924" t="s">
        <v>1967</v>
      </c>
      <c r="T2924">
        <v>40000</v>
      </c>
    </row>
    <row r="2925" spans="1:20" x14ac:dyDescent="0.3">
      <c r="A2925" t="s">
        <v>1438</v>
      </c>
      <c r="B2925" t="str">
        <f>_xlfn.CONCAT(쿼리1[[#This Row],[주문번호]], "-", 쿼리1[[#This Row],[공정명]])</f>
        <v>20241203-1000143636-합지</v>
      </c>
      <c r="C2925">
        <v>3</v>
      </c>
      <c r="D2925" t="s">
        <v>60</v>
      </c>
      <c r="E2925" s="1">
        <v>45629</v>
      </c>
      <c r="F2925" s="1">
        <v>45638</v>
      </c>
      <c r="G2925" s="1">
        <v>45642</v>
      </c>
      <c r="H2925" s="1">
        <v>45656</v>
      </c>
      <c r="I2925" s="1">
        <v>45646</v>
      </c>
      <c r="J2925" t="s">
        <v>31</v>
      </c>
      <c r="K2925" t="s">
        <v>32</v>
      </c>
      <c r="L2925">
        <v>6000</v>
      </c>
      <c r="M2925">
        <v>5910</v>
      </c>
      <c r="N2925">
        <v>4</v>
      </c>
      <c r="O2925" t="s">
        <v>1439</v>
      </c>
      <c r="P2925" t="s">
        <v>1440</v>
      </c>
      <c r="Q2925" t="s">
        <v>1441</v>
      </c>
      <c r="R2925" t="s">
        <v>1436</v>
      </c>
      <c r="S2925" t="s">
        <v>1967</v>
      </c>
      <c r="T2925">
        <v>35294</v>
      </c>
    </row>
    <row r="2926" spans="1:20" x14ac:dyDescent="0.3">
      <c r="A2926" t="s">
        <v>1442</v>
      </c>
      <c r="B2926" t="str">
        <f>_xlfn.CONCAT(쿼리1[[#This Row],[주문번호]], "-", 쿼리1[[#This Row],[공정명]])</f>
        <v>20240904-1000143636-합지</v>
      </c>
      <c r="C2926">
        <v>3</v>
      </c>
      <c r="D2926" t="s">
        <v>60</v>
      </c>
      <c r="E2926" s="1">
        <v>45539</v>
      </c>
      <c r="F2926" s="1">
        <v>45548</v>
      </c>
      <c r="G2926" s="1">
        <v>45549</v>
      </c>
      <c r="H2926" s="1">
        <v>45656</v>
      </c>
      <c r="I2926" s="1">
        <v>45559</v>
      </c>
      <c r="J2926" t="s">
        <v>31</v>
      </c>
      <c r="K2926" t="s">
        <v>32</v>
      </c>
      <c r="L2926">
        <v>6000</v>
      </c>
      <c r="M2926">
        <v>5800</v>
      </c>
      <c r="N2926">
        <v>1</v>
      </c>
      <c r="O2926" t="s">
        <v>1439</v>
      </c>
      <c r="P2926" t="s">
        <v>1440</v>
      </c>
      <c r="Q2926" t="s">
        <v>1441</v>
      </c>
      <c r="R2926" t="s">
        <v>1436</v>
      </c>
      <c r="S2926" t="s">
        <v>1967</v>
      </c>
      <c r="T2926">
        <v>35294</v>
      </c>
    </row>
    <row r="2927" spans="1:20" x14ac:dyDescent="0.3">
      <c r="A2927" t="s">
        <v>1968</v>
      </c>
      <c r="B2927" t="str">
        <f>_xlfn.CONCAT(쿼리1[[#This Row],[주문번호]], "-", 쿼리1[[#This Row],[공정명]])</f>
        <v>20240923-1000154707-합지</v>
      </c>
      <c r="C2927">
        <v>1</v>
      </c>
      <c r="D2927" t="s">
        <v>60</v>
      </c>
      <c r="E2927" s="1">
        <v>45558</v>
      </c>
      <c r="F2927" s="1">
        <v>45568</v>
      </c>
      <c r="G2927" s="1">
        <v>45561</v>
      </c>
      <c r="H2927" s="1">
        <v>45656</v>
      </c>
      <c r="I2927" s="1">
        <v>45575</v>
      </c>
      <c r="J2927" t="s">
        <v>31</v>
      </c>
      <c r="K2927" t="s">
        <v>39</v>
      </c>
      <c r="L2927">
        <v>6000</v>
      </c>
      <c r="M2927">
        <v>6000</v>
      </c>
      <c r="N2927">
        <v>-7</v>
      </c>
      <c r="O2927" t="s">
        <v>1969</v>
      </c>
      <c r="P2927" t="s">
        <v>1970</v>
      </c>
      <c r="Q2927" t="s">
        <v>42</v>
      </c>
      <c r="R2927" t="s">
        <v>1971</v>
      </c>
      <c r="S2927" t="s">
        <v>1967</v>
      </c>
      <c r="T2927">
        <v>30000</v>
      </c>
    </row>
    <row r="2928" spans="1:20" x14ac:dyDescent="0.3">
      <c r="A2928" t="s">
        <v>1968</v>
      </c>
      <c r="B2928" t="str">
        <f>_xlfn.CONCAT(쿼리1[[#This Row],[주문번호]], "-", 쿼리1[[#This Row],[공정명]])</f>
        <v>20240923-1000154707-합지</v>
      </c>
      <c r="C2928">
        <v>1</v>
      </c>
      <c r="D2928" t="s">
        <v>60</v>
      </c>
      <c r="E2928" s="1">
        <v>45558</v>
      </c>
      <c r="F2928" s="1">
        <v>45568</v>
      </c>
      <c r="G2928" s="1">
        <v>45575</v>
      </c>
      <c r="H2928" s="1">
        <v>45656</v>
      </c>
      <c r="I2928" s="1">
        <v>45575</v>
      </c>
      <c r="J2928" t="s">
        <v>31</v>
      </c>
      <c r="K2928" t="s">
        <v>32</v>
      </c>
      <c r="L2928">
        <v>6000</v>
      </c>
      <c r="M2928">
        <v>6000</v>
      </c>
      <c r="N2928">
        <v>7</v>
      </c>
      <c r="O2928" t="s">
        <v>1969</v>
      </c>
      <c r="P2928" t="s">
        <v>1970</v>
      </c>
      <c r="Q2928" t="s">
        <v>42</v>
      </c>
      <c r="R2928" t="s">
        <v>1971</v>
      </c>
      <c r="S2928" t="s">
        <v>1967</v>
      </c>
      <c r="T2928">
        <v>30000</v>
      </c>
    </row>
    <row r="2929" spans="1:20" x14ac:dyDescent="0.3">
      <c r="A2929" t="s">
        <v>1968</v>
      </c>
      <c r="B2929" t="str">
        <f>_xlfn.CONCAT(쿼리1[[#This Row],[주문번호]], "-", 쿼리1[[#This Row],[공정명]])</f>
        <v>20240923-1000154707-합지</v>
      </c>
      <c r="C2929">
        <v>1</v>
      </c>
      <c r="D2929" t="s">
        <v>60</v>
      </c>
      <c r="E2929" s="1">
        <v>45558</v>
      </c>
      <c r="F2929" s="1">
        <v>45568</v>
      </c>
      <c r="G2929" s="1">
        <v>45561</v>
      </c>
      <c r="H2929" s="1">
        <v>45656</v>
      </c>
      <c r="I2929" s="1">
        <v>45575</v>
      </c>
      <c r="J2929" t="s">
        <v>31</v>
      </c>
      <c r="K2929" t="s">
        <v>39</v>
      </c>
      <c r="L2929">
        <v>6000</v>
      </c>
      <c r="M2929">
        <v>6000</v>
      </c>
      <c r="N2929">
        <v>-7</v>
      </c>
      <c r="O2929" t="s">
        <v>1969</v>
      </c>
      <c r="P2929" t="s">
        <v>1970</v>
      </c>
      <c r="Q2929" t="s">
        <v>42</v>
      </c>
      <c r="R2929" t="s">
        <v>1971</v>
      </c>
      <c r="S2929" t="s">
        <v>1967</v>
      </c>
      <c r="T2929">
        <v>30000</v>
      </c>
    </row>
    <row r="2930" spans="1:20" x14ac:dyDescent="0.3">
      <c r="A2930" t="s">
        <v>1968</v>
      </c>
      <c r="B2930" t="str">
        <f>_xlfn.CONCAT(쿼리1[[#This Row],[주문번호]], "-", 쿼리1[[#This Row],[공정명]])</f>
        <v>20240923-1000154707-합지</v>
      </c>
      <c r="C2930">
        <v>1</v>
      </c>
      <c r="D2930" t="s">
        <v>60</v>
      </c>
      <c r="E2930" s="1">
        <v>45558</v>
      </c>
      <c r="F2930" s="1">
        <v>45568</v>
      </c>
      <c r="G2930" s="1">
        <v>45575</v>
      </c>
      <c r="H2930" s="1">
        <v>45656</v>
      </c>
      <c r="I2930" s="1">
        <v>45575</v>
      </c>
      <c r="J2930" t="s">
        <v>31</v>
      </c>
      <c r="K2930" t="s">
        <v>32</v>
      </c>
      <c r="L2930">
        <v>6000</v>
      </c>
      <c r="M2930">
        <v>6000</v>
      </c>
      <c r="N2930">
        <v>7</v>
      </c>
      <c r="O2930" t="s">
        <v>1969</v>
      </c>
      <c r="P2930" t="s">
        <v>1970</v>
      </c>
      <c r="Q2930" t="s">
        <v>42</v>
      </c>
      <c r="R2930" t="s">
        <v>1971</v>
      </c>
      <c r="S2930" t="s">
        <v>1967</v>
      </c>
      <c r="T2930">
        <v>30000</v>
      </c>
    </row>
    <row r="2931" spans="1:20" x14ac:dyDescent="0.3">
      <c r="A2931" t="s">
        <v>1080</v>
      </c>
      <c r="B2931" t="str">
        <f>_xlfn.CONCAT(쿼리1[[#This Row],[주문번호]], "-", 쿼리1[[#This Row],[공정명]])</f>
        <v>20241014-1000151405-합지</v>
      </c>
      <c r="C2931">
        <v>3</v>
      </c>
      <c r="D2931" t="s">
        <v>60</v>
      </c>
      <c r="E2931" s="1">
        <v>45579</v>
      </c>
      <c r="F2931" s="1">
        <v>45587</v>
      </c>
      <c r="G2931" s="1">
        <v>45590</v>
      </c>
      <c r="H2931" s="1">
        <v>45656</v>
      </c>
      <c r="I2931" s="1">
        <v>45601</v>
      </c>
      <c r="J2931" t="s">
        <v>31</v>
      </c>
      <c r="K2931" t="s">
        <v>32</v>
      </c>
      <c r="L2931">
        <v>6000</v>
      </c>
      <c r="M2931">
        <v>6000</v>
      </c>
      <c r="N2931">
        <v>3</v>
      </c>
      <c r="O2931" t="s">
        <v>1081</v>
      </c>
      <c r="P2931" t="s">
        <v>1082</v>
      </c>
      <c r="Q2931" t="s">
        <v>1083</v>
      </c>
      <c r="R2931" t="s">
        <v>1084</v>
      </c>
      <c r="S2931" t="s">
        <v>1967</v>
      </c>
      <c r="T2931">
        <v>120000</v>
      </c>
    </row>
    <row r="2932" spans="1:20" x14ac:dyDescent="0.3">
      <c r="A2932" t="s">
        <v>1437</v>
      </c>
      <c r="B2932" t="str">
        <f>_xlfn.CONCAT(쿼리1[[#This Row],[주문번호]], "-", 쿼리1[[#This Row],[공정명]])</f>
        <v>20241008-13160016-합지</v>
      </c>
      <c r="C2932">
        <v>3</v>
      </c>
      <c r="D2932" t="s">
        <v>60</v>
      </c>
      <c r="E2932" s="1">
        <v>45573</v>
      </c>
      <c r="F2932" s="1">
        <v>45582</v>
      </c>
      <c r="G2932" s="1">
        <v>45590</v>
      </c>
      <c r="H2932" s="1">
        <v>45656</v>
      </c>
      <c r="I2932" s="1">
        <v>45601</v>
      </c>
      <c r="J2932" t="s">
        <v>31</v>
      </c>
      <c r="K2932" t="s">
        <v>32</v>
      </c>
      <c r="L2932">
        <v>24000</v>
      </c>
      <c r="M2932">
        <v>23900</v>
      </c>
      <c r="N2932">
        <v>8</v>
      </c>
      <c r="O2932" t="s">
        <v>1086</v>
      </c>
      <c r="P2932" t="s">
        <v>1087</v>
      </c>
      <c r="Q2932" t="s">
        <v>1088</v>
      </c>
      <c r="R2932" t="s">
        <v>1084</v>
      </c>
      <c r="S2932" t="s">
        <v>1967</v>
      </c>
      <c r="T2932">
        <v>114285</v>
      </c>
    </row>
    <row r="2933" spans="1:20" x14ac:dyDescent="0.3">
      <c r="A2933" t="s">
        <v>1437</v>
      </c>
      <c r="B2933" t="str">
        <f>_xlfn.CONCAT(쿼리1[[#This Row],[주문번호]], "-", 쿼리1[[#This Row],[공정명]])</f>
        <v>20241008-13160016-합지</v>
      </c>
      <c r="C2933">
        <v>3</v>
      </c>
      <c r="D2933" t="s">
        <v>60</v>
      </c>
      <c r="E2933" s="1">
        <v>45573</v>
      </c>
      <c r="F2933" s="1">
        <v>45582</v>
      </c>
      <c r="G2933" s="1">
        <v>45590</v>
      </c>
      <c r="H2933" s="1">
        <v>45656</v>
      </c>
      <c r="I2933" s="1">
        <v>45601</v>
      </c>
      <c r="J2933" t="s">
        <v>31</v>
      </c>
      <c r="K2933" t="s">
        <v>32</v>
      </c>
      <c r="L2933">
        <v>24000</v>
      </c>
      <c r="M2933">
        <v>23900</v>
      </c>
      <c r="N2933">
        <v>8</v>
      </c>
      <c r="O2933" t="s">
        <v>1086</v>
      </c>
      <c r="P2933" t="s">
        <v>1087</v>
      </c>
      <c r="Q2933" t="s">
        <v>1088</v>
      </c>
      <c r="R2933" t="s">
        <v>1084</v>
      </c>
      <c r="S2933" t="s">
        <v>1967</v>
      </c>
      <c r="T2933">
        <v>114285</v>
      </c>
    </row>
    <row r="2934" spans="1:20" x14ac:dyDescent="0.3">
      <c r="A2934" t="s">
        <v>4132</v>
      </c>
      <c r="B2934" t="str">
        <f>_xlfn.CONCAT(쿼리1[[#This Row],[주문번호]], "-", 쿼리1[[#This Row],[공정명]])</f>
        <v>20241216-1317P0151-합지</v>
      </c>
      <c r="C2934">
        <v>3</v>
      </c>
      <c r="D2934" t="s">
        <v>60</v>
      </c>
      <c r="E2934" s="1">
        <v>45642</v>
      </c>
      <c r="F2934" s="1">
        <v>45652</v>
      </c>
      <c r="G2934" s="1"/>
      <c r="H2934" s="1">
        <v>45656</v>
      </c>
      <c r="I2934" s="1">
        <v>45652</v>
      </c>
      <c r="J2934" t="s">
        <v>21</v>
      </c>
      <c r="K2934" t="s">
        <v>22</v>
      </c>
      <c r="L2934">
        <v>6000</v>
      </c>
      <c r="O2934" t="s">
        <v>1081</v>
      </c>
      <c r="P2934" t="s">
        <v>4133</v>
      </c>
      <c r="Q2934" t="s">
        <v>4134</v>
      </c>
      <c r="R2934" t="s">
        <v>1084</v>
      </c>
      <c r="S2934" t="s">
        <v>3735</v>
      </c>
      <c r="T2934">
        <v>46153</v>
      </c>
    </row>
    <row r="2935" spans="1:20" x14ac:dyDescent="0.3">
      <c r="A2935" t="s">
        <v>4149</v>
      </c>
      <c r="B2935" t="str">
        <f>_xlfn.CONCAT(쿼리1[[#This Row],[주문번호]], "-", 쿼리1[[#This Row],[공정명]])</f>
        <v>20241028-1000151027-인쇄</v>
      </c>
      <c r="C2935">
        <v>2</v>
      </c>
      <c r="D2935" t="s">
        <v>328</v>
      </c>
      <c r="E2935" s="1">
        <v>45593</v>
      </c>
      <c r="F2935" s="1">
        <v>45597</v>
      </c>
      <c r="G2935" s="1">
        <v>45600</v>
      </c>
      <c r="H2935" s="1">
        <v>45656</v>
      </c>
      <c r="I2935" s="1">
        <v>45621</v>
      </c>
      <c r="J2935" t="s">
        <v>31</v>
      </c>
      <c r="K2935" t="s">
        <v>32</v>
      </c>
      <c r="L2935">
        <v>6000</v>
      </c>
      <c r="M2935">
        <v>6000</v>
      </c>
      <c r="N2935">
        <v>3</v>
      </c>
      <c r="O2935" t="s">
        <v>763</v>
      </c>
      <c r="P2935" t="s">
        <v>1100</v>
      </c>
      <c r="Q2935" t="s">
        <v>4150</v>
      </c>
      <c r="R2935" t="s">
        <v>766</v>
      </c>
      <c r="S2935" t="s">
        <v>3735</v>
      </c>
      <c r="T2935">
        <v>30</v>
      </c>
    </row>
    <row r="2936" spans="1:20" x14ac:dyDescent="0.3">
      <c r="A2936" t="s">
        <v>4151</v>
      </c>
      <c r="B2936" t="str">
        <f>_xlfn.CONCAT(쿼리1[[#This Row],[주문번호]], "-", 쿼리1[[#This Row],[공정명]])</f>
        <v>20241128-1000164761-인쇄</v>
      </c>
      <c r="C2936">
        <v>2</v>
      </c>
      <c r="D2936" t="s">
        <v>328</v>
      </c>
      <c r="E2936" s="1">
        <v>45624</v>
      </c>
      <c r="F2936" s="1">
        <v>45630</v>
      </c>
      <c r="G2936" s="1">
        <v>45630</v>
      </c>
      <c r="H2936" s="1">
        <v>45656</v>
      </c>
      <c r="I2936" s="1">
        <v>45633</v>
      </c>
      <c r="J2936" t="s">
        <v>31</v>
      </c>
      <c r="K2936" t="s">
        <v>39</v>
      </c>
      <c r="L2936">
        <v>6000</v>
      </c>
      <c r="M2936">
        <v>6000</v>
      </c>
      <c r="N2936">
        <v>0</v>
      </c>
      <c r="O2936" t="s">
        <v>763</v>
      </c>
      <c r="P2936" t="s">
        <v>764</v>
      </c>
      <c r="Q2936" t="s">
        <v>768</v>
      </c>
      <c r="R2936" t="s">
        <v>766</v>
      </c>
      <c r="S2936" t="s">
        <v>3735</v>
      </c>
      <c r="T2936">
        <v>30</v>
      </c>
    </row>
    <row r="2937" spans="1:20" x14ac:dyDescent="0.3">
      <c r="A2937" t="s">
        <v>3352</v>
      </c>
      <c r="B2937" t="str">
        <f>_xlfn.CONCAT(쿼리1[[#This Row],[주문번호]], "-", 쿼리1[[#This Row],[공정명]])</f>
        <v>20241126-1418P0024-인쇄</v>
      </c>
      <c r="C2937">
        <v>2</v>
      </c>
      <c r="D2937" t="s">
        <v>328</v>
      </c>
      <c r="E2937" s="1">
        <v>45622</v>
      </c>
      <c r="F2937" s="1">
        <v>45628</v>
      </c>
      <c r="G2937" s="1">
        <v>45631</v>
      </c>
      <c r="H2937" s="1">
        <v>45656</v>
      </c>
      <c r="I2937" s="1">
        <v>45645</v>
      </c>
      <c r="J2937" t="s">
        <v>31</v>
      </c>
      <c r="K2937" t="s">
        <v>32</v>
      </c>
      <c r="L2937">
        <v>6000</v>
      </c>
      <c r="M2937">
        <v>6000</v>
      </c>
      <c r="N2937">
        <v>3</v>
      </c>
      <c r="O2937" t="s">
        <v>1708</v>
      </c>
      <c r="P2937" t="s">
        <v>3353</v>
      </c>
      <c r="Q2937" t="s">
        <v>3354</v>
      </c>
      <c r="R2937" t="s">
        <v>1711</v>
      </c>
      <c r="S2937" t="s">
        <v>3735</v>
      </c>
      <c r="T2937">
        <v>36363</v>
      </c>
    </row>
    <row r="2938" spans="1:20" x14ac:dyDescent="0.3">
      <c r="A2938" t="s">
        <v>3352</v>
      </c>
      <c r="B2938" t="str">
        <f>_xlfn.CONCAT(쿼리1[[#This Row],[주문번호]], "-", 쿼리1[[#This Row],[공정명]])</f>
        <v>20241126-1418P0024-합지</v>
      </c>
      <c r="C2938">
        <v>3</v>
      </c>
      <c r="D2938" t="s">
        <v>60</v>
      </c>
      <c r="E2938" s="1">
        <v>45622</v>
      </c>
      <c r="F2938" s="1">
        <v>45636</v>
      </c>
      <c r="G2938" s="1">
        <v>45642</v>
      </c>
      <c r="H2938" s="1">
        <v>45656</v>
      </c>
      <c r="I2938" s="1">
        <v>45645</v>
      </c>
      <c r="J2938" t="s">
        <v>31</v>
      </c>
      <c r="K2938" t="s">
        <v>32</v>
      </c>
      <c r="L2938">
        <v>6000</v>
      </c>
      <c r="M2938">
        <v>6000</v>
      </c>
      <c r="N2938">
        <v>6</v>
      </c>
      <c r="O2938" t="s">
        <v>1708</v>
      </c>
      <c r="P2938" t="s">
        <v>3353</v>
      </c>
      <c r="Q2938" t="s">
        <v>3354</v>
      </c>
      <c r="R2938" t="s">
        <v>1711</v>
      </c>
      <c r="S2938" t="s">
        <v>3735</v>
      </c>
      <c r="T2938">
        <v>36363</v>
      </c>
    </row>
    <row r="2939" spans="1:20" x14ac:dyDescent="0.3">
      <c r="A2939" t="s">
        <v>3352</v>
      </c>
      <c r="B2939" t="str">
        <f>_xlfn.CONCAT(쿼리1[[#This Row],[주문번호]], "-", 쿼리1[[#This Row],[공정명]])</f>
        <v>20241126-1418P0024-합지</v>
      </c>
      <c r="C2939">
        <v>3</v>
      </c>
      <c r="D2939" t="s">
        <v>60</v>
      </c>
      <c r="E2939" s="1">
        <v>45622</v>
      </c>
      <c r="F2939" s="1">
        <v>45636</v>
      </c>
      <c r="G2939" s="1">
        <v>45642</v>
      </c>
      <c r="H2939" s="1">
        <v>45656</v>
      </c>
      <c r="I2939" s="1">
        <v>45645</v>
      </c>
      <c r="J2939" t="s">
        <v>31</v>
      </c>
      <c r="K2939" t="s">
        <v>32</v>
      </c>
      <c r="L2939">
        <v>6000</v>
      </c>
      <c r="M2939">
        <v>6000</v>
      </c>
      <c r="N2939">
        <v>6</v>
      </c>
      <c r="O2939" t="s">
        <v>1708</v>
      </c>
      <c r="P2939" t="s">
        <v>3353</v>
      </c>
      <c r="Q2939" t="s">
        <v>3354</v>
      </c>
      <c r="R2939" t="s">
        <v>1711</v>
      </c>
      <c r="S2939" t="s">
        <v>3735</v>
      </c>
      <c r="T2939">
        <v>36363</v>
      </c>
    </row>
    <row r="2940" spans="1:20" x14ac:dyDescent="0.3">
      <c r="A2940" t="s">
        <v>3352</v>
      </c>
      <c r="B2940" t="str">
        <f>_xlfn.CONCAT(쿼리1[[#This Row],[주문번호]], "-", 쿼리1[[#This Row],[공정명]])</f>
        <v>20241126-1418P0024-합지</v>
      </c>
      <c r="C2940">
        <v>3</v>
      </c>
      <c r="D2940" t="s">
        <v>60</v>
      </c>
      <c r="E2940" s="1">
        <v>45622</v>
      </c>
      <c r="F2940" s="1">
        <v>45636</v>
      </c>
      <c r="G2940" s="1">
        <v>45642</v>
      </c>
      <c r="H2940" s="1">
        <v>45656</v>
      </c>
      <c r="I2940" s="1">
        <v>45645</v>
      </c>
      <c r="J2940" t="s">
        <v>31</v>
      </c>
      <c r="K2940" t="s">
        <v>32</v>
      </c>
      <c r="L2940">
        <v>6000</v>
      </c>
      <c r="M2940">
        <v>6000</v>
      </c>
      <c r="N2940">
        <v>6</v>
      </c>
      <c r="O2940" t="s">
        <v>1708</v>
      </c>
      <c r="P2940" t="s">
        <v>3353</v>
      </c>
      <c r="Q2940" t="s">
        <v>3354</v>
      </c>
      <c r="R2940" t="s">
        <v>1711</v>
      </c>
      <c r="S2940" t="s">
        <v>3735</v>
      </c>
      <c r="T2940">
        <v>36363</v>
      </c>
    </row>
    <row r="2941" spans="1:20" x14ac:dyDescent="0.3">
      <c r="A2941" t="s">
        <v>3352</v>
      </c>
      <c r="B2941" t="str">
        <f>_xlfn.CONCAT(쿼리1[[#This Row],[주문번호]], "-", 쿼리1[[#This Row],[공정명]])</f>
        <v>20241126-1418P0024-분단</v>
      </c>
      <c r="C2941">
        <v>4</v>
      </c>
      <c r="D2941" t="s">
        <v>196</v>
      </c>
      <c r="E2941" s="1">
        <v>45622</v>
      </c>
      <c r="F2941" s="1">
        <v>45637</v>
      </c>
      <c r="G2941" s="1"/>
      <c r="H2941" s="1">
        <v>45656</v>
      </c>
      <c r="I2941" s="1">
        <v>45645</v>
      </c>
      <c r="J2941" t="s">
        <v>31</v>
      </c>
      <c r="K2941" t="s">
        <v>22</v>
      </c>
      <c r="L2941">
        <v>6000</v>
      </c>
      <c r="O2941" t="s">
        <v>1708</v>
      </c>
      <c r="P2941" t="s">
        <v>3353</v>
      </c>
      <c r="Q2941" t="s">
        <v>3354</v>
      </c>
      <c r="R2941" t="s">
        <v>1711</v>
      </c>
      <c r="S2941" t="s">
        <v>3735</v>
      </c>
      <c r="T2941">
        <v>36363</v>
      </c>
    </row>
    <row r="2942" spans="1:20" x14ac:dyDescent="0.3">
      <c r="A2942" t="s">
        <v>2685</v>
      </c>
      <c r="B2942" t="str">
        <f>_xlfn.CONCAT(쿼리1[[#This Row],[주문번호]], "-", 쿼리1[[#This Row],[공정명]])</f>
        <v>20241030-1000154026-인쇄</v>
      </c>
      <c r="C2942">
        <v>2</v>
      </c>
      <c r="D2942" t="s">
        <v>328</v>
      </c>
      <c r="E2942" s="1">
        <v>45595</v>
      </c>
      <c r="F2942" s="1">
        <v>45597</v>
      </c>
      <c r="G2942" s="1">
        <v>45601</v>
      </c>
      <c r="H2942" s="1">
        <v>45656</v>
      </c>
      <c r="I2942" s="1">
        <v>45608</v>
      </c>
      <c r="J2942" t="s">
        <v>31</v>
      </c>
      <c r="K2942" t="s">
        <v>32</v>
      </c>
      <c r="L2942">
        <v>6000</v>
      </c>
      <c r="M2942">
        <v>6000</v>
      </c>
      <c r="N2942">
        <v>4</v>
      </c>
      <c r="O2942" t="s">
        <v>2682</v>
      </c>
      <c r="P2942" t="s">
        <v>2683</v>
      </c>
      <c r="Q2942" t="s">
        <v>2686</v>
      </c>
      <c r="R2942" t="s">
        <v>412</v>
      </c>
      <c r="S2942" t="s">
        <v>3735</v>
      </c>
      <c r="T2942">
        <v>27272</v>
      </c>
    </row>
    <row r="2943" spans="1:20" x14ac:dyDescent="0.3">
      <c r="A2943" t="s">
        <v>2161</v>
      </c>
      <c r="B2943" t="str">
        <f>_xlfn.CONCAT(쿼리1[[#This Row],[주문번호]], "-", 쿼리1[[#This Row],[공정명]])</f>
        <v>20241008-1000155901-인쇄</v>
      </c>
      <c r="C2943">
        <v>2</v>
      </c>
      <c r="D2943" t="s">
        <v>328</v>
      </c>
      <c r="E2943" s="1">
        <v>45573</v>
      </c>
      <c r="F2943" s="1">
        <v>45579</v>
      </c>
      <c r="G2943" s="1">
        <v>45582</v>
      </c>
      <c r="H2943" s="1">
        <v>45656</v>
      </c>
      <c r="I2943" s="1">
        <v>45595</v>
      </c>
      <c r="J2943" t="s">
        <v>31</v>
      </c>
      <c r="K2943" t="s">
        <v>32</v>
      </c>
      <c r="L2943">
        <v>6000</v>
      </c>
      <c r="M2943">
        <v>6000</v>
      </c>
      <c r="N2943">
        <v>3</v>
      </c>
      <c r="O2943" t="s">
        <v>2162</v>
      </c>
      <c r="P2943" t="s">
        <v>2163</v>
      </c>
      <c r="Q2943" t="s">
        <v>2164</v>
      </c>
      <c r="R2943" t="s">
        <v>412</v>
      </c>
      <c r="S2943" t="s">
        <v>3735</v>
      </c>
      <c r="T2943">
        <v>30000</v>
      </c>
    </row>
    <row r="2944" spans="1:20" x14ac:dyDescent="0.3">
      <c r="A2944" t="s">
        <v>2690</v>
      </c>
      <c r="B2944" t="str">
        <f>_xlfn.CONCAT(쿼리1[[#This Row],[주문번호]], "-", 쿼리1[[#This Row],[공정명]])</f>
        <v>20241224-1000154026-인쇄</v>
      </c>
      <c r="C2944">
        <v>2</v>
      </c>
      <c r="D2944" t="s">
        <v>328</v>
      </c>
      <c r="E2944" s="1">
        <v>45650</v>
      </c>
      <c r="F2944" s="1">
        <v>45652</v>
      </c>
      <c r="G2944" s="1">
        <v>45653</v>
      </c>
      <c r="H2944" s="1">
        <v>45656</v>
      </c>
      <c r="I2944" s="1">
        <v>45653</v>
      </c>
      <c r="J2944" t="s">
        <v>31</v>
      </c>
      <c r="K2944" t="s">
        <v>32</v>
      </c>
      <c r="L2944">
        <v>6000</v>
      </c>
      <c r="M2944">
        <v>6000</v>
      </c>
      <c r="N2944">
        <v>1</v>
      </c>
      <c r="O2944" t="s">
        <v>2682</v>
      </c>
      <c r="P2944" t="s">
        <v>2683</v>
      </c>
      <c r="Q2944" t="s">
        <v>2686</v>
      </c>
      <c r="R2944" t="s">
        <v>412</v>
      </c>
      <c r="S2944" t="s">
        <v>3735</v>
      </c>
      <c r="T2944">
        <v>27272</v>
      </c>
    </row>
    <row r="2945" spans="1:20" x14ac:dyDescent="0.3">
      <c r="A2945" t="s">
        <v>2691</v>
      </c>
      <c r="B2945" t="str">
        <f>_xlfn.CONCAT(쿼리1[[#This Row],[주문번호]], "-", 쿼리1[[#This Row],[공정명]])</f>
        <v>20241030-1000159156-인쇄</v>
      </c>
      <c r="C2945">
        <v>2</v>
      </c>
      <c r="D2945" t="s">
        <v>328</v>
      </c>
      <c r="E2945" s="1">
        <v>45595</v>
      </c>
      <c r="F2945" s="1">
        <v>45597</v>
      </c>
      <c r="G2945" s="1">
        <v>45601</v>
      </c>
      <c r="H2945" s="1">
        <v>45656</v>
      </c>
      <c r="I2945" s="1">
        <v>45607</v>
      </c>
      <c r="J2945" t="s">
        <v>31</v>
      </c>
      <c r="K2945" t="s">
        <v>32</v>
      </c>
      <c r="L2945">
        <v>6000</v>
      </c>
      <c r="M2945">
        <v>6000</v>
      </c>
      <c r="N2945">
        <v>4</v>
      </c>
      <c r="O2945" t="s">
        <v>2682</v>
      </c>
      <c r="P2945" t="s">
        <v>2683</v>
      </c>
      <c r="Q2945" t="s">
        <v>2689</v>
      </c>
      <c r="R2945" t="s">
        <v>412</v>
      </c>
      <c r="S2945" t="s">
        <v>3735</v>
      </c>
      <c r="T2945">
        <v>27272</v>
      </c>
    </row>
    <row r="2946" spans="1:20" x14ac:dyDescent="0.3">
      <c r="A2946" t="s">
        <v>2927</v>
      </c>
      <c r="B2946" t="str">
        <f>_xlfn.CONCAT(쿼리1[[#This Row],[주문번호]], "-", 쿼리1[[#This Row],[공정명]])</f>
        <v>20241021-1000154035-인쇄</v>
      </c>
      <c r="C2946">
        <v>2</v>
      </c>
      <c r="D2946" t="s">
        <v>328</v>
      </c>
      <c r="E2946" s="1">
        <v>45586</v>
      </c>
      <c r="F2946" s="1">
        <v>45590</v>
      </c>
      <c r="G2946" s="1">
        <v>45594</v>
      </c>
      <c r="H2946" s="1">
        <v>45656</v>
      </c>
      <c r="I2946" s="1">
        <v>45601</v>
      </c>
      <c r="J2946" t="s">
        <v>31</v>
      </c>
      <c r="K2946" t="s">
        <v>32</v>
      </c>
      <c r="L2946">
        <v>6000</v>
      </c>
      <c r="M2946">
        <v>6000</v>
      </c>
      <c r="N2946">
        <v>4</v>
      </c>
      <c r="O2946" t="s">
        <v>2682</v>
      </c>
      <c r="P2946" t="s">
        <v>2928</v>
      </c>
      <c r="Q2946" t="s">
        <v>2929</v>
      </c>
      <c r="R2946" t="s">
        <v>412</v>
      </c>
      <c r="S2946" t="s">
        <v>3735</v>
      </c>
      <c r="T2946">
        <v>28571</v>
      </c>
    </row>
    <row r="2947" spans="1:20" x14ac:dyDescent="0.3">
      <c r="A2947" t="s">
        <v>2930</v>
      </c>
      <c r="B2947" t="str">
        <f>_xlfn.CONCAT(쿼리1[[#This Row],[주문번호]], "-", 쿼리1[[#This Row],[공정명]])</f>
        <v>20241206-1000154035-인쇄</v>
      </c>
      <c r="C2947">
        <v>2</v>
      </c>
      <c r="D2947" t="s">
        <v>328</v>
      </c>
      <c r="E2947" s="1">
        <v>45632</v>
      </c>
      <c r="F2947" s="1">
        <v>45638</v>
      </c>
      <c r="G2947" s="1">
        <v>45639</v>
      </c>
      <c r="H2947" s="1">
        <v>45656</v>
      </c>
      <c r="I2947" s="1">
        <v>45649</v>
      </c>
      <c r="J2947" t="s">
        <v>31</v>
      </c>
      <c r="K2947" t="s">
        <v>32</v>
      </c>
      <c r="L2947">
        <v>6000</v>
      </c>
      <c r="M2947">
        <v>6000</v>
      </c>
      <c r="N2947">
        <v>1</v>
      </c>
      <c r="O2947" t="s">
        <v>2682</v>
      </c>
      <c r="P2947" t="s">
        <v>2928</v>
      </c>
      <c r="Q2947" t="s">
        <v>2929</v>
      </c>
      <c r="R2947" t="s">
        <v>412</v>
      </c>
      <c r="S2947" t="s">
        <v>3735</v>
      </c>
      <c r="T2947">
        <v>28571</v>
      </c>
    </row>
    <row r="2948" spans="1:20" x14ac:dyDescent="0.3">
      <c r="A2948" t="s">
        <v>266</v>
      </c>
      <c r="B2948" t="str">
        <f>_xlfn.CONCAT(쿼리1[[#This Row],[주문번호]], "-", 쿼리1[[#This Row],[공정명]])</f>
        <v>20240924-1000162997-합지</v>
      </c>
      <c r="C2948">
        <v>1</v>
      </c>
      <c r="D2948" t="s">
        <v>60</v>
      </c>
      <c r="E2948" s="1">
        <v>45559</v>
      </c>
      <c r="F2948" s="1">
        <v>45575</v>
      </c>
      <c r="G2948" s="1">
        <v>45576</v>
      </c>
      <c r="H2948" s="1">
        <v>45656</v>
      </c>
      <c r="I2948" s="1">
        <v>45583</v>
      </c>
      <c r="J2948" t="s">
        <v>31</v>
      </c>
      <c r="K2948" t="s">
        <v>32</v>
      </c>
      <c r="L2948">
        <v>6000</v>
      </c>
      <c r="M2948">
        <v>6000</v>
      </c>
      <c r="N2948">
        <v>1</v>
      </c>
      <c r="O2948" t="s">
        <v>267</v>
      </c>
      <c r="P2948" t="s">
        <v>268</v>
      </c>
      <c r="Q2948" t="s">
        <v>42</v>
      </c>
      <c r="R2948" t="s">
        <v>269</v>
      </c>
      <c r="S2948" t="s">
        <v>3735</v>
      </c>
      <c r="T2948">
        <v>80000</v>
      </c>
    </row>
    <row r="2949" spans="1:20" x14ac:dyDescent="0.3">
      <c r="A2949" t="s">
        <v>4152</v>
      </c>
      <c r="B2949" t="str">
        <f>_xlfn.CONCAT(쿼리1[[#This Row],[주문번호]], "-", 쿼리1[[#This Row],[공정명]])</f>
        <v>20241104-1120P0015-합지</v>
      </c>
      <c r="C2949">
        <v>3</v>
      </c>
      <c r="D2949" t="s">
        <v>60</v>
      </c>
      <c r="E2949" s="1">
        <v>45600</v>
      </c>
      <c r="F2949" s="1">
        <v>45609</v>
      </c>
      <c r="G2949" s="1">
        <v>45610</v>
      </c>
      <c r="H2949" s="1">
        <v>45656</v>
      </c>
      <c r="I2949" s="1">
        <v>45614</v>
      </c>
      <c r="J2949" t="s">
        <v>31</v>
      </c>
      <c r="K2949" t="s">
        <v>32</v>
      </c>
      <c r="L2949">
        <v>8000</v>
      </c>
      <c r="M2949">
        <v>8000</v>
      </c>
      <c r="N2949">
        <v>1</v>
      </c>
      <c r="O2949" t="s">
        <v>141</v>
      </c>
      <c r="P2949" t="s">
        <v>4153</v>
      </c>
      <c r="Q2949" t="s">
        <v>4154</v>
      </c>
      <c r="R2949" t="s">
        <v>26</v>
      </c>
      <c r="S2949" t="s">
        <v>3709</v>
      </c>
      <c r="T2949">
        <v>32</v>
      </c>
    </row>
    <row r="2950" spans="1:20" x14ac:dyDescent="0.3">
      <c r="A2950" t="s">
        <v>4155</v>
      </c>
      <c r="B2950" t="str">
        <f>_xlfn.CONCAT(쿼리1[[#This Row],[주문번호]], "-", 쿼리1[[#This Row],[공정명]])</f>
        <v>20241107-1000169398-합지</v>
      </c>
      <c r="C2950">
        <v>3</v>
      </c>
      <c r="D2950" t="s">
        <v>60</v>
      </c>
      <c r="E2950" s="1">
        <v>45603</v>
      </c>
      <c r="F2950" s="1">
        <v>45614</v>
      </c>
      <c r="G2950" s="1">
        <v>45609</v>
      </c>
      <c r="H2950" s="1">
        <v>45656</v>
      </c>
      <c r="I2950" s="1">
        <v>45614</v>
      </c>
      <c r="J2950" t="s">
        <v>31</v>
      </c>
      <c r="K2950" t="s">
        <v>39</v>
      </c>
      <c r="L2950">
        <v>4000</v>
      </c>
      <c r="M2950">
        <v>3810</v>
      </c>
      <c r="N2950">
        <v>-5</v>
      </c>
      <c r="O2950" t="s">
        <v>3853</v>
      </c>
      <c r="P2950" t="s">
        <v>3854</v>
      </c>
      <c r="Q2950" t="s">
        <v>3855</v>
      </c>
      <c r="R2950" t="s">
        <v>26</v>
      </c>
      <c r="S2950" t="s">
        <v>3709</v>
      </c>
      <c r="T2950">
        <v>32</v>
      </c>
    </row>
    <row r="2951" spans="1:20" x14ac:dyDescent="0.3">
      <c r="A2951" t="s">
        <v>4156</v>
      </c>
      <c r="B2951" t="str">
        <f>_xlfn.CONCAT(쿼리1[[#This Row],[주문번호]], "-", 쿼리1[[#This Row],[공정명]])</f>
        <v>20241220-1000169370-합지</v>
      </c>
      <c r="C2951">
        <v>3</v>
      </c>
      <c r="D2951" t="s">
        <v>60</v>
      </c>
      <c r="E2951" s="1">
        <v>45646</v>
      </c>
      <c r="F2951" s="1">
        <v>45657</v>
      </c>
      <c r="G2951" s="1"/>
      <c r="H2951" s="1">
        <v>45656</v>
      </c>
      <c r="I2951" s="1"/>
      <c r="J2951" t="s">
        <v>21</v>
      </c>
      <c r="K2951" t="s">
        <v>282</v>
      </c>
      <c r="L2951">
        <v>24000</v>
      </c>
      <c r="O2951" t="s">
        <v>180</v>
      </c>
      <c r="P2951" t="s">
        <v>4035</v>
      </c>
      <c r="Q2951" t="s">
        <v>4036</v>
      </c>
      <c r="R2951" t="s">
        <v>1839</v>
      </c>
      <c r="S2951" t="s">
        <v>3709</v>
      </c>
      <c r="T2951">
        <v>75000</v>
      </c>
    </row>
    <row r="2952" spans="1:20" x14ac:dyDescent="0.3">
      <c r="A2952" t="s">
        <v>4157</v>
      </c>
      <c r="B2952" t="str">
        <f>_xlfn.CONCAT(쿼리1[[#This Row],[주문번호]], "-", 쿼리1[[#This Row],[공정명]])</f>
        <v>20241105-1000169370-합지</v>
      </c>
      <c r="C2952">
        <v>3</v>
      </c>
      <c r="D2952" t="s">
        <v>60</v>
      </c>
      <c r="E2952" s="1">
        <v>45601</v>
      </c>
      <c r="F2952" s="1">
        <v>45610</v>
      </c>
      <c r="G2952" s="1">
        <v>45604</v>
      </c>
      <c r="H2952" s="1">
        <v>45656</v>
      </c>
      <c r="I2952" s="1">
        <v>45608</v>
      </c>
      <c r="J2952" t="s">
        <v>31</v>
      </c>
      <c r="K2952" t="s">
        <v>39</v>
      </c>
      <c r="L2952">
        <v>6000</v>
      </c>
      <c r="M2952">
        <v>5800</v>
      </c>
      <c r="N2952">
        <v>-6</v>
      </c>
      <c r="O2952" t="s">
        <v>180</v>
      </c>
      <c r="P2952" t="s">
        <v>4035</v>
      </c>
      <c r="Q2952" t="s">
        <v>4036</v>
      </c>
      <c r="R2952" t="s">
        <v>1839</v>
      </c>
      <c r="S2952" t="s">
        <v>3709</v>
      </c>
      <c r="T2952">
        <v>18750</v>
      </c>
    </row>
    <row r="2953" spans="1:20" x14ac:dyDescent="0.3">
      <c r="A2953" t="s">
        <v>3955</v>
      </c>
      <c r="B2953" t="str">
        <f>_xlfn.CONCAT(쿼리1[[#This Row],[주문번호]], "-", 쿼리1[[#This Row],[공정명]])</f>
        <v>20241226-1000166450-합지</v>
      </c>
      <c r="C2953">
        <v>3</v>
      </c>
      <c r="D2953" t="s">
        <v>60</v>
      </c>
      <c r="E2953" s="1">
        <v>45652</v>
      </c>
      <c r="F2953" s="1">
        <v>45663</v>
      </c>
      <c r="G2953" s="1"/>
      <c r="H2953" s="1">
        <v>45656</v>
      </c>
      <c r="I2953" s="1"/>
      <c r="J2953" t="s">
        <v>21</v>
      </c>
      <c r="K2953" t="s">
        <v>282</v>
      </c>
      <c r="L2953">
        <v>6000</v>
      </c>
      <c r="O2953" t="s">
        <v>3956</v>
      </c>
      <c r="P2953" t="s">
        <v>3957</v>
      </c>
      <c r="Q2953" t="s">
        <v>3958</v>
      </c>
      <c r="R2953" t="s">
        <v>3959</v>
      </c>
      <c r="S2953" t="s">
        <v>3709</v>
      </c>
      <c r="T2953">
        <v>133333</v>
      </c>
    </row>
    <row r="2954" spans="1:20" x14ac:dyDescent="0.3">
      <c r="A2954" t="s">
        <v>3965</v>
      </c>
      <c r="B2954" t="str">
        <f>_xlfn.CONCAT(쿼리1[[#This Row],[주문번호]], "-", 쿼리1[[#This Row],[공정명]])</f>
        <v>20241226-1000166446-합지</v>
      </c>
      <c r="C2954">
        <v>3</v>
      </c>
      <c r="D2954" t="s">
        <v>60</v>
      </c>
      <c r="E2954" s="1">
        <v>45652</v>
      </c>
      <c r="F2954" s="1">
        <v>45663</v>
      </c>
      <c r="G2954" s="1"/>
      <c r="H2954" s="1">
        <v>45656</v>
      </c>
      <c r="I2954" s="1"/>
      <c r="J2954" t="s">
        <v>21</v>
      </c>
      <c r="K2954" t="s">
        <v>282</v>
      </c>
      <c r="L2954">
        <v>6000</v>
      </c>
      <c r="O2954" t="s">
        <v>1123</v>
      </c>
      <c r="P2954" t="s">
        <v>3966</v>
      </c>
      <c r="Q2954" t="s">
        <v>3967</v>
      </c>
      <c r="R2954" t="s">
        <v>3959</v>
      </c>
      <c r="S2954" t="s">
        <v>3709</v>
      </c>
      <c r="T2954">
        <v>22222</v>
      </c>
    </row>
    <row r="2955" spans="1:20" x14ac:dyDescent="0.3">
      <c r="A2955" t="s">
        <v>2472</v>
      </c>
      <c r="B2955" t="str">
        <f>_xlfn.CONCAT(쿼리1[[#This Row],[주문번호]], "-", 쿼리1[[#This Row],[공정명]])</f>
        <v>20241218-1000167691-합지</v>
      </c>
      <c r="C2955">
        <v>3</v>
      </c>
      <c r="D2955" t="s">
        <v>60</v>
      </c>
      <c r="E2955" s="1">
        <v>45644</v>
      </c>
      <c r="F2955" s="1">
        <v>45653</v>
      </c>
      <c r="G2955" s="1"/>
      <c r="H2955" s="1">
        <v>45656</v>
      </c>
      <c r="I2955" s="1">
        <v>45652</v>
      </c>
      <c r="J2955" t="s">
        <v>21</v>
      </c>
      <c r="K2955" t="s">
        <v>22</v>
      </c>
      <c r="L2955">
        <v>4000</v>
      </c>
      <c r="O2955" t="s">
        <v>141</v>
      </c>
      <c r="P2955" t="s">
        <v>142</v>
      </c>
      <c r="Q2955" t="s">
        <v>2473</v>
      </c>
      <c r="R2955" t="s">
        <v>2474</v>
      </c>
      <c r="S2955" t="s">
        <v>3709</v>
      </c>
      <c r="T2955">
        <v>53333</v>
      </c>
    </row>
    <row r="2956" spans="1:20" x14ac:dyDescent="0.3">
      <c r="A2956" t="s">
        <v>2477</v>
      </c>
      <c r="B2956" t="str">
        <f>_xlfn.CONCAT(쿼리1[[#This Row],[주문번호]], "-", 쿼리1[[#This Row],[공정명]])</f>
        <v>20241218-1000167693-합지</v>
      </c>
      <c r="C2956">
        <v>3</v>
      </c>
      <c r="D2956" t="s">
        <v>60</v>
      </c>
      <c r="E2956" s="1">
        <v>45644</v>
      </c>
      <c r="F2956" s="1">
        <v>45653</v>
      </c>
      <c r="G2956" s="1"/>
      <c r="H2956" s="1">
        <v>45656</v>
      </c>
      <c r="I2956" s="1">
        <v>45652</v>
      </c>
      <c r="J2956" t="s">
        <v>21</v>
      </c>
      <c r="K2956" t="s">
        <v>22</v>
      </c>
      <c r="L2956">
        <v>4000</v>
      </c>
      <c r="O2956" t="s">
        <v>141</v>
      </c>
      <c r="P2956" t="s">
        <v>142</v>
      </c>
      <c r="Q2956" t="s">
        <v>2478</v>
      </c>
      <c r="R2956" t="s">
        <v>2474</v>
      </c>
      <c r="S2956" t="s">
        <v>3709</v>
      </c>
      <c r="T2956">
        <v>53333</v>
      </c>
    </row>
    <row r="2957" spans="1:20" x14ac:dyDescent="0.3">
      <c r="A2957" t="s">
        <v>4158</v>
      </c>
      <c r="B2957" t="str">
        <f>_xlfn.CONCAT(쿼리1[[#This Row],[주문번호]], "-", 쿼리1[[#This Row],[공정명]])</f>
        <v>20241121-1000164439-합지</v>
      </c>
      <c r="C2957">
        <v>3</v>
      </c>
      <c r="D2957" t="s">
        <v>60</v>
      </c>
      <c r="E2957" s="1">
        <v>45617</v>
      </c>
      <c r="F2957" s="1">
        <v>45624</v>
      </c>
      <c r="G2957" s="1">
        <v>45626</v>
      </c>
      <c r="H2957" s="1">
        <v>45656</v>
      </c>
      <c r="I2957" s="1">
        <v>45630</v>
      </c>
      <c r="J2957" t="s">
        <v>31</v>
      </c>
      <c r="K2957" t="s">
        <v>32</v>
      </c>
      <c r="L2957">
        <v>6000</v>
      </c>
      <c r="M2957">
        <v>6000</v>
      </c>
      <c r="N2957">
        <v>2</v>
      </c>
      <c r="O2957" t="s">
        <v>4159</v>
      </c>
      <c r="P2957" t="s">
        <v>3143</v>
      </c>
      <c r="Q2957" t="s">
        <v>4160</v>
      </c>
      <c r="R2957" t="s">
        <v>4161</v>
      </c>
      <c r="S2957" t="s">
        <v>3709</v>
      </c>
      <c r="T2957">
        <v>17142</v>
      </c>
    </row>
    <row r="2958" spans="1:20" x14ac:dyDescent="0.3">
      <c r="A2958" t="s">
        <v>967</v>
      </c>
      <c r="B2958" t="str">
        <f>_xlfn.CONCAT(쿼리1[[#This Row],[주문번호]], "-", 쿼리1[[#This Row],[공정명]])</f>
        <v>20241220-1000170038-합지</v>
      </c>
      <c r="C2958">
        <v>3</v>
      </c>
      <c r="D2958" t="s">
        <v>60</v>
      </c>
      <c r="E2958" s="1">
        <v>45646</v>
      </c>
      <c r="F2958" s="1">
        <v>45656</v>
      </c>
      <c r="G2958" s="1"/>
      <c r="H2958" s="1">
        <v>45656</v>
      </c>
      <c r="I2958" s="1"/>
      <c r="J2958" t="s">
        <v>21</v>
      </c>
      <c r="K2958" t="s">
        <v>282</v>
      </c>
      <c r="L2958">
        <v>6000</v>
      </c>
      <c r="O2958" t="s">
        <v>91</v>
      </c>
      <c r="P2958" t="s">
        <v>968</v>
      </c>
      <c r="Q2958" t="s">
        <v>969</v>
      </c>
      <c r="R2958" t="s">
        <v>204</v>
      </c>
      <c r="S2958" t="s">
        <v>3709</v>
      </c>
      <c r="T2958">
        <v>18750</v>
      </c>
    </row>
    <row r="2959" spans="1:20" x14ac:dyDescent="0.3">
      <c r="A2959" t="s">
        <v>970</v>
      </c>
      <c r="B2959" t="str">
        <f>_xlfn.CONCAT(쿼리1[[#This Row],[주문번호]], "-", 쿼리1[[#This Row],[공정명]])</f>
        <v>20241219-1000170038-합지</v>
      </c>
      <c r="C2959">
        <v>3</v>
      </c>
      <c r="D2959" t="s">
        <v>60</v>
      </c>
      <c r="E2959" s="1">
        <v>45645</v>
      </c>
      <c r="F2959" s="1">
        <v>45656</v>
      </c>
      <c r="G2959" s="1"/>
      <c r="H2959" s="1">
        <v>45656</v>
      </c>
      <c r="I2959" s="1"/>
      <c r="J2959" t="s">
        <v>21</v>
      </c>
      <c r="K2959" t="s">
        <v>282</v>
      </c>
      <c r="L2959">
        <v>6000</v>
      </c>
      <c r="O2959" t="s">
        <v>580</v>
      </c>
      <c r="P2959" t="s">
        <v>968</v>
      </c>
      <c r="Q2959" t="s">
        <v>969</v>
      </c>
      <c r="R2959" t="s">
        <v>204</v>
      </c>
      <c r="S2959" t="s">
        <v>3709</v>
      </c>
      <c r="T2959">
        <v>18750</v>
      </c>
    </row>
    <row r="2960" spans="1:20" x14ac:dyDescent="0.3">
      <c r="A2960" t="s">
        <v>4162</v>
      </c>
      <c r="B2960" t="str">
        <f>_xlfn.CONCAT(쿼리1[[#This Row],[주문번호]], "-", 쿼리1[[#This Row],[공정명]])</f>
        <v>20241114-1000169619-합지</v>
      </c>
      <c r="C2960">
        <v>1</v>
      </c>
      <c r="D2960" t="s">
        <v>60</v>
      </c>
      <c r="E2960" s="1">
        <v>45610</v>
      </c>
      <c r="F2960" s="1">
        <v>45621</v>
      </c>
      <c r="G2960" s="1">
        <v>45615</v>
      </c>
      <c r="H2960" s="1">
        <v>45656</v>
      </c>
      <c r="I2960" s="1">
        <v>45615</v>
      </c>
      <c r="J2960" t="s">
        <v>31</v>
      </c>
      <c r="K2960" t="s">
        <v>39</v>
      </c>
      <c r="L2960">
        <v>6000</v>
      </c>
      <c r="M2960">
        <v>6000</v>
      </c>
      <c r="N2960">
        <v>-6</v>
      </c>
      <c r="O2960" t="s">
        <v>394</v>
      </c>
      <c r="P2960" t="s">
        <v>2704</v>
      </c>
      <c r="Q2960" t="s">
        <v>42</v>
      </c>
      <c r="R2960" t="s">
        <v>204</v>
      </c>
      <c r="S2960" t="s">
        <v>3709</v>
      </c>
      <c r="T2960">
        <v>24</v>
      </c>
    </row>
    <row r="2961" spans="1:20" x14ac:dyDescent="0.3">
      <c r="A2961" t="s">
        <v>2864</v>
      </c>
      <c r="B2961" t="str">
        <f>_xlfn.CONCAT(쿼리1[[#This Row],[주문번호]], "-", 쿼리1[[#This Row],[공정명]])</f>
        <v>20241014-1000169328-합지</v>
      </c>
      <c r="C2961">
        <v>1</v>
      </c>
      <c r="D2961" t="s">
        <v>60</v>
      </c>
      <c r="E2961" s="1">
        <v>45579</v>
      </c>
      <c r="F2961" s="1">
        <v>45587</v>
      </c>
      <c r="G2961" s="1"/>
      <c r="H2961" s="1">
        <v>45656</v>
      </c>
      <c r="I2961" s="1">
        <v>45596</v>
      </c>
      <c r="J2961" t="s">
        <v>31</v>
      </c>
      <c r="K2961" t="s">
        <v>22</v>
      </c>
      <c r="L2961">
        <v>6000</v>
      </c>
      <c r="O2961" t="s">
        <v>972</v>
      </c>
      <c r="P2961" t="s">
        <v>1904</v>
      </c>
      <c r="Q2961" t="s">
        <v>42</v>
      </c>
      <c r="R2961" t="s">
        <v>204</v>
      </c>
      <c r="S2961" t="s">
        <v>3709</v>
      </c>
      <c r="T2961">
        <v>21428</v>
      </c>
    </row>
    <row r="2962" spans="1:20" x14ac:dyDescent="0.3">
      <c r="A2962" t="s">
        <v>4163</v>
      </c>
      <c r="B2962" t="str">
        <f>_xlfn.CONCAT(쿼리1[[#This Row],[주문번호]], "-", 쿼리1[[#This Row],[공정명]])</f>
        <v>20241226-1000161695-합지</v>
      </c>
      <c r="C2962">
        <v>3</v>
      </c>
      <c r="D2962" t="s">
        <v>60</v>
      </c>
      <c r="E2962" s="1">
        <v>45652</v>
      </c>
      <c r="F2962" s="1">
        <v>45663</v>
      </c>
      <c r="G2962" s="1"/>
      <c r="H2962" s="1">
        <v>45656</v>
      </c>
      <c r="I2962" s="1"/>
      <c r="J2962" t="s">
        <v>21</v>
      </c>
      <c r="K2962" t="s">
        <v>282</v>
      </c>
      <c r="L2962">
        <v>4000</v>
      </c>
      <c r="O2962" t="s">
        <v>3920</v>
      </c>
      <c r="P2962" t="s">
        <v>4164</v>
      </c>
      <c r="Q2962" t="s">
        <v>4165</v>
      </c>
      <c r="R2962" t="s">
        <v>26</v>
      </c>
      <c r="S2962" t="s">
        <v>3709</v>
      </c>
      <c r="T2962">
        <v>16</v>
      </c>
    </row>
    <row r="2963" spans="1:20" x14ac:dyDescent="0.3">
      <c r="A2963" t="s">
        <v>4166</v>
      </c>
      <c r="B2963" t="str">
        <f>_xlfn.CONCAT(쿼리1[[#This Row],[주문번호]], "-", 쿼리1[[#This Row],[공정명]])</f>
        <v>20241226-1120P0016-합지</v>
      </c>
      <c r="C2963">
        <v>3</v>
      </c>
      <c r="D2963" t="s">
        <v>60</v>
      </c>
      <c r="E2963" s="1">
        <v>45652</v>
      </c>
      <c r="F2963" s="1">
        <v>45663</v>
      </c>
      <c r="G2963" s="1"/>
      <c r="H2963" s="1">
        <v>45656</v>
      </c>
      <c r="I2963" s="1"/>
      <c r="J2963" t="s">
        <v>21</v>
      </c>
      <c r="K2963" t="s">
        <v>282</v>
      </c>
      <c r="L2963">
        <v>8000</v>
      </c>
      <c r="O2963" t="s">
        <v>141</v>
      </c>
      <c r="P2963" t="s">
        <v>4153</v>
      </c>
      <c r="Q2963" t="s">
        <v>4167</v>
      </c>
      <c r="R2963" t="s">
        <v>26</v>
      </c>
      <c r="S2963" t="s">
        <v>3709</v>
      </c>
      <c r="T2963">
        <v>32</v>
      </c>
    </row>
    <row r="2964" spans="1:20" x14ac:dyDescent="0.3">
      <c r="A2964" t="s">
        <v>983</v>
      </c>
      <c r="B2964" t="str">
        <f>_xlfn.CONCAT(쿼리1[[#This Row],[주문번호]], "-", 쿼리1[[#This Row],[공정명]])</f>
        <v>20241210-1000165165-합지</v>
      </c>
      <c r="C2964">
        <v>1</v>
      </c>
      <c r="D2964" t="s">
        <v>60</v>
      </c>
      <c r="E2964" s="1">
        <v>45636</v>
      </c>
      <c r="F2964" s="1">
        <v>45642</v>
      </c>
      <c r="G2964" s="1">
        <v>45643</v>
      </c>
      <c r="H2964" s="1">
        <v>45656</v>
      </c>
      <c r="I2964" s="1">
        <v>45649</v>
      </c>
      <c r="J2964" t="s">
        <v>31</v>
      </c>
      <c r="K2964" t="s">
        <v>32</v>
      </c>
      <c r="L2964">
        <v>12000</v>
      </c>
      <c r="M2964">
        <v>12000</v>
      </c>
      <c r="N2964">
        <v>1</v>
      </c>
      <c r="O2964" t="s">
        <v>102</v>
      </c>
      <c r="P2964" t="s">
        <v>110</v>
      </c>
      <c r="Q2964" t="s">
        <v>111</v>
      </c>
      <c r="R2964" t="s">
        <v>26</v>
      </c>
      <c r="S2964" t="s">
        <v>3709</v>
      </c>
      <c r="T2964">
        <v>40000</v>
      </c>
    </row>
    <row r="2965" spans="1:20" x14ac:dyDescent="0.3">
      <c r="A2965" t="s">
        <v>4168</v>
      </c>
      <c r="B2965" t="str">
        <f>_xlfn.CONCAT(쿼리1[[#This Row],[주문번호]], "-", 쿼리1[[#This Row],[공정명]])</f>
        <v>20240909-1000166038-제대</v>
      </c>
      <c r="C2965">
        <v>5</v>
      </c>
      <c r="D2965" t="s">
        <v>80</v>
      </c>
      <c r="E2965" s="1">
        <v>45544</v>
      </c>
      <c r="F2965" s="1">
        <v>45555</v>
      </c>
      <c r="G2965" s="1">
        <v>45575</v>
      </c>
      <c r="H2965" s="1">
        <v>45656</v>
      </c>
      <c r="I2965" s="1">
        <v>45575</v>
      </c>
      <c r="J2965" t="s">
        <v>31</v>
      </c>
      <c r="K2965" t="s">
        <v>32</v>
      </c>
      <c r="L2965">
        <v>21428</v>
      </c>
      <c r="M2965">
        <v>19670</v>
      </c>
      <c r="N2965">
        <v>20</v>
      </c>
      <c r="O2965" t="s">
        <v>4169</v>
      </c>
      <c r="P2965" t="s">
        <v>4170</v>
      </c>
      <c r="Q2965" t="s">
        <v>4171</v>
      </c>
      <c r="R2965" t="s">
        <v>4172</v>
      </c>
      <c r="S2965" t="s">
        <v>256</v>
      </c>
      <c r="T2965">
        <v>21428</v>
      </c>
    </row>
    <row r="2966" spans="1:20" x14ac:dyDescent="0.3">
      <c r="A2966" t="s">
        <v>4168</v>
      </c>
      <c r="B2966" t="str">
        <f>_xlfn.CONCAT(쿼리1[[#This Row],[주문번호]], "-", 쿼리1[[#This Row],[공정명]])</f>
        <v>20240909-1000166038-제대</v>
      </c>
      <c r="C2966">
        <v>5</v>
      </c>
      <c r="D2966" t="s">
        <v>80</v>
      </c>
      <c r="E2966" s="1">
        <v>45544</v>
      </c>
      <c r="F2966" s="1">
        <v>45555</v>
      </c>
      <c r="G2966" s="1">
        <v>45575</v>
      </c>
      <c r="H2966" s="1">
        <v>45656</v>
      </c>
      <c r="I2966" s="1">
        <v>45575</v>
      </c>
      <c r="J2966" t="s">
        <v>31</v>
      </c>
      <c r="K2966" t="s">
        <v>32</v>
      </c>
      <c r="L2966">
        <v>21428</v>
      </c>
      <c r="M2966">
        <v>19670</v>
      </c>
      <c r="N2966">
        <v>20</v>
      </c>
      <c r="O2966" t="s">
        <v>4169</v>
      </c>
      <c r="P2966" t="s">
        <v>4170</v>
      </c>
      <c r="Q2966" t="s">
        <v>4171</v>
      </c>
      <c r="R2966" t="s">
        <v>4172</v>
      </c>
      <c r="S2966" t="s">
        <v>256</v>
      </c>
      <c r="T2966">
        <v>21428</v>
      </c>
    </row>
    <row r="2967" spans="1:20" x14ac:dyDescent="0.3">
      <c r="A2967" t="s">
        <v>4173</v>
      </c>
      <c r="B2967" t="str">
        <f>_xlfn.CONCAT(쿼리1[[#This Row],[주문번호]], "-", 쿼리1[[#This Row],[공정명]])</f>
        <v>20241119-13160067-제대</v>
      </c>
      <c r="C2967">
        <v>4</v>
      </c>
      <c r="D2967" t="s">
        <v>80</v>
      </c>
      <c r="E2967" s="1">
        <v>45615</v>
      </c>
      <c r="F2967" s="1">
        <v>45625</v>
      </c>
      <c r="G2967" s="1">
        <v>45630</v>
      </c>
      <c r="H2967" s="1">
        <v>45656</v>
      </c>
      <c r="I2967" s="1">
        <v>45630</v>
      </c>
      <c r="J2967" t="s">
        <v>31</v>
      </c>
      <c r="K2967" t="s">
        <v>32</v>
      </c>
      <c r="L2967">
        <v>57142</v>
      </c>
      <c r="M2967">
        <v>54800</v>
      </c>
      <c r="N2967">
        <v>5</v>
      </c>
      <c r="O2967" t="s">
        <v>1086</v>
      </c>
      <c r="P2967" t="s">
        <v>1087</v>
      </c>
      <c r="Q2967" t="s">
        <v>4174</v>
      </c>
      <c r="R2967" t="s">
        <v>1084</v>
      </c>
      <c r="S2967" t="s">
        <v>256</v>
      </c>
      <c r="T2967">
        <v>57142</v>
      </c>
    </row>
    <row r="2968" spans="1:20" x14ac:dyDescent="0.3">
      <c r="A2968" t="s">
        <v>4132</v>
      </c>
      <c r="B2968" t="str">
        <f>_xlfn.CONCAT(쿼리1[[#This Row],[주문번호]], "-", 쿼리1[[#This Row],[공정명]])</f>
        <v>20241216-1317P0151-제대</v>
      </c>
      <c r="C2968">
        <v>4</v>
      </c>
      <c r="D2968" t="s">
        <v>80</v>
      </c>
      <c r="E2968" s="1">
        <v>45642</v>
      </c>
      <c r="F2968" s="1">
        <v>45656</v>
      </c>
      <c r="G2968" s="1"/>
      <c r="H2968" s="1">
        <v>45656</v>
      </c>
      <c r="I2968" s="1">
        <v>45652</v>
      </c>
      <c r="J2968" t="s">
        <v>21</v>
      </c>
      <c r="K2968" t="s">
        <v>282</v>
      </c>
      <c r="L2968">
        <v>46153</v>
      </c>
      <c r="O2968" t="s">
        <v>1081</v>
      </c>
      <c r="P2968" t="s">
        <v>4133</v>
      </c>
      <c r="Q2968" t="s">
        <v>4134</v>
      </c>
      <c r="R2968" t="s">
        <v>1084</v>
      </c>
      <c r="S2968" t="s">
        <v>256</v>
      </c>
      <c r="T2968">
        <v>46153</v>
      </c>
    </row>
    <row r="2969" spans="1:20" x14ac:dyDescent="0.3">
      <c r="A2969" t="s">
        <v>4175</v>
      </c>
      <c r="B2969" t="str">
        <f>_xlfn.CONCAT(쿼리1[[#This Row],[주문번호]], "-", 쿼리1[[#This Row],[공정명]])</f>
        <v>20241129-1000169782-제대</v>
      </c>
      <c r="C2969">
        <v>4</v>
      </c>
      <c r="D2969" t="s">
        <v>80</v>
      </c>
      <c r="E2969" s="1">
        <v>45625</v>
      </c>
      <c r="F2969" s="1">
        <v>45638</v>
      </c>
      <c r="G2969" s="1">
        <v>45639</v>
      </c>
      <c r="H2969" s="1">
        <v>45656</v>
      </c>
      <c r="I2969" s="1">
        <v>45639</v>
      </c>
      <c r="J2969" t="s">
        <v>31</v>
      </c>
      <c r="K2969" t="s">
        <v>32</v>
      </c>
      <c r="L2969">
        <v>24000</v>
      </c>
      <c r="M2969">
        <v>22685</v>
      </c>
      <c r="N2969">
        <v>1</v>
      </c>
      <c r="O2969" t="s">
        <v>91</v>
      </c>
      <c r="P2969" t="s">
        <v>2795</v>
      </c>
      <c r="Q2969" t="s">
        <v>3047</v>
      </c>
      <c r="R2969" t="s">
        <v>571</v>
      </c>
      <c r="S2969" t="s">
        <v>256</v>
      </c>
      <c r="T2969">
        <v>24000</v>
      </c>
    </row>
    <row r="2970" spans="1:20" x14ac:dyDescent="0.3">
      <c r="A2970" t="s">
        <v>3475</v>
      </c>
      <c r="B2970" t="str">
        <f>_xlfn.CONCAT(쿼리1[[#This Row],[주문번호]], "-", 쿼리1[[#This Row],[공정명]])</f>
        <v>20241213-1000170018-제대</v>
      </c>
      <c r="C2970">
        <v>2</v>
      </c>
      <c r="D2970" t="s">
        <v>80</v>
      </c>
      <c r="E2970" s="1">
        <v>45639</v>
      </c>
      <c r="F2970" s="1">
        <v>45650</v>
      </c>
      <c r="G2970" s="1"/>
      <c r="H2970" s="1">
        <v>45656</v>
      </c>
      <c r="I2970" s="1"/>
      <c r="J2970" t="s">
        <v>21</v>
      </c>
      <c r="K2970" t="s">
        <v>22</v>
      </c>
      <c r="L2970">
        <v>22000</v>
      </c>
      <c r="O2970" t="s">
        <v>3410</v>
      </c>
      <c r="P2970" t="s">
        <v>3476</v>
      </c>
      <c r="Q2970" t="s">
        <v>42</v>
      </c>
      <c r="R2970" t="s">
        <v>571</v>
      </c>
      <c r="S2970" t="s">
        <v>256</v>
      </c>
      <c r="T2970">
        <v>22000</v>
      </c>
    </row>
    <row r="2971" spans="1:20" x14ac:dyDescent="0.3">
      <c r="A2971" t="s">
        <v>3477</v>
      </c>
      <c r="B2971" t="str">
        <f>_xlfn.CONCAT(쿼리1[[#This Row],[주문번호]], "-", 쿼리1[[#This Row],[공정명]])</f>
        <v>20241213-1000170019-제대</v>
      </c>
      <c r="C2971">
        <v>2</v>
      </c>
      <c r="D2971" t="s">
        <v>80</v>
      </c>
      <c r="E2971" s="1">
        <v>45639</v>
      </c>
      <c r="F2971" s="1">
        <v>45649</v>
      </c>
      <c r="G2971" s="1"/>
      <c r="H2971" s="1">
        <v>45656</v>
      </c>
      <c r="I2971" s="1"/>
      <c r="J2971" t="s">
        <v>21</v>
      </c>
      <c r="K2971" t="s">
        <v>22</v>
      </c>
      <c r="L2971">
        <v>10000</v>
      </c>
      <c r="O2971" t="s">
        <v>3410</v>
      </c>
      <c r="P2971" t="s">
        <v>3478</v>
      </c>
      <c r="Q2971" t="s">
        <v>42</v>
      </c>
      <c r="R2971" t="s">
        <v>571</v>
      </c>
      <c r="S2971" t="s">
        <v>256</v>
      </c>
      <c r="T2971">
        <v>10000</v>
      </c>
    </row>
    <row r="2972" spans="1:20" x14ac:dyDescent="0.3">
      <c r="A2972" t="s">
        <v>4176</v>
      </c>
      <c r="B2972" t="str">
        <f>_xlfn.CONCAT(쿼리1[[#This Row],[주문번호]], "-", 쿼리1[[#This Row],[공정명]])</f>
        <v>20241014-1000169335-제대</v>
      </c>
      <c r="C2972">
        <v>2</v>
      </c>
      <c r="D2972" t="s">
        <v>80</v>
      </c>
      <c r="E2972" s="1">
        <v>45579</v>
      </c>
      <c r="F2972" s="1">
        <v>45589</v>
      </c>
      <c r="G2972" s="1">
        <v>45587</v>
      </c>
      <c r="H2972" s="1">
        <v>45656</v>
      </c>
      <c r="I2972" s="1">
        <v>45587</v>
      </c>
      <c r="J2972" t="s">
        <v>31</v>
      </c>
      <c r="K2972" t="s">
        <v>39</v>
      </c>
      <c r="L2972">
        <v>24000</v>
      </c>
      <c r="M2972">
        <v>23300</v>
      </c>
      <c r="N2972">
        <v>-2</v>
      </c>
      <c r="O2972" t="s">
        <v>3410</v>
      </c>
      <c r="P2972" t="s">
        <v>92</v>
      </c>
      <c r="Q2972" t="s">
        <v>42</v>
      </c>
      <c r="R2972" t="s">
        <v>571</v>
      </c>
      <c r="S2972" t="s">
        <v>256</v>
      </c>
      <c r="T2972">
        <v>24000</v>
      </c>
    </row>
    <row r="2973" spans="1:20" x14ac:dyDescent="0.3">
      <c r="A2973" t="s">
        <v>2532</v>
      </c>
      <c r="B2973" t="str">
        <f>_xlfn.CONCAT(쿼리1[[#This Row],[주문번호]], "-", 쿼리1[[#This Row],[공정명]])</f>
        <v>20240910-1000151738-제대</v>
      </c>
      <c r="C2973">
        <v>4</v>
      </c>
      <c r="D2973" t="s">
        <v>80</v>
      </c>
      <c r="E2973" s="1">
        <v>45545</v>
      </c>
      <c r="F2973" s="1">
        <v>45558</v>
      </c>
      <c r="G2973" s="1">
        <v>45575</v>
      </c>
      <c r="H2973" s="1">
        <v>45656</v>
      </c>
      <c r="I2973" s="1">
        <v>45575</v>
      </c>
      <c r="J2973" t="s">
        <v>31</v>
      </c>
      <c r="K2973" t="s">
        <v>32</v>
      </c>
      <c r="L2973">
        <v>18181</v>
      </c>
      <c r="M2973">
        <v>17480</v>
      </c>
      <c r="N2973">
        <v>17</v>
      </c>
      <c r="O2973" t="s">
        <v>91</v>
      </c>
      <c r="P2973" t="s">
        <v>2533</v>
      </c>
      <c r="Q2973" t="s">
        <v>2534</v>
      </c>
      <c r="R2973" t="s">
        <v>2535</v>
      </c>
      <c r="S2973" t="s">
        <v>256</v>
      </c>
      <c r="T2973">
        <v>18181</v>
      </c>
    </row>
    <row r="2974" spans="1:20" x14ac:dyDescent="0.3">
      <c r="A2974" t="s">
        <v>2532</v>
      </c>
      <c r="B2974" t="str">
        <f>_xlfn.CONCAT(쿼리1[[#This Row],[주문번호]], "-", 쿼리1[[#This Row],[공정명]])</f>
        <v>20240910-1000151738-제대</v>
      </c>
      <c r="C2974">
        <v>4</v>
      </c>
      <c r="D2974" t="s">
        <v>80</v>
      </c>
      <c r="E2974" s="1">
        <v>45545</v>
      </c>
      <c r="F2974" s="1">
        <v>45558</v>
      </c>
      <c r="G2974" s="1">
        <v>45575</v>
      </c>
      <c r="H2974" s="1">
        <v>45656</v>
      </c>
      <c r="I2974" s="1">
        <v>45575</v>
      </c>
      <c r="J2974" t="s">
        <v>31</v>
      </c>
      <c r="K2974" t="s">
        <v>32</v>
      </c>
      <c r="L2974">
        <v>18181</v>
      </c>
      <c r="M2974">
        <v>17480</v>
      </c>
      <c r="N2974">
        <v>17</v>
      </c>
      <c r="O2974" t="s">
        <v>91</v>
      </c>
      <c r="P2974" t="s">
        <v>2533</v>
      </c>
      <c r="Q2974" t="s">
        <v>2534</v>
      </c>
      <c r="R2974" t="s">
        <v>2535</v>
      </c>
      <c r="S2974" t="s">
        <v>256</v>
      </c>
      <c r="T2974">
        <v>18181</v>
      </c>
    </row>
    <row r="2975" spans="1:20" x14ac:dyDescent="0.3">
      <c r="A2975" t="s">
        <v>4177</v>
      </c>
      <c r="B2975" t="str">
        <f>_xlfn.CONCAT(쿼리1[[#This Row],[주문번호]], "-", 쿼리1[[#This Row],[공정명]])</f>
        <v>20240910-1000169063-제대</v>
      </c>
      <c r="C2975">
        <v>4</v>
      </c>
      <c r="D2975" t="s">
        <v>80</v>
      </c>
      <c r="E2975" s="1">
        <v>45545</v>
      </c>
      <c r="F2975" s="1">
        <v>45555</v>
      </c>
      <c r="G2975" s="1">
        <v>45575</v>
      </c>
      <c r="H2975" s="1">
        <v>45656</v>
      </c>
      <c r="I2975" s="1">
        <v>45575</v>
      </c>
      <c r="J2975" t="s">
        <v>31</v>
      </c>
      <c r="K2975" t="s">
        <v>32</v>
      </c>
      <c r="L2975">
        <v>18750</v>
      </c>
      <c r="M2975">
        <v>17658</v>
      </c>
      <c r="N2975">
        <v>20</v>
      </c>
      <c r="O2975" t="s">
        <v>1704</v>
      </c>
      <c r="P2975" t="s">
        <v>4178</v>
      </c>
      <c r="Q2975" t="s">
        <v>4179</v>
      </c>
      <c r="R2975" t="s">
        <v>4180</v>
      </c>
      <c r="S2975" t="s">
        <v>256</v>
      </c>
      <c r="T2975">
        <v>18750</v>
      </c>
    </row>
    <row r="2976" spans="1:20" x14ac:dyDescent="0.3">
      <c r="A2976" t="s">
        <v>4177</v>
      </c>
      <c r="B2976" t="str">
        <f>_xlfn.CONCAT(쿼리1[[#This Row],[주문번호]], "-", 쿼리1[[#This Row],[공정명]])</f>
        <v>20240910-1000169063-제대</v>
      </c>
      <c r="C2976">
        <v>4</v>
      </c>
      <c r="D2976" t="s">
        <v>80</v>
      </c>
      <c r="E2976" s="1">
        <v>45545</v>
      </c>
      <c r="F2976" s="1">
        <v>45555</v>
      </c>
      <c r="G2976" s="1">
        <v>45575</v>
      </c>
      <c r="H2976" s="1">
        <v>45656</v>
      </c>
      <c r="I2976" s="1">
        <v>45575</v>
      </c>
      <c r="J2976" t="s">
        <v>31</v>
      </c>
      <c r="K2976" t="s">
        <v>32</v>
      </c>
      <c r="L2976">
        <v>18750</v>
      </c>
      <c r="M2976">
        <v>17658</v>
      </c>
      <c r="N2976">
        <v>20</v>
      </c>
      <c r="O2976" t="s">
        <v>1704</v>
      </c>
      <c r="P2976" t="s">
        <v>4178</v>
      </c>
      <c r="Q2976" t="s">
        <v>4179</v>
      </c>
      <c r="R2976" t="s">
        <v>4180</v>
      </c>
      <c r="S2976" t="s">
        <v>256</v>
      </c>
      <c r="T2976">
        <v>18750</v>
      </c>
    </row>
    <row r="2977" spans="1:20" x14ac:dyDescent="0.3">
      <c r="A2977" t="s">
        <v>4181</v>
      </c>
      <c r="B2977" t="str">
        <f>_xlfn.CONCAT(쿼리1[[#This Row],[주문번호]], "-", 쿼리1[[#This Row],[공정명]])</f>
        <v>20240919-1000168755-제대</v>
      </c>
      <c r="C2977">
        <v>4</v>
      </c>
      <c r="D2977" t="s">
        <v>80</v>
      </c>
      <c r="E2977" s="1">
        <v>45554</v>
      </c>
      <c r="F2977" s="1">
        <v>45575</v>
      </c>
      <c r="G2977" s="1">
        <v>45575</v>
      </c>
      <c r="H2977" s="1">
        <v>45656</v>
      </c>
      <c r="I2977" s="1">
        <v>45575</v>
      </c>
      <c r="J2977" t="s">
        <v>31</v>
      </c>
      <c r="K2977" t="s">
        <v>39</v>
      </c>
      <c r="L2977">
        <v>90000</v>
      </c>
      <c r="M2977">
        <v>24000</v>
      </c>
      <c r="N2977">
        <v>0</v>
      </c>
      <c r="O2977" t="s">
        <v>394</v>
      </c>
      <c r="P2977" t="s">
        <v>4182</v>
      </c>
      <c r="Q2977" t="s">
        <v>3799</v>
      </c>
      <c r="R2977" t="s">
        <v>954</v>
      </c>
      <c r="S2977" t="s">
        <v>256</v>
      </c>
      <c r="T2977">
        <v>90000</v>
      </c>
    </row>
    <row r="2978" spans="1:20" x14ac:dyDescent="0.3">
      <c r="A2978" t="s">
        <v>4181</v>
      </c>
      <c r="B2978" t="str">
        <f>_xlfn.CONCAT(쿼리1[[#This Row],[주문번호]], "-", 쿼리1[[#This Row],[공정명]])</f>
        <v>20240919-1000168755-제대</v>
      </c>
      <c r="C2978">
        <v>4</v>
      </c>
      <c r="D2978" t="s">
        <v>80</v>
      </c>
      <c r="E2978" s="1">
        <v>45554</v>
      </c>
      <c r="F2978" s="1">
        <v>45575</v>
      </c>
      <c r="G2978" s="1">
        <v>45575</v>
      </c>
      <c r="H2978" s="1">
        <v>45656</v>
      </c>
      <c r="I2978" s="1">
        <v>45575</v>
      </c>
      <c r="J2978" t="s">
        <v>31</v>
      </c>
      <c r="K2978" t="s">
        <v>39</v>
      </c>
      <c r="L2978">
        <v>90000</v>
      </c>
      <c r="M2978">
        <v>184800</v>
      </c>
      <c r="N2978">
        <v>0</v>
      </c>
      <c r="O2978" t="s">
        <v>394</v>
      </c>
      <c r="P2978" t="s">
        <v>4182</v>
      </c>
      <c r="Q2978" t="s">
        <v>3799</v>
      </c>
      <c r="R2978" t="s">
        <v>954</v>
      </c>
      <c r="S2978" t="s">
        <v>256</v>
      </c>
      <c r="T2978">
        <v>90000</v>
      </c>
    </row>
    <row r="2979" spans="1:20" x14ac:dyDescent="0.3">
      <c r="A2979" t="s">
        <v>3844</v>
      </c>
      <c r="B2979" t="str">
        <f>_xlfn.CONCAT(쿼리1[[#This Row],[주문번호]], "-", 쿼리1[[#This Row],[공정명]])</f>
        <v>20241204-1000169928-제대</v>
      </c>
      <c r="C2979">
        <v>4</v>
      </c>
      <c r="D2979" t="s">
        <v>80</v>
      </c>
      <c r="E2979" s="1">
        <v>45630</v>
      </c>
      <c r="F2979" s="1">
        <v>45643</v>
      </c>
      <c r="G2979" s="1">
        <v>45644</v>
      </c>
      <c r="H2979" s="1">
        <v>45656</v>
      </c>
      <c r="I2979" s="1">
        <v>45644</v>
      </c>
      <c r="J2979" t="s">
        <v>31</v>
      </c>
      <c r="K2979" t="s">
        <v>32</v>
      </c>
      <c r="L2979">
        <v>30000</v>
      </c>
      <c r="M2979">
        <v>30000</v>
      </c>
      <c r="N2979">
        <v>1</v>
      </c>
      <c r="O2979" t="s">
        <v>3845</v>
      </c>
      <c r="P2979" t="s">
        <v>3846</v>
      </c>
      <c r="Q2979" t="s">
        <v>3847</v>
      </c>
      <c r="R2979" t="s">
        <v>2425</v>
      </c>
      <c r="S2979" t="s">
        <v>256</v>
      </c>
      <c r="T2979">
        <v>30000</v>
      </c>
    </row>
    <row r="2980" spans="1:20" x14ac:dyDescent="0.3">
      <c r="A2980" t="s">
        <v>3590</v>
      </c>
      <c r="B2980" t="str">
        <f>_xlfn.CONCAT(쿼리1[[#This Row],[주문번호]], "-", 쿼리1[[#This Row],[공정명]])</f>
        <v>20241023-1000169452-제대</v>
      </c>
      <c r="C2980">
        <v>5</v>
      </c>
      <c r="D2980" t="s">
        <v>80</v>
      </c>
      <c r="E2980" s="1">
        <v>45588</v>
      </c>
      <c r="F2980" s="1">
        <v>45602</v>
      </c>
      <c r="G2980" s="1">
        <v>45601</v>
      </c>
      <c r="H2980" s="1">
        <v>45656</v>
      </c>
      <c r="I2980" s="1">
        <v>45601</v>
      </c>
      <c r="J2980" t="s">
        <v>31</v>
      </c>
      <c r="K2980" t="s">
        <v>39</v>
      </c>
      <c r="L2980">
        <v>10000</v>
      </c>
      <c r="M2980">
        <v>10100</v>
      </c>
      <c r="N2980">
        <v>-1</v>
      </c>
      <c r="O2980" t="s">
        <v>3591</v>
      </c>
      <c r="P2980" t="s">
        <v>3592</v>
      </c>
      <c r="Q2980" t="s">
        <v>3593</v>
      </c>
      <c r="R2980" t="s">
        <v>2425</v>
      </c>
      <c r="S2980" t="s">
        <v>256</v>
      </c>
      <c r="T2980">
        <v>10000</v>
      </c>
    </row>
    <row r="2981" spans="1:20" x14ac:dyDescent="0.3">
      <c r="A2981" t="s">
        <v>2043</v>
      </c>
      <c r="B2981" t="str">
        <f>_xlfn.CONCAT(쿼리1[[#This Row],[주문번호]], "-", 쿼리1[[#This Row],[공정명]])</f>
        <v>20240919-2000152350-인쇄</v>
      </c>
      <c r="C2981">
        <v>2</v>
      </c>
      <c r="D2981" t="s">
        <v>328</v>
      </c>
      <c r="E2981" s="1">
        <v>45554</v>
      </c>
      <c r="F2981" s="1">
        <v>45560</v>
      </c>
      <c r="G2981" s="1">
        <v>45574</v>
      </c>
      <c r="H2981" s="1">
        <v>45656</v>
      </c>
      <c r="I2981" s="1">
        <v>45574</v>
      </c>
      <c r="J2981" t="s">
        <v>31</v>
      </c>
      <c r="K2981" t="s">
        <v>32</v>
      </c>
      <c r="L2981">
        <v>4000</v>
      </c>
      <c r="M2981">
        <v>4000</v>
      </c>
      <c r="N2981">
        <v>14</v>
      </c>
      <c r="O2981" t="s">
        <v>324</v>
      </c>
      <c r="P2981" t="s">
        <v>2039</v>
      </c>
      <c r="Q2981" t="s">
        <v>2044</v>
      </c>
      <c r="R2981" t="s">
        <v>26</v>
      </c>
      <c r="S2981" t="s">
        <v>3427</v>
      </c>
      <c r="T2981">
        <v>26666</v>
      </c>
    </row>
    <row r="2982" spans="1:20" x14ac:dyDescent="0.3">
      <c r="A2982" t="s">
        <v>2208</v>
      </c>
      <c r="B2982" t="str">
        <f>_xlfn.CONCAT(쿼리1[[#This Row],[주문번호]], "-", 쿼리1[[#This Row],[공정명]])</f>
        <v>20241224-2418P0076-인쇄</v>
      </c>
      <c r="C2982">
        <v>2</v>
      </c>
      <c r="D2982" t="s">
        <v>328</v>
      </c>
      <c r="E2982" s="1">
        <v>45650</v>
      </c>
      <c r="F2982" s="1">
        <v>45656</v>
      </c>
      <c r="G2982" s="1"/>
      <c r="H2982" s="1">
        <v>45656</v>
      </c>
      <c r="I2982" s="1"/>
      <c r="J2982" t="s">
        <v>21</v>
      </c>
      <c r="K2982" t="s">
        <v>282</v>
      </c>
      <c r="L2982">
        <v>3000</v>
      </c>
      <c r="O2982" t="s">
        <v>1358</v>
      </c>
      <c r="P2982" t="s">
        <v>2209</v>
      </c>
      <c r="Q2982" t="s">
        <v>2210</v>
      </c>
      <c r="R2982" t="s">
        <v>758</v>
      </c>
      <c r="S2982" t="s">
        <v>3427</v>
      </c>
      <c r="T2982">
        <v>10000</v>
      </c>
    </row>
    <row r="2983" spans="1:20" x14ac:dyDescent="0.3">
      <c r="A2983" t="s">
        <v>2055</v>
      </c>
      <c r="B2983" t="str">
        <f>_xlfn.CONCAT(쿼리1[[#This Row],[주문번호]], "-", 쿼리1[[#This Row],[공정명]])</f>
        <v>20241223-2420P0009-인쇄</v>
      </c>
      <c r="C2983">
        <v>2</v>
      </c>
      <c r="D2983" t="s">
        <v>328</v>
      </c>
      <c r="E2983" s="1">
        <v>45649</v>
      </c>
      <c r="F2983" s="1">
        <v>45653</v>
      </c>
      <c r="G2983" s="1"/>
      <c r="H2983" s="1">
        <v>45656</v>
      </c>
      <c r="I2983" s="1"/>
      <c r="J2983" t="s">
        <v>21</v>
      </c>
      <c r="K2983" t="s">
        <v>22</v>
      </c>
      <c r="L2983">
        <v>4000</v>
      </c>
      <c r="O2983" t="s">
        <v>1005</v>
      </c>
      <c r="P2983" t="s">
        <v>2056</v>
      </c>
      <c r="Q2983" t="s">
        <v>2057</v>
      </c>
      <c r="R2983" t="s">
        <v>2058</v>
      </c>
      <c r="S2983" t="s">
        <v>3427</v>
      </c>
      <c r="T2983">
        <v>10526</v>
      </c>
    </row>
    <row r="2984" spans="1:20" x14ac:dyDescent="0.3">
      <c r="A2984" t="s">
        <v>211</v>
      </c>
      <c r="B2984" t="str">
        <f>_xlfn.CONCAT(쿼리1[[#This Row],[주문번호]], "-", 쿼리1[[#This Row],[공정명]])</f>
        <v>20241004-2120P0023-인쇄</v>
      </c>
      <c r="C2984">
        <v>2</v>
      </c>
      <c r="D2984" t="s">
        <v>328</v>
      </c>
      <c r="E2984" s="1">
        <v>45569</v>
      </c>
      <c r="F2984" s="1">
        <v>45575</v>
      </c>
      <c r="G2984" s="1">
        <v>45581</v>
      </c>
      <c r="H2984" s="1">
        <v>45656</v>
      </c>
      <c r="I2984" s="1">
        <v>45590</v>
      </c>
      <c r="J2984" t="s">
        <v>31</v>
      </c>
      <c r="K2984" t="s">
        <v>32</v>
      </c>
      <c r="L2984">
        <v>40000</v>
      </c>
      <c r="M2984">
        <v>40000</v>
      </c>
      <c r="N2984">
        <v>6</v>
      </c>
      <c r="O2984" t="s">
        <v>207</v>
      </c>
      <c r="P2984" t="s">
        <v>208</v>
      </c>
      <c r="Q2984" t="s">
        <v>209</v>
      </c>
      <c r="R2984" t="s">
        <v>26</v>
      </c>
      <c r="S2984" t="s">
        <v>3427</v>
      </c>
      <c r="T2984">
        <v>117647</v>
      </c>
    </row>
    <row r="2985" spans="1:20" x14ac:dyDescent="0.3">
      <c r="A2985" t="s">
        <v>2587</v>
      </c>
      <c r="B2985" t="str">
        <f>_xlfn.CONCAT(쿼리1[[#This Row],[주문번호]], "-", 쿼리1[[#This Row],[공정명]])</f>
        <v>20241011-2000169086-인쇄</v>
      </c>
      <c r="C2985">
        <v>2</v>
      </c>
      <c r="D2985" t="s">
        <v>328</v>
      </c>
      <c r="E2985" s="1">
        <v>45576</v>
      </c>
      <c r="F2985" s="1">
        <v>45581</v>
      </c>
      <c r="G2985" s="1">
        <v>45602</v>
      </c>
      <c r="H2985" s="1">
        <v>45656</v>
      </c>
      <c r="I2985" s="1">
        <v>45602</v>
      </c>
      <c r="J2985" t="s">
        <v>31</v>
      </c>
      <c r="K2985" t="s">
        <v>32</v>
      </c>
      <c r="L2985">
        <v>7000</v>
      </c>
      <c r="M2985">
        <v>7000</v>
      </c>
      <c r="N2985">
        <v>21</v>
      </c>
      <c r="O2985" t="s">
        <v>214</v>
      </c>
      <c r="P2985" t="s">
        <v>215</v>
      </c>
      <c r="Q2985" t="s">
        <v>250</v>
      </c>
      <c r="R2985" t="s">
        <v>26</v>
      </c>
      <c r="S2985" t="s">
        <v>3427</v>
      </c>
      <c r="T2985">
        <v>20348</v>
      </c>
    </row>
    <row r="2986" spans="1:20" x14ac:dyDescent="0.3">
      <c r="A2986" t="s">
        <v>2585</v>
      </c>
      <c r="B2986" t="str">
        <f>_xlfn.CONCAT(쿼리1[[#This Row],[주문번호]], "-", 쿼리1[[#This Row],[공정명]])</f>
        <v>20240913-2000169090-인쇄</v>
      </c>
      <c r="C2986">
        <v>2</v>
      </c>
      <c r="D2986" t="s">
        <v>328</v>
      </c>
      <c r="E2986" s="1">
        <v>45548</v>
      </c>
      <c r="F2986" s="1">
        <v>45553</v>
      </c>
      <c r="G2986" s="1">
        <v>45559</v>
      </c>
      <c r="H2986" s="1">
        <v>45656</v>
      </c>
      <c r="I2986" s="1">
        <v>45575</v>
      </c>
      <c r="J2986" t="s">
        <v>31</v>
      </c>
      <c r="K2986" t="s">
        <v>32</v>
      </c>
      <c r="L2986">
        <v>10500</v>
      </c>
      <c r="M2986">
        <v>10500</v>
      </c>
      <c r="N2986">
        <v>6</v>
      </c>
      <c r="O2986" t="s">
        <v>214</v>
      </c>
      <c r="P2986" t="s">
        <v>215</v>
      </c>
      <c r="Q2986" t="s">
        <v>216</v>
      </c>
      <c r="R2986" t="s">
        <v>26</v>
      </c>
      <c r="S2986" t="s">
        <v>3427</v>
      </c>
      <c r="T2986">
        <v>30523</v>
      </c>
    </row>
    <row r="2987" spans="1:20" x14ac:dyDescent="0.3">
      <c r="A2987" t="s">
        <v>2586</v>
      </c>
      <c r="B2987" t="str">
        <f>_xlfn.CONCAT(쿼리1[[#This Row],[주문번호]], "-", 쿼리1[[#This Row],[공정명]])</f>
        <v>20240913-2000169104-인쇄</v>
      </c>
      <c r="C2987">
        <v>2</v>
      </c>
      <c r="D2987" t="s">
        <v>328</v>
      </c>
      <c r="E2987" s="1">
        <v>45548</v>
      </c>
      <c r="F2987" s="1">
        <v>45553</v>
      </c>
      <c r="G2987" s="1">
        <v>45559</v>
      </c>
      <c r="H2987" s="1">
        <v>45656</v>
      </c>
      <c r="I2987" s="1">
        <v>45575</v>
      </c>
      <c r="J2987" t="s">
        <v>31</v>
      </c>
      <c r="K2987" t="s">
        <v>32</v>
      </c>
      <c r="L2987">
        <v>21500</v>
      </c>
      <c r="M2987">
        <v>21500</v>
      </c>
      <c r="N2987">
        <v>6</v>
      </c>
      <c r="O2987" t="s">
        <v>214</v>
      </c>
      <c r="P2987" t="s">
        <v>240</v>
      </c>
      <c r="Q2987" t="s">
        <v>650</v>
      </c>
      <c r="R2987" t="s">
        <v>26</v>
      </c>
      <c r="S2987" t="s">
        <v>3427</v>
      </c>
      <c r="T2987">
        <v>50000</v>
      </c>
    </row>
    <row r="2988" spans="1:20" x14ac:dyDescent="0.3">
      <c r="A2988" t="s">
        <v>2045</v>
      </c>
      <c r="B2988" t="str">
        <f>_xlfn.CONCAT(쿼리1[[#This Row],[주문번호]], "-", 쿼리1[[#This Row],[공정명]])</f>
        <v>20240930-2000152346-인쇄</v>
      </c>
      <c r="C2988">
        <v>2</v>
      </c>
      <c r="D2988" t="s">
        <v>328</v>
      </c>
      <c r="E2988" s="1">
        <v>45565</v>
      </c>
      <c r="F2988" s="1">
        <v>45569</v>
      </c>
      <c r="G2988" s="1">
        <v>45574</v>
      </c>
      <c r="H2988" s="1">
        <v>45656</v>
      </c>
      <c r="I2988" s="1">
        <v>45574</v>
      </c>
      <c r="J2988" t="s">
        <v>31</v>
      </c>
      <c r="K2988" t="s">
        <v>32</v>
      </c>
      <c r="L2988">
        <v>10000</v>
      </c>
      <c r="M2988">
        <v>10000</v>
      </c>
      <c r="N2988">
        <v>5</v>
      </c>
      <c r="O2988" t="s">
        <v>324</v>
      </c>
      <c r="P2988" t="s">
        <v>836</v>
      </c>
      <c r="Q2988" t="s">
        <v>837</v>
      </c>
      <c r="R2988" t="s">
        <v>26</v>
      </c>
      <c r="S2988" t="s">
        <v>3427</v>
      </c>
      <c r="T2988">
        <v>40000</v>
      </c>
    </row>
    <row r="2989" spans="1:20" x14ac:dyDescent="0.3">
      <c r="A2989" t="s">
        <v>2206</v>
      </c>
      <c r="B2989" t="str">
        <f>_xlfn.CONCAT(쿼리1[[#This Row],[주문번호]], "-", 쿼리1[[#This Row],[공정명]])</f>
        <v>20240930-2000169088-인쇄</v>
      </c>
      <c r="C2989">
        <v>2</v>
      </c>
      <c r="D2989" t="s">
        <v>328</v>
      </c>
      <c r="E2989" s="1">
        <v>45565</v>
      </c>
      <c r="F2989" s="1">
        <v>45569</v>
      </c>
      <c r="G2989" s="1">
        <v>45573</v>
      </c>
      <c r="H2989" s="1">
        <v>45656</v>
      </c>
      <c r="I2989" s="1">
        <v>45575</v>
      </c>
      <c r="J2989" t="s">
        <v>31</v>
      </c>
      <c r="K2989" t="s">
        <v>32</v>
      </c>
      <c r="L2989">
        <v>17200</v>
      </c>
      <c r="M2989">
        <v>17200</v>
      </c>
      <c r="N2989">
        <v>4</v>
      </c>
      <c r="O2989" t="s">
        <v>214</v>
      </c>
      <c r="P2989" t="s">
        <v>215</v>
      </c>
      <c r="Q2989" t="s">
        <v>991</v>
      </c>
      <c r="R2989" t="s">
        <v>26</v>
      </c>
      <c r="S2989" t="s">
        <v>3427</v>
      </c>
      <c r="T2989">
        <v>50000</v>
      </c>
    </row>
    <row r="2990" spans="1:20" x14ac:dyDescent="0.3">
      <c r="A2990" t="s">
        <v>2207</v>
      </c>
      <c r="B2990" t="str">
        <f>_xlfn.CONCAT(쿼리1[[#This Row],[주문번호]], "-", 쿼리1[[#This Row],[공정명]])</f>
        <v>20240930-2000169100-인쇄</v>
      </c>
      <c r="C2990">
        <v>2</v>
      </c>
      <c r="D2990" t="s">
        <v>328</v>
      </c>
      <c r="E2990" s="1">
        <v>45565</v>
      </c>
      <c r="F2990" s="1">
        <v>45569</v>
      </c>
      <c r="G2990" s="1">
        <v>45573</v>
      </c>
      <c r="H2990" s="1">
        <v>45656</v>
      </c>
      <c r="I2990" s="1">
        <v>45575</v>
      </c>
      <c r="J2990" t="s">
        <v>31</v>
      </c>
      <c r="K2990" t="s">
        <v>32</v>
      </c>
      <c r="L2990">
        <v>43000</v>
      </c>
      <c r="M2990">
        <v>43000</v>
      </c>
      <c r="N2990">
        <v>4</v>
      </c>
      <c r="O2990" t="s">
        <v>214</v>
      </c>
      <c r="P2990" t="s">
        <v>240</v>
      </c>
      <c r="Q2990" t="s">
        <v>241</v>
      </c>
      <c r="R2990" t="s">
        <v>26</v>
      </c>
      <c r="S2990" t="s">
        <v>3427</v>
      </c>
      <c r="T2990">
        <v>100000</v>
      </c>
    </row>
    <row r="2991" spans="1:20" x14ac:dyDescent="0.3">
      <c r="A2991" t="s">
        <v>2007</v>
      </c>
      <c r="B2991" t="str">
        <f>_xlfn.CONCAT(쿼리1[[#This Row],[주문번호]], "-", 쿼리1[[#This Row],[공정명]])</f>
        <v>20241211-2000141599-인쇄</v>
      </c>
      <c r="C2991">
        <v>2</v>
      </c>
      <c r="D2991" t="s">
        <v>328</v>
      </c>
      <c r="E2991" s="1">
        <v>45637</v>
      </c>
      <c r="F2991" s="1">
        <v>45643</v>
      </c>
      <c r="G2991" s="1">
        <v>45647</v>
      </c>
      <c r="H2991" s="1">
        <v>45656</v>
      </c>
      <c r="I2991" s="1">
        <v>45647</v>
      </c>
      <c r="J2991" t="s">
        <v>31</v>
      </c>
      <c r="K2991" t="s">
        <v>32</v>
      </c>
      <c r="L2991">
        <v>4000</v>
      </c>
      <c r="M2991">
        <v>4000</v>
      </c>
      <c r="N2991">
        <v>4</v>
      </c>
      <c r="O2991" t="s">
        <v>339</v>
      </c>
      <c r="P2991" t="s">
        <v>2008</v>
      </c>
      <c r="Q2991" t="s">
        <v>2009</v>
      </c>
      <c r="R2991" t="s">
        <v>2010</v>
      </c>
      <c r="S2991" t="s">
        <v>3427</v>
      </c>
      <c r="T2991">
        <v>20000</v>
      </c>
    </row>
    <row r="2992" spans="1:20" x14ac:dyDescent="0.3">
      <c r="A2992" t="s">
        <v>2373</v>
      </c>
      <c r="B2992" t="str">
        <f>_xlfn.CONCAT(쿼리1[[#This Row],[주문번호]], "-", 쿼리1[[#This Row],[공정명]])</f>
        <v>20241105-2000153464-인쇄</v>
      </c>
      <c r="C2992">
        <v>2</v>
      </c>
      <c r="D2992" t="s">
        <v>328</v>
      </c>
      <c r="E2992" s="1">
        <v>45601</v>
      </c>
      <c r="F2992" s="1">
        <v>45604</v>
      </c>
      <c r="G2992" s="1">
        <v>45609</v>
      </c>
      <c r="H2992" s="1">
        <v>45656</v>
      </c>
      <c r="I2992" s="1">
        <v>45609</v>
      </c>
      <c r="J2992" t="s">
        <v>31</v>
      </c>
      <c r="K2992" t="s">
        <v>32</v>
      </c>
      <c r="L2992">
        <v>5000</v>
      </c>
      <c r="M2992">
        <v>5000</v>
      </c>
      <c r="N2992">
        <v>5</v>
      </c>
      <c r="O2992" t="s">
        <v>2374</v>
      </c>
      <c r="P2992" t="s">
        <v>2375</v>
      </c>
      <c r="Q2992" t="s">
        <v>2376</v>
      </c>
      <c r="R2992" t="s">
        <v>2377</v>
      </c>
      <c r="S2992" t="s">
        <v>3427</v>
      </c>
      <c r="T2992">
        <v>10000</v>
      </c>
    </row>
    <row r="2993" spans="1:20" x14ac:dyDescent="0.3">
      <c r="A2993" t="s">
        <v>2378</v>
      </c>
      <c r="B2993" t="str">
        <f>_xlfn.CONCAT(쿼리1[[#This Row],[주문번호]], "-", 쿼리1[[#This Row],[공정명]])</f>
        <v>20241023-2000140344-인쇄</v>
      </c>
      <c r="C2993">
        <v>2</v>
      </c>
      <c r="D2993" t="s">
        <v>328</v>
      </c>
      <c r="E2993" s="1">
        <v>45588</v>
      </c>
      <c r="F2993" s="1">
        <v>45594</v>
      </c>
      <c r="G2993" s="1">
        <v>45608</v>
      </c>
      <c r="H2993" s="1">
        <v>45656</v>
      </c>
      <c r="I2993" s="1">
        <v>45608</v>
      </c>
      <c r="J2993" t="s">
        <v>31</v>
      </c>
      <c r="K2993" t="s">
        <v>32</v>
      </c>
      <c r="L2993">
        <v>3350</v>
      </c>
      <c r="M2993">
        <v>3350</v>
      </c>
      <c r="N2993">
        <v>14</v>
      </c>
      <c r="O2993" t="s">
        <v>2379</v>
      </c>
      <c r="P2993" t="s">
        <v>2380</v>
      </c>
      <c r="Q2993" t="s">
        <v>2381</v>
      </c>
      <c r="R2993" t="s">
        <v>2382</v>
      </c>
      <c r="S2993" t="s">
        <v>3427</v>
      </c>
      <c r="T2993">
        <v>3045</v>
      </c>
    </row>
    <row r="2994" spans="1:20" x14ac:dyDescent="0.3">
      <c r="A2994" t="s">
        <v>543</v>
      </c>
      <c r="B2994" t="str">
        <f>_xlfn.CONCAT(쿼리1[[#This Row],[주문번호]], "-", 쿼리1[[#This Row],[공정명]])</f>
        <v>20241115-2000150841-인쇄</v>
      </c>
      <c r="C2994">
        <v>2</v>
      </c>
      <c r="D2994" t="s">
        <v>328</v>
      </c>
      <c r="E2994" s="1">
        <v>45611</v>
      </c>
      <c r="F2994" s="1">
        <v>45614</v>
      </c>
      <c r="G2994" s="1">
        <v>45616</v>
      </c>
      <c r="H2994" s="1">
        <v>45656</v>
      </c>
      <c r="I2994" s="1">
        <v>45618</v>
      </c>
      <c r="J2994" t="s">
        <v>31</v>
      </c>
      <c r="K2994" t="s">
        <v>32</v>
      </c>
      <c r="L2994">
        <v>4500</v>
      </c>
      <c r="M2994">
        <v>4500</v>
      </c>
      <c r="N2994">
        <v>2</v>
      </c>
      <c r="O2994" t="s">
        <v>544</v>
      </c>
      <c r="P2994" t="s">
        <v>545</v>
      </c>
      <c r="Q2994" t="s">
        <v>546</v>
      </c>
      <c r="R2994" t="s">
        <v>547</v>
      </c>
      <c r="S2994" t="s">
        <v>3427</v>
      </c>
      <c r="T2994">
        <v>10000</v>
      </c>
    </row>
    <row r="2995" spans="1:20" x14ac:dyDescent="0.3">
      <c r="A2995" t="s">
        <v>548</v>
      </c>
      <c r="B2995" t="str">
        <f>_xlfn.CONCAT(쿼리1[[#This Row],[주문번호]], "-", 쿼리1[[#This Row],[공정명]])</f>
        <v>20241108-2000165641-인쇄</v>
      </c>
      <c r="C2995">
        <v>2</v>
      </c>
      <c r="D2995" t="s">
        <v>328</v>
      </c>
      <c r="E2995" s="1">
        <v>45604</v>
      </c>
      <c r="F2995" s="1">
        <v>45610</v>
      </c>
      <c r="G2995" s="1">
        <v>45614</v>
      </c>
      <c r="H2995" s="1">
        <v>45656</v>
      </c>
      <c r="I2995" s="1">
        <v>45615</v>
      </c>
      <c r="J2995" t="s">
        <v>31</v>
      </c>
      <c r="K2995" t="s">
        <v>32</v>
      </c>
      <c r="L2995">
        <v>2000</v>
      </c>
      <c r="M2995">
        <v>2000</v>
      </c>
      <c r="N2995">
        <v>4</v>
      </c>
      <c r="O2995" t="s">
        <v>324</v>
      </c>
      <c r="P2995" t="s">
        <v>549</v>
      </c>
      <c r="Q2995" t="s">
        <v>550</v>
      </c>
      <c r="R2995" t="s">
        <v>551</v>
      </c>
      <c r="S2995" t="s">
        <v>3427</v>
      </c>
      <c r="T2995">
        <v>28571</v>
      </c>
    </row>
    <row r="2996" spans="1:20" x14ac:dyDescent="0.3">
      <c r="A2996" t="s">
        <v>266</v>
      </c>
      <c r="B2996" t="str">
        <f>_xlfn.CONCAT(쿼리1[[#This Row],[주문번호]], "-", 쿼리1[[#This Row],[공정명]])</f>
        <v>20240924-1000162997-합지</v>
      </c>
      <c r="C2996">
        <v>1</v>
      </c>
      <c r="D2996" t="s">
        <v>60</v>
      </c>
      <c r="E2996" s="1">
        <v>45559</v>
      </c>
      <c r="F2996" s="1">
        <v>45575</v>
      </c>
      <c r="G2996" s="1">
        <v>45576</v>
      </c>
      <c r="H2996" s="1">
        <v>45656</v>
      </c>
      <c r="I2996" s="1">
        <v>45583</v>
      </c>
      <c r="J2996" t="s">
        <v>31</v>
      </c>
      <c r="K2996" t="s">
        <v>32</v>
      </c>
      <c r="L2996">
        <v>6000</v>
      </c>
      <c r="M2996">
        <v>6000</v>
      </c>
      <c r="N2996">
        <v>1</v>
      </c>
      <c r="O2996" t="s">
        <v>267</v>
      </c>
      <c r="P2996" t="s">
        <v>268</v>
      </c>
      <c r="Q2996" t="s">
        <v>42</v>
      </c>
      <c r="R2996" t="s">
        <v>269</v>
      </c>
      <c r="S2996" t="s">
        <v>3735</v>
      </c>
      <c r="T2996">
        <v>80000</v>
      </c>
    </row>
    <row r="2997" spans="1:20" x14ac:dyDescent="0.3">
      <c r="A2997" t="s">
        <v>266</v>
      </c>
      <c r="B2997" t="str">
        <f>_xlfn.CONCAT(쿼리1[[#This Row],[주문번호]], "-", 쿼리1[[#This Row],[공정명]])</f>
        <v>20240924-1000162997-합지</v>
      </c>
      <c r="C2997">
        <v>1</v>
      </c>
      <c r="D2997" t="s">
        <v>60</v>
      </c>
      <c r="E2997" s="1">
        <v>45559</v>
      </c>
      <c r="F2997" s="1">
        <v>45575</v>
      </c>
      <c r="G2997" s="1">
        <v>45576</v>
      </c>
      <c r="H2997" s="1">
        <v>45656</v>
      </c>
      <c r="I2997" s="1">
        <v>45583</v>
      </c>
      <c r="J2997" t="s">
        <v>31</v>
      </c>
      <c r="K2997" t="s">
        <v>32</v>
      </c>
      <c r="L2997">
        <v>6000</v>
      </c>
      <c r="M2997">
        <v>6000</v>
      </c>
      <c r="N2997">
        <v>1</v>
      </c>
      <c r="O2997" t="s">
        <v>267</v>
      </c>
      <c r="P2997" t="s">
        <v>268</v>
      </c>
      <c r="Q2997" t="s">
        <v>42</v>
      </c>
      <c r="R2997" t="s">
        <v>269</v>
      </c>
      <c r="S2997" t="s">
        <v>3735</v>
      </c>
      <c r="T2997">
        <v>80000</v>
      </c>
    </row>
    <row r="2998" spans="1:20" x14ac:dyDescent="0.3">
      <c r="A2998" t="s">
        <v>266</v>
      </c>
      <c r="B2998" t="str">
        <f>_xlfn.CONCAT(쿼리1[[#This Row],[주문번호]], "-", 쿼리1[[#This Row],[공정명]])</f>
        <v>20240924-1000162997-합지</v>
      </c>
      <c r="C2998">
        <v>1</v>
      </c>
      <c r="D2998" t="s">
        <v>60</v>
      </c>
      <c r="E2998" s="1">
        <v>45559</v>
      </c>
      <c r="F2998" s="1">
        <v>45575</v>
      </c>
      <c r="G2998" s="1">
        <v>45576</v>
      </c>
      <c r="H2998" s="1">
        <v>45656</v>
      </c>
      <c r="I2998" s="1">
        <v>45583</v>
      </c>
      <c r="J2998" t="s">
        <v>31</v>
      </c>
      <c r="K2998" t="s">
        <v>32</v>
      </c>
      <c r="L2998">
        <v>6000</v>
      </c>
      <c r="M2998">
        <v>6000</v>
      </c>
      <c r="N2998">
        <v>1</v>
      </c>
      <c r="O2998" t="s">
        <v>267</v>
      </c>
      <c r="P2998" t="s">
        <v>268</v>
      </c>
      <c r="Q2998" t="s">
        <v>42</v>
      </c>
      <c r="R2998" t="s">
        <v>269</v>
      </c>
      <c r="S2998" t="s">
        <v>3735</v>
      </c>
      <c r="T2998">
        <v>80000</v>
      </c>
    </row>
    <row r="2999" spans="1:20" x14ac:dyDescent="0.3">
      <c r="A2999" t="s">
        <v>1455</v>
      </c>
      <c r="B2999" t="str">
        <f>_xlfn.CONCAT(쿼리1[[#This Row],[주문번호]], "-", 쿼리1[[#This Row],[공정명]])</f>
        <v>20241018-1000169372-인쇄</v>
      </c>
      <c r="C2999">
        <v>2</v>
      </c>
      <c r="D2999" t="s">
        <v>328</v>
      </c>
      <c r="E2999" s="1">
        <v>45583</v>
      </c>
      <c r="F2999" s="1">
        <v>45589</v>
      </c>
      <c r="G2999" s="1">
        <v>45589</v>
      </c>
      <c r="H2999" s="1">
        <v>45656</v>
      </c>
      <c r="I2999" s="1">
        <v>45595</v>
      </c>
      <c r="J2999" t="s">
        <v>31</v>
      </c>
      <c r="K2999" t="s">
        <v>39</v>
      </c>
      <c r="L2999">
        <v>6000</v>
      </c>
      <c r="M2999">
        <v>6000</v>
      </c>
      <c r="N2999">
        <v>0</v>
      </c>
      <c r="O2999" t="s">
        <v>1456</v>
      </c>
      <c r="P2999" t="s">
        <v>1457</v>
      </c>
      <c r="Q2999" t="s">
        <v>1458</v>
      </c>
      <c r="R2999" t="s">
        <v>1459</v>
      </c>
      <c r="S2999" t="s">
        <v>3735</v>
      </c>
      <c r="T2999">
        <v>25000</v>
      </c>
    </row>
    <row r="3000" spans="1:20" x14ac:dyDescent="0.3">
      <c r="A3000" t="s">
        <v>1863</v>
      </c>
      <c r="B3000" t="str">
        <f>_xlfn.CONCAT(쿼리1[[#This Row],[주문번호]], "-", 쿼리1[[#This Row],[공정명]])</f>
        <v>20241212-1000150470-인쇄</v>
      </c>
      <c r="C3000">
        <v>2</v>
      </c>
      <c r="D3000" t="s">
        <v>328</v>
      </c>
      <c r="E3000" s="1">
        <v>45638</v>
      </c>
      <c r="F3000" s="1">
        <v>45644</v>
      </c>
      <c r="G3000" s="1">
        <v>45643</v>
      </c>
      <c r="H3000" s="1">
        <v>45656</v>
      </c>
      <c r="I3000" s="1">
        <v>45649</v>
      </c>
      <c r="J3000" t="s">
        <v>31</v>
      </c>
      <c r="K3000" t="s">
        <v>39</v>
      </c>
      <c r="L3000">
        <v>6000</v>
      </c>
      <c r="M3000">
        <v>6000</v>
      </c>
      <c r="N3000">
        <v>-1</v>
      </c>
      <c r="O3000" t="s">
        <v>1498</v>
      </c>
      <c r="P3000" t="s">
        <v>1499</v>
      </c>
      <c r="Q3000" t="s">
        <v>1500</v>
      </c>
      <c r="R3000" t="s">
        <v>1459</v>
      </c>
      <c r="S3000" t="s">
        <v>3735</v>
      </c>
      <c r="T3000">
        <v>20000</v>
      </c>
    </row>
    <row r="3001" spans="1:20" x14ac:dyDescent="0.3">
      <c r="A3001" t="s">
        <v>1856</v>
      </c>
      <c r="B3001" t="str">
        <f>_xlfn.CONCAT(쿼리1[[#This Row],[주문번호]], "-", 쿼리1[[#This Row],[공정명]])</f>
        <v>20240925-1000158453-인쇄</v>
      </c>
      <c r="C3001">
        <v>2</v>
      </c>
      <c r="D3001" t="s">
        <v>328</v>
      </c>
      <c r="E3001" s="1">
        <v>45560</v>
      </c>
      <c r="F3001" s="1">
        <v>45566</v>
      </c>
      <c r="G3001" s="1">
        <v>45576</v>
      </c>
      <c r="H3001" s="1">
        <v>45656</v>
      </c>
      <c r="I3001" s="1">
        <v>45588</v>
      </c>
      <c r="J3001" t="s">
        <v>31</v>
      </c>
      <c r="K3001" t="s">
        <v>32</v>
      </c>
      <c r="L3001">
        <v>6000</v>
      </c>
      <c r="M3001">
        <v>6000</v>
      </c>
      <c r="N3001">
        <v>10</v>
      </c>
      <c r="O3001" t="s">
        <v>1857</v>
      </c>
      <c r="P3001" t="s">
        <v>1858</v>
      </c>
      <c r="Q3001" t="s">
        <v>1859</v>
      </c>
      <c r="R3001" t="s">
        <v>1459</v>
      </c>
      <c r="S3001" t="s">
        <v>3735</v>
      </c>
      <c r="T3001">
        <v>23076</v>
      </c>
    </row>
    <row r="3002" spans="1:20" x14ac:dyDescent="0.3">
      <c r="A3002" t="s">
        <v>2681</v>
      </c>
      <c r="B3002" t="str">
        <f>_xlfn.CONCAT(쿼리1[[#This Row],[주문번호]], "-", 쿼리1[[#This Row],[공정명]])</f>
        <v>20240911-1000157598-인쇄</v>
      </c>
      <c r="C3002">
        <v>2</v>
      </c>
      <c r="D3002" t="s">
        <v>328</v>
      </c>
      <c r="E3002" s="1">
        <v>45546</v>
      </c>
      <c r="F3002" s="1">
        <v>45548</v>
      </c>
      <c r="G3002" s="1">
        <v>45560</v>
      </c>
      <c r="H3002" s="1">
        <v>45656</v>
      </c>
      <c r="I3002" s="1">
        <v>45575</v>
      </c>
      <c r="J3002" t="s">
        <v>31</v>
      </c>
      <c r="K3002" t="s">
        <v>32</v>
      </c>
      <c r="L3002">
        <v>6000</v>
      </c>
      <c r="M3002">
        <v>6000</v>
      </c>
      <c r="N3002">
        <v>12</v>
      </c>
      <c r="O3002" t="s">
        <v>2682</v>
      </c>
      <c r="P3002" t="s">
        <v>2683</v>
      </c>
      <c r="Q3002" t="s">
        <v>2684</v>
      </c>
      <c r="R3002" t="s">
        <v>412</v>
      </c>
      <c r="S3002" t="s">
        <v>3735</v>
      </c>
      <c r="T3002">
        <v>27272</v>
      </c>
    </row>
    <row r="3003" spans="1:20" x14ac:dyDescent="0.3">
      <c r="A3003" t="s">
        <v>2688</v>
      </c>
      <c r="B3003" t="str">
        <f>_xlfn.CONCAT(쿼리1[[#This Row],[주문번호]], "-", 쿼리1[[#This Row],[공정명]])</f>
        <v>20241206-1000159156-인쇄</v>
      </c>
      <c r="C3003">
        <v>2</v>
      </c>
      <c r="D3003" t="s">
        <v>328</v>
      </c>
      <c r="E3003" s="1">
        <v>45632</v>
      </c>
      <c r="F3003" s="1">
        <v>45636</v>
      </c>
      <c r="G3003" s="1">
        <v>45639</v>
      </c>
      <c r="H3003" s="1">
        <v>45656</v>
      </c>
      <c r="I3003" s="1">
        <v>45649</v>
      </c>
      <c r="J3003" t="s">
        <v>31</v>
      </c>
      <c r="K3003" t="s">
        <v>32</v>
      </c>
      <c r="L3003">
        <v>6000</v>
      </c>
      <c r="M3003">
        <v>6000</v>
      </c>
      <c r="N3003">
        <v>3</v>
      </c>
      <c r="O3003" t="s">
        <v>2682</v>
      </c>
      <c r="P3003" t="s">
        <v>2683</v>
      </c>
      <c r="Q3003" t="s">
        <v>2689</v>
      </c>
      <c r="R3003" t="s">
        <v>412</v>
      </c>
      <c r="S3003" t="s">
        <v>3735</v>
      </c>
      <c r="T3003">
        <v>27272</v>
      </c>
    </row>
    <row r="3004" spans="1:20" x14ac:dyDescent="0.3">
      <c r="A3004" t="s">
        <v>4183</v>
      </c>
      <c r="B3004" t="str">
        <f>_xlfn.CONCAT(쿼리1[[#This Row],[주문번호]], "-", 쿼리1[[#This Row],[공정명]])</f>
        <v>20241128-1000164775-인쇄</v>
      </c>
      <c r="C3004">
        <v>2</v>
      </c>
      <c r="D3004" t="s">
        <v>328</v>
      </c>
      <c r="E3004" s="1">
        <v>45624</v>
      </c>
      <c r="F3004" s="1">
        <v>45630</v>
      </c>
      <c r="G3004" s="1">
        <v>45630</v>
      </c>
      <c r="H3004" s="1">
        <v>45656</v>
      </c>
      <c r="I3004" s="1">
        <v>45636</v>
      </c>
      <c r="J3004" t="s">
        <v>31</v>
      </c>
      <c r="K3004" t="s">
        <v>39</v>
      </c>
      <c r="L3004">
        <v>6000</v>
      </c>
      <c r="M3004">
        <v>6000</v>
      </c>
      <c r="N3004">
        <v>0</v>
      </c>
      <c r="O3004" t="s">
        <v>763</v>
      </c>
      <c r="P3004" t="s">
        <v>764</v>
      </c>
      <c r="Q3004" t="s">
        <v>4184</v>
      </c>
      <c r="R3004" t="s">
        <v>766</v>
      </c>
      <c r="S3004" t="s">
        <v>3735</v>
      </c>
      <c r="T3004">
        <v>30</v>
      </c>
    </row>
    <row r="3005" spans="1:20" x14ac:dyDescent="0.3">
      <c r="A3005" t="s">
        <v>2958</v>
      </c>
      <c r="B3005" t="str">
        <f>_xlfn.CONCAT(쿼리1[[#This Row],[주문번호]], "-", 쿼리1[[#This Row],[공정명]])</f>
        <v>20241216-1000152701-인쇄</v>
      </c>
      <c r="C3005">
        <v>2</v>
      </c>
      <c r="D3005" t="s">
        <v>328</v>
      </c>
      <c r="E3005" s="1">
        <v>45642</v>
      </c>
      <c r="F3005" s="1">
        <v>45646</v>
      </c>
      <c r="G3005" s="1">
        <v>45649</v>
      </c>
      <c r="H3005" s="1">
        <v>45656</v>
      </c>
      <c r="I3005" s="1">
        <v>45649</v>
      </c>
      <c r="J3005" t="s">
        <v>31</v>
      </c>
      <c r="K3005" t="s">
        <v>32</v>
      </c>
      <c r="L3005">
        <v>12000</v>
      </c>
      <c r="M3005">
        <v>12000</v>
      </c>
      <c r="N3005">
        <v>3</v>
      </c>
      <c r="O3005" t="s">
        <v>2959</v>
      </c>
      <c r="P3005" t="s">
        <v>1491</v>
      </c>
      <c r="Q3005" t="s">
        <v>2960</v>
      </c>
      <c r="R3005" t="s">
        <v>1298</v>
      </c>
      <c r="S3005" t="s">
        <v>3735</v>
      </c>
      <c r="T3005">
        <v>16</v>
      </c>
    </row>
    <row r="3006" spans="1:20" x14ac:dyDescent="0.3">
      <c r="A3006" t="s">
        <v>2963</v>
      </c>
      <c r="B3006" t="str">
        <f>_xlfn.CONCAT(쿼리1[[#This Row],[주문번호]], "-", 쿼리1[[#This Row],[공정명]])</f>
        <v>20241216-1000159033-인쇄</v>
      </c>
      <c r="C3006">
        <v>2</v>
      </c>
      <c r="D3006" t="s">
        <v>328</v>
      </c>
      <c r="E3006" s="1">
        <v>45642</v>
      </c>
      <c r="F3006" s="1">
        <v>45646</v>
      </c>
      <c r="G3006" s="1">
        <v>45649</v>
      </c>
      <c r="H3006" s="1">
        <v>45656</v>
      </c>
      <c r="I3006" s="1">
        <v>45649</v>
      </c>
      <c r="J3006" t="s">
        <v>31</v>
      </c>
      <c r="K3006" t="s">
        <v>32</v>
      </c>
      <c r="L3006">
        <v>6000</v>
      </c>
      <c r="M3006">
        <v>6000</v>
      </c>
      <c r="N3006">
        <v>3</v>
      </c>
      <c r="O3006" t="s">
        <v>2959</v>
      </c>
      <c r="P3006" t="s">
        <v>1491</v>
      </c>
      <c r="Q3006" t="s">
        <v>2964</v>
      </c>
      <c r="R3006" t="s">
        <v>1298</v>
      </c>
      <c r="S3006" t="s">
        <v>3735</v>
      </c>
      <c r="T3006">
        <v>8</v>
      </c>
    </row>
    <row r="3007" spans="1:20" x14ac:dyDescent="0.3">
      <c r="A3007" t="s">
        <v>3090</v>
      </c>
      <c r="B3007" t="str">
        <f>_xlfn.CONCAT(쿼리1[[#This Row],[주문번호]], "-", 쿼리1[[#This Row],[공정명]])</f>
        <v>20241218-1000151872-인쇄</v>
      </c>
      <c r="C3007">
        <v>2</v>
      </c>
      <c r="D3007" t="s">
        <v>328</v>
      </c>
      <c r="E3007" s="1">
        <v>45644</v>
      </c>
      <c r="F3007" s="1">
        <v>45650</v>
      </c>
      <c r="G3007" s="1">
        <v>45649</v>
      </c>
      <c r="H3007" s="1">
        <v>45656</v>
      </c>
      <c r="I3007" s="1">
        <v>45653</v>
      </c>
      <c r="J3007" t="s">
        <v>31</v>
      </c>
      <c r="K3007" t="s">
        <v>39</v>
      </c>
      <c r="L3007">
        <v>6000</v>
      </c>
      <c r="M3007">
        <v>6000</v>
      </c>
      <c r="N3007">
        <v>-1</v>
      </c>
      <c r="O3007" t="s">
        <v>3091</v>
      </c>
      <c r="P3007" t="s">
        <v>3092</v>
      </c>
      <c r="Q3007" t="s">
        <v>3093</v>
      </c>
      <c r="R3007" t="s">
        <v>2413</v>
      </c>
      <c r="S3007" t="s">
        <v>3735</v>
      </c>
      <c r="T3007">
        <v>21428</v>
      </c>
    </row>
    <row r="3008" spans="1:20" x14ac:dyDescent="0.3">
      <c r="A3008" t="s">
        <v>3094</v>
      </c>
      <c r="B3008" t="str">
        <f>_xlfn.CONCAT(쿼리1[[#This Row],[주문번호]], "-", 쿼리1[[#This Row],[공정명]])</f>
        <v>20241218-1000167799-인쇄</v>
      </c>
      <c r="C3008">
        <v>2</v>
      </c>
      <c r="D3008" t="s">
        <v>328</v>
      </c>
      <c r="E3008" s="1">
        <v>45644</v>
      </c>
      <c r="F3008" s="1">
        <v>45650</v>
      </c>
      <c r="G3008" s="1">
        <v>45649</v>
      </c>
      <c r="H3008" s="1">
        <v>45656</v>
      </c>
      <c r="I3008" s="1">
        <v>45653</v>
      </c>
      <c r="J3008" t="s">
        <v>31</v>
      </c>
      <c r="K3008" t="s">
        <v>39</v>
      </c>
      <c r="L3008">
        <v>6000</v>
      </c>
      <c r="M3008">
        <v>6000</v>
      </c>
      <c r="N3008">
        <v>-1</v>
      </c>
      <c r="O3008" t="s">
        <v>3091</v>
      </c>
      <c r="P3008" t="s">
        <v>3095</v>
      </c>
      <c r="Q3008" t="s">
        <v>3096</v>
      </c>
      <c r="R3008" t="s">
        <v>2413</v>
      </c>
      <c r="S3008" t="s">
        <v>3735</v>
      </c>
      <c r="T3008">
        <v>30000</v>
      </c>
    </row>
    <row r="3009" spans="1:20" x14ac:dyDescent="0.3">
      <c r="A3009" t="s">
        <v>3418</v>
      </c>
      <c r="B3009" t="str">
        <f>_xlfn.CONCAT(쿼리1[[#This Row],[주문번호]], "-", 쿼리1[[#This Row],[공정명]])</f>
        <v>20241209-1000165055-인쇄</v>
      </c>
      <c r="C3009">
        <v>2</v>
      </c>
      <c r="D3009" t="s">
        <v>328</v>
      </c>
      <c r="E3009" s="1">
        <v>45635</v>
      </c>
      <c r="F3009" s="1">
        <v>45639</v>
      </c>
      <c r="G3009" s="1">
        <v>45649</v>
      </c>
      <c r="H3009" s="1">
        <v>45656</v>
      </c>
      <c r="I3009" s="1">
        <v>45654</v>
      </c>
      <c r="J3009" t="s">
        <v>31</v>
      </c>
      <c r="K3009" t="s">
        <v>32</v>
      </c>
      <c r="L3009">
        <v>6000</v>
      </c>
      <c r="M3009">
        <v>6000</v>
      </c>
      <c r="N3009">
        <v>10</v>
      </c>
      <c r="O3009" t="s">
        <v>3088</v>
      </c>
      <c r="P3009" t="s">
        <v>3419</v>
      </c>
      <c r="Q3009" t="s">
        <v>3420</v>
      </c>
      <c r="R3009" t="s">
        <v>2413</v>
      </c>
      <c r="S3009" t="s">
        <v>3735</v>
      </c>
      <c r="T3009">
        <v>35294</v>
      </c>
    </row>
    <row r="3010" spans="1:20" x14ac:dyDescent="0.3">
      <c r="A3010" t="s">
        <v>3421</v>
      </c>
      <c r="B3010" t="str">
        <f>_xlfn.CONCAT(쿼리1[[#This Row],[주문번호]], "-", 쿼리1[[#This Row],[공정명]])</f>
        <v>20240902-1000165055-인쇄</v>
      </c>
      <c r="C3010">
        <v>2</v>
      </c>
      <c r="D3010" t="s">
        <v>328</v>
      </c>
      <c r="E3010" s="1">
        <v>45537</v>
      </c>
      <c r="F3010" s="1">
        <v>45541</v>
      </c>
      <c r="G3010" s="1">
        <v>45540</v>
      </c>
      <c r="H3010" s="1">
        <v>45656</v>
      </c>
      <c r="I3010" s="1">
        <v>45540</v>
      </c>
      <c r="J3010" t="s">
        <v>31</v>
      </c>
      <c r="K3010" t="s">
        <v>39</v>
      </c>
      <c r="L3010">
        <v>6000</v>
      </c>
      <c r="M3010">
        <v>6000</v>
      </c>
      <c r="N3010">
        <v>-1</v>
      </c>
      <c r="O3010" t="s">
        <v>3088</v>
      </c>
      <c r="P3010" t="s">
        <v>3419</v>
      </c>
      <c r="Q3010" t="s">
        <v>3420</v>
      </c>
      <c r="R3010" t="s">
        <v>2413</v>
      </c>
      <c r="S3010" t="s">
        <v>3735</v>
      </c>
      <c r="T3010">
        <v>35294</v>
      </c>
    </row>
    <row r="3011" spans="1:20" x14ac:dyDescent="0.3">
      <c r="A3011" t="s">
        <v>3426</v>
      </c>
      <c r="B3011" t="str">
        <f>_xlfn.CONCAT(쿼리1[[#This Row],[주문번호]], "-", 쿼리1[[#This Row],[공정명]])</f>
        <v>20240910-1000151872-인쇄</v>
      </c>
      <c r="C3011">
        <v>2</v>
      </c>
      <c r="D3011" t="s">
        <v>328</v>
      </c>
      <c r="E3011" s="1">
        <v>45545</v>
      </c>
      <c r="F3011" s="1">
        <v>45547</v>
      </c>
      <c r="G3011" s="1">
        <v>45559</v>
      </c>
      <c r="H3011" s="1">
        <v>45656</v>
      </c>
      <c r="I3011" s="1">
        <v>45583</v>
      </c>
      <c r="J3011" t="s">
        <v>31</v>
      </c>
      <c r="K3011" t="s">
        <v>32</v>
      </c>
      <c r="L3011">
        <v>6000</v>
      </c>
      <c r="M3011">
        <v>6000</v>
      </c>
      <c r="N3011">
        <v>12</v>
      </c>
      <c r="O3011" t="s">
        <v>3091</v>
      </c>
      <c r="P3011" t="s">
        <v>3092</v>
      </c>
      <c r="Q3011" t="s">
        <v>3093</v>
      </c>
      <c r="R3011" t="s">
        <v>2413</v>
      </c>
      <c r="S3011" t="s">
        <v>3735</v>
      </c>
      <c r="T3011">
        <v>21428</v>
      </c>
    </row>
    <row r="3012" spans="1:20" x14ac:dyDescent="0.3">
      <c r="A3012" t="s">
        <v>1437</v>
      </c>
      <c r="B3012" t="str">
        <f>_xlfn.CONCAT(쿼리1[[#This Row],[주문번호]], "-", 쿼리1[[#This Row],[공정명]])</f>
        <v>20241008-13160016-합지</v>
      </c>
      <c r="C3012">
        <v>3</v>
      </c>
      <c r="D3012" t="s">
        <v>60</v>
      </c>
      <c r="E3012" s="1">
        <v>45573</v>
      </c>
      <c r="F3012" s="1">
        <v>45582</v>
      </c>
      <c r="G3012" s="1">
        <v>45590</v>
      </c>
      <c r="H3012" s="1">
        <v>45656</v>
      </c>
      <c r="I3012" s="1">
        <v>45601</v>
      </c>
      <c r="J3012" t="s">
        <v>31</v>
      </c>
      <c r="K3012" t="s">
        <v>32</v>
      </c>
      <c r="L3012">
        <v>24000</v>
      </c>
      <c r="M3012">
        <v>23900</v>
      </c>
      <c r="N3012">
        <v>8</v>
      </c>
      <c r="O3012" t="s">
        <v>1086</v>
      </c>
      <c r="P3012" t="s">
        <v>1087</v>
      </c>
      <c r="Q3012" t="s">
        <v>1088</v>
      </c>
      <c r="R3012" t="s">
        <v>1084</v>
      </c>
      <c r="S3012" t="s">
        <v>1967</v>
      </c>
      <c r="T3012">
        <v>114285</v>
      </c>
    </row>
    <row r="3013" spans="1:20" x14ac:dyDescent="0.3">
      <c r="A3013" t="s">
        <v>1437</v>
      </c>
      <c r="B3013" t="str">
        <f>_xlfn.CONCAT(쿼리1[[#This Row],[주문번호]], "-", 쿼리1[[#This Row],[공정명]])</f>
        <v>20241008-13160016-합지</v>
      </c>
      <c r="C3013">
        <v>3</v>
      </c>
      <c r="D3013" t="s">
        <v>60</v>
      </c>
      <c r="E3013" s="1">
        <v>45573</v>
      </c>
      <c r="F3013" s="1">
        <v>45582</v>
      </c>
      <c r="G3013" s="1">
        <v>45590</v>
      </c>
      <c r="H3013" s="1">
        <v>45656</v>
      </c>
      <c r="I3013" s="1">
        <v>45601</v>
      </c>
      <c r="J3013" t="s">
        <v>31</v>
      </c>
      <c r="K3013" t="s">
        <v>32</v>
      </c>
      <c r="L3013">
        <v>24000</v>
      </c>
      <c r="M3013">
        <v>23900</v>
      </c>
      <c r="N3013">
        <v>8</v>
      </c>
      <c r="O3013" t="s">
        <v>1086</v>
      </c>
      <c r="P3013" t="s">
        <v>1087</v>
      </c>
      <c r="Q3013" t="s">
        <v>1088</v>
      </c>
      <c r="R3013" t="s">
        <v>1084</v>
      </c>
      <c r="S3013" t="s">
        <v>1967</v>
      </c>
      <c r="T3013">
        <v>114285</v>
      </c>
    </row>
    <row r="3014" spans="1:20" x14ac:dyDescent="0.3">
      <c r="A3014" t="s">
        <v>1085</v>
      </c>
      <c r="B3014" t="str">
        <f>_xlfn.CONCAT(쿼리1[[#This Row],[주문번호]], "-", 쿼리1[[#This Row],[공정명]])</f>
        <v>20241220-13160016-합지</v>
      </c>
      <c r="C3014">
        <v>3</v>
      </c>
      <c r="D3014" t="s">
        <v>60</v>
      </c>
      <c r="E3014" s="1">
        <v>45646</v>
      </c>
      <c r="F3014" s="1">
        <v>45657</v>
      </c>
      <c r="G3014" s="1"/>
      <c r="H3014" s="1">
        <v>45656</v>
      </c>
      <c r="I3014" s="1"/>
      <c r="J3014" t="s">
        <v>21</v>
      </c>
      <c r="K3014" t="s">
        <v>282</v>
      </c>
      <c r="L3014">
        <v>24000</v>
      </c>
      <c r="O3014" t="s">
        <v>1086</v>
      </c>
      <c r="P3014" t="s">
        <v>1087</v>
      </c>
      <c r="Q3014" t="s">
        <v>1088</v>
      </c>
      <c r="R3014" t="s">
        <v>1084</v>
      </c>
      <c r="S3014" t="s">
        <v>1967</v>
      </c>
      <c r="T3014">
        <v>114285</v>
      </c>
    </row>
    <row r="3015" spans="1:20" x14ac:dyDescent="0.3">
      <c r="A3015" t="s">
        <v>1085</v>
      </c>
      <c r="B3015" t="str">
        <f>_xlfn.CONCAT(쿼리1[[#This Row],[주문번호]], "-", 쿼리1[[#This Row],[공정명]])</f>
        <v>20241220-13160016-합지</v>
      </c>
      <c r="C3015">
        <v>3</v>
      </c>
      <c r="D3015" t="s">
        <v>60</v>
      </c>
      <c r="E3015" s="1">
        <v>45646</v>
      </c>
      <c r="F3015" s="1">
        <v>45657</v>
      </c>
      <c r="G3015" s="1"/>
      <c r="H3015" s="1">
        <v>45656</v>
      </c>
      <c r="I3015" s="1"/>
      <c r="J3015" t="s">
        <v>21</v>
      </c>
      <c r="K3015" t="s">
        <v>282</v>
      </c>
      <c r="L3015">
        <v>24000</v>
      </c>
      <c r="O3015" t="s">
        <v>1086</v>
      </c>
      <c r="P3015" t="s">
        <v>1087</v>
      </c>
      <c r="Q3015" t="s">
        <v>1088</v>
      </c>
      <c r="R3015" t="s">
        <v>1084</v>
      </c>
      <c r="S3015" t="s">
        <v>1967</v>
      </c>
      <c r="T3015">
        <v>114285</v>
      </c>
    </row>
    <row r="3016" spans="1:20" x14ac:dyDescent="0.3">
      <c r="A3016" t="s">
        <v>4185</v>
      </c>
      <c r="B3016" t="str">
        <f>_xlfn.CONCAT(쿼리1[[#This Row],[주문번호]], "-", 쿼리1[[#This Row],[공정명]])</f>
        <v>20241122-1000165114-분단</v>
      </c>
      <c r="C3016">
        <v>4</v>
      </c>
      <c r="D3016" t="s">
        <v>196</v>
      </c>
      <c r="E3016" s="1">
        <v>45618</v>
      </c>
      <c r="F3016" s="1">
        <v>45630</v>
      </c>
      <c r="G3016" s="1">
        <v>45635</v>
      </c>
      <c r="H3016" s="1">
        <v>45656</v>
      </c>
      <c r="I3016" s="1">
        <v>45635</v>
      </c>
      <c r="J3016" t="s">
        <v>31</v>
      </c>
      <c r="K3016" t="s">
        <v>32</v>
      </c>
      <c r="L3016">
        <v>3000</v>
      </c>
      <c r="M3016">
        <v>2900</v>
      </c>
      <c r="N3016">
        <v>5</v>
      </c>
      <c r="O3016" t="s">
        <v>4186</v>
      </c>
      <c r="P3016" t="s">
        <v>4187</v>
      </c>
      <c r="Q3016" t="s">
        <v>4188</v>
      </c>
      <c r="R3016" t="s">
        <v>1084</v>
      </c>
      <c r="S3016" t="s">
        <v>1967</v>
      </c>
      <c r="T3016">
        <v>18</v>
      </c>
    </row>
    <row r="3017" spans="1:20" x14ac:dyDescent="0.3">
      <c r="A3017" t="s">
        <v>4189</v>
      </c>
      <c r="B3017" t="str">
        <f>_xlfn.CONCAT(쿼리1[[#This Row],[주문번호]], "-", 쿼리1[[#This Row],[공정명]])</f>
        <v>20241114-1000165124-합지</v>
      </c>
      <c r="C3017">
        <v>3</v>
      </c>
      <c r="D3017" t="s">
        <v>60</v>
      </c>
      <c r="E3017" s="1">
        <v>45610</v>
      </c>
      <c r="F3017" s="1">
        <v>45621</v>
      </c>
      <c r="G3017" s="1">
        <v>45617</v>
      </c>
      <c r="H3017" s="1">
        <v>45656</v>
      </c>
      <c r="I3017" s="1">
        <v>45617</v>
      </c>
      <c r="J3017" t="s">
        <v>31</v>
      </c>
      <c r="K3017" t="s">
        <v>39</v>
      </c>
      <c r="L3017">
        <v>3000</v>
      </c>
      <c r="M3017">
        <v>2900</v>
      </c>
      <c r="N3017">
        <v>-4</v>
      </c>
      <c r="O3017" t="s">
        <v>4186</v>
      </c>
      <c r="P3017" t="s">
        <v>4190</v>
      </c>
      <c r="Q3017" t="s">
        <v>4191</v>
      </c>
      <c r="R3017" t="s">
        <v>1084</v>
      </c>
      <c r="S3017" t="s">
        <v>1967</v>
      </c>
      <c r="T3017">
        <v>18</v>
      </c>
    </row>
    <row r="3018" spans="1:20" x14ac:dyDescent="0.3">
      <c r="A3018" t="s">
        <v>4189</v>
      </c>
      <c r="B3018" t="str">
        <f>_xlfn.CONCAT(쿼리1[[#This Row],[주문번호]], "-", 쿼리1[[#This Row],[공정명]])</f>
        <v>20241114-1000165124-합지</v>
      </c>
      <c r="C3018">
        <v>3</v>
      </c>
      <c r="D3018" t="s">
        <v>60</v>
      </c>
      <c r="E3018" s="1">
        <v>45610</v>
      </c>
      <c r="F3018" s="1">
        <v>45621</v>
      </c>
      <c r="G3018" s="1">
        <v>45617</v>
      </c>
      <c r="H3018" s="1">
        <v>45656</v>
      </c>
      <c r="I3018" s="1">
        <v>45617</v>
      </c>
      <c r="J3018" t="s">
        <v>31</v>
      </c>
      <c r="K3018" t="s">
        <v>39</v>
      </c>
      <c r="L3018">
        <v>3000</v>
      </c>
      <c r="M3018">
        <v>2900</v>
      </c>
      <c r="N3018">
        <v>-4</v>
      </c>
      <c r="O3018" t="s">
        <v>4186</v>
      </c>
      <c r="P3018" t="s">
        <v>4190</v>
      </c>
      <c r="Q3018" t="s">
        <v>4191</v>
      </c>
      <c r="R3018" t="s">
        <v>1084</v>
      </c>
      <c r="S3018" t="s">
        <v>1967</v>
      </c>
      <c r="T3018">
        <v>18</v>
      </c>
    </row>
    <row r="3019" spans="1:20" x14ac:dyDescent="0.3">
      <c r="A3019" t="s">
        <v>4189</v>
      </c>
      <c r="B3019" t="str">
        <f>_xlfn.CONCAT(쿼리1[[#This Row],[주문번호]], "-", 쿼리1[[#This Row],[공정명]])</f>
        <v>20241114-1000165124-합지</v>
      </c>
      <c r="C3019">
        <v>3</v>
      </c>
      <c r="D3019" t="s">
        <v>60</v>
      </c>
      <c r="E3019" s="1">
        <v>45610</v>
      </c>
      <c r="F3019" s="1">
        <v>45621</v>
      </c>
      <c r="G3019" s="1">
        <v>45617</v>
      </c>
      <c r="H3019" s="1">
        <v>45656</v>
      </c>
      <c r="I3019" s="1">
        <v>45617</v>
      </c>
      <c r="J3019" t="s">
        <v>31</v>
      </c>
      <c r="K3019" t="s">
        <v>39</v>
      </c>
      <c r="L3019">
        <v>3000</v>
      </c>
      <c r="M3019">
        <v>2900</v>
      </c>
      <c r="N3019">
        <v>-4</v>
      </c>
      <c r="O3019" t="s">
        <v>4186</v>
      </c>
      <c r="P3019" t="s">
        <v>4190</v>
      </c>
      <c r="Q3019" t="s">
        <v>4191</v>
      </c>
      <c r="R3019" t="s">
        <v>1084</v>
      </c>
      <c r="S3019" t="s">
        <v>1967</v>
      </c>
      <c r="T3019">
        <v>18</v>
      </c>
    </row>
    <row r="3020" spans="1:20" x14ac:dyDescent="0.3">
      <c r="A3020" t="s">
        <v>4189</v>
      </c>
      <c r="B3020" t="str">
        <f>_xlfn.CONCAT(쿼리1[[#This Row],[주문번호]], "-", 쿼리1[[#This Row],[공정명]])</f>
        <v>20241114-1000165124-합지</v>
      </c>
      <c r="C3020">
        <v>3</v>
      </c>
      <c r="D3020" t="s">
        <v>60</v>
      </c>
      <c r="E3020" s="1">
        <v>45610</v>
      </c>
      <c r="F3020" s="1">
        <v>45621</v>
      </c>
      <c r="G3020" s="1">
        <v>45617</v>
      </c>
      <c r="H3020" s="1">
        <v>45656</v>
      </c>
      <c r="I3020" s="1">
        <v>45617</v>
      </c>
      <c r="J3020" t="s">
        <v>31</v>
      </c>
      <c r="K3020" t="s">
        <v>39</v>
      </c>
      <c r="L3020">
        <v>3000</v>
      </c>
      <c r="M3020">
        <v>2900</v>
      </c>
      <c r="N3020">
        <v>-4</v>
      </c>
      <c r="O3020" t="s">
        <v>4186</v>
      </c>
      <c r="P3020" t="s">
        <v>4190</v>
      </c>
      <c r="Q3020" t="s">
        <v>4191</v>
      </c>
      <c r="R3020" t="s">
        <v>1084</v>
      </c>
      <c r="S3020" t="s">
        <v>1967</v>
      </c>
      <c r="T3020">
        <v>18</v>
      </c>
    </row>
    <row r="3021" spans="1:20" x14ac:dyDescent="0.3">
      <c r="A3021" t="s">
        <v>4189</v>
      </c>
      <c r="B3021" t="str">
        <f>_xlfn.CONCAT(쿼리1[[#This Row],[주문번호]], "-", 쿼리1[[#This Row],[공정명]])</f>
        <v>20241114-1000165124-분단</v>
      </c>
      <c r="C3021">
        <v>4</v>
      </c>
      <c r="D3021" t="s">
        <v>196</v>
      </c>
      <c r="E3021" s="1">
        <v>45610</v>
      </c>
      <c r="F3021" s="1">
        <v>45622</v>
      </c>
      <c r="G3021" s="1">
        <v>45617</v>
      </c>
      <c r="H3021" s="1">
        <v>45656</v>
      </c>
      <c r="I3021" s="1">
        <v>45617</v>
      </c>
      <c r="J3021" t="s">
        <v>31</v>
      </c>
      <c r="K3021" t="s">
        <v>39</v>
      </c>
      <c r="L3021">
        <v>3000</v>
      </c>
      <c r="M3021">
        <v>2900</v>
      </c>
      <c r="N3021">
        <v>-5</v>
      </c>
      <c r="O3021" t="s">
        <v>4186</v>
      </c>
      <c r="P3021" t="s">
        <v>4190</v>
      </c>
      <c r="Q3021" t="s">
        <v>4191</v>
      </c>
      <c r="R3021" t="s">
        <v>1084</v>
      </c>
      <c r="S3021" t="s">
        <v>1967</v>
      </c>
      <c r="T3021">
        <v>18</v>
      </c>
    </row>
    <row r="3022" spans="1:20" x14ac:dyDescent="0.3">
      <c r="A3022" t="s">
        <v>4192</v>
      </c>
      <c r="B3022" t="str">
        <f>_xlfn.CONCAT(쿼리1[[#This Row],[주문번호]], "-", 쿼리1[[#This Row],[공정명]])</f>
        <v>20241122-1000165035-합지</v>
      </c>
      <c r="C3022">
        <v>3</v>
      </c>
      <c r="D3022" t="s">
        <v>60</v>
      </c>
      <c r="E3022" s="1">
        <v>45618</v>
      </c>
      <c r="F3022" s="1">
        <v>45629</v>
      </c>
      <c r="G3022" s="1">
        <v>45635</v>
      </c>
      <c r="H3022" s="1">
        <v>45656</v>
      </c>
      <c r="I3022" s="1">
        <v>45635</v>
      </c>
      <c r="J3022" t="s">
        <v>31</v>
      </c>
      <c r="K3022" t="s">
        <v>32</v>
      </c>
      <c r="L3022">
        <v>3000</v>
      </c>
      <c r="M3022">
        <v>2870</v>
      </c>
      <c r="N3022">
        <v>6</v>
      </c>
      <c r="O3022" t="s">
        <v>4186</v>
      </c>
      <c r="P3022" t="s">
        <v>4187</v>
      </c>
      <c r="Q3022" t="s">
        <v>4193</v>
      </c>
      <c r="R3022" t="s">
        <v>1084</v>
      </c>
      <c r="S3022" t="s">
        <v>1967</v>
      </c>
      <c r="T3022">
        <v>18</v>
      </c>
    </row>
    <row r="3023" spans="1:20" x14ac:dyDescent="0.3">
      <c r="A3023" t="s">
        <v>4192</v>
      </c>
      <c r="B3023" t="str">
        <f>_xlfn.CONCAT(쿼리1[[#This Row],[주문번호]], "-", 쿼리1[[#This Row],[공정명]])</f>
        <v>20241122-1000165035-합지</v>
      </c>
      <c r="C3023">
        <v>3</v>
      </c>
      <c r="D3023" t="s">
        <v>60</v>
      </c>
      <c r="E3023" s="1">
        <v>45618</v>
      </c>
      <c r="F3023" s="1">
        <v>45629</v>
      </c>
      <c r="G3023" s="1">
        <v>45635</v>
      </c>
      <c r="H3023" s="1">
        <v>45656</v>
      </c>
      <c r="I3023" s="1">
        <v>45635</v>
      </c>
      <c r="J3023" t="s">
        <v>31</v>
      </c>
      <c r="K3023" t="s">
        <v>32</v>
      </c>
      <c r="L3023">
        <v>3000</v>
      </c>
      <c r="M3023">
        <v>2870</v>
      </c>
      <c r="N3023">
        <v>6</v>
      </c>
      <c r="O3023" t="s">
        <v>4186</v>
      </c>
      <c r="P3023" t="s">
        <v>4187</v>
      </c>
      <c r="Q3023" t="s">
        <v>4193</v>
      </c>
      <c r="R3023" t="s">
        <v>1084</v>
      </c>
      <c r="S3023" t="s">
        <v>1967</v>
      </c>
      <c r="T3023">
        <v>18</v>
      </c>
    </row>
    <row r="3024" spans="1:20" x14ac:dyDescent="0.3">
      <c r="A3024" t="s">
        <v>4192</v>
      </c>
      <c r="B3024" t="str">
        <f>_xlfn.CONCAT(쿼리1[[#This Row],[주문번호]], "-", 쿼리1[[#This Row],[공정명]])</f>
        <v>20241122-1000165035-합지</v>
      </c>
      <c r="C3024">
        <v>3</v>
      </c>
      <c r="D3024" t="s">
        <v>60</v>
      </c>
      <c r="E3024" s="1">
        <v>45618</v>
      </c>
      <c r="F3024" s="1">
        <v>45629</v>
      </c>
      <c r="G3024" s="1">
        <v>45635</v>
      </c>
      <c r="H3024" s="1">
        <v>45656</v>
      </c>
      <c r="I3024" s="1">
        <v>45635</v>
      </c>
      <c r="J3024" t="s">
        <v>31</v>
      </c>
      <c r="K3024" t="s">
        <v>32</v>
      </c>
      <c r="L3024">
        <v>3000</v>
      </c>
      <c r="M3024">
        <v>2870</v>
      </c>
      <c r="N3024">
        <v>6</v>
      </c>
      <c r="O3024" t="s">
        <v>4186</v>
      </c>
      <c r="P3024" t="s">
        <v>4187</v>
      </c>
      <c r="Q3024" t="s">
        <v>4193</v>
      </c>
      <c r="R3024" t="s">
        <v>1084</v>
      </c>
      <c r="S3024" t="s">
        <v>1967</v>
      </c>
      <c r="T3024">
        <v>18</v>
      </c>
    </row>
    <row r="3025" spans="1:20" x14ac:dyDescent="0.3">
      <c r="A3025" t="s">
        <v>1909</v>
      </c>
      <c r="B3025" t="str">
        <f>_xlfn.CONCAT(쿼리1[[#This Row],[주문번호]], "-", 쿼리1[[#This Row],[공정명]])</f>
        <v>20240903-130279-합지</v>
      </c>
      <c r="C3025">
        <v>3</v>
      </c>
      <c r="D3025" t="s">
        <v>60</v>
      </c>
      <c r="E3025" s="1">
        <v>45538</v>
      </c>
      <c r="F3025" s="1">
        <v>45546</v>
      </c>
      <c r="G3025" s="1">
        <v>45546</v>
      </c>
      <c r="H3025" s="1">
        <v>45656</v>
      </c>
      <c r="I3025" s="1">
        <v>45546</v>
      </c>
      <c r="J3025" t="s">
        <v>31</v>
      </c>
      <c r="K3025" t="s">
        <v>39</v>
      </c>
      <c r="L3025">
        <v>6000</v>
      </c>
      <c r="M3025">
        <v>6000</v>
      </c>
      <c r="N3025">
        <v>0</v>
      </c>
      <c r="O3025" t="s">
        <v>91</v>
      </c>
      <c r="P3025" t="s">
        <v>1904</v>
      </c>
      <c r="Q3025" t="s">
        <v>1910</v>
      </c>
      <c r="R3025" t="s">
        <v>1906</v>
      </c>
      <c r="S3025" t="s">
        <v>1967</v>
      </c>
      <c r="T3025">
        <v>21428</v>
      </c>
    </row>
    <row r="3026" spans="1:20" x14ac:dyDescent="0.3">
      <c r="A3026" t="s">
        <v>1909</v>
      </c>
      <c r="B3026" t="str">
        <f>_xlfn.CONCAT(쿼리1[[#This Row],[주문번호]], "-", 쿼리1[[#This Row],[공정명]])</f>
        <v>20240903-130279-합지</v>
      </c>
      <c r="C3026">
        <v>3</v>
      </c>
      <c r="D3026" t="s">
        <v>60</v>
      </c>
      <c r="E3026" s="1">
        <v>45538</v>
      </c>
      <c r="F3026" s="1">
        <v>45546</v>
      </c>
      <c r="G3026" s="1">
        <v>45546</v>
      </c>
      <c r="H3026" s="1">
        <v>45656</v>
      </c>
      <c r="I3026" s="1">
        <v>45546</v>
      </c>
      <c r="J3026" t="s">
        <v>31</v>
      </c>
      <c r="K3026" t="s">
        <v>39</v>
      </c>
      <c r="L3026">
        <v>6000</v>
      </c>
      <c r="M3026">
        <v>6000</v>
      </c>
      <c r="N3026">
        <v>0</v>
      </c>
      <c r="O3026" t="s">
        <v>91</v>
      </c>
      <c r="P3026" t="s">
        <v>1904</v>
      </c>
      <c r="Q3026" t="s">
        <v>1910</v>
      </c>
      <c r="R3026" t="s">
        <v>1906</v>
      </c>
      <c r="S3026" t="s">
        <v>1967</v>
      </c>
      <c r="T3026">
        <v>21428</v>
      </c>
    </row>
    <row r="3027" spans="1:20" x14ac:dyDescent="0.3">
      <c r="A3027" t="s">
        <v>1609</v>
      </c>
      <c r="B3027" t="str">
        <f>_xlfn.CONCAT(쿼리1[[#This Row],[주문번호]], "-", 쿼리1[[#This Row],[공정명]])</f>
        <v>20240909-1000145302-합지</v>
      </c>
      <c r="C3027">
        <v>1</v>
      </c>
      <c r="D3027" t="s">
        <v>60</v>
      </c>
      <c r="E3027" s="1">
        <v>45544</v>
      </c>
      <c r="F3027" s="1">
        <v>45552</v>
      </c>
      <c r="G3027" s="1">
        <v>45548</v>
      </c>
      <c r="H3027" s="1">
        <v>45656</v>
      </c>
      <c r="I3027" s="1">
        <v>45575</v>
      </c>
      <c r="J3027" t="s">
        <v>31</v>
      </c>
      <c r="K3027" t="s">
        <v>39</v>
      </c>
      <c r="L3027">
        <v>4000</v>
      </c>
      <c r="M3027">
        <v>2000</v>
      </c>
      <c r="N3027">
        <v>-4</v>
      </c>
      <c r="O3027" t="s">
        <v>141</v>
      </c>
      <c r="P3027" t="s">
        <v>1610</v>
      </c>
      <c r="Q3027" t="s">
        <v>42</v>
      </c>
      <c r="R3027" t="s">
        <v>1611</v>
      </c>
      <c r="S3027" t="s">
        <v>1967</v>
      </c>
      <c r="T3027">
        <v>50000</v>
      </c>
    </row>
    <row r="3028" spans="1:20" x14ac:dyDescent="0.3">
      <c r="A3028" t="s">
        <v>1985</v>
      </c>
      <c r="B3028" t="str">
        <f>_xlfn.CONCAT(쿼리1[[#This Row],[주문번호]], "-", 쿼리1[[#This Row],[공정명]])</f>
        <v>20241108-2000163130-인쇄</v>
      </c>
      <c r="C3028">
        <v>2</v>
      </c>
      <c r="D3028" t="s">
        <v>328</v>
      </c>
      <c r="E3028" s="1">
        <v>45604</v>
      </c>
      <c r="F3028" s="1">
        <v>45610</v>
      </c>
      <c r="G3028" s="1">
        <v>45612</v>
      </c>
      <c r="H3028" s="1">
        <v>45656</v>
      </c>
      <c r="I3028" s="1">
        <v>45614</v>
      </c>
      <c r="J3028" t="s">
        <v>31</v>
      </c>
      <c r="K3028" t="s">
        <v>32</v>
      </c>
      <c r="L3028">
        <v>7000</v>
      </c>
      <c r="M3028">
        <v>7000</v>
      </c>
      <c r="N3028">
        <v>2</v>
      </c>
      <c r="O3028" t="s">
        <v>339</v>
      </c>
      <c r="P3028" t="s">
        <v>1986</v>
      </c>
      <c r="Q3028" t="s">
        <v>1987</v>
      </c>
      <c r="R3028" t="s">
        <v>551</v>
      </c>
      <c r="S3028" t="s">
        <v>3427</v>
      </c>
      <c r="T3028">
        <v>20000</v>
      </c>
    </row>
    <row r="3029" spans="1:20" x14ac:dyDescent="0.3">
      <c r="A3029" t="s">
        <v>811</v>
      </c>
      <c r="B3029" t="str">
        <f>_xlfn.CONCAT(쿼리1[[#This Row],[주문번호]], "-", 쿼리1[[#This Row],[공정명]])</f>
        <v>20241126-2000165643-인쇄</v>
      </c>
      <c r="C3029">
        <v>2</v>
      </c>
      <c r="D3029" t="s">
        <v>328</v>
      </c>
      <c r="E3029" s="1">
        <v>45622</v>
      </c>
      <c r="F3029" s="1">
        <v>45625</v>
      </c>
      <c r="G3029" s="1">
        <v>45624</v>
      </c>
      <c r="H3029" s="1">
        <v>45656</v>
      </c>
      <c r="I3029" s="1">
        <v>45628</v>
      </c>
      <c r="J3029" t="s">
        <v>31</v>
      </c>
      <c r="K3029" t="s">
        <v>39</v>
      </c>
      <c r="L3029">
        <v>4000</v>
      </c>
      <c r="M3029">
        <v>4000</v>
      </c>
      <c r="N3029">
        <v>-1</v>
      </c>
      <c r="O3029" t="s">
        <v>324</v>
      </c>
      <c r="P3029" t="s">
        <v>812</v>
      </c>
      <c r="Q3029" t="s">
        <v>813</v>
      </c>
      <c r="R3029" t="s">
        <v>551</v>
      </c>
      <c r="S3029" t="s">
        <v>3427</v>
      </c>
      <c r="T3029">
        <v>33333</v>
      </c>
    </row>
    <row r="3030" spans="1:20" x14ac:dyDescent="0.3">
      <c r="A3030" t="s">
        <v>1988</v>
      </c>
      <c r="B3030" t="str">
        <f>_xlfn.CONCAT(쿼리1[[#This Row],[주문번호]], "-", 쿼리1[[#This Row],[공정명]])</f>
        <v>20241119-2000163128-인쇄</v>
      </c>
      <c r="C3030">
        <v>2</v>
      </c>
      <c r="D3030" t="s">
        <v>328</v>
      </c>
      <c r="E3030" s="1">
        <v>45615</v>
      </c>
      <c r="F3030" s="1">
        <v>45618</v>
      </c>
      <c r="G3030" s="1">
        <v>45619</v>
      </c>
      <c r="H3030" s="1">
        <v>45656</v>
      </c>
      <c r="I3030" s="1">
        <v>45619</v>
      </c>
      <c r="J3030" t="s">
        <v>31</v>
      </c>
      <c r="K3030" t="s">
        <v>32</v>
      </c>
      <c r="L3030">
        <v>4200</v>
      </c>
      <c r="M3030">
        <v>4200</v>
      </c>
      <c r="N3030">
        <v>1</v>
      </c>
      <c r="O3030" t="s">
        <v>1989</v>
      </c>
      <c r="P3030" t="s">
        <v>1283</v>
      </c>
      <c r="Q3030" t="s">
        <v>1990</v>
      </c>
      <c r="R3030" t="s">
        <v>551</v>
      </c>
      <c r="S3030" t="s">
        <v>3427</v>
      </c>
      <c r="T3030">
        <v>10000</v>
      </c>
    </row>
    <row r="3031" spans="1:20" x14ac:dyDescent="0.3">
      <c r="A3031" t="s">
        <v>1991</v>
      </c>
      <c r="B3031" t="str">
        <f>_xlfn.CONCAT(쿼리1[[#This Row],[주문번호]], "-", 쿼리1[[#This Row],[공정명]])</f>
        <v>20240904-2000148100-인쇄</v>
      </c>
      <c r="C3031">
        <v>2</v>
      </c>
      <c r="D3031" t="s">
        <v>328</v>
      </c>
      <c r="E3031" s="1">
        <v>45539</v>
      </c>
      <c r="F3031" s="1">
        <v>45545</v>
      </c>
      <c r="G3031" s="1">
        <v>45546</v>
      </c>
      <c r="H3031" s="1">
        <v>45656</v>
      </c>
      <c r="I3031" s="1">
        <v>45547</v>
      </c>
      <c r="J3031" t="s">
        <v>31</v>
      </c>
      <c r="K3031" t="s">
        <v>32</v>
      </c>
      <c r="L3031">
        <v>3200</v>
      </c>
      <c r="M3031">
        <v>3200</v>
      </c>
      <c r="N3031">
        <v>1</v>
      </c>
      <c r="O3031" t="s">
        <v>414</v>
      </c>
      <c r="P3031" t="s">
        <v>1992</v>
      </c>
      <c r="Q3031" t="s">
        <v>1993</v>
      </c>
      <c r="R3031" t="s">
        <v>1994</v>
      </c>
      <c r="S3031" t="s">
        <v>3427</v>
      </c>
      <c r="T3031">
        <v>7111</v>
      </c>
    </row>
    <row r="3032" spans="1:20" x14ac:dyDescent="0.3">
      <c r="A3032" t="s">
        <v>1995</v>
      </c>
      <c r="B3032" t="str">
        <f>_xlfn.CONCAT(쿼리1[[#This Row],[주문번호]], "-", 쿼리1[[#This Row],[공정명]])</f>
        <v>20240904-2000148104-인쇄</v>
      </c>
      <c r="C3032">
        <v>2</v>
      </c>
      <c r="D3032" t="s">
        <v>328</v>
      </c>
      <c r="E3032" s="1">
        <v>45539</v>
      </c>
      <c r="F3032" s="1">
        <v>45545</v>
      </c>
      <c r="G3032" s="1">
        <v>45553</v>
      </c>
      <c r="H3032" s="1">
        <v>45656</v>
      </c>
      <c r="I3032" s="1">
        <v>45553</v>
      </c>
      <c r="J3032" t="s">
        <v>31</v>
      </c>
      <c r="K3032" t="s">
        <v>32</v>
      </c>
      <c r="L3032">
        <v>1700</v>
      </c>
      <c r="M3032">
        <v>1700</v>
      </c>
      <c r="N3032">
        <v>8</v>
      </c>
      <c r="O3032" t="s">
        <v>414</v>
      </c>
      <c r="P3032" t="s">
        <v>1992</v>
      </c>
      <c r="Q3032" t="s">
        <v>1996</v>
      </c>
      <c r="R3032" t="s">
        <v>1994</v>
      </c>
      <c r="S3032" t="s">
        <v>3427</v>
      </c>
      <c r="T3032">
        <v>3777</v>
      </c>
    </row>
    <row r="3033" spans="1:20" x14ac:dyDescent="0.3">
      <c r="A3033" t="s">
        <v>1707</v>
      </c>
      <c r="B3033" t="str">
        <f>_xlfn.CONCAT(쿼리1[[#This Row],[주문번호]], "-", 쿼리1[[#This Row],[공정명]])</f>
        <v>20240912-1000134595-합지</v>
      </c>
      <c r="C3033">
        <v>3</v>
      </c>
      <c r="D3033" t="s">
        <v>60</v>
      </c>
      <c r="E3033" s="1">
        <v>45547</v>
      </c>
      <c r="F3033" s="1">
        <v>45561</v>
      </c>
      <c r="G3033" s="1">
        <v>45561</v>
      </c>
      <c r="H3033" s="1">
        <v>45656</v>
      </c>
      <c r="I3033" s="1">
        <v>45575</v>
      </c>
      <c r="J3033" t="s">
        <v>31</v>
      </c>
      <c r="K3033" t="s">
        <v>39</v>
      </c>
      <c r="L3033">
        <v>6000</v>
      </c>
      <c r="M3033">
        <v>6000</v>
      </c>
      <c r="N3033">
        <v>0</v>
      </c>
      <c r="O3033" t="s">
        <v>1708</v>
      </c>
      <c r="P3033" t="s">
        <v>1709</v>
      </c>
      <c r="Q3033" t="s">
        <v>1710</v>
      </c>
      <c r="R3033" t="s">
        <v>1711</v>
      </c>
      <c r="S3033" t="s">
        <v>4194</v>
      </c>
      <c r="T3033">
        <v>26086</v>
      </c>
    </row>
    <row r="3034" spans="1:20" x14ac:dyDescent="0.3">
      <c r="A3034" t="s">
        <v>1707</v>
      </c>
      <c r="B3034" t="str">
        <f>_xlfn.CONCAT(쿼리1[[#This Row],[주문번호]], "-", 쿼리1[[#This Row],[공정명]])</f>
        <v>20240912-1000134595-합지</v>
      </c>
      <c r="C3034">
        <v>3</v>
      </c>
      <c r="D3034" t="s">
        <v>60</v>
      </c>
      <c r="E3034" s="1">
        <v>45547</v>
      </c>
      <c r="F3034" s="1">
        <v>45561</v>
      </c>
      <c r="G3034" s="1">
        <v>45561</v>
      </c>
      <c r="H3034" s="1">
        <v>45656</v>
      </c>
      <c r="I3034" s="1">
        <v>45575</v>
      </c>
      <c r="J3034" t="s">
        <v>31</v>
      </c>
      <c r="K3034" t="s">
        <v>39</v>
      </c>
      <c r="L3034">
        <v>6000</v>
      </c>
      <c r="M3034">
        <v>6000</v>
      </c>
      <c r="N3034">
        <v>0</v>
      </c>
      <c r="O3034" t="s">
        <v>1708</v>
      </c>
      <c r="P3034" t="s">
        <v>1709</v>
      </c>
      <c r="Q3034" t="s">
        <v>1710</v>
      </c>
      <c r="R3034" t="s">
        <v>1711</v>
      </c>
      <c r="S3034" t="s">
        <v>4194</v>
      </c>
      <c r="T3034">
        <v>26086</v>
      </c>
    </row>
    <row r="3035" spans="1:20" x14ac:dyDescent="0.3">
      <c r="A3035" t="s">
        <v>1707</v>
      </c>
      <c r="B3035" t="str">
        <f>_xlfn.CONCAT(쿼리1[[#This Row],[주문번호]], "-", 쿼리1[[#This Row],[공정명]])</f>
        <v>20240912-1000134595-분단</v>
      </c>
      <c r="C3035">
        <v>4</v>
      </c>
      <c r="D3035" t="s">
        <v>196</v>
      </c>
      <c r="E3035" s="1">
        <v>45547</v>
      </c>
      <c r="F3035" s="1">
        <v>45562</v>
      </c>
      <c r="G3035" s="1"/>
      <c r="H3035" s="1">
        <v>45656</v>
      </c>
      <c r="I3035" s="1">
        <v>45575</v>
      </c>
      <c r="J3035" t="s">
        <v>31</v>
      </c>
      <c r="K3035" t="s">
        <v>22</v>
      </c>
      <c r="L3035">
        <v>6000</v>
      </c>
      <c r="O3035" t="s">
        <v>1708</v>
      </c>
      <c r="P3035" t="s">
        <v>1709</v>
      </c>
      <c r="Q3035" t="s">
        <v>1710</v>
      </c>
      <c r="R3035" t="s">
        <v>1711</v>
      </c>
      <c r="S3035" t="s">
        <v>4194</v>
      </c>
      <c r="T3035">
        <v>26086</v>
      </c>
    </row>
    <row r="3036" spans="1:20" x14ac:dyDescent="0.3">
      <c r="A3036" t="s">
        <v>3228</v>
      </c>
      <c r="B3036" t="str">
        <f>_xlfn.CONCAT(쿼리1[[#This Row],[주문번호]], "-", 쿼리1[[#This Row],[공정명]])</f>
        <v>20241216-1000163886-합지</v>
      </c>
      <c r="C3036">
        <v>3</v>
      </c>
      <c r="D3036" t="s">
        <v>60</v>
      </c>
      <c r="E3036" s="1">
        <v>45642</v>
      </c>
      <c r="F3036" s="1">
        <v>45656</v>
      </c>
      <c r="G3036" s="1"/>
      <c r="H3036" s="1">
        <v>45656</v>
      </c>
      <c r="I3036" s="1"/>
      <c r="J3036" t="s">
        <v>21</v>
      </c>
      <c r="K3036" t="s">
        <v>282</v>
      </c>
      <c r="L3036">
        <v>3000</v>
      </c>
      <c r="O3036" t="s">
        <v>3224</v>
      </c>
      <c r="P3036" t="s">
        <v>3225</v>
      </c>
      <c r="Q3036" t="s">
        <v>3226</v>
      </c>
      <c r="R3036" t="s">
        <v>3227</v>
      </c>
      <c r="S3036" t="s">
        <v>4194</v>
      </c>
      <c r="T3036">
        <v>11000</v>
      </c>
    </row>
    <row r="3037" spans="1:20" x14ac:dyDescent="0.3">
      <c r="A3037" t="s">
        <v>3228</v>
      </c>
      <c r="B3037" t="str">
        <f>_xlfn.CONCAT(쿼리1[[#This Row],[주문번호]], "-", 쿼리1[[#This Row],[공정명]])</f>
        <v>20241216-1000163886-합지</v>
      </c>
      <c r="C3037">
        <v>3</v>
      </c>
      <c r="D3037" t="s">
        <v>60</v>
      </c>
      <c r="E3037" s="1">
        <v>45642</v>
      </c>
      <c r="F3037" s="1">
        <v>45656</v>
      </c>
      <c r="G3037" s="1"/>
      <c r="H3037" s="1">
        <v>45656</v>
      </c>
      <c r="I3037" s="1"/>
      <c r="J3037" t="s">
        <v>21</v>
      </c>
      <c r="K3037" t="s">
        <v>282</v>
      </c>
      <c r="L3037">
        <v>3000</v>
      </c>
      <c r="O3037" t="s">
        <v>3224</v>
      </c>
      <c r="P3037" t="s">
        <v>3225</v>
      </c>
      <c r="Q3037" t="s">
        <v>3226</v>
      </c>
      <c r="R3037" t="s">
        <v>3227</v>
      </c>
      <c r="S3037" t="s">
        <v>4194</v>
      </c>
      <c r="T3037">
        <v>11000</v>
      </c>
    </row>
    <row r="3038" spans="1:20" x14ac:dyDescent="0.3">
      <c r="A3038" t="s">
        <v>3228</v>
      </c>
      <c r="B3038" t="str">
        <f>_xlfn.CONCAT(쿼리1[[#This Row],[주문번호]], "-", 쿼리1[[#This Row],[공정명]])</f>
        <v>20241216-1000163886-합지</v>
      </c>
      <c r="C3038">
        <v>3</v>
      </c>
      <c r="D3038" t="s">
        <v>60</v>
      </c>
      <c r="E3038" s="1">
        <v>45642</v>
      </c>
      <c r="F3038" s="1">
        <v>45656</v>
      </c>
      <c r="G3038" s="1"/>
      <c r="H3038" s="1">
        <v>45656</v>
      </c>
      <c r="I3038" s="1"/>
      <c r="J3038" t="s">
        <v>21</v>
      </c>
      <c r="K3038" t="s">
        <v>282</v>
      </c>
      <c r="L3038">
        <v>3000</v>
      </c>
      <c r="O3038" t="s">
        <v>3224</v>
      </c>
      <c r="P3038" t="s">
        <v>3225</v>
      </c>
      <c r="Q3038" t="s">
        <v>3226</v>
      </c>
      <c r="R3038" t="s">
        <v>3227</v>
      </c>
      <c r="S3038" t="s">
        <v>4194</v>
      </c>
      <c r="T3038">
        <v>11000</v>
      </c>
    </row>
    <row r="3039" spans="1:20" x14ac:dyDescent="0.3">
      <c r="A3039" t="s">
        <v>3228</v>
      </c>
      <c r="B3039" t="str">
        <f>_xlfn.CONCAT(쿼리1[[#This Row],[주문번호]], "-", 쿼리1[[#This Row],[공정명]])</f>
        <v>20241216-1000163886-분단</v>
      </c>
      <c r="C3039">
        <v>4</v>
      </c>
      <c r="D3039" t="s">
        <v>196</v>
      </c>
      <c r="E3039" s="1">
        <v>45642</v>
      </c>
      <c r="F3039" s="1">
        <v>45657</v>
      </c>
      <c r="G3039" s="1"/>
      <c r="H3039" s="1">
        <v>45656</v>
      </c>
      <c r="I3039" s="1"/>
      <c r="J3039" t="s">
        <v>21</v>
      </c>
      <c r="K3039" t="s">
        <v>282</v>
      </c>
      <c r="L3039">
        <v>3000</v>
      </c>
      <c r="O3039" t="s">
        <v>3224</v>
      </c>
      <c r="P3039" t="s">
        <v>3225</v>
      </c>
      <c r="Q3039" t="s">
        <v>3226</v>
      </c>
      <c r="R3039" t="s">
        <v>3227</v>
      </c>
      <c r="S3039" t="s">
        <v>4194</v>
      </c>
      <c r="T3039">
        <v>11000</v>
      </c>
    </row>
    <row r="3040" spans="1:20" x14ac:dyDescent="0.3">
      <c r="A3040" t="s">
        <v>2303</v>
      </c>
      <c r="B3040" t="str">
        <f>_xlfn.CONCAT(쿼리1[[#This Row],[주문번호]], "-", 쿼리1[[#This Row],[공정명]])</f>
        <v>20240925-1316N0011-합지</v>
      </c>
      <c r="C3040">
        <v>1</v>
      </c>
      <c r="D3040" t="s">
        <v>60</v>
      </c>
      <c r="E3040" s="1">
        <v>45560</v>
      </c>
      <c r="F3040" s="1">
        <v>45566</v>
      </c>
      <c r="G3040" s="1">
        <v>45579</v>
      </c>
      <c r="H3040" s="1">
        <v>45656</v>
      </c>
      <c r="I3040" s="1">
        <v>45580</v>
      </c>
      <c r="J3040" t="s">
        <v>31</v>
      </c>
      <c r="K3040" t="s">
        <v>32</v>
      </c>
      <c r="L3040">
        <v>6000</v>
      </c>
      <c r="M3040">
        <v>6000</v>
      </c>
      <c r="N3040">
        <v>13</v>
      </c>
      <c r="O3040" t="s">
        <v>2304</v>
      </c>
      <c r="P3040" t="s">
        <v>2305</v>
      </c>
      <c r="Q3040" t="s">
        <v>42</v>
      </c>
      <c r="R3040" t="s">
        <v>1050</v>
      </c>
      <c r="S3040" t="s">
        <v>4194</v>
      </c>
      <c r="T3040">
        <v>17142</v>
      </c>
    </row>
    <row r="3041" spans="1:20" x14ac:dyDescent="0.3">
      <c r="A3041" t="s">
        <v>29</v>
      </c>
      <c r="B3041" t="str">
        <f>_xlfn.CONCAT(쿼리1[[#This Row],[주문번호]], "-", 쿼리1[[#This Row],[공정명]])</f>
        <v>20240924-1318P0085-합지</v>
      </c>
      <c r="C3041">
        <v>3</v>
      </c>
      <c r="D3041" t="s">
        <v>60</v>
      </c>
      <c r="E3041" s="1">
        <v>45559</v>
      </c>
      <c r="F3041" s="1">
        <v>45567</v>
      </c>
      <c r="G3041" s="1">
        <v>45589</v>
      </c>
      <c r="H3041" s="1">
        <v>45656</v>
      </c>
      <c r="I3041" s="1">
        <v>45603</v>
      </c>
      <c r="J3041" t="s">
        <v>31</v>
      </c>
      <c r="K3041" t="s">
        <v>32</v>
      </c>
      <c r="L3041">
        <v>6000</v>
      </c>
      <c r="M3041">
        <v>6000</v>
      </c>
      <c r="N3041">
        <v>22</v>
      </c>
      <c r="O3041" t="s">
        <v>33</v>
      </c>
      <c r="P3041" t="s">
        <v>34</v>
      </c>
      <c r="Q3041" t="s">
        <v>35</v>
      </c>
      <c r="R3041" t="s">
        <v>36</v>
      </c>
      <c r="S3041" t="s">
        <v>4194</v>
      </c>
      <c r="T3041">
        <v>15000</v>
      </c>
    </row>
    <row r="3042" spans="1:20" x14ac:dyDescent="0.3">
      <c r="A3042" t="s">
        <v>29</v>
      </c>
      <c r="B3042" t="str">
        <f>_xlfn.CONCAT(쿼리1[[#This Row],[주문번호]], "-", 쿼리1[[#This Row],[공정명]])</f>
        <v>20240924-1318P0085-합지</v>
      </c>
      <c r="C3042">
        <v>3</v>
      </c>
      <c r="D3042" t="s">
        <v>60</v>
      </c>
      <c r="E3042" s="1">
        <v>45559</v>
      </c>
      <c r="F3042" s="1">
        <v>45567</v>
      </c>
      <c r="G3042" s="1">
        <v>45589</v>
      </c>
      <c r="H3042" s="1">
        <v>45656</v>
      </c>
      <c r="I3042" s="1">
        <v>45603</v>
      </c>
      <c r="J3042" t="s">
        <v>31</v>
      </c>
      <c r="K3042" t="s">
        <v>32</v>
      </c>
      <c r="L3042">
        <v>6000</v>
      </c>
      <c r="M3042">
        <v>6000</v>
      </c>
      <c r="N3042">
        <v>22</v>
      </c>
      <c r="O3042" t="s">
        <v>33</v>
      </c>
      <c r="P3042" t="s">
        <v>34</v>
      </c>
      <c r="Q3042" t="s">
        <v>35</v>
      </c>
      <c r="R3042" t="s">
        <v>36</v>
      </c>
      <c r="S3042" t="s">
        <v>4194</v>
      </c>
      <c r="T3042">
        <v>15000</v>
      </c>
    </row>
    <row r="3043" spans="1:20" x14ac:dyDescent="0.3">
      <c r="A3043" t="s">
        <v>984</v>
      </c>
      <c r="B3043" t="str">
        <f>_xlfn.CONCAT(쿼리1[[#This Row],[주문번호]], "-", 쿼리1[[#This Row],[공정명]])</f>
        <v>20241217-1000170032-합지</v>
      </c>
      <c r="C3043">
        <v>3</v>
      </c>
      <c r="D3043" t="s">
        <v>60</v>
      </c>
      <c r="E3043" s="1">
        <v>45643</v>
      </c>
      <c r="F3043" s="1">
        <v>45653</v>
      </c>
      <c r="G3043" s="1">
        <v>45652</v>
      </c>
      <c r="H3043" s="1">
        <v>45656</v>
      </c>
      <c r="I3043" s="1">
        <v>45652</v>
      </c>
      <c r="J3043" t="s">
        <v>31</v>
      </c>
      <c r="K3043" t="s">
        <v>39</v>
      </c>
      <c r="L3043">
        <v>3000</v>
      </c>
      <c r="M3043">
        <v>2900</v>
      </c>
      <c r="N3043">
        <v>-1</v>
      </c>
      <c r="O3043" t="s">
        <v>91</v>
      </c>
      <c r="P3043" t="s">
        <v>110</v>
      </c>
      <c r="Q3043" t="s">
        <v>985</v>
      </c>
      <c r="R3043" t="s">
        <v>26</v>
      </c>
      <c r="S3043" t="s">
        <v>3709</v>
      </c>
      <c r="T3043">
        <v>10000</v>
      </c>
    </row>
    <row r="3044" spans="1:20" x14ac:dyDescent="0.3">
      <c r="A3044" t="s">
        <v>4195</v>
      </c>
      <c r="B3044" t="str">
        <f>_xlfn.CONCAT(쿼리1[[#This Row],[주문번호]], "-", 쿼리1[[#This Row],[공정명]])</f>
        <v>20241129-1000169749-합지</v>
      </c>
      <c r="C3044">
        <v>1</v>
      </c>
      <c r="D3044" t="s">
        <v>60</v>
      </c>
      <c r="E3044" s="1">
        <v>45625</v>
      </c>
      <c r="F3044" s="1">
        <v>45635</v>
      </c>
      <c r="G3044" s="1">
        <v>45631</v>
      </c>
      <c r="H3044" s="1">
        <v>45656</v>
      </c>
      <c r="I3044" s="1">
        <v>45633</v>
      </c>
      <c r="J3044" t="s">
        <v>31</v>
      </c>
      <c r="K3044" t="s">
        <v>39</v>
      </c>
      <c r="L3044">
        <v>4000</v>
      </c>
      <c r="M3044">
        <v>4000</v>
      </c>
      <c r="N3044">
        <v>-4</v>
      </c>
      <c r="O3044" t="s">
        <v>4196</v>
      </c>
      <c r="P3044" t="s">
        <v>2704</v>
      </c>
      <c r="Q3044" t="s">
        <v>4197</v>
      </c>
      <c r="R3044" t="s">
        <v>26</v>
      </c>
      <c r="S3044" t="s">
        <v>3709</v>
      </c>
      <c r="T3044">
        <v>16</v>
      </c>
    </row>
    <row r="3045" spans="1:20" x14ac:dyDescent="0.3">
      <c r="A3045" t="s">
        <v>4198</v>
      </c>
      <c r="B3045" t="str">
        <f>_xlfn.CONCAT(쿼리1[[#This Row],[주문번호]], "-", 쿼리1[[#This Row],[공정명]])</f>
        <v>20241202-1120P0037-합지</v>
      </c>
      <c r="C3045">
        <v>1</v>
      </c>
      <c r="D3045" t="s">
        <v>60</v>
      </c>
      <c r="E3045" s="1">
        <v>45628</v>
      </c>
      <c r="F3045" s="1">
        <v>45636</v>
      </c>
      <c r="G3045" s="1">
        <v>45637</v>
      </c>
      <c r="H3045" s="1">
        <v>45656</v>
      </c>
      <c r="I3045" s="1">
        <v>45642</v>
      </c>
      <c r="J3045" t="s">
        <v>31</v>
      </c>
      <c r="K3045" t="s">
        <v>32</v>
      </c>
      <c r="L3045">
        <v>8000</v>
      </c>
      <c r="M3045">
        <v>7900</v>
      </c>
      <c r="N3045">
        <v>1</v>
      </c>
      <c r="O3045" t="s">
        <v>536</v>
      </c>
      <c r="P3045" t="s">
        <v>4199</v>
      </c>
      <c r="Q3045" t="s">
        <v>4200</v>
      </c>
      <c r="R3045" t="s">
        <v>26</v>
      </c>
      <c r="S3045" t="s">
        <v>3709</v>
      </c>
      <c r="T3045">
        <v>32</v>
      </c>
    </row>
    <row r="3046" spans="1:20" x14ac:dyDescent="0.3">
      <c r="A3046" t="s">
        <v>978</v>
      </c>
      <c r="B3046" t="str">
        <f>_xlfn.CONCAT(쿼리1[[#This Row],[주문번호]], "-", 쿼리1[[#This Row],[공정명]])</f>
        <v>20241205-1000152197-합지</v>
      </c>
      <c r="C3046">
        <v>3</v>
      </c>
      <c r="D3046" t="s">
        <v>60</v>
      </c>
      <c r="E3046" s="1">
        <v>45631</v>
      </c>
      <c r="F3046" s="1">
        <v>45638</v>
      </c>
      <c r="G3046" s="1">
        <v>45639</v>
      </c>
      <c r="H3046" s="1">
        <v>45656</v>
      </c>
      <c r="I3046" s="1">
        <v>45645</v>
      </c>
      <c r="J3046" t="s">
        <v>31</v>
      </c>
      <c r="K3046" t="s">
        <v>32</v>
      </c>
      <c r="L3046">
        <v>24000</v>
      </c>
      <c r="M3046">
        <v>24000</v>
      </c>
      <c r="N3046">
        <v>1</v>
      </c>
      <c r="O3046" t="s">
        <v>979</v>
      </c>
      <c r="P3046" t="s">
        <v>980</v>
      </c>
      <c r="Q3046" t="s">
        <v>981</v>
      </c>
      <c r="R3046" t="s">
        <v>26</v>
      </c>
      <c r="S3046" t="s">
        <v>3709</v>
      </c>
      <c r="T3046">
        <v>240000</v>
      </c>
    </row>
    <row r="3047" spans="1:20" x14ac:dyDescent="0.3">
      <c r="A3047" t="s">
        <v>4201</v>
      </c>
      <c r="B3047" t="str">
        <f>_xlfn.CONCAT(쿼리1[[#This Row],[주문번호]], "-", 쿼리1[[#This Row],[공정명]])</f>
        <v>20241122-1000169587-합지</v>
      </c>
      <c r="C3047">
        <v>3</v>
      </c>
      <c r="D3047" t="s">
        <v>60</v>
      </c>
      <c r="E3047" s="1">
        <v>45618</v>
      </c>
      <c r="F3047" s="1">
        <v>45629</v>
      </c>
      <c r="G3047" s="1">
        <v>45628</v>
      </c>
      <c r="H3047" s="1">
        <v>45656</v>
      </c>
      <c r="I3047" s="1">
        <v>45632</v>
      </c>
      <c r="J3047" t="s">
        <v>31</v>
      </c>
      <c r="K3047" t="s">
        <v>39</v>
      </c>
      <c r="L3047">
        <v>12000</v>
      </c>
      <c r="M3047">
        <v>12000</v>
      </c>
      <c r="N3047">
        <v>-1</v>
      </c>
      <c r="O3047" t="s">
        <v>3853</v>
      </c>
      <c r="P3047" t="s">
        <v>2704</v>
      </c>
      <c r="Q3047" t="s">
        <v>4202</v>
      </c>
      <c r="R3047" t="s">
        <v>26</v>
      </c>
      <c r="S3047" t="s">
        <v>3709</v>
      </c>
      <c r="T3047">
        <v>48</v>
      </c>
    </row>
    <row r="3048" spans="1:20" x14ac:dyDescent="0.3">
      <c r="A3048" t="s">
        <v>4203</v>
      </c>
      <c r="B3048" t="str">
        <f>_xlfn.CONCAT(쿼리1[[#This Row],[주문번호]], "-", 쿼리1[[#This Row],[공정명]])</f>
        <v>20241211-1000161948-합지</v>
      </c>
      <c r="C3048">
        <v>3</v>
      </c>
      <c r="D3048" t="s">
        <v>60</v>
      </c>
      <c r="E3048" s="1">
        <v>45637</v>
      </c>
      <c r="F3048" s="1">
        <v>45646</v>
      </c>
      <c r="G3048" s="1">
        <v>45644</v>
      </c>
      <c r="H3048" s="1">
        <v>45656</v>
      </c>
      <c r="I3048" s="1">
        <v>45645</v>
      </c>
      <c r="J3048" t="s">
        <v>31</v>
      </c>
      <c r="K3048" t="s">
        <v>39</v>
      </c>
      <c r="L3048">
        <v>8000</v>
      </c>
      <c r="M3048">
        <v>8000</v>
      </c>
      <c r="N3048">
        <v>-2</v>
      </c>
      <c r="O3048" t="s">
        <v>1533</v>
      </c>
      <c r="P3048" t="s">
        <v>4204</v>
      </c>
      <c r="Q3048" t="s">
        <v>4205</v>
      </c>
      <c r="R3048" t="s">
        <v>26</v>
      </c>
      <c r="S3048" t="s">
        <v>3709</v>
      </c>
      <c r="T3048">
        <v>32</v>
      </c>
    </row>
    <row r="3049" spans="1:20" x14ac:dyDescent="0.3">
      <c r="A3049" t="s">
        <v>4206</v>
      </c>
      <c r="B3049" t="str">
        <f>_xlfn.CONCAT(쿼리1[[#This Row],[주문번호]], "-", 쿼리1[[#This Row],[공정명]])</f>
        <v>20241219-1000170028-합지</v>
      </c>
      <c r="C3049">
        <v>3</v>
      </c>
      <c r="D3049" t="s">
        <v>60</v>
      </c>
      <c r="E3049" s="1">
        <v>45645</v>
      </c>
      <c r="F3049" s="1">
        <v>45653</v>
      </c>
      <c r="G3049" s="1">
        <v>45646</v>
      </c>
      <c r="H3049" s="1">
        <v>45656</v>
      </c>
      <c r="I3049" s="1">
        <v>45650</v>
      </c>
      <c r="J3049" t="s">
        <v>31</v>
      </c>
      <c r="K3049" t="s">
        <v>39</v>
      </c>
      <c r="L3049">
        <v>4000</v>
      </c>
      <c r="M3049">
        <v>4000</v>
      </c>
      <c r="N3049">
        <v>-7</v>
      </c>
      <c r="O3049" t="s">
        <v>1533</v>
      </c>
      <c r="P3049" t="s">
        <v>4207</v>
      </c>
      <c r="Q3049" t="s">
        <v>4208</v>
      </c>
      <c r="R3049" t="s">
        <v>26</v>
      </c>
      <c r="S3049" t="s">
        <v>3709</v>
      </c>
      <c r="T3049">
        <v>24</v>
      </c>
    </row>
    <row r="3050" spans="1:20" x14ac:dyDescent="0.3">
      <c r="A3050" t="s">
        <v>4209</v>
      </c>
      <c r="B3050" t="str">
        <f>_xlfn.CONCAT(쿼리1[[#This Row],[주문번호]], "-", 쿼리1[[#This Row],[공정명]])</f>
        <v>20241220-1118P0274-합지</v>
      </c>
      <c r="C3050">
        <v>2</v>
      </c>
      <c r="D3050" t="s">
        <v>60</v>
      </c>
      <c r="E3050" s="1">
        <v>45646</v>
      </c>
      <c r="F3050" s="1">
        <v>45656</v>
      </c>
      <c r="G3050" s="1"/>
      <c r="H3050" s="1">
        <v>45656</v>
      </c>
      <c r="I3050" s="1">
        <v>45653</v>
      </c>
      <c r="J3050" t="s">
        <v>21</v>
      </c>
      <c r="K3050" t="s">
        <v>282</v>
      </c>
      <c r="L3050">
        <v>8000</v>
      </c>
      <c r="O3050" t="s">
        <v>4210</v>
      </c>
      <c r="P3050" t="s">
        <v>4211</v>
      </c>
      <c r="Q3050" t="s">
        <v>4212</v>
      </c>
      <c r="R3050" t="s">
        <v>26</v>
      </c>
      <c r="S3050" t="s">
        <v>3709</v>
      </c>
      <c r="T3050">
        <v>32</v>
      </c>
    </row>
    <row r="3051" spans="1:20" x14ac:dyDescent="0.3">
      <c r="A3051" t="s">
        <v>4213</v>
      </c>
      <c r="B3051" t="str">
        <f>_xlfn.CONCAT(쿼리1[[#This Row],[주문번호]], "-", 쿼리1[[#This Row],[공정명]])</f>
        <v>20241129-1000156550-합지</v>
      </c>
      <c r="C3051">
        <v>3</v>
      </c>
      <c r="D3051" t="s">
        <v>60</v>
      </c>
      <c r="E3051" s="1">
        <v>45625</v>
      </c>
      <c r="F3051" s="1">
        <v>45636</v>
      </c>
      <c r="G3051" s="1">
        <v>45636</v>
      </c>
      <c r="H3051" s="1">
        <v>45656</v>
      </c>
      <c r="I3051" s="1">
        <v>45638</v>
      </c>
      <c r="J3051" t="s">
        <v>31</v>
      </c>
      <c r="K3051" t="s">
        <v>39</v>
      </c>
      <c r="L3051">
        <v>8000</v>
      </c>
      <c r="M3051">
        <v>8000</v>
      </c>
      <c r="N3051">
        <v>0</v>
      </c>
      <c r="O3051" t="s">
        <v>3853</v>
      </c>
      <c r="P3051" t="s">
        <v>4214</v>
      </c>
      <c r="Q3051" t="s">
        <v>4215</v>
      </c>
      <c r="R3051" t="s">
        <v>26</v>
      </c>
      <c r="S3051" t="s">
        <v>3709</v>
      </c>
      <c r="T3051">
        <v>32</v>
      </c>
    </row>
    <row r="3052" spans="1:20" x14ac:dyDescent="0.3">
      <c r="A3052" t="s">
        <v>4216</v>
      </c>
      <c r="B3052" t="str">
        <f>_xlfn.CONCAT(쿼리1[[#This Row],[주문번호]], "-", 쿼리1[[#This Row],[공정명]])</f>
        <v>20241204-1000169871-합지</v>
      </c>
      <c r="C3052">
        <v>1</v>
      </c>
      <c r="D3052" t="s">
        <v>60</v>
      </c>
      <c r="E3052" s="1">
        <v>45630</v>
      </c>
      <c r="F3052" s="1">
        <v>45639</v>
      </c>
      <c r="G3052" s="1">
        <v>45630</v>
      </c>
      <c r="H3052" s="1">
        <v>45656</v>
      </c>
      <c r="I3052" s="1">
        <v>45648</v>
      </c>
      <c r="J3052" t="s">
        <v>31</v>
      </c>
      <c r="K3052" t="s">
        <v>39</v>
      </c>
      <c r="L3052">
        <v>3000</v>
      </c>
      <c r="M3052">
        <v>3000</v>
      </c>
      <c r="N3052">
        <v>-9</v>
      </c>
      <c r="O3052" t="s">
        <v>4217</v>
      </c>
      <c r="P3052" t="s">
        <v>4218</v>
      </c>
      <c r="Q3052" t="s">
        <v>4219</v>
      </c>
      <c r="R3052" t="s">
        <v>26</v>
      </c>
      <c r="S3052" t="s">
        <v>3709</v>
      </c>
      <c r="T3052">
        <v>7500</v>
      </c>
    </row>
    <row r="3053" spans="1:20" x14ac:dyDescent="0.3">
      <c r="A3053" t="s">
        <v>4220</v>
      </c>
      <c r="B3053" t="str">
        <f>_xlfn.CONCAT(쿼리1[[#This Row],[주문번호]], "-", 쿼리1[[#This Row],[공정명]])</f>
        <v>20241226-1120P0015-합지</v>
      </c>
      <c r="C3053">
        <v>3</v>
      </c>
      <c r="D3053" t="s">
        <v>60</v>
      </c>
      <c r="E3053" s="1">
        <v>45652</v>
      </c>
      <c r="F3053" s="1">
        <v>45663</v>
      </c>
      <c r="G3053" s="1"/>
      <c r="H3053" s="1">
        <v>45656</v>
      </c>
      <c r="I3053" s="1"/>
      <c r="J3053" t="s">
        <v>21</v>
      </c>
      <c r="K3053" t="s">
        <v>282</v>
      </c>
      <c r="L3053">
        <v>8000</v>
      </c>
      <c r="O3053" t="s">
        <v>141</v>
      </c>
      <c r="P3053" t="s">
        <v>4153</v>
      </c>
      <c r="Q3053" t="s">
        <v>4154</v>
      </c>
      <c r="R3053" t="s">
        <v>26</v>
      </c>
      <c r="S3053" t="s">
        <v>3709</v>
      </c>
      <c r="T3053">
        <v>32</v>
      </c>
    </row>
    <row r="3054" spans="1:20" x14ac:dyDescent="0.3">
      <c r="A3054" t="s">
        <v>4221</v>
      </c>
      <c r="B3054" t="str">
        <f>_xlfn.CONCAT(쿼리1[[#This Row],[주문번호]], "-", 쿼리1[[#This Row],[공정명]])</f>
        <v>20241111-1000169584-합지</v>
      </c>
      <c r="C3054">
        <v>3</v>
      </c>
      <c r="D3054" t="s">
        <v>60</v>
      </c>
      <c r="E3054" s="1">
        <v>45607</v>
      </c>
      <c r="F3054" s="1">
        <v>45616</v>
      </c>
      <c r="G3054" s="1">
        <v>45615</v>
      </c>
      <c r="H3054" s="1">
        <v>45656</v>
      </c>
      <c r="I3054" s="1">
        <v>45621</v>
      </c>
      <c r="J3054" t="s">
        <v>31</v>
      </c>
      <c r="K3054" t="s">
        <v>39</v>
      </c>
      <c r="L3054">
        <v>6000</v>
      </c>
      <c r="M3054">
        <v>6000</v>
      </c>
      <c r="N3054">
        <v>-1</v>
      </c>
      <c r="O3054" t="s">
        <v>731</v>
      </c>
      <c r="P3054" t="s">
        <v>4222</v>
      </c>
      <c r="Q3054" t="s">
        <v>4223</v>
      </c>
      <c r="R3054" t="s">
        <v>2542</v>
      </c>
      <c r="S3054" t="s">
        <v>3709</v>
      </c>
      <c r="T3054">
        <v>18750</v>
      </c>
    </row>
    <row r="3055" spans="1:20" x14ac:dyDescent="0.3">
      <c r="A3055" t="s">
        <v>4224</v>
      </c>
      <c r="B3055" t="str">
        <f>_xlfn.CONCAT(쿼리1[[#This Row],[주문번호]], "-", 쿼리1[[#This Row],[공정명]])</f>
        <v>20241115-1000169584-합지</v>
      </c>
      <c r="C3055">
        <v>3</v>
      </c>
      <c r="D3055" t="s">
        <v>60</v>
      </c>
      <c r="E3055" s="1">
        <v>45611</v>
      </c>
      <c r="F3055" s="1">
        <v>45622</v>
      </c>
      <c r="G3055" s="1">
        <v>45618</v>
      </c>
      <c r="H3055" s="1">
        <v>45656</v>
      </c>
      <c r="I3055" s="1">
        <v>45625</v>
      </c>
      <c r="J3055" t="s">
        <v>31</v>
      </c>
      <c r="K3055" t="s">
        <v>39</v>
      </c>
      <c r="L3055">
        <v>12000</v>
      </c>
      <c r="M3055">
        <v>11830</v>
      </c>
      <c r="N3055">
        <v>-4</v>
      </c>
      <c r="O3055" t="s">
        <v>731</v>
      </c>
      <c r="P3055" t="s">
        <v>4222</v>
      </c>
      <c r="Q3055" t="s">
        <v>4223</v>
      </c>
      <c r="R3055" t="s">
        <v>2542</v>
      </c>
      <c r="S3055" t="s">
        <v>3709</v>
      </c>
      <c r="T3055">
        <v>37500</v>
      </c>
    </row>
    <row r="3056" spans="1:20" x14ac:dyDescent="0.3">
      <c r="A3056" t="s">
        <v>2668</v>
      </c>
      <c r="B3056" t="str">
        <f>_xlfn.CONCAT(쿼리1[[#This Row],[주문번호]], "-", 쿼리1[[#This Row],[공정명]])</f>
        <v>20241217-1000168256-합지</v>
      </c>
      <c r="C3056">
        <v>1</v>
      </c>
      <c r="D3056" t="s">
        <v>60</v>
      </c>
      <c r="E3056" s="1">
        <v>45643</v>
      </c>
      <c r="F3056" s="1">
        <v>45652</v>
      </c>
      <c r="G3056" s="1">
        <v>45646</v>
      </c>
      <c r="H3056" s="1">
        <v>45656</v>
      </c>
      <c r="I3056" s="1">
        <v>45650</v>
      </c>
      <c r="J3056" t="s">
        <v>31</v>
      </c>
      <c r="K3056" t="s">
        <v>39</v>
      </c>
      <c r="L3056">
        <v>12000</v>
      </c>
      <c r="M3056">
        <v>12000</v>
      </c>
      <c r="N3056">
        <v>-6</v>
      </c>
      <c r="O3056" t="s">
        <v>915</v>
      </c>
      <c r="P3056" t="s">
        <v>2664</v>
      </c>
      <c r="Q3056" t="s">
        <v>2665</v>
      </c>
      <c r="R3056" t="s">
        <v>26</v>
      </c>
      <c r="S3056" t="s">
        <v>3709</v>
      </c>
      <c r="T3056">
        <v>53333</v>
      </c>
    </row>
    <row r="3057" spans="1:20" x14ac:dyDescent="0.3">
      <c r="A3057" t="s">
        <v>4225</v>
      </c>
      <c r="B3057" t="str">
        <f>_xlfn.CONCAT(쿼리1[[#This Row],[주문번호]], "-", 쿼리1[[#This Row],[공정명]])</f>
        <v>20241226-1000169059-합지</v>
      </c>
      <c r="C3057">
        <v>3</v>
      </c>
      <c r="D3057" t="s">
        <v>60</v>
      </c>
      <c r="E3057" s="1">
        <v>45652</v>
      </c>
      <c r="F3057" s="1">
        <v>45663</v>
      </c>
      <c r="G3057" s="1"/>
      <c r="H3057" s="1">
        <v>45656</v>
      </c>
      <c r="I3057" s="1"/>
      <c r="J3057" t="s">
        <v>21</v>
      </c>
      <c r="K3057" t="s">
        <v>282</v>
      </c>
      <c r="L3057">
        <v>12000</v>
      </c>
      <c r="O3057" t="s">
        <v>3853</v>
      </c>
      <c r="P3057" t="s">
        <v>3932</v>
      </c>
      <c r="Q3057" t="s">
        <v>3933</v>
      </c>
      <c r="R3057" t="s">
        <v>26</v>
      </c>
      <c r="S3057" t="s">
        <v>3709</v>
      </c>
      <c r="T3057">
        <v>48</v>
      </c>
    </row>
    <row r="3058" spans="1:20" x14ac:dyDescent="0.3">
      <c r="A3058" t="s">
        <v>29</v>
      </c>
      <c r="B3058" t="str">
        <f>_xlfn.CONCAT(쿼리1[[#This Row],[주문번호]], "-", 쿼리1[[#This Row],[공정명]])</f>
        <v>20240924-1318P0085-합지</v>
      </c>
      <c r="C3058">
        <v>3</v>
      </c>
      <c r="D3058" t="s">
        <v>60</v>
      </c>
      <c r="E3058" s="1">
        <v>45559</v>
      </c>
      <c r="F3058" s="1">
        <v>45567</v>
      </c>
      <c r="G3058" s="1">
        <v>45589</v>
      </c>
      <c r="H3058" s="1">
        <v>45656</v>
      </c>
      <c r="I3058" s="1">
        <v>45603</v>
      </c>
      <c r="J3058" t="s">
        <v>31</v>
      </c>
      <c r="K3058" t="s">
        <v>32</v>
      </c>
      <c r="L3058">
        <v>6000</v>
      </c>
      <c r="M3058">
        <v>6000</v>
      </c>
      <c r="N3058">
        <v>22</v>
      </c>
      <c r="O3058" t="s">
        <v>33</v>
      </c>
      <c r="P3058" t="s">
        <v>34</v>
      </c>
      <c r="Q3058" t="s">
        <v>35</v>
      </c>
      <c r="R3058" t="s">
        <v>36</v>
      </c>
      <c r="S3058" t="s">
        <v>4194</v>
      </c>
      <c r="T3058">
        <v>15000</v>
      </c>
    </row>
    <row r="3059" spans="1:20" x14ac:dyDescent="0.3">
      <c r="A3059" t="s">
        <v>29</v>
      </c>
      <c r="B3059" t="str">
        <f>_xlfn.CONCAT(쿼리1[[#This Row],[주문번호]], "-", 쿼리1[[#This Row],[공정명]])</f>
        <v>20240924-1318P0085-합지</v>
      </c>
      <c r="C3059">
        <v>3</v>
      </c>
      <c r="D3059" t="s">
        <v>60</v>
      </c>
      <c r="E3059" s="1">
        <v>45559</v>
      </c>
      <c r="F3059" s="1">
        <v>45567</v>
      </c>
      <c r="G3059" s="1">
        <v>45589</v>
      </c>
      <c r="H3059" s="1">
        <v>45656</v>
      </c>
      <c r="I3059" s="1">
        <v>45603</v>
      </c>
      <c r="J3059" t="s">
        <v>31</v>
      </c>
      <c r="K3059" t="s">
        <v>32</v>
      </c>
      <c r="L3059">
        <v>6000</v>
      </c>
      <c r="M3059">
        <v>6000</v>
      </c>
      <c r="N3059">
        <v>22</v>
      </c>
      <c r="O3059" t="s">
        <v>33</v>
      </c>
      <c r="P3059" t="s">
        <v>34</v>
      </c>
      <c r="Q3059" t="s">
        <v>35</v>
      </c>
      <c r="R3059" t="s">
        <v>36</v>
      </c>
      <c r="S3059" t="s">
        <v>4194</v>
      </c>
      <c r="T3059">
        <v>15000</v>
      </c>
    </row>
    <row r="3060" spans="1:20" x14ac:dyDescent="0.3">
      <c r="A3060" t="s">
        <v>29</v>
      </c>
      <c r="B3060" t="str">
        <f>_xlfn.CONCAT(쿼리1[[#This Row],[주문번호]], "-", 쿼리1[[#This Row],[공정명]])</f>
        <v>20240924-1318P0085-분단</v>
      </c>
      <c r="C3060">
        <v>4</v>
      </c>
      <c r="D3060" t="s">
        <v>196</v>
      </c>
      <c r="E3060" s="1">
        <v>45559</v>
      </c>
      <c r="F3060" s="1">
        <v>45568</v>
      </c>
      <c r="G3060" s="1"/>
      <c r="H3060" s="1">
        <v>45656</v>
      </c>
      <c r="I3060" s="1">
        <v>45603</v>
      </c>
      <c r="J3060" t="s">
        <v>31</v>
      </c>
      <c r="K3060" t="s">
        <v>22</v>
      </c>
      <c r="L3060">
        <v>6000</v>
      </c>
      <c r="O3060" t="s">
        <v>33</v>
      </c>
      <c r="P3060" t="s">
        <v>34</v>
      </c>
      <c r="Q3060" t="s">
        <v>35</v>
      </c>
      <c r="R3060" t="s">
        <v>36</v>
      </c>
      <c r="S3060" t="s">
        <v>4194</v>
      </c>
      <c r="T3060">
        <v>15000</v>
      </c>
    </row>
    <row r="3061" spans="1:20" x14ac:dyDescent="0.3">
      <c r="A3061" t="s">
        <v>1707</v>
      </c>
      <c r="B3061" t="str">
        <f>_xlfn.CONCAT(쿼리1[[#This Row],[주문번호]], "-", 쿼리1[[#This Row],[공정명]])</f>
        <v>20240912-1000134595-합지</v>
      </c>
      <c r="C3061">
        <v>3</v>
      </c>
      <c r="D3061" t="s">
        <v>60</v>
      </c>
      <c r="E3061" s="1">
        <v>45547</v>
      </c>
      <c r="F3061" s="1">
        <v>45561</v>
      </c>
      <c r="G3061" s="1">
        <v>45561</v>
      </c>
      <c r="H3061" s="1">
        <v>45656</v>
      </c>
      <c r="I3061" s="1">
        <v>45575</v>
      </c>
      <c r="J3061" t="s">
        <v>31</v>
      </c>
      <c r="K3061" t="s">
        <v>39</v>
      </c>
      <c r="L3061">
        <v>6000</v>
      </c>
      <c r="M3061">
        <v>6000</v>
      </c>
      <c r="N3061">
        <v>0</v>
      </c>
      <c r="O3061" t="s">
        <v>1708</v>
      </c>
      <c r="P3061" t="s">
        <v>1709</v>
      </c>
      <c r="Q3061" t="s">
        <v>1710</v>
      </c>
      <c r="R3061" t="s">
        <v>1711</v>
      </c>
      <c r="S3061" t="s">
        <v>4194</v>
      </c>
      <c r="T3061">
        <v>26086</v>
      </c>
    </row>
    <row r="3062" spans="1:20" x14ac:dyDescent="0.3">
      <c r="A3062" t="s">
        <v>1707</v>
      </c>
      <c r="B3062" t="str">
        <f>_xlfn.CONCAT(쿼리1[[#This Row],[주문번호]], "-", 쿼리1[[#This Row],[공정명]])</f>
        <v>20240912-1000134595-합지</v>
      </c>
      <c r="C3062">
        <v>3</v>
      </c>
      <c r="D3062" t="s">
        <v>60</v>
      </c>
      <c r="E3062" s="1">
        <v>45547</v>
      </c>
      <c r="F3062" s="1">
        <v>45561</v>
      </c>
      <c r="G3062" s="1">
        <v>45561</v>
      </c>
      <c r="H3062" s="1">
        <v>45656</v>
      </c>
      <c r="I3062" s="1">
        <v>45575</v>
      </c>
      <c r="J3062" t="s">
        <v>31</v>
      </c>
      <c r="K3062" t="s">
        <v>39</v>
      </c>
      <c r="L3062">
        <v>6000</v>
      </c>
      <c r="M3062">
        <v>6000</v>
      </c>
      <c r="N3062">
        <v>0</v>
      </c>
      <c r="O3062" t="s">
        <v>1708</v>
      </c>
      <c r="P3062" t="s">
        <v>1709</v>
      </c>
      <c r="Q3062" t="s">
        <v>1710</v>
      </c>
      <c r="R3062" t="s">
        <v>1711</v>
      </c>
      <c r="S3062" t="s">
        <v>4194</v>
      </c>
      <c r="T3062">
        <v>26086</v>
      </c>
    </row>
    <row r="3063" spans="1:20" x14ac:dyDescent="0.3">
      <c r="A3063" t="s">
        <v>1707</v>
      </c>
      <c r="B3063" t="str">
        <f>_xlfn.CONCAT(쿼리1[[#This Row],[주문번호]], "-", 쿼리1[[#This Row],[공정명]])</f>
        <v>20240912-1000134595-합지</v>
      </c>
      <c r="C3063">
        <v>3</v>
      </c>
      <c r="D3063" t="s">
        <v>60</v>
      </c>
      <c r="E3063" s="1">
        <v>45547</v>
      </c>
      <c r="F3063" s="1">
        <v>45561</v>
      </c>
      <c r="G3063" s="1">
        <v>45561</v>
      </c>
      <c r="H3063" s="1">
        <v>45656</v>
      </c>
      <c r="I3063" s="1">
        <v>45575</v>
      </c>
      <c r="J3063" t="s">
        <v>31</v>
      </c>
      <c r="K3063" t="s">
        <v>39</v>
      </c>
      <c r="L3063">
        <v>6000</v>
      </c>
      <c r="M3063">
        <v>6000</v>
      </c>
      <c r="N3063">
        <v>0</v>
      </c>
      <c r="O3063" t="s">
        <v>1708</v>
      </c>
      <c r="P3063" t="s">
        <v>1709</v>
      </c>
      <c r="Q3063" t="s">
        <v>1710</v>
      </c>
      <c r="R3063" t="s">
        <v>1711</v>
      </c>
      <c r="S3063" t="s">
        <v>4194</v>
      </c>
      <c r="T3063">
        <v>26086</v>
      </c>
    </row>
    <row r="3064" spans="1:20" x14ac:dyDescent="0.3">
      <c r="A3064" t="s">
        <v>1707</v>
      </c>
      <c r="B3064" t="str">
        <f>_xlfn.CONCAT(쿼리1[[#This Row],[주문번호]], "-", 쿼리1[[#This Row],[공정명]])</f>
        <v>20240912-1000134595-합지</v>
      </c>
      <c r="C3064">
        <v>3</v>
      </c>
      <c r="D3064" t="s">
        <v>60</v>
      </c>
      <c r="E3064" s="1">
        <v>45547</v>
      </c>
      <c r="F3064" s="1">
        <v>45561</v>
      </c>
      <c r="G3064" s="1">
        <v>45561</v>
      </c>
      <c r="H3064" s="1">
        <v>45656</v>
      </c>
      <c r="I3064" s="1">
        <v>45575</v>
      </c>
      <c r="J3064" t="s">
        <v>31</v>
      </c>
      <c r="K3064" t="s">
        <v>39</v>
      </c>
      <c r="L3064">
        <v>6000</v>
      </c>
      <c r="M3064">
        <v>6000</v>
      </c>
      <c r="N3064">
        <v>0</v>
      </c>
      <c r="O3064" t="s">
        <v>1708</v>
      </c>
      <c r="P3064" t="s">
        <v>1709</v>
      </c>
      <c r="Q3064" t="s">
        <v>1710</v>
      </c>
      <c r="R3064" t="s">
        <v>1711</v>
      </c>
      <c r="S3064" t="s">
        <v>4194</v>
      </c>
      <c r="T3064">
        <v>26086</v>
      </c>
    </row>
    <row r="3065" spans="1:20" x14ac:dyDescent="0.3">
      <c r="A3065" t="s">
        <v>1707</v>
      </c>
      <c r="B3065" t="str">
        <f>_xlfn.CONCAT(쿼리1[[#This Row],[주문번호]], "-", 쿼리1[[#This Row],[공정명]])</f>
        <v>20240912-1000134595-합지</v>
      </c>
      <c r="C3065">
        <v>3</v>
      </c>
      <c r="D3065" t="s">
        <v>60</v>
      </c>
      <c r="E3065" s="1">
        <v>45547</v>
      </c>
      <c r="F3065" s="1">
        <v>45561</v>
      </c>
      <c r="G3065" s="1">
        <v>45561</v>
      </c>
      <c r="H3065" s="1">
        <v>45656</v>
      </c>
      <c r="I3065" s="1">
        <v>45575</v>
      </c>
      <c r="J3065" t="s">
        <v>31</v>
      </c>
      <c r="K3065" t="s">
        <v>39</v>
      </c>
      <c r="L3065">
        <v>6000</v>
      </c>
      <c r="M3065">
        <v>6000</v>
      </c>
      <c r="N3065">
        <v>0</v>
      </c>
      <c r="O3065" t="s">
        <v>1708</v>
      </c>
      <c r="P3065" t="s">
        <v>1709</v>
      </c>
      <c r="Q3065" t="s">
        <v>1710</v>
      </c>
      <c r="R3065" t="s">
        <v>1711</v>
      </c>
      <c r="S3065" t="s">
        <v>4194</v>
      </c>
      <c r="T3065">
        <v>26086</v>
      </c>
    </row>
    <row r="3066" spans="1:20" x14ac:dyDescent="0.3">
      <c r="A3066" t="s">
        <v>1707</v>
      </c>
      <c r="B3066" t="str">
        <f>_xlfn.CONCAT(쿼리1[[#This Row],[주문번호]], "-", 쿼리1[[#This Row],[공정명]])</f>
        <v>20240912-1000134595-합지</v>
      </c>
      <c r="C3066">
        <v>3</v>
      </c>
      <c r="D3066" t="s">
        <v>60</v>
      </c>
      <c r="E3066" s="1">
        <v>45547</v>
      </c>
      <c r="F3066" s="1">
        <v>45561</v>
      </c>
      <c r="G3066" s="1">
        <v>45561</v>
      </c>
      <c r="H3066" s="1">
        <v>45656</v>
      </c>
      <c r="I3066" s="1">
        <v>45575</v>
      </c>
      <c r="J3066" t="s">
        <v>31</v>
      </c>
      <c r="K3066" t="s">
        <v>39</v>
      </c>
      <c r="L3066">
        <v>6000</v>
      </c>
      <c r="M3066">
        <v>6000</v>
      </c>
      <c r="N3066">
        <v>0</v>
      </c>
      <c r="O3066" t="s">
        <v>1708</v>
      </c>
      <c r="P3066" t="s">
        <v>1709</v>
      </c>
      <c r="Q3066" t="s">
        <v>1710</v>
      </c>
      <c r="R3066" t="s">
        <v>1711</v>
      </c>
      <c r="S3066" t="s">
        <v>4194</v>
      </c>
      <c r="T3066">
        <v>26086</v>
      </c>
    </row>
    <row r="3067" spans="1:20" x14ac:dyDescent="0.3">
      <c r="A3067" t="s">
        <v>1707</v>
      </c>
      <c r="B3067" t="str">
        <f>_xlfn.CONCAT(쿼리1[[#This Row],[주문번호]], "-", 쿼리1[[#This Row],[공정명]])</f>
        <v>20240912-1000134595-합지</v>
      </c>
      <c r="C3067">
        <v>3</v>
      </c>
      <c r="D3067" t="s">
        <v>60</v>
      </c>
      <c r="E3067" s="1">
        <v>45547</v>
      </c>
      <c r="F3067" s="1">
        <v>45561</v>
      </c>
      <c r="G3067" s="1">
        <v>45561</v>
      </c>
      <c r="H3067" s="1">
        <v>45656</v>
      </c>
      <c r="I3067" s="1">
        <v>45575</v>
      </c>
      <c r="J3067" t="s">
        <v>31</v>
      </c>
      <c r="K3067" t="s">
        <v>39</v>
      </c>
      <c r="L3067">
        <v>6000</v>
      </c>
      <c r="M3067">
        <v>6000</v>
      </c>
      <c r="N3067">
        <v>0</v>
      </c>
      <c r="O3067" t="s">
        <v>1708</v>
      </c>
      <c r="P3067" t="s">
        <v>1709</v>
      </c>
      <c r="Q3067" t="s">
        <v>1710</v>
      </c>
      <c r="R3067" t="s">
        <v>1711</v>
      </c>
      <c r="S3067" t="s">
        <v>4194</v>
      </c>
      <c r="T3067">
        <v>26086</v>
      </c>
    </row>
    <row r="3068" spans="1:20" x14ac:dyDescent="0.3">
      <c r="A3068" t="s">
        <v>2895</v>
      </c>
      <c r="B3068" t="str">
        <f>_xlfn.CONCAT(쿼리1[[#This Row],[주문번호]], "-", 쿼리1[[#This Row],[공정명]])</f>
        <v>20240903-1000157741-합지</v>
      </c>
      <c r="C3068">
        <v>3</v>
      </c>
      <c r="D3068" t="s">
        <v>60</v>
      </c>
      <c r="E3068" s="1">
        <v>45538</v>
      </c>
      <c r="F3068" s="1">
        <v>45546</v>
      </c>
      <c r="G3068" s="1"/>
      <c r="H3068" s="1">
        <v>45656</v>
      </c>
      <c r="I3068" s="1">
        <v>45541</v>
      </c>
      <c r="J3068" t="s">
        <v>21</v>
      </c>
      <c r="K3068" t="s">
        <v>22</v>
      </c>
      <c r="L3068">
        <v>6000</v>
      </c>
      <c r="O3068" t="s">
        <v>2896</v>
      </c>
      <c r="P3068" t="s">
        <v>2897</v>
      </c>
      <c r="Q3068" t="s">
        <v>2898</v>
      </c>
      <c r="R3068" t="s">
        <v>1251</v>
      </c>
      <c r="S3068" t="s">
        <v>4194</v>
      </c>
      <c r="T3068">
        <v>10000</v>
      </c>
    </row>
    <row r="3069" spans="1:20" x14ac:dyDescent="0.3">
      <c r="A3069" t="s">
        <v>2895</v>
      </c>
      <c r="B3069" t="str">
        <f>_xlfn.CONCAT(쿼리1[[#This Row],[주문번호]], "-", 쿼리1[[#This Row],[공정명]])</f>
        <v>20240903-1000157741-합지</v>
      </c>
      <c r="C3069">
        <v>3</v>
      </c>
      <c r="D3069" t="s">
        <v>60</v>
      </c>
      <c r="E3069" s="1">
        <v>45538</v>
      </c>
      <c r="F3069" s="1">
        <v>45546</v>
      </c>
      <c r="G3069" s="1"/>
      <c r="H3069" s="1">
        <v>45656</v>
      </c>
      <c r="I3069" s="1">
        <v>45541</v>
      </c>
      <c r="J3069" t="s">
        <v>21</v>
      </c>
      <c r="K3069" t="s">
        <v>22</v>
      </c>
      <c r="L3069">
        <v>6000</v>
      </c>
      <c r="O3069" t="s">
        <v>2896</v>
      </c>
      <c r="P3069" t="s">
        <v>2897</v>
      </c>
      <c r="Q3069" t="s">
        <v>2898</v>
      </c>
      <c r="R3069" t="s">
        <v>1251</v>
      </c>
      <c r="S3069" t="s">
        <v>4194</v>
      </c>
      <c r="T3069">
        <v>10000</v>
      </c>
    </row>
    <row r="3070" spans="1:20" x14ac:dyDescent="0.3">
      <c r="A3070" t="s">
        <v>2895</v>
      </c>
      <c r="B3070" t="str">
        <f>_xlfn.CONCAT(쿼리1[[#This Row],[주문번호]], "-", 쿼리1[[#This Row],[공정명]])</f>
        <v>20240903-1000157741-합지</v>
      </c>
      <c r="C3070">
        <v>3</v>
      </c>
      <c r="D3070" t="s">
        <v>60</v>
      </c>
      <c r="E3070" s="1">
        <v>45538</v>
      </c>
      <c r="F3070" s="1">
        <v>45546</v>
      </c>
      <c r="G3070" s="1"/>
      <c r="H3070" s="1">
        <v>45656</v>
      </c>
      <c r="I3070" s="1">
        <v>45541</v>
      </c>
      <c r="J3070" t="s">
        <v>21</v>
      </c>
      <c r="K3070" t="s">
        <v>22</v>
      </c>
      <c r="L3070">
        <v>6000</v>
      </c>
      <c r="O3070" t="s">
        <v>2896</v>
      </c>
      <c r="P3070" t="s">
        <v>2897</v>
      </c>
      <c r="Q3070" t="s">
        <v>2898</v>
      </c>
      <c r="R3070" t="s">
        <v>1251</v>
      </c>
      <c r="S3070" t="s">
        <v>4194</v>
      </c>
      <c r="T3070">
        <v>10000</v>
      </c>
    </row>
    <row r="3071" spans="1:20" x14ac:dyDescent="0.3">
      <c r="A3071" t="s">
        <v>2895</v>
      </c>
      <c r="B3071" t="str">
        <f>_xlfn.CONCAT(쿼리1[[#This Row],[주문번호]], "-", 쿼리1[[#This Row],[공정명]])</f>
        <v>20240903-1000157741-분단</v>
      </c>
      <c r="C3071">
        <v>4</v>
      </c>
      <c r="D3071" t="s">
        <v>196</v>
      </c>
      <c r="E3071" s="1">
        <v>45538</v>
      </c>
      <c r="F3071" s="1">
        <v>45547</v>
      </c>
      <c r="G3071" s="1"/>
      <c r="H3071" s="1">
        <v>45656</v>
      </c>
      <c r="I3071" s="1">
        <v>45541</v>
      </c>
      <c r="J3071" t="s">
        <v>21</v>
      </c>
      <c r="K3071" t="s">
        <v>22</v>
      </c>
      <c r="L3071">
        <v>6000</v>
      </c>
      <c r="O3071" t="s">
        <v>2896</v>
      </c>
      <c r="P3071" t="s">
        <v>2897</v>
      </c>
      <c r="Q3071" t="s">
        <v>2898</v>
      </c>
      <c r="R3071" t="s">
        <v>1251</v>
      </c>
      <c r="S3071" t="s">
        <v>4194</v>
      </c>
      <c r="T3071">
        <v>10000</v>
      </c>
    </row>
    <row r="3072" spans="1:20" x14ac:dyDescent="0.3">
      <c r="A3072" t="s">
        <v>2899</v>
      </c>
      <c r="B3072" t="str">
        <f>_xlfn.CONCAT(쿼리1[[#This Row],[주문번호]], "-", 쿼리1[[#This Row],[공정명]])</f>
        <v>20241004-1000157741-합지</v>
      </c>
      <c r="C3072">
        <v>3</v>
      </c>
      <c r="D3072" t="s">
        <v>60</v>
      </c>
      <c r="E3072" s="1">
        <v>45569</v>
      </c>
      <c r="F3072" s="1">
        <v>45575</v>
      </c>
      <c r="G3072" s="1">
        <v>45579</v>
      </c>
      <c r="H3072" s="1">
        <v>45656</v>
      </c>
      <c r="I3072" s="1">
        <v>45579</v>
      </c>
      <c r="J3072" t="s">
        <v>31</v>
      </c>
      <c r="K3072" t="s">
        <v>32</v>
      </c>
      <c r="L3072">
        <v>6000</v>
      </c>
      <c r="M3072">
        <v>6000</v>
      </c>
      <c r="N3072">
        <v>4</v>
      </c>
      <c r="O3072" t="s">
        <v>2896</v>
      </c>
      <c r="P3072" t="s">
        <v>2897</v>
      </c>
      <c r="Q3072" t="s">
        <v>2898</v>
      </c>
      <c r="R3072" t="s">
        <v>1251</v>
      </c>
      <c r="S3072" t="s">
        <v>4194</v>
      </c>
      <c r="T3072">
        <v>10000</v>
      </c>
    </row>
    <row r="3073" spans="1:20" x14ac:dyDescent="0.3">
      <c r="A3073" t="s">
        <v>2899</v>
      </c>
      <c r="B3073" t="str">
        <f>_xlfn.CONCAT(쿼리1[[#This Row],[주문번호]], "-", 쿼리1[[#This Row],[공정명]])</f>
        <v>20241004-1000157741-합지</v>
      </c>
      <c r="C3073">
        <v>3</v>
      </c>
      <c r="D3073" t="s">
        <v>60</v>
      </c>
      <c r="E3073" s="1">
        <v>45569</v>
      </c>
      <c r="F3073" s="1">
        <v>45575</v>
      </c>
      <c r="G3073" s="1">
        <v>45579</v>
      </c>
      <c r="H3073" s="1">
        <v>45656</v>
      </c>
      <c r="I3073" s="1">
        <v>45579</v>
      </c>
      <c r="J3073" t="s">
        <v>31</v>
      </c>
      <c r="K3073" t="s">
        <v>32</v>
      </c>
      <c r="L3073">
        <v>6000</v>
      </c>
      <c r="M3073">
        <v>6000</v>
      </c>
      <c r="N3073">
        <v>4</v>
      </c>
      <c r="O3073" t="s">
        <v>2896</v>
      </c>
      <c r="P3073" t="s">
        <v>2897</v>
      </c>
      <c r="Q3073" t="s">
        <v>2898</v>
      </c>
      <c r="R3073" t="s">
        <v>1251</v>
      </c>
      <c r="S3073" t="s">
        <v>4194</v>
      </c>
      <c r="T3073">
        <v>10000</v>
      </c>
    </row>
    <row r="3074" spans="1:20" x14ac:dyDescent="0.3">
      <c r="A3074" t="s">
        <v>2899</v>
      </c>
      <c r="B3074" t="str">
        <f>_xlfn.CONCAT(쿼리1[[#This Row],[주문번호]], "-", 쿼리1[[#This Row],[공정명]])</f>
        <v>20241004-1000157741-합지</v>
      </c>
      <c r="C3074">
        <v>3</v>
      </c>
      <c r="D3074" t="s">
        <v>60</v>
      </c>
      <c r="E3074" s="1">
        <v>45569</v>
      </c>
      <c r="F3074" s="1">
        <v>45575</v>
      </c>
      <c r="G3074" s="1">
        <v>45579</v>
      </c>
      <c r="H3074" s="1">
        <v>45656</v>
      </c>
      <c r="I3074" s="1">
        <v>45579</v>
      </c>
      <c r="J3074" t="s">
        <v>31</v>
      </c>
      <c r="K3074" t="s">
        <v>32</v>
      </c>
      <c r="L3074">
        <v>6000</v>
      </c>
      <c r="M3074">
        <v>6000</v>
      </c>
      <c r="N3074">
        <v>4</v>
      </c>
      <c r="O3074" t="s">
        <v>2896</v>
      </c>
      <c r="P3074" t="s">
        <v>2897</v>
      </c>
      <c r="Q3074" t="s">
        <v>2898</v>
      </c>
      <c r="R3074" t="s">
        <v>1251</v>
      </c>
      <c r="S3074" t="s">
        <v>4194</v>
      </c>
      <c r="T3074">
        <v>10000</v>
      </c>
    </row>
    <row r="3075" spans="1:20" x14ac:dyDescent="0.3">
      <c r="A3075" t="s">
        <v>2899</v>
      </c>
      <c r="B3075" t="str">
        <f>_xlfn.CONCAT(쿼리1[[#This Row],[주문번호]], "-", 쿼리1[[#This Row],[공정명]])</f>
        <v>20241004-1000157741-합지</v>
      </c>
      <c r="C3075">
        <v>3</v>
      </c>
      <c r="D3075" t="s">
        <v>60</v>
      </c>
      <c r="E3075" s="1">
        <v>45569</v>
      </c>
      <c r="F3075" s="1">
        <v>45575</v>
      </c>
      <c r="G3075" s="1">
        <v>45579</v>
      </c>
      <c r="H3075" s="1">
        <v>45656</v>
      </c>
      <c r="I3075" s="1">
        <v>45579</v>
      </c>
      <c r="J3075" t="s">
        <v>31</v>
      </c>
      <c r="K3075" t="s">
        <v>32</v>
      </c>
      <c r="L3075">
        <v>6000</v>
      </c>
      <c r="M3075">
        <v>6000</v>
      </c>
      <c r="N3075">
        <v>4</v>
      </c>
      <c r="O3075" t="s">
        <v>2896</v>
      </c>
      <c r="P3075" t="s">
        <v>2897</v>
      </c>
      <c r="Q3075" t="s">
        <v>2898</v>
      </c>
      <c r="R3075" t="s">
        <v>1251</v>
      </c>
      <c r="S3075" t="s">
        <v>4194</v>
      </c>
      <c r="T3075">
        <v>10000</v>
      </c>
    </row>
    <row r="3076" spans="1:20" x14ac:dyDescent="0.3">
      <c r="A3076" t="s">
        <v>2899</v>
      </c>
      <c r="B3076" t="str">
        <f>_xlfn.CONCAT(쿼리1[[#This Row],[주문번호]], "-", 쿼리1[[#This Row],[공정명]])</f>
        <v>20241004-1000157741-합지</v>
      </c>
      <c r="C3076">
        <v>3</v>
      </c>
      <c r="D3076" t="s">
        <v>60</v>
      </c>
      <c r="E3076" s="1">
        <v>45569</v>
      </c>
      <c r="F3076" s="1">
        <v>45575</v>
      </c>
      <c r="G3076" s="1">
        <v>45579</v>
      </c>
      <c r="H3076" s="1">
        <v>45656</v>
      </c>
      <c r="I3076" s="1">
        <v>45579</v>
      </c>
      <c r="J3076" t="s">
        <v>31</v>
      </c>
      <c r="K3076" t="s">
        <v>32</v>
      </c>
      <c r="L3076">
        <v>6000</v>
      </c>
      <c r="M3076">
        <v>6000</v>
      </c>
      <c r="N3076">
        <v>4</v>
      </c>
      <c r="O3076" t="s">
        <v>2896</v>
      </c>
      <c r="P3076" t="s">
        <v>2897</v>
      </c>
      <c r="Q3076" t="s">
        <v>2898</v>
      </c>
      <c r="R3076" t="s">
        <v>1251</v>
      </c>
      <c r="S3076" t="s">
        <v>4194</v>
      </c>
      <c r="T3076">
        <v>10000</v>
      </c>
    </row>
    <row r="3077" spans="1:20" x14ac:dyDescent="0.3">
      <c r="A3077" t="s">
        <v>2899</v>
      </c>
      <c r="B3077" t="str">
        <f>_xlfn.CONCAT(쿼리1[[#This Row],[주문번호]], "-", 쿼리1[[#This Row],[공정명]])</f>
        <v>20241004-1000157741-합지</v>
      </c>
      <c r="C3077">
        <v>3</v>
      </c>
      <c r="D3077" t="s">
        <v>60</v>
      </c>
      <c r="E3077" s="1">
        <v>45569</v>
      </c>
      <c r="F3077" s="1">
        <v>45575</v>
      </c>
      <c r="G3077" s="1">
        <v>45579</v>
      </c>
      <c r="H3077" s="1">
        <v>45656</v>
      </c>
      <c r="I3077" s="1">
        <v>45579</v>
      </c>
      <c r="J3077" t="s">
        <v>31</v>
      </c>
      <c r="K3077" t="s">
        <v>32</v>
      </c>
      <c r="L3077">
        <v>6000</v>
      </c>
      <c r="M3077">
        <v>6000</v>
      </c>
      <c r="N3077">
        <v>4</v>
      </c>
      <c r="O3077" t="s">
        <v>2896</v>
      </c>
      <c r="P3077" t="s">
        <v>2897</v>
      </c>
      <c r="Q3077" t="s">
        <v>2898</v>
      </c>
      <c r="R3077" t="s">
        <v>1251</v>
      </c>
      <c r="S3077" t="s">
        <v>4194</v>
      </c>
      <c r="T3077">
        <v>10000</v>
      </c>
    </row>
    <row r="3078" spans="1:20" x14ac:dyDescent="0.3">
      <c r="A3078" t="s">
        <v>2899</v>
      </c>
      <c r="B3078" t="str">
        <f>_xlfn.CONCAT(쿼리1[[#This Row],[주문번호]], "-", 쿼리1[[#This Row],[공정명]])</f>
        <v>20241004-1000157741-합지</v>
      </c>
      <c r="C3078">
        <v>3</v>
      </c>
      <c r="D3078" t="s">
        <v>60</v>
      </c>
      <c r="E3078" s="1">
        <v>45569</v>
      </c>
      <c r="F3078" s="1">
        <v>45575</v>
      </c>
      <c r="G3078" s="1">
        <v>45579</v>
      </c>
      <c r="H3078" s="1">
        <v>45656</v>
      </c>
      <c r="I3078" s="1">
        <v>45579</v>
      </c>
      <c r="J3078" t="s">
        <v>31</v>
      </c>
      <c r="K3078" t="s">
        <v>32</v>
      </c>
      <c r="L3078">
        <v>6000</v>
      </c>
      <c r="M3078">
        <v>6000</v>
      </c>
      <c r="N3078">
        <v>4</v>
      </c>
      <c r="O3078" t="s">
        <v>2896</v>
      </c>
      <c r="P3078" t="s">
        <v>2897</v>
      </c>
      <c r="Q3078" t="s">
        <v>2898</v>
      </c>
      <c r="R3078" t="s">
        <v>1251</v>
      </c>
      <c r="S3078" t="s">
        <v>4194</v>
      </c>
      <c r="T3078">
        <v>10000</v>
      </c>
    </row>
    <row r="3079" spans="1:20" x14ac:dyDescent="0.3">
      <c r="A3079" t="s">
        <v>2899</v>
      </c>
      <c r="B3079" t="str">
        <f>_xlfn.CONCAT(쿼리1[[#This Row],[주문번호]], "-", 쿼리1[[#This Row],[공정명]])</f>
        <v>20241004-1000157741-합지</v>
      </c>
      <c r="C3079">
        <v>3</v>
      </c>
      <c r="D3079" t="s">
        <v>60</v>
      </c>
      <c r="E3079" s="1">
        <v>45569</v>
      </c>
      <c r="F3079" s="1">
        <v>45575</v>
      </c>
      <c r="G3079" s="1">
        <v>45579</v>
      </c>
      <c r="H3079" s="1">
        <v>45656</v>
      </c>
      <c r="I3079" s="1">
        <v>45579</v>
      </c>
      <c r="J3079" t="s">
        <v>31</v>
      </c>
      <c r="K3079" t="s">
        <v>32</v>
      </c>
      <c r="L3079">
        <v>6000</v>
      </c>
      <c r="M3079">
        <v>6000</v>
      </c>
      <c r="N3079">
        <v>4</v>
      </c>
      <c r="O3079" t="s">
        <v>2896</v>
      </c>
      <c r="P3079" t="s">
        <v>2897</v>
      </c>
      <c r="Q3079" t="s">
        <v>2898</v>
      </c>
      <c r="R3079" t="s">
        <v>1251</v>
      </c>
      <c r="S3079" t="s">
        <v>4194</v>
      </c>
      <c r="T3079">
        <v>10000</v>
      </c>
    </row>
    <row r="3080" spans="1:20" x14ac:dyDescent="0.3">
      <c r="A3080" t="s">
        <v>2899</v>
      </c>
      <c r="B3080" t="str">
        <f>_xlfn.CONCAT(쿼리1[[#This Row],[주문번호]], "-", 쿼리1[[#This Row],[공정명]])</f>
        <v>20241004-1000157741-합지</v>
      </c>
      <c r="C3080">
        <v>3</v>
      </c>
      <c r="D3080" t="s">
        <v>60</v>
      </c>
      <c r="E3080" s="1">
        <v>45569</v>
      </c>
      <c r="F3080" s="1">
        <v>45575</v>
      </c>
      <c r="G3080" s="1">
        <v>45579</v>
      </c>
      <c r="H3080" s="1">
        <v>45656</v>
      </c>
      <c r="I3080" s="1">
        <v>45579</v>
      </c>
      <c r="J3080" t="s">
        <v>31</v>
      </c>
      <c r="K3080" t="s">
        <v>32</v>
      </c>
      <c r="L3080">
        <v>6000</v>
      </c>
      <c r="M3080">
        <v>6000</v>
      </c>
      <c r="N3080">
        <v>4</v>
      </c>
      <c r="O3080" t="s">
        <v>2896</v>
      </c>
      <c r="P3080" t="s">
        <v>2897</v>
      </c>
      <c r="Q3080" t="s">
        <v>2898</v>
      </c>
      <c r="R3080" t="s">
        <v>1251</v>
      </c>
      <c r="S3080" t="s">
        <v>4194</v>
      </c>
      <c r="T3080">
        <v>10000</v>
      </c>
    </row>
    <row r="3081" spans="1:20" x14ac:dyDescent="0.3">
      <c r="A3081" t="s">
        <v>2899</v>
      </c>
      <c r="B3081" t="str">
        <f>_xlfn.CONCAT(쿼리1[[#This Row],[주문번호]], "-", 쿼리1[[#This Row],[공정명]])</f>
        <v>20241004-1000157741-분단</v>
      </c>
      <c r="C3081">
        <v>4</v>
      </c>
      <c r="D3081" t="s">
        <v>196</v>
      </c>
      <c r="E3081" s="1">
        <v>45569</v>
      </c>
      <c r="F3081" s="1">
        <v>45576</v>
      </c>
      <c r="G3081" s="1">
        <v>45579</v>
      </c>
      <c r="H3081" s="1">
        <v>45656</v>
      </c>
      <c r="I3081" s="1">
        <v>45579</v>
      </c>
      <c r="J3081" t="s">
        <v>31</v>
      </c>
      <c r="K3081" t="s">
        <v>32</v>
      </c>
      <c r="L3081">
        <v>6000</v>
      </c>
      <c r="M3081">
        <v>6000</v>
      </c>
      <c r="N3081">
        <v>3</v>
      </c>
      <c r="O3081" t="s">
        <v>2896</v>
      </c>
      <c r="P3081" t="s">
        <v>2897</v>
      </c>
      <c r="Q3081" t="s">
        <v>2898</v>
      </c>
      <c r="R3081" t="s">
        <v>1251</v>
      </c>
      <c r="S3081" t="s">
        <v>4194</v>
      </c>
      <c r="T3081">
        <v>10000</v>
      </c>
    </row>
    <row r="3082" spans="1:20" x14ac:dyDescent="0.3">
      <c r="A3082" t="s">
        <v>3398</v>
      </c>
      <c r="B3082" t="str">
        <f>_xlfn.CONCAT(쿼리1[[#This Row],[주문번호]], "-", 쿼리1[[#This Row],[공정명]])</f>
        <v>20241218-1419P0326-합지</v>
      </c>
      <c r="C3082">
        <v>3</v>
      </c>
      <c r="D3082" t="s">
        <v>60</v>
      </c>
      <c r="E3082" s="1">
        <v>45644</v>
      </c>
      <c r="F3082" s="1">
        <v>45652</v>
      </c>
      <c r="G3082" s="1"/>
      <c r="H3082" s="1">
        <v>45656</v>
      </c>
      <c r="I3082" s="1"/>
      <c r="J3082" t="s">
        <v>21</v>
      </c>
      <c r="K3082" t="s">
        <v>22</v>
      </c>
      <c r="L3082">
        <v>6000</v>
      </c>
      <c r="O3082" t="s">
        <v>3399</v>
      </c>
      <c r="P3082" t="s">
        <v>3400</v>
      </c>
      <c r="Q3082" t="s">
        <v>3401</v>
      </c>
      <c r="R3082" t="s">
        <v>3402</v>
      </c>
      <c r="S3082" t="s">
        <v>4194</v>
      </c>
      <c r="T3082">
        <v>60000</v>
      </c>
    </row>
    <row r="3083" spans="1:20" x14ac:dyDescent="0.3">
      <c r="A3083" t="s">
        <v>3398</v>
      </c>
      <c r="B3083" t="str">
        <f>_xlfn.CONCAT(쿼리1[[#This Row],[주문번호]], "-", 쿼리1[[#This Row],[공정명]])</f>
        <v>20241218-1419P0326-합지</v>
      </c>
      <c r="C3083">
        <v>3</v>
      </c>
      <c r="D3083" t="s">
        <v>60</v>
      </c>
      <c r="E3083" s="1">
        <v>45644</v>
      </c>
      <c r="F3083" s="1">
        <v>45652</v>
      </c>
      <c r="G3083" s="1"/>
      <c r="H3083" s="1">
        <v>45656</v>
      </c>
      <c r="I3083" s="1"/>
      <c r="J3083" t="s">
        <v>21</v>
      </c>
      <c r="K3083" t="s">
        <v>22</v>
      </c>
      <c r="L3083">
        <v>6000</v>
      </c>
      <c r="O3083" t="s">
        <v>3399</v>
      </c>
      <c r="P3083" t="s">
        <v>3400</v>
      </c>
      <c r="Q3083" t="s">
        <v>3401</v>
      </c>
      <c r="R3083" t="s">
        <v>3402</v>
      </c>
      <c r="S3083" t="s">
        <v>4194</v>
      </c>
      <c r="T3083">
        <v>60000</v>
      </c>
    </row>
    <row r="3084" spans="1:20" x14ac:dyDescent="0.3">
      <c r="A3084" t="s">
        <v>3398</v>
      </c>
      <c r="B3084" t="str">
        <f>_xlfn.CONCAT(쿼리1[[#This Row],[주문번호]], "-", 쿼리1[[#This Row],[공정명]])</f>
        <v>20241218-1419P0326-분단</v>
      </c>
      <c r="C3084">
        <v>4</v>
      </c>
      <c r="D3084" t="s">
        <v>196</v>
      </c>
      <c r="E3084" s="1">
        <v>45644</v>
      </c>
      <c r="F3084" s="1">
        <v>45653</v>
      </c>
      <c r="G3084" s="1"/>
      <c r="H3084" s="1">
        <v>45656</v>
      </c>
      <c r="I3084" s="1"/>
      <c r="J3084" t="s">
        <v>21</v>
      </c>
      <c r="K3084" t="s">
        <v>22</v>
      </c>
      <c r="L3084">
        <v>6000</v>
      </c>
      <c r="O3084" t="s">
        <v>3399</v>
      </c>
      <c r="P3084" t="s">
        <v>3400</v>
      </c>
      <c r="Q3084" t="s">
        <v>3401</v>
      </c>
      <c r="R3084" t="s">
        <v>3402</v>
      </c>
      <c r="S3084" t="s">
        <v>4194</v>
      </c>
      <c r="T3084">
        <v>60000</v>
      </c>
    </row>
    <row r="3085" spans="1:20" x14ac:dyDescent="0.3">
      <c r="A3085" t="s">
        <v>1464</v>
      </c>
      <c r="B3085" t="str">
        <f>_xlfn.CONCAT(쿼리1[[#This Row],[주문번호]], "-", 쿼리1[[#This Row],[공정명]])</f>
        <v>20240906-13150076-합지</v>
      </c>
      <c r="C3085">
        <v>3</v>
      </c>
      <c r="D3085" t="s">
        <v>60</v>
      </c>
      <c r="E3085" s="1">
        <v>45541</v>
      </c>
      <c r="F3085" s="1">
        <v>45551</v>
      </c>
      <c r="G3085" s="1">
        <v>45558</v>
      </c>
      <c r="H3085" s="1">
        <v>45656</v>
      </c>
      <c r="I3085" s="1">
        <v>45558</v>
      </c>
      <c r="J3085" t="s">
        <v>31</v>
      </c>
      <c r="K3085" t="s">
        <v>32</v>
      </c>
      <c r="L3085">
        <v>3000</v>
      </c>
      <c r="M3085">
        <v>3000</v>
      </c>
      <c r="N3085">
        <v>7</v>
      </c>
      <c r="O3085" t="s">
        <v>1465</v>
      </c>
      <c r="P3085" t="s">
        <v>1466</v>
      </c>
      <c r="Q3085" t="s">
        <v>1467</v>
      </c>
      <c r="R3085" t="s">
        <v>1468</v>
      </c>
      <c r="S3085" t="s">
        <v>4194</v>
      </c>
      <c r="T3085">
        <v>6</v>
      </c>
    </row>
    <row r="3086" spans="1:20" x14ac:dyDescent="0.3">
      <c r="A3086" t="s">
        <v>1464</v>
      </c>
      <c r="B3086" t="str">
        <f>_xlfn.CONCAT(쿼리1[[#This Row],[주문번호]], "-", 쿼리1[[#This Row],[공정명]])</f>
        <v>20240906-13150076-분단</v>
      </c>
      <c r="C3086">
        <v>4</v>
      </c>
      <c r="D3086" t="s">
        <v>196</v>
      </c>
      <c r="E3086" s="1">
        <v>45541</v>
      </c>
      <c r="F3086" s="1">
        <v>45552</v>
      </c>
      <c r="G3086" s="1"/>
      <c r="H3086" s="1">
        <v>45656</v>
      </c>
      <c r="I3086" s="1">
        <v>45558</v>
      </c>
      <c r="J3086" t="s">
        <v>21</v>
      </c>
      <c r="K3086" t="s">
        <v>22</v>
      </c>
      <c r="L3086">
        <v>3000</v>
      </c>
      <c r="O3086" t="s">
        <v>1465</v>
      </c>
      <c r="P3086" t="s">
        <v>1466</v>
      </c>
      <c r="Q3086" t="s">
        <v>1467</v>
      </c>
      <c r="R3086" t="s">
        <v>1468</v>
      </c>
      <c r="S3086" t="s">
        <v>4194</v>
      </c>
      <c r="T3086">
        <v>6</v>
      </c>
    </row>
    <row r="3087" spans="1:20" x14ac:dyDescent="0.3">
      <c r="A3087" t="s">
        <v>1469</v>
      </c>
      <c r="B3087" t="str">
        <f>_xlfn.CONCAT(쿼리1[[#This Row],[주문번호]], "-", 쿼리1[[#This Row],[공정명]])</f>
        <v>20240906-120750-합지</v>
      </c>
      <c r="C3087">
        <v>3</v>
      </c>
      <c r="D3087" t="s">
        <v>60</v>
      </c>
      <c r="E3087" s="1">
        <v>45541</v>
      </c>
      <c r="F3087" s="1">
        <v>45551</v>
      </c>
      <c r="G3087" s="1">
        <v>45558</v>
      </c>
      <c r="H3087" s="1">
        <v>45656</v>
      </c>
      <c r="I3087" s="1">
        <v>45558</v>
      </c>
      <c r="J3087" t="s">
        <v>31</v>
      </c>
      <c r="K3087" t="s">
        <v>32</v>
      </c>
      <c r="L3087">
        <v>3000</v>
      </c>
      <c r="M3087">
        <v>3000</v>
      </c>
      <c r="N3087">
        <v>7</v>
      </c>
      <c r="O3087" t="s">
        <v>1465</v>
      </c>
      <c r="P3087" t="s">
        <v>1470</v>
      </c>
      <c r="Q3087" t="s">
        <v>1471</v>
      </c>
      <c r="R3087" t="s">
        <v>1468</v>
      </c>
      <c r="S3087" t="s">
        <v>4194</v>
      </c>
      <c r="T3087">
        <v>6</v>
      </c>
    </row>
    <row r="3088" spans="1:20" x14ac:dyDescent="0.3">
      <c r="A3088" t="s">
        <v>4226</v>
      </c>
      <c r="B3088" t="str">
        <f>_xlfn.CONCAT(쿼리1[[#This Row],[주문번호]], "-", 쿼리1[[#This Row],[공정명]])</f>
        <v>20241223-1000169872-인쇄</v>
      </c>
      <c r="C3088">
        <v>2</v>
      </c>
      <c r="D3088" t="s">
        <v>328</v>
      </c>
      <c r="E3088" s="1">
        <v>45649</v>
      </c>
      <c r="F3088" s="1">
        <v>45653</v>
      </c>
      <c r="G3088" s="1">
        <v>45652</v>
      </c>
      <c r="H3088" s="1">
        <v>45656</v>
      </c>
      <c r="I3088" s="1">
        <v>45652</v>
      </c>
      <c r="J3088" t="s">
        <v>31</v>
      </c>
      <c r="K3088" t="s">
        <v>39</v>
      </c>
      <c r="L3088">
        <v>6000</v>
      </c>
      <c r="M3088">
        <v>6000</v>
      </c>
      <c r="N3088">
        <v>-1</v>
      </c>
      <c r="O3088" t="s">
        <v>3920</v>
      </c>
      <c r="P3088" t="s">
        <v>4227</v>
      </c>
      <c r="Q3088" t="s">
        <v>4228</v>
      </c>
      <c r="R3088" t="s">
        <v>3938</v>
      </c>
      <c r="S3088" t="s">
        <v>3735</v>
      </c>
      <c r="T3088">
        <v>12</v>
      </c>
    </row>
    <row r="3089" spans="1:20" x14ac:dyDescent="0.3">
      <c r="A3089" t="s">
        <v>3804</v>
      </c>
      <c r="B3089" t="str">
        <f>_xlfn.CONCAT(쿼리1[[#This Row],[주문번호]], "-", 쿼리1[[#This Row],[공정명]])</f>
        <v>20241101-1000153710-합지</v>
      </c>
      <c r="C3089">
        <v>3</v>
      </c>
      <c r="D3089" t="s">
        <v>60</v>
      </c>
      <c r="E3089" s="1">
        <v>45597</v>
      </c>
      <c r="F3089" s="1">
        <v>45603</v>
      </c>
      <c r="G3089" s="1">
        <v>45607</v>
      </c>
      <c r="H3089" s="1">
        <v>45656</v>
      </c>
      <c r="I3089" s="1">
        <v>45617</v>
      </c>
      <c r="J3089" t="s">
        <v>31</v>
      </c>
      <c r="K3089" t="s">
        <v>32</v>
      </c>
      <c r="L3089">
        <v>6000</v>
      </c>
      <c r="M3089">
        <v>6000</v>
      </c>
      <c r="N3089">
        <v>4</v>
      </c>
      <c r="O3089" t="s">
        <v>3805</v>
      </c>
      <c r="P3089" t="s">
        <v>3806</v>
      </c>
      <c r="Q3089" t="s">
        <v>3807</v>
      </c>
      <c r="R3089" t="s">
        <v>954</v>
      </c>
      <c r="S3089" t="s">
        <v>3735</v>
      </c>
      <c r="T3089">
        <v>24000</v>
      </c>
    </row>
    <row r="3090" spans="1:20" x14ac:dyDescent="0.3">
      <c r="A3090" t="s">
        <v>3804</v>
      </c>
      <c r="B3090" t="str">
        <f>_xlfn.CONCAT(쿼리1[[#This Row],[주문번호]], "-", 쿼리1[[#This Row],[공정명]])</f>
        <v>20241101-1000153710-합지</v>
      </c>
      <c r="C3090">
        <v>3</v>
      </c>
      <c r="D3090" t="s">
        <v>60</v>
      </c>
      <c r="E3090" s="1">
        <v>45597</v>
      </c>
      <c r="F3090" s="1">
        <v>45603</v>
      </c>
      <c r="G3090" s="1">
        <v>45609</v>
      </c>
      <c r="H3090" s="1">
        <v>45656</v>
      </c>
      <c r="I3090" s="1">
        <v>45617</v>
      </c>
      <c r="J3090" t="s">
        <v>31</v>
      </c>
      <c r="K3090" t="s">
        <v>32</v>
      </c>
      <c r="L3090">
        <v>6000</v>
      </c>
      <c r="M3090">
        <v>6000</v>
      </c>
      <c r="N3090">
        <v>6</v>
      </c>
      <c r="O3090" t="s">
        <v>3805</v>
      </c>
      <c r="P3090" t="s">
        <v>3806</v>
      </c>
      <c r="Q3090" t="s">
        <v>3807</v>
      </c>
      <c r="R3090" t="s">
        <v>954</v>
      </c>
      <c r="S3090" t="s">
        <v>3735</v>
      </c>
      <c r="T3090">
        <v>24000</v>
      </c>
    </row>
    <row r="3091" spans="1:20" x14ac:dyDescent="0.3">
      <c r="A3091" t="s">
        <v>3804</v>
      </c>
      <c r="B3091" t="str">
        <f>_xlfn.CONCAT(쿼리1[[#This Row],[주문번호]], "-", 쿼리1[[#This Row],[공정명]])</f>
        <v>20241101-1000153710-합지</v>
      </c>
      <c r="C3091">
        <v>3</v>
      </c>
      <c r="D3091" t="s">
        <v>60</v>
      </c>
      <c r="E3091" s="1">
        <v>45597</v>
      </c>
      <c r="F3091" s="1">
        <v>45603</v>
      </c>
      <c r="G3091" s="1">
        <v>45609</v>
      </c>
      <c r="H3091" s="1">
        <v>45656</v>
      </c>
      <c r="I3091" s="1">
        <v>45617</v>
      </c>
      <c r="J3091" t="s">
        <v>31</v>
      </c>
      <c r="K3091" t="s">
        <v>32</v>
      </c>
      <c r="L3091">
        <v>6000</v>
      </c>
      <c r="M3091">
        <v>6000</v>
      </c>
      <c r="N3091">
        <v>6</v>
      </c>
      <c r="O3091" t="s">
        <v>3805</v>
      </c>
      <c r="P3091" t="s">
        <v>3806</v>
      </c>
      <c r="Q3091" t="s">
        <v>3807</v>
      </c>
      <c r="R3091" t="s">
        <v>954</v>
      </c>
      <c r="S3091" t="s">
        <v>3735</v>
      </c>
      <c r="T3091">
        <v>24000</v>
      </c>
    </row>
    <row r="3092" spans="1:20" x14ac:dyDescent="0.3">
      <c r="A3092" t="s">
        <v>3804</v>
      </c>
      <c r="B3092" t="str">
        <f>_xlfn.CONCAT(쿼리1[[#This Row],[주문번호]], "-", 쿼리1[[#This Row],[공정명]])</f>
        <v>20241101-1000153710-합지</v>
      </c>
      <c r="C3092">
        <v>3</v>
      </c>
      <c r="D3092" t="s">
        <v>60</v>
      </c>
      <c r="E3092" s="1">
        <v>45597</v>
      </c>
      <c r="F3092" s="1">
        <v>45603</v>
      </c>
      <c r="G3092" s="1">
        <v>45607</v>
      </c>
      <c r="H3092" s="1">
        <v>45656</v>
      </c>
      <c r="I3092" s="1">
        <v>45617</v>
      </c>
      <c r="J3092" t="s">
        <v>31</v>
      </c>
      <c r="K3092" t="s">
        <v>32</v>
      </c>
      <c r="L3092">
        <v>6000</v>
      </c>
      <c r="M3092">
        <v>6000</v>
      </c>
      <c r="N3092">
        <v>4</v>
      </c>
      <c r="O3092" t="s">
        <v>3805</v>
      </c>
      <c r="P3092" t="s">
        <v>3806</v>
      </c>
      <c r="Q3092" t="s">
        <v>3807</v>
      </c>
      <c r="R3092" t="s">
        <v>954</v>
      </c>
      <c r="S3092" t="s">
        <v>3735</v>
      </c>
      <c r="T3092">
        <v>24000</v>
      </c>
    </row>
    <row r="3093" spans="1:20" x14ac:dyDescent="0.3">
      <c r="A3093" t="s">
        <v>3804</v>
      </c>
      <c r="B3093" t="str">
        <f>_xlfn.CONCAT(쿼리1[[#This Row],[주문번호]], "-", 쿼리1[[#This Row],[공정명]])</f>
        <v>20241101-1000153710-합지</v>
      </c>
      <c r="C3093">
        <v>3</v>
      </c>
      <c r="D3093" t="s">
        <v>60</v>
      </c>
      <c r="E3093" s="1">
        <v>45597</v>
      </c>
      <c r="F3093" s="1">
        <v>45603</v>
      </c>
      <c r="G3093" s="1">
        <v>45609</v>
      </c>
      <c r="H3093" s="1">
        <v>45656</v>
      </c>
      <c r="I3093" s="1">
        <v>45617</v>
      </c>
      <c r="J3093" t="s">
        <v>31</v>
      </c>
      <c r="K3093" t="s">
        <v>32</v>
      </c>
      <c r="L3093">
        <v>6000</v>
      </c>
      <c r="M3093">
        <v>6000</v>
      </c>
      <c r="N3093">
        <v>6</v>
      </c>
      <c r="O3093" t="s">
        <v>3805</v>
      </c>
      <c r="P3093" t="s">
        <v>3806</v>
      </c>
      <c r="Q3093" t="s">
        <v>3807</v>
      </c>
      <c r="R3093" t="s">
        <v>954</v>
      </c>
      <c r="S3093" t="s">
        <v>3735</v>
      </c>
      <c r="T3093">
        <v>24000</v>
      </c>
    </row>
    <row r="3094" spans="1:20" x14ac:dyDescent="0.3">
      <c r="A3094" t="s">
        <v>3804</v>
      </c>
      <c r="B3094" t="str">
        <f>_xlfn.CONCAT(쿼리1[[#This Row],[주문번호]], "-", 쿼리1[[#This Row],[공정명]])</f>
        <v>20241101-1000153710-합지</v>
      </c>
      <c r="C3094">
        <v>3</v>
      </c>
      <c r="D3094" t="s">
        <v>60</v>
      </c>
      <c r="E3094" s="1">
        <v>45597</v>
      </c>
      <c r="F3094" s="1">
        <v>45603</v>
      </c>
      <c r="G3094" s="1">
        <v>45609</v>
      </c>
      <c r="H3094" s="1">
        <v>45656</v>
      </c>
      <c r="I3094" s="1">
        <v>45617</v>
      </c>
      <c r="J3094" t="s">
        <v>31</v>
      </c>
      <c r="K3094" t="s">
        <v>32</v>
      </c>
      <c r="L3094">
        <v>6000</v>
      </c>
      <c r="M3094">
        <v>6000</v>
      </c>
      <c r="N3094">
        <v>6</v>
      </c>
      <c r="O3094" t="s">
        <v>3805</v>
      </c>
      <c r="P3094" t="s">
        <v>3806</v>
      </c>
      <c r="Q3094" t="s">
        <v>3807</v>
      </c>
      <c r="R3094" t="s">
        <v>954</v>
      </c>
      <c r="S3094" t="s">
        <v>3735</v>
      </c>
      <c r="T3094">
        <v>24000</v>
      </c>
    </row>
    <row r="3095" spans="1:20" x14ac:dyDescent="0.3">
      <c r="A3095" t="s">
        <v>3804</v>
      </c>
      <c r="B3095" t="str">
        <f>_xlfn.CONCAT(쿼리1[[#This Row],[주문번호]], "-", 쿼리1[[#This Row],[공정명]])</f>
        <v>20241101-1000153710-합지</v>
      </c>
      <c r="C3095">
        <v>3</v>
      </c>
      <c r="D3095" t="s">
        <v>60</v>
      </c>
      <c r="E3095" s="1">
        <v>45597</v>
      </c>
      <c r="F3095" s="1">
        <v>45603</v>
      </c>
      <c r="G3095" s="1">
        <v>45607</v>
      </c>
      <c r="H3095" s="1">
        <v>45656</v>
      </c>
      <c r="I3095" s="1">
        <v>45617</v>
      </c>
      <c r="J3095" t="s">
        <v>31</v>
      </c>
      <c r="K3095" t="s">
        <v>32</v>
      </c>
      <c r="L3095">
        <v>6000</v>
      </c>
      <c r="M3095">
        <v>6000</v>
      </c>
      <c r="N3095">
        <v>4</v>
      </c>
      <c r="O3095" t="s">
        <v>3805</v>
      </c>
      <c r="P3095" t="s">
        <v>3806</v>
      </c>
      <c r="Q3095" t="s">
        <v>3807</v>
      </c>
      <c r="R3095" t="s">
        <v>954</v>
      </c>
      <c r="S3095" t="s">
        <v>3735</v>
      </c>
      <c r="T3095">
        <v>24000</v>
      </c>
    </row>
    <row r="3096" spans="1:20" x14ac:dyDescent="0.3">
      <c r="A3096" t="s">
        <v>3804</v>
      </c>
      <c r="B3096" t="str">
        <f>_xlfn.CONCAT(쿼리1[[#This Row],[주문번호]], "-", 쿼리1[[#This Row],[공정명]])</f>
        <v>20241101-1000153710-합지</v>
      </c>
      <c r="C3096">
        <v>3</v>
      </c>
      <c r="D3096" t="s">
        <v>60</v>
      </c>
      <c r="E3096" s="1">
        <v>45597</v>
      </c>
      <c r="F3096" s="1">
        <v>45603</v>
      </c>
      <c r="G3096" s="1">
        <v>45609</v>
      </c>
      <c r="H3096" s="1">
        <v>45656</v>
      </c>
      <c r="I3096" s="1">
        <v>45617</v>
      </c>
      <c r="J3096" t="s">
        <v>31</v>
      </c>
      <c r="K3096" t="s">
        <v>32</v>
      </c>
      <c r="L3096">
        <v>6000</v>
      </c>
      <c r="M3096">
        <v>6000</v>
      </c>
      <c r="N3096">
        <v>6</v>
      </c>
      <c r="O3096" t="s">
        <v>3805</v>
      </c>
      <c r="P3096" t="s">
        <v>3806</v>
      </c>
      <c r="Q3096" t="s">
        <v>3807</v>
      </c>
      <c r="R3096" t="s">
        <v>954</v>
      </c>
      <c r="S3096" t="s">
        <v>3735</v>
      </c>
      <c r="T3096">
        <v>24000</v>
      </c>
    </row>
    <row r="3097" spans="1:20" x14ac:dyDescent="0.3">
      <c r="A3097" t="s">
        <v>3804</v>
      </c>
      <c r="B3097" t="str">
        <f>_xlfn.CONCAT(쿼리1[[#This Row],[주문번호]], "-", 쿼리1[[#This Row],[공정명]])</f>
        <v>20241101-1000153710-합지</v>
      </c>
      <c r="C3097">
        <v>3</v>
      </c>
      <c r="D3097" t="s">
        <v>60</v>
      </c>
      <c r="E3097" s="1">
        <v>45597</v>
      </c>
      <c r="F3097" s="1">
        <v>45603</v>
      </c>
      <c r="G3097" s="1">
        <v>45609</v>
      </c>
      <c r="H3097" s="1">
        <v>45656</v>
      </c>
      <c r="I3097" s="1">
        <v>45617</v>
      </c>
      <c r="J3097" t="s">
        <v>31</v>
      </c>
      <c r="K3097" t="s">
        <v>32</v>
      </c>
      <c r="L3097">
        <v>6000</v>
      </c>
      <c r="M3097">
        <v>6000</v>
      </c>
      <c r="N3097">
        <v>6</v>
      </c>
      <c r="O3097" t="s">
        <v>3805</v>
      </c>
      <c r="P3097" t="s">
        <v>3806</v>
      </c>
      <c r="Q3097" t="s">
        <v>3807</v>
      </c>
      <c r="R3097" t="s">
        <v>954</v>
      </c>
      <c r="S3097" t="s">
        <v>3735</v>
      </c>
      <c r="T3097">
        <v>24000</v>
      </c>
    </row>
    <row r="3098" spans="1:20" x14ac:dyDescent="0.3">
      <c r="A3098" t="s">
        <v>3804</v>
      </c>
      <c r="B3098" t="str">
        <f>_xlfn.CONCAT(쿼리1[[#This Row],[주문번호]], "-", 쿼리1[[#This Row],[공정명]])</f>
        <v>20241101-1000153710-분단</v>
      </c>
      <c r="C3098">
        <v>4</v>
      </c>
      <c r="D3098" t="s">
        <v>196</v>
      </c>
      <c r="E3098" s="1">
        <v>45597</v>
      </c>
      <c r="F3098" s="1">
        <v>45604</v>
      </c>
      <c r="G3098" s="1">
        <v>45617</v>
      </c>
      <c r="H3098" s="1">
        <v>45656</v>
      </c>
      <c r="I3098" s="1">
        <v>45617</v>
      </c>
      <c r="J3098" t="s">
        <v>31</v>
      </c>
      <c r="K3098" t="s">
        <v>32</v>
      </c>
      <c r="L3098">
        <v>6000</v>
      </c>
      <c r="M3098">
        <v>0</v>
      </c>
      <c r="N3098">
        <v>13</v>
      </c>
      <c r="O3098" t="s">
        <v>3805</v>
      </c>
      <c r="P3098" t="s">
        <v>3806</v>
      </c>
      <c r="Q3098" t="s">
        <v>3807</v>
      </c>
      <c r="R3098" t="s">
        <v>954</v>
      </c>
      <c r="S3098" t="s">
        <v>3735</v>
      </c>
      <c r="T3098">
        <v>24000</v>
      </c>
    </row>
    <row r="3099" spans="1:20" x14ac:dyDescent="0.3">
      <c r="A3099" t="s">
        <v>2609</v>
      </c>
      <c r="B3099" t="str">
        <f>_xlfn.CONCAT(쿼리1[[#This Row],[주문번호]], "-", 쿼리1[[#This Row],[공정명]])</f>
        <v>20241216-1000157529-인쇄</v>
      </c>
      <c r="C3099">
        <v>2</v>
      </c>
      <c r="D3099" t="s">
        <v>328</v>
      </c>
      <c r="E3099" s="1">
        <v>45642</v>
      </c>
      <c r="F3099" s="1">
        <v>45646</v>
      </c>
      <c r="G3099" s="1">
        <v>45649</v>
      </c>
      <c r="H3099" s="1">
        <v>45656</v>
      </c>
      <c r="I3099" s="1">
        <v>45652</v>
      </c>
      <c r="J3099" t="s">
        <v>31</v>
      </c>
      <c r="K3099" t="s">
        <v>32</v>
      </c>
      <c r="L3099">
        <v>6000</v>
      </c>
      <c r="M3099">
        <v>6000</v>
      </c>
      <c r="N3099">
        <v>3</v>
      </c>
      <c r="O3099" t="s">
        <v>1086</v>
      </c>
      <c r="P3099" t="s">
        <v>2610</v>
      </c>
      <c r="Q3099" t="s">
        <v>2611</v>
      </c>
      <c r="R3099" t="s">
        <v>1298</v>
      </c>
      <c r="S3099" t="s">
        <v>3735</v>
      </c>
      <c r="T3099">
        <v>8</v>
      </c>
    </row>
    <row r="3100" spans="1:20" x14ac:dyDescent="0.3">
      <c r="A3100" t="s">
        <v>4229</v>
      </c>
      <c r="B3100" t="str">
        <f>_xlfn.CONCAT(쿼리1[[#This Row],[주문번호]], "-", 쿼리1[[#This Row],[공정명]])</f>
        <v>20240926-1000163056-인쇄</v>
      </c>
      <c r="C3100">
        <v>2</v>
      </c>
      <c r="D3100" t="s">
        <v>328</v>
      </c>
      <c r="E3100" s="1">
        <v>45561</v>
      </c>
      <c r="F3100" s="1">
        <v>45567</v>
      </c>
      <c r="G3100" s="1">
        <v>45576</v>
      </c>
      <c r="H3100" s="1">
        <v>45656</v>
      </c>
      <c r="I3100" s="1">
        <v>45579</v>
      </c>
      <c r="J3100" t="s">
        <v>31</v>
      </c>
      <c r="K3100" t="s">
        <v>32</v>
      </c>
      <c r="L3100">
        <v>18000</v>
      </c>
      <c r="M3100">
        <v>18000</v>
      </c>
      <c r="N3100">
        <v>9</v>
      </c>
      <c r="O3100" t="s">
        <v>1407</v>
      </c>
      <c r="P3100" t="s">
        <v>1642</v>
      </c>
      <c r="Q3100" t="s">
        <v>3484</v>
      </c>
      <c r="R3100" t="s">
        <v>758</v>
      </c>
      <c r="S3100" t="s">
        <v>3735</v>
      </c>
      <c r="T3100">
        <v>36</v>
      </c>
    </row>
    <row r="3101" spans="1:20" x14ac:dyDescent="0.3">
      <c r="A3101" t="s">
        <v>4230</v>
      </c>
      <c r="B3101" t="str">
        <f>_xlfn.CONCAT(쿼리1[[#This Row],[주문번호]], "-", 쿼리1[[#This Row],[공정명]])</f>
        <v>20240926-1000168339-인쇄</v>
      </c>
      <c r="C3101">
        <v>2</v>
      </c>
      <c r="D3101" t="s">
        <v>328</v>
      </c>
      <c r="E3101" s="1">
        <v>45561</v>
      </c>
      <c r="F3101" s="1">
        <v>45567</v>
      </c>
      <c r="G3101" s="1">
        <v>45576</v>
      </c>
      <c r="H3101" s="1">
        <v>45656</v>
      </c>
      <c r="I3101" s="1">
        <v>45579</v>
      </c>
      <c r="J3101" t="s">
        <v>31</v>
      </c>
      <c r="K3101" t="s">
        <v>32</v>
      </c>
      <c r="L3101">
        <v>12000</v>
      </c>
      <c r="M3101">
        <v>12000</v>
      </c>
      <c r="N3101">
        <v>9</v>
      </c>
      <c r="O3101" t="s">
        <v>1407</v>
      </c>
      <c r="P3101" t="s">
        <v>3108</v>
      </c>
      <c r="Q3101" t="s">
        <v>3109</v>
      </c>
      <c r="R3101" t="s">
        <v>758</v>
      </c>
      <c r="S3101" t="s">
        <v>3735</v>
      </c>
      <c r="T3101">
        <v>24</v>
      </c>
    </row>
    <row r="3102" spans="1:20" x14ac:dyDescent="0.3">
      <c r="A3102" t="s">
        <v>4231</v>
      </c>
      <c r="B3102" t="str">
        <f>_xlfn.CONCAT(쿼리1[[#This Row],[주문번호]], "-", 쿼리1[[#This Row],[공정명]])</f>
        <v>20241114-1000151508-인쇄</v>
      </c>
      <c r="C3102">
        <v>2</v>
      </c>
      <c r="D3102" t="s">
        <v>328</v>
      </c>
      <c r="E3102" s="1">
        <v>45610</v>
      </c>
      <c r="F3102" s="1">
        <v>45616</v>
      </c>
      <c r="G3102" s="1">
        <v>45617</v>
      </c>
      <c r="H3102" s="1">
        <v>45656</v>
      </c>
      <c r="I3102" s="1">
        <v>45618</v>
      </c>
      <c r="J3102" t="s">
        <v>31</v>
      </c>
      <c r="K3102" t="s">
        <v>32</v>
      </c>
      <c r="L3102">
        <v>18000</v>
      </c>
      <c r="M3102">
        <v>18000</v>
      </c>
      <c r="N3102">
        <v>1</v>
      </c>
      <c r="O3102" t="s">
        <v>1407</v>
      </c>
      <c r="P3102" t="s">
        <v>1408</v>
      </c>
      <c r="Q3102" t="s">
        <v>1409</v>
      </c>
      <c r="R3102" t="s">
        <v>758</v>
      </c>
      <c r="S3102" t="s">
        <v>3735</v>
      </c>
      <c r="T3102">
        <v>36</v>
      </c>
    </row>
    <row r="3103" spans="1:20" x14ac:dyDescent="0.3">
      <c r="A3103" t="s">
        <v>1609</v>
      </c>
      <c r="B3103" t="str">
        <f>_xlfn.CONCAT(쿼리1[[#This Row],[주문번호]], "-", 쿼리1[[#This Row],[공정명]])</f>
        <v>20240909-1000145302-분단</v>
      </c>
      <c r="C3103">
        <v>2</v>
      </c>
      <c r="D3103" t="s">
        <v>196</v>
      </c>
      <c r="E3103" s="1">
        <v>45544</v>
      </c>
      <c r="F3103" s="1">
        <v>45553</v>
      </c>
      <c r="G3103" s="1"/>
      <c r="H3103" s="1">
        <v>45656</v>
      </c>
      <c r="I3103" s="1">
        <v>45575</v>
      </c>
      <c r="J3103" t="s">
        <v>31</v>
      </c>
      <c r="K3103" t="s">
        <v>22</v>
      </c>
      <c r="L3103">
        <v>4000</v>
      </c>
      <c r="O3103" t="s">
        <v>141</v>
      </c>
      <c r="P3103" t="s">
        <v>1610</v>
      </c>
      <c r="Q3103" t="s">
        <v>42</v>
      </c>
      <c r="R3103" t="s">
        <v>1611</v>
      </c>
      <c r="S3103" t="s">
        <v>1967</v>
      </c>
      <c r="T3103">
        <v>50000</v>
      </c>
    </row>
    <row r="3104" spans="1:20" x14ac:dyDescent="0.3">
      <c r="A3104" t="s">
        <v>1612</v>
      </c>
      <c r="B3104" t="str">
        <f>_xlfn.CONCAT(쿼리1[[#This Row],[주문번호]], "-", 쿼리1[[#This Row],[공정명]])</f>
        <v>20240909-1000152745-합지</v>
      </c>
      <c r="C3104">
        <v>1</v>
      </c>
      <c r="D3104" t="s">
        <v>60</v>
      </c>
      <c r="E3104" s="1">
        <v>45544</v>
      </c>
      <c r="F3104" s="1">
        <v>45552</v>
      </c>
      <c r="G3104" s="1">
        <v>45549</v>
      </c>
      <c r="H3104" s="1">
        <v>45656</v>
      </c>
      <c r="I3104" s="1">
        <v>45575</v>
      </c>
      <c r="J3104" t="s">
        <v>31</v>
      </c>
      <c r="K3104" t="s">
        <v>39</v>
      </c>
      <c r="L3104">
        <v>4000</v>
      </c>
      <c r="M3104">
        <v>4000</v>
      </c>
      <c r="N3104">
        <v>-3</v>
      </c>
      <c r="O3104" t="s">
        <v>141</v>
      </c>
      <c r="P3104" t="s">
        <v>1613</v>
      </c>
      <c r="Q3104" t="s">
        <v>42</v>
      </c>
      <c r="R3104" t="s">
        <v>1611</v>
      </c>
      <c r="S3104" t="s">
        <v>1967</v>
      </c>
      <c r="T3104">
        <v>26666</v>
      </c>
    </row>
    <row r="3105" spans="1:20" x14ac:dyDescent="0.3">
      <c r="A3105" t="s">
        <v>1612</v>
      </c>
      <c r="B3105" t="str">
        <f>_xlfn.CONCAT(쿼리1[[#This Row],[주문번호]], "-", 쿼리1[[#This Row],[공정명]])</f>
        <v>20240909-1000152745-분단</v>
      </c>
      <c r="C3105">
        <v>2</v>
      </c>
      <c r="D3105" t="s">
        <v>196</v>
      </c>
      <c r="E3105" s="1">
        <v>45544</v>
      </c>
      <c r="F3105" s="1">
        <v>45553</v>
      </c>
      <c r="G3105" s="1"/>
      <c r="H3105" s="1">
        <v>45656</v>
      </c>
      <c r="I3105" s="1">
        <v>45575</v>
      </c>
      <c r="J3105" t="s">
        <v>31</v>
      </c>
      <c r="K3105" t="s">
        <v>22</v>
      </c>
      <c r="L3105">
        <v>4000</v>
      </c>
      <c r="O3105" t="s">
        <v>141</v>
      </c>
      <c r="P3105" t="s">
        <v>1613</v>
      </c>
      <c r="Q3105" t="s">
        <v>42</v>
      </c>
      <c r="R3105" t="s">
        <v>1611</v>
      </c>
      <c r="S3105" t="s">
        <v>1967</v>
      </c>
      <c r="T3105">
        <v>26666</v>
      </c>
    </row>
    <row r="3106" spans="1:20" x14ac:dyDescent="0.3">
      <c r="A3106" t="s">
        <v>3538</v>
      </c>
      <c r="B3106" t="str">
        <f>_xlfn.CONCAT(쿼리1[[#This Row],[주문번호]], "-", 쿼리1[[#This Row],[공정명]])</f>
        <v>20241002-1000143265-합지</v>
      </c>
      <c r="C3106">
        <v>1</v>
      </c>
      <c r="D3106" t="s">
        <v>60</v>
      </c>
      <c r="E3106" s="1">
        <v>45567</v>
      </c>
      <c r="F3106" s="1">
        <v>45575</v>
      </c>
      <c r="G3106" s="1">
        <v>45575</v>
      </c>
      <c r="H3106" s="1">
        <v>45656</v>
      </c>
      <c r="I3106" s="1">
        <v>45579</v>
      </c>
      <c r="J3106" t="s">
        <v>31</v>
      </c>
      <c r="K3106" t="s">
        <v>39</v>
      </c>
      <c r="L3106">
        <v>6000</v>
      </c>
      <c r="M3106">
        <v>6000</v>
      </c>
      <c r="N3106">
        <v>0</v>
      </c>
      <c r="O3106" t="s">
        <v>2365</v>
      </c>
      <c r="P3106" t="s">
        <v>3539</v>
      </c>
      <c r="Q3106" t="s">
        <v>42</v>
      </c>
      <c r="R3106" t="s">
        <v>1278</v>
      </c>
      <c r="S3106" t="s">
        <v>1967</v>
      </c>
      <c r="T3106">
        <v>9375</v>
      </c>
    </row>
    <row r="3107" spans="1:20" x14ac:dyDescent="0.3">
      <c r="A3107" t="s">
        <v>3540</v>
      </c>
      <c r="B3107" t="str">
        <f>_xlfn.CONCAT(쿼리1[[#This Row],[주문번호]], "-", 쿼리1[[#This Row],[공정명]])</f>
        <v>20241015-1316N1128-합지</v>
      </c>
      <c r="C3107">
        <v>1</v>
      </c>
      <c r="D3107" t="s">
        <v>60</v>
      </c>
      <c r="E3107" s="1">
        <v>45580</v>
      </c>
      <c r="F3107" s="1">
        <v>45588</v>
      </c>
      <c r="G3107" s="1">
        <v>45588</v>
      </c>
      <c r="H3107" s="1">
        <v>45656</v>
      </c>
      <c r="I3107" s="1">
        <v>45588</v>
      </c>
      <c r="J3107" t="s">
        <v>31</v>
      </c>
      <c r="K3107" t="s">
        <v>39</v>
      </c>
      <c r="L3107">
        <v>6000</v>
      </c>
      <c r="M3107">
        <v>6000</v>
      </c>
      <c r="N3107">
        <v>0</v>
      </c>
      <c r="O3107" t="s">
        <v>2365</v>
      </c>
      <c r="P3107" t="s">
        <v>3541</v>
      </c>
      <c r="Q3107" t="s">
        <v>42</v>
      </c>
      <c r="R3107" t="s">
        <v>1278</v>
      </c>
      <c r="S3107" t="s">
        <v>1967</v>
      </c>
      <c r="T3107">
        <v>9375</v>
      </c>
    </row>
    <row r="3108" spans="1:20" x14ac:dyDescent="0.3">
      <c r="A3108" t="s">
        <v>3542</v>
      </c>
      <c r="B3108" t="str">
        <f>_xlfn.CONCAT(쿼리1[[#This Row],[주문번호]], "-", 쿼리1[[#This Row],[공정명]])</f>
        <v>20240902-1000143265-합지</v>
      </c>
      <c r="C3108">
        <v>1</v>
      </c>
      <c r="D3108" t="s">
        <v>60</v>
      </c>
      <c r="E3108" s="1">
        <v>45537</v>
      </c>
      <c r="F3108" s="1">
        <v>45545</v>
      </c>
      <c r="G3108" s="1">
        <v>45546</v>
      </c>
      <c r="H3108" s="1">
        <v>45656</v>
      </c>
      <c r="I3108" s="1">
        <v>45547</v>
      </c>
      <c r="J3108" t="s">
        <v>31</v>
      </c>
      <c r="K3108" t="s">
        <v>32</v>
      </c>
      <c r="L3108">
        <v>6000</v>
      </c>
      <c r="M3108">
        <v>6000</v>
      </c>
      <c r="N3108">
        <v>1</v>
      </c>
      <c r="O3108" t="s">
        <v>2365</v>
      </c>
      <c r="P3108" t="s">
        <v>3539</v>
      </c>
      <c r="Q3108" t="s">
        <v>42</v>
      </c>
      <c r="R3108" t="s">
        <v>1278</v>
      </c>
      <c r="S3108" t="s">
        <v>1967</v>
      </c>
      <c r="T3108">
        <v>9375</v>
      </c>
    </row>
    <row r="3109" spans="1:20" x14ac:dyDescent="0.3">
      <c r="A3109" t="s">
        <v>2521</v>
      </c>
      <c r="B3109" t="str">
        <f>_xlfn.CONCAT(쿼리1[[#This Row],[주문번호]], "-", 쿼리1[[#This Row],[공정명]])</f>
        <v>20241016-1000169354-합지</v>
      </c>
      <c r="C3109">
        <v>1</v>
      </c>
      <c r="D3109" t="s">
        <v>60</v>
      </c>
      <c r="E3109" s="1">
        <v>45581</v>
      </c>
      <c r="F3109" s="1">
        <v>45589</v>
      </c>
      <c r="G3109" s="1">
        <v>45593</v>
      </c>
      <c r="H3109" s="1">
        <v>45656</v>
      </c>
      <c r="I3109" s="1">
        <v>45598</v>
      </c>
      <c r="J3109" t="s">
        <v>31</v>
      </c>
      <c r="K3109" t="s">
        <v>32</v>
      </c>
      <c r="L3109">
        <v>6000</v>
      </c>
      <c r="M3109">
        <v>6000</v>
      </c>
      <c r="N3109">
        <v>4</v>
      </c>
      <c r="O3109" t="s">
        <v>2365</v>
      </c>
      <c r="P3109" t="s">
        <v>2522</v>
      </c>
      <c r="Q3109" t="s">
        <v>42</v>
      </c>
      <c r="R3109" t="s">
        <v>1278</v>
      </c>
      <c r="S3109" t="s">
        <v>1967</v>
      </c>
      <c r="T3109">
        <v>10000</v>
      </c>
    </row>
    <row r="3110" spans="1:20" x14ac:dyDescent="0.3">
      <c r="A3110" t="s">
        <v>2523</v>
      </c>
      <c r="B3110" t="str">
        <f>_xlfn.CONCAT(쿼리1[[#This Row],[주문번호]], "-", 쿼리1[[#This Row],[공정명]])</f>
        <v>20241025-1217P0205-합지</v>
      </c>
      <c r="C3110">
        <v>2</v>
      </c>
      <c r="D3110" t="s">
        <v>60</v>
      </c>
      <c r="E3110" s="1">
        <v>45590</v>
      </c>
      <c r="F3110" s="1">
        <v>45600</v>
      </c>
      <c r="G3110" s="1">
        <v>45602</v>
      </c>
      <c r="H3110" s="1">
        <v>45656</v>
      </c>
      <c r="I3110" s="1">
        <v>45602</v>
      </c>
      <c r="J3110" t="s">
        <v>31</v>
      </c>
      <c r="K3110" t="s">
        <v>32</v>
      </c>
      <c r="L3110">
        <v>6000</v>
      </c>
      <c r="M3110">
        <v>6000</v>
      </c>
      <c r="N3110">
        <v>2</v>
      </c>
      <c r="O3110" t="s">
        <v>2524</v>
      </c>
      <c r="P3110" t="s">
        <v>1927</v>
      </c>
      <c r="Q3110" t="s">
        <v>2525</v>
      </c>
      <c r="R3110" t="s">
        <v>2526</v>
      </c>
      <c r="S3110" t="s">
        <v>1967</v>
      </c>
      <c r="T3110">
        <v>24000</v>
      </c>
    </row>
    <row r="3111" spans="1:20" x14ac:dyDescent="0.3">
      <c r="A3111" t="s">
        <v>3546</v>
      </c>
      <c r="B3111" t="str">
        <f>_xlfn.CONCAT(쿼리1[[#This Row],[주문번호]], "-", 쿼리1[[#This Row],[공정명]])</f>
        <v>20240926-1000155576-합지</v>
      </c>
      <c r="C3111">
        <v>1</v>
      </c>
      <c r="D3111" t="s">
        <v>60</v>
      </c>
      <c r="E3111" s="1">
        <v>45561</v>
      </c>
      <c r="F3111" s="1">
        <v>45569</v>
      </c>
      <c r="G3111" s="1">
        <v>45569</v>
      </c>
      <c r="H3111" s="1">
        <v>45656</v>
      </c>
      <c r="I3111" s="1">
        <v>45569</v>
      </c>
      <c r="J3111" t="s">
        <v>31</v>
      </c>
      <c r="K3111" t="s">
        <v>39</v>
      </c>
      <c r="L3111">
        <v>6000</v>
      </c>
      <c r="M3111">
        <v>6000</v>
      </c>
      <c r="N3111">
        <v>0</v>
      </c>
      <c r="O3111" t="s">
        <v>731</v>
      </c>
      <c r="P3111" t="s">
        <v>671</v>
      </c>
      <c r="Q3111" t="s">
        <v>42</v>
      </c>
      <c r="R3111" t="s">
        <v>3547</v>
      </c>
      <c r="S3111" t="s">
        <v>1967</v>
      </c>
      <c r="T3111">
        <v>17142</v>
      </c>
    </row>
    <row r="3112" spans="1:20" x14ac:dyDescent="0.3">
      <c r="A3112" t="s">
        <v>2173</v>
      </c>
      <c r="B3112" t="str">
        <f>_xlfn.CONCAT(쿼리1[[#This Row],[주문번호]], "-", 쿼리1[[#This Row],[공정명]])</f>
        <v>20241126-1318N0028-합지</v>
      </c>
      <c r="C3112">
        <v>1</v>
      </c>
      <c r="D3112" t="s">
        <v>60</v>
      </c>
      <c r="E3112" s="1">
        <v>45622</v>
      </c>
      <c r="F3112" s="1">
        <v>45630</v>
      </c>
      <c r="G3112" s="1">
        <v>45635</v>
      </c>
      <c r="H3112" s="1">
        <v>45656</v>
      </c>
      <c r="I3112" s="1">
        <v>45637</v>
      </c>
      <c r="J3112" t="s">
        <v>31</v>
      </c>
      <c r="K3112" t="s">
        <v>32</v>
      </c>
      <c r="L3112">
        <v>6000</v>
      </c>
      <c r="M3112">
        <v>6000</v>
      </c>
      <c r="N3112">
        <v>5</v>
      </c>
      <c r="O3112" t="s">
        <v>91</v>
      </c>
      <c r="P3112" t="s">
        <v>2174</v>
      </c>
      <c r="Q3112" t="s">
        <v>42</v>
      </c>
      <c r="R3112" t="s">
        <v>2175</v>
      </c>
      <c r="S3112" t="s">
        <v>1967</v>
      </c>
      <c r="T3112">
        <v>18750</v>
      </c>
    </row>
    <row r="3113" spans="1:20" x14ac:dyDescent="0.3">
      <c r="A3113" t="s">
        <v>2176</v>
      </c>
      <c r="B3113" t="str">
        <f>_xlfn.CONCAT(쿼리1[[#This Row],[주문번호]], "-", 쿼리1[[#This Row],[공정명]])</f>
        <v>20241021-1000144564-합지</v>
      </c>
      <c r="C3113">
        <v>1</v>
      </c>
      <c r="D3113" t="s">
        <v>60</v>
      </c>
      <c r="E3113" s="1">
        <v>45586</v>
      </c>
      <c r="F3113" s="1">
        <v>45596</v>
      </c>
      <c r="G3113" s="1">
        <v>45600</v>
      </c>
      <c r="H3113" s="1">
        <v>45656</v>
      </c>
      <c r="I3113" s="1">
        <v>45603</v>
      </c>
      <c r="J3113" t="s">
        <v>31</v>
      </c>
      <c r="K3113" t="s">
        <v>32</v>
      </c>
      <c r="L3113">
        <v>6000</v>
      </c>
      <c r="M3113">
        <v>5800</v>
      </c>
      <c r="N3113">
        <v>4</v>
      </c>
      <c r="O3113" t="s">
        <v>1311</v>
      </c>
      <c r="P3113" t="s">
        <v>2177</v>
      </c>
      <c r="Q3113" t="s">
        <v>42</v>
      </c>
      <c r="R3113" t="s">
        <v>2178</v>
      </c>
      <c r="S3113" t="s">
        <v>1967</v>
      </c>
      <c r="T3113">
        <v>24000</v>
      </c>
    </row>
    <row r="3114" spans="1:20" x14ac:dyDescent="0.3">
      <c r="A3114" t="s">
        <v>2176</v>
      </c>
      <c r="B3114" t="str">
        <f>_xlfn.CONCAT(쿼리1[[#This Row],[주문번호]], "-", 쿼리1[[#This Row],[공정명]])</f>
        <v>20241021-1000144564-합지</v>
      </c>
      <c r="C3114">
        <v>1</v>
      </c>
      <c r="D3114" t="s">
        <v>60</v>
      </c>
      <c r="E3114" s="1">
        <v>45586</v>
      </c>
      <c r="F3114" s="1">
        <v>45596</v>
      </c>
      <c r="G3114" s="1">
        <v>45600</v>
      </c>
      <c r="H3114" s="1">
        <v>45656</v>
      </c>
      <c r="I3114" s="1">
        <v>45603</v>
      </c>
      <c r="J3114" t="s">
        <v>31</v>
      </c>
      <c r="K3114" t="s">
        <v>32</v>
      </c>
      <c r="L3114">
        <v>6000</v>
      </c>
      <c r="M3114">
        <v>5800</v>
      </c>
      <c r="N3114">
        <v>4</v>
      </c>
      <c r="O3114" t="s">
        <v>1311</v>
      </c>
      <c r="P3114" t="s">
        <v>2177</v>
      </c>
      <c r="Q3114" t="s">
        <v>42</v>
      </c>
      <c r="R3114" t="s">
        <v>2178</v>
      </c>
      <c r="S3114" t="s">
        <v>1967</v>
      </c>
      <c r="T3114">
        <v>24000</v>
      </c>
    </row>
    <row r="3115" spans="1:20" x14ac:dyDescent="0.3">
      <c r="A3115" t="s">
        <v>2176</v>
      </c>
      <c r="B3115" t="str">
        <f>_xlfn.CONCAT(쿼리1[[#This Row],[주문번호]], "-", 쿼리1[[#This Row],[공정명]])</f>
        <v>20241021-1000144564-합지</v>
      </c>
      <c r="C3115">
        <v>1</v>
      </c>
      <c r="D3115" t="s">
        <v>60</v>
      </c>
      <c r="E3115" s="1">
        <v>45586</v>
      </c>
      <c r="F3115" s="1">
        <v>45596</v>
      </c>
      <c r="G3115" s="1">
        <v>45600</v>
      </c>
      <c r="H3115" s="1">
        <v>45656</v>
      </c>
      <c r="I3115" s="1">
        <v>45603</v>
      </c>
      <c r="J3115" t="s">
        <v>31</v>
      </c>
      <c r="K3115" t="s">
        <v>32</v>
      </c>
      <c r="L3115">
        <v>6000</v>
      </c>
      <c r="M3115">
        <v>5800</v>
      </c>
      <c r="N3115">
        <v>4</v>
      </c>
      <c r="O3115" t="s">
        <v>1311</v>
      </c>
      <c r="P3115" t="s">
        <v>2177</v>
      </c>
      <c r="Q3115" t="s">
        <v>42</v>
      </c>
      <c r="R3115" t="s">
        <v>2178</v>
      </c>
      <c r="S3115" t="s">
        <v>1967</v>
      </c>
      <c r="T3115">
        <v>24000</v>
      </c>
    </row>
    <row r="3116" spans="1:20" x14ac:dyDescent="0.3">
      <c r="A3116" t="s">
        <v>2176</v>
      </c>
      <c r="B3116" t="str">
        <f>_xlfn.CONCAT(쿼리1[[#This Row],[주문번호]], "-", 쿼리1[[#This Row],[공정명]])</f>
        <v>20241021-1000144564-합지</v>
      </c>
      <c r="C3116">
        <v>1</v>
      </c>
      <c r="D3116" t="s">
        <v>60</v>
      </c>
      <c r="E3116" s="1">
        <v>45586</v>
      </c>
      <c r="F3116" s="1">
        <v>45596</v>
      </c>
      <c r="G3116" s="1">
        <v>45600</v>
      </c>
      <c r="H3116" s="1">
        <v>45656</v>
      </c>
      <c r="I3116" s="1">
        <v>45603</v>
      </c>
      <c r="J3116" t="s">
        <v>31</v>
      </c>
      <c r="K3116" t="s">
        <v>32</v>
      </c>
      <c r="L3116">
        <v>6000</v>
      </c>
      <c r="M3116">
        <v>5800</v>
      </c>
      <c r="N3116">
        <v>4</v>
      </c>
      <c r="O3116" t="s">
        <v>1311</v>
      </c>
      <c r="P3116" t="s">
        <v>2177</v>
      </c>
      <c r="Q3116" t="s">
        <v>42</v>
      </c>
      <c r="R3116" t="s">
        <v>2178</v>
      </c>
      <c r="S3116" t="s">
        <v>1967</v>
      </c>
      <c r="T3116">
        <v>24000</v>
      </c>
    </row>
    <row r="3117" spans="1:20" x14ac:dyDescent="0.3">
      <c r="A3117" t="s">
        <v>2639</v>
      </c>
      <c r="B3117" t="str">
        <f>_xlfn.CONCAT(쿼리1[[#This Row],[주문번호]], "-", 쿼리1[[#This Row],[공정명]])</f>
        <v>20241002-1000169238-합지</v>
      </c>
      <c r="C3117">
        <v>1</v>
      </c>
      <c r="D3117" t="s">
        <v>60</v>
      </c>
      <c r="E3117" s="1">
        <v>45567</v>
      </c>
      <c r="F3117" s="1">
        <v>45575</v>
      </c>
      <c r="G3117" s="1">
        <v>45575</v>
      </c>
      <c r="H3117" s="1">
        <v>45656</v>
      </c>
      <c r="I3117" s="1">
        <v>45580</v>
      </c>
      <c r="J3117" t="s">
        <v>31</v>
      </c>
      <c r="K3117" t="s">
        <v>39</v>
      </c>
      <c r="L3117">
        <v>6000</v>
      </c>
      <c r="M3117">
        <v>6000</v>
      </c>
      <c r="N3117">
        <v>0</v>
      </c>
      <c r="O3117" t="s">
        <v>91</v>
      </c>
      <c r="P3117" t="s">
        <v>2640</v>
      </c>
      <c r="Q3117" t="s">
        <v>42</v>
      </c>
      <c r="R3117" t="s">
        <v>1923</v>
      </c>
      <c r="S3117" t="s">
        <v>1967</v>
      </c>
      <c r="T3117">
        <v>9230</v>
      </c>
    </row>
    <row r="3118" spans="1:20" x14ac:dyDescent="0.3">
      <c r="A3118" t="s">
        <v>2800</v>
      </c>
      <c r="B3118" t="str">
        <f>_xlfn.CONCAT(쿼리1[[#This Row],[주문번호]], "-", 쿼리1[[#This Row],[공정명]])</f>
        <v>20241007-1000136979-분단</v>
      </c>
      <c r="C3118">
        <v>2</v>
      </c>
      <c r="D3118" t="s">
        <v>196</v>
      </c>
      <c r="E3118" s="1">
        <v>45572</v>
      </c>
      <c r="F3118" s="1">
        <v>45581</v>
      </c>
      <c r="G3118" s="1">
        <v>45579</v>
      </c>
      <c r="H3118" s="1">
        <v>45656</v>
      </c>
      <c r="I3118" s="1">
        <v>45582</v>
      </c>
      <c r="J3118" t="s">
        <v>31</v>
      </c>
      <c r="K3118" t="s">
        <v>39</v>
      </c>
      <c r="L3118">
        <v>6000</v>
      </c>
      <c r="M3118">
        <v>6000</v>
      </c>
      <c r="N3118">
        <v>-2</v>
      </c>
      <c r="O3118" t="s">
        <v>859</v>
      </c>
      <c r="P3118" t="s">
        <v>2801</v>
      </c>
      <c r="Q3118" t="s">
        <v>42</v>
      </c>
      <c r="R3118" t="s">
        <v>2491</v>
      </c>
      <c r="S3118" t="s">
        <v>1967</v>
      </c>
      <c r="T3118">
        <v>40000</v>
      </c>
    </row>
    <row r="3119" spans="1:20" x14ac:dyDescent="0.3">
      <c r="A3119" t="s">
        <v>3370</v>
      </c>
      <c r="B3119" t="str">
        <f>_xlfn.CONCAT(쿼리1[[#This Row],[주문번호]], "-", 쿼리1[[#This Row],[공정명]])</f>
        <v>20241219-12150022-합지</v>
      </c>
      <c r="C3119">
        <v>1</v>
      </c>
      <c r="D3119" t="s">
        <v>60</v>
      </c>
      <c r="E3119" s="1">
        <v>45645</v>
      </c>
      <c r="F3119" s="1">
        <v>45653</v>
      </c>
      <c r="G3119" s="1">
        <v>45652</v>
      </c>
      <c r="H3119" s="1">
        <v>45656</v>
      </c>
      <c r="I3119" s="1">
        <v>45653</v>
      </c>
      <c r="J3119" t="s">
        <v>31</v>
      </c>
      <c r="K3119" t="s">
        <v>39</v>
      </c>
      <c r="L3119">
        <v>6000</v>
      </c>
      <c r="M3119">
        <v>6000</v>
      </c>
      <c r="N3119">
        <v>-1</v>
      </c>
      <c r="O3119" t="s">
        <v>731</v>
      </c>
      <c r="P3119" t="s">
        <v>3351</v>
      </c>
      <c r="Q3119" t="s">
        <v>42</v>
      </c>
      <c r="R3119" t="s">
        <v>2491</v>
      </c>
      <c r="S3119" t="s">
        <v>1967</v>
      </c>
      <c r="T3119">
        <v>30</v>
      </c>
    </row>
    <row r="3120" spans="1:20" x14ac:dyDescent="0.3">
      <c r="A3120" t="s">
        <v>2489</v>
      </c>
      <c r="B3120" t="str">
        <f>_xlfn.CONCAT(쿼리1[[#This Row],[주문번호]], "-", 쿼리1[[#This Row],[공정명]])</f>
        <v>20241030-12150269-합지</v>
      </c>
      <c r="C3120">
        <v>1</v>
      </c>
      <c r="D3120" t="s">
        <v>60</v>
      </c>
      <c r="E3120" s="1">
        <v>45595</v>
      </c>
      <c r="F3120" s="1">
        <v>45603</v>
      </c>
      <c r="G3120" s="1">
        <v>45602</v>
      </c>
      <c r="H3120" s="1">
        <v>45656</v>
      </c>
      <c r="I3120" s="1">
        <v>45607</v>
      </c>
      <c r="J3120" t="s">
        <v>31</v>
      </c>
      <c r="K3120" t="s">
        <v>39</v>
      </c>
      <c r="L3120">
        <v>6000</v>
      </c>
      <c r="M3120">
        <v>6000</v>
      </c>
      <c r="N3120">
        <v>-1</v>
      </c>
      <c r="O3120" t="s">
        <v>275</v>
      </c>
      <c r="P3120" t="s">
        <v>2490</v>
      </c>
      <c r="Q3120" t="s">
        <v>42</v>
      </c>
      <c r="R3120" t="s">
        <v>2491</v>
      </c>
      <c r="S3120" t="s">
        <v>1967</v>
      </c>
      <c r="T3120">
        <v>8571</v>
      </c>
    </row>
    <row r="3121" spans="1:20" x14ac:dyDescent="0.3">
      <c r="A3121" t="s">
        <v>3786</v>
      </c>
      <c r="B3121" t="str">
        <f>_xlfn.CONCAT(쿼리1[[#This Row],[주문번호]], "-", 쿼리1[[#This Row],[공정명]])</f>
        <v>20241213-1000141860-인쇄</v>
      </c>
      <c r="C3121">
        <v>2</v>
      </c>
      <c r="D3121" t="s">
        <v>328</v>
      </c>
      <c r="E3121" s="1">
        <v>45639</v>
      </c>
      <c r="F3121" s="1">
        <v>45645</v>
      </c>
      <c r="G3121" s="1">
        <v>45649</v>
      </c>
      <c r="H3121" s="1">
        <v>45656</v>
      </c>
      <c r="I3121" s="1">
        <v>45650</v>
      </c>
      <c r="J3121" t="s">
        <v>31</v>
      </c>
      <c r="K3121" t="s">
        <v>32</v>
      </c>
      <c r="L3121">
        <v>6000</v>
      </c>
      <c r="M3121">
        <v>6000</v>
      </c>
      <c r="N3121">
        <v>4</v>
      </c>
      <c r="O3121" t="s">
        <v>859</v>
      </c>
      <c r="P3121" t="s">
        <v>3787</v>
      </c>
      <c r="Q3121" t="s">
        <v>3788</v>
      </c>
      <c r="R3121" t="s">
        <v>331</v>
      </c>
      <c r="S3121" t="s">
        <v>4232</v>
      </c>
      <c r="T3121">
        <v>144578</v>
      </c>
    </row>
    <row r="3122" spans="1:20" x14ac:dyDescent="0.3">
      <c r="A3122" t="s">
        <v>3786</v>
      </c>
      <c r="B3122" t="str">
        <f>_xlfn.CONCAT(쿼리1[[#This Row],[주문번호]], "-", 쿼리1[[#This Row],[공정명]])</f>
        <v>20241213-1000141860-인쇄</v>
      </c>
      <c r="C3122">
        <v>2</v>
      </c>
      <c r="D3122" t="s">
        <v>328</v>
      </c>
      <c r="E3122" s="1">
        <v>45639</v>
      </c>
      <c r="F3122" s="1">
        <v>45645</v>
      </c>
      <c r="G3122" s="1">
        <v>45649</v>
      </c>
      <c r="H3122" s="1">
        <v>45656</v>
      </c>
      <c r="I3122" s="1">
        <v>45650</v>
      </c>
      <c r="J3122" t="s">
        <v>31</v>
      </c>
      <c r="K3122" t="s">
        <v>32</v>
      </c>
      <c r="L3122">
        <v>6000</v>
      </c>
      <c r="M3122">
        <v>1</v>
      </c>
      <c r="N3122">
        <v>4</v>
      </c>
      <c r="O3122" t="s">
        <v>859</v>
      </c>
      <c r="P3122" t="s">
        <v>3787</v>
      </c>
      <c r="Q3122" t="s">
        <v>3788</v>
      </c>
      <c r="R3122" t="s">
        <v>331</v>
      </c>
      <c r="S3122" t="s">
        <v>4232</v>
      </c>
      <c r="T3122">
        <v>144578</v>
      </c>
    </row>
    <row r="3123" spans="1:20" x14ac:dyDescent="0.3">
      <c r="A3123" t="s">
        <v>4233</v>
      </c>
      <c r="B3123" t="str">
        <f>_xlfn.CONCAT(쿼리1[[#This Row],[주문번호]], "-", 쿼리1[[#This Row],[공정명]])</f>
        <v>20241206-1000156584-인쇄</v>
      </c>
      <c r="C3123">
        <v>2</v>
      </c>
      <c r="D3123" t="s">
        <v>328</v>
      </c>
      <c r="E3123" s="1">
        <v>45632</v>
      </c>
      <c r="F3123" s="1">
        <v>45638</v>
      </c>
      <c r="G3123" s="1">
        <v>45644</v>
      </c>
      <c r="H3123" s="1">
        <v>45656</v>
      </c>
      <c r="I3123" s="1">
        <v>45649</v>
      </c>
      <c r="J3123" t="s">
        <v>31</v>
      </c>
      <c r="K3123" t="s">
        <v>32</v>
      </c>
      <c r="L3123">
        <v>6000</v>
      </c>
      <c r="M3123">
        <v>1</v>
      </c>
      <c r="N3123">
        <v>6</v>
      </c>
      <c r="O3123" t="s">
        <v>1964</v>
      </c>
      <c r="P3123" t="s">
        <v>4234</v>
      </c>
      <c r="Q3123" t="s">
        <v>4235</v>
      </c>
      <c r="R3123" t="s">
        <v>4236</v>
      </c>
      <c r="S3123" t="s">
        <v>4232</v>
      </c>
      <c r="T3123">
        <v>18</v>
      </c>
    </row>
    <row r="3124" spans="1:20" x14ac:dyDescent="0.3">
      <c r="A3124" t="s">
        <v>4233</v>
      </c>
      <c r="B3124" t="str">
        <f>_xlfn.CONCAT(쿼리1[[#This Row],[주문번호]], "-", 쿼리1[[#This Row],[공정명]])</f>
        <v>20241206-1000156584-인쇄</v>
      </c>
      <c r="C3124">
        <v>2</v>
      </c>
      <c r="D3124" t="s">
        <v>328</v>
      </c>
      <c r="E3124" s="1">
        <v>45632</v>
      </c>
      <c r="F3124" s="1">
        <v>45638</v>
      </c>
      <c r="G3124" s="1">
        <v>45649</v>
      </c>
      <c r="H3124" s="1">
        <v>45656</v>
      </c>
      <c r="I3124" s="1">
        <v>45649</v>
      </c>
      <c r="J3124" t="s">
        <v>31</v>
      </c>
      <c r="K3124" t="s">
        <v>32</v>
      </c>
      <c r="L3124">
        <v>6000</v>
      </c>
      <c r="M3124">
        <v>6000</v>
      </c>
      <c r="N3124">
        <v>11</v>
      </c>
      <c r="O3124" t="s">
        <v>1964</v>
      </c>
      <c r="P3124" t="s">
        <v>4234</v>
      </c>
      <c r="Q3124" t="s">
        <v>4235</v>
      </c>
      <c r="R3124" t="s">
        <v>4236</v>
      </c>
      <c r="S3124" t="s">
        <v>4232</v>
      </c>
      <c r="T3124">
        <v>18</v>
      </c>
    </row>
    <row r="3125" spans="1:20" x14ac:dyDescent="0.3">
      <c r="A3125" t="s">
        <v>3553</v>
      </c>
      <c r="B3125" t="str">
        <f>_xlfn.CONCAT(쿼리1[[#This Row],[주문번호]], "-", 쿼리1[[#This Row],[공정명]])</f>
        <v>20240925-1316P0076-인쇄</v>
      </c>
      <c r="C3125">
        <v>2</v>
      </c>
      <c r="D3125" t="s">
        <v>328</v>
      </c>
      <c r="E3125" s="1">
        <v>45560</v>
      </c>
      <c r="F3125" s="1">
        <v>45566</v>
      </c>
      <c r="G3125" s="1">
        <v>45572</v>
      </c>
      <c r="H3125" s="1">
        <v>45656</v>
      </c>
      <c r="I3125" s="1">
        <v>45572</v>
      </c>
      <c r="J3125" t="s">
        <v>31</v>
      </c>
      <c r="K3125" t="s">
        <v>32</v>
      </c>
      <c r="L3125">
        <v>6000</v>
      </c>
      <c r="M3125">
        <v>6000</v>
      </c>
      <c r="N3125">
        <v>6</v>
      </c>
      <c r="O3125" t="s">
        <v>3549</v>
      </c>
      <c r="P3125" t="s">
        <v>3550</v>
      </c>
      <c r="Q3125" t="s">
        <v>3551</v>
      </c>
      <c r="R3125" t="s">
        <v>3552</v>
      </c>
      <c r="S3125" t="s">
        <v>4232</v>
      </c>
      <c r="T3125">
        <v>28571</v>
      </c>
    </row>
    <row r="3126" spans="1:20" x14ac:dyDescent="0.3">
      <c r="A3126" t="s">
        <v>3548</v>
      </c>
      <c r="B3126" t="str">
        <f>_xlfn.CONCAT(쿼리1[[#This Row],[주문번호]], "-", 쿼리1[[#This Row],[공정명]])</f>
        <v>20241204-1316P0076-인쇄</v>
      </c>
      <c r="C3126">
        <v>2</v>
      </c>
      <c r="D3126" t="s">
        <v>328</v>
      </c>
      <c r="E3126" s="1">
        <v>45630</v>
      </c>
      <c r="F3126" s="1">
        <v>45635</v>
      </c>
      <c r="G3126" s="1">
        <v>45644</v>
      </c>
      <c r="H3126" s="1">
        <v>45656</v>
      </c>
      <c r="I3126" s="1">
        <v>45649</v>
      </c>
      <c r="J3126" t="s">
        <v>31</v>
      </c>
      <c r="K3126" t="s">
        <v>32</v>
      </c>
      <c r="L3126">
        <v>6000</v>
      </c>
      <c r="M3126">
        <v>1</v>
      </c>
      <c r="N3126">
        <v>9</v>
      </c>
      <c r="O3126" t="s">
        <v>3549</v>
      </c>
      <c r="P3126" t="s">
        <v>3550</v>
      </c>
      <c r="Q3126" t="s">
        <v>3551</v>
      </c>
      <c r="R3126" t="s">
        <v>3552</v>
      </c>
      <c r="S3126" t="s">
        <v>4232</v>
      </c>
      <c r="T3126">
        <v>28571</v>
      </c>
    </row>
    <row r="3127" spans="1:20" x14ac:dyDescent="0.3">
      <c r="A3127" t="s">
        <v>3548</v>
      </c>
      <c r="B3127" t="str">
        <f>_xlfn.CONCAT(쿼리1[[#This Row],[주문번호]], "-", 쿼리1[[#This Row],[공정명]])</f>
        <v>20241204-1316P0076-인쇄</v>
      </c>
      <c r="C3127">
        <v>2</v>
      </c>
      <c r="D3127" t="s">
        <v>328</v>
      </c>
      <c r="E3127" s="1">
        <v>45630</v>
      </c>
      <c r="F3127" s="1">
        <v>45635</v>
      </c>
      <c r="G3127" s="1">
        <v>45649</v>
      </c>
      <c r="H3127" s="1">
        <v>45656</v>
      </c>
      <c r="I3127" s="1">
        <v>45649</v>
      </c>
      <c r="J3127" t="s">
        <v>31</v>
      </c>
      <c r="K3127" t="s">
        <v>32</v>
      </c>
      <c r="L3127">
        <v>6000</v>
      </c>
      <c r="M3127">
        <v>6000</v>
      </c>
      <c r="N3127">
        <v>14</v>
      </c>
      <c r="O3127" t="s">
        <v>3549</v>
      </c>
      <c r="P3127" t="s">
        <v>3550</v>
      </c>
      <c r="Q3127" t="s">
        <v>3551</v>
      </c>
      <c r="R3127" t="s">
        <v>3552</v>
      </c>
      <c r="S3127" t="s">
        <v>4232</v>
      </c>
      <c r="T3127">
        <v>28571</v>
      </c>
    </row>
    <row r="3128" spans="1:20" x14ac:dyDescent="0.3">
      <c r="A3128" t="s">
        <v>2785</v>
      </c>
      <c r="B3128" t="str">
        <f>_xlfn.CONCAT(쿼리1[[#This Row],[주문번호]], "-", 쿼리1[[#This Row],[공정명]])</f>
        <v>20240926-1216P0146-인쇄</v>
      </c>
      <c r="C3128">
        <v>2</v>
      </c>
      <c r="D3128" t="s">
        <v>328</v>
      </c>
      <c r="E3128" s="1">
        <v>45561</v>
      </c>
      <c r="F3128" s="1">
        <v>45567</v>
      </c>
      <c r="G3128" s="1">
        <v>45586</v>
      </c>
      <c r="H3128" s="1">
        <v>45656</v>
      </c>
      <c r="I3128" s="1">
        <v>45586</v>
      </c>
      <c r="J3128" t="s">
        <v>31</v>
      </c>
      <c r="K3128" t="s">
        <v>32</v>
      </c>
      <c r="L3128">
        <v>6000</v>
      </c>
      <c r="M3128">
        <v>0</v>
      </c>
      <c r="N3128">
        <v>19</v>
      </c>
      <c r="O3128" t="s">
        <v>305</v>
      </c>
      <c r="P3128" t="s">
        <v>2786</v>
      </c>
      <c r="Q3128" t="s">
        <v>2787</v>
      </c>
      <c r="R3128" t="s">
        <v>1956</v>
      </c>
      <c r="S3128" t="s">
        <v>4232</v>
      </c>
      <c r="T3128">
        <v>40000</v>
      </c>
    </row>
    <row r="3129" spans="1:20" x14ac:dyDescent="0.3">
      <c r="A3129" t="s">
        <v>4237</v>
      </c>
      <c r="B3129" t="str">
        <f>_xlfn.CONCAT(쿼리1[[#This Row],[주문번호]], "-", 쿼리1[[#This Row],[공정명]])</f>
        <v>20241007-130652-인쇄</v>
      </c>
      <c r="C3129">
        <v>2</v>
      </c>
      <c r="D3129" t="s">
        <v>328</v>
      </c>
      <c r="E3129" s="1">
        <v>45572</v>
      </c>
      <c r="F3129" s="1">
        <v>45576</v>
      </c>
      <c r="G3129" s="1">
        <v>45586</v>
      </c>
      <c r="H3129" s="1">
        <v>45656</v>
      </c>
      <c r="I3129" s="1">
        <v>45586</v>
      </c>
      <c r="J3129" t="s">
        <v>31</v>
      </c>
      <c r="K3129" t="s">
        <v>32</v>
      </c>
      <c r="L3129">
        <v>6000</v>
      </c>
      <c r="M3129">
        <v>0</v>
      </c>
      <c r="N3129">
        <v>10</v>
      </c>
      <c r="O3129" t="s">
        <v>4238</v>
      </c>
      <c r="P3129" t="s">
        <v>4239</v>
      </c>
      <c r="Q3129" t="s">
        <v>4240</v>
      </c>
      <c r="R3129" t="s">
        <v>4241</v>
      </c>
      <c r="S3129" t="s">
        <v>4232</v>
      </c>
      <c r="T3129">
        <v>6</v>
      </c>
    </row>
    <row r="3130" spans="1:20" x14ac:dyDescent="0.3">
      <c r="A3130" t="s">
        <v>4163</v>
      </c>
      <c r="B3130" t="str">
        <f>_xlfn.CONCAT(쿼리1[[#This Row],[주문번호]], "-", 쿼리1[[#This Row],[공정명]])</f>
        <v>20241226-1000161695-인쇄</v>
      </c>
      <c r="C3130">
        <v>2</v>
      </c>
      <c r="D3130" t="s">
        <v>328</v>
      </c>
      <c r="E3130" s="1">
        <v>45652</v>
      </c>
      <c r="F3130" s="1">
        <v>45658</v>
      </c>
      <c r="G3130" s="1"/>
      <c r="H3130" s="1">
        <v>45656</v>
      </c>
      <c r="I3130" s="1"/>
      <c r="J3130" t="s">
        <v>21</v>
      </c>
      <c r="K3130" t="s">
        <v>282</v>
      </c>
      <c r="L3130">
        <v>4000</v>
      </c>
      <c r="O3130" t="s">
        <v>3920</v>
      </c>
      <c r="P3130" t="s">
        <v>4164</v>
      </c>
      <c r="Q3130" t="s">
        <v>4165</v>
      </c>
      <c r="R3130" t="s">
        <v>26</v>
      </c>
      <c r="S3130" t="s">
        <v>4232</v>
      </c>
      <c r="T3130">
        <v>16</v>
      </c>
    </row>
    <row r="3131" spans="1:20" x14ac:dyDescent="0.3">
      <c r="A3131" t="s">
        <v>2666</v>
      </c>
      <c r="B3131" t="str">
        <f>_xlfn.CONCAT(쿼리1[[#This Row],[주문번호]], "-", 쿼리1[[#This Row],[공정명]])</f>
        <v>20241206-1000156851-인쇄</v>
      </c>
      <c r="C3131">
        <v>2</v>
      </c>
      <c r="D3131" t="s">
        <v>328</v>
      </c>
      <c r="E3131" s="1">
        <v>45632</v>
      </c>
      <c r="F3131" s="1">
        <v>45638</v>
      </c>
      <c r="G3131" s="1">
        <v>45639</v>
      </c>
      <c r="H3131" s="1">
        <v>45656</v>
      </c>
      <c r="I3131" s="1">
        <v>45645</v>
      </c>
      <c r="J3131" t="s">
        <v>31</v>
      </c>
      <c r="K3131" t="s">
        <v>32</v>
      </c>
      <c r="L3131">
        <v>12000</v>
      </c>
      <c r="M3131">
        <v>12000</v>
      </c>
      <c r="N3131">
        <v>1</v>
      </c>
      <c r="O3131" t="s">
        <v>915</v>
      </c>
      <c r="P3131" t="s">
        <v>916</v>
      </c>
      <c r="Q3131" t="s">
        <v>917</v>
      </c>
      <c r="R3131" t="s">
        <v>26</v>
      </c>
      <c r="S3131" t="s">
        <v>4242</v>
      </c>
      <c r="T3131">
        <v>123076</v>
      </c>
    </row>
    <row r="3132" spans="1:20" x14ac:dyDescent="0.3">
      <c r="A3132" t="s">
        <v>4243</v>
      </c>
      <c r="B3132" t="str">
        <f>_xlfn.CONCAT(쿼리1[[#This Row],[주문번호]], "-", 쿼리1[[#This Row],[공정명]])</f>
        <v>20241211-1000165926-인쇄</v>
      </c>
      <c r="C3132">
        <v>2</v>
      </c>
      <c r="D3132" t="s">
        <v>328</v>
      </c>
      <c r="E3132" s="1">
        <v>45637</v>
      </c>
      <c r="F3132" s="1">
        <v>45643</v>
      </c>
      <c r="G3132" s="1">
        <v>45646</v>
      </c>
      <c r="H3132" s="1">
        <v>45656</v>
      </c>
      <c r="I3132" s="1">
        <v>45650</v>
      </c>
      <c r="J3132" t="s">
        <v>31</v>
      </c>
      <c r="K3132" t="s">
        <v>32</v>
      </c>
      <c r="L3132">
        <v>30000</v>
      </c>
      <c r="M3132">
        <v>30000</v>
      </c>
      <c r="N3132">
        <v>3</v>
      </c>
      <c r="O3132" t="s">
        <v>1403</v>
      </c>
      <c r="P3132" t="s">
        <v>1404</v>
      </c>
      <c r="Q3132" t="s">
        <v>4244</v>
      </c>
      <c r="R3132" t="s">
        <v>26</v>
      </c>
      <c r="S3132" t="s">
        <v>4242</v>
      </c>
      <c r="T3132">
        <v>60</v>
      </c>
    </row>
    <row r="3133" spans="1:20" x14ac:dyDescent="0.3">
      <c r="A3133" t="s">
        <v>1330</v>
      </c>
      <c r="B3133" t="str">
        <f>_xlfn.CONCAT(쿼리1[[#This Row],[주문번호]], "-", 쿼리1[[#This Row],[공정명]])</f>
        <v>20241007-1000136128-인쇄</v>
      </c>
      <c r="C3133">
        <v>2</v>
      </c>
      <c r="D3133" t="s">
        <v>328</v>
      </c>
      <c r="E3133" s="1">
        <v>45572</v>
      </c>
      <c r="F3133" s="1">
        <v>45574</v>
      </c>
      <c r="G3133" s="1">
        <v>45576</v>
      </c>
      <c r="H3133" s="1">
        <v>45656</v>
      </c>
      <c r="I3133" s="1">
        <v>45577</v>
      </c>
      <c r="J3133" t="s">
        <v>31</v>
      </c>
      <c r="K3133" t="s">
        <v>32</v>
      </c>
      <c r="L3133">
        <v>6000</v>
      </c>
      <c r="M3133">
        <v>6000</v>
      </c>
      <c r="N3133">
        <v>2</v>
      </c>
      <c r="O3133" t="s">
        <v>106</v>
      </c>
      <c r="P3133" t="s">
        <v>1328</v>
      </c>
      <c r="Q3133" t="s">
        <v>1329</v>
      </c>
      <c r="R3133" t="s">
        <v>26</v>
      </c>
      <c r="S3133" t="s">
        <v>4242</v>
      </c>
      <c r="T3133">
        <v>26086</v>
      </c>
    </row>
    <row r="3134" spans="1:20" x14ac:dyDescent="0.3">
      <c r="A3134" t="s">
        <v>1327</v>
      </c>
      <c r="B3134" t="str">
        <f>_xlfn.CONCAT(쿼리1[[#This Row],[주문번호]], "-", 쿼리1[[#This Row],[공정명]])</f>
        <v>20241111-1000136128-인쇄</v>
      </c>
      <c r="C3134">
        <v>2</v>
      </c>
      <c r="D3134" t="s">
        <v>328</v>
      </c>
      <c r="E3134" s="1">
        <v>45607</v>
      </c>
      <c r="F3134" s="1">
        <v>45615</v>
      </c>
      <c r="G3134" s="1">
        <v>45615</v>
      </c>
      <c r="H3134" s="1">
        <v>45656</v>
      </c>
      <c r="I3134" s="1">
        <v>45621</v>
      </c>
      <c r="J3134" t="s">
        <v>31</v>
      </c>
      <c r="K3134" t="s">
        <v>39</v>
      </c>
      <c r="L3134">
        <v>6000</v>
      </c>
      <c r="M3134">
        <v>6000</v>
      </c>
      <c r="N3134">
        <v>0</v>
      </c>
      <c r="O3134" t="s">
        <v>106</v>
      </c>
      <c r="P3134" t="s">
        <v>1328</v>
      </c>
      <c r="Q3134" t="s">
        <v>1329</v>
      </c>
      <c r="R3134" t="s">
        <v>26</v>
      </c>
      <c r="S3134" t="s">
        <v>4242</v>
      </c>
      <c r="T3134">
        <v>26086</v>
      </c>
    </row>
    <row r="3135" spans="1:20" x14ac:dyDescent="0.3">
      <c r="A3135" t="s">
        <v>2667</v>
      </c>
      <c r="B3135" t="str">
        <f>_xlfn.CONCAT(쿼리1[[#This Row],[주문번호]], "-", 쿼리1[[#This Row],[공정명]])</f>
        <v>20241114-1000156851-인쇄</v>
      </c>
      <c r="C3135">
        <v>2</v>
      </c>
      <c r="D3135" t="s">
        <v>328</v>
      </c>
      <c r="E3135" s="1">
        <v>45610</v>
      </c>
      <c r="F3135" s="1">
        <v>45616</v>
      </c>
      <c r="G3135" s="1">
        <v>45618</v>
      </c>
      <c r="H3135" s="1">
        <v>45656</v>
      </c>
      <c r="I3135" s="1">
        <v>45625</v>
      </c>
      <c r="J3135" t="s">
        <v>31</v>
      </c>
      <c r="K3135" t="s">
        <v>32</v>
      </c>
      <c r="L3135">
        <v>15000</v>
      </c>
      <c r="M3135">
        <v>15000</v>
      </c>
      <c r="N3135">
        <v>2</v>
      </c>
      <c r="O3135" t="s">
        <v>915</v>
      </c>
      <c r="P3135" t="s">
        <v>916</v>
      </c>
      <c r="Q3135" t="s">
        <v>917</v>
      </c>
      <c r="R3135" t="s">
        <v>26</v>
      </c>
      <c r="S3135" t="s">
        <v>4242</v>
      </c>
      <c r="T3135">
        <v>153846</v>
      </c>
    </row>
    <row r="3136" spans="1:20" x14ac:dyDescent="0.3">
      <c r="A3136" t="s">
        <v>3634</v>
      </c>
      <c r="B3136" t="str">
        <f>_xlfn.CONCAT(쿼리1[[#This Row],[주문번호]], "-", 쿼리1[[#This Row],[공정명]])</f>
        <v>20241007-1000138229-합지</v>
      </c>
      <c r="C3136">
        <v>1</v>
      </c>
      <c r="D3136" t="s">
        <v>60</v>
      </c>
      <c r="E3136" s="1">
        <v>45572</v>
      </c>
      <c r="F3136" s="1">
        <v>45580</v>
      </c>
      <c r="G3136" s="1">
        <v>45580</v>
      </c>
      <c r="H3136" s="1">
        <v>45656</v>
      </c>
      <c r="I3136" s="1">
        <v>45583</v>
      </c>
      <c r="J3136" t="s">
        <v>31</v>
      </c>
      <c r="K3136" t="s">
        <v>39</v>
      </c>
      <c r="L3136">
        <v>6000</v>
      </c>
      <c r="M3136">
        <v>6000</v>
      </c>
      <c r="N3136">
        <v>0</v>
      </c>
      <c r="O3136" t="s">
        <v>859</v>
      </c>
      <c r="P3136" t="s">
        <v>2853</v>
      </c>
      <c r="Q3136" t="s">
        <v>42</v>
      </c>
      <c r="R3136" t="s">
        <v>2491</v>
      </c>
      <c r="S3136" t="s">
        <v>1967</v>
      </c>
      <c r="T3136">
        <v>33333</v>
      </c>
    </row>
    <row r="3137" spans="1:20" x14ac:dyDescent="0.3">
      <c r="A3137" t="s">
        <v>3634</v>
      </c>
      <c r="B3137" t="str">
        <f>_xlfn.CONCAT(쿼리1[[#This Row],[주문번호]], "-", 쿼리1[[#This Row],[공정명]])</f>
        <v>20241007-1000138229-분단</v>
      </c>
      <c r="C3137">
        <v>2</v>
      </c>
      <c r="D3137" t="s">
        <v>196</v>
      </c>
      <c r="E3137" s="1">
        <v>45572</v>
      </c>
      <c r="F3137" s="1">
        <v>45581</v>
      </c>
      <c r="G3137" s="1">
        <v>45580</v>
      </c>
      <c r="H3137" s="1">
        <v>45656</v>
      </c>
      <c r="I3137" s="1">
        <v>45583</v>
      </c>
      <c r="J3137" t="s">
        <v>31</v>
      </c>
      <c r="K3137" t="s">
        <v>39</v>
      </c>
      <c r="L3137">
        <v>6000</v>
      </c>
      <c r="M3137">
        <v>6000</v>
      </c>
      <c r="N3137">
        <v>-1</v>
      </c>
      <c r="O3137" t="s">
        <v>859</v>
      </c>
      <c r="P3137" t="s">
        <v>2853</v>
      </c>
      <c r="Q3137" t="s">
        <v>42</v>
      </c>
      <c r="R3137" t="s">
        <v>2491</v>
      </c>
      <c r="S3137" t="s">
        <v>1967</v>
      </c>
      <c r="T3137">
        <v>33333</v>
      </c>
    </row>
    <row r="3138" spans="1:20" x14ac:dyDescent="0.3">
      <c r="A3138" t="s">
        <v>3635</v>
      </c>
      <c r="B3138" t="str">
        <f>_xlfn.CONCAT(쿼리1[[#This Row],[주문번호]], "-", 쿼리1[[#This Row],[공정명]])</f>
        <v>20240925-12150484-합지</v>
      </c>
      <c r="C3138">
        <v>1</v>
      </c>
      <c r="D3138" t="s">
        <v>60</v>
      </c>
      <c r="E3138" s="1">
        <v>45560</v>
      </c>
      <c r="F3138" s="1">
        <v>45568</v>
      </c>
      <c r="G3138" s="1">
        <v>45567</v>
      </c>
      <c r="H3138" s="1">
        <v>45656</v>
      </c>
      <c r="I3138" s="1">
        <v>45567</v>
      </c>
      <c r="J3138" t="s">
        <v>31</v>
      </c>
      <c r="K3138" t="s">
        <v>39</v>
      </c>
      <c r="L3138">
        <v>6000</v>
      </c>
      <c r="M3138">
        <v>6000</v>
      </c>
      <c r="N3138">
        <v>-1</v>
      </c>
      <c r="O3138" t="s">
        <v>275</v>
      </c>
      <c r="P3138" t="s">
        <v>3636</v>
      </c>
      <c r="Q3138" t="s">
        <v>42</v>
      </c>
      <c r="R3138" t="s">
        <v>2491</v>
      </c>
      <c r="S3138" t="s">
        <v>1967</v>
      </c>
      <c r="T3138">
        <v>160000</v>
      </c>
    </row>
    <row r="3139" spans="1:20" x14ac:dyDescent="0.3">
      <c r="A3139" t="s">
        <v>2969</v>
      </c>
      <c r="B3139" t="str">
        <f>_xlfn.CONCAT(쿼리1[[#This Row],[주문번호]], "-", 쿼리1[[#This Row],[공정명]])</f>
        <v>20241211-1000157743-합지</v>
      </c>
      <c r="C3139">
        <v>1</v>
      </c>
      <c r="D3139" t="s">
        <v>60</v>
      </c>
      <c r="E3139" s="1">
        <v>45637</v>
      </c>
      <c r="F3139" s="1">
        <v>45645</v>
      </c>
      <c r="G3139" s="1">
        <v>45646</v>
      </c>
      <c r="H3139" s="1">
        <v>45656</v>
      </c>
      <c r="I3139" s="1">
        <v>45646</v>
      </c>
      <c r="J3139" t="s">
        <v>31</v>
      </c>
      <c r="K3139" t="s">
        <v>32</v>
      </c>
      <c r="L3139">
        <v>6000</v>
      </c>
      <c r="M3139">
        <v>6000</v>
      </c>
      <c r="N3139">
        <v>1</v>
      </c>
      <c r="O3139" t="s">
        <v>859</v>
      </c>
      <c r="P3139" t="s">
        <v>2970</v>
      </c>
      <c r="Q3139" t="s">
        <v>42</v>
      </c>
      <c r="R3139" t="s">
        <v>2491</v>
      </c>
      <c r="S3139" t="s">
        <v>1967</v>
      </c>
      <c r="T3139">
        <v>33333</v>
      </c>
    </row>
    <row r="3140" spans="1:20" x14ac:dyDescent="0.3">
      <c r="A3140" t="s">
        <v>2969</v>
      </c>
      <c r="B3140" t="str">
        <f>_xlfn.CONCAT(쿼리1[[#This Row],[주문번호]], "-", 쿼리1[[#This Row],[공정명]])</f>
        <v>20241211-1000157743-분단</v>
      </c>
      <c r="C3140">
        <v>2</v>
      </c>
      <c r="D3140" t="s">
        <v>196</v>
      </c>
      <c r="E3140" s="1">
        <v>45637</v>
      </c>
      <c r="F3140" s="1">
        <v>45646</v>
      </c>
      <c r="G3140" s="1">
        <v>45646</v>
      </c>
      <c r="H3140" s="1">
        <v>45656</v>
      </c>
      <c r="I3140" s="1">
        <v>45646</v>
      </c>
      <c r="J3140" t="s">
        <v>31</v>
      </c>
      <c r="K3140" t="s">
        <v>39</v>
      </c>
      <c r="L3140">
        <v>6000</v>
      </c>
      <c r="M3140">
        <v>6000</v>
      </c>
      <c r="N3140">
        <v>0</v>
      </c>
      <c r="O3140" t="s">
        <v>859</v>
      </c>
      <c r="P3140" t="s">
        <v>2970</v>
      </c>
      <c r="Q3140" t="s">
        <v>42</v>
      </c>
      <c r="R3140" t="s">
        <v>2491</v>
      </c>
      <c r="S3140" t="s">
        <v>1967</v>
      </c>
      <c r="T3140">
        <v>33333</v>
      </c>
    </row>
    <row r="3141" spans="1:20" x14ac:dyDescent="0.3">
      <c r="A3141" t="s">
        <v>2462</v>
      </c>
      <c r="B3141" t="str">
        <f>_xlfn.CONCAT(쿼리1[[#This Row],[주문번호]], "-", 쿼리1[[#This Row],[공정명]])</f>
        <v>20241129-1000160369-합지</v>
      </c>
      <c r="C3141">
        <v>3</v>
      </c>
      <c r="D3141" t="s">
        <v>60</v>
      </c>
      <c r="E3141" s="1">
        <v>45625</v>
      </c>
      <c r="F3141" s="1">
        <v>45635</v>
      </c>
      <c r="G3141" s="1">
        <v>45638</v>
      </c>
      <c r="H3141" s="1">
        <v>45656</v>
      </c>
      <c r="I3141" s="1">
        <v>45642</v>
      </c>
      <c r="J3141" t="s">
        <v>31</v>
      </c>
      <c r="K3141" t="s">
        <v>32</v>
      </c>
      <c r="L3141">
        <v>4000</v>
      </c>
      <c r="M3141">
        <v>4000</v>
      </c>
      <c r="N3141">
        <v>3</v>
      </c>
      <c r="O3141" t="s">
        <v>141</v>
      </c>
      <c r="P3141" t="s">
        <v>2463</v>
      </c>
      <c r="Q3141" t="s">
        <v>2464</v>
      </c>
      <c r="R3141" t="s">
        <v>397</v>
      </c>
      <c r="S3141" t="s">
        <v>1967</v>
      </c>
      <c r="T3141">
        <v>38095</v>
      </c>
    </row>
    <row r="3142" spans="1:20" x14ac:dyDescent="0.3">
      <c r="A3142" t="s">
        <v>2462</v>
      </c>
      <c r="B3142" t="str">
        <f>_xlfn.CONCAT(쿼리1[[#This Row],[주문번호]], "-", 쿼리1[[#This Row],[공정명]])</f>
        <v>20241129-1000160369-분단</v>
      </c>
      <c r="C3142">
        <v>4</v>
      </c>
      <c r="D3142" t="s">
        <v>196</v>
      </c>
      <c r="E3142" s="1">
        <v>45625</v>
      </c>
      <c r="F3142" s="1">
        <v>45636</v>
      </c>
      <c r="G3142" s="1">
        <v>45638</v>
      </c>
      <c r="H3142" s="1">
        <v>45656</v>
      </c>
      <c r="I3142" s="1">
        <v>45642</v>
      </c>
      <c r="J3142" t="s">
        <v>31</v>
      </c>
      <c r="K3142" t="s">
        <v>32</v>
      </c>
      <c r="L3142">
        <v>4000</v>
      </c>
      <c r="M3142">
        <v>4000</v>
      </c>
      <c r="N3142">
        <v>2</v>
      </c>
      <c r="O3142" t="s">
        <v>141</v>
      </c>
      <c r="P3142" t="s">
        <v>2463</v>
      </c>
      <c r="Q3142" t="s">
        <v>2464</v>
      </c>
      <c r="R3142" t="s">
        <v>397</v>
      </c>
      <c r="S3142" t="s">
        <v>1967</v>
      </c>
      <c r="T3142">
        <v>38095</v>
      </c>
    </row>
    <row r="3143" spans="1:20" x14ac:dyDescent="0.3">
      <c r="A3143" t="s">
        <v>2971</v>
      </c>
      <c r="B3143" t="str">
        <f>_xlfn.CONCAT(쿼리1[[#This Row],[주문번호]], "-", 쿼리1[[#This Row],[공정명]])</f>
        <v>20240923-1000161378-합지</v>
      </c>
      <c r="C3143">
        <v>1</v>
      </c>
      <c r="D3143" t="s">
        <v>60</v>
      </c>
      <c r="E3143" s="1">
        <v>45558</v>
      </c>
      <c r="F3143" s="1">
        <v>45566</v>
      </c>
      <c r="G3143" s="1">
        <v>45564</v>
      </c>
      <c r="H3143" s="1">
        <v>45656</v>
      </c>
      <c r="I3143" s="1">
        <v>45575</v>
      </c>
      <c r="J3143" t="s">
        <v>31</v>
      </c>
      <c r="K3143" t="s">
        <v>39</v>
      </c>
      <c r="L3143">
        <v>6000</v>
      </c>
      <c r="M3143">
        <v>6000</v>
      </c>
      <c r="N3143">
        <v>-2</v>
      </c>
      <c r="O3143" t="s">
        <v>2972</v>
      </c>
      <c r="P3143" t="s">
        <v>2973</v>
      </c>
      <c r="Q3143" t="s">
        <v>42</v>
      </c>
      <c r="R3143" t="s">
        <v>397</v>
      </c>
      <c r="S3143" t="s">
        <v>1967</v>
      </c>
      <c r="T3143">
        <v>26086</v>
      </c>
    </row>
    <row r="3144" spans="1:20" x14ac:dyDescent="0.3">
      <c r="A3144" t="s">
        <v>2974</v>
      </c>
      <c r="B3144" t="str">
        <f>_xlfn.CONCAT(쿼리1[[#This Row],[주문번호]], "-", 쿼리1[[#This Row],[공정명]])</f>
        <v>20240913-1000159237-합지</v>
      </c>
      <c r="C3144">
        <v>1</v>
      </c>
      <c r="D3144" t="s">
        <v>60</v>
      </c>
      <c r="E3144" s="1">
        <v>45548</v>
      </c>
      <c r="F3144" s="1">
        <v>45558</v>
      </c>
      <c r="G3144" s="1">
        <v>45561</v>
      </c>
      <c r="H3144" s="1">
        <v>45656</v>
      </c>
      <c r="I3144" s="1">
        <v>45575</v>
      </c>
      <c r="J3144" t="s">
        <v>31</v>
      </c>
      <c r="K3144" t="s">
        <v>32</v>
      </c>
      <c r="L3144">
        <v>6000</v>
      </c>
      <c r="M3144">
        <v>6000</v>
      </c>
      <c r="N3144">
        <v>3</v>
      </c>
      <c r="O3144" t="s">
        <v>2972</v>
      </c>
      <c r="P3144" t="s">
        <v>2975</v>
      </c>
      <c r="Q3144" t="s">
        <v>42</v>
      </c>
      <c r="R3144" t="s">
        <v>397</v>
      </c>
      <c r="S3144" t="s">
        <v>1967</v>
      </c>
      <c r="T3144">
        <v>30000</v>
      </c>
    </row>
    <row r="3145" spans="1:20" x14ac:dyDescent="0.3">
      <c r="A3145" t="s">
        <v>3694</v>
      </c>
      <c r="B3145" t="str">
        <f>_xlfn.CONCAT(쿼리1[[#This Row],[주문번호]], "-", 쿼리1[[#This Row],[공정명]])</f>
        <v>20241205-1000165517-합지</v>
      </c>
      <c r="C3145">
        <v>1</v>
      </c>
      <c r="D3145" t="s">
        <v>60</v>
      </c>
      <c r="E3145" s="1">
        <v>45631</v>
      </c>
      <c r="F3145" s="1">
        <v>45637</v>
      </c>
      <c r="G3145" s="1">
        <v>45639</v>
      </c>
      <c r="H3145" s="1">
        <v>45656</v>
      </c>
      <c r="I3145" s="1">
        <v>45643</v>
      </c>
      <c r="J3145" t="s">
        <v>31</v>
      </c>
      <c r="K3145" t="s">
        <v>32</v>
      </c>
      <c r="L3145">
        <v>6000</v>
      </c>
      <c r="M3145">
        <v>6000</v>
      </c>
      <c r="N3145">
        <v>2</v>
      </c>
      <c r="O3145" t="s">
        <v>91</v>
      </c>
      <c r="P3145" t="s">
        <v>3695</v>
      </c>
      <c r="Q3145" t="s">
        <v>42</v>
      </c>
      <c r="R3145" t="s">
        <v>3696</v>
      </c>
      <c r="S3145" t="s">
        <v>1967</v>
      </c>
      <c r="T3145">
        <v>15000</v>
      </c>
    </row>
    <row r="3146" spans="1:20" x14ac:dyDescent="0.3">
      <c r="A3146" t="s">
        <v>3697</v>
      </c>
      <c r="B3146" t="str">
        <f>_xlfn.CONCAT(쿼리1[[#This Row],[주문번호]], "-", 쿼리1[[#This Row],[공정명]])</f>
        <v>20240902-1000165517-합지</v>
      </c>
      <c r="C3146">
        <v>1</v>
      </c>
      <c r="D3146" t="s">
        <v>60</v>
      </c>
      <c r="E3146" s="1">
        <v>45537</v>
      </c>
      <c r="F3146" s="1">
        <v>45541</v>
      </c>
      <c r="G3146" s="1">
        <v>45543</v>
      </c>
      <c r="H3146" s="1">
        <v>45656</v>
      </c>
      <c r="I3146" s="1">
        <v>45545</v>
      </c>
      <c r="J3146" t="s">
        <v>31</v>
      </c>
      <c r="K3146" t="s">
        <v>32</v>
      </c>
      <c r="L3146">
        <v>6000</v>
      </c>
      <c r="M3146">
        <v>6000</v>
      </c>
      <c r="N3146">
        <v>2</v>
      </c>
      <c r="O3146" t="s">
        <v>91</v>
      </c>
      <c r="P3146" t="s">
        <v>3695</v>
      </c>
      <c r="Q3146" t="s">
        <v>42</v>
      </c>
      <c r="R3146" t="s">
        <v>3696</v>
      </c>
      <c r="S3146" t="s">
        <v>1967</v>
      </c>
      <c r="T3146">
        <v>15000</v>
      </c>
    </row>
    <row r="3147" spans="1:20" x14ac:dyDescent="0.3">
      <c r="A3147" t="s">
        <v>2465</v>
      </c>
      <c r="B3147" t="str">
        <f>_xlfn.CONCAT(쿼리1[[#This Row],[주문번호]], "-", 쿼리1[[#This Row],[공정명]])</f>
        <v>20241022-1000162684-합지</v>
      </c>
      <c r="C3147">
        <v>3</v>
      </c>
      <c r="D3147" t="s">
        <v>60</v>
      </c>
      <c r="E3147" s="1">
        <v>45587</v>
      </c>
      <c r="F3147" s="1">
        <v>45595</v>
      </c>
      <c r="G3147" s="1">
        <v>45597</v>
      </c>
      <c r="H3147" s="1">
        <v>45656</v>
      </c>
      <c r="I3147" s="1">
        <v>45601</v>
      </c>
      <c r="J3147" t="s">
        <v>31</v>
      </c>
      <c r="K3147" t="s">
        <v>32</v>
      </c>
      <c r="L3147">
        <v>4000</v>
      </c>
      <c r="M3147">
        <v>4000</v>
      </c>
      <c r="N3147">
        <v>2</v>
      </c>
      <c r="O3147" t="s">
        <v>141</v>
      </c>
      <c r="P3147" t="s">
        <v>2466</v>
      </c>
      <c r="Q3147" t="s">
        <v>2467</v>
      </c>
      <c r="R3147" t="s">
        <v>58</v>
      </c>
      <c r="S3147" t="s">
        <v>1967</v>
      </c>
      <c r="T3147">
        <v>50000</v>
      </c>
    </row>
    <row r="3148" spans="1:20" x14ac:dyDescent="0.3">
      <c r="A3148" t="s">
        <v>2465</v>
      </c>
      <c r="B3148" t="str">
        <f>_xlfn.CONCAT(쿼리1[[#This Row],[주문번호]], "-", 쿼리1[[#This Row],[공정명]])</f>
        <v>20241022-1000162684-분단</v>
      </c>
      <c r="C3148">
        <v>4</v>
      </c>
      <c r="D3148" t="s">
        <v>196</v>
      </c>
      <c r="E3148" s="1">
        <v>45587</v>
      </c>
      <c r="F3148" s="1">
        <v>45596</v>
      </c>
      <c r="G3148" s="1">
        <v>45597</v>
      </c>
      <c r="H3148" s="1">
        <v>45656</v>
      </c>
      <c r="I3148" s="1">
        <v>45601</v>
      </c>
      <c r="J3148" t="s">
        <v>31</v>
      </c>
      <c r="K3148" t="s">
        <v>32</v>
      </c>
      <c r="L3148">
        <v>4000</v>
      </c>
      <c r="M3148">
        <v>4000</v>
      </c>
      <c r="N3148">
        <v>1</v>
      </c>
      <c r="O3148" t="s">
        <v>141</v>
      </c>
      <c r="P3148" t="s">
        <v>2466</v>
      </c>
      <c r="Q3148" t="s">
        <v>2467</v>
      </c>
      <c r="R3148" t="s">
        <v>58</v>
      </c>
      <c r="S3148" t="s">
        <v>1967</v>
      </c>
      <c r="T3148">
        <v>50000</v>
      </c>
    </row>
    <row r="3149" spans="1:20" x14ac:dyDescent="0.3">
      <c r="A3149" t="s">
        <v>54</v>
      </c>
      <c r="B3149" t="str">
        <f>_xlfn.CONCAT(쿼리1[[#This Row],[주문번호]], "-", 쿼리1[[#This Row],[공정명]])</f>
        <v>20241119-1220P0312-합지</v>
      </c>
      <c r="C3149">
        <v>3</v>
      </c>
      <c r="D3149" t="s">
        <v>60</v>
      </c>
      <c r="E3149" s="1">
        <v>45615</v>
      </c>
      <c r="F3149" s="1">
        <v>45624</v>
      </c>
      <c r="G3149" s="1">
        <v>45628</v>
      </c>
      <c r="H3149" s="1">
        <v>45656</v>
      </c>
      <c r="I3149" s="1">
        <v>45631</v>
      </c>
      <c r="J3149" t="s">
        <v>31</v>
      </c>
      <c r="K3149" t="s">
        <v>32</v>
      </c>
      <c r="L3149">
        <v>6000</v>
      </c>
      <c r="M3149">
        <v>6000</v>
      </c>
      <c r="N3149">
        <v>4</v>
      </c>
      <c r="O3149" t="s">
        <v>55</v>
      </c>
      <c r="P3149" t="s">
        <v>56</v>
      </c>
      <c r="Q3149" t="s">
        <v>57</v>
      </c>
      <c r="R3149" t="s">
        <v>58</v>
      </c>
      <c r="S3149" t="s">
        <v>1967</v>
      </c>
      <c r="T3149">
        <v>14285</v>
      </c>
    </row>
    <row r="3150" spans="1:20" x14ac:dyDescent="0.3">
      <c r="A3150" t="s">
        <v>54</v>
      </c>
      <c r="B3150" t="str">
        <f>_xlfn.CONCAT(쿼리1[[#This Row],[주문번호]], "-", 쿼리1[[#This Row],[공정명]])</f>
        <v>20241119-1220P0312-합지</v>
      </c>
      <c r="C3150">
        <v>3</v>
      </c>
      <c r="D3150" t="s">
        <v>60</v>
      </c>
      <c r="E3150" s="1">
        <v>45615</v>
      </c>
      <c r="F3150" s="1">
        <v>45624</v>
      </c>
      <c r="G3150" s="1">
        <v>45628</v>
      </c>
      <c r="H3150" s="1">
        <v>45656</v>
      </c>
      <c r="I3150" s="1">
        <v>45631</v>
      </c>
      <c r="J3150" t="s">
        <v>31</v>
      </c>
      <c r="K3150" t="s">
        <v>32</v>
      </c>
      <c r="L3150">
        <v>6000</v>
      </c>
      <c r="M3150">
        <v>6000</v>
      </c>
      <c r="N3150">
        <v>4</v>
      </c>
      <c r="O3150" t="s">
        <v>55</v>
      </c>
      <c r="P3150" t="s">
        <v>56</v>
      </c>
      <c r="Q3150" t="s">
        <v>57</v>
      </c>
      <c r="R3150" t="s">
        <v>58</v>
      </c>
      <c r="S3150" t="s">
        <v>1967</v>
      </c>
      <c r="T3150">
        <v>14285</v>
      </c>
    </row>
    <row r="3151" spans="1:20" x14ac:dyDescent="0.3">
      <c r="A3151" t="s">
        <v>3495</v>
      </c>
      <c r="B3151" t="str">
        <f>_xlfn.CONCAT(쿼리1[[#This Row],[주문번호]], "-", 쿼리1[[#This Row],[공정명]])</f>
        <v>20241021-1000153899-합지</v>
      </c>
      <c r="C3151">
        <v>1</v>
      </c>
      <c r="D3151" t="s">
        <v>60</v>
      </c>
      <c r="E3151" s="1">
        <v>45586</v>
      </c>
      <c r="F3151" s="1">
        <v>45596</v>
      </c>
      <c r="G3151" s="1">
        <v>45593</v>
      </c>
      <c r="H3151" s="1">
        <v>45656</v>
      </c>
      <c r="I3151" s="1">
        <v>45601</v>
      </c>
      <c r="J3151" t="s">
        <v>31</v>
      </c>
      <c r="K3151" t="s">
        <v>39</v>
      </c>
      <c r="L3151">
        <v>6000</v>
      </c>
      <c r="M3151">
        <v>6000</v>
      </c>
      <c r="N3151">
        <v>-3</v>
      </c>
      <c r="O3151" t="s">
        <v>963</v>
      </c>
      <c r="P3151" t="s">
        <v>3496</v>
      </c>
      <c r="Q3151" t="s">
        <v>42</v>
      </c>
      <c r="R3151" t="s">
        <v>3416</v>
      </c>
      <c r="S3151" t="s">
        <v>1967</v>
      </c>
      <c r="T3151">
        <v>33333</v>
      </c>
    </row>
    <row r="3152" spans="1:20" x14ac:dyDescent="0.3">
      <c r="A3152" t="s">
        <v>3495</v>
      </c>
      <c r="B3152" t="str">
        <f>_xlfn.CONCAT(쿼리1[[#This Row],[주문번호]], "-", 쿼리1[[#This Row],[공정명]])</f>
        <v>20241021-1000153899-합지</v>
      </c>
      <c r="C3152">
        <v>1</v>
      </c>
      <c r="D3152" t="s">
        <v>60</v>
      </c>
      <c r="E3152" s="1">
        <v>45586</v>
      </c>
      <c r="F3152" s="1">
        <v>45596</v>
      </c>
      <c r="G3152" s="1">
        <v>45593</v>
      </c>
      <c r="H3152" s="1">
        <v>45656</v>
      </c>
      <c r="I3152" s="1">
        <v>45601</v>
      </c>
      <c r="J3152" t="s">
        <v>31</v>
      </c>
      <c r="K3152" t="s">
        <v>39</v>
      </c>
      <c r="L3152">
        <v>6000</v>
      </c>
      <c r="M3152">
        <v>6000</v>
      </c>
      <c r="N3152">
        <v>-3</v>
      </c>
      <c r="O3152" t="s">
        <v>963</v>
      </c>
      <c r="P3152" t="s">
        <v>3496</v>
      </c>
      <c r="Q3152" t="s">
        <v>42</v>
      </c>
      <c r="R3152" t="s">
        <v>3416</v>
      </c>
      <c r="S3152" t="s">
        <v>1967</v>
      </c>
      <c r="T3152">
        <v>33333</v>
      </c>
    </row>
    <row r="3153" spans="1:20" x14ac:dyDescent="0.3">
      <c r="A3153" t="s">
        <v>3495</v>
      </c>
      <c r="B3153" t="str">
        <f>_xlfn.CONCAT(쿼리1[[#This Row],[주문번호]], "-", 쿼리1[[#This Row],[공정명]])</f>
        <v>20241021-1000153899-합지</v>
      </c>
      <c r="C3153">
        <v>1</v>
      </c>
      <c r="D3153" t="s">
        <v>60</v>
      </c>
      <c r="E3153" s="1">
        <v>45586</v>
      </c>
      <c r="F3153" s="1">
        <v>45596</v>
      </c>
      <c r="G3153" s="1">
        <v>45593</v>
      </c>
      <c r="H3153" s="1">
        <v>45656</v>
      </c>
      <c r="I3153" s="1">
        <v>45601</v>
      </c>
      <c r="J3153" t="s">
        <v>31</v>
      </c>
      <c r="K3153" t="s">
        <v>39</v>
      </c>
      <c r="L3153">
        <v>6000</v>
      </c>
      <c r="M3153">
        <v>6000</v>
      </c>
      <c r="N3153">
        <v>-3</v>
      </c>
      <c r="O3153" t="s">
        <v>963</v>
      </c>
      <c r="P3153" t="s">
        <v>3496</v>
      </c>
      <c r="Q3153" t="s">
        <v>42</v>
      </c>
      <c r="R3153" t="s">
        <v>3416</v>
      </c>
      <c r="S3153" t="s">
        <v>1967</v>
      </c>
      <c r="T3153">
        <v>33333</v>
      </c>
    </row>
    <row r="3154" spans="1:20" x14ac:dyDescent="0.3">
      <c r="A3154" t="s">
        <v>3413</v>
      </c>
      <c r="B3154" t="str">
        <f>_xlfn.CONCAT(쿼리1[[#This Row],[주문번호]], "-", 쿼리1[[#This Row],[공정명]])</f>
        <v>20241021-1619P0043-합지</v>
      </c>
      <c r="C3154">
        <v>3</v>
      </c>
      <c r="D3154" t="s">
        <v>60</v>
      </c>
      <c r="E3154" s="1">
        <v>45586</v>
      </c>
      <c r="F3154" s="1">
        <v>45595</v>
      </c>
      <c r="G3154" s="1">
        <v>45614</v>
      </c>
      <c r="H3154" s="1">
        <v>45656</v>
      </c>
      <c r="I3154" s="1">
        <v>45616</v>
      </c>
      <c r="J3154" t="s">
        <v>31</v>
      </c>
      <c r="K3154" t="s">
        <v>32</v>
      </c>
      <c r="L3154">
        <v>6000</v>
      </c>
      <c r="M3154">
        <v>5850</v>
      </c>
      <c r="N3154">
        <v>19</v>
      </c>
      <c r="O3154" t="s">
        <v>963</v>
      </c>
      <c r="P3154" t="s">
        <v>3414</v>
      </c>
      <c r="Q3154" t="s">
        <v>3415</v>
      </c>
      <c r="R3154" t="s">
        <v>3416</v>
      </c>
      <c r="S3154" t="s">
        <v>1967</v>
      </c>
      <c r="T3154">
        <v>33333</v>
      </c>
    </row>
    <row r="3155" spans="1:20" x14ac:dyDescent="0.3">
      <c r="A3155" t="s">
        <v>3413</v>
      </c>
      <c r="B3155" t="str">
        <f>_xlfn.CONCAT(쿼리1[[#This Row],[주문번호]], "-", 쿼리1[[#This Row],[공정명]])</f>
        <v>20241021-1619P0043-합지</v>
      </c>
      <c r="C3155">
        <v>3</v>
      </c>
      <c r="D3155" t="s">
        <v>60</v>
      </c>
      <c r="E3155" s="1">
        <v>45586</v>
      </c>
      <c r="F3155" s="1">
        <v>45595</v>
      </c>
      <c r="G3155" s="1">
        <v>45614</v>
      </c>
      <c r="H3155" s="1">
        <v>45656</v>
      </c>
      <c r="I3155" s="1">
        <v>45616</v>
      </c>
      <c r="J3155" t="s">
        <v>31</v>
      </c>
      <c r="K3155" t="s">
        <v>32</v>
      </c>
      <c r="L3155">
        <v>6000</v>
      </c>
      <c r="M3155">
        <v>5850</v>
      </c>
      <c r="N3155">
        <v>19</v>
      </c>
      <c r="O3155" t="s">
        <v>963</v>
      </c>
      <c r="P3155" t="s">
        <v>3414</v>
      </c>
      <c r="Q3155" t="s">
        <v>3415</v>
      </c>
      <c r="R3155" t="s">
        <v>3416</v>
      </c>
      <c r="S3155" t="s">
        <v>1967</v>
      </c>
      <c r="T3155">
        <v>33333</v>
      </c>
    </row>
    <row r="3156" spans="1:20" x14ac:dyDescent="0.3">
      <c r="A3156" t="s">
        <v>3413</v>
      </c>
      <c r="B3156" t="str">
        <f>_xlfn.CONCAT(쿼리1[[#This Row],[주문번호]], "-", 쿼리1[[#This Row],[공정명]])</f>
        <v>20241021-1619P0043-합지</v>
      </c>
      <c r="C3156">
        <v>3</v>
      </c>
      <c r="D3156" t="s">
        <v>60</v>
      </c>
      <c r="E3156" s="1">
        <v>45586</v>
      </c>
      <c r="F3156" s="1">
        <v>45595</v>
      </c>
      <c r="G3156" s="1">
        <v>45614</v>
      </c>
      <c r="H3156" s="1">
        <v>45656</v>
      </c>
      <c r="I3156" s="1">
        <v>45616</v>
      </c>
      <c r="J3156" t="s">
        <v>31</v>
      </c>
      <c r="K3156" t="s">
        <v>32</v>
      </c>
      <c r="L3156">
        <v>6000</v>
      </c>
      <c r="M3156">
        <v>5850</v>
      </c>
      <c r="N3156">
        <v>19</v>
      </c>
      <c r="O3156" t="s">
        <v>963</v>
      </c>
      <c r="P3156" t="s">
        <v>3414</v>
      </c>
      <c r="Q3156" t="s">
        <v>3415</v>
      </c>
      <c r="R3156" t="s">
        <v>3416</v>
      </c>
      <c r="S3156" t="s">
        <v>1967</v>
      </c>
      <c r="T3156">
        <v>33333</v>
      </c>
    </row>
    <row r="3157" spans="1:20" x14ac:dyDescent="0.3">
      <c r="A3157" t="s">
        <v>3413</v>
      </c>
      <c r="B3157" t="str">
        <f>_xlfn.CONCAT(쿼리1[[#This Row],[주문번호]], "-", 쿼리1[[#This Row],[공정명]])</f>
        <v>20241021-1619P0043-합지</v>
      </c>
      <c r="C3157">
        <v>3</v>
      </c>
      <c r="D3157" t="s">
        <v>60</v>
      </c>
      <c r="E3157" s="1">
        <v>45586</v>
      </c>
      <c r="F3157" s="1">
        <v>45595</v>
      </c>
      <c r="G3157" s="1">
        <v>45614</v>
      </c>
      <c r="H3157" s="1">
        <v>45656</v>
      </c>
      <c r="I3157" s="1">
        <v>45616</v>
      </c>
      <c r="J3157" t="s">
        <v>31</v>
      </c>
      <c r="K3157" t="s">
        <v>32</v>
      </c>
      <c r="L3157">
        <v>6000</v>
      </c>
      <c r="M3157">
        <v>5850</v>
      </c>
      <c r="N3157">
        <v>19</v>
      </c>
      <c r="O3157" t="s">
        <v>963</v>
      </c>
      <c r="P3157" t="s">
        <v>3414</v>
      </c>
      <c r="Q3157" t="s">
        <v>3415</v>
      </c>
      <c r="R3157" t="s">
        <v>3416</v>
      </c>
      <c r="S3157" t="s">
        <v>1967</v>
      </c>
      <c r="T3157">
        <v>33333</v>
      </c>
    </row>
    <row r="3158" spans="1:20" x14ac:dyDescent="0.3">
      <c r="A3158" t="s">
        <v>3413</v>
      </c>
      <c r="B3158" t="str">
        <f>_xlfn.CONCAT(쿼리1[[#This Row],[주문번호]], "-", 쿼리1[[#This Row],[공정명]])</f>
        <v>20241021-1619P0043-분단</v>
      </c>
      <c r="C3158">
        <v>4</v>
      </c>
      <c r="D3158" t="s">
        <v>196</v>
      </c>
      <c r="E3158" s="1">
        <v>45586</v>
      </c>
      <c r="F3158" s="1">
        <v>45596</v>
      </c>
      <c r="G3158" s="1">
        <v>45614</v>
      </c>
      <c r="H3158" s="1">
        <v>45656</v>
      </c>
      <c r="I3158" s="1">
        <v>45616</v>
      </c>
      <c r="J3158" t="s">
        <v>31</v>
      </c>
      <c r="K3158" t="s">
        <v>32</v>
      </c>
      <c r="L3158">
        <v>6000</v>
      </c>
      <c r="M3158">
        <v>5850</v>
      </c>
      <c r="N3158">
        <v>18</v>
      </c>
      <c r="O3158" t="s">
        <v>963</v>
      </c>
      <c r="P3158" t="s">
        <v>3414</v>
      </c>
      <c r="Q3158" t="s">
        <v>3415</v>
      </c>
      <c r="R3158" t="s">
        <v>3416</v>
      </c>
      <c r="S3158" t="s">
        <v>1967</v>
      </c>
      <c r="T3158">
        <v>33333</v>
      </c>
    </row>
    <row r="3159" spans="1:20" x14ac:dyDescent="0.3">
      <c r="A3159" t="s">
        <v>935</v>
      </c>
      <c r="B3159" t="str">
        <f>_xlfn.CONCAT(쿼리1[[#This Row],[주문번호]], "-", 쿼리1[[#This Row],[공정명]])</f>
        <v>20241219-1218P0346-합지</v>
      </c>
      <c r="C3159">
        <v>3</v>
      </c>
      <c r="D3159" t="s">
        <v>60</v>
      </c>
      <c r="E3159" s="1">
        <v>45645</v>
      </c>
      <c r="F3159" s="1">
        <v>45653</v>
      </c>
      <c r="G3159" s="1"/>
      <c r="H3159" s="1">
        <v>45656</v>
      </c>
      <c r="I3159" s="1"/>
      <c r="J3159" t="s">
        <v>21</v>
      </c>
      <c r="K3159" t="s">
        <v>22</v>
      </c>
      <c r="L3159">
        <v>16000</v>
      </c>
      <c r="O3159" t="s">
        <v>936</v>
      </c>
      <c r="P3159" t="s">
        <v>937</v>
      </c>
      <c r="Q3159" t="s">
        <v>938</v>
      </c>
      <c r="R3159" t="s">
        <v>939</v>
      </c>
      <c r="S3159" t="s">
        <v>1967</v>
      </c>
      <c r="T3159">
        <v>51612</v>
      </c>
    </row>
    <row r="3160" spans="1:20" x14ac:dyDescent="0.3">
      <c r="A3160" t="s">
        <v>935</v>
      </c>
      <c r="B3160" t="str">
        <f>_xlfn.CONCAT(쿼리1[[#This Row],[주문번호]], "-", 쿼리1[[#This Row],[공정명]])</f>
        <v>20241219-1218P0346-분단</v>
      </c>
      <c r="C3160">
        <v>4</v>
      </c>
      <c r="D3160" t="s">
        <v>196</v>
      </c>
      <c r="E3160" s="1">
        <v>45645</v>
      </c>
      <c r="F3160" s="1">
        <v>45656</v>
      </c>
      <c r="G3160" s="1"/>
      <c r="H3160" s="1">
        <v>45656</v>
      </c>
      <c r="I3160" s="1"/>
      <c r="J3160" t="s">
        <v>21</v>
      </c>
      <c r="K3160" t="s">
        <v>282</v>
      </c>
      <c r="L3160">
        <v>16000</v>
      </c>
      <c r="O3160" t="s">
        <v>936</v>
      </c>
      <c r="P3160" t="s">
        <v>937</v>
      </c>
      <c r="Q3160" t="s">
        <v>938</v>
      </c>
      <c r="R3160" t="s">
        <v>939</v>
      </c>
      <c r="S3160" t="s">
        <v>1967</v>
      </c>
      <c r="T3160">
        <v>51612</v>
      </c>
    </row>
    <row r="3161" spans="1:20" x14ac:dyDescent="0.3">
      <c r="A3161" t="s">
        <v>2785</v>
      </c>
      <c r="B3161" t="str">
        <f>_xlfn.CONCAT(쿼리1[[#This Row],[주문번호]], "-", 쿼리1[[#This Row],[공정명]])</f>
        <v>20240926-1216P0146-합지</v>
      </c>
      <c r="C3161">
        <v>3</v>
      </c>
      <c r="D3161" t="s">
        <v>60</v>
      </c>
      <c r="E3161" s="1">
        <v>45561</v>
      </c>
      <c r="F3161" s="1">
        <v>45569</v>
      </c>
      <c r="G3161" s="1">
        <v>45581</v>
      </c>
      <c r="H3161" s="1">
        <v>45656</v>
      </c>
      <c r="I3161" s="1">
        <v>45586</v>
      </c>
      <c r="J3161" t="s">
        <v>31</v>
      </c>
      <c r="K3161" t="s">
        <v>32</v>
      </c>
      <c r="L3161">
        <v>6000</v>
      </c>
      <c r="M3161">
        <v>6000</v>
      </c>
      <c r="N3161">
        <v>12</v>
      </c>
      <c r="O3161" t="s">
        <v>305</v>
      </c>
      <c r="P3161" t="s">
        <v>2786</v>
      </c>
      <c r="Q3161" t="s">
        <v>2787</v>
      </c>
      <c r="R3161" t="s">
        <v>1956</v>
      </c>
      <c r="S3161" t="s">
        <v>1967</v>
      </c>
      <c r="T3161">
        <v>40000</v>
      </c>
    </row>
    <row r="3162" spans="1:20" x14ac:dyDescent="0.3">
      <c r="A3162" t="s">
        <v>2788</v>
      </c>
      <c r="B3162" t="str">
        <f>_xlfn.CONCAT(쿼리1[[#This Row],[주문번호]], "-", 쿼리1[[#This Row],[공정명]])</f>
        <v>20240906-13150300-합지</v>
      </c>
      <c r="C3162">
        <v>3</v>
      </c>
      <c r="D3162" t="s">
        <v>60</v>
      </c>
      <c r="E3162" s="1">
        <v>45541</v>
      </c>
      <c r="F3162" s="1">
        <v>45552</v>
      </c>
      <c r="G3162" s="1">
        <v>45554</v>
      </c>
      <c r="H3162" s="1">
        <v>45656</v>
      </c>
      <c r="I3162" s="1">
        <v>45575</v>
      </c>
      <c r="J3162" t="s">
        <v>31</v>
      </c>
      <c r="K3162" t="s">
        <v>32</v>
      </c>
      <c r="L3162">
        <v>6000</v>
      </c>
      <c r="M3162">
        <v>6000</v>
      </c>
      <c r="N3162">
        <v>2</v>
      </c>
      <c r="O3162" t="s">
        <v>731</v>
      </c>
      <c r="P3162" t="s">
        <v>2244</v>
      </c>
      <c r="Q3162" t="s">
        <v>2789</v>
      </c>
      <c r="R3162" t="s">
        <v>2790</v>
      </c>
      <c r="S3162" t="s">
        <v>1967</v>
      </c>
      <c r="T3162">
        <v>37500</v>
      </c>
    </row>
    <row r="3163" spans="1:20" x14ac:dyDescent="0.3">
      <c r="A3163" t="s">
        <v>2791</v>
      </c>
      <c r="B3163" t="str">
        <f>_xlfn.CONCAT(쿼리1[[#This Row],[주문번호]], "-", 쿼리1[[#This Row],[공정명]])</f>
        <v>20241220-13150300-합지</v>
      </c>
      <c r="C3163">
        <v>3</v>
      </c>
      <c r="D3163" t="s">
        <v>60</v>
      </c>
      <c r="E3163" s="1">
        <v>45646</v>
      </c>
      <c r="F3163" s="1">
        <v>45657</v>
      </c>
      <c r="G3163" s="1"/>
      <c r="H3163" s="1">
        <v>45656</v>
      </c>
      <c r="I3163" s="1"/>
      <c r="J3163" t="s">
        <v>21</v>
      </c>
      <c r="K3163" t="s">
        <v>282</v>
      </c>
      <c r="L3163">
        <v>6000</v>
      </c>
      <c r="O3163" t="s">
        <v>731</v>
      </c>
      <c r="P3163" t="s">
        <v>2244</v>
      </c>
      <c r="Q3163" t="s">
        <v>2789</v>
      </c>
      <c r="R3163" t="s">
        <v>2790</v>
      </c>
      <c r="S3163" t="s">
        <v>1967</v>
      </c>
      <c r="T3163">
        <v>37500</v>
      </c>
    </row>
    <row r="3164" spans="1:20" x14ac:dyDescent="0.3">
      <c r="A3164" t="s">
        <v>2484</v>
      </c>
      <c r="B3164" t="str">
        <f>_xlfn.CONCAT(쿼리1[[#This Row],[주문번호]], "-", 쿼리1[[#This Row],[공정명]])</f>
        <v>20241016-1217N0087-합지</v>
      </c>
      <c r="C3164">
        <v>1</v>
      </c>
      <c r="D3164" t="s">
        <v>60</v>
      </c>
      <c r="E3164" s="1">
        <v>45581</v>
      </c>
      <c r="F3164" s="1">
        <v>45588</v>
      </c>
      <c r="G3164" s="1">
        <v>45586</v>
      </c>
      <c r="H3164" s="1">
        <v>45656</v>
      </c>
      <c r="I3164" s="1">
        <v>45590</v>
      </c>
      <c r="J3164" t="s">
        <v>31</v>
      </c>
      <c r="K3164" t="s">
        <v>39</v>
      </c>
      <c r="L3164">
        <v>6000</v>
      </c>
      <c r="M3164">
        <v>6000</v>
      </c>
      <c r="N3164">
        <v>-2</v>
      </c>
      <c r="O3164" t="s">
        <v>128</v>
      </c>
      <c r="P3164" t="s">
        <v>2177</v>
      </c>
      <c r="Q3164" t="s">
        <v>42</v>
      </c>
      <c r="R3164" t="s">
        <v>2485</v>
      </c>
      <c r="S3164" t="s">
        <v>1967</v>
      </c>
      <c r="T3164">
        <v>24000</v>
      </c>
    </row>
    <row r="3165" spans="1:20" x14ac:dyDescent="0.3">
      <c r="A3165" t="s">
        <v>3621</v>
      </c>
      <c r="B3165" t="str">
        <f>_xlfn.CONCAT(쿼리1[[#This Row],[주문번호]], "-", 쿼리1[[#This Row],[공정명]])</f>
        <v>20241119-1000143472-합지</v>
      </c>
      <c r="C3165">
        <v>1</v>
      </c>
      <c r="D3165" t="s">
        <v>60</v>
      </c>
      <c r="E3165" s="1">
        <v>45615</v>
      </c>
      <c r="F3165" s="1">
        <v>45623</v>
      </c>
      <c r="G3165" s="1">
        <v>45622</v>
      </c>
      <c r="H3165" s="1">
        <v>45656</v>
      </c>
      <c r="I3165" s="1">
        <v>45624</v>
      </c>
      <c r="J3165" t="s">
        <v>31</v>
      </c>
      <c r="K3165" t="s">
        <v>39</v>
      </c>
      <c r="L3165">
        <v>1800</v>
      </c>
      <c r="M3165">
        <v>1800</v>
      </c>
      <c r="N3165">
        <v>-1</v>
      </c>
      <c r="O3165" t="s">
        <v>731</v>
      </c>
      <c r="P3165" t="s">
        <v>2795</v>
      </c>
      <c r="Q3165" t="s">
        <v>42</v>
      </c>
      <c r="R3165" t="s">
        <v>2793</v>
      </c>
      <c r="S3165" t="s">
        <v>1967</v>
      </c>
      <c r="T3165">
        <v>7200</v>
      </c>
    </row>
    <row r="3166" spans="1:20" x14ac:dyDescent="0.3">
      <c r="A3166" t="s">
        <v>3621</v>
      </c>
      <c r="B3166" t="str">
        <f>_xlfn.CONCAT(쿼리1[[#This Row],[주문번호]], "-", 쿼리1[[#This Row],[공정명]])</f>
        <v>20241119-1000143472-분단</v>
      </c>
      <c r="C3166">
        <v>2</v>
      </c>
      <c r="D3166" t="s">
        <v>196</v>
      </c>
      <c r="E3166" s="1">
        <v>45615</v>
      </c>
      <c r="F3166" s="1">
        <v>45624</v>
      </c>
      <c r="G3166" s="1">
        <v>45622</v>
      </c>
      <c r="H3166" s="1">
        <v>45656</v>
      </c>
      <c r="I3166" s="1">
        <v>45624</v>
      </c>
      <c r="J3166" t="s">
        <v>31</v>
      </c>
      <c r="K3166" t="s">
        <v>39</v>
      </c>
      <c r="L3166">
        <v>1800</v>
      </c>
      <c r="M3166">
        <v>1800</v>
      </c>
      <c r="N3166">
        <v>-2</v>
      </c>
      <c r="O3166" t="s">
        <v>731</v>
      </c>
      <c r="P3166" t="s">
        <v>2795</v>
      </c>
      <c r="Q3166" t="s">
        <v>42</v>
      </c>
      <c r="R3166" t="s">
        <v>2793</v>
      </c>
      <c r="S3166" t="s">
        <v>1967</v>
      </c>
      <c r="T3166">
        <v>7200</v>
      </c>
    </row>
    <row r="3167" spans="1:20" x14ac:dyDescent="0.3">
      <c r="A3167" t="s">
        <v>3622</v>
      </c>
      <c r="B3167" t="str">
        <f>_xlfn.CONCAT(쿼리1[[#This Row],[주문번호]], "-", 쿼리1[[#This Row],[공정명]])</f>
        <v>20241119-1219N0043-합지</v>
      </c>
      <c r="C3167">
        <v>1</v>
      </c>
      <c r="D3167" t="s">
        <v>60</v>
      </c>
      <c r="E3167" s="1">
        <v>45615</v>
      </c>
      <c r="F3167" s="1">
        <v>45623</v>
      </c>
      <c r="G3167" s="1">
        <v>45622</v>
      </c>
      <c r="H3167" s="1">
        <v>45656</v>
      </c>
      <c r="I3167" s="1">
        <v>45624</v>
      </c>
      <c r="J3167" t="s">
        <v>31</v>
      </c>
      <c r="K3167" t="s">
        <v>39</v>
      </c>
      <c r="L3167">
        <v>4200</v>
      </c>
      <c r="M3167">
        <v>4200</v>
      </c>
      <c r="N3167">
        <v>-1</v>
      </c>
      <c r="O3167" t="s">
        <v>731</v>
      </c>
      <c r="P3167" t="s">
        <v>198</v>
      </c>
      <c r="Q3167" t="s">
        <v>42</v>
      </c>
      <c r="R3167" t="s">
        <v>2793</v>
      </c>
      <c r="S3167" t="s">
        <v>1967</v>
      </c>
      <c r="T3167">
        <v>16800</v>
      </c>
    </row>
    <row r="3168" spans="1:20" x14ac:dyDescent="0.3">
      <c r="A3168" t="s">
        <v>2792</v>
      </c>
      <c r="B3168" t="str">
        <f>_xlfn.CONCAT(쿼리1[[#This Row],[주문번호]], "-", 쿼리1[[#This Row],[공정명]])</f>
        <v>20241007-1219N0043-합지</v>
      </c>
      <c r="C3168">
        <v>1</v>
      </c>
      <c r="D3168" t="s">
        <v>60</v>
      </c>
      <c r="E3168" s="1">
        <v>45572</v>
      </c>
      <c r="F3168" s="1">
        <v>45580</v>
      </c>
      <c r="G3168" s="1">
        <v>45580</v>
      </c>
      <c r="H3168" s="1">
        <v>45656</v>
      </c>
      <c r="I3168" s="1">
        <v>45583</v>
      </c>
      <c r="J3168" t="s">
        <v>31</v>
      </c>
      <c r="K3168" t="s">
        <v>39</v>
      </c>
      <c r="L3168">
        <v>3500</v>
      </c>
      <c r="M3168">
        <v>3500</v>
      </c>
      <c r="N3168">
        <v>0</v>
      </c>
      <c r="O3168" t="s">
        <v>731</v>
      </c>
      <c r="P3168" t="s">
        <v>198</v>
      </c>
      <c r="Q3168" t="s">
        <v>42</v>
      </c>
      <c r="R3168" t="s">
        <v>2793</v>
      </c>
      <c r="S3168" t="s">
        <v>1967</v>
      </c>
      <c r="T3168">
        <v>14000</v>
      </c>
    </row>
    <row r="3169" spans="1:20" x14ac:dyDescent="0.3">
      <c r="A3169" t="s">
        <v>2794</v>
      </c>
      <c r="B3169" t="str">
        <f>_xlfn.CONCAT(쿼리1[[#This Row],[주문번호]], "-", 쿼리1[[#This Row],[공정명]])</f>
        <v>20241007-1000143472-합지</v>
      </c>
      <c r="C3169">
        <v>1</v>
      </c>
      <c r="D3169" t="s">
        <v>60</v>
      </c>
      <c r="E3169" s="1">
        <v>45572</v>
      </c>
      <c r="F3169" s="1">
        <v>45580</v>
      </c>
      <c r="G3169" s="1">
        <v>45580</v>
      </c>
      <c r="H3169" s="1">
        <v>45656</v>
      </c>
      <c r="I3169" s="1">
        <v>45583</v>
      </c>
      <c r="J3169" t="s">
        <v>31</v>
      </c>
      <c r="K3169" t="s">
        <v>39</v>
      </c>
      <c r="L3169">
        <v>2500</v>
      </c>
      <c r="M3169">
        <v>2500</v>
      </c>
      <c r="N3169">
        <v>0</v>
      </c>
      <c r="O3169" t="s">
        <v>731</v>
      </c>
      <c r="P3169" t="s">
        <v>2795</v>
      </c>
      <c r="Q3169" t="s">
        <v>42</v>
      </c>
      <c r="R3169" t="s">
        <v>2793</v>
      </c>
      <c r="S3169" t="s">
        <v>1967</v>
      </c>
      <c r="T3169">
        <v>10000</v>
      </c>
    </row>
    <row r="3170" spans="1:20" x14ac:dyDescent="0.3">
      <c r="A3170" t="s">
        <v>2794</v>
      </c>
      <c r="B3170" t="str">
        <f>_xlfn.CONCAT(쿼리1[[#This Row],[주문번호]], "-", 쿼리1[[#This Row],[공정명]])</f>
        <v>20241007-1000143472-분단</v>
      </c>
      <c r="C3170">
        <v>2</v>
      </c>
      <c r="D3170" t="s">
        <v>196</v>
      </c>
      <c r="E3170" s="1">
        <v>45572</v>
      </c>
      <c r="F3170" s="1">
        <v>45581</v>
      </c>
      <c r="G3170" s="1">
        <v>45580</v>
      </c>
      <c r="H3170" s="1">
        <v>45656</v>
      </c>
      <c r="I3170" s="1">
        <v>45583</v>
      </c>
      <c r="J3170" t="s">
        <v>31</v>
      </c>
      <c r="K3170" t="s">
        <v>39</v>
      </c>
      <c r="L3170">
        <v>2500</v>
      </c>
      <c r="M3170">
        <v>2500</v>
      </c>
      <c r="N3170">
        <v>-1</v>
      </c>
      <c r="O3170" t="s">
        <v>731</v>
      </c>
      <c r="P3170" t="s">
        <v>2795</v>
      </c>
      <c r="Q3170" t="s">
        <v>42</v>
      </c>
      <c r="R3170" t="s">
        <v>2793</v>
      </c>
      <c r="S3170" t="s">
        <v>1967</v>
      </c>
      <c r="T3170">
        <v>10000</v>
      </c>
    </row>
    <row r="3171" spans="1:20" x14ac:dyDescent="0.3">
      <c r="A3171" t="s">
        <v>2486</v>
      </c>
      <c r="B3171" t="str">
        <f>_xlfn.CONCAT(쿼리1[[#This Row],[주문번호]], "-", 쿼리1[[#This Row],[공정명]])</f>
        <v>20241126-11150166-합지</v>
      </c>
      <c r="C3171">
        <v>1</v>
      </c>
      <c r="D3171" t="s">
        <v>60</v>
      </c>
      <c r="E3171" s="1">
        <v>45622</v>
      </c>
      <c r="F3171" s="1">
        <v>45630</v>
      </c>
      <c r="G3171" s="1">
        <v>45631</v>
      </c>
      <c r="H3171" s="1">
        <v>45656</v>
      </c>
      <c r="I3171" s="1">
        <v>45643</v>
      </c>
      <c r="J3171" t="s">
        <v>31</v>
      </c>
      <c r="K3171" t="s">
        <v>32</v>
      </c>
      <c r="L3171">
        <v>6000</v>
      </c>
      <c r="M3171">
        <v>6000</v>
      </c>
      <c r="N3171">
        <v>1</v>
      </c>
      <c r="O3171" t="s">
        <v>275</v>
      </c>
      <c r="P3171" t="s">
        <v>2487</v>
      </c>
      <c r="Q3171" t="s">
        <v>42</v>
      </c>
      <c r="R3171" t="s">
        <v>2488</v>
      </c>
      <c r="S3171" t="s">
        <v>1967</v>
      </c>
      <c r="T3171">
        <v>6666</v>
      </c>
    </row>
    <row r="3172" spans="1:20" x14ac:dyDescent="0.3">
      <c r="A3172" t="s">
        <v>4147</v>
      </c>
      <c r="B3172" t="str">
        <f>_xlfn.CONCAT(쿼리1[[#This Row],[주문번호]], "-", 쿼리1[[#This Row],[공정명]])</f>
        <v>20241206-1000158166-합지</v>
      </c>
      <c r="C3172">
        <v>2</v>
      </c>
      <c r="D3172" t="s">
        <v>60</v>
      </c>
      <c r="E3172" s="1">
        <v>45632</v>
      </c>
      <c r="F3172" s="1">
        <v>45643</v>
      </c>
      <c r="G3172" s="1">
        <v>45644</v>
      </c>
      <c r="H3172" s="1">
        <v>45656</v>
      </c>
      <c r="I3172" s="1">
        <v>45648</v>
      </c>
      <c r="J3172" t="s">
        <v>31</v>
      </c>
      <c r="K3172" t="s">
        <v>32</v>
      </c>
      <c r="L3172">
        <v>18000</v>
      </c>
      <c r="M3172">
        <v>18000</v>
      </c>
      <c r="N3172">
        <v>1</v>
      </c>
      <c r="O3172" t="s">
        <v>4098</v>
      </c>
      <c r="P3172" t="s">
        <v>4099</v>
      </c>
      <c r="Q3172" t="s">
        <v>4143</v>
      </c>
      <c r="R3172" t="s">
        <v>1562</v>
      </c>
      <c r="S3172" t="s">
        <v>190</v>
      </c>
      <c r="T3172">
        <v>108</v>
      </c>
    </row>
    <row r="3173" spans="1:20" x14ac:dyDescent="0.3">
      <c r="A3173" t="s">
        <v>4147</v>
      </c>
      <c r="B3173" t="str">
        <f>_xlfn.CONCAT(쿼리1[[#This Row],[주문번호]], "-", 쿼리1[[#This Row],[공정명]])</f>
        <v>20241206-1000158166-합지</v>
      </c>
      <c r="C3173">
        <v>2</v>
      </c>
      <c r="D3173" t="s">
        <v>60</v>
      </c>
      <c r="E3173" s="1">
        <v>45632</v>
      </c>
      <c r="F3173" s="1">
        <v>45643</v>
      </c>
      <c r="G3173" s="1">
        <v>45644</v>
      </c>
      <c r="H3173" s="1">
        <v>45656</v>
      </c>
      <c r="I3173" s="1">
        <v>45648</v>
      </c>
      <c r="J3173" t="s">
        <v>31</v>
      </c>
      <c r="K3173" t="s">
        <v>32</v>
      </c>
      <c r="L3173">
        <v>18000</v>
      </c>
      <c r="M3173">
        <v>18000</v>
      </c>
      <c r="N3173">
        <v>1</v>
      </c>
      <c r="O3173" t="s">
        <v>4098</v>
      </c>
      <c r="P3173" t="s">
        <v>4099</v>
      </c>
      <c r="Q3173" t="s">
        <v>4143</v>
      </c>
      <c r="R3173" t="s">
        <v>1562</v>
      </c>
      <c r="S3173" t="s">
        <v>190</v>
      </c>
      <c r="T3173">
        <v>108</v>
      </c>
    </row>
    <row r="3174" spans="1:20" x14ac:dyDescent="0.3">
      <c r="A3174" t="s">
        <v>4245</v>
      </c>
      <c r="B3174" t="str">
        <f>_xlfn.CONCAT(쿼리1[[#This Row],[주문번호]], "-", 쿼리1[[#This Row],[공정명]])</f>
        <v>20241219-1000158227-합지</v>
      </c>
      <c r="C3174">
        <v>2</v>
      </c>
      <c r="D3174" t="s">
        <v>60</v>
      </c>
      <c r="E3174" s="1">
        <v>45645</v>
      </c>
      <c r="F3174" s="1">
        <v>45656</v>
      </c>
      <c r="G3174" s="1"/>
      <c r="H3174" s="1">
        <v>45656</v>
      </c>
      <c r="I3174" s="1"/>
      <c r="J3174" t="s">
        <v>21</v>
      </c>
      <c r="K3174" t="s">
        <v>282</v>
      </c>
      <c r="L3174">
        <v>12000</v>
      </c>
      <c r="O3174" t="s">
        <v>4098</v>
      </c>
      <c r="P3174" t="s">
        <v>4099</v>
      </c>
      <c r="Q3174" t="s">
        <v>4246</v>
      </c>
      <c r="R3174" t="s">
        <v>1562</v>
      </c>
      <c r="S3174" t="s">
        <v>190</v>
      </c>
      <c r="T3174">
        <v>72</v>
      </c>
    </row>
    <row r="3175" spans="1:20" x14ac:dyDescent="0.3">
      <c r="A3175" t="s">
        <v>4245</v>
      </c>
      <c r="B3175" t="str">
        <f>_xlfn.CONCAT(쿼리1[[#This Row],[주문번호]], "-", 쿼리1[[#This Row],[공정명]])</f>
        <v>20241219-1000158227-합지</v>
      </c>
      <c r="C3175">
        <v>2</v>
      </c>
      <c r="D3175" t="s">
        <v>60</v>
      </c>
      <c r="E3175" s="1">
        <v>45645</v>
      </c>
      <c r="F3175" s="1">
        <v>45656</v>
      </c>
      <c r="G3175" s="1"/>
      <c r="H3175" s="1">
        <v>45656</v>
      </c>
      <c r="I3175" s="1"/>
      <c r="J3175" t="s">
        <v>21</v>
      </c>
      <c r="K3175" t="s">
        <v>282</v>
      </c>
      <c r="L3175">
        <v>12000</v>
      </c>
      <c r="O3175" t="s">
        <v>4098</v>
      </c>
      <c r="P3175" t="s">
        <v>4099</v>
      </c>
      <c r="Q3175" t="s">
        <v>4246</v>
      </c>
      <c r="R3175" t="s">
        <v>1562</v>
      </c>
      <c r="S3175" t="s">
        <v>190</v>
      </c>
      <c r="T3175">
        <v>72</v>
      </c>
    </row>
    <row r="3176" spans="1:20" x14ac:dyDescent="0.3">
      <c r="A3176" t="s">
        <v>4247</v>
      </c>
      <c r="B3176" t="str">
        <f>_xlfn.CONCAT(쿼리1[[#This Row],[주문번호]], "-", 쿼리1[[#This Row],[공정명]])</f>
        <v>20241004-1000158166-합지</v>
      </c>
      <c r="C3176">
        <v>2</v>
      </c>
      <c r="D3176" t="s">
        <v>60</v>
      </c>
      <c r="E3176" s="1">
        <v>45569</v>
      </c>
      <c r="F3176" s="1">
        <v>45580</v>
      </c>
      <c r="G3176" s="1">
        <v>45579</v>
      </c>
      <c r="H3176" s="1">
        <v>45656</v>
      </c>
      <c r="I3176" s="1">
        <v>45579</v>
      </c>
      <c r="J3176" t="s">
        <v>31</v>
      </c>
      <c r="K3176" t="s">
        <v>39</v>
      </c>
      <c r="L3176">
        <v>18000</v>
      </c>
      <c r="M3176">
        <v>18000</v>
      </c>
      <c r="N3176">
        <v>-1</v>
      </c>
      <c r="O3176" t="s">
        <v>4098</v>
      </c>
      <c r="P3176" t="s">
        <v>4099</v>
      </c>
      <c r="Q3176" t="s">
        <v>4143</v>
      </c>
      <c r="R3176" t="s">
        <v>1562</v>
      </c>
      <c r="S3176" t="s">
        <v>190</v>
      </c>
      <c r="T3176">
        <v>108</v>
      </c>
    </row>
    <row r="3177" spans="1:20" x14ac:dyDescent="0.3">
      <c r="A3177" t="s">
        <v>4247</v>
      </c>
      <c r="B3177" t="str">
        <f>_xlfn.CONCAT(쿼리1[[#This Row],[주문번호]], "-", 쿼리1[[#This Row],[공정명]])</f>
        <v>20241004-1000158166-합지</v>
      </c>
      <c r="C3177">
        <v>2</v>
      </c>
      <c r="D3177" t="s">
        <v>60</v>
      </c>
      <c r="E3177" s="1">
        <v>45569</v>
      </c>
      <c r="F3177" s="1">
        <v>45580</v>
      </c>
      <c r="G3177" s="1">
        <v>45579</v>
      </c>
      <c r="H3177" s="1">
        <v>45656</v>
      </c>
      <c r="I3177" s="1">
        <v>45579</v>
      </c>
      <c r="J3177" t="s">
        <v>31</v>
      </c>
      <c r="K3177" t="s">
        <v>39</v>
      </c>
      <c r="L3177">
        <v>18000</v>
      </c>
      <c r="M3177">
        <v>18000</v>
      </c>
      <c r="N3177">
        <v>-1</v>
      </c>
      <c r="O3177" t="s">
        <v>4098</v>
      </c>
      <c r="P3177" t="s">
        <v>4099</v>
      </c>
      <c r="Q3177" t="s">
        <v>4143</v>
      </c>
      <c r="R3177" t="s">
        <v>1562</v>
      </c>
      <c r="S3177" t="s">
        <v>190</v>
      </c>
      <c r="T3177">
        <v>108</v>
      </c>
    </row>
    <row r="3178" spans="1:20" x14ac:dyDescent="0.3">
      <c r="A3178" t="s">
        <v>4247</v>
      </c>
      <c r="B3178" t="str">
        <f>_xlfn.CONCAT(쿼리1[[#This Row],[주문번호]], "-", 쿼리1[[#This Row],[공정명]])</f>
        <v>20241004-1000158166-합지</v>
      </c>
      <c r="C3178">
        <v>2</v>
      </c>
      <c r="D3178" t="s">
        <v>60</v>
      </c>
      <c r="E3178" s="1">
        <v>45569</v>
      </c>
      <c r="F3178" s="1">
        <v>45580</v>
      </c>
      <c r="G3178" s="1">
        <v>45579</v>
      </c>
      <c r="H3178" s="1">
        <v>45656</v>
      </c>
      <c r="I3178" s="1">
        <v>45579</v>
      </c>
      <c r="J3178" t="s">
        <v>31</v>
      </c>
      <c r="K3178" t="s">
        <v>39</v>
      </c>
      <c r="L3178">
        <v>18000</v>
      </c>
      <c r="M3178">
        <v>18000</v>
      </c>
      <c r="N3178">
        <v>-1</v>
      </c>
      <c r="O3178" t="s">
        <v>4098</v>
      </c>
      <c r="P3178" t="s">
        <v>4099</v>
      </c>
      <c r="Q3178" t="s">
        <v>4143</v>
      </c>
      <c r="R3178" t="s">
        <v>1562</v>
      </c>
      <c r="S3178" t="s">
        <v>190</v>
      </c>
      <c r="T3178">
        <v>108</v>
      </c>
    </row>
    <row r="3179" spans="1:20" x14ac:dyDescent="0.3">
      <c r="A3179" t="s">
        <v>4247</v>
      </c>
      <c r="B3179" t="str">
        <f>_xlfn.CONCAT(쿼리1[[#This Row],[주문번호]], "-", 쿼리1[[#This Row],[공정명]])</f>
        <v>20241004-1000158166-분단</v>
      </c>
      <c r="C3179">
        <v>3</v>
      </c>
      <c r="D3179" t="s">
        <v>196</v>
      </c>
      <c r="E3179" s="1">
        <v>45569</v>
      </c>
      <c r="F3179" s="1">
        <v>45581</v>
      </c>
      <c r="G3179" s="1">
        <v>45579</v>
      </c>
      <c r="H3179" s="1">
        <v>45656</v>
      </c>
      <c r="I3179" s="1">
        <v>45579</v>
      </c>
      <c r="J3179" t="s">
        <v>31</v>
      </c>
      <c r="K3179" t="s">
        <v>39</v>
      </c>
      <c r="L3179">
        <v>18000</v>
      </c>
      <c r="M3179">
        <v>18000</v>
      </c>
      <c r="N3179">
        <v>-2</v>
      </c>
      <c r="O3179" t="s">
        <v>4098</v>
      </c>
      <c r="P3179" t="s">
        <v>4099</v>
      </c>
      <c r="Q3179" t="s">
        <v>4143</v>
      </c>
      <c r="R3179" t="s">
        <v>1562</v>
      </c>
      <c r="S3179" t="s">
        <v>190</v>
      </c>
      <c r="T3179">
        <v>108</v>
      </c>
    </row>
    <row r="3180" spans="1:20" x14ac:dyDescent="0.3">
      <c r="A3180" t="s">
        <v>4248</v>
      </c>
      <c r="B3180" t="str">
        <f>_xlfn.CONCAT(쿼리1[[#This Row],[주문번호]], "-", 쿼리1[[#This Row],[공정명]])</f>
        <v>20241011-1219P0378-합지</v>
      </c>
      <c r="C3180">
        <v>3</v>
      </c>
      <c r="D3180" t="s">
        <v>60</v>
      </c>
      <c r="E3180" s="1">
        <v>45576</v>
      </c>
      <c r="F3180" s="1">
        <v>45587</v>
      </c>
      <c r="G3180" s="1">
        <v>45586</v>
      </c>
      <c r="H3180" s="1">
        <v>45656</v>
      </c>
      <c r="I3180" s="1">
        <v>45587</v>
      </c>
      <c r="J3180" t="s">
        <v>31</v>
      </c>
      <c r="K3180" t="s">
        <v>39</v>
      </c>
      <c r="L3180">
        <v>6000</v>
      </c>
      <c r="M3180">
        <v>6000</v>
      </c>
      <c r="N3180">
        <v>-1</v>
      </c>
      <c r="O3180" t="s">
        <v>4098</v>
      </c>
      <c r="P3180" t="s">
        <v>4102</v>
      </c>
      <c r="Q3180" t="s">
        <v>4136</v>
      </c>
      <c r="R3180" t="s">
        <v>1562</v>
      </c>
      <c r="S3180" t="s">
        <v>190</v>
      </c>
      <c r="T3180">
        <v>36</v>
      </c>
    </row>
    <row r="3181" spans="1:20" x14ac:dyDescent="0.3">
      <c r="A3181" t="s">
        <v>4249</v>
      </c>
      <c r="B3181" t="str">
        <f>_xlfn.CONCAT(쿼리1[[#This Row],[주문번호]], "-", 쿼리1[[#This Row],[공정명]])</f>
        <v>20241004-1000157781-합지</v>
      </c>
      <c r="C3181">
        <v>3</v>
      </c>
      <c r="D3181" t="s">
        <v>60</v>
      </c>
      <c r="E3181" s="1">
        <v>45569</v>
      </c>
      <c r="F3181" s="1">
        <v>45580</v>
      </c>
      <c r="G3181" s="1">
        <v>45579</v>
      </c>
      <c r="H3181" s="1">
        <v>45656</v>
      </c>
      <c r="I3181" s="1">
        <v>45579</v>
      </c>
      <c r="J3181" t="s">
        <v>31</v>
      </c>
      <c r="K3181" t="s">
        <v>39</v>
      </c>
      <c r="L3181">
        <v>6000</v>
      </c>
      <c r="M3181">
        <v>6000</v>
      </c>
      <c r="N3181">
        <v>-1</v>
      </c>
      <c r="O3181" t="s">
        <v>4098</v>
      </c>
      <c r="P3181" t="s">
        <v>4102</v>
      </c>
      <c r="Q3181" t="s">
        <v>4146</v>
      </c>
      <c r="R3181" t="s">
        <v>1562</v>
      </c>
      <c r="S3181" t="s">
        <v>190</v>
      </c>
      <c r="T3181">
        <v>36</v>
      </c>
    </row>
    <row r="3182" spans="1:20" x14ac:dyDescent="0.3">
      <c r="A3182" t="s">
        <v>4249</v>
      </c>
      <c r="B3182" t="str">
        <f>_xlfn.CONCAT(쿼리1[[#This Row],[주문번호]], "-", 쿼리1[[#This Row],[공정명]])</f>
        <v>20241004-1000157781-합지</v>
      </c>
      <c r="C3182">
        <v>3</v>
      </c>
      <c r="D3182" t="s">
        <v>60</v>
      </c>
      <c r="E3182" s="1">
        <v>45569</v>
      </c>
      <c r="F3182" s="1">
        <v>45580</v>
      </c>
      <c r="G3182" s="1">
        <v>45579</v>
      </c>
      <c r="H3182" s="1">
        <v>45656</v>
      </c>
      <c r="I3182" s="1">
        <v>45579</v>
      </c>
      <c r="J3182" t="s">
        <v>31</v>
      </c>
      <c r="K3182" t="s">
        <v>39</v>
      </c>
      <c r="L3182">
        <v>6000</v>
      </c>
      <c r="M3182">
        <v>6000</v>
      </c>
      <c r="N3182">
        <v>-1</v>
      </c>
      <c r="O3182" t="s">
        <v>4098</v>
      </c>
      <c r="P3182" t="s">
        <v>4102</v>
      </c>
      <c r="Q3182" t="s">
        <v>4146</v>
      </c>
      <c r="R3182" t="s">
        <v>1562</v>
      </c>
      <c r="S3182" t="s">
        <v>190</v>
      </c>
      <c r="T3182">
        <v>36</v>
      </c>
    </row>
    <row r="3183" spans="1:20" x14ac:dyDescent="0.3">
      <c r="A3183" t="s">
        <v>4249</v>
      </c>
      <c r="B3183" t="str">
        <f>_xlfn.CONCAT(쿼리1[[#This Row],[주문번호]], "-", 쿼리1[[#This Row],[공정명]])</f>
        <v>20241004-1000157781-합지</v>
      </c>
      <c r="C3183">
        <v>3</v>
      </c>
      <c r="D3183" t="s">
        <v>60</v>
      </c>
      <c r="E3183" s="1">
        <v>45569</v>
      </c>
      <c r="F3183" s="1">
        <v>45580</v>
      </c>
      <c r="G3183" s="1">
        <v>45579</v>
      </c>
      <c r="H3183" s="1">
        <v>45656</v>
      </c>
      <c r="I3183" s="1">
        <v>45579</v>
      </c>
      <c r="J3183" t="s">
        <v>31</v>
      </c>
      <c r="K3183" t="s">
        <v>39</v>
      </c>
      <c r="L3183">
        <v>6000</v>
      </c>
      <c r="M3183">
        <v>6000</v>
      </c>
      <c r="N3183">
        <v>-1</v>
      </c>
      <c r="O3183" t="s">
        <v>4098</v>
      </c>
      <c r="P3183" t="s">
        <v>4102</v>
      </c>
      <c r="Q3183" t="s">
        <v>4146</v>
      </c>
      <c r="R3183" t="s">
        <v>1562</v>
      </c>
      <c r="S3183" t="s">
        <v>190</v>
      </c>
      <c r="T3183">
        <v>36</v>
      </c>
    </row>
    <row r="3184" spans="1:20" x14ac:dyDescent="0.3">
      <c r="A3184" t="s">
        <v>4249</v>
      </c>
      <c r="B3184" t="str">
        <f>_xlfn.CONCAT(쿼리1[[#This Row],[주문번호]], "-", 쿼리1[[#This Row],[공정명]])</f>
        <v>20241004-1000157781-합지</v>
      </c>
      <c r="C3184">
        <v>3</v>
      </c>
      <c r="D3184" t="s">
        <v>60</v>
      </c>
      <c r="E3184" s="1">
        <v>45569</v>
      </c>
      <c r="F3184" s="1">
        <v>45580</v>
      </c>
      <c r="G3184" s="1">
        <v>45579</v>
      </c>
      <c r="H3184" s="1">
        <v>45656</v>
      </c>
      <c r="I3184" s="1">
        <v>45579</v>
      </c>
      <c r="J3184" t="s">
        <v>31</v>
      </c>
      <c r="K3184" t="s">
        <v>39</v>
      </c>
      <c r="L3184">
        <v>6000</v>
      </c>
      <c r="M3184">
        <v>6000</v>
      </c>
      <c r="N3184">
        <v>-1</v>
      </c>
      <c r="O3184" t="s">
        <v>4098</v>
      </c>
      <c r="P3184" t="s">
        <v>4102</v>
      </c>
      <c r="Q3184" t="s">
        <v>4146</v>
      </c>
      <c r="R3184" t="s">
        <v>1562</v>
      </c>
      <c r="S3184" t="s">
        <v>190</v>
      </c>
      <c r="T3184">
        <v>36</v>
      </c>
    </row>
    <row r="3185" spans="1:20" x14ac:dyDescent="0.3">
      <c r="A3185" t="s">
        <v>4249</v>
      </c>
      <c r="B3185" t="str">
        <f>_xlfn.CONCAT(쿼리1[[#This Row],[주문번호]], "-", 쿼리1[[#This Row],[공정명]])</f>
        <v>20241004-1000157781-분단</v>
      </c>
      <c r="C3185">
        <v>4</v>
      </c>
      <c r="D3185" t="s">
        <v>196</v>
      </c>
      <c r="E3185" s="1">
        <v>45569</v>
      </c>
      <c r="F3185" s="1">
        <v>45581</v>
      </c>
      <c r="G3185" s="1">
        <v>45579</v>
      </c>
      <c r="H3185" s="1">
        <v>45656</v>
      </c>
      <c r="I3185" s="1">
        <v>45579</v>
      </c>
      <c r="J3185" t="s">
        <v>31</v>
      </c>
      <c r="K3185" t="s">
        <v>39</v>
      </c>
      <c r="L3185">
        <v>6000</v>
      </c>
      <c r="M3185">
        <v>6000</v>
      </c>
      <c r="N3185">
        <v>-2</v>
      </c>
      <c r="O3185" t="s">
        <v>4098</v>
      </c>
      <c r="P3185" t="s">
        <v>4102</v>
      </c>
      <c r="Q3185" t="s">
        <v>4146</v>
      </c>
      <c r="R3185" t="s">
        <v>1562</v>
      </c>
      <c r="S3185" t="s">
        <v>190</v>
      </c>
      <c r="T3185">
        <v>36</v>
      </c>
    </row>
    <row r="3186" spans="1:20" x14ac:dyDescent="0.3">
      <c r="A3186" t="s">
        <v>4247</v>
      </c>
      <c r="B3186" t="str">
        <f>_xlfn.CONCAT(쿼리1[[#This Row],[주문번호]], "-", 쿼리1[[#This Row],[공정명]])</f>
        <v>20241004-1000158166-합지</v>
      </c>
      <c r="C3186">
        <v>2</v>
      </c>
      <c r="D3186" t="s">
        <v>60</v>
      </c>
      <c r="E3186" s="1">
        <v>45569</v>
      </c>
      <c r="F3186" s="1">
        <v>45580</v>
      </c>
      <c r="G3186" s="1">
        <v>45579</v>
      </c>
      <c r="H3186" s="1">
        <v>45656</v>
      </c>
      <c r="I3186" s="1">
        <v>45579</v>
      </c>
      <c r="J3186" t="s">
        <v>31</v>
      </c>
      <c r="K3186" t="s">
        <v>39</v>
      </c>
      <c r="L3186">
        <v>18000</v>
      </c>
      <c r="M3186">
        <v>18000</v>
      </c>
      <c r="N3186">
        <v>-1</v>
      </c>
      <c r="O3186" t="s">
        <v>4098</v>
      </c>
      <c r="P3186" t="s">
        <v>4099</v>
      </c>
      <c r="Q3186" t="s">
        <v>4143</v>
      </c>
      <c r="R3186" t="s">
        <v>1562</v>
      </c>
      <c r="S3186" t="s">
        <v>190</v>
      </c>
      <c r="T3186">
        <v>108</v>
      </c>
    </row>
    <row r="3187" spans="1:20" x14ac:dyDescent="0.3">
      <c r="A3187" t="s">
        <v>4250</v>
      </c>
      <c r="B3187" t="str">
        <f>_xlfn.CONCAT(쿼리1[[#This Row],[주문번호]], "-", 쿼리1[[#This Row],[공정명]])</f>
        <v>20240909-1000163400-합지</v>
      </c>
      <c r="C3187">
        <v>3</v>
      </c>
      <c r="D3187" t="s">
        <v>60</v>
      </c>
      <c r="E3187" s="1">
        <v>45544</v>
      </c>
      <c r="F3187" s="1">
        <v>45553</v>
      </c>
      <c r="G3187" s="1">
        <v>45564</v>
      </c>
      <c r="H3187" s="1">
        <v>45656</v>
      </c>
      <c r="I3187" s="1">
        <v>45564</v>
      </c>
      <c r="J3187" t="s">
        <v>31</v>
      </c>
      <c r="K3187" t="s">
        <v>32</v>
      </c>
      <c r="L3187">
        <v>6000</v>
      </c>
      <c r="M3187">
        <v>6000</v>
      </c>
      <c r="N3187">
        <v>11</v>
      </c>
      <c r="O3187" t="s">
        <v>4098</v>
      </c>
      <c r="P3187" t="s">
        <v>4099</v>
      </c>
      <c r="Q3187" t="s">
        <v>4141</v>
      </c>
      <c r="R3187" t="s">
        <v>1562</v>
      </c>
      <c r="S3187" t="s">
        <v>190</v>
      </c>
      <c r="T3187">
        <v>36</v>
      </c>
    </row>
    <row r="3188" spans="1:20" x14ac:dyDescent="0.3">
      <c r="A3188" t="s">
        <v>4251</v>
      </c>
      <c r="B3188" t="str">
        <f>_xlfn.CONCAT(쿼리1[[#This Row],[주문번호]], "-", 쿼리1[[#This Row],[공정명]])</f>
        <v>20241113-1000169600-합지</v>
      </c>
      <c r="C3188">
        <v>1</v>
      </c>
      <c r="D3188" t="s">
        <v>60</v>
      </c>
      <c r="E3188" s="1">
        <v>45609</v>
      </c>
      <c r="F3188" s="1">
        <v>45618</v>
      </c>
      <c r="G3188" s="1">
        <v>45618</v>
      </c>
      <c r="H3188" s="1">
        <v>45656</v>
      </c>
      <c r="I3188" s="1">
        <v>45625</v>
      </c>
      <c r="J3188" t="s">
        <v>31</v>
      </c>
      <c r="K3188" t="s">
        <v>39</v>
      </c>
      <c r="L3188">
        <v>6000</v>
      </c>
      <c r="M3188">
        <v>6000</v>
      </c>
      <c r="N3188">
        <v>0</v>
      </c>
      <c r="O3188" t="s">
        <v>4067</v>
      </c>
      <c r="P3188" t="s">
        <v>4218</v>
      </c>
      <c r="Q3188" t="s">
        <v>4219</v>
      </c>
      <c r="R3188" t="s">
        <v>26</v>
      </c>
      <c r="S3188" t="s">
        <v>3709</v>
      </c>
      <c r="T3188">
        <v>15000</v>
      </c>
    </row>
    <row r="3189" spans="1:20" x14ac:dyDescent="0.3">
      <c r="A3189" t="s">
        <v>986</v>
      </c>
      <c r="B3189" t="str">
        <f>_xlfn.CONCAT(쿼리1[[#This Row],[주문번호]], "-", 쿼리1[[#This Row],[공정명]])</f>
        <v>20241126-1000164958-합지</v>
      </c>
      <c r="C3189">
        <v>3</v>
      </c>
      <c r="D3189" t="s">
        <v>60</v>
      </c>
      <c r="E3189" s="1">
        <v>45622</v>
      </c>
      <c r="F3189" s="1">
        <v>45630</v>
      </c>
      <c r="G3189" s="1">
        <v>45630</v>
      </c>
      <c r="H3189" s="1">
        <v>45656</v>
      </c>
      <c r="I3189" s="1">
        <v>45636</v>
      </c>
      <c r="J3189" t="s">
        <v>31</v>
      </c>
      <c r="K3189" t="s">
        <v>39</v>
      </c>
      <c r="L3189">
        <v>12000</v>
      </c>
      <c r="M3189">
        <v>12000</v>
      </c>
      <c r="N3189">
        <v>0</v>
      </c>
      <c r="O3189" t="s">
        <v>102</v>
      </c>
      <c r="P3189" t="s">
        <v>110</v>
      </c>
      <c r="Q3189" t="s">
        <v>125</v>
      </c>
      <c r="R3189" t="s">
        <v>26</v>
      </c>
      <c r="S3189" t="s">
        <v>3709</v>
      </c>
      <c r="T3189">
        <v>40000</v>
      </c>
    </row>
    <row r="3190" spans="1:20" x14ac:dyDescent="0.3">
      <c r="A3190" t="s">
        <v>4252</v>
      </c>
      <c r="B3190" t="str">
        <f>_xlfn.CONCAT(쿼리1[[#This Row],[주문번호]], "-", 쿼리1[[#This Row],[공정명]])</f>
        <v>20241107-1000163785-합지</v>
      </c>
      <c r="C3190">
        <v>3</v>
      </c>
      <c r="D3190" t="s">
        <v>60</v>
      </c>
      <c r="E3190" s="1">
        <v>45603</v>
      </c>
      <c r="F3190" s="1">
        <v>45614</v>
      </c>
      <c r="G3190" s="1">
        <v>45611</v>
      </c>
      <c r="H3190" s="1">
        <v>45656</v>
      </c>
      <c r="I3190" s="1">
        <v>45614</v>
      </c>
      <c r="J3190" t="s">
        <v>31</v>
      </c>
      <c r="K3190" t="s">
        <v>39</v>
      </c>
      <c r="L3190">
        <v>24000</v>
      </c>
      <c r="M3190">
        <v>24000</v>
      </c>
      <c r="N3190">
        <v>-3</v>
      </c>
      <c r="O3190" t="s">
        <v>91</v>
      </c>
      <c r="P3190" t="s">
        <v>2323</v>
      </c>
      <c r="Q3190" t="s">
        <v>4253</v>
      </c>
      <c r="R3190" t="s">
        <v>2325</v>
      </c>
      <c r="S3190" t="s">
        <v>3709</v>
      </c>
      <c r="T3190">
        <v>96</v>
      </c>
    </row>
    <row r="3191" spans="1:20" x14ac:dyDescent="0.3">
      <c r="A3191" t="s">
        <v>4254</v>
      </c>
      <c r="B3191" t="str">
        <f>_xlfn.CONCAT(쿼리1[[#This Row],[주문번호]], "-", 쿼리1[[#This Row],[공정명]])</f>
        <v>20241128-1000163787-합지</v>
      </c>
      <c r="C3191">
        <v>3</v>
      </c>
      <c r="D3191" t="s">
        <v>60</v>
      </c>
      <c r="E3191" s="1">
        <v>45624</v>
      </c>
      <c r="F3191" s="1">
        <v>45635</v>
      </c>
      <c r="G3191" s="1">
        <v>45646</v>
      </c>
      <c r="H3191" s="1">
        <v>45656</v>
      </c>
      <c r="I3191" s="1">
        <v>45650</v>
      </c>
      <c r="J3191" t="s">
        <v>31</v>
      </c>
      <c r="K3191" t="s">
        <v>32</v>
      </c>
      <c r="L3191">
        <v>12000</v>
      </c>
      <c r="M3191">
        <v>12000</v>
      </c>
      <c r="N3191">
        <v>11</v>
      </c>
      <c r="O3191" t="s">
        <v>91</v>
      </c>
      <c r="P3191" t="s">
        <v>2323</v>
      </c>
      <c r="Q3191" t="s">
        <v>2324</v>
      </c>
      <c r="R3191" t="s">
        <v>2325</v>
      </c>
      <c r="S3191" t="s">
        <v>3709</v>
      </c>
      <c r="T3191">
        <v>48</v>
      </c>
    </row>
    <row r="3192" spans="1:20" x14ac:dyDescent="0.3">
      <c r="A3192" t="s">
        <v>4255</v>
      </c>
      <c r="B3192" t="str">
        <f>_xlfn.CONCAT(쿼리1[[#This Row],[주문번호]], "-", 쿼리1[[#This Row],[공정명]])</f>
        <v>20241107-1000146424-합지</v>
      </c>
      <c r="C3192">
        <v>1</v>
      </c>
      <c r="D3192" t="s">
        <v>60</v>
      </c>
      <c r="E3192" s="1">
        <v>45603</v>
      </c>
      <c r="F3192" s="1">
        <v>45614</v>
      </c>
      <c r="G3192" s="1"/>
      <c r="H3192" s="1">
        <v>45656</v>
      </c>
      <c r="I3192" s="1"/>
      <c r="J3192" t="s">
        <v>31</v>
      </c>
      <c r="K3192" t="s">
        <v>22</v>
      </c>
      <c r="L3192">
        <v>6000</v>
      </c>
      <c r="O3192" t="s">
        <v>91</v>
      </c>
      <c r="P3192" t="s">
        <v>4256</v>
      </c>
      <c r="Q3192" t="s">
        <v>42</v>
      </c>
      <c r="R3192" t="s">
        <v>2325</v>
      </c>
      <c r="S3192" t="s">
        <v>3709</v>
      </c>
      <c r="T3192">
        <v>24</v>
      </c>
    </row>
    <row r="3193" spans="1:20" x14ac:dyDescent="0.3">
      <c r="A3193" t="s">
        <v>2993</v>
      </c>
      <c r="B3193" t="str">
        <f>_xlfn.CONCAT(쿼리1[[#This Row],[주문번호]], "-", 쿼리1[[#This Row],[공정명]])</f>
        <v>20241119-1000169701-합지</v>
      </c>
      <c r="C3193">
        <v>3</v>
      </c>
      <c r="D3193" t="s">
        <v>60</v>
      </c>
      <c r="E3193" s="1">
        <v>45615</v>
      </c>
      <c r="F3193" s="1">
        <v>45624</v>
      </c>
      <c r="G3193" s="1">
        <v>45623</v>
      </c>
      <c r="H3193" s="1">
        <v>45656</v>
      </c>
      <c r="I3193" s="1">
        <v>45628</v>
      </c>
      <c r="J3193" t="s">
        <v>31</v>
      </c>
      <c r="K3193" t="s">
        <v>39</v>
      </c>
      <c r="L3193">
        <v>6000</v>
      </c>
      <c r="M3193">
        <v>6000</v>
      </c>
      <c r="N3193">
        <v>-1</v>
      </c>
      <c r="O3193" t="s">
        <v>91</v>
      </c>
      <c r="P3193" t="s">
        <v>1043</v>
      </c>
      <c r="Q3193" t="s">
        <v>2994</v>
      </c>
      <c r="R3193" t="s">
        <v>2995</v>
      </c>
      <c r="S3193" t="s">
        <v>3709</v>
      </c>
      <c r="T3193">
        <v>30000</v>
      </c>
    </row>
    <row r="3194" spans="1:20" x14ac:dyDescent="0.3">
      <c r="A3194" t="s">
        <v>2666</v>
      </c>
      <c r="B3194" t="str">
        <f>_xlfn.CONCAT(쿼리1[[#This Row],[주문번호]], "-", 쿼리1[[#This Row],[공정명]])</f>
        <v>20241206-1000156851-합지</v>
      </c>
      <c r="C3194">
        <v>3</v>
      </c>
      <c r="D3194" t="s">
        <v>60</v>
      </c>
      <c r="E3194" s="1">
        <v>45632</v>
      </c>
      <c r="F3194" s="1">
        <v>45643</v>
      </c>
      <c r="G3194" s="1">
        <v>45642</v>
      </c>
      <c r="H3194" s="1">
        <v>45656</v>
      </c>
      <c r="I3194" s="1">
        <v>45645</v>
      </c>
      <c r="J3194" t="s">
        <v>31</v>
      </c>
      <c r="K3194" t="s">
        <v>39</v>
      </c>
      <c r="L3194">
        <v>12000</v>
      </c>
      <c r="M3194">
        <v>11850</v>
      </c>
      <c r="N3194">
        <v>-1</v>
      </c>
      <c r="O3194" t="s">
        <v>915</v>
      </c>
      <c r="P3194" t="s">
        <v>916</v>
      </c>
      <c r="Q3194" t="s">
        <v>917</v>
      </c>
      <c r="R3194" t="s">
        <v>26</v>
      </c>
      <c r="S3194" t="s">
        <v>3709</v>
      </c>
      <c r="T3194">
        <v>123076</v>
      </c>
    </row>
    <row r="3195" spans="1:20" x14ac:dyDescent="0.3">
      <c r="A3195" t="s">
        <v>4257</v>
      </c>
      <c r="B3195" t="str">
        <f>_xlfn.CONCAT(쿼리1[[#This Row],[주문번호]], "-", 쿼리1[[#This Row],[공정명]])</f>
        <v>20241205-1000169370-합지</v>
      </c>
      <c r="C3195">
        <v>3</v>
      </c>
      <c r="D3195" t="s">
        <v>60</v>
      </c>
      <c r="E3195" s="1">
        <v>45631</v>
      </c>
      <c r="F3195" s="1">
        <v>45639</v>
      </c>
      <c r="G3195" s="1">
        <v>45638</v>
      </c>
      <c r="H3195" s="1">
        <v>45656</v>
      </c>
      <c r="I3195" s="1">
        <v>45646</v>
      </c>
      <c r="J3195" t="s">
        <v>31</v>
      </c>
      <c r="K3195" t="s">
        <v>39</v>
      </c>
      <c r="L3195">
        <v>24000</v>
      </c>
      <c r="M3195">
        <v>23700</v>
      </c>
      <c r="N3195">
        <v>-1</v>
      </c>
      <c r="O3195" t="s">
        <v>180</v>
      </c>
      <c r="P3195" t="s">
        <v>4035</v>
      </c>
      <c r="Q3195" t="s">
        <v>4036</v>
      </c>
      <c r="R3195" t="s">
        <v>1839</v>
      </c>
      <c r="S3195" t="s">
        <v>3709</v>
      </c>
      <c r="T3195">
        <v>75000</v>
      </c>
    </row>
    <row r="3196" spans="1:20" x14ac:dyDescent="0.3">
      <c r="A3196" t="s">
        <v>4258</v>
      </c>
      <c r="B3196" t="str">
        <f>_xlfn.CONCAT(쿼리1[[#This Row],[주문번호]], "-", 쿼리1[[#This Row],[공정명]])</f>
        <v>20241226-1000154681-합지</v>
      </c>
      <c r="C3196">
        <v>3</v>
      </c>
      <c r="D3196" t="s">
        <v>60</v>
      </c>
      <c r="E3196" s="1">
        <v>45652</v>
      </c>
      <c r="F3196" s="1">
        <v>45663</v>
      </c>
      <c r="G3196" s="1"/>
      <c r="H3196" s="1">
        <v>45656</v>
      </c>
      <c r="I3196" s="1"/>
      <c r="J3196" t="s">
        <v>21</v>
      </c>
      <c r="K3196" t="s">
        <v>282</v>
      </c>
      <c r="L3196">
        <v>8000</v>
      </c>
      <c r="O3196" t="s">
        <v>1533</v>
      </c>
      <c r="P3196" t="s">
        <v>3917</v>
      </c>
      <c r="Q3196" t="s">
        <v>3918</v>
      </c>
      <c r="R3196" t="s">
        <v>26</v>
      </c>
      <c r="S3196" t="s">
        <v>3709</v>
      </c>
      <c r="T3196">
        <v>32</v>
      </c>
    </row>
    <row r="3197" spans="1:20" x14ac:dyDescent="0.3">
      <c r="A3197" t="s">
        <v>4259</v>
      </c>
      <c r="B3197" t="str">
        <f>_xlfn.CONCAT(쿼리1[[#This Row],[주문번호]], "-", 쿼리1[[#This Row],[공정명]])</f>
        <v>20241226-1000156558-합지</v>
      </c>
      <c r="C3197">
        <v>3</v>
      </c>
      <c r="D3197" t="s">
        <v>60</v>
      </c>
      <c r="E3197" s="1">
        <v>45652</v>
      </c>
      <c r="F3197" s="1">
        <v>45663</v>
      </c>
      <c r="G3197" s="1"/>
      <c r="H3197" s="1">
        <v>45656</v>
      </c>
      <c r="I3197" s="1"/>
      <c r="J3197" t="s">
        <v>21</v>
      </c>
      <c r="K3197" t="s">
        <v>282</v>
      </c>
      <c r="L3197">
        <v>8000</v>
      </c>
      <c r="O3197" t="s">
        <v>1533</v>
      </c>
      <c r="P3197" t="s">
        <v>4260</v>
      </c>
      <c r="Q3197" t="s">
        <v>4261</v>
      </c>
      <c r="R3197" t="s">
        <v>26</v>
      </c>
      <c r="S3197" t="s">
        <v>3709</v>
      </c>
      <c r="T3197">
        <v>32</v>
      </c>
    </row>
    <row r="3198" spans="1:20" x14ac:dyDescent="0.3">
      <c r="A3198" t="s">
        <v>1335</v>
      </c>
      <c r="B3198" t="str">
        <f>_xlfn.CONCAT(쿼리1[[#This Row],[주문번호]], "-", 쿼리1[[#This Row],[공정명]])</f>
        <v>20241120-1119P0140-합지</v>
      </c>
      <c r="C3198">
        <v>3</v>
      </c>
      <c r="D3198" t="s">
        <v>60</v>
      </c>
      <c r="E3198" s="1">
        <v>45616</v>
      </c>
      <c r="F3198" s="1">
        <v>45623</v>
      </c>
      <c r="G3198" s="1">
        <v>45629</v>
      </c>
      <c r="H3198" s="1">
        <v>45656</v>
      </c>
      <c r="I3198" s="1">
        <v>45631</v>
      </c>
      <c r="J3198" t="s">
        <v>31</v>
      </c>
      <c r="K3198" t="s">
        <v>32</v>
      </c>
      <c r="L3198">
        <v>6000</v>
      </c>
      <c r="M3198">
        <v>6000</v>
      </c>
      <c r="N3198">
        <v>6</v>
      </c>
      <c r="O3198" t="s">
        <v>106</v>
      </c>
      <c r="P3198" t="s">
        <v>1336</v>
      </c>
      <c r="Q3198" t="s">
        <v>1337</v>
      </c>
      <c r="R3198" t="s">
        <v>26</v>
      </c>
      <c r="S3198" t="s">
        <v>3709</v>
      </c>
      <c r="T3198">
        <v>24000</v>
      </c>
    </row>
    <row r="3199" spans="1:20" x14ac:dyDescent="0.3">
      <c r="A3199" t="s">
        <v>4262</v>
      </c>
      <c r="B3199" t="str">
        <f>_xlfn.CONCAT(쿼리1[[#This Row],[주문번호]], "-", 쿼리1[[#This Row],[공정명]])</f>
        <v>20241122-1000169730-합지</v>
      </c>
      <c r="C3199">
        <v>3</v>
      </c>
      <c r="D3199" t="s">
        <v>60</v>
      </c>
      <c r="E3199" s="1">
        <v>45618</v>
      </c>
      <c r="F3199" s="1">
        <v>45629</v>
      </c>
      <c r="G3199" s="1">
        <v>45625</v>
      </c>
      <c r="H3199" s="1">
        <v>45656</v>
      </c>
      <c r="I3199" s="1">
        <v>45628</v>
      </c>
      <c r="J3199" t="s">
        <v>31</v>
      </c>
      <c r="K3199" t="s">
        <v>39</v>
      </c>
      <c r="L3199">
        <v>8000</v>
      </c>
      <c r="M3199">
        <v>7830</v>
      </c>
      <c r="N3199">
        <v>-4</v>
      </c>
      <c r="O3199" t="s">
        <v>1533</v>
      </c>
      <c r="P3199" t="s">
        <v>4263</v>
      </c>
      <c r="Q3199" t="s">
        <v>4264</v>
      </c>
      <c r="R3199" t="s">
        <v>26</v>
      </c>
      <c r="S3199" t="s">
        <v>3709</v>
      </c>
      <c r="T3199">
        <v>48</v>
      </c>
    </row>
    <row r="3200" spans="1:20" x14ac:dyDescent="0.3">
      <c r="A3200" t="s">
        <v>4265</v>
      </c>
      <c r="B3200" t="str">
        <f>_xlfn.CONCAT(쿼리1[[#This Row],[주문번호]], "-", 쿼리1[[#This Row],[공정명]])</f>
        <v>20241213-1000154681-합지</v>
      </c>
      <c r="C3200">
        <v>3</v>
      </c>
      <c r="D3200" t="s">
        <v>60</v>
      </c>
      <c r="E3200" s="1">
        <v>45639</v>
      </c>
      <c r="F3200" s="1">
        <v>45650</v>
      </c>
      <c r="G3200" s="1">
        <v>45650</v>
      </c>
      <c r="H3200" s="1">
        <v>45656</v>
      </c>
      <c r="I3200" s="1">
        <v>45650</v>
      </c>
      <c r="J3200" t="s">
        <v>31</v>
      </c>
      <c r="K3200" t="s">
        <v>39</v>
      </c>
      <c r="L3200">
        <v>8000</v>
      </c>
      <c r="M3200">
        <v>7800</v>
      </c>
      <c r="N3200">
        <v>0</v>
      </c>
      <c r="O3200" t="s">
        <v>1533</v>
      </c>
      <c r="P3200" t="s">
        <v>3917</v>
      </c>
      <c r="Q3200" t="s">
        <v>3918</v>
      </c>
      <c r="R3200" t="s">
        <v>26</v>
      </c>
      <c r="S3200" t="s">
        <v>3709</v>
      </c>
      <c r="T3200">
        <v>32</v>
      </c>
    </row>
    <row r="3201" spans="1:20" x14ac:dyDescent="0.3">
      <c r="A3201" t="s">
        <v>1344</v>
      </c>
      <c r="B3201" t="str">
        <f>_xlfn.CONCAT(쿼리1[[#This Row],[주문번호]], "-", 쿼리1[[#This Row],[공정명]])</f>
        <v>20241104-1000164958-합지</v>
      </c>
      <c r="C3201">
        <v>3</v>
      </c>
      <c r="D3201" t="s">
        <v>60</v>
      </c>
      <c r="E3201" s="1">
        <v>45600</v>
      </c>
      <c r="F3201" s="1">
        <v>45609</v>
      </c>
      <c r="G3201" s="1">
        <v>45607</v>
      </c>
      <c r="H3201" s="1">
        <v>45656</v>
      </c>
      <c r="I3201" s="1">
        <v>45610</v>
      </c>
      <c r="J3201" t="s">
        <v>31</v>
      </c>
      <c r="K3201" t="s">
        <v>39</v>
      </c>
      <c r="L3201">
        <v>12000</v>
      </c>
      <c r="M3201">
        <v>12000</v>
      </c>
      <c r="N3201">
        <v>-2</v>
      </c>
      <c r="O3201" t="s">
        <v>102</v>
      </c>
      <c r="P3201" t="s">
        <v>110</v>
      </c>
      <c r="Q3201" t="s">
        <v>125</v>
      </c>
      <c r="R3201" t="s">
        <v>26</v>
      </c>
      <c r="S3201" t="s">
        <v>3709</v>
      </c>
      <c r="T3201">
        <v>40000</v>
      </c>
    </row>
    <row r="3202" spans="1:20" x14ac:dyDescent="0.3">
      <c r="A3202" t="s">
        <v>4266</v>
      </c>
      <c r="B3202" t="str">
        <f>_xlfn.CONCAT(쿼리1[[#This Row],[주문번호]], "-", 쿼리1[[#This Row],[공정명]])</f>
        <v>20241104-1118P0274-합지</v>
      </c>
      <c r="C3202">
        <v>2</v>
      </c>
      <c r="D3202" t="s">
        <v>60</v>
      </c>
      <c r="E3202" s="1">
        <v>45600</v>
      </c>
      <c r="F3202" s="1">
        <v>45609</v>
      </c>
      <c r="G3202" s="1">
        <v>45608</v>
      </c>
      <c r="H3202" s="1">
        <v>45656</v>
      </c>
      <c r="I3202" s="1">
        <v>45611</v>
      </c>
      <c r="J3202" t="s">
        <v>31</v>
      </c>
      <c r="K3202" t="s">
        <v>39</v>
      </c>
      <c r="L3202">
        <v>4000</v>
      </c>
      <c r="M3202">
        <v>3980</v>
      </c>
      <c r="N3202">
        <v>-1</v>
      </c>
      <c r="O3202" t="s">
        <v>4210</v>
      </c>
      <c r="P3202" t="s">
        <v>4211</v>
      </c>
      <c r="Q3202" t="s">
        <v>4212</v>
      </c>
      <c r="R3202" t="s">
        <v>26</v>
      </c>
      <c r="S3202" t="s">
        <v>3709</v>
      </c>
      <c r="T3202">
        <v>16</v>
      </c>
    </row>
    <row r="3203" spans="1:20" x14ac:dyDescent="0.3">
      <c r="A3203" t="s">
        <v>3848</v>
      </c>
      <c r="B3203" t="str">
        <f>_xlfn.CONCAT(쿼리1[[#This Row],[주문번호]], "-", 쿼리1[[#This Row],[공정명]])</f>
        <v>20241118-1000158748-제대</v>
      </c>
      <c r="C3203">
        <v>3</v>
      </c>
      <c r="D3203" t="s">
        <v>80</v>
      </c>
      <c r="E3203" s="1">
        <v>45614</v>
      </c>
      <c r="F3203" s="1">
        <v>45628</v>
      </c>
      <c r="G3203" s="1">
        <v>45628</v>
      </c>
      <c r="H3203" s="1">
        <v>45656</v>
      </c>
      <c r="I3203" s="1">
        <v>45628</v>
      </c>
      <c r="J3203" t="s">
        <v>31</v>
      </c>
      <c r="K3203" t="s">
        <v>39</v>
      </c>
      <c r="L3203">
        <v>90000</v>
      </c>
      <c r="M3203">
        <v>85700</v>
      </c>
      <c r="N3203">
        <v>0</v>
      </c>
      <c r="O3203" t="s">
        <v>972</v>
      </c>
      <c r="P3203" t="s">
        <v>3849</v>
      </c>
      <c r="Q3203" t="s">
        <v>2424</v>
      </c>
      <c r="R3203" t="s">
        <v>2425</v>
      </c>
      <c r="S3203" t="s">
        <v>256</v>
      </c>
      <c r="T3203">
        <v>90000</v>
      </c>
    </row>
    <row r="3204" spans="1:20" x14ac:dyDescent="0.3">
      <c r="A3204" t="s">
        <v>3594</v>
      </c>
      <c r="B3204" t="str">
        <f>_xlfn.CONCAT(쿼리1[[#This Row],[주문번호]], "-", 쿼리1[[#This Row],[공정명]])</f>
        <v>20241126-1000169777-제대</v>
      </c>
      <c r="C3204">
        <v>5</v>
      </c>
      <c r="D3204" t="s">
        <v>80</v>
      </c>
      <c r="E3204" s="1">
        <v>45622</v>
      </c>
      <c r="F3204" s="1">
        <v>45635</v>
      </c>
      <c r="G3204" s="1">
        <v>45639</v>
      </c>
      <c r="H3204" s="1">
        <v>45656</v>
      </c>
      <c r="I3204" s="1">
        <v>45639</v>
      </c>
      <c r="J3204" t="s">
        <v>31</v>
      </c>
      <c r="K3204" t="s">
        <v>32</v>
      </c>
      <c r="L3204">
        <v>10100</v>
      </c>
      <c r="M3204">
        <v>10100</v>
      </c>
      <c r="N3204">
        <v>4</v>
      </c>
      <c r="O3204" t="s">
        <v>3591</v>
      </c>
      <c r="P3204" t="s">
        <v>3595</v>
      </c>
      <c r="Q3204" t="s">
        <v>3596</v>
      </c>
      <c r="R3204" t="s">
        <v>2425</v>
      </c>
      <c r="S3204" t="s">
        <v>256</v>
      </c>
      <c r="T3204">
        <v>10100</v>
      </c>
    </row>
    <row r="3205" spans="1:20" x14ac:dyDescent="0.3">
      <c r="A3205" t="s">
        <v>4267</v>
      </c>
      <c r="B3205" t="str">
        <f>_xlfn.CONCAT(쿼리1[[#This Row],[주문번호]], "-", 쿼리1[[#This Row],[공정명]])</f>
        <v>20240903-1000161236-제대</v>
      </c>
      <c r="C3205">
        <v>4</v>
      </c>
      <c r="D3205" t="s">
        <v>80</v>
      </c>
      <c r="E3205" s="1">
        <v>45538</v>
      </c>
      <c r="F3205" s="1">
        <v>45548</v>
      </c>
      <c r="G3205" s="1">
        <v>45575</v>
      </c>
      <c r="H3205" s="1">
        <v>45656</v>
      </c>
      <c r="I3205" s="1">
        <v>45542</v>
      </c>
      <c r="J3205" t="s">
        <v>101</v>
      </c>
      <c r="K3205" t="s">
        <v>32</v>
      </c>
      <c r="L3205">
        <v>24000</v>
      </c>
      <c r="M3205">
        <v>23058</v>
      </c>
      <c r="N3205">
        <v>27</v>
      </c>
      <c r="O3205" t="s">
        <v>91</v>
      </c>
      <c r="P3205" t="s">
        <v>92</v>
      </c>
      <c r="Q3205" t="s">
        <v>93</v>
      </c>
      <c r="R3205" t="s">
        <v>94</v>
      </c>
      <c r="S3205" t="s">
        <v>256</v>
      </c>
      <c r="T3205">
        <v>24000</v>
      </c>
    </row>
    <row r="3206" spans="1:20" x14ac:dyDescent="0.3">
      <c r="A3206" t="s">
        <v>4268</v>
      </c>
      <c r="B3206" t="str">
        <f>_xlfn.CONCAT(쿼리1[[#This Row],[주문번호]], "-", 쿼리1[[#This Row],[공정명]])</f>
        <v>20241119-1000151738-제대</v>
      </c>
      <c r="C3206">
        <v>4</v>
      </c>
      <c r="D3206" t="s">
        <v>80</v>
      </c>
      <c r="E3206" s="1">
        <v>45615</v>
      </c>
      <c r="F3206" s="1">
        <v>45628</v>
      </c>
      <c r="G3206" s="1">
        <v>45636</v>
      </c>
      <c r="H3206" s="1">
        <v>45656</v>
      </c>
      <c r="I3206" s="1">
        <v>45636</v>
      </c>
      <c r="J3206" t="s">
        <v>31</v>
      </c>
      <c r="K3206" t="s">
        <v>32</v>
      </c>
      <c r="L3206">
        <v>18181</v>
      </c>
      <c r="M3206">
        <v>17600</v>
      </c>
      <c r="N3206">
        <v>8</v>
      </c>
      <c r="O3206" t="s">
        <v>91</v>
      </c>
      <c r="P3206" t="s">
        <v>2533</v>
      </c>
      <c r="Q3206" t="s">
        <v>2534</v>
      </c>
      <c r="R3206" t="s">
        <v>2535</v>
      </c>
      <c r="S3206" t="s">
        <v>256</v>
      </c>
      <c r="T3206">
        <v>18181</v>
      </c>
    </row>
    <row r="3207" spans="1:20" x14ac:dyDescent="0.3">
      <c r="A3207" t="s">
        <v>4104</v>
      </c>
      <c r="B3207" t="str">
        <f>_xlfn.CONCAT(쿼리1[[#This Row],[주문번호]], "-", 쿼리1[[#This Row],[공정명]])</f>
        <v>20240912-1000168934-제대</v>
      </c>
      <c r="C3207">
        <v>4</v>
      </c>
      <c r="D3207" t="s">
        <v>80</v>
      </c>
      <c r="E3207" s="1">
        <v>45547</v>
      </c>
      <c r="F3207" s="1">
        <v>45560</v>
      </c>
      <c r="G3207" s="1">
        <v>45575</v>
      </c>
      <c r="H3207" s="1">
        <v>45656</v>
      </c>
      <c r="I3207" s="1">
        <v>45575</v>
      </c>
      <c r="J3207" t="s">
        <v>31</v>
      </c>
      <c r="K3207" t="s">
        <v>32</v>
      </c>
      <c r="L3207">
        <v>14285</v>
      </c>
      <c r="M3207">
        <v>13220</v>
      </c>
      <c r="N3207">
        <v>15</v>
      </c>
      <c r="O3207" t="s">
        <v>4067</v>
      </c>
      <c r="P3207" t="s">
        <v>4068</v>
      </c>
      <c r="Q3207" t="s">
        <v>4069</v>
      </c>
      <c r="R3207" t="s">
        <v>26</v>
      </c>
      <c r="S3207" t="s">
        <v>256</v>
      </c>
      <c r="T3207">
        <v>14285</v>
      </c>
    </row>
    <row r="3208" spans="1:20" x14ac:dyDescent="0.3">
      <c r="A3208" t="s">
        <v>4104</v>
      </c>
      <c r="B3208" t="str">
        <f>_xlfn.CONCAT(쿼리1[[#This Row],[주문번호]], "-", 쿼리1[[#This Row],[공정명]])</f>
        <v>20240912-1000168934-제대</v>
      </c>
      <c r="C3208">
        <v>4</v>
      </c>
      <c r="D3208" t="s">
        <v>80</v>
      </c>
      <c r="E3208" s="1">
        <v>45547</v>
      </c>
      <c r="F3208" s="1">
        <v>45560</v>
      </c>
      <c r="G3208" s="1">
        <v>45575</v>
      </c>
      <c r="H3208" s="1">
        <v>45656</v>
      </c>
      <c r="I3208" s="1">
        <v>45575</v>
      </c>
      <c r="J3208" t="s">
        <v>31</v>
      </c>
      <c r="K3208" t="s">
        <v>32</v>
      </c>
      <c r="L3208">
        <v>14285</v>
      </c>
      <c r="M3208">
        <v>13220</v>
      </c>
      <c r="N3208">
        <v>15</v>
      </c>
      <c r="O3208" t="s">
        <v>4067</v>
      </c>
      <c r="P3208" t="s">
        <v>4068</v>
      </c>
      <c r="Q3208" t="s">
        <v>4069</v>
      </c>
      <c r="R3208" t="s">
        <v>26</v>
      </c>
      <c r="S3208" t="s">
        <v>256</v>
      </c>
      <c r="T3208">
        <v>14285</v>
      </c>
    </row>
    <row r="3209" spans="1:20" x14ac:dyDescent="0.3">
      <c r="A3209" t="s">
        <v>4269</v>
      </c>
      <c r="B3209" t="str">
        <f>_xlfn.CONCAT(쿼리1[[#This Row],[주문번호]], "-", 쿼리1[[#This Row],[공정명]])</f>
        <v>20241002-1119N0012-제대</v>
      </c>
      <c r="C3209">
        <v>2</v>
      </c>
      <c r="D3209" t="s">
        <v>80</v>
      </c>
      <c r="E3209" s="1">
        <v>45567</v>
      </c>
      <c r="F3209" s="1">
        <v>45581</v>
      </c>
      <c r="G3209" s="1">
        <v>45575</v>
      </c>
      <c r="H3209" s="1">
        <v>45656</v>
      </c>
      <c r="I3209" s="1">
        <v>45575</v>
      </c>
      <c r="J3209" t="s">
        <v>31</v>
      </c>
      <c r="K3209" t="s">
        <v>39</v>
      </c>
      <c r="L3209">
        <v>60000</v>
      </c>
      <c r="M3209">
        <v>57900</v>
      </c>
      <c r="N3209">
        <v>-6</v>
      </c>
      <c r="O3209" t="s">
        <v>275</v>
      </c>
      <c r="P3209" t="s">
        <v>4270</v>
      </c>
      <c r="Q3209" t="s">
        <v>42</v>
      </c>
      <c r="R3209" t="s">
        <v>26</v>
      </c>
      <c r="S3209" t="s">
        <v>256</v>
      </c>
      <c r="T3209">
        <v>60000</v>
      </c>
    </row>
    <row r="3210" spans="1:20" x14ac:dyDescent="0.3">
      <c r="A3210" t="s">
        <v>4271</v>
      </c>
      <c r="B3210" t="str">
        <f>_xlfn.CONCAT(쿼리1[[#This Row],[주문번호]], "-", 쿼리1[[#This Row],[공정명]])</f>
        <v>20240920-1000159302-제대</v>
      </c>
      <c r="C3210">
        <v>4</v>
      </c>
      <c r="D3210" t="s">
        <v>80</v>
      </c>
      <c r="E3210" s="1">
        <v>45555</v>
      </c>
      <c r="F3210" s="1">
        <v>45568</v>
      </c>
      <c r="G3210" s="1">
        <v>45575</v>
      </c>
      <c r="H3210" s="1">
        <v>45656</v>
      </c>
      <c r="I3210" s="1">
        <v>45575</v>
      </c>
      <c r="J3210" t="s">
        <v>31</v>
      </c>
      <c r="K3210" t="s">
        <v>32</v>
      </c>
      <c r="L3210">
        <v>30000</v>
      </c>
      <c r="M3210">
        <v>28238</v>
      </c>
      <c r="N3210">
        <v>7</v>
      </c>
      <c r="O3210" t="s">
        <v>731</v>
      </c>
      <c r="P3210" t="s">
        <v>4272</v>
      </c>
      <c r="Q3210" t="s">
        <v>4273</v>
      </c>
      <c r="R3210" t="s">
        <v>4274</v>
      </c>
      <c r="S3210" t="s">
        <v>256</v>
      </c>
      <c r="T3210">
        <v>30000</v>
      </c>
    </row>
    <row r="3211" spans="1:20" x14ac:dyDescent="0.3">
      <c r="A3211" t="s">
        <v>4271</v>
      </c>
      <c r="B3211" t="str">
        <f>_xlfn.CONCAT(쿼리1[[#This Row],[주문번호]], "-", 쿼리1[[#This Row],[공정명]])</f>
        <v>20240920-1000159302-제대</v>
      </c>
      <c r="C3211">
        <v>4</v>
      </c>
      <c r="D3211" t="s">
        <v>80</v>
      </c>
      <c r="E3211" s="1">
        <v>45555</v>
      </c>
      <c r="F3211" s="1">
        <v>45568</v>
      </c>
      <c r="G3211" s="1">
        <v>45572</v>
      </c>
      <c r="H3211" s="1">
        <v>45656</v>
      </c>
      <c r="I3211" s="1">
        <v>45575</v>
      </c>
      <c r="J3211" t="s">
        <v>31</v>
      </c>
      <c r="K3211" t="s">
        <v>32</v>
      </c>
      <c r="L3211">
        <v>30000</v>
      </c>
      <c r="M3211">
        <v>28238</v>
      </c>
      <c r="N3211">
        <v>4</v>
      </c>
      <c r="O3211" t="s">
        <v>731</v>
      </c>
      <c r="P3211" t="s">
        <v>4272</v>
      </c>
      <c r="Q3211" t="s">
        <v>4273</v>
      </c>
      <c r="R3211" t="s">
        <v>4274</v>
      </c>
      <c r="S3211" t="s">
        <v>256</v>
      </c>
      <c r="T3211">
        <v>30000</v>
      </c>
    </row>
    <row r="3212" spans="1:20" x14ac:dyDescent="0.3">
      <c r="A3212" t="s">
        <v>3833</v>
      </c>
      <c r="B3212" t="str">
        <f>_xlfn.CONCAT(쿼리1[[#This Row],[주문번호]], "-", 쿼리1[[#This Row],[공정명]])</f>
        <v>20240919-1000169130-제대</v>
      </c>
      <c r="C3212">
        <v>2</v>
      </c>
      <c r="D3212" t="s">
        <v>80</v>
      </c>
      <c r="E3212" s="1">
        <v>45554</v>
      </c>
      <c r="F3212" s="1">
        <v>45566</v>
      </c>
      <c r="G3212" s="1">
        <v>45575</v>
      </c>
      <c r="H3212" s="1">
        <v>45656</v>
      </c>
      <c r="I3212" s="1">
        <v>45575</v>
      </c>
      <c r="J3212" t="s">
        <v>31</v>
      </c>
      <c r="K3212" t="s">
        <v>32</v>
      </c>
      <c r="L3212">
        <v>30000</v>
      </c>
      <c r="M3212">
        <v>28517</v>
      </c>
      <c r="N3212">
        <v>9</v>
      </c>
      <c r="O3212" t="s">
        <v>128</v>
      </c>
      <c r="P3212" t="s">
        <v>3834</v>
      </c>
      <c r="Q3212" t="s">
        <v>42</v>
      </c>
      <c r="R3212" t="s">
        <v>2863</v>
      </c>
      <c r="S3212" t="s">
        <v>256</v>
      </c>
      <c r="T3212">
        <v>30000</v>
      </c>
    </row>
    <row r="3213" spans="1:20" x14ac:dyDescent="0.3">
      <c r="A3213" t="s">
        <v>3833</v>
      </c>
      <c r="B3213" t="str">
        <f>_xlfn.CONCAT(쿼리1[[#This Row],[주문번호]], "-", 쿼리1[[#This Row],[공정명]])</f>
        <v>20240919-1000169130-제대</v>
      </c>
      <c r="C3213">
        <v>2</v>
      </c>
      <c r="D3213" t="s">
        <v>80</v>
      </c>
      <c r="E3213" s="1">
        <v>45554</v>
      </c>
      <c r="F3213" s="1">
        <v>45566</v>
      </c>
      <c r="G3213" s="1">
        <v>45565</v>
      </c>
      <c r="H3213" s="1">
        <v>45656</v>
      </c>
      <c r="I3213" s="1">
        <v>45575</v>
      </c>
      <c r="J3213" t="s">
        <v>31</v>
      </c>
      <c r="K3213" t="s">
        <v>39</v>
      </c>
      <c r="L3213">
        <v>30000</v>
      </c>
      <c r="M3213">
        <v>28517</v>
      </c>
      <c r="N3213">
        <v>-1</v>
      </c>
      <c r="O3213" t="s">
        <v>128</v>
      </c>
      <c r="P3213" t="s">
        <v>3834</v>
      </c>
      <c r="Q3213" t="s">
        <v>42</v>
      </c>
      <c r="R3213" t="s">
        <v>2863</v>
      </c>
      <c r="S3213" t="s">
        <v>256</v>
      </c>
      <c r="T3213">
        <v>30000</v>
      </c>
    </row>
    <row r="3214" spans="1:20" x14ac:dyDescent="0.3">
      <c r="A3214" t="s">
        <v>4158</v>
      </c>
      <c r="B3214" t="str">
        <f>_xlfn.CONCAT(쿼리1[[#This Row],[주문번호]], "-", 쿼리1[[#This Row],[공정명]])</f>
        <v>20241121-1000164439-제대</v>
      </c>
      <c r="C3214">
        <v>4</v>
      </c>
      <c r="D3214" t="s">
        <v>80</v>
      </c>
      <c r="E3214" s="1">
        <v>45617</v>
      </c>
      <c r="F3214" s="1">
        <v>45628</v>
      </c>
      <c r="G3214" s="1">
        <v>45630</v>
      </c>
      <c r="H3214" s="1">
        <v>45656</v>
      </c>
      <c r="I3214" s="1">
        <v>45630</v>
      </c>
      <c r="J3214" t="s">
        <v>31</v>
      </c>
      <c r="K3214" t="s">
        <v>32</v>
      </c>
      <c r="L3214">
        <v>17142</v>
      </c>
      <c r="M3214">
        <v>16200</v>
      </c>
      <c r="N3214">
        <v>2</v>
      </c>
      <c r="O3214" t="s">
        <v>4159</v>
      </c>
      <c r="P3214" t="s">
        <v>3143</v>
      </c>
      <c r="Q3214" t="s">
        <v>4160</v>
      </c>
      <c r="R3214" t="s">
        <v>4161</v>
      </c>
      <c r="S3214" t="s">
        <v>256</v>
      </c>
      <c r="T3214">
        <v>17142</v>
      </c>
    </row>
    <row r="3215" spans="1:20" x14ac:dyDescent="0.3">
      <c r="A3215" t="s">
        <v>3991</v>
      </c>
      <c r="B3215" t="str">
        <f>_xlfn.CONCAT(쿼리1[[#This Row],[주문번호]], "-", 쿼리1[[#This Row],[공정명]])</f>
        <v>20241022-1000169319-제대</v>
      </c>
      <c r="C3215">
        <v>4</v>
      </c>
      <c r="D3215" t="s">
        <v>80</v>
      </c>
      <c r="E3215" s="1">
        <v>45587</v>
      </c>
      <c r="F3215" s="1">
        <v>45600</v>
      </c>
      <c r="G3215" s="1">
        <v>45595</v>
      </c>
      <c r="H3215" s="1">
        <v>45656</v>
      </c>
      <c r="I3215" s="1">
        <v>45595</v>
      </c>
      <c r="J3215" t="s">
        <v>31</v>
      </c>
      <c r="K3215" t="s">
        <v>39</v>
      </c>
      <c r="L3215">
        <v>48000</v>
      </c>
      <c r="M3215">
        <v>46500</v>
      </c>
      <c r="N3215">
        <v>-5</v>
      </c>
      <c r="O3215" t="s">
        <v>2327</v>
      </c>
      <c r="P3215" t="s">
        <v>2328</v>
      </c>
      <c r="Q3215" t="s">
        <v>2332</v>
      </c>
      <c r="R3215" t="s">
        <v>204</v>
      </c>
      <c r="S3215" t="s">
        <v>256</v>
      </c>
      <c r="T3215">
        <v>48000</v>
      </c>
    </row>
    <row r="3216" spans="1:20" x14ac:dyDescent="0.3">
      <c r="A3216" t="s">
        <v>4275</v>
      </c>
      <c r="B3216" t="str">
        <f>_xlfn.CONCAT(쿼리1[[#This Row],[주문번호]], "-", 쿼리1[[#This Row],[공정명]])</f>
        <v>20241118-1000169444-제대</v>
      </c>
      <c r="C3216">
        <v>4</v>
      </c>
      <c r="D3216" t="s">
        <v>80</v>
      </c>
      <c r="E3216" s="1">
        <v>45614</v>
      </c>
      <c r="F3216" s="1">
        <v>45625</v>
      </c>
      <c r="G3216" s="1">
        <v>45625</v>
      </c>
      <c r="H3216" s="1">
        <v>45656</v>
      </c>
      <c r="I3216" s="1">
        <v>45625</v>
      </c>
      <c r="J3216" t="s">
        <v>31</v>
      </c>
      <c r="K3216" t="s">
        <v>39</v>
      </c>
      <c r="L3216">
        <v>20000</v>
      </c>
      <c r="M3216">
        <v>19100</v>
      </c>
      <c r="N3216">
        <v>0</v>
      </c>
      <c r="O3216" t="s">
        <v>1123</v>
      </c>
      <c r="P3216" t="s">
        <v>4276</v>
      </c>
      <c r="Q3216" t="s">
        <v>4277</v>
      </c>
      <c r="R3216" t="s">
        <v>204</v>
      </c>
      <c r="S3216" t="s">
        <v>256</v>
      </c>
      <c r="T3216">
        <v>20000</v>
      </c>
    </row>
    <row r="3217" spans="1:20" x14ac:dyDescent="0.3">
      <c r="A3217" t="s">
        <v>4278</v>
      </c>
      <c r="B3217" t="str">
        <f>_xlfn.CONCAT(쿼리1[[#This Row],[주문번호]], "-", 쿼리1[[#This Row],[공정명]])</f>
        <v>20241023-1000169444-제대</v>
      </c>
      <c r="C3217">
        <v>4</v>
      </c>
      <c r="D3217" t="s">
        <v>80</v>
      </c>
      <c r="E3217" s="1">
        <v>45588</v>
      </c>
      <c r="F3217" s="1">
        <v>45601</v>
      </c>
      <c r="G3217" s="1">
        <v>45607</v>
      </c>
      <c r="H3217" s="1">
        <v>45656</v>
      </c>
      <c r="I3217" s="1">
        <v>45607</v>
      </c>
      <c r="J3217" t="s">
        <v>31</v>
      </c>
      <c r="K3217" t="s">
        <v>32</v>
      </c>
      <c r="L3217">
        <v>20000</v>
      </c>
      <c r="M3217">
        <v>18970</v>
      </c>
      <c r="N3217">
        <v>6</v>
      </c>
      <c r="O3217" t="s">
        <v>1123</v>
      </c>
      <c r="P3217" t="s">
        <v>4276</v>
      </c>
      <c r="Q3217" t="s">
        <v>4277</v>
      </c>
      <c r="R3217" t="s">
        <v>204</v>
      </c>
      <c r="S3217" t="s">
        <v>256</v>
      </c>
      <c r="T3217">
        <v>20000</v>
      </c>
    </row>
    <row r="3218" spans="1:20" x14ac:dyDescent="0.3">
      <c r="A3218" t="s">
        <v>3993</v>
      </c>
      <c r="B3218" t="str">
        <f>_xlfn.CONCAT(쿼리1[[#This Row],[주문번호]], "-", 쿼리1[[#This Row],[공정명]])</f>
        <v>20241101-1000169319-제대</v>
      </c>
      <c r="C3218">
        <v>4</v>
      </c>
      <c r="D3218" t="s">
        <v>80</v>
      </c>
      <c r="E3218" s="1">
        <v>45597</v>
      </c>
      <c r="F3218" s="1">
        <v>45610</v>
      </c>
      <c r="G3218" s="1">
        <v>45617</v>
      </c>
      <c r="H3218" s="1">
        <v>45656</v>
      </c>
      <c r="I3218" s="1">
        <v>45617</v>
      </c>
      <c r="J3218" t="s">
        <v>31</v>
      </c>
      <c r="K3218" t="s">
        <v>32</v>
      </c>
      <c r="L3218">
        <v>96000</v>
      </c>
      <c r="M3218">
        <v>93700</v>
      </c>
      <c r="N3218">
        <v>7</v>
      </c>
      <c r="O3218" t="s">
        <v>2327</v>
      </c>
      <c r="P3218" t="s">
        <v>2328</v>
      </c>
      <c r="Q3218" t="s">
        <v>2332</v>
      </c>
      <c r="R3218" t="s">
        <v>204</v>
      </c>
      <c r="S3218" t="s">
        <v>256</v>
      </c>
      <c r="T3218">
        <v>96000</v>
      </c>
    </row>
    <row r="3219" spans="1:20" x14ac:dyDescent="0.3">
      <c r="A3219" t="s">
        <v>4279</v>
      </c>
      <c r="B3219" t="str">
        <f>_xlfn.CONCAT(쿼리1[[#This Row],[주문번호]], "-", 쿼리1[[#This Row],[공정명]])</f>
        <v>20241029-1000163056-인쇄</v>
      </c>
      <c r="C3219">
        <v>2</v>
      </c>
      <c r="D3219" t="s">
        <v>328</v>
      </c>
      <c r="E3219" s="1">
        <v>45594</v>
      </c>
      <c r="F3219" s="1">
        <v>45600</v>
      </c>
      <c r="G3219" s="1">
        <v>45597</v>
      </c>
      <c r="H3219" s="1">
        <v>45656</v>
      </c>
      <c r="I3219" s="1">
        <v>45600</v>
      </c>
      <c r="J3219" t="s">
        <v>31</v>
      </c>
      <c r="K3219" t="s">
        <v>39</v>
      </c>
      <c r="L3219">
        <v>18000</v>
      </c>
      <c r="M3219">
        <v>0</v>
      </c>
      <c r="N3219">
        <v>-3</v>
      </c>
      <c r="O3219" t="s">
        <v>1407</v>
      </c>
      <c r="P3219" t="s">
        <v>1642</v>
      </c>
      <c r="Q3219" t="s">
        <v>3484</v>
      </c>
      <c r="R3219" t="s">
        <v>758</v>
      </c>
      <c r="S3219" t="s">
        <v>3735</v>
      </c>
      <c r="T3219">
        <v>36</v>
      </c>
    </row>
    <row r="3220" spans="1:20" x14ac:dyDescent="0.3">
      <c r="A3220" t="s">
        <v>4280</v>
      </c>
      <c r="B3220" t="str">
        <f>_xlfn.CONCAT(쿼리1[[#This Row],[주문번호]], "-", 쿼리1[[#This Row],[공정명]])</f>
        <v>20241107-1000151508-인쇄</v>
      </c>
      <c r="C3220">
        <v>2</v>
      </c>
      <c r="D3220" t="s">
        <v>328</v>
      </c>
      <c r="E3220" s="1">
        <v>45603</v>
      </c>
      <c r="F3220" s="1">
        <v>45609</v>
      </c>
      <c r="G3220" s="1">
        <v>45609</v>
      </c>
      <c r="H3220" s="1">
        <v>45656</v>
      </c>
      <c r="I3220" s="1">
        <v>45611</v>
      </c>
      <c r="J3220" t="s">
        <v>31</v>
      </c>
      <c r="K3220" t="s">
        <v>39</v>
      </c>
      <c r="L3220">
        <v>18000</v>
      </c>
      <c r="M3220">
        <v>18000</v>
      </c>
      <c r="N3220">
        <v>0</v>
      </c>
      <c r="O3220" t="s">
        <v>1407</v>
      </c>
      <c r="P3220" t="s">
        <v>1408</v>
      </c>
      <c r="Q3220" t="s">
        <v>1409</v>
      </c>
      <c r="R3220" t="s">
        <v>758</v>
      </c>
      <c r="S3220" t="s">
        <v>3735</v>
      </c>
      <c r="T3220">
        <v>36</v>
      </c>
    </row>
    <row r="3221" spans="1:20" x14ac:dyDescent="0.3">
      <c r="A3221" t="s">
        <v>4281</v>
      </c>
      <c r="B3221" t="str">
        <f>_xlfn.CONCAT(쿼리1[[#This Row],[주문번호]], "-", 쿼리1[[#This Row],[공정명]])</f>
        <v>20241224-1000169973-인쇄</v>
      </c>
      <c r="C3221">
        <v>2</v>
      </c>
      <c r="D3221" t="s">
        <v>328</v>
      </c>
      <c r="E3221" s="1">
        <v>45650</v>
      </c>
      <c r="F3221" s="1">
        <v>45656</v>
      </c>
      <c r="G3221" s="1">
        <v>45653</v>
      </c>
      <c r="H3221" s="1">
        <v>45656</v>
      </c>
      <c r="I3221" s="1">
        <v>45653</v>
      </c>
      <c r="J3221" t="s">
        <v>31</v>
      </c>
      <c r="K3221" t="s">
        <v>39</v>
      </c>
      <c r="L3221">
        <v>6000</v>
      </c>
      <c r="M3221">
        <v>6000</v>
      </c>
      <c r="N3221">
        <v>-3</v>
      </c>
      <c r="O3221" t="s">
        <v>1407</v>
      </c>
      <c r="P3221" t="s">
        <v>1411</v>
      </c>
      <c r="Q3221" t="s">
        <v>4282</v>
      </c>
      <c r="R3221" t="s">
        <v>758</v>
      </c>
      <c r="S3221" t="s">
        <v>3735</v>
      </c>
      <c r="T3221">
        <v>12</v>
      </c>
    </row>
    <row r="3222" spans="1:20" x14ac:dyDescent="0.3">
      <c r="A3222" t="s">
        <v>4283</v>
      </c>
      <c r="B3222" t="str">
        <f>_xlfn.CONCAT(쿼리1[[#This Row],[주문번호]], "-", 쿼리1[[#This Row],[공정명]])</f>
        <v>20240902-1000151508-인쇄</v>
      </c>
      <c r="C3222">
        <v>2</v>
      </c>
      <c r="D3222" t="s">
        <v>328</v>
      </c>
      <c r="E3222" s="1">
        <v>45537</v>
      </c>
      <c r="F3222" s="1">
        <v>45541</v>
      </c>
      <c r="G3222" s="1">
        <v>45541</v>
      </c>
      <c r="H3222" s="1">
        <v>45656</v>
      </c>
      <c r="I3222" s="1">
        <v>45635</v>
      </c>
      <c r="J3222" t="s">
        <v>31</v>
      </c>
      <c r="K3222" t="s">
        <v>39</v>
      </c>
      <c r="L3222">
        <v>18000</v>
      </c>
      <c r="M3222">
        <v>18000</v>
      </c>
      <c r="N3222">
        <v>0</v>
      </c>
      <c r="O3222" t="s">
        <v>1407</v>
      </c>
      <c r="P3222" t="s">
        <v>1408</v>
      </c>
      <c r="Q3222" t="s">
        <v>1409</v>
      </c>
      <c r="R3222" t="s">
        <v>758</v>
      </c>
      <c r="S3222" t="s">
        <v>3735</v>
      </c>
      <c r="T3222">
        <v>36</v>
      </c>
    </row>
    <row r="3223" spans="1:20" x14ac:dyDescent="0.3">
      <c r="A3223" t="s">
        <v>3107</v>
      </c>
      <c r="B3223" t="str">
        <f>_xlfn.CONCAT(쿼리1[[#This Row],[주문번호]], "-", 쿼리1[[#This Row],[공정명]])</f>
        <v>20240906-1000168339-인쇄</v>
      </c>
      <c r="C3223">
        <v>2</v>
      </c>
      <c r="D3223" t="s">
        <v>328</v>
      </c>
      <c r="E3223" s="1">
        <v>45541</v>
      </c>
      <c r="F3223" s="1">
        <v>45547</v>
      </c>
      <c r="G3223" s="1">
        <v>45548</v>
      </c>
      <c r="H3223" s="1">
        <v>45656</v>
      </c>
      <c r="I3223" s="1">
        <v>45636</v>
      </c>
      <c r="J3223" t="s">
        <v>31</v>
      </c>
      <c r="K3223" t="s">
        <v>32</v>
      </c>
      <c r="L3223">
        <v>12000</v>
      </c>
      <c r="M3223">
        <v>12000</v>
      </c>
      <c r="N3223">
        <v>1</v>
      </c>
      <c r="O3223" t="s">
        <v>1407</v>
      </c>
      <c r="P3223" t="s">
        <v>3108</v>
      </c>
      <c r="Q3223" t="s">
        <v>3109</v>
      </c>
      <c r="R3223" t="s">
        <v>758</v>
      </c>
      <c r="S3223" t="s">
        <v>3735</v>
      </c>
      <c r="T3223">
        <v>24</v>
      </c>
    </row>
    <row r="3224" spans="1:20" x14ac:dyDescent="0.3">
      <c r="A3224" t="s">
        <v>3110</v>
      </c>
      <c r="B3224" t="str">
        <f>_xlfn.CONCAT(쿼리1[[#This Row],[주문번호]], "-", 쿼리1[[#This Row],[공정명]])</f>
        <v>20240906-1000168510-인쇄</v>
      </c>
      <c r="C3224">
        <v>2</v>
      </c>
      <c r="D3224" t="s">
        <v>328</v>
      </c>
      <c r="E3224" s="1">
        <v>45541</v>
      </c>
      <c r="F3224" s="1">
        <v>45547</v>
      </c>
      <c r="G3224" s="1">
        <v>45545</v>
      </c>
      <c r="H3224" s="1">
        <v>45656</v>
      </c>
      <c r="I3224" s="1">
        <v>45636</v>
      </c>
      <c r="J3224" t="s">
        <v>31</v>
      </c>
      <c r="K3224" t="s">
        <v>39</v>
      </c>
      <c r="L3224">
        <v>12000</v>
      </c>
      <c r="M3224">
        <v>12000</v>
      </c>
      <c r="N3224">
        <v>-2</v>
      </c>
      <c r="O3224" t="s">
        <v>1407</v>
      </c>
      <c r="P3224" t="s">
        <v>1411</v>
      </c>
      <c r="Q3224" t="s">
        <v>1652</v>
      </c>
      <c r="R3224" t="s">
        <v>758</v>
      </c>
      <c r="S3224" t="s">
        <v>3735</v>
      </c>
      <c r="T3224">
        <v>24</v>
      </c>
    </row>
    <row r="3225" spans="1:20" x14ac:dyDescent="0.3">
      <c r="A3225" t="s">
        <v>3111</v>
      </c>
      <c r="B3225" t="str">
        <f>_xlfn.CONCAT(쿼리1[[#This Row],[주문번호]], "-", 쿼리1[[#This Row],[공정명]])</f>
        <v>20240910-1000151508-인쇄</v>
      </c>
      <c r="C3225">
        <v>2</v>
      </c>
      <c r="D3225" t="s">
        <v>328</v>
      </c>
      <c r="E3225" s="1">
        <v>45545</v>
      </c>
      <c r="F3225" s="1">
        <v>45551</v>
      </c>
      <c r="G3225" s="1">
        <v>45548</v>
      </c>
      <c r="H3225" s="1">
        <v>45656</v>
      </c>
      <c r="I3225" s="1">
        <v>45635</v>
      </c>
      <c r="J3225" t="s">
        <v>31</v>
      </c>
      <c r="K3225" t="s">
        <v>39</v>
      </c>
      <c r="L3225">
        <v>18000</v>
      </c>
      <c r="M3225">
        <v>18000</v>
      </c>
      <c r="N3225">
        <v>-3</v>
      </c>
      <c r="O3225" t="s">
        <v>1407</v>
      </c>
      <c r="P3225" t="s">
        <v>1408</v>
      </c>
      <c r="Q3225" t="s">
        <v>1409</v>
      </c>
      <c r="R3225" t="s">
        <v>758</v>
      </c>
      <c r="S3225" t="s">
        <v>3735</v>
      </c>
      <c r="T3225">
        <v>36</v>
      </c>
    </row>
    <row r="3226" spans="1:20" x14ac:dyDescent="0.3">
      <c r="A3226" t="s">
        <v>3250</v>
      </c>
      <c r="B3226" t="str">
        <f>_xlfn.CONCAT(쿼리1[[#This Row],[주문번호]], "-", 쿼리1[[#This Row],[공정명]])</f>
        <v>20241015-1000165716-인쇄</v>
      </c>
      <c r="C3226">
        <v>2</v>
      </c>
      <c r="D3226" t="s">
        <v>328</v>
      </c>
      <c r="E3226" s="1">
        <v>45580</v>
      </c>
      <c r="F3226" s="1">
        <v>45586</v>
      </c>
      <c r="G3226" s="1">
        <v>45587</v>
      </c>
      <c r="H3226" s="1">
        <v>45656</v>
      </c>
      <c r="I3226" s="1">
        <v>45589</v>
      </c>
      <c r="J3226" t="s">
        <v>31</v>
      </c>
      <c r="K3226" t="s">
        <v>32</v>
      </c>
      <c r="L3226">
        <v>6000</v>
      </c>
      <c r="M3226">
        <v>6000</v>
      </c>
      <c r="N3226">
        <v>1</v>
      </c>
      <c r="O3226" t="s">
        <v>1407</v>
      </c>
      <c r="P3226" t="s">
        <v>3251</v>
      </c>
      <c r="Q3226" t="s">
        <v>3252</v>
      </c>
      <c r="R3226" t="s">
        <v>758</v>
      </c>
      <c r="S3226" t="s">
        <v>3735</v>
      </c>
      <c r="T3226">
        <v>12</v>
      </c>
    </row>
    <row r="3227" spans="1:20" x14ac:dyDescent="0.3">
      <c r="A3227" t="s">
        <v>4284</v>
      </c>
      <c r="B3227" t="str">
        <f>_xlfn.CONCAT(쿼리1[[#This Row],[주문번호]], "-", 쿼리1[[#This Row],[공정명]])</f>
        <v>20241021-1000169275-인쇄</v>
      </c>
      <c r="C3227">
        <v>2</v>
      </c>
      <c r="D3227" t="s">
        <v>328</v>
      </c>
      <c r="E3227" s="1">
        <v>45586</v>
      </c>
      <c r="F3227" s="1">
        <v>45590</v>
      </c>
      <c r="G3227" s="1">
        <v>45593</v>
      </c>
      <c r="H3227" s="1">
        <v>45656</v>
      </c>
      <c r="I3227" s="1">
        <v>45595</v>
      </c>
      <c r="J3227" t="s">
        <v>31</v>
      </c>
      <c r="K3227" t="s">
        <v>32</v>
      </c>
      <c r="L3227">
        <v>12000</v>
      </c>
      <c r="M3227">
        <v>12000</v>
      </c>
      <c r="N3227">
        <v>3</v>
      </c>
      <c r="O3227" t="s">
        <v>1407</v>
      </c>
      <c r="P3227" t="s">
        <v>3251</v>
      </c>
      <c r="Q3227" t="s">
        <v>4285</v>
      </c>
      <c r="R3227" t="s">
        <v>758</v>
      </c>
      <c r="S3227" t="s">
        <v>3735</v>
      </c>
      <c r="T3227">
        <v>24</v>
      </c>
    </row>
    <row r="3228" spans="1:20" x14ac:dyDescent="0.3">
      <c r="A3228" t="s">
        <v>3253</v>
      </c>
      <c r="B3228" t="str">
        <f>_xlfn.CONCAT(쿼리1[[#This Row],[주문번호]], "-", 쿼리1[[#This Row],[공정명]])</f>
        <v>20241121-1000168510-인쇄</v>
      </c>
      <c r="C3228">
        <v>2</v>
      </c>
      <c r="D3228" t="s">
        <v>328</v>
      </c>
      <c r="E3228" s="1">
        <v>45617</v>
      </c>
      <c r="F3228" s="1">
        <v>45623</v>
      </c>
      <c r="G3228" s="1">
        <v>45618</v>
      </c>
      <c r="H3228" s="1">
        <v>45656</v>
      </c>
      <c r="I3228" s="1">
        <v>45621</v>
      </c>
      <c r="J3228" t="s">
        <v>31</v>
      </c>
      <c r="K3228" t="s">
        <v>39</v>
      </c>
      <c r="L3228">
        <v>6000</v>
      </c>
      <c r="M3228">
        <v>6000</v>
      </c>
      <c r="N3228">
        <v>-5</v>
      </c>
      <c r="O3228" t="s">
        <v>1407</v>
      </c>
      <c r="P3228" t="s">
        <v>1411</v>
      </c>
      <c r="Q3228" t="s">
        <v>1652</v>
      </c>
      <c r="R3228" t="s">
        <v>758</v>
      </c>
      <c r="S3228" t="s">
        <v>3735</v>
      </c>
      <c r="T3228">
        <v>12</v>
      </c>
    </row>
    <row r="3229" spans="1:20" x14ac:dyDescent="0.3">
      <c r="A3229" t="s">
        <v>4286</v>
      </c>
      <c r="B3229" t="str">
        <f>_xlfn.CONCAT(쿼리1[[#This Row],[주문번호]], "-", 쿼리1[[#This Row],[공정명]])</f>
        <v>20241029-1000169116-인쇄</v>
      </c>
      <c r="C3229">
        <v>2</v>
      </c>
      <c r="D3229" t="s">
        <v>328</v>
      </c>
      <c r="E3229" s="1">
        <v>45594</v>
      </c>
      <c r="F3229" s="1">
        <v>45600</v>
      </c>
      <c r="G3229" s="1">
        <v>45597</v>
      </c>
      <c r="H3229" s="1">
        <v>45656</v>
      </c>
      <c r="I3229" s="1">
        <v>45601</v>
      </c>
      <c r="J3229" t="s">
        <v>31</v>
      </c>
      <c r="K3229" t="s">
        <v>39</v>
      </c>
      <c r="L3229">
        <v>6000</v>
      </c>
      <c r="M3229">
        <v>6000</v>
      </c>
      <c r="N3229">
        <v>-3</v>
      </c>
      <c r="O3229" t="s">
        <v>536</v>
      </c>
      <c r="P3229" t="s">
        <v>4287</v>
      </c>
      <c r="Q3229" t="s">
        <v>4288</v>
      </c>
      <c r="R3229" t="s">
        <v>3938</v>
      </c>
      <c r="S3229" t="s">
        <v>3735</v>
      </c>
      <c r="T3229">
        <v>12</v>
      </c>
    </row>
    <row r="3230" spans="1:20" x14ac:dyDescent="0.3">
      <c r="A3230" t="s">
        <v>4289</v>
      </c>
      <c r="B3230" t="str">
        <f>_xlfn.CONCAT(쿼리1[[#This Row],[주문번호]], "-", 쿼리1[[#This Row],[공정명]])</f>
        <v>20241203-1000153049-인쇄</v>
      </c>
      <c r="C3230">
        <v>2</v>
      </c>
      <c r="D3230" t="s">
        <v>328</v>
      </c>
      <c r="E3230" s="1">
        <v>45629</v>
      </c>
      <c r="F3230" s="1">
        <v>45635</v>
      </c>
      <c r="G3230" s="1">
        <v>45632</v>
      </c>
      <c r="H3230" s="1">
        <v>45656</v>
      </c>
      <c r="I3230" s="1">
        <v>45635</v>
      </c>
      <c r="J3230" t="s">
        <v>31</v>
      </c>
      <c r="K3230" t="s">
        <v>39</v>
      </c>
      <c r="L3230">
        <v>6000</v>
      </c>
      <c r="M3230">
        <v>6000</v>
      </c>
      <c r="N3230">
        <v>-3</v>
      </c>
      <c r="O3230" t="s">
        <v>1407</v>
      </c>
      <c r="P3230" t="s">
        <v>1411</v>
      </c>
      <c r="Q3230" t="s">
        <v>1412</v>
      </c>
      <c r="R3230" t="s">
        <v>758</v>
      </c>
      <c r="S3230" t="s">
        <v>3735</v>
      </c>
      <c r="T3230">
        <v>12</v>
      </c>
    </row>
    <row r="3231" spans="1:20" x14ac:dyDescent="0.3">
      <c r="A3231" t="s">
        <v>4290</v>
      </c>
      <c r="B3231" t="str">
        <f>_xlfn.CONCAT(쿼리1[[#This Row],[주문번호]], "-", 쿼리1[[#This Row],[공정명]])</f>
        <v>20241204-1000168510-인쇄</v>
      </c>
      <c r="C3231">
        <v>2</v>
      </c>
      <c r="D3231" t="s">
        <v>328</v>
      </c>
      <c r="E3231" s="1">
        <v>45630</v>
      </c>
      <c r="F3231" s="1">
        <v>45636</v>
      </c>
      <c r="G3231" s="1">
        <v>45635</v>
      </c>
      <c r="H3231" s="1">
        <v>45656</v>
      </c>
      <c r="I3231" s="1">
        <v>45636</v>
      </c>
      <c r="J3231" t="s">
        <v>31</v>
      </c>
      <c r="K3231" t="s">
        <v>39</v>
      </c>
      <c r="L3231">
        <v>6000</v>
      </c>
      <c r="M3231">
        <v>6000</v>
      </c>
      <c r="N3231">
        <v>-1</v>
      </c>
      <c r="O3231" t="s">
        <v>1407</v>
      </c>
      <c r="P3231" t="s">
        <v>1411</v>
      </c>
      <c r="Q3231" t="s">
        <v>1652</v>
      </c>
      <c r="R3231" t="s">
        <v>758</v>
      </c>
      <c r="S3231" t="s">
        <v>3735</v>
      </c>
      <c r="T3231">
        <v>12</v>
      </c>
    </row>
    <row r="3232" spans="1:20" x14ac:dyDescent="0.3">
      <c r="A3232" t="s">
        <v>4291</v>
      </c>
      <c r="B3232" t="str">
        <f>_xlfn.CONCAT(쿼리1[[#This Row],[주문번호]], "-", 쿼리1[[#This Row],[공정명]])</f>
        <v>20241008-1000169275-인쇄</v>
      </c>
      <c r="C3232">
        <v>2</v>
      </c>
      <c r="D3232" t="s">
        <v>328</v>
      </c>
      <c r="E3232" s="1">
        <v>45573</v>
      </c>
      <c r="F3232" s="1">
        <v>45579</v>
      </c>
      <c r="G3232" s="1">
        <v>45576</v>
      </c>
      <c r="H3232" s="1">
        <v>45656</v>
      </c>
      <c r="I3232" s="1">
        <v>45579</v>
      </c>
      <c r="J3232" t="s">
        <v>31</v>
      </c>
      <c r="K3232" t="s">
        <v>39</v>
      </c>
      <c r="L3232">
        <v>12000</v>
      </c>
      <c r="M3232">
        <v>12000</v>
      </c>
      <c r="N3232">
        <v>-3</v>
      </c>
      <c r="O3232" t="s">
        <v>1407</v>
      </c>
      <c r="P3232" t="s">
        <v>3251</v>
      </c>
      <c r="Q3232" t="s">
        <v>4285</v>
      </c>
      <c r="R3232" t="s">
        <v>758</v>
      </c>
      <c r="S3232" t="s">
        <v>3735</v>
      </c>
      <c r="T3232">
        <v>24</v>
      </c>
    </row>
    <row r="3233" spans="1:20" x14ac:dyDescent="0.3">
      <c r="A3233" t="s">
        <v>4292</v>
      </c>
      <c r="B3233" t="str">
        <f>_xlfn.CONCAT(쿼리1[[#This Row],[주문번호]], "-", 쿼리1[[#This Row],[공정명]])</f>
        <v>20241010-1000169116-인쇄</v>
      </c>
      <c r="C3233">
        <v>2</v>
      </c>
      <c r="D3233" t="s">
        <v>328</v>
      </c>
      <c r="E3233" s="1">
        <v>45575</v>
      </c>
      <c r="F3233" s="1">
        <v>45581</v>
      </c>
      <c r="G3233" s="1">
        <v>45576</v>
      </c>
      <c r="H3233" s="1">
        <v>45656</v>
      </c>
      <c r="I3233" s="1">
        <v>45579</v>
      </c>
      <c r="J3233" t="s">
        <v>31</v>
      </c>
      <c r="K3233" t="s">
        <v>39</v>
      </c>
      <c r="L3233">
        <v>12000</v>
      </c>
      <c r="M3233">
        <v>12000</v>
      </c>
      <c r="N3233">
        <v>-5</v>
      </c>
      <c r="O3233" t="s">
        <v>536</v>
      </c>
      <c r="P3233" t="s">
        <v>4287</v>
      </c>
      <c r="Q3233" t="s">
        <v>4288</v>
      </c>
      <c r="R3233" t="s">
        <v>3938</v>
      </c>
      <c r="S3233" t="s">
        <v>3735</v>
      </c>
      <c r="T3233">
        <v>24</v>
      </c>
    </row>
    <row r="3234" spans="1:20" x14ac:dyDescent="0.3">
      <c r="A3234" t="s">
        <v>4293</v>
      </c>
      <c r="B3234" t="str">
        <f>_xlfn.CONCAT(쿼리1[[#This Row],[주문번호]], "-", 쿼리1[[#This Row],[공정명]])</f>
        <v>20241014-1000168551-인쇄</v>
      </c>
      <c r="C3234">
        <v>2</v>
      </c>
      <c r="D3234" t="s">
        <v>328</v>
      </c>
      <c r="E3234" s="1">
        <v>45579</v>
      </c>
      <c r="F3234" s="1">
        <v>45583</v>
      </c>
      <c r="G3234" s="1">
        <v>45581</v>
      </c>
      <c r="H3234" s="1">
        <v>45656</v>
      </c>
      <c r="I3234" s="1">
        <v>45582</v>
      </c>
      <c r="J3234" t="s">
        <v>31</v>
      </c>
      <c r="K3234" t="s">
        <v>39</v>
      </c>
      <c r="L3234">
        <v>6000</v>
      </c>
      <c r="M3234">
        <v>6000</v>
      </c>
      <c r="N3234">
        <v>-2</v>
      </c>
      <c r="O3234" t="s">
        <v>536</v>
      </c>
      <c r="P3234" t="s">
        <v>4294</v>
      </c>
      <c r="Q3234" t="s">
        <v>4295</v>
      </c>
      <c r="R3234" t="s">
        <v>3938</v>
      </c>
      <c r="S3234" t="s">
        <v>3735</v>
      </c>
      <c r="T3234">
        <v>18</v>
      </c>
    </row>
    <row r="3235" spans="1:20" x14ac:dyDescent="0.3">
      <c r="A3235" t="s">
        <v>4296</v>
      </c>
      <c r="B3235" t="str">
        <f>_xlfn.CONCAT(쿼리1[[#This Row],[주문번호]], "-", 쿼리1[[#This Row],[공정명]])</f>
        <v>20240920-1000169116-인쇄</v>
      </c>
      <c r="C3235">
        <v>2</v>
      </c>
      <c r="D3235" t="s">
        <v>328</v>
      </c>
      <c r="E3235" s="1">
        <v>45555</v>
      </c>
      <c r="F3235" s="1">
        <v>45560</v>
      </c>
      <c r="G3235" s="1">
        <v>45555</v>
      </c>
      <c r="H3235" s="1">
        <v>45656</v>
      </c>
      <c r="I3235" s="1">
        <v>45579</v>
      </c>
      <c r="J3235" t="s">
        <v>31</v>
      </c>
      <c r="K3235" t="s">
        <v>39</v>
      </c>
      <c r="L3235">
        <v>6000</v>
      </c>
      <c r="M3235">
        <v>6000</v>
      </c>
      <c r="N3235">
        <v>-5</v>
      </c>
      <c r="O3235" t="s">
        <v>536</v>
      </c>
      <c r="P3235" t="s">
        <v>4287</v>
      </c>
      <c r="Q3235" t="s">
        <v>4288</v>
      </c>
      <c r="R3235" t="s">
        <v>3938</v>
      </c>
      <c r="S3235" t="s">
        <v>3735</v>
      </c>
      <c r="T3235">
        <v>12</v>
      </c>
    </row>
    <row r="3236" spans="1:20" x14ac:dyDescent="0.3">
      <c r="A3236" t="s">
        <v>4045</v>
      </c>
      <c r="B3236" t="str">
        <f>_xlfn.CONCAT(쿼리1[[#This Row],[주문번호]], "-", 쿼리1[[#This Row],[공정명]])</f>
        <v>20241011-1000149393-인쇄</v>
      </c>
      <c r="C3236">
        <v>2</v>
      </c>
      <c r="D3236" t="s">
        <v>328</v>
      </c>
      <c r="E3236" s="1">
        <v>45576</v>
      </c>
      <c r="F3236" s="1">
        <v>45581</v>
      </c>
      <c r="G3236" s="1">
        <v>45583</v>
      </c>
      <c r="H3236" s="1">
        <v>45656</v>
      </c>
      <c r="I3236" s="1">
        <v>45593</v>
      </c>
      <c r="J3236" t="s">
        <v>31</v>
      </c>
      <c r="K3236" t="s">
        <v>32</v>
      </c>
      <c r="L3236">
        <v>6000</v>
      </c>
      <c r="M3236">
        <v>6000</v>
      </c>
      <c r="N3236">
        <v>2</v>
      </c>
      <c r="O3236" t="s">
        <v>1086</v>
      </c>
      <c r="P3236" t="s">
        <v>4046</v>
      </c>
      <c r="Q3236" t="s">
        <v>4047</v>
      </c>
      <c r="R3236" t="s">
        <v>1298</v>
      </c>
      <c r="S3236" t="s">
        <v>3735</v>
      </c>
      <c r="T3236">
        <v>8</v>
      </c>
    </row>
    <row r="3237" spans="1:20" x14ac:dyDescent="0.3">
      <c r="A3237" t="s">
        <v>4297</v>
      </c>
      <c r="B3237" t="str">
        <f>_xlfn.CONCAT(쿼리1[[#This Row],[주문번호]], "-", 쿼리1[[#This Row],[공정명]])</f>
        <v>20240927-1000169116-인쇄</v>
      </c>
      <c r="C3237">
        <v>2</v>
      </c>
      <c r="D3237" t="s">
        <v>328</v>
      </c>
      <c r="E3237" s="1">
        <v>45562</v>
      </c>
      <c r="F3237" s="1">
        <v>45568</v>
      </c>
      <c r="G3237" s="1">
        <v>45576</v>
      </c>
      <c r="H3237" s="1">
        <v>45656</v>
      </c>
      <c r="I3237" s="1">
        <v>45579</v>
      </c>
      <c r="J3237" t="s">
        <v>31</v>
      </c>
      <c r="K3237" t="s">
        <v>32</v>
      </c>
      <c r="L3237">
        <v>6000</v>
      </c>
      <c r="M3237">
        <v>6000</v>
      </c>
      <c r="N3237">
        <v>8</v>
      </c>
      <c r="O3237" t="s">
        <v>536</v>
      </c>
      <c r="P3237" t="s">
        <v>4287</v>
      </c>
      <c r="Q3237" t="s">
        <v>4288</v>
      </c>
      <c r="R3237" t="s">
        <v>3938</v>
      </c>
      <c r="S3237" t="s">
        <v>3735</v>
      </c>
      <c r="T3237">
        <v>12</v>
      </c>
    </row>
    <row r="3238" spans="1:20" x14ac:dyDescent="0.3">
      <c r="A3238" t="s">
        <v>4048</v>
      </c>
      <c r="B3238" t="str">
        <f>_xlfn.CONCAT(쿼리1[[#This Row],[주문번호]], "-", 쿼리1[[#This Row],[공정명]])</f>
        <v>20241007-1000155946-인쇄</v>
      </c>
      <c r="C3238">
        <v>2</v>
      </c>
      <c r="D3238" t="s">
        <v>328</v>
      </c>
      <c r="E3238" s="1">
        <v>45572</v>
      </c>
      <c r="F3238" s="1">
        <v>45576</v>
      </c>
      <c r="G3238" s="1">
        <v>45582</v>
      </c>
      <c r="H3238" s="1">
        <v>45656</v>
      </c>
      <c r="I3238" s="1">
        <v>45586</v>
      </c>
      <c r="J3238" t="s">
        <v>31</v>
      </c>
      <c r="K3238" t="s">
        <v>32</v>
      </c>
      <c r="L3238">
        <v>12000</v>
      </c>
      <c r="M3238">
        <v>12000</v>
      </c>
      <c r="N3238">
        <v>6</v>
      </c>
      <c r="O3238" t="s">
        <v>1086</v>
      </c>
      <c r="P3238" t="s">
        <v>1491</v>
      </c>
      <c r="Q3238" t="s">
        <v>4049</v>
      </c>
      <c r="R3238" t="s">
        <v>1298</v>
      </c>
      <c r="S3238" t="s">
        <v>3735</v>
      </c>
      <c r="T3238">
        <v>16</v>
      </c>
    </row>
    <row r="3239" spans="1:20" x14ac:dyDescent="0.3">
      <c r="A3239" t="s">
        <v>1295</v>
      </c>
      <c r="B3239" t="str">
        <f>_xlfn.CONCAT(쿼리1[[#This Row],[주문번호]], "-", 쿼리1[[#This Row],[공정명]])</f>
        <v>20241007-1000155940-인쇄</v>
      </c>
      <c r="C3239">
        <v>2</v>
      </c>
      <c r="D3239" t="s">
        <v>328</v>
      </c>
      <c r="E3239" s="1">
        <v>45572</v>
      </c>
      <c r="F3239" s="1">
        <v>45576</v>
      </c>
      <c r="G3239" s="1">
        <v>45582</v>
      </c>
      <c r="H3239" s="1">
        <v>45656</v>
      </c>
      <c r="I3239" s="1">
        <v>45588</v>
      </c>
      <c r="J3239" t="s">
        <v>31</v>
      </c>
      <c r="K3239" t="s">
        <v>32</v>
      </c>
      <c r="L3239">
        <v>6000</v>
      </c>
      <c r="M3239">
        <v>6000</v>
      </c>
      <c r="N3239">
        <v>6</v>
      </c>
      <c r="O3239" t="s">
        <v>1177</v>
      </c>
      <c r="P3239" t="s">
        <v>1296</v>
      </c>
      <c r="Q3239" t="s">
        <v>1297</v>
      </c>
      <c r="R3239" t="s">
        <v>1298</v>
      </c>
      <c r="S3239" t="s">
        <v>3735</v>
      </c>
      <c r="T3239">
        <v>14285</v>
      </c>
    </row>
    <row r="3240" spans="1:20" x14ac:dyDescent="0.3">
      <c r="A3240" t="s">
        <v>4093</v>
      </c>
      <c r="B3240" t="str">
        <f>_xlfn.CONCAT(쿼리1[[#This Row],[주문번호]], "-", 쿼리1[[#This Row],[공정명]])</f>
        <v>20240906-1000156933-인쇄</v>
      </c>
      <c r="C3240">
        <v>2</v>
      </c>
      <c r="D3240" t="s">
        <v>328</v>
      </c>
      <c r="E3240" s="1">
        <v>45541</v>
      </c>
      <c r="F3240" s="1">
        <v>45547</v>
      </c>
      <c r="G3240" s="1">
        <v>45555</v>
      </c>
      <c r="H3240" s="1">
        <v>45656</v>
      </c>
      <c r="I3240" s="1">
        <v>45559</v>
      </c>
      <c r="J3240" t="s">
        <v>31</v>
      </c>
      <c r="K3240" t="s">
        <v>32</v>
      </c>
      <c r="L3240">
        <v>6000</v>
      </c>
      <c r="M3240">
        <v>6000</v>
      </c>
      <c r="N3240">
        <v>8</v>
      </c>
      <c r="O3240" t="s">
        <v>1086</v>
      </c>
      <c r="P3240" t="s">
        <v>1491</v>
      </c>
      <c r="Q3240" t="s">
        <v>4094</v>
      </c>
      <c r="R3240" t="s">
        <v>1298</v>
      </c>
      <c r="S3240" t="s">
        <v>3735</v>
      </c>
      <c r="T3240">
        <v>8</v>
      </c>
    </row>
    <row r="3241" spans="1:20" x14ac:dyDescent="0.3">
      <c r="A3241" t="s">
        <v>4131</v>
      </c>
      <c r="B3241" t="str">
        <f>_xlfn.CONCAT(쿼리1[[#This Row],[주문번호]], "-", 쿼리1[[#This Row],[공정명]])</f>
        <v>20240906-1000152701-인쇄</v>
      </c>
      <c r="C3241">
        <v>2</v>
      </c>
      <c r="D3241" t="s">
        <v>328</v>
      </c>
      <c r="E3241" s="1">
        <v>45541</v>
      </c>
      <c r="F3241" s="1">
        <v>45547</v>
      </c>
      <c r="G3241" s="1">
        <v>45555</v>
      </c>
      <c r="H3241" s="1">
        <v>45656</v>
      </c>
      <c r="I3241" s="1">
        <v>45559</v>
      </c>
      <c r="J3241" t="s">
        <v>31</v>
      </c>
      <c r="K3241" t="s">
        <v>32</v>
      </c>
      <c r="L3241">
        <v>6000</v>
      </c>
      <c r="M3241">
        <v>6000</v>
      </c>
      <c r="N3241">
        <v>8</v>
      </c>
      <c r="O3241" t="s">
        <v>2959</v>
      </c>
      <c r="P3241" t="s">
        <v>1491</v>
      </c>
      <c r="Q3241" t="s">
        <v>2960</v>
      </c>
      <c r="R3241" t="s">
        <v>1298</v>
      </c>
      <c r="S3241" t="s">
        <v>3735</v>
      </c>
      <c r="T3241">
        <v>8</v>
      </c>
    </row>
    <row r="3242" spans="1:20" x14ac:dyDescent="0.3">
      <c r="A3242" t="s">
        <v>4148</v>
      </c>
      <c r="B3242" t="str">
        <f>_xlfn.CONCAT(쿼리1[[#This Row],[주문번호]], "-", 쿼리1[[#This Row],[공정명]])</f>
        <v>20240906-1000157819-인쇄</v>
      </c>
      <c r="C3242">
        <v>2</v>
      </c>
      <c r="D3242" t="s">
        <v>328</v>
      </c>
      <c r="E3242" s="1">
        <v>45541</v>
      </c>
      <c r="F3242" s="1">
        <v>45547</v>
      </c>
      <c r="G3242" s="1">
        <v>45555</v>
      </c>
      <c r="H3242" s="1">
        <v>45656</v>
      </c>
      <c r="I3242" s="1">
        <v>45559</v>
      </c>
      <c r="J3242" t="s">
        <v>31</v>
      </c>
      <c r="K3242" t="s">
        <v>32</v>
      </c>
      <c r="L3242">
        <v>6000</v>
      </c>
      <c r="M3242">
        <v>6000</v>
      </c>
      <c r="N3242">
        <v>8</v>
      </c>
      <c r="O3242" t="s">
        <v>1086</v>
      </c>
      <c r="P3242" t="s">
        <v>1491</v>
      </c>
      <c r="Q3242" t="s">
        <v>2962</v>
      </c>
      <c r="R3242" t="s">
        <v>1298</v>
      </c>
      <c r="S3242" t="s">
        <v>3735</v>
      </c>
      <c r="T3242">
        <v>8</v>
      </c>
    </row>
    <row r="3243" spans="1:20" x14ac:dyDescent="0.3">
      <c r="A3243" t="s">
        <v>2961</v>
      </c>
      <c r="B3243" t="str">
        <f>_xlfn.CONCAT(쿼리1[[#This Row],[주문번호]], "-", 쿼리1[[#This Row],[공정명]])</f>
        <v>20241014-1000157819-인쇄</v>
      </c>
      <c r="C3243">
        <v>2</v>
      </c>
      <c r="D3243" t="s">
        <v>328</v>
      </c>
      <c r="E3243" s="1">
        <v>45579</v>
      </c>
      <c r="F3243" s="1">
        <v>45583</v>
      </c>
      <c r="G3243" s="1">
        <v>45588</v>
      </c>
      <c r="H3243" s="1">
        <v>45656</v>
      </c>
      <c r="I3243" s="1">
        <v>45593</v>
      </c>
      <c r="J3243" t="s">
        <v>31</v>
      </c>
      <c r="K3243" t="s">
        <v>32</v>
      </c>
      <c r="L3243">
        <v>12000</v>
      </c>
      <c r="M3243">
        <v>12000</v>
      </c>
      <c r="N3243">
        <v>5</v>
      </c>
      <c r="O3243" t="s">
        <v>1086</v>
      </c>
      <c r="P3243" t="s">
        <v>1491</v>
      </c>
      <c r="Q3243" t="s">
        <v>2962</v>
      </c>
      <c r="R3243" t="s">
        <v>1298</v>
      </c>
      <c r="S3243" t="s">
        <v>3735</v>
      </c>
      <c r="T3243">
        <v>16</v>
      </c>
    </row>
    <row r="3244" spans="1:20" x14ac:dyDescent="0.3">
      <c r="A3244" t="s">
        <v>4298</v>
      </c>
      <c r="B3244" t="str">
        <f>_xlfn.CONCAT(쿼리1[[#This Row],[주문번호]], "-", 쿼리1[[#This Row],[공정명]])</f>
        <v>20241021-1000163063-인쇄</v>
      </c>
      <c r="C3244">
        <v>2</v>
      </c>
      <c r="D3244" t="s">
        <v>328</v>
      </c>
      <c r="E3244" s="1">
        <v>45586</v>
      </c>
      <c r="F3244" s="1">
        <v>45590</v>
      </c>
      <c r="G3244" s="1">
        <v>45593</v>
      </c>
      <c r="H3244" s="1">
        <v>45656</v>
      </c>
      <c r="I3244" s="1">
        <v>45595</v>
      </c>
      <c r="J3244" t="s">
        <v>31</v>
      </c>
      <c r="K3244" t="s">
        <v>32</v>
      </c>
      <c r="L3244">
        <v>6000</v>
      </c>
      <c r="M3244">
        <v>6000</v>
      </c>
      <c r="N3244">
        <v>3</v>
      </c>
      <c r="O3244" t="s">
        <v>1407</v>
      </c>
      <c r="P3244" t="s">
        <v>1642</v>
      </c>
      <c r="Q3244" t="s">
        <v>1645</v>
      </c>
      <c r="R3244" t="s">
        <v>758</v>
      </c>
      <c r="S3244" t="s">
        <v>3735</v>
      </c>
      <c r="T3244">
        <v>12</v>
      </c>
    </row>
    <row r="3245" spans="1:20" x14ac:dyDescent="0.3">
      <c r="A3245" t="s">
        <v>4298</v>
      </c>
      <c r="B3245" t="str">
        <f>_xlfn.CONCAT(쿼리1[[#This Row],[주문번호]], "-", 쿼리1[[#This Row],[공정명]])</f>
        <v>20241021-1000163063-인쇄</v>
      </c>
      <c r="C3245">
        <v>2</v>
      </c>
      <c r="D3245" t="s">
        <v>328</v>
      </c>
      <c r="E3245" s="1">
        <v>45586</v>
      </c>
      <c r="F3245" s="1">
        <v>45590</v>
      </c>
      <c r="G3245" s="1">
        <v>45589</v>
      </c>
      <c r="H3245" s="1">
        <v>45656</v>
      </c>
      <c r="I3245" s="1">
        <v>45595</v>
      </c>
      <c r="J3245" t="s">
        <v>31</v>
      </c>
      <c r="K3245" t="s">
        <v>39</v>
      </c>
      <c r="L3245">
        <v>6000</v>
      </c>
      <c r="M3245">
        <v>6000</v>
      </c>
      <c r="N3245">
        <v>-1</v>
      </c>
      <c r="O3245" t="s">
        <v>1407</v>
      </c>
      <c r="P3245" t="s">
        <v>1642</v>
      </c>
      <c r="Q3245" t="s">
        <v>1645</v>
      </c>
      <c r="R3245" t="s">
        <v>758</v>
      </c>
      <c r="S3245" t="s">
        <v>3735</v>
      </c>
      <c r="T3245">
        <v>12</v>
      </c>
    </row>
    <row r="3246" spans="1:20" x14ac:dyDescent="0.3">
      <c r="A3246" t="s">
        <v>4299</v>
      </c>
      <c r="B3246" t="str">
        <f>_xlfn.CONCAT(쿼리1[[#This Row],[주문번호]], "-", 쿼리1[[#This Row],[공정명]])</f>
        <v>20241028-1000168510-인쇄</v>
      </c>
      <c r="C3246">
        <v>2</v>
      </c>
      <c r="D3246" t="s">
        <v>328</v>
      </c>
      <c r="E3246" s="1">
        <v>45593</v>
      </c>
      <c r="F3246" s="1">
        <v>45597</v>
      </c>
      <c r="G3246" s="1">
        <v>45597</v>
      </c>
      <c r="H3246" s="1">
        <v>45656</v>
      </c>
      <c r="I3246" s="1">
        <v>45600</v>
      </c>
      <c r="J3246" t="s">
        <v>31</v>
      </c>
      <c r="K3246" t="s">
        <v>39</v>
      </c>
      <c r="L3246">
        <v>6000</v>
      </c>
      <c r="M3246">
        <v>0</v>
      </c>
      <c r="N3246">
        <v>0</v>
      </c>
      <c r="O3246" t="s">
        <v>1407</v>
      </c>
      <c r="P3246" t="s">
        <v>1411</v>
      </c>
      <c r="Q3246" t="s">
        <v>1652</v>
      </c>
      <c r="R3246" t="s">
        <v>758</v>
      </c>
      <c r="S3246" t="s">
        <v>3735</v>
      </c>
      <c r="T3246">
        <v>12</v>
      </c>
    </row>
    <row r="3247" spans="1:20" x14ac:dyDescent="0.3">
      <c r="A3247" t="s">
        <v>2669</v>
      </c>
      <c r="B3247" t="str">
        <f>_xlfn.CONCAT(쿼리1[[#This Row],[주문번호]], "-", 쿼리1[[#This Row],[공정명]])</f>
        <v>20241029-1000164212-합지</v>
      </c>
      <c r="C3247">
        <v>3</v>
      </c>
      <c r="D3247" t="s">
        <v>60</v>
      </c>
      <c r="E3247" s="1">
        <v>45594</v>
      </c>
      <c r="F3247" s="1">
        <v>45603</v>
      </c>
      <c r="G3247" s="1">
        <v>45608</v>
      </c>
      <c r="H3247" s="1">
        <v>45656</v>
      </c>
      <c r="I3247" s="1">
        <v>45611</v>
      </c>
      <c r="J3247" t="s">
        <v>31</v>
      </c>
      <c r="K3247" t="s">
        <v>32</v>
      </c>
      <c r="L3247">
        <v>6000</v>
      </c>
      <c r="M3247">
        <v>6000</v>
      </c>
      <c r="N3247">
        <v>5</v>
      </c>
      <c r="O3247" t="s">
        <v>573</v>
      </c>
      <c r="P3247" t="s">
        <v>2670</v>
      </c>
      <c r="Q3247" t="s">
        <v>2671</v>
      </c>
      <c r="R3247" t="s">
        <v>26</v>
      </c>
      <c r="S3247" t="s">
        <v>3709</v>
      </c>
      <c r="T3247">
        <v>20000</v>
      </c>
    </row>
    <row r="3248" spans="1:20" x14ac:dyDescent="0.3">
      <c r="A3248" t="s">
        <v>1345</v>
      </c>
      <c r="B3248" t="str">
        <f>_xlfn.CONCAT(쿼리1[[#This Row],[주문번호]], "-", 쿼리1[[#This Row],[공정명]])</f>
        <v>20241029-11150297-합지</v>
      </c>
      <c r="C3248">
        <v>3</v>
      </c>
      <c r="D3248" t="s">
        <v>60</v>
      </c>
      <c r="E3248" s="1">
        <v>45594</v>
      </c>
      <c r="F3248" s="1">
        <v>45601</v>
      </c>
      <c r="G3248" s="1">
        <v>45612</v>
      </c>
      <c r="H3248" s="1">
        <v>45656</v>
      </c>
      <c r="I3248" s="1">
        <v>45616</v>
      </c>
      <c r="J3248" t="s">
        <v>31</v>
      </c>
      <c r="K3248" t="s">
        <v>32</v>
      </c>
      <c r="L3248">
        <v>12000</v>
      </c>
      <c r="M3248">
        <v>11610</v>
      </c>
      <c r="N3248">
        <v>11</v>
      </c>
      <c r="O3248" t="s">
        <v>1346</v>
      </c>
      <c r="P3248" t="s">
        <v>1347</v>
      </c>
      <c r="Q3248" t="s">
        <v>1348</v>
      </c>
      <c r="R3248" t="s">
        <v>26</v>
      </c>
      <c r="S3248" t="s">
        <v>3709</v>
      </c>
      <c r="T3248">
        <v>48000</v>
      </c>
    </row>
    <row r="3249" spans="1:20" x14ac:dyDescent="0.3">
      <c r="A3249" t="s">
        <v>4300</v>
      </c>
      <c r="B3249" t="str">
        <f>_xlfn.CONCAT(쿼리1[[#This Row],[주문번호]], "-", 쿼리1[[#This Row],[공정명]])</f>
        <v>20241030-1000138622-합지</v>
      </c>
      <c r="C3249">
        <v>3</v>
      </c>
      <c r="D3249" t="s">
        <v>60</v>
      </c>
      <c r="E3249" s="1">
        <v>45595</v>
      </c>
      <c r="F3249" s="1">
        <v>45604</v>
      </c>
      <c r="G3249" s="1">
        <v>45604</v>
      </c>
      <c r="H3249" s="1">
        <v>45656</v>
      </c>
      <c r="I3249" s="1">
        <v>45608</v>
      </c>
      <c r="J3249" t="s">
        <v>31</v>
      </c>
      <c r="K3249" t="s">
        <v>39</v>
      </c>
      <c r="L3249">
        <v>48000</v>
      </c>
      <c r="M3249">
        <v>48000</v>
      </c>
      <c r="N3249">
        <v>0</v>
      </c>
      <c r="O3249" t="s">
        <v>536</v>
      </c>
      <c r="P3249" t="s">
        <v>3929</v>
      </c>
      <c r="Q3249" t="s">
        <v>3930</v>
      </c>
      <c r="R3249" t="s">
        <v>26</v>
      </c>
      <c r="S3249" t="s">
        <v>3709</v>
      </c>
      <c r="T3249">
        <v>192</v>
      </c>
    </row>
    <row r="3250" spans="1:20" x14ac:dyDescent="0.3">
      <c r="A3250" t="s">
        <v>1349</v>
      </c>
      <c r="B3250" t="str">
        <f>_xlfn.CONCAT(쿼리1[[#This Row],[주문번호]], "-", 쿼리1[[#This Row],[공정명]])</f>
        <v>20241119-1000165165-합지</v>
      </c>
      <c r="C3250">
        <v>1</v>
      </c>
      <c r="D3250" t="s">
        <v>60</v>
      </c>
      <c r="E3250" s="1">
        <v>45615</v>
      </c>
      <c r="F3250" s="1">
        <v>45621</v>
      </c>
      <c r="G3250" s="1">
        <v>45618</v>
      </c>
      <c r="H3250" s="1">
        <v>45656</v>
      </c>
      <c r="I3250" s="1">
        <v>45623</v>
      </c>
      <c r="J3250" t="s">
        <v>31</v>
      </c>
      <c r="K3250" t="s">
        <v>39</v>
      </c>
      <c r="L3250">
        <v>12000</v>
      </c>
      <c r="M3250">
        <v>12000</v>
      </c>
      <c r="N3250">
        <v>-3</v>
      </c>
      <c r="O3250" t="s">
        <v>102</v>
      </c>
      <c r="P3250" t="s">
        <v>110</v>
      </c>
      <c r="Q3250" t="s">
        <v>111</v>
      </c>
      <c r="R3250" t="s">
        <v>26</v>
      </c>
      <c r="S3250" t="s">
        <v>3709</v>
      </c>
      <c r="T3250">
        <v>40000</v>
      </c>
    </row>
    <row r="3251" spans="1:20" x14ac:dyDescent="0.3">
      <c r="A3251" t="s">
        <v>1627</v>
      </c>
      <c r="B3251" t="str">
        <f>_xlfn.CONCAT(쿼리1[[#This Row],[주문번호]], "-", 쿼리1[[#This Row],[공정명]])</f>
        <v>20241119-11150281-합지</v>
      </c>
      <c r="C3251">
        <v>3</v>
      </c>
      <c r="D3251" t="s">
        <v>60</v>
      </c>
      <c r="E3251" s="1">
        <v>45615</v>
      </c>
      <c r="F3251" s="1">
        <v>45621</v>
      </c>
      <c r="G3251" s="1">
        <v>45621</v>
      </c>
      <c r="H3251" s="1">
        <v>45656</v>
      </c>
      <c r="I3251" s="1">
        <v>45623</v>
      </c>
      <c r="J3251" t="s">
        <v>31</v>
      </c>
      <c r="K3251" t="s">
        <v>39</v>
      </c>
      <c r="L3251">
        <v>6000</v>
      </c>
      <c r="M3251">
        <v>6000</v>
      </c>
      <c r="N3251">
        <v>0</v>
      </c>
      <c r="O3251" t="s">
        <v>1346</v>
      </c>
      <c r="P3251" t="s">
        <v>1628</v>
      </c>
      <c r="Q3251" t="s">
        <v>1629</v>
      </c>
      <c r="R3251" t="s">
        <v>26</v>
      </c>
      <c r="S3251" t="s">
        <v>3709</v>
      </c>
      <c r="T3251">
        <v>24000</v>
      </c>
    </row>
    <row r="3252" spans="1:20" x14ac:dyDescent="0.3">
      <c r="A3252" t="s">
        <v>4301</v>
      </c>
      <c r="B3252" t="str">
        <f>_xlfn.CONCAT(쿼리1[[#This Row],[주문번호]], "-", 쿼리1[[#This Row],[공정명]])</f>
        <v>20241202-1000154686-합지</v>
      </c>
      <c r="C3252">
        <v>3</v>
      </c>
      <c r="D3252" t="s">
        <v>60</v>
      </c>
      <c r="E3252" s="1">
        <v>45628</v>
      </c>
      <c r="F3252" s="1">
        <v>45636</v>
      </c>
      <c r="G3252" s="1">
        <v>45642</v>
      </c>
      <c r="H3252" s="1">
        <v>45656</v>
      </c>
      <c r="I3252" s="1">
        <v>45645</v>
      </c>
      <c r="J3252" t="s">
        <v>31</v>
      </c>
      <c r="K3252" t="s">
        <v>32</v>
      </c>
      <c r="L3252">
        <v>8000</v>
      </c>
      <c r="M3252">
        <v>7800</v>
      </c>
      <c r="N3252">
        <v>6</v>
      </c>
      <c r="O3252" t="s">
        <v>1533</v>
      </c>
      <c r="P3252" t="s">
        <v>3926</v>
      </c>
      <c r="Q3252" t="s">
        <v>3927</v>
      </c>
      <c r="R3252" t="s">
        <v>26</v>
      </c>
      <c r="S3252" t="s">
        <v>3709</v>
      </c>
      <c r="T3252">
        <v>32</v>
      </c>
    </row>
    <row r="3253" spans="1:20" x14ac:dyDescent="0.3">
      <c r="A3253" t="s">
        <v>4302</v>
      </c>
      <c r="B3253" t="str">
        <f>_xlfn.CONCAT(쿼리1[[#This Row],[주문번호]], "-", 쿼리1[[#This Row],[공정명]])</f>
        <v>20241202-1000161651-합지</v>
      </c>
      <c r="C3253">
        <v>3</v>
      </c>
      <c r="D3253" t="s">
        <v>60</v>
      </c>
      <c r="E3253" s="1">
        <v>45628</v>
      </c>
      <c r="F3253" s="1">
        <v>45636</v>
      </c>
      <c r="G3253" s="1">
        <v>45637</v>
      </c>
      <c r="H3253" s="1">
        <v>45656</v>
      </c>
      <c r="I3253" s="1">
        <v>45642</v>
      </c>
      <c r="J3253" t="s">
        <v>31</v>
      </c>
      <c r="K3253" t="s">
        <v>32</v>
      </c>
      <c r="L3253">
        <v>4000</v>
      </c>
      <c r="M3253">
        <v>3860</v>
      </c>
      <c r="N3253">
        <v>1</v>
      </c>
      <c r="O3253" t="s">
        <v>3853</v>
      </c>
      <c r="P3253" t="s">
        <v>3923</v>
      </c>
      <c r="Q3253" t="s">
        <v>3924</v>
      </c>
      <c r="R3253" t="s">
        <v>26</v>
      </c>
      <c r="S3253" t="s">
        <v>3709</v>
      </c>
      <c r="T3253">
        <v>32</v>
      </c>
    </row>
    <row r="3254" spans="1:20" x14ac:dyDescent="0.3">
      <c r="A3254" t="s">
        <v>4303</v>
      </c>
      <c r="B3254" t="str">
        <f>_xlfn.CONCAT(쿼리1[[#This Row],[주문번호]], "-", 쿼리1[[#This Row],[공정명]])</f>
        <v>20241104-1000152150-합지</v>
      </c>
      <c r="C3254">
        <v>3</v>
      </c>
      <c r="D3254" t="s">
        <v>60</v>
      </c>
      <c r="E3254" s="1">
        <v>45600</v>
      </c>
      <c r="F3254" s="1">
        <v>45609</v>
      </c>
      <c r="G3254" s="1">
        <v>45608</v>
      </c>
      <c r="H3254" s="1">
        <v>45656</v>
      </c>
      <c r="I3254" s="1">
        <v>45610</v>
      </c>
      <c r="J3254" t="s">
        <v>31</v>
      </c>
      <c r="K3254" t="s">
        <v>39</v>
      </c>
      <c r="L3254">
        <v>4000</v>
      </c>
      <c r="M3254">
        <v>4000</v>
      </c>
      <c r="N3254">
        <v>-1</v>
      </c>
      <c r="O3254" t="s">
        <v>3920</v>
      </c>
      <c r="P3254" t="s">
        <v>3911</v>
      </c>
      <c r="Q3254" t="s">
        <v>4304</v>
      </c>
      <c r="R3254" t="s">
        <v>26</v>
      </c>
      <c r="S3254" t="s">
        <v>3709</v>
      </c>
      <c r="T3254">
        <v>16</v>
      </c>
    </row>
    <row r="3255" spans="1:20" x14ac:dyDescent="0.3">
      <c r="A3255" t="s">
        <v>4305</v>
      </c>
      <c r="B3255" t="str">
        <f>_xlfn.CONCAT(쿼리1[[#This Row],[주문번호]], "-", 쿼리1[[#This Row],[공정명]])</f>
        <v>20241104-1000152156-합지</v>
      </c>
      <c r="C3255">
        <v>3</v>
      </c>
      <c r="D3255" t="s">
        <v>60</v>
      </c>
      <c r="E3255" s="1">
        <v>45600</v>
      </c>
      <c r="F3255" s="1">
        <v>45609</v>
      </c>
      <c r="G3255" s="1">
        <v>45608</v>
      </c>
      <c r="H3255" s="1">
        <v>45656</v>
      </c>
      <c r="I3255" s="1">
        <v>45610</v>
      </c>
      <c r="J3255" t="s">
        <v>31</v>
      </c>
      <c r="K3255" t="s">
        <v>39</v>
      </c>
      <c r="L3255">
        <v>4000</v>
      </c>
      <c r="M3255">
        <v>4000</v>
      </c>
      <c r="N3255">
        <v>-1</v>
      </c>
      <c r="O3255" t="s">
        <v>3920</v>
      </c>
      <c r="P3255" t="s">
        <v>3911</v>
      </c>
      <c r="Q3255" t="s">
        <v>3921</v>
      </c>
      <c r="R3255" t="s">
        <v>26</v>
      </c>
      <c r="S3255" t="s">
        <v>3709</v>
      </c>
      <c r="T3255">
        <v>16</v>
      </c>
    </row>
    <row r="3256" spans="1:20" x14ac:dyDescent="0.3">
      <c r="A3256" t="s">
        <v>4306</v>
      </c>
      <c r="B3256" t="str">
        <f>_xlfn.CONCAT(쿼리1[[#This Row],[주문번호]], "-", 쿼리1[[#This Row],[공정명]])</f>
        <v>20241030-1000169402-합지</v>
      </c>
      <c r="C3256">
        <v>3</v>
      </c>
      <c r="D3256" t="s">
        <v>60</v>
      </c>
      <c r="E3256" s="1">
        <v>45595</v>
      </c>
      <c r="F3256" s="1">
        <v>45604</v>
      </c>
      <c r="G3256" s="1">
        <v>45603</v>
      </c>
      <c r="H3256" s="1">
        <v>45656</v>
      </c>
      <c r="I3256" s="1">
        <v>45605</v>
      </c>
      <c r="J3256" t="s">
        <v>31</v>
      </c>
      <c r="K3256" t="s">
        <v>39</v>
      </c>
      <c r="L3256">
        <v>4000</v>
      </c>
      <c r="M3256">
        <v>4000</v>
      </c>
      <c r="N3256">
        <v>-1</v>
      </c>
      <c r="O3256" t="s">
        <v>3853</v>
      </c>
      <c r="P3256" t="s">
        <v>3854</v>
      </c>
      <c r="Q3256" t="s">
        <v>3857</v>
      </c>
      <c r="R3256" t="s">
        <v>26</v>
      </c>
      <c r="S3256" t="s">
        <v>3709</v>
      </c>
      <c r="T3256">
        <v>32</v>
      </c>
    </row>
    <row r="3257" spans="1:20" x14ac:dyDescent="0.3">
      <c r="A3257" t="s">
        <v>4307</v>
      </c>
      <c r="B3257" t="str">
        <f>_xlfn.CONCAT(쿼리1[[#This Row],[주문번호]], "-", 쿼리1[[#This Row],[공정명]])</f>
        <v>20241206-1000152162-합지</v>
      </c>
      <c r="C3257">
        <v>3</v>
      </c>
      <c r="D3257" t="s">
        <v>60</v>
      </c>
      <c r="E3257" s="1">
        <v>45632</v>
      </c>
      <c r="F3257" s="1">
        <v>45643</v>
      </c>
      <c r="G3257" s="1">
        <v>45639</v>
      </c>
      <c r="H3257" s="1">
        <v>45656</v>
      </c>
      <c r="I3257" s="1">
        <v>45644</v>
      </c>
      <c r="J3257" t="s">
        <v>31</v>
      </c>
      <c r="K3257" t="s">
        <v>39</v>
      </c>
      <c r="L3257">
        <v>4000</v>
      </c>
      <c r="M3257">
        <v>4000</v>
      </c>
      <c r="N3257">
        <v>-4</v>
      </c>
      <c r="O3257" t="s">
        <v>3920</v>
      </c>
      <c r="P3257" t="s">
        <v>3911</v>
      </c>
      <c r="Q3257" t="s">
        <v>4308</v>
      </c>
      <c r="R3257" t="s">
        <v>26</v>
      </c>
      <c r="S3257" t="s">
        <v>3709</v>
      </c>
      <c r="T3257">
        <v>16</v>
      </c>
    </row>
    <row r="3258" spans="1:20" x14ac:dyDescent="0.3">
      <c r="A3258" t="s">
        <v>4309</v>
      </c>
      <c r="B3258" t="str">
        <f>_xlfn.CONCAT(쿼리1[[#This Row],[주문번호]], "-", 쿼리1[[#This Row],[공정명]])</f>
        <v>20241104-1000152168-합지</v>
      </c>
      <c r="C3258">
        <v>3</v>
      </c>
      <c r="D3258" t="s">
        <v>60</v>
      </c>
      <c r="E3258" s="1">
        <v>45600</v>
      </c>
      <c r="F3258" s="1">
        <v>45609</v>
      </c>
      <c r="G3258" s="1">
        <v>45608</v>
      </c>
      <c r="H3258" s="1">
        <v>45656</v>
      </c>
      <c r="I3258" s="1">
        <v>45610</v>
      </c>
      <c r="J3258" t="s">
        <v>31</v>
      </c>
      <c r="K3258" t="s">
        <v>39</v>
      </c>
      <c r="L3258">
        <v>4000</v>
      </c>
      <c r="M3258">
        <v>4000</v>
      </c>
      <c r="N3258">
        <v>-1</v>
      </c>
      <c r="O3258" t="s">
        <v>3920</v>
      </c>
      <c r="P3258" t="s">
        <v>3911</v>
      </c>
      <c r="Q3258" t="s">
        <v>4310</v>
      </c>
      <c r="R3258" t="s">
        <v>26</v>
      </c>
      <c r="S3258" t="s">
        <v>3709</v>
      </c>
      <c r="T3258">
        <v>16</v>
      </c>
    </row>
    <row r="3259" spans="1:20" x14ac:dyDescent="0.3">
      <c r="A3259" t="s">
        <v>4311</v>
      </c>
      <c r="B3259" t="str">
        <f>_xlfn.CONCAT(쿼리1[[#This Row],[주문번호]], "-", 쿼리1[[#This Row],[공정명]])</f>
        <v>20241104-1000156554-합지</v>
      </c>
      <c r="C3259">
        <v>3</v>
      </c>
      <c r="D3259" t="s">
        <v>60</v>
      </c>
      <c r="E3259" s="1">
        <v>45600</v>
      </c>
      <c r="F3259" s="1">
        <v>45609</v>
      </c>
      <c r="G3259" s="1">
        <v>45604</v>
      </c>
      <c r="H3259" s="1">
        <v>45656</v>
      </c>
      <c r="I3259" s="1">
        <v>45608</v>
      </c>
      <c r="J3259" t="s">
        <v>31</v>
      </c>
      <c r="K3259" t="s">
        <v>39</v>
      </c>
      <c r="L3259">
        <v>8000</v>
      </c>
      <c r="M3259">
        <v>7720</v>
      </c>
      <c r="N3259">
        <v>-5</v>
      </c>
      <c r="O3259" t="s">
        <v>3853</v>
      </c>
      <c r="P3259" t="s">
        <v>4214</v>
      </c>
      <c r="Q3259" t="s">
        <v>4312</v>
      </c>
      <c r="R3259" t="s">
        <v>26</v>
      </c>
      <c r="S3259" t="s">
        <v>3709</v>
      </c>
      <c r="T3259">
        <v>32</v>
      </c>
    </row>
    <row r="3260" spans="1:20" x14ac:dyDescent="0.3">
      <c r="A3260" t="s">
        <v>4313</v>
      </c>
      <c r="B3260" t="str">
        <f>_xlfn.CONCAT(쿼리1[[#This Row],[주문번호]], "-", 쿼리1[[#This Row],[공정명]])</f>
        <v>20241104-1120P0016-합지</v>
      </c>
      <c r="C3260">
        <v>3</v>
      </c>
      <c r="D3260" t="s">
        <v>60</v>
      </c>
      <c r="E3260" s="1">
        <v>45600</v>
      </c>
      <c r="F3260" s="1">
        <v>45609</v>
      </c>
      <c r="G3260" s="1">
        <v>45610</v>
      </c>
      <c r="H3260" s="1">
        <v>45656</v>
      </c>
      <c r="I3260" s="1">
        <v>45614</v>
      </c>
      <c r="J3260" t="s">
        <v>31</v>
      </c>
      <c r="K3260" t="s">
        <v>32</v>
      </c>
      <c r="L3260">
        <v>4000</v>
      </c>
      <c r="M3260">
        <v>4000</v>
      </c>
      <c r="N3260">
        <v>1</v>
      </c>
      <c r="O3260" t="s">
        <v>141</v>
      </c>
      <c r="P3260" t="s">
        <v>4153</v>
      </c>
      <c r="Q3260" t="s">
        <v>4167</v>
      </c>
      <c r="R3260" t="s">
        <v>26</v>
      </c>
      <c r="S3260" t="s">
        <v>3709</v>
      </c>
      <c r="T3260">
        <v>16</v>
      </c>
    </row>
    <row r="3261" spans="1:20" x14ac:dyDescent="0.3">
      <c r="A3261" t="s">
        <v>2649</v>
      </c>
      <c r="B3261" t="str">
        <f>_xlfn.CONCAT(쿼리1[[#This Row],[주문번호]], "-", 쿼리1[[#This Row],[공정명]])</f>
        <v>20241105-1000165116-합지</v>
      </c>
      <c r="C3261">
        <v>3</v>
      </c>
      <c r="D3261" t="s">
        <v>60</v>
      </c>
      <c r="E3261" s="1">
        <v>45601</v>
      </c>
      <c r="F3261" s="1">
        <v>45610</v>
      </c>
      <c r="G3261" s="1">
        <v>45609</v>
      </c>
      <c r="H3261" s="1">
        <v>45656</v>
      </c>
      <c r="I3261" s="1">
        <v>45614</v>
      </c>
      <c r="J3261" t="s">
        <v>31</v>
      </c>
      <c r="K3261" t="s">
        <v>39</v>
      </c>
      <c r="L3261">
        <v>6000</v>
      </c>
      <c r="M3261">
        <v>6000</v>
      </c>
      <c r="N3261">
        <v>-1</v>
      </c>
      <c r="O3261" t="s">
        <v>91</v>
      </c>
      <c r="P3261" t="s">
        <v>683</v>
      </c>
      <c r="Q3261" t="s">
        <v>2650</v>
      </c>
      <c r="R3261" t="s">
        <v>2651</v>
      </c>
      <c r="S3261" t="s">
        <v>3709</v>
      </c>
      <c r="T3261">
        <v>18750</v>
      </c>
    </row>
    <row r="3262" spans="1:20" x14ac:dyDescent="0.3">
      <c r="A3262" t="s">
        <v>4314</v>
      </c>
      <c r="B3262" t="str">
        <f>_xlfn.CONCAT(쿼리1[[#This Row],[주문번호]], "-", 쿼리1[[#This Row],[공정명]])</f>
        <v>20241008-1000168510-인쇄</v>
      </c>
      <c r="C3262">
        <v>2</v>
      </c>
      <c r="D3262" t="s">
        <v>328</v>
      </c>
      <c r="E3262" s="1">
        <v>45573</v>
      </c>
      <c r="F3262" s="1">
        <v>45579</v>
      </c>
      <c r="G3262" s="1">
        <v>45579</v>
      </c>
      <c r="H3262" s="1">
        <v>45656</v>
      </c>
      <c r="I3262" s="1">
        <v>45580</v>
      </c>
      <c r="J3262" t="s">
        <v>31</v>
      </c>
      <c r="K3262" t="s">
        <v>39</v>
      </c>
      <c r="L3262">
        <v>6000</v>
      </c>
      <c r="M3262">
        <v>6000</v>
      </c>
      <c r="N3262">
        <v>0</v>
      </c>
      <c r="O3262" t="s">
        <v>1407</v>
      </c>
      <c r="P3262" t="s">
        <v>1411</v>
      </c>
      <c r="Q3262" t="s">
        <v>1652</v>
      </c>
      <c r="R3262" t="s">
        <v>758</v>
      </c>
      <c r="S3262" t="s">
        <v>3735</v>
      </c>
      <c r="T3262">
        <v>12</v>
      </c>
    </row>
    <row r="3263" spans="1:20" x14ac:dyDescent="0.3">
      <c r="A3263" t="s">
        <v>4315</v>
      </c>
      <c r="B3263" t="str">
        <f>_xlfn.CONCAT(쿼리1[[#This Row],[주문번호]], "-", 쿼리1[[#This Row],[공정명]])</f>
        <v>20241107-1000153049-인쇄</v>
      </c>
      <c r="C3263">
        <v>2</v>
      </c>
      <c r="D3263" t="s">
        <v>328</v>
      </c>
      <c r="E3263" s="1">
        <v>45603</v>
      </c>
      <c r="F3263" s="1">
        <v>45609</v>
      </c>
      <c r="G3263" s="1">
        <v>45608</v>
      </c>
      <c r="H3263" s="1">
        <v>45656</v>
      </c>
      <c r="I3263" s="1">
        <v>45611</v>
      </c>
      <c r="J3263" t="s">
        <v>31</v>
      </c>
      <c r="K3263" t="s">
        <v>39</v>
      </c>
      <c r="L3263">
        <v>12000</v>
      </c>
      <c r="M3263">
        <v>12000</v>
      </c>
      <c r="N3263">
        <v>-1</v>
      </c>
      <c r="O3263" t="s">
        <v>1407</v>
      </c>
      <c r="P3263" t="s">
        <v>1411</v>
      </c>
      <c r="Q3263" t="s">
        <v>1412</v>
      </c>
      <c r="R3263" t="s">
        <v>758</v>
      </c>
      <c r="S3263" t="s">
        <v>3735</v>
      </c>
      <c r="T3263">
        <v>24</v>
      </c>
    </row>
    <row r="3264" spans="1:20" x14ac:dyDescent="0.3">
      <c r="A3264" t="s">
        <v>4316</v>
      </c>
      <c r="B3264" t="str">
        <f>_xlfn.CONCAT(쿼리1[[#This Row],[주문번호]], "-", 쿼리1[[#This Row],[공정명]])</f>
        <v>20241119-1000168339-인쇄</v>
      </c>
      <c r="C3264">
        <v>2</v>
      </c>
      <c r="D3264" t="s">
        <v>328</v>
      </c>
      <c r="E3264" s="1">
        <v>45615</v>
      </c>
      <c r="F3264" s="1">
        <v>45618</v>
      </c>
      <c r="G3264" s="1">
        <v>45618</v>
      </c>
      <c r="H3264" s="1">
        <v>45656</v>
      </c>
      <c r="I3264" s="1">
        <v>45621</v>
      </c>
      <c r="J3264" t="s">
        <v>31</v>
      </c>
      <c r="K3264" t="s">
        <v>39</v>
      </c>
      <c r="L3264">
        <v>6000</v>
      </c>
      <c r="M3264">
        <v>6000</v>
      </c>
      <c r="N3264">
        <v>0</v>
      </c>
      <c r="O3264" t="s">
        <v>1407</v>
      </c>
      <c r="P3264" t="s">
        <v>3108</v>
      </c>
      <c r="Q3264" t="s">
        <v>3109</v>
      </c>
      <c r="R3264" t="s">
        <v>758</v>
      </c>
      <c r="S3264" t="s">
        <v>3735</v>
      </c>
      <c r="T3264">
        <v>12</v>
      </c>
    </row>
    <row r="3265" spans="1:20" x14ac:dyDescent="0.3">
      <c r="A3265" t="s">
        <v>4317</v>
      </c>
      <c r="B3265" t="str">
        <f>_xlfn.CONCAT(쿼리1[[#This Row],[주문번호]], "-", 쿼리1[[#This Row],[공정명]])</f>
        <v>20241104-1000168551-인쇄</v>
      </c>
      <c r="C3265">
        <v>2</v>
      </c>
      <c r="D3265" t="s">
        <v>328</v>
      </c>
      <c r="E3265" s="1">
        <v>45600</v>
      </c>
      <c r="F3265" s="1">
        <v>45604</v>
      </c>
      <c r="G3265" s="1">
        <v>45602</v>
      </c>
      <c r="H3265" s="1">
        <v>45656</v>
      </c>
      <c r="I3265" s="1">
        <v>45604</v>
      </c>
      <c r="J3265" t="s">
        <v>31</v>
      </c>
      <c r="K3265" t="s">
        <v>39</v>
      </c>
      <c r="L3265">
        <v>6000</v>
      </c>
      <c r="M3265">
        <v>6000</v>
      </c>
      <c r="N3265">
        <v>-2</v>
      </c>
      <c r="O3265" t="s">
        <v>536</v>
      </c>
      <c r="P3265" t="s">
        <v>4294</v>
      </c>
      <c r="Q3265" t="s">
        <v>4295</v>
      </c>
      <c r="R3265" t="s">
        <v>3938</v>
      </c>
      <c r="S3265" t="s">
        <v>3735</v>
      </c>
      <c r="T3265">
        <v>18</v>
      </c>
    </row>
    <row r="3266" spans="1:20" x14ac:dyDescent="0.3">
      <c r="A3266" t="s">
        <v>4318</v>
      </c>
      <c r="B3266" t="str">
        <f>_xlfn.CONCAT(쿼리1[[#This Row],[주문번호]], "-", 쿼리1[[#This Row],[공정명]])</f>
        <v>20241010-1000168988-인쇄</v>
      </c>
      <c r="C3266">
        <v>2</v>
      </c>
      <c r="D3266" t="s">
        <v>328</v>
      </c>
      <c r="E3266" s="1">
        <v>45575</v>
      </c>
      <c r="F3266" s="1">
        <v>45581</v>
      </c>
      <c r="G3266" s="1">
        <v>45583</v>
      </c>
      <c r="H3266" s="1">
        <v>45656</v>
      </c>
      <c r="I3266" s="1">
        <v>45586</v>
      </c>
      <c r="J3266" t="s">
        <v>31</v>
      </c>
      <c r="K3266" t="s">
        <v>32</v>
      </c>
      <c r="L3266">
        <v>12000</v>
      </c>
      <c r="M3266">
        <v>12000</v>
      </c>
      <c r="N3266">
        <v>2</v>
      </c>
      <c r="O3266" t="s">
        <v>536</v>
      </c>
      <c r="P3266" t="s">
        <v>3746</v>
      </c>
      <c r="Q3266" t="s">
        <v>4319</v>
      </c>
      <c r="R3266" t="s">
        <v>3938</v>
      </c>
      <c r="S3266" t="s">
        <v>3735</v>
      </c>
      <c r="T3266">
        <v>24</v>
      </c>
    </row>
    <row r="3267" spans="1:20" x14ac:dyDescent="0.3">
      <c r="A3267" t="s">
        <v>4320</v>
      </c>
      <c r="B3267" t="str">
        <f>_xlfn.CONCAT(쿼리1[[#This Row],[주문번호]], "-", 쿼리1[[#This Row],[공정명]])</f>
        <v>20241107-1000168551-인쇄</v>
      </c>
      <c r="C3267">
        <v>2</v>
      </c>
      <c r="D3267" t="s">
        <v>328</v>
      </c>
      <c r="E3267" s="1">
        <v>45603</v>
      </c>
      <c r="F3267" s="1">
        <v>45609</v>
      </c>
      <c r="G3267" s="1">
        <v>45608</v>
      </c>
      <c r="H3267" s="1">
        <v>45656</v>
      </c>
      <c r="I3267" s="1">
        <v>45611</v>
      </c>
      <c r="J3267" t="s">
        <v>31</v>
      </c>
      <c r="K3267" t="s">
        <v>39</v>
      </c>
      <c r="L3267">
        <v>6000</v>
      </c>
      <c r="M3267">
        <v>6000</v>
      </c>
      <c r="N3267">
        <v>-1</v>
      </c>
      <c r="O3267" t="s">
        <v>536</v>
      </c>
      <c r="P3267" t="s">
        <v>4294</v>
      </c>
      <c r="Q3267" t="s">
        <v>4295</v>
      </c>
      <c r="R3267" t="s">
        <v>3938</v>
      </c>
      <c r="S3267" t="s">
        <v>3735</v>
      </c>
      <c r="T3267">
        <v>18</v>
      </c>
    </row>
    <row r="3268" spans="1:20" x14ac:dyDescent="0.3">
      <c r="A3268" t="s">
        <v>4321</v>
      </c>
      <c r="B3268" t="str">
        <f>_xlfn.CONCAT(쿼리1[[#This Row],[주문번호]], "-", 쿼리1[[#This Row],[공정명]])</f>
        <v>20240927-1000168988-인쇄</v>
      </c>
      <c r="C3268">
        <v>2</v>
      </c>
      <c r="D3268" t="s">
        <v>328</v>
      </c>
      <c r="E3268" s="1">
        <v>45562</v>
      </c>
      <c r="F3268" s="1">
        <v>45568</v>
      </c>
      <c r="G3268" s="1">
        <v>45576</v>
      </c>
      <c r="H3268" s="1">
        <v>45656</v>
      </c>
      <c r="I3268" s="1">
        <v>45579</v>
      </c>
      <c r="J3268" t="s">
        <v>31</v>
      </c>
      <c r="K3268" t="s">
        <v>32</v>
      </c>
      <c r="L3268">
        <v>6000</v>
      </c>
      <c r="M3268">
        <v>6000</v>
      </c>
      <c r="N3268">
        <v>8</v>
      </c>
      <c r="O3268" t="s">
        <v>536</v>
      </c>
      <c r="P3268" t="s">
        <v>3746</v>
      </c>
      <c r="Q3268" t="s">
        <v>4319</v>
      </c>
      <c r="R3268" t="s">
        <v>3938</v>
      </c>
      <c r="S3268" t="s">
        <v>3735</v>
      </c>
      <c r="T3268">
        <v>12</v>
      </c>
    </row>
    <row r="3269" spans="1:20" x14ac:dyDescent="0.3">
      <c r="A3269" t="s">
        <v>4322</v>
      </c>
      <c r="B3269" t="str">
        <f>_xlfn.CONCAT(쿼리1[[#This Row],[주문번호]], "-", 쿼리1[[#This Row],[공정명]])</f>
        <v>20241129-1000169872-인쇄</v>
      </c>
      <c r="C3269">
        <v>2</v>
      </c>
      <c r="D3269" t="s">
        <v>328</v>
      </c>
      <c r="E3269" s="1">
        <v>45625</v>
      </c>
      <c r="F3269" s="1">
        <v>45631</v>
      </c>
      <c r="G3269" s="1">
        <v>45628</v>
      </c>
      <c r="H3269" s="1">
        <v>45656</v>
      </c>
      <c r="I3269" s="1">
        <v>45630</v>
      </c>
      <c r="J3269" t="s">
        <v>31</v>
      </c>
      <c r="K3269" t="s">
        <v>39</v>
      </c>
      <c r="L3269">
        <v>6000</v>
      </c>
      <c r="M3269">
        <v>6000</v>
      </c>
      <c r="N3269">
        <v>-3</v>
      </c>
      <c r="O3269" t="s">
        <v>3920</v>
      </c>
      <c r="P3269" t="s">
        <v>4227</v>
      </c>
      <c r="Q3269" t="s">
        <v>4228</v>
      </c>
      <c r="R3269" t="s">
        <v>3938</v>
      </c>
      <c r="S3269" t="s">
        <v>3735</v>
      </c>
      <c r="T3269">
        <v>12</v>
      </c>
    </row>
    <row r="3270" spans="1:20" x14ac:dyDescent="0.3">
      <c r="A3270" t="s">
        <v>4323</v>
      </c>
      <c r="B3270" t="str">
        <f>_xlfn.CONCAT(쿼리1[[#This Row],[주문번호]], "-", 쿼리1[[#This Row],[공정명]])</f>
        <v>20241122-1000169610-인쇄</v>
      </c>
      <c r="C3270">
        <v>2</v>
      </c>
      <c r="D3270" t="s">
        <v>328</v>
      </c>
      <c r="E3270" s="1">
        <v>45618</v>
      </c>
      <c r="F3270" s="1">
        <v>45624</v>
      </c>
      <c r="G3270" s="1">
        <v>45621</v>
      </c>
      <c r="H3270" s="1">
        <v>45656</v>
      </c>
      <c r="I3270" s="1">
        <v>45621</v>
      </c>
      <c r="J3270" t="s">
        <v>31</v>
      </c>
      <c r="K3270" t="s">
        <v>39</v>
      </c>
      <c r="L3270">
        <v>12000</v>
      </c>
      <c r="M3270">
        <v>12000</v>
      </c>
      <c r="N3270">
        <v>-3</v>
      </c>
      <c r="O3270" t="s">
        <v>1407</v>
      </c>
      <c r="P3270" t="s">
        <v>4324</v>
      </c>
      <c r="Q3270" t="s">
        <v>4325</v>
      </c>
      <c r="R3270" t="s">
        <v>758</v>
      </c>
      <c r="S3270" t="s">
        <v>3735</v>
      </c>
      <c r="T3270">
        <v>24</v>
      </c>
    </row>
    <row r="3271" spans="1:20" x14ac:dyDescent="0.3">
      <c r="A3271" t="s">
        <v>4326</v>
      </c>
      <c r="B3271" t="str">
        <f>_xlfn.CONCAT(쿼리1[[#This Row],[주문번호]], "-", 쿼리1[[#This Row],[공정명]])</f>
        <v>20241126-1000169266-인쇄</v>
      </c>
      <c r="C3271">
        <v>2</v>
      </c>
      <c r="D3271" t="s">
        <v>328</v>
      </c>
      <c r="E3271" s="1">
        <v>45622</v>
      </c>
      <c r="F3271" s="1">
        <v>45628</v>
      </c>
      <c r="G3271" s="1">
        <v>45628</v>
      </c>
      <c r="H3271" s="1">
        <v>45656</v>
      </c>
      <c r="I3271" s="1">
        <v>45630</v>
      </c>
      <c r="J3271" t="s">
        <v>31</v>
      </c>
      <c r="K3271" t="s">
        <v>39</v>
      </c>
      <c r="L3271">
        <v>12000</v>
      </c>
      <c r="M3271">
        <v>12000</v>
      </c>
      <c r="N3271">
        <v>0</v>
      </c>
      <c r="O3271" t="s">
        <v>1407</v>
      </c>
      <c r="P3271" t="s">
        <v>1411</v>
      </c>
      <c r="Q3271" t="s">
        <v>3494</v>
      </c>
      <c r="R3271" t="s">
        <v>758</v>
      </c>
      <c r="S3271" t="s">
        <v>3735</v>
      </c>
      <c r="T3271">
        <v>24</v>
      </c>
    </row>
    <row r="3272" spans="1:20" x14ac:dyDescent="0.3">
      <c r="A3272" t="s">
        <v>4327</v>
      </c>
      <c r="B3272" t="str">
        <f>_xlfn.CONCAT(쿼리1[[#This Row],[주문번호]], "-", 쿼리1[[#This Row],[공정명]])</f>
        <v>20241129-1000168339-인쇄</v>
      </c>
      <c r="C3272">
        <v>2</v>
      </c>
      <c r="D3272" t="s">
        <v>328</v>
      </c>
      <c r="E3272" s="1">
        <v>45625</v>
      </c>
      <c r="F3272" s="1">
        <v>45631</v>
      </c>
      <c r="G3272" s="1">
        <v>45635</v>
      </c>
      <c r="H3272" s="1">
        <v>45656</v>
      </c>
      <c r="I3272" s="1">
        <v>45636</v>
      </c>
      <c r="J3272" t="s">
        <v>31</v>
      </c>
      <c r="K3272" t="s">
        <v>32</v>
      </c>
      <c r="L3272">
        <v>6000</v>
      </c>
      <c r="M3272">
        <v>6000</v>
      </c>
      <c r="N3272">
        <v>4</v>
      </c>
      <c r="O3272" t="s">
        <v>1407</v>
      </c>
      <c r="P3272" t="s">
        <v>3108</v>
      </c>
      <c r="Q3272" t="s">
        <v>3109</v>
      </c>
      <c r="R3272" t="s">
        <v>758</v>
      </c>
      <c r="S3272" t="s">
        <v>3735</v>
      </c>
      <c r="T3272">
        <v>12</v>
      </c>
    </row>
    <row r="3273" spans="1:20" x14ac:dyDescent="0.3">
      <c r="A3273" t="s">
        <v>4328</v>
      </c>
      <c r="B3273" t="str">
        <f>_xlfn.CONCAT(쿼리1[[#This Row],[주문번호]], "-", 쿼리1[[#This Row],[공정명]])</f>
        <v>20241113-1000169275-인쇄</v>
      </c>
      <c r="C3273">
        <v>2</v>
      </c>
      <c r="D3273" t="s">
        <v>328</v>
      </c>
      <c r="E3273" s="1">
        <v>45609</v>
      </c>
      <c r="F3273" s="1">
        <v>45615</v>
      </c>
      <c r="G3273" s="1">
        <v>45616</v>
      </c>
      <c r="H3273" s="1">
        <v>45656</v>
      </c>
      <c r="I3273" s="1">
        <v>45617</v>
      </c>
      <c r="J3273" t="s">
        <v>31</v>
      </c>
      <c r="K3273" t="s">
        <v>32</v>
      </c>
      <c r="L3273">
        <v>6000</v>
      </c>
      <c r="M3273">
        <v>6000</v>
      </c>
      <c r="N3273">
        <v>1</v>
      </c>
      <c r="O3273" t="s">
        <v>1407</v>
      </c>
      <c r="P3273" t="s">
        <v>3251</v>
      </c>
      <c r="Q3273" t="s">
        <v>4285</v>
      </c>
      <c r="R3273" t="s">
        <v>758</v>
      </c>
      <c r="S3273" t="s">
        <v>3735</v>
      </c>
      <c r="T3273">
        <v>12</v>
      </c>
    </row>
    <row r="3274" spans="1:20" x14ac:dyDescent="0.3">
      <c r="A3274" t="s">
        <v>4329</v>
      </c>
      <c r="B3274" t="str">
        <f>_xlfn.CONCAT(쿼리1[[#This Row],[주문번호]], "-", 쿼리1[[#This Row],[공정명]])</f>
        <v>20241210-1000169973-인쇄</v>
      </c>
      <c r="C3274">
        <v>2</v>
      </c>
      <c r="D3274" t="s">
        <v>328</v>
      </c>
      <c r="E3274" s="1">
        <v>45636</v>
      </c>
      <c r="F3274" s="1">
        <v>45642</v>
      </c>
      <c r="G3274" s="1">
        <v>45639</v>
      </c>
      <c r="H3274" s="1">
        <v>45656</v>
      </c>
      <c r="I3274" s="1">
        <v>45644</v>
      </c>
      <c r="J3274" t="s">
        <v>31</v>
      </c>
      <c r="K3274" t="s">
        <v>39</v>
      </c>
      <c r="L3274">
        <v>18000</v>
      </c>
      <c r="M3274">
        <v>18000</v>
      </c>
      <c r="N3274">
        <v>-3</v>
      </c>
      <c r="O3274" t="s">
        <v>1407</v>
      </c>
      <c r="P3274" t="s">
        <v>1411</v>
      </c>
      <c r="Q3274" t="s">
        <v>4282</v>
      </c>
      <c r="R3274" t="s">
        <v>758</v>
      </c>
      <c r="S3274" t="s">
        <v>3735</v>
      </c>
      <c r="T3274">
        <v>36</v>
      </c>
    </row>
    <row r="3275" spans="1:20" x14ac:dyDescent="0.3">
      <c r="A3275" t="s">
        <v>4330</v>
      </c>
      <c r="B3275" t="str">
        <f>_xlfn.CONCAT(쿼리1[[#This Row],[주문번호]], "-", 쿼리1[[#This Row],[공정명]])</f>
        <v>20241217-1000169973-인쇄</v>
      </c>
      <c r="C3275">
        <v>2</v>
      </c>
      <c r="D3275" t="s">
        <v>328</v>
      </c>
      <c r="E3275" s="1">
        <v>45643</v>
      </c>
      <c r="F3275" s="1">
        <v>45649</v>
      </c>
      <c r="G3275" s="1">
        <v>45649</v>
      </c>
      <c r="H3275" s="1">
        <v>45656</v>
      </c>
      <c r="I3275" s="1">
        <v>45650</v>
      </c>
      <c r="J3275" t="s">
        <v>31</v>
      </c>
      <c r="K3275" t="s">
        <v>39</v>
      </c>
      <c r="L3275">
        <v>6000</v>
      </c>
      <c r="M3275">
        <v>6000</v>
      </c>
      <c r="N3275">
        <v>0</v>
      </c>
      <c r="O3275" t="s">
        <v>1407</v>
      </c>
      <c r="P3275" t="s">
        <v>1411</v>
      </c>
      <c r="Q3275" t="s">
        <v>4282</v>
      </c>
      <c r="R3275" t="s">
        <v>758</v>
      </c>
      <c r="S3275" t="s">
        <v>3735</v>
      </c>
      <c r="T3275">
        <v>12</v>
      </c>
    </row>
    <row r="3276" spans="1:20" x14ac:dyDescent="0.3">
      <c r="A3276" t="s">
        <v>535</v>
      </c>
      <c r="B3276" t="str">
        <f>_xlfn.CONCAT(쿼리1[[#This Row],[주문번호]], "-", 쿼리1[[#This Row],[공정명]])</f>
        <v>20241122-1000140557-합지</v>
      </c>
      <c r="C3276">
        <v>3</v>
      </c>
      <c r="D3276" t="s">
        <v>60</v>
      </c>
      <c r="E3276" s="1">
        <v>45618</v>
      </c>
      <c r="F3276" s="1">
        <v>45629</v>
      </c>
      <c r="G3276" s="1">
        <v>45628</v>
      </c>
      <c r="H3276" s="1">
        <v>45656</v>
      </c>
      <c r="I3276" s="1">
        <v>45632</v>
      </c>
      <c r="J3276" t="s">
        <v>31</v>
      </c>
      <c r="K3276" t="s">
        <v>39</v>
      </c>
      <c r="L3276">
        <v>6000</v>
      </c>
      <c r="M3276">
        <v>5800</v>
      </c>
      <c r="N3276">
        <v>-1</v>
      </c>
      <c r="O3276" t="s">
        <v>536</v>
      </c>
      <c r="P3276" t="s">
        <v>537</v>
      </c>
      <c r="Q3276" t="s">
        <v>538</v>
      </c>
      <c r="R3276" t="s">
        <v>539</v>
      </c>
      <c r="S3276" t="s">
        <v>3709</v>
      </c>
      <c r="T3276">
        <v>23076</v>
      </c>
    </row>
    <row r="3277" spans="1:20" x14ac:dyDescent="0.3">
      <c r="A3277" t="s">
        <v>2348</v>
      </c>
      <c r="B3277" t="str">
        <f>_xlfn.CONCAT(쿼리1[[#This Row],[주문번호]], "-", 쿼리1[[#This Row],[공정명]])</f>
        <v>20241202-1000149508-합지</v>
      </c>
      <c r="C3277">
        <v>3</v>
      </c>
      <c r="D3277" t="s">
        <v>60</v>
      </c>
      <c r="E3277" s="1">
        <v>45628</v>
      </c>
      <c r="F3277" s="1">
        <v>45637</v>
      </c>
      <c r="G3277" s="1">
        <v>45642</v>
      </c>
      <c r="H3277" s="1">
        <v>45656</v>
      </c>
      <c r="I3277" s="1">
        <v>45646</v>
      </c>
      <c r="J3277" t="s">
        <v>31</v>
      </c>
      <c r="K3277" t="s">
        <v>32</v>
      </c>
      <c r="L3277">
        <v>3000</v>
      </c>
      <c r="M3277">
        <v>3000</v>
      </c>
      <c r="N3277">
        <v>5</v>
      </c>
      <c r="O3277" t="s">
        <v>693</v>
      </c>
      <c r="P3277" t="s">
        <v>2116</v>
      </c>
      <c r="Q3277" t="s">
        <v>2349</v>
      </c>
      <c r="R3277" t="s">
        <v>539</v>
      </c>
      <c r="S3277" t="s">
        <v>3709</v>
      </c>
      <c r="T3277">
        <v>15384</v>
      </c>
    </row>
    <row r="3278" spans="1:20" x14ac:dyDescent="0.3">
      <c r="A3278" t="s">
        <v>2350</v>
      </c>
      <c r="B3278" t="str">
        <f>_xlfn.CONCAT(쿼리1[[#This Row],[주문번호]], "-", 쿼리1[[#This Row],[공정명]])</f>
        <v>20241202-1000152102-합지</v>
      </c>
      <c r="C3278">
        <v>3</v>
      </c>
      <c r="D3278" t="s">
        <v>60</v>
      </c>
      <c r="E3278" s="1">
        <v>45628</v>
      </c>
      <c r="F3278" s="1">
        <v>45637</v>
      </c>
      <c r="G3278" s="1">
        <v>45642</v>
      </c>
      <c r="H3278" s="1">
        <v>45656</v>
      </c>
      <c r="I3278" s="1">
        <v>45646</v>
      </c>
      <c r="J3278" t="s">
        <v>31</v>
      </c>
      <c r="K3278" t="s">
        <v>32</v>
      </c>
      <c r="L3278">
        <v>3000</v>
      </c>
      <c r="M3278">
        <v>3000</v>
      </c>
      <c r="N3278">
        <v>5</v>
      </c>
      <c r="O3278" t="s">
        <v>693</v>
      </c>
      <c r="P3278" t="s">
        <v>2116</v>
      </c>
      <c r="Q3278" t="s">
        <v>2351</v>
      </c>
      <c r="R3278" t="s">
        <v>539</v>
      </c>
      <c r="S3278" t="s">
        <v>3709</v>
      </c>
      <c r="T3278">
        <v>15384</v>
      </c>
    </row>
    <row r="3279" spans="1:20" x14ac:dyDescent="0.3">
      <c r="A3279" t="s">
        <v>2552</v>
      </c>
      <c r="B3279" t="str">
        <f>_xlfn.CONCAT(쿼리1[[#This Row],[주문번호]], "-", 쿼리1[[#This Row],[공정명]])</f>
        <v>20241114-1000163860-합지</v>
      </c>
      <c r="C3279">
        <v>3</v>
      </c>
      <c r="D3279" t="s">
        <v>60</v>
      </c>
      <c r="E3279" s="1">
        <v>45610</v>
      </c>
      <c r="F3279" s="1">
        <v>45621</v>
      </c>
      <c r="G3279" s="1">
        <v>45618</v>
      </c>
      <c r="H3279" s="1">
        <v>45656</v>
      </c>
      <c r="I3279" s="1">
        <v>45625</v>
      </c>
      <c r="J3279" t="s">
        <v>31</v>
      </c>
      <c r="K3279" t="s">
        <v>39</v>
      </c>
      <c r="L3279">
        <v>6000</v>
      </c>
      <c r="M3279">
        <v>5430</v>
      </c>
      <c r="N3279">
        <v>-3</v>
      </c>
      <c r="O3279" t="s">
        <v>693</v>
      </c>
      <c r="P3279" t="s">
        <v>2116</v>
      </c>
      <c r="Q3279" t="s">
        <v>2134</v>
      </c>
      <c r="R3279" t="s">
        <v>539</v>
      </c>
      <c r="S3279" t="s">
        <v>3709</v>
      </c>
      <c r="T3279">
        <v>30769</v>
      </c>
    </row>
    <row r="3280" spans="1:20" x14ac:dyDescent="0.3">
      <c r="A3280" t="s">
        <v>3888</v>
      </c>
      <c r="B3280" t="str">
        <f>_xlfn.CONCAT(쿼리1[[#This Row],[주문번호]], "-", 쿼리1[[#This Row],[공정명]])</f>
        <v>20241219-1000163860-합지</v>
      </c>
      <c r="C3280">
        <v>3</v>
      </c>
      <c r="D3280" t="s">
        <v>60</v>
      </c>
      <c r="E3280" s="1">
        <v>45645</v>
      </c>
      <c r="F3280" s="1">
        <v>45656</v>
      </c>
      <c r="G3280" s="1">
        <v>45652</v>
      </c>
      <c r="H3280" s="1">
        <v>45656</v>
      </c>
      <c r="I3280" s="1">
        <v>45652</v>
      </c>
      <c r="J3280" t="s">
        <v>31</v>
      </c>
      <c r="K3280" t="s">
        <v>39</v>
      </c>
      <c r="L3280">
        <v>6000</v>
      </c>
      <c r="M3280">
        <v>5770</v>
      </c>
      <c r="N3280">
        <v>-4</v>
      </c>
      <c r="O3280" t="s">
        <v>693</v>
      </c>
      <c r="P3280" t="s">
        <v>2116</v>
      </c>
      <c r="Q3280" t="s">
        <v>2134</v>
      </c>
      <c r="R3280" t="s">
        <v>539</v>
      </c>
      <c r="S3280" t="s">
        <v>3709</v>
      </c>
      <c r="T3280">
        <v>30769</v>
      </c>
    </row>
    <row r="3281" spans="1:20" x14ac:dyDescent="0.3">
      <c r="A3281" t="s">
        <v>4331</v>
      </c>
      <c r="B3281" t="str">
        <f>_xlfn.CONCAT(쿼리1[[#This Row],[주문번호]], "-", 쿼리1[[#This Row],[공정명]])</f>
        <v>20241128-1000163785-합지</v>
      </c>
      <c r="C3281">
        <v>3</v>
      </c>
      <c r="D3281" t="s">
        <v>60</v>
      </c>
      <c r="E3281" s="1">
        <v>45624</v>
      </c>
      <c r="F3281" s="1">
        <v>45635</v>
      </c>
      <c r="G3281" s="1">
        <v>45639</v>
      </c>
      <c r="H3281" s="1">
        <v>45656</v>
      </c>
      <c r="I3281" s="1">
        <v>45645</v>
      </c>
      <c r="J3281" t="s">
        <v>31</v>
      </c>
      <c r="K3281" t="s">
        <v>32</v>
      </c>
      <c r="L3281">
        <v>12000</v>
      </c>
      <c r="M3281">
        <v>12000</v>
      </c>
      <c r="N3281">
        <v>4</v>
      </c>
      <c r="O3281" t="s">
        <v>91</v>
      </c>
      <c r="P3281" t="s">
        <v>2323</v>
      </c>
      <c r="Q3281" t="s">
        <v>4253</v>
      </c>
      <c r="R3281" t="s">
        <v>2325</v>
      </c>
      <c r="S3281" t="s">
        <v>3709</v>
      </c>
      <c r="T3281">
        <v>48</v>
      </c>
    </row>
    <row r="3282" spans="1:20" x14ac:dyDescent="0.3">
      <c r="A3282" t="s">
        <v>4332</v>
      </c>
      <c r="B3282" t="str">
        <f>_xlfn.CONCAT(쿼리1[[#This Row],[주문번호]], "-", 쿼리1[[#This Row],[공정명]])</f>
        <v>20241108-1000156571-합지</v>
      </c>
      <c r="C3282">
        <v>3</v>
      </c>
      <c r="D3282" t="s">
        <v>60</v>
      </c>
      <c r="E3282" s="1">
        <v>45604</v>
      </c>
      <c r="F3282" s="1">
        <v>45615</v>
      </c>
      <c r="G3282" s="1">
        <v>45615</v>
      </c>
      <c r="H3282" s="1">
        <v>45656</v>
      </c>
      <c r="I3282" s="1">
        <v>45618</v>
      </c>
      <c r="J3282" t="s">
        <v>31</v>
      </c>
      <c r="K3282" t="s">
        <v>39</v>
      </c>
      <c r="L3282">
        <v>6000</v>
      </c>
      <c r="M3282">
        <v>6000</v>
      </c>
      <c r="N3282">
        <v>0</v>
      </c>
      <c r="O3282" t="s">
        <v>91</v>
      </c>
      <c r="P3282" t="s">
        <v>4256</v>
      </c>
      <c r="Q3282" t="s">
        <v>4333</v>
      </c>
      <c r="R3282" t="s">
        <v>2325</v>
      </c>
      <c r="S3282" t="s">
        <v>3709</v>
      </c>
      <c r="T3282">
        <v>24</v>
      </c>
    </row>
    <row r="3283" spans="1:20" x14ac:dyDescent="0.3">
      <c r="A3283" t="s">
        <v>4334</v>
      </c>
      <c r="B3283" t="str">
        <f>_xlfn.CONCAT(쿼리1[[#This Row],[주문번호]], "-", 쿼리1[[#This Row],[공정명]])</f>
        <v>20241028-1000138622-합지</v>
      </c>
      <c r="C3283">
        <v>3</v>
      </c>
      <c r="D3283" t="s">
        <v>60</v>
      </c>
      <c r="E3283" s="1">
        <v>45593</v>
      </c>
      <c r="F3283" s="1">
        <v>45602</v>
      </c>
      <c r="G3283" s="1">
        <v>45597</v>
      </c>
      <c r="H3283" s="1">
        <v>45656</v>
      </c>
      <c r="I3283" s="1">
        <v>45600</v>
      </c>
      <c r="J3283" t="s">
        <v>31</v>
      </c>
      <c r="K3283" t="s">
        <v>39</v>
      </c>
      <c r="L3283">
        <v>40000</v>
      </c>
      <c r="M3283">
        <v>40000</v>
      </c>
      <c r="N3283">
        <v>-5</v>
      </c>
      <c r="O3283" t="s">
        <v>536</v>
      </c>
      <c r="P3283" t="s">
        <v>3929</v>
      </c>
      <c r="Q3283" t="s">
        <v>3930</v>
      </c>
      <c r="R3283" t="s">
        <v>26</v>
      </c>
      <c r="S3283" t="s">
        <v>3709</v>
      </c>
      <c r="T3283">
        <v>160</v>
      </c>
    </row>
    <row r="3284" spans="1:20" x14ac:dyDescent="0.3">
      <c r="A3284" t="s">
        <v>109</v>
      </c>
      <c r="B3284" t="str">
        <f>_xlfn.CONCAT(쿼리1[[#This Row],[주문번호]], "-", 쿼리1[[#This Row],[공정명]])</f>
        <v>20241029-1000165165-합지</v>
      </c>
      <c r="C3284">
        <v>1</v>
      </c>
      <c r="D3284" t="s">
        <v>60</v>
      </c>
      <c r="E3284" s="1">
        <v>45594</v>
      </c>
      <c r="F3284" s="1">
        <v>45600</v>
      </c>
      <c r="G3284" s="1">
        <v>45602</v>
      </c>
      <c r="H3284" s="1">
        <v>45656</v>
      </c>
      <c r="I3284" s="1">
        <v>45608</v>
      </c>
      <c r="J3284" t="s">
        <v>31</v>
      </c>
      <c r="K3284" t="s">
        <v>32</v>
      </c>
      <c r="L3284">
        <v>12000</v>
      </c>
      <c r="M3284">
        <v>12000</v>
      </c>
      <c r="N3284">
        <v>2</v>
      </c>
      <c r="O3284" t="s">
        <v>102</v>
      </c>
      <c r="P3284" t="s">
        <v>110</v>
      </c>
      <c r="Q3284" t="s">
        <v>111</v>
      </c>
      <c r="R3284" t="s">
        <v>26</v>
      </c>
      <c r="S3284" t="s">
        <v>3709</v>
      </c>
      <c r="T3284">
        <v>40000</v>
      </c>
    </row>
    <row r="3285" spans="1:20" x14ac:dyDescent="0.3">
      <c r="A3285" t="s">
        <v>2662</v>
      </c>
      <c r="B3285" t="str">
        <f>_xlfn.CONCAT(쿼리1[[#This Row],[주문번호]], "-", 쿼리1[[#This Row],[공정명]])</f>
        <v>20241206-1000140902-합지</v>
      </c>
      <c r="C3285">
        <v>1</v>
      </c>
      <c r="D3285" t="s">
        <v>60</v>
      </c>
      <c r="E3285" s="1">
        <v>45632</v>
      </c>
      <c r="F3285" s="1">
        <v>45643</v>
      </c>
      <c r="G3285" s="1">
        <v>45643</v>
      </c>
      <c r="H3285" s="1">
        <v>45656</v>
      </c>
      <c r="I3285" s="1">
        <v>45648</v>
      </c>
      <c r="J3285" t="s">
        <v>31</v>
      </c>
      <c r="K3285" t="s">
        <v>39</v>
      </c>
      <c r="L3285">
        <v>6000</v>
      </c>
      <c r="M3285">
        <v>6000</v>
      </c>
      <c r="N3285">
        <v>0</v>
      </c>
      <c r="O3285" t="s">
        <v>580</v>
      </c>
      <c r="P3285" t="s">
        <v>581</v>
      </c>
      <c r="Q3285" t="s">
        <v>582</v>
      </c>
      <c r="R3285" t="s">
        <v>26</v>
      </c>
      <c r="S3285" t="s">
        <v>3709</v>
      </c>
      <c r="T3285">
        <v>20000</v>
      </c>
    </row>
    <row r="3286" spans="1:20" x14ac:dyDescent="0.3">
      <c r="A3286" t="s">
        <v>625</v>
      </c>
      <c r="B3286" t="str">
        <f>_xlfn.CONCAT(쿼리1[[#This Row],[주문번호]], "-", 쿼리1[[#This Row],[공정명]])</f>
        <v>20241206-1000169949-합지</v>
      </c>
      <c r="C3286">
        <v>3</v>
      </c>
      <c r="D3286" t="s">
        <v>60</v>
      </c>
      <c r="E3286" s="1">
        <v>45632</v>
      </c>
      <c r="F3286" s="1">
        <v>45643</v>
      </c>
      <c r="G3286" s="1">
        <v>45637</v>
      </c>
      <c r="H3286" s="1">
        <v>45656</v>
      </c>
      <c r="I3286" s="1">
        <v>45640</v>
      </c>
      <c r="J3286" t="s">
        <v>31</v>
      </c>
      <c r="K3286" t="s">
        <v>39</v>
      </c>
      <c r="L3286">
        <v>1000</v>
      </c>
      <c r="M3286">
        <v>1000</v>
      </c>
      <c r="N3286">
        <v>-6</v>
      </c>
      <c r="O3286" t="s">
        <v>626</v>
      </c>
      <c r="P3286" t="s">
        <v>627</v>
      </c>
      <c r="Q3286" t="s">
        <v>628</v>
      </c>
      <c r="R3286" t="s">
        <v>26</v>
      </c>
      <c r="S3286" t="s">
        <v>3709</v>
      </c>
      <c r="T3286">
        <v>14285</v>
      </c>
    </row>
    <row r="3287" spans="1:20" x14ac:dyDescent="0.3">
      <c r="A3287" t="s">
        <v>629</v>
      </c>
      <c r="B3287" t="str">
        <f>_xlfn.CONCAT(쿼리1[[#This Row],[주문번호]], "-", 쿼리1[[#This Row],[공정명]])</f>
        <v>20241210-1000164958-합지</v>
      </c>
      <c r="C3287">
        <v>3</v>
      </c>
      <c r="D3287" t="s">
        <v>60</v>
      </c>
      <c r="E3287" s="1">
        <v>45636</v>
      </c>
      <c r="F3287" s="1">
        <v>45644</v>
      </c>
      <c r="G3287" s="1">
        <v>45643</v>
      </c>
      <c r="H3287" s="1">
        <v>45656</v>
      </c>
      <c r="I3287" s="1">
        <v>45649</v>
      </c>
      <c r="J3287" t="s">
        <v>31</v>
      </c>
      <c r="K3287" t="s">
        <v>39</v>
      </c>
      <c r="L3287">
        <v>12000</v>
      </c>
      <c r="M3287">
        <v>11900</v>
      </c>
      <c r="N3287">
        <v>-1</v>
      </c>
      <c r="O3287" t="s">
        <v>102</v>
      </c>
      <c r="P3287" t="s">
        <v>110</v>
      </c>
      <c r="Q3287" t="s">
        <v>125</v>
      </c>
      <c r="R3287" t="s">
        <v>26</v>
      </c>
      <c r="S3287" t="s">
        <v>3709</v>
      </c>
      <c r="T3287">
        <v>40000</v>
      </c>
    </row>
    <row r="3288" spans="1:20" x14ac:dyDescent="0.3">
      <c r="A3288" t="s">
        <v>946</v>
      </c>
      <c r="B3288" t="str">
        <f>_xlfn.CONCAT(쿼리1[[#This Row],[주문번호]], "-", 쿼리1[[#This Row],[공정명]])</f>
        <v>20241217-1000164958-합지</v>
      </c>
      <c r="C3288">
        <v>3</v>
      </c>
      <c r="D3288" t="s">
        <v>60</v>
      </c>
      <c r="E3288" s="1">
        <v>45643</v>
      </c>
      <c r="F3288" s="1">
        <v>45652</v>
      </c>
      <c r="G3288" s="1">
        <v>45652</v>
      </c>
      <c r="H3288" s="1">
        <v>45656</v>
      </c>
      <c r="I3288" s="1">
        <v>45654</v>
      </c>
      <c r="J3288" t="s">
        <v>31</v>
      </c>
      <c r="K3288" t="s">
        <v>39</v>
      </c>
      <c r="L3288">
        <v>9000</v>
      </c>
      <c r="M3288">
        <v>8950</v>
      </c>
      <c r="N3288">
        <v>0</v>
      </c>
      <c r="O3288" t="s">
        <v>102</v>
      </c>
      <c r="P3288" t="s">
        <v>110</v>
      </c>
      <c r="Q3288" t="s">
        <v>125</v>
      </c>
      <c r="R3288" t="s">
        <v>26</v>
      </c>
      <c r="S3288" t="s">
        <v>3709</v>
      </c>
      <c r="T3288">
        <v>30000</v>
      </c>
    </row>
    <row r="3289" spans="1:20" x14ac:dyDescent="0.3">
      <c r="A3289" t="s">
        <v>4042</v>
      </c>
      <c r="B3289" t="str">
        <f>_xlfn.CONCAT(쿼리1[[#This Row],[주문번호]], "-", 쿼리1[[#This Row],[공정명]])</f>
        <v>20241107-1000169568-합지</v>
      </c>
      <c r="C3289">
        <v>3</v>
      </c>
      <c r="D3289" t="s">
        <v>60</v>
      </c>
      <c r="E3289" s="1">
        <v>45603</v>
      </c>
      <c r="F3289" s="1">
        <v>45614</v>
      </c>
      <c r="G3289" s="1"/>
      <c r="H3289" s="1">
        <v>45656</v>
      </c>
      <c r="I3289" s="1">
        <v>45618</v>
      </c>
      <c r="J3289" t="s">
        <v>31</v>
      </c>
      <c r="K3289" t="s">
        <v>22</v>
      </c>
      <c r="L3289">
        <v>8000</v>
      </c>
      <c r="O3289" t="s">
        <v>3853</v>
      </c>
      <c r="P3289" t="s">
        <v>4043</v>
      </c>
      <c r="Q3289" t="s">
        <v>4044</v>
      </c>
      <c r="R3289" t="s">
        <v>26</v>
      </c>
      <c r="S3289" t="s">
        <v>3709</v>
      </c>
      <c r="T3289">
        <v>32</v>
      </c>
    </row>
    <row r="3290" spans="1:20" x14ac:dyDescent="0.3">
      <c r="A3290" t="s">
        <v>3898</v>
      </c>
      <c r="B3290" t="str">
        <f>_xlfn.CONCAT(쿼리1[[#This Row],[주문번호]], "-", 쿼리1[[#This Row],[공정명]])</f>
        <v>20241219-1000153739-합지</v>
      </c>
      <c r="C3290">
        <v>3</v>
      </c>
      <c r="D3290" t="s">
        <v>60</v>
      </c>
      <c r="E3290" s="1">
        <v>45645</v>
      </c>
      <c r="F3290" s="1">
        <v>45656</v>
      </c>
      <c r="G3290" s="1">
        <v>45652</v>
      </c>
      <c r="H3290" s="1">
        <v>45656</v>
      </c>
      <c r="I3290" s="1">
        <v>45652</v>
      </c>
      <c r="J3290" t="s">
        <v>31</v>
      </c>
      <c r="K3290" t="s">
        <v>39</v>
      </c>
      <c r="L3290">
        <v>6000</v>
      </c>
      <c r="M3290">
        <v>5440</v>
      </c>
      <c r="N3290">
        <v>-4</v>
      </c>
      <c r="O3290" t="s">
        <v>1177</v>
      </c>
      <c r="P3290" t="s">
        <v>3899</v>
      </c>
      <c r="Q3290" t="s">
        <v>3900</v>
      </c>
      <c r="R3290" t="s">
        <v>775</v>
      </c>
      <c r="S3290" t="s">
        <v>3709</v>
      </c>
      <c r="T3290">
        <v>10909</v>
      </c>
    </row>
    <row r="3291" spans="1:20" x14ac:dyDescent="0.3">
      <c r="A3291" t="s">
        <v>1606</v>
      </c>
      <c r="B3291" t="str">
        <f>_xlfn.CONCAT(쿼리1[[#This Row],[주문번호]], "-", 쿼리1[[#This Row],[공정명]])</f>
        <v>20241119-1000150563-인쇄</v>
      </c>
      <c r="C3291">
        <v>2</v>
      </c>
      <c r="D3291" t="s">
        <v>328</v>
      </c>
      <c r="E3291" s="1">
        <v>45615</v>
      </c>
      <c r="F3291" s="1">
        <v>45621</v>
      </c>
      <c r="G3291" s="1">
        <v>45636</v>
      </c>
      <c r="H3291" s="1">
        <v>45656</v>
      </c>
      <c r="I3291" s="1">
        <v>45644</v>
      </c>
      <c r="J3291" t="s">
        <v>31</v>
      </c>
      <c r="K3291" t="s">
        <v>32</v>
      </c>
      <c r="L3291">
        <v>3000</v>
      </c>
      <c r="M3291">
        <v>3000</v>
      </c>
      <c r="N3291">
        <v>15</v>
      </c>
      <c r="O3291" t="s">
        <v>141</v>
      </c>
      <c r="P3291" t="s">
        <v>1607</v>
      </c>
      <c r="Q3291" t="s">
        <v>1608</v>
      </c>
      <c r="R3291" t="s">
        <v>1600</v>
      </c>
      <c r="S3291" t="s">
        <v>3735</v>
      </c>
      <c r="T3291">
        <v>30000</v>
      </c>
    </row>
    <row r="3292" spans="1:20" x14ac:dyDescent="0.3">
      <c r="A3292" t="s">
        <v>4335</v>
      </c>
      <c r="B3292" t="str">
        <f>_xlfn.CONCAT(쿼리1[[#This Row],[주문번호]], "-", 쿼리1[[#This Row],[공정명]])</f>
        <v>20241204-1000169894-인쇄</v>
      </c>
      <c r="C3292">
        <v>2</v>
      </c>
      <c r="D3292" t="s">
        <v>328</v>
      </c>
      <c r="E3292" s="1">
        <v>45630</v>
      </c>
      <c r="F3292" s="1">
        <v>45636</v>
      </c>
      <c r="G3292" s="1">
        <v>45631</v>
      </c>
      <c r="H3292" s="1">
        <v>45656</v>
      </c>
      <c r="I3292" s="1">
        <v>45635</v>
      </c>
      <c r="J3292" t="s">
        <v>31</v>
      </c>
      <c r="K3292" t="s">
        <v>39</v>
      </c>
      <c r="L3292">
        <v>24000</v>
      </c>
      <c r="M3292">
        <v>24000</v>
      </c>
      <c r="N3292">
        <v>-5</v>
      </c>
      <c r="O3292" t="s">
        <v>1407</v>
      </c>
      <c r="P3292" t="s">
        <v>1408</v>
      </c>
      <c r="Q3292" t="s">
        <v>4336</v>
      </c>
      <c r="R3292" t="s">
        <v>758</v>
      </c>
      <c r="S3292" t="s">
        <v>3735</v>
      </c>
      <c r="T3292">
        <v>48</v>
      </c>
    </row>
    <row r="3293" spans="1:20" x14ac:dyDescent="0.3">
      <c r="A3293" t="s">
        <v>4337</v>
      </c>
      <c r="B3293" t="str">
        <f>_xlfn.CONCAT(쿼리1[[#This Row],[주문번호]], "-", 쿼리1[[#This Row],[공정명]])</f>
        <v>20241111-1000169381-인쇄</v>
      </c>
      <c r="C3293">
        <v>2</v>
      </c>
      <c r="D3293" t="s">
        <v>328</v>
      </c>
      <c r="E3293" s="1">
        <v>45607</v>
      </c>
      <c r="F3293" s="1">
        <v>45611</v>
      </c>
      <c r="G3293" s="1">
        <v>45609</v>
      </c>
      <c r="H3293" s="1">
        <v>45656</v>
      </c>
      <c r="I3293" s="1">
        <v>45611</v>
      </c>
      <c r="J3293" t="s">
        <v>31</v>
      </c>
      <c r="K3293" t="s">
        <v>39</v>
      </c>
      <c r="L3293">
        <v>9000</v>
      </c>
      <c r="M3293">
        <v>9000</v>
      </c>
      <c r="N3293">
        <v>-2</v>
      </c>
      <c r="O3293" t="s">
        <v>1407</v>
      </c>
      <c r="P3293" t="s">
        <v>3487</v>
      </c>
      <c r="Q3293" t="s">
        <v>3488</v>
      </c>
      <c r="R3293" t="s">
        <v>758</v>
      </c>
      <c r="S3293" t="s">
        <v>3735</v>
      </c>
      <c r="T3293">
        <v>18</v>
      </c>
    </row>
    <row r="3294" spans="1:20" x14ac:dyDescent="0.3">
      <c r="A3294" t="s">
        <v>4284</v>
      </c>
      <c r="B3294" t="str">
        <f>_xlfn.CONCAT(쿼리1[[#This Row],[주문번호]], "-", 쿼리1[[#This Row],[공정명]])</f>
        <v>20241021-1000169275-인쇄</v>
      </c>
      <c r="C3294">
        <v>2</v>
      </c>
      <c r="D3294" t="s">
        <v>328</v>
      </c>
      <c r="E3294" s="1">
        <v>45586</v>
      </c>
      <c r="F3294" s="1">
        <v>45590</v>
      </c>
      <c r="G3294" s="1">
        <v>45589</v>
      </c>
      <c r="H3294" s="1">
        <v>45656</v>
      </c>
      <c r="I3294" s="1">
        <v>45595</v>
      </c>
      <c r="J3294" t="s">
        <v>31</v>
      </c>
      <c r="K3294" t="s">
        <v>39</v>
      </c>
      <c r="L3294">
        <v>12000</v>
      </c>
      <c r="M3294">
        <v>6000</v>
      </c>
      <c r="N3294">
        <v>-1</v>
      </c>
      <c r="O3294" t="s">
        <v>1407</v>
      </c>
      <c r="P3294" t="s">
        <v>3251</v>
      </c>
      <c r="Q3294" t="s">
        <v>4285</v>
      </c>
      <c r="R3294" t="s">
        <v>758</v>
      </c>
      <c r="S3294" t="s">
        <v>3735</v>
      </c>
      <c r="T3294">
        <v>24</v>
      </c>
    </row>
    <row r="3295" spans="1:20" x14ac:dyDescent="0.3">
      <c r="A3295" t="s">
        <v>4338</v>
      </c>
      <c r="B3295" t="str">
        <f>_xlfn.CONCAT(쿼리1[[#This Row],[주문번호]], "-", 쿼리1[[#This Row],[공정명]])</f>
        <v>20241011-1000163056-인쇄</v>
      </c>
      <c r="C3295">
        <v>2</v>
      </c>
      <c r="D3295" t="s">
        <v>328</v>
      </c>
      <c r="E3295" s="1">
        <v>45576</v>
      </c>
      <c r="F3295" s="1">
        <v>45582</v>
      </c>
      <c r="G3295" s="1">
        <v>45586</v>
      </c>
      <c r="H3295" s="1">
        <v>45656</v>
      </c>
      <c r="I3295" s="1">
        <v>45587</v>
      </c>
      <c r="J3295" t="s">
        <v>31</v>
      </c>
      <c r="K3295" t="s">
        <v>32</v>
      </c>
      <c r="L3295">
        <v>18000</v>
      </c>
      <c r="M3295">
        <v>18000</v>
      </c>
      <c r="N3295">
        <v>4</v>
      </c>
      <c r="O3295" t="s">
        <v>1407</v>
      </c>
      <c r="P3295" t="s">
        <v>1642</v>
      </c>
      <c r="Q3295" t="s">
        <v>3484</v>
      </c>
      <c r="R3295" t="s">
        <v>758</v>
      </c>
      <c r="S3295" t="s">
        <v>3735</v>
      </c>
      <c r="T3295">
        <v>36</v>
      </c>
    </row>
    <row r="3296" spans="1:20" x14ac:dyDescent="0.3">
      <c r="A3296" t="s">
        <v>4339</v>
      </c>
      <c r="B3296" t="str">
        <f>_xlfn.CONCAT(쿼리1[[#This Row],[주문번호]], "-", 쿼리1[[#This Row],[공정명]])</f>
        <v>20241205-1000166493-인쇄</v>
      </c>
      <c r="C3296">
        <v>2</v>
      </c>
      <c r="D3296" t="s">
        <v>328</v>
      </c>
      <c r="E3296" s="1">
        <v>45631</v>
      </c>
      <c r="F3296" s="1">
        <v>45637</v>
      </c>
      <c r="G3296" s="1">
        <v>45636</v>
      </c>
      <c r="H3296" s="1">
        <v>45656</v>
      </c>
      <c r="I3296" s="1">
        <v>45642</v>
      </c>
      <c r="J3296" t="s">
        <v>31</v>
      </c>
      <c r="K3296" t="s">
        <v>39</v>
      </c>
      <c r="L3296">
        <v>6000</v>
      </c>
      <c r="M3296">
        <v>6000</v>
      </c>
      <c r="N3296">
        <v>-1</v>
      </c>
      <c r="O3296" t="s">
        <v>779</v>
      </c>
      <c r="P3296" t="s">
        <v>780</v>
      </c>
      <c r="Q3296" t="s">
        <v>4340</v>
      </c>
      <c r="R3296" t="s">
        <v>766</v>
      </c>
      <c r="S3296" t="s">
        <v>3735</v>
      </c>
      <c r="T3296">
        <v>30</v>
      </c>
    </row>
    <row r="3297" spans="1:20" x14ac:dyDescent="0.3">
      <c r="A3297" t="s">
        <v>4341</v>
      </c>
      <c r="B3297" t="str">
        <f>_xlfn.CONCAT(쿼리1[[#This Row],[주문번호]], "-", 쿼리1[[#This Row],[공정명]])</f>
        <v>20241128-1000164810-인쇄</v>
      </c>
      <c r="C3297">
        <v>2</v>
      </c>
      <c r="D3297" t="s">
        <v>328</v>
      </c>
      <c r="E3297" s="1">
        <v>45624</v>
      </c>
      <c r="F3297" s="1">
        <v>45630</v>
      </c>
      <c r="G3297" s="1">
        <v>45630</v>
      </c>
      <c r="H3297" s="1">
        <v>45656</v>
      </c>
      <c r="I3297" s="1">
        <v>45633</v>
      </c>
      <c r="J3297" t="s">
        <v>31</v>
      </c>
      <c r="K3297" t="s">
        <v>39</v>
      </c>
      <c r="L3297">
        <v>6000</v>
      </c>
      <c r="M3297">
        <v>6000</v>
      </c>
      <c r="N3297">
        <v>0</v>
      </c>
      <c r="O3297" t="s">
        <v>763</v>
      </c>
      <c r="P3297" t="s">
        <v>764</v>
      </c>
      <c r="Q3297" t="s">
        <v>777</v>
      </c>
      <c r="R3297" t="s">
        <v>766</v>
      </c>
      <c r="S3297" t="s">
        <v>3735</v>
      </c>
      <c r="T3297">
        <v>30</v>
      </c>
    </row>
    <row r="3298" spans="1:20" x14ac:dyDescent="0.3">
      <c r="A3298" t="s">
        <v>4342</v>
      </c>
      <c r="B3298" t="str">
        <f>_xlfn.CONCAT(쿼리1[[#This Row],[주문번호]], "-", 쿼리1[[#This Row],[공정명]])</f>
        <v>20241209-1000165782-인쇄</v>
      </c>
      <c r="C3298">
        <v>2</v>
      </c>
      <c r="D3298" t="s">
        <v>328</v>
      </c>
      <c r="E3298" s="1">
        <v>45635</v>
      </c>
      <c r="F3298" s="1">
        <v>45639</v>
      </c>
      <c r="G3298" s="1">
        <v>45639</v>
      </c>
      <c r="H3298" s="1">
        <v>45656</v>
      </c>
      <c r="I3298" s="1">
        <v>45648</v>
      </c>
      <c r="J3298" t="s">
        <v>31</v>
      </c>
      <c r="K3298" t="s">
        <v>39</v>
      </c>
      <c r="L3298">
        <v>6000</v>
      </c>
      <c r="M3298">
        <v>6000</v>
      </c>
      <c r="N3298">
        <v>0</v>
      </c>
      <c r="O3298" t="s">
        <v>1095</v>
      </c>
      <c r="P3298" t="s">
        <v>1111</v>
      </c>
      <c r="Q3298" t="s">
        <v>1121</v>
      </c>
      <c r="R3298" t="s">
        <v>766</v>
      </c>
      <c r="S3298" t="s">
        <v>3735</v>
      </c>
      <c r="T3298">
        <v>30</v>
      </c>
    </row>
    <row r="3299" spans="1:20" x14ac:dyDescent="0.3">
      <c r="A3299" t="s">
        <v>4343</v>
      </c>
      <c r="B3299" t="str">
        <f>_xlfn.CONCAT(쿼리1[[#This Row],[주문번호]], "-", 쿼리1[[#This Row],[공정명]])</f>
        <v>20241216-1000162922-인쇄</v>
      </c>
      <c r="C3299">
        <v>2</v>
      </c>
      <c r="D3299" t="s">
        <v>328</v>
      </c>
      <c r="E3299" s="1">
        <v>45642</v>
      </c>
      <c r="F3299" s="1">
        <v>45646</v>
      </c>
      <c r="G3299" s="1">
        <v>45652</v>
      </c>
      <c r="H3299" s="1">
        <v>45656</v>
      </c>
      <c r="I3299" s="1">
        <v>45654</v>
      </c>
      <c r="J3299" t="s">
        <v>31</v>
      </c>
      <c r="K3299" t="s">
        <v>32</v>
      </c>
      <c r="L3299">
        <v>6000</v>
      </c>
      <c r="M3299">
        <v>6000</v>
      </c>
      <c r="N3299">
        <v>6</v>
      </c>
      <c r="O3299" t="s">
        <v>1095</v>
      </c>
      <c r="P3299" t="s">
        <v>1111</v>
      </c>
      <c r="Q3299" t="s">
        <v>1112</v>
      </c>
      <c r="R3299" t="s">
        <v>766</v>
      </c>
      <c r="S3299" t="s">
        <v>3735</v>
      </c>
      <c r="T3299">
        <v>30</v>
      </c>
    </row>
    <row r="3300" spans="1:20" x14ac:dyDescent="0.3">
      <c r="A3300" t="s">
        <v>4344</v>
      </c>
      <c r="B3300" t="str">
        <f>_xlfn.CONCAT(쿼리1[[#This Row],[주문번호]], "-", 쿼리1[[#This Row],[공정명]])</f>
        <v>20241028-1000162922-인쇄</v>
      </c>
      <c r="C3300">
        <v>2</v>
      </c>
      <c r="D3300" t="s">
        <v>328</v>
      </c>
      <c r="E3300" s="1">
        <v>45593</v>
      </c>
      <c r="F3300" s="1">
        <v>45596</v>
      </c>
      <c r="G3300" s="1">
        <v>45600</v>
      </c>
      <c r="H3300" s="1">
        <v>45656</v>
      </c>
      <c r="I3300" s="1">
        <v>45621</v>
      </c>
      <c r="J3300" t="s">
        <v>31</v>
      </c>
      <c r="K3300" t="s">
        <v>32</v>
      </c>
      <c r="L3300">
        <v>6000</v>
      </c>
      <c r="M3300">
        <v>6000</v>
      </c>
      <c r="N3300">
        <v>4</v>
      </c>
      <c r="O3300" t="s">
        <v>1095</v>
      </c>
      <c r="P3300" t="s">
        <v>1111</v>
      </c>
      <c r="Q3300" t="s">
        <v>1112</v>
      </c>
      <c r="R3300" t="s">
        <v>766</v>
      </c>
      <c r="S3300" t="s">
        <v>3735</v>
      </c>
      <c r="T3300">
        <v>30</v>
      </c>
    </row>
    <row r="3301" spans="1:20" x14ac:dyDescent="0.3">
      <c r="A3301" t="s">
        <v>4345</v>
      </c>
      <c r="B3301" t="str">
        <f>_xlfn.CONCAT(쿼리1[[#This Row],[주문번호]], "-", 쿼리1[[#This Row],[공정명]])</f>
        <v>20241128-1000164782-인쇄</v>
      </c>
      <c r="C3301">
        <v>2</v>
      </c>
      <c r="D3301" t="s">
        <v>328</v>
      </c>
      <c r="E3301" s="1">
        <v>45624</v>
      </c>
      <c r="F3301" s="1">
        <v>45630</v>
      </c>
      <c r="G3301" s="1">
        <v>45637</v>
      </c>
      <c r="H3301" s="1">
        <v>45656</v>
      </c>
      <c r="I3301" s="1">
        <v>45640</v>
      </c>
      <c r="J3301" t="s">
        <v>31</v>
      </c>
      <c r="K3301" t="s">
        <v>32</v>
      </c>
      <c r="L3301">
        <v>6000</v>
      </c>
      <c r="M3301">
        <v>6000</v>
      </c>
      <c r="N3301">
        <v>7</v>
      </c>
      <c r="O3301" t="s">
        <v>763</v>
      </c>
      <c r="P3301" t="s">
        <v>764</v>
      </c>
      <c r="Q3301" t="s">
        <v>4346</v>
      </c>
      <c r="R3301" t="s">
        <v>766</v>
      </c>
      <c r="S3301" t="s">
        <v>3735</v>
      </c>
      <c r="T3301">
        <v>30</v>
      </c>
    </row>
    <row r="3302" spans="1:20" x14ac:dyDescent="0.3">
      <c r="A3302" t="s">
        <v>4347</v>
      </c>
      <c r="B3302" t="str">
        <f>_xlfn.CONCAT(쿼리1[[#This Row],[주문번호]], "-", 쿼리1[[#This Row],[공정명]])</f>
        <v>20241128-1000164747-인쇄</v>
      </c>
      <c r="C3302">
        <v>2</v>
      </c>
      <c r="D3302" t="s">
        <v>328</v>
      </c>
      <c r="E3302" s="1">
        <v>45624</v>
      </c>
      <c r="F3302" s="1">
        <v>45630</v>
      </c>
      <c r="G3302" s="1">
        <v>45630</v>
      </c>
      <c r="H3302" s="1">
        <v>45656</v>
      </c>
      <c r="I3302" s="1">
        <v>45633</v>
      </c>
      <c r="J3302" t="s">
        <v>31</v>
      </c>
      <c r="K3302" t="s">
        <v>39</v>
      </c>
      <c r="L3302">
        <v>6000</v>
      </c>
      <c r="M3302">
        <v>6000</v>
      </c>
      <c r="N3302">
        <v>0</v>
      </c>
      <c r="O3302" t="s">
        <v>763</v>
      </c>
      <c r="P3302" t="s">
        <v>764</v>
      </c>
      <c r="Q3302" t="s">
        <v>1699</v>
      </c>
      <c r="R3302" t="s">
        <v>766</v>
      </c>
      <c r="S3302" t="s">
        <v>3735</v>
      </c>
      <c r="T3302">
        <v>30</v>
      </c>
    </row>
    <row r="3303" spans="1:20" x14ac:dyDescent="0.3">
      <c r="A3303" t="s">
        <v>4348</v>
      </c>
      <c r="B3303" t="str">
        <f>_xlfn.CONCAT(쿼리1[[#This Row],[주문번호]], "-", 쿼리1[[#This Row],[공정명]])</f>
        <v>20241209-1000164768-인쇄</v>
      </c>
      <c r="C3303">
        <v>2</v>
      </c>
      <c r="D3303" t="s">
        <v>328</v>
      </c>
      <c r="E3303" s="1">
        <v>45635</v>
      </c>
      <c r="F3303" s="1">
        <v>45639</v>
      </c>
      <c r="G3303" s="1">
        <v>45642</v>
      </c>
      <c r="H3303" s="1">
        <v>45656</v>
      </c>
      <c r="I3303" s="1">
        <v>45648</v>
      </c>
      <c r="J3303" t="s">
        <v>31</v>
      </c>
      <c r="K3303" t="s">
        <v>32</v>
      </c>
      <c r="L3303">
        <v>6000</v>
      </c>
      <c r="M3303">
        <v>6000</v>
      </c>
      <c r="N3303">
        <v>3</v>
      </c>
      <c r="O3303" t="s">
        <v>763</v>
      </c>
      <c r="P3303" t="s">
        <v>764</v>
      </c>
      <c r="Q3303" t="s">
        <v>4116</v>
      </c>
      <c r="R3303" t="s">
        <v>766</v>
      </c>
      <c r="S3303" t="s">
        <v>3735</v>
      </c>
      <c r="T3303">
        <v>30</v>
      </c>
    </row>
    <row r="3304" spans="1:20" x14ac:dyDescent="0.3">
      <c r="A3304" t="s">
        <v>4349</v>
      </c>
      <c r="B3304" t="str">
        <f>_xlfn.CONCAT(쿼리1[[#This Row],[주문번호]], "-", 쿼리1[[#This Row],[공정명]])</f>
        <v>20241028-1000150695-인쇄</v>
      </c>
      <c r="C3304">
        <v>2</v>
      </c>
      <c r="D3304" t="s">
        <v>328</v>
      </c>
      <c r="E3304" s="1">
        <v>45593</v>
      </c>
      <c r="F3304" s="1">
        <v>45597</v>
      </c>
      <c r="G3304" s="1">
        <v>45600</v>
      </c>
      <c r="H3304" s="1">
        <v>45656</v>
      </c>
      <c r="I3304" s="1">
        <v>45621</v>
      </c>
      <c r="J3304" t="s">
        <v>31</v>
      </c>
      <c r="K3304" t="s">
        <v>32</v>
      </c>
      <c r="L3304">
        <v>6000</v>
      </c>
      <c r="M3304">
        <v>6000</v>
      </c>
      <c r="N3304">
        <v>3</v>
      </c>
      <c r="O3304" t="s">
        <v>1095</v>
      </c>
      <c r="P3304" t="s">
        <v>1100</v>
      </c>
      <c r="Q3304" t="s">
        <v>4350</v>
      </c>
      <c r="R3304" t="s">
        <v>766</v>
      </c>
      <c r="S3304" t="s">
        <v>3735</v>
      </c>
      <c r="T3304">
        <v>30</v>
      </c>
    </row>
    <row r="3305" spans="1:20" x14ac:dyDescent="0.3">
      <c r="A3305" t="s">
        <v>4351</v>
      </c>
      <c r="B3305" t="str">
        <f>_xlfn.CONCAT(쿼리1[[#This Row],[주문번호]], "-", 쿼리1[[#This Row],[공정명]])</f>
        <v>20241213-1000162938-인쇄</v>
      </c>
      <c r="C3305">
        <v>2</v>
      </c>
      <c r="D3305" t="s">
        <v>328</v>
      </c>
      <c r="E3305" s="1">
        <v>45639</v>
      </c>
      <c r="F3305" s="1">
        <v>45644</v>
      </c>
      <c r="G3305" s="1">
        <v>45649</v>
      </c>
      <c r="H3305" s="1">
        <v>45656</v>
      </c>
      <c r="I3305" s="1">
        <v>45654</v>
      </c>
      <c r="J3305" t="s">
        <v>31</v>
      </c>
      <c r="K3305" t="s">
        <v>32</v>
      </c>
      <c r="L3305">
        <v>6000</v>
      </c>
      <c r="M3305">
        <v>6000</v>
      </c>
      <c r="N3305">
        <v>5</v>
      </c>
      <c r="O3305" t="s">
        <v>1095</v>
      </c>
      <c r="P3305" t="s">
        <v>1111</v>
      </c>
      <c r="Q3305" t="s">
        <v>1693</v>
      </c>
      <c r="R3305" t="s">
        <v>766</v>
      </c>
      <c r="S3305" t="s">
        <v>3735</v>
      </c>
      <c r="T3305">
        <v>30</v>
      </c>
    </row>
    <row r="3306" spans="1:20" x14ac:dyDescent="0.3">
      <c r="A3306" t="s">
        <v>2326</v>
      </c>
      <c r="B3306" t="str">
        <f>_xlfn.CONCAT(쿼리1[[#This Row],[주문번호]], "-", 쿼리1[[#This Row],[공정명]])</f>
        <v>20241101-1000169310-제대</v>
      </c>
      <c r="C3306">
        <v>4</v>
      </c>
      <c r="D3306" t="s">
        <v>80</v>
      </c>
      <c r="E3306" s="1">
        <v>45597</v>
      </c>
      <c r="F3306" s="1">
        <v>45610</v>
      </c>
      <c r="G3306" s="1">
        <v>45618</v>
      </c>
      <c r="H3306" s="1">
        <v>45656</v>
      </c>
      <c r="I3306" s="1">
        <v>45618</v>
      </c>
      <c r="J3306" t="s">
        <v>31</v>
      </c>
      <c r="K3306" t="s">
        <v>32</v>
      </c>
      <c r="L3306">
        <v>48000</v>
      </c>
      <c r="M3306">
        <v>45950</v>
      </c>
      <c r="N3306">
        <v>8</v>
      </c>
      <c r="O3306" t="s">
        <v>2327</v>
      </c>
      <c r="P3306" t="s">
        <v>2328</v>
      </c>
      <c r="Q3306" t="s">
        <v>2329</v>
      </c>
      <c r="R3306" t="s">
        <v>204</v>
      </c>
      <c r="S3306" t="s">
        <v>256</v>
      </c>
      <c r="T3306">
        <v>48000</v>
      </c>
    </row>
    <row r="3307" spans="1:20" x14ac:dyDescent="0.3">
      <c r="A3307" t="s">
        <v>2330</v>
      </c>
      <c r="B3307" t="str">
        <f>_xlfn.CONCAT(쿼리1[[#This Row],[주문번호]], "-", 쿼리1[[#This Row],[공정명]])</f>
        <v>20241014-1000169310-제대</v>
      </c>
      <c r="C3307">
        <v>4</v>
      </c>
      <c r="D3307" t="s">
        <v>80</v>
      </c>
      <c r="E3307" s="1">
        <v>45579</v>
      </c>
      <c r="F3307" s="1">
        <v>45589</v>
      </c>
      <c r="G3307" s="1">
        <v>45594</v>
      </c>
      <c r="H3307" s="1">
        <v>45656</v>
      </c>
      <c r="I3307" s="1">
        <v>45595</v>
      </c>
      <c r="J3307" t="s">
        <v>31</v>
      </c>
      <c r="K3307" t="s">
        <v>32</v>
      </c>
      <c r="L3307">
        <v>48000</v>
      </c>
      <c r="M3307">
        <v>46200</v>
      </c>
      <c r="N3307">
        <v>5</v>
      </c>
      <c r="O3307" t="s">
        <v>2327</v>
      </c>
      <c r="P3307" t="s">
        <v>2328</v>
      </c>
      <c r="Q3307" t="s">
        <v>2329</v>
      </c>
      <c r="R3307" t="s">
        <v>204</v>
      </c>
      <c r="S3307" t="s">
        <v>256</v>
      </c>
      <c r="T3307">
        <v>48000</v>
      </c>
    </row>
    <row r="3308" spans="1:20" x14ac:dyDescent="0.3">
      <c r="A3308" t="s">
        <v>1122</v>
      </c>
      <c r="B3308" t="str">
        <f>_xlfn.CONCAT(쿼리1[[#This Row],[주문번호]], "-", 쿼리1[[#This Row],[공정명]])</f>
        <v>20241002-1000168423-제대</v>
      </c>
      <c r="C3308">
        <v>4</v>
      </c>
      <c r="D3308" t="s">
        <v>80</v>
      </c>
      <c r="E3308" s="1">
        <v>45567</v>
      </c>
      <c r="F3308" s="1">
        <v>45580</v>
      </c>
      <c r="G3308" s="1">
        <v>45580</v>
      </c>
      <c r="H3308" s="1">
        <v>45656</v>
      </c>
      <c r="I3308" s="1">
        <v>45580</v>
      </c>
      <c r="J3308" t="s">
        <v>31</v>
      </c>
      <c r="K3308" t="s">
        <v>39</v>
      </c>
      <c r="L3308">
        <v>24000</v>
      </c>
      <c r="M3308">
        <v>22800</v>
      </c>
      <c r="N3308">
        <v>0</v>
      </c>
      <c r="O3308" t="s">
        <v>1123</v>
      </c>
      <c r="P3308" t="s">
        <v>1124</v>
      </c>
      <c r="Q3308" t="s">
        <v>1125</v>
      </c>
      <c r="R3308" t="s">
        <v>204</v>
      </c>
      <c r="S3308" t="s">
        <v>256</v>
      </c>
      <c r="T3308">
        <v>24000</v>
      </c>
    </row>
    <row r="3309" spans="1:20" x14ac:dyDescent="0.3">
      <c r="A3309" t="s">
        <v>2331</v>
      </c>
      <c r="B3309" t="str">
        <f>_xlfn.CONCAT(쿼리1[[#This Row],[주문번호]], "-", 쿼리1[[#This Row],[공정명]])</f>
        <v>20241014-1000169319-제대</v>
      </c>
      <c r="C3309">
        <v>4</v>
      </c>
      <c r="D3309" t="s">
        <v>80</v>
      </c>
      <c r="E3309" s="1">
        <v>45579</v>
      </c>
      <c r="F3309" s="1">
        <v>45589</v>
      </c>
      <c r="G3309" s="1">
        <v>45589</v>
      </c>
      <c r="H3309" s="1">
        <v>45656</v>
      </c>
      <c r="I3309" s="1">
        <v>45589</v>
      </c>
      <c r="J3309" t="s">
        <v>31</v>
      </c>
      <c r="K3309" t="s">
        <v>39</v>
      </c>
      <c r="L3309">
        <v>48000</v>
      </c>
      <c r="M3309">
        <v>47300</v>
      </c>
      <c r="N3309">
        <v>0</v>
      </c>
      <c r="O3309" t="s">
        <v>2327</v>
      </c>
      <c r="P3309" t="s">
        <v>2328</v>
      </c>
      <c r="Q3309" t="s">
        <v>2332</v>
      </c>
      <c r="R3309" t="s">
        <v>204</v>
      </c>
      <c r="S3309" t="s">
        <v>256</v>
      </c>
      <c r="T3309">
        <v>48000</v>
      </c>
    </row>
    <row r="3310" spans="1:20" x14ac:dyDescent="0.3">
      <c r="A3310" t="s">
        <v>2333</v>
      </c>
      <c r="B3310" t="str">
        <f>_xlfn.CONCAT(쿼리1[[#This Row],[주문번호]], "-", 쿼리1[[#This Row],[공정명]])</f>
        <v>20241021-1000169319-제대</v>
      </c>
      <c r="C3310">
        <v>4</v>
      </c>
      <c r="D3310" t="s">
        <v>80</v>
      </c>
      <c r="E3310" s="1">
        <v>45586</v>
      </c>
      <c r="F3310" s="1">
        <v>45597</v>
      </c>
      <c r="G3310" s="1">
        <v>45595</v>
      </c>
      <c r="H3310" s="1">
        <v>45656</v>
      </c>
      <c r="I3310" s="1">
        <v>45595</v>
      </c>
      <c r="J3310" t="s">
        <v>31</v>
      </c>
      <c r="K3310" t="s">
        <v>39</v>
      </c>
      <c r="L3310">
        <v>48000</v>
      </c>
      <c r="M3310">
        <v>47750</v>
      </c>
      <c r="N3310">
        <v>-2</v>
      </c>
      <c r="O3310" t="s">
        <v>2327</v>
      </c>
      <c r="P3310" t="s">
        <v>2328</v>
      </c>
      <c r="Q3310" t="s">
        <v>2332</v>
      </c>
      <c r="R3310" t="s">
        <v>204</v>
      </c>
      <c r="S3310" t="s">
        <v>256</v>
      </c>
      <c r="T3310">
        <v>48000</v>
      </c>
    </row>
    <row r="3311" spans="1:20" x14ac:dyDescent="0.3">
      <c r="A3311" t="s">
        <v>4352</v>
      </c>
      <c r="B3311" t="str">
        <f>_xlfn.CONCAT(쿼리1[[#This Row],[주문번호]], "-", 쿼리1[[#This Row],[공정명]])</f>
        <v>20241111-1000169593-제대</v>
      </c>
      <c r="C3311">
        <v>2</v>
      </c>
      <c r="D3311" t="s">
        <v>80</v>
      </c>
      <c r="E3311" s="1">
        <v>45607</v>
      </c>
      <c r="F3311" s="1">
        <v>45617</v>
      </c>
      <c r="G3311" s="1">
        <v>45622</v>
      </c>
      <c r="H3311" s="1">
        <v>45656</v>
      </c>
      <c r="I3311" s="1">
        <v>45622</v>
      </c>
      <c r="J3311" t="s">
        <v>31</v>
      </c>
      <c r="K3311" t="s">
        <v>32</v>
      </c>
      <c r="L3311">
        <v>21428</v>
      </c>
      <c r="M3311">
        <v>20400</v>
      </c>
      <c r="N3311">
        <v>5</v>
      </c>
      <c r="O3311" t="s">
        <v>2357</v>
      </c>
      <c r="P3311" t="s">
        <v>1904</v>
      </c>
      <c r="Q3311" t="s">
        <v>42</v>
      </c>
      <c r="R3311" t="s">
        <v>2844</v>
      </c>
      <c r="S3311" t="s">
        <v>256</v>
      </c>
      <c r="T3311">
        <v>21428</v>
      </c>
    </row>
    <row r="3312" spans="1:20" x14ac:dyDescent="0.3">
      <c r="A3312" t="s">
        <v>3479</v>
      </c>
      <c r="B3312" t="str">
        <f>_xlfn.CONCAT(쿼리1[[#This Row],[주문번호]], "-", 쿼리1[[#This Row],[공정명]])</f>
        <v>20241024-1000169477-제대</v>
      </c>
      <c r="C3312">
        <v>2</v>
      </c>
      <c r="D3312" t="s">
        <v>80</v>
      </c>
      <c r="E3312" s="1">
        <v>45589</v>
      </c>
      <c r="F3312" s="1">
        <v>45601</v>
      </c>
      <c r="G3312" s="1">
        <v>45602</v>
      </c>
      <c r="H3312" s="1">
        <v>45656</v>
      </c>
      <c r="I3312" s="1">
        <v>45602</v>
      </c>
      <c r="J3312" t="s">
        <v>31</v>
      </c>
      <c r="K3312" t="s">
        <v>32</v>
      </c>
      <c r="L3312">
        <v>21428</v>
      </c>
      <c r="M3312">
        <v>21650</v>
      </c>
      <c r="N3312">
        <v>1</v>
      </c>
      <c r="O3312" t="s">
        <v>2357</v>
      </c>
      <c r="P3312" t="s">
        <v>1515</v>
      </c>
      <c r="Q3312" t="s">
        <v>42</v>
      </c>
      <c r="R3312" t="s">
        <v>973</v>
      </c>
      <c r="S3312" t="s">
        <v>256</v>
      </c>
      <c r="T3312">
        <v>21428</v>
      </c>
    </row>
    <row r="3313" spans="1:20" x14ac:dyDescent="0.3">
      <c r="A3313" t="s">
        <v>4353</v>
      </c>
      <c r="B3313" t="str">
        <f>_xlfn.CONCAT(쿼리1[[#This Row],[주문번호]], "-", 쿼리1[[#This Row],[공정명]])</f>
        <v>20241118-1000159286-제대</v>
      </c>
      <c r="C3313">
        <v>4</v>
      </c>
      <c r="D3313" t="s">
        <v>80</v>
      </c>
      <c r="E3313" s="1">
        <v>45614</v>
      </c>
      <c r="F3313" s="1">
        <v>45625</v>
      </c>
      <c r="G3313" s="1">
        <v>45630</v>
      </c>
      <c r="H3313" s="1">
        <v>45656</v>
      </c>
      <c r="I3313" s="1">
        <v>45630</v>
      </c>
      <c r="J3313" t="s">
        <v>31</v>
      </c>
      <c r="K3313" t="s">
        <v>32</v>
      </c>
      <c r="L3313">
        <v>57142</v>
      </c>
      <c r="M3313">
        <v>53880</v>
      </c>
      <c r="N3313">
        <v>5</v>
      </c>
      <c r="O3313" t="s">
        <v>55</v>
      </c>
      <c r="P3313" t="s">
        <v>4354</v>
      </c>
      <c r="Q3313" t="s">
        <v>4355</v>
      </c>
      <c r="R3313" t="s">
        <v>4356</v>
      </c>
      <c r="S3313" t="s">
        <v>256</v>
      </c>
      <c r="T3313">
        <v>57142</v>
      </c>
    </row>
    <row r="3314" spans="1:20" x14ac:dyDescent="0.3">
      <c r="A3314" t="s">
        <v>4357</v>
      </c>
      <c r="B3314" t="str">
        <f>_xlfn.CONCAT(쿼리1[[#This Row],[주문번호]], "-", 쿼리1[[#This Row],[공정명]])</f>
        <v>20241218-1000168252-제대</v>
      </c>
      <c r="C3314">
        <v>5</v>
      </c>
      <c r="D3314" t="s">
        <v>80</v>
      </c>
      <c r="E3314" s="1">
        <v>45644</v>
      </c>
      <c r="F3314" s="1">
        <v>45658</v>
      </c>
      <c r="G3314" s="1"/>
      <c r="H3314" s="1">
        <v>45656</v>
      </c>
      <c r="I3314" s="1">
        <v>45653</v>
      </c>
      <c r="J3314" t="s">
        <v>21</v>
      </c>
      <c r="K3314" t="s">
        <v>282</v>
      </c>
      <c r="L3314">
        <v>30000</v>
      </c>
      <c r="O3314" t="s">
        <v>3728</v>
      </c>
      <c r="P3314" t="s">
        <v>3577</v>
      </c>
      <c r="Q3314" t="s">
        <v>4358</v>
      </c>
      <c r="R3314" t="s">
        <v>4359</v>
      </c>
      <c r="S3314" t="s">
        <v>256</v>
      </c>
      <c r="T3314">
        <v>30000</v>
      </c>
    </row>
    <row r="3315" spans="1:20" x14ac:dyDescent="0.3">
      <c r="A3315" t="s">
        <v>4360</v>
      </c>
      <c r="B3315" t="str">
        <f>_xlfn.CONCAT(쿼리1[[#This Row],[주문번호]], "-", 쿼리1[[#This Row],[공정명]])</f>
        <v>20241218-1000168248-제대</v>
      </c>
      <c r="C3315">
        <v>5</v>
      </c>
      <c r="D3315" t="s">
        <v>80</v>
      </c>
      <c r="E3315" s="1">
        <v>45644</v>
      </c>
      <c r="F3315" s="1">
        <v>45658</v>
      </c>
      <c r="G3315" s="1"/>
      <c r="H3315" s="1">
        <v>45656</v>
      </c>
      <c r="I3315" s="1">
        <v>45653</v>
      </c>
      <c r="J3315" t="s">
        <v>21</v>
      </c>
      <c r="K3315" t="s">
        <v>282</v>
      </c>
      <c r="L3315">
        <v>20000</v>
      </c>
      <c r="O3315" t="s">
        <v>3728</v>
      </c>
      <c r="P3315" t="s">
        <v>4361</v>
      </c>
      <c r="Q3315" t="s">
        <v>4362</v>
      </c>
      <c r="R3315" t="s">
        <v>4359</v>
      </c>
      <c r="S3315" t="s">
        <v>256</v>
      </c>
      <c r="T3315">
        <v>20000</v>
      </c>
    </row>
    <row r="3316" spans="1:20" x14ac:dyDescent="0.3">
      <c r="A3316" t="s">
        <v>4157</v>
      </c>
      <c r="B3316" t="str">
        <f>_xlfn.CONCAT(쿼리1[[#This Row],[주문번호]], "-", 쿼리1[[#This Row],[공정명]])</f>
        <v>20241105-1000169370-제대</v>
      </c>
      <c r="C3316">
        <v>4</v>
      </c>
      <c r="D3316" t="s">
        <v>80</v>
      </c>
      <c r="E3316" s="1">
        <v>45601</v>
      </c>
      <c r="F3316" s="1">
        <v>45614</v>
      </c>
      <c r="G3316" s="1">
        <v>45608</v>
      </c>
      <c r="H3316" s="1">
        <v>45656</v>
      </c>
      <c r="I3316" s="1">
        <v>45608</v>
      </c>
      <c r="J3316" t="s">
        <v>31</v>
      </c>
      <c r="K3316" t="s">
        <v>39</v>
      </c>
      <c r="L3316">
        <v>18750</v>
      </c>
      <c r="M3316">
        <v>20670</v>
      </c>
      <c r="N3316">
        <v>-6</v>
      </c>
      <c r="O3316" t="s">
        <v>180</v>
      </c>
      <c r="P3316" t="s">
        <v>4035</v>
      </c>
      <c r="Q3316" t="s">
        <v>4036</v>
      </c>
      <c r="R3316" t="s">
        <v>1839</v>
      </c>
      <c r="S3316" t="s">
        <v>256</v>
      </c>
      <c r="T3316">
        <v>18750</v>
      </c>
    </row>
    <row r="3317" spans="1:20" x14ac:dyDescent="0.3">
      <c r="A3317" t="s">
        <v>4257</v>
      </c>
      <c r="B3317" t="str">
        <f>_xlfn.CONCAT(쿼리1[[#This Row],[주문번호]], "-", 쿼리1[[#This Row],[공정명]])</f>
        <v>20241205-1000169370-제대</v>
      </c>
      <c r="C3317">
        <v>4</v>
      </c>
      <c r="D3317" t="s">
        <v>80</v>
      </c>
      <c r="E3317" s="1">
        <v>45631</v>
      </c>
      <c r="F3317" s="1">
        <v>45645</v>
      </c>
      <c r="G3317" s="1">
        <v>45646</v>
      </c>
      <c r="H3317" s="1">
        <v>45656</v>
      </c>
      <c r="I3317" s="1">
        <v>45646</v>
      </c>
      <c r="J3317" t="s">
        <v>31</v>
      </c>
      <c r="K3317" t="s">
        <v>32</v>
      </c>
      <c r="L3317">
        <v>75000</v>
      </c>
      <c r="M3317">
        <v>91500</v>
      </c>
      <c r="N3317">
        <v>1</v>
      </c>
      <c r="O3317" t="s">
        <v>180</v>
      </c>
      <c r="P3317" t="s">
        <v>4035</v>
      </c>
      <c r="Q3317" t="s">
        <v>4036</v>
      </c>
      <c r="R3317" t="s">
        <v>1839</v>
      </c>
      <c r="S3317" t="s">
        <v>256</v>
      </c>
      <c r="T3317">
        <v>75000</v>
      </c>
    </row>
    <row r="3318" spans="1:20" x14ac:dyDescent="0.3">
      <c r="A3318" t="s">
        <v>4156</v>
      </c>
      <c r="B3318" t="str">
        <f>_xlfn.CONCAT(쿼리1[[#This Row],[주문번호]], "-", 쿼리1[[#This Row],[공정명]])</f>
        <v>20241220-1000169370-제대</v>
      </c>
      <c r="C3318">
        <v>4</v>
      </c>
      <c r="D3318" t="s">
        <v>80</v>
      </c>
      <c r="E3318" s="1">
        <v>45646</v>
      </c>
      <c r="F3318" s="1">
        <v>45663</v>
      </c>
      <c r="G3318" s="1"/>
      <c r="H3318" s="1">
        <v>45656</v>
      </c>
      <c r="I3318" s="1"/>
      <c r="J3318" t="s">
        <v>21</v>
      </c>
      <c r="K3318" t="s">
        <v>282</v>
      </c>
      <c r="L3318">
        <v>75000</v>
      </c>
      <c r="O3318" t="s">
        <v>180</v>
      </c>
      <c r="P3318" t="s">
        <v>4035</v>
      </c>
      <c r="Q3318" t="s">
        <v>4036</v>
      </c>
      <c r="R3318" t="s">
        <v>1839</v>
      </c>
      <c r="S3318" t="s">
        <v>256</v>
      </c>
      <c r="T3318">
        <v>75000</v>
      </c>
    </row>
    <row r="3319" spans="1:20" x14ac:dyDescent="0.3">
      <c r="A3319" t="s">
        <v>4363</v>
      </c>
      <c r="B3319" t="str">
        <f>_xlfn.CONCAT(쿼리1[[#This Row],[주문번호]], "-", 쿼리1[[#This Row],[공정명]])</f>
        <v>20241120-1000169370-제대</v>
      </c>
      <c r="C3319">
        <v>4</v>
      </c>
      <c r="D3319" t="s">
        <v>80</v>
      </c>
      <c r="E3319" s="1">
        <v>45616</v>
      </c>
      <c r="F3319" s="1">
        <v>45629</v>
      </c>
      <c r="G3319" s="1">
        <v>45628</v>
      </c>
      <c r="H3319" s="1">
        <v>45656</v>
      </c>
      <c r="I3319" s="1">
        <v>45628</v>
      </c>
      <c r="J3319" t="s">
        <v>31</v>
      </c>
      <c r="K3319" t="s">
        <v>39</v>
      </c>
      <c r="L3319">
        <v>18750</v>
      </c>
      <c r="M3319">
        <v>23270</v>
      </c>
      <c r="N3319">
        <v>-1</v>
      </c>
      <c r="O3319" t="s">
        <v>180</v>
      </c>
      <c r="P3319" t="s">
        <v>4035</v>
      </c>
      <c r="Q3319" t="s">
        <v>4036</v>
      </c>
      <c r="R3319" t="s">
        <v>1839</v>
      </c>
      <c r="S3319" t="s">
        <v>256</v>
      </c>
      <c r="T3319">
        <v>18750</v>
      </c>
    </row>
    <row r="3320" spans="1:20" x14ac:dyDescent="0.3">
      <c r="A3320" t="s">
        <v>4364</v>
      </c>
      <c r="B3320" t="str">
        <f>_xlfn.CONCAT(쿼리1[[#This Row],[주문번호]], "-", 쿼리1[[#This Row],[공정명]])</f>
        <v>20241120-1000167482-제대</v>
      </c>
      <c r="C3320">
        <v>4</v>
      </c>
      <c r="D3320" t="s">
        <v>80</v>
      </c>
      <c r="E3320" s="1">
        <v>45616</v>
      </c>
      <c r="F3320" s="1">
        <v>45624</v>
      </c>
      <c r="G3320" s="1">
        <v>45631</v>
      </c>
      <c r="H3320" s="1">
        <v>45656</v>
      </c>
      <c r="I3320" s="1">
        <v>45631</v>
      </c>
      <c r="J3320" t="s">
        <v>31</v>
      </c>
      <c r="K3320" t="s">
        <v>32</v>
      </c>
      <c r="L3320">
        <v>20000</v>
      </c>
      <c r="M3320">
        <v>19280</v>
      </c>
      <c r="N3320">
        <v>7</v>
      </c>
      <c r="O3320" t="s">
        <v>275</v>
      </c>
      <c r="P3320" t="s">
        <v>2869</v>
      </c>
      <c r="Q3320" t="s">
        <v>2870</v>
      </c>
      <c r="R3320" t="s">
        <v>2871</v>
      </c>
      <c r="S3320" t="s">
        <v>256</v>
      </c>
      <c r="T3320">
        <v>20000</v>
      </c>
    </row>
    <row r="3321" spans="1:20" x14ac:dyDescent="0.3">
      <c r="A3321" t="s">
        <v>2941</v>
      </c>
      <c r="B3321" t="str">
        <f>_xlfn.CONCAT(쿼리1[[#This Row],[주문번호]], "-", 쿼리1[[#This Row],[공정명]])</f>
        <v>20240920-1000139790-제대</v>
      </c>
      <c r="C3321">
        <v>4</v>
      </c>
      <c r="D3321" t="s">
        <v>80</v>
      </c>
      <c r="E3321" s="1">
        <v>45555</v>
      </c>
      <c r="F3321" s="1">
        <v>45568</v>
      </c>
      <c r="G3321" s="1">
        <v>45575</v>
      </c>
      <c r="H3321" s="1">
        <v>45656</v>
      </c>
      <c r="I3321" s="1">
        <v>45560</v>
      </c>
      <c r="J3321" t="s">
        <v>101</v>
      </c>
      <c r="K3321" t="s">
        <v>32</v>
      </c>
      <c r="L3321">
        <v>27272</v>
      </c>
      <c r="M3321">
        <v>27000</v>
      </c>
      <c r="N3321">
        <v>7</v>
      </c>
      <c r="O3321" t="s">
        <v>564</v>
      </c>
      <c r="P3321" t="s">
        <v>2938</v>
      </c>
      <c r="Q3321" t="s">
        <v>2939</v>
      </c>
      <c r="R3321" t="s">
        <v>429</v>
      </c>
      <c r="S3321" t="s">
        <v>256</v>
      </c>
      <c r="T3321">
        <v>27272</v>
      </c>
    </row>
    <row r="3322" spans="1:20" x14ac:dyDescent="0.3">
      <c r="A3322" t="s">
        <v>4365</v>
      </c>
      <c r="B3322" t="str">
        <f>_xlfn.CONCAT(쿼리1[[#This Row],[주문번호]], "-", 쿼리1[[#This Row],[공정명]])</f>
        <v>20241128-1000164754-인쇄</v>
      </c>
      <c r="C3322">
        <v>2</v>
      </c>
      <c r="D3322" t="s">
        <v>328</v>
      </c>
      <c r="E3322" s="1">
        <v>45624</v>
      </c>
      <c r="F3322" s="1">
        <v>45630</v>
      </c>
      <c r="G3322" s="1">
        <v>45637</v>
      </c>
      <c r="H3322" s="1">
        <v>45656</v>
      </c>
      <c r="I3322" s="1">
        <v>45640</v>
      </c>
      <c r="J3322" t="s">
        <v>31</v>
      </c>
      <c r="K3322" t="s">
        <v>32</v>
      </c>
      <c r="L3322">
        <v>6000</v>
      </c>
      <c r="M3322">
        <v>6000</v>
      </c>
      <c r="N3322">
        <v>7</v>
      </c>
      <c r="O3322" t="s">
        <v>763</v>
      </c>
      <c r="P3322" t="s">
        <v>764</v>
      </c>
      <c r="Q3322" t="s">
        <v>4366</v>
      </c>
      <c r="R3322" t="s">
        <v>766</v>
      </c>
      <c r="S3322" t="s">
        <v>3735</v>
      </c>
      <c r="T3322">
        <v>30</v>
      </c>
    </row>
    <row r="3323" spans="1:20" x14ac:dyDescent="0.3">
      <c r="A3323" t="s">
        <v>4367</v>
      </c>
      <c r="B3323" t="str">
        <f>_xlfn.CONCAT(쿼리1[[#This Row],[주문번호]], "-", 쿼리1[[#This Row],[공정명]])</f>
        <v>20241128-1000164796-인쇄</v>
      </c>
      <c r="C3323">
        <v>2</v>
      </c>
      <c r="D3323" t="s">
        <v>328</v>
      </c>
      <c r="E3323" s="1">
        <v>45624</v>
      </c>
      <c r="F3323" s="1">
        <v>45630</v>
      </c>
      <c r="G3323" s="1">
        <v>45637</v>
      </c>
      <c r="H3323" s="1">
        <v>45656</v>
      </c>
      <c r="I3323" s="1">
        <v>45640</v>
      </c>
      <c r="J3323" t="s">
        <v>31</v>
      </c>
      <c r="K3323" t="s">
        <v>32</v>
      </c>
      <c r="L3323">
        <v>6000</v>
      </c>
      <c r="M3323">
        <v>6000</v>
      </c>
      <c r="N3323">
        <v>7</v>
      </c>
      <c r="O3323" t="s">
        <v>763</v>
      </c>
      <c r="P3323" t="s">
        <v>764</v>
      </c>
      <c r="Q3323" t="s">
        <v>4368</v>
      </c>
      <c r="R3323" t="s">
        <v>766</v>
      </c>
      <c r="S3323" t="s">
        <v>3735</v>
      </c>
      <c r="T3323">
        <v>30</v>
      </c>
    </row>
    <row r="3324" spans="1:20" x14ac:dyDescent="0.3">
      <c r="A3324" t="s">
        <v>4369</v>
      </c>
      <c r="B3324" t="str">
        <f>_xlfn.CONCAT(쿼리1[[#This Row],[주문번호]], "-", 쿼리1[[#This Row],[공정명]])</f>
        <v>20241008-1000168339-인쇄</v>
      </c>
      <c r="C3324">
        <v>2</v>
      </c>
      <c r="D3324" t="s">
        <v>328</v>
      </c>
      <c r="E3324" s="1">
        <v>45573</v>
      </c>
      <c r="F3324" s="1">
        <v>45579</v>
      </c>
      <c r="G3324" s="1">
        <v>45580</v>
      </c>
      <c r="H3324" s="1">
        <v>45656</v>
      </c>
      <c r="I3324" s="1">
        <v>45583</v>
      </c>
      <c r="J3324" t="s">
        <v>31</v>
      </c>
      <c r="K3324" t="s">
        <v>32</v>
      </c>
      <c r="L3324">
        <v>12000</v>
      </c>
      <c r="M3324">
        <v>12000</v>
      </c>
      <c r="N3324">
        <v>1</v>
      </c>
      <c r="O3324" t="s">
        <v>1407</v>
      </c>
      <c r="P3324" t="s">
        <v>3108</v>
      </c>
      <c r="Q3324" t="s">
        <v>3109</v>
      </c>
      <c r="R3324" t="s">
        <v>758</v>
      </c>
      <c r="S3324" t="s">
        <v>3735</v>
      </c>
      <c r="T3324">
        <v>24</v>
      </c>
    </row>
    <row r="3325" spans="1:20" x14ac:dyDescent="0.3">
      <c r="A3325" t="s">
        <v>4370</v>
      </c>
      <c r="B3325" t="str">
        <f>_xlfn.CONCAT(쿼리1[[#This Row],[주문번호]], "-", 쿼리1[[#This Row],[공정명]])</f>
        <v>20241029-1000165716-인쇄</v>
      </c>
      <c r="C3325">
        <v>2</v>
      </c>
      <c r="D3325" t="s">
        <v>328</v>
      </c>
      <c r="E3325" s="1">
        <v>45594</v>
      </c>
      <c r="F3325" s="1">
        <v>45600</v>
      </c>
      <c r="G3325" s="1">
        <v>45597</v>
      </c>
      <c r="H3325" s="1">
        <v>45656</v>
      </c>
      <c r="I3325" s="1">
        <v>45600</v>
      </c>
      <c r="J3325" t="s">
        <v>31</v>
      </c>
      <c r="K3325" t="s">
        <v>39</v>
      </c>
      <c r="L3325">
        <v>6000</v>
      </c>
      <c r="M3325">
        <v>0</v>
      </c>
      <c r="N3325">
        <v>-3</v>
      </c>
      <c r="O3325" t="s">
        <v>1407</v>
      </c>
      <c r="P3325" t="s">
        <v>3251</v>
      </c>
      <c r="Q3325" t="s">
        <v>3252</v>
      </c>
      <c r="R3325" t="s">
        <v>758</v>
      </c>
      <c r="S3325" t="s">
        <v>3735</v>
      </c>
      <c r="T3325">
        <v>12</v>
      </c>
    </row>
    <row r="3326" spans="1:20" x14ac:dyDescent="0.3">
      <c r="A3326" t="s">
        <v>4371</v>
      </c>
      <c r="B3326" t="str">
        <f>_xlfn.CONCAT(쿼리1[[#This Row],[주문번호]], "-", 쿼리1[[#This Row],[공정명]])</f>
        <v>20241219-1000169275-인쇄</v>
      </c>
      <c r="C3326">
        <v>2</v>
      </c>
      <c r="D3326" t="s">
        <v>328</v>
      </c>
      <c r="E3326" s="1">
        <v>45645</v>
      </c>
      <c r="F3326" s="1">
        <v>45651</v>
      </c>
      <c r="G3326" s="1">
        <v>45650</v>
      </c>
      <c r="H3326" s="1">
        <v>45656</v>
      </c>
      <c r="I3326" s="1">
        <v>45650</v>
      </c>
      <c r="J3326" t="s">
        <v>31</v>
      </c>
      <c r="K3326" t="s">
        <v>39</v>
      </c>
      <c r="L3326">
        <v>6000</v>
      </c>
      <c r="M3326">
        <v>6000</v>
      </c>
      <c r="N3326">
        <v>-1</v>
      </c>
      <c r="O3326" t="s">
        <v>1407</v>
      </c>
      <c r="P3326" t="s">
        <v>3251</v>
      </c>
      <c r="Q3326" t="s">
        <v>4285</v>
      </c>
      <c r="R3326" t="s">
        <v>758</v>
      </c>
      <c r="S3326" t="s">
        <v>3735</v>
      </c>
      <c r="T3326">
        <v>12</v>
      </c>
    </row>
    <row r="3327" spans="1:20" x14ac:dyDescent="0.3">
      <c r="A3327" t="s">
        <v>4372</v>
      </c>
      <c r="B3327" t="str">
        <f>_xlfn.CONCAT(쿼리1[[#This Row],[주문번호]], "-", 쿼리1[[#This Row],[공정명]])</f>
        <v>20241111-1000163056-인쇄</v>
      </c>
      <c r="C3327">
        <v>2</v>
      </c>
      <c r="D3327" t="s">
        <v>328</v>
      </c>
      <c r="E3327" s="1">
        <v>45607</v>
      </c>
      <c r="F3327" s="1">
        <v>45611</v>
      </c>
      <c r="G3327" s="1">
        <v>45609</v>
      </c>
      <c r="H3327" s="1">
        <v>45656</v>
      </c>
      <c r="I3327" s="1">
        <v>45611</v>
      </c>
      <c r="J3327" t="s">
        <v>31</v>
      </c>
      <c r="K3327" t="s">
        <v>39</v>
      </c>
      <c r="L3327">
        <v>18000</v>
      </c>
      <c r="M3327">
        <v>18000</v>
      </c>
      <c r="N3327">
        <v>-2</v>
      </c>
      <c r="O3327" t="s">
        <v>1407</v>
      </c>
      <c r="P3327" t="s">
        <v>1642</v>
      </c>
      <c r="Q3327" t="s">
        <v>3484</v>
      </c>
      <c r="R3327" t="s">
        <v>758</v>
      </c>
      <c r="S3327" t="s">
        <v>3735</v>
      </c>
      <c r="T3327">
        <v>36</v>
      </c>
    </row>
    <row r="3328" spans="1:20" x14ac:dyDescent="0.3">
      <c r="A3328" t="s">
        <v>4373</v>
      </c>
      <c r="B3328" t="str">
        <f>_xlfn.CONCAT(쿼리1[[#This Row],[주문번호]], "-", 쿼리1[[#This Row],[공정명]])</f>
        <v>20241114-1000153049-인쇄</v>
      </c>
      <c r="C3328">
        <v>2</v>
      </c>
      <c r="D3328" t="s">
        <v>328</v>
      </c>
      <c r="E3328" s="1">
        <v>45610</v>
      </c>
      <c r="F3328" s="1">
        <v>45616</v>
      </c>
      <c r="G3328" s="1">
        <v>45617</v>
      </c>
      <c r="H3328" s="1">
        <v>45656</v>
      </c>
      <c r="I3328" s="1">
        <v>45618</v>
      </c>
      <c r="J3328" t="s">
        <v>31</v>
      </c>
      <c r="K3328" t="s">
        <v>32</v>
      </c>
      <c r="L3328">
        <v>6000</v>
      </c>
      <c r="M3328">
        <v>6000</v>
      </c>
      <c r="N3328">
        <v>1</v>
      </c>
      <c r="O3328" t="s">
        <v>1407</v>
      </c>
      <c r="P3328" t="s">
        <v>1411</v>
      </c>
      <c r="Q3328" t="s">
        <v>1412</v>
      </c>
      <c r="R3328" t="s">
        <v>758</v>
      </c>
      <c r="S3328" t="s">
        <v>3735</v>
      </c>
      <c r="T3328">
        <v>12</v>
      </c>
    </row>
    <row r="3329" spans="1:20" x14ac:dyDescent="0.3">
      <c r="A3329" t="s">
        <v>1406</v>
      </c>
      <c r="B3329" t="str">
        <f>_xlfn.CONCAT(쿼리1[[#This Row],[주문번호]], "-", 쿼리1[[#This Row],[공정명]])</f>
        <v>20241011-1000151508-인쇄</v>
      </c>
      <c r="C3329">
        <v>2</v>
      </c>
      <c r="D3329" t="s">
        <v>328</v>
      </c>
      <c r="E3329" s="1">
        <v>45576</v>
      </c>
      <c r="F3329" s="1">
        <v>45582</v>
      </c>
      <c r="G3329" s="1">
        <v>45587</v>
      </c>
      <c r="H3329" s="1">
        <v>45656</v>
      </c>
      <c r="I3329" s="1">
        <v>45589</v>
      </c>
      <c r="J3329" t="s">
        <v>31</v>
      </c>
      <c r="K3329" t="s">
        <v>32</v>
      </c>
      <c r="L3329">
        <v>18000</v>
      </c>
      <c r="M3329">
        <v>18000</v>
      </c>
      <c r="N3329">
        <v>5</v>
      </c>
      <c r="O3329" t="s">
        <v>1407</v>
      </c>
      <c r="P3329" t="s">
        <v>1408</v>
      </c>
      <c r="Q3329" t="s">
        <v>1409</v>
      </c>
      <c r="R3329" t="s">
        <v>758</v>
      </c>
      <c r="S3329" t="s">
        <v>3735</v>
      </c>
      <c r="T3329">
        <v>36</v>
      </c>
    </row>
    <row r="3330" spans="1:20" x14ac:dyDescent="0.3">
      <c r="A3330" t="s">
        <v>1410</v>
      </c>
      <c r="B3330" t="str">
        <f>_xlfn.CONCAT(쿼리1[[#This Row],[주문번호]], "-", 쿼리1[[#This Row],[공정명]])</f>
        <v>20241008-1000153049-인쇄</v>
      </c>
      <c r="C3330">
        <v>2</v>
      </c>
      <c r="D3330" t="s">
        <v>328</v>
      </c>
      <c r="E3330" s="1">
        <v>45573</v>
      </c>
      <c r="F3330" s="1">
        <v>45579</v>
      </c>
      <c r="G3330" s="1">
        <v>45580</v>
      </c>
      <c r="H3330" s="1">
        <v>45656</v>
      </c>
      <c r="I3330" s="1">
        <v>45582</v>
      </c>
      <c r="J3330" t="s">
        <v>31</v>
      </c>
      <c r="K3330" t="s">
        <v>32</v>
      </c>
      <c r="L3330">
        <v>18000</v>
      </c>
      <c r="M3330">
        <v>18000</v>
      </c>
      <c r="N3330">
        <v>1</v>
      </c>
      <c r="O3330" t="s">
        <v>1407</v>
      </c>
      <c r="P3330" t="s">
        <v>1411</v>
      </c>
      <c r="Q3330" t="s">
        <v>1412</v>
      </c>
      <c r="R3330" t="s">
        <v>758</v>
      </c>
      <c r="S3330" t="s">
        <v>3735</v>
      </c>
      <c r="T3330">
        <v>36</v>
      </c>
    </row>
    <row r="3331" spans="1:20" x14ac:dyDescent="0.3">
      <c r="A3331" t="s">
        <v>1644</v>
      </c>
      <c r="B3331" t="str">
        <f>_xlfn.CONCAT(쿼리1[[#This Row],[주문번호]], "-", 쿼리1[[#This Row],[공정명]])</f>
        <v>20241029-1000163063-인쇄</v>
      </c>
      <c r="C3331">
        <v>2</v>
      </c>
      <c r="D3331" t="s">
        <v>328</v>
      </c>
      <c r="E3331" s="1">
        <v>45594</v>
      </c>
      <c r="F3331" s="1">
        <v>45600</v>
      </c>
      <c r="G3331" s="1">
        <v>45597</v>
      </c>
      <c r="H3331" s="1">
        <v>45656</v>
      </c>
      <c r="I3331" s="1">
        <v>45601</v>
      </c>
      <c r="J3331" t="s">
        <v>31</v>
      </c>
      <c r="K3331" t="s">
        <v>39</v>
      </c>
      <c r="L3331">
        <v>6000</v>
      </c>
      <c r="M3331">
        <v>0</v>
      </c>
      <c r="N3331">
        <v>-3</v>
      </c>
      <c r="O3331" t="s">
        <v>1407</v>
      </c>
      <c r="P3331" t="s">
        <v>1642</v>
      </c>
      <c r="Q3331" t="s">
        <v>1645</v>
      </c>
      <c r="R3331" t="s">
        <v>758</v>
      </c>
      <c r="S3331" t="s">
        <v>3735</v>
      </c>
      <c r="T3331">
        <v>12</v>
      </c>
    </row>
    <row r="3332" spans="1:20" x14ac:dyDescent="0.3">
      <c r="A3332" t="s">
        <v>1649</v>
      </c>
      <c r="B3332" t="str">
        <f>_xlfn.CONCAT(쿼리1[[#This Row],[주문번호]], "-", 쿼리1[[#This Row],[공정명]])</f>
        <v>20240920-1000153049-인쇄</v>
      </c>
      <c r="C3332">
        <v>2</v>
      </c>
      <c r="D3332" t="s">
        <v>328</v>
      </c>
      <c r="E3332" s="1">
        <v>45555</v>
      </c>
      <c r="F3332" s="1">
        <v>45561</v>
      </c>
      <c r="G3332" s="1">
        <v>45576</v>
      </c>
      <c r="H3332" s="1">
        <v>45656</v>
      </c>
      <c r="I3332" s="1">
        <v>45629</v>
      </c>
      <c r="J3332" t="s">
        <v>31</v>
      </c>
      <c r="K3332" t="s">
        <v>32</v>
      </c>
      <c r="L3332">
        <v>18000</v>
      </c>
      <c r="M3332">
        <v>18000</v>
      </c>
      <c r="N3332">
        <v>15</v>
      </c>
      <c r="O3332" t="s">
        <v>1407</v>
      </c>
      <c r="P3332" t="s">
        <v>1411</v>
      </c>
      <c r="Q3332" t="s">
        <v>1412</v>
      </c>
      <c r="R3332" t="s">
        <v>758</v>
      </c>
      <c r="S3332" t="s">
        <v>3735</v>
      </c>
      <c r="T3332">
        <v>36</v>
      </c>
    </row>
    <row r="3333" spans="1:20" x14ac:dyDescent="0.3">
      <c r="A3333" t="s">
        <v>1650</v>
      </c>
      <c r="B3333" t="str">
        <f>_xlfn.CONCAT(쿼리1[[#This Row],[주문번호]], "-", 쿼리1[[#This Row],[공정명]])</f>
        <v>20241007-1000163063-인쇄</v>
      </c>
      <c r="C3333">
        <v>2</v>
      </c>
      <c r="D3333" t="s">
        <v>328</v>
      </c>
      <c r="E3333" s="1">
        <v>45572</v>
      </c>
      <c r="F3333" s="1">
        <v>45576</v>
      </c>
      <c r="G3333" s="1">
        <v>45579</v>
      </c>
      <c r="H3333" s="1">
        <v>45656</v>
      </c>
      <c r="I3333" s="1">
        <v>45579</v>
      </c>
      <c r="J3333" t="s">
        <v>31</v>
      </c>
      <c r="K3333" t="s">
        <v>32</v>
      </c>
      <c r="L3333">
        <v>6000</v>
      </c>
      <c r="M3333">
        <v>0</v>
      </c>
      <c r="N3333">
        <v>3</v>
      </c>
      <c r="O3333" t="s">
        <v>1407</v>
      </c>
      <c r="P3333" t="s">
        <v>1642</v>
      </c>
      <c r="Q3333" t="s">
        <v>1645</v>
      </c>
      <c r="R3333" t="s">
        <v>758</v>
      </c>
      <c r="S3333" t="s">
        <v>3735</v>
      </c>
      <c r="T3333">
        <v>12</v>
      </c>
    </row>
    <row r="3334" spans="1:20" x14ac:dyDescent="0.3">
      <c r="A3334" t="s">
        <v>1650</v>
      </c>
      <c r="B3334" t="str">
        <f>_xlfn.CONCAT(쿼리1[[#This Row],[주문번호]], "-", 쿼리1[[#This Row],[공정명]])</f>
        <v>20241007-1000163063-인쇄</v>
      </c>
      <c r="C3334">
        <v>2</v>
      </c>
      <c r="D3334" t="s">
        <v>328</v>
      </c>
      <c r="E3334" s="1">
        <v>45572</v>
      </c>
      <c r="F3334" s="1">
        <v>45576</v>
      </c>
      <c r="G3334" s="1">
        <v>45574</v>
      </c>
      <c r="H3334" s="1">
        <v>45656</v>
      </c>
      <c r="I3334" s="1">
        <v>45579</v>
      </c>
      <c r="J3334" t="s">
        <v>31</v>
      </c>
      <c r="K3334" t="s">
        <v>39</v>
      </c>
      <c r="L3334">
        <v>6000</v>
      </c>
      <c r="M3334">
        <v>6000</v>
      </c>
      <c r="N3334">
        <v>-2</v>
      </c>
      <c r="O3334" t="s">
        <v>1407</v>
      </c>
      <c r="P3334" t="s">
        <v>1642</v>
      </c>
      <c r="Q3334" t="s">
        <v>1645</v>
      </c>
      <c r="R3334" t="s">
        <v>758</v>
      </c>
      <c r="S3334" t="s">
        <v>3735</v>
      </c>
      <c r="T3334">
        <v>12</v>
      </c>
    </row>
    <row r="3335" spans="1:20" x14ac:dyDescent="0.3">
      <c r="A3335" t="s">
        <v>1651</v>
      </c>
      <c r="B3335" t="str">
        <f>_xlfn.CONCAT(쿼리1[[#This Row],[주문번호]], "-", 쿼리1[[#This Row],[공정명]])</f>
        <v>20240920-1000168510-인쇄</v>
      </c>
      <c r="C3335">
        <v>2</v>
      </c>
      <c r="D3335" t="s">
        <v>328</v>
      </c>
      <c r="E3335" s="1">
        <v>45555</v>
      </c>
      <c r="F3335" s="1">
        <v>45560</v>
      </c>
      <c r="G3335" s="1">
        <v>45576</v>
      </c>
      <c r="H3335" s="1">
        <v>45656</v>
      </c>
      <c r="I3335" s="1">
        <v>45636</v>
      </c>
      <c r="J3335" t="s">
        <v>31</v>
      </c>
      <c r="K3335" t="s">
        <v>32</v>
      </c>
      <c r="L3335">
        <v>12000</v>
      </c>
      <c r="M3335">
        <v>12000</v>
      </c>
      <c r="N3335">
        <v>16</v>
      </c>
      <c r="O3335" t="s">
        <v>1407</v>
      </c>
      <c r="P3335" t="s">
        <v>1411</v>
      </c>
      <c r="Q3335" t="s">
        <v>1652</v>
      </c>
      <c r="R3335" t="s">
        <v>758</v>
      </c>
      <c r="S3335" t="s">
        <v>3735</v>
      </c>
      <c r="T3335">
        <v>24</v>
      </c>
    </row>
    <row r="3336" spans="1:20" x14ac:dyDescent="0.3">
      <c r="A3336" t="s">
        <v>4374</v>
      </c>
      <c r="B3336" t="str">
        <f>_xlfn.CONCAT(쿼리1[[#This Row],[주문번호]], "-", 쿼리1[[#This Row],[공정명]])</f>
        <v>20241219-1000169381-인쇄</v>
      </c>
      <c r="C3336">
        <v>2</v>
      </c>
      <c r="D3336" t="s">
        <v>328</v>
      </c>
      <c r="E3336" s="1">
        <v>45645</v>
      </c>
      <c r="F3336" s="1">
        <v>45651</v>
      </c>
      <c r="G3336" s="1">
        <v>45650</v>
      </c>
      <c r="H3336" s="1">
        <v>45656</v>
      </c>
      <c r="I3336" s="1">
        <v>45650</v>
      </c>
      <c r="J3336" t="s">
        <v>31</v>
      </c>
      <c r="K3336" t="s">
        <v>39</v>
      </c>
      <c r="L3336">
        <v>12000</v>
      </c>
      <c r="M3336">
        <v>12000</v>
      </c>
      <c r="N3336">
        <v>-1</v>
      </c>
      <c r="O3336" t="s">
        <v>1407</v>
      </c>
      <c r="P3336" t="s">
        <v>3487</v>
      </c>
      <c r="Q3336" t="s">
        <v>3488</v>
      </c>
      <c r="R3336" t="s">
        <v>758</v>
      </c>
      <c r="S3336" t="s">
        <v>3735</v>
      </c>
      <c r="T3336">
        <v>24</v>
      </c>
    </row>
    <row r="3337" spans="1:20" x14ac:dyDescent="0.3">
      <c r="A3337" t="s">
        <v>3114</v>
      </c>
      <c r="B3337" t="str">
        <f>_xlfn.CONCAT(쿼리1[[#This Row],[주문번호]], "-", 쿼리1[[#This Row],[공정명]])</f>
        <v>20241212-1000143574-인쇄</v>
      </c>
      <c r="C3337">
        <v>2</v>
      </c>
      <c r="D3337" t="s">
        <v>328</v>
      </c>
      <c r="E3337" s="1">
        <v>45638</v>
      </c>
      <c r="F3337" s="1">
        <v>45644</v>
      </c>
      <c r="G3337" s="1">
        <v>45643</v>
      </c>
      <c r="H3337" s="1">
        <v>45656</v>
      </c>
      <c r="I3337" s="1">
        <v>45650</v>
      </c>
      <c r="J3337" t="s">
        <v>31</v>
      </c>
      <c r="K3337" t="s">
        <v>39</v>
      </c>
      <c r="L3337">
        <v>3300</v>
      </c>
      <c r="M3337">
        <v>6000</v>
      </c>
      <c r="N3337">
        <v>-1</v>
      </c>
      <c r="O3337" t="s">
        <v>305</v>
      </c>
      <c r="P3337" t="s">
        <v>3115</v>
      </c>
      <c r="Q3337" t="s">
        <v>3116</v>
      </c>
      <c r="R3337" t="s">
        <v>64</v>
      </c>
      <c r="S3337" t="s">
        <v>3735</v>
      </c>
      <c r="T3337">
        <v>22000</v>
      </c>
    </row>
    <row r="3338" spans="1:20" x14ac:dyDescent="0.3">
      <c r="A3338" t="s">
        <v>3087</v>
      </c>
      <c r="B3338" t="str">
        <f>_xlfn.CONCAT(쿼리1[[#This Row],[주문번호]], "-", 쿼리1[[#This Row],[공정명]])</f>
        <v>20240910-1000164157-인쇄</v>
      </c>
      <c r="C3338">
        <v>2</v>
      </c>
      <c r="D3338" t="s">
        <v>328</v>
      </c>
      <c r="E3338" s="1">
        <v>45545</v>
      </c>
      <c r="F3338" s="1">
        <v>45547</v>
      </c>
      <c r="G3338" s="1">
        <v>45560</v>
      </c>
      <c r="H3338" s="1">
        <v>45656</v>
      </c>
      <c r="I3338" s="1">
        <v>45575</v>
      </c>
      <c r="J3338" t="s">
        <v>31</v>
      </c>
      <c r="K3338" t="s">
        <v>32</v>
      </c>
      <c r="L3338">
        <v>6000</v>
      </c>
      <c r="M3338">
        <v>6000</v>
      </c>
      <c r="N3338">
        <v>13</v>
      </c>
      <c r="O3338" t="s">
        <v>3088</v>
      </c>
      <c r="P3338" t="s">
        <v>103</v>
      </c>
      <c r="Q3338" t="s">
        <v>3089</v>
      </c>
      <c r="R3338" t="s">
        <v>26</v>
      </c>
      <c r="S3338" t="s">
        <v>3735</v>
      </c>
      <c r="T3338">
        <v>22222</v>
      </c>
    </row>
    <row r="3339" spans="1:20" x14ac:dyDescent="0.3">
      <c r="A3339" t="s">
        <v>4375</v>
      </c>
      <c r="B3339" t="str">
        <f>_xlfn.CONCAT(쿼리1[[#This Row],[주문번호]], "-", 쿼리1[[#This Row],[공정명]])</f>
        <v>20241125-1000153049-인쇄</v>
      </c>
      <c r="C3339">
        <v>2</v>
      </c>
      <c r="D3339" t="s">
        <v>328</v>
      </c>
      <c r="E3339" s="1">
        <v>45621</v>
      </c>
      <c r="F3339" s="1">
        <v>45624</v>
      </c>
      <c r="G3339" s="1">
        <v>45628</v>
      </c>
      <c r="H3339" s="1">
        <v>45656</v>
      </c>
      <c r="I3339" s="1">
        <v>45629</v>
      </c>
      <c r="J3339" t="s">
        <v>31</v>
      </c>
      <c r="K3339" t="s">
        <v>32</v>
      </c>
      <c r="L3339">
        <v>12000</v>
      </c>
      <c r="M3339">
        <v>12000</v>
      </c>
      <c r="N3339">
        <v>4</v>
      </c>
      <c r="O3339" t="s">
        <v>1407</v>
      </c>
      <c r="P3339" t="s">
        <v>1411</v>
      </c>
      <c r="Q3339" t="s">
        <v>1412</v>
      </c>
      <c r="R3339" t="s">
        <v>758</v>
      </c>
      <c r="S3339" t="s">
        <v>3735</v>
      </c>
      <c r="T3339">
        <v>24</v>
      </c>
    </row>
    <row r="3340" spans="1:20" x14ac:dyDescent="0.3">
      <c r="A3340" t="s">
        <v>4376</v>
      </c>
      <c r="B3340" t="str">
        <f>_xlfn.CONCAT(쿼리1[[#This Row],[주문번호]], "-", 쿼리1[[#This Row],[공정명]])</f>
        <v>20241125-1000163056-인쇄</v>
      </c>
      <c r="C3340">
        <v>2</v>
      </c>
      <c r="D3340" t="s">
        <v>328</v>
      </c>
      <c r="E3340" s="1">
        <v>45621</v>
      </c>
      <c r="F3340" s="1">
        <v>45625</v>
      </c>
      <c r="G3340" s="1">
        <v>45629</v>
      </c>
      <c r="H3340" s="1">
        <v>45656</v>
      </c>
      <c r="I3340" s="1">
        <v>45630</v>
      </c>
      <c r="J3340" t="s">
        <v>31</v>
      </c>
      <c r="K3340" t="s">
        <v>32</v>
      </c>
      <c r="L3340">
        <v>18000</v>
      </c>
      <c r="M3340">
        <v>18000</v>
      </c>
      <c r="N3340">
        <v>4</v>
      </c>
      <c r="O3340" t="s">
        <v>1407</v>
      </c>
      <c r="P3340" t="s">
        <v>1642</v>
      </c>
      <c r="Q3340" t="s">
        <v>3484</v>
      </c>
      <c r="R3340" t="s">
        <v>758</v>
      </c>
      <c r="S3340" t="s">
        <v>3735</v>
      </c>
      <c r="T3340">
        <v>36</v>
      </c>
    </row>
    <row r="3341" spans="1:20" x14ac:dyDescent="0.3">
      <c r="A3341" t="s">
        <v>4377</v>
      </c>
      <c r="B3341" t="str">
        <f>_xlfn.CONCAT(쿼리1[[#This Row],[주문번호]], "-", 쿼리1[[#This Row],[공정명]])</f>
        <v>20241202-1000151508-인쇄</v>
      </c>
      <c r="C3341">
        <v>2</v>
      </c>
      <c r="D3341" t="s">
        <v>328</v>
      </c>
      <c r="E3341" s="1">
        <v>45628</v>
      </c>
      <c r="F3341" s="1">
        <v>45631</v>
      </c>
      <c r="G3341" s="1">
        <v>45632</v>
      </c>
      <c r="H3341" s="1">
        <v>45656</v>
      </c>
      <c r="I3341" s="1">
        <v>45635</v>
      </c>
      <c r="J3341" t="s">
        <v>31</v>
      </c>
      <c r="K3341" t="s">
        <v>32</v>
      </c>
      <c r="L3341">
        <v>18000</v>
      </c>
      <c r="M3341">
        <v>18000</v>
      </c>
      <c r="N3341">
        <v>1</v>
      </c>
      <c r="O3341" t="s">
        <v>1407</v>
      </c>
      <c r="P3341" t="s">
        <v>1408</v>
      </c>
      <c r="Q3341" t="s">
        <v>1409</v>
      </c>
      <c r="R3341" t="s">
        <v>758</v>
      </c>
      <c r="S3341" t="s">
        <v>3735</v>
      </c>
      <c r="T3341">
        <v>36</v>
      </c>
    </row>
    <row r="3342" spans="1:20" x14ac:dyDescent="0.3">
      <c r="A3342" t="s">
        <v>4378</v>
      </c>
      <c r="B3342" t="str">
        <f>_xlfn.CONCAT(쿼리1[[#This Row],[주문번호]], "-", 쿼리1[[#This Row],[공정명]])</f>
        <v>20241205-1000169266-인쇄</v>
      </c>
      <c r="C3342">
        <v>2</v>
      </c>
      <c r="D3342" t="s">
        <v>328</v>
      </c>
      <c r="E3342" s="1">
        <v>45631</v>
      </c>
      <c r="F3342" s="1">
        <v>45637</v>
      </c>
      <c r="G3342" s="1">
        <v>45638</v>
      </c>
      <c r="H3342" s="1">
        <v>45656</v>
      </c>
      <c r="I3342" s="1">
        <v>45644</v>
      </c>
      <c r="J3342" t="s">
        <v>31</v>
      </c>
      <c r="K3342" t="s">
        <v>32</v>
      </c>
      <c r="L3342">
        <v>12000</v>
      </c>
      <c r="M3342">
        <v>12000</v>
      </c>
      <c r="N3342">
        <v>1</v>
      </c>
      <c r="O3342" t="s">
        <v>1407</v>
      </c>
      <c r="P3342" t="s">
        <v>1411</v>
      </c>
      <c r="Q3342" t="s">
        <v>3494</v>
      </c>
      <c r="R3342" t="s">
        <v>758</v>
      </c>
      <c r="S3342" t="s">
        <v>3735</v>
      </c>
      <c r="T3342">
        <v>24</v>
      </c>
    </row>
    <row r="3343" spans="1:20" x14ac:dyDescent="0.3">
      <c r="A3343" t="s">
        <v>4379</v>
      </c>
      <c r="B3343" t="str">
        <f>_xlfn.CONCAT(쿼리1[[#This Row],[주문번호]], "-", 쿼리1[[#This Row],[공정명]])</f>
        <v>20241204-1000160657-인쇄</v>
      </c>
      <c r="C3343">
        <v>2</v>
      </c>
      <c r="D3343" t="s">
        <v>328</v>
      </c>
      <c r="E3343" s="1">
        <v>45630</v>
      </c>
      <c r="F3343" s="1">
        <v>45636</v>
      </c>
      <c r="G3343" s="1">
        <v>45649</v>
      </c>
      <c r="H3343" s="1">
        <v>45656</v>
      </c>
      <c r="I3343" s="1">
        <v>45650</v>
      </c>
      <c r="J3343" t="s">
        <v>31</v>
      </c>
      <c r="K3343" t="s">
        <v>32</v>
      </c>
      <c r="L3343">
        <v>6000</v>
      </c>
      <c r="M3343">
        <v>6000</v>
      </c>
      <c r="N3343">
        <v>13</v>
      </c>
      <c r="O3343" t="s">
        <v>536</v>
      </c>
      <c r="P3343" t="s">
        <v>756</v>
      </c>
      <c r="Q3343" t="s">
        <v>761</v>
      </c>
      <c r="R3343" t="s">
        <v>758</v>
      </c>
      <c r="S3343" t="s">
        <v>3735</v>
      </c>
      <c r="T3343">
        <v>12</v>
      </c>
    </row>
    <row r="3344" spans="1:20" x14ac:dyDescent="0.3">
      <c r="A3344" t="s">
        <v>4380</v>
      </c>
      <c r="B3344" t="str">
        <f>_xlfn.CONCAT(쿼리1[[#This Row],[주문번호]], "-", 쿼리1[[#This Row],[공정명]])</f>
        <v>20241227-1000168339-인쇄</v>
      </c>
      <c r="C3344">
        <v>2</v>
      </c>
      <c r="D3344" t="s">
        <v>328</v>
      </c>
      <c r="E3344" s="1">
        <v>45653</v>
      </c>
      <c r="F3344" s="1">
        <v>45658</v>
      </c>
      <c r="G3344" s="1"/>
      <c r="H3344" s="1">
        <v>45656</v>
      </c>
      <c r="I3344" s="1"/>
      <c r="J3344" t="s">
        <v>21</v>
      </c>
      <c r="K3344" t="s">
        <v>282</v>
      </c>
      <c r="L3344">
        <v>6000</v>
      </c>
      <c r="O3344" t="s">
        <v>1407</v>
      </c>
      <c r="P3344" t="s">
        <v>3108</v>
      </c>
      <c r="Q3344" t="s">
        <v>3109</v>
      </c>
      <c r="R3344" t="s">
        <v>758</v>
      </c>
      <c r="S3344" t="s">
        <v>3735</v>
      </c>
      <c r="T3344">
        <v>12</v>
      </c>
    </row>
    <row r="3345" spans="1:20" x14ac:dyDescent="0.3">
      <c r="A3345" t="s">
        <v>4381</v>
      </c>
      <c r="B3345" t="str">
        <f>_xlfn.CONCAT(쿼리1[[#This Row],[주문번호]], "-", 쿼리1[[#This Row],[공정명]])</f>
        <v>20241121-1000169266-인쇄</v>
      </c>
      <c r="C3345">
        <v>2</v>
      </c>
      <c r="D3345" t="s">
        <v>328</v>
      </c>
      <c r="E3345" s="1">
        <v>45617</v>
      </c>
      <c r="F3345" s="1">
        <v>45623</v>
      </c>
      <c r="G3345" s="1">
        <v>45618</v>
      </c>
      <c r="H3345" s="1">
        <v>45656</v>
      </c>
      <c r="I3345" s="1">
        <v>45622</v>
      </c>
      <c r="J3345" t="s">
        <v>31</v>
      </c>
      <c r="K3345" t="s">
        <v>39</v>
      </c>
      <c r="L3345">
        <v>12000</v>
      </c>
      <c r="M3345">
        <v>12000</v>
      </c>
      <c r="N3345">
        <v>-5</v>
      </c>
      <c r="O3345" t="s">
        <v>1407</v>
      </c>
      <c r="P3345" t="s">
        <v>1411</v>
      </c>
      <c r="Q3345" t="s">
        <v>3494</v>
      </c>
      <c r="R3345" t="s">
        <v>758</v>
      </c>
      <c r="S3345" t="s">
        <v>3735</v>
      </c>
      <c r="T3345">
        <v>24</v>
      </c>
    </row>
    <row r="3346" spans="1:20" x14ac:dyDescent="0.3">
      <c r="A3346" t="s">
        <v>4382</v>
      </c>
      <c r="B3346" t="str">
        <f>_xlfn.CONCAT(쿼리1[[#This Row],[주문번호]], "-", 쿼리1[[#This Row],[공정명]])</f>
        <v>20241204-1000169884-인쇄</v>
      </c>
      <c r="C3346">
        <v>2</v>
      </c>
      <c r="D3346" t="s">
        <v>328</v>
      </c>
      <c r="E3346" s="1">
        <v>45630</v>
      </c>
      <c r="F3346" s="1">
        <v>45636</v>
      </c>
      <c r="G3346" s="1">
        <v>45632</v>
      </c>
      <c r="H3346" s="1">
        <v>45656</v>
      </c>
      <c r="I3346" s="1">
        <v>45635</v>
      </c>
      <c r="J3346" t="s">
        <v>31</v>
      </c>
      <c r="K3346" t="s">
        <v>39</v>
      </c>
      <c r="L3346">
        <v>30000</v>
      </c>
      <c r="M3346">
        <v>0</v>
      </c>
      <c r="N3346">
        <v>-4</v>
      </c>
      <c r="O3346" t="s">
        <v>1407</v>
      </c>
      <c r="P3346" t="s">
        <v>1408</v>
      </c>
      <c r="Q3346" t="s">
        <v>4383</v>
      </c>
      <c r="R3346" t="s">
        <v>758</v>
      </c>
      <c r="S3346" t="s">
        <v>3735</v>
      </c>
      <c r="T3346">
        <v>60</v>
      </c>
    </row>
    <row r="3347" spans="1:20" x14ac:dyDescent="0.3">
      <c r="A3347" t="s">
        <v>4384</v>
      </c>
      <c r="B3347" t="str">
        <f>_xlfn.CONCAT(쿼리1[[#This Row],[주문번호]], "-", 쿼리1[[#This Row],[공정명]])</f>
        <v>20241219-1000168339-인쇄</v>
      </c>
      <c r="C3347">
        <v>2</v>
      </c>
      <c r="D3347" t="s">
        <v>328</v>
      </c>
      <c r="E3347" s="1">
        <v>45645</v>
      </c>
      <c r="F3347" s="1">
        <v>45651</v>
      </c>
      <c r="G3347" s="1">
        <v>45650</v>
      </c>
      <c r="H3347" s="1">
        <v>45656</v>
      </c>
      <c r="I3347" s="1">
        <v>45650</v>
      </c>
      <c r="J3347" t="s">
        <v>31</v>
      </c>
      <c r="K3347" t="s">
        <v>39</v>
      </c>
      <c r="L3347">
        <v>6000</v>
      </c>
      <c r="M3347">
        <v>6000</v>
      </c>
      <c r="N3347">
        <v>-1</v>
      </c>
      <c r="O3347" t="s">
        <v>1407</v>
      </c>
      <c r="P3347" t="s">
        <v>3108</v>
      </c>
      <c r="Q3347" t="s">
        <v>3109</v>
      </c>
      <c r="R3347" t="s">
        <v>758</v>
      </c>
      <c r="S3347" t="s">
        <v>3735</v>
      </c>
      <c r="T3347">
        <v>12</v>
      </c>
    </row>
    <row r="3348" spans="1:20" x14ac:dyDescent="0.3">
      <c r="A3348" t="s">
        <v>4385</v>
      </c>
      <c r="B3348" t="str">
        <f>_xlfn.CONCAT(쿼리1[[#This Row],[주문번호]], "-", 쿼리1[[#This Row],[공정명]])</f>
        <v>20241011-1000168339-인쇄</v>
      </c>
      <c r="C3348">
        <v>2</v>
      </c>
      <c r="D3348" t="s">
        <v>328</v>
      </c>
      <c r="E3348" s="1">
        <v>45576</v>
      </c>
      <c r="F3348" s="1">
        <v>45581</v>
      </c>
      <c r="G3348" s="1">
        <v>45593</v>
      </c>
      <c r="H3348" s="1">
        <v>45656</v>
      </c>
      <c r="I3348" s="1">
        <v>45593</v>
      </c>
      <c r="J3348" t="s">
        <v>31</v>
      </c>
      <c r="K3348" t="s">
        <v>32</v>
      </c>
      <c r="L3348">
        <v>12000</v>
      </c>
      <c r="M3348">
        <v>12000</v>
      </c>
      <c r="N3348">
        <v>12</v>
      </c>
      <c r="O3348" t="s">
        <v>1407</v>
      </c>
      <c r="P3348" t="s">
        <v>3108</v>
      </c>
      <c r="Q3348" t="s">
        <v>3109</v>
      </c>
      <c r="R3348" t="s">
        <v>758</v>
      </c>
      <c r="S3348" t="s">
        <v>3735</v>
      </c>
      <c r="T3348">
        <v>24</v>
      </c>
    </row>
    <row r="3349" spans="1:20" x14ac:dyDescent="0.3">
      <c r="A3349" t="s">
        <v>3904</v>
      </c>
      <c r="B3349" t="str">
        <f>_xlfn.CONCAT(쿼리1[[#This Row],[주문번호]], "-", 쿼리1[[#This Row],[공정명]])</f>
        <v>20241204-1420P0054-옵션</v>
      </c>
      <c r="C3349">
        <v>5</v>
      </c>
      <c r="D3349" t="s">
        <v>30</v>
      </c>
      <c r="E3349" s="1">
        <v>45630</v>
      </c>
      <c r="F3349" s="1">
        <v>45643</v>
      </c>
      <c r="G3349" s="1"/>
      <c r="H3349" s="1">
        <v>45656</v>
      </c>
      <c r="I3349" s="1">
        <v>45649</v>
      </c>
      <c r="J3349" t="s">
        <v>21</v>
      </c>
      <c r="K3349" t="s">
        <v>22</v>
      </c>
      <c r="L3349">
        <v>48</v>
      </c>
      <c r="O3349" t="s">
        <v>2327</v>
      </c>
      <c r="P3349" t="s">
        <v>3902</v>
      </c>
      <c r="Q3349" t="s">
        <v>3903</v>
      </c>
      <c r="R3349" t="s">
        <v>64</v>
      </c>
      <c r="S3349" t="s">
        <v>4386</v>
      </c>
      <c r="T3349">
        <v>48</v>
      </c>
    </row>
    <row r="3350" spans="1:20" x14ac:dyDescent="0.3">
      <c r="A3350" t="s">
        <v>3901</v>
      </c>
      <c r="B3350" t="str">
        <f>_xlfn.CONCAT(쿼리1[[#This Row],[주문번호]], "-", 쿼리1[[#This Row],[공정명]])</f>
        <v>20241022-1420P0054-옵션</v>
      </c>
      <c r="C3350">
        <v>5</v>
      </c>
      <c r="D3350" t="s">
        <v>30</v>
      </c>
      <c r="E3350" s="1">
        <v>45587</v>
      </c>
      <c r="F3350" s="1">
        <v>45600</v>
      </c>
      <c r="G3350" s="1"/>
      <c r="H3350" s="1">
        <v>45656</v>
      </c>
      <c r="I3350" s="1">
        <v>45611</v>
      </c>
      <c r="J3350" t="s">
        <v>21</v>
      </c>
      <c r="K3350" t="s">
        <v>22</v>
      </c>
      <c r="L3350">
        <v>48</v>
      </c>
      <c r="O3350" t="s">
        <v>2327</v>
      </c>
      <c r="P3350" t="s">
        <v>3902</v>
      </c>
      <c r="Q3350" t="s">
        <v>3903</v>
      </c>
      <c r="R3350" t="s">
        <v>64</v>
      </c>
      <c r="S3350" t="s">
        <v>4386</v>
      </c>
      <c r="T3350">
        <v>48</v>
      </c>
    </row>
    <row r="3351" spans="1:20" x14ac:dyDescent="0.3">
      <c r="A3351" t="s">
        <v>4148</v>
      </c>
      <c r="B3351" t="str">
        <f>_xlfn.CONCAT(쿼리1[[#This Row],[주문번호]], "-", 쿼리1[[#This Row],[공정명]])</f>
        <v>20240906-1000157819-옵션</v>
      </c>
      <c r="C3351">
        <v>3</v>
      </c>
      <c r="D3351" t="s">
        <v>30</v>
      </c>
      <c r="E3351" s="1">
        <v>45541</v>
      </c>
      <c r="F3351" s="1">
        <v>45551</v>
      </c>
      <c r="G3351" s="1"/>
      <c r="H3351" s="1">
        <v>45656</v>
      </c>
      <c r="I3351" s="1">
        <v>45559</v>
      </c>
      <c r="J3351" t="s">
        <v>31</v>
      </c>
      <c r="K3351" t="s">
        <v>22</v>
      </c>
      <c r="L3351">
        <v>8</v>
      </c>
      <c r="O3351" t="s">
        <v>1086</v>
      </c>
      <c r="P3351" t="s">
        <v>1491</v>
      </c>
      <c r="Q3351" t="s">
        <v>2962</v>
      </c>
      <c r="R3351" t="s">
        <v>1298</v>
      </c>
      <c r="S3351" t="s">
        <v>4387</v>
      </c>
      <c r="T3351">
        <v>8</v>
      </c>
    </row>
    <row r="3352" spans="1:20" x14ac:dyDescent="0.3">
      <c r="A3352" t="s">
        <v>4131</v>
      </c>
      <c r="B3352" t="str">
        <f>_xlfn.CONCAT(쿼리1[[#This Row],[주문번호]], "-", 쿼리1[[#This Row],[공정명]])</f>
        <v>20240906-1000152701-옵션</v>
      </c>
      <c r="C3352">
        <v>3</v>
      </c>
      <c r="D3352" t="s">
        <v>30</v>
      </c>
      <c r="E3352" s="1">
        <v>45541</v>
      </c>
      <c r="F3352" s="1">
        <v>45551</v>
      </c>
      <c r="G3352" s="1"/>
      <c r="H3352" s="1">
        <v>45656</v>
      </c>
      <c r="I3352" s="1">
        <v>45559</v>
      </c>
      <c r="J3352" t="s">
        <v>31</v>
      </c>
      <c r="K3352" t="s">
        <v>22</v>
      </c>
      <c r="L3352">
        <v>8</v>
      </c>
      <c r="O3352" t="s">
        <v>2959</v>
      </c>
      <c r="P3352" t="s">
        <v>1491</v>
      </c>
      <c r="Q3352" t="s">
        <v>2960</v>
      </c>
      <c r="R3352" t="s">
        <v>1298</v>
      </c>
      <c r="S3352" t="s">
        <v>4387</v>
      </c>
      <c r="T3352">
        <v>8</v>
      </c>
    </row>
    <row r="3353" spans="1:20" x14ac:dyDescent="0.3">
      <c r="A3353" t="s">
        <v>4093</v>
      </c>
      <c r="B3353" t="str">
        <f>_xlfn.CONCAT(쿼리1[[#This Row],[주문번호]], "-", 쿼리1[[#This Row],[공정명]])</f>
        <v>20240906-1000156933-옵션</v>
      </c>
      <c r="C3353">
        <v>3</v>
      </c>
      <c r="D3353" t="s">
        <v>30</v>
      </c>
      <c r="E3353" s="1">
        <v>45541</v>
      </c>
      <c r="F3353" s="1">
        <v>45551</v>
      </c>
      <c r="G3353" s="1"/>
      <c r="H3353" s="1">
        <v>45656</v>
      </c>
      <c r="I3353" s="1">
        <v>45559</v>
      </c>
      <c r="J3353" t="s">
        <v>31</v>
      </c>
      <c r="K3353" t="s">
        <v>22</v>
      </c>
      <c r="L3353">
        <v>8</v>
      </c>
      <c r="O3353" t="s">
        <v>1086</v>
      </c>
      <c r="P3353" t="s">
        <v>1491</v>
      </c>
      <c r="Q3353" t="s">
        <v>4094</v>
      </c>
      <c r="R3353" t="s">
        <v>1298</v>
      </c>
      <c r="S3353" t="s">
        <v>4387</v>
      </c>
      <c r="T3353">
        <v>8</v>
      </c>
    </row>
    <row r="3354" spans="1:20" x14ac:dyDescent="0.3">
      <c r="A3354" t="s">
        <v>4048</v>
      </c>
      <c r="B3354" t="str">
        <f>_xlfn.CONCAT(쿼리1[[#This Row],[주문번호]], "-", 쿼리1[[#This Row],[공정명]])</f>
        <v>20241007-1000155946-옵션</v>
      </c>
      <c r="C3354">
        <v>4</v>
      </c>
      <c r="D3354" t="s">
        <v>30</v>
      </c>
      <c r="E3354" s="1">
        <v>45572</v>
      </c>
      <c r="F3354" s="1">
        <v>45582</v>
      </c>
      <c r="G3354" s="1">
        <v>45583</v>
      </c>
      <c r="H3354" s="1">
        <v>45656</v>
      </c>
      <c r="I3354" s="1">
        <v>45586</v>
      </c>
      <c r="J3354" t="s">
        <v>31</v>
      </c>
      <c r="K3354" t="s">
        <v>32</v>
      </c>
      <c r="L3354">
        <v>16</v>
      </c>
      <c r="M3354">
        <v>12000</v>
      </c>
      <c r="N3354">
        <v>1</v>
      </c>
      <c r="O3354" t="s">
        <v>1086</v>
      </c>
      <c r="P3354" t="s">
        <v>1491</v>
      </c>
      <c r="Q3354" t="s">
        <v>4049</v>
      </c>
      <c r="R3354" t="s">
        <v>1298</v>
      </c>
      <c r="S3354" t="s">
        <v>4387</v>
      </c>
      <c r="T3354">
        <v>16</v>
      </c>
    </row>
    <row r="3355" spans="1:20" x14ac:dyDescent="0.3">
      <c r="A3355" t="s">
        <v>4095</v>
      </c>
      <c r="B3355" t="str">
        <f>_xlfn.CONCAT(쿼리1[[#This Row],[주문번호]], "-", 쿼리1[[#This Row],[공정명]])</f>
        <v>20241112-1000154126-옵션</v>
      </c>
      <c r="C3355">
        <v>4</v>
      </c>
      <c r="D3355" t="s">
        <v>30</v>
      </c>
      <c r="E3355" s="1">
        <v>45608</v>
      </c>
      <c r="F3355" s="1">
        <v>45618</v>
      </c>
      <c r="G3355" s="1"/>
      <c r="H3355" s="1">
        <v>45656</v>
      </c>
      <c r="I3355" s="1"/>
      <c r="J3355" t="s">
        <v>21</v>
      </c>
      <c r="K3355" t="s">
        <v>22</v>
      </c>
      <c r="L3355">
        <v>1</v>
      </c>
      <c r="O3355" t="s">
        <v>1086</v>
      </c>
      <c r="P3355" t="s">
        <v>2956</v>
      </c>
      <c r="Q3355" t="s">
        <v>4096</v>
      </c>
      <c r="R3355" t="s">
        <v>1298</v>
      </c>
      <c r="S3355" t="s">
        <v>4387</v>
      </c>
      <c r="T3355">
        <v>1</v>
      </c>
    </row>
    <row r="3356" spans="1:20" x14ac:dyDescent="0.3">
      <c r="A3356" t="s">
        <v>4045</v>
      </c>
      <c r="B3356" t="str">
        <f>_xlfn.CONCAT(쿼리1[[#This Row],[주문번호]], "-", 쿼리1[[#This Row],[공정명]])</f>
        <v>20241011-1000149393-옵션</v>
      </c>
      <c r="C3356">
        <v>3</v>
      </c>
      <c r="D3356" t="s">
        <v>30</v>
      </c>
      <c r="E3356" s="1">
        <v>45576</v>
      </c>
      <c r="F3356" s="1">
        <v>45583</v>
      </c>
      <c r="G3356" s="1"/>
      <c r="H3356" s="1">
        <v>45656</v>
      </c>
      <c r="I3356" s="1">
        <v>45593</v>
      </c>
      <c r="J3356" t="s">
        <v>31</v>
      </c>
      <c r="K3356" t="s">
        <v>22</v>
      </c>
      <c r="L3356">
        <v>8</v>
      </c>
      <c r="O3356" t="s">
        <v>1086</v>
      </c>
      <c r="P3356" t="s">
        <v>4046</v>
      </c>
      <c r="Q3356" t="s">
        <v>4047</v>
      </c>
      <c r="R3356" t="s">
        <v>1298</v>
      </c>
      <c r="S3356" t="s">
        <v>4387</v>
      </c>
      <c r="T3356">
        <v>8</v>
      </c>
    </row>
    <row r="3357" spans="1:20" x14ac:dyDescent="0.3">
      <c r="A3357" t="s">
        <v>1490</v>
      </c>
      <c r="B3357" t="str">
        <f>_xlfn.CONCAT(쿼리1[[#This Row],[주문번호]], "-", 쿼리1[[#This Row],[공정명]])</f>
        <v>20241002-1000159909-옵션</v>
      </c>
      <c r="C3357">
        <v>4</v>
      </c>
      <c r="D3357" t="s">
        <v>30</v>
      </c>
      <c r="E3357" s="1">
        <v>45567</v>
      </c>
      <c r="F3357" s="1">
        <v>45579</v>
      </c>
      <c r="G3357" s="1">
        <v>45576</v>
      </c>
      <c r="H3357" s="1">
        <v>45656</v>
      </c>
      <c r="I3357" s="1">
        <v>45581</v>
      </c>
      <c r="J3357" t="s">
        <v>31</v>
      </c>
      <c r="K3357" t="s">
        <v>39</v>
      </c>
      <c r="L3357">
        <v>8</v>
      </c>
      <c r="M3357">
        <v>6000</v>
      </c>
      <c r="N3357">
        <v>-3</v>
      </c>
      <c r="O3357" t="s">
        <v>1086</v>
      </c>
      <c r="P3357" t="s">
        <v>1491</v>
      </c>
      <c r="Q3357" t="s">
        <v>1492</v>
      </c>
      <c r="R3357" t="s">
        <v>1298</v>
      </c>
      <c r="S3357" t="s">
        <v>4387</v>
      </c>
      <c r="T3357">
        <v>8</v>
      </c>
    </row>
    <row r="3358" spans="1:20" x14ac:dyDescent="0.3">
      <c r="A3358" t="s">
        <v>2609</v>
      </c>
      <c r="B3358" t="str">
        <f>_xlfn.CONCAT(쿼리1[[#This Row],[주문번호]], "-", 쿼리1[[#This Row],[공정명]])</f>
        <v>20241216-1000157529-옵션</v>
      </c>
      <c r="C3358">
        <v>3</v>
      </c>
      <c r="D3358" t="s">
        <v>30</v>
      </c>
      <c r="E3358" s="1">
        <v>45642</v>
      </c>
      <c r="F3358" s="1">
        <v>45650</v>
      </c>
      <c r="G3358" s="1"/>
      <c r="H3358" s="1">
        <v>45656</v>
      </c>
      <c r="I3358" s="1">
        <v>45652</v>
      </c>
      <c r="J3358" t="s">
        <v>31</v>
      </c>
      <c r="K3358" t="s">
        <v>22</v>
      </c>
      <c r="L3358">
        <v>8</v>
      </c>
      <c r="O3358" t="s">
        <v>1086</v>
      </c>
      <c r="P3358" t="s">
        <v>2610</v>
      </c>
      <c r="Q3358" t="s">
        <v>2611</v>
      </c>
      <c r="R3358" t="s">
        <v>1298</v>
      </c>
      <c r="S3358" t="s">
        <v>4387</v>
      </c>
      <c r="T3358">
        <v>8</v>
      </c>
    </row>
    <row r="3359" spans="1:20" x14ac:dyDescent="0.3">
      <c r="A3359" t="s">
        <v>2955</v>
      </c>
      <c r="B3359" t="str">
        <f>_xlfn.CONCAT(쿼리1[[#This Row],[주문번호]], "-", 쿼리1[[#This Row],[공정명]])</f>
        <v>20241210-1000155695-옵션</v>
      </c>
      <c r="C3359">
        <v>3</v>
      </c>
      <c r="D3359" t="s">
        <v>30</v>
      </c>
      <c r="E3359" s="1">
        <v>45636</v>
      </c>
      <c r="F3359" s="1">
        <v>45644</v>
      </c>
      <c r="G3359" s="1"/>
      <c r="H3359" s="1">
        <v>45656</v>
      </c>
      <c r="I3359" s="1">
        <v>45646</v>
      </c>
      <c r="J3359" t="s">
        <v>31</v>
      </c>
      <c r="K3359" t="s">
        <v>22</v>
      </c>
      <c r="L3359">
        <v>16</v>
      </c>
      <c r="O3359" t="s">
        <v>1086</v>
      </c>
      <c r="P3359" t="s">
        <v>2956</v>
      </c>
      <c r="Q3359" t="s">
        <v>2957</v>
      </c>
      <c r="R3359" t="s">
        <v>1298</v>
      </c>
      <c r="S3359" t="s">
        <v>4387</v>
      </c>
      <c r="T3359">
        <v>16</v>
      </c>
    </row>
    <row r="3360" spans="1:20" x14ac:dyDescent="0.3">
      <c r="A3360" t="s">
        <v>2963</v>
      </c>
      <c r="B3360" t="str">
        <f>_xlfn.CONCAT(쿼리1[[#This Row],[주문번호]], "-", 쿼리1[[#This Row],[공정명]])</f>
        <v>20241216-1000159033-옵션</v>
      </c>
      <c r="C3360">
        <v>3</v>
      </c>
      <c r="D3360" t="s">
        <v>30</v>
      </c>
      <c r="E3360" s="1">
        <v>45642</v>
      </c>
      <c r="F3360" s="1">
        <v>45650</v>
      </c>
      <c r="G3360" s="1"/>
      <c r="H3360" s="1">
        <v>45656</v>
      </c>
      <c r="I3360" s="1">
        <v>45649</v>
      </c>
      <c r="J3360" t="s">
        <v>21</v>
      </c>
      <c r="K3360" t="s">
        <v>22</v>
      </c>
      <c r="L3360">
        <v>8</v>
      </c>
      <c r="O3360" t="s">
        <v>2959</v>
      </c>
      <c r="P3360" t="s">
        <v>1491</v>
      </c>
      <c r="Q3360" t="s">
        <v>2964</v>
      </c>
      <c r="R3360" t="s">
        <v>1298</v>
      </c>
      <c r="S3360" t="s">
        <v>4387</v>
      </c>
      <c r="T3360">
        <v>8</v>
      </c>
    </row>
    <row r="3361" spans="1:20" x14ac:dyDescent="0.3">
      <c r="A3361" t="s">
        <v>2958</v>
      </c>
      <c r="B3361" t="str">
        <f>_xlfn.CONCAT(쿼리1[[#This Row],[주문번호]], "-", 쿼리1[[#This Row],[공정명]])</f>
        <v>20241216-1000152701-옵션</v>
      </c>
      <c r="C3361">
        <v>3</v>
      </c>
      <c r="D3361" t="s">
        <v>30</v>
      </c>
      <c r="E3361" s="1">
        <v>45642</v>
      </c>
      <c r="F3361" s="1">
        <v>45650</v>
      </c>
      <c r="G3361" s="1"/>
      <c r="H3361" s="1">
        <v>45656</v>
      </c>
      <c r="I3361" s="1">
        <v>45649</v>
      </c>
      <c r="J3361" t="s">
        <v>21</v>
      </c>
      <c r="K3361" t="s">
        <v>22</v>
      </c>
      <c r="L3361">
        <v>16</v>
      </c>
      <c r="O3361" t="s">
        <v>2959</v>
      </c>
      <c r="P3361" t="s">
        <v>1491</v>
      </c>
      <c r="Q3361" t="s">
        <v>2960</v>
      </c>
      <c r="R3361" t="s">
        <v>1298</v>
      </c>
      <c r="S3361" t="s">
        <v>4387</v>
      </c>
      <c r="T3361">
        <v>16</v>
      </c>
    </row>
    <row r="3362" spans="1:20" x14ac:dyDescent="0.3">
      <c r="A3362" t="s">
        <v>2961</v>
      </c>
      <c r="B3362" t="str">
        <f>_xlfn.CONCAT(쿼리1[[#This Row],[주문번호]], "-", 쿼리1[[#This Row],[공정명]])</f>
        <v>20241014-1000157819-옵션</v>
      </c>
      <c r="C3362">
        <v>3</v>
      </c>
      <c r="D3362" t="s">
        <v>30</v>
      </c>
      <c r="E3362" s="1">
        <v>45579</v>
      </c>
      <c r="F3362" s="1">
        <v>45587</v>
      </c>
      <c r="G3362" s="1">
        <v>45589</v>
      </c>
      <c r="H3362" s="1">
        <v>45656</v>
      </c>
      <c r="I3362" s="1">
        <v>45593</v>
      </c>
      <c r="J3362" t="s">
        <v>31</v>
      </c>
      <c r="K3362" t="s">
        <v>32</v>
      </c>
      <c r="L3362">
        <v>16</v>
      </c>
      <c r="M3362">
        <v>12000</v>
      </c>
      <c r="N3362">
        <v>2</v>
      </c>
      <c r="O3362" t="s">
        <v>1086</v>
      </c>
      <c r="P3362" t="s">
        <v>1491</v>
      </c>
      <c r="Q3362" t="s">
        <v>2962</v>
      </c>
      <c r="R3362" t="s">
        <v>1298</v>
      </c>
      <c r="S3362" t="s">
        <v>4387</v>
      </c>
      <c r="T3362">
        <v>16</v>
      </c>
    </row>
    <row r="3363" spans="1:20" x14ac:dyDescent="0.3">
      <c r="A3363" t="s">
        <v>4388</v>
      </c>
      <c r="B3363" t="str">
        <f>_xlfn.CONCAT(쿼리1[[#This Row],[주문번호]], "-", 쿼리1[[#This Row],[공정명]])</f>
        <v>20240906-1000168973-옵션</v>
      </c>
      <c r="C3363">
        <v>3</v>
      </c>
      <c r="D3363" t="s">
        <v>30</v>
      </c>
      <c r="E3363" s="1">
        <v>45541</v>
      </c>
      <c r="F3363" s="1">
        <v>45551</v>
      </c>
      <c r="G3363" s="1"/>
      <c r="H3363" s="1">
        <v>45656</v>
      </c>
      <c r="I3363" s="1">
        <v>45557</v>
      </c>
      <c r="J3363" t="s">
        <v>31</v>
      </c>
      <c r="K3363" t="s">
        <v>22</v>
      </c>
      <c r="L3363">
        <v>48</v>
      </c>
      <c r="O3363" t="s">
        <v>1086</v>
      </c>
      <c r="P3363" t="s">
        <v>4389</v>
      </c>
      <c r="Q3363" t="s">
        <v>4390</v>
      </c>
      <c r="R3363" t="s">
        <v>2425</v>
      </c>
      <c r="S3363" t="s">
        <v>4387</v>
      </c>
      <c r="T3363">
        <v>48</v>
      </c>
    </row>
    <row r="3364" spans="1:20" x14ac:dyDescent="0.3">
      <c r="A3364" t="s">
        <v>2472</v>
      </c>
      <c r="B3364" t="str">
        <f>_xlfn.CONCAT(쿼리1[[#This Row],[주문번호]], "-", 쿼리1[[#This Row],[공정명]])</f>
        <v>20241218-1000167691-분단</v>
      </c>
      <c r="C3364">
        <v>4</v>
      </c>
      <c r="D3364" t="s">
        <v>196</v>
      </c>
      <c r="E3364" s="1">
        <v>45644</v>
      </c>
      <c r="F3364" s="1">
        <v>45656</v>
      </c>
      <c r="G3364" s="1"/>
      <c r="H3364" s="1">
        <v>45656</v>
      </c>
      <c r="I3364" s="1">
        <v>45652</v>
      </c>
      <c r="J3364" t="s">
        <v>21</v>
      </c>
      <c r="K3364" t="s">
        <v>282</v>
      </c>
      <c r="L3364">
        <v>4000</v>
      </c>
      <c r="O3364" t="s">
        <v>141</v>
      </c>
      <c r="P3364" t="s">
        <v>142</v>
      </c>
      <c r="Q3364" t="s">
        <v>2473</v>
      </c>
      <c r="R3364" t="s">
        <v>2474</v>
      </c>
      <c r="S3364" t="s">
        <v>4391</v>
      </c>
      <c r="T3364">
        <v>53333</v>
      </c>
    </row>
    <row r="3365" spans="1:20" x14ac:dyDescent="0.3">
      <c r="A3365" t="s">
        <v>4250</v>
      </c>
      <c r="B3365" t="str">
        <f>_xlfn.CONCAT(쿼리1[[#This Row],[주문번호]], "-", 쿼리1[[#This Row],[공정명]])</f>
        <v>20240909-1000163400-합지</v>
      </c>
      <c r="C3365">
        <v>3</v>
      </c>
      <c r="D3365" t="s">
        <v>60</v>
      </c>
      <c r="E3365" s="1">
        <v>45544</v>
      </c>
      <c r="F3365" s="1">
        <v>45553</v>
      </c>
      <c r="G3365" s="1">
        <v>45564</v>
      </c>
      <c r="H3365" s="1">
        <v>45656</v>
      </c>
      <c r="I3365" s="1">
        <v>45564</v>
      </c>
      <c r="J3365" t="s">
        <v>31</v>
      </c>
      <c r="K3365" t="s">
        <v>32</v>
      </c>
      <c r="L3365">
        <v>6000</v>
      </c>
      <c r="M3365">
        <v>6000</v>
      </c>
      <c r="N3365">
        <v>11</v>
      </c>
      <c r="O3365" t="s">
        <v>4098</v>
      </c>
      <c r="P3365" t="s">
        <v>4099</v>
      </c>
      <c r="Q3365" t="s">
        <v>4141</v>
      </c>
      <c r="R3365" t="s">
        <v>1562</v>
      </c>
      <c r="S3365" t="s">
        <v>190</v>
      </c>
      <c r="T3365">
        <v>36</v>
      </c>
    </row>
    <row r="3366" spans="1:20" x14ac:dyDescent="0.3">
      <c r="A3366" t="s">
        <v>4250</v>
      </c>
      <c r="B3366" t="str">
        <f>_xlfn.CONCAT(쿼리1[[#This Row],[주문번호]], "-", 쿼리1[[#This Row],[공정명]])</f>
        <v>20240909-1000163400-합지</v>
      </c>
      <c r="C3366">
        <v>3</v>
      </c>
      <c r="D3366" t="s">
        <v>60</v>
      </c>
      <c r="E3366" s="1">
        <v>45544</v>
      </c>
      <c r="F3366" s="1">
        <v>45553</v>
      </c>
      <c r="G3366" s="1">
        <v>45564</v>
      </c>
      <c r="H3366" s="1">
        <v>45656</v>
      </c>
      <c r="I3366" s="1">
        <v>45564</v>
      </c>
      <c r="J3366" t="s">
        <v>31</v>
      </c>
      <c r="K3366" t="s">
        <v>32</v>
      </c>
      <c r="L3366">
        <v>6000</v>
      </c>
      <c r="M3366">
        <v>6000</v>
      </c>
      <c r="N3366">
        <v>11</v>
      </c>
      <c r="O3366" t="s">
        <v>4098</v>
      </c>
      <c r="P3366" t="s">
        <v>4099</v>
      </c>
      <c r="Q3366" t="s">
        <v>4141</v>
      </c>
      <c r="R3366" t="s">
        <v>1562</v>
      </c>
      <c r="S3366" t="s">
        <v>190</v>
      </c>
      <c r="T3366">
        <v>36</v>
      </c>
    </row>
    <row r="3367" spans="1:20" x14ac:dyDescent="0.3">
      <c r="A3367" t="s">
        <v>4250</v>
      </c>
      <c r="B3367" t="str">
        <f>_xlfn.CONCAT(쿼리1[[#This Row],[주문번호]], "-", 쿼리1[[#This Row],[공정명]])</f>
        <v>20240909-1000163400-합지</v>
      </c>
      <c r="C3367">
        <v>3</v>
      </c>
      <c r="D3367" t="s">
        <v>60</v>
      </c>
      <c r="E3367" s="1">
        <v>45544</v>
      </c>
      <c r="F3367" s="1">
        <v>45553</v>
      </c>
      <c r="G3367" s="1">
        <v>45564</v>
      </c>
      <c r="H3367" s="1">
        <v>45656</v>
      </c>
      <c r="I3367" s="1">
        <v>45564</v>
      </c>
      <c r="J3367" t="s">
        <v>31</v>
      </c>
      <c r="K3367" t="s">
        <v>32</v>
      </c>
      <c r="L3367">
        <v>6000</v>
      </c>
      <c r="M3367">
        <v>6000</v>
      </c>
      <c r="N3367">
        <v>11</v>
      </c>
      <c r="O3367" t="s">
        <v>4098</v>
      </c>
      <c r="P3367" t="s">
        <v>4099</v>
      </c>
      <c r="Q3367" t="s">
        <v>4141</v>
      </c>
      <c r="R3367" t="s">
        <v>1562</v>
      </c>
      <c r="S3367" t="s">
        <v>190</v>
      </c>
      <c r="T3367">
        <v>36</v>
      </c>
    </row>
    <row r="3368" spans="1:20" x14ac:dyDescent="0.3">
      <c r="A3368" t="s">
        <v>4248</v>
      </c>
      <c r="B3368" t="str">
        <f>_xlfn.CONCAT(쿼리1[[#This Row],[주문번호]], "-", 쿼리1[[#This Row],[공정명]])</f>
        <v>20241011-1219P0378-합지</v>
      </c>
      <c r="C3368">
        <v>3</v>
      </c>
      <c r="D3368" t="s">
        <v>60</v>
      </c>
      <c r="E3368" s="1">
        <v>45576</v>
      </c>
      <c r="F3368" s="1">
        <v>45587</v>
      </c>
      <c r="G3368" s="1">
        <v>45586</v>
      </c>
      <c r="H3368" s="1">
        <v>45656</v>
      </c>
      <c r="I3368" s="1">
        <v>45587</v>
      </c>
      <c r="J3368" t="s">
        <v>31</v>
      </c>
      <c r="K3368" t="s">
        <v>39</v>
      </c>
      <c r="L3368">
        <v>6000</v>
      </c>
      <c r="M3368">
        <v>6000</v>
      </c>
      <c r="N3368">
        <v>-1</v>
      </c>
      <c r="O3368" t="s">
        <v>4098</v>
      </c>
      <c r="P3368" t="s">
        <v>4102</v>
      </c>
      <c r="Q3368" t="s">
        <v>4136</v>
      </c>
      <c r="R3368" t="s">
        <v>1562</v>
      </c>
      <c r="S3368" t="s">
        <v>190</v>
      </c>
      <c r="T3368">
        <v>36</v>
      </c>
    </row>
    <row r="3369" spans="1:20" x14ac:dyDescent="0.3">
      <c r="A3369" t="s">
        <v>4248</v>
      </c>
      <c r="B3369" t="str">
        <f>_xlfn.CONCAT(쿼리1[[#This Row],[주문번호]], "-", 쿼리1[[#This Row],[공정명]])</f>
        <v>20241011-1219P0378-합지</v>
      </c>
      <c r="C3369">
        <v>3</v>
      </c>
      <c r="D3369" t="s">
        <v>60</v>
      </c>
      <c r="E3369" s="1">
        <v>45576</v>
      </c>
      <c r="F3369" s="1">
        <v>45587</v>
      </c>
      <c r="G3369" s="1">
        <v>45586</v>
      </c>
      <c r="H3369" s="1">
        <v>45656</v>
      </c>
      <c r="I3369" s="1">
        <v>45587</v>
      </c>
      <c r="J3369" t="s">
        <v>31</v>
      </c>
      <c r="K3369" t="s">
        <v>39</v>
      </c>
      <c r="L3369">
        <v>6000</v>
      </c>
      <c r="M3369">
        <v>6000</v>
      </c>
      <c r="N3369">
        <v>-1</v>
      </c>
      <c r="O3369" t="s">
        <v>4098</v>
      </c>
      <c r="P3369" t="s">
        <v>4102</v>
      </c>
      <c r="Q3369" t="s">
        <v>4136</v>
      </c>
      <c r="R3369" t="s">
        <v>1562</v>
      </c>
      <c r="S3369" t="s">
        <v>190</v>
      </c>
      <c r="T3369">
        <v>36</v>
      </c>
    </row>
    <row r="3370" spans="1:20" x14ac:dyDescent="0.3">
      <c r="A3370" t="s">
        <v>4248</v>
      </c>
      <c r="B3370" t="str">
        <f>_xlfn.CONCAT(쿼리1[[#This Row],[주문번호]], "-", 쿼리1[[#This Row],[공정명]])</f>
        <v>20241011-1219P0378-합지</v>
      </c>
      <c r="C3370">
        <v>3</v>
      </c>
      <c r="D3370" t="s">
        <v>60</v>
      </c>
      <c r="E3370" s="1">
        <v>45576</v>
      </c>
      <c r="F3370" s="1">
        <v>45587</v>
      </c>
      <c r="G3370" s="1">
        <v>45586</v>
      </c>
      <c r="H3370" s="1">
        <v>45656</v>
      </c>
      <c r="I3370" s="1">
        <v>45587</v>
      </c>
      <c r="J3370" t="s">
        <v>31</v>
      </c>
      <c r="K3370" t="s">
        <v>39</v>
      </c>
      <c r="L3370">
        <v>6000</v>
      </c>
      <c r="M3370">
        <v>6000</v>
      </c>
      <c r="N3370">
        <v>-1</v>
      </c>
      <c r="O3370" t="s">
        <v>4098</v>
      </c>
      <c r="P3370" t="s">
        <v>4102</v>
      </c>
      <c r="Q3370" t="s">
        <v>4136</v>
      </c>
      <c r="R3370" t="s">
        <v>1562</v>
      </c>
      <c r="S3370" t="s">
        <v>190</v>
      </c>
      <c r="T3370">
        <v>36</v>
      </c>
    </row>
    <row r="3371" spans="1:20" x14ac:dyDescent="0.3">
      <c r="A3371" t="s">
        <v>4392</v>
      </c>
      <c r="B3371" t="str">
        <f>_xlfn.CONCAT(쿼리1[[#This Row],[주문번호]], "-", 쿼리1[[#This Row],[공정명]])</f>
        <v>20240926-1000158227-합지</v>
      </c>
      <c r="C3371">
        <v>2</v>
      </c>
      <c r="D3371" t="s">
        <v>60</v>
      </c>
      <c r="E3371" s="1">
        <v>45561</v>
      </c>
      <c r="F3371" s="1">
        <v>45572</v>
      </c>
      <c r="G3371" s="1">
        <v>45572</v>
      </c>
      <c r="H3371" s="1">
        <v>45656</v>
      </c>
      <c r="I3371" s="1">
        <v>45575</v>
      </c>
      <c r="J3371" t="s">
        <v>31</v>
      </c>
      <c r="K3371" t="s">
        <v>39</v>
      </c>
      <c r="L3371">
        <v>12000</v>
      </c>
      <c r="M3371">
        <v>6000</v>
      </c>
      <c r="N3371">
        <v>0</v>
      </c>
      <c r="O3371" t="s">
        <v>4098</v>
      </c>
      <c r="P3371" t="s">
        <v>4099</v>
      </c>
      <c r="Q3371" t="s">
        <v>4246</v>
      </c>
      <c r="R3371" t="s">
        <v>1562</v>
      </c>
      <c r="S3371" t="s">
        <v>190</v>
      </c>
      <c r="T3371">
        <v>72</v>
      </c>
    </row>
    <row r="3372" spans="1:20" x14ac:dyDescent="0.3">
      <c r="A3372" t="s">
        <v>4392</v>
      </c>
      <c r="B3372" t="str">
        <f>_xlfn.CONCAT(쿼리1[[#This Row],[주문번호]], "-", 쿼리1[[#This Row],[공정명]])</f>
        <v>20240926-1000158227-합지</v>
      </c>
      <c r="C3372">
        <v>2</v>
      </c>
      <c r="D3372" t="s">
        <v>60</v>
      </c>
      <c r="E3372" s="1">
        <v>45561</v>
      </c>
      <c r="F3372" s="1">
        <v>45572</v>
      </c>
      <c r="G3372" s="1">
        <v>45575</v>
      </c>
      <c r="H3372" s="1">
        <v>45656</v>
      </c>
      <c r="I3372" s="1">
        <v>45575</v>
      </c>
      <c r="J3372" t="s">
        <v>31</v>
      </c>
      <c r="K3372" t="s">
        <v>32</v>
      </c>
      <c r="L3372">
        <v>12000</v>
      </c>
      <c r="M3372">
        <v>6000</v>
      </c>
      <c r="N3372">
        <v>3</v>
      </c>
      <c r="O3372" t="s">
        <v>4098</v>
      </c>
      <c r="P3372" t="s">
        <v>4099</v>
      </c>
      <c r="Q3372" t="s">
        <v>4246</v>
      </c>
      <c r="R3372" t="s">
        <v>1562</v>
      </c>
      <c r="S3372" t="s">
        <v>190</v>
      </c>
      <c r="T3372">
        <v>72</v>
      </c>
    </row>
    <row r="3373" spans="1:20" x14ac:dyDescent="0.3">
      <c r="A3373" t="s">
        <v>4392</v>
      </c>
      <c r="B3373" t="str">
        <f>_xlfn.CONCAT(쿼리1[[#This Row],[주문번호]], "-", 쿼리1[[#This Row],[공정명]])</f>
        <v>20240926-1000158227-분단</v>
      </c>
      <c r="C3373">
        <v>3</v>
      </c>
      <c r="D3373" t="s">
        <v>196</v>
      </c>
      <c r="E3373" s="1">
        <v>45561</v>
      </c>
      <c r="F3373" s="1">
        <v>45573</v>
      </c>
      <c r="G3373" s="1">
        <v>45572</v>
      </c>
      <c r="H3373" s="1">
        <v>45656</v>
      </c>
      <c r="I3373" s="1">
        <v>45575</v>
      </c>
      <c r="J3373" t="s">
        <v>31</v>
      </c>
      <c r="K3373" t="s">
        <v>39</v>
      </c>
      <c r="L3373">
        <v>12000</v>
      </c>
      <c r="M3373">
        <v>6000</v>
      </c>
      <c r="N3373">
        <v>-1</v>
      </c>
      <c r="O3373" t="s">
        <v>4098</v>
      </c>
      <c r="P3373" t="s">
        <v>4099</v>
      </c>
      <c r="Q3373" t="s">
        <v>4246</v>
      </c>
      <c r="R3373" t="s">
        <v>1562</v>
      </c>
      <c r="S3373" t="s">
        <v>190</v>
      </c>
      <c r="T3373">
        <v>72</v>
      </c>
    </row>
    <row r="3374" spans="1:20" x14ac:dyDescent="0.3">
      <c r="A3374" t="s">
        <v>4392</v>
      </c>
      <c r="B3374" t="str">
        <f>_xlfn.CONCAT(쿼리1[[#This Row],[주문번호]], "-", 쿼리1[[#This Row],[공정명]])</f>
        <v>20240926-1000158227-분단</v>
      </c>
      <c r="C3374">
        <v>3</v>
      </c>
      <c r="D3374" t="s">
        <v>196</v>
      </c>
      <c r="E3374" s="1">
        <v>45561</v>
      </c>
      <c r="F3374" s="1">
        <v>45573</v>
      </c>
      <c r="G3374" s="1">
        <v>45575</v>
      </c>
      <c r="H3374" s="1">
        <v>45656</v>
      </c>
      <c r="I3374" s="1">
        <v>45575</v>
      </c>
      <c r="J3374" t="s">
        <v>31</v>
      </c>
      <c r="K3374" t="s">
        <v>32</v>
      </c>
      <c r="L3374">
        <v>12000</v>
      </c>
      <c r="M3374">
        <v>6000</v>
      </c>
      <c r="N3374">
        <v>2</v>
      </c>
      <c r="O3374" t="s">
        <v>4098</v>
      </c>
      <c r="P3374" t="s">
        <v>4099</v>
      </c>
      <c r="Q3374" t="s">
        <v>4246</v>
      </c>
      <c r="R3374" t="s">
        <v>1562</v>
      </c>
      <c r="S3374" t="s">
        <v>190</v>
      </c>
      <c r="T3374">
        <v>72</v>
      </c>
    </row>
    <row r="3375" spans="1:20" x14ac:dyDescent="0.3">
      <c r="A3375" t="s">
        <v>4393</v>
      </c>
      <c r="B3375" t="str">
        <f>_xlfn.CONCAT(쿼리1[[#This Row],[주문번호]], "-", 쿼리1[[#This Row],[공정명]])</f>
        <v>20241023-1000158163-합지</v>
      </c>
      <c r="C3375">
        <v>3</v>
      </c>
      <c r="D3375" t="s">
        <v>60</v>
      </c>
      <c r="E3375" s="1">
        <v>45588</v>
      </c>
      <c r="F3375" s="1">
        <v>45597</v>
      </c>
      <c r="G3375" s="1">
        <v>45600</v>
      </c>
      <c r="H3375" s="1">
        <v>45656</v>
      </c>
      <c r="I3375" s="1">
        <v>45600</v>
      </c>
      <c r="J3375" t="s">
        <v>31</v>
      </c>
      <c r="K3375" t="s">
        <v>32</v>
      </c>
      <c r="L3375">
        <v>12000</v>
      </c>
      <c r="M3375">
        <v>12000</v>
      </c>
      <c r="N3375">
        <v>3</v>
      </c>
      <c r="O3375" t="s">
        <v>4098</v>
      </c>
      <c r="P3375" t="s">
        <v>4099</v>
      </c>
      <c r="Q3375" t="s">
        <v>4100</v>
      </c>
      <c r="R3375" t="s">
        <v>1562</v>
      </c>
      <c r="S3375" t="s">
        <v>190</v>
      </c>
      <c r="T3375">
        <v>72</v>
      </c>
    </row>
    <row r="3376" spans="1:20" x14ac:dyDescent="0.3">
      <c r="A3376" t="s">
        <v>4393</v>
      </c>
      <c r="B3376" t="str">
        <f>_xlfn.CONCAT(쿼리1[[#This Row],[주문번호]], "-", 쿼리1[[#This Row],[공정명]])</f>
        <v>20241023-1000158163-합지</v>
      </c>
      <c r="C3376">
        <v>3</v>
      </c>
      <c r="D3376" t="s">
        <v>60</v>
      </c>
      <c r="E3376" s="1">
        <v>45588</v>
      </c>
      <c r="F3376" s="1">
        <v>45597</v>
      </c>
      <c r="G3376" s="1">
        <v>45600</v>
      </c>
      <c r="H3376" s="1">
        <v>45656</v>
      </c>
      <c r="I3376" s="1">
        <v>45600</v>
      </c>
      <c r="J3376" t="s">
        <v>31</v>
      </c>
      <c r="K3376" t="s">
        <v>32</v>
      </c>
      <c r="L3376">
        <v>12000</v>
      </c>
      <c r="M3376">
        <v>12000</v>
      </c>
      <c r="N3376">
        <v>3</v>
      </c>
      <c r="O3376" t="s">
        <v>4098</v>
      </c>
      <c r="P3376" t="s">
        <v>4099</v>
      </c>
      <c r="Q3376" t="s">
        <v>4100</v>
      </c>
      <c r="R3376" t="s">
        <v>1562</v>
      </c>
      <c r="S3376" t="s">
        <v>190</v>
      </c>
      <c r="T3376">
        <v>72</v>
      </c>
    </row>
    <row r="3377" spans="1:20" x14ac:dyDescent="0.3">
      <c r="A3377" t="s">
        <v>4393</v>
      </c>
      <c r="B3377" t="str">
        <f>_xlfn.CONCAT(쿼리1[[#This Row],[주문번호]], "-", 쿼리1[[#This Row],[공정명]])</f>
        <v>20241023-1000158163-합지</v>
      </c>
      <c r="C3377">
        <v>3</v>
      </c>
      <c r="D3377" t="s">
        <v>60</v>
      </c>
      <c r="E3377" s="1">
        <v>45588</v>
      </c>
      <c r="F3377" s="1">
        <v>45597</v>
      </c>
      <c r="G3377" s="1">
        <v>45600</v>
      </c>
      <c r="H3377" s="1">
        <v>45656</v>
      </c>
      <c r="I3377" s="1">
        <v>45600</v>
      </c>
      <c r="J3377" t="s">
        <v>31</v>
      </c>
      <c r="K3377" t="s">
        <v>32</v>
      </c>
      <c r="L3377">
        <v>12000</v>
      </c>
      <c r="M3377">
        <v>12000</v>
      </c>
      <c r="N3377">
        <v>3</v>
      </c>
      <c r="O3377" t="s">
        <v>4098</v>
      </c>
      <c r="P3377" t="s">
        <v>4099</v>
      </c>
      <c r="Q3377" t="s">
        <v>4100</v>
      </c>
      <c r="R3377" t="s">
        <v>1562</v>
      </c>
      <c r="S3377" t="s">
        <v>190</v>
      </c>
      <c r="T3377">
        <v>72</v>
      </c>
    </row>
    <row r="3378" spans="1:20" x14ac:dyDescent="0.3">
      <c r="A3378" t="s">
        <v>4393</v>
      </c>
      <c r="B3378" t="str">
        <f>_xlfn.CONCAT(쿼리1[[#This Row],[주문번호]], "-", 쿼리1[[#This Row],[공정명]])</f>
        <v>20241023-1000158163-합지</v>
      </c>
      <c r="C3378">
        <v>3</v>
      </c>
      <c r="D3378" t="s">
        <v>60</v>
      </c>
      <c r="E3378" s="1">
        <v>45588</v>
      </c>
      <c r="F3378" s="1">
        <v>45597</v>
      </c>
      <c r="G3378" s="1">
        <v>45600</v>
      </c>
      <c r="H3378" s="1">
        <v>45656</v>
      </c>
      <c r="I3378" s="1">
        <v>45600</v>
      </c>
      <c r="J3378" t="s">
        <v>31</v>
      </c>
      <c r="K3378" t="s">
        <v>32</v>
      </c>
      <c r="L3378">
        <v>12000</v>
      </c>
      <c r="M3378">
        <v>12000</v>
      </c>
      <c r="N3378">
        <v>3</v>
      </c>
      <c r="O3378" t="s">
        <v>4098</v>
      </c>
      <c r="P3378" t="s">
        <v>4099</v>
      </c>
      <c r="Q3378" t="s">
        <v>4100</v>
      </c>
      <c r="R3378" t="s">
        <v>1562</v>
      </c>
      <c r="S3378" t="s">
        <v>190</v>
      </c>
      <c r="T3378">
        <v>72</v>
      </c>
    </row>
    <row r="3379" spans="1:20" x14ac:dyDescent="0.3">
      <c r="A3379" t="s">
        <v>4392</v>
      </c>
      <c r="B3379" t="str">
        <f>_xlfn.CONCAT(쿼리1[[#This Row],[주문번호]], "-", 쿼리1[[#This Row],[공정명]])</f>
        <v>20240926-1000158227-합지</v>
      </c>
      <c r="C3379">
        <v>2</v>
      </c>
      <c r="D3379" t="s">
        <v>60</v>
      </c>
      <c r="E3379" s="1">
        <v>45561</v>
      </c>
      <c r="F3379" s="1">
        <v>45572</v>
      </c>
      <c r="G3379" s="1">
        <v>45572</v>
      </c>
      <c r="H3379" s="1">
        <v>45656</v>
      </c>
      <c r="I3379" s="1">
        <v>45575</v>
      </c>
      <c r="J3379" t="s">
        <v>31</v>
      </c>
      <c r="K3379" t="s">
        <v>39</v>
      </c>
      <c r="L3379">
        <v>12000</v>
      </c>
      <c r="M3379">
        <v>6000</v>
      </c>
      <c r="N3379">
        <v>0</v>
      </c>
      <c r="O3379" t="s">
        <v>4098</v>
      </c>
      <c r="P3379" t="s">
        <v>4099</v>
      </c>
      <c r="Q3379" t="s">
        <v>4246</v>
      </c>
      <c r="R3379" t="s">
        <v>1562</v>
      </c>
      <c r="S3379" t="s">
        <v>190</v>
      </c>
      <c r="T3379">
        <v>72</v>
      </c>
    </row>
    <row r="3380" spans="1:20" x14ac:dyDescent="0.3">
      <c r="A3380" t="s">
        <v>4392</v>
      </c>
      <c r="B3380" t="str">
        <f>_xlfn.CONCAT(쿼리1[[#This Row],[주문번호]], "-", 쿼리1[[#This Row],[공정명]])</f>
        <v>20240926-1000158227-합지</v>
      </c>
      <c r="C3380">
        <v>2</v>
      </c>
      <c r="D3380" t="s">
        <v>60</v>
      </c>
      <c r="E3380" s="1">
        <v>45561</v>
      </c>
      <c r="F3380" s="1">
        <v>45572</v>
      </c>
      <c r="G3380" s="1">
        <v>45575</v>
      </c>
      <c r="H3380" s="1">
        <v>45656</v>
      </c>
      <c r="I3380" s="1">
        <v>45575</v>
      </c>
      <c r="J3380" t="s">
        <v>31</v>
      </c>
      <c r="K3380" t="s">
        <v>32</v>
      </c>
      <c r="L3380">
        <v>12000</v>
      </c>
      <c r="M3380">
        <v>6000</v>
      </c>
      <c r="N3380">
        <v>3</v>
      </c>
      <c r="O3380" t="s">
        <v>4098</v>
      </c>
      <c r="P3380" t="s">
        <v>4099</v>
      </c>
      <c r="Q3380" t="s">
        <v>4246</v>
      </c>
      <c r="R3380" t="s">
        <v>1562</v>
      </c>
      <c r="S3380" t="s">
        <v>190</v>
      </c>
      <c r="T3380">
        <v>72</v>
      </c>
    </row>
    <row r="3381" spans="1:20" x14ac:dyDescent="0.3">
      <c r="A3381" t="s">
        <v>4394</v>
      </c>
      <c r="B3381" t="str">
        <f>_xlfn.CONCAT(쿼리1[[#This Row],[주문번호]], "-", 쿼리1[[#This Row],[공정명]])</f>
        <v>20241025-1000169486-합지</v>
      </c>
      <c r="C3381">
        <v>1</v>
      </c>
      <c r="D3381" t="s">
        <v>60</v>
      </c>
      <c r="E3381" s="1">
        <v>45590</v>
      </c>
      <c r="F3381" s="1">
        <v>45600</v>
      </c>
      <c r="G3381" s="1">
        <v>45601</v>
      </c>
      <c r="H3381" s="1">
        <v>45656</v>
      </c>
      <c r="I3381" s="1">
        <v>45602</v>
      </c>
      <c r="J3381" t="s">
        <v>31</v>
      </c>
      <c r="K3381" t="s">
        <v>32</v>
      </c>
      <c r="L3381">
        <v>4000</v>
      </c>
      <c r="M3381">
        <v>4000</v>
      </c>
      <c r="N3381">
        <v>1</v>
      </c>
      <c r="O3381" t="s">
        <v>1533</v>
      </c>
      <c r="P3381" t="s">
        <v>4395</v>
      </c>
      <c r="Q3381" t="s">
        <v>42</v>
      </c>
      <c r="R3381" t="s">
        <v>1923</v>
      </c>
      <c r="S3381" t="s">
        <v>3709</v>
      </c>
      <c r="T3381">
        <v>24</v>
      </c>
    </row>
    <row r="3382" spans="1:20" x14ac:dyDescent="0.3">
      <c r="A3382" t="s">
        <v>1924</v>
      </c>
      <c r="B3382" t="str">
        <f>_xlfn.CONCAT(쿼리1[[#This Row],[주문번호]], "-", 쿼리1[[#This Row],[공정명]])</f>
        <v>20241227-1000157930-합지</v>
      </c>
      <c r="C3382">
        <v>1</v>
      </c>
      <c r="D3382" t="s">
        <v>60</v>
      </c>
      <c r="E3382" s="1">
        <v>45653</v>
      </c>
      <c r="F3382" s="1">
        <v>45663</v>
      </c>
      <c r="G3382" s="1"/>
      <c r="H3382" s="1">
        <v>45656</v>
      </c>
      <c r="I3382" s="1"/>
      <c r="J3382" t="s">
        <v>21</v>
      </c>
      <c r="K3382" t="s">
        <v>282</v>
      </c>
      <c r="L3382">
        <v>6000</v>
      </c>
      <c r="O3382" t="s">
        <v>91</v>
      </c>
      <c r="P3382" t="s">
        <v>683</v>
      </c>
      <c r="Q3382" t="s">
        <v>42</v>
      </c>
      <c r="R3382" t="s">
        <v>1923</v>
      </c>
      <c r="S3382" t="s">
        <v>3709</v>
      </c>
      <c r="T3382">
        <v>18750</v>
      </c>
    </row>
    <row r="3383" spans="1:20" x14ac:dyDescent="0.3">
      <c r="A3383" t="s">
        <v>1925</v>
      </c>
      <c r="B3383" t="str">
        <f>_xlfn.CONCAT(쿼리1[[#This Row],[주문번호]], "-", 쿼리1[[#This Row],[공정명]])</f>
        <v>20241227-1000157939-합지</v>
      </c>
      <c r="C3383">
        <v>1</v>
      </c>
      <c r="D3383" t="s">
        <v>60</v>
      </c>
      <c r="E3383" s="1">
        <v>45653</v>
      </c>
      <c r="F3383" s="1">
        <v>45663</v>
      </c>
      <c r="G3383" s="1"/>
      <c r="H3383" s="1">
        <v>45656</v>
      </c>
      <c r="I3383" s="1"/>
      <c r="J3383" t="s">
        <v>21</v>
      </c>
      <c r="K3383" t="s">
        <v>282</v>
      </c>
      <c r="L3383">
        <v>12000</v>
      </c>
      <c r="O3383" t="s">
        <v>91</v>
      </c>
      <c r="P3383" t="s">
        <v>671</v>
      </c>
      <c r="Q3383" t="s">
        <v>42</v>
      </c>
      <c r="R3383" t="s">
        <v>1923</v>
      </c>
      <c r="S3383" t="s">
        <v>3709</v>
      </c>
      <c r="T3383">
        <v>34285</v>
      </c>
    </row>
    <row r="3384" spans="1:20" x14ac:dyDescent="0.3">
      <c r="A3384" t="s">
        <v>4396</v>
      </c>
      <c r="B3384" t="str">
        <f>_xlfn.CONCAT(쿼리1[[#This Row],[주문번호]], "-", 쿼리1[[#This Row],[공정명]])</f>
        <v>20241115-1000162180-합지</v>
      </c>
      <c r="C3384">
        <v>3</v>
      </c>
      <c r="D3384" t="s">
        <v>60</v>
      </c>
      <c r="E3384" s="1">
        <v>45611</v>
      </c>
      <c r="F3384" s="1">
        <v>45622</v>
      </c>
      <c r="G3384" s="1">
        <v>45621</v>
      </c>
      <c r="H3384" s="1">
        <v>45656</v>
      </c>
      <c r="I3384" s="1">
        <v>45625</v>
      </c>
      <c r="J3384" t="s">
        <v>31</v>
      </c>
      <c r="K3384" t="s">
        <v>39</v>
      </c>
      <c r="L3384">
        <v>12000</v>
      </c>
      <c r="M3384">
        <v>12000</v>
      </c>
      <c r="N3384">
        <v>-1</v>
      </c>
      <c r="O3384" t="s">
        <v>559</v>
      </c>
      <c r="P3384" t="s">
        <v>4397</v>
      </c>
      <c r="Q3384" t="s">
        <v>4398</v>
      </c>
      <c r="R3384" t="s">
        <v>1923</v>
      </c>
      <c r="S3384" t="s">
        <v>3709</v>
      </c>
      <c r="T3384">
        <v>72</v>
      </c>
    </row>
    <row r="3385" spans="1:20" x14ac:dyDescent="0.3">
      <c r="A3385" t="s">
        <v>4399</v>
      </c>
      <c r="B3385" t="str">
        <f>_xlfn.CONCAT(쿼리1[[#This Row],[주문번호]], "-", 쿼리1[[#This Row],[공정명]])</f>
        <v>20241115-1000169626-합지</v>
      </c>
      <c r="C3385">
        <v>3</v>
      </c>
      <c r="D3385" t="s">
        <v>60</v>
      </c>
      <c r="E3385" s="1">
        <v>45611</v>
      </c>
      <c r="F3385" s="1">
        <v>45621</v>
      </c>
      <c r="G3385" s="1">
        <v>45617</v>
      </c>
      <c r="H3385" s="1">
        <v>45656</v>
      </c>
      <c r="I3385" s="1">
        <v>45622</v>
      </c>
      <c r="J3385" t="s">
        <v>31</v>
      </c>
      <c r="K3385" t="s">
        <v>39</v>
      </c>
      <c r="L3385">
        <v>4000</v>
      </c>
      <c r="M3385">
        <v>4000</v>
      </c>
      <c r="N3385">
        <v>-4</v>
      </c>
      <c r="O3385" t="s">
        <v>1533</v>
      </c>
      <c r="P3385" t="s">
        <v>4395</v>
      </c>
      <c r="Q3385" t="s">
        <v>4400</v>
      </c>
      <c r="R3385" t="s">
        <v>1923</v>
      </c>
      <c r="S3385" t="s">
        <v>3709</v>
      </c>
      <c r="T3385">
        <v>24</v>
      </c>
    </row>
    <row r="3386" spans="1:20" x14ac:dyDescent="0.3">
      <c r="A3386" t="s">
        <v>4401</v>
      </c>
      <c r="B3386" t="str">
        <f>_xlfn.CONCAT(쿼리1[[#This Row],[주문번호]], "-", 쿼리1[[#This Row],[공정명]])</f>
        <v>20241121-1000169752-합지</v>
      </c>
      <c r="C3386">
        <v>3</v>
      </c>
      <c r="D3386" t="s">
        <v>60</v>
      </c>
      <c r="E3386" s="1">
        <v>45617</v>
      </c>
      <c r="F3386" s="1">
        <v>45628</v>
      </c>
      <c r="G3386" s="1">
        <v>45629</v>
      </c>
      <c r="H3386" s="1">
        <v>45656</v>
      </c>
      <c r="I3386" s="1">
        <v>45632</v>
      </c>
      <c r="J3386" t="s">
        <v>31</v>
      </c>
      <c r="K3386" t="s">
        <v>32</v>
      </c>
      <c r="L3386">
        <v>4000</v>
      </c>
      <c r="M3386">
        <v>4000</v>
      </c>
      <c r="N3386">
        <v>1</v>
      </c>
      <c r="O3386" t="s">
        <v>559</v>
      </c>
      <c r="P3386" t="s">
        <v>4402</v>
      </c>
      <c r="Q3386" t="s">
        <v>4403</v>
      </c>
      <c r="R3386" t="s">
        <v>1923</v>
      </c>
      <c r="S3386" t="s">
        <v>3709</v>
      </c>
      <c r="T3386">
        <v>24</v>
      </c>
    </row>
    <row r="3387" spans="1:20" x14ac:dyDescent="0.3">
      <c r="A3387" t="s">
        <v>4404</v>
      </c>
      <c r="B3387" t="str">
        <f>_xlfn.CONCAT(쿼리1[[#This Row],[주문번호]], "-", 쿼리1[[#This Row],[공정명]])</f>
        <v>20241202-1000161011-합지</v>
      </c>
      <c r="C3387">
        <v>3</v>
      </c>
      <c r="D3387" t="s">
        <v>60</v>
      </c>
      <c r="E3387" s="1">
        <v>45628</v>
      </c>
      <c r="F3387" s="1">
        <v>45637</v>
      </c>
      <c r="G3387" s="1">
        <v>45637</v>
      </c>
      <c r="H3387" s="1">
        <v>45656</v>
      </c>
      <c r="I3387" s="1">
        <v>45642</v>
      </c>
      <c r="J3387" t="s">
        <v>31</v>
      </c>
      <c r="K3387" t="s">
        <v>39</v>
      </c>
      <c r="L3387">
        <v>4000</v>
      </c>
      <c r="M3387">
        <v>3960</v>
      </c>
      <c r="N3387">
        <v>0</v>
      </c>
      <c r="O3387" t="s">
        <v>1817</v>
      </c>
      <c r="P3387" t="s">
        <v>4405</v>
      </c>
      <c r="Q3387" t="s">
        <v>4406</v>
      </c>
      <c r="R3387" t="s">
        <v>1923</v>
      </c>
      <c r="S3387" t="s">
        <v>3709</v>
      </c>
      <c r="T3387">
        <v>24</v>
      </c>
    </row>
    <row r="3388" spans="1:20" x14ac:dyDescent="0.3">
      <c r="A3388" t="s">
        <v>621</v>
      </c>
      <c r="B3388" t="str">
        <f>_xlfn.CONCAT(쿼리1[[#This Row],[주문번호]], "-", 쿼리1[[#This Row],[공정명]])</f>
        <v>20241125-1000167833-합지</v>
      </c>
      <c r="C3388">
        <v>3</v>
      </c>
      <c r="D3388" t="s">
        <v>60</v>
      </c>
      <c r="E3388" s="1">
        <v>45621</v>
      </c>
      <c r="F3388" s="1">
        <v>45630</v>
      </c>
      <c r="G3388" s="1">
        <v>45629</v>
      </c>
      <c r="H3388" s="1">
        <v>45656</v>
      </c>
      <c r="I3388" s="1">
        <v>45632</v>
      </c>
      <c r="J3388" t="s">
        <v>31</v>
      </c>
      <c r="K3388" t="s">
        <v>39</v>
      </c>
      <c r="L3388">
        <v>6000</v>
      </c>
      <c r="M3388">
        <v>5800</v>
      </c>
      <c r="N3388">
        <v>-1</v>
      </c>
      <c r="O3388" t="s">
        <v>102</v>
      </c>
      <c r="P3388" t="s">
        <v>611</v>
      </c>
      <c r="Q3388" t="s">
        <v>622</v>
      </c>
      <c r="R3388" t="s">
        <v>613</v>
      </c>
      <c r="S3388" t="s">
        <v>3709</v>
      </c>
      <c r="T3388">
        <v>17647</v>
      </c>
    </row>
    <row r="3389" spans="1:20" x14ac:dyDescent="0.3">
      <c r="A3389" t="s">
        <v>623</v>
      </c>
      <c r="B3389" t="str">
        <f>_xlfn.CONCAT(쿼리1[[#This Row],[주문번호]], "-", 쿼리1[[#This Row],[공정명]])</f>
        <v>20241125-1000169769-합지</v>
      </c>
      <c r="C3389">
        <v>3</v>
      </c>
      <c r="D3389" t="s">
        <v>60</v>
      </c>
      <c r="E3389" s="1">
        <v>45621</v>
      </c>
      <c r="F3389" s="1">
        <v>45630</v>
      </c>
      <c r="G3389" s="1">
        <v>45629</v>
      </c>
      <c r="H3389" s="1">
        <v>45656</v>
      </c>
      <c r="I3389" s="1">
        <v>45632</v>
      </c>
      <c r="J3389" t="s">
        <v>31</v>
      </c>
      <c r="K3389" t="s">
        <v>39</v>
      </c>
      <c r="L3389">
        <v>6000</v>
      </c>
      <c r="M3389">
        <v>6000</v>
      </c>
      <c r="N3389">
        <v>-1</v>
      </c>
      <c r="O3389" t="s">
        <v>102</v>
      </c>
      <c r="P3389" t="s">
        <v>619</v>
      </c>
      <c r="Q3389" t="s">
        <v>624</v>
      </c>
      <c r="R3389" t="s">
        <v>613</v>
      </c>
      <c r="S3389" t="s">
        <v>3709</v>
      </c>
      <c r="T3389">
        <v>20000</v>
      </c>
    </row>
    <row r="3390" spans="1:20" x14ac:dyDescent="0.3">
      <c r="A3390" t="s">
        <v>595</v>
      </c>
      <c r="B3390" t="str">
        <f>_xlfn.CONCAT(쿼리1[[#This Row],[주문번호]], "-", 쿼리1[[#This Row],[공정명]])</f>
        <v>20241105-1000169536-합지</v>
      </c>
      <c r="C3390">
        <v>1</v>
      </c>
      <c r="D3390" t="s">
        <v>60</v>
      </c>
      <c r="E3390" s="1">
        <v>45601</v>
      </c>
      <c r="F3390" s="1">
        <v>45610</v>
      </c>
      <c r="G3390" s="1">
        <v>45608</v>
      </c>
      <c r="H3390" s="1">
        <v>45656</v>
      </c>
      <c r="I3390" s="1">
        <v>45612</v>
      </c>
      <c r="J3390" t="s">
        <v>31</v>
      </c>
      <c r="K3390" t="s">
        <v>39</v>
      </c>
      <c r="L3390">
        <v>6000</v>
      </c>
      <c r="M3390">
        <v>6000</v>
      </c>
      <c r="N3390">
        <v>-2</v>
      </c>
      <c r="O3390" t="s">
        <v>91</v>
      </c>
      <c r="P3390" t="s">
        <v>596</v>
      </c>
      <c r="Q3390" t="s">
        <v>42</v>
      </c>
      <c r="R3390" t="s">
        <v>597</v>
      </c>
      <c r="S3390" t="s">
        <v>3709</v>
      </c>
      <c r="T3390">
        <v>15000</v>
      </c>
    </row>
    <row r="3391" spans="1:20" x14ac:dyDescent="0.3">
      <c r="A3391" t="s">
        <v>3894</v>
      </c>
      <c r="B3391" t="str">
        <f>_xlfn.CONCAT(쿼리1[[#This Row],[주문번호]], "-", 쿼리1[[#This Row],[공정명]])</f>
        <v>20241122-1000161630-합지</v>
      </c>
      <c r="C3391">
        <v>3</v>
      </c>
      <c r="D3391" t="s">
        <v>60</v>
      </c>
      <c r="E3391" s="1">
        <v>45618</v>
      </c>
      <c r="F3391" s="1">
        <v>45629</v>
      </c>
      <c r="G3391" s="1">
        <v>45629</v>
      </c>
      <c r="H3391" s="1">
        <v>45656</v>
      </c>
      <c r="I3391" s="1">
        <v>45635</v>
      </c>
      <c r="J3391" t="s">
        <v>31</v>
      </c>
      <c r="K3391" t="s">
        <v>39</v>
      </c>
      <c r="L3391">
        <v>6000</v>
      </c>
      <c r="M3391">
        <v>6000</v>
      </c>
      <c r="N3391">
        <v>0</v>
      </c>
      <c r="O3391" t="s">
        <v>3895</v>
      </c>
      <c r="P3391" t="s">
        <v>3896</v>
      </c>
      <c r="Q3391" t="s">
        <v>3897</v>
      </c>
      <c r="R3391" t="s">
        <v>2660</v>
      </c>
      <c r="S3391" t="s">
        <v>3709</v>
      </c>
      <c r="T3391">
        <v>33333</v>
      </c>
    </row>
    <row r="3392" spans="1:20" x14ac:dyDescent="0.3">
      <c r="A3392" t="s">
        <v>2656</v>
      </c>
      <c r="B3392" t="str">
        <f>_xlfn.CONCAT(쿼리1[[#This Row],[주문번호]], "-", 쿼리1[[#This Row],[공정명]])</f>
        <v>20241227-1000161741-합지</v>
      </c>
      <c r="C3392">
        <v>3</v>
      </c>
      <c r="D3392" t="s">
        <v>60</v>
      </c>
      <c r="E3392" s="1">
        <v>45653</v>
      </c>
      <c r="F3392" s="1">
        <v>45663</v>
      </c>
      <c r="G3392" s="1"/>
      <c r="H3392" s="1">
        <v>45656</v>
      </c>
      <c r="I3392" s="1"/>
      <c r="J3392" t="s">
        <v>21</v>
      </c>
      <c r="K3392" t="s">
        <v>282</v>
      </c>
      <c r="L3392">
        <v>6000</v>
      </c>
      <c r="O3392" t="s">
        <v>2657</v>
      </c>
      <c r="P3392" t="s">
        <v>2658</v>
      </c>
      <c r="Q3392" t="s">
        <v>2659</v>
      </c>
      <c r="R3392" t="s">
        <v>2660</v>
      </c>
      <c r="S3392" t="s">
        <v>3709</v>
      </c>
      <c r="T3392">
        <v>33333</v>
      </c>
    </row>
    <row r="3393" spans="1:20" x14ac:dyDescent="0.3">
      <c r="A3393" t="s">
        <v>2251</v>
      </c>
      <c r="B3393" t="str">
        <f>_xlfn.CONCAT(쿼리1[[#This Row],[주문번호]], "-", 쿼리1[[#This Row],[공정명]])</f>
        <v>20241226-1000154950-합지</v>
      </c>
      <c r="C3393">
        <v>3</v>
      </c>
      <c r="D3393" t="s">
        <v>60</v>
      </c>
      <c r="E3393" s="1">
        <v>45652</v>
      </c>
      <c r="F3393" s="1">
        <v>45663</v>
      </c>
      <c r="G3393" s="1"/>
      <c r="H3393" s="1">
        <v>45656</v>
      </c>
      <c r="I3393" s="1"/>
      <c r="J3393" t="s">
        <v>21</v>
      </c>
      <c r="K3393" t="s">
        <v>282</v>
      </c>
      <c r="L3393">
        <v>12000</v>
      </c>
      <c r="O3393" t="s">
        <v>91</v>
      </c>
      <c r="P3393" t="s">
        <v>2244</v>
      </c>
      <c r="Q3393" t="s">
        <v>2245</v>
      </c>
      <c r="R3393" t="s">
        <v>2246</v>
      </c>
      <c r="S3393" t="s">
        <v>3709</v>
      </c>
      <c r="T3393">
        <v>75000</v>
      </c>
    </row>
    <row r="3394" spans="1:20" x14ac:dyDescent="0.3">
      <c r="A3394" t="s">
        <v>2630</v>
      </c>
      <c r="B3394" t="str">
        <f>_xlfn.CONCAT(쿼리1[[#This Row],[주문번호]], "-", 쿼리1[[#This Row],[공정명]])</f>
        <v>20241101-1000143069-합지</v>
      </c>
      <c r="C3394">
        <v>3</v>
      </c>
      <c r="D3394" t="s">
        <v>60</v>
      </c>
      <c r="E3394" s="1">
        <v>45597</v>
      </c>
      <c r="F3394" s="1">
        <v>45608</v>
      </c>
      <c r="G3394" s="1">
        <v>45609</v>
      </c>
      <c r="H3394" s="1">
        <v>45656</v>
      </c>
      <c r="I3394" s="1">
        <v>45614</v>
      </c>
      <c r="J3394" t="s">
        <v>31</v>
      </c>
      <c r="K3394" t="s">
        <v>32</v>
      </c>
      <c r="L3394">
        <v>8000</v>
      </c>
      <c r="M3394">
        <v>7730</v>
      </c>
      <c r="N3394">
        <v>1</v>
      </c>
      <c r="O3394" t="s">
        <v>2631</v>
      </c>
      <c r="P3394" t="s">
        <v>2632</v>
      </c>
      <c r="Q3394" t="s">
        <v>2633</v>
      </c>
      <c r="R3394" t="s">
        <v>2065</v>
      </c>
      <c r="S3394" t="s">
        <v>3709</v>
      </c>
      <c r="T3394">
        <v>25000</v>
      </c>
    </row>
    <row r="3395" spans="1:20" x14ac:dyDescent="0.3">
      <c r="A3395" t="s">
        <v>4407</v>
      </c>
      <c r="B3395" t="str">
        <f>_xlfn.CONCAT(쿼리1[[#This Row],[주문번호]], "-", 쿼리1[[#This Row],[공정명]])</f>
        <v>20241223-1000170051-합지</v>
      </c>
      <c r="C3395">
        <v>1</v>
      </c>
      <c r="D3395" t="s">
        <v>60</v>
      </c>
      <c r="E3395" s="1">
        <v>45649</v>
      </c>
      <c r="F3395" s="1">
        <v>45658</v>
      </c>
      <c r="G3395" s="1">
        <v>45653</v>
      </c>
      <c r="H3395" s="1">
        <v>45656</v>
      </c>
      <c r="I3395" s="1">
        <v>45653</v>
      </c>
      <c r="J3395" t="s">
        <v>31</v>
      </c>
      <c r="K3395" t="s">
        <v>39</v>
      </c>
      <c r="L3395">
        <v>8000</v>
      </c>
      <c r="M3395">
        <v>8000</v>
      </c>
      <c r="N3395">
        <v>-5</v>
      </c>
      <c r="O3395" t="s">
        <v>1533</v>
      </c>
      <c r="P3395" t="s">
        <v>4408</v>
      </c>
      <c r="Q3395" t="s">
        <v>4409</v>
      </c>
      <c r="R3395" t="s">
        <v>26</v>
      </c>
      <c r="S3395" t="s">
        <v>3709</v>
      </c>
      <c r="T3395">
        <v>32</v>
      </c>
    </row>
    <row r="3396" spans="1:20" x14ac:dyDescent="0.3">
      <c r="A3396" t="s">
        <v>4410</v>
      </c>
      <c r="B3396" t="str">
        <f>_xlfn.CONCAT(쿼리1[[#This Row],[주문번호]], "-", 쿼리1[[#This Row],[공정명]])</f>
        <v>20241224-1000156480-합지</v>
      </c>
      <c r="C3396">
        <v>3</v>
      </c>
      <c r="D3396" t="s">
        <v>60</v>
      </c>
      <c r="E3396" s="1">
        <v>45650</v>
      </c>
      <c r="F3396" s="1">
        <v>45659</v>
      </c>
      <c r="G3396" s="1"/>
      <c r="H3396" s="1">
        <v>45656</v>
      </c>
      <c r="I3396" s="1"/>
      <c r="J3396" t="s">
        <v>21</v>
      </c>
      <c r="K3396" t="s">
        <v>282</v>
      </c>
      <c r="L3396">
        <v>36000</v>
      </c>
      <c r="O3396" t="s">
        <v>1533</v>
      </c>
      <c r="P3396" t="s">
        <v>3842</v>
      </c>
      <c r="Q3396" t="s">
        <v>3843</v>
      </c>
      <c r="R3396" t="s">
        <v>26</v>
      </c>
      <c r="S3396" t="s">
        <v>3709</v>
      </c>
      <c r="T3396">
        <v>108</v>
      </c>
    </row>
    <row r="3397" spans="1:20" x14ac:dyDescent="0.3">
      <c r="A3397" t="s">
        <v>4411</v>
      </c>
      <c r="B3397" t="str">
        <f>_xlfn.CONCAT(쿼리1[[#This Row],[주문번호]], "-", 쿼리1[[#This Row],[공정명]])</f>
        <v>20241227-1118P0274-합지</v>
      </c>
      <c r="C3397">
        <v>2</v>
      </c>
      <c r="D3397" t="s">
        <v>60</v>
      </c>
      <c r="E3397" s="1">
        <v>45653</v>
      </c>
      <c r="F3397" s="1">
        <v>45660</v>
      </c>
      <c r="G3397" s="1"/>
      <c r="H3397" s="1">
        <v>45656</v>
      </c>
      <c r="I3397" s="1"/>
      <c r="J3397" t="s">
        <v>21</v>
      </c>
      <c r="K3397" t="s">
        <v>282</v>
      </c>
      <c r="L3397">
        <v>4000</v>
      </c>
      <c r="O3397" t="s">
        <v>4210</v>
      </c>
      <c r="P3397" t="s">
        <v>4211</v>
      </c>
      <c r="Q3397" t="s">
        <v>4212</v>
      </c>
      <c r="R3397" t="s">
        <v>26</v>
      </c>
      <c r="S3397" t="s">
        <v>3709</v>
      </c>
      <c r="T3397">
        <v>1</v>
      </c>
    </row>
    <row r="3398" spans="1:20" x14ac:dyDescent="0.3">
      <c r="A3398" t="s">
        <v>2942</v>
      </c>
      <c r="B3398" t="str">
        <f>_xlfn.CONCAT(쿼리1[[#This Row],[주문번호]], "-", 쿼리1[[#This Row],[공정명]])</f>
        <v>20241217-1000139790-제대</v>
      </c>
      <c r="C3398">
        <v>4</v>
      </c>
      <c r="D3398" t="s">
        <v>80</v>
      </c>
      <c r="E3398" s="1">
        <v>45643</v>
      </c>
      <c r="F3398" s="1">
        <v>45656</v>
      </c>
      <c r="G3398" s="1"/>
      <c r="H3398" s="1">
        <v>45656</v>
      </c>
      <c r="I3398" s="1">
        <v>45651</v>
      </c>
      <c r="J3398" t="s">
        <v>21</v>
      </c>
      <c r="K3398" t="s">
        <v>282</v>
      </c>
      <c r="L3398">
        <v>27272</v>
      </c>
      <c r="O3398" t="s">
        <v>564</v>
      </c>
      <c r="P3398" t="s">
        <v>2938</v>
      </c>
      <c r="Q3398" t="s">
        <v>2939</v>
      </c>
      <c r="R3398" t="s">
        <v>429</v>
      </c>
      <c r="S3398" t="s">
        <v>256</v>
      </c>
      <c r="T3398">
        <v>27272</v>
      </c>
    </row>
    <row r="3399" spans="1:20" x14ac:dyDescent="0.3">
      <c r="A3399" t="s">
        <v>4412</v>
      </c>
      <c r="B3399" t="str">
        <f>_xlfn.CONCAT(쿼리1[[#This Row],[주문번호]], "-", 쿼리1[[#This Row],[공정명]])</f>
        <v>20241119-1000165156-제대</v>
      </c>
      <c r="C3399">
        <v>5</v>
      </c>
      <c r="D3399" t="s">
        <v>80</v>
      </c>
      <c r="E3399" s="1">
        <v>45615</v>
      </c>
      <c r="F3399" s="1">
        <v>45631</v>
      </c>
      <c r="G3399" s="1"/>
      <c r="H3399" s="1">
        <v>45656</v>
      </c>
      <c r="I3399" s="1"/>
      <c r="J3399" t="s">
        <v>21</v>
      </c>
      <c r="K3399" t="s">
        <v>22</v>
      </c>
      <c r="L3399">
        <v>75000</v>
      </c>
      <c r="O3399" t="s">
        <v>4413</v>
      </c>
      <c r="P3399" t="s">
        <v>4414</v>
      </c>
      <c r="Q3399" t="s">
        <v>4415</v>
      </c>
      <c r="R3399" t="s">
        <v>4416</v>
      </c>
      <c r="S3399" t="s">
        <v>256</v>
      </c>
      <c r="T3399">
        <v>75000</v>
      </c>
    </row>
    <row r="3400" spans="1:20" x14ac:dyDescent="0.3">
      <c r="A3400" t="s">
        <v>4417</v>
      </c>
      <c r="B3400" t="str">
        <f>_xlfn.CONCAT(쿼리1[[#This Row],[주문번호]], "-", 쿼리1[[#This Row],[공정명]])</f>
        <v>20241017-1000152709-제대</v>
      </c>
      <c r="C3400">
        <v>4</v>
      </c>
      <c r="D3400" t="s">
        <v>80</v>
      </c>
      <c r="E3400" s="1">
        <v>45582</v>
      </c>
      <c r="F3400" s="1">
        <v>45594</v>
      </c>
      <c r="G3400" s="1">
        <v>45601</v>
      </c>
      <c r="H3400" s="1">
        <v>45656</v>
      </c>
      <c r="I3400" s="1">
        <v>45601</v>
      </c>
      <c r="J3400" t="s">
        <v>31</v>
      </c>
      <c r="K3400" t="s">
        <v>32</v>
      </c>
      <c r="L3400">
        <v>26086</v>
      </c>
      <c r="M3400">
        <v>25200</v>
      </c>
      <c r="N3400">
        <v>7</v>
      </c>
      <c r="O3400" t="s">
        <v>275</v>
      </c>
      <c r="P3400" t="s">
        <v>2647</v>
      </c>
      <c r="Q3400" t="s">
        <v>4418</v>
      </c>
      <c r="R3400" t="s">
        <v>4419</v>
      </c>
      <c r="S3400" t="s">
        <v>256</v>
      </c>
      <c r="T3400">
        <v>26086</v>
      </c>
    </row>
    <row r="3401" spans="1:20" x14ac:dyDescent="0.3">
      <c r="A3401" t="s">
        <v>4420</v>
      </c>
      <c r="B3401" t="str">
        <f>_xlfn.CONCAT(쿼리1[[#This Row],[주문번호]], "-", 쿼리1[[#This Row],[공정명]])</f>
        <v>20241223-1000148478-제대</v>
      </c>
      <c r="C3401">
        <v>2</v>
      </c>
      <c r="D3401" t="s">
        <v>80</v>
      </c>
      <c r="E3401" s="1">
        <v>45649</v>
      </c>
      <c r="F3401" s="1">
        <v>45659</v>
      </c>
      <c r="G3401" s="1"/>
      <c r="H3401" s="1">
        <v>45656</v>
      </c>
      <c r="I3401" s="1"/>
      <c r="J3401" t="s">
        <v>21</v>
      </c>
      <c r="K3401" t="s">
        <v>282</v>
      </c>
      <c r="L3401">
        <v>37500</v>
      </c>
      <c r="O3401" t="s">
        <v>128</v>
      </c>
      <c r="P3401" t="s">
        <v>4421</v>
      </c>
      <c r="Q3401" t="s">
        <v>42</v>
      </c>
      <c r="R3401" t="s">
        <v>2291</v>
      </c>
      <c r="S3401" t="s">
        <v>256</v>
      </c>
      <c r="T3401">
        <v>37500</v>
      </c>
    </row>
    <row r="3402" spans="1:20" x14ac:dyDescent="0.3">
      <c r="A3402" t="s">
        <v>4422</v>
      </c>
      <c r="B3402" t="str">
        <f>_xlfn.CONCAT(쿼리1[[#This Row],[주문번호]], "-", 쿼리1[[#This Row],[공정명]])</f>
        <v>20240911-1000148478-제대</v>
      </c>
      <c r="C3402">
        <v>2</v>
      </c>
      <c r="D3402" t="s">
        <v>80</v>
      </c>
      <c r="E3402" s="1">
        <v>45546</v>
      </c>
      <c r="F3402" s="1">
        <v>45558</v>
      </c>
      <c r="G3402" s="1">
        <v>45575</v>
      </c>
      <c r="H3402" s="1">
        <v>45656</v>
      </c>
      <c r="I3402" s="1">
        <v>45575</v>
      </c>
      <c r="J3402" t="s">
        <v>31</v>
      </c>
      <c r="K3402" t="s">
        <v>32</v>
      </c>
      <c r="L3402">
        <v>37500</v>
      </c>
      <c r="M3402">
        <v>36300</v>
      </c>
      <c r="N3402">
        <v>17</v>
      </c>
      <c r="O3402" t="s">
        <v>128</v>
      </c>
      <c r="P3402" t="s">
        <v>4421</v>
      </c>
      <c r="Q3402" t="s">
        <v>42</v>
      </c>
      <c r="R3402" t="s">
        <v>2291</v>
      </c>
      <c r="S3402" t="s">
        <v>256</v>
      </c>
      <c r="T3402">
        <v>37500</v>
      </c>
    </row>
    <row r="3403" spans="1:20" x14ac:dyDescent="0.3">
      <c r="A3403" t="s">
        <v>4422</v>
      </c>
      <c r="B3403" t="str">
        <f>_xlfn.CONCAT(쿼리1[[#This Row],[주문번호]], "-", 쿼리1[[#This Row],[공정명]])</f>
        <v>20240911-1000148478-제대</v>
      </c>
      <c r="C3403">
        <v>2</v>
      </c>
      <c r="D3403" t="s">
        <v>80</v>
      </c>
      <c r="E3403" s="1">
        <v>45546</v>
      </c>
      <c r="F3403" s="1">
        <v>45558</v>
      </c>
      <c r="G3403" s="1">
        <v>45575</v>
      </c>
      <c r="H3403" s="1">
        <v>45656</v>
      </c>
      <c r="I3403" s="1">
        <v>45575</v>
      </c>
      <c r="J3403" t="s">
        <v>31</v>
      </c>
      <c r="K3403" t="s">
        <v>32</v>
      </c>
      <c r="L3403">
        <v>37500</v>
      </c>
      <c r="M3403">
        <v>36300</v>
      </c>
      <c r="N3403">
        <v>17</v>
      </c>
      <c r="O3403" t="s">
        <v>128</v>
      </c>
      <c r="P3403" t="s">
        <v>4421</v>
      </c>
      <c r="Q3403" t="s">
        <v>42</v>
      </c>
      <c r="R3403" t="s">
        <v>2291</v>
      </c>
      <c r="S3403" t="s">
        <v>256</v>
      </c>
      <c r="T3403">
        <v>37500</v>
      </c>
    </row>
    <row r="3404" spans="1:20" x14ac:dyDescent="0.3">
      <c r="A3404" t="s">
        <v>4423</v>
      </c>
      <c r="B3404" t="str">
        <f>_xlfn.CONCAT(쿼리1[[#This Row],[주문번호]], "-", 쿼리1[[#This Row],[공정명]])</f>
        <v>20241227-1000161317-제대</v>
      </c>
      <c r="C3404">
        <v>5</v>
      </c>
      <c r="D3404" t="s">
        <v>80</v>
      </c>
      <c r="E3404" s="1">
        <v>45653</v>
      </c>
      <c r="F3404" s="1">
        <v>45667</v>
      </c>
      <c r="G3404" s="1"/>
      <c r="H3404" s="1">
        <v>45656</v>
      </c>
      <c r="I3404" s="1"/>
      <c r="J3404" t="s">
        <v>21</v>
      </c>
      <c r="K3404" t="s">
        <v>282</v>
      </c>
      <c r="L3404">
        <v>30000</v>
      </c>
      <c r="O3404" t="s">
        <v>4424</v>
      </c>
      <c r="P3404" t="s">
        <v>4425</v>
      </c>
      <c r="Q3404" t="s">
        <v>4426</v>
      </c>
      <c r="R3404" t="s">
        <v>4427</v>
      </c>
      <c r="S3404" t="s">
        <v>256</v>
      </c>
      <c r="T3404">
        <v>30000</v>
      </c>
    </row>
    <row r="3405" spans="1:20" x14ac:dyDescent="0.3">
      <c r="A3405" t="s">
        <v>4428</v>
      </c>
      <c r="B3405" t="str">
        <f>_xlfn.CONCAT(쿼리1[[#This Row],[주문번호]], "-", 쿼리1[[#This Row],[공정명]])</f>
        <v>20241111-1000154318-제대</v>
      </c>
      <c r="C3405">
        <v>2</v>
      </c>
      <c r="D3405" t="s">
        <v>80</v>
      </c>
      <c r="E3405" s="1">
        <v>45607</v>
      </c>
      <c r="F3405" s="1">
        <v>45618</v>
      </c>
      <c r="G3405" s="1">
        <v>45622</v>
      </c>
      <c r="H3405" s="1">
        <v>45656</v>
      </c>
      <c r="I3405" s="1">
        <v>45622</v>
      </c>
      <c r="J3405" t="s">
        <v>31</v>
      </c>
      <c r="K3405" t="s">
        <v>32</v>
      </c>
      <c r="L3405">
        <v>15000</v>
      </c>
      <c r="M3405">
        <v>14200</v>
      </c>
      <c r="N3405">
        <v>4</v>
      </c>
      <c r="O3405" t="s">
        <v>1465</v>
      </c>
      <c r="P3405" t="s">
        <v>4429</v>
      </c>
      <c r="Q3405" t="s">
        <v>42</v>
      </c>
      <c r="R3405" t="s">
        <v>2948</v>
      </c>
      <c r="S3405" t="s">
        <v>256</v>
      </c>
      <c r="T3405">
        <v>15000</v>
      </c>
    </row>
    <row r="3406" spans="1:20" x14ac:dyDescent="0.3">
      <c r="A3406" t="s">
        <v>2946</v>
      </c>
      <c r="B3406" t="str">
        <f>_xlfn.CONCAT(쿼리1[[#This Row],[주문번호]], "-", 쿼리1[[#This Row],[공정명]])</f>
        <v>20241025-1219N0047-제대</v>
      </c>
      <c r="C3406">
        <v>2</v>
      </c>
      <c r="D3406" t="s">
        <v>80</v>
      </c>
      <c r="E3406" s="1">
        <v>45590</v>
      </c>
      <c r="F3406" s="1">
        <v>45603</v>
      </c>
      <c r="G3406" s="1">
        <v>45604</v>
      </c>
      <c r="H3406" s="1">
        <v>45656</v>
      </c>
      <c r="I3406" s="1">
        <v>45604</v>
      </c>
      <c r="J3406" t="s">
        <v>31</v>
      </c>
      <c r="K3406" t="s">
        <v>32</v>
      </c>
      <c r="L3406">
        <v>12500</v>
      </c>
      <c r="M3406">
        <v>12100</v>
      </c>
      <c r="N3406">
        <v>1</v>
      </c>
      <c r="O3406" t="s">
        <v>275</v>
      </c>
      <c r="P3406" t="s">
        <v>2947</v>
      </c>
      <c r="Q3406" t="s">
        <v>42</v>
      </c>
      <c r="R3406" t="s">
        <v>2948</v>
      </c>
      <c r="S3406" t="s">
        <v>256</v>
      </c>
      <c r="T3406">
        <v>12500</v>
      </c>
    </row>
    <row r="3407" spans="1:20" x14ac:dyDescent="0.3">
      <c r="A3407" t="s">
        <v>4430</v>
      </c>
      <c r="B3407" t="str">
        <f>_xlfn.CONCAT(쿼리1[[#This Row],[주문번호]], "-", 쿼리1[[#This Row],[공정명]])</f>
        <v>20240924-1000154318-제대</v>
      </c>
      <c r="C3407">
        <v>2</v>
      </c>
      <c r="D3407" t="s">
        <v>80</v>
      </c>
      <c r="E3407" s="1">
        <v>45559</v>
      </c>
      <c r="F3407" s="1">
        <v>45572</v>
      </c>
      <c r="G3407" s="1">
        <v>45575</v>
      </c>
      <c r="H3407" s="1">
        <v>45656</v>
      </c>
      <c r="I3407" s="1">
        <v>45575</v>
      </c>
      <c r="J3407" t="s">
        <v>31</v>
      </c>
      <c r="K3407" t="s">
        <v>32</v>
      </c>
      <c r="L3407">
        <v>15000</v>
      </c>
      <c r="M3407">
        <v>13390</v>
      </c>
      <c r="N3407">
        <v>3</v>
      </c>
      <c r="O3407" t="s">
        <v>1465</v>
      </c>
      <c r="P3407" t="s">
        <v>4429</v>
      </c>
      <c r="Q3407" t="s">
        <v>42</v>
      </c>
      <c r="R3407" t="s">
        <v>2948</v>
      </c>
      <c r="S3407" t="s">
        <v>256</v>
      </c>
      <c r="T3407">
        <v>15000</v>
      </c>
    </row>
    <row r="3408" spans="1:20" x14ac:dyDescent="0.3">
      <c r="A3408" t="s">
        <v>4066</v>
      </c>
      <c r="B3408" t="str">
        <f>_xlfn.CONCAT(쿼리1[[#This Row],[주문번호]], "-", 쿼리1[[#This Row],[공정명]])</f>
        <v>20241216-1000168934-제대</v>
      </c>
      <c r="C3408">
        <v>4</v>
      </c>
      <c r="D3408" t="s">
        <v>80</v>
      </c>
      <c r="E3408" s="1">
        <v>45642</v>
      </c>
      <c r="F3408" s="1">
        <v>45653</v>
      </c>
      <c r="G3408" s="1"/>
      <c r="H3408" s="1">
        <v>45656</v>
      </c>
      <c r="I3408" s="1">
        <v>45650</v>
      </c>
      <c r="J3408" t="s">
        <v>21</v>
      </c>
      <c r="K3408" t="s">
        <v>22</v>
      </c>
      <c r="L3408">
        <v>14285</v>
      </c>
      <c r="O3408" t="s">
        <v>4067</v>
      </c>
      <c r="P3408" t="s">
        <v>4068</v>
      </c>
      <c r="Q3408" t="s">
        <v>4069</v>
      </c>
      <c r="R3408" t="s">
        <v>26</v>
      </c>
      <c r="S3408" t="s">
        <v>256</v>
      </c>
      <c r="T3408">
        <v>14285</v>
      </c>
    </row>
    <row r="3409" spans="1:20" x14ac:dyDescent="0.3">
      <c r="A3409" t="s">
        <v>4216</v>
      </c>
      <c r="B3409" t="str">
        <f>_xlfn.CONCAT(쿼리1[[#This Row],[주문번호]], "-", 쿼리1[[#This Row],[공정명]])</f>
        <v>20241204-1000169871-제대</v>
      </c>
      <c r="C3409">
        <v>3</v>
      </c>
      <c r="D3409" t="s">
        <v>80</v>
      </c>
      <c r="E3409" s="1">
        <v>45630</v>
      </c>
      <c r="F3409" s="1">
        <v>45644</v>
      </c>
      <c r="G3409" s="1">
        <v>45631</v>
      </c>
      <c r="H3409" s="1">
        <v>45656</v>
      </c>
      <c r="I3409" s="1">
        <v>45648</v>
      </c>
      <c r="J3409" t="s">
        <v>31</v>
      </c>
      <c r="K3409" t="s">
        <v>39</v>
      </c>
      <c r="L3409">
        <v>7500</v>
      </c>
      <c r="M3409">
        <v>2000</v>
      </c>
      <c r="N3409">
        <v>-13</v>
      </c>
      <c r="O3409" t="s">
        <v>4217</v>
      </c>
      <c r="P3409" t="s">
        <v>4218</v>
      </c>
      <c r="Q3409" t="s">
        <v>4219</v>
      </c>
      <c r="R3409" t="s">
        <v>26</v>
      </c>
      <c r="S3409" t="s">
        <v>256</v>
      </c>
      <c r="T3409">
        <v>7500</v>
      </c>
    </row>
    <row r="3410" spans="1:20" x14ac:dyDescent="0.3">
      <c r="A3410" t="s">
        <v>4216</v>
      </c>
      <c r="B3410" t="str">
        <f>_xlfn.CONCAT(쿼리1[[#This Row],[주문번호]], "-", 쿼리1[[#This Row],[공정명]])</f>
        <v>20241204-1000169871-제대</v>
      </c>
      <c r="C3410">
        <v>3</v>
      </c>
      <c r="D3410" t="s">
        <v>80</v>
      </c>
      <c r="E3410" s="1">
        <v>45630</v>
      </c>
      <c r="F3410" s="1">
        <v>45644</v>
      </c>
      <c r="G3410" s="1">
        <v>45632</v>
      </c>
      <c r="H3410" s="1">
        <v>45656</v>
      </c>
      <c r="I3410" s="1">
        <v>45648</v>
      </c>
      <c r="J3410" t="s">
        <v>31</v>
      </c>
      <c r="K3410" t="s">
        <v>39</v>
      </c>
      <c r="L3410">
        <v>7500</v>
      </c>
      <c r="M3410">
        <v>4340</v>
      </c>
      <c r="N3410">
        <v>-12</v>
      </c>
      <c r="O3410" t="s">
        <v>4217</v>
      </c>
      <c r="P3410" t="s">
        <v>4218</v>
      </c>
      <c r="Q3410" t="s">
        <v>4219</v>
      </c>
      <c r="R3410" t="s">
        <v>26</v>
      </c>
      <c r="S3410" t="s">
        <v>256</v>
      </c>
      <c r="T3410">
        <v>7500</v>
      </c>
    </row>
    <row r="3411" spans="1:20" x14ac:dyDescent="0.3">
      <c r="A3411" t="s">
        <v>4431</v>
      </c>
      <c r="B3411" t="str">
        <f>_xlfn.CONCAT(쿼리1[[#This Row],[주문번호]], "-", 쿼리1[[#This Row],[공정명]])</f>
        <v>20241111-1000154859-제대</v>
      </c>
      <c r="C3411">
        <v>2</v>
      </c>
      <c r="D3411" t="s">
        <v>80</v>
      </c>
      <c r="E3411" s="1">
        <v>45607</v>
      </c>
      <c r="F3411" s="1">
        <v>45618</v>
      </c>
      <c r="G3411" s="1">
        <v>45616</v>
      </c>
      <c r="H3411" s="1">
        <v>45656</v>
      </c>
      <c r="I3411" s="1">
        <v>45616</v>
      </c>
      <c r="J3411" t="s">
        <v>31</v>
      </c>
      <c r="K3411" t="s">
        <v>39</v>
      </c>
      <c r="L3411">
        <v>26086</v>
      </c>
      <c r="M3411">
        <v>24600</v>
      </c>
      <c r="N3411">
        <v>-2</v>
      </c>
      <c r="O3411" t="s">
        <v>3332</v>
      </c>
      <c r="P3411" t="s">
        <v>1328</v>
      </c>
      <c r="Q3411" t="s">
        <v>3333</v>
      </c>
      <c r="R3411" t="s">
        <v>26</v>
      </c>
      <c r="S3411" t="s">
        <v>256</v>
      </c>
      <c r="T3411">
        <v>26086</v>
      </c>
    </row>
    <row r="3412" spans="1:20" x14ac:dyDescent="0.3">
      <c r="A3412" t="s">
        <v>4251</v>
      </c>
      <c r="B3412" t="str">
        <f>_xlfn.CONCAT(쿼리1[[#This Row],[주문번호]], "-", 쿼리1[[#This Row],[공정명]])</f>
        <v>20241113-1000169600-제대</v>
      </c>
      <c r="C3412">
        <v>3</v>
      </c>
      <c r="D3412" t="s">
        <v>80</v>
      </c>
      <c r="E3412" s="1">
        <v>45609</v>
      </c>
      <c r="F3412" s="1">
        <v>45623</v>
      </c>
      <c r="G3412" s="1">
        <v>45625</v>
      </c>
      <c r="H3412" s="1">
        <v>45656</v>
      </c>
      <c r="I3412" s="1">
        <v>45625</v>
      </c>
      <c r="J3412" t="s">
        <v>31</v>
      </c>
      <c r="K3412" t="s">
        <v>32</v>
      </c>
      <c r="L3412">
        <v>15000</v>
      </c>
      <c r="M3412">
        <v>13900</v>
      </c>
      <c r="N3412">
        <v>2</v>
      </c>
      <c r="O3412" t="s">
        <v>4067</v>
      </c>
      <c r="P3412" t="s">
        <v>4218</v>
      </c>
      <c r="Q3412" t="s">
        <v>4219</v>
      </c>
      <c r="R3412" t="s">
        <v>26</v>
      </c>
      <c r="S3412" t="s">
        <v>256</v>
      </c>
      <c r="T3412">
        <v>15000</v>
      </c>
    </row>
    <row r="3413" spans="1:20" x14ac:dyDescent="0.3">
      <c r="A3413" t="s">
        <v>4432</v>
      </c>
      <c r="B3413" t="str">
        <f>_xlfn.CONCAT(쿼리1[[#This Row],[주문번호]], "-", 쿼리1[[#This Row],[공정명]])</f>
        <v>20241030-930108-제대</v>
      </c>
      <c r="C3413">
        <v>3</v>
      </c>
      <c r="D3413" t="s">
        <v>80</v>
      </c>
      <c r="E3413" s="1">
        <v>45595</v>
      </c>
      <c r="F3413" s="1">
        <v>45609</v>
      </c>
      <c r="G3413" s="1">
        <v>45622</v>
      </c>
      <c r="H3413" s="1">
        <v>45656</v>
      </c>
      <c r="I3413" s="1">
        <v>45628</v>
      </c>
      <c r="J3413" t="s">
        <v>31</v>
      </c>
      <c r="K3413" t="s">
        <v>32</v>
      </c>
      <c r="L3413">
        <v>184615</v>
      </c>
      <c r="M3413">
        <v>56000</v>
      </c>
      <c r="N3413">
        <v>13</v>
      </c>
      <c r="O3413" t="s">
        <v>1183</v>
      </c>
      <c r="P3413" t="s">
        <v>4433</v>
      </c>
      <c r="Q3413" t="s">
        <v>42</v>
      </c>
      <c r="R3413" t="s">
        <v>199</v>
      </c>
      <c r="S3413" t="s">
        <v>256</v>
      </c>
      <c r="T3413">
        <v>184615</v>
      </c>
    </row>
    <row r="3414" spans="1:20" x14ac:dyDescent="0.3">
      <c r="A3414" t="s">
        <v>4432</v>
      </c>
      <c r="B3414" t="str">
        <f>_xlfn.CONCAT(쿼리1[[#This Row],[주문번호]], "-", 쿼리1[[#This Row],[공정명]])</f>
        <v>20241030-930108-제대</v>
      </c>
      <c r="C3414">
        <v>3</v>
      </c>
      <c r="D3414" t="s">
        <v>80</v>
      </c>
      <c r="E3414" s="1">
        <v>45595</v>
      </c>
      <c r="F3414" s="1">
        <v>45609</v>
      </c>
      <c r="G3414" s="1">
        <v>45625</v>
      </c>
      <c r="H3414" s="1">
        <v>45656</v>
      </c>
      <c r="I3414" s="1">
        <v>45628</v>
      </c>
      <c r="J3414" t="s">
        <v>31</v>
      </c>
      <c r="K3414" t="s">
        <v>32</v>
      </c>
      <c r="L3414">
        <v>184615</v>
      </c>
      <c r="M3414">
        <v>60000</v>
      </c>
      <c r="N3414">
        <v>16</v>
      </c>
      <c r="O3414" t="s">
        <v>1183</v>
      </c>
      <c r="P3414" t="s">
        <v>4433</v>
      </c>
      <c r="Q3414" t="s">
        <v>42</v>
      </c>
      <c r="R3414" t="s">
        <v>199</v>
      </c>
      <c r="S3414" t="s">
        <v>256</v>
      </c>
      <c r="T3414">
        <v>184615</v>
      </c>
    </row>
    <row r="3415" spans="1:20" x14ac:dyDescent="0.3">
      <c r="A3415" t="s">
        <v>4432</v>
      </c>
      <c r="B3415" t="str">
        <f>_xlfn.CONCAT(쿼리1[[#This Row],[주문번호]], "-", 쿼리1[[#This Row],[공정명]])</f>
        <v>20241030-930108-제대</v>
      </c>
      <c r="C3415">
        <v>3</v>
      </c>
      <c r="D3415" t="s">
        <v>80</v>
      </c>
      <c r="E3415" s="1">
        <v>45595</v>
      </c>
      <c r="F3415" s="1">
        <v>45609</v>
      </c>
      <c r="G3415" s="1">
        <v>45628</v>
      </c>
      <c r="H3415" s="1">
        <v>45656</v>
      </c>
      <c r="I3415" s="1">
        <v>45628</v>
      </c>
      <c r="J3415" t="s">
        <v>31</v>
      </c>
      <c r="K3415" t="s">
        <v>32</v>
      </c>
      <c r="L3415">
        <v>184615</v>
      </c>
      <c r="M3415">
        <v>55700</v>
      </c>
      <c r="N3415">
        <v>19</v>
      </c>
      <c r="O3415" t="s">
        <v>1183</v>
      </c>
      <c r="P3415" t="s">
        <v>4433</v>
      </c>
      <c r="Q3415" t="s">
        <v>42</v>
      </c>
      <c r="R3415" t="s">
        <v>199</v>
      </c>
      <c r="S3415" t="s">
        <v>256</v>
      </c>
      <c r="T3415">
        <v>184615</v>
      </c>
    </row>
    <row r="3416" spans="1:20" x14ac:dyDescent="0.3">
      <c r="A3416" t="s">
        <v>4434</v>
      </c>
      <c r="B3416" t="str">
        <f>_xlfn.CONCAT(쿼리1[[#This Row],[주문번호]], "-", 쿼리1[[#This Row],[공정명]])</f>
        <v>20241010-930004-제대</v>
      </c>
      <c r="C3416">
        <v>3</v>
      </c>
      <c r="D3416" t="s">
        <v>80</v>
      </c>
      <c r="E3416" s="1">
        <v>45575</v>
      </c>
      <c r="F3416" s="1">
        <v>45590</v>
      </c>
      <c r="G3416" s="1">
        <v>45614</v>
      </c>
      <c r="H3416" s="1">
        <v>45656</v>
      </c>
      <c r="I3416" s="1">
        <v>45614</v>
      </c>
      <c r="J3416" t="s">
        <v>31</v>
      </c>
      <c r="K3416" t="s">
        <v>32</v>
      </c>
      <c r="L3416">
        <v>109090</v>
      </c>
      <c r="M3416">
        <v>97600</v>
      </c>
      <c r="N3416">
        <v>24</v>
      </c>
      <c r="O3416" t="s">
        <v>1149</v>
      </c>
      <c r="P3416" t="s">
        <v>4435</v>
      </c>
      <c r="Q3416" t="s">
        <v>42</v>
      </c>
      <c r="R3416" t="s">
        <v>199</v>
      </c>
      <c r="S3416" t="s">
        <v>256</v>
      </c>
      <c r="T3416">
        <v>109090</v>
      </c>
    </row>
    <row r="3417" spans="1:20" x14ac:dyDescent="0.3">
      <c r="A3417" t="s">
        <v>4436</v>
      </c>
      <c r="B3417" t="str">
        <f>_xlfn.CONCAT(쿼리1[[#This Row],[주문번호]], "-", 쿼리1[[#This Row],[공정명]])</f>
        <v>20241030-930208-제대</v>
      </c>
      <c r="C3417">
        <v>3</v>
      </c>
      <c r="D3417" t="s">
        <v>80</v>
      </c>
      <c r="E3417" s="1">
        <v>45595</v>
      </c>
      <c r="F3417" s="1">
        <v>45611</v>
      </c>
      <c r="G3417" s="1">
        <v>45629</v>
      </c>
      <c r="H3417" s="1">
        <v>45656</v>
      </c>
      <c r="I3417" s="1">
        <v>45631</v>
      </c>
      <c r="J3417" t="s">
        <v>31</v>
      </c>
      <c r="K3417" t="s">
        <v>32</v>
      </c>
      <c r="L3417">
        <v>184615</v>
      </c>
      <c r="M3417">
        <v>75000</v>
      </c>
      <c r="N3417">
        <v>18</v>
      </c>
      <c r="O3417" t="s">
        <v>1167</v>
      </c>
      <c r="P3417" t="s">
        <v>4437</v>
      </c>
      <c r="Q3417" t="s">
        <v>42</v>
      </c>
      <c r="R3417" t="s">
        <v>199</v>
      </c>
      <c r="S3417" t="s">
        <v>256</v>
      </c>
      <c r="T3417">
        <v>184615</v>
      </c>
    </row>
    <row r="3418" spans="1:20" x14ac:dyDescent="0.3">
      <c r="A3418" t="s">
        <v>4436</v>
      </c>
      <c r="B3418" t="str">
        <f>_xlfn.CONCAT(쿼리1[[#This Row],[주문번호]], "-", 쿼리1[[#This Row],[공정명]])</f>
        <v>20241030-930208-제대</v>
      </c>
      <c r="C3418">
        <v>3</v>
      </c>
      <c r="D3418" t="s">
        <v>80</v>
      </c>
      <c r="E3418" s="1">
        <v>45595</v>
      </c>
      <c r="F3418" s="1">
        <v>45611</v>
      </c>
      <c r="G3418" s="1">
        <v>45630</v>
      </c>
      <c r="H3418" s="1">
        <v>45656</v>
      </c>
      <c r="I3418" s="1">
        <v>45631</v>
      </c>
      <c r="J3418" t="s">
        <v>31</v>
      </c>
      <c r="K3418" t="s">
        <v>32</v>
      </c>
      <c r="L3418">
        <v>184615</v>
      </c>
      <c r="M3418">
        <v>75000</v>
      </c>
      <c r="N3418">
        <v>19</v>
      </c>
      <c r="O3418" t="s">
        <v>1167</v>
      </c>
      <c r="P3418" t="s">
        <v>4437</v>
      </c>
      <c r="Q3418" t="s">
        <v>42</v>
      </c>
      <c r="R3418" t="s">
        <v>199</v>
      </c>
      <c r="S3418" t="s">
        <v>256</v>
      </c>
      <c r="T3418">
        <v>184615</v>
      </c>
    </row>
    <row r="3419" spans="1:20" x14ac:dyDescent="0.3">
      <c r="A3419" t="s">
        <v>4436</v>
      </c>
      <c r="B3419" t="str">
        <f>_xlfn.CONCAT(쿼리1[[#This Row],[주문번호]], "-", 쿼리1[[#This Row],[공정명]])</f>
        <v>20241030-930208-제대</v>
      </c>
      <c r="C3419">
        <v>3</v>
      </c>
      <c r="D3419" t="s">
        <v>80</v>
      </c>
      <c r="E3419" s="1">
        <v>45595</v>
      </c>
      <c r="F3419" s="1">
        <v>45611</v>
      </c>
      <c r="G3419" s="1">
        <v>45631</v>
      </c>
      <c r="H3419" s="1">
        <v>45656</v>
      </c>
      <c r="I3419" s="1">
        <v>45631</v>
      </c>
      <c r="J3419" t="s">
        <v>31</v>
      </c>
      <c r="K3419" t="s">
        <v>32</v>
      </c>
      <c r="L3419">
        <v>184615</v>
      </c>
      <c r="M3419">
        <v>21200</v>
      </c>
      <c r="N3419">
        <v>20</v>
      </c>
      <c r="O3419" t="s">
        <v>1167</v>
      </c>
      <c r="P3419" t="s">
        <v>4437</v>
      </c>
      <c r="Q3419" t="s">
        <v>42</v>
      </c>
      <c r="R3419" t="s">
        <v>199</v>
      </c>
      <c r="S3419" t="s">
        <v>256</v>
      </c>
      <c r="T3419">
        <v>184615</v>
      </c>
    </row>
    <row r="3420" spans="1:20" x14ac:dyDescent="0.3">
      <c r="A3420" t="s">
        <v>4438</v>
      </c>
      <c r="B3420" t="str">
        <f>_xlfn.CONCAT(쿼리1[[#This Row],[주문번호]], "-", 쿼리1[[#This Row],[공정명]])</f>
        <v>20241008-900003-제대</v>
      </c>
      <c r="C3420">
        <v>2</v>
      </c>
      <c r="D3420" t="s">
        <v>80</v>
      </c>
      <c r="E3420" s="1">
        <v>45573</v>
      </c>
      <c r="F3420" s="1">
        <v>45587</v>
      </c>
      <c r="G3420" s="1">
        <v>45609</v>
      </c>
      <c r="H3420" s="1">
        <v>45656</v>
      </c>
      <c r="I3420" s="1">
        <v>45611</v>
      </c>
      <c r="J3420" t="s">
        <v>31</v>
      </c>
      <c r="K3420" t="s">
        <v>32</v>
      </c>
      <c r="L3420">
        <v>375000</v>
      </c>
      <c r="M3420">
        <v>128000</v>
      </c>
      <c r="N3420">
        <v>22</v>
      </c>
      <c r="O3420" t="s">
        <v>673</v>
      </c>
      <c r="P3420" t="s">
        <v>1162</v>
      </c>
      <c r="Q3420" t="s">
        <v>42</v>
      </c>
      <c r="R3420" t="s">
        <v>199</v>
      </c>
      <c r="S3420" t="s">
        <v>256</v>
      </c>
      <c r="T3420">
        <v>375000</v>
      </c>
    </row>
    <row r="3421" spans="1:20" x14ac:dyDescent="0.3">
      <c r="A3421" t="s">
        <v>4438</v>
      </c>
      <c r="B3421" t="str">
        <f>_xlfn.CONCAT(쿼리1[[#This Row],[주문번호]], "-", 쿼리1[[#This Row],[공정명]])</f>
        <v>20241008-900003-제대</v>
      </c>
      <c r="C3421">
        <v>2</v>
      </c>
      <c r="D3421" t="s">
        <v>80</v>
      </c>
      <c r="E3421" s="1">
        <v>45573</v>
      </c>
      <c r="F3421" s="1">
        <v>45587</v>
      </c>
      <c r="G3421" s="1">
        <v>45610</v>
      </c>
      <c r="H3421" s="1">
        <v>45656</v>
      </c>
      <c r="I3421" s="1">
        <v>45611</v>
      </c>
      <c r="J3421" t="s">
        <v>31</v>
      </c>
      <c r="K3421" t="s">
        <v>32</v>
      </c>
      <c r="L3421">
        <v>375000</v>
      </c>
      <c r="M3421">
        <v>128000</v>
      </c>
      <c r="N3421">
        <v>23</v>
      </c>
      <c r="O3421" t="s">
        <v>673</v>
      </c>
      <c r="P3421" t="s">
        <v>1162</v>
      </c>
      <c r="Q3421" t="s">
        <v>42</v>
      </c>
      <c r="R3421" t="s">
        <v>199</v>
      </c>
      <c r="S3421" t="s">
        <v>256</v>
      </c>
      <c r="T3421">
        <v>375000</v>
      </c>
    </row>
    <row r="3422" spans="1:20" x14ac:dyDescent="0.3">
      <c r="A3422" t="s">
        <v>4438</v>
      </c>
      <c r="B3422" t="str">
        <f>_xlfn.CONCAT(쿼리1[[#This Row],[주문번호]], "-", 쿼리1[[#This Row],[공정명]])</f>
        <v>20241008-900003-제대</v>
      </c>
      <c r="C3422">
        <v>2</v>
      </c>
      <c r="D3422" t="s">
        <v>80</v>
      </c>
      <c r="E3422" s="1">
        <v>45573</v>
      </c>
      <c r="F3422" s="1">
        <v>45587</v>
      </c>
      <c r="G3422" s="1">
        <v>45611</v>
      </c>
      <c r="H3422" s="1">
        <v>45656</v>
      </c>
      <c r="I3422" s="1">
        <v>45611</v>
      </c>
      <c r="J3422" t="s">
        <v>31</v>
      </c>
      <c r="K3422" t="s">
        <v>32</v>
      </c>
      <c r="L3422">
        <v>375000</v>
      </c>
      <c r="M3422">
        <v>97600</v>
      </c>
      <c r="N3422">
        <v>24</v>
      </c>
      <c r="O3422" t="s">
        <v>673</v>
      </c>
      <c r="P3422" t="s">
        <v>1162</v>
      </c>
      <c r="Q3422" t="s">
        <v>42</v>
      </c>
      <c r="R3422" t="s">
        <v>199</v>
      </c>
      <c r="S3422" t="s">
        <v>256</v>
      </c>
      <c r="T3422">
        <v>375000</v>
      </c>
    </row>
    <row r="3423" spans="1:20" x14ac:dyDescent="0.3">
      <c r="A3423" t="s">
        <v>4439</v>
      </c>
      <c r="B3423" t="str">
        <f>_xlfn.CONCAT(쿼리1[[#This Row],[주문번호]], "-", 쿼리1[[#This Row],[공정명]])</f>
        <v>20241008-910515-제대</v>
      </c>
      <c r="C3423">
        <v>2</v>
      </c>
      <c r="D3423" t="s">
        <v>80</v>
      </c>
      <c r="E3423" s="1">
        <v>45573</v>
      </c>
      <c r="F3423" s="1">
        <v>45587</v>
      </c>
      <c r="G3423" s="1">
        <v>45601</v>
      </c>
      <c r="H3423" s="1">
        <v>45656</v>
      </c>
      <c r="I3423" s="1">
        <v>45601</v>
      </c>
      <c r="J3423" t="s">
        <v>31</v>
      </c>
      <c r="K3423" t="s">
        <v>32</v>
      </c>
      <c r="L3423">
        <v>1875</v>
      </c>
      <c r="M3423">
        <v>18750</v>
      </c>
      <c r="N3423">
        <v>14</v>
      </c>
      <c r="O3423" t="s">
        <v>4440</v>
      </c>
      <c r="P3423" t="s">
        <v>1867</v>
      </c>
      <c r="Q3423" t="s">
        <v>42</v>
      </c>
      <c r="R3423" t="s">
        <v>199</v>
      </c>
      <c r="S3423" t="s">
        <v>256</v>
      </c>
      <c r="T3423">
        <v>1875</v>
      </c>
    </row>
    <row r="3424" spans="1:20" x14ac:dyDescent="0.3">
      <c r="A3424" t="s">
        <v>4441</v>
      </c>
      <c r="B3424" t="str">
        <f>_xlfn.CONCAT(쿼리1[[#This Row],[주문번호]], "-", 쿼리1[[#This Row],[공정명]])</f>
        <v>20241118-911002-제대</v>
      </c>
      <c r="C3424">
        <v>3</v>
      </c>
      <c r="D3424" t="s">
        <v>80</v>
      </c>
      <c r="E3424" s="1">
        <v>45614</v>
      </c>
      <c r="F3424" s="1">
        <v>45631</v>
      </c>
      <c r="G3424" s="1">
        <v>45631</v>
      </c>
      <c r="H3424" s="1">
        <v>45656</v>
      </c>
      <c r="I3424" s="1">
        <v>45632</v>
      </c>
      <c r="J3424" t="s">
        <v>31</v>
      </c>
      <c r="K3424" t="s">
        <v>39</v>
      </c>
      <c r="L3424">
        <v>160000</v>
      </c>
      <c r="M3424">
        <v>60000</v>
      </c>
      <c r="N3424">
        <v>0</v>
      </c>
      <c r="O3424" t="s">
        <v>3239</v>
      </c>
      <c r="P3424" t="s">
        <v>306</v>
      </c>
      <c r="Q3424" t="s">
        <v>42</v>
      </c>
      <c r="R3424" t="s">
        <v>199</v>
      </c>
      <c r="S3424" t="s">
        <v>256</v>
      </c>
      <c r="T3424">
        <v>160000</v>
      </c>
    </row>
    <row r="3425" spans="1:20" x14ac:dyDescent="0.3">
      <c r="A3425" t="s">
        <v>4441</v>
      </c>
      <c r="B3425" t="str">
        <f>_xlfn.CONCAT(쿼리1[[#This Row],[주문번호]], "-", 쿼리1[[#This Row],[공정명]])</f>
        <v>20241118-911002-제대</v>
      </c>
      <c r="C3425">
        <v>3</v>
      </c>
      <c r="D3425" t="s">
        <v>80</v>
      </c>
      <c r="E3425" s="1">
        <v>45614</v>
      </c>
      <c r="F3425" s="1">
        <v>45631</v>
      </c>
      <c r="G3425" s="1">
        <v>45632</v>
      </c>
      <c r="H3425" s="1">
        <v>45656</v>
      </c>
      <c r="I3425" s="1">
        <v>45632</v>
      </c>
      <c r="J3425" t="s">
        <v>31</v>
      </c>
      <c r="K3425" t="s">
        <v>32</v>
      </c>
      <c r="L3425">
        <v>160000</v>
      </c>
      <c r="M3425">
        <v>60000</v>
      </c>
      <c r="N3425">
        <v>1</v>
      </c>
      <c r="O3425" t="s">
        <v>3239</v>
      </c>
      <c r="P3425" t="s">
        <v>306</v>
      </c>
      <c r="Q3425" t="s">
        <v>42</v>
      </c>
      <c r="R3425" t="s">
        <v>199</v>
      </c>
      <c r="S3425" t="s">
        <v>256</v>
      </c>
      <c r="T3425">
        <v>160000</v>
      </c>
    </row>
    <row r="3426" spans="1:20" x14ac:dyDescent="0.3">
      <c r="A3426" t="s">
        <v>4441</v>
      </c>
      <c r="B3426" t="str">
        <f>_xlfn.CONCAT(쿼리1[[#This Row],[주문번호]], "-", 쿼리1[[#This Row],[공정명]])</f>
        <v>20241118-911002-제대</v>
      </c>
      <c r="C3426">
        <v>3</v>
      </c>
      <c r="D3426" t="s">
        <v>80</v>
      </c>
      <c r="E3426" s="1">
        <v>45614</v>
      </c>
      <c r="F3426" s="1">
        <v>45631</v>
      </c>
      <c r="G3426" s="1">
        <v>45632</v>
      </c>
      <c r="H3426" s="1">
        <v>45656</v>
      </c>
      <c r="I3426" s="1">
        <v>45632</v>
      </c>
      <c r="J3426" t="s">
        <v>31</v>
      </c>
      <c r="K3426" t="s">
        <v>32</v>
      </c>
      <c r="L3426">
        <v>160000</v>
      </c>
      <c r="M3426">
        <v>32900</v>
      </c>
      <c r="N3426">
        <v>1</v>
      </c>
      <c r="O3426" t="s">
        <v>3239</v>
      </c>
      <c r="P3426" t="s">
        <v>306</v>
      </c>
      <c r="Q3426" t="s">
        <v>42</v>
      </c>
      <c r="R3426" t="s">
        <v>199</v>
      </c>
      <c r="S3426" t="s">
        <v>256</v>
      </c>
      <c r="T3426">
        <v>160000</v>
      </c>
    </row>
    <row r="3427" spans="1:20" x14ac:dyDescent="0.3">
      <c r="A3427" t="s">
        <v>4442</v>
      </c>
      <c r="B3427" t="str">
        <f>_xlfn.CONCAT(쿼리1[[#This Row],[주문번호]], "-", 쿼리1[[#This Row],[공정명]])</f>
        <v>20241114-900002-제대</v>
      </c>
      <c r="C3427">
        <v>2</v>
      </c>
      <c r="D3427" t="s">
        <v>80</v>
      </c>
      <c r="E3427" s="1">
        <v>45610</v>
      </c>
      <c r="F3427" s="1">
        <v>45625</v>
      </c>
      <c r="G3427" s="1">
        <v>45625</v>
      </c>
      <c r="H3427" s="1">
        <v>45656</v>
      </c>
      <c r="I3427" s="1">
        <v>45625</v>
      </c>
      <c r="J3427" t="s">
        <v>31</v>
      </c>
      <c r="K3427" t="s">
        <v>39</v>
      </c>
      <c r="L3427">
        <v>320000</v>
      </c>
      <c r="M3427">
        <v>71200</v>
      </c>
      <c r="N3427">
        <v>0</v>
      </c>
      <c r="O3427" t="s">
        <v>91</v>
      </c>
      <c r="P3427" t="s">
        <v>686</v>
      </c>
      <c r="Q3427" t="s">
        <v>42</v>
      </c>
      <c r="R3427" t="s">
        <v>199</v>
      </c>
      <c r="S3427" t="s">
        <v>256</v>
      </c>
      <c r="T3427">
        <v>320000</v>
      </c>
    </row>
    <row r="3428" spans="1:20" x14ac:dyDescent="0.3">
      <c r="A3428" t="s">
        <v>4443</v>
      </c>
      <c r="B3428" t="str">
        <f>_xlfn.CONCAT(쿼리1[[#This Row],[주문번호]], "-", 쿼리1[[#This Row],[공정명]])</f>
        <v>20241025-900005-제대</v>
      </c>
      <c r="C3428">
        <v>2</v>
      </c>
      <c r="D3428" t="s">
        <v>80</v>
      </c>
      <c r="E3428" s="1">
        <v>45590</v>
      </c>
      <c r="F3428" s="1">
        <v>45611</v>
      </c>
      <c r="G3428" s="1">
        <v>45610</v>
      </c>
      <c r="H3428" s="1">
        <v>45656</v>
      </c>
      <c r="I3428" s="1">
        <v>45614</v>
      </c>
      <c r="J3428" t="s">
        <v>31</v>
      </c>
      <c r="K3428" t="s">
        <v>39</v>
      </c>
      <c r="L3428">
        <v>360000</v>
      </c>
      <c r="M3428">
        <v>84000</v>
      </c>
      <c r="N3428">
        <v>-1</v>
      </c>
      <c r="O3428" t="s">
        <v>673</v>
      </c>
      <c r="P3428" t="s">
        <v>676</v>
      </c>
      <c r="Q3428" t="s">
        <v>42</v>
      </c>
      <c r="R3428" t="s">
        <v>199</v>
      </c>
      <c r="S3428" t="s">
        <v>256</v>
      </c>
      <c r="T3428">
        <v>360000</v>
      </c>
    </row>
    <row r="3429" spans="1:20" x14ac:dyDescent="0.3">
      <c r="A3429" t="s">
        <v>4443</v>
      </c>
      <c r="B3429" t="str">
        <f>_xlfn.CONCAT(쿼리1[[#This Row],[주문번호]], "-", 쿼리1[[#This Row],[공정명]])</f>
        <v>20241025-900005-제대</v>
      </c>
      <c r="C3429">
        <v>2</v>
      </c>
      <c r="D3429" t="s">
        <v>80</v>
      </c>
      <c r="E3429" s="1">
        <v>45590</v>
      </c>
      <c r="F3429" s="1">
        <v>45611</v>
      </c>
      <c r="G3429" s="1">
        <v>45611</v>
      </c>
      <c r="H3429" s="1">
        <v>45656</v>
      </c>
      <c r="I3429" s="1">
        <v>45614</v>
      </c>
      <c r="J3429" t="s">
        <v>31</v>
      </c>
      <c r="K3429" t="s">
        <v>39</v>
      </c>
      <c r="L3429">
        <v>360000</v>
      </c>
      <c r="M3429">
        <v>84000</v>
      </c>
      <c r="N3429">
        <v>0</v>
      </c>
      <c r="O3429" t="s">
        <v>673</v>
      </c>
      <c r="P3429" t="s">
        <v>676</v>
      </c>
      <c r="Q3429" t="s">
        <v>42</v>
      </c>
      <c r="R3429" t="s">
        <v>199</v>
      </c>
      <c r="S3429" t="s">
        <v>256</v>
      </c>
      <c r="T3429">
        <v>360000</v>
      </c>
    </row>
    <row r="3430" spans="1:20" x14ac:dyDescent="0.3">
      <c r="A3430" t="s">
        <v>4443</v>
      </c>
      <c r="B3430" t="str">
        <f>_xlfn.CONCAT(쿼리1[[#This Row],[주문번호]], "-", 쿼리1[[#This Row],[공정명]])</f>
        <v>20241025-900005-제대</v>
      </c>
      <c r="C3430">
        <v>2</v>
      </c>
      <c r="D3430" t="s">
        <v>80</v>
      </c>
      <c r="E3430" s="1">
        <v>45590</v>
      </c>
      <c r="F3430" s="1">
        <v>45611</v>
      </c>
      <c r="G3430" s="1">
        <v>45614</v>
      </c>
      <c r="H3430" s="1">
        <v>45656</v>
      </c>
      <c r="I3430" s="1">
        <v>45614</v>
      </c>
      <c r="J3430" t="s">
        <v>31</v>
      </c>
      <c r="K3430" t="s">
        <v>32</v>
      </c>
      <c r="L3430">
        <v>360000</v>
      </c>
      <c r="M3430">
        <v>179200</v>
      </c>
      <c r="N3430">
        <v>3</v>
      </c>
      <c r="O3430" t="s">
        <v>673</v>
      </c>
      <c r="P3430" t="s">
        <v>676</v>
      </c>
      <c r="Q3430" t="s">
        <v>42</v>
      </c>
      <c r="R3430" t="s">
        <v>199</v>
      </c>
      <c r="S3430" t="s">
        <v>256</v>
      </c>
      <c r="T3430">
        <v>360000</v>
      </c>
    </row>
    <row r="3431" spans="1:20" x14ac:dyDescent="0.3">
      <c r="A3431" t="s">
        <v>4444</v>
      </c>
      <c r="B3431" t="str">
        <f>_xlfn.CONCAT(쿼리1[[#This Row],[주문번호]], "-", 쿼리1[[#This Row],[공정명]])</f>
        <v>20241030-930206-제대</v>
      </c>
      <c r="C3431">
        <v>3</v>
      </c>
      <c r="D3431" t="s">
        <v>80</v>
      </c>
      <c r="E3431" s="1">
        <v>45595</v>
      </c>
      <c r="F3431" s="1">
        <v>45611</v>
      </c>
      <c r="G3431" s="1">
        <v>45628</v>
      </c>
      <c r="H3431" s="1">
        <v>45656</v>
      </c>
      <c r="I3431" s="1">
        <v>45629</v>
      </c>
      <c r="J3431" t="s">
        <v>31</v>
      </c>
      <c r="K3431" t="s">
        <v>32</v>
      </c>
      <c r="L3431">
        <v>160000</v>
      </c>
      <c r="M3431">
        <v>108000</v>
      </c>
      <c r="N3431">
        <v>17</v>
      </c>
      <c r="O3431" t="s">
        <v>1167</v>
      </c>
      <c r="P3431" t="s">
        <v>4445</v>
      </c>
      <c r="Q3431" t="s">
        <v>42</v>
      </c>
      <c r="R3431" t="s">
        <v>199</v>
      </c>
      <c r="S3431" t="s">
        <v>256</v>
      </c>
      <c r="T3431">
        <v>160000</v>
      </c>
    </row>
    <row r="3432" spans="1:20" x14ac:dyDescent="0.3">
      <c r="A3432" t="s">
        <v>4444</v>
      </c>
      <c r="B3432" t="str">
        <f>_xlfn.CONCAT(쿼리1[[#This Row],[주문번호]], "-", 쿼리1[[#This Row],[공정명]])</f>
        <v>20241030-930206-제대</v>
      </c>
      <c r="C3432">
        <v>3</v>
      </c>
      <c r="D3432" t="s">
        <v>80</v>
      </c>
      <c r="E3432" s="1">
        <v>45595</v>
      </c>
      <c r="F3432" s="1">
        <v>45611</v>
      </c>
      <c r="G3432" s="1">
        <v>45629</v>
      </c>
      <c r="H3432" s="1">
        <v>45656</v>
      </c>
      <c r="I3432" s="1">
        <v>45629</v>
      </c>
      <c r="J3432" t="s">
        <v>31</v>
      </c>
      <c r="K3432" t="s">
        <v>32</v>
      </c>
      <c r="L3432">
        <v>160000</v>
      </c>
      <c r="M3432">
        <v>39600</v>
      </c>
      <c r="N3432">
        <v>18</v>
      </c>
      <c r="O3432" t="s">
        <v>1167</v>
      </c>
      <c r="P3432" t="s">
        <v>4445</v>
      </c>
      <c r="Q3432" t="s">
        <v>42</v>
      </c>
      <c r="R3432" t="s">
        <v>199</v>
      </c>
      <c r="S3432" t="s">
        <v>256</v>
      </c>
      <c r="T3432">
        <v>160000</v>
      </c>
    </row>
    <row r="3433" spans="1:20" x14ac:dyDescent="0.3">
      <c r="A3433" t="s">
        <v>2800</v>
      </c>
      <c r="B3433" t="str">
        <f>_xlfn.CONCAT(쿼리1[[#This Row],[주문번호]], "-", 쿼리1[[#This Row],[공정명]])</f>
        <v>20241007-1000136979-합지</v>
      </c>
      <c r="C3433">
        <v>1</v>
      </c>
      <c r="D3433" t="s">
        <v>60</v>
      </c>
      <c r="E3433" s="1">
        <v>45572</v>
      </c>
      <c r="F3433" s="1">
        <v>45580</v>
      </c>
      <c r="G3433" s="1">
        <v>45579</v>
      </c>
      <c r="H3433" s="1">
        <v>45656</v>
      </c>
      <c r="I3433" s="1">
        <v>45582</v>
      </c>
      <c r="J3433" t="s">
        <v>31</v>
      </c>
      <c r="K3433" t="s">
        <v>39</v>
      </c>
      <c r="L3433">
        <v>6000</v>
      </c>
      <c r="M3433">
        <v>6000</v>
      </c>
      <c r="N3433">
        <v>-1</v>
      </c>
      <c r="O3433" t="s">
        <v>859</v>
      </c>
      <c r="P3433" t="s">
        <v>2801</v>
      </c>
      <c r="Q3433" t="s">
        <v>42</v>
      </c>
      <c r="R3433" t="s">
        <v>2491</v>
      </c>
      <c r="S3433" t="s">
        <v>1967</v>
      </c>
      <c r="T3433">
        <v>40000</v>
      </c>
    </row>
    <row r="3434" spans="1:20" x14ac:dyDescent="0.3">
      <c r="A3434" t="s">
        <v>1934</v>
      </c>
      <c r="B3434" t="str">
        <f>_xlfn.CONCAT(쿼리1[[#This Row],[주문번호]], "-", 쿼리1[[#This Row],[공정명]])</f>
        <v>20241017-1000160777-합지</v>
      </c>
      <c r="C3434">
        <v>1</v>
      </c>
      <c r="D3434" t="s">
        <v>60</v>
      </c>
      <c r="E3434" s="1">
        <v>45582</v>
      </c>
      <c r="F3434" s="1">
        <v>45590</v>
      </c>
      <c r="G3434" s="1">
        <v>45593</v>
      </c>
      <c r="H3434" s="1">
        <v>45656</v>
      </c>
      <c r="I3434" s="1">
        <v>45601</v>
      </c>
      <c r="J3434" t="s">
        <v>31</v>
      </c>
      <c r="K3434" t="s">
        <v>32</v>
      </c>
      <c r="L3434">
        <v>6000</v>
      </c>
      <c r="M3434">
        <v>6000</v>
      </c>
      <c r="N3434">
        <v>3</v>
      </c>
      <c r="O3434" t="s">
        <v>673</v>
      </c>
      <c r="P3434" t="s">
        <v>1172</v>
      </c>
      <c r="Q3434" t="s">
        <v>42</v>
      </c>
      <c r="R3434" t="s">
        <v>1935</v>
      </c>
      <c r="S3434" t="s">
        <v>1967</v>
      </c>
      <c r="T3434">
        <v>8571</v>
      </c>
    </row>
    <row r="3435" spans="1:20" x14ac:dyDescent="0.3">
      <c r="A3435" t="s">
        <v>4446</v>
      </c>
      <c r="B3435" t="str">
        <f>_xlfn.CONCAT(쿼리1[[#This Row],[주문번호]], "-", 쿼리1[[#This Row],[공정명]])</f>
        <v>20241015-130615-합지</v>
      </c>
      <c r="C3435">
        <v>1</v>
      </c>
      <c r="D3435" t="s">
        <v>60</v>
      </c>
      <c r="E3435" s="1">
        <v>45580</v>
      </c>
      <c r="F3435" s="1">
        <v>45586</v>
      </c>
      <c r="G3435" s="1">
        <v>45586</v>
      </c>
      <c r="H3435" s="1">
        <v>45656</v>
      </c>
      <c r="I3435" s="1">
        <v>45586</v>
      </c>
      <c r="J3435" t="s">
        <v>31</v>
      </c>
      <c r="K3435" t="s">
        <v>39</v>
      </c>
      <c r="L3435">
        <v>12000</v>
      </c>
      <c r="M3435">
        <v>12000</v>
      </c>
      <c r="N3435">
        <v>0</v>
      </c>
      <c r="O3435" t="s">
        <v>4447</v>
      </c>
      <c r="P3435" t="s">
        <v>4448</v>
      </c>
      <c r="Q3435" t="s">
        <v>42</v>
      </c>
      <c r="R3435" t="s">
        <v>4449</v>
      </c>
      <c r="S3435" t="s">
        <v>1967</v>
      </c>
      <c r="T3435">
        <v>24</v>
      </c>
    </row>
    <row r="3436" spans="1:20" x14ac:dyDescent="0.3">
      <c r="A3436" t="s">
        <v>4446</v>
      </c>
      <c r="B3436" t="str">
        <f>_xlfn.CONCAT(쿼리1[[#This Row],[주문번호]], "-", 쿼리1[[#This Row],[공정명]])</f>
        <v>20241015-130615-분단</v>
      </c>
      <c r="C3436">
        <v>2</v>
      </c>
      <c r="D3436" t="s">
        <v>196</v>
      </c>
      <c r="E3436" s="1">
        <v>45580</v>
      </c>
      <c r="F3436" s="1">
        <v>45587</v>
      </c>
      <c r="G3436" s="1">
        <v>45586</v>
      </c>
      <c r="H3436" s="1">
        <v>45656</v>
      </c>
      <c r="I3436" s="1">
        <v>45586</v>
      </c>
      <c r="J3436" t="s">
        <v>31</v>
      </c>
      <c r="K3436" t="s">
        <v>39</v>
      </c>
      <c r="L3436">
        <v>12000</v>
      </c>
      <c r="M3436">
        <v>12000</v>
      </c>
      <c r="N3436">
        <v>-1</v>
      </c>
      <c r="O3436" t="s">
        <v>4447</v>
      </c>
      <c r="P3436" t="s">
        <v>4448</v>
      </c>
      <c r="Q3436" t="s">
        <v>42</v>
      </c>
      <c r="R3436" t="s">
        <v>4449</v>
      </c>
      <c r="S3436" t="s">
        <v>1967</v>
      </c>
      <c r="T3436">
        <v>24</v>
      </c>
    </row>
    <row r="3437" spans="1:20" x14ac:dyDescent="0.3">
      <c r="A3437" t="s">
        <v>4450</v>
      </c>
      <c r="B3437" t="str">
        <f>_xlfn.CONCAT(쿼리1[[#This Row],[주문번호]], "-", 쿼리1[[#This Row],[공정명]])</f>
        <v>20240926-1117N0091-합지</v>
      </c>
      <c r="C3437">
        <v>1</v>
      </c>
      <c r="D3437" t="s">
        <v>60</v>
      </c>
      <c r="E3437" s="1">
        <v>45561</v>
      </c>
      <c r="F3437" s="1">
        <v>45573</v>
      </c>
      <c r="G3437" s="1">
        <v>45572</v>
      </c>
      <c r="H3437" s="1">
        <v>45656</v>
      </c>
      <c r="I3437" s="1">
        <v>45572</v>
      </c>
      <c r="J3437" t="s">
        <v>31</v>
      </c>
      <c r="K3437" t="s">
        <v>39</v>
      </c>
      <c r="L3437">
        <v>6000</v>
      </c>
      <c r="M3437">
        <v>6000</v>
      </c>
      <c r="N3437">
        <v>-1</v>
      </c>
      <c r="O3437" t="s">
        <v>1307</v>
      </c>
      <c r="P3437" t="s">
        <v>4127</v>
      </c>
      <c r="Q3437" t="s">
        <v>42</v>
      </c>
      <c r="R3437" t="s">
        <v>4451</v>
      </c>
      <c r="S3437" t="s">
        <v>1967</v>
      </c>
      <c r="T3437">
        <v>24</v>
      </c>
    </row>
    <row r="3438" spans="1:20" x14ac:dyDescent="0.3">
      <c r="A3438" t="s">
        <v>4450</v>
      </c>
      <c r="B3438" t="str">
        <f>_xlfn.CONCAT(쿼리1[[#This Row],[주문번호]], "-", 쿼리1[[#This Row],[공정명]])</f>
        <v>20240926-1117N0091-합지</v>
      </c>
      <c r="C3438">
        <v>1</v>
      </c>
      <c r="D3438" t="s">
        <v>60</v>
      </c>
      <c r="E3438" s="1">
        <v>45561</v>
      </c>
      <c r="F3438" s="1">
        <v>45573</v>
      </c>
      <c r="G3438" s="1">
        <v>45572</v>
      </c>
      <c r="H3438" s="1">
        <v>45656</v>
      </c>
      <c r="I3438" s="1">
        <v>45572</v>
      </c>
      <c r="J3438" t="s">
        <v>31</v>
      </c>
      <c r="K3438" t="s">
        <v>39</v>
      </c>
      <c r="L3438">
        <v>6000</v>
      </c>
      <c r="M3438">
        <v>6000</v>
      </c>
      <c r="N3438">
        <v>-1</v>
      </c>
      <c r="O3438" t="s">
        <v>1307</v>
      </c>
      <c r="P3438" t="s">
        <v>4127</v>
      </c>
      <c r="Q3438" t="s">
        <v>42</v>
      </c>
      <c r="R3438" t="s">
        <v>4451</v>
      </c>
      <c r="S3438" t="s">
        <v>1967</v>
      </c>
      <c r="T3438">
        <v>24</v>
      </c>
    </row>
    <row r="3439" spans="1:20" x14ac:dyDescent="0.3">
      <c r="A3439" t="s">
        <v>4450</v>
      </c>
      <c r="B3439" t="str">
        <f>_xlfn.CONCAT(쿼리1[[#This Row],[주문번호]], "-", 쿼리1[[#This Row],[공정명]])</f>
        <v>20240926-1117N0091-합지</v>
      </c>
      <c r="C3439">
        <v>1</v>
      </c>
      <c r="D3439" t="s">
        <v>60</v>
      </c>
      <c r="E3439" s="1">
        <v>45561</v>
      </c>
      <c r="F3439" s="1">
        <v>45573</v>
      </c>
      <c r="G3439" s="1">
        <v>45572</v>
      </c>
      <c r="H3439" s="1">
        <v>45656</v>
      </c>
      <c r="I3439" s="1">
        <v>45572</v>
      </c>
      <c r="J3439" t="s">
        <v>31</v>
      </c>
      <c r="K3439" t="s">
        <v>39</v>
      </c>
      <c r="L3439">
        <v>6000</v>
      </c>
      <c r="M3439">
        <v>6000</v>
      </c>
      <c r="N3439">
        <v>-1</v>
      </c>
      <c r="O3439" t="s">
        <v>1307</v>
      </c>
      <c r="P3439" t="s">
        <v>4127</v>
      </c>
      <c r="Q3439" t="s">
        <v>42</v>
      </c>
      <c r="R3439" t="s">
        <v>4451</v>
      </c>
      <c r="S3439" t="s">
        <v>1967</v>
      </c>
      <c r="T3439">
        <v>24</v>
      </c>
    </row>
    <row r="3440" spans="1:20" x14ac:dyDescent="0.3">
      <c r="A3440" t="s">
        <v>4450</v>
      </c>
      <c r="B3440" t="str">
        <f>_xlfn.CONCAT(쿼리1[[#This Row],[주문번호]], "-", 쿼리1[[#This Row],[공정명]])</f>
        <v>20240926-1117N0091-합지</v>
      </c>
      <c r="C3440">
        <v>1</v>
      </c>
      <c r="D3440" t="s">
        <v>60</v>
      </c>
      <c r="E3440" s="1">
        <v>45561</v>
      </c>
      <c r="F3440" s="1">
        <v>45573</v>
      </c>
      <c r="G3440" s="1">
        <v>45572</v>
      </c>
      <c r="H3440" s="1">
        <v>45656</v>
      </c>
      <c r="I3440" s="1">
        <v>45572</v>
      </c>
      <c r="J3440" t="s">
        <v>31</v>
      </c>
      <c r="K3440" t="s">
        <v>39</v>
      </c>
      <c r="L3440">
        <v>6000</v>
      </c>
      <c r="M3440">
        <v>6000</v>
      </c>
      <c r="N3440">
        <v>-1</v>
      </c>
      <c r="O3440" t="s">
        <v>1307</v>
      </c>
      <c r="P3440" t="s">
        <v>4127</v>
      </c>
      <c r="Q3440" t="s">
        <v>42</v>
      </c>
      <c r="R3440" t="s">
        <v>4451</v>
      </c>
      <c r="S3440" t="s">
        <v>1967</v>
      </c>
      <c r="T3440">
        <v>24</v>
      </c>
    </row>
    <row r="3441" spans="1:20" x14ac:dyDescent="0.3">
      <c r="A3441" t="s">
        <v>4450</v>
      </c>
      <c r="B3441" t="str">
        <f>_xlfn.CONCAT(쿼리1[[#This Row],[주문번호]], "-", 쿼리1[[#This Row],[공정명]])</f>
        <v>20240926-1117N0091-분단</v>
      </c>
      <c r="C3441">
        <v>2</v>
      </c>
      <c r="D3441" t="s">
        <v>196</v>
      </c>
      <c r="E3441" s="1">
        <v>45561</v>
      </c>
      <c r="F3441" s="1">
        <v>45574</v>
      </c>
      <c r="G3441" s="1"/>
      <c r="H3441" s="1">
        <v>45656</v>
      </c>
      <c r="I3441" s="1">
        <v>45572</v>
      </c>
      <c r="J3441" t="s">
        <v>21</v>
      </c>
      <c r="K3441" t="s">
        <v>22</v>
      </c>
      <c r="L3441">
        <v>6000</v>
      </c>
      <c r="O3441" t="s">
        <v>1307</v>
      </c>
      <c r="P3441" t="s">
        <v>4127</v>
      </c>
      <c r="Q3441" t="s">
        <v>42</v>
      </c>
      <c r="R3441" t="s">
        <v>4451</v>
      </c>
      <c r="S3441" t="s">
        <v>1967</v>
      </c>
      <c r="T3441">
        <v>24</v>
      </c>
    </row>
    <row r="3442" spans="1:20" x14ac:dyDescent="0.3">
      <c r="A3442" t="s">
        <v>4452</v>
      </c>
      <c r="B3442" t="str">
        <f>_xlfn.CONCAT(쿼리1[[#This Row],[주문번호]], "-", 쿼리1[[#This Row],[공정명]])</f>
        <v>20241203-1117N0091-합지</v>
      </c>
      <c r="C3442">
        <v>1</v>
      </c>
      <c r="D3442" t="s">
        <v>60</v>
      </c>
      <c r="E3442" s="1">
        <v>45629</v>
      </c>
      <c r="F3442" s="1">
        <v>45639</v>
      </c>
      <c r="G3442" s="1">
        <v>45652</v>
      </c>
      <c r="H3442" s="1">
        <v>45656</v>
      </c>
      <c r="I3442" s="1">
        <v>45652</v>
      </c>
      <c r="J3442" t="s">
        <v>31</v>
      </c>
      <c r="K3442" t="s">
        <v>32</v>
      </c>
      <c r="L3442">
        <v>6000</v>
      </c>
      <c r="M3442">
        <v>6000</v>
      </c>
      <c r="N3442">
        <v>13</v>
      </c>
      <c r="O3442" t="s">
        <v>1307</v>
      </c>
      <c r="P3442" t="s">
        <v>4127</v>
      </c>
      <c r="Q3442" t="s">
        <v>42</v>
      </c>
      <c r="R3442" t="s">
        <v>4451</v>
      </c>
      <c r="S3442" t="s">
        <v>1967</v>
      </c>
      <c r="T3442">
        <v>24</v>
      </c>
    </row>
    <row r="3443" spans="1:20" x14ac:dyDescent="0.3">
      <c r="A3443" t="s">
        <v>4452</v>
      </c>
      <c r="B3443" t="str">
        <f>_xlfn.CONCAT(쿼리1[[#This Row],[주문번호]], "-", 쿼리1[[#This Row],[공정명]])</f>
        <v>20241203-1117N0091-합지</v>
      </c>
      <c r="C3443">
        <v>1</v>
      </c>
      <c r="D3443" t="s">
        <v>60</v>
      </c>
      <c r="E3443" s="1">
        <v>45629</v>
      </c>
      <c r="F3443" s="1">
        <v>45639</v>
      </c>
      <c r="G3443" s="1">
        <v>45652</v>
      </c>
      <c r="H3443" s="1">
        <v>45656</v>
      </c>
      <c r="I3443" s="1">
        <v>45652</v>
      </c>
      <c r="J3443" t="s">
        <v>31</v>
      </c>
      <c r="K3443" t="s">
        <v>32</v>
      </c>
      <c r="L3443">
        <v>6000</v>
      </c>
      <c r="M3443">
        <v>6000</v>
      </c>
      <c r="N3443">
        <v>13</v>
      </c>
      <c r="O3443" t="s">
        <v>1307</v>
      </c>
      <c r="P3443" t="s">
        <v>4127</v>
      </c>
      <c r="Q3443" t="s">
        <v>42</v>
      </c>
      <c r="R3443" t="s">
        <v>4451</v>
      </c>
      <c r="S3443" t="s">
        <v>1967</v>
      </c>
      <c r="T3443">
        <v>24</v>
      </c>
    </row>
    <row r="3444" spans="1:20" x14ac:dyDescent="0.3">
      <c r="A3444" t="s">
        <v>4452</v>
      </c>
      <c r="B3444" t="str">
        <f>_xlfn.CONCAT(쿼리1[[#This Row],[주문번호]], "-", 쿼리1[[#This Row],[공정명]])</f>
        <v>20241203-1117N0091-합지</v>
      </c>
      <c r="C3444">
        <v>1</v>
      </c>
      <c r="D3444" t="s">
        <v>60</v>
      </c>
      <c r="E3444" s="1">
        <v>45629</v>
      </c>
      <c r="F3444" s="1">
        <v>45639</v>
      </c>
      <c r="G3444" s="1">
        <v>45652</v>
      </c>
      <c r="H3444" s="1">
        <v>45656</v>
      </c>
      <c r="I3444" s="1">
        <v>45652</v>
      </c>
      <c r="J3444" t="s">
        <v>31</v>
      </c>
      <c r="K3444" t="s">
        <v>32</v>
      </c>
      <c r="L3444">
        <v>6000</v>
      </c>
      <c r="M3444">
        <v>6000</v>
      </c>
      <c r="N3444">
        <v>13</v>
      </c>
      <c r="O3444" t="s">
        <v>1307</v>
      </c>
      <c r="P3444" t="s">
        <v>4127</v>
      </c>
      <c r="Q3444" t="s">
        <v>42</v>
      </c>
      <c r="R3444" t="s">
        <v>4451</v>
      </c>
      <c r="S3444" t="s">
        <v>1967</v>
      </c>
      <c r="T3444">
        <v>24</v>
      </c>
    </row>
    <row r="3445" spans="1:20" x14ac:dyDescent="0.3">
      <c r="A3445" t="s">
        <v>4452</v>
      </c>
      <c r="B3445" t="str">
        <f>_xlfn.CONCAT(쿼리1[[#This Row],[주문번호]], "-", 쿼리1[[#This Row],[공정명]])</f>
        <v>20241203-1117N0091-합지</v>
      </c>
      <c r="C3445">
        <v>1</v>
      </c>
      <c r="D3445" t="s">
        <v>60</v>
      </c>
      <c r="E3445" s="1">
        <v>45629</v>
      </c>
      <c r="F3445" s="1">
        <v>45639</v>
      </c>
      <c r="G3445" s="1">
        <v>45652</v>
      </c>
      <c r="H3445" s="1">
        <v>45656</v>
      </c>
      <c r="I3445" s="1">
        <v>45652</v>
      </c>
      <c r="J3445" t="s">
        <v>31</v>
      </c>
      <c r="K3445" t="s">
        <v>32</v>
      </c>
      <c r="L3445">
        <v>6000</v>
      </c>
      <c r="M3445">
        <v>6000</v>
      </c>
      <c r="N3445">
        <v>13</v>
      </c>
      <c r="O3445" t="s">
        <v>1307</v>
      </c>
      <c r="P3445" t="s">
        <v>4127</v>
      </c>
      <c r="Q3445" t="s">
        <v>42</v>
      </c>
      <c r="R3445" t="s">
        <v>4451</v>
      </c>
      <c r="S3445" t="s">
        <v>1967</v>
      </c>
      <c r="T3445">
        <v>24</v>
      </c>
    </row>
    <row r="3446" spans="1:20" x14ac:dyDescent="0.3">
      <c r="A3446" t="s">
        <v>4452</v>
      </c>
      <c r="B3446" t="str">
        <f>_xlfn.CONCAT(쿼리1[[#This Row],[주문번호]], "-", 쿼리1[[#This Row],[공정명]])</f>
        <v>20241203-1117N0091-분단</v>
      </c>
      <c r="C3446">
        <v>2</v>
      </c>
      <c r="D3446" t="s">
        <v>196</v>
      </c>
      <c r="E3446" s="1">
        <v>45629</v>
      </c>
      <c r="F3446" s="1">
        <v>45642</v>
      </c>
      <c r="G3446" s="1">
        <v>45652</v>
      </c>
      <c r="H3446" s="1">
        <v>45656</v>
      </c>
      <c r="I3446" s="1">
        <v>45652</v>
      </c>
      <c r="J3446" t="s">
        <v>31</v>
      </c>
      <c r="K3446" t="s">
        <v>32</v>
      </c>
      <c r="L3446">
        <v>6000</v>
      </c>
      <c r="M3446">
        <v>6000</v>
      </c>
      <c r="N3446">
        <v>10</v>
      </c>
      <c r="O3446" t="s">
        <v>1307</v>
      </c>
      <c r="P3446" t="s">
        <v>4127</v>
      </c>
      <c r="Q3446" t="s">
        <v>42</v>
      </c>
      <c r="R3446" t="s">
        <v>4451</v>
      </c>
      <c r="S3446" t="s">
        <v>1967</v>
      </c>
      <c r="T3446">
        <v>24</v>
      </c>
    </row>
    <row r="3447" spans="1:20" x14ac:dyDescent="0.3">
      <c r="A3447" t="s">
        <v>2158</v>
      </c>
      <c r="B3447" t="str">
        <f>_xlfn.CONCAT(쿼리1[[#This Row],[주문번호]], "-", 쿼리1[[#This Row],[공정명]])</f>
        <v>20240930-1000149756-합지</v>
      </c>
      <c r="C3447">
        <v>1</v>
      </c>
      <c r="D3447" t="s">
        <v>60</v>
      </c>
      <c r="E3447" s="1">
        <v>45565</v>
      </c>
      <c r="F3447" s="1">
        <v>45575</v>
      </c>
      <c r="G3447" s="1">
        <v>45573</v>
      </c>
      <c r="H3447" s="1">
        <v>45656</v>
      </c>
      <c r="I3447" s="1">
        <v>45581</v>
      </c>
      <c r="J3447" t="s">
        <v>31</v>
      </c>
      <c r="K3447" t="s">
        <v>39</v>
      </c>
      <c r="L3447">
        <v>6000</v>
      </c>
      <c r="M3447">
        <v>6000</v>
      </c>
      <c r="N3447">
        <v>-2</v>
      </c>
      <c r="O3447" t="s">
        <v>1969</v>
      </c>
      <c r="P3447" t="s">
        <v>2159</v>
      </c>
      <c r="Q3447" t="s">
        <v>42</v>
      </c>
      <c r="R3447" t="s">
        <v>2160</v>
      </c>
      <c r="S3447" t="s">
        <v>1967</v>
      </c>
      <c r="T3447">
        <v>120000</v>
      </c>
    </row>
    <row r="3448" spans="1:20" x14ac:dyDescent="0.3">
      <c r="A3448" t="s">
        <v>2158</v>
      </c>
      <c r="B3448" t="str">
        <f>_xlfn.CONCAT(쿼리1[[#This Row],[주문번호]], "-", 쿼리1[[#This Row],[공정명]])</f>
        <v>20240930-1000149756-합지</v>
      </c>
      <c r="C3448">
        <v>1</v>
      </c>
      <c r="D3448" t="s">
        <v>60</v>
      </c>
      <c r="E3448" s="1">
        <v>45565</v>
      </c>
      <c r="F3448" s="1">
        <v>45575</v>
      </c>
      <c r="G3448" s="1">
        <v>45573</v>
      </c>
      <c r="H3448" s="1">
        <v>45656</v>
      </c>
      <c r="I3448" s="1">
        <v>45581</v>
      </c>
      <c r="J3448" t="s">
        <v>31</v>
      </c>
      <c r="K3448" t="s">
        <v>39</v>
      </c>
      <c r="L3448">
        <v>6000</v>
      </c>
      <c r="M3448">
        <v>6000</v>
      </c>
      <c r="N3448">
        <v>-2</v>
      </c>
      <c r="O3448" t="s">
        <v>1969</v>
      </c>
      <c r="P3448" t="s">
        <v>2159</v>
      </c>
      <c r="Q3448" t="s">
        <v>42</v>
      </c>
      <c r="R3448" t="s">
        <v>2160</v>
      </c>
      <c r="S3448" t="s">
        <v>1967</v>
      </c>
      <c r="T3448">
        <v>120000</v>
      </c>
    </row>
    <row r="3449" spans="1:20" x14ac:dyDescent="0.3">
      <c r="A3449" t="s">
        <v>2158</v>
      </c>
      <c r="B3449" t="str">
        <f>_xlfn.CONCAT(쿼리1[[#This Row],[주문번호]], "-", 쿼리1[[#This Row],[공정명]])</f>
        <v>20240930-1000149756-합지</v>
      </c>
      <c r="C3449">
        <v>1</v>
      </c>
      <c r="D3449" t="s">
        <v>60</v>
      </c>
      <c r="E3449" s="1">
        <v>45565</v>
      </c>
      <c r="F3449" s="1">
        <v>45575</v>
      </c>
      <c r="G3449" s="1">
        <v>45573</v>
      </c>
      <c r="H3449" s="1">
        <v>45656</v>
      </c>
      <c r="I3449" s="1">
        <v>45581</v>
      </c>
      <c r="J3449" t="s">
        <v>31</v>
      </c>
      <c r="K3449" t="s">
        <v>39</v>
      </c>
      <c r="L3449">
        <v>6000</v>
      </c>
      <c r="M3449">
        <v>6000</v>
      </c>
      <c r="N3449">
        <v>-2</v>
      </c>
      <c r="O3449" t="s">
        <v>1969</v>
      </c>
      <c r="P3449" t="s">
        <v>2159</v>
      </c>
      <c r="Q3449" t="s">
        <v>42</v>
      </c>
      <c r="R3449" t="s">
        <v>2160</v>
      </c>
      <c r="S3449" t="s">
        <v>1967</v>
      </c>
      <c r="T3449">
        <v>120000</v>
      </c>
    </row>
    <row r="3450" spans="1:20" x14ac:dyDescent="0.3">
      <c r="A3450" t="s">
        <v>2158</v>
      </c>
      <c r="B3450" t="str">
        <f>_xlfn.CONCAT(쿼리1[[#This Row],[주문번호]], "-", 쿼리1[[#This Row],[공정명]])</f>
        <v>20240930-1000149756-합지</v>
      </c>
      <c r="C3450">
        <v>1</v>
      </c>
      <c r="D3450" t="s">
        <v>60</v>
      </c>
      <c r="E3450" s="1">
        <v>45565</v>
      </c>
      <c r="F3450" s="1">
        <v>45575</v>
      </c>
      <c r="G3450" s="1">
        <v>45573</v>
      </c>
      <c r="H3450" s="1">
        <v>45656</v>
      </c>
      <c r="I3450" s="1">
        <v>45581</v>
      </c>
      <c r="J3450" t="s">
        <v>31</v>
      </c>
      <c r="K3450" t="s">
        <v>39</v>
      </c>
      <c r="L3450">
        <v>6000</v>
      </c>
      <c r="M3450">
        <v>6000</v>
      </c>
      <c r="N3450">
        <v>-2</v>
      </c>
      <c r="O3450" t="s">
        <v>1969</v>
      </c>
      <c r="P3450" t="s">
        <v>2159</v>
      </c>
      <c r="Q3450" t="s">
        <v>42</v>
      </c>
      <c r="R3450" t="s">
        <v>2160</v>
      </c>
      <c r="S3450" t="s">
        <v>1967</v>
      </c>
      <c r="T3450">
        <v>120000</v>
      </c>
    </row>
    <row r="3451" spans="1:20" x14ac:dyDescent="0.3">
      <c r="A3451" t="s">
        <v>2477</v>
      </c>
      <c r="B3451" t="str">
        <f>_xlfn.CONCAT(쿼리1[[#This Row],[주문번호]], "-", 쿼리1[[#This Row],[공정명]])</f>
        <v>20241218-1000167693-분단</v>
      </c>
      <c r="C3451">
        <v>4</v>
      </c>
      <c r="D3451" t="s">
        <v>196</v>
      </c>
      <c r="E3451" s="1">
        <v>45644</v>
      </c>
      <c r="F3451" s="1">
        <v>45656</v>
      </c>
      <c r="G3451" s="1"/>
      <c r="H3451" s="1">
        <v>45656</v>
      </c>
      <c r="I3451" s="1">
        <v>45652</v>
      </c>
      <c r="J3451" t="s">
        <v>21</v>
      </c>
      <c r="K3451" t="s">
        <v>282</v>
      </c>
      <c r="L3451">
        <v>4000</v>
      </c>
      <c r="O3451" t="s">
        <v>141</v>
      </c>
      <c r="P3451" t="s">
        <v>142</v>
      </c>
      <c r="Q3451" t="s">
        <v>2478</v>
      </c>
      <c r="R3451" t="s">
        <v>2474</v>
      </c>
      <c r="S3451" t="s">
        <v>4391</v>
      </c>
      <c r="T3451">
        <v>53333</v>
      </c>
    </row>
    <row r="3452" spans="1:20" x14ac:dyDescent="0.3">
      <c r="A3452" t="s">
        <v>983</v>
      </c>
      <c r="B3452" t="str">
        <f>_xlfn.CONCAT(쿼리1[[#This Row],[주문번호]], "-", 쿼리1[[#This Row],[공정명]])</f>
        <v>20241210-1000165165-분단</v>
      </c>
      <c r="C3452">
        <v>3</v>
      </c>
      <c r="D3452" t="s">
        <v>196</v>
      </c>
      <c r="E3452" s="1">
        <v>45636</v>
      </c>
      <c r="F3452" s="1">
        <v>45643</v>
      </c>
      <c r="G3452" s="1">
        <v>45648</v>
      </c>
      <c r="H3452" s="1">
        <v>45656</v>
      </c>
      <c r="I3452" s="1">
        <v>45649</v>
      </c>
      <c r="J3452" t="s">
        <v>31</v>
      </c>
      <c r="K3452" t="s">
        <v>32</v>
      </c>
      <c r="L3452">
        <v>12000</v>
      </c>
      <c r="M3452">
        <v>12000</v>
      </c>
      <c r="N3452">
        <v>5</v>
      </c>
      <c r="O3452" t="s">
        <v>102</v>
      </c>
      <c r="P3452" t="s">
        <v>110</v>
      </c>
      <c r="Q3452" t="s">
        <v>111</v>
      </c>
      <c r="R3452" t="s">
        <v>26</v>
      </c>
      <c r="S3452" t="s">
        <v>4391</v>
      </c>
      <c r="T3452">
        <v>40000</v>
      </c>
    </row>
    <row r="3453" spans="1:20" x14ac:dyDescent="0.3">
      <c r="A3453" t="s">
        <v>2666</v>
      </c>
      <c r="B3453" t="str">
        <f>_xlfn.CONCAT(쿼리1[[#This Row],[주문번호]], "-", 쿼리1[[#This Row],[공정명]])</f>
        <v>20241206-1000156851-분단</v>
      </c>
      <c r="C3453">
        <v>4</v>
      </c>
      <c r="D3453" t="s">
        <v>196</v>
      </c>
      <c r="E3453" s="1">
        <v>45632</v>
      </c>
      <c r="F3453" s="1">
        <v>45644</v>
      </c>
      <c r="G3453" s="1">
        <v>45644</v>
      </c>
      <c r="H3453" s="1">
        <v>45656</v>
      </c>
      <c r="I3453" s="1">
        <v>45645</v>
      </c>
      <c r="J3453" t="s">
        <v>31</v>
      </c>
      <c r="K3453" t="s">
        <v>39</v>
      </c>
      <c r="L3453">
        <v>12000</v>
      </c>
      <c r="M3453">
        <v>12000</v>
      </c>
      <c r="N3453">
        <v>0</v>
      </c>
      <c r="O3453" t="s">
        <v>915</v>
      </c>
      <c r="P3453" t="s">
        <v>916</v>
      </c>
      <c r="Q3453" t="s">
        <v>917</v>
      </c>
      <c r="R3453" t="s">
        <v>26</v>
      </c>
      <c r="S3453" t="s">
        <v>4391</v>
      </c>
      <c r="T3453">
        <v>123076</v>
      </c>
    </row>
    <row r="3454" spans="1:20" x14ac:dyDescent="0.3">
      <c r="A3454" t="s">
        <v>4163</v>
      </c>
      <c r="B3454" t="str">
        <f>_xlfn.CONCAT(쿼리1[[#This Row],[주문번호]], "-", 쿼리1[[#This Row],[공정명]])</f>
        <v>20241226-1000161695-분단</v>
      </c>
      <c r="C3454">
        <v>4</v>
      </c>
      <c r="D3454" t="s">
        <v>196</v>
      </c>
      <c r="E3454" s="1">
        <v>45652</v>
      </c>
      <c r="F3454" s="1">
        <v>45664</v>
      </c>
      <c r="G3454" s="1"/>
      <c r="H3454" s="1">
        <v>45656</v>
      </c>
      <c r="I3454" s="1"/>
      <c r="J3454" t="s">
        <v>21</v>
      </c>
      <c r="K3454" t="s">
        <v>282</v>
      </c>
      <c r="L3454">
        <v>4000</v>
      </c>
      <c r="O3454" t="s">
        <v>3920</v>
      </c>
      <c r="P3454" t="s">
        <v>4164</v>
      </c>
      <c r="Q3454" t="s">
        <v>4165</v>
      </c>
      <c r="R3454" t="s">
        <v>26</v>
      </c>
      <c r="S3454" t="s">
        <v>4391</v>
      </c>
      <c r="T3454">
        <v>16</v>
      </c>
    </row>
    <row r="3455" spans="1:20" x14ac:dyDescent="0.3">
      <c r="A3455" t="s">
        <v>4166</v>
      </c>
      <c r="B3455" t="str">
        <f>_xlfn.CONCAT(쿼리1[[#This Row],[주문번호]], "-", 쿼리1[[#This Row],[공정명]])</f>
        <v>20241226-1120P0016-분단</v>
      </c>
      <c r="C3455">
        <v>4</v>
      </c>
      <c r="D3455" t="s">
        <v>196</v>
      </c>
      <c r="E3455" s="1">
        <v>45652</v>
      </c>
      <c r="F3455" s="1">
        <v>45664</v>
      </c>
      <c r="G3455" s="1"/>
      <c r="H3455" s="1">
        <v>45656</v>
      </c>
      <c r="I3455" s="1"/>
      <c r="J3455" t="s">
        <v>21</v>
      </c>
      <c r="K3455" t="s">
        <v>282</v>
      </c>
      <c r="L3455">
        <v>8000</v>
      </c>
      <c r="O3455" t="s">
        <v>141</v>
      </c>
      <c r="P3455" t="s">
        <v>4153</v>
      </c>
      <c r="Q3455" t="s">
        <v>4167</v>
      </c>
      <c r="R3455" t="s">
        <v>26</v>
      </c>
      <c r="S3455" t="s">
        <v>4391</v>
      </c>
      <c r="T3455">
        <v>32</v>
      </c>
    </row>
    <row r="3456" spans="1:20" x14ac:dyDescent="0.3">
      <c r="A3456" t="s">
        <v>4453</v>
      </c>
      <c r="B3456" t="str">
        <f>_xlfn.CONCAT(쿼리1[[#This Row],[주문번호]], "-", 쿼리1[[#This Row],[공정명]])</f>
        <v>20241227-2000166223-분단</v>
      </c>
      <c r="C3456">
        <v>3</v>
      </c>
      <c r="D3456" t="s">
        <v>196</v>
      </c>
      <c r="E3456" s="1">
        <v>45653</v>
      </c>
      <c r="F3456" s="1">
        <v>45660</v>
      </c>
      <c r="G3456" s="1"/>
      <c r="H3456" s="1">
        <v>45656</v>
      </c>
      <c r="I3456" s="1"/>
      <c r="J3456" t="s">
        <v>21</v>
      </c>
      <c r="K3456" t="s">
        <v>282</v>
      </c>
      <c r="L3456">
        <v>12000</v>
      </c>
      <c r="O3456" t="s">
        <v>832</v>
      </c>
      <c r="P3456" t="s">
        <v>4454</v>
      </c>
      <c r="Q3456" t="s">
        <v>4455</v>
      </c>
      <c r="R3456" t="s">
        <v>26</v>
      </c>
      <c r="S3456" t="s">
        <v>4391</v>
      </c>
      <c r="T3456">
        <v>240</v>
      </c>
    </row>
    <row r="3457" spans="1:20" x14ac:dyDescent="0.3">
      <c r="A3457" t="s">
        <v>4331</v>
      </c>
      <c r="B3457" t="str">
        <f>_xlfn.CONCAT(쿼리1[[#This Row],[주문번호]], "-", 쿼리1[[#This Row],[공정명]])</f>
        <v>20241128-1000163785-분단</v>
      </c>
      <c r="C3457">
        <v>4</v>
      </c>
      <c r="D3457" t="s">
        <v>196</v>
      </c>
      <c r="E3457" s="1">
        <v>45624</v>
      </c>
      <c r="F3457" s="1">
        <v>45636</v>
      </c>
      <c r="G3457" s="1">
        <v>45645</v>
      </c>
      <c r="H3457" s="1">
        <v>45656</v>
      </c>
      <c r="I3457" s="1">
        <v>45645</v>
      </c>
      <c r="J3457" t="s">
        <v>31</v>
      </c>
      <c r="K3457" t="s">
        <v>32</v>
      </c>
      <c r="L3457">
        <v>12000</v>
      </c>
      <c r="M3457">
        <v>12000</v>
      </c>
      <c r="N3457">
        <v>9</v>
      </c>
      <c r="O3457" t="s">
        <v>91</v>
      </c>
      <c r="P3457" t="s">
        <v>2323</v>
      </c>
      <c r="Q3457" t="s">
        <v>4253</v>
      </c>
      <c r="R3457" t="s">
        <v>2325</v>
      </c>
      <c r="S3457" t="s">
        <v>4391</v>
      </c>
      <c r="T3457">
        <v>48</v>
      </c>
    </row>
    <row r="3458" spans="1:20" x14ac:dyDescent="0.3">
      <c r="A3458" t="s">
        <v>4332</v>
      </c>
      <c r="B3458" t="str">
        <f>_xlfn.CONCAT(쿼리1[[#This Row],[주문번호]], "-", 쿼리1[[#This Row],[공정명]])</f>
        <v>20241108-1000156571-분단</v>
      </c>
      <c r="C3458">
        <v>4</v>
      </c>
      <c r="D3458" t="s">
        <v>196</v>
      </c>
      <c r="E3458" s="1">
        <v>45604</v>
      </c>
      <c r="F3458" s="1">
        <v>45616</v>
      </c>
      <c r="G3458" s="1">
        <v>45618</v>
      </c>
      <c r="H3458" s="1">
        <v>45656</v>
      </c>
      <c r="I3458" s="1">
        <v>45618</v>
      </c>
      <c r="J3458" t="s">
        <v>31</v>
      </c>
      <c r="K3458" t="s">
        <v>32</v>
      </c>
      <c r="L3458">
        <v>6000</v>
      </c>
      <c r="M3458">
        <v>6000</v>
      </c>
      <c r="N3458">
        <v>2</v>
      </c>
      <c r="O3458" t="s">
        <v>91</v>
      </c>
      <c r="P3458" t="s">
        <v>4256</v>
      </c>
      <c r="Q3458" t="s">
        <v>4333</v>
      </c>
      <c r="R3458" t="s">
        <v>2325</v>
      </c>
      <c r="S3458" t="s">
        <v>4391</v>
      </c>
      <c r="T3458">
        <v>24</v>
      </c>
    </row>
    <row r="3459" spans="1:20" x14ac:dyDescent="0.3">
      <c r="A3459" t="s">
        <v>4252</v>
      </c>
      <c r="B3459" t="str">
        <f>_xlfn.CONCAT(쿼리1[[#This Row],[주문번호]], "-", 쿼리1[[#This Row],[공정명]])</f>
        <v>20241107-1000163785-분단</v>
      </c>
      <c r="C3459">
        <v>4</v>
      </c>
      <c r="D3459" t="s">
        <v>196</v>
      </c>
      <c r="E3459" s="1">
        <v>45603</v>
      </c>
      <c r="F3459" s="1">
        <v>45615</v>
      </c>
      <c r="G3459" s="1">
        <v>45614</v>
      </c>
      <c r="H3459" s="1">
        <v>45656</v>
      </c>
      <c r="I3459" s="1">
        <v>45614</v>
      </c>
      <c r="J3459" t="s">
        <v>31</v>
      </c>
      <c r="K3459" t="s">
        <v>39</v>
      </c>
      <c r="L3459">
        <v>24000</v>
      </c>
      <c r="M3459">
        <v>24000</v>
      </c>
      <c r="N3459">
        <v>-1</v>
      </c>
      <c r="O3459" t="s">
        <v>91</v>
      </c>
      <c r="P3459" t="s">
        <v>2323</v>
      </c>
      <c r="Q3459" t="s">
        <v>4253</v>
      </c>
      <c r="R3459" t="s">
        <v>2325</v>
      </c>
      <c r="S3459" t="s">
        <v>4391</v>
      </c>
      <c r="T3459">
        <v>96</v>
      </c>
    </row>
    <row r="3460" spans="1:20" x14ac:dyDescent="0.3">
      <c r="A3460" t="s">
        <v>4254</v>
      </c>
      <c r="B3460" t="str">
        <f>_xlfn.CONCAT(쿼리1[[#This Row],[주문번호]], "-", 쿼리1[[#This Row],[공정명]])</f>
        <v>20241128-1000163787-분단</v>
      </c>
      <c r="C3460">
        <v>4</v>
      </c>
      <c r="D3460" t="s">
        <v>196</v>
      </c>
      <c r="E3460" s="1">
        <v>45624</v>
      </c>
      <c r="F3460" s="1">
        <v>45636</v>
      </c>
      <c r="G3460" s="1">
        <v>45650</v>
      </c>
      <c r="H3460" s="1">
        <v>45656</v>
      </c>
      <c r="I3460" s="1">
        <v>45650</v>
      </c>
      <c r="J3460" t="s">
        <v>31</v>
      </c>
      <c r="K3460" t="s">
        <v>32</v>
      </c>
      <c r="L3460">
        <v>12000</v>
      </c>
      <c r="M3460">
        <v>12000</v>
      </c>
      <c r="N3460">
        <v>14</v>
      </c>
      <c r="O3460" t="s">
        <v>91</v>
      </c>
      <c r="P3460" t="s">
        <v>2323</v>
      </c>
      <c r="Q3460" t="s">
        <v>2324</v>
      </c>
      <c r="R3460" t="s">
        <v>2325</v>
      </c>
      <c r="S3460" t="s">
        <v>4391</v>
      </c>
      <c r="T3460">
        <v>48</v>
      </c>
    </row>
    <row r="3461" spans="1:20" x14ac:dyDescent="0.3">
      <c r="A3461" t="s">
        <v>4255</v>
      </c>
      <c r="B3461" t="str">
        <f>_xlfn.CONCAT(쿼리1[[#This Row],[주문번호]], "-", 쿼리1[[#This Row],[공정명]])</f>
        <v>20241107-1000146424-분단</v>
      </c>
      <c r="C3461">
        <v>2</v>
      </c>
      <c r="D3461" t="s">
        <v>196</v>
      </c>
      <c r="E3461" s="1">
        <v>45603</v>
      </c>
      <c r="F3461" s="1">
        <v>45615</v>
      </c>
      <c r="G3461" s="1"/>
      <c r="H3461" s="1">
        <v>45656</v>
      </c>
      <c r="I3461" s="1"/>
      <c r="J3461" t="s">
        <v>31</v>
      </c>
      <c r="K3461" t="s">
        <v>22</v>
      </c>
      <c r="L3461">
        <v>6000</v>
      </c>
      <c r="O3461" t="s">
        <v>91</v>
      </c>
      <c r="P3461" t="s">
        <v>4256</v>
      </c>
      <c r="Q3461" t="s">
        <v>42</v>
      </c>
      <c r="R3461" t="s">
        <v>2325</v>
      </c>
      <c r="S3461" t="s">
        <v>4391</v>
      </c>
      <c r="T3461">
        <v>24</v>
      </c>
    </row>
    <row r="3462" spans="1:20" x14ac:dyDescent="0.3">
      <c r="A3462" t="s">
        <v>4456</v>
      </c>
      <c r="B3462" t="str">
        <f>_xlfn.CONCAT(쿼리1[[#This Row],[주문번호]], "-", 쿼리1[[#This Row],[공정명]])</f>
        <v>20241011-1000169290-분단</v>
      </c>
      <c r="C3462">
        <v>2</v>
      </c>
      <c r="D3462" t="s">
        <v>196</v>
      </c>
      <c r="E3462" s="1">
        <v>45576</v>
      </c>
      <c r="F3462" s="1">
        <v>45588</v>
      </c>
      <c r="G3462" s="1">
        <v>45621</v>
      </c>
      <c r="H3462" s="1">
        <v>45656</v>
      </c>
      <c r="I3462" s="1">
        <v>45621</v>
      </c>
      <c r="J3462" t="s">
        <v>31</v>
      </c>
      <c r="K3462" t="s">
        <v>32</v>
      </c>
      <c r="L3462">
        <v>6000</v>
      </c>
      <c r="M3462">
        <v>6000</v>
      </c>
      <c r="N3462">
        <v>33</v>
      </c>
      <c r="O3462" t="s">
        <v>4457</v>
      </c>
      <c r="P3462" t="s">
        <v>2950</v>
      </c>
      <c r="Q3462" t="s">
        <v>42</v>
      </c>
      <c r="R3462" t="s">
        <v>204</v>
      </c>
      <c r="S3462" t="s">
        <v>4391</v>
      </c>
      <c r="T3462">
        <v>24</v>
      </c>
    </row>
    <row r="3463" spans="1:20" x14ac:dyDescent="0.3">
      <c r="A3463" t="s">
        <v>4025</v>
      </c>
      <c r="B3463" t="str">
        <f>_xlfn.CONCAT(쿼리1[[#This Row],[주문번호]], "-", 쿼리1[[#This Row],[공정명]])</f>
        <v>20241022-1000163189-분단</v>
      </c>
      <c r="C3463">
        <v>4</v>
      </c>
      <c r="D3463" t="s">
        <v>196</v>
      </c>
      <c r="E3463" s="1">
        <v>45587</v>
      </c>
      <c r="F3463" s="1">
        <v>45597</v>
      </c>
      <c r="G3463" s="1">
        <v>45600</v>
      </c>
      <c r="H3463" s="1">
        <v>45656</v>
      </c>
      <c r="I3463" s="1">
        <v>45621</v>
      </c>
      <c r="J3463" t="s">
        <v>31</v>
      </c>
      <c r="K3463" t="s">
        <v>32</v>
      </c>
      <c r="L3463">
        <v>6000</v>
      </c>
      <c r="M3463">
        <v>6000</v>
      </c>
      <c r="N3463">
        <v>3</v>
      </c>
      <c r="O3463" t="s">
        <v>128</v>
      </c>
      <c r="P3463" t="s">
        <v>4026</v>
      </c>
      <c r="Q3463" t="s">
        <v>4027</v>
      </c>
      <c r="R3463" t="s">
        <v>4028</v>
      </c>
      <c r="S3463" t="s">
        <v>4391</v>
      </c>
      <c r="T3463">
        <v>50000</v>
      </c>
    </row>
    <row r="3464" spans="1:20" x14ac:dyDescent="0.3">
      <c r="A3464" t="s">
        <v>4458</v>
      </c>
      <c r="B3464" t="str">
        <f>_xlfn.CONCAT(쿼리1[[#This Row],[주문번호]], "-", 쿼리1[[#This Row],[공정명]])</f>
        <v>20240903-2000168967-분단</v>
      </c>
      <c r="C3464">
        <v>1</v>
      </c>
      <c r="D3464" t="s">
        <v>196</v>
      </c>
      <c r="E3464" s="1">
        <v>45538</v>
      </c>
      <c r="F3464" s="1">
        <v>45539</v>
      </c>
      <c r="G3464" s="1">
        <v>45539</v>
      </c>
      <c r="H3464" s="1">
        <v>45656</v>
      </c>
      <c r="I3464" s="1">
        <v>45539</v>
      </c>
      <c r="J3464" t="s">
        <v>31</v>
      </c>
      <c r="K3464" t="s">
        <v>39</v>
      </c>
      <c r="L3464">
        <v>44000</v>
      </c>
      <c r="M3464">
        <v>44000</v>
      </c>
      <c r="N3464">
        <v>0</v>
      </c>
      <c r="O3464" t="s">
        <v>4459</v>
      </c>
      <c r="P3464" t="s">
        <v>4460</v>
      </c>
      <c r="Q3464" t="s">
        <v>42</v>
      </c>
      <c r="R3464" t="s">
        <v>4461</v>
      </c>
      <c r="S3464" t="s">
        <v>4391</v>
      </c>
      <c r="T3464">
        <v>44</v>
      </c>
    </row>
    <row r="3465" spans="1:20" x14ac:dyDescent="0.3">
      <c r="A3465" t="s">
        <v>3960</v>
      </c>
      <c r="B3465" t="str">
        <f>_xlfn.CONCAT(쿼리1[[#This Row],[주문번호]], "-", 쿼리1[[#This Row],[공정명]])</f>
        <v>20241007-1000169254-분단</v>
      </c>
      <c r="C3465">
        <v>2</v>
      </c>
      <c r="D3465" t="s">
        <v>196</v>
      </c>
      <c r="E3465" s="1">
        <v>45572</v>
      </c>
      <c r="F3465" s="1">
        <v>45582</v>
      </c>
      <c r="G3465" s="1"/>
      <c r="H3465" s="1">
        <v>45656</v>
      </c>
      <c r="I3465" s="1">
        <v>45587</v>
      </c>
      <c r="J3465" t="s">
        <v>31</v>
      </c>
      <c r="K3465" t="s">
        <v>22</v>
      </c>
      <c r="L3465">
        <v>6000</v>
      </c>
      <c r="O3465" t="s">
        <v>2357</v>
      </c>
      <c r="P3465" t="s">
        <v>3961</v>
      </c>
      <c r="Q3465" t="s">
        <v>42</v>
      </c>
      <c r="R3465" t="s">
        <v>3959</v>
      </c>
      <c r="S3465" t="s">
        <v>4391</v>
      </c>
      <c r="T3465">
        <v>120000</v>
      </c>
    </row>
    <row r="3466" spans="1:20" x14ac:dyDescent="0.3">
      <c r="A3466" t="s">
        <v>4462</v>
      </c>
      <c r="B3466" t="str">
        <f>_xlfn.CONCAT(쿼리1[[#This Row],[주문번호]], "-", 쿼리1[[#This Row],[공정명]])</f>
        <v>20241112-1000154862-분단</v>
      </c>
      <c r="C3466">
        <v>4</v>
      </c>
      <c r="D3466" t="s">
        <v>196</v>
      </c>
      <c r="E3466" s="1">
        <v>45608</v>
      </c>
      <c r="F3466" s="1">
        <v>45618</v>
      </c>
      <c r="G3466" s="1">
        <v>45628</v>
      </c>
      <c r="H3466" s="1">
        <v>45656</v>
      </c>
      <c r="I3466" s="1">
        <v>45628</v>
      </c>
      <c r="J3466" t="s">
        <v>31</v>
      </c>
      <c r="K3466" t="s">
        <v>32</v>
      </c>
      <c r="L3466">
        <v>6000</v>
      </c>
      <c r="M3466">
        <v>6000</v>
      </c>
      <c r="N3466">
        <v>10</v>
      </c>
      <c r="O3466" t="s">
        <v>1964</v>
      </c>
      <c r="P3466" t="s">
        <v>4463</v>
      </c>
      <c r="Q3466" t="s">
        <v>4464</v>
      </c>
      <c r="R3466" t="s">
        <v>3976</v>
      </c>
      <c r="S3466" t="s">
        <v>4391</v>
      </c>
      <c r="T3466">
        <v>12</v>
      </c>
    </row>
    <row r="3467" spans="1:20" x14ac:dyDescent="0.3">
      <c r="A3467" t="s">
        <v>4465</v>
      </c>
      <c r="B3467" t="str">
        <f>_xlfn.CONCAT(쿼리1[[#This Row],[주문번호]], "-", 쿼리1[[#This Row],[공정명]])</f>
        <v>20241223-1000161651-합지</v>
      </c>
      <c r="C3467">
        <v>3</v>
      </c>
      <c r="D3467" t="s">
        <v>60</v>
      </c>
      <c r="E3467" s="1">
        <v>45649</v>
      </c>
      <c r="F3467" s="1">
        <v>45658</v>
      </c>
      <c r="G3467" s="1"/>
      <c r="H3467" s="1">
        <v>45656</v>
      </c>
      <c r="I3467" s="1"/>
      <c r="J3467" t="s">
        <v>21</v>
      </c>
      <c r="K3467" t="s">
        <v>282</v>
      </c>
      <c r="L3467">
        <v>4000</v>
      </c>
      <c r="O3467" t="s">
        <v>3853</v>
      </c>
      <c r="P3467" t="s">
        <v>3923</v>
      </c>
      <c r="Q3467" t="s">
        <v>3924</v>
      </c>
      <c r="R3467" t="s">
        <v>26</v>
      </c>
      <c r="S3467" t="s">
        <v>3709</v>
      </c>
      <c r="T3467">
        <v>32</v>
      </c>
    </row>
    <row r="3468" spans="1:20" x14ac:dyDescent="0.3">
      <c r="A3468" t="s">
        <v>2663</v>
      </c>
      <c r="B3468" t="str">
        <f>_xlfn.CONCAT(쿼리1[[#This Row],[주문번호]], "-", 쿼리1[[#This Row],[공정명]])</f>
        <v>20241223-1000168256-합지</v>
      </c>
      <c r="C3468">
        <v>1</v>
      </c>
      <c r="D3468" t="s">
        <v>60</v>
      </c>
      <c r="E3468" s="1">
        <v>45649</v>
      </c>
      <c r="F3468" s="1">
        <v>45658</v>
      </c>
      <c r="G3468" s="1">
        <v>45650</v>
      </c>
      <c r="H3468" s="1">
        <v>45656</v>
      </c>
      <c r="I3468" s="1">
        <v>45654</v>
      </c>
      <c r="J3468" t="s">
        <v>31</v>
      </c>
      <c r="K3468" t="s">
        <v>39</v>
      </c>
      <c r="L3468">
        <v>24000</v>
      </c>
      <c r="M3468">
        <v>18000</v>
      </c>
      <c r="N3468">
        <v>-8</v>
      </c>
      <c r="O3468" t="s">
        <v>915</v>
      </c>
      <c r="P3468" t="s">
        <v>2664</v>
      </c>
      <c r="Q3468" t="s">
        <v>2665</v>
      </c>
      <c r="R3468" t="s">
        <v>26</v>
      </c>
      <c r="S3468" t="s">
        <v>3709</v>
      </c>
      <c r="T3468">
        <v>106666</v>
      </c>
    </row>
    <row r="3469" spans="1:20" x14ac:dyDescent="0.3">
      <c r="A3469" t="s">
        <v>2663</v>
      </c>
      <c r="B3469" t="str">
        <f>_xlfn.CONCAT(쿼리1[[#This Row],[주문번호]], "-", 쿼리1[[#This Row],[공정명]])</f>
        <v>20241223-1000168256-합지</v>
      </c>
      <c r="C3469">
        <v>1</v>
      </c>
      <c r="D3469" t="s">
        <v>60</v>
      </c>
      <c r="E3469" s="1">
        <v>45649</v>
      </c>
      <c r="F3469" s="1">
        <v>45658</v>
      </c>
      <c r="G3469" s="1">
        <v>45652</v>
      </c>
      <c r="H3469" s="1">
        <v>45656</v>
      </c>
      <c r="I3469" s="1">
        <v>45654</v>
      </c>
      <c r="J3469" t="s">
        <v>31</v>
      </c>
      <c r="K3469" t="s">
        <v>39</v>
      </c>
      <c r="L3469">
        <v>24000</v>
      </c>
      <c r="M3469">
        <v>6000</v>
      </c>
      <c r="N3469">
        <v>-6</v>
      </c>
      <c r="O3469" t="s">
        <v>915</v>
      </c>
      <c r="P3469" t="s">
        <v>2664</v>
      </c>
      <c r="Q3469" t="s">
        <v>2665</v>
      </c>
      <c r="R3469" t="s">
        <v>26</v>
      </c>
      <c r="S3469" t="s">
        <v>3709</v>
      </c>
      <c r="T3469">
        <v>106666</v>
      </c>
    </row>
    <row r="3470" spans="1:20" x14ac:dyDescent="0.3">
      <c r="A3470" t="s">
        <v>4466</v>
      </c>
      <c r="B3470" t="str">
        <f>_xlfn.CONCAT(쿼리1[[#This Row],[주문번호]], "-", 쿼리1[[#This Row],[공정명]])</f>
        <v>20241226-1000155139-합지</v>
      </c>
      <c r="C3470">
        <v>3</v>
      </c>
      <c r="D3470" t="s">
        <v>60</v>
      </c>
      <c r="E3470" s="1">
        <v>45652</v>
      </c>
      <c r="F3470" s="1">
        <v>45663</v>
      </c>
      <c r="G3470" s="1"/>
      <c r="H3470" s="1">
        <v>45656</v>
      </c>
      <c r="I3470" s="1"/>
      <c r="J3470" t="s">
        <v>21</v>
      </c>
      <c r="K3470" t="s">
        <v>282</v>
      </c>
      <c r="L3470">
        <v>12000</v>
      </c>
      <c r="O3470" t="s">
        <v>3853</v>
      </c>
      <c r="P3470" t="s">
        <v>3911</v>
      </c>
      <c r="Q3470" t="s">
        <v>4467</v>
      </c>
      <c r="R3470" t="s">
        <v>26</v>
      </c>
      <c r="S3470" t="s">
        <v>3709</v>
      </c>
      <c r="T3470">
        <v>48</v>
      </c>
    </row>
    <row r="3471" spans="1:20" x14ac:dyDescent="0.3">
      <c r="A3471" t="s">
        <v>977</v>
      </c>
      <c r="B3471" t="str">
        <f>_xlfn.CONCAT(쿼리1[[#This Row],[주문번호]], "-", 쿼리1[[#This Row],[공정명]])</f>
        <v>20241217-1117P0197-합지</v>
      </c>
      <c r="C3471">
        <v>3</v>
      </c>
      <c r="D3471" t="s">
        <v>60</v>
      </c>
      <c r="E3471" s="1">
        <v>45643</v>
      </c>
      <c r="F3471" s="1">
        <v>45652</v>
      </c>
      <c r="G3471" s="1">
        <v>45653</v>
      </c>
      <c r="H3471" s="1">
        <v>45656</v>
      </c>
      <c r="I3471" s="1">
        <v>45653</v>
      </c>
      <c r="J3471" t="s">
        <v>31</v>
      </c>
      <c r="K3471" t="s">
        <v>32</v>
      </c>
      <c r="L3471">
        <v>6000</v>
      </c>
      <c r="M3471">
        <v>5900</v>
      </c>
      <c r="N3471">
        <v>1</v>
      </c>
      <c r="O3471" t="s">
        <v>102</v>
      </c>
      <c r="P3471" t="s">
        <v>103</v>
      </c>
      <c r="Q3471" t="s">
        <v>104</v>
      </c>
      <c r="R3471" t="s">
        <v>26</v>
      </c>
      <c r="S3471" t="s">
        <v>3709</v>
      </c>
      <c r="T3471">
        <v>22222</v>
      </c>
    </row>
    <row r="3472" spans="1:20" x14ac:dyDescent="0.3">
      <c r="A3472" t="s">
        <v>2932</v>
      </c>
      <c r="B3472" t="str">
        <f>_xlfn.CONCAT(쿼리1[[#This Row],[주문번호]], "-", 쿼리1[[#This Row],[공정명]])</f>
        <v>20241119-1116P0191-합지</v>
      </c>
      <c r="C3472">
        <v>3</v>
      </c>
      <c r="D3472" t="s">
        <v>60</v>
      </c>
      <c r="E3472" s="1">
        <v>45615</v>
      </c>
      <c r="F3472" s="1">
        <v>45624</v>
      </c>
      <c r="G3472" s="1">
        <v>45623</v>
      </c>
      <c r="H3472" s="1">
        <v>45656</v>
      </c>
      <c r="I3472" s="1">
        <v>45626</v>
      </c>
      <c r="J3472" t="s">
        <v>31</v>
      </c>
      <c r="K3472" t="s">
        <v>39</v>
      </c>
      <c r="L3472">
        <v>6000</v>
      </c>
      <c r="M3472">
        <v>6000</v>
      </c>
      <c r="N3472">
        <v>-1</v>
      </c>
      <c r="O3472" t="s">
        <v>2677</v>
      </c>
      <c r="P3472" t="s">
        <v>1900</v>
      </c>
      <c r="Q3472" t="s">
        <v>2678</v>
      </c>
      <c r="R3472" t="s">
        <v>714</v>
      </c>
      <c r="S3472" t="s">
        <v>3709</v>
      </c>
      <c r="T3472">
        <v>10909</v>
      </c>
    </row>
    <row r="3473" spans="1:20" x14ac:dyDescent="0.3">
      <c r="A3473" t="s">
        <v>1899</v>
      </c>
      <c r="B3473" t="str">
        <f>_xlfn.CONCAT(쿼리1[[#This Row],[주문번호]], "-", 쿼리1[[#This Row],[공정명]])</f>
        <v>20241129-1000154732-합지</v>
      </c>
      <c r="C3473">
        <v>1</v>
      </c>
      <c r="D3473" t="s">
        <v>60</v>
      </c>
      <c r="E3473" s="1">
        <v>45625</v>
      </c>
      <c r="F3473" s="1">
        <v>45636</v>
      </c>
      <c r="G3473" s="1">
        <v>45631</v>
      </c>
      <c r="H3473" s="1">
        <v>45656</v>
      </c>
      <c r="I3473" s="1">
        <v>45639</v>
      </c>
      <c r="J3473" t="s">
        <v>31</v>
      </c>
      <c r="K3473" t="s">
        <v>39</v>
      </c>
      <c r="L3473">
        <v>12000</v>
      </c>
      <c r="M3473">
        <v>12000</v>
      </c>
      <c r="N3473">
        <v>-5</v>
      </c>
      <c r="O3473" t="s">
        <v>716</v>
      </c>
      <c r="P3473" t="s">
        <v>1900</v>
      </c>
      <c r="Q3473" t="s">
        <v>42</v>
      </c>
      <c r="R3473" t="s">
        <v>714</v>
      </c>
      <c r="S3473" t="s">
        <v>3709</v>
      </c>
      <c r="T3473">
        <v>21818</v>
      </c>
    </row>
    <row r="3474" spans="1:20" x14ac:dyDescent="0.3">
      <c r="A3474" t="s">
        <v>2933</v>
      </c>
      <c r="B3474" t="str">
        <f>_xlfn.CONCAT(쿼리1[[#This Row],[주문번호]], "-", 쿼리1[[#This Row],[공정명]])</f>
        <v>20241104-1116P0191-합지</v>
      </c>
      <c r="C3474">
        <v>3</v>
      </c>
      <c r="D3474" t="s">
        <v>60</v>
      </c>
      <c r="E3474" s="1">
        <v>45600</v>
      </c>
      <c r="F3474" s="1">
        <v>45609</v>
      </c>
      <c r="G3474" s="1">
        <v>45609</v>
      </c>
      <c r="H3474" s="1">
        <v>45656</v>
      </c>
      <c r="I3474" s="1">
        <v>45612</v>
      </c>
      <c r="J3474" t="s">
        <v>31</v>
      </c>
      <c r="K3474" t="s">
        <v>39</v>
      </c>
      <c r="L3474">
        <v>6000</v>
      </c>
      <c r="M3474">
        <v>6000</v>
      </c>
      <c r="N3474">
        <v>0</v>
      </c>
      <c r="O3474" t="s">
        <v>2677</v>
      </c>
      <c r="P3474" t="s">
        <v>1900</v>
      </c>
      <c r="Q3474" t="s">
        <v>2678</v>
      </c>
      <c r="R3474" t="s">
        <v>714</v>
      </c>
      <c r="S3474" t="s">
        <v>3709</v>
      </c>
      <c r="T3474">
        <v>10909</v>
      </c>
    </row>
    <row r="3475" spans="1:20" x14ac:dyDescent="0.3">
      <c r="A3475" t="s">
        <v>2180</v>
      </c>
      <c r="B3475" t="str">
        <f>_xlfn.CONCAT(쿼리1[[#This Row],[주문번호]], "-", 쿼리1[[#This Row],[공정명]])</f>
        <v>20241127-1000169841-합지</v>
      </c>
      <c r="C3475">
        <v>3</v>
      </c>
      <c r="D3475" t="s">
        <v>60</v>
      </c>
      <c r="E3475" s="1">
        <v>45623</v>
      </c>
      <c r="F3475" s="1">
        <v>45632</v>
      </c>
      <c r="G3475" s="1">
        <v>45631</v>
      </c>
      <c r="H3475" s="1">
        <v>45656</v>
      </c>
      <c r="I3475" s="1">
        <v>45637</v>
      </c>
      <c r="J3475" t="s">
        <v>31</v>
      </c>
      <c r="K3475" t="s">
        <v>39</v>
      </c>
      <c r="L3475">
        <v>6000</v>
      </c>
      <c r="M3475">
        <v>5960</v>
      </c>
      <c r="N3475">
        <v>-1</v>
      </c>
      <c r="O3475" t="s">
        <v>1685</v>
      </c>
      <c r="P3475" t="s">
        <v>1686</v>
      </c>
      <c r="Q3475" t="s">
        <v>2181</v>
      </c>
      <c r="R3475" t="s">
        <v>714</v>
      </c>
      <c r="S3475" t="s">
        <v>3709</v>
      </c>
      <c r="T3475">
        <v>20000</v>
      </c>
    </row>
    <row r="3476" spans="1:20" x14ac:dyDescent="0.3">
      <c r="A3476" t="s">
        <v>2334</v>
      </c>
      <c r="B3476" t="str">
        <f>_xlfn.CONCAT(쿼리1[[#This Row],[주문번호]], "-", 쿼리1[[#This Row],[공정명]])</f>
        <v>20241127-1000169845-합지</v>
      </c>
      <c r="C3476">
        <v>3</v>
      </c>
      <c r="D3476" t="s">
        <v>60</v>
      </c>
      <c r="E3476" s="1">
        <v>45623</v>
      </c>
      <c r="F3476" s="1">
        <v>45632</v>
      </c>
      <c r="G3476" s="1">
        <v>45631</v>
      </c>
      <c r="H3476" s="1">
        <v>45656</v>
      </c>
      <c r="I3476" s="1">
        <v>45636</v>
      </c>
      <c r="J3476" t="s">
        <v>31</v>
      </c>
      <c r="K3476" t="s">
        <v>39</v>
      </c>
      <c r="L3476">
        <v>6000</v>
      </c>
      <c r="M3476">
        <v>6000</v>
      </c>
      <c r="N3476">
        <v>-1</v>
      </c>
      <c r="O3476" t="s">
        <v>1685</v>
      </c>
      <c r="P3476" t="s">
        <v>1894</v>
      </c>
      <c r="Q3476" t="s">
        <v>2335</v>
      </c>
      <c r="R3476" t="s">
        <v>714</v>
      </c>
      <c r="S3476" t="s">
        <v>3709</v>
      </c>
      <c r="T3476">
        <v>17142</v>
      </c>
    </row>
    <row r="3477" spans="1:20" x14ac:dyDescent="0.3">
      <c r="A3477" t="s">
        <v>2337</v>
      </c>
      <c r="B3477" t="str">
        <f>_xlfn.CONCAT(쿼리1[[#This Row],[주문번호]], "-", 쿼리1[[#This Row],[공정명]])</f>
        <v>20241212-1000144905-합지</v>
      </c>
      <c r="C3477">
        <v>1</v>
      </c>
      <c r="D3477" t="s">
        <v>60</v>
      </c>
      <c r="E3477" s="1">
        <v>45638</v>
      </c>
      <c r="F3477" s="1">
        <v>45649</v>
      </c>
      <c r="G3477" s="1">
        <v>45642</v>
      </c>
      <c r="H3477" s="1">
        <v>45656</v>
      </c>
      <c r="I3477" s="1">
        <v>45645</v>
      </c>
      <c r="J3477" t="s">
        <v>31</v>
      </c>
      <c r="K3477" t="s">
        <v>39</v>
      </c>
      <c r="L3477">
        <v>6000</v>
      </c>
      <c r="M3477">
        <v>6000</v>
      </c>
      <c r="N3477">
        <v>-7</v>
      </c>
      <c r="O3477" t="s">
        <v>731</v>
      </c>
      <c r="P3477" t="s">
        <v>2338</v>
      </c>
      <c r="Q3477" t="s">
        <v>42</v>
      </c>
      <c r="R3477" t="s">
        <v>2339</v>
      </c>
      <c r="S3477" t="s">
        <v>3709</v>
      </c>
      <c r="T3477">
        <v>35294</v>
      </c>
    </row>
    <row r="3478" spans="1:20" x14ac:dyDescent="0.3">
      <c r="A3478" t="s">
        <v>3610</v>
      </c>
      <c r="B3478" t="str">
        <f>_xlfn.CONCAT(쿼리1[[#This Row],[주문번호]], "-", 쿼리1[[#This Row],[공정명]])</f>
        <v>20241210-1219P0337-합지</v>
      </c>
      <c r="C3478">
        <v>3</v>
      </c>
      <c r="D3478" t="s">
        <v>60</v>
      </c>
      <c r="E3478" s="1">
        <v>45636</v>
      </c>
      <c r="F3478" s="1">
        <v>45645</v>
      </c>
      <c r="G3478" s="1">
        <v>45646</v>
      </c>
      <c r="H3478" s="1">
        <v>45656</v>
      </c>
      <c r="I3478" s="1">
        <v>45652</v>
      </c>
      <c r="J3478" t="s">
        <v>31</v>
      </c>
      <c r="K3478" t="s">
        <v>32</v>
      </c>
      <c r="L3478">
        <v>6000</v>
      </c>
      <c r="M3478">
        <v>5950</v>
      </c>
      <c r="N3478">
        <v>1</v>
      </c>
      <c r="O3478" t="s">
        <v>275</v>
      </c>
      <c r="P3478" t="s">
        <v>741</v>
      </c>
      <c r="Q3478" t="s">
        <v>1059</v>
      </c>
      <c r="R3478" t="s">
        <v>743</v>
      </c>
      <c r="S3478" t="s">
        <v>3709</v>
      </c>
      <c r="T3478">
        <v>30000</v>
      </c>
    </row>
    <row r="3479" spans="1:20" x14ac:dyDescent="0.3">
      <c r="A3479" t="s">
        <v>3611</v>
      </c>
      <c r="B3479" t="str">
        <f>_xlfn.CONCAT(쿼리1[[#This Row],[주문번호]], "-", 쿼리1[[#This Row],[공정명]])</f>
        <v>20241210-1219P0336-합지</v>
      </c>
      <c r="C3479">
        <v>3</v>
      </c>
      <c r="D3479" t="s">
        <v>60</v>
      </c>
      <c r="E3479" s="1">
        <v>45636</v>
      </c>
      <c r="F3479" s="1">
        <v>45645</v>
      </c>
      <c r="G3479" s="1">
        <v>45646</v>
      </c>
      <c r="H3479" s="1">
        <v>45656</v>
      </c>
      <c r="I3479" s="1">
        <v>45652</v>
      </c>
      <c r="J3479" t="s">
        <v>31</v>
      </c>
      <c r="K3479" t="s">
        <v>32</v>
      </c>
      <c r="L3479">
        <v>6000</v>
      </c>
      <c r="M3479">
        <v>6000</v>
      </c>
      <c r="N3479">
        <v>1</v>
      </c>
      <c r="O3479" t="s">
        <v>275</v>
      </c>
      <c r="P3479" t="s">
        <v>741</v>
      </c>
      <c r="Q3479" t="s">
        <v>742</v>
      </c>
      <c r="R3479" t="s">
        <v>743</v>
      </c>
      <c r="S3479" t="s">
        <v>3709</v>
      </c>
      <c r="T3479">
        <v>30000</v>
      </c>
    </row>
    <row r="3480" spans="1:20" x14ac:dyDescent="0.3">
      <c r="A3480" t="s">
        <v>1319</v>
      </c>
      <c r="B3480" t="str">
        <f>_xlfn.CONCAT(쿼리1[[#This Row],[주문번호]], "-", 쿼리1[[#This Row],[공정명]])</f>
        <v>20241029-1000164003-합지</v>
      </c>
      <c r="C3480">
        <v>2</v>
      </c>
      <c r="D3480" t="s">
        <v>60</v>
      </c>
      <c r="E3480" s="1">
        <v>45594</v>
      </c>
      <c r="F3480" s="1">
        <v>45603</v>
      </c>
      <c r="G3480" s="1">
        <v>45602</v>
      </c>
      <c r="H3480" s="1">
        <v>45656</v>
      </c>
      <c r="I3480" s="1">
        <v>45609</v>
      </c>
      <c r="J3480" t="s">
        <v>31</v>
      </c>
      <c r="K3480" t="s">
        <v>39</v>
      </c>
      <c r="L3480">
        <v>4000</v>
      </c>
      <c r="M3480">
        <v>3850</v>
      </c>
      <c r="N3480">
        <v>-1</v>
      </c>
      <c r="O3480" t="s">
        <v>141</v>
      </c>
      <c r="P3480" t="s">
        <v>1320</v>
      </c>
      <c r="Q3480" t="s">
        <v>1321</v>
      </c>
      <c r="R3480" t="s">
        <v>1322</v>
      </c>
      <c r="S3480" t="s">
        <v>3709</v>
      </c>
      <c r="T3480">
        <v>34782</v>
      </c>
    </row>
    <row r="3481" spans="1:20" x14ac:dyDescent="0.3">
      <c r="A3481" t="s">
        <v>1323</v>
      </c>
      <c r="B3481" t="str">
        <f>_xlfn.CONCAT(쿼리1[[#This Row],[주문번호]], "-", 쿼리1[[#This Row],[공정명]])</f>
        <v>20241024-1219N0020-합지</v>
      </c>
      <c r="C3481">
        <v>1</v>
      </c>
      <c r="D3481" t="s">
        <v>60</v>
      </c>
      <c r="E3481" s="1">
        <v>45589</v>
      </c>
      <c r="F3481" s="1">
        <v>45600</v>
      </c>
      <c r="G3481" s="1">
        <v>45597</v>
      </c>
      <c r="H3481" s="1">
        <v>45656</v>
      </c>
      <c r="I3481" s="1">
        <v>45600</v>
      </c>
      <c r="J3481" t="s">
        <v>31</v>
      </c>
      <c r="K3481" t="s">
        <v>39</v>
      </c>
      <c r="L3481">
        <v>4000</v>
      </c>
      <c r="M3481">
        <v>4000</v>
      </c>
      <c r="N3481">
        <v>-3</v>
      </c>
      <c r="O3481" t="s">
        <v>141</v>
      </c>
      <c r="P3481" t="s">
        <v>1324</v>
      </c>
      <c r="Q3481" t="s">
        <v>42</v>
      </c>
      <c r="R3481" t="s">
        <v>1322</v>
      </c>
      <c r="S3481" t="s">
        <v>3709</v>
      </c>
      <c r="T3481">
        <v>44444</v>
      </c>
    </row>
    <row r="3482" spans="1:20" x14ac:dyDescent="0.3">
      <c r="A3482" t="s">
        <v>2931</v>
      </c>
      <c r="B3482" t="str">
        <f>_xlfn.CONCAT(쿼리1[[#This Row],[주문번호]], "-", 쿼리1[[#This Row],[공정명]])</f>
        <v>20241024-1620N0002-합지</v>
      </c>
      <c r="C3482">
        <v>1</v>
      </c>
      <c r="D3482" t="s">
        <v>60</v>
      </c>
      <c r="E3482" s="1">
        <v>45589</v>
      </c>
      <c r="F3482" s="1">
        <v>45600</v>
      </c>
      <c r="G3482" s="1">
        <v>45597</v>
      </c>
      <c r="H3482" s="1">
        <v>45656</v>
      </c>
      <c r="I3482" s="1">
        <v>45598</v>
      </c>
      <c r="J3482" t="s">
        <v>31</v>
      </c>
      <c r="K3482" t="s">
        <v>39</v>
      </c>
      <c r="L3482">
        <v>6000</v>
      </c>
      <c r="M3482">
        <v>6000</v>
      </c>
      <c r="N3482">
        <v>-3</v>
      </c>
      <c r="O3482" t="s">
        <v>716</v>
      </c>
      <c r="P3482" t="s">
        <v>1198</v>
      </c>
      <c r="Q3482" t="s">
        <v>42</v>
      </c>
      <c r="R3482" t="s">
        <v>714</v>
      </c>
      <c r="S3482" t="s">
        <v>3709</v>
      </c>
      <c r="T3482">
        <v>9230</v>
      </c>
    </row>
    <row r="3483" spans="1:20" x14ac:dyDescent="0.3">
      <c r="A3483" t="s">
        <v>4468</v>
      </c>
      <c r="B3483" t="str">
        <f>_xlfn.CONCAT(쿼리1[[#This Row],[주문번호]], "-", 쿼리1[[#This Row],[공정명]])</f>
        <v>20241112-1000155213-분단</v>
      </c>
      <c r="C3483">
        <v>4</v>
      </c>
      <c r="D3483" t="s">
        <v>196</v>
      </c>
      <c r="E3483" s="1">
        <v>45608</v>
      </c>
      <c r="F3483" s="1">
        <v>45618</v>
      </c>
      <c r="G3483" s="1">
        <v>45624</v>
      </c>
      <c r="H3483" s="1">
        <v>45656</v>
      </c>
      <c r="I3483" s="1">
        <v>45624</v>
      </c>
      <c r="J3483" t="s">
        <v>31</v>
      </c>
      <c r="K3483" t="s">
        <v>32</v>
      </c>
      <c r="L3483">
        <v>6000</v>
      </c>
      <c r="M3483">
        <v>6000</v>
      </c>
      <c r="N3483">
        <v>6</v>
      </c>
      <c r="O3483" t="s">
        <v>1964</v>
      </c>
      <c r="P3483" t="s">
        <v>4469</v>
      </c>
      <c r="Q3483" t="s">
        <v>4470</v>
      </c>
      <c r="R3483" t="s">
        <v>3976</v>
      </c>
      <c r="S3483" t="s">
        <v>4391</v>
      </c>
      <c r="T3483">
        <v>18</v>
      </c>
    </row>
    <row r="3484" spans="1:20" x14ac:dyDescent="0.3">
      <c r="A3484" t="s">
        <v>4471</v>
      </c>
      <c r="B3484" t="str">
        <f>_xlfn.CONCAT(쿼리1[[#This Row],[주문번호]], "-", 쿼리1[[#This Row],[공정명]])</f>
        <v>20241010-1000169287-분단</v>
      </c>
      <c r="C3484">
        <v>4</v>
      </c>
      <c r="D3484" t="s">
        <v>196</v>
      </c>
      <c r="E3484" s="1">
        <v>45575</v>
      </c>
      <c r="F3484" s="1">
        <v>45587</v>
      </c>
      <c r="G3484" s="1">
        <v>45585</v>
      </c>
      <c r="H3484" s="1">
        <v>45656</v>
      </c>
      <c r="I3484" s="1">
        <v>45585</v>
      </c>
      <c r="J3484" t="s">
        <v>31</v>
      </c>
      <c r="K3484" t="s">
        <v>39</v>
      </c>
      <c r="L3484">
        <v>8000</v>
      </c>
      <c r="M3484">
        <v>8000</v>
      </c>
      <c r="N3484">
        <v>-2</v>
      </c>
      <c r="O3484" t="s">
        <v>1533</v>
      </c>
      <c r="P3484" t="s">
        <v>4472</v>
      </c>
      <c r="Q3484" t="s">
        <v>4473</v>
      </c>
      <c r="R3484" t="s">
        <v>3976</v>
      </c>
      <c r="S3484" t="s">
        <v>4391</v>
      </c>
      <c r="T3484">
        <v>16</v>
      </c>
    </row>
    <row r="3485" spans="1:20" x14ac:dyDescent="0.3">
      <c r="A3485" t="s">
        <v>4474</v>
      </c>
      <c r="B3485" t="str">
        <f>_xlfn.CONCAT(쿼리1[[#This Row],[주문번호]], "-", 쿼리1[[#This Row],[공정명]])</f>
        <v>20241010-1000169284-분단</v>
      </c>
      <c r="C3485">
        <v>4</v>
      </c>
      <c r="D3485" t="s">
        <v>196</v>
      </c>
      <c r="E3485" s="1">
        <v>45575</v>
      </c>
      <c r="F3485" s="1">
        <v>45587</v>
      </c>
      <c r="G3485" s="1">
        <v>45621</v>
      </c>
      <c r="H3485" s="1">
        <v>45656</v>
      </c>
      <c r="I3485" s="1">
        <v>45621</v>
      </c>
      <c r="J3485" t="s">
        <v>31</v>
      </c>
      <c r="K3485" t="s">
        <v>32</v>
      </c>
      <c r="L3485">
        <v>8000</v>
      </c>
      <c r="M3485">
        <v>8000</v>
      </c>
      <c r="N3485">
        <v>34</v>
      </c>
      <c r="O3485" t="s">
        <v>1533</v>
      </c>
      <c r="P3485" t="s">
        <v>4472</v>
      </c>
      <c r="Q3485" t="s">
        <v>4475</v>
      </c>
      <c r="R3485" t="s">
        <v>3976</v>
      </c>
      <c r="S3485" t="s">
        <v>4391</v>
      </c>
      <c r="T3485">
        <v>16</v>
      </c>
    </row>
    <row r="3486" spans="1:20" x14ac:dyDescent="0.3">
      <c r="A3486" t="s">
        <v>4476</v>
      </c>
      <c r="B3486" t="str">
        <f>_xlfn.CONCAT(쿼리1[[#This Row],[주문번호]], "-", 쿼리1[[#This Row],[공정명]])</f>
        <v>20240930-1000169209-분단</v>
      </c>
      <c r="C3486">
        <v>4</v>
      </c>
      <c r="D3486" t="s">
        <v>196</v>
      </c>
      <c r="E3486" s="1">
        <v>45565</v>
      </c>
      <c r="F3486" s="1">
        <v>45575</v>
      </c>
      <c r="G3486" s="1">
        <v>45583</v>
      </c>
      <c r="H3486" s="1">
        <v>45656</v>
      </c>
      <c r="I3486" s="1">
        <v>45583</v>
      </c>
      <c r="J3486" t="s">
        <v>31</v>
      </c>
      <c r="K3486" t="s">
        <v>32</v>
      </c>
      <c r="L3486">
        <v>6000</v>
      </c>
      <c r="M3486">
        <v>6000</v>
      </c>
      <c r="N3486">
        <v>8</v>
      </c>
      <c r="O3486" t="s">
        <v>1950</v>
      </c>
      <c r="P3486" t="s">
        <v>4477</v>
      </c>
      <c r="Q3486" t="s">
        <v>4478</v>
      </c>
      <c r="R3486" t="s">
        <v>3976</v>
      </c>
      <c r="S3486" t="s">
        <v>4391</v>
      </c>
      <c r="T3486">
        <v>12</v>
      </c>
    </row>
    <row r="3487" spans="1:20" x14ac:dyDescent="0.3">
      <c r="A3487" t="s">
        <v>4479</v>
      </c>
      <c r="B3487" t="str">
        <f>_xlfn.CONCAT(쿼리1[[#This Row],[주문번호]], "-", 쿼리1[[#This Row],[공정명]])</f>
        <v>20241219-1000155213-분단</v>
      </c>
      <c r="C3487">
        <v>4</v>
      </c>
      <c r="D3487" t="s">
        <v>196</v>
      </c>
      <c r="E3487" s="1">
        <v>45645</v>
      </c>
      <c r="F3487" s="1">
        <v>45657</v>
      </c>
      <c r="G3487" s="1"/>
      <c r="H3487" s="1">
        <v>45656</v>
      </c>
      <c r="I3487" s="1">
        <v>45652</v>
      </c>
      <c r="J3487" t="s">
        <v>21</v>
      </c>
      <c r="K3487" t="s">
        <v>282</v>
      </c>
      <c r="L3487">
        <v>12000</v>
      </c>
      <c r="O3487" t="s">
        <v>1964</v>
      </c>
      <c r="P3487" t="s">
        <v>4469</v>
      </c>
      <c r="Q3487" t="s">
        <v>4470</v>
      </c>
      <c r="R3487" t="s">
        <v>3976</v>
      </c>
      <c r="S3487" t="s">
        <v>4391</v>
      </c>
      <c r="T3487">
        <v>36</v>
      </c>
    </row>
    <row r="3488" spans="1:20" x14ac:dyDescent="0.3">
      <c r="A3488" t="s">
        <v>2662</v>
      </c>
      <c r="B3488" t="str">
        <f>_xlfn.CONCAT(쿼리1[[#This Row],[주문번호]], "-", 쿼리1[[#This Row],[공정명]])</f>
        <v>20241206-1000140902-분단</v>
      </c>
      <c r="C3488">
        <v>2</v>
      </c>
      <c r="D3488" t="s">
        <v>196</v>
      </c>
      <c r="E3488" s="1">
        <v>45632</v>
      </c>
      <c r="F3488" s="1">
        <v>45644</v>
      </c>
      <c r="G3488" s="1">
        <v>45648</v>
      </c>
      <c r="H3488" s="1">
        <v>45656</v>
      </c>
      <c r="I3488" s="1">
        <v>45648</v>
      </c>
      <c r="J3488" t="s">
        <v>31</v>
      </c>
      <c r="K3488" t="s">
        <v>32</v>
      </c>
      <c r="L3488">
        <v>6000</v>
      </c>
      <c r="M3488">
        <v>6000</v>
      </c>
      <c r="N3488">
        <v>4</v>
      </c>
      <c r="O3488" t="s">
        <v>580</v>
      </c>
      <c r="P3488" t="s">
        <v>581</v>
      </c>
      <c r="Q3488" t="s">
        <v>582</v>
      </c>
      <c r="R3488" t="s">
        <v>26</v>
      </c>
      <c r="S3488" t="s">
        <v>4391</v>
      </c>
      <c r="T3488">
        <v>20000</v>
      </c>
    </row>
    <row r="3489" spans="1:20" x14ac:dyDescent="0.3">
      <c r="A3489" t="s">
        <v>625</v>
      </c>
      <c r="B3489" t="str">
        <f>_xlfn.CONCAT(쿼리1[[#This Row],[주문번호]], "-", 쿼리1[[#This Row],[공정명]])</f>
        <v>20241206-1000169949-분단</v>
      </c>
      <c r="C3489">
        <v>4</v>
      </c>
      <c r="D3489" t="s">
        <v>196</v>
      </c>
      <c r="E3489" s="1">
        <v>45632</v>
      </c>
      <c r="F3489" s="1">
        <v>45644</v>
      </c>
      <c r="G3489" s="1"/>
      <c r="H3489" s="1">
        <v>45656</v>
      </c>
      <c r="I3489" s="1">
        <v>45640</v>
      </c>
      <c r="J3489" t="s">
        <v>31</v>
      </c>
      <c r="K3489" t="s">
        <v>22</v>
      </c>
      <c r="L3489">
        <v>1000</v>
      </c>
      <c r="O3489" t="s">
        <v>626</v>
      </c>
      <c r="P3489" t="s">
        <v>627</v>
      </c>
      <c r="Q3489" t="s">
        <v>628</v>
      </c>
      <c r="R3489" t="s">
        <v>26</v>
      </c>
      <c r="S3489" t="s">
        <v>4391</v>
      </c>
      <c r="T3489">
        <v>14285</v>
      </c>
    </row>
    <row r="3490" spans="1:20" x14ac:dyDescent="0.3">
      <c r="A3490" t="s">
        <v>629</v>
      </c>
      <c r="B3490" t="str">
        <f>_xlfn.CONCAT(쿼리1[[#This Row],[주문번호]], "-", 쿼리1[[#This Row],[공정명]])</f>
        <v>20241210-1000164958-분단</v>
      </c>
      <c r="C3490">
        <v>5</v>
      </c>
      <c r="D3490" t="s">
        <v>196</v>
      </c>
      <c r="E3490" s="1">
        <v>45636</v>
      </c>
      <c r="F3490" s="1">
        <v>45645</v>
      </c>
      <c r="G3490" s="1">
        <v>45648</v>
      </c>
      <c r="H3490" s="1">
        <v>45656</v>
      </c>
      <c r="I3490" s="1">
        <v>45649</v>
      </c>
      <c r="J3490" t="s">
        <v>31</v>
      </c>
      <c r="K3490" t="s">
        <v>32</v>
      </c>
      <c r="L3490">
        <v>12000</v>
      </c>
      <c r="M3490">
        <v>12000</v>
      </c>
      <c r="N3490">
        <v>3</v>
      </c>
      <c r="O3490" t="s">
        <v>102</v>
      </c>
      <c r="P3490" t="s">
        <v>110</v>
      </c>
      <c r="Q3490" t="s">
        <v>125</v>
      </c>
      <c r="R3490" t="s">
        <v>26</v>
      </c>
      <c r="S3490" t="s">
        <v>4391</v>
      </c>
      <c r="T3490">
        <v>40000</v>
      </c>
    </row>
    <row r="3491" spans="1:20" x14ac:dyDescent="0.3">
      <c r="A3491" t="s">
        <v>946</v>
      </c>
      <c r="B3491" t="str">
        <f>_xlfn.CONCAT(쿼리1[[#This Row],[주문번호]], "-", 쿼리1[[#This Row],[공정명]])</f>
        <v>20241217-1000164958-분단</v>
      </c>
      <c r="C3491">
        <v>5</v>
      </c>
      <c r="D3491" t="s">
        <v>196</v>
      </c>
      <c r="E3491" s="1">
        <v>45643</v>
      </c>
      <c r="F3491" s="1">
        <v>45653</v>
      </c>
      <c r="G3491" s="1">
        <v>45654</v>
      </c>
      <c r="H3491" s="1">
        <v>45656</v>
      </c>
      <c r="I3491" s="1">
        <v>45654</v>
      </c>
      <c r="J3491" t="s">
        <v>31</v>
      </c>
      <c r="K3491" t="s">
        <v>32</v>
      </c>
      <c r="L3491">
        <v>9000</v>
      </c>
      <c r="M3491">
        <v>9000</v>
      </c>
      <c r="N3491">
        <v>1</v>
      </c>
      <c r="O3491" t="s">
        <v>102</v>
      </c>
      <c r="P3491" t="s">
        <v>110</v>
      </c>
      <c r="Q3491" t="s">
        <v>125</v>
      </c>
      <c r="R3491" t="s">
        <v>26</v>
      </c>
      <c r="S3491" t="s">
        <v>4391</v>
      </c>
      <c r="T3491">
        <v>30000</v>
      </c>
    </row>
    <row r="3492" spans="1:20" x14ac:dyDescent="0.3">
      <c r="A3492" t="s">
        <v>4407</v>
      </c>
      <c r="B3492" t="str">
        <f>_xlfn.CONCAT(쿼리1[[#This Row],[주문번호]], "-", 쿼리1[[#This Row],[공정명]])</f>
        <v>20241223-1000170051-분단</v>
      </c>
      <c r="C3492">
        <v>2</v>
      </c>
      <c r="D3492" t="s">
        <v>196</v>
      </c>
      <c r="E3492" s="1">
        <v>45649</v>
      </c>
      <c r="F3492" s="1">
        <v>45659</v>
      </c>
      <c r="G3492" s="1"/>
      <c r="H3492" s="1">
        <v>45656</v>
      </c>
      <c r="I3492" s="1">
        <v>45653</v>
      </c>
      <c r="J3492" t="s">
        <v>21</v>
      </c>
      <c r="K3492" t="s">
        <v>282</v>
      </c>
      <c r="L3492">
        <v>8000</v>
      </c>
      <c r="O3492" t="s">
        <v>1533</v>
      </c>
      <c r="P3492" t="s">
        <v>4408</v>
      </c>
      <c r="Q3492" t="s">
        <v>4409</v>
      </c>
      <c r="R3492" t="s">
        <v>26</v>
      </c>
      <c r="S3492" t="s">
        <v>4391</v>
      </c>
      <c r="T3492">
        <v>32</v>
      </c>
    </row>
    <row r="3493" spans="1:20" x14ac:dyDescent="0.3">
      <c r="A3493" t="s">
        <v>4410</v>
      </c>
      <c r="B3493" t="str">
        <f>_xlfn.CONCAT(쿼리1[[#This Row],[주문번호]], "-", 쿼리1[[#This Row],[공정명]])</f>
        <v>20241224-1000156480-분단</v>
      </c>
      <c r="C3493">
        <v>4</v>
      </c>
      <c r="D3493" t="s">
        <v>196</v>
      </c>
      <c r="E3493" s="1">
        <v>45650</v>
      </c>
      <c r="F3493" s="1">
        <v>45660</v>
      </c>
      <c r="G3493" s="1"/>
      <c r="H3493" s="1">
        <v>45656</v>
      </c>
      <c r="I3493" s="1"/>
      <c r="J3493" t="s">
        <v>21</v>
      </c>
      <c r="K3493" t="s">
        <v>282</v>
      </c>
      <c r="L3493">
        <v>36000</v>
      </c>
      <c r="O3493" t="s">
        <v>1533</v>
      </c>
      <c r="P3493" t="s">
        <v>3842</v>
      </c>
      <c r="Q3493" t="s">
        <v>3843</v>
      </c>
      <c r="R3493" t="s">
        <v>26</v>
      </c>
      <c r="S3493" t="s">
        <v>4391</v>
      </c>
      <c r="T3493">
        <v>108</v>
      </c>
    </row>
    <row r="3494" spans="1:20" x14ac:dyDescent="0.3">
      <c r="A3494" t="s">
        <v>4466</v>
      </c>
      <c r="B3494" t="str">
        <f>_xlfn.CONCAT(쿼리1[[#This Row],[주문번호]], "-", 쿼리1[[#This Row],[공정명]])</f>
        <v>20241226-1000155139-분단</v>
      </c>
      <c r="C3494">
        <v>4</v>
      </c>
      <c r="D3494" t="s">
        <v>196</v>
      </c>
      <c r="E3494" s="1">
        <v>45652</v>
      </c>
      <c r="F3494" s="1">
        <v>45664</v>
      </c>
      <c r="G3494" s="1"/>
      <c r="H3494" s="1">
        <v>45656</v>
      </c>
      <c r="I3494" s="1"/>
      <c r="J3494" t="s">
        <v>21</v>
      </c>
      <c r="K3494" t="s">
        <v>282</v>
      </c>
      <c r="L3494">
        <v>12000</v>
      </c>
      <c r="O3494" t="s">
        <v>3853</v>
      </c>
      <c r="P3494" t="s">
        <v>3911</v>
      </c>
      <c r="Q3494" t="s">
        <v>4467</v>
      </c>
      <c r="R3494" t="s">
        <v>26</v>
      </c>
      <c r="S3494" t="s">
        <v>4391</v>
      </c>
      <c r="T3494">
        <v>48</v>
      </c>
    </row>
    <row r="3495" spans="1:20" x14ac:dyDescent="0.3">
      <c r="A3495" t="s">
        <v>4465</v>
      </c>
      <c r="B3495" t="str">
        <f>_xlfn.CONCAT(쿼리1[[#This Row],[주문번호]], "-", 쿼리1[[#This Row],[공정명]])</f>
        <v>20241223-1000161651-분단</v>
      </c>
      <c r="C3495">
        <v>4</v>
      </c>
      <c r="D3495" t="s">
        <v>196</v>
      </c>
      <c r="E3495" s="1">
        <v>45649</v>
      </c>
      <c r="F3495" s="1">
        <v>45659</v>
      </c>
      <c r="G3495" s="1"/>
      <c r="H3495" s="1">
        <v>45656</v>
      </c>
      <c r="I3495" s="1"/>
      <c r="J3495" t="s">
        <v>21</v>
      </c>
      <c r="K3495" t="s">
        <v>282</v>
      </c>
      <c r="L3495">
        <v>4000</v>
      </c>
      <c r="O3495" t="s">
        <v>3853</v>
      </c>
      <c r="P3495" t="s">
        <v>3923</v>
      </c>
      <c r="Q3495" t="s">
        <v>3924</v>
      </c>
      <c r="R3495" t="s">
        <v>26</v>
      </c>
      <c r="S3495" t="s">
        <v>4391</v>
      </c>
      <c r="T3495">
        <v>32</v>
      </c>
    </row>
    <row r="3496" spans="1:20" x14ac:dyDescent="0.3">
      <c r="A3496" t="s">
        <v>2663</v>
      </c>
      <c r="B3496" t="str">
        <f>_xlfn.CONCAT(쿼리1[[#This Row],[주문번호]], "-", 쿼리1[[#This Row],[공정명]])</f>
        <v>20241223-1000168256-분단</v>
      </c>
      <c r="C3496">
        <v>2</v>
      </c>
      <c r="D3496" t="s">
        <v>196</v>
      </c>
      <c r="E3496" s="1">
        <v>45649</v>
      </c>
      <c r="F3496" s="1">
        <v>45659</v>
      </c>
      <c r="G3496" s="1">
        <v>45654</v>
      </c>
      <c r="H3496" s="1">
        <v>45656</v>
      </c>
      <c r="I3496" s="1">
        <v>45654</v>
      </c>
      <c r="J3496" t="s">
        <v>31</v>
      </c>
      <c r="K3496" t="s">
        <v>39</v>
      </c>
      <c r="L3496">
        <v>24000</v>
      </c>
      <c r="M3496">
        <v>24000</v>
      </c>
      <c r="N3496">
        <v>-5</v>
      </c>
      <c r="O3496" t="s">
        <v>915</v>
      </c>
      <c r="P3496" t="s">
        <v>2664</v>
      </c>
      <c r="Q3496" t="s">
        <v>2665</v>
      </c>
      <c r="R3496" t="s">
        <v>26</v>
      </c>
      <c r="S3496" t="s">
        <v>4391</v>
      </c>
      <c r="T3496">
        <v>106666</v>
      </c>
    </row>
    <row r="3497" spans="1:20" x14ac:dyDescent="0.3">
      <c r="A3497" t="s">
        <v>4480</v>
      </c>
      <c r="B3497" t="str">
        <f>_xlfn.CONCAT(쿼리1[[#This Row],[주문번호]], "-", 쿼리1[[#This Row],[공정명]])</f>
        <v>20241127-2000147227-분단</v>
      </c>
      <c r="C3497">
        <v>1</v>
      </c>
      <c r="D3497" t="s">
        <v>196</v>
      </c>
      <c r="E3497" s="1">
        <v>45623</v>
      </c>
      <c r="F3497" s="1">
        <v>45624</v>
      </c>
      <c r="G3497" s="1">
        <v>45630</v>
      </c>
      <c r="H3497" s="1">
        <v>45656</v>
      </c>
      <c r="I3497" s="1">
        <v>45630</v>
      </c>
      <c r="J3497" t="s">
        <v>31</v>
      </c>
      <c r="K3497" t="s">
        <v>32</v>
      </c>
      <c r="L3497">
        <v>2000</v>
      </c>
      <c r="M3497">
        <v>2000</v>
      </c>
      <c r="N3497">
        <v>6</v>
      </c>
      <c r="O3497" t="s">
        <v>246</v>
      </c>
      <c r="P3497" t="s">
        <v>4481</v>
      </c>
      <c r="Q3497" t="s">
        <v>42</v>
      </c>
      <c r="R3497" t="s">
        <v>26</v>
      </c>
      <c r="S3497" t="s">
        <v>4391</v>
      </c>
      <c r="T3497">
        <v>120</v>
      </c>
    </row>
    <row r="3498" spans="1:20" x14ac:dyDescent="0.3">
      <c r="A3498" t="s">
        <v>974</v>
      </c>
      <c r="B3498" t="str">
        <f>_xlfn.CONCAT(쿼리1[[#This Row],[주문번호]], "-", 쿼리1[[#This Row],[공정명]])</f>
        <v>20241129-2000169629-분단</v>
      </c>
      <c r="C3498">
        <v>2</v>
      </c>
      <c r="D3498" t="s">
        <v>196</v>
      </c>
      <c r="E3498" s="1">
        <v>45625</v>
      </c>
      <c r="F3498" s="1">
        <v>45629</v>
      </c>
      <c r="G3498" s="1">
        <v>45640</v>
      </c>
      <c r="H3498" s="1">
        <v>45656</v>
      </c>
      <c r="I3498" s="1">
        <v>45640</v>
      </c>
      <c r="J3498" t="s">
        <v>31</v>
      </c>
      <c r="K3498" t="s">
        <v>32</v>
      </c>
      <c r="L3498">
        <v>2000</v>
      </c>
      <c r="M3498">
        <v>2000</v>
      </c>
      <c r="N3498">
        <v>11</v>
      </c>
      <c r="O3498" t="s">
        <v>23</v>
      </c>
      <c r="P3498" t="s">
        <v>975</v>
      </c>
      <c r="Q3498" t="s">
        <v>976</v>
      </c>
      <c r="R3498" t="s">
        <v>26</v>
      </c>
      <c r="S3498" t="s">
        <v>4391</v>
      </c>
      <c r="T3498">
        <v>20000</v>
      </c>
    </row>
    <row r="3499" spans="1:20" x14ac:dyDescent="0.3">
      <c r="A3499" t="s">
        <v>2681</v>
      </c>
      <c r="B3499" t="str">
        <f>_xlfn.CONCAT(쿼리1[[#This Row],[주문번호]], "-", 쿼리1[[#This Row],[공정명]])</f>
        <v>20240911-1000157598-합지</v>
      </c>
      <c r="C3499">
        <v>3</v>
      </c>
      <c r="D3499" t="s">
        <v>60</v>
      </c>
      <c r="E3499" s="1">
        <v>45546</v>
      </c>
      <c r="F3499" s="1">
        <v>45553</v>
      </c>
      <c r="G3499" s="1">
        <v>45565</v>
      </c>
      <c r="H3499" s="1">
        <v>45656</v>
      </c>
      <c r="I3499" s="1">
        <v>45575</v>
      </c>
      <c r="J3499" t="s">
        <v>31</v>
      </c>
      <c r="K3499" t="s">
        <v>32</v>
      </c>
      <c r="L3499">
        <v>6000</v>
      </c>
      <c r="M3499">
        <v>6000</v>
      </c>
      <c r="N3499">
        <v>12</v>
      </c>
      <c r="O3499" t="s">
        <v>2682</v>
      </c>
      <c r="P3499" t="s">
        <v>2683</v>
      </c>
      <c r="Q3499" t="s">
        <v>2684</v>
      </c>
      <c r="R3499" t="s">
        <v>412</v>
      </c>
      <c r="S3499" t="s">
        <v>1967</v>
      </c>
      <c r="T3499">
        <v>27272</v>
      </c>
    </row>
    <row r="3500" spans="1:20" x14ac:dyDescent="0.3">
      <c r="A3500" t="s">
        <v>3639</v>
      </c>
      <c r="B3500" t="str">
        <f>_xlfn.CONCAT(쿼리1[[#This Row],[주문번호]], "-", 쿼리1[[#This Row],[공정명]])</f>
        <v>20241101-110922-합지</v>
      </c>
      <c r="C3500">
        <v>3</v>
      </c>
      <c r="D3500" t="s">
        <v>60</v>
      </c>
      <c r="E3500" s="1">
        <v>45597</v>
      </c>
      <c r="F3500" s="1">
        <v>45607</v>
      </c>
      <c r="G3500" s="1">
        <v>45609</v>
      </c>
      <c r="H3500" s="1">
        <v>45656</v>
      </c>
      <c r="I3500" s="1">
        <v>45610</v>
      </c>
      <c r="J3500" t="s">
        <v>31</v>
      </c>
      <c r="K3500" t="s">
        <v>32</v>
      </c>
      <c r="L3500">
        <v>3000</v>
      </c>
      <c r="M3500">
        <v>3000</v>
      </c>
      <c r="N3500">
        <v>2</v>
      </c>
      <c r="O3500" t="s">
        <v>3640</v>
      </c>
      <c r="P3500" t="s">
        <v>3641</v>
      </c>
      <c r="Q3500" t="s">
        <v>3642</v>
      </c>
      <c r="R3500" t="s">
        <v>3643</v>
      </c>
      <c r="S3500" t="s">
        <v>1967</v>
      </c>
      <c r="T3500">
        <v>5263</v>
      </c>
    </row>
    <row r="3501" spans="1:20" x14ac:dyDescent="0.3">
      <c r="A3501" t="s">
        <v>300</v>
      </c>
      <c r="B3501" t="str">
        <f>_xlfn.CONCAT(쿼리1[[#This Row],[주문번호]], "-", 쿼리1[[#This Row],[공정명]])</f>
        <v>20241209-140358-합지</v>
      </c>
      <c r="C3501">
        <v>1</v>
      </c>
      <c r="D3501" t="s">
        <v>60</v>
      </c>
      <c r="E3501" s="1">
        <v>45635</v>
      </c>
      <c r="F3501" s="1">
        <v>45645</v>
      </c>
      <c r="G3501" s="1">
        <v>45642</v>
      </c>
      <c r="H3501" s="1">
        <v>45656</v>
      </c>
      <c r="I3501" s="1">
        <v>45646</v>
      </c>
      <c r="J3501" t="s">
        <v>31</v>
      </c>
      <c r="K3501" t="s">
        <v>39</v>
      </c>
      <c r="L3501">
        <v>6000</v>
      </c>
      <c r="M3501">
        <v>5930</v>
      </c>
      <c r="N3501">
        <v>-3</v>
      </c>
      <c r="O3501" t="s">
        <v>301</v>
      </c>
      <c r="P3501" t="s">
        <v>302</v>
      </c>
      <c r="Q3501" t="s">
        <v>42</v>
      </c>
      <c r="R3501" t="s">
        <v>303</v>
      </c>
      <c r="S3501" t="s">
        <v>1967</v>
      </c>
      <c r="T3501">
        <v>35294</v>
      </c>
    </row>
    <row r="3502" spans="1:20" x14ac:dyDescent="0.3">
      <c r="A3502" t="s">
        <v>300</v>
      </c>
      <c r="B3502" t="str">
        <f>_xlfn.CONCAT(쿼리1[[#This Row],[주문번호]], "-", 쿼리1[[#This Row],[공정명]])</f>
        <v>20241209-140358-합지</v>
      </c>
      <c r="C3502">
        <v>1</v>
      </c>
      <c r="D3502" t="s">
        <v>60</v>
      </c>
      <c r="E3502" s="1">
        <v>45635</v>
      </c>
      <c r="F3502" s="1">
        <v>45645</v>
      </c>
      <c r="G3502" s="1">
        <v>45642</v>
      </c>
      <c r="H3502" s="1">
        <v>45656</v>
      </c>
      <c r="I3502" s="1">
        <v>45646</v>
      </c>
      <c r="J3502" t="s">
        <v>31</v>
      </c>
      <c r="K3502" t="s">
        <v>39</v>
      </c>
      <c r="L3502">
        <v>6000</v>
      </c>
      <c r="M3502">
        <v>5930</v>
      </c>
      <c r="N3502">
        <v>-3</v>
      </c>
      <c r="O3502" t="s">
        <v>301</v>
      </c>
      <c r="P3502" t="s">
        <v>302</v>
      </c>
      <c r="Q3502" t="s">
        <v>42</v>
      </c>
      <c r="R3502" t="s">
        <v>303</v>
      </c>
      <c r="S3502" t="s">
        <v>1967</v>
      </c>
      <c r="T3502">
        <v>35294</v>
      </c>
    </row>
    <row r="3503" spans="1:20" x14ac:dyDescent="0.3">
      <c r="A3503" t="s">
        <v>300</v>
      </c>
      <c r="B3503" t="str">
        <f>_xlfn.CONCAT(쿼리1[[#This Row],[주문번호]], "-", 쿼리1[[#This Row],[공정명]])</f>
        <v>20241209-140358-합지</v>
      </c>
      <c r="C3503">
        <v>1</v>
      </c>
      <c r="D3503" t="s">
        <v>60</v>
      </c>
      <c r="E3503" s="1">
        <v>45635</v>
      </c>
      <c r="F3503" s="1">
        <v>45645</v>
      </c>
      <c r="G3503" s="1">
        <v>45642</v>
      </c>
      <c r="H3503" s="1">
        <v>45656</v>
      </c>
      <c r="I3503" s="1">
        <v>45646</v>
      </c>
      <c r="J3503" t="s">
        <v>31</v>
      </c>
      <c r="K3503" t="s">
        <v>39</v>
      </c>
      <c r="L3503">
        <v>6000</v>
      </c>
      <c r="M3503">
        <v>5930</v>
      </c>
      <c r="N3503">
        <v>-3</v>
      </c>
      <c r="O3503" t="s">
        <v>301</v>
      </c>
      <c r="P3503" t="s">
        <v>302</v>
      </c>
      <c r="Q3503" t="s">
        <v>42</v>
      </c>
      <c r="R3503" t="s">
        <v>303</v>
      </c>
      <c r="S3503" t="s">
        <v>1967</v>
      </c>
      <c r="T3503">
        <v>35294</v>
      </c>
    </row>
    <row r="3504" spans="1:20" x14ac:dyDescent="0.3">
      <c r="A3504" t="s">
        <v>300</v>
      </c>
      <c r="B3504" t="str">
        <f>_xlfn.CONCAT(쿼리1[[#This Row],[주문번호]], "-", 쿼리1[[#This Row],[공정명]])</f>
        <v>20241209-140358-합지</v>
      </c>
      <c r="C3504">
        <v>1</v>
      </c>
      <c r="D3504" t="s">
        <v>60</v>
      </c>
      <c r="E3504" s="1">
        <v>45635</v>
      </c>
      <c r="F3504" s="1">
        <v>45645</v>
      </c>
      <c r="G3504" s="1">
        <v>45642</v>
      </c>
      <c r="H3504" s="1">
        <v>45656</v>
      </c>
      <c r="I3504" s="1">
        <v>45646</v>
      </c>
      <c r="J3504" t="s">
        <v>31</v>
      </c>
      <c r="K3504" t="s">
        <v>39</v>
      </c>
      <c r="L3504">
        <v>6000</v>
      </c>
      <c r="M3504">
        <v>5930</v>
      </c>
      <c r="N3504">
        <v>-3</v>
      </c>
      <c r="O3504" t="s">
        <v>301</v>
      </c>
      <c r="P3504" t="s">
        <v>302</v>
      </c>
      <c r="Q3504" t="s">
        <v>42</v>
      </c>
      <c r="R3504" t="s">
        <v>303</v>
      </c>
      <c r="S3504" t="s">
        <v>1967</v>
      </c>
      <c r="T3504">
        <v>35294</v>
      </c>
    </row>
    <row r="3505" spans="1:20" x14ac:dyDescent="0.3">
      <c r="A3505" t="s">
        <v>707</v>
      </c>
      <c r="B3505" t="str">
        <f>_xlfn.CONCAT(쿼리1[[#This Row],[주문번호]], "-", 쿼리1[[#This Row],[공정명]])</f>
        <v>20241011-1000159593-합지</v>
      </c>
      <c r="C3505">
        <v>3</v>
      </c>
      <c r="D3505" t="s">
        <v>60</v>
      </c>
      <c r="E3505" s="1">
        <v>45576</v>
      </c>
      <c r="F3505" s="1">
        <v>45583</v>
      </c>
      <c r="G3505" s="1">
        <v>45587</v>
      </c>
      <c r="H3505" s="1">
        <v>45656</v>
      </c>
      <c r="I3505" s="1">
        <v>45588</v>
      </c>
      <c r="J3505" t="s">
        <v>31</v>
      </c>
      <c r="K3505" t="s">
        <v>32</v>
      </c>
      <c r="L3505">
        <v>3000</v>
      </c>
      <c r="M3505">
        <v>3000</v>
      </c>
      <c r="N3505">
        <v>4</v>
      </c>
      <c r="O3505" t="s">
        <v>128</v>
      </c>
      <c r="P3505" t="s">
        <v>708</v>
      </c>
      <c r="Q3505" t="s">
        <v>709</v>
      </c>
      <c r="R3505" t="s">
        <v>710</v>
      </c>
      <c r="S3505" t="s">
        <v>1967</v>
      </c>
      <c r="T3505">
        <v>10000</v>
      </c>
    </row>
    <row r="3506" spans="1:20" x14ac:dyDescent="0.3">
      <c r="A3506" t="s">
        <v>3686</v>
      </c>
      <c r="B3506" t="str">
        <f>_xlfn.CONCAT(쿼리1[[#This Row],[주문번호]], "-", 쿼리1[[#This Row],[공정명]])</f>
        <v>20241119-140857-합지</v>
      </c>
      <c r="C3506">
        <v>1</v>
      </c>
      <c r="D3506" t="s">
        <v>60</v>
      </c>
      <c r="E3506" s="1">
        <v>45615</v>
      </c>
      <c r="F3506" s="1">
        <v>45625</v>
      </c>
      <c r="G3506" s="1">
        <v>45622</v>
      </c>
      <c r="H3506" s="1">
        <v>45656</v>
      </c>
      <c r="I3506" s="1">
        <v>45625</v>
      </c>
      <c r="J3506" t="s">
        <v>31</v>
      </c>
      <c r="K3506" t="s">
        <v>39</v>
      </c>
      <c r="L3506">
        <v>6000</v>
      </c>
      <c r="M3506">
        <v>6000</v>
      </c>
      <c r="N3506">
        <v>-3</v>
      </c>
      <c r="O3506" t="s">
        <v>963</v>
      </c>
      <c r="P3506" t="s">
        <v>3687</v>
      </c>
      <c r="Q3506" t="s">
        <v>42</v>
      </c>
      <c r="R3506" t="s">
        <v>3688</v>
      </c>
      <c r="S3506" t="s">
        <v>1967</v>
      </c>
      <c r="T3506">
        <v>40000</v>
      </c>
    </row>
    <row r="3507" spans="1:20" x14ac:dyDescent="0.3">
      <c r="A3507" t="s">
        <v>3686</v>
      </c>
      <c r="B3507" t="str">
        <f>_xlfn.CONCAT(쿼리1[[#This Row],[주문번호]], "-", 쿼리1[[#This Row],[공정명]])</f>
        <v>20241119-140857-합지</v>
      </c>
      <c r="C3507">
        <v>1</v>
      </c>
      <c r="D3507" t="s">
        <v>60</v>
      </c>
      <c r="E3507" s="1">
        <v>45615</v>
      </c>
      <c r="F3507" s="1">
        <v>45625</v>
      </c>
      <c r="G3507" s="1">
        <v>45622</v>
      </c>
      <c r="H3507" s="1">
        <v>45656</v>
      </c>
      <c r="I3507" s="1">
        <v>45625</v>
      </c>
      <c r="J3507" t="s">
        <v>31</v>
      </c>
      <c r="K3507" t="s">
        <v>39</v>
      </c>
      <c r="L3507">
        <v>6000</v>
      </c>
      <c r="M3507">
        <v>6000</v>
      </c>
      <c r="N3507">
        <v>-3</v>
      </c>
      <c r="O3507" t="s">
        <v>963</v>
      </c>
      <c r="P3507" t="s">
        <v>3687</v>
      </c>
      <c r="Q3507" t="s">
        <v>42</v>
      </c>
      <c r="R3507" t="s">
        <v>3688</v>
      </c>
      <c r="S3507" t="s">
        <v>1967</v>
      </c>
      <c r="T3507">
        <v>40000</v>
      </c>
    </row>
    <row r="3508" spans="1:20" x14ac:dyDescent="0.3">
      <c r="A3508" t="s">
        <v>3686</v>
      </c>
      <c r="B3508" t="str">
        <f>_xlfn.CONCAT(쿼리1[[#This Row],[주문번호]], "-", 쿼리1[[#This Row],[공정명]])</f>
        <v>20241119-140857-합지</v>
      </c>
      <c r="C3508">
        <v>1</v>
      </c>
      <c r="D3508" t="s">
        <v>60</v>
      </c>
      <c r="E3508" s="1">
        <v>45615</v>
      </c>
      <c r="F3508" s="1">
        <v>45625</v>
      </c>
      <c r="G3508" s="1">
        <v>45622</v>
      </c>
      <c r="H3508" s="1">
        <v>45656</v>
      </c>
      <c r="I3508" s="1">
        <v>45625</v>
      </c>
      <c r="J3508" t="s">
        <v>31</v>
      </c>
      <c r="K3508" t="s">
        <v>39</v>
      </c>
      <c r="L3508">
        <v>6000</v>
      </c>
      <c r="M3508">
        <v>6000</v>
      </c>
      <c r="N3508">
        <v>-3</v>
      </c>
      <c r="O3508" t="s">
        <v>963</v>
      </c>
      <c r="P3508" t="s">
        <v>3687</v>
      </c>
      <c r="Q3508" t="s">
        <v>42</v>
      </c>
      <c r="R3508" t="s">
        <v>3688</v>
      </c>
      <c r="S3508" t="s">
        <v>1967</v>
      </c>
      <c r="T3508">
        <v>40000</v>
      </c>
    </row>
    <row r="3509" spans="1:20" x14ac:dyDescent="0.3">
      <c r="A3509" t="s">
        <v>3686</v>
      </c>
      <c r="B3509" t="str">
        <f>_xlfn.CONCAT(쿼리1[[#This Row],[주문번호]], "-", 쿼리1[[#This Row],[공정명]])</f>
        <v>20241119-140857-합지</v>
      </c>
      <c r="C3509">
        <v>1</v>
      </c>
      <c r="D3509" t="s">
        <v>60</v>
      </c>
      <c r="E3509" s="1">
        <v>45615</v>
      </c>
      <c r="F3509" s="1">
        <v>45625</v>
      </c>
      <c r="G3509" s="1">
        <v>45622</v>
      </c>
      <c r="H3509" s="1">
        <v>45656</v>
      </c>
      <c r="I3509" s="1">
        <v>45625</v>
      </c>
      <c r="J3509" t="s">
        <v>31</v>
      </c>
      <c r="K3509" t="s">
        <v>39</v>
      </c>
      <c r="L3509">
        <v>6000</v>
      </c>
      <c r="M3509">
        <v>6000</v>
      </c>
      <c r="N3509">
        <v>-3</v>
      </c>
      <c r="O3509" t="s">
        <v>963</v>
      </c>
      <c r="P3509" t="s">
        <v>3687</v>
      </c>
      <c r="Q3509" t="s">
        <v>42</v>
      </c>
      <c r="R3509" t="s">
        <v>3688</v>
      </c>
      <c r="S3509" t="s">
        <v>1967</v>
      </c>
      <c r="T3509">
        <v>40000</v>
      </c>
    </row>
    <row r="3510" spans="1:20" x14ac:dyDescent="0.3">
      <c r="A3510" t="s">
        <v>3689</v>
      </c>
      <c r="B3510" t="str">
        <f>_xlfn.CONCAT(쿼리1[[#This Row],[주문번호]], "-", 쿼리1[[#This Row],[공정명]])</f>
        <v>20241029-1119N0032-합지</v>
      </c>
      <c r="C3510">
        <v>1</v>
      </c>
      <c r="D3510" t="s">
        <v>60</v>
      </c>
      <c r="E3510" s="1">
        <v>45594</v>
      </c>
      <c r="F3510" s="1">
        <v>45602</v>
      </c>
      <c r="G3510" s="1">
        <v>45601</v>
      </c>
      <c r="H3510" s="1">
        <v>45656</v>
      </c>
      <c r="I3510" s="1">
        <v>45603</v>
      </c>
      <c r="J3510" t="s">
        <v>31</v>
      </c>
      <c r="K3510" t="s">
        <v>39</v>
      </c>
      <c r="L3510">
        <v>6000</v>
      </c>
      <c r="M3510">
        <v>6000</v>
      </c>
      <c r="N3510">
        <v>-1</v>
      </c>
      <c r="O3510" t="s">
        <v>91</v>
      </c>
      <c r="P3510" t="s">
        <v>3690</v>
      </c>
      <c r="Q3510" t="s">
        <v>42</v>
      </c>
      <c r="R3510" t="s">
        <v>3691</v>
      </c>
      <c r="S3510" t="s">
        <v>1967</v>
      </c>
      <c r="T3510">
        <v>9230</v>
      </c>
    </row>
    <row r="3511" spans="1:20" x14ac:dyDescent="0.3">
      <c r="A3511" t="s">
        <v>162</v>
      </c>
      <c r="B3511" t="str">
        <f>_xlfn.CONCAT(쿼리1[[#This Row],[주문번호]], "-", 쿼리1[[#This Row],[공정명]])</f>
        <v>20241011-1000165751-합지</v>
      </c>
      <c r="C3511">
        <v>1</v>
      </c>
      <c r="D3511" t="s">
        <v>60</v>
      </c>
      <c r="E3511" s="1">
        <v>45576</v>
      </c>
      <c r="F3511" s="1">
        <v>45582</v>
      </c>
      <c r="G3511" s="1">
        <v>45582</v>
      </c>
      <c r="H3511" s="1">
        <v>45656</v>
      </c>
      <c r="I3511" s="1">
        <v>45582</v>
      </c>
      <c r="J3511" t="s">
        <v>31</v>
      </c>
      <c r="K3511" t="s">
        <v>39</v>
      </c>
      <c r="L3511">
        <v>6000</v>
      </c>
      <c r="M3511">
        <v>6000</v>
      </c>
      <c r="N3511">
        <v>0</v>
      </c>
      <c r="O3511" t="s">
        <v>163</v>
      </c>
      <c r="P3511" t="s">
        <v>164</v>
      </c>
      <c r="Q3511" t="s">
        <v>42</v>
      </c>
      <c r="R3511" t="s">
        <v>165</v>
      </c>
      <c r="S3511" t="s">
        <v>1967</v>
      </c>
      <c r="T3511">
        <v>15789</v>
      </c>
    </row>
    <row r="3512" spans="1:20" x14ac:dyDescent="0.3">
      <c r="A3512" t="s">
        <v>167</v>
      </c>
      <c r="B3512" t="str">
        <f>_xlfn.CONCAT(쿼리1[[#This Row],[주문번호]], "-", 쿼리1[[#This Row],[공정명]])</f>
        <v>20241112-1000162823-합지</v>
      </c>
      <c r="C3512">
        <v>1</v>
      </c>
      <c r="D3512" t="s">
        <v>60</v>
      </c>
      <c r="E3512" s="1">
        <v>45608</v>
      </c>
      <c r="F3512" s="1">
        <v>45614</v>
      </c>
      <c r="G3512" s="1">
        <v>45615</v>
      </c>
      <c r="H3512" s="1">
        <v>45656</v>
      </c>
      <c r="I3512" s="1">
        <v>45621</v>
      </c>
      <c r="J3512" t="s">
        <v>31</v>
      </c>
      <c r="K3512" t="s">
        <v>32</v>
      </c>
      <c r="L3512">
        <v>6000</v>
      </c>
      <c r="M3512">
        <v>6000</v>
      </c>
      <c r="N3512">
        <v>1</v>
      </c>
      <c r="O3512" t="s">
        <v>163</v>
      </c>
      <c r="P3512" t="s">
        <v>168</v>
      </c>
      <c r="Q3512" t="s">
        <v>42</v>
      </c>
      <c r="R3512" t="s">
        <v>165</v>
      </c>
      <c r="S3512" t="s">
        <v>1967</v>
      </c>
      <c r="T3512">
        <v>13483</v>
      </c>
    </row>
    <row r="3513" spans="1:20" x14ac:dyDescent="0.3">
      <c r="A3513" t="s">
        <v>169</v>
      </c>
      <c r="B3513" t="str">
        <f>_xlfn.CONCAT(쿼리1[[#This Row],[주문번호]], "-", 쿼리1[[#This Row],[공정명]])</f>
        <v>20241112-1000165752-합지</v>
      </c>
      <c r="C3513">
        <v>1</v>
      </c>
      <c r="D3513" t="s">
        <v>60</v>
      </c>
      <c r="E3513" s="1">
        <v>45608</v>
      </c>
      <c r="F3513" s="1">
        <v>45616</v>
      </c>
      <c r="G3513" s="1">
        <v>45615</v>
      </c>
      <c r="H3513" s="1">
        <v>45656</v>
      </c>
      <c r="I3513" s="1">
        <v>45621</v>
      </c>
      <c r="J3513" t="s">
        <v>31</v>
      </c>
      <c r="K3513" t="s">
        <v>39</v>
      </c>
      <c r="L3513">
        <v>6000</v>
      </c>
      <c r="M3513">
        <v>6000</v>
      </c>
      <c r="N3513">
        <v>-1</v>
      </c>
      <c r="O3513" t="s">
        <v>170</v>
      </c>
      <c r="P3513" t="s">
        <v>168</v>
      </c>
      <c r="Q3513" t="s">
        <v>42</v>
      </c>
      <c r="R3513" t="s">
        <v>165</v>
      </c>
      <c r="S3513" t="s">
        <v>1967</v>
      </c>
      <c r="T3513">
        <v>13483</v>
      </c>
    </row>
    <row r="3514" spans="1:20" x14ac:dyDescent="0.3">
      <c r="A3514" t="s">
        <v>171</v>
      </c>
      <c r="B3514" t="str">
        <f>_xlfn.CONCAT(쿼리1[[#This Row],[주문번호]], "-", 쿼리1[[#This Row],[공정명]])</f>
        <v>20241011-1000165752-합지</v>
      </c>
      <c r="C3514">
        <v>1</v>
      </c>
      <c r="D3514" t="s">
        <v>60</v>
      </c>
      <c r="E3514" s="1">
        <v>45576</v>
      </c>
      <c r="F3514" s="1">
        <v>45586</v>
      </c>
      <c r="G3514" s="1">
        <v>45586</v>
      </c>
      <c r="H3514" s="1">
        <v>45656</v>
      </c>
      <c r="I3514" s="1">
        <v>45586</v>
      </c>
      <c r="J3514" t="s">
        <v>31</v>
      </c>
      <c r="K3514" t="s">
        <v>39</v>
      </c>
      <c r="L3514">
        <v>6000</v>
      </c>
      <c r="M3514">
        <v>6000</v>
      </c>
      <c r="N3514">
        <v>0</v>
      </c>
      <c r="O3514" t="s">
        <v>170</v>
      </c>
      <c r="P3514" t="s">
        <v>168</v>
      </c>
      <c r="Q3514" t="s">
        <v>42</v>
      </c>
      <c r="R3514" t="s">
        <v>165</v>
      </c>
      <c r="S3514" t="s">
        <v>1967</v>
      </c>
      <c r="T3514">
        <v>13483</v>
      </c>
    </row>
    <row r="3515" spans="1:20" x14ac:dyDescent="0.3">
      <c r="A3515" t="s">
        <v>172</v>
      </c>
      <c r="B3515" t="str">
        <f>_xlfn.CONCAT(쿼리1[[#This Row],[주문번호]], "-", 쿼리1[[#This Row],[공정명]])</f>
        <v>20241112-1000165751-합지</v>
      </c>
      <c r="C3515">
        <v>1</v>
      </c>
      <c r="D3515" t="s">
        <v>60</v>
      </c>
      <c r="E3515" s="1">
        <v>45608</v>
      </c>
      <c r="F3515" s="1">
        <v>45614</v>
      </c>
      <c r="G3515" s="1">
        <v>45615</v>
      </c>
      <c r="H3515" s="1">
        <v>45656</v>
      </c>
      <c r="I3515" s="1">
        <v>45621</v>
      </c>
      <c r="J3515" t="s">
        <v>31</v>
      </c>
      <c r="K3515" t="s">
        <v>32</v>
      </c>
      <c r="L3515">
        <v>6000</v>
      </c>
      <c r="M3515">
        <v>6000</v>
      </c>
      <c r="N3515">
        <v>1</v>
      </c>
      <c r="O3515" t="s">
        <v>163</v>
      </c>
      <c r="P3515" t="s">
        <v>164</v>
      </c>
      <c r="Q3515" t="s">
        <v>42</v>
      </c>
      <c r="R3515" t="s">
        <v>165</v>
      </c>
      <c r="S3515" t="s">
        <v>1967</v>
      </c>
      <c r="T3515">
        <v>15789</v>
      </c>
    </row>
    <row r="3516" spans="1:20" x14ac:dyDescent="0.3">
      <c r="A3516" t="s">
        <v>1060</v>
      </c>
      <c r="B3516" t="str">
        <f>_xlfn.CONCAT(쿼리1[[#This Row],[주문번호]], "-", 쿼리1[[#This Row],[공정명]])</f>
        <v>20241219-1000154629-합지</v>
      </c>
      <c r="C3516">
        <v>1</v>
      </c>
      <c r="D3516" t="s">
        <v>60</v>
      </c>
      <c r="E3516" s="1">
        <v>45645</v>
      </c>
      <c r="F3516" s="1">
        <v>45658</v>
      </c>
      <c r="G3516" s="1"/>
      <c r="H3516" s="1">
        <v>45656</v>
      </c>
      <c r="I3516" s="1"/>
      <c r="J3516" t="s">
        <v>21</v>
      </c>
      <c r="K3516" t="s">
        <v>282</v>
      </c>
      <c r="L3516">
        <v>6000</v>
      </c>
      <c r="O3516" t="s">
        <v>1061</v>
      </c>
      <c r="P3516" t="s">
        <v>1062</v>
      </c>
      <c r="Q3516" t="s">
        <v>42</v>
      </c>
      <c r="R3516" t="s">
        <v>165</v>
      </c>
      <c r="S3516" t="s">
        <v>1967</v>
      </c>
      <c r="T3516">
        <v>11320</v>
      </c>
    </row>
    <row r="3517" spans="1:20" x14ac:dyDescent="0.3">
      <c r="A3517" t="s">
        <v>197</v>
      </c>
      <c r="B3517" t="str">
        <f>_xlfn.CONCAT(쿼리1[[#This Row],[주문번호]], "-", 쿼리1[[#This Row],[공정명]])</f>
        <v>20241015-900009-제대</v>
      </c>
      <c r="C3517">
        <v>2</v>
      </c>
      <c r="D3517" t="s">
        <v>80</v>
      </c>
      <c r="E3517" s="1">
        <v>45580</v>
      </c>
      <c r="F3517" s="1">
        <v>45595</v>
      </c>
      <c r="G3517" s="1">
        <v>45601</v>
      </c>
      <c r="H3517" s="1">
        <v>45656</v>
      </c>
      <c r="I3517" s="1">
        <v>45601</v>
      </c>
      <c r="J3517" t="s">
        <v>31</v>
      </c>
      <c r="K3517" t="s">
        <v>32</v>
      </c>
      <c r="L3517">
        <v>96000</v>
      </c>
      <c r="M3517">
        <v>58800</v>
      </c>
      <c r="N3517">
        <v>6</v>
      </c>
      <c r="O3517" t="s">
        <v>91</v>
      </c>
      <c r="P3517" t="s">
        <v>198</v>
      </c>
      <c r="Q3517" t="s">
        <v>42</v>
      </c>
      <c r="R3517" t="s">
        <v>199</v>
      </c>
      <c r="S3517" t="s">
        <v>256</v>
      </c>
      <c r="T3517">
        <v>96000</v>
      </c>
    </row>
    <row r="3518" spans="1:20" x14ac:dyDescent="0.3">
      <c r="A3518" t="s">
        <v>197</v>
      </c>
      <c r="B3518" t="str">
        <f>_xlfn.CONCAT(쿼리1[[#This Row],[주문번호]], "-", 쿼리1[[#This Row],[공정명]])</f>
        <v>20241015-900009-제대</v>
      </c>
      <c r="C3518">
        <v>2</v>
      </c>
      <c r="D3518" t="s">
        <v>80</v>
      </c>
      <c r="E3518" s="1">
        <v>45580</v>
      </c>
      <c r="F3518" s="1">
        <v>45595</v>
      </c>
      <c r="G3518" s="1">
        <v>45601</v>
      </c>
      <c r="H3518" s="1">
        <v>45656</v>
      </c>
      <c r="I3518" s="1">
        <v>45601</v>
      </c>
      <c r="J3518" t="s">
        <v>31</v>
      </c>
      <c r="K3518" t="s">
        <v>32</v>
      </c>
      <c r="L3518">
        <v>96000</v>
      </c>
      <c r="M3518">
        <v>35300</v>
      </c>
      <c r="N3518">
        <v>6</v>
      </c>
      <c r="O3518" t="s">
        <v>91</v>
      </c>
      <c r="P3518" t="s">
        <v>198</v>
      </c>
      <c r="Q3518" t="s">
        <v>42</v>
      </c>
      <c r="R3518" t="s">
        <v>199</v>
      </c>
      <c r="S3518" t="s">
        <v>256</v>
      </c>
      <c r="T3518">
        <v>96000</v>
      </c>
    </row>
    <row r="3519" spans="1:20" x14ac:dyDescent="0.3">
      <c r="A3519" t="s">
        <v>4482</v>
      </c>
      <c r="B3519" t="str">
        <f>_xlfn.CONCAT(쿼리1[[#This Row],[주문번호]], "-", 쿼리1[[#This Row],[공정명]])</f>
        <v>20241112-900007-제대</v>
      </c>
      <c r="C3519">
        <v>2</v>
      </c>
      <c r="D3519" t="s">
        <v>80</v>
      </c>
      <c r="E3519" s="1">
        <v>45608</v>
      </c>
      <c r="F3519" s="1">
        <v>45631</v>
      </c>
      <c r="G3519" s="1">
        <v>45628</v>
      </c>
      <c r="H3519" s="1">
        <v>45656</v>
      </c>
      <c r="I3519" s="1">
        <v>45619</v>
      </c>
      <c r="J3519" t="s">
        <v>101</v>
      </c>
      <c r="K3519" t="s">
        <v>39</v>
      </c>
      <c r="L3519">
        <v>391304</v>
      </c>
      <c r="M3519">
        <v>73600</v>
      </c>
      <c r="N3519">
        <v>-3</v>
      </c>
      <c r="O3519" t="s">
        <v>91</v>
      </c>
      <c r="P3519" t="s">
        <v>287</v>
      </c>
      <c r="Q3519" t="s">
        <v>42</v>
      </c>
      <c r="R3519" t="s">
        <v>199</v>
      </c>
      <c r="S3519" t="s">
        <v>256</v>
      </c>
      <c r="T3519">
        <v>391304</v>
      </c>
    </row>
    <row r="3520" spans="1:20" x14ac:dyDescent="0.3">
      <c r="A3520" t="s">
        <v>4482</v>
      </c>
      <c r="B3520" t="str">
        <f>_xlfn.CONCAT(쿼리1[[#This Row],[주문번호]], "-", 쿼리1[[#This Row],[공정명]])</f>
        <v>20241112-900007-제대</v>
      </c>
      <c r="C3520">
        <v>2</v>
      </c>
      <c r="D3520" t="s">
        <v>80</v>
      </c>
      <c r="E3520" s="1">
        <v>45608</v>
      </c>
      <c r="F3520" s="1">
        <v>45631</v>
      </c>
      <c r="G3520" s="1">
        <v>45628</v>
      </c>
      <c r="H3520" s="1">
        <v>45656</v>
      </c>
      <c r="I3520" s="1">
        <v>45619</v>
      </c>
      <c r="J3520" t="s">
        <v>101</v>
      </c>
      <c r="K3520" t="s">
        <v>39</v>
      </c>
      <c r="L3520">
        <v>391304</v>
      </c>
      <c r="M3520">
        <v>73600</v>
      </c>
      <c r="N3520">
        <v>-3</v>
      </c>
      <c r="O3520" t="s">
        <v>91</v>
      </c>
      <c r="P3520" t="s">
        <v>287</v>
      </c>
      <c r="Q3520" t="s">
        <v>42</v>
      </c>
      <c r="R3520" t="s">
        <v>199</v>
      </c>
      <c r="S3520" t="s">
        <v>256</v>
      </c>
      <c r="T3520">
        <v>391304</v>
      </c>
    </row>
    <row r="3521" spans="1:20" x14ac:dyDescent="0.3">
      <c r="A3521" t="s">
        <v>4482</v>
      </c>
      <c r="B3521" t="str">
        <f>_xlfn.CONCAT(쿼리1[[#This Row],[주문번호]], "-", 쿼리1[[#This Row],[공정명]])</f>
        <v>20241112-900007-제대</v>
      </c>
      <c r="C3521">
        <v>2</v>
      </c>
      <c r="D3521" t="s">
        <v>80</v>
      </c>
      <c r="E3521" s="1">
        <v>45608</v>
      </c>
      <c r="F3521" s="1">
        <v>45631</v>
      </c>
      <c r="G3521" s="1">
        <v>45630</v>
      </c>
      <c r="H3521" s="1">
        <v>45656</v>
      </c>
      <c r="I3521" s="1">
        <v>45619</v>
      </c>
      <c r="J3521" t="s">
        <v>101</v>
      </c>
      <c r="K3521" t="s">
        <v>39</v>
      </c>
      <c r="L3521">
        <v>391304</v>
      </c>
      <c r="M3521">
        <v>73600</v>
      </c>
      <c r="N3521">
        <v>-1</v>
      </c>
      <c r="O3521" t="s">
        <v>91</v>
      </c>
      <c r="P3521" t="s">
        <v>287</v>
      </c>
      <c r="Q3521" t="s">
        <v>42</v>
      </c>
      <c r="R3521" t="s">
        <v>199</v>
      </c>
      <c r="S3521" t="s">
        <v>256</v>
      </c>
      <c r="T3521">
        <v>391304</v>
      </c>
    </row>
    <row r="3522" spans="1:20" x14ac:dyDescent="0.3">
      <c r="A3522" t="s">
        <v>4482</v>
      </c>
      <c r="B3522" t="str">
        <f>_xlfn.CONCAT(쿼리1[[#This Row],[주문번호]], "-", 쿼리1[[#This Row],[공정명]])</f>
        <v>20241112-900007-제대</v>
      </c>
      <c r="C3522">
        <v>2</v>
      </c>
      <c r="D3522" t="s">
        <v>80</v>
      </c>
      <c r="E3522" s="1">
        <v>45608</v>
      </c>
      <c r="F3522" s="1">
        <v>45631</v>
      </c>
      <c r="G3522" s="1">
        <v>45631</v>
      </c>
      <c r="H3522" s="1">
        <v>45656</v>
      </c>
      <c r="I3522" s="1">
        <v>45619</v>
      </c>
      <c r="J3522" t="s">
        <v>101</v>
      </c>
      <c r="K3522" t="s">
        <v>39</v>
      </c>
      <c r="L3522">
        <v>391304</v>
      </c>
      <c r="M3522">
        <v>73600</v>
      </c>
      <c r="N3522">
        <v>0</v>
      </c>
      <c r="O3522" t="s">
        <v>91</v>
      </c>
      <c r="P3522" t="s">
        <v>287</v>
      </c>
      <c r="Q3522" t="s">
        <v>42</v>
      </c>
      <c r="R3522" t="s">
        <v>199</v>
      </c>
      <c r="S3522" t="s">
        <v>256</v>
      </c>
      <c r="T3522">
        <v>391304</v>
      </c>
    </row>
    <row r="3523" spans="1:20" x14ac:dyDescent="0.3">
      <c r="A3523" t="s">
        <v>4482</v>
      </c>
      <c r="B3523" t="str">
        <f>_xlfn.CONCAT(쿼리1[[#This Row],[주문번호]], "-", 쿼리1[[#This Row],[공정명]])</f>
        <v>20241112-900007-제대</v>
      </c>
      <c r="C3523">
        <v>2</v>
      </c>
      <c r="D3523" t="s">
        <v>80</v>
      </c>
      <c r="E3523" s="1">
        <v>45608</v>
      </c>
      <c r="F3523" s="1">
        <v>45631</v>
      </c>
      <c r="G3523" s="1">
        <v>45632</v>
      </c>
      <c r="H3523" s="1">
        <v>45656</v>
      </c>
      <c r="I3523" s="1">
        <v>45619</v>
      </c>
      <c r="J3523" t="s">
        <v>101</v>
      </c>
      <c r="K3523" t="s">
        <v>32</v>
      </c>
      <c r="L3523">
        <v>391304</v>
      </c>
      <c r="M3523">
        <v>73600</v>
      </c>
      <c r="N3523">
        <v>1</v>
      </c>
      <c r="O3523" t="s">
        <v>91</v>
      </c>
      <c r="P3523" t="s">
        <v>287</v>
      </c>
      <c r="Q3523" t="s">
        <v>42</v>
      </c>
      <c r="R3523" t="s">
        <v>199</v>
      </c>
      <c r="S3523" t="s">
        <v>256</v>
      </c>
      <c r="T3523">
        <v>391304</v>
      </c>
    </row>
    <row r="3524" spans="1:20" x14ac:dyDescent="0.3">
      <c r="A3524" t="s">
        <v>4483</v>
      </c>
      <c r="B3524" t="str">
        <f>_xlfn.CONCAT(쿼리1[[#This Row],[주문번호]], "-", 쿼리1[[#This Row],[공정명]])</f>
        <v>20241118-900006-제대</v>
      </c>
      <c r="C3524">
        <v>2</v>
      </c>
      <c r="D3524" t="s">
        <v>80</v>
      </c>
      <c r="E3524" s="1">
        <v>45614</v>
      </c>
      <c r="F3524" s="1">
        <v>45629</v>
      </c>
      <c r="G3524" s="1">
        <v>45639</v>
      </c>
      <c r="H3524" s="1">
        <v>45656</v>
      </c>
      <c r="I3524" s="1">
        <v>45645</v>
      </c>
      <c r="J3524" t="s">
        <v>31</v>
      </c>
      <c r="K3524" t="s">
        <v>32</v>
      </c>
      <c r="L3524">
        <v>180000</v>
      </c>
      <c r="M3524">
        <v>57600</v>
      </c>
      <c r="N3524">
        <v>10</v>
      </c>
      <c r="O3524" t="s">
        <v>673</v>
      </c>
      <c r="P3524" t="s">
        <v>674</v>
      </c>
      <c r="Q3524" t="s">
        <v>42</v>
      </c>
      <c r="R3524" t="s">
        <v>199</v>
      </c>
      <c r="S3524" t="s">
        <v>256</v>
      </c>
      <c r="T3524">
        <v>180000</v>
      </c>
    </row>
    <row r="3525" spans="1:20" x14ac:dyDescent="0.3">
      <c r="A3525" t="s">
        <v>4483</v>
      </c>
      <c r="B3525" t="str">
        <f>_xlfn.CONCAT(쿼리1[[#This Row],[주문번호]], "-", 쿼리1[[#This Row],[공정명]])</f>
        <v>20241118-900006-제대</v>
      </c>
      <c r="C3525">
        <v>2</v>
      </c>
      <c r="D3525" t="s">
        <v>80</v>
      </c>
      <c r="E3525" s="1">
        <v>45614</v>
      </c>
      <c r="F3525" s="1">
        <v>45629</v>
      </c>
      <c r="G3525" s="1">
        <v>45644</v>
      </c>
      <c r="H3525" s="1">
        <v>45656</v>
      </c>
      <c r="I3525" s="1">
        <v>45645</v>
      </c>
      <c r="J3525" t="s">
        <v>31</v>
      </c>
      <c r="K3525" t="s">
        <v>32</v>
      </c>
      <c r="L3525">
        <v>180000</v>
      </c>
      <c r="M3525">
        <v>57600</v>
      </c>
      <c r="N3525">
        <v>15</v>
      </c>
      <c r="O3525" t="s">
        <v>673</v>
      </c>
      <c r="P3525" t="s">
        <v>674</v>
      </c>
      <c r="Q3525" t="s">
        <v>42</v>
      </c>
      <c r="R3525" t="s">
        <v>199</v>
      </c>
      <c r="S3525" t="s">
        <v>256</v>
      </c>
      <c r="T3525">
        <v>180000</v>
      </c>
    </row>
    <row r="3526" spans="1:20" x14ac:dyDescent="0.3">
      <c r="A3526" t="s">
        <v>4483</v>
      </c>
      <c r="B3526" t="str">
        <f>_xlfn.CONCAT(쿼리1[[#This Row],[주문번호]], "-", 쿼리1[[#This Row],[공정명]])</f>
        <v>20241118-900006-제대</v>
      </c>
      <c r="C3526">
        <v>2</v>
      </c>
      <c r="D3526" t="s">
        <v>80</v>
      </c>
      <c r="E3526" s="1">
        <v>45614</v>
      </c>
      <c r="F3526" s="1">
        <v>45629</v>
      </c>
      <c r="G3526" s="1">
        <v>45645</v>
      </c>
      <c r="H3526" s="1">
        <v>45656</v>
      </c>
      <c r="I3526" s="1">
        <v>45645</v>
      </c>
      <c r="J3526" t="s">
        <v>31</v>
      </c>
      <c r="K3526" t="s">
        <v>32</v>
      </c>
      <c r="L3526">
        <v>180000</v>
      </c>
      <c r="M3526">
        <v>62400</v>
      </c>
      <c r="N3526">
        <v>16</v>
      </c>
      <c r="O3526" t="s">
        <v>673</v>
      </c>
      <c r="P3526" t="s">
        <v>674</v>
      </c>
      <c r="Q3526" t="s">
        <v>42</v>
      </c>
      <c r="R3526" t="s">
        <v>199</v>
      </c>
      <c r="S3526" t="s">
        <v>256</v>
      </c>
      <c r="T3526">
        <v>180000</v>
      </c>
    </row>
    <row r="3527" spans="1:20" x14ac:dyDescent="0.3">
      <c r="A3527" t="s">
        <v>4442</v>
      </c>
      <c r="B3527" t="str">
        <f>_xlfn.CONCAT(쿼리1[[#This Row],[주문번호]], "-", 쿼리1[[#This Row],[공정명]])</f>
        <v>20241114-900002-제대</v>
      </c>
      <c r="C3527">
        <v>2</v>
      </c>
      <c r="D3527" t="s">
        <v>80</v>
      </c>
      <c r="E3527" s="1">
        <v>45610</v>
      </c>
      <c r="F3527" s="1">
        <v>45625</v>
      </c>
      <c r="G3527" s="1">
        <v>45621</v>
      </c>
      <c r="H3527" s="1">
        <v>45656</v>
      </c>
      <c r="I3527" s="1">
        <v>45625</v>
      </c>
      <c r="J3527" t="s">
        <v>31</v>
      </c>
      <c r="K3527" t="s">
        <v>39</v>
      </c>
      <c r="L3527">
        <v>320000</v>
      </c>
      <c r="M3527">
        <v>54000</v>
      </c>
      <c r="N3527">
        <v>-4</v>
      </c>
      <c r="O3527" t="s">
        <v>91</v>
      </c>
      <c r="P3527" t="s">
        <v>686</v>
      </c>
      <c r="Q3527" t="s">
        <v>42</v>
      </c>
      <c r="R3527" t="s">
        <v>199</v>
      </c>
      <c r="S3527" t="s">
        <v>256</v>
      </c>
      <c r="T3527">
        <v>320000</v>
      </c>
    </row>
    <row r="3528" spans="1:20" x14ac:dyDescent="0.3">
      <c r="A3528" t="s">
        <v>4442</v>
      </c>
      <c r="B3528" t="str">
        <f>_xlfn.CONCAT(쿼리1[[#This Row],[주문번호]], "-", 쿼리1[[#This Row],[공정명]])</f>
        <v>20241114-900002-제대</v>
      </c>
      <c r="C3528">
        <v>2</v>
      </c>
      <c r="D3528" t="s">
        <v>80</v>
      </c>
      <c r="E3528" s="1">
        <v>45610</v>
      </c>
      <c r="F3528" s="1">
        <v>45625</v>
      </c>
      <c r="G3528" s="1">
        <v>45625</v>
      </c>
      <c r="H3528" s="1">
        <v>45656</v>
      </c>
      <c r="I3528" s="1">
        <v>45625</v>
      </c>
      <c r="J3528" t="s">
        <v>31</v>
      </c>
      <c r="K3528" t="s">
        <v>39</v>
      </c>
      <c r="L3528">
        <v>320000</v>
      </c>
      <c r="M3528">
        <v>189000</v>
      </c>
      <c r="N3528">
        <v>0</v>
      </c>
      <c r="O3528" t="s">
        <v>91</v>
      </c>
      <c r="P3528" t="s">
        <v>686</v>
      </c>
      <c r="Q3528" t="s">
        <v>42</v>
      </c>
      <c r="R3528" t="s">
        <v>199</v>
      </c>
      <c r="S3528" t="s">
        <v>256</v>
      </c>
      <c r="T3528">
        <v>320000</v>
      </c>
    </row>
    <row r="3529" spans="1:20" x14ac:dyDescent="0.3">
      <c r="A3529" t="s">
        <v>4484</v>
      </c>
      <c r="B3529" t="str">
        <f>_xlfn.CONCAT(쿼리1[[#This Row],[주문번호]], "-", 쿼리1[[#This Row],[공정명]])</f>
        <v>20241025-900009-제대</v>
      </c>
      <c r="C3529">
        <v>2</v>
      </c>
      <c r="D3529" t="s">
        <v>80</v>
      </c>
      <c r="E3529" s="1">
        <v>45590</v>
      </c>
      <c r="F3529" s="1">
        <v>45611</v>
      </c>
      <c r="G3529" s="1"/>
      <c r="H3529" s="1">
        <v>45656</v>
      </c>
      <c r="I3529" s="1">
        <v>45607</v>
      </c>
      <c r="J3529" t="s">
        <v>21</v>
      </c>
      <c r="K3529" t="s">
        <v>22</v>
      </c>
      <c r="L3529">
        <v>288000</v>
      </c>
      <c r="O3529" t="s">
        <v>91</v>
      </c>
      <c r="P3529" t="s">
        <v>198</v>
      </c>
      <c r="Q3529" t="s">
        <v>42</v>
      </c>
      <c r="R3529" t="s">
        <v>199</v>
      </c>
      <c r="S3529" t="s">
        <v>256</v>
      </c>
      <c r="T3529">
        <v>288000</v>
      </c>
    </row>
    <row r="3530" spans="1:20" x14ac:dyDescent="0.3">
      <c r="A3530" t="s">
        <v>4485</v>
      </c>
      <c r="B3530" t="str">
        <f>_xlfn.CONCAT(쿼리1[[#This Row],[주문번호]], "-", 쿼리1[[#This Row],[공정명]])</f>
        <v>20241025-900010-제대</v>
      </c>
      <c r="C3530">
        <v>2</v>
      </c>
      <c r="D3530" t="s">
        <v>80</v>
      </c>
      <c r="E3530" s="1">
        <v>45590</v>
      </c>
      <c r="F3530" s="1">
        <v>45604</v>
      </c>
      <c r="G3530" s="1">
        <v>45611</v>
      </c>
      <c r="H3530" s="1">
        <v>45656</v>
      </c>
      <c r="I3530" s="1">
        <v>45614</v>
      </c>
      <c r="J3530" t="s">
        <v>31</v>
      </c>
      <c r="K3530" t="s">
        <v>32</v>
      </c>
      <c r="L3530">
        <v>96000</v>
      </c>
      <c r="M3530">
        <v>41600</v>
      </c>
      <c r="N3530">
        <v>7</v>
      </c>
      <c r="O3530" t="s">
        <v>91</v>
      </c>
      <c r="P3530" t="s">
        <v>1021</v>
      </c>
      <c r="Q3530" t="s">
        <v>42</v>
      </c>
      <c r="R3530" t="s">
        <v>199</v>
      </c>
      <c r="S3530" t="s">
        <v>256</v>
      </c>
      <c r="T3530">
        <v>96000</v>
      </c>
    </row>
    <row r="3531" spans="1:20" x14ac:dyDescent="0.3">
      <c r="A3531" t="s">
        <v>4485</v>
      </c>
      <c r="B3531" t="str">
        <f>_xlfn.CONCAT(쿼리1[[#This Row],[주문번호]], "-", 쿼리1[[#This Row],[공정명]])</f>
        <v>20241025-900010-제대</v>
      </c>
      <c r="C3531">
        <v>2</v>
      </c>
      <c r="D3531" t="s">
        <v>80</v>
      </c>
      <c r="E3531" s="1">
        <v>45590</v>
      </c>
      <c r="F3531" s="1">
        <v>45604</v>
      </c>
      <c r="G3531" s="1">
        <v>45614</v>
      </c>
      <c r="H3531" s="1">
        <v>45656</v>
      </c>
      <c r="I3531" s="1">
        <v>45614</v>
      </c>
      <c r="J3531" t="s">
        <v>31</v>
      </c>
      <c r="K3531" t="s">
        <v>32</v>
      </c>
      <c r="L3531">
        <v>96000</v>
      </c>
      <c r="M3531">
        <v>49300</v>
      </c>
      <c r="N3531">
        <v>10</v>
      </c>
      <c r="O3531" t="s">
        <v>91</v>
      </c>
      <c r="P3531" t="s">
        <v>1021</v>
      </c>
      <c r="Q3531" t="s">
        <v>42</v>
      </c>
      <c r="R3531" t="s">
        <v>199</v>
      </c>
      <c r="S3531" t="s">
        <v>256</v>
      </c>
      <c r="T3531">
        <v>96000</v>
      </c>
    </row>
    <row r="3532" spans="1:20" x14ac:dyDescent="0.3">
      <c r="A3532" t="s">
        <v>4486</v>
      </c>
      <c r="B3532" t="str">
        <f>_xlfn.CONCAT(쿼리1[[#This Row],[주문번호]], "-", 쿼리1[[#This Row],[공정명]])</f>
        <v>20241121-914501-제대</v>
      </c>
      <c r="C3532">
        <v>3</v>
      </c>
      <c r="D3532" t="s">
        <v>80</v>
      </c>
      <c r="E3532" s="1">
        <v>45617</v>
      </c>
      <c r="F3532" s="1">
        <v>45630</v>
      </c>
      <c r="G3532" s="1">
        <v>45637</v>
      </c>
      <c r="H3532" s="1">
        <v>45656</v>
      </c>
      <c r="I3532" s="1">
        <v>45638</v>
      </c>
      <c r="J3532" t="s">
        <v>31</v>
      </c>
      <c r="K3532" t="s">
        <v>32</v>
      </c>
      <c r="L3532">
        <v>184615</v>
      </c>
      <c r="M3532">
        <v>78000</v>
      </c>
      <c r="N3532">
        <v>7</v>
      </c>
      <c r="O3532" t="s">
        <v>4487</v>
      </c>
      <c r="P3532" t="s">
        <v>4488</v>
      </c>
      <c r="Q3532" t="s">
        <v>42</v>
      </c>
      <c r="R3532" t="s">
        <v>199</v>
      </c>
      <c r="S3532" t="s">
        <v>256</v>
      </c>
      <c r="T3532">
        <v>184615</v>
      </c>
    </row>
    <row r="3533" spans="1:20" x14ac:dyDescent="0.3">
      <c r="A3533" t="s">
        <v>4486</v>
      </c>
      <c r="B3533" t="str">
        <f>_xlfn.CONCAT(쿼리1[[#This Row],[주문번호]], "-", 쿼리1[[#This Row],[공정명]])</f>
        <v>20241121-914501-제대</v>
      </c>
      <c r="C3533">
        <v>3</v>
      </c>
      <c r="D3533" t="s">
        <v>80</v>
      </c>
      <c r="E3533" s="1">
        <v>45617</v>
      </c>
      <c r="F3533" s="1">
        <v>45630</v>
      </c>
      <c r="G3533" s="1">
        <v>45638</v>
      </c>
      <c r="H3533" s="1">
        <v>45656</v>
      </c>
      <c r="I3533" s="1">
        <v>45638</v>
      </c>
      <c r="J3533" t="s">
        <v>31</v>
      </c>
      <c r="K3533" t="s">
        <v>32</v>
      </c>
      <c r="L3533">
        <v>184615</v>
      </c>
      <c r="M3533">
        <v>98200</v>
      </c>
      <c r="N3533">
        <v>8</v>
      </c>
      <c r="O3533" t="s">
        <v>4487</v>
      </c>
      <c r="P3533" t="s">
        <v>4488</v>
      </c>
      <c r="Q3533" t="s">
        <v>42</v>
      </c>
      <c r="R3533" t="s">
        <v>199</v>
      </c>
      <c r="S3533" t="s">
        <v>256</v>
      </c>
      <c r="T3533">
        <v>184615</v>
      </c>
    </row>
    <row r="3534" spans="1:20" x14ac:dyDescent="0.3">
      <c r="A3534" t="s">
        <v>4489</v>
      </c>
      <c r="B3534" t="str">
        <f>_xlfn.CONCAT(쿼리1[[#This Row],[주문번호]], "-", 쿼리1[[#This Row],[공정명]])</f>
        <v>20240913-903005-제대</v>
      </c>
      <c r="C3534">
        <v>3</v>
      </c>
      <c r="D3534" t="s">
        <v>80</v>
      </c>
      <c r="E3534" s="1">
        <v>45548</v>
      </c>
      <c r="F3534" s="1">
        <v>45562</v>
      </c>
      <c r="G3534" s="1">
        <v>45575</v>
      </c>
      <c r="H3534" s="1">
        <v>45656</v>
      </c>
      <c r="I3534" s="1">
        <v>45575</v>
      </c>
      <c r="J3534" t="s">
        <v>31</v>
      </c>
      <c r="K3534" t="s">
        <v>32</v>
      </c>
      <c r="L3534">
        <v>90000</v>
      </c>
      <c r="M3534">
        <v>172000</v>
      </c>
      <c r="N3534">
        <v>13</v>
      </c>
      <c r="O3534" t="s">
        <v>1159</v>
      </c>
      <c r="P3534" t="s">
        <v>1160</v>
      </c>
      <c r="Q3534" t="s">
        <v>42</v>
      </c>
      <c r="R3534" t="s">
        <v>199</v>
      </c>
      <c r="S3534" t="s">
        <v>256</v>
      </c>
      <c r="T3534">
        <v>90000</v>
      </c>
    </row>
    <row r="3535" spans="1:20" x14ac:dyDescent="0.3">
      <c r="A3535" t="s">
        <v>4490</v>
      </c>
      <c r="B3535" t="str">
        <f>_xlfn.CONCAT(쿼리1[[#This Row],[주문번호]], "-", 쿼리1[[#This Row],[공정명]])</f>
        <v>20240927-900022-제대</v>
      </c>
      <c r="C3535">
        <v>2</v>
      </c>
      <c r="D3535" t="s">
        <v>80</v>
      </c>
      <c r="E3535" s="1">
        <v>45562</v>
      </c>
      <c r="F3535" s="1">
        <v>45574</v>
      </c>
      <c r="G3535" s="1">
        <v>45581</v>
      </c>
      <c r="H3535" s="1">
        <v>45656</v>
      </c>
      <c r="I3535" s="1">
        <v>45581</v>
      </c>
      <c r="J3535" t="s">
        <v>31</v>
      </c>
      <c r="K3535" t="s">
        <v>32</v>
      </c>
      <c r="L3535">
        <v>18461</v>
      </c>
      <c r="M3535">
        <v>16200</v>
      </c>
      <c r="N3535">
        <v>7</v>
      </c>
      <c r="O3535" t="s">
        <v>91</v>
      </c>
      <c r="P3535" t="s">
        <v>1198</v>
      </c>
      <c r="Q3535" t="s">
        <v>42</v>
      </c>
      <c r="R3535" t="s">
        <v>199</v>
      </c>
      <c r="S3535" t="s">
        <v>256</v>
      </c>
      <c r="T3535">
        <v>18461</v>
      </c>
    </row>
    <row r="3536" spans="1:20" x14ac:dyDescent="0.3">
      <c r="A3536" t="s">
        <v>665</v>
      </c>
      <c r="B3536" t="str">
        <f>_xlfn.CONCAT(쿼리1[[#This Row],[주문번호]], "-", 쿼리1[[#This Row],[공정명]])</f>
        <v>20240930-900004-제대</v>
      </c>
      <c r="C3536">
        <v>2</v>
      </c>
      <c r="D3536" t="s">
        <v>80</v>
      </c>
      <c r="E3536" s="1">
        <v>45565</v>
      </c>
      <c r="F3536" s="1">
        <v>45581</v>
      </c>
      <c r="G3536" s="1">
        <v>45601</v>
      </c>
      <c r="H3536" s="1">
        <v>45656</v>
      </c>
      <c r="I3536" s="1">
        <v>45622</v>
      </c>
      <c r="J3536" t="s">
        <v>31</v>
      </c>
      <c r="K3536" t="s">
        <v>32</v>
      </c>
      <c r="L3536">
        <v>200000</v>
      </c>
      <c r="M3536">
        <v>93000</v>
      </c>
      <c r="N3536">
        <v>20</v>
      </c>
      <c r="O3536" t="s">
        <v>91</v>
      </c>
      <c r="P3536" t="s">
        <v>666</v>
      </c>
      <c r="Q3536" t="s">
        <v>42</v>
      </c>
      <c r="R3536" t="s">
        <v>199</v>
      </c>
      <c r="S3536" t="s">
        <v>256</v>
      </c>
      <c r="T3536">
        <v>200000</v>
      </c>
    </row>
    <row r="3537" spans="1:20" x14ac:dyDescent="0.3">
      <c r="A3537" t="s">
        <v>1060</v>
      </c>
      <c r="B3537" t="str">
        <f>_xlfn.CONCAT(쿼리1[[#This Row],[주문번호]], "-", 쿼리1[[#This Row],[공정명]])</f>
        <v>20241219-1000154629-합지</v>
      </c>
      <c r="C3537">
        <v>1</v>
      </c>
      <c r="D3537" t="s">
        <v>60</v>
      </c>
      <c r="E3537" s="1">
        <v>45645</v>
      </c>
      <c r="F3537" s="1">
        <v>45658</v>
      </c>
      <c r="G3537" s="1"/>
      <c r="H3537" s="1">
        <v>45656</v>
      </c>
      <c r="I3537" s="1"/>
      <c r="J3537" t="s">
        <v>21</v>
      </c>
      <c r="K3537" t="s">
        <v>282</v>
      </c>
      <c r="L3537">
        <v>6000</v>
      </c>
      <c r="O3537" t="s">
        <v>1061</v>
      </c>
      <c r="P3537" t="s">
        <v>1062</v>
      </c>
      <c r="Q3537" t="s">
        <v>42</v>
      </c>
      <c r="R3537" t="s">
        <v>165</v>
      </c>
      <c r="S3537" t="s">
        <v>1967</v>
      </c>
      <c r="T3537">
        <v>11320</v>
      </c>
    </row>
    <row r="3538" spans="1:20" x14ac:dyDescent="0.3">
      <c r="A3538" t="s">
        <v>1064</v>
      </c>
      <c r="B3538" t="str">
        <f>_xlfn.CONCAT(쿼리1[[#This Row],[주문번호]], "-", 쿼리1[[#This Row],[공정명]])</f>
        <v>20240920-1000148427-합지</v>
      </c>
      <c r="C3538">
        <v>2</v>
      </c>
      <c r="D3538" t="s">
        <v>60</v>
      </c>
      <c r="E3538" s="1">
        <v>45555</v>
      </c>
      <c r="F3538" s="1">
        <v>45562</v>
      </c>
      <c r="G3538" s="1">
        <v>45564</v>
      </c>
      <c r="H3538" s="1">
        <v>45656</v>
      </c>
      <c r="I3538" s="1">
        <v>45575</v>
      </c>
      <c r="J3538" t="s">
        <v>31</v>
      </c>
      <c r="K3538" t="s">
        <v>32</v>
      </c>
      <c r="L3538">
        <v>6000</v>
      </c>
      <c r="M3538">
        <v>5900</v>
      </c>
      <c r="N3538">
        <v>2</v>
      </c>
      <c r="O3538" t="s">
        <v>275</v>
      </c>
      <c r="P3538" t="s">
        <v>1065</v>
      </c>
      <c r="Q3538" t="s">
        <v>1066</v>
      </c>
      <c r="R3538" t="s">
        <v>1067</v>
      </c>
      <c r="S3538" t="s">
        <v>1967</v>
      </c>
      <c r="T3538">
        <v>28571</v>
      </c>
    </row>
    <row r="3539" spans="1:20" x14ac:dyDescent="0.3">
      <c r="A3539" t="s">
        <v>1068</v>
      </c>
      <c r="B3539" t="str">
        <f>_xlfn.CONCAT(쿼리1[[#This Row],[주문번호]], "-", 쿼리1[[#This Row],[공정명]])</f>
        <v>20241030-1000159506-합지</v>
      </c>
      <c r="C3539">
        <v>1</v>
      </c>
      <c r="D3539" t="s">
        <v>60</v>
      </c>
      <c r="E3539" s="1">
        <v>45595</v>
      </c>
      <c r="F3539" s="1">
        <v>45601</v>
      </c>
      <c r="G3539" s="1">
        <v>45604</v>
      </c>
      <c r="H3539" s="1">
        <v>45656</v>
      </c>
      <c r="I3539" s="1">
        <v>45609</v>
      </c>
      <c r="J3539" t="s">
        <v>31</v>
      </c>
      <c r="K3539" t="s">
        <v>32</v>
      </c>
      <c r="L3539">
        <v>6000</v>
      </c>
      <c r="M3539">
        <v>6000</v>
      </c>
      <c r="N3539">
        <v>3</v>
      </c>
      <c r="O3539" t="s">
        <v>731</v>
      </c>
      <c r="P3539" t="s">
        <v>1069</v>
      </c>
      <c r="Q3539" t="s">
        <v>42</v>
      </c>
      <c r="R3539" t="s">
        <v>1067</v>
      </c>
      <c r="S3539" t="s">
        <v>1967</v>
      </c>
      <c r="T3539">
        <v>37500</v>
      </c>
    </row>
    <row r="3540" spans="1:20" x14ac:dyDescent="0.3">
      <c r="A3540" t="s">
        <v>1070</v>
      </c>
      <c r="B3540" t="str">
        <f>_xlfn.CONCAT(쿼리1[[#This Row],[주문번호]], "-", 쿼리1[[#This Row],[공정명]])</f>
        <v>20241002-1000159704-합지</v>
      </c>
      <c r="C3540">
        <v>1</v>
      </c>
      <c r="D3540" t="s">
        <v>60</v>
      </c>
      <c r="E3540" s="1">
        <v>45567</v>
      </c>
      <c r="F3540" s="1">
        <v>45575</v>
      </c>
      <c r="G3540" s="1">
        <v>45573</v>
      </c>
      <c r="H3540" s="1">
        <v>45656</v>
      </c>
      <c r="I3540" s="1">
        <v>45576</v>
      </c>
      <c r="J3540" t="s">
        <v>31</v>
      </c>
      <c r="K3540" t="s">
        <v>39</v>
      </c>
      <c r="L3540">
        <v>6000</v>
      </c>
      <c r="M3540">
        <v>6000</v>
      </c>
      <c r="N3540">
        <v>-2</v>
      </c>
      <c r="O3540" t="s">
        <v>731</v>
      </c>
      <c r="P3540" t="s">
        <v>1071</v>
      </c>
      <c r="Q3540" t="s">
        <v>42</v>
      </c>
      <c r="R3540" t="s">
        <v>1067</v>
      </c>
      <c r="S3540" t="s">
        <v>1967</v>
      </c>
      <c r="T3540">
        <v>31578</v>
      </c>
    </row>
    <row r="3541" spans="1:20" x14ac:dyDescent="0.3">
      <c r="A3541" t="s">
        <v>1072</v>
      </c>
      <c r="B3541" t="str">
        <f>_xlfn.CONCAT(쿼리1[[#This Row],[주문번호]], "-", 쿼리1[[#This Row],[공정명]])</f>
        <v>20240911-1000159506-합지</v>
      </c>
      <c r="C3541">
        <v>1</v>
      </c>
      <c r="D3541" t="s">
        <v>60</v>
      </c>
      <c r="E3541" s="1">
        <v>45546</v>
      </c>
      <c r="F3541" s="1">
        <v>45552</v>
      </c>
      <c r="G3541" s="1">
        <v>45555</v>
      </c>
      <c r="H3541" s="1">
        <v>45656</v>
      </c>
      <c r="I3541" s="1">
        <v>45575</v>
      </c>
      <c r="J3541" t="s">
        <v>31</v>
      </c>
      <c r="K3541" t="s">
        <v>32</v>
      </c>
      <c r="L3541">
        <v>6000</v>
      </c>
      <c r="M3541">
        <v>6000</v>
      </c>
      <c r="N3541">
        <v>3</v>
      </c>
      <c r="O3541" t="s">
        <v>731</v>
      </c>
      <c r="P3541" t="s">
        <v>1069</v>
      </c>
      <c r="Q3541" t="s">
        <v>42</v>
      </c>
      <c r="R3541" t="s">
        <v>1067</v>
      </c>
      <c r="S3541" t="s">
        <v>1967</v>
      </c>
      <c r="T3541">
        <v>37500</v>
      </c>
    </row>
    <row r="3542" spans="1:20" x14ac:dyDescent="0.3">
      <c r="A3542" t="s">
        <v>1073</v>
      </c>
      <c r="B3542" t="str">
        <f>_xlfn.CONCAT(쿼리1[[#This Row],[주문번호]], "-", 쿼리1[[#This Row],[공정명]])</f>
        <v>20241212-1000159704-합지</v>
      </c>
      <c r="C3542">
        <v>1</v>
      </c>
      <c r="D3542" t="s">
        <v>60</v>
      </c>
      <c r="E3542" s="1">
        <v>45638</v>
      </c>
      <c r="F3542" s="1">
        <v>45646</v>
      </c>
      <c r="G3542" s="1">
        <v>45645</v>
      </c>
      <c r="H3542" s="1">
        <v>45656</v>
      </c>
      <c r="I3542" s="1">
        <v>45650</v>
      </c>
      <c r="J3542" t="s">
        <v>31</v>
      </c>
      <c r="K3542" t="s">
        <v>39</v>
      </c>
      <c r="L3542">
        <v>6000</v>
      </c>
      <c r="M3542">
        <v>6000</v>
      </c>
      <c r="N3542">
        <v>-1</v>
      </c>
      <c r="O3542" t="s">
        <v>731</v>
      </c>
      <c r="P3542" t="s">
        <v>1071</v>
      </c>
      <c r="Q3542" t="s">
        <v>42</v>
      </c>
      <c r="R3542" t="s">
        <v>1067</v>
      </c>
      <c r="S3542" t="s">
        <v>1967</v>
      </c>
      <c r="T3542">
        <v>31578</v>
      </c>
    </row>
    <row r="3543" spans="1:20" x14ac:dyDescent="0.3">
      <c r="A3543" t="s">
        <v>1074</v>
      </c>
      <c r="B3543" t="str">
        <f>_xlfn.CONCAT(쿼리1[[#This Row],[주문번호]], "-", 쿼리1[[#This Row],[공정명]])</f>
        <v>20241104-1000148427-합지</v>
      </c>
      <c r="C3543">
        <v>2</v>
      </c>
      <c r="D3543" t="s">
        <v>60</v>
      </c>
      <c r="E3543" s="1">
        <v>45600</v>
      </c>
      <c r="F3543" s="1">
        <v>45607</v>
      </c>
      <c r="G3543" s="1">
        <v>45609</v>
      </c>
      <c r="H3543" s="1">
        <v>45656</v>
      </c>
      <c r="I3543" s="1">
        <v>45617</v>
      </c>
      <c r="J3543" t="s">
        <v>31</v>
      </c>
      <c r="K3543" t="s">
        <v>32</v>
      </c>
      <c r="L3543">
        <v>6000</v>
      </c>
      <c r="M3543">
        <v>5900</v>
      </c>
      <c r="N3543">
        <v>2</v>
      </c>
      <c r="O3543" t="s">
        <v>275</v>
      </c>
      <c r="P3543" t="s">
        <v>1065</v>
      </c>
      <c r="Q3543" t="s">
        <v>1066</v>
      </c>
      <c r="R3543" t="s">
        <v>1067</v>
      </c>
      <c r="S3543" t="s">
        <v>1967</v>
      </c>
      <c r="T3543">
        <v>28571</v>
      </c>
    </row>
    <row r="3544" spans="1:20" x14ac:dyDescent="0.3">
      <c r="A3544" t="s">
        <v>1075</v>
      </c>
      <c r="B3544" t="str">
        <f>_xlfn.CONCAT(쿼리1[[#This Row],[주문번호]], "-", 쿼리1[[#This Row],[공정명]])</f>
        <v>20241014-1000154528-합지</v>
      </c>
      <c r="C3544">
        <v>3</v>
      </c>
      <c r="D3544" t="s">
        <v>60</v>
      </c>
      <c r="E3544" s="1">
        <v>45579</v>
      </c>
      <c r="F3544" s="1">
        <v>45590</v>
      </c>
      <c r="G3544" s="1">
        <v>45593</v>
      </c>
      <c r="H3544" s="1">
        <v>45656</v>
      </c>
      <c r="I3544" s="1">
        <v>45601</v>
      </c>
      <c r="J3544" t="s">
        <v>31</v>
      </c>
      <c r="K3544" t="s">
        <v>32</v>
      </c>
      <c r="L3544">
        <v>12000</v>
      </c>
      <c r="M3544">
        <v>11940</v>
      </c>
      <c r="N3544">
        <v>3</v>
      </c>
      <c r="O3544" t="s">
        <v>1076</v>
      </c>
      <c r="P3544" t="s">
        <v>1077</v>
      </c>
      <c r="Q3544" t="s">
        <v>1078</v>
      </c>
      <c r="R3544" t="s">
        <v>1079</v>
      </c>
      <c r="S3544" t="s">
        <v>1967</v>
      </c>
      <c r="T3544">
        <v>30000</v>
      </c>
    </row>
    <row r="3545" spans="1:20" x14ac:dyDescent="0.3">
      <c r="A3545" t="s">
        <v>1075</v>
      </c>
      <c r="B3545" t="str">
        <f>_xlfn.CONCAT(쿼리1[[#This Row],[주문번호]], "-", 쿼리1[[#This Row],[공정명]])</f>
        <v>20241014-1000154528-합지</v>
      </c>
      <c r="C3545">
        <v>3</v>
      </c>
      <c r="D3545" t="s">
        <v>60</v>
      </c>
      <c r="E3545" s="1">
        <v>45579</v>
      </c>
      <c r="F3545" s="1">
        <v>45590</v>
      </c>
      <c r="G3545" s="1">
        <v>45593</v>
      </c>
      <c r="H3545" s="1">
        <v>45656</v>
      </c>
      <c r="I3545" s="1">
        <v>45601</v>
      </c>
      <c r="J3545" t="s">
        <v>31</v>
      </c>
      <c r="K3545" t="s">
        <v>32</v>
      </c>
      <c r="L3545">
        <v>12000</v>
      </c>
      <c r="M3545">
        <v>11940</v>
      </c>
      <c r="N3545">
        <v>3</v>
      </c>
      <c r="O3545" t="s">
        <v>1076</v>
      </c>
      <c r="P3545" t="s">
        <v>1077</v>
      </c>
      <c r="Q3545" t="s">
        <v>1078</v>
      </c>
      <c r="R3545" t="s">
        <v>1079</v>
      </c>
      <c r="S3545" t="s">
        <v>1967</v>
      </c>
      <c r="T3545">
        <v>30000</v>
      </c>
    </row>
    <row r="3546" spans="1:20" x14ac:dyDescent="0.3">
      <c r="A3546" t="s">
        <v>1075</v>
      </c>
      <c r="B3546" t="str">
        <f>_xlfn.CONCAT(쿼리1[[#This Row],[주문번호]], "-", 쿼리1[[#This Row],[공정명]])</f>
        <v>20241014-1000154528-합지</v>
      </c>
      <c r="C3546">
        <v>3</v>
      </c>
      <c r="D3546" t="s">
        <v>60</v>
      </c>
      <c r="E3546" s="1">
        <v>45579</v>
      </c>
      <c r="F3546" s="1">
        <v>45590</v>
      </c>
      <c r="G3546" s="1">
        <v>45593</v>
      </c>
      <c r="H3546" s="1">
        <v>45656</v>
      </c>
      <c r="I3546" s="1">
        <v>45601</v>
      </c>
      <c r="J3546" t="s">
        <v>31</v>
      </c>
      <c r="K3546" t="s">
        <v>32</v>
      </c>
      <c r="L3546">
        <v>12000</v>
      </c>
      <c r="M3546">
        <v>11940</v>
      </c>
      <c r="N3546">
        <v>3</v>
      </c>
      <c r="O3546" t="s">
        <v>1076</v>
      </c>
      <c r="P3546" t="s">
        <v>1077</v>
      </c>
      <c r="Q3546" t="s">
        <v>1078</v>
      </c>
      <c r="R3546" t="s">
        <v>1079</v>
      </c>
      <c r="S3546" t="s">
        <v>1967</v>
      </c>
      <c r="T3546">
        <v>30000</v>
      </c>
    </row>
    <row r="3547" spans="1:20" x14ac:dyDescent="0.3">
      <c r="A3547" t="s">
        <v>1075</v>
      </c>
      <c r="B3547" t="str">
        <f>_xlfn.CONCAT(쿼리1[[#This Row],[주문번호]], "-", 쿼리1[[#This Row],[공정명]])</f>
        <v>20241014-1000154528-합지</v>
      </c>
      <c r="C3547">
        <v>3</v>
      </c>
      <c r="D3547" t="s">
        <v>60</v>
      </c>
      <c r="E3547" s="1">
        <v>45579</v>
      </c>
      <c r="F3547" s="1">
        <v>45590</v>
      </c>
      <c r="G3547" s="1">
        <v>45593</v>
      </c>
      <c r="H3547" s="1">
        <v>45656</v>
      </c>
      <c r="I3547" s="1">
        <v>45601</v>
      </c>
      <c r="J3547" t="s">
        <v>31</v>
      </c>
      <c r="K3547" t="s">
        <v>32</v>
      </c>
      <c r="L3547">
        <v>12000</v>
      </c>
      <c r="M3547">
        <v>11940</v>
      </c>
      <c r="N3547">
        <v>3</v>
      </c>
      <c r="O3547" t="s">
        <v>1076</v>
      </c>
      <c r="P3547" t="s">
        <v>1077</v>
      </c>
      <c r="Q3547" t="s">
        <v>1078</v>
      </c>
      <c r="R3547" t="s">
        <v>1079</v>
      </c>
      <c r="S3547" t="s">
        <v>1967</v>
      </c>
      <c r="T3547">
        <v>30000</v>
      </c>
    </row>
    <row r="3548" spans="1:20" x14ac:dyDescent="0.3">
      <c r="A3548" t="s">
        <v>1075</v>
      </c>
      <c r="B3548" t="str">
        <f>_xlfn.CONCAT(쿼리1[[#This Row],[주문번호]], "-", 쿼리1[[#This Row],[공정명]])</f>
        <v>20241014-1000154528-합지</v>
      </c>
      <c r="C3548">
        <v>3</v>
      </c>
      <c r="D3548" t="s">
        <v>60</v>
      </c>
      <c r="E3548" s="1">
        <v>45579</v>
      </c>
      <c r="F3548" s="1">
        <v>45590</v>
      </c>
      <c r="G3548" s="1">
        <v>45593</v>
      </c>
      <c r="H3548" s="1">
        <v>45656</v>
      </c>
      <c r="I3548" s="1">
        <v>45601</v>
      </c>
      <c r="J3548" t="s">
        <v>31</v>
      </c>
      <c r="K3548" t="s">
        <v>32</v>
      </c>
      <c r="L3548">
        <v>12000</v>
      </c>
      <c r="M3548">
        <v>11940</v>
      </c>
      <c r="N3548">
        <v>3</v>
      </c>
      <c r="O3548" t="s">
        <v>1076</v>
      </c>
      <c r="P3548" t="s">
        <v>1077</v>
      </c>
      <c r="Q3548" t="s">
        <v>1078</v>
      </c>
      <c r="R3548" t="s">
        <v>1079</v>
      </c>
      <c r="S3548" t="s">
        <v>1967</v>
      </c>
      <c r="T3548">
        <v>30000</v>
      </c>
    </row>
    <row r="3549" spans="1:20" x14ac:dyDescent="0.3">
      <c r="A3549" t="s">
        <v>2314</v>
      </c>
      <c r="B3549" t="str">
        <f>_xlfn.CONCAT(쿼리1[[#This Row],[주문번호]], "-", 쿼리1[[#This Row],[공정명]])</f>
        <v>20240920-140626-합지</v>
      </c>
      <c r="C3549">
        <v>3</v>
      </c>
      <c r="D3549" t="s">
        <v>60</v>
      </c>
      <c r="E3549" s="1">
        <v>45555</v>
      </c>
      <c r="F3549" s="1">
        <v>45565</v>
      </c>
      <c r="G3549" s="1">
        <v>45565</v>
      </c>
      <c r="H3549" s="1">
        <v>45656</v>
      </c>
      <c r="I3549" s="1">
        <v>45575</v>
      </c>
      <c r="J3549" t="s">
        <v>31</v>
      </c>
      <c r="K3549" t="s">
        <v>39</v>
      </c>
      <c r="L3549">
        <v>6000</v>
      </c>
      <c r="M3549">
        <v>6000</v>
      </c>
      <c r="N3549">
        <v>0</v>
      </c>
      <c r="O3549" t="s">
        <v>301</v>
      </c>
      <c r="P3549" t="s">
        <v>2315</v>
      </c>
      <c r="Q3549" t="s">
        <v>2316</v>
      </c>
      <c r="R3549" t="s">
        <v>2317</v>
      </c>
      <c r="S3549" t="s">
        <v>1967</v>
      </c>
      <c r="T3549">
        <v>66666</v>
      </c>
    </row>
    <row r="3550" spans="1:20" x14ac:dyDescent="0.3">
      <c r="A3550" t="s">
        <v>2314</v>
      </c>
      <c r="B3550" t="str">
        <f>_xlfn.CONCAT(쿼리1[[#This Row],[주문번호]], "-", 쿼리1[[#This Row],[공정명]])</f>
        <v>20240920-140626-합지</v>
      </c>
      <c r="C3550">
        <v>3</v>
      </c>
      <c r="D3550" t="s">
        <v>60</v>
      </c>
      <c r="E3550" s="1">
        <v>45555</v>
      </c>
      <c r="F3550" s="1">
        <v>45565</v>
      </c>
      <c r="G3550" s="1">
        <v>45565</v>
      </c>
      <c r="H3550" s="1">
        <v>45656</v>
      </c>
      <c r="I3550" s="1">
        <v>45575</v>
      </c>
      <c r="J3550" t="s">
        <v>31</v>
      </c>
      <c r="K3550" t="s">
        <v>39</v>
      </c>
      <c r="L3550">
        <v>6000</v>
      </c>
      <c r="M3550">
        <v>6000</v>
      </c>
      <c r="N3550">
        <v>0</v>
      </c>
      <c r="O3550" t="s">
        <v>301</v>
      </c>
      <c r="P3550" t="s">
        <v>2315</v>
      </c>
      <c r="Q3550" t="s">
        <v>2316</v>
      </c>
      <c r="R3550" t="s">
        <v>2317</v>
      </c>
      <c r="S3550" t="s">
        <v>1967</v>
      </c>
      <c r="T3550">
        <v>66666</v>
      </c>
    </row>
    <row r="3551" spans="1:20" x14ac:dyDescent="0.3">
      <c r="A3551" t="s">
        <v>2314</v>
      </c>
      <c r="B3551" t="str">
        <f>_xlfn.CONCAT(쿼리1[[#This Row],[주문번호]], "-", 쿼리1[[#This Row],[공정명]])</f>
        <v>20240920-140626-합지</v>
      </c>
      <c r="C3551">
        <v>3</v>
      </c>
      <c r="D3551" t="s">
        <v>60</v>
      </c>
      <c r="E3551" s="1">
        <v>45555</v>
      </c>
      <c r="F3551" s="1">
        <v>45565</v>
      </c>
      <c r="G3551" s="1">
        <v>45565</v>
      </c>
      <c r="H3551" s="1">
        <v>45656</v>
      </c>
      <c r="I3551" s="1">
        <v>45575</v>
      </c>
      <c r="J3551" t="s">
        <v>31</v>
      </c>
      <c r="K3551" t="s">
        <v>39</v>
      </c>
      <c r="L3551">
        <v>6000</v>
      </c>
      <c r="M3551">
        <v>6000</v>
      </c>
      <c r="N3551">
        <v>0</v>
      </c>
      <c r="O3551" t="s">
        <v>301</v>
      </c>
      <c r="P3551" t="s">
        <v>2315</v>
      </c>
      <c r="Q3551" t="s">
        <v>2316</v>
      </c>
      <c r="R3551" t="s">
        <v>2317</v>
      </c>
      <c r="S3551" t="s">
        <v>1967</v>
      </c>
      <c r="T3551">
        <v>66666</v>
      </c>
    </row>
    <row r="3552" spans="1:20" x14ac:dyDescent="0.3">
      <c r="A3552" t="s">
        <v>2314</v>
      </c>
      <c r="B3552" t="str">
        <f>_xlfn.CONCAT(쿼리1[[#This Row],[주문번호]], "-", 쿼리1[[#This Row],[공정명]])</f>
        <v>20240920-140626-합지</v>
      </c>
      <c r="C3552">
        <v>3</v>
      </c>
      <c r="D3552" t="s">
        <v>60</v>
      </c>
      <c r="E3552" s="1">
        <v>45555</v>
      </c>
      <c r="F3552" s="1">
        <v>45565</v>
      </c>
      <c r="G3552" s="1">
        <v>45565</v>
      </c>
      <c r="H3552" s="1">
        <v>45656</v>
      </c>
      <c r="I3552" s="1">
        <v>45575</v>
      </c>
      <c r="J3552" t="s">
        <v>31</v>
      </c>
      <c r="K3552" t="s">
        <v>39</v>
      </c>
      <c r="L3552">
        <v>6000</v>
      </c>
      <c r="M3552">
        <v>6000</v>
      </c>
      <c r="N3552">
        <v>0</v>
      </c>
      <c r="O3552" t="s">
        <v>301</v>
      </c>
      <c r="P3552" t="s">
        <v>2315</v>
      </c>
      <c r="Q3552" t="s">
        <v>2316</v>
      </c>
      <c r="R3552" t="s">
        <v>2317</v>
      </c>
      <c r="S3552" t="s">
        <v>1967</v>
      </c>
      <c r="T3552">
        <v>66666</v>
      </c>
    </row>
    <row r="3553" spans="1:20" x14ac:dyDescent="0.3">
      <c r="A3553" t="s">
        <v>258</v>
      </c>
      <c r="B3553" t="str">
        <f>_xlfn.CONCAT(쿼리1[[#This Row],[주문번호]], "-", 쿼리1[[#This Row],[공정명]])</f>
        <v>20241016-140628-합지</v>
      </c>
      <c r="C3553">
        <v>1</v>
      </c>
      <c r="D3553" t="s">
        <v>60</v>
      </c>
      <c r="E3553" s="1">
        <v>45581</v>
      </c>
      <c r="F3553" s="1">
        <v>45593</v>
      </c>
      <c r="G3553" s="1">
        <v>45596</v>
      </c>
      <c r="H3553" s="1">
        <v>45656</v>
      </c>
      <c r="I3553" s="1">
        <v>45601</v>
      </c>
      <c r="J3553" t="s">
        <v>31</v>
      </c>
      <c r="K3553" t="s">
        <v>32</v>
      </c>
      <c r="L3553">
        <v>6000</v>
      </c>
      <c r="M3553">
        <v>6000</v>
      </c>
      <c r="N3553">
        <v>3</v>
      </c>
      <c r="O3553" t="s">
        <v>259</v>
      </c>
      <c r="P3553" t="s">
        <v>260</v>
      </c>
      <c r="Q3553" t="s">
        <v>42</v>
      </c>
      <c r="R3553" t="s">
        <v>261</v>
      </c>
      <c r="S3553" t="s">
        <v>1967</v>
      </c>
      <c r="T3553">
        <v>9836</v>
      </c>
    </row>
    <row r="3554" spans="1:20" x14ac:dyDescent="0.3">
      <c r="A3554" t="s">
        <v>258</v>
      </c>
      <c r="B3554" t="str">
        <f>_xlfn.CONCAT(쿼리1[[#This Row],[주문번호]], "-", 쿼리1[[#This Row],[공정명]])</f>
        <v>20241016-140628-합지</v>
      </c>
      <c r="C3554">
        <v>1</v>
      </c>
      <c r="D3554" t="s">
        <v>60</v>
      </c>
      <c r="E3554" s="1">
        <v>45581</v>
      </c>
      <c r="F3554" s="1">
        <v>45593</v>
      </c>
      <c r="G3554" s="1">
        <v>45596</v>
      </c>
      <c r="H3554" s="1">
        <v>45656</v>
      </c>
      <c r="I3554" s="1">
        <v>45601</v>
      </c>
      <c r="J3554" t="s">
        <v>31</v>
      </c>
      <c r="K3554" t="s">
        <v>32</v>
      </c>
      <c r="L3554">
        <v>6000</v>
      </c>
      <c r="M3554">
        <v>6000</v>
      </c>
      <c r="N3554">
        <v>3</v>
      </c>
      <c r="O3554" t="s">
        <v>259</v>
      </c>
      <c r="P3554" t="s">
        <v>260</v>
      </c>
      <c r="Q3554" t="s">
        <v>42</v>
      </c>
      <c r="R3554" t="s">
        <v>261</v>
      </c>
      <c r="S3554" t="s">
        <v>1967</v>
      </c>
      <c r="T3554">
        <v>9836</v>
      </c>
    </row>
    <row r="3555" spans="1:20" x14ac:dyDescent="0.3">
      <c r="A3555" t="s">
        <v>258</v>
      </c>
      <c r="B3555" t="str">
        <f>_xlfn.CONCAT(쿼리1[[#This Row],[주문번호]], "-", 쿼리1[[#This Row],[공정명]])</f>
        <v>20241016-140628-합지</v>
      </c>
      <c r="C3555">
        <v>1</v>
      </c>
      <c r="D3555" t="s">
        <v>60</v>
      </c>
      <c r="E3555" s="1">
        <v>45581</v>
      </c>
      <c r="F3555" s="1">
        <v>45593</v>
      </c>
      <c r="G3555" s="1">
        <v>45596</v>
      </c>
      <c r="H3555" s="1">
        <v>45656</v>
      </c>
      <c r="I3555" s="1">
        <v>45601</v>
      </c>
      <c r="J3555" t="s">
        <v>31</v>
      </c>
      <c r="K3555" t="s">
        <v>32</v>
      </c>
      <c r="L3555">
        <v>6000</v>
      </c>
      <c r="M3555">
        <v>6000</v>
      </c>
      <c r="N3555">
        <v>3</v>
      </c>
      <c r="O3555" t="s">
        <v>259</v>
      </c>
      <c r="P3555" t="s">
        <v>260</v>
      </c>
      <c r="Q3555" t="s">
        <v>42</v>
      </c>
      <c r="R3555" t="s">
        <v>261</v>
      </c>
      <c r="S3555" t="s">
        <v>1967</v>
      </c>
      <c r="T3555">
        <v>9836</v>
      </c>
    </row>
    <row r="3556" spans="1:20" x14ac:dyDescent="0.3">
      <c r="A3556" t="s">
        <v>258</v>
      </c>
      <c r="B3556" t="str">
        <f>_xlfn.CONCAT(쿼리1[[#This Row],[주문번호]], "-", 쿼리1[[#This Row],[공정명]])</f>
        <v>20241016-140628-합지</v>
      </c>
      <c r="C3556">
        <v>1</v>
      </c>
      <c r="D3556" t="s">
        <v>60</v>
      </c>
      <c r="E3556" s="1">
        <v>45581</v>
      </c>
      <c r="F3556" s="1">
        <v>45593</v>
      </c>
      <c r="G3556" s="1">
        <v>45596</v>
      </c>
      <c r="H3556" s="1">
        <v>45656</v>
      </c>
      <c r="I3556" s="1">
        <v>45601</v>
      </c>
      <c r="J3556" t="s">
        <v>31</v>
      </c>
      <c r="K3556" t="s">
        <v>32</v>
      </c>
      <c r="L3556">
        <v>6000</v>
      </c>
      <c r="M3556">
        <v>6000</v>
      </c>
      <c r="N3556">
        <v>3</v>
      </c>
      <c r="O3556" t="s">
        <v>259</v>
      </c>
      <c r="P3556" t="s">
        <v>260</v>
      </c>
      <c r="Q3556" t="s">
        <v>42</v>
      </c>
      <c r="R3556" t="s">
        <v>261</v>
      </c>
      <c r="S3556" t="s">
        <v>1967</v>
      </c>
      <c r="T3556">
        <v>9836</v>
      </c>
    </row>
    <row r="3557" spans="1:20" x14ac:dyDescent="0.3">
      <c r="A3557" t="s">
        <v>4491</v>
      </c>
      <c r="B3557" t="str">
        <f>_xlfn.CONCAT(쿼리1[[#This Row],[주문번호]], "-", 쿼리1[[#This Row],[공정명]])</f>
        <v>20241224-1319P0069-합지</v>
      </c>
      <c r="C3557">
        <v>2</v>
      </c>
      <c r="D3557" t="s">
        <v>60</v>
      </c>
      <c r="E3557" s="1">
        <v>45650</v>
      </c>
      <c r="F3557" s="1">
        <v>45659</v>
      </c>
      <c r="G3557" s="1"/>
      <c r="H3557" s="1">
        <v>45656</v>
      </c>
      <c r="I3557" s="1"/>
      <c r="J3557" t="s">
        <v>21</v>
      </c>
      <c r="K3557" t="s">
        <v>282</v>
      </c>
      <c r="L3557">
        <v>6000</v>
      </c>
      <c r="O3557" t="s">
        <v>4492</v>
      </c>
      <c r="P3557" t="s">
        <v>4397</v>
      </c>
      <c r="Q3557" t="s">
        <v>4493</v>
      </c>
      <c r="R3557" t="s">
        <v>4494</v>
      </c>
      <c r="S3557" t="s">
        <v>1967</v>
      </c>
      <c r="T3557">
        <v>36</v>
      </c>
    </row>
    <row r="3558" spans="1:20" x14ac:dyDescent="0.3">
      <c r="A3558" t="s">
        <v>4495</v>
      </c>
      <c r="B3558" t="str">
        <f>_xlfn.CONCAT(쿼리1[[#This Row],[주문번호]], "-", 쿼리1[[#This Row],[공정명]])</f>
        <v>20241128-1319P0061-합지</v>
      </c>
      <c r="C3558">
        <v>4</v>
      </c>
      <c r="D3558" t="s">
        <v>60</v>
      </c>
      <c r="E3558" s="1">
        <v>45624</v>
      </c>
      <c r="F3558" s="1">
        <v>45635</v>
      </c>
      <c r="G3558" s="1">
        <v>45642</v>
      </c>
      <c r="H3558" s="1">
        <v>45656</v>
      </c>
      <c r="I3558" s="1">
        <v>45644</v>
      </c>
      <c r="J3558" t="s">
        <v>31</v>
      </c>
      <c r="K3558" t="s">
        <v>32</v>
      </c>
      <c r="L3558">
        <v>6000</v>
      </c>
      <c r="M3558">
        <v>6000</v>
      </c>
      <c r="N3558">
        <v>7</v>
      </c>
      <c r="O3558" t="s">
        <v>1704</v>
      </c>
      <c r="P3558" t="s">
        <v>4496</v>
      </c>
      <c r="Q3558" t="s">
        <v>4497</v>
      </c>
      <c r="R3558" t="s">
        <v>4494</v>
      </c>
      <c r="S3558" t="s">
        <v>1967</v>
      </c>
      <c r="T3558">
        <v>36</v>
      </c>
    </row>
    <row r="3559" spans="1:20" x14ac:dyDescent="0.3">
      <c r="A3559" t="s">
        <v>4498</v>
      </c>
      <c r="B3559" t="str">
        <f>_xlfn.CONCAT(쿼리1[[#This Row],[주문번호]], "-", 쿼리1[[#This Row],[공정명]])</f>
        <v>20240923-1319P0061-합지</v>
      </c>
      <c r="C3559">
        <v>3</v>
      </c>
      <c r="D3559" t="s">
        <v>60</v>
      </c>
      <c r="E3559" s="1">
        <v>45558</v>
      </c>
      <c r="F3559" s="1">
        <v>45569</v>
      </c>
      <c r="G3559" s="1">
        <v>45572</v>
      </c>
      <c r="H3559" s="1">
        <v>45656</v>
      </c>
      <c r="I3559" s="1">
        <v>45583</v>
      </c>
      <c r="J3559" t="s">
        <v>31</v>
      </c>
      <c r="K3559" t="s">
        <v>32</v>
      </c>
      <c r="L3559">
        <v>6000</v>
      </c>
      <c r="M3559">
        <v>6000</v>
      </c>
      <c r="N3559">
        <v>3</v>
      </c>
      <c r="O3559" t="s">
        <v>1704</v>
      </c>
      <c r="P3559" t="s">
        <v>4496</v>
      </c>
      <c r="Q3559" t="s">
        <v>4497</v>
      </c>
      <c r="R3559" t="s">
        <v>4494</v>
      </c>
      <c r="S3559" t="s">
        <v>1967</v>
      </c>
      <c r="T3559">
        <v>36</v>
      </c>
    </row>
    <row r="3560" spans="1:20" x14ac:dyDescent="0.3">
      <c r="A3560" t="s">
        <v>4498</v>
      </c>
      <c r="B3560" t="str">
        <f>_xlfn.CONCAT(쿼리1[[#This Row],[주문번호]], "-", 쿼리1[[#This Row],[공정명]])</f>
        <v>20240923-1319P0061-합지</v>
      </c>
      <c r="C3560">
        <v>3</v>
      </c>
      <c r="D3560" t="s">
        <v>60</v>
      </c>
      <c r="E3560" s="1">
        <v>45558</v>
      </c>
      <c r="F3560" s="1">
        <v>45569</v>
      </c>
      <c r="G3560" s="1">
        <v>45581</v>
      </c>
      <c r="H3560" s="1">
        <v>45656</v>
      </c>
      <c r="I3560" s="1">
        <v>45583</v>
      </c>
      <c r="J3560" t="s">
        <v>31</v>
      </c>
      <c r="K3560" t="s">
        <v>32</v>
      </c>
      <c r="L3560">
        <v>6000</v>
      </c>
      <c r="M3560">
        <v>6000</v>
      </c>
      <c r="N3560">
        <v>12</v>
      </c>
      <c r="O3560" t="s">
        <v>1704</v>
      </c>
      <c r="P3560" t="s">
        <v>4496</v>
      </c>
      <c r="Q3560" t="s">
        <v>4497</v>
      </c>
      <c r="R3560" t="s">
        <v>4494</v>
      </c>
      <c r="S3560" t="s">
        <v>1967</v>
      </c>
      <c r="T3560">
        <v>36</v>
      </c>
    </row>
    <row r="3561" spans="1:20" x14ac:dyDescent="0.3">
      <c r="A3561" t="s">
        <v>4498</v>
      </c>
      <c r="B3561" t="str">
        <f>_xlfn.CONCAT(쿼리1[[#This Row],[주문번호]], "-", 쿼리1[[#This Row],[공정명]])</f>
        <v>20240923-1319P0061-합지</v>
      </c>
      <c r="C3561">
        <v>4</v>
      </c>
      <c r="D3561" t="s">
        <v>60</v>
      </c>
      <c r="E3561" s="1">
        <v>45558</v>
      </c>
      <c r="F3561" s="1">
        <v>45576</v>
      </c>
      <c r="G3561" s="1">
        <v>45569</v>
      </c>
      <c r="H3561" s="1">
        <v>45656</v>
      </c>
      <c r="I3561" s="1">
        <v>45583</v>
      </c>
      <c r="J3561" t="s">
        <v>31</v>
      </c>
      <c r="K3561" t="s">
        <v>39</v>
      </c>
      <c r="L3561">
        <v>6000</v>
      </c>
      <c r="M3561">
        <v>6000</v>
      </c>
      <c r="N3561">
        <v>-7</v>
      </c>
      <c r="O3561" t="s">
        <v>1704</v>
      </c>
      <c r="P3561" t="s">
        <v>4496</v>
      </c>
      <c r="Q3561" t="s">
        <v>4497</v>
      </c>
      <c r="R3561" t="s">
        <v>4494</v>
      </c>
      <c r="S3561" t="s">
        <v>1967</v>
      </c>
      <c r="T3561">
        <v>36</v>
      </c>
    </row>
    <row r="3562" spans="1:20" x14ac:dyDescent="0.3">
      <c r="A3562" t="s">
        <v>4498</v>
      </c>
      <c r="B3562" t="str">
        <f>_xlfn.CONCAT(쿼리1[[#This Row],[주문번호]], "-", 쿼리1[[#This Row],[공정명]])</f>
        <v>20240923-1319P0061-합지</v>
      </c>
      <c r="C3562">
        <v>4</v>
      </c>
      <c r="D3562" t="s">
        <v>60</v>
      </c>
      <c r="E3562" s="1">
        <v>45558</v>
      </c>
      <c r="F3562" s="1">
        <v>45576</v>
      </c>
      <c r="G3562" s="1">
        <v>45581</v>
      </c>
      <c r="H3562" s="1">
        <v>45656</v>
      </c>
      <c r="I3562" s="1">
        <v>45583</v>
      </c>
      <c r="J3562" t="s">
        <v>31</v>
      </c>
      <c r="K3562" t="s">
        <v>32</v>
      </c>
      <c r="L3562">
        <v>6000</v>
      </c>
      <c r="M3562">
        <v>6000</v>
      </c>
      <c r="N3562">
        <v>5</v>
      </c>
      <c r="O3562" t="s">
        <v>1704</v>
      </c>
      <c r="P3562" t="s">
        <v>4496</v>
      </c>
      <c r="Q3562" t="s">
        <v>4497</v>
      </c>
      <c r="R3562" t="s">
        <v>4494</v>
      </c>
      <c r="S3562" t="s">
        <v>1967</v>
      </c>
      <c r="T3562">
        <v>36</v>
      </c>
    </row>
    <row r="3563" spans="1:20" x14ac:dyDescent="0.3">
      <c r="A3563" t="s">
        <v>3359</v>
      </c>
      <c r="B3563" t="str">
        <f>_xlfn.CONCAT(쿼리1[[#This Row],[주문번호]], "-", 쿼리1[[#This Row],[공정명]])</f>
        <v>20241213-1000160841-합지</v>
      </c>
      <c r="C3563">
        <v>3</v>
      </c>
      <c r="D3563" t="s">
        <v>60</v>
      </c>
      <c r="E3563" s="1">
        <v>45639</v>
      </c>
      <c r="F3563" s="1">
        <v>45649</v>
      </c>
      <c r="G3563" s="1">
        <v>45652</v>
      </c>
      <c r="H3563" s="1">
        <v>45656</v>
      </c>
      <c r="I3563" s="1">
        <v>45652</v>
      </c>
      <c r="J3563" t="s">
        <v>31</v>
      </c>
      <c r="K3563" t="s">
        <v>32</v>
      </c>
      <c r="L3563">
        <v>6000</v>
      </c>
      <c r="M3563">
        <v>6000</v>
      </c>
      <c r="N3563">
        <v>3</v>
      </c>
      <c r="O3563" t="s">
        <v>1177</v>
      </c>
      <c r="P3563" t="s">
        <v>3360</v>
      </c>
      <c r="Q3563" t="s">
        <v>3361</v>
      </c>
      <c r="R3563" t="s">
        <v>3362</v>
      </c>
      <c r="S3563" t="s">
        <v>1967</v>
      </c>
      <c r="T3563">
        <v>25000</v>
      </c>
    </row>
    <row r="3564" spans="1:20" x14ac:dyDescent="0.3">
      <c r="A3564" t="s">
        <v>262</v>
      </c>
      <c r="B3564" t="str">
        <f>_xlfn.CONCAT(쿼리1[[#This Row],[주문번호]], "-", 쿼리1[[#This Row],[공정명]])</f>
        <v>20241119-1000160651-합지</v>
      </c>
      <c r="C3564">
        <v>3</v>
      </c>
      <c r="D3564" t="s">
        <v>60</v>
      </c>
      <c r="E3564" s="1">
        <v>45615</v>
      </c>
      <c r="F3564" s="1">
        <v>45623</v>
      </c>
      <c r="G3564" s="1">
        <v>45628</v>
      </c>
      <c r="H3564" s="1">
        <v>45656</v>
      </c>
      <c r="I3564" s="1">
        <v>45630</v>
      </c>
      <c r="J3564" t="s">
        <v>31</v>
      </c>
      <c r="K3564" t="s">
        <v>32</v>
      </c>
      <c r="L3564">
        <v>6000</v>
      </c>
      <c r="M3564">
        <v>6000</v>
      </c>
      <c r="N3564">
        <v>5</v>
      </c>
      <c r="O3564" t="s">
        <v>201</v>
      </c>
      <c r="P3564" t="s">
        <v>263</v>
      </c>
      <c r="Q3564" t="s">
        <v>264</v>
      </c>
      <c r="R3564" t="s">
        <v>265</v>
      </c>
      <c r="S3564" t="s">
        <v>1967</v>
      </c>
      <c r="T3564">
        <v>22222</v>
      </c>
    </row>
    <row r="3565" spans="1:20" x14ac:dyDescent="0.3">
      <c r="A3565" t="s">
        <v>270</v>
      </c>
      <c r="B3565" t="str">
        <f>_xlfn.CONCAT(쿼리1[[#This Row],[주문번호]], "-", 쿼리1[[#This Row],[공정명]])</f>
        <v>20240930-1316P0072-합지</v>
      </c>
      <c r="C3565">
        <v>1</v>
      </c>
      <c r="D3565" t="s">
        <v>60</v>
      </c>
      <c r="E3565" s="1">
        <v>45565</v>
      </c>
      <c r="F3565" s="1">
        <v>45573</v>
      </c>
      <c r="G3565" s="1">
        <v>45572</v>
      </c>
      <c r="H3565" s="1">
        <v>45656</v>
      </c>
      <c r="I3565" s="1">
        <v>45575</v>
      </c>
      <c r="J3565" t="s">
        <v>31</v>
      </c>
      <c r="K3565" t="s">
        <v>39</v>
      </c>
      <c r="L3565">
        <v>6000</v>
      </c>
      <c r="M3565">
        <v>6000</v>
      </c>
      <c r="N3565">
        <v>-1</v>
      </c>
      <c r="O3565" t="s">
        <v>91</v>
      </c>
      <c r="P3565" t="s">
        <v>271</v>
      </c>
      <c r="Q3565" t="s">
        <v>42</v>
      </c>
      <c r="R3565" t="s">
        <v>269</v>
      </c>
      <c r="S3565" t="s">
        <v>1967</v>
      </c>
      <c r="T3565">
        <v>75000</v>
      </c>
    </row>
    <row r="3566" spans="1:20" x14ac:dyDescent="0.3">
      <c r="A3566" t="s">
        <v>718</v>
      </c>
      <c r="B3566" t="str">
        <f>_xlfn.CONCAT(쿼리1[[#This Row],[주문번호]], "-", 쿼리1[[#This Row],[공정명]])</f>
        <v>20240906-12150472-합지</v>
      </c>
      <c r="C3566">
        <v>3</v>
      </c>
      <c r="D3566" t="s">
        <v>60</v>
      </c>
      <c r="E3566" s="1">
        <v>45541</v>
      </c>
      <c r="F3566" s="1">
        <v>45548</v>
      </c>
      <c r="G3566" s="1">
        <v>45549</v>
      </c>
      <c r="H3566" s="1">
        <v>45656</v>
      </c>
      <c r="I3566" s="1">
        <v>45575</v>
      </c>
      <c r="J3566" t="s">
        <v>31</v>
      </c>
      <c r="K3566" t="s">
        <v>32</v>
      </c>
      <c r="L3566">
        <v>6000</v>
      </c>
      <c r="M3566">
        <v>6000</v>
      </c>
      <c r="N3566">
        <v>1</v>
      </c>
      <c r="O3566" t="s">
        <v>91</v>
      </c>
      <c r="P3566" t="s">
        <v>683</v>
      </c>
      <c r="Q3566" t="s">
        <v>719</v>
      </c>
      <c r="R3566" t="s">
        <v>720</v>
      </c>
      <c r="S3566" t="s">
        <v>1967</v>
      </c>
      <c r="T3566">
        <v>18750</v>
      </c>
    </row>
    <row r="3567" spans="1:20" x14ac:dyDescent="0.3">
      <c r="A3567" t="s">
        <v>1310</v>
      </c>
      <c r="B3567" t="str">
        <f>_xlfn.CONCAT(쿼리1[[#This Row],[주문번호]], "-", 쿼리1[[#This Row],[공정명]])</f>
        <v>20241002-150038-합지</v>
      </c>
      <c r="C3567">
        <v>1</v>
      </c>
      <c r="D3567" t="s">
        <v>60</v>
      </c>
      <c r="E3567" s="1">
        <v>45567</v>
      </c>
      <c r="F3567" s="1">
        <v>45580</v>
      </c>
      <c r="G3567" s="1">
        <v>45579</v>
      </c>
      <c r="H3567" s="1">
        <v>45656</v>
      </c>
      <c r="I3567" s="1">
        <v>45590</v>
      </c>
      <c r="J3567" t="s">
        <v>31</v>
      </c>
      <c r="K3567" t="s">
        <v>39</v>
      </c>
      <c r="L3567">
        <v>6000</v>
      </c>
      <c r="M3567">
        <v>6000</v>
      </c>
      <c r="N3567">
        <v>-1</v>
      </c>
      <c r="O3567" t="s">
        <v>1311</v>
      </c>
      <c r="P3567" t="s">
        <v>1312</v>
      </c>
      <c r="Q3567" t="s">
        <v>42</v>
      </c>
      <c r="R3567" t="s">
        <v>1313</v>
      </c>
      <c r="S3567" t="s">
        <v>1967</v>
      </c>
      <c r="T3567">
        <v>20000</v>
      </c>
    </row>
    <row r="3568" spans="1:20" x14ac:dyDescent="0.3">
      <c r="A3568" t="s">
        <v>1310</v>
      </c>
      <c r="B3568" t="str">
        <f>_xlfn.CONCAT(쿼리1[[#This Row],[주문번호]], "-", 쿼리1[[#This Row],[공정명]])</f>
        <v>20241002-150038-합지</v>
      </c>
      <c r="C3568">
        <v>1</v>
      </c>
      <c r="D3568" t="s">
        <v>60</v>
      </c>
      <c r="E3568" s="1">
        <v>45567</v>
      </c>
      <c r="F3568" s="1">
        <v>45580</v>
      </c>
      <c r="G3568" s="1">
        <v>45579</v>
      </c>
      <c r="H3568" s="1">
        <v>45656</v>
      </c>
      <c r="I3568" s="1">
        <v>45590</v>
      </c>
      <c r="J3568" t="s">
        <v>31</v>
      </c>
      <c r="K3568" t="s">
        <v>39</v>
      </c>
      <c r="L3568">
        <v>6000</v>
      </c>
      <c r="M3568">
        <v>6000</v>
      </c>
      <c r="N3568">
        <v>-1</v>
      </c>
      <c r="O3568" t="s">
        <v>1311</v>
      </c>
      <c r="P3568" t="s">
        <v>1312</v>
      </c>
      <c r="Q3568" t="s">
        <v>42</v>
      </c>
      <c r="R3568" t="s">
        <v>1313</v>
      </c>
      <c r="S3568" t="s">
        <v>1967</v>
      </c>
      <c r="T3568">
        <v>20000</v>
      </c>
    </row>
    <row r="3569" spans="1:20" x14ac:dyDescent="0.3">
      <c r="A3569" t="s">
        <v>1310</v>
      </c>
      <c r="B3569" t="str">
        <f>_xlfn.CONCAT(쿼리1[[#This Row],[주문번호]], "-", 쿼리1[[#This Row],[공정명]])</f>
        <v>20241002-150038-합지</v>
      </c>
      <c r="C3569">
        <v>1</v>
      </c>
      <c r="D3569" t="s">
        <v>60</v>
      </c>
      <c r="E3569" s="1">
        <v>45567</v>
      </c>
      <c r="F3569" s="1">
        <v>45580</v>
      </c>
      <c r="G3569" s="1">
        <v>45579</v>
      </c>
      <c r="H3569" s="1">
        <v>45656</v>
      </c>
      <c r="I3569" s="1">
        <v>45590</v>
      </c>
      <c r="J3569" t="s">
        <v>31</v>
      </c>
      <c r="K3569" t="s">
        <v>39</v>
      </c>
      <c r="L3569">
        <v>6000</v>
      </c>
      <c r="M3569">
        <v>6000</v>
      </c>
      <c r="N3569">
        <v>-1</v>
      </c>
      <c r="O3569" t="s">
        <v>1311</v>
      </c>
      <c r="P3569" t="s">
        <v>1312</v>
      </c>
      <c r="Q3569" t="s">
        <v>42</v>
      </c>
      <c r="R3569" t="s">
        <v>1313</v>
      </c>
      <c r="S3569" t="s">
        <v>1967</v>
      </c>
      <c r="T3569">
        <v>20000</v>
      </c>
    </row>
    <row r="3570" spans="1:20" x14ac:dyDescent="0.3">
      <c r="A3570" t="s">
        <v>1310</v>
      </c>
      <c r="B3570" t="str">
        <f>_xlfn.CONCAT(쿼리1[[#This Row],[주문번호]], "-", 쿼리1[[#This Row],[공정명]])</f>
        <v>20241002-150038-합지</v>
      </c>
      <c r="C3570">
        <v>1</v>
      </c>
      <c r="D3570" t="s">
        <v>60</v>
      </c>
      <c r="E3570" s="1">
        <v>45567</v>
      </c>
      <c r="F3570" s="1">
        <v>45580</v>
      </c>
      <c r="G3570" s="1">
        <v>45579</v>
      </c>
      <c r="H3570" s="1">
        <v>45656</v>
      </c>
      <c r="I3570" s="1">
        <v>45590</v>
      </c>
      <c r="J3570" t="s">
        <v>31</v>
      </c>
      <c r="K3570" t="s">
        <v>39</v>
      </c>
      <c r="L3570">
        <v>6000</v>
      </c>
      <c r="M3570">
        <v>6000</v>
      </c>
      <c r="N3570">
        <v>-1</v>
      </c>
      <c r="O3570" t="s">
        <v>1311</v>
      </c>
      <c r="P3570" t="s">
        <v>1312</v>
      </c>
      <c r="Q3570" t="s">
        <v>42</v>
      </c>
      <c r="R3570" t="s">
        <v>1313</v>
      </c>
      <c r="S3570" t="s">
        <v>1967</v>
      </c>
      <c r="T3570">
        <v>20000</v>
      </c>
    </row>
    <row r="3571" spans="1:20" x14ac:dyDescent="0.3">
      <c r="A3571" t="s">
        <v>1310</v>
      </c>
      <c r="B3571" t="str">
        <f>_xlfn.CONCAT(쿼리1[[#This Row],[주문번호]], "-", 쿼리1[[#This Row],[공정명]])</f>
        <v>20241002-150038-분단</v>
      </c>
      <c r="C3571">
        <v>2</v>
      </c>
      <c r="D3571" t="s">
        <v>196</v>
      </c>
      <c r="E3571" s="1">
        <v>45567</v>
      </c>
      <c r="F3571" s="1">
        <v>45581</v>
      </c>
      <c r="G3571" s="1">
        <v>45579</v>
      </c>
      <c r="H3571" s="1">
        <v>45656</v>
      </c>
      <c r="I3571" s="1">
        <v>45590</v>
      </c>
      <c r="J3571" t="s">
        <v>31</v>
      </c>
      <c r="K3571" t="s">
        <v>39</v>
      </c>
      <c r="L3571">
        <v>6000</v>
      </c>
      <c r="M3571">
        <v>6000</v>
      </c>
      <c r="N3571">
        <v>-2</v>
      </c>
      <c r="O3571" t="s">
        <v>1311</v>
      </c>
      <c r="P3571" t="s">
        <v>1312</v>
      </c>
      <c r="Q3571" t="s">
        <v>42</v>
      </c>
      <c r="R3571" t="s">
        <v>1313</v>
      </c>
      <c r="S3571" t="s">
        <v>1967</v>
      </c>
      <c r="T3571">
        <v>20000</v>
      </c>
    </row>
    <row r="3572" spans="1:20" x14ac:dyDescent="0.3">
      <c r="A3572" t="s">
        <v>1893</v>
      </c>
      <c r="B3572" t="str">
        <f>_xlfn.CONCAT(쿼리1[[#This Row],[주문번호]], "-", 쿼리1[[#This Row],[공정명]])</f>
        <v>20241127-1000169847-합지</v>
      </c>
      <c r="C3572">
        <v>3</v>
      </c>
      <c r="D3572" t="s">
        <v>60</v>
      </c>
      <c r="E3572" s="1">
        <v>45623</v>
      </c>
      <c r="F3572" s="1">
        <v>45632</v>
      </c>
      <c r="G3572" s="1">
        <v>45631</v>
      </c>
      <c r="H3572" s="1">
        <v>45656</v>
      </c>
      <c r="I3572" s="1">
        <v>45637</v>
      </c>
      <c r="J3572" t="s">
        <v>31</v>
      </c>
      <c r="K3572" t="s">
        <v>39</v>
      </c>
      <c r="L3572">
        <v>6000</v>
      </c>
      <c r="M3572">
        <v>5950</v>
      </c>
      <c r="N3572">
        <v>-1</v>
      </c>
      <c r="O3572" t="s">
        <v>1685</v>
      </c>
      <c r="P3572" t="s">
        <v>1894</v>
      </c>
      <c r="Q3572" t="s">
        <v>1895</v>
      </c>
      <c r="R3572" t="s">
        <v>714</v>
      </c>
      <c r="S3572" t="s">
        <v>3709</v>
      </c>
      <c r="T3572">
        <v>17142</v>
      </c>
    </row>
    <row r="3573" spans="1:20" x14ac:dyDescent="0.3">
      <c r="A3573" t="s">
        <v>2914</v>
      </c>
      <c r="B3573" t="str">
        <f>_xlfn.CONCAT(쿼리1[[#This Row],[주문번호]], "-", 쿼리1[[#This Row],[공정명]])</f>
        <v>20241112-1000169596-합지</v>
      </c>
      <c r="C3573">
        <v>3</v>
      </c>
      <c r="D3573" t="s">
        <v>60</v>
      </c>
      <c r="E3573" s="1">
        <v>45608</v>
      </c>
      <c r="F3573" s="1">
        <v>45616</v>
      </c>
      <c r="G3573" s="1">
        <v>45616</v>
      </c>
      <c r="H3573" s="1">
        <v>45656</v>
      </c>
      <c r="I3573" s="1">
        <v>45616</v>
      </c>
      <c r="J3573" t="s">
        <v>31</v>
      </c>
      <c r="K3573" t="s">
        <v>39</v>
      </c>
      <c r="L3573">
        <v>6000</v>
      </c>
      <c r="M3573">
        <v>3000</v>
      </c>
      <c r="N3573">
        <v>0</v>
      </c>
      <c r="O3573" t="s">
        <v>91</v>
      </c>
      <c r="P3573" t="s">
        <v>2915</v>
      </c>
      <c r="Q3573" t="s">
        <v>2916</v>
      </c>
      <c r="R3573" t="s">
        <v>2917</v>
      </c>
      <c r="S3573" t="s">
        <v>3709</v>
      </c>
      <c r="T3573">
        <v>13333</v>
      </c>
    </row>
    <row r="3574" spans="1:20" x14ac:dyDescent="0.3">
      <c r="A3574" t="s">
        <v>4499</v>
      </c>
      <c r="B3574" t="str">
        <f>_xlfn.CONCAT(쿼리1[[#This Row],[주문번호]], "-", 쿼리1[[#This Row],[공정명]])</f>
        <v>20241121-1000151718-합지</v>
      </c>
      <c r="C3574">
        <v>3</v>
      </c>
      <c r="D3574" t="s">
        <v>60</v>
      </c>
      <c r="E3574" s="1">
        <v>45617</v>
      </c>
      <c r="F3574" s="1">
        <v>45628</v>
      </c>
      <c r="G3574" s="1">
        <v>45626</v>
      </c>
      <c r="H3574" s="1">
        <v>45656</v>
      </c>
      <c r="I3574" s="1">
        <v>45630</v>
      </c>
      <c r="J3574" t="s">
        <v>31</v>
      </c>
      <c r="K3574" t="s">
        <v>39</v>
      </c>
      <c r="L3574">
        <v>12000</v>
      </c>
      <c r="M3574">
        <v>12000</v>
      </c>
      <c r="N3574">
        <v>-2</v>
      </c>
      <c r="O3574" t="s">
        <v>4500</v>
      </c>
      <c r="P3574" t="s">
        <v>4501</v>
      </c>
      <c r="Q3574" t="s">
        <v>4502</v>
      </c>
      <c r="R3574" t="s">
        <v>725</v>
      </c>
      <c r="S3574" t="s">
        <v>3709</v>
      </c>
      <c r="T3574">
        <v>24</v>
      </c>
    </row>
    <row r="3575" spans="1:20" x14ac:dyDescent="0.3">
      <c r="A3575" t="s">
        <v>4503</v>
      </c>
      <c r="B3575" t="str">
        <f>_xlfn.CONCAT(쿼리1[[#This Row],[주문번호]], "-", 쿼리1[[#This Row],[공정명]])</f>
        <v>20241121-1000166906-합지</v>
      </c>
      <c r="C3575">
        <v>3</v>
      </c>
      <c r="D3575" t="s">
        <v>60</v>
      </c>
      <c r="E3575" s="1">
        <v>45617</v>
      </c>
      <c r="F3575" s="1">
        <v>45628</v>
      </c>
      <c r="G3575" s="1">
        <v>45625</v>
      </c>
      <c r="H3575" s="1">
        <v>45656</v>
      </c>
      <c r="I3575" s="1">
        <v>45630</v>
      </c>
      <c r="J3575" t="s">
        <v>31</v>
      </c>
      <c r="K3575" t="s">
        <v>39</v>
      </c>
      <c r="L3575">
        <v>12000</v>
      </c>
      <c r="M3575">
        <v>12000</v>
      </c>
      <c r="N3575">
        <v>-3</v>
      </c>
      <c r="O3575" t="s">
        <v>1315</v>
      </c>
      <c r="P3575" t="s">
        <v>4501</v>
      </c>
      <c r="Q3575" t="s">
        <v>4504</v>
      </c>
      <c r="R3575" t="s">
        <v>725</v>
      </c>
      <c r="S3575" t="s">
        <v>3709</v>
      </c>
      <c r="T3575">
        <v>24</v>
      </c>
    </row>
    <row r="3576" spans="1:20" x14ac:dyDescent="0.3">
      <c r="A3576" t="s">
        <v>4505</v>
      </c>
      <c r="B3576" t="str">
        <f>_xlfn.CONCAT(쿼리1[[#This Row],[주문번호]], "-", 쿼리1[[#This Row],[공정명]])</f>
        <v>20241227-1000156802-합지</v>
      </c>
      <c r="C3576">
        <v>3</v>
      </c>
      <c r="D3576" t="s">
        <v>60</v>
      </c>
      <c r="E3576" s="1">
        <v>45653</v>
      </c>
      <c r="F3576" s="1">
        <v>45664</v>
      </c>
      <c r="G3576" s="1"/>
      <c r="H3576" s="1">
        <v>45656</v>
      </c>
      <c r="I3576" s="1"/>
      <c r="J3576" t="s">
        <v>21</v>
      </c>
      <c r="K3576" t="s">
        <v>282</v>
      </c>
      <c r="L3576">
        <v>12000</v>
      </c>
      <c r="O3576" t="s">
        <v>3255</v>
      </c>
      <c r="P3576" t="s">
        <v>4506</v>
      </c>
      <c r="Q3576" t="s">
        <v>4507</v>
      </c>
      <c r="R3576" t="s">
        <v>725</v>
      </c>
      <c r="S3576" t="s">
        <v>3709</v>
      </c>
      <c r="T3576">
        <v>100</v>
      </c>
    </row>
    <row r="3577" spans="1:20" x14ac:dyDescent="0.3">
      <c r="A3577" t="s">
        <v>1314</v>
      </c>
      <c r="B3577" t="str">
        <f>_xlfn.CONCAT(쿼리1[[#This Row],[주문번호]], "-", 쿼리1[[#This Row],[공정명]])</f>
        <v>20241129-1000169824-합지</v>
      </c>
      <c r="C3577">
        <v>3</v>
      </c>
      <c r="D3577" t="s">
        <v>60</v>
      </c>
      <c r="E3577" s="1">
        <v>45625</v>
      </c>
      <c r="F3577" s="1">
        <v>45636</v>
      </c>
      <c r="G3577" s="1">
        <v>45632</v>
      </c>
      <c r="H3577" s="1">
        <v>45656</v>
      </c>
      <c r="I3577" s="1">
        <v>45637</v>
      </c>
      <c r="J3577" t="s">
        <v>31</v>
      </c>
      <c r="K3577" t="s">
        <v>39</v>
      </c>
      <c r="L3577">
        <v>6000</v>
      </c>
      <c r="M3577">
        <v>6000</v>
      </c>
      <c r="N3577">
        <v>-4</v>
      </c>
      <c r="O3577" t="s">
        <v>1315</v>
      </c>
      <c r="P3577" t="s">
        <v>1316</v>
      </c>
      <c r="Q3577" t="s">
        <v>1317</v>
      </c>
      <c r="R3577" t="s">
        <v>725</v>
      </c>
      <c r="S3577" t="s">
        <v>3709</v>
      </c>
      <c r="T3577">
        <v>16901</v>
      </c>
    </row>
    <row r="3578" spans="1:20" x14ac:dyDescent="0.3">
      <c r="A3578" t="s">
        <v>2918</v>
      </c>
      <c r="B3578" t="str">
        <f>_xlfn.CONCAT(쿼리1[[#This Row],[주문번호]], "-", 쿼리1[[#This Row],[공정명]])</f>
        <v>20241218-1000164228-합지</v>
      </c>
      <c r="C3578">
        <v>1</v>
      </c>
      <c r="D3578" t="s">
        <v>60</v>
      </c>
      <c r="E3578" s="1">
        <v>45644</v>
      </c>
      <c r="F3578" s="1">
        <v>45651</v>
      </c>
      <c r="G3578" s="1">
        <v>45650</v>
      </c>
      <c r="H3578" s="1">
        <v>45656</v>
      </c>
      <c r="I3578" s="1">
        <v>45652</v>
      </c>
      <c r="J3578" t="s">
        <v>31</v>
      </c>
      <c r="K3578" t="s">
        <v>39</v>
      </c>
      <c r="L3578">
        <v>6000</v>
      </c>
      <c r="M3578">
        <v>6000</v>
      </c>
      <c r="N3578">
        <v>-1</v>
      </c>
      <c r="O3578" t="s">
        <v>731</v>
      </c>
      <c r="P3578" t="s">
        <v>92</v>
      </c>
      <c r="Q3578" t="s">
        <v>42</v>
      </c>
      <c r="R3578" t="s">
        <v>725</v>
      </c>
      <c r="S3578" t="s">
        <v>3709</v>
      </c>
      <c r="T3578">
        <v>24000</v>
      </c>
    </row>
    <row r="3579" spans="1:20" x14ac:dyDescent="0.3">
      <c r="A3579" t="s">
        <v>1318</v>
      </c>
      <c r="B3579" t="str">
        <f>_xlfn.CONCAT(쿼리1[[#This Row],[주문번호]], "-", 쿼리1[[#This Row],[공정명]])</f>
        <v>20241217-1000169824-합지</v>
      </c>
      <c r="C3579">
        <v>3</v>
      </c>
      <c r="D3579" t="s">
        <v>60</v>
      </c>
      <c r="E3579" s="1">
        <v>45643</v>
      </c>
      <c r="F3579" s="1">
        <v>45652</v>
      </c>
      <c r="G3579" s="1">
        <v>45650</v>
      </c>
      <c r="H3579" s="1">
        <v>45656</v>
      </c>
      <c r="I3579" s="1">
        <v>45654</v>
      </c>
      <c r="J3579" t="s">
        <v>31</v>
      </c>
      <c r="K3579" t="s">
        <v>39</v>
      </c>
      <c r="L3579">
        <v>6000</v>
      </c>
      <c r="M3579">
        <v>6000</v>
      </c>
      <c r="N3579">
        <v>-2</v>
      </c>
      <c r="O3579" t="s">
        <v>1315</v>
      </c>
      <c r="P3579" t="s">
        <v>1316</v>
      </c>
      <c r="Q3579" t="s">
        <v>1317</v>
      </c>
      <c r="R3579" t="s">
        <v>725</v>
      </c>
      <c r="S3579" t="s">
        <v>3709</v>
      </c>
      <c r="T3579">
        <v>16901</v>
      </c>
    </row>
    <row r="3580" spans="1:20" x14ac:dyDescent="0.3">
      <c r="A3580" t="s">
        <v>4508</v>
      </c>
      <c r="B3580" t="str">
        <f>_xlfn.CONCAT(쿼리1[[#This Row],[주문번호]], "-", 쿼리1[[#This Row],[공정명]])</f>
        <v>20241224-1000164152-합지</v>
      </c>
      <c r="C3580">
        <v>3</v>
      </c>
      <c r="D3580" t="s">
        <v>60</v>
      </c>
      <c r="E3580" s="1">
        <v>45650</v>
      </c>
      <c r="F3580" s="1">
        <v>45659</v>
      </c>
      <c r="G3580" s="1"/>
      <c r="H3580" s="1">
        <v>45656</v>
      </c>
      <c r="I3580" s="1"/>
      <c r="J3580" t="s">
        <v>21</v>
      </c>
      <c r="K3580" t="s">
        <v>282</v>
      </c>
      <c r="L3580">
        <v>6000</v>
      </c>
      <c r="O3580" t="s">
        <v>4509</v>
      </c>
      <c r="P3580" t="s">
        <v>4510</v>
      </c>
      <c r="Q3580" t="s">
        <v>4511</v>
      </c>
      <c r="R3580" t="s">
        <v>725</v>
      </c>
      <c r="S3580" t="s">
        <v>3709</v>
      </c>
      <c r="T3580">
        <v>200</v>
      </c>
    </row>
    <row r="3581" spans="1:20" x14ac:dyDescent="0.3">
      <c r="A3581" t="s">
        <v>3165</v>
      </c>
      <c r="B3581" t="str">
        <f>_xlfn.CONCAT(쿼리1[[#This Row],[주문번호]], "-", 쿼리1[[#This Row],[공정명]])</f>
        <v>20241217-1000167708-합지</v>
      </c>
      <c r="C3581">
        <v>3</v>
      </c>
      <c r="D3581" t="s">
        <v>60</v>
      </c>
      <c r="E3581" s="1">
        <v>45643</v>
      </c>
      <c r="F3581" s="1">
        <v>45652</v>
      </c>
      <c r="G3581" s="1">
        <v>45650</v>
      </c>
      <c r="H3581" s="1">
        <v>45656</v>
      </c>
      <c r="I3581" s="1">
        <v>45654</v>
      </c>
      <c r="J3581" t="s">
        <v>31</v>
      </c>
      <c r="K3581" t="s">
        <v>39</v>
      </c>
      <c r="L3581">
        <v>6000</v>
      </c>
      <c r="M3581">
        <v>5880</v>
      </c>
      <c r="N3581">
        <v>-2</v>
      </c>
      <c r="O3581" t="s">
        <v>2920</v>
      </c>
      <c r="P3581" t="s">
        <v>683</v>
      </c>
      <c r="Q3581" t="s">
        <v>2921</v>
      </c>
      <c r="R3581" t="s">
        <v>2922</v>
      </c>
      <c r="S3581" t="s">
        <v>3709</v>
      </c>
      <c r="T3581">
        <v>18750</v>
      </c>
    </row>
    <row r="3582" spans="1:20" x14ac:dyDescent="0.3">
      <c r="A3582" t="s">
        <v>1684</v>
      </c>
      <c r="B3582" t="str">
        <f>_xlfn.CONCAT(쿼리1[[#This Row],[주문번호]], "-", 쿼리1[[#This Row],[공정명]])</f>
        <v>20241127-1000169843-합지</v>
      </c>
      <c r="C3582">
        <v>3</v>
      </c>
      <c r="D3582" t="s">
        <v>60</v>
      </c>
      <c r="E3582" s="1">
        <v>45623</v>
      </c>
      <c r="F3582" s="1">
        <v>45632</v>
      </c>
      <c r="G3582" s="1">
        <v>45631</v>
      </c>
      <c r="H3582" s="1">
        <v>45656</v>
      </c>
      <c r="I3582" s="1">
        <v>45636</v>
      </c>
      <c r="J3582" t="s">
        <v>31</v>
      </c>
      <c r="K3582" t="s">
        <v>39</v>
      </c>
      <c r="L3582">
        <v>6000</v>
      </c>
      <c r="M3582">
        <v>5960</v>
      </c>
      <c r="N3582">
        <v>-1</v>
      </c>
      <c r="O3582" t="s">
        <v>1685</v>
      </c>
      <c r="P3582" t="s">
        <v>1686</v>
      </c>
      <c r="Q3582" t="s">
        <v>1687</v>
      </c>
      <c r="R3582" t="s">
        <v>714</v>
      </c>
      <c r="S3582" t="s">
        <v>3709</v>
      </c>
      <c r="T3582">
        <v>20000</v>
      </c>
    </row>
    <row r="3583" spans="1:20" x14ac:dyDescent="0.3">
      <c r="A3583" t="s">
        <v>4512</v>
      </c>
      <c r="B3583" t="str">
        <f>_xlfn.CONCAT(쿼리1[[#This Row],[주문번호]], "-", 쿼리1[[#This Row],[공정명]])</f>
        <v>20241114-1217P0092-합지</v>
      </c>
      <c r="C3583">
        <v>3</v>
      </c>
      <c r="D3583" t="s">
        <v>60</v>
      </c>
      <c r="E3583" s="1">
        <v>45610</v>
      </c>
      <c r="F3583" s="1">
        <v>45621</v>
      </c>
      <c r="G3583" s="1">
        <v>45618</v>
      </c>
      <c r="H3583" s="1">
        <v>45656</v>
      </c>
      <c r="I3583" s="1">
        <v>45622</v>
      </c>
      <c r="J3583" t="s">
        <v>31</v>
      </c>
      <c r="K3583" t="s">
        <v>39</v>
      </c>
      <c r="L3583">
        <v>12000</v>
      </c>
      <c r="M3583">
        <v>12000</v>
      </c>
      <c r="N3583">
        <v>-3</v>
      </c>
      <c r="O3583" t="s">
        <v>133</v>
      </c>
      <c r="P3583" t="s">
        <v>4127</v>
      </c>
      <c r="Q3583" t="s">
        <v>4513</v>
      </c>
      <c r="R3583" t="s">
        <v>58</v>
      </c>
      <c r="S3583" t="s">
        <v>3709</v>
      </c>
      <c r="T3583">
        <v>48</v>
      </c>
    </row>
    <row r="3584" spans="1:20" x14ac:dyDescent="0.3">
      <c r="A3584" t="s">
        <v>2676</v>
      </c>
      <c r="B3584" t="str">
        <f>_xlfn.CONCAT(쿼리1[[#This Row],[주문번호]], "-", 쿼리1[[#This Row],[공정명]])</f>
        <v>20241209-1116P0191-합지</v>
      </c>
      <c r="C3584">
        <v>3</v>
      </c>
      <c r="D3584" t="s">
        <v>60</v>
      </c>
      <c r="E3584" s="1">
        <v>45635</v>
      </c>
      <c r="F3584" s="1">
        <v>45644</v>
      </c>
      <c r="G3584" s="1">
        <v>45640</v>
      </c>
      <c r="H3584" s="1">
        <v>45656</v>
      </c>
      <c r="I3584" s="1">
        <v>45645</v>
      </c>
      <c r="J3584" t="s">
        <v>31</v>
      </c>
      <c r="K3584" t="s">
        <v>39</v>
      </c>
      <c r="L3584">
        <v>6000</v>
      </c>
      <c r="M3584">
        <v>5820</v>
      </c>
      <c r="N3584">
        <v>-4</v>
      </c>
      <c r="O3584" t="s">
        <v>2677</v>
      </c>
      <c r="P3584" t="s">
        <v>1900</v>
      </c>
      <c r="Q3584" t="s">
        <v>2678</v>
      </c>
      <c r="R3584" t="s">
        <v>714</v>
      </c>
      <c r="S3584" t="s">
        <v>3709</v>
      </c>
      <c r="T3584">
        <v>10909</v>
      </c>
    </row>
    <row r="3585" spans="1:20" x14ac:dyDescent="0.3">
      <c r="A3585" t="s">
        <v>2679</v>
      </c>
      <c r="B3585" t="str">
        <f>_xlfn.CONCAT(쿼리1[[#This Row],[주문번호]], "-", 쿼리1[[#This Row],[공정명]])</f>
        <v>20241213-1116P0191-합지</v>
      </c>
      <c r="C3585">
        <v>3</v>
      </c>
      <c r="D3585" t="s">
        <v>60</v>
      </c>
      <c r="E3585" s="1">
        <v>45639</v>
      </c>
      <c r="F3585" s="1">
        <v>45650</v>
      </c>
      <c r="G3585" s="1">
        <v>45646</v>
      </c>
      <c r="H3585" s="1">
        <v>45656</v>
      </c>
      <c r="I3585" s="1">
        <v>45652</v>
      </c>
      <c r="J3585" t="s">
        <v>31</v>
      </c>
      <c r="K3585" t="s">
        <v>39</v>
      </c>
      <c r="L3585">
        <v>12000</v>
      </c>
      <c r="M3585">
        <v>5900</v>
      </c>
      <c r="N3585">
        <v>-4</v>
      </c>
      <c r="O3585" t="s">
        <v>2677</v>
      </c>
      <c r="P3585" t="s">
        <v>1900</v>
      </c>
      <c r="Q3585" t="s">
        <v>2678</v>
      </c>
      <c r="R3585" t="s">
        <v>714</v>
      </c>
      <c r="S3585" t="s">
        <v>3709</v>
      </c>
      <c r="T3585">
        <v>21818</v>
      </c>
    </row>
    <row r="3586" spans="1:20" x14ac:dyDescent="0.3">
      <c r="A3586" t="s">
        <v>2510</v>
      </c>
      <c r="B3586" t="str">
        <f>_xlfn.CONCAT(쿼리1[[#This Row],[주문번호]], "-", 쿼리1[[#This Row],[공정명]])</f>
        <v>20241121-1218P0326-합지</v>
      </c>
      <c r="C3586">
        <v>3</v>
      </c>
      <c r="D3586" t="s">
        <v>60</v>
      </c>
      <c r="E3586" s="1">
        <v>45617</v>
      </c>
      <c r="F3586" s="1">
        <v>45628</v>
      </c>
      <c r="G3586" s="1">
        <v>45632</v>
      </c>
      <c r="H3586" s="1">
        <v>45656</v>
      </c>
      <c r="I3586" s="1">
        <v>45638</v>
      </c>
      <c r="J3586" t="s">
        <v>31</v>
      </c>
      <c r="K3586" t="s">
        <v>32</v>
      </c>
      <c r="L3586">
        <v>6000</v>
      </c>
      <c r="M3586">
        <v>5730</v>
      </c>
      <c r="N3586">
        <v>4</v>
      </c>
      <c r="O3586" t="s">
        <v>763</v>
      </c>
      <c r="P3586" t="s">
        <v>1494</v>
      </c>
      <c r="Q3586" t="s">
        <v>1495</v>
      </c>
      <c r="R3586" t="s">
        <v>1496</v>
      </c>
      <c r="S3586" t="s">
        <v>3709</v>
      </c>
      <c r="T3586">
        <v>14285</v>
      </c>
    </row>
    <row r="3587" spans="1:20" x14ac:dyDescent="0.3">
      <c r="A3587" t="s">
        <v>2070</v>
      </c>
      <c r="B3587" t="str">
        <f>_xlfn.CONCAT(쿼리1[[#This Row],[주문번호]], "-", 쿼리1[[#This Row],[공정명]])</f>
        <v>20241210-1000150222-합지</v>
      </c>
      <c r="C3587">
        <v>3</v>
      </c>
      <c r="D3587" t="s">
        <v>60</v>
      </c>
      <c r="E3587" s="1">
        <v>45636</v>
      </c>
      <c r="F3587" s="1">
        <v>45645</v>
      </c>
      <c r="G3587" s="1">
        <v>45645</v>
      </c>
      <c r="H3587" s="1">
        <v>45656</v>
      </c>
      <c r="I3587" s="1">
        <v>45652</v>
      </c>
      <c r="J3587" t="s">
        <v>31</v>
      </c>
      <c r="K3587" t="s">
        <v>39</v>
      </c>
      <c r="L3587">
        <v>4000</v>
      </c>
      <c r="M3587">
        <v>3820</v>
      </c>
      <c r="N3587">
        <v>0</v>
      </c>
      <c r="O3587" t="s">
        <v>1817</v>
      </c>
      <c r="P3587" t="s">
        <v>2071</v>
      </c>
      <c r="Q3587" t="s">
        <v>2072</v>
      </c>
      <c r="R3587" t="s">
        <v>1496</v>
      </c>
      <c r="S3587" t="s">
        <v>3709</v>
      </c>
      <c r="T3587">
        <v>30769</v>
      </c>
    </row>
    <row r="3588" spans="1:20" x14ac:dyDescent="0.3">
      <c r="A3588" t="s">
        <v>2073</v>
      </c>
      <c r="B3588" t="str">
        <f>_xlfn.CONCAT(쿼리1[[#This Row],[주문번호]], "-", 쿼리1[[#This Row],[공정명]])</f>
        <v>20241101-1000169077-합지</v>
      </c>
      <c r="C3588">
        <v>3</v>
      </c>
      <c r="D3588" t="s">
        <v>60</v>
      </c>
      <c r="E3588" s="1">
        <v>45597</v>
      </c>
      <c r="F3588" s="1">
        <v>45608</v>
      </c>
      <c r="G3588" s="1">
        <v>45610</v>
      </c>
      <c r="H3588" s="1">
        <v>45656</v>
      </c>
      <c r="I3588" s="1">
        <v>45617</v>
      </c>
      <c r="J3588" t="s">
        <v>31</v>
      </c>
      <c r="K3588" t="s">
        <v>32</v>
      </c>
      <c r="L3588">
        <v>16000</v>
      </c>
      <c r="M3588">
        <v>16000</v>
      </c>
      <c r="N3588">
        <v>2</v>
      </c>
      <c r="O3588" t="s">
        <v>559</v>
      </c>
      <c r="P3588" t="s">
        <v>2074</v>
      </c>
      <c r="Q3588" t="s">
        <v>2075</v>
      </c>
      <c r="R3588" t="s">
        <v>2076</v>
      </c>
      <c r="S3588" t="s">
        <v>3709</v>
      </c>
      <c r="T3588">
        <v>164102</v>
      </c>
    </row>
    <row r="3589" spans="1:20" x14ac:dyDescent="0.3">
      <c r="A3589" t="s">
        <v>665</v>
      </c>
      <c r="B3589" t="str">
        <f>_xlfn.CONCAT(쿼리1[[#This Row],[주문번호]], "-", 쿼리1[[#This Row],[공정명]])</f>
        <v>20240930-900004-제대</v>
      </c>
      <c r="C3589">
        <v>2</v>
      </c>
      <c r="D3589" t="s">
        <v>80</v>
      </c>
      <c r="E3589" s="1">
        <v>45565</v>
      </c>
      <c r="F3589" s="1">
        <v>45581</v>
      </c>
      <c r="G3589" s="1">
        <v>45617</v>
      </c>
      <c r="H3589" s="1">
        <v>45656</v>
      </c>
      <c r="I3589" s="1">
        <v>45622</v>
      </c>
      <c r="J3589" t="s">
        <v>31</v>
      </c>
      <c r="K3589" t="s">
        <v>32</v>
      </c>
      <c r="L3589">
        <v>200000</v>
      </c>
      <c r="M3589">
        <v>40300</v>
      </c>
      <c r="N3589">
        <v>36</v>
      </c>
      <c r="O3589" t="s">
        <v>91</v>
      </c>
      <c r="P3589" t="s">
        <v>666</v>
      </c>
      <c r="Q3589" t="s">
        <v>42</v>
      </c>
      <c r="R3589" t="s">
        <v>199</v>
      </c>
      <c r="S3589" t="s">
        <v>256</v>
      </c>
      <c r="T3589">
        <v>200000</v>
      </c>
    </row>
    <row r="3590" spans="1:20" x14ac:dyDescent="0.3">
      <c r="A3590" t="s">
        <v>665</v>
      </c>
      <c r="B3590" t="str">
        <f>_xlfn.CONCAT(쿼리1[[#This Row],[주문번호]], "-", 쿼리1[[#This Row],[공정명]])</f>
        <v>20240930-900004-제대</v>
      </c>
      <c r="C3590">
        <v>2</v>
      </c>
      <c r="D3590" t="s">
        <v>80</v>
      </c>
      <c r="E3590" s="1">
        <v>45565</v>
      </c>
      <c r="F3590" s="1">
        <v>45581</v>
      </c>
      <c r="G3590" s="1">
        <v>45622</v>
      </c>
      <c r="H3590" s="1">
        <v>45656</v>
      </c>
      <c r="I3590" s="1">
        <v>45622</v>
      </c>
      <c r="J3590" t="s">
        <v>31</v>
      </c>
      <c r="K3590" t="s">
        <v>32</v>
      </c>
      <c r="L3590">
        <v>200000</v>
      </c>
      <c r="M3590">
        <v>64300</v>
      </c>
      <c r="N3590">
        <v>41</v>
      </c>
      <c r="O3590" t="s">
        <v>91</v>
      </c>
      <c r="P3590" t="s">
        <v>666</v>
      </c>
      <c r="Q3590" t="s">
        <v>42</v>
      </c>
      <c r="R3590" t="s">
        <v>199</v>
      </c>
      <c r="S3590" t="s">
        <v>256</v>
      </c>
      <c r="T3590">
        <v>200000</v>
      </c>
    </row>
    <row r="3591" spans="1:20" x14ac:dyDescent="0.3">
      <c r="A3591" t="s">
        <v>665</v>
      </c>
      <c r="B3591" t="str">
        <f>_xlfn.CONCAT(쿼리1[[#This Row],[주문번호]], "-", 쿼리1[[#This Row],[공정명]])</f>
        <v>20240930-900004-제대</v>
      </c>
      <c r="C3591">
        <v>2</v>
      </c>
      <c r="D3591" t="s">
        <v>80</v>
      </c>
      <c r="E3591" s="1">
        <v>45565</v>
      </c>
      <c r="F3591" s="1">
        <v>45581</v>
      </c>
      <c r="G3591" s="1">
        <v>45593</v>
      </c>
      <c r="H3591" s="1">
        <v>45656</v>
      </c>
      <c r="I3591" s="1">
        <v>45622</v>
      </c>
      <c r="J3591" t="s">
        <v>31</v>
      </c>
      <c r="K3591" t="s">
        <v>32</v>
      </c>
      <c r="L3591">
        <v>200000</v>
      </c>
      <c r="M3591">
        <v>52700</v>
      </c>
      <c r="N3591">
        <v>12</v>
      </c>
      <c r="O3591" t="s">
        <v>91</v>
      </c>
      <c r="P3591" t="s">
        <v>666</v>
      </c>
      <c r="Q3591" t="s">
        <v>42</v>
      </c>
      <c r="R3591" t="s">
        <v>199</v>
      </c>
      <c r="S3591" t="s">
        <v>256</v>
      </c>
      <c r="T3591">
        <v>200000</v>
      </c>
    </row>
    <row r="3592" spans="1:20" x14ac:dyDescent="0.3">
      <c r="A3592" t="s">
        <v>4514</v>
      </c>
      <c r="B3592" t="str">
        <f>_xlfn.CONCAT(쿼리1[[#This Row],[주문번호]], "-", 쿼리1[[#This Row],[공정명]])</f>
        <v>20241118-900007-제대</v>
      </c>
      <c r="C3592">
        <v>2</v>
      </c>
      <c r="D3592" t="s">
        <v>80</v>
      </c>
      <c r="E3592" s="1">
        <v>45614</v>
      </c>
      <c r="F3592" s="1">
        <v>45635</v>
      </c>
      <c r="G3592" s="1"/>
      <c r="H3592" s="1">
        <v>45656</v>
      </c>
      <c r="I3592" s="1"/>
      <c r="J3592" t="s">
        <v>21</v>
      </c>
      <c r="K3592" t="s">
        <v>22</v>
      </c>
      <c r="L3592">
        <v>313043</v>
      </c>
      <c r="O3592" t="s">
        <v>91</v>
      </c>
      <c r="P3592" t="s">
        <v>287</v>
      </c>
      <c r="Q3592" t="s">
        <v>42</v>
      </c>
      <c r="R3592" t="s">
        <v>199</v>
      </c>
      <c r="S3592" t="s">
        <v>256</v>
      </c>
      <c r="T3592">
        <v>313043</v>
      </c>
    </row>
    <row r="3593" spans="1:20" x14ac:dyDescent="0.3">
      <c r="A3593" t="s">
        <v>4515</v>
      </c>
      <c r="B3593" t="str">
        <f>_xlfn.CONCAT(쿼리1[[#This Row],[주문번호]], "-", 쿼리1[[#This Row],[공정명]])</f>
        <v>20241025-900006-제대</v>
      </c>
      <c r="C3593">
        <v>2</v>
      </c>
      <c r="D3593" t="s">
        <v>80</v>
      </c>
      <c r="E3593" s="1">
        <v>45590</v>
      </c>
      <c r="F3593" s="1">
        <v>45604</v>
      </c>
      <c r="G3593" s="1">
        <v>45614</v>
      </c>
      <c r="H3593" s="1">
        <v>45656</v>
      </c>
      <c r="I3593" s="1">
        <v>45616</v>
      </c>
      <c r="J3593" t="s">
        <v>31</v>
      </c>
      <c r="K3593" t="s">
        <v>32</v>
      </c>
      <c r="L3593">
        <v>120000</v>
      </c>
      <c r="M3593">
        <v>57600</v>
      </c>
      <c r="N3593">
        <v>10</v>
      </c>
      <c r="O3593" t="s">
        <v>673</v>
      </c>
      <c r="P3593" t="s">
        <v>674</v>
      </c>
      <c r="Q3593" t="s">
        <v>42</v>
      </c>
      <c r="R3593" t="s">
        <v>199</v>
      </c>
      <c r="S3593" t="s">
        <v>256</v>
      </c>
      <c r="T3593">
        <v>120000</v>
      </c>
    </row>
    <row r="3594" spans="1:20" x14ac:dyDescent="0.3">
      <c r="A3594" t="s">
        <v>4515</v>
      </c>
      <c r="B3594" t="str">
        <f>_xlfn.CONCAT(쿼리1[[#This Row],[주문번호]], "-", 쿼리1[[#This Row],[공정명]])</f>
        <v>20241025-900006-제대</v>
      </c>
      <c r="C3594">
        <v>2</v>
      </c>
      <c r="D3594" t="s">
        <v>80</v>
      </c>
      <c r="E3594" s="1">
        <v>45590</v>
      </c>
      <c r="F3594" s="1">
        <v>45604</v>
      </c>
      <c r="G3594" s="1">
        <v>45616</v>
      </c>
      <c r="H3594" s="1">
        <v>45656</v>
      </c>
      <c r="I3594" s="1">
        <v>45616</v>
      </c>
      <c r="J3594" t="s">
        <v>31</v>
      </c>
      <c r="K3594" t="s">
        <v>32</v>
      </c>
      <c r="L3594">
        <v>120000</v>
      </c>
      <c r="M3594">
        <v>59100</v>
      </c>
      <c r="N3594">
        <v>12</v>
      </c>
      <c r="O3594" t="s">
        <v>673</v>
      </c>
      <c r="P3594" t="s">
        <v>674</v>
      </c>
      <c r="Q3594" t="s">
        <v>42</v>
      </c>
      <c r="R3594" t="s">
        <v>199</v>
      </c>
      <c r="S3594" t="s">
        <v>256</v>
      </c>
      <c r="T3594">
        <v>120000</v>
      </c>
    </row>
    <row r="3595" spans="1:20" x14ac:dyDescent="0.3">
      <c r="A3595" t="s">
        <v>4516</v>
      </c>
      <c r="B3595" t="str">
        <f>_xlfn.CONCAT(쿼리1[[#This Row],[주문번호]], "-", 쿼리1[[#This Row],[공정명]])</f>
        <v>20241025-900015-제대</v>
      </c>
      <c r="C3595">
        <v>2</v>
      </c>
      <c r="D3595" t="s">
        <v>80</v>
      </c>
      <c r="E3595" s="1">
        <v>45590</v>
      </c>
      <c r="F3595" s="1">
        <v>45604</v>
      </c>
      <c r="G3595" s="1">
        <v>45617</v>
      </c>
      <c r="H3595" s="1">
        <v>45656</v>
      </c>
      <c r="I3595" s="1">
        <v>45617</v>
      </c>
      <c r="J3595" t="s">
        <v>31</v>
      </c>
      <c r="K3595" t="s">
        <v>32</v>
      </c>
      <c r="L3595">
        <v>27692</v>
      </c>
      <c r="M3595">
        <v>26900</v>
      </c>
      <c r="N3595">
        <v>13</v>
      </c>
      <c r="O3595" t="s">
        <v>91</v>
      </c>
      <c r="P3595" t="s">
        <v>1152</v>
      </c>
      <c r="Q3595" t="s">
        <v>42</v>
      </c>
      <c r="R3595" t="s">
        <v>199</v>
      </c>
      <c r="S3595" t="s">
        <v>256</v>
      </c>
      <c r="T3595">
        <v>27692</v>
      </c>
    </row>
    <row r="3596" spans="1:20" x14ac:dyDescent="0.3">
      <c r="A3596" t="s">
        <v>4517</v>
      </c>
      <c r="B3596" t="str">
        <f>_xlfn.CONCAT(쿼리1[[#This Row],[주문번호]], "-", 쿼리1[[#This Row],[공정명]])</f>
        <v>20241030-930107-제대</v>
      </c>
      <c r="C3596">
        <v>3</v>
      </c>
      <c r="D3596" t="s">
        <v>80</v>
      </c>
      <c r="E3596" s="1">
        <v>45595</v>
      </c>
      <c r="F3596" s="1">
        <v>45609</v>
      </c>
      <c r="G3596" s="1">
        <v>45617</v>
      </c>
      <c r="H3596" s="1">
        <v>45656</v>
      </c>
      <c r="I3596" s="1">
        <v>45621</v>
      </c>
      <c r="J3596" t="s">
        <v>31</v>
      </c>
      <c r="K3596" t="s">
        <v>32</v>
      </c>
      <c r="L3596">
        <v>133333</v>
      </c>
      <c r="M3596">
        <v>39000</v>
      </c>
      <c r="N3596">
        <v>8</v>
      </c>
      <c r="O3596" t="s">
        <v>1183</v>
      </c>
      <c r="P3596" t="s">
        <v>4518</v>
      </c>
      <c r="Q3596" t="s">
        <v>42</v>
      </c>
      <c r="R3596" t="s">
        <v>199</v>
      </c>
      <c r="S3596" t="s">
        <v>256</v>
      </c>
      <c r="T3596">
        <v>133333</v>
      </c>
    </row>
    <row r="3597" spans="1:20" x14ac:dyDescent="0.3">
      <c r="A3597" t="s">
        <v>4517</v>
      </c>
      <c r="B3597" t="str">
        <f>_xlfn.CONCAT(쿼리1[[#This Row],[주문번호]], "-", 쿼리1[[#This Row],[공정명]])</f>
        <v>20241030-930107-제대</v>
      </c>
      <c r="C3597">
        <v>3</v>
      </c>
      <c r="D3597" t="s">
        <v>80</v>
      </c>
      <c r="E3597" s="1">
        <v>45595</v>
      </c>
      <c r="F3597" s="1">
        <v>45609</v>
      </c>
      <c r="G3597" s="1">
        <v>45618</v>
      </c>
      <c r="H3597" s="1">
        <v>45656</v>
      </c>
      <c r="I3597" s="1">
        <v>45621</v>
      </c>
      <c r="J3597" t="s">
        <v>31</v>
      </c>
      <c r="K3597" t="s">
        <v>32</v>
      </c>
      <c r="L3597">
        <v>133333</v>
      </c>
      <c r="M3597">
        <v>39000</v>
      </c>
      <c r="N3597">
        <v>9</v>
      </c>
      <c r="O3597" t="s">
        <v>1183</v>
      </c>
      <c r="P3597" t="s">
        <v>4518</v>
      </c>
      <c r="Q3597" t="s">
        <v>42</v>
      </c>
      <c r="R3597" t="s">
        <v>199</v>
      </c>
      <c r="S3597" t="s">
        <v>256</v>
      </c>
      <c r="T3597">
        <v>133333</v>
      </c>
    </row>
    <row r="3598" spans="1:20" x14ac:dyDescent="0.3">
      <c r="A3598" t="s">
        <v>4517</v>
      </c>
      <c r="B3598" t="str">
        <f>_xlfn.CONCAT(쿼리1[[#This Row],[주문번호]], "-", 쿼리1[[#This Row],[공정명]])</f>
        <v>20241030-930107-제대</v>
      </c>
      <c r="C3598">
        <v>3</v>
      </c>
      <c r="D3598" t="s">
        <v>80</v>
      </c>
      <c r="E3598" s="1">
        <v>45595</v>
      </c>
      <c r="F3598" s="1">
        <v>45609</v>
      </c>
      <c r="G3598" s="1">
        <v>45621</v>
      </c>
      <c r="H3598" s="1">
        <v>45656</v>
      </c>
      <c r="I3598" s="1">
        <v>45621</v>
      </c>
      <c r="J3598" t="s">
        <v>31</v>
      </c>
      <c r="K3598" t="s">
        <v>32</v>
      </c>
      <c r="L3598">
        <v>133333</v>
      </c>
      <c r="M3598">
        <v>42540</v>
      </c>
      <c r="N3598">
        <v>12</v>
      </c>
      <c r="O3598" t="s">
        <v>1183</v>
      </c>
      <c r="P3598" t="s">
        <v>4518</v>
      </c>
      <c r="Q3598" t="s">
        <v>42</v>
      </c>
      <c r="R3598" t="s">
        <v>199</v>
      </c>
      <c r="S3598" t="s">
        <v>256</v>
      </c>
      <c r="T3598">
        <v>133333</v>
      </c>
    </row>
    <row r="3599" spans="1:20" x14ac:dyDescent="0.3">
      <c r="A3599" t="s">
        <v>4519</v>
      </c>
      <c r="B3599" t="str">
        <f>_xlfn.CONCAT(쿼리1[[#This Row],[주문번호]], "-", 쿼리1[[#This Row],[공정명]])</f>
        <v>20241007-910515-제대</v>
      </c>
      <c r="C3599">
        <v>2</v>
      </c>
      <c r="D3599" t="s">
        <v>80</v>
      </c>
      <c r="E3599" s="1">
        <v>45572</v>
      </c>
      <c r="F3599" s="1">
        <v>45587</v>
      </c>
      <c r="G3599" s="1">
        <v>45581</v>
      </c>
      <c r="H3599" s="1">
        <v>45656</v>
      </c>
      <c r="I3599" s="1">
        <v>45601</v>
      </c>
      <c r="J3599" t="s">
        <v>31</v>
      </c>
      <c r="K3599" t="s">
        <v>39</v>
      </c>
      <c r="L3599">
        <v>56250</v>
      </c>
      <c r="M3599">
        <v>24000</v>
      </c>
      <c r="N3599">
        <v>-6</v>
      </c>
      <c r="O3599" t="s">
        <v>4440</v>
      </c>
      <c r="P3599" t="s">
        <v>1867</v>
      </c>
      <c r="Q3599" t="s">
        <v>42</v>
      </c>
      <c r="R3599" t="s">
        <v>199</v>
      </c>
      <c r="S3599" t="s">
        <v>256</v>
      </c>
      <c r="T3599">
        <v>56250</v>
      </c>
    </row>
    <row r="3600" spans="1:20" x14ac:dyDescent="0.3">
      <c r="A3600" t="s">
        <v>4519</v>
      </c>
      <c r="B3600" t="str">
        <f>_xlfn.CONCAT(쿼리1[[#This Row],[주문번호]], "-", 쿼리1[[#This Row],[공정명]])</f>
        <v>20241007-910515-제대</v>
      </c>
      <c r="C3600">
        <v>2</v>
      </c>
      <c r="D3600" t="s">
        <v>80</v>
      </c>
      <c r="E3600" s="1">
        <v>45572</v>
      </c>
      <c r="F3600" s="1">
        <v>45587</v>
      </c>
      <c r="G3600" s="1">
        <v>45601</v>
      </c>
      <c r="H3600" s="1">
        <v>45656</v>
      </c>
      <c r="I3600" s="1">
        <v>45601</v>
      </c>
      <c r="J3600" t="s">
        <v>31</v>
      </c>
      <c r="K3600" t="s">
        <v>32</v>
      </c>
      <c r="L3600">
        <v>56250</v>
      </c>
      <c r="M3600">
        <v>29600</v>
      </c>
      <c r="N3600">
        <v>14</v>
      </c>
      <c r="O3600" t="s">
        <v>4440</v>
      </c>
      <c r="P3600" t="s">
        <v>1867</v>
      </c>
      <c r="Q3600" t="s">
        <v>42</v>
      </c>
      <c r="R3600" t="s">
        <v>199</v>
      </c>
      <c r="S3600" t="s">
        <v>256</v>
      </c>
      <c r="T3600">
        <v>56250</v>
      </c>
    </row>
    <row r="3601" spans="1:20" x14ac:dyDescent="0.3">
      <c r="A3601" t="s">
        <v>4520</v>
      </c>
      <c r="B3601" t="str">
        <f>_xlfn.CONCAT(쿼리1[[#This Row],[주문번호]], "-", 쿼리1[[#This Row],[공정명]])</f>
        <v>20241121-904004-제대</v>
      </c>
      <c r="C3601">
        <v>3</v>
      </c>
      <c r="D3601" t="s">
        <v>80</v>
      </c>
      <c r="E3601" s="1">
        <v>45617</v>
      </c>
      <c r="F3601" s="1">
        <v>45630</v>
      </c>
      <c r="G3601" s="1">
        <v>45642</v>
      </c>
      <c r="H3601" s="1">
        <v>45656</v>
      </c>
      <c r="I3601" s="1">
        <v>45644</v>
      </c>
      <c r="J3601" t="s">
        <v>31</v>
      </c>
      <c r="K3601" t="s">
        <v>32</v>
      </c>
      <c r="L3601">
        <v>66666</v>
      </c>
      <c r="M3601">
        <v>45000</v>
      </c>
      <c r="N3601">
        <v>12</v>
      </c>
      <c r="O3601" t="s">
        <v>859</v>
      </c>
      <c r="P3601" t="s">
        <v>2970</v>
      </c>
      <c r="Q3601" t="s">
        <v>42</v>
      </c>
      <c r="R3601" t="s">
        <v>199</v>
      </c>
      <c r="S3601" t="s">
        <v>256</v>
      </c>
      <c r="T3601">
        <v>66666</v>
      </c>
    </row>
    <row r="3602" spans="1:20" x14ac:dyDescent="0.3">
      <c r="A3602" t="s">
        <v>4520</v>
      </c>
      <c r="B3602" t="str">
        <f>_xlfn.CONCAT(쿼리1[[#This Row],[주문번호]], "-", 쿼리1[[#This Row],[공정명]])</f>
        <v>20241121-904004-제대</v>
      </c>
      <c r="C3602">
        <v>3</v>
      </c>
      <c r="D3602" t="s">
        <v>80</v>
      </c>
      <c r="E3602" s="1">
        <v>45617</v>
      </c>
      <c r="F3602" s="1">
        <v>45630</v>
      </c>
      <c r="G3602" s="1">
        <v>45644</v>
      </c>
      <c r="H3602" s="1">
        <v>45656</v>
      </c>
      <c r="I3602" s="1">
        <v>45644</v>
      </c>
      <c r="J3602" t="s">
        <v>31</v>
      </c>
      <c r="K3602" t="s">
        <v>32</v>
      </c>
      <c r="L3602">
        <v>66666</v>
      </c>
      <c r="M3602">
        <v>17800</v>
      </c>
      <c r="N3602">
        <v>14</v>
      </c>
      <c r="O3602" t="s">
        <v>859</v>
      </c>
      <c r="P3602" t="s">
        <v>2970</v>
      </c>
      <c r="Q3602" t="s">
        <v>42</v>
      </c>
      <c r="R3602" t="s">
        <v>199</v>
      </c>
      <c r="S3602" t="s">
        <v>256</v>
      </c>
      <c r="T3602">
        <v>66666</v>
      </c>
    </row>
    <row r="3603" spans="1:20" x14ac:dyDescent="0.3">
      <c r="A3603" t="s">
        <v>4521</v>
      </c>
      <c r="B3603" t="str">
        <f>_xlfn.CONCAT(쿼리1[[#This Row],[주문번호]], "-", 쿼리1[[#This Row],[공정명]])</f>
        <v>20241002-903002-제대</v>
      </c>
      <c r="C3603">
        <v>3</v>
      </c>
      <c r="D3603" t="s">
        <v>80</v>
      </c>
      <c r="E3603" s="1">
        <v>45567</v>
      </c>
      <c r="F3603" s="1">
        <v>45583</v>
      </c>
      <c r="G3603" s="1">
        <v>45581</v>
      </c>
      <c r="H3603" s="1">
        <v>45656</v>
      </c>
      <c r="I3603" s="1">
        <v>45586</v>
      </c>
      <c r="J3603" t="s">
        <v>31</v>
      </c>
      <c r="K3603" t="s">
        <v>39</v>
      </c>
      <c r="L3603">
        <v>240000</v>
      </c>
      <c r="M3603">
        <v>60000</v>
      </c>
      <c r="N3603">
        <v>-2</v>
      </c>
      <c r="O3603" t="s">
        <v>1159</v>
      </c>
      <c r="P3603" t="s">
        <v>306</v>
      </c>
      <c r="Q3603" t="s">
        <v>42</v>
      </c>
      <c r="R3603" t="s">
        <v>199</v>
      </c>
      <c r="S3603" t="s">
        <v>256</v>
      </c>
      <c r="T3603">
        <v>240000</v>
      </c>
    </row>
    <row r="3604" spans="1:20" x14ac:dyDescent="0.3">
      <c r="A3604" t="s">
        <v>4521</v>
      </c>
      <c r="B3604" t="str">
        <f>_xlfn.CONCAT(쿼리1[[#This Row],[주문번호]], "-", 쿼리1[[#This Row],[공정명]])</f>
        <v>20241002-903002-제대</v>
      </c>
      <c r="C3604">
        <v>3</v>
      </c>
      <c r="D3604" t="s">
        <v>80</v>
      </c>
      <c r="E3604" s="1">
        <v>45567</v>
      </c>
      <c r="F3604" s="1">
        <v>45583</v>
      </c>
      <c r="G3604" s="1">
        <v>45583</v>
      </c>
      <c r="H3604" s="1">
        <v>45656</v>
      </c>
      <c r="I3604" s="1">
        <v>45586</v>
      </c>
      <c r="J3604" t="s">
        <v>31</v>
      </c>
      <c r="K3604" t="s">
        <v>39</v>
      </c>
      <c r="L3604">
        <v>240000</v>
      </c>
      <c r="M3604">
        <v>60000</v>
      </c>
      <c r="N3604">
        <v>0</v>
      </c>
      <c r="O3604" t="s">
        <v>1159</v>
      </c>
      <c r="P3604" t="s">
        <v>306</v>
      </c>
      <c r="Q3604" t="s">
        <v>42</v>
      </c>
      <c r="R3604" t="s">
        <v>199</v>
      </c>
      <c r="S3604" t="s">
        <v>256</v>
      </c>
      <c r="T3604">
        <v>240000</v>
      </c>
    </row>
    <row r="3605" spans="1:20" x14ac:dyDescent="0.3">
      <c r="A3605" t="s">
        <v>4521</v>
      </c>
      <c r="B3605" t="str">
        <f>_xlfn.CONCAT(쿼리1[[#This Row],[주문번호]], "-", 쿼리1[[#This Row],[공정명]])</f>
        <v>20241002-903002-제대</v>
      </c>
      <c r="C3605">
        <v>3</v>
      </c>
      <c r="D3605" t="s">
        <v>80</v>
      </c>
      <c r="E3605" s="1">
        <v>45567</v>
      </c>
      <c r="F3605" s="1">
        <v>45583</v>
      </c>
      <c r="G3605" s="1">
        <v>45586</v>
      </c>
      <c r="H3605" s="1">
        <v>45656</v>
      </c>
      <c r="I3605" s="1">
        <v>45586</v>
      </c>
      <c r="J3605" t="s">
        <v>31</v>
      </c>
      <c r="K3605" t="s">
        <v>32</v>
      </c>
      <c r="L3605">
        <v>240000</v>
      </c>
      <c r="M3605">
        <v>110500</v>
      </c>
      <c r="N3605">
        <v>3</v>
      </c>
      <c r="O3605" t="s">
        <v>1159</v>
      </c>
      <c r="P3605" t="s">
        <v>306</v>
      </c>
      <c r="Q3605" t="s">
        <v>42</v>
      </c>
      <c r="R3605" t="s">
        <v>199</v>
      </c>
      <c r="S3605" t="s">
        <v>256</v>
      </c>
      <c r="T3605">
        <v>240000</v>
      </c>
    </row>
    <row r="3606" spans="1:20" x14ac:dyDescent="0.3">
      <c r="A3606" t="s">
        <v>4522</v>
      </c>
      <c r="B3606" t="str">
        <f>_xlfn.CONCAT(쿼리1[[#This Row],[주문번호]], "-", 쿼리1[[#This Row],[공정명]])</f>
        <v>20241210-903003-제대</v>
      </c>
      <c r="C3606">
        <v>3</v>
      </c>
      <c r="D3606" t="s">
        <v>80</v>
      </c>
      <c r="E3606" s="1">
        <v>45636</v>
      </c>
      <c r="F3606" s="1">
        <v>45652</v>
      </c>
      <c r="G3606" s="1"/>
      <c r="H3606" s="1">
        <v>45656</v>
      </c>
      <c r="I3606" s="1">
        <v>45645</v>
      </c>
      <c r="J3606" t="s">
        <v>21</v>
      </c>
      <c r="K3606" t="s">
        <v>22</v>
      </c>
      <c r="L3606">
        <v>200000</v>
      </c>
      <c r="O3606" t="s">
        <v>1201</v>
      </c>
      <c r="P3606" t="s">
        <v>1150</v>
      </c>
      <c r="Q3606" t="s">
        <v>42</v>
      </c>
      <c r="R3606" t="s">
        <v>199</v>
      </c>
      <c r="S3606" t="s">
        <v>256</v>
      </c>
      <c r="T3606">
        <v>200000</v>
      </c>
    </row>
    <row r="3607" spans="1:20" x14ac:dyDescent="0.3">
      <c r="A3607" t="s">
        <v>4523</v>
      </c>
      <c r="B3607" t="str">
        <f>_xlfn.CONCAT(쿼리1[[#This Row],[주문번호]], "-", 쿼리1[[#This Row],[공정명]])</f>
        <v>20241112-903002-제대</v>
      </c>
      <c r="C3607">
        <v>3</v>
      </c>
      <c r="D3607" t="s">
        <v>80</v>
      </c>
      <c r="E3607" s="1">
        <v>45608</v>
      </c>
      <c r="F3607" s="1">
        <v>45624</v>
      </c>
      <c r="G3607" s="1">
        <v>45625</v>
      </c>
      <c r="H3607" s="1">
        <v>45656</v>
      </c>
      <c r="I3607" s="1">
        <v>45625</v>
      </c>
      <c r="J3607" t="s">
        <v>31</v>
      </c>
      <c r="K3607" t="s">
        <v>32</v>
      </c>
      <c r="L3607">
        <v>240000</v>
      </c>
      <c r="M3607">
        <v>6000</v>
      </c>
      <c r="N3607">
        <v>1</v>
      </c>
      <c r="O3607" t="s">
        <v>1159</v>
      </c>
      <c r="P3607" t="s">
        <v>306</v>
      </c>
      <c r="Q3607" t="s">
        <v>42</v>
      </c>
      <c r="R3607" t="s">
        <v>199</v>
      </c>
      <c r="S3607" t="s">
        <v>256</v>
      </c>
      <c r="T3607">
        <v>240000</v>
      </c>
    </row>
    <row r="3608" spans="1:20" x14ac:dyDescent="0.3">
      <c r="A3608" t="s">
        <v>4524</v>
      </c>
      <c r="B3608" t="str">
        <f>_xlfn.CONCAT(쿼리1[[#This Row],[주문번호]], "-", 쿼리1[[#This Row],[공정명]])</f>
        <v>20241220-2000160621-분단</v>
      </c>
      <c r="C3608">
        <v>1</v>
      </c>
      <c r="D3608" t="s">
        <v>196</v>
      </c>
      <c r="E3608" s="1">
        <v>45646</v>
      </c>
      <c r="F3608" s="1">
        <v>45649</v>
      </c>
      <c r="G3608" s="1">
        <v>45654</v>
      </c>
      <c r="H3608" s="1">
        <v>45656</v>
      </c>
      <c r="I3608" s="1">
        <v>45654</v>
      </c>
      <c r="J3608" t="s">
        <v>31</v>
      </c>
      <c r="K3608" t="s">
        <v>32</v>
      </c>
      <c r="L3608">
        <v>18000</v>
      </c>
      <c r="M3608">
        <v>18000</v>
      </c>
      <c r="N3608">
        <v>5</v>
      </c>
      <c r="O3608" t="s">
        <v>832</v>
      </c>
      <c r="P3608" t="s">
        <v>4525</v>
      </c>
      <c r="Q3608" t="s">
        <v>4526</v>
      </c>
      <c r="R3608" t="s">
        <v>26</v>
      </c>
      <c r="S3608" t="s">
        <v>4391</v>
      </c>
      <c r="T3608">
        <v>360</v>
      </c>
    </row>
    <row r="3609" spans="1:20" x14ac:dyDescent="0.3">
      <c r="A3609" t="s">
        <v>947</v>
      </c>
      <c r="B3609" t="str">
        <f>_xlfn.CONCAT(쿼리1[[#This Row],[주문번호]], "-", 쿼리1[[#This Row],[공정명]])</f>
        <v>20241007-1000165531-분단</v>
      </c>
      <c r="C3609">
        <v>2</v>
      </c>
      <c r="D3609" t="s">
        <v>196</v>
      </c>
      <c r="E3609" s="1">
        <v>45572</v>
      </c>
      <c r="F3609" s="1">
        <v>45582</v>
      </c>
      <c r="G3609" s="1">
        <v>45600</v>
      </c>
      <c r="H3609" s="1">
        <v>45656</v>
      </c>
      <c r="I3609" s="1">
        <v>45602</v>
      </c>
      <c r="J3609" t="s">
        <v>31</v>
      </c>
      <c r="K3609" t="s">
        <v>32</v>
      </c>
      <c r="L3609">
        <v>18000</v>
      </c>
      <c r="M3609">
        <v>18000</v>
      </c>
      <c r="N3609">
        <v>18</v>
      </c>
      <c r="O3609" t="s">
        <v>948</v>
      </c>
      <c r="P3609" t="s">
        <v>949</v>
      </c>
      <c r="Q3609" t="s">
        <v>950</v>
      </c>
      <c r="R3609" t="s">
        <v>26</v>
      </c>
      <c r="S3609" t="s">
        <v>4391</v>
      </c>
      <c r="T3609">
        <v>60000</v>
      </c>
    </row>
    <row r="3610" spans="1:20" x14ac:dyDescent="0.3">
      <c r="A3610" t="s">
        <v>3848</v>
      </c>
      <c r="B3610" t="str">
        <f>_xlfn.CONCAT(쿼리1[[#This Row],[주문번호]], "-", 쿼리1[[#This Row],[공정명]])</f>
        <v>20241118-1000158748-분단</v>
      </c>
      <c r="C3610">
        <v>2</v>
      </c>
      <c r="D3610" t="s">
        <v>196</v>
      </c>
      <c r="E3610" s="1">
        <v>45614</v>
      </c>
      <c r="F3610" s="1">
        <v>45624</v>
      </c>
      <c r="G3610" s="1">
        <v>45622</v>
      </c>
      <c r="H3610" s="1">
        <v>45656</v>
      </c>
      <c r="I3610" s="1">
        <v>45628</v>
      </c>
      <c r="J3610" t="s">
        <v>31</v>
      </c>
      <c r="K3610" t="s">
        <v>39</v>
      </c>
      <c r="L3610">
        <v>3600</v>
      </c>
      <c r="M3610">
        <v>3600</v>
      </c>
      <c r="N3610">
        <v>-2</v>
      </c>
      <c r="O3610" t="s">
        <v>972</v>
      </c>
      <c r="P3610" t="s">
        <v>3849</v>
      </c>
      <c r="Q3610" t="s">
        <v>2424</v>
      </c>
      <c r="R3610" t="s">
        <v>2425</v>
      </c>
      <c r="S3610" t="s">
        <v>4391</v>
      </c>
      <c r="T3610">
        <v>90000</v>
      </c>
    </row>
    <row r="3611" spans="1:20" x14ac:dyDescent="0.3">
      <c r="A3611" t="s">
        <v>3850</v>
      </c>
      <c r="B3611" t="str">
        <f>_xlfn.CONCAT(쿼리1[[#This Row],[주문번호]], "-", 쿼리1[[#This Row],[공정명]])</f>
        <v>20241118-1000158749-분단</v>
      </c>
      <c r="C3611">
        <v>2</v>
      </c>
      <c r="D3611" t="s">
        <v>196</v>
      </c>
      <c r="E3611" s="1">
        <v>45614</v>
      </c>
      <c r="F3611" s="1">
        <v>45624</v>
      </c>
      <c r="G3611" s="1">
        <v>45622</v>
      </c>
      <c r="H3611" s="1">
        <v>45656</v>
      </c>
      <c r="I3611" s="1">
        <v>45628</v>
      </c>
      <c r="J3611" t="s">
        <v>31</v>
      </c>
      <c r="K3611" t="s">
        <v>39</v>
      </c>
      <c r="L3611">
        <v>2400</v>
      </c>
      <c r="M3611">
        <v>2400</v>
      </c>
      <c r="N3611">
        <v>-2</v>
      </c>
      <c r="O3611" t="s">
        <v>972</v>
      </c>
      <c r="P3611" t="s">
        <v>3851</v>
      </c>
      <c r="Q3611" t="s">
        <v>2424</v>
      </c>
      <c r="R3611" t="s">
        <v>2425</v>
      </c>
      <c r="S3611" t="s">
        <v>4391</v>
      </c>
      <c r="T3611">
        <v>48000</v>
      </c>
    </row>
    <row r="3612" spans="1:20" x14ac:dyDescent="0.3">
      <c r="A3612" t="s">
        <v>4162</v>
      </c>
      <c r="B3612" t="str">
        <f>_xlfn.CONCAT(쿼리1[[#This Row],[주문번호]], "-", 쿼리1[[#This Row],[공정명]])</f>
        <v>20241114-1000169619-분단</v>
      </c>
      <c r="C3612">
        <v>2</v>
      </c>
      <c r="D3612" t="s">
        <v>196</v>
      </c>
      <c r="E3612" s="1">
        <v>45610</v>
      </c>
      <c r="F3612" s="1">
        <v>45622</v>
      </c>
      <c r="G3612" s="1"/>
      <c r="H3612" s="1">
        <v>45656</v>
      </c>
      <c r="I3612" s="1">
        <v>45615</v>
      </c>
      <c r="J3612" t="s">
        <v>21</v>
      </c>
      <c r="K3612" t="s">
        <v>22</v>
      </c>
      <c r="L3612">
        <v>6000</v>
      </c>
      <c r="O3612" t="s">
        <v>394</v>
      </c>
      <c r="P3612" t="s">
        <v>2704</v>
      </c>
      <c r="Q3612" t="s">
        <v>42</v>
      </c>
      <c r="R3612" t="s">
        <v>204</v>
      </c>
      <c r="S3612" t="s">
        <v>4391</v>
      </c>
      <c r="T3612">
        <v>24</v>
      </c>
    </row>
    <row r="3613" spans="1:20" x14ac:dyDescent="0.3">
      <c r="A3613" t="s">
        <v>4206</v>
      </c>
      <c r="B3613" t="str">
        <f>_xlfn.CONCAT(쿼리1[[#This Row],[주문번호]], "-", 쿼리1[[#This Row],[공정명]])</f>
        <v>20241219-1000170028-분단</v>
      </c>
      <c r="C3613">
        <v>4</v>
      </c>
      <c r="D3613" t="s">
        <v>196</v>
      </c>
      <c r="E3613" s="1">
        <v>45645</v>
      </c>
      <c r="F3613" s="1">
        <v>45656</v>
      </c>
      <c r="G3613" s="1">
        <v>45650</v>
      </c>
      <c r="H3613" s="1">
        <v>45656</v>
      </c>
      <c r="I3613" s="1">
        <v>45650</v>
      </c>
      <c r="J3613" t="s">
        <v>31</v>
      </c>
      <c r="K3613" t="s">
        <v>39</v>
      </c>
      <c r="L3613">
        <v>4000</v>
      </c>
      <c r="M3613">
        <v>4000</v>
      </c>
      <c r="N3613">
        <v>-6</v>
      </c>
      <c r="O3613" t="s">
        <v>1533</v>
      </c>
      <c r="P3613" t="s">
        <v>4207</v>
      </c>
      <c r="Q3613" t="s">
        <v>4208</v>
      </c>
      <c r="R3613" t="s">
        <v>26</v>
      </c>
      <c r="S3613" t="s">
        <v>4391</v>
      </c>
      <c r="T3613">
        <v>24</v>
      </c>
    </row>
    <row r="3614" spans="1:20" x14ac:dyDescent="0.3">
      <c r="A3614" t="s">
        <v>4209</v>
      </c>
      <c r="B3614" t="str">
        <f>_xlfn.CONCAT(쿼리1[[#This Row],[주문번호]], "-", 쿼리1[[#This Row],[공정명]])</f>
        <v>20241220-1118P0274-분단</v>
      </c>
      <c r="C3614">
        <v>3</v>
      </c>
      <c r="D3614" t="s">
        <v>196</v>
      </c>
      <c r="E3614" s="1">
        <v>45646</v>
      </c>
      <c r="F3614" s="1">
        <v>45657</v>
      </c>
      <c r="G3614" s="1"/>
      <c r="H3614" s="1">
        <v>45656</v>
      </c>
      <c r="I3614" s="1">
        <v>45653</v>
      </c>
      <c r="J3614" t="s">
        <v>21</v>
      </c>
      <c r="K3614" t="s">
        <v>282</v>
      </c>
      <c r="L3614">
        <v>8000</v>
      </c>
      <c r="O3614" t="s">
        <v>4210</v>
      </c>
      <c r="P3614" t="s">
        <v>4211</v>
      </c>
      <c r="Q3614" t="s">
        <v>4212</v>
      </c>
      <c r="R3614" t="s">
        <v>26</v>
      </c>
      <c r="S3614" t="s">
        <v>4391</v>
      </c>
      <c r="T3614">
        <v>32</v>
      </c>
    </row>
    <row r="3615" spans="1:20" x14ac:dyDescent="0.3">
      <c r="A3615" t="s">
        <v>4527</v>
      </c>
      <c r="B3615" t="str">
        <f>_xlfn.CONCAT(쿼리1[[#This Row],[주문번호]], "-", 쿼리1[[#This Row],[공정명]])</f>
        <v>20241220-2000160538-분단</v>
      </c>
      <c r="C3615">
        <v>3</v>
      </c>
      <c r="D3615" t="s">
        <v>196</v>
      </c>
      <c r="E3615" s="1">
        <v>45646</v>
      </c>
      <c r="F3615" s="1">
        <v>45653</v>
      </c>
      <c r="G3615" s="1"/>
      <c r="H3615" s="1">
        <v>45656</v>
      </c>
      <c r="I3615" s="1"/>
      <c r="J3615" t="s">
        <v>21</v>
      </c>
      <c r="K3615" t="s">
        <v>22</v>
      </c>
      <c r="L3615">
        <v>18000</v>
      </c>
      <c r="O3615" t="s">
        <v>832</v>
      </c>
      <c r="P3615" t="s">
        <v>4528</v>
      </c>
      <c r="Q3615" t="s">
        <v>4529</v>
      </c>
      <c r="R3615" t="s">
        <v>26</v>
      </c>
      <c r="S3615" t="s">
        <v>4391</v>
      </c>
      <c r="T3615">
        <v>360</v>
      </c>
    </row>
    <row r="3616" spans="1:20" x14ac:dyDescent="0.3">
      <c r="A3616" t="s">
        <v>4530</v>
      </c>
      <c r="B3616" t="str">
        <f>_xlfn.CONCAT(쿼리1[[#This Row],[주문번호]], "-", 쿼리1[[#This Row],[공정명]])</f>
        <v>20241211-2000159648-분단</v>
      </c>
      <c r="C3616">
        <v>3</v>
      </c>
      <c r="D3616" t="s">
        <v>196</v>
      </c>
      <c r="E3616" s="1">
        <v>45637</v>
      </c>
      <c r="F3616" s="1">
        <v>45642</v>
      </c>
      <c r="G3616" s="1">
        <v>45654</v>
      </c>
      <c r="H3616" s="1">
        <v>45656</v>
      </c>
      <c r="I3616" s="1"/>
      <c r="J3616" t="s">
        <v>101</v>
      </c>
      <c r="K3616" t="s">
        <v>32</v>
      </c>
      <c r="L3616">
        <v>200000</v>
      </c>
      <c r="M3616">
        <v>84000</v>
      </c>
      <c r="N3616">
        <v>12</v>
      </c>
      <c r="O3616" t="s">
        <v>4459</v>
      </c>
      <c r="P3616" t="s">
        <v>4531</v>
      </c>
      <c r="Q3616" t="s">
        <v>4532</v>
      </c>
      <c r="R3616" t="s">
        <v>26</v>
      </c>
      <c r="S3616" t="s">
        <v>4391</v>
      </c>
      <c r="T3616">
        <v>400</v>
      </c>
    </row>
    <row r="3617" spans="1:20" x14ac:dyDescent="0.3">
      <c r="A3617" t="s">
        <v>188</v>
      </c>
      <c r="B3617" t="str">
        <f>_xlfn.CONCAT(쿼리1[[#This Row],[주문번호]], "-", 쿼리1[[#This Row],[공정명]])</f>
        <v>20241126-1000167950-분단</v>
      </c>
      <c r="C3617">
        <v>3</v>
      </c>
      <c r="D3617" t="s">
        <v>196</v>
      </c>
      <c r="E3617" s="1">
        <v>45622</v>
      </c>
      <c r="F3617" s="1">
        <v>45632</v>
      </c>
      <c r="G3617" s="1">
        <v>45633</v>
      </c>
      <c r="H3617" s="1">
        <v>45656</v>
      </c>
      <c r="I3617" s="1">
        <v>45633</v>
      </c>
      <c r="J3617" t="s">
        <v>31</v>
      </c>
      <c r="K3617" t="s">
        <v>32</v>
      </c>
      <c r="L3617">
        <v>9000</v>
      </c>
      <c r="M3617">
        <v>9000</v>
      </c>
      <c r="N3617">
        <v>1</v>
      </c>
      <c r="O3617" t="s">
        <v>180</v>
      </c>
      <c r="P3617" t="s">
        <v>181</v>
      </c>
      <c r="Q3617" t="s">
        <v>182</v>
      </c>
      <c r="R3617" t="s">
        <v>26</v>
      </c>
      <c r="S3617" t="s">
        <v>4391</v>
      </c>
      <c r="T3617">
        <v>20000</v>
      </c>
    </row>
    <row r="3618" spans="1:20" x14ac:dyDescent="0.3">
      <c r="A3618" t="s">
        <v>4213</v>
      </c>
      <c r="B3618" t="str">
        <f>_xlfn.CONCAT(쿼리1[[#This Row],[주문번호]], "-", 쿼리1[[#This Row],[공정명]])</f>
        <v>20241129-1000156550-분단</v>
      </c>
      <c r="C3618">
        <v>4</v>
      </c>
      <c r="D3618" t="s">
        <v>196</v>
      </c>
      <c r="E3618" s="1">
        <v>45625</v>
      </c>
      <c r="F3618" s="1">
        <v>45637</v>
      </c>
      <c r="G3618" s="1">
        <v>45638</v>
      </c>
      <c r="H3618" s="1">
        <v>45656</v>
      </c>
      <c r="I3618" s="1">
        <v>45638</v>
      </c>
      <c r="J3618" t="s">
        <v>31</v>
      </c>
      <c r="K3618" t="s">
        <v>32</v>
      </c>
      <c r="L3618">
        <v>8000</v>
      </c>
      <c r="M3618">
        <v>8000</v>
      </c>
      <c r="N3618">
        <v>1</v>
      </c>
      <c r="O3618" t="s">
        <v>3853</v>
      </c>
      <c r="P3618" t="s">
        <v>4214</v>
      </c>
      <c r="Q3618" t="s">
        <v>4215</v>
      </c>
      <c r="R3618" t="s">
        <v>26</v>
      </c>
      <c r="S3618" t="s">
        <v>4391</v>
      </c>
      <c r="T3618">
        <v>32</v>
      </c>
    </row>
    <row r="3619" spans="1:20" x14ac:dyDescent="0.3">
      <c r="A3619" t="s">
        <v>4216</v>
      </c>
      <c r="B3619" t="str">
        <f>_xlfn.CONCAT(쿼리1[[#This Row],[주문번호]], "-", 쿼리1[[#This Row],[공정명]])</f>
        <v>20241204-1000169871-분단</v>
      </c>
      <c r="C3619">
        <v>2</v>
      </c>
      <c r="D3619" t="s">
        <v>196</v>
      </c>
      <c r="E3619" s="1">
        <v>45630</v>
      </c>
      <c r="F3619" s="1">
        <v>45642</v>
      </c>
      <c r="G3619" s="1">
        <v>45648</v>
      </c>
      <c r="H3619" s="1">
        <v>45656</v>
      </c>
      <c r="I3619" s="1">
        <v>45648</v>
      </c>
      <c r="J3619" t="s">
        <v>31</v>
      </c>
      <c r="K3619" t="s">
        <v>32</v>
      </c>
      <c r="L3619">
        <v>3000</v>
      </c>
      <c r="M3619">
        <v>3000</v>
      </c>
      <c r="N3619">
        <v>6</v>
      </c>
      <c r="O3619" t="s">
        <v>4217</v>
      </c>
      <c r="P3619" t="s">
        <v>4218</v>
      </c>
      <c r="Q3619" t="s">
        <v>4219</v>
      </c>
      <c r="R3619" t="s">
        <v>26</v>
      </c>
      <c r="S3619" t="s">
        <v>4391</v>
      </c>
      <c r="T3619">
        <v>7500</v>
      </c>
    </row>
    <row r="3620" spans="1:20" x14ac:dyDescent="0.3">
      <c r="A3620" t="s">
        <v>4225</v>
      </c>
      <c r="B3620" t="str">
        <f>_xlfn.CONCAT(쿼리1[[#This Row],[주문번호]], "-", 쿼리1[[#This Row],[공정명]])</f>
        <v>20241226-1000169059-분단</v>
      </c>
      <c r="C3620">
        <v>4</v>
      </c>
      <c r="D3620" t="s">
        <v>196</v>
      </c>
      <c r="E3620" s="1">
        <v>45652</v>
      </c>
      <c r="F3620" s="1">
        <v>45664</v>
      </c>
      <c r="G3620" s="1"/>
      <c r="H3620" s="1">
        <v>45656</v>
      </c>
      <c r="I3620" s="1"/>
      <c r="J3620" t="s">
        <v>21</v>
      </c>
      <c r="K3620" t="s">
        <v>282</v>
      </c>
      <c r="L3620">
        <v>12000</v>
      </c>
      <c r="O3620" t="s">
        <v>3853</v>
      </c>
      <c r="P3620" t="s">
        <v>3932</v>
      </c>
      <c r="Q3620" t="s">
        <v>3933</v>
      </c>
      <c r="R3620" t="s">
        <v>26</v>
      </c>
      <c r="S3620" t="s">
        <v>4391</v>
      </c>
      <c r="T3620">
        <v>48</v>
      </c>
    </row>
    <row r="3621" spans="1:20" x14ac:dyDescent="0.3">
      <c r="A3621" t="s">
        <v>4220</v>
      </c>
      <c r="B3621" t="str">
        <f>_xlfn.CONCAT(쿼리1[[#This Row],[주문번호]], "-", 쿼리1[[#This Row],[공정명]])</f>
        <v>20241226-1120P0015-분단</v>
      </c>
      <c r="C3621">
        <v>4</v>
      </c>
      <c r="D3621" t="s">
        <v>196</v>
      </c>
      <c r="E3621" s="1">
        <v>45652</v>
      </c>
      <c r="F3621" s="1">
        <v>45664</v>
      </c>
      <c r="G3621" s="1"/>
      <c r="H3621" s="1">
        <v>45656</v>
      </c>
      <c r="I3621" s="1"/>
      <c r="J3621" t="s">
        <v>21</v>
      </c>
      <c r="K3621" t="s">
        <v>282</v>
      </c>
      <c r="L3621">
        <v>8000</v>
      </c>
      <c r="O3621" t="s">
        <v>141</v>
      </c>
      <c r="P3621" t="s">
        <v>4153</v>
      </c>
      <c r="Q3621" t="s">
        <v>4154</v>
      </c>
      <c r="R3621" t="s">
        <v>26</v>
      </c>
      <c r="S3621" t="s">
        <v>4391</v>
      </c>
      <c r="T3621">
        <v>32</v>
      </c>
    </row>
    <row r="3622" spans="1:20" x14ac:dyDescent="0.3">
      <c r="A3622" t="s">
        <v>4533</v>
      </c>
      <c r="B3622" t="str">
        <f>_xlfn.CONCAT(쿼리1[[#This Row],[주문번호]], "-", 쿼리1[[#This Row],[공정명]])</f>
        <v>20241111-2000159754-분단</v>
      </c>
      <c r="C3622">
        <v>1</v>
      </c>
      <c r="D3622" t="s">
        <v>196</v>
      </c>
      <c r="E3622" s="1">
        <v>45607</v>
      </c>
      <c r="F3622" s="1">
        <v>45608</v>
      </c>
      <c r="G3622" s="1">
        <v>45611</v>
      </c>
      <c r="H3622" s="1">
        <v>45656</v>
      </c>
      <c r="I3622" s="1">
        <v>45611</v>
      </c>
      <c r="J3622" t="s">
        <v>31</v>
      </c>
      <c r="K3622" t="s">
        <v>32</v>
      </c>
      <c r="L3622">
        <v>24000</v>
      </c>
      <c r="M3622">
        <v>24000</v>
      </c>
      <c r="N3622">
        <v>3</v>
      </c>
      <c r="O3622" t="s">
        <v>507</v>
      </c>
      <c r="P3622" t="s">
        <v>4534</v>
      </c>
      <c r="Q3622" t="s">
        <v>4535</v>
      </c>
      <c r="R3622" t="s">
        <v>26</v>
      </c>
      <c r="S3622" t="s">
        <v>4391</v>
      </c>
      <c r="T3622">
        <v>32</v>
      </c>
    </row>
    <row r="3623" spans="1:20" x14ac:dyDescent="0.3">
      <c r="A3623" t="s">
        <v>4203</v>
      </c>
      <c r="B3623" t="str">
        <f>_xlfn.CONCAT(쿼리1[[#This Row],[주문번호]], "-", 쿼리1[[#This Row],[공정명]])</f>
        <v>20241211-1000161948-분단</v>
      </c>
      <c r="C3623">
        <v>4</v>
      </c>
      <c r="D3623" t="s">
        <v>196</v>
      </c>
      <c r="E3623" s="1">
        <v>45637</v>
      </c>
      <c r="F3623" s="1">
        <v>45649</v>
      </c>
      <c r="G3623" s="1">
        <v>45645</v>
      </c>
      <c r="H3623" s="1">
        <v>45656</v>
      </c>
      <c r="I3623" s="1">
        <v>45645</v>
      </c>
      <c r="J3623" t="s">
        <v>31</v>
      </c>
      <c r="K3623" t="s">
        <v>39</v>
      </c>
      <c r="L3623">
        <v>8000</v>
      </c>
      <c r="M3623">
        <v>80000</v>
      </c>
      <c r="N3623">
        <v>-4</v>
      </c>
      <c r="O3623" t="s">
        <v>1533</v>
      </c>
      <c r="P3623" t="s">
        <v>4204</v>
      </c>
      <c r="Q3623" t="s">
        <v>4205</v>
      </c>
      <c r="R3623" t="s">
        <v>26</v>
      </c>
      <c r="S3623" t="s">
        <v>4391</v>
      </c>
      <c r="T3623">
        <v>32</v>
      </c>
    </row>
    <row r="3624" spans="1:20" x14ac:dyDescent="0.3">
      <c r="A3624" t="s">
        <v>4523</v>
      </c>
      <c r="B3624" t="str">
        <f>_xlfn.CONCAT(쿼리1[[#This Row],[주문번호]], "-", 쿼리1[[#This Row],[공정명]])</f>
        <v>20241112-903002-제대</v>
      </c>
      <c r="C3624">
        <v>3</v>
      </c>
      <c r="D3624" t="s">
        <v>80</v>
      </c>
      <c r="E3624" s="1">
        <v>45608</v>
      </c>
      <c r="F3624" s="1">
        <v>45624</v>
      </c>
      <c r="G3624" s="1">
        <v>45625</v>
      </c>
      <c r="H3624" s="1">
        <v>45656</v>
      </c>
      <c r="I3624" s="1">
        <v>45625</v>
      </c>
      <c r="J3624" t="s">
        <v>31</v>
      </c>
      <c r="K3624" t="s">
        <v>32</v>
      </c>
      <c r="L3624">
        <v>240000</v>
      </c>
      <c r="M3624">
        <v>54000</v>
      </c>
      <c r="N3624">
        <v>1</v>
      </c>
      <c r="O3624" t="s">
        <v>1159</v>
      </c>
      <c r="P3624" t="s">
        <v>306</v>
      </c>
      <c r="Q3624" t="s">
        <v>42</v>
      </c>
      <c r="R3624" t="s">
        <v>199</v>
      </c>
      <c r="S3624" t="s">
        <v>256</v>
      </c>
      <c r="T3624">
        <v>240000</v>
      </c>
    </row>
    <row r="3625" spans="1:20" x14ac:dyDescent="0.3">
      <c r="A3625" t="s">
        <v>4523</v>
      </c>
      <c r="B3625" t="str">
        <f>_xlfn.CONCAT(쿼리1[[#This Row],[주문번호]], "-", 쿼리1[[#This Row],[공정명]])</f>
        <v>20241112-903002-제대</v>
      </c>
      <c r="C3625">
        <v>3</v>
      </c>
      <c r="D3625" t="s">
        <v>80</v>
      </c>
      <c r="E3625" s="1">
        <v>45608</v>
      </c>
      <c r="F3625" s="1">
        <v>45624</v>
      </c>
      <c r="G3625" s="1">
        <v>45625</v>
      </c>
      <c r="H3625" s="1">
        <v>45656</v>
      </c>
      <c r="I3625" s="1">
        <v>45625</v>
      </c>
      <c r="J3625" t="s">
        <v>31</v>
      </c>
      <c r="K3625" t="s">
        <v>32</v>
      </c>
      <c r="L3625">
        <v>240000</v>
      </c>
      <c r="M3625">
        <v>169350</v>
      </c>
      <c r="N3625">
        <v>1</v>
      </c>
      <c r="O3625" t="s">
        <v>1159</v>
      </c>
      <c r="P3625" t="s">
        <v>306</v>
      </c>
      <c r="Q3625" t="s">
        <v>42</v>
      </c>
      <c r="R3625" t="s">
        <v>199</v>
      </c>
      <c r="S3625" t="s">
        <v>256</v>
      </c>
      <c r="T3625">
        <v>240000</v>
      </c>
    </row>
    <row r="3626" spans="1:20" x14ac:dyDescent="0.3">
      <c r="A3626" t="s">
        <v>4536</v>
      </c>
      <c r="B3626" t="str">
        <f>_xlfn.CONCAT(쿼리1[[#This Row],[주문번호]], "-", 쿼리1[[#This Row],[공정명]])</f>
        <v>20241216-900002-제대</v>
      </c>
      <c r="C3626">
        <v>2</v>
      </c>
      <c r="D3626" t="s">
        <v>80</v>
      </c>
      <c r="E3626" s="1">
        <v>45642</v>
      </c>
      <c r="F3626" s="1">
        <v>45658</v>
      </c>
      <c r="G3626" s="1"/>
      <c r="H3626" s="1">
        <v>45656</v>
      </c>
      <c r="I3626" s="1"/>
      <c r="J3626" t="s">
        <v>21</v>
      </c>
      <c r="K3626" t="s">
        <v>282</v>
      </c>
      <c r="L3626">
        <v>480000</v>
      </c>
      <c r="O3626" t="s">
        <v>91</v>
      </c>
      <c r="P3626" t="s">
        <v>686</v>
      </c>
      <c r="Q3626" t="s">
        <v>42</v>
      </c>
      <c r="R3626" t="s">
        <v>199</v>
      </c>
      <c r="S3626" t="s">
        <v>256</v>
      </c>
      <c r="T3626">
        <v>480000</v>
      </c>
    </row>
    <row r="3627" spans="1:20" x14ac:dyDescent="0.3">
      <c r="A3627" t="s">
        <v>4537</v>
      </c>
      <c r="B3627" t="str">
        <f>_xlfn.CONCAT(쿼리1[[#This Row],[주문번호]], "-", 쿼리1[[#This Row],[공정명]])</f>
        <v>20241118-900009-제대</v>
      </c>
      <c r="C3627">
        <v>2</v>
      </c>
      <c r="D3627" t="s">
        <v>80</v>
      </c>
      <c r="E3627" s="1">
        <v>45614</v>
      </c>
      <c r="F3627" s="1">
        <v>45630</v>
      </c>
      <c r="G3627" s="1">
        <v>45650</v>
      </c>
      <c r="H3627" s="1">
        <v>45656</v>
      </c>
      <c r="I3627" s="1">
        <v>45625</v>
      </c>
      <c r="J3627" t="s">
        <v>101</v>
      </c>
      <c r="K3627" t="s">
        <v>32</v>
      </c>
      <c r="L3627">
        <v>144000</v>
      </c>
      <c r="M3627">
        <v>58800</v>
      </c>
      <c r="N3627">
        <v>20</v>
      </c>
      <c r="O3627" t="s">
        <v>91</v>
      </c>
      <c r="P3627" t="s">
        <v>198</v>
      </c>
      <c r="Q3627" t="s">
        <v>42</v>
      </c>
      <c r="R3627" t="s">
        <v>199</v>
      </c>
      <c r="S3627" t="s">
        <v>256</v>
      </c>
      <c r="T3627">
        <v>144000</v>
      </c>
    </row>
    <row r="3628" spans="1:20" x14ac:dyDescent="0.3">
      <c r="A3628" t="s">
        <v>4538</v>
      </c>
      <c r="B3628" t="str">
        <f>_xlfn.CONCAT(쿼리1[[#This Row],[주문번호]], "-", 쿼리1[[#This Row],[공정명]])</f>
        <v>20241118-911003-제대</v>
      </c>
      <c r="C3628">
        <v>3</v>
      </c>
      <c r="D3628" t="s">
        <v>80</v>
      </c>
      <c r="E3628" s="1">
        <v>45614</v>
      </c>
      <c r="F3628" s="1">
        <v>45631</v>
      </c>
      <c r="G3628" s="1">
        <v>45643</v>
      </c>
      <c r="H3628" s="1">
        <v>45656</v>
      </c>
      <c r="I3628" s="1">
        <v>45645</v>
      </c>
      <c r="J3628" t="s">
        <v>31</v>
      </c>
      <c r="K3628" t="s">
        <v>32</v>
      </c>
      <c r="L3628">
        <v>133333</v>
      </c>
      <c r="M3628">
        <v>45000</v>
      </c>
      <c r="N3628">
        <v>12</v>
      </c>
      <c r="O3628" t="s">
        <v>3239</v>
      </c>
      <c r="P3628" t="s">
        <v>1150</v>
      </c>
      <c r="Q3628" t="s">
        <v>42</v>
      </c>
      <c r="R3628" t="s">
        <v>199</v>
      </c>
      <c r="S3628" t="s">
        <v>256</v>
      </c>
      <c r="T3628">
        <v>133333</v>
      </c>
    </row>
    <row r="3629" spans="1:20" x14ac:dyDescent="0.3">
      <c r="A3629" t="s">
        <v>4538</v>
      </c>
      <c r="B3629" t="str">
        <f>_xlfn.CONCAT(쿼리1[[#This Row],[주문번호]], "-", 쿼리1[[#This Row],[공정명]])</f>
        <v>20241118-911003-제대</v>
      </c>
      <c r="C3629">
        <v>3</v>
      </c>
      <c r="D3629" t="s">
        <v>80</v>
      </c>
      <c r="E3629" s="1">
        <v>45614</v>
      </c>
      <c r="F3629" s="1">
        <v>45631</v>
      </c>
      <c r="G3629" s="1">
        <v>45644</v>
      </c>
      <c r="H3629" s="1">
        <v>45656</v>
      </c>
      <c r="I3629" s="1">
        <v>45645</v>
      </c>
      <c r="J3629" t="s">
        <v>31</v>
      </c>
      <c r="K3629" t="s">
        <v>32</v>
      </c>
      <c r="L3629">
        <v>133333</v>
      </c>
      <c r="M3629">
        <v>45000</v>
      </c>
      <c r="N3629">
        <v>13</v>
      </c>
      <c r="O3629" t="s">
        <v>3239</v>
      </c>
      <c r="P3629" t="s">
        <v>1150</v>
      </c>
      <c r="Q3629" t="s">
        <v>42</v>
      </c>
      <c r="R3629" t="s">
        <v>199</v>
      </c>
      <c r="S3629" t="s">
        <v>256</v>
      </c>
      <c r="T3629">
        <v>133333</v>
      </c>
    </row>
    <row r="3630" spans="1:20" x14ac:dyDescent="0.3">
      <c r="A3630" t="s">
        <v>4538</v>
      </c>
      <c r="B3630" t="str">
        <f>_xlfn.CONCAT(쿼리1[[#This Row],[주문번호]], "-", 쿼리1[[#This Row],[공정명]])</f>
        <v>20241118-911003-제대</v>
      </c>
      <c r="C3630">
        <v>3</v>
      </c>
      <c r="D3630" t="s">
        <v>80</v>
      </c>
      <c r="E3630" s="1">
        <v>45614</v>
      </c>
      <c r="F3630" s="1">
        <v>45631</v>
      </c>
      <c r="G3630" s="1">
        <v>45645</v>
      </c>
      <c r="H3630" s="1">
        <v>45656</v>
      </c>
      <c r="I3630" s="1">
        <v>45645</v>
      </c>
      <c r="J3630" t="s">
        <v>31</v>
      </c>
      <c r="K3630" t="s">
        <v>32</v>
      </c>
      <c r="L3630">
        <v>133333</v>
      </c>
      <c r="M3630">
        <v>34000</v>
      </c>
      <c r="N3630">
        <v>14</v>
      </c>
      <c r="O3630" t="s">
        <v>3239</v>
      </c>
      <c r="P3630" t="s">
        <v>1150</v>
      </c>
      <c r="Q3630" t="s">
        <v>42</v>
      </c>
      <c r="R3630" t="s">
        <v>199</v>
      </c>
      <c r="S3630" t="s">
        <v>256</v>
      </c>
      <c r="T3630">
        <v>133333</v>
      </c>
    </row>
    <row r="3631" spans="1:20" x14ac:dyDescent="0.3">
      <c r="A3631" t="s">
        <v>4539</v>
      </c>
      <c r="B3631" t="str">
        <f>_xlfn.CONCAT(쿼리1[[#This Row],[주문번호]], "-", 쿼리1[[#This Row],[공정명]])</f>
        <v>20241121-914003-제대</v>
      </c>
      <c r="C3631">
        <v>3</v>
      </c>
      <c r="D3631" t="s">
        <v>80</v>
      </c>
      <c r="E3631" s="1">
        <v>45617</v>
      </c>
      <c r="F3631" s="1">
        <v>45630</v>
      </c>
      <c r="G3631" s="1">
        <v>45650</v>
      </c>
      <c r="H3631" s="1">
        <v>45656</v>
      </c>
      <c r="I3631" s="1">
        <v>45650</v>
      </c>
      <c r="J3631" t="s">
        <v>31</v>
      </c>
      <c r="K3631" t="s">
        <v>32</v>
      </c>
      <c r="L3631">
        <v>4800</v>
      </c>
      <c r="M3631">
        <v>45000</v>
      </c>
      <c r="N3631">
        <v>20</v>
      </c>
      <c r="O3631" t="s">
        <v>4540</v>
      </c>
      <c r="P3631" t="s">
        <v>4541</v>
      </c>
      <c r="Q3631" t="s">
        <v>42</v>
      </c>
      <c r="R3631" t="s">
        <v>199</v>
      </c>
      <c r="S3631" t="s">
        <v>256</v>
      </c>
      <c r="T3631">
        <v>4800</v>
      </c>
    </row>
    <row r="3632" spans="1:20" x14ac:dyDescent="0.3">
      <c r="A3632" t="s">
        <v>4542</v>
      </c>
      <c r="B3632" t="str">
        <f>_xlfn.CONCAT(쿼리1[[#This Row],[주문번호]], "-", 쿼리1[[#This Row],[공정명]])</f>
        <v>20241205-903002-제대</v>
      </c>
      <c r="C3632">
        <v>3</v>
      </c>
      <c r="D3632" t="s">
        <v>80</v>
      </c>
      <c r="E3632" s="1">
        <v>45631</v>
      </c>
      <c r="F3632" s="1">
        <v>45651</v>
      </c>
      <c r="G3632" s="1">
        <v>45650</v>
      </c>
      <c r="H3632" s="1">
        <v>45656</v>
      </c>
      <c r="I3632" s="1">
        <v>45649</v>
      </c>
      <c r="J3632" t="s">
        <v>101</v>
      </c>
      <c r="K3632" t="s">
        <v>39</v>
      </c>
      <c r="L3632">
        <v>400000</v>
      </c>
      <c r="M3632">
        <v>60000</v>
      </c>
      <c r="N3632">
        <v>-1</v>
      </c>
      <c r="O3632" t="s">
        <v>1159</v>
      </c>
      <c r="P3632" t="s">
        <v>306</v>
      </c>
      <c r="Q3632" t="s">
        <v>42</v>
      </c>
      <c r="R3632" t="s">
        <v>199</v>
      </c>
      <c r="S3632" t="s">
        <v>256</v>
      </c>
      <c r="T3632">
        <v>400000</v>
      </c>
    </row>
    <row r="3633" spans="1:20" x14ac:dyDescent="0.3">
      <c r="A3633" t="s">
        <v>4542</v>
      </c>
      <c r="B3633" t="str">
        <f>_xlfn.CONCAT(쿼리1[[#This Row],[주문번호]], "-", 쿼리1[[#This Row],[공정명]])</f>
        <v>20241205-903002-제대</v>
      </c>
      <c r="C3633">
        <v>3</v>
      </c>
      <c r="D3633" t="s">
        <v>80</v>
      </c>
      <c r="E3633" s="1">
        <v>45631</v>
      </c>
      <c r="F3633" s="1">
        <v>45651</v>
      </c>
      <c r="G3633" s="1">
        <v>45652</v>
      </c>
      <c r="H3633" s="1">
        <v>45656</v>
      </c>
      <c r="I3633" s="1">
        <v>45649</v>
      </c>
      <c r="J3633" t="s">
        <v>101</v>
      </c>
      <c r="K3633" t="s">
        <v>32</v>
      </c>
      <c r="L3633">
        <v>400000</v>
      </c>
      <c r="M3633">
        <v>120000</v>
      </c>
      <c r="N3633">
        <v>1</v>
      </c>
      <c r="O3633" t="s">
        <v>1159</v>
      </c>
      <c r="P3633" t="s">
        <v>306</v>
      </c>
      <c r="Q3633" t="s">
        <v>42</v>
      </c>
      <c r="R3633" t="s">
        <v>199</v>
      </c>
      <c r="S3633" t="s">
        <v>256</v>
      </c>
      <c r="T3633">
        <v>400000</v>
      </c>
    </row>
    <row r="3634" spans="1:20" x14ac:dyDescent="0.3">
      <c r="A3634" t="s">
        <v>4542</v>
      </c>
      <c r="B3634" t="str">
        <f>_xlfn.CONCAT(쿼리1[[#This Row],[주문번호]], "-", 쿼리1[[#This Row],[공정명]])</f>
        <v>20241205-903002-제대</v>
      </c>
      <c r="C3634">
        <v>3</v>
      </c>
      <c r="D3634" t="s">
        <v>80</v>
      </c>
      <c r="E3634" s="1">
        <v>45631</v>
      </c>
      <c r="F3634" s="1">
        <v>45651</v>
      </c>
      <c r="G3634" s="1">
        <v>45653</v>
      </c>
      <c r="H3634" s="1">
        <v>45656</v>
      </c>
      <c r="I3634" s="1">
        <v>45649</v>
      </c>
      <c r="J3634" t="s">
        <v>101</v>
      </c>
      <c r="K3634" t="s">
        <v>32</v>
      </c>
      <c r="L3634">
        <v>400000</v>
      </c>
      <c r="M3634">
        <v>120000</v>
      </c>
      <c r="N3634">
        <v>2</v>
      </c>
      <c r="O3634" t="s">
        <v>1159</v>
      </c>
      <c r="P3634" t="s">
        <v>306</v>
      </c>
      <c r="Q3634" t="s">
        <v>42</v>
      </c>
      <c r="R3634" t="s">
        <v>199</v>
      </c>
      <c r="S3634" t="s">
        <v>256</v>
      </c>
      <c r="T3634">
        <v>400000</v>
      </c>
    </row>
    <row r="3635" spans="1:20" x14ac:dyDescent="0.3">
      <c r="A3635" t="s">
        <v>4542</v>
      </c>
      <c r="B3635" t="str">
        <f>_xlfn.CONCAT(쿼리1[[#This Row],[주문번호]], "-", 쿼리1[[#This Row],[공정명]])</f>
        <v>20241205-903002-제대</v>
      </c>
      <c r="C3635">
        <v>3</v>
      </c>
      <c r="D3635" t="s">
        <v>80</v>
      </c>
      <c r="E3635" s="1">
        <v>45631</v>
      </c>
      <c r="F3635" s="1">
        <v>45651</v>
      </c>
      <c r="G3635" s="1">
        <v>45653</v>
      </c>
      <c r="H3635" s="1">
        <v>45656</v>
      </c>
      <c r="I3635" s="1">
        <v>45649</v>
      </c>
      <c r="J3635" t="s">
        <v>101</v>
      </c>
      <c r="K3635" t="s">
        <v>32</v>
      </c>
      <c r="L3635">
        <v>400000</v>
      </c>
      <c r="M3635">
        <v>60000</v>
      </c>
      <c r="N3635">
        <v>2</v>
      </c>
      <c r="O3635" t="s">
        <v>1159</v>
      </c>
      <c r="P3635" t="s">
        <v>306</v>
      </c>
      <c r="Q3635" t="s">
        <v>42</v>
      </c>
      <c r="R3635" t="s">
        <v>199</v>
      </c>
      <c r="S3635" t="s">
        <v>256</v>
      </c>
      <c r="T3635">
        <v>400000</v>
      </c>
    </row>
    <row r="3636" spans="1:20" x14ac:dyDescent="0.3">
      <c r="A3636" t="s">
        <v>4543</v>
      </c>
      <c r="B3636" t="str">
        <f>_xlfn.CONCAT(쿼리1[[#This Row],[주문번호]], "-", 쿼리1[[#This Row],[공정명]])</f>
        <v>20241025-900004-제대</v>
      </c>
      <c r="C3636">
        <v>2</v>
      </c>
      <c r="D3636" t="s">
        <v>80</v>
      </c>
      <c r="E3636" s="1">
        <v>45590</v>
      </c>
      <c r="F3636" s="1">
        <v>45611</v>
      </c>
      <c r="G3636" s="1">
        <v>45628</v>
      </c>
      <c r="H3636" s="1">
        <v>45656</v>
      </c>
      <c r="I3636" s="1">
        <v>45649</v>
      </c>
      <c r="J3636" t="s">
        <v>31</v>
      </c>
      <c r="K3636" t="s">
        <v>32</v>
      </c>
      <c r="L3636">
        <v>400000</v>
      </c>
      <c r="M3636">
        <v>93000</v>
      </c>
      <c r="N3636">
        <v>17</v>
      </c>
      <c r="O3636" t="s">
        <v>91</v>
      </c>
      <c r="P3636" t="s">
        <v>666</v>
      </c>
      <c r="Q3636" t="s">
        <v>42</v>
      </c>
      <c r="R3636" t="s">
        <v>199</v>
      </c>
      <c r="S3636" t="s">
        <v>256</v>
      </c>
      <c r="T3636">
        <v>400000</v>
      </c>
    </row>
    <row r="3637" spans="1:20" x14ac:dyDescent="0.3">
      <c r="A3637" t="s">
        <v>4543</v>
      </c>
      <c r="B3637" t="str">
        <f>_xlfn.CONCAT(쿼리1[[#This Row],[주문번호]], "-", 쿼리1[[#This Row],[공정명]])</f>
        <v>20241025-900004-제대</v>
      </c>
      <c r="C3637">
        <v>2</v>
      </c>
      <c r="D3637" t="s">
        <v>80</v>
      </c>
      <c r="E3637" s="1">
        <v>45590</v>
      </c>
      <c r="F3637" s="1">
        <v>45611</v>
      </c>
      <c r="G3637" s="1">
        <v>45629</v>
      </c>
      <c r="H3637" s="1">
        <v>45656</v>
      </c>
      <c r="I3637" s="1">
        <v>45649</v>
      </c>
      <c r="J3637" t="s">
        <v>31</v>
      </c>
      <c r="K3637" t="s">
        <v>32</v>
      </c>
      <c r="L3637">
        <v>400000</v>
      </c>
      <c r="M3637">
        <v>93000</v>
      </c>
      <c r="N3637">
        <v>18</v>
      </c>
      <c r="O3637" t="s">
        <v>91</v>
      </c>
      <c r="P3637" t="s">
        <v>666</v>
      </c>
      <c r="Q3637" t="s">
        <v>42</v>
      </c>
      <c r="R3637" t="s">
        <v>199</v>
      </c>
      <c r="S3637" t="s">
        <v>256</v>
      </c>
      <c r="T3637">
        <v>400000</v>
      </c>
    </row>
    <row r="3638" spans="1:20" x14ac:dyDescent="0.3">
      <c r="A3638" t="s">
        <v>4543</v>
      </c>
      <c r="B3638" t="str">
        <f>_xlfn.CONCAT(쿼리1[[#This Row],[주문번호]], "-", 쿼리1[[#This Row],[공정명]])</f>
        <v>20241025-900004-제대</v>
      </c>
      <c r="C3638">
        <v>2</v>
      </c>
      <c r="D3638" t="s">
        <v>80</v>
      </c>
      <c r="E3638" s="1">
        <v>45590</v>
      </c>
      <c r="F3638" s="1">
        <v>45611</v>
      </c>
      <c r="G3638" s="1">
        <v>45630</v>
      </c>
      <c r="H3638" s="1">
        <v>45656</v>
      </c>
      <c r="I3638" s="1">
        <v>45649</v>
      </c>
      <c r="J3638" t="s">
        <v>31</v>
      </c>
      <c r="K3638" t="s">
        <v>32</v>
      </c>
      <c r="L3638">
        <v>400000</v>
      </c>
      <c r="M3638">
        <v>93000</v>
      </c>
      <c r="N3638">
        <v>19</v>
      </c>
      <c r="O3638" t="s">
        <v>91</v>
      </c>
      <c r="P3638" t="s">
        <v>666</v>
      </c>
      <c r="Q3638" t="s">
        <v>42</v>
      </c>
      <c r="R3638" t="s">
        <v>199</v>
      </c>
      <c r="S3638" t="s">
        <v>256</v>
      </c>
      <c r="T3638">
        <v>400000</v>
      </c>
    </row>
    <row r="3639" spans="1:20" x14ac:dyDescent="0.3">
      <c r="A3639" t="s">
        <v>4543</v>
      </c>
      <c r="B3639" t="str">
        <f>_xlfn.CONCAT(쿼리1[[#This Row],[주문번호]], "-", 쿼리1[[#This Row],[공정명]])</f>
        <v>20241025-900004-제대</v>
      </c>
      <c r="C3639">
        <v>2</v>
      </c>
      <c r="D3639" t="s">
        <v>80</v>
      </c>
      <c r="E3639" s="1">
        <v>45590</v>
      </c>
      <c r="F3639" s="1">
        <v>45611</v>
      </c>
      <c r="G3639" s="1">
        <v>45642</v>
      </c>
      <c r="H3639" s="1">
        <v>45656</v>
      </c>
      <c r="I3639" s="1">
        <v>45649</v>
      </c>
      <c r="J3639" t="s">
        <v>31</v>
      </c>
      <c r="K3639" t="s">
        <v>32</v>
      </c>
      <c r="L3639">
        <v>400000</v>
      </c>
      <c r="M3639">
        <v>84000</v>
      </c>
      <c r="N3639">
        <v>31</v>
      </c>
      <c r="O3639" t="s">
        <v>91</v>
      </c>
      <c r="P3639" t="s">
        <v>666</v>
      </c>
      <c r="Q3639" t="s">
        <v>42</v>
      </c>
      <c r="R3639" t="s">
        <v>199</v>
      </c>
      <c r="S3639" t="s">
        <v>256</v>
      </c>
      <c r="T3639">
        <v>400000</v>
      </c>
    </row>
    <row r="3640" spans="1:20" x14ac:dyDescent="0.3">
      <c r="A3640" t="s">
        <v>4543</v>
      </c>
      <c r="B3640" t="str">
        <f>_xlfn.CONCAT(쿼리1[[#This Row],[주문번호]], "-", 쿼리1[[#This Row],[공정명]])</f>
        <v>20241025-900004-제대</v>
      </c>
      <c r="C3640">
        <v>2</v>
      </c>
      <c r="D3640" t="s">
        <v>80</v>
      </c>
      <c r="E3640" s="1">
        <v>45590</v>
      </c>
      <c r="F3640" s="1">
        <v>45611</v>
      </c>
      <c r="G3640" s="1">
        <v>45645</v>
      </c>
      <c r="H3640" s="1">
        <v>45656</v>
      </c>
      <c r="I3640" s="1">
        <v>45649</v>
      </c>
      <c r="J3640" t="s">
        <v>31</v>
      </c>
      <c r="K3640" t="s">
        <v>32</v>
      </c>
      <c r="L3640">
        <v>400000</v>
      </c>
      <c r="M3640">
        <v>9000</v>
      </c>
      <c r="N3640">
        <v>34</v>
      </c>
      <c r="O3640" t="s">
        <v>91</v>
      </c>
      <c r="P3640" t="s">
        <v>666</v>
      </c>
      <c r="Q3640" t="s">
        <v>42</v>
      </c>
      <c r="R3640" t="s">
        <v>199</v>
      </c>
      <c r="S3640" t="s">
        <v>256</v>
      </c>
      <c r="T3640">
        <v>400000</v>
      </c>
    </row>
    <row r="3641" spans="1:20" x14ac:dyDescent="0.3">
      <c r="A3641" t="s">
        <v>4543</v>
      </c>
      <c r="B3641" t="str">
        <f>_xlfn.CONCAT(쿼리1[[#This Row],[주문번호]], "-", 쿼리1[[#This Row],[공정명]])</f>
        <v>20241025-900004-제대</v>
      </c>
      <c r="C3641">
        <v>2</v>
      </c>
      <c r="D3641" t="s">
        <v>80</v>
      </c>
      <c r="E3641" s="1">
        <v>45590</v>
      </c>
      <c r="F3641" s="1">
        <v>45611</v>
      </c>
      <c r="G3641" s="1">
        <v>45649</v>
      </c>
      <c r="H3641" s="1">
        <v>45656</v>
      </c>
      <c r="I3641" s="1">
        <v>45649</v>
      </c>
      <c r="J3641" t="s">
        <v>31</v>
      </c>
      <c r="K3641" t="s">
        <v>32</v>
      </c>
      <c r="L3641">
        <v>400000</v>
      </c>
      <c r="M3641">
        <v>3100</v>
      </c>
      <c r="N3641">
        <v>38</v>
      </c>
      <c r="O3641" t="s">
        <v>91</v>
      </c>
      <c r="P3641" t="s">
        <v>666</v>
      </c>
      <c r="Q3641" t="s">
        <v>42</v>
      </c>
      <c r="R3641" t="s">
        <v>199</v>
      </c>
      <c r="S3641" t="s">
        <v>256</v>
      </c>
      <c r="T3641">
        <v>400000</v>
      </c>
    </row>
    <row r="3642" spans="1:20" x14ac:dyDescent="0.3">
      <c r="A3642" t="s">
        <v>4544</v>
      </c>
      <c r="B3642" t="str">
        <f>_xlfn.CONCAT(쿼리1[[#This Row],[주문번호]], "-", 쿼리1[[#This Row],[공정명]])</f>
        <v>20241007-910514-제대</v>
      </c>
      <c r="C3642">
        <v>2</v>
      </c>
      <c r="D3642" t="s">
        <v>80</v>
      </c>
      <c r="E3642" s="1">
        <v>45572</v>
      </c>
      <c r="F3642" s="1">
        <v>45587</v>
      </c>
      <c r="G3642" s="1">
        <v>45589</v>
      </c>
      <c r="H3642" s="1">
        <v>45656</v>
      </c>
      <c r="I3642" s="1">
        <v>45589</v>
      </c>
      <c r="J3642" t="s">
        <v>31</v>
      </c>
      <c r="K3642" t="s">
        <v>32</v>
      </c>
      <c r="L3642">
        <v>72000</v>
      </c>
      <c r="M3642">
        <v>10000</v>
      </c>
      <c r="N3642">
        <v>2</v>
      </c>
      <c r="O3642" t="s">
        <v>4440</v>
      </c>
      <c r="P3642" t="s">
        <v>1869</v>
      </c>
      <c r="Q3642" t="s">
        <v>42</v>
      </c>
      <c r="R3642" t="s">
        <v>199</v>
      </c>
      <c r="S3642" t="s">
        <v>256</v>
      </c>
      <c r="T3642">
        <v>72000</v>
      </c>
    </row>
    <row r="3643" spans="1:20" x14ac:dyDescent="0.3">
      <c r="A3643" t="s">
        <v>4545</v>
      </c>
      <c r="B3643" t="str">
        <f>_xlfn.CONCAT(쿼리1[[#This Row],[주문번호]], "-", 쿼리1[[#This Row],[공정명]])</f>
        <v>20241008-910513-제대</v>
      </c>
      <c r="C3643">
        <v>2</v>
      </c>
      <c r="D3643" t="s">
        <v>80</v>
      </c>
      <c r="E3643" s="1">
        <v>45573</v>
      </c>
      <c r="F3643" s="1">
        <v>45587</v>
      </c>
      <c r="G3643" s="1">
        <v>45590</v>
      </c>
      <c r="H3643" s="1">
        <v>45656</v>
      </c>
      <c r="I3643" s="1">
        <v>45590</v>
      </c>
      <c r="J3643" t="s">
        <v>31</v>
      </c>
      <c r="K3643" t="s">
        <v>32</v>
      </c>
      <c r="L3643">
        <v>30000</v>
      </c>
      <c r="M3643">
        <v>29900</v>
      </c>
      <c r="N3643">
        <v>3</v>
      </c>
      <c r="O3643" t="s">
        <v>4440</v>
      </c>
      <c r="P3643" t="s">
        <v>737</v>
      </c>
      <c r="Q3643" t="s">
        <v>42</v>
      </c>
      <c r="R3643" t="s">
        <v>199</v>
      </c>
      <c r="S3643" t="s">
        <v>256</v>
      </c>
      <c r="T3643">
        <v>30000</v>
      </c>
    </row>
    <row r="3644" spans="1:20" x14ac:dyDescent="0.3">
      <c r="A3644" t="s">
        <v>4546</v>
      </c>
      <c r="B3644" t="str">
        <f>_xlfn.CONCAT(쿼리1[[#This Row],[주문번호]], "-", 쿼리1[[#This Row],[공정명]])</f>
        <v>20241007-910512-제대</v>
      </c>
      <c r="C3644">
        <v>2</v>
      </c>
      <c r="D3644" t="s">
        <v>80</v>
      </c>
      <c r="E3644" s="1">
        <v>45572</v>
      </c>
      <c r="F3644" s="1">
        <v>45587</v>
      </c>
      <c r="G3644" s="1">
        <v>45601</v>
      </c>
      <c r="H3644" s="1">
        <v>45656</v>
      </c>
      <c r="I3644" s="1">
        <v>45601</v>
      </c>
      <c r="J3644" t="s">
        <v>31</v>
      </c>
      <c r="K3644" t="s">
        <v>32</v>
      </c>
      <c r="L3644">
        <v>112500</v>
      </c>
      <c r="M3644">
        <v>60000</v>
      </c>
      <c r="N3644">
        <v>14</v>
      </c>
      <c r="O3644" t="s">
        <v>4440</v>
      </c>
      <c r="P3644" t="s">
        <v>2088</v>
      </c>
      <c r="Q3644" t="s">
        <v>42</v>
      </c>
      <c r="R3644" t="s">
        <v>199</v>
      </c>
      <c r="S3644" t="s">
        <v>256</v>
      </c>
      <c r="T3644">
        <v>112500</v>
      </c>
    </row>
    <row r="3645" spans="1:20" x14ac:dyDescent="0.3">
      <c r="A3645" t="s">
        <v>4546</v>
      </c>
      <c r="B3645" t="str">
        <f>_xlfn.CONCAT(쿼리1[[#This Row],[주문번호]], "-", 쿼리1[[#This Row],[공정명]])</f>
        <v>20241007-910512-제대</v>
      </c>
      <c r="C3645">
        <v>2</v>
      </c>
      <c r="D3645" t="s">
        <v>80</v>
      </c>
      <c r="E3645" s="1">
        <v>45572</v>
      </c>
      <c r="F3645" s="1">
        <v>45587</v>
      </c>
      <c r="G3645" s="1">
        <v>45601</v>
      </c>
      <c r="H3645" s="1">
        <v>45656</v>
      </c>
      <c r="I3645" s="1">
        <v>45601</v>
      </c>
      <c r="J3645" t="s">
        <v>31</v>
      </c>
      <c r="K3645" t="s">
        <v>32</v>
      </c>
      <c r="L3645">
        <v>112500</v>
      </c>
      <c r="M3645">
        <v>49600</v>
      </c>
      <c r="N3645">
        <v>14</v>
      </c>
      <c r="O3645" t="s">
        <v>4440</v>
      </c>
      <c r="P3645" t="s">
        <v>2088</v>
      </c>
      <c r="Q3645" t="s">
        <v>42</v>
      </c>
      <c r="R3645" t="s">
        <v>199</v>
      </c>
      <c r="S3645" t="s">
        <v>256</v>
      </c>
      <c r="T3645">
        <v>112500</v>
      </c>
    </row>
    <row r="3646" spans="1:20" x14ac:dyDescent="0.3">
      <c r="A3646" t="s">
        <v>4547</v>
      </c>
      <c r="B3646" t="str">
        <f>_xlfn.CONCAT(쿼리1[[#This Row],[주문번호]], "-", 쿼리1[[#This Row],[공정명]])</f>
        <v>20240927-900010-제대</v>
      </c>
      <c r="C3646">
        <v>2</v>
      </c>
      <c r="D3646" t="s">
        <v>80</v>
      </c>
      <c r="E3646" s="1">
        <v>45562</v>
      </c>
      <c r="F3646" s="1">
        <v>45576</v>
      </c>
      <c r="G3646" s="1"/>
      <c r="H3646" s="1">
        <v>45656</v>
      </c>
      <c r="I3646" s="1">
        <v>45562</v>
      </c>
      <c r="J3646" t="s">
        <v>21</v>
      </c>
      <c r="K3646" t="s">
        <v>22</v>
      </c>
      <c r="L3646">
        <v>96000</v>
      </c>
      <c r="O3646" t="s">
        <v>91</v>
      </c>
      <c r="P3646" t="s">
        <v>1021</v>
      </c>
      <c r="Q3646" t="s">
        <v>42</v>
      </c>
      <c r="R3646" t="s">
        <v>199</v>
      </c>
      <c r="S3646" t="s">
        <v>256</v>
      </c>
      <c r="T3646">
        <v>96000</v>
      </c>
    </row>
    <row r="3647" spans="1:20" x14ac:dyDescent="0.3">
      <c r="A3647" t="s">
        <v>4548</v>
      </c>
      <c r="B3647" t="str">
        <f>_xlfn.CONCAT(쿼리1[[#This Row],[주문번호]], "-", 쿼리1[[#This Row],[공정명]])</f>
        <v>20241118-900004-제대</v>
      </c>
      <c r="C3647">
        <v>2</v>
      </c>
      <c r="D3647" t="s">
        <v>80</v>
      </c>
      <c r="E3647" s="1">
        <v>45614</v>
      </c>
      <c r="F3647" s="1">
        <v>45642</v>
      </c>
      <c r="G3647" s="1">
        <v>45649</v>
      </c>
      <c r="H3647" s="1">
        <v>45656</v>
      </c>
      <c r="I3647" s="1"/>
      <c r="J3647" t="s">
        <v>101</v>
      </c>
      <c r="K3647" t="s">
        <v>32</v>
      </c>
      <c r="L3647">
        <v>666666</v>
      </c>
      <c r="M3647">
        <v>62000</v>
      </c>
      <c r="N3647">
        <v>7</v>
      </c>
      <c r="O3647" t="s">
        <v>91</v>
      </c>
      <c r="P3647" t="s">
        <v>666</v>
      </c>
      <c r="Q3647" t="s">
        <v>42</v>
      </c>
      <c r="R3647" t="s">
        <v>199</v>
      </c>
      <c r="S3647" t="s">
        <v>256</v>
      </c>
      <c r="T3647">
        <v>666666</v>
      </c>
    </row>
    <row r="3648" spans="1:20" x14ac:dyDescent="0.3">
      <c r="A3648" t="s">
        <v>4549</v>
      </c>
      <c r="B3648" t="str">
        <f>_xlfn.CONCAT(쿼리1[[#This Row],[주문번호]], "-", 쿼리1[[#This Row],[공정명]])</f>
        <v>20241118-900008-제대</v>
      </c>
      <c r="C3648">
        <v>2</v>
      </c>
      <c r="D3648" t="s">
        <v>80</v>
      </c>
      <c r="E3648" s="1">
        <v>45614</v>
      </c>
      <c r="F3648" s="1">
        <v>45642</v>
      </c>
      <c r="G3648" s="1">
        <v>45652</v>
      </c>
      <c r="H3648" s="1">
        <v>45656</v>
      </c>
      <c r="I3648" s="1"/>
      <c r="J3648" t="s">
        <v>101</v>
      </c>
      <c r="K3648" t="s">
        <v>32</v>
      </c>
      <c r="L3648">
        <v>480000</v>
      </c>
      <c r="M3648">
        <v>172800</v>
      </c>
      <c r="N3648">
        <v>10</v>
      </c>
      <c r="O3648" t="s">
        <v>1192</v>
      </c>
      <c r="P3648" t="s">
        <v>1193</v>
      </c>
      <c r="Q3648" t="s">
        <v>42</v>
      </c>
      <c r="R3648" t="s">
        <v>199</v>
      </c>
      <c r="S3648" t="s">
        <v>256</v>
      </c>
      <c r="T3648">
        <v>480000</v>
      </c>
    </row>
    <row r="3649" spans="1:20" x14ac:dyDescent="0.3">
      <c r="A3649" t="s">
        <v>4549</v>
      </c>
      <c r="B3649" t="str">
        <f>_xlfn.CONCAT(쿼리1[[#This Row],[주문번호]], "-", 쿼리1[[#This Row],[공정명]])</f>
        <v>20241118-900008-제대</v>
      </c>
      <c r="C3649">
        <v>2</v>
      </c>
      <c r="D3649" t="s">
        <v>80</v>
      </c>
      <c r="E3649" s="1">
        <v>45614</v>
      </c>
      <c r="F3649" s="1">
        <v>45642</v>
      </c>
      <c r="G3649" s="1">
        <v>45653</v>
      </c>
      <c r="H3649" s="1">
        <v>45656</v>
      </c>
      <c r="I3649" s="1"/>
      <c r="J3649" t="s">
        <v>101</v>
      </c>
      <c r="K3649" t="s">
        <v>32</v>
      </c>
      <c r="L3649">
        <v>480000</v>
      </c>
      <c r="M3649">
        <v>57600</v>
      </c>
      <c r="N3649">
        <v>11</v>
      </c>
      <c r="O3649" t="s">
        <v>1192</v>
      </c>
      <c r="P3649" t="s">
        <v>1193</v>
      </c>
      <c r="Q3649" t="s">
        <v>42</v>
      </c>
      <c r="R3649" t="s">
        <v>199</v>
      </c>
      <c r="S3649" t="s">
        <v>256</v>
      </c>
      <c r="T3649">
        <v>480000</v>
      </c>
    </row>
    <row r="3650" spans="1:20" x14ac:dyDescent="0.3">
      <c r="A3650" t="s">
        <v>4550</v>
      </c>
      <c r="B3650" t="str">
        <f>_xlfn.CONCAT(쿼리1[[#This Row],[주문번호]], "-", 쿼리1[[#This Row],[공정명]])</f>
        <v>20241007-910009-제대</v>
      </c>
      <c r="C3650">
        <v>2</v>
      </c>
      <c r="D3650" t="s">
        <v>80</v>
      </c>
      <c r="E3650" s="1">
        <v>45572</v>
      </c>
      <c r="F3650" s="1">
        <v>45588</v>
      </c>
      <c r="G3650" s="1">
        <v>45594</v>
      </c>
      <c r="H3650" s="1">
        <v>45656</v>
      </c>
      <c r="I3650" s="1">
        <v>45601</v>
      </c>
      <c r="J3650" t="s">
        <v>31</v>
      </c>
      <c r="K3650" t="s">
        <v>32</v>
      </c>
      <c r="L3650">
        <v>60000</v>
      </c>
      <c r="M3650">
        <v>15000</v>
      </c>
      <c r="N3650">
        <v>6</v>
      </c>
      <c r="O3650" t="s">
        <v>1081</v>
      </c>
      <c r="P3650" t="s">
        <v>596</v>
      </c>
      <c r="Q3650" t="s">
        <v>42</v>
      </c>
      <c r="R3650" t="s">
        <v>199</v>
      </c>
      <c r="S3650" t="s">
        <v>256</v>
      </c>
      <c r="T3650">
        <v>60000</v>
      </c>
    </row>
    <row r="3651" spans="1:20" x14ac:dyDescent="0.3">
      <c r="A3651" t="s">
        <v>4550</v>
      </c>
      <c r="B3651" t="str">
        <f>_xlfn.CONCAT(쿼리1[[#This Row],[주문번호]], "-", 쿼리1[[#This Row],[공정명]])</f>
        <v>20241007-910009-제대</v>
      </c>
      <c r="C3651">
        <v>2</v>
      </c>
      <c r="D3651" t="s">
        <v>80</v>
      </c>
      <c r="E3651" s="1">
        <v>45572</v>
      </c>
      <c r="F3651" s="1">
        <v>45588</v>
      </c>
      <c r="G3651" s="1">
        <v>45595</v>
      </c>
      <c r="H3651" s="1">
        <v>45656</v>
      </c>
      <c r="I3651" s="1">
        <v>45601</v>
      </c>
      <c r="J3651" t="s">
        <v>31</v>
      </c>
      <c r="K3651" t="s">
        <v>32</v>
      </c>
      <c r="L3651">
        <v>60000</v>
      </c>
      <c r="M3651">
        <v>15000</v>
      </c>
      <c r="N3651">
        <v>7</v>
      </c>
      <c r="O3651" t="s">
        <v>1081</v>
      </c>
      <c r="P3651" t="s">
        <v>596</v>
      </c>
      <c r="Q3651" t="s">
        <v>42</v>
      </c>
      <c r="R3651" t="s">
        <v>199</v>
      </c>
      <c r="S3651" t="s">
        <v>256</v>
      </c>
      <c r="T3651">
        <v>60000</v>
      </c>
    </row>
    <row r="3652" spans="1:20" x14ac:dyDescent="0.3">
      <c r="A3652" t="s">
        <v>4550</v>
      </c>
      <c r="B3652" t="str">
        <f>_xlfn.CONCAT(쿼리1[[#This Row],[주문번호]], "-", 쿼리1[[#This Row],[공정명]])</f>
        <v>20241007-910009-제대</v>
      </c>
      <c r="C3652">
        <v>2</v>
      </c>
      <c r="D3652" t="s">
        <v>80</v>
      </c>
      <c r="E3652" s="1">
        <v>45572</v>
      </c>
      <c r="F3652" s="1">
        <v>45588</v>
      </c>
      <c r="G3652" s="1">
        <v>45601</v>
      </c>
      <c r="H3652" s="1">
        <v>45656</v>
      </c>
      <c r="I3652" s="1">
        <v>45601</v>
      </c>
      <c r="J3652" t="s">
        <v>31</v>
      </c>
      <c r="K3652" t="s">
        <v>32</v>
      </c>
      <c r="L3652">
        <v>60000</v>
      </c>
      <c r="M3652">
        <v>28300</v>
      </c>
      <c r="N3652">
        <v>13</v>
      </c>
      <c r="O3652" t="s">
        <v>1081</v>
      </c>
      <c r="P3652" t="s">
        <v>596</v>
      </c>
      <c r="Q3652" t="s">
        <v>42</v>
      </c>
      <c r="R3652" t="s">
        <v>199</v>
      </c>
      <c r="S3652" t="s">
        <v>256</v>
      </c>
      <c r="T3652">
        <v>60000</v>
      </c>
    </row>
    <row r="3653" spans="1:20" x14ac:dyDescent="0.3">
      <c r="A3653" t="s">
        <v>4551</v>
      </c>
      <c r="B3653" t="str">
        <f>_xlfn.CONCAT(쿼리1[[#This Row],[주문번호]], "-", 쿼리1[[#This Row],[공정명]])</f>
        <v>20241025-900002-제대</v>
      </c>
      <c r="C3653">
        <v>2</v>
      </c>
      <c r="D3653" t="s">
        <v>80</v>
      </c>
      <c r="E3653" s="1">
        <v>45590</v>
      </c>
      <c r="F3653" s="1">
        <v>45607</v>
      </c>
      <c r="G3653" s="1">
        <v>45603</v>
      </c>
      <c r="H3653" s="1">
        <v>45656</v>
      </c>
      <c r="I3653" s="1">
        <v>45607</v>
      </c>
      <c r="J3653" t="s">
        <v>31</v>
      </c>
      <c r="K3653" t="s">
        <v>39</v>
      </c>
      <c r="L3653">
        <v>320000</v>
      </c>
      <c r="M3653">
        <v>54000</v>
      </c>
      <c r="N3653">
        <v>-4</v>
      </c>
      <c r="O3653" t="s">
        <v>91</v>
      </c>
      <c r="P3653" t="s">
        <v>686</v>
      </c>
      <c r="Q3653" t="s">
        <v>42</v>
      </c>
      <c r="R3653" t="s">
        <v>199</v>
      </c>
      <c r="S3653" t="s">
        <v>256</v>
      </c>
      <c r="T3653">
        <v>320000</v>
      </c>
    </row>
    <row r="3654" spans="1:20" x14ac:dyDescent="0.3">
      <c r="A3654" t="s">
        <v>4551</v>
      </c>
      <c r="B3654" t="str">
        <f>_xlfn.CONCAT(쿼리1[[#This Row],[주문번호]], "-", 쿼리1[[#This Row],[공정명]])</f>
        <v>20241025-900002-제대</v>
      </c>
      <c r="C3654">
        <v>2</v>
      </c>
      <c r="D3654" t="s">
        <v>80</v>
      </c>
      <c r="E3654" s="1">
        <v>45590</v>
      </c>
      <c r="F3654" s="1">
        <v>45607</v>
      </c>
      <c r="G3654" s="1">
        <v>45607</v>
      </c>
      <c r="H3654" s="1">
        <v>45656</v>
      </c>
      <c r="I3654" s="1">
        <v>45607</v>
      </c>
      <c r="J3654" t="s">
        <v>31</v>
      </c>
      <c r="K3654" t="s">
        <v>39</v>
      </c>
      <c r="L3654">
        <v>320000</v>
      </c>
      <c r="M3654">
        <v>189000</v>
      </c>
      <c r="N3654">
        <v>0</v>
      </c>
      <c r="O3654" t="s">
        <v>91</v>
      </c>
      <c r="P3654" t="s">
        <v>686</v>
      </c>
      <c r="Q3654" t="s">
        <v>42</v>
      </c>
      <c r="R3654" t="s">
        <v>199</v>
      </c>
      <c r="S3654" t="s">
        <v>256</v>
      </c>
      <c r="T3654">
        <v>320000</v>
      </c>
    </row>
    <row r="3655" spans="1:20" x14ac:dyDescent="0.3">
      <c r="A3655" t="s">
        <v>4551</v>
      </c>
      <c r="B3655" t="str">
        <f>_xlfn.CONCAT(쿼리1[[#This Row],[주문번호]], "-", 쿼리1[[#This Row],[공정명]])</f>
        <v>20241025-900002-제대</v>
      </c>
      <c r="C3655">
        <v>2</v>
      </c>
      <c r="D3655" t="s">
        <v>80</v>
      </c>
      <c r="E3655" s="1">
        <v>45590</v>
      </c>
      <c r="F3655" s="1">
        <v>45607</v>
      </c>
      <c r="G3655" s="1">
        <v>45607</v>
      </c>
      <c r="H3655" s="1">
        <v>45656</v>
      </c>
      <c r="I3655" s="1">
        <v>45607</v>
      </c>
      <c r="J3655" t="s">
        <v>31</v>
      </c>
      <c r="K3655" t="s">
        <v>39</v>
      </c>
      <c r="L3655">
        <v>320000</v>
      </c>
      <c r="M3655">
        <v>70700</v>
      </c>
      <c r="N3655">
        <v>0</v>
      </c>
      <c r="O3655" t="s">
        <v>91</v>
      </c>
      <c r="P3655" t="s">
        <v>686</v>
      </c>
      <c r="Q3655" t="s">
        <v>42</v>
      </c>
      <c r="R3655" t="s">
        <v>199</v>
      </c>
      <c r="S3655" t="s">
        <v>256</v>
      </c>
      <c r="T3655">
        <v>320000</v>
      </c>
    </row>
    <row r="3656" spans="1:20" x14ac:dyDescent="0.3">
      <c r="A3656" t="s">
        <v>4552</v>
      </c>
      <c r="B3656" t="str">
        <f>_xlfn.CONCAT(쿼리1[[#This Row],[주문번호]], "-", 쿼리1[[#This Row],[공정명]])</f>
        <v>20241002-902001-제대</v>
      </c>
      <c r="C3656">
        <v>2</v>
      </c>
      <c r="D3656" t="s">
        <v>80</v>
      </c>
      <c r="E3656" s="1">
        <v>45567</v>
      </c>
      <c r="F3656" s="1">
        <v>45579</v>
      </c>
      <c r="G3656" s="1">
        <v>45589</v>
      </c>
      <c r="H3656" s="1">
        <v>45656</v>
      </c>
      <c r="I3656" s="1">
        <v>45589</v>
      </c>
      <c r="J3656" t="s">
        <v>31</v>
      </c>
      <c r="K3656" t="s">
        <v>32</v>
      </c>
      <c r="L3656">
        <v>75000</v>
      </c>
      <c r="M3656">
        <v>73200</v>
      </c>
      <c r="N3656">
        <v>10</v>
      </c>
      <c r="O3656" t="s">
        <v>1517</v>
      </c>
      <c r="P3656" t="s">
        <v>2088</v>
      </c>
      <c r="Q3656" t="s">
        <v>42</v>
      </c>
      <c r="R3656" t="s">
        <v>199</v>
      </c>
      <c r="S3656" t="s">
        <v>256</v>
      </c>
      <c r="T3656">
        <v>75000</v>
      </c>
    </row>
    <row r="3657" spans="1:20" x14ac:dyDescent="0.3">
      <c r="A3657" t="s">
        <v>672</v>
      </c>
      <c r="B3657" t="str">
        <f>_xlfn.CONCAT(쿼리1[[#This Row],[주문번호]], "-", 쿼리1[[#This Row],[공정명]])</f>
        <v>20240910-900006-제대</v>
      </c>
      <c r="C3657">
        <v>2</v>
      </c>
      <c r="D3657" t="s">
        <v>80</v>
      </c>
      <c r="E3657" s="1">
        <v>45545</v>
      </c>
      <c r="F3657" s="1">
        <v>45594</v>
      </c>
      <c r="G3657" s="1">
        <v>45560</v>
      </c>
      <c r="H3657" s="1">
        <v>45656</v>
      </c>
      <c r="I3657" s="1">
        <v>45560</v>
      </c>
      <c r="J3657" t="s">
        <v>31</v>
      </c>
      <c r="K3657" t="s">
        <v>39</v>
      </c>
      <c r="L3657">
        <v>1410000</v>
      </c>
      <c r="M3657">
        <v>1</v>
      </c>
      <c r="N3657">
        <v>-34</v>
      </c>
      <c r="O3657" t="s">
        <v>673</v>
      </c>
      <c r="P3657" t="s">
        <v>674</v>
      </c>
      <c r="Q3657" t="s">
        <v>42</v>
      </c>
      <c r="R3657" t="s">
        <v>199</v>
      </c>
      <c r="S3657" t="s">
        <v>256</v>
      </c>
      <c r="T3657">
        <v>1410000</v>
      </c>
    </row>
    <row r="3658" spans="1:20" x14ac:dyDescent="0.3">
      <c r="A3658" t="s">
        <v>4553</v>
      </c>
      <c r="B3658" t="str">
        <f>_xlfn.CONCAT(쿼리1[[#This Row],[주문번호]], "-", 쿼리1[[#This Row],[공정명]])</f>
        <v>20241002-9000169113-제대</v>
      </c>
      <c r="C3658">
        <v>3</v>
      </c>
      <c r="D3658" t="s">
        <v>80</v>
      </c>
      <c r="E3658" s="1">
        <v>45567</v>
      </c>
      <c r="F3658" s="1">
        <v>45581</v>
      </c>
      <c r="G3658" s="1">
        <v>45601</v>
      </c>
      <c r="H3658" s="1">
        <v>45656</v>
      </c>
      <c r="I3658" s="1">
        <v>45609</v>
      </c>
      <c r="J3658" t="s">
        <v>31</v>
      </c>
      <c r="K3658" t="s">
        <v>32</v>
      </c>
      <c r="L3658">
        <v>327272</v>
      </c>
      <c r="M3658">
        <v>63000</v>
      </c>
      <c r="N3658">
        <v>20</v>
      </c>
      <c r="O3658" t="s">
        <v>1159</v>
      </c>
      <c r="P3658" t="s">
        <v>4435</v>
      </c>
      <c r="Q3658" t="s">
        <v>42</v>
      </c>
      <c r="R3658" t="s">
        <v>199</v>
      </c>
      <c r="S3658" t="s">
        <v>256</v>
      </c>
      <c r="T3658">
        <v>327272</v>
      </c>
    </row>
    <row r="3659" spans="1:20" x14ac:dyDescent="0.3">
      <c r="A3659" t="s">
        <v>4553</v>
      </c>
      <c r="B3659" t="str">
        <f>_xlfn.CONCAT(쿼리1[[#This Row],[주문번호]], "-", 쿼리1[[#This Row],[공정명]])</f>
        <v>20241002-9000169113-제대</v>
      </c>
      <c r="C3659">
        <v>3</v>
      </c>
      <c r="D3659" t="s">
        <v>80</v>
      </c>
      <c r="E3659" s="1">
        <v>45567</v>
      </c>
      <c r="F3659" s="1">
        <v>45581</v>
      </c>
      <c r="G3659" s="1">
        <v>45603</v>
      </c>
      <c r="H3659" s="1">
        <v>45656</v>
      </c>
      <c r="I3659" s="1">
        <v>45609</v>
      </c>
      <c r="J3659" t="s">
        <v>31</v>
      </c>
      <c r="K3659" t="s">
        <v>32</v>
      </c>
      <c r="L3659">
        <v>327272</v>
      </c>
      <c r="M3659">
        <v>105000</v>
      </c>
      <c r="N3659">
        <v>22</v>
      </c>
      <c r="O3659" t="s">
        <v>1159</v>
      </c>
      <c r="P3659" t="s">
        <v>4435</v>
      </c>
      <c r="Q3659" t="s">
        <v>42</v>
      </c>
      <c r="R3659" t="s">
        <v>199</v>
      </c>
      <c r="S3659" t="s">
        <v>256</v>
      </c>
      <c r="T3659">
        <v>327272</v>
      </c>
    </row>
    <row r="3660" spans="1:20" x14ac:dyDescent="0.3">
      <c r="A3660" t="s">
        <v>4553</v>
      </c>
      <c r="B3660" t="str">
        <f>_xlfn.CONCAT(쿼리1[[#This Row],[주문번호]], "-", 쿼리1[[#This Row],[공정명]])</f>
        <v>20241002-9000169113-제대</v>
      </c>
      <c r="C3660">
        <v>3</v>
      </c>
      <c r="D3660" t="s">
        <v>80</v>
      </c>
      <c r="E3660" s="1">
        <v>45567</v>
      </c>
      <c r="F3660" s="1">
        <v>45581</v>
      </c>
      <c r="G3660" s="1">
        <v>45609</v>
      </c>
      <c r="H3660" s="1">
        <v>45656</v>
      </c>
      <c r="I3660" s="1">
        <v>45609</v>
      </c>
      <c r="J3660" t="s">
        <v>31</v>
      </c>
      <c r="K3660" t="s">
        <v>32</v>
      </c>
      <c r="L3660">
        <v>327272</v>
      </c>
      <c r="M3660">
        <v>105000</v>
      </c>
      <c r="N3660">
        <v>28</v>
      </c>
      <c r="O3660" t="s">
        <v>1159</v>
      </c>
      <c r="P3660" t="s">
        <v>4435</v>
      </c>
      <c r="Q3660" t="s">
        <v>42</v>
      </c>
      <c r="R3660" t="s">
        <v>199</v>
      </c>
      <c r="S3660" t="s">
        <v>256</v>
      </c>
      <c r="T3660">
        <v>327272</v>
      </c>
    </row>
    <row r="3661" spans="1:20" x14ac:dyDescent="0.3">
      <c r="A3661" t="s">
        <v>4553</v>
      </c>
      <c r="B3661" t="str">
        <f>_xlfn.CONCAT(쿼리1[[#This Row],[주문번호]], "-", 쿼리1[[#This Row],[공정명]])</f>
        <v>20241002-9000169113-제대</v>
      </c>
      <c r="C3661">
        <v>3</v>
      </c>
      <c r="D3661" t="s">
        <v>80</v>
      </c>
      <c r="E3661" s="1">
        <v>45567</v>
      </c>
      <c r="F3661" s="1">
        <v>45581</v>
      </c>
      <c r="G3661" s="1">
        <v>45609</v>
      </c>
      <c r="H3661" s="1">
        <v>45656</v>
      </c>
      <c r="I3661" s="1">
        <v>45609</v>
      </c>
      <c r="J3661" t="s">
        <v>31</v>
      </c>
      <c r="K3661" t="s">
        <v>32</v>
      </c>
      <c r="L3661">
        <v>327272</v>
      </c>
      <c r="M3661">
        <v>30400</v>
      </c>
      <c r="N3661">
        <v>28</v>
      </c>
      <c r="O3661" t="s">
        <v>1159</v>
      </c>
      <c r="P3661" t="s">
        <v>4435</v>
      </c>
      <c r="Q3661" t="s">
        <v>42</v>
      </c>
      <c r="R3661" t="s">
        <v>199</v>
      </c>
      <c r="S3661" t="s">
        <v>256</v>
      </c>
      <c r="T3661">
        <v>327272</v>
      </c>
    </row>
    <row r="3662" spans="1:20" x14ac:dyDescent="0.3">
      <c r="A3662" t="s">
        <v>4554</v>
      </c>
      <c r="B3662" t="str">
        <f>_xlfn.CONCAT(쿼리1[[#This Row],[주문번호]], "-", 쿼리1[[#This Row],[공정명]])</f>
        <v>20240925-1000157326-합지</v>
      </c>
      <c r="C3662">
        <v>1</v>
      </c>
      <c r="D3662" t="s">
        <v>60</v>
      </c>
      <c r="E3662" s="1">
        <v>45560</v>
      </c>
      <c r="F3662" s="1">
        <v>45566</v>
      </c>
      <c r="G3662" s="1">
        <v>45566</v>
      </c>
      <c r="H3662" s="1">
        <v>45656</v>
      </c>
      <c r="I3662" s="1">
        <v>45566</v>
      </c>
      <c r="J3662" t="s">
        <v>31</v>
      </c>
      <c r="K3662" t="s">
        <v>39</v>
      </c>
      <c r="L3662">
        <v>12000</v>
      </c>
      <c r="M3662">
        <v>12000</v>
      </c>
      <c r="N3662">
        <v>0</v>
      </c>
      <c r="O3662" t="s">
        <v>91</v>
      </c>
      <c r="P3662" t="s">
        <v>3433</v>
      </c>
      <c r="Q3662" t="s">
        <v>42</v>
      </c>
      <c r="R3662" t="s">
        <v>539</v>
      </c>
      <c r="S3662" t="s">
        <v>1967</v>
      </c>
      <c r="T3662">
        <v>48</v>
      </c>
    </row>
    <row r="3663" spans="1:20" x14ac:dyDescent="0.3">
      <c r="A3663" t="s">
        <v>4554</v>
      </c>
      <c r="B3663" t="str">
        <f>_xlfn.CONCAT(쿼리1[[#This Row],[주문번호]], "-", 쿼리1[[#This Row],[공정명]])</f>
        <v>20240925-1000157326-분단</v>
      </c>
      <c r="C3663">
        <v>2</v>
      </c>
      <c r="D3663" t="s">
        <v>196</v>
      </c>
      <c r="E3663" s="1">
        <v>45560</v>
      </c>
      <c r="F3663" s="1">
        <v>45567</v>
      </c>
      <c r="G3663" s="1"/>
      <c r="H3663" s="1">
        <v>45656</v>
      </c>
      <c r="I3663" s="1">
        <v>45566</v>
      </c>
      <c r="J3663" t="s">
        <v>21</v>
      </c>
      <c r="K3663" t="s">
        <v>22</v>
      </c>
      <c r="L3663">
        <v>12000</v>
      </c>
      <c r="O3663" t="s">
        <v>91</v>
      </c>
      <c r="P3663" t="s">
        <v>3433</v>
      </c>
      <c r="Q3663" t="s">
        <v>42</v>
      </c>
      <c r="R3663" t="s">
        <v>539</v>
      </c>
      <c r="S3663" t="s">
        <v>1967</v>
      </c>
      <c r="T3663">
        <v>48</v>
      </c>
    </row>
    <row r="3664" spans="1:20" x14ac:dyDescent="0.3">
      <c r="A3664" t="s">
        <v>3355</v>
      </c>
      <c r="B3664" t="str">
        <f>_xlfn.CONCAT(쿼리1[[#This Row],[주문번호]], "-", 쿼리1[[#This Row],[공정명]])</f>
        <v>20241015-1000154050-합지</v>
      </c>
      <c r="C3664">
        <v>3</v>
      </c>
      <c r="D3664" t="s">
        <v>60</v>
      </c>
      <c r="E3664" s="1">
        <v>45580</v>
      </c>
      <c r="F3664" s="1">
        <v>45589</v>
      </c>
      <c r="G3664" s="1">
        <v>45600</v>
      </c>
      <c r="H3664" s="1">
        <v>45656</v>
      </c>
      <c r="I3664" s="1">
        <v>45603</v>
      </c>
      <c r="J3664" t="s">
        <v>31</v>
      </c>
      <c r="K3664" t="s">
        <v>32</v>
      </c>
      <c r="L3664">
        <v>6000</v>
      </c>
      <c r="M3664">
        <v>6000</v>
      </c>
      <c r="N3664">
        <v>11</v>
      </c>
      <c r="O3664" t="s">
        <v>3356</v>
      </c>
      <c r="P3664" t="s">
        <v>3357</v>
      </c>
      <c r="Q3664" t="s">
        <v>3358</v>
      </c>
      <c r="R3664" t="s">
        <v>539</v>
      </c>
      <c r="S3664" t="s">
        <v>1967</v>
      </c>
      <c r="T3664">
        <v>37500</v>
      </c>
    </row>
    <row r="3665" spans="1:20" x14ac:dyDescent="0.3">
      <c r="A3665" t="s">
        <v>3355</v>
      </c>
      <c r="B3665" t="str">
        <f>_xlfn.CONCAT(쿼리1[[#This Row],[주문번호]], "-", 쿼리1[[#This Row],[공정명]])</f>
        <v>20241015-1000154050-합지</v>
      </c>
      <c r="C3665">
        <v>3</v>
      </c>
      <c r="D3665" t="s">
        <v>60</v>
      </c>
      <c r="E3665" s="1">
        <v>45580</v>
      </c>
      <c r="F3665" s="1">
        <v>45589</v>
      </c>
      <c r="G3665" s="1">
        <v>45600</v>
      </c>
      <c r="H3665" s="1">
        <v>45656</v>
      </c>
      <c r="I3665" s="1">
        <v>45603</v>
      </c>
      <c r="J3665" t="s">
        <v>31</v>
      </c>
      <c r="K3665" t="s">
        <v>32</v>
      </c>
      <c r="L3665">
        <v>6000</v>
      </c>
      <c r="M3665">
        <v>6000</v>
      </c>
      <c r="N3665">
        <v>11</v>
      </c>
      <c r="O3665" t="s">
        <v>3356</v>
      </c>
      <c r="P3665" t="s">
        <v>3357</v>
      </c>
      <c r="Q3665" t="s">
        <v>3358</v>
      </c>
      <c r="R3665" t="s">
        <v>539</v>
      </c>
      <c r="S3665" t="s">
        <v>1967</v>
      </c>
      <c r="T3665">
        <v>37500</v>
      </c>
    </row>
    <row r="3666" spans="1:20" x14ac:dyDescent="0.3">
      <c r="A3666" t="s">
        <v>3355</v>
      </c>
      <c r="B3666" t="str">
        <f>_xlfn.CONCAT(쿼리1[[#This Row],[주문번호]], "-", 쿼리1[[#This Row],[공정명]])</f>
        <v>20241015-1000154050-합지</v>
      </c>
      <c r="C3666">
        <v>3</v>
      </c>
      <c r="D3666" t="s">
        <v>60</v>
      </c>
      <c r="E3666" s="1">
        <v>45580</v>
      </c>
      <c r="F3666" s="1">
        <v>45589</v>
      </c>
      <c r="G3666" s="1">
        <v>45600</v>
      </c>
      <c r="H3666" s="1">
        <v>45656</v>
      </c>
      <c r="I3666" s="1">
        <v>45603</v>
      </c>
      <c r="J3666" t="s">
        <v>31</v>
      </c>
      <c r="K3666" t="s">
        <v>32</v>
      </c>
      <c r="L3666">
        <v>6000</v>
      </c>
      <c r="M3666">
        <v>6000</v>
      </c>
      <c r="N3666">
        <v>11</v>
      </c>
      <c r="O3666" t="s">
        <v>3356</v>
      </c>
      <c r="P3666" t="s">
        <v>3357</v>
      </c>
      <c r="Q3666" t="s">
        <v>3358</v>
      </c>
      <c r="R3666" t="s">
        <v>539</v>
      </c>
      <c r="S3666" t="s">
        <v>1967</v>
      </c>
      <c r="T3666">
        <v>37500</v>
      </c>
    </row>
    <row r="3667" spans="1:20" x14ac:dyDescent="0.3">
      <c r="A3667" t="s">
        <v>3355</v>
      </c>
      <c r="B3667" t="str">
        <f>_xlfn.CONCAT(쿼리1[[#This Row],[주문번호]], "-", 쿼리1[[#This Row],[공정명]])</f>
        <v>20241015-1000154050-합지</v>
      </c>
      <c r="C3667">
        <v>3</v>
      </c>
      <c r="D3667" t="s">
        <v>60</v>
      </c>
      <c r="E3667" s="1">
        <v>45580</v>
      </c>
      <c r="F3667" s="1">
        <v>45589</v>
      </c>
      <c r="G3667" s="1">
        <v>45600</v>
      </c>
      <c r="H3667" s="1">
        <v>45656</v>
      </c>
      <c r="I3667" s="1">
        <v>45603</v>
      </c>
      <c r="J3667" t="s">
        <v>31</v>
      </c>
      <c r="K3667" t="s">
        <v>32</v>
      </c>
      <c r="L3667">
        <v>6000</v>
      </c>
      <c r="M3667">
        <v>6000</v>
      </c>
      <c r="N3667">
        <v>11</v>
      </c>
      <c r="O3667" t="s">
        <v>3356</v>
      </c>
      <c r="P3667" t="s">
        <v>3357</v>
      </c>
      <c r="Q3667" t="s">
        <v>3358</v>
      </c>
      <c r="R3667" t="s">
        <v>539</v>
      </c>
      <c r="S3667" t="s">
        <v>1967</v>
      </c>
      <c r="T3667">
        <v>37500</v>
      </c>
    </row>
    <row r="3668" spans="1:20" x14ac:dyDescent="0.3">
      <c r="A3668" t="s">
        <v>3432</v>
      </c>
      <c r="B3668" t="str">
        <f>_xlfn.CONCAT(쿼리1[[#This Row],[주문번호]], "-", 쿼리1[[#This Row],[공정명]])</f>
        <v>20241224-1000157326-합지</v>
      </c>
      <c r="C3668">
        <v>1</v>
      </c>
      <c r="D3668" t="s">
        <v>60</v>
      </c>
      <c r="E3668" s="1">
        <v>45650</v>
      </c>
      <c r="F3668" s="1">
        <v>45656</v>
      </c>
      <c r="G3668" s="1"/>
      <c r="H3668" s="1">
        <v>45656</v>
      </c>
      <c r="I3668" s="1"/>
      <c r="J3668" t="s">
        <v>21</v>
      </c>
      <c r="K3668" t="s">
        <v>282</v>
      </c>
      <c r="L3668">
        <v>12000</v>
      </c>
      <c r="O3668" t="s">
        <v>91</v>
      </c>
      <c r="P3668" t="s">
        <v>3433</v>
      </c>
      <c r="Q3668" t="s">
        <v>42</v>
      </c>
      <c r="R3668" t="s">
        <v>539</v>
      </c>
      <c r="S3668" t="s">
        <v>1967</v>
      </c>
      <c r="T3668">
        <v>48</v>
      </c>
    </row>
    <row r="3669" spans="1:20" x14ac:dyDescent="0.3">
      <c r="A3669" t="s">
        <v>4192</v>
      </c>
      <c r="B3669" t="str">
        <f>_xlfn.CONCAT(쿼리1[[#This Row],[주문번호]], "-", 쿼리1[[#This Row],[공정명]])</f>
        <v>20241122-1000165035-합지</v>
      </c>
      <c r="C3669">
        <v>3</v>
      </c>
      <c r="D3669" t="s">
        <v>60</v>
      </c>
      <c r="E3669" s="1">
        <v>45618</v>
      </c>
      <c r="F3669" s="1">
        <v>45629</v>
      </c>
      <c r="G3669" s="1">
        <v>45635</v>
      </c>
      <c r="H3669" s="1">
        <v>45656</v>
      </c>
      <c r="I3669" s="1">
        <v>45635</v>
      </c>
      <c r="J3669" t="s">
        <v>31</v>
      </c>
      <c r="K3669" t="s">
        <v>32</v>
      </c>
      <c r="L3669">
        <v>3000</v>
      </c>
      <c r="M3669">
        <v>2870</v>
      </c>
      <c r="N3669">
        <v>6</v>
      </c>
      <c r="O3669" t="s">
        <v>4186</v>
      </c>
      <c r="P3669" t="s">
        <v>4187</v>
      </c>
      <c r="Q3669" t="s">
        <v>4193</v>
      </c>
      <c r="R3669" t="s">
        <v>1084</v>
      </c>
      <c r="S3669" t="s">
        <v>1967</v>
      </c>
      <c r="T3669">
        <v>18</v>
      </c>
    </row>
    <row r="3670" spans="1:20" x14ac:dyDescent="0.3">
      <c r="A3670" t="s">
        <v>4192</v>
      </c>
      <c r="B3670" t="str">
        <f>_xlfn.CONCAT(쿼리1[[#This Row],[주문번호]], "-", 쿼리1[[#This Row],[공정명]])</f>
        <v>20241122-1000165035-분단</v>
      </c>
      <c r="C3670">
        <v>4</v>
      </c>
      <c r="D3670" t="s">
        <v>196</v>
      </c>
      <c r="E3670" s="1">
        <v>45618</v>
      </c>
      <c r="F3670" s="1">
        <v>45630</v>
      </c>
      <c r="G3670" s="1">
        <v>45635</v>
      </c>
      <c r="H3670" s="1">
        <v>45656</v>
      </c>
      <c r="I3670" s="1">
        <v>45635</v>
      </c>
      <c r="J3670" t="s">
        <v>31</v>
      </c>
      <c r="K3670" t="s">
        <v>32</v>
      </c>
      <c r="L3670">
        <v>3000</v>
      </c>
      <c r="M3670">
        <v>2870</v>
      </c>
      <c r="N3670">
        <v>5</v>
      </c>
      <c r="O3670" t="s">
        <v>4186</v>
      </c>
      <c r="P3670" t="s">
        <v>4187</v>
      </c>
      <c r="Q3670" t="s">
        <v>4193</v>
      </c>
      <c r="R3670" t="s">
        <v>1084</v>
      </c>
      <c r="S3670" t="s">
        <v>1967</v>
      </c>
      <c r="T3670">
        <v>18</v>
      </c>
    </row>
    <row r="3671" spans="1:20" x14ac:dyDescent="0.3">
      <c r="A3671" t="s">
        <v>4185</v>
      </c>
      <c r="B3671" t="str">
        <f>_xlfn.CONCAT(쿼리1[[#This Row],[주문번호]], "-", 쿼리1[[#This Row],[공정명]])</f>
        <v>20241122-1000165114-합지</v>
      </c>
      <c r="C3671">
        <v>3</v>
      </c>
      <c r="D3671" t="s">
        <v>60</v>
      </c>
      <c r="E3671" s="1">
        <v>45618</v>
      </c>
      <c r="F3671" s="1">
        <v>45629</v>
      </c>
      <c r="G3671" s="1">
        <v>45635</v>
      </c>
      <c r="H3671" s="1">
        <v>45656</v>
      </c>
      <c r="I3671" s="1">
        <v>45635</v>
      </c>
      <c r="J3671" t="s">
        <v>31</v>
      </c>
      <c r="K3671" t="s">
        <v>32</v>
      </c>
      <c r="L3671">
        <v>3000</v>
      </c>
      <c r="M3671">
        <v>2900</v>
      </c>
      <c r="N3671">
        <v>6</v>
      </c>
      <c r="O3671" t="s">
        <v>4186</v>
      </c>
      <c r="P3671" t="s">
        <v>4187</v>
      </c>
      <c r="Q3671" t="s">
        <v>4188</v>
      </c>
      <c r="R3671" t="s">
        <v>1084</v>
      </c>
      <c r="S3671" t="s">
        <v>1967</v>
      </c>
      <c r="T3671">
        <v>18</v>
      </c>
    </row>
    <row r="3672" spans="1:20" x14ac:dyDescent="0.3">
      <c r="A3672" t="s">
        <v>4185</v>
      </c>
      <c r="B3672" t="str">
        <f>_xlfn.CONCAT(쿼리1[[#This Row],[주문번호]], "-", 쿼리1[[#This Row],[공정명]])</f>
        <v>20241122-1000165114-합지</v>
      </c>
      <c r="C3672">
        <v>3</v>
      </c>
      <c r="D3672" t="s">
        <v>60</v>
      </c>
      <c r="E3672" s="1">
        <v>45618</v>
      </c>
      <c r="F3672" s="1">
        <v>45629</v>
      </c>
      <c r="G3672" s="1">
        <v>45635</v>
      </c>
      <c r="H3672" s="1">
        <v>45656</v>
      </c>
      <c r="I3672" s="1">
        <v>45635</v>
      </c>
      <c r="J3672" t="s">
        <v>31</v>
      </c>
      <c r="K3672" t="s">
        <v>32</v>
      </c>
      <c r="L3672">
        <v>3000</v>
      </c>
      <c r="M3672">
        <v>2900</v>
      </c>
      <c r="N3672">
        <v>6</v>
      </c>
      <c r="O3672" t="s">
        <v>4186</v>
      </c>
      <c r="P3672" t="s">
        <v>4187</v>
      </c>
      <c r="Q3672" t="s">
        <v>4188</v>
      </c>
      <c r="R3672" t="s">
        <v>1084</v>
      </c>
      <c r="S3672" t="s">
        <v>1967</v>
      </c>
      <c r="T3672">
        <v>18</v>
      </c>
    </row>
    <row r="3673" spans="1:20" x14ac:dyDescent="0.3">
      <c r="A3673" t="s">
        <v>4185</v>
      </c>
      <c r="B3673" t="str">
        <f>_xlfn.CONCAT(쿼리1[[#This Row],[주문번호]], "-", 쿼리1[[#This Row],[공정명]])</f>
        <v>20241122-1000165114-합지</v>
      </c>
      <c r="C3673">
        <v>3</v>
      </c>
      <c r="D3673" t="s">
        <v>60</v>
      </c>
      <c r="E3673" s="1">
        <v>45618</v>
      </c>
      <c r="F3673" s="1">
        <v>45629</v>
      </c>
      <c r="G3673" s="1">
        <v>45635</v>
      </c>
      <c r="H3673" s="1">
        <v>45656</v>
      </c>
      <c r="I3673" s="1">
        <v>45635</v>
      </c>
      <c r="J3673" t="s">
        <v>31</v>
      </c>
      <c r="K3673" t="s">
        <v>32</v>
      </c>
      <c r="L3673">
        <v>3000</v>
      </c>
      <c r="M3673">
        <v>2900</v>
      </c>
      <c r="N3673">
        <v>6</v>
      </c>
      <c r="O3673" t="s">
        <v>4186</v>
      </c>
      <c r="P3673" t="s">
        <v>4187</v>
      </c>
      <c r="Q3673" t="s">
        <v>4188</v>
      </c>
      <c r="R3673" t="s">
        <v>1084</v>
      </c>
      <c r="S3673" t="s">
        <v>1967</v>
      </c>
      <c r="T3673">
        <v>18</v>
      </c>
    </row>
    <row r="3674" spans="1:20" x14ac:dyDescent="0.3">
      <c r="A3674" t="s">
        <v>4185</v>
      </c>
      <c r="B3674" t="str">
        <f>_xlfn.CONCAT(쿼리1[[#This Row],[주문번호]], "-", 쿼리1[[#This Row],[공정명]])</f>
        <v>20241122-1000165114-합지</v>
      </c>
      <c r="C3674">
        <v>3</v>
      </c>
      <c r="D3674" t="s">
        <v>60</v>
      </c>
      <c r="E3674" s="1">
        <v>45618</v>
      </c>
      <c r="F3674" s="1">
        <v>45629</v>
      </c>
      <c r="G3674" s="1">
        <v>45635</v>
      </c>
      <c r="H3674" s="1">
        <v>45656</v>
      </c>
      <c r="I3674" s="1">
        <v>45635</v>
      </c>
      <c r="J3674" t="s">
        <v>31</v>
      </c>
      <c r="K3674" t="s">
        <v>32</v>
      </c>
      <c r="L3674">
        <v>3000</v>
      </c>
      <c r="M3674">
        <v>2900</v>
      </c>
      <c r="N3674">
        <v>6</v>
      </c>
      <c r="O3674" t="s">
        <v>4186</v>
      </c>
      <c r="P3674" t="s">
        <v>4187</v>
      </c>
      <c r="Q3674" t="s">
        <v>4188</v>
      </c>
      <c r="R3674" t="s">
        <v>1084</v>
      </c>
      <c r="S3674" t="s">
        <v>1967</v>
      </c>
      <c r="T3674">
        <v>18</v>
      </c>
    </row>
    <row r="3675" spans="1:20" x14ac:dyDescent="0.3">
      <c r="A3675" t="s">
        <v>4555</v>
      </c>
      <c r="B3675" t="str">
        <f>_xlfn.CONCAT(쿼리1[[#This Row],[주문번호]], "-", 쿼리1[[#This Row],[공정명]])</f>
        <v>20241114-1000165126-합지</v>
      </c>
      <c r="C3675">
        <v>3</v>
      </c>
      <c r="D3675" t="s">
        <v>60</v>
      </c>
      <c r="E3675" s="1">
        <v>45610</v>
      </c>
      <c r="F3675" s="1">
        <v>45621</v>
      </c>
      <c r="G3675" s="1">
        <v>45617</v>
      </c>
      <c r="H3675" s="1">
        <v>45656</v>
      </c>
      <c r="I3675" s="1">
        <v>45617</v>
      </c>
      <c r="J3675" t="s">
        <v>31</v>
      </c>
      <c r="K3675" t="s">
        <v>39</v>
      </c>
      <c r="L3675">
        <v>3000</v>
      </c>
      <c r="M3675">
        <v>3000</v>
      </c>
      <c r="N3675">
        <v>-4</v>
      </c>
      <c r="O3675" t="s">
        <v>4186</v>
      </c>
      <c r="P3675" t="s">
        <v>4190</v>
      </c>
      <c r="Q3675" t="s">
        <v>4556</v>
      </c>
      <c r="R3675" t="s">
        <v>1084</v>
      </c>
      <c r="S3675" t="s">
        <v>1967</v>
      </c>
      <c r="T3675">
        <v>18</v>
      </c>
    </row>
    <row r="3676" spans="1:20" x14ac:dyDescent="0.3">
      <c r="A3676" t="s">
        <v>4555</v>
      </c>
      <c r="B3676" t="str">
        <f>_xlfn.CONCAT(쿼리1[[#This Row],[주문번호]], "-", 쿼리1[[#This Row],[공정명]])</f>
        <v>20241114-1000165126-합지</v>
      </c>
      <c r="C3676">
        <v>3</v>
      </c>
      <c r="D3676" t="s">
        <v>60</v>
      </c>
      <c r="E3676" s="1">
        <v>45610</v>
      </c>
      <c r="F3676" s="1">
        <v>45621</v>
      </c>
      <c r="G3676" s="1">
        <v>45617</v>
      </c>
      <c r="H3676" s="1">
        <v>45656</v>
      </c>
      <c r="I3676" s="1">
        <v>45617</v>
      </c>
      <c r="J3676" t="s">
        <v>31</v>
      </c>
      <c r="K3676" t="s">
        <v>39</v>
      </c>
      <c r="L3676">
        <v>3000</v>
      </c>
      <c r="M3676">
        <v>3000</v>
      </c>
      <c r="N3676">
        <v>-4</v>
      </c>
      <c r="O3676" t="s">
        <v>4186</v>
      </c>
      <c r="P3676" t="s">
        <v>4190</v>
      </c>
      <c r="Q3676" t="s">
        <v>4556</v>
      </c>
      <c r="R3676" t="s">
        <v>1084</v>
      </c>
      <c r="S3676" t="s">
        <v>1967</v>
      </c>
      <c r="T3676">
        <v>18</v>
      </c>
    </row>
    <row r="3677" spans="1:20" x14ac:dyDescent="0.3">
      <c r="A3677" t="s">
        <v>4555</v>
      </c>
      <c r="B3677" t="str">
        <f>_xlfn.CONCAT(쿼리1[[#This Row],[주문번호]], "-", 쿼리1[[#This Row],[공정명]])</f>
        <v>20241114-1000165126-합지</v>
      </c>
      <c r="C3677">
        <v>3</v>
      </c>
      <c r="D3677" t="s">
        <v>60</v>
      </c>
      <c r="E3677" s="1">
        <v>45610</v>
      </c>
      <c r="F3677" s="1">
        <v>45621</v>
      </c>
      <c r="G3677" s="1">
        <v>45617</v>
      </c>
      <c r="H3677" s="1">
        <v>45656</v>
      </c>
      <c r="I3677" s="1">
        <v>45617</v>
      </c>
      <c r="J3677" t="s">
        <v>31</v>
      </c>
      <c r="K3677" t="s">
        <v>39</v>
      </c>
      <c r="L3677">
        <v>3000</v>
      </c>
      <c r="M3677">
        <v>3000</v>
      </c>
      <c r="N3677">
        <v>-4</v>
      </c>
      <c r="O3677" t="s">
        <v>4186</v>
      </c>
      <c r="P3677" t="s">
        <v>4190</v>
      </c>
      <c r="Q3677" t="s">
        <v>4556</v>
      </c>
      <c r="R3677" t="s">
        <v>1084</v>
      </c>
      <c r="S3677" t="s">
        <v>1967</v>
      </c>
      <c r="T3677">
        <v>18</v>
      </c>
    </row>
    <row r="3678" spans="1:20" x14ac:dyDescent="0.3">
      <c r="A3678" t="s">
        <v>4555</v>
      </c>
      <c r="B3678" t="str">
        <f>_xlfn.CONCAT(쿼리1[[#This Row],[주문번호]], "-", 쿼리1[[#This Row],[공정명]])</f>
        <v>20241114-1000165126-합지</v>
      </c>
      <c r="C3678">
        <v>3</v>
      </c>
      <c r="D3678" t="s">
        <v>60</v>
      </c>
      <c r="E3678" s="1">
        <v>45610</v>
      </c>
      <c r="F3678" s="1">
        <v>45621</v>
      </c>
      <c r="G3678" s="1">
        <v>45617</v>
      </c>
      <c r="H3678" s="1">
        <v>45656</v>
      </c>
      <c r="I3678" s="1">
        <v>45617</v>
      </c>
      <c r="J3678" t="s">
        <v>31</v>
      </c>
      <c r="K3678" t="s">
        <v>39</v>
      </c>
      <c r="L3678">
        <v>3000</v>
      </c>
      <c r="M3678">
        <v>3000</v>
      </c>
      <c r="N3678">
        <v>-4</v>
      </c>
      <c r="O3678" t="s">
        <v>4186</v>
      </c>
      <c r="P3678" t="s">
        <v>4190</v>
      </c>
      <c r="Q3678" t="s">
        <v>4556</v>
      </c>
      <c r="R3678" t="s">
        <v>1084</v>
      </c>
      <c r="S3678" t="s">
        <v>1967</v>
      </c>
      <c r="T3678">
        <v>18</v>
      </c>
    </row>
    <row r="3679" spans="1:20" x14ac:dyDescent="0.3">
      <c r="A3679" t="s">
        <v>4555</v>
      </c>
      <c r="B3679" t="str">
        <f>_xlfn.CONCAT(쿼리1[[#This Row],[주문번호]], "-", 쿼리1[[#This Row],[공정명]])</f>
        <v>20241114-1000165126-분단</v>
      </c>
      <c r="C3679">
        <v>4</v>
      </c>
      <c r="D3679" t="s">
        <v>196</v>
      </c>
      <c r="E3679" s="1">
        <v>45610</v>
      </c>
      <c r="F3679" s="1">
        <v>45622</v>
      </c>
      <c r="G3679" s="1">
        <v>45617</v>
      </c>
      <c r="H3679" s="1">
        <v>45656</v>
      </c>
      <c r="I3679" s="1">
        <v>45617</v>
      </c>
      <c r="J3679" t="s">
        <v>31</v>
      </c>
      <c r="K3679" t="s">
        <v>39</v>
      </c>
      <c r="L3679">
        <v>3000</v>
      </c>
      <c r="M3679">
        <v>3000</v>
      </c>
      <c r="N3679">
        <v>-5</v>
      </c>
      <c r="O3679" t="s">
        <v>4186</v>
      </c>
      <c r="P3679" t="s">
        <v>4190</v>
      </c>
      <c r="Q3679" t="s">
        <v>4556</v>
      </c>
      <c r="R3679" t="s">
        <v>1084</v>
      </c>
      <c r="S3679" t="s">
        <v>1967</v>
      </c>
      <c r="T3679">
        <v>18</v>
      </c>
    </row>
    <row r="3680" spans="1:20" x14ac:dyDescent="0.3">
      <c r="A3680" t="s">
        <v>4173</v>
      </c>
      <c r="B3680" t="str">
        <f>_xlfn.CONCAT(쿼리1[[#This Row],[주문번호]], "-", 쿼리1[[#This Row],[공정명]])</f>
        <v>20241119-13160067-합지</v>
      </c>
      <c r="C3680">
        <v>3</v>
      </c>
      <c r="D3680" t="s">
        <v>60</v>
      </c>
      <c r="E3680" s="1">
        <v>45615</v>
      </c>
      <c r="F3680" s="1">
        <v>45623</v>
      </c>
      <c r="G3680" s="1">
        <v>45628</v>
      </c>
      <c r="H3680" s="1">
        <v>45656</v>
      </c>
      <c r="I3680" s="1">
        <v>45630</v>
      </c>
      <c r="J3680" t="s">
        <v>31</v>
      </c>
      <c r="K3680" t="s">
        <v>32</v>
      </c>
      <c r="L3680">
        <v>12000</v>
      </c>
      <c r="M3680">
        <v>12000</v>
      </c>
      <c r="N3680">
        <v>5</v>
      </c>
      <c r="O3680" t="s">
        <v>1086</v>
      </c>
      <c r="P3680" t="s">
        <v>1087</v>
      </c>
      <c r="Q3680" t="s">
        <v>4174</v>
      </c>
      <c r="R3680" t="s">
        <v>1084</v>
      </c>
      <c r="S3680" t="s">
        <v>1967</v>
      </c>
      <c r="T3680">
        <v>57142</v>
      </c>
    </row>
    <row r="3681" spans="1:20" x14ac:dyDescent="0.3">
      <c r="A3681" t="s">
        <v>4173</v>
      </c>
      <c r="B3681" t="str">
        <f>_xlfn.CONCAT(쿼리1[[#This Row],[주문번호]], "-", 쿼리1[[#This Row],[공정명]])</f>
        <v>20241119-13160067-합지</v>
      </c>
      <c r="C3681">
        <v>3</v>
      </c>
      <c r="D3681" t="s">
        <v>60</v>
      </c>
      <c r="E3681" s="1">
        <v>45615</v>
      </c>
      <c r="F3681" s="1">
        <v>45623</v>
      </c>
      <c r="G3681" s="1">
        <v>45628</v>
      </c>
      <c r="H3681" s="1">
        <v>45656</v>
      </c>
      <c r="I3681" s="1">
        <v>45630</v>
      </c>
      <c r="J3681" t="s">
        <v>31</v>
      </c>
      <c r="K3681" t="s">
        <v>32</v>
      </c>
      <c r="L3681">
        <v>12000</v>
      </c>
      <c r="M3681">
        <v>12000</v>
      </c>
      <c r="N3681">
        <v>5</v>
      </c>
      <c r="O3681" t="s">
        <v>1086</v>
      </c>
      <c r="P3681" t="s">
        <v>1087</v>
      </c>
      <c r="Q3681" t="s">
        <v>4174</v>
      </c>
      <c r="R3681" t="s">
        <v>1084</v>
      </c>
      <c r="S3681" t="s">
        <v>1967</v>
      </c>
      <c r="T3681">
        <v>57142</v>
      </c>
    </row>
    <row r="3682" spans="1:20" x14ac:dyDescent="0.3">
      <c r="A3682" t="s">
        <v>4173</v>
      </c>
      <c r="B3682" t="str">
        <f>_xlfn.CONCAT(쿼리1[[#This Row],[주문번호]], "-", 쿼리1[[#This Row],[공정명]])</f>
        <v>20241119-13160067-합지</v>
      </c>
      <c r="C3682">
        <v>3</v>
      </c>
      <c r="D3682" t="s">
        <v>60</v>
      </c>
      <c r="E3682" s="1">
        <v>45615</v>
      </c>
      <c r="F3682" s="1">
        <v>45623</v>
      </c>
      <c r="G3682" s="1">
        <v>45628</v>
      </c>
      <c r="H3682" s="1">
        <v>45656</v>
      </c>
      <c r="I3682" s="1">
        <v>45630</v>
      </c>
      <c r="J3682" t="s">
        <v>31</v>
      </c>
      <c r="K3682" t="s">
        <v>32</v>
      </c>
      <c r="L3682">
        <v>12000</v>
      </c>
      <c r="M3682">
        <v>12000</v>
      </c>
      <c r="N3682">
        <v>5</v>
      </c>
      <c r="O3682" t="s">
        <v>1086</v>
      </c>
      <c r="P3682" t="s">
        <v>1087</v>
      </c>
      <c r="Q3682" t="s">
        <v>4174</v>
      </c>
      <c r="R3682" t="s">
        <v>1084</v>
      </c>
      <c r="S3682" t="s">
        <v>1967</v>
      </c>
      <c r="T3682">
        <v>57142</v>
      </c>
    </row>
    <row r="3683" spans="1:20" x14ac:dyDescent="0.3">
      <c r="A3683" t="s">
        <v>4173</v>
      </c>
      <c r="B3683" t="str">
        <f>_xlfn.CONCAT(쿼리1[[#This Row],[주문번호]], "-", 쿼리1[[#This Row],[공정명]])</f>
        <v>20241119-13160067-합지</v>
      </c>
      <c r="C3683">
        <v>3</v>
      </c>
      <c r="D3683" t="s">
        <v>60</v>
      </c>
      <c r="E3683" s="1">
        <v>45615</v>
      </c>
      <c r="F3683" s="1">
        <v>45623</v>
      </c>
      <c r="G3683" s="1">
        <v>45628</v>
      </c>
      <c r="H3683" s="1">
        <v>45656</v>
      </c>
      <c r="I3683" s="1">
        <v>45630</v>
      </c>
      <c r="J3683" t="s">
        <v>31</v>
      </c>
      <c r="K3683" t="s">
        <v>32</v>
      </c>
      <c r="L3683">
        <v>12000</v>
      </c>
      <c r="M3683">
        <v>12000</v>
      </c>
      <c r="N3683">
        <v>5</v>
      </c>
      <c r="O3683" t="s">
        <v>1086</v>
      </c>
      <c r="P3683" t="s">
        <v>1087</v>
      </c>
      <c r="Q3683" t="s">
        <v>4174</v>
      </c>
      <c r="R3683" t="s">
        <v>1084</v>
      </c>
      <c r="S3683" t="s">
        <v>1967</v>
      </c>
      <c r="T3683">
        <v>57142</v>
      </c>
    </row>
    <row r="3684" spans="1:20" x14ac:dyDescent="0.3">
      <c r="A3684" t="s">
        <v>3167</v>
      </c>
      <c r="B3684" t="str">
        <f>_xlfn.CONCAT(쿼리1[[#This Row],[주문번호]], "-", 쿼리1[[#This Row],[공정명]])</f>
        <v>20241018-1317P0030-합지</v>
      </c>
      <c r="C3684">
        <v>3</v>
      </c>
      <c r="D3684" t="s">
        <v>60</v>
      </c>
      <c r="E3684" s="1">
        <v>45583</v>
      </c>
      <c r="F3684" s="1">
        <v>45594</v>
      </c>
      <c r="G3684" s="1">
        <v>45603</v>
      </c>
      <c r="H3684" s="1">
        <v>45656</v>
      </c>
      <c r="I3684" s="1">
        <v>45614</v>
      </c>
      <c r="J3684" t="s">
        <v>31</v>
      </c>
      <c r="K3684" t="s">
        <v>32</v>
      </c>
      <c r="L3684">
        <v>6000</v>
      </c>
      <c r="M3684">
        <v>5900</v>
      </c>
      <c r="N3684">
        <v>9</v>
      </c>
      <c r="O3684" t="s">
        <v>3168</v>
      </c>
      <c r="P3684" t="s">
        <v>3169</v>
      </c>
      <c r="Q3684" t="s">
        <v>3170</v>
      </c>
      <c r="R3684" t="s">
        <v>3171</v>
      </c>
      <c r="S3684" t="s">
        <v>1967</v>
      </c>
      <c r="T3684">
        <v>40000</v>
      </c>
    </row>
    <row r="3685" spans="1:20" x14ac:dyDescent="0.3">
      <c r="A3685" t="s">
        <v>3074</v>
      </c>
      <c r="B3685" t="str">
        <f>_xlfn.CONCAT(쿼리1[[#This Row],[주문번호]], "-", 쿼리1[[#This Row],[공정명]])</f>
        <v>20240923-1117P0161-합지</v>
      </c>
      <c r="C3685">
        <v>3</v>
      </c>
      <c r="D3685" t="s">
        <v>60</v>
      </c>
      <c r="E3685" s="1">
        <v>45558</v>
      </c>
      <c r="F3685" s="1">
        <v>45566</v>
      </c>
      <c r="G3685" s="1">
        <v>45565</v>
      </c>
      <c r="H3685" s="1">
        <v>45656</v>
      </c>
      <c r="I3685" s="1">
        <v>45575</v>
      </c>
      <c r="J3685" t="s">
        <v>31</v>
      </c>
      <c r="K3685" t="s">
        <v>39</v>
      </c>
      <c r="L3685">
        <v>6000</v>
      </c>
      <c r="M3685">
        <v>6000</v>
      </c>
      <c r="N3685">
        <v>-1</v>
      </c>
      <c r="O3685" t="s">
        <v>275</v>
      </c>
      <c r="P3685" t="s">
        <v>276</v>
      </c>
      <c r="Q3685" t="s">
        <v>3075</v>
      </c>
      <c r="R3685" t="s">
        <v>278</v>
      </c>
      <c r="S3685" t="s">
        <v>1967</v>
      </c>
      <c r="T3685">
        <v>17142</v>
      </c>
    </row>
    <row r="3686" spans="1:20" x14ac:dyDescent="0.3">
      <c r="A3686" t="s">
        <v>3443</v>
      </c>
      <c r="B3686" t="str">
        <f>_xlfn.CONCAT(쿼리1[[#This Row],[주문번호]], "-", 쿼리1[[#This Row],[공정명]])</f>
        <v>20240903-1117P0162-합지</v>
      </c>
      <c r="C3686">
        <v>3</v>
      </c>
      <c r="D3686" t="s">
        <v>60</v>
      </c>
      <c r="E3686" s="1">
        <v>45538</v>
      </c>
      <c r="F3686" s="1">
        <v>45546</v>
      </c>
      <c r="G3686" s="1">
        <v>45544</v>
      </c>
      <c r="H3686" s="1">
        <v>45656</v>
      </c>
      <c r="I3686" s="1">
        <v>45559</v>
      </c>
      <c r="J3686" t="s">
        <v>31</v>
      </c>
      <c r="K3686" t="s">
        <v>39</v>
      </c>
      <c r="L3686">
        <v>12000</v>
      </c>
      <c r="M3686">
        <v>12000</v>
      </c>
      <c r="N3686">
        <v>-2</v>
      </c>
      <c r="O3686" t="s">
        <v>275</v>
      </c>
      <c r="P3686" t="s">
        <v>276</v>
      </c>
      <c r="Q3686" t="s">
        <v>3444</v>
      </c>
      <c r="R3686" t="s">
        <v>278</v>
      </c>
      <c r="S3686" t="s">
        <v>1967</v>
      </c>
      <c r="T3686">
        <v>34285</v>
      </c>
    </row>
    <row r="3687" spans="1:20" x14ac:dyDescent="0.3">
      <c r="A3687" t="s">
        <v>3445</v>
      </c>
      <c r="B3687" t="str">
        <f>_xlfn.CONCAT(쿼리1[[#This Row],[주문번호]], "-", 쿼리1[[#This Row],[공정명]])</f>
        <v>20240924-1117P0162-합지</v>
      </c>
      <c r="C3687">
        <v>3</v>
      </c>
      <c r="D3687" t="s">
        <v>60</v>
      </c>
      <c r="E3687" s="1">
        <v>45559</v>
      </c>
      <c r="F3687" s="1">
        <v>45567</v>
      </c>
      <c r="G3687" s="1">
        <v>45565</v>
      </c>
      <c r="H3687" s="1">
        <v>45656</v>
      </c>
      <c r="I3687" s="1">
        <v>45565</v>
      </c>
      <c r="J3687" t="s">
        <v>31</v>
      </c>
      <c r="K3687" t="s">
        <v>39</v>
      </c>
      <c r="L3687">
        <v>12000</v>
      </c>
      <c r="M3687">
        <v>6000</v>
      </c>
      <c r="N3687">
        <v>-2</v>
      </c>
      <c r="O3687" t="s">
        <v>275</v>
      </c>
      <c r="P3687" t="s">
        <v>276</v>
      </c>
      <c r="Q3687" t="s">
        <v>3444</v>
      </c>
      <c r="R3687" t="s">
        <v>278</v>
      </c>
      <c r="S3687" t="s">
        <v>1967</v>
      </c>
      <c r="T3687">
        <v>34285</v>
      </c>
    </row>
    <row r="3688" spans="1:20" x14ac:dyDescent="0.3">
      <c r="A3688" t="s">
        <v>3446</v>
      </c>
      <c r="B3688" t="str">
        <f>_xlfn.CONCAT(쿼리1[[#This Row],[주문번호]], "-", 쿼리1[[#This Row],[공정명]])</f>
        <v>20241029-1117P0162-합지</v>
      </c>
      <c r="C3688">
        <v>3</v>
      </c>
      <c r="D3688" t="s">
        <v>60</v>
      </c>
      <c r="E3688" s="1">
        <v>45594</v>
      </c>
      <c r="F3688" s="1">
        <v>45602</v>
      </c>
      <c r="G3688" s="1">
        <v>45604</v>
      </c>
      <c r="H3688" s="1">
        <v>45656</v>
      </c>
      <c r="I3688" s="1">
        <v>45618</v>
      </c>
      <c r="J3688" t="s">
        <v>31</v>
      </c>
      <c r="K3688" t="s">
        <v>32</v>
      </c>
      <c r="L3688">
        <v>12000</v>
      </c>
      <c r="M3688">
        <v>12000</v>
      </c>
      <c r="N3688">
        <v>2</v>
      </c>
      <c r="O3688" t="s">
        <v>275</v>
      </c>
      <c r="P3688" t="s">
        <v>276</v>
      </c>
      <c r="Q3688" t="s">
        <v>3444</v>
      </c>
      <c r="R3688" t="s">
        <v>278</v>
      </c>
      <c r="S3688" t="s">
        <v>1967</v>
      </c>
      <c r="T3688">
        <v>34285</v>
      </c>
    </row>
    <row r="3689" spans="1:20" x14ac:dyDescent="0.3">
      <c r="A3689" t="s">
        <v>274</v>
      </c>
      <c r="B3689" t="str">
        <f>_xlfn.CONCAT(쿼리1[[#This Row],[주문번호]], "-", 쿼리1[[#This Row],[공정명]])</f>
        <v>20241101-1117P0159-합지</v>
      </c>
      <c r="C3689">
        <v>3</v>
      </c>
      <c r="D3689" t="s">
        <v>60</v>
      </c>
      <c r="E3689" s="1">
        <v>45597</v>
      </c>
      <c r="F3689" s="1">
        <v>45607</v>
      </c>
      <c r="G3689" s="1">
        <v>45604</v>
      </c>
      <c r="H3689" s="1">
        <v>45656</v>
      </c>
      <c r="I3689" s="1">
        <v>45618</v>
      </c>
      <c r="J3689" t="s">
        <v>31</v>
      </c>
      <c r="K3689" t="s">
        <v>39</v>
      </c>
      <c r="L3689">
        <v>6000</v>
      </c>
      <c r="M3689">
        <v>6000</v>
      </c>
      <c r="N3689">
        <v>-3</v>
      </c>
      <c r="O3689" t="s">
        <v>275</v>
      </c>
      <c r="P3689" t="s">
        <v>276</v>
      </c>
      <c r="Q3689" t="s">
        <v>277</v>
      </c>
      <c r="R3689" t="s">
        <v>278</v>
      </c>
      <c r="S3689" t="s">
        <v>1967</v>
      </c>
      <c r="T3689">
        <v>17142</v>
      </c>
    </row>
    <row r="3690" spans="1:20" x14ac:dyDescent="0.3">
      <c r="A3690" t="s">
        <v>279</v>
      </c>
      <c r="B3690" t="str">
        <f>_xlfn.CONCAT(쿼리1[[#This Row],[주문번호]], "-", 쿼리1[[#This Row],[공정명]])</f>
        <v>20241101-1117P0157-합지</v>
      </c>
      <c r="C3690">
        <v>3</v>
      </c>
      <c r="D3690" t="s">
        <v>60</v>
      </c>
      <c r="E3690" s="1">
        <v>45597</v>
      </c>
      <c r="F3690" s="1">
        <v>45607</v>
      </c>
      <c r="G3690" s="1">
        <v>45604</v>
      </c>
      <c r="H3690" s="1">
        <v>45656</v>
      </c>
      <c r="I3690" s="1">
        <v>45618</v>
      </c>
      <c r="J3690" t="s">
        <v>31</v>
      </c>
      <c r="K3690" t="s">
        <v>39</v>
      </c>
      <c r="L3690">
        <v>6000</v>
      </c>
      <c r="M3690">
        <v>6000</v>
      </c>
      <c r="N3690">
        <v>-3</v>
      </c>
      <c r="O3690" t="s">
        <v>275</v>
      </c>
      <c r="P3690" t="s">
        <v>276</v>
      </c>
      <c r="Q3690" t="s">
        <v>280</v>
      </c>
      <c r="R3690" t="s">
        <v>278</v>
      </c>
      <c r="S3690" t="s">
        <v>1967</v>
      </c>
      <c r="T3690">
        <v>17142</v>
      </c>
    </row>
    <row r="3691" spans="1:20" x14ac:dyDescent="0.3">
      <c r="A3691" t="s">
        <v>3451</v>
      </c>
      <c r="B3691" t="str">
        <f>_xlfn.CONCAT(쿼리1[[#This Row],[주문번호]], "-", 쿼리1[[#This Row],[공정명]])</f>
        <v>20241216-1117P0162-합지</v>
      </c>
      <c r="C3691">
        <v>3</v>
      </c>
      <c r="D3691" t="s">
        <v>60</v>
      </c>
      <c r="E3691" s="1">
        <v>45642</v>
      </c>
      <c r="F3691" s="1">
        <v>45650</v>
      </c>
      <c r="G3691" s="1">
        <v>45653</v>
      </c>
      <c r="H3691" s="1">
        <v>45656</v>
      </c>
      <c r="I3691" s="1">
        <v>45653</v>
      </c>
      <c r="J3691" t="s">
        <v>31</v>
      </c>
      <c r="K3691" t="s">
        <v>32</v>
      </c>
      <c r="L3691">
        <v>12000</v>
      </c>
      <c r="M3691">
        <v>12000</v>
      </c>
      <c r="N3691">
        <v>3</v>
      </c>
      <c r="O3691" t="s">
        <v>275</v>
      </c>
      <c r="P3691" t="s">
        <v>276</v>
      </c>
      <c r="Q3691" t="s">
        <v>3444</v>
      </c>
      <c r="R3691" t="s">
        <v>278</v>
      </c>
      <c r="S3691" t="s">
        <v>1967</v>
      </c>
      <c r="T3691">
        <v>34285</v>
      </c>
    </row>
    <row r="3692" spans="1:20" x14ac:dyDescent="0.3">
      <c r="A3692" t="s">
        <v>251</v>
      </c>
      <c r="B3692" t="str">
        <f>_xlfn.CONCAT(쿼리1[[#This Row],[주문번호]], "-", 쿼리1[[#This Row],[공정명]])</f>
        <v>20240930-1000143726-합지</v>
      </c>
      <c r="C3692">
        <v>3</v>
      </c>
      <c r="D3692" t="s">
        <v>60</v>
      </c>
      <c r="E3692" s="1">
        <v>45565</v>
      </c>
      <c r="F3692" s="1">
        <v>45574</v>
      </c>
      <c r="G3692" s="1">
        <v>45582</v>
      </c>
      <c r="H3692" s="1">
        <v>45656</v>
      </c>
      <c r="I3692" s="1">
        <v>45593</v>
      </c>
      <c r="J3692" t="s">
        <v>31</v>
      </c>
      <c r="K3692" t="s">
        <v>32</v>
      </c>
      <c r="L3692">
        <v>6000</v>
      </c>
      <c r="M3692">
        <v>6000</v>
      </c>
      <c r="N3692">
        <v>8</v>
      </c>
      <c r="O3692" t="s">
        <v>252</v>
      </c>
      <c r="P3692" t="s">
        <v>253</v>
      </c>
      <c r="Q3692" t="s">
        <v>254</v>
      </c>
      <c r="R3692" t="s">
        <v>255</v>
      </c>
      <c r="S3692" t="s">
        <v>1967</v>
      </c>
      <c r="T3692">
        <v>35294</v>
      </c>
    </row>
    <row r="3693" spans="1:20" x14ac:dyDescent="0.3">
      <c r="A3693" t="s">
        <v>2737</v>
      </c>
      <c r="B3693" t="str">
        <f>_xlfn.CONCAT(쿼리1[[#This Row],[주문번호]], "-", 쿼리1[[#This Row],[공정명]])</f>
        <v>20240906-1000144319-합지</v>
      </c>
      <c r="C3693">
        <v>3</v>
      </c>
      <c r="D3693" t="s">
        <v>60</v>
      </c>
      <c r="E3693" s="1">
        <v>45541</v>
      </c>
      <c r="F3693" s="1">
        <v>45551</v>
      </c>
      <c r="G3693" s="1">
        <v>45547</v>
      </c>
      <c r="H3693" s="1">
        <v>45656</v>
      </c>
      <c r="I3693" s="1">
        <v>45575</v>
      </c>
      <c r="J3693" t="s">
        <v>31</v>
      </c>
      <c r="K3693" t="s">
        <v>39</v>
      </c>
      <c r="L3693">
        <v>12000</v>
      </c>
      <c r="M3693">
        <v>12000</v>
      </c>
      <c r="N3693">
        <v>-4</v>
      </c>
      <c r="O3693" t="s">
        <v>1465</v>
      </c>
      <c r="P3693" t="s">
        <v>2244</v>
      </c>
      <c r="Q3693" t="s">
        <v>2738</v>
      </c>
      <c r="R3693" t="s">
        <v>1562</v>
      </c>
      <c r="S3693" t="s">
        <v>1967</v>
      </c>
      <c r="T3693">
        <v>75000</v>
      </c>
    </row>
    <row r="3694" spans="1:20" x14ac:dyDescent="0.3">
      <c r="A3694" t="s">
        <v>4392</v>
      </c>
      <c r="B3694" t="str">
        <f>_xlfn.CONCAT(쿼리1[[#This Row],[주문번호]], "-", 쿼리1[[#This Row],[공정명]])</f>
        <v>20240926-1000158227-합지</v>
      </c>
      <c r="C3694">
        <v>2</v>
      </c>
      <c r="D3694" t="s">
        <v>60</v>
      </c>
      <c r="E3694" s="1">
        <v>45561</v>
      </c>
      <c r="F3694" s="1">
        <v>45572</v>
      </c>
      <c r="G3694" s="1">
        <v>45572</v>
      </c>
      <c r="H3694" s="1">
        <v>45656</v>
      </c>
      <c r="I3694" s="1">
        <v>45575</v>
      </c>
      <c r="J3694" t="s">
        <v>31</v>
      </c>
      <c r="K3694" t="s">
        <v>39</v>
      </c>
      <c r="L3694">
        <v>12000</v>
      </c>
      <c r="M3694">
        <v>6000</v>
      </c>
      <c r="N3694">
        <v>0</v>
      </c>
      <c r="O3694" t="s">
        <v>4098</v>
      </c>
      <c r="P3694" t="s">
        <v>4099</v>
      </c>
      <c r="Q3694" t="s">
        <v>4246</v>
      </c>
      <c r="R3694" t="s">
        <v>1562</v>
      </c>
      <c r="S3694" t="s">
        <v>190</v>
      </c>
      <c r="T3694">
        <v>72</v>
      </c>
    </row>
    <row r="3695" spans="1:20" x14ac:dyDescent="0.3">
      <c r="A3695" t="s">
        <v>4392</v>
      </c>
      <c r="B3695" t="str">
        <f>_xlfn.CONCAT(쿼리1[[#This Row],[주문번호]], "-", 쿼리1[[#This Row],[공정명]])</f>
        <v>20240926-1000158227-합지</v>
      </c>
      <c r="C3695">
        <v>2</v>
      </c>
      <c r="D3695" t="s">
        <v>60</v>
      </c>
      <c r="E3695" s="1">
        <v>45561</v>
      </c>
      <c r="F3695" s="1">
        <v>45572</v>
      </c>
      <c r="G3695" s="1">
        <v>45575</v>
      </c>
      <c r="H3695" s="1">
        <v>45656</v>
      </c>
      <c r="I3695" s="1">
        <v>45575</v>
      </c>
      <c r="J3695" t="s">
        <v>31</v>
      </c>
      <c r="K3695" t="s">
        <v>32</v>
      </c>
      <c r="L3695">
        <v>12000</v>
      </c>
      <c r="M3695">
        <v>6000</v>
      </c>
      <c r="N3695">
        <v>3</v>
      </c>
      <c r="O3695" t="s">
        <v>4098</v>
      </c>
      <c r="P3695" t="s">
        <v>4099</v>
      </c>
      <c r="Q3695" t="s">
        <v>4246</v>
      </c>
      <c r="R3695" t="s">
        <v>1562</v>
      </c>
      <c r="S3695" t="s">
        <v>190</v>
      </c>
      <c r="T3695">
        <v>72</v>
      </c>
    </row>
    <row r="3696" spans="1:20" x14ac:dyDescent="0.3">
      <c r="A3696" t="s">
        <v>4392</v>
      </c>
      <c r="B3696" t="str">
        <f>_xlfn.CONCAT(쿼리1[[#This Row],[주문번호]], "-", 쿼리1[[#This Row],[공정명]])</f>
        <v>20240926-1000158227-합지</v>
      </c>
      <c r="C3696">
        <v>2</v>
      </c>
      <c r="D3696" t="s">
        <v>60</v>
      </c>
      <c r="E3696" s="1">
        <v>45561</v>
      </c>
      <c r="F3696" s="1">
        <v>45572</v>
      </c>
      <c r="G3696" s="1">
        <v>45572</v>
      </c>
      <c r="H3696" s="1">
        <v>45656</v>
      </c>
      <c r="I3696" s="1">
        <v>45575</v>
      </c>
      <c r="J3696" t="s">
        <v>31</v>
      </c>
      <c r="K3696" t="s">
        <v>39</v>
      </c>
      <c r="L3696">
        <v>12000</v>
      </c>
      <c r="M3696">
        <v>6000</v>
      </c>
      <c r="N3696">
        <v>0</v>
      </c>
      <c r="O3696" t="s">
        <v>4098</v>
      </c>
      <c r="P3696" t="s">
        <v>4099</v>
      </c>
      <c r="Q3696" t="s">
        <v>4246</v>
      </c>
      <c r="R3696" t="s">
        <v>1562</v>
      </c>
      <c r="S3696" t="s">
        <v>190</v>
      </c>
      <c r="T3696">
        <v>72</v>
      </c>
    </row>
    <row r="3697" spans="1:20" x14ac:dyDescent="0.3">
      <c r="A3697" t="s">
        <v>4392</v>
      </c>
      <c r="B3697" t="str">
        <f>_xlfn.CONCAT(쿼리1[[#This Row],[주문번호]], "-", 쿼리1[[#This Row],[공정명]])</f>
        <v>20240926-1000158227-합지</v>
      </c>
      <c r="C3697">
        <v>2</v>
      </c>
      <c r="D3697" t="s">
        <v>60</v>
      </c>
      <c r="E3697" s="1">
        <v>45561</v>
      </c>
      <c r="F3697" s="1">
        <v>45572</v>
      </c>
      <c r="G3697" s="1">
        <v>45575</v>
      </c>
      <c r="H3697" s="1">
        <v>45656</v>
      </c>
      <c r="I3697" s="1">
        <v>45575</v>
      </c>
      <c r="J3697" t="s">
        <v>31</v>
      </c>
      <c r="K3697" t="s">
        <v>32</v>
      </c>
      <c r="L3697">
        <v>12000</v>
      </c>
      <c r="M3697">
        <v>6000</v>
      </c>
      <c r="N3697">
        <v>3</v>
      </c>
      <c r="O3697" t="s">
        <v>4098</v>
      </c>
      <c r="P3697" t="s">
        <v>4099</v>
      </c>
      <c r="Q3697" t="s">
        <v>4246</v>
      </c>
      <c r="R3697" t="s">
        <v>1562</v>
      </c>
      <c r="S3697" t="s">
        <v>190</v>
      </c>
      <c r="T3697">
        <v>72</v>
      </c>
    </row>
    <row r="3698" spans="1:20" x14ac:dyDescent="0.3">
      <c r="A3698" t="s">
        <v>3644</v>
      </c>
      <c r="B3698" t="str">
        <f>_xlfn.CONCAT(쿼리1[[#This Row],[주문번호]], "-", 쿼리1[[#This Row],[공정명]])</f>
        <v>20241011-1000169297-합지</v>
      </c>
      <c r="C3698">
        <v>3</v>
      </c>
      <c r="D3698" t="s">
        <v>60</v>
      </c>
      <c r="E3698" s="1">
        <v>45576</v>
      </c>
      <c r="F3698" s="1">
        <v>45587</v>
      </c>
      <c r="G3698" s="1">
        <v>45595</v>
      </c>
      <c r="H3698" s="1">
        <v>45656</v>
      </c>
      <c r="I3698" s="1">
        <v>45595</v>
      </c>
      <c r="J3698" t="s">
        <v>31</v>
      </c>
      <c r="K3698" t="s">
        <v>32</v>
      </c>
      <c r="L3698">
        <v>5300</v>
      </c>
      <c r="M3698">
        <v>5300</v>
      </c>
      <c r="N3698">
        <v>8</v>
      </c>
      <c r="O3698" t="s">
        <v>2191</v>
      </c>
      <c r="P3698" t="s">
        <v>3645</v>
      </c>
      <c r="Q3698" t="s">
        <v>3646</v>
      </c>
      <c r="R3698" t="s">
        <v>710</v>
      </c>
      <c r="S3698" t="s">
        <v>190</v>
      </c>
      <c r="T3698">
        <v>25000</v>
      </c>
    </row>
    <row r="3699" spans="1:20" x14ac:dyDescent="0.3">
      <c r="A3699" t="s">
        <v>1493</v>
      </c>
      <c r="B3699" t="str">
        <f>_xlfn.CONCAT(쿼리1[[#This Row],[주문번호]], "-", 쿼리1[[#This Row],[공정명]])</f>
        <v>20240920-1218P0326-합지</v>
      </c>
      <c r="C3699">
        <v>3</v>
      </c>
      <c r="D3699" t="s">
        <v>60</v>
      </c>
      <c r="E3699" s="1">
        <v>45555</v>
      </c>
      <c r="F3699" s="1">
        <v>45566</v>
      </c>
      <c r="G3699" s="1">
        <v>45575</v>
      </c>
      <c r="H3699" s="1">
        <v>45656</v>
      </c>
      <c r="I3699" s="1">
        <v>45576</v>
      </c>
      <c r="J3699" t="s">
        <v>31</v>
      </c>
      <c r="K3699" t="s">
        <v>32</v>
      </c>
      <c r="L3699">
        <v>6000</v>
      </c>
      <c r="M3699">
        <v>6000</v>
      </c>
      <c r="N3699">
        <v>9</v>
      </c>
      <c r="O3699" t="s">
        <v>763</v>
      </c>
      <c r="P3699" t="s">
        <v>1494</v>
      </c>
      <c r="Q3699" t="s">
        <v>1495</v>
      </c>
      <c r="R3699" t="s">
        <v>1496</v>
      </c>
      <c r="S3699" t="s">
        <v>190</v>
      </c>
      <c r="T3699">
        <v>14285</v>
      </c>
    </row>
    <row r="3700" spans="1:20" x14ac:dyDescent="0.3">
      <c r="A3700" t="s">
        <v>2077</v>
      </c>
      <c r="B3700" t="str">
        <f>_xlfn.CONCAT(쿼리1[[#This Row],[주문번호]], "-", 쿼리1[[#This Row],[공정명]])</f>
        <v>20240930-1000169077-합지</v>
      </c>
      <c r="C3700">
        <v>3</v>
      </c>
      <c r="D3700" t="s">
        <v>60</v>
      </c>
      <c r="E3700" s="1">
        <v>45565</v>
      </c>
      <c r="F3700" s="1">
        <v>45574</v>
      </c>
      <c r="G3700" s="1">
        <v>45576</v>
      </c>
      <c r="H3700" s="1">
        <v>45656</v>
      </c>
      <c r="I3700" s="1">
        <v>45587</v>
      </c>
      <c r="J3700" t="s">
        <v>31</v>
      </c>
      <c r="K3700" t="s">
        <v>32</v>
      </c>
      <c r="L3700">
        <v>8000</v>
      </c>
      <c r="M3700">
        <v>8000</v>
      </c>
      <c r="N3700">
        <v>2</v>
      </c>
      <c r="O3700" t="s">
        <v>559</v>
      </c>
      <c r="P3700" t="s">
        <v>2074</v>
      </c>
      <c r="Q3700" t="s">
        <v>2075</v>
      </c>
      <c r="R3700" t="s">
        <v>2076</v>
      </c>
      <c r="S3700" t="s">
        <v>190</v>
      </c>
      <c r="T3700">
        <v>82051</v>
      </c>
    </row>
    <row r="3701" spans="1:20" x14ac:dyDescent="0.3">
      <c r="A3701" t="s">
        <v>2077</v>
      </c>
      <c r="B3701" t="str">
        <f>_xlfn.CONCAT(쿼리1[[#This Row],[주문번호]], "-", 쿼리1[[#This Row],[공정명]])</f>
        <v>20240930-1000169077-분단</v>
      </c>
      <c r="C3701">
        <v>4</v>
      </c>
      <c r="D3701" t="s">
        <v>196</v>
      </c>
      <c r="E3701" s="1">
        <v>45565</v>
      </c>
      <c r="F3701" s="1">
        <v>45575</v>
      </c>
      <c r="G3701" s="1">
        <v>45576</v>
      </c>
      <c r="H3701" s="1">
        <v>45656</v>
      </c>
      <c r="I3701" s="1">
        <v>45587</v>
      </c>
      <c r="J3701" t="s">
        <v>31</v>
      </c>
      <c r="K3701" t="s">
        <v>32</v>
      </c>
      <c r="L3701">
        <v>8000</v>
      </c>
      <c r="M3701">
        <v>8000</v>
      </c>
      <c r="N3701">
        <v>1</v>
      </c>
      <c r="O3701" t="s">
        <v>559</v>
      </c>
      <c r="P3701" t="s">
        <v>2074</v>
      </c>
      <c r="Q3701" t="s">
        <v>2075</v>
      </c>
      <c r="R3701" t="s">
        <v>2076</v>
      </c>
      <c r="S3701" t="s">
        <v>190</v>
      </c>
      <c r="T3701">
        <v>82051</v>
      </c>
    </row>
    <row r="3702" spans="1:20" x14ac:dyDescent="0.3">
      <c r="A3702" t="s">
        <v>2080</v>
      </c>
      <c r="B3702" t="str">
        <f>_xlfn.CONCAT(쿼리1[[#This Row],[주문번호]], "-", 쿼리1[[#This Row],[공정명]])</f>
        <v>20240913-1000169077-합지</v>
      </c>
      <c r="C3702">
        <v>3</v>
      </c>
      <c r="D3702" t="s">
        <v>60</v>
      </c>
      <c r="E3702" s="1">
        <v>45548</v>
      </c>
      <c r="F3702" s="1">
        <v>45559</v>
      </c>
      <c r="G3702" s="1">
        <v>45559</v>
      </c>
      <c r="H3702" s="1">
        <v>45656</v>
      </c>
      <c r="I3702" s="1">
        <v>45589</v>
      </c>
      <c r="J3702" t="s">
        <v>31</v>
      </c>
      <c r="K3702" t="s">
        <v>39</v>
      </c>
      <c r="L3702">
        <v>4000</v>
      </c>
      <c r="M3702">
        <v>4000</v>
      </c>
      <c r="N3702">
        <v>0</v>
      </c>
      <c r="O3702" t="s">
        <v>559</v>
      </c>
      <c r="P3702" t="s">
        <v>2074</v>
      </c>
      <c r="Q3702" t="s">
        <v>2075</v>
      </c>
      <c r="R3702" t="s">
        <v>2076</v>
      </c>
      <c r="S3702" t="s">
        <v>190</v>
      </c>
      <c r="T3702">
        <v>41025</v>
      </c>
    </row>
    <row r="3703" spans="1:20" x14ac:dyDescent="0.3">
      <c r="A3703" t="s">
        <v>2080</v>
      </c>
      <c r="B3703" t="str">
        <f>_xlfn.CONCAT(쿼리1[[#This Row],[주문번호]], "-", 쿼리1[[#This Row],[공정명]])</f>
        <v>20240913-1000169077-분단</v>
      </c>
      <c r="C3703">
        <v>4</v>
      </c>
      <c r="D3703" t="s">
        <v>196</v>
      </c>
      <c r="E3703" s="1">
        <v>45548</v>
      </c>
      <c r="F3703" s="1">
        <v>45560</v>
      </c>
      <c r="G3703" s="1"/>
      <c r="H3703" s="1">
        <v>45656</v>
      </c>
      <c r="I3703" s="1">
        <v>45589</v>
      </c>
      <c r="J3703" t="s">
        <v>31</v>
      </c>
      <c r="K3703" t="s">
        <v>22</v>
      </c>
      <c r="L3703">
        <v>4000</v>
      </c>
      <c r="O3703" t="s">
        <v>559</v>
      </c>
      <c r="P3703" t="s">
        <v>2074</v>
      </c>
      <c r="Q3703" t="s">
        <v>2075</v>
      </c>
      <c r="R3703" t="s">
        <v>2076</v>
      </c>
      <c r="S3703" t="s">
        <v>190</v>
      </c>
      <c r="T3703">
        <v>41025</v>
      </c>
    </row>
    <row r="3704" spans="1:20" x14ac:dyDescent="0.3">
      <c r="A3704" t="s">
        <v>2891</v>
      </c>
      <c r="B3704" t="str">
        <f>_xlfn.CONCAT(쿼리1[[#This Row],[주문번호]], "-", 쿼리1[[#This Row],[공정명]])</f>
        <v>20241128-1000169862-합지</v>
      </c>
      <c r="C3704">
        <v>3</v>
      </c>
      <c r="D3704" t="s">
        <v>60</v>
      </c>
      <c r="E3704" s="1">
        <v>45624</v>
      </c>
      <c r="F3704" s="1">
        <v>45635</v>
      </c>
      <c r="G3704" s="1">
        <v>45639</v>
      </c>
      <c r="H3704" s="1">
        <v>45656</v>
      </c>
      <c r="I3704" s="1">
        <v>45644</v>
      </c>
      <c r="J3704" t="s">
        <v>31</v>
      </c>
      <c r="K3704" t="s">
        <v>32</v>
      </c>
      <c r="L3704">
        <v>6000</v>
      </c>
      <c r="M3704">
        <v>6000</v>
      </c>
      <c r="N3704">
        <v>4</v>
      </c>
      <c r="O3704" t="s">
        <v>46</v>
      </c>
      <c r="P3704" t="s">
        <v>2892</v>
      </c>
      <c r="Q3704" t="s">
        <v>2893</v>
      </c>
      <c r="R3704" t="s">
        <v>2076</v>
      </c>
      <c r="S3704" t="s">
        <v>190</v>
      </c>
      <c r="T3704">
        <v>15000</v>
      </c>
    </row>
    <row r="3705" spans="1:20" x14ac:dyDescent="0.3">
      <c r="A3705" t="s">
        <v>2891</v>
      </c>
      <c r="B3705" t="str">
        <f>_xlfn.CONCAT(쿼리1[[#This Row],[주문번호]], "-", 쿼리1[[#This Row],[공정명]])</f>
        <v>20241128-1000169862-합지</v>
      </c>
      <c r="C3705">
        <v>3</v>
      </c>
      <c r="D3705" t="s">
        <v>60</v>
      </c>
      <c r="E3705" s="1">
        <v>45624</v>
      </c>
      <c r="F3705" s="1">
        <v>45635</v>
      </c>
      <c r="G3705" s="1">
        <v>45644</v>
      </c>
      <c r="H3705" s="1">
        <v>45656</v>
      </c>
      <c r="I3705" s="1">
        <v>45644</v>
      </c>
      <c r="J3705" t="s">
        <v>31</v>
      </c>
      <c r="K3705" t="s">
        <v>32</v>
      </c>
      <c r="L3705">
        <v>6000</v>
      </c>
      <c r="M3705">
        <v>6000</v>
      </c>
      <c r="N3705">
        <v>9</v>
      </c>
      <c r="O3705" t="s">
        <v>46</v>
      </c>
      <c r="P3705" t="s">
        <v>2892</v>
      </c>
      <c r="Q3705" t="s">
        <v>2893</v>
      </c>
      <c r="R3705" t="s">
        <v>2076</v>
      </c>
      <c r="S3705" t="s">
        <v>190</v>
      </c>
      <c r="T3705">
        <v>15000</v>
      </c>
    </row>
    <row r="3706" spans="1:20" x14ac:dyDescent="0.3">
      <c r="A3706" t="s">
        <v>1680</v>
      </c>
      <c r="B3706" t="str">
        <f>_xlfn.CONCAT(쿼리1[[#This Row],[주문번호]], "-", 쿼리1[[#This Row],[공정명]])</f>
        <v>20240910-1117N0055-합지</v>
      </c>
      <c r="C3706">
        <v>1</v>
      </c>
      <c r="D3706" t="s">
        <v>60</v>
      </c>
      <c r="E3706" s="1">
        <v>45545</v>
      </c>
      <c r="F3706" s="1">
        <v>45554</v>
      </c>
      <c r="G3706" s="1">
        <v>45548</v>
      </c>
      <c r="H3706" s="1">
        <v>45656</v>
      </c>
      <c r="I3706" s="1">
        <v>45575</v>
      </c>
      <c r="J3706" t="s">
        <v>31</v>
      </c>
      <c r="K3706" t="s">
        <v>39</v>
      </c>
      <c r="L3706">
        <v>12000</v>
      </c>
      <c r="M3706">
        <v>12000</v>
      </c>
      <c r="N3706">
        <v>-6</v>
      </c>
      <c r="O3706" t="s">
        <v>716</v>
      </c>
      <c r="P3706" t="s">
        <v>717</v>
      </c>
      <c r="Q3706" t="s">
        <v>42</v>
      </c>
      <c r="R3706" t="s">
        <v>714</v>
      </c>
      <c r="S3706" t="s">
        <v>190</v>
      </c>
      <c r="T3706">
        <v>40000</v>
      </c>
    </row>
    <row r="3707" spans="1:20" x14ac:dyDescent="0.3">
      <c r="A3707" t="s">
        <v>1681</v>
      </c>
      <c r="B3707" t="str">
        <f>_xlfn.CONCAT(쿼리1[[#This Row],[주문번호]], "-", 쿼리1[[#This Row],[공정명]])</f>
        <v>20240927-1117N0055-합지</v>
      </c>
      <c r="C3707">
        <v>1</v>
      </c>
      <c r="D3707" t="s">
        <v>60</v>
      </c>
      <c r="E3707" s="1">
        <v>45562</v>
      </c>
      <c r="F3707" s="1">
        <v>45573</v>
      </c>
      <c r="G3707" s="1">
        <v>45572</v>
      </c>
      <c r="H3707" s="1">
        <v>45656</v>
      </c>
      <c r="I3707" s="1">
        <v>45586</v>
      </c>
      <c r="J3707" t="s">
        <v>31</v>
      </c>
      <c r="K3707" t="s">
        <v>39</v>
      </c>
      <c r="L3707">
        <v>12000</v>
      </c>
      <c r="M3707">
        <v>6000</v>
      </c>
      <c r="N3707">
        <v>-1</v>
      </c>
      <c r="O3707" t="s">
        <v>716</v>
      </c>
      <c r="P3707" t="s">
        <v>717</v>
      </c>
      <c r="Q3707" t="s">
        <v>42</v>
      </c>
      <c r="R3707" t="s">
        <v>714</v>
      </c>
      <c r="S3707" t="s">
        <v>190</v>
      </c>
      <c r="T3707">
        <v>40000</v>
      </c>
    </row>
    <row r="3708" spans="1:20" x14ac:dyDescent="0.3">
      <c r="A3708" t="s">
        <v>3704</v>
      </c>
      <c r="B3708" t="str">
        <f>_xlfn.CONCAT(쿼리1[[#This Row],[주문번호]], "-", 쿼리1[[#This Row],[공정명]])</f>
        <v>20240906-1117N0054-합지</v>
      </c>
      <c r="C3708">
        <v>1</v>
      </c>
      <c r="D3708" t="s">
        <v>60</v>
      </c>
      <c r="E3708" s="1">
        <v>45541</v>
      </c>
      <c r="F3708" s="1">
        <v>45552</v>
      </c>
      <c r="G3708" s="1">
        <v>45545</v>
      </c>
      <c r="H3708" s="1">
        <v>45656</v>
      </c>
      <c r="I3708" s="1">
        <v>45547</v>
      </c>
      <c r="J3708" t="s">
        <v>31</v>
      </c>
      <c r="K3708" t="s">
        <v>39</v>
      </c>
      <c r="L3708">
        <v>6000</v>
      </c>
      <c r="M3708">
        <v>6000</v>
      </c>
      <c r="N3708">
        <v>-7</v>
      </c>
      <c r="O3708" t="s">
        <v>712</v>
      </c>
      <c r="P3708" t="s">
        <v>713</v>
      </c>
      <c r="Q3708" t="s">
        <v>42</v>
      </c>
      <c r="R3708" t="s">
        <v>714</v>
      </c>
      <c r="S3708" t="s">
        <v>190</v>
      </c>
      <c r="T3708">
        <v>24000</v>
      </c>
    </row>
    <row r="3709" spans="1:20" x14ac:dyDescent="0.3">
      <c r="A3709" t="s">
        <v>2179</v>
      </c>
      <c r="B3709" t="str">
        <f>_xlfn.CONCAT(쿼리1[[#This Row],[주문번호]], "-", 쿼리1[[#This Row],[공정명]])</f>
        <v>20241014-1117N0055-합지</v>
      </c>
      <c r="C3709">
        <v>1</v>
      </c>
      <c r="D3709" t="s">
        <v>60</v>
      </c>
      <c r="E3709" s="1">
        <v>45579</v>
      </c>
      <c r="F3709" s="1">
        <v>45588</v>
      </c>
      <c r="G3709" s="1">
        <v>45586</v>
      </c>
      <c r="H3709" s="1">
        <v>45656</v>
      </c>
      <c r="I3709" s="1">
        <v>45595</v>
      </c>
      <c r="J3709" t="s">
        <v>31</v>
      </c>
      <c r="K3709" t="s">
        <v>39</v>
      </c>
      <c r="L3709">
        <v>12000</v>
      </c>
      <c r="M3709">
        <v>12000</v>
      </c>
      <c r="N3709">
        <v>-2</v>
      </c>
      <c r="O3709" t="s">
        <v>716</v>
      </c>
      <c r="P3709" t="s">
        <v>717</v>
      </c>
      <c r="Q3709" t="s">
        <v>42</v>
      </c>
      <c r="R3709" t="s">
        <v>714</v>
      </c>
      <c r="S3709" t="s">
        <v>190</v>
      </c>
      <c r="T3709">
        <v>40000</v>
      </c>
    </row>
    <row r="3710" spans="1:20" x14ac:dyDescent="0.3">
      <c r="A3710" t="s">
        <v>3223</v>
      </c>
      <c r="B3710" t="str">
        <f>_xlfn.CONCAT(쿼리1[[#This Row],[주문번호]], "-", 쿼리1[[#This Row],[공정명]])</f>
        <v>20241024-1000163886-분단</v>
      </c>
      <c r="C3710">
        <v>4</v>
      </c>
      <c r="D3710" t="s">
        <v>196</v>
      </c>
      <c r="E3710" s="1">
        <v>45589</v>
      </c>
      <c r="F3710" s="1">
        <v>45604</v>
      </c>
      <c r="G3710" s="1"/>
      <c r="H3710" s="1">
        <v>45656</v>
      </c>
      <c r="I3710" s="1">
        <v>45617</v>
      </c>
      <c r="J3710" t="s">
        <v>31</v>
      </c>
      <c r="K3710" t="s">
        <v>22</v>
      </c>
      <c r="L3710">
        <v>3000</v>
      </c>
      <c r="O3710" t="s">
        <v>3224</v>
      </c>
      <c r="P3710" t="s">
        <v>3225</v>
      </c>
      <c r="Q3710" t="s">
        <v>3226</v>
      </c>
      <c r="R3710" t="s">
        <v>3227</v>
      </c>
      <c r="S3710" t="s">
        <v>4391</v>
      </c>
      <c r="T3710">
        <v>11000</v>
      </c>
    </row>
    <row r="3711" spans="1:20" x14ac:dyDescent="0.3">
      <c r="A3711" t="s">
        <v>4243</v>
      </c>
      <c r="B3711" t="str">
        <f>_xlfn.CONCAT(쿼리1[[#This Row],[주문번호]], "-", 쿼리1[[#This Row],[공정명]])</f>
        <v>20241211-1000165926-분단</v>
      </c>
      <c r="C3711">
        <v>4</v>
      </c>
      <c r="D3711" t="s">
        <v>196</v>
      </c>
      <c r="E3711" s="1">
        <v>45637</v>
      </c>
      <c r="F3711" s="1">
        <v>45649</v>
      </c>
      <c r="G3711" s="1">
        <v>45650</v>
      </c>
      <c r="H3711" s="1">
        <v>45656</v>
      </c>
      <c r="I3711" s="1">
        <v>45650</v>
      </c>
      <c r="J3711" t="s">
        <v>31</v>
      </c>
      <c r="K3711" t="s">
        <v>32</v>
      </c>
      <c r="L3711">
        <v>30000</v>
      </c>
      <c r="M3711">
        <v>30000</v>
      </c>
      <c r="N3711">
        <v>1</v>
      </c>
      <c r="O3711" t="s">
        <v>1403</v>
      </c>
      <c r="P3711" t="s">
        <v>1404</v>
      </c>
      <c r="Q3711" t="s">
        <v>4244</v>
      </c>
      <c r="R3711" t="s">
        <v>26</v>
      </c>
      <c r="S3711" t="s">
        <v>4391</v>
      </c>
      <c r="T3711">
        <v>60</v>
      </c>
    </row>
    <row r="3712" spans="1:20" x14ac:dyDescent="0.3">
      <c r="A3712" t="s">
        <v>4195</v>
      </c>
      <c r="B3712" t="str">
        <f>_xlfn.CONCAT(쿼리1[[#This Row],[주문번호]], "-", 쿼리1[[#This Row],[공정명]])</f>
        <v>20241129-1000169749-분단</v>
      </c>
      <c r="C3712">
        <v>2</v>
      </c>
      <c r="D3712" t="s">
        <v>196</v>
      </c>
      <c r="E3712" s="1">
        <v>45625</v>
      </c>
      <c r="F3712" s="1">
        <v>45636</v>
      </c>
      <c r="G3712" s="1">
        <v>45633</v>
      </c>
      <c r="H3712" s="1">
        <v>45656</v>
      </c>
      <c r="I3712" s="1">
        <v>45633</v>
      </c>
      <c r="J3712" t="s">
        <v>31</v>
      </c>
      <c r="K3712" t="s">
        <v>39</v>
      </c>
      <c r="L3712">
        <v>4000</v>
      </c>
      <c r="M3712">
        <v>4000</v>
      </c>
      <c r="N3712">
        <v>-3</v>
      </c>
      <c r="O3712" t="s">
        <v>4196</v>
      </c>
      <c r="P3712" t="s">
        <v>2704</v>
      </c>
      <c r="Q3712" t="s">
        <v>4197</v>
      </c>
      <c r="R3712" t="s">
        <v>26</v>
      </c>
      <c r="S3712" t="s">
        <v>4391</v>
      </c>
      <c r="T3712">
        <v>16</v>
      </c>
    </row>
    <row r="3713" spans="1:20" x14ac:dyDescent="0.3">
      <c r="A3713" t="s">
        <v>4198</v>
      </c>
      <c r="B3713" t="str">
        <f>_xlfn.CONCAT(쿼리1[[#This Row],[주문번호]], "-", 쿼리1[[#This Row],[공정명]])</f>
        <v>20241202-1120P0037-분단</v>
      </c>
      <c r="C3713">
        <v>2</v>
      </c>
      <c r="D3713" t="s">
        <v>196</v>
      </c>
      <c r="E3713" s="1">
        <v>45628</v>
      </c>
      <c r="F3713" s="1">
        <v>45637</v>
      </c>
      <c r="G3713" s="1">
        <v>45642</v>
      </c>
      <c r="H3713" s="1">
        <v>45656</v>
      </c>
      <c r="I3713" s="1">
        <v>45642</v>
      </c>
      <c r="J3713" t="s">
        <v>31</v>
      </c>
      <c r="K3713" t="s">
        <v>32</v>
      </c>
      <c r="L3713">
        <v>8000</v>
      </c>
      <c r="M3713">
        <v>8000</v>
      </c>
      <c r="N3713">
        <v>5</v>
      </c>
      <c r="O3713" t="s">
        <v>536</v>
      </c>
      <c r="P3713" t="s">
        <v>4199</v>
      </c>
      <c r="Q3713" t="s">
        <v>4200</v>
      </c>
      <c r="R3713" t="s">
        <v>26</v>
      </c>
      <c r="S3713" t="s">
        <v>4391</v>
      </c>
      <c r="T3713">
        <v>32</v>
      </c>
    </row>
    <row r="3714" spans="1:20" x14ac:dyDescent="0.3">
      <c r="A3714" t="s">
        <v>4201</v>
      </c>
      <c r="B3714" t="str">
        <f>_xlfn.CONCAT(쿼리1[[#This Row],[주문번호]], "-", 쿼리1[[#This Row],[공정명]])</f>
        <v>20241122-1000169587-분단</v>
      </c>
      <c r="C3714">
        <v>4</v>
      </c>
      <c r="D3714" t="s">
        <v>196</v>
      </c>
      <c r="E3714" s="1">
        <v>45618</v>
      </c>
      <c r="F3714" s="1">
        <v>45630</v>
      </c>
      <c r="G3714" s="1">
        <v>45632</v>
      </c>
      <c r="H3714" s="1">
        <v>45656</v>
      </c>
      <c r="I3714" s="1">
        <v>45632</v>
      </c>
      <c r="J3714" t="s">
        <v>31</v>
      </c>
      <c r="K3714" t="s">
        <v>32</v>
      </c>
      <c r="L3714">
        <v>12000</v>
      </c>
      <c r="M3714">
        <v>12000</v>
      </c>
      <c r="N3714">
        <v>2</v>
      </c>
      <c r="O3714" t="s">
        <v>3853</v>
      </c>
      <c r="P3714" t="s">
        <v>2704</v>
      </c>
      <c r="Q3714" t="s">
        <v>4202</v>
      </c>
      <c r="R3714" t="s">
        <v>26</v>
      </c>
      <c r="S3714" t="s">
        <v>4391</v>
      </c>
      <c r="T3714">
        <v>48</v>
      </c>
    </row>
    <row r="3715" spans="1:20" x14ac:dyDescent="0.3">
      <c r="A3715" t="s">
        <v>4303</v>
      </c>
      <c r="B3715" t="str">
        <f>_xlfn.CONCAT(쿼리1[[#This Row],[주문번호]], "-", 쿼리1[[#This Row],[공정명]])</f>
        <v>20241104-1000152150-분단</v>
      </c>
      <c r="C3715">
        <v>4</v>
      </c>
      <c r="D3715" t="s">
        <v>196</v>
      </c>
      <c r="E3715" s="1">
        <v>45600</v>
      </c>
      <c r="F3715" s="1">
        <v>45610</v>
      </c>
      <c r="G3715" s="1">
        <v>45610</v>
      </c>
      <c r="H3715" s="1">
        <v>45656</v>
      </c>
      <c r="I3715" s="1">
        <v>45610</v>
      </c>
      <c r="J3715" t="s">
        <v>31</v>
      </c>
      <c r="K3715" t="s">
        <v>39</v>
      </c>
      <c r="L3715">
        <v>4000</v>
      </c>
      <c r="M3715">
        <v>4000</v>
      </c>
      <c r="N3715">
        <v>0</v>
      </c>
      <c r="O3715" t="s">
        <v>3920</v>
      </c>
      <c r="P3715" t="s">
        <v>3911</v>
      </c>
      <c r="Q3715" t="s">
        <v>4304</v>
      </c>
      <c r="R3715" t="s">
        <v>26</v>
      </c>
      <c r="S3715" t="s">
        <v>4391</v>
      </c>
      <c r="T3715">
        <v>16</v>
      </c>
    </row>
    <row r="3716" spans="1:20" x14ac:dyDescent="0.3">
      <c r="A3716" t="s">
        <v>4305</v>
      </c>
      <c r="B3716" t="str">
        <f>_xlfn.CONCAT(쿼리1[[#This Row],[주문번호]], "-", 쿼리1[[#This Row],[공정명]])</f>
        <v>20241104-1000152156-분단</v>
      </c>
      <c r="C3716">
        <v>4</v>
      </c>
      <c r="D3716" t="s">
        <v>196</v>
      </c>
      <c r="E3716" s="1">
        <v>45600</v>
      </c>
      <c r="F3716" s="1">
        <v>45610</v>
      </c>
      <c r="G3716" s="1">
        <v>45610</v>
      </c>
      <c r="H3716" s="1">
        <v>45656</v>
      </c>
      <c r="I3716" s="1">
        <v>45610</v>
      </c>
      <c r="J3716" t="s">
        <v>31</v>
      </c>
      <c r="K3716" t="s">
        <v>39</v>
      </c>
      <c r="L3716">
        <v>4000</v>
      </c>
      <c r="M3716">
        <v>4000</v>
      </c>
      <c r="N3716">
        <v>0</v>
      </c>
      <c r="O3716" t="s">
        <v>3920</v>
      </c>
      <c r="P3716" t="s">
        <v>3911</v>
      </c>
      <c r="Q3716" t="s">
        <v>3921</v>
      </c>
      <c r="R3716" t="s">
        <v>26</v>
      </c>
      <c r="S3716" t="s">
        <v>4391</v>
      </c>
      <c r="T3716">
        <v>16</v>
      </c>
    </row>
    <row r="3717" spans="1:20" x14ac:dyDescent="0.3">
      <c r="A3717" t="s">
        <v>2668</v>
      </c>
      <c r="B3717" t="str">
        <f>_xlfn.CONCAT(쿼리1[[#This Row],[주문번호]], "-", 쿼리1[[#This Row],[공정명]])</f>
        <v>20241217-1000168256-분단</v>
      </c>
      <c r="C3717">
        <v>2</v>
      </c>
      <c r="D3717" t="s">
        <v>196</v>
      </c>
      <c r="E3717" s="1">
        <v>45643</v>
      </c>
      <c r="F3717" s="1">
        <v>45653</v>
      </c>
      <c r="G3717" s="1">
        <v>45650</v>
      </c>
      <c r="H3717" s="1">
        <v>45656</v>
      </c>
      <c r="I3717" s="1">
        <v>45650</v>
      </c>
      <c r="J3717" t="s">
        <v>31</v>
      </c>
      <c r="K3717" t="s">
        <v>39</v>
      </c>
      <c r="L3717">
        <v>12000</v>
      </c>
      <c r="M3717">
        <v>12000</v>
      </c>
      <c r="N3717">
        <v>-3</v>
      </c>
      <c r="O3717" t="s">
        <v>915</v>
      </c>
      <c r="P3717" t="s">
        <v>2664</v>
      </c>
      <c r="Q3717" t="s">
        <v>2665</v>
      </c>
      <c r="R3717" t="s">
        <v>26</v>
      </c>
      <c r="S3717" t="s">
        <v>4391</v>
      </c>
      <c r="T3717">
        <v>53333</v>
      </c>
    </row>
    <row r="3718" spans="1:20" x14ac:dyDescent="0.3">
      <c r="A3718" t="s">
        <v>4251</v>
      </c>
      <c r="B3718" t="str">
        <f>_xlfn.CONCAT(쿼리1[[#This Row],[주문번호]], "-", 쿼리1[[#This Row],[공정명]])</f>
        <v>20241113-1000169600-분단</v>
      </c>
      <c r="C3718">
        <v>2</v>
      </c>
      <c r="D3718" t="s">
        <v>196</v>
      </c>
      <c r="E3718" s="1">
        <v>45609</v>
      </c>
      <c r="F3718" s="1">
        <v>45621</v>
      </c>
      <c r="G3718" s="1">
        <v>45622</v>
      </c>
      <c r="H3718" s="1">
        <v>45656</v>
      </c>
      <c r="I3718" s="1">
        <v>45625</v>
      </c>
      <c r="J3718" t="s">
        <v>31</v>
      </c>
      <c r="K3718" t="s">
        <v>32</v>
      </c>
      <c r="L3718">
        <v>6000</v>
      </c>
      <c r="M3718">
        <v>6000</v>
      </c>
      <c r="N3718">
        <v>1</v>
      </c>
      <c r="O3718" t="s">
        <v>4067</v>
      </c>
      <c r="P3718" t="s">
        <v>4218</v>
      </c>
      <c r="Q3718" t="s">
        <v>4219</v>
      </c>
      <c r="R3718" t="s">
        <v>26</v>
      </c>
      <c r="S3718" t="s">
        <v>4391</v>
      </c>
      <c r="T3718">
        <v>15000</v>
      </c>
    </row>
    <row r="3719" spans="1:20" x14ac:dyDescent="0.3">
      <c r="A3719" t="s">
        <v>2667</v>
      </c>
      <c r="B3719" t="str">
        <f>_xlfn.CONCAT(쿼리1[[#This Row],[주문번호]], "-", 쿼리1[[#This Row],[공정명]])</f>
        <v>20241114-1000156851-분단</v>
      </c>
      <c r="C3719">
        <v>4</v>
      </c>
      <c r="D3719" t="s">
        <v>196</v>
      </c>
      <c r="E3719" s="1">
        <v>45610</v>
      </c>
      <c r="F3719" s="1">
        <v>45622</v>
      </c>
      <c r="G3719" s="1">
        <v>45622</v>
      </c>
      <c r="H3719" s="1">
        <v>45656</v>
      </c>
      <c r="I3719" s="1">
        <v>45625</v>
      </c>
      <c r="J3719" t="s">
        <v>31</v>
      </c>
      <c r="K3719" t="s">
        <v>39</v>
      </c>
      <c r="L3719">
        <v>15000</v>
      </c>
      <c r="M3719">
        <v>15000</v>
      </c>
      <c r="N3719">
        <v>0</v>
      </c>
      <c r="O3719" t="s">
        <v>915</v>
      </c>
      <c r="P3719" t="s">
        <v>916</v>
      </c>
      <c r="Q3719" t="s">
        <v>917</v>
      </c>
      <c r="R3719" t="s">
        <v>26</v>
      </c>
      <c r="S3719" t="s">
        <v>4391</v>
      </c>
      <c r="T3719">
        <v>153846</v>
      </c>
    </row>
    <row r="3720" spans="1:20" x14ac:dyDescent="0.3">
      <c r="A3720" t="s">
        <v>986</v>
      </c>
      <c r="B3720" t="str">
        <f>_xlfn.CONCAT(쿼리1[[#This Row],[주문번호]], "-", 쿼리1[[#This Row],[공정명]])</f>
        <v>20241126-1000164958-분단</v>
      </c>
      <c r="C3720">
        <v>5</v>
      </c>
      <c r="D3720" t="s">
        <v>196</v>
      </c>
      <c r="E3720" s="1">
        <v>45622</v>
      </c>
      <c r="F3720" s="1">
        <v>45631</v>
      </c>
      <c r="G3720" s="1">
        <v>45633</v>
      </c>
      <c r="H3720" s="1">
        <v>45656</v>
      </c>
      <c r="I3720" s="1">
        <v>45636</v>
      </c>
      <c r="J3720" t="s">
        <v>31</v>
      </c>
      <c r="K3720" t="s">
        <v>32</v>
      </c>
      <c r="L3720">
        <v>12000</v>
      </c>
      <c r="M3720">
        <v>12000</v>
      </c>
      <c r="N3720">
        <v>2</v>
      </c>
      <c r="O3720" t="s">
        <v>102</v>
      </c>
      <c r="P3720" t="s">
        <v>110</v>
      </c>
      <c r="Q3720" t="s">
        <v>125</v>
      </c>
      <c r="R3720" t="s">
        <v>26</v>
      </c>
      <c r="S3720" t="s">
        <v>4391</v>
      </c>
      <c r="T3720">
        <v>40000</v>
      </c>
    </row>
    <row r="3721" spans="1:20" x14ac:dyDescent="0.3">
      <c r="A3721" t="s">
        <v>4309</v>
      </c>
      <c r="B3721" t="str">
        <f>_xlfn.CONCAT(쿼리1[[#This Row],[주문번호]], "-", 쿼리1[[#This Row],[공정명]])</f>
        <v>20241104-1000152168-분단</v>
      </c>
      <c r="C3721">
        <v>4</v>
      </c>
      <c r="D3721" t="s">
        <v>196</v>
      </c>
      <c r="E3721" s="1">
        <v>45600</v>
      </c>
      <c r="F3721" s="1">
        <v>45610</v>
      </c>
      <c r="G3721" s="1">
        <v>45610</v>
      </c>
      <c r="H3721" s="1">
        <v>45656</v>
      </c>
      <c r="I3721" s="1">
        <v>45610</v>
      </c>
      <c r="J3721" t="s">
        <v>31</v>
      </c>
      <c r="K3721" t="s">
        <v>39</v>
      </c>
      <c r="L3721">
        <v>4000</v>
      </c>
      <c r="M3721">
        <v>4000</v>
      </c>
      <c r="N3721">
        <v>0</v>
      </c>
      <c r="O3721" t="s">
        <v>3920</v>
      </c>
      <c r="P3721" t="s">
        <v>3911</v>
      </c>
      <c r="Q3721" t="s">
        <v>4310</v>
      </c>
      <c r="R3721" t="s">
        <v>26</v>
      </c>
      <c r="S3721" t="s">
        <v>4391</v>
      </c>
      <c r="T3721">
        <v>16</v>
      </c>
    </row>
    <row r="3722" spans="1:20" x14ac:dyDescent="0.3">
      <c r="A3722" t="s">
        <v>4311</v>
      </c>
      <c r="B3722" t="str">
        <f>_xlfn.CONCAT(쿼리1[[#This Row],[주문번호]], "-", 쿼리1[[#This Row],[공정명]])</f>
        <v>20241104-1000156554-분단</v>
      </c>
      <c r="C3722">
        <v>4</v>
      </c>
      <c r="D3722" t="s">
        <v>196</v>
      </c>
      <c r="E3722" s="1">
        <v>45600</v>
      </c>
      <c r="F3722" s="1">
        <v>45610</v>
      </c>
      <c r="G3722" s="1">
        <v>45608</v>
      </c>
      <c r="H3722" s="1">
        <v>45656</v>
      </c>
      <c r="I3722" s="1">
        <v>45608</v>
      </c>
      <c r="J3722" t="s">
        <v>31</v>
      </c>
      <c r="K3722" t="s">
        <v>39</v>
      </c>
      <c r="L3722">
        <v>8000</v>
      </c>
      <c r="M3722">
        <v>8000</v>
      </c>
      <c r="N3722">
        <v>-2</v>
      </c>
      <c r="O3722" t="s">
        <v>3853</v>
      </c>
      <c r="P3722" t="s">
        <v>4214</v>
      </c>
      <c r="Q3722" t="s">
        <v>4312</v>
      </c>
      <c r="R3722" t="s">
        <v>26</v>
      </c>
      <c r="S3722" t="s">
        <v>4391</v>
      </c>
      <c r="T3722">
        <v>32</v>
      </c>
    </row>
    <row r="3723" spans="1:20" x14ac:dyDescent="0.3">
      <c r="A3723" t="s">
        <v>4313</v>
      </c>
      <c r="B3723" t="str">
        <f>_xlfn.CONCAT(쿼리1[[#This Row],[주문번호]], "-", 쿼리1[[#This Row],[공정명]])</f>
        <v>20241104-1120P0016-분단</v>
      </c>
      <c r="C3723">
        <v>4</v>
      </c>
      <c r="D3723" t="s">
        <v>196</v>
      </c>
      <c r="E3723" s="1">
        <v>45600</v>
      </c>
      <c r="F3723" s="1">
        <v>45610</v>
      </c>
      <c r="G3723" s="1">
        <v>45614</v>
      </c>
      <c r="H3723" s="1">
        <v>45656</v>
      </c>
      <c r="I3723" s="1">
        <v>45614</v>
      </c>
      <c r="J3723" t="s">
        <v>31</v>
      </c>
      <c r="K3723" t="s">
        <v>32</v>
      </c>
      <c r="L3723">
        <v>4000</v>
      </c>
      <c r="M3723">
        <v>6000</v>
      </c>
      <c r="N3723">
        <v>4</v>
      </c>
      <c r="O3723" t="s">
        <v>141</v>
      </c>
      <c r="P3723" t="s">
        <v>4153</v>
      </c>
      <c r="Q3723" t="s">
        <v>4167</v>
      </c>
      <c r="R3723" t="s">
        <v>26</v>
      </c>
      <c r="S3723" t="s">
        <v>4391</v>
      </c>
      <c r="T3723">
        <v>16</v>
      </c>
    </row>
    <row r="3724" spans="1:20" x14ac:dyDescent="0.3">
      <c r="A3724" t="s">
        <v>4557</v>
      </c>
      <c r="B3724" t="str">
        <f>_xlfn.CONCAT(쿼리1[[#This Row],[주문번호]], "-", 쿼리1[[#This Row],[공정명]])</f>
        <v>20241129-2000160622-분단</v>
      </c>
      <c r="C3724">
        <v>1</v>
      </c>
      <c r="D3724" t="s">
        <v>196</v>
      </c>
      <c r="E3724" s="1">
        <v>45625</v>
      </c>
      <c r="F3724" s="1">
        <v>45625</v>
      </c>
      <c r="G3724" s="1">
        <v>45632</v>
      </c>
      <c r="H3724" s="1">
        <v>45656</v>
      </c>
      <c r="I3724" s="1">
        <v>45632</v>
      </c>
      <c r="J3724" t="s">
        <v>31</v>
      </c>
      <c r="K3724" t="s">
        <v>32</v>
      </c>
      <c r="L3724">
        <v>24000</v>
      </c>
      <c r="M3724">
        <v>24000</v>
      </c>
      <c r="N3724">
        <v>7</v>
      </c>
      <c r="O3724" t="s">
        <v>832</v>
      </c>
      <c r="P3724" t="s">
        <v>4558</v>
      </c>
      <c r="Q3724" t="s">
        <v>4559</v>
      </c>
      <c r="R3724" t="s">
        <v>26</v>
      </c>
      <c r="S3724" t="s">
        <v>4391</v>
      </c>
      <c r="T3724">
        <v>480</v>
      </c>
    </row>
    <row r="3725" spans="1:20" x14ac:dyDescent="0.3">
      <c r="A3725" t="s">
        <v>4560</v>
      </c>
      <c r="B3725" t="str">
        <f>_xlfn.CONCAT(쿼리1[[#This Row],[주문번호]], "-", 쿼리1[[#This Row],[공정명]])</f>
        <v>20241108-1000169077-합지</v>
      </c>
      <c r="C3725">
        <v>3</v>
      </c>
      <c r="D3725" t="s">
        <v>60</v>
      </c>
      <c r="E3725" s="1">
        <v>45604</v>
      </c>
      <c r="F3725" s="1">
        <v>45611</v>
      </c>
      <c r="G3725" s="1"/>
      <c r="H3725" s="1">
        <v>45656</v>
      </c>
      <c r="I3725" s="1"/>
      <c r="J3725" t="s">
        <v>21</v>
      </c>
      <c r="K3725" t="s">
        <v>22</v>
      </c>
      <c r="L3725">
        <v>16000</v>
      </c>
      <c r="O3725" t="s">
        <v>559</v>
      </c>
      <c r="P3725" t="s">
        <v>2074</v>
      </c>
      <c r="Q3725" t="s">
        <v>2075</v>
      </c>
      <c r="R3725" t="s">
        <v>2076</v>
      </c>
      <c r="S3725" t="s">
        <v>3709</v>
      </c>
      <c r="T3725">
        <v>1</v>
      </c>
    </row>
    <row r="3726" spans="1:20" x14ac:dyDescent="0.3">
      <c r="A3726" t="s">
        <v>2512</v>
      </c>
      <c r="B3726" t="str">
        <f>_xlfn.CONCAT(쿼리1[[#This Row],[주문번호]], "-", 쿼리1[[#This Row],[공정명]])</f>
        <v>20241101-1000162295-합지</v>
      </c>
      <c r="C3726">
        <v>3</v>
      </c>
      <c r="D3726" t="s">
        <v>60</v>
      </c>
      <c r="E3726" s="1">
        <v>45597</v>
      </c>
      <c r="F3726" s="1">
        <v>45608</v>
      </c>
      <c r="G3726" s="1">
        <v>45603</v>
      </c>
      <c r="H3726" s="1">
        <v>45656</v>
      </c>
      <c r="I3726" s="1">
        <v>45609</v>
      </c>
      <c r="J3726" t="s">
        <v>31</v>
      </c>
      <c r="K3726" t="s">
        <v>39</v>
      </c>
      <c r="L3726">
        <v>6000</v>
      </c>
      <c r="M3726">
        <v>6000</v>
      </c>
      <c r="N3726">
        <v>-5</v>
      </c>
      <c r="O3726" t="s">
        <v>698</v>
      </c>
      <c r="P3726" t="s">
        <v>2513</v>
      </c>
      <c r="Q3726" t="s">
        <v>2514</v>
      </c>
      <c r="R3726" t="s">
        <v>2076</v>
      </c>
      <c r="S3726" t="s">
        <v>3709</v>
      </c>
      <c r="T3726">
        <v>28571</v>
      </c>
    </row>
    <row r="3727" spans="1:20" x14ac:dyDescent="0.3">
      <c r="A3727" t="s">
        <v>1816</v>
      </c>
      <c r="B3727" t="str">
        <f>_xlfn.CONCAT(쿼리1[[#This Row],[주문번호]], "-", 쿼리1[[#This Row],[공정명]])</f>
        <v>20241113-1000151526-합지</v>
      </c>
      <c r="C3727">
        <v>1</v>
      </c>
      <c r="D3727" t="s">
        <v>60</v>
      </c>
      <c r="E3727" s="1">
        <v>45609</v>
      </c>
      <c r="F3727" s="1">
        <v>45618</v>
      </c>
      <c r="G3727" s="1">
        <v>45617</v>
      </c>
      <c r="H3727" s="1">
        <v>45656</v>
      </c>
      <c r="I3727" s="1">
        <v>45617</v>
      </c>
      <c r="J3727" t="s">
        <v>31</v>
      </c>
      <c r="K3727" t="s">
        <v>39</v>
      </c>
      <c r="L3727">
        <v>4000</v>
      </c>
      <c r="M3727">
        <v>3900</v>
      </c>
      <c r="N3727">
        <v>-1</v>
      </c>
      <c r="O3727" t="s">
        <v>1817</v>
      </c>
      <c r="P3727" t="s">
        <v>1818</v>
      </c>
      <c r="Q3727" t="s">
        <v>42</v>
      </c>
      <c r="R3727" t="s">
        <v>1819</v>
      </c>
      <c r="S3727" t="s">
        <v>3709</v>
      </c>
      <c r="T3727">
        <v>33333</v>
      </c>
    </row>
    <row r="3728" spans="1:20" x14ac:dyDescent="0.3">
      <c r="A3728" t="s">
        <v>393</v>
      </c>
      <c r="B3728" t="str">
        <f>_xlfn.CONCAT(쿼리1[[#This Row],[주문번호]], "-", 쿼리1[[#This Row],[공정명]])</f>
        <v>20241226-1000149267-합지</v>
      </c>
      <c r="C3728">
        <v>3</v>
      </c>
      <c r="D3728" t="s">
        <v>60</v>
      </c>
      <c r="E3728" s="1">
        <v>45652</v>
      </c>
      <c r="F3728" s="1">
        <v>45663</v>
      </c>
      <c r="G3728" s="1"/>
      <c r="H3728" s="1">
        <v>45656</v>
      </c>
      <c r="I3728" s="1"/>
      <c r="J3728" t="s">
        <v>21</v>
      </c>
      <c r="K3728" t="s">
        <v>282</v>
      </c>
      <c r="L3728">
        <v>6000</v>
      </c>
      <c r="O3728" t="s">
        <v>394</v>
      </c>
      <c r="P3728" t="s">
        <v>395</v>
      </c>
      <c r="Q3728" t="s">
        <v>396</v>
      </c>
      <c r="R3728" t="s">
        <v>397</v>
      </c>
      <c r="S3728" t="s">
        <v>3709</v>
      </c>
      <c r="T3728">
        <v>10000</v>
      </c>
    </row>
    <row r="3729" spans="1:20" x14ac:dyDescent="0.3">
      <c r="A3729" t="s">
        <v>4561</v>
      </c>
      <c r="B3729" t="str">
        <f>_xlfn.CONCAT(쿼리1[[#This Row],[주문번호]], "-", 쿼리1[[#This Row],[공정명]])</f>
        <v>20241219-1317N0087-합지</v>
      </c>
      <c r="C3729">
        <v>1</v>
      </c>
      <c r="D3729" t="s">
        <v>60</v>
      </c>
      <c r="E3729" s="1">
        <v>45645</v>
      </c>
      <c r="F3729" s="1">
        <v>45656</v>
      </c>
      <c r="G3729" s="1">
        <v>45649</v>
      </c>
      <c r="H3729" s="1">
        <v>45656</v>
      </c>
      <c r="I3729" s="1">
        <v>45654</v>
      </c>
      <c r="J3729" t="s">
        <v>31</v>
      </c>
      <c r="K3729" t="s">
        <v>39</v>
      </c>
      <c r="L3729">
        <v>6000</v>
      </c>
      <c r="M3729">
        <v>6000</v>
      </c>
      <c r="N3729">
        <v>-7</v>
      </c>
      <c r="O3729" t="s">
        <v>4562</v>
      </c>
      <c r="P3729" t="s">
        <v>4563</v>
      </c>
      <c r="Q3729" t="s">
        <v>42</v>
      </c>
      <c r="R3729" t="s">
        <v>4564</v>
      </c>
      <c r="S3729" t="s">
        <v>3709</v>
      </c>
      <c r="T3729">
        <v>12</v>
      </c>
    </row>
    <row r="3730" spans="1:20" x14ac:dyDescent="0.3">
      <c r="A3730" t="s">
        <v>3616</v>
      </c>
      <c r="B3730" t="str">
        <f>_xlfn.CONCAT(쿼리1[[#This Row],[주문번호]], "-", 쿼리1[[#This Row],[공정명]])</f>
        <v>20241115-1219P0139-합지</v>
      </c>
      <c r="C3730">
        <v>3</v>
      </c>
      <c r="D3730" t="s">
        <v>60</v>
      </c>
      <c r="E3730" s="1">
        <v>45611</v>
      </c>
      <c r="F3730" s="1">
        <v>45622</v>
      </c>
      <c r="G3730" s="1">
        <v>45621</v>
      </c>
      <c r="H3730" s="1">
        <v>45656</v>
      </c>
      <c r="I3730" s="1">
        <v>45625</v>
      </c>
      <c r="J3730" t="s">
        <v>31</v>
      </c>
      <c r="K3730" t="s">
        <v>39</v>
      </c>
      <c r="L3730">
        <v>6000</v>
      </c>
      <c r="M3730">
        <v>6000</v>
      </c>
      <c r="N3730">
        <v>-1</v>
      </c>
      <c r="O3730" t="s">
        <v>2146</v>
      </c>
      <c r="P3730" t="s">
        <v>2407</v>
      </c>
      <c r="Q3730" t="s">
        <v>3617</v>
      </c>
      <c r="R3730" t="s">
        <v>2148</v>
      </c>
      <c r="S3730" t="s">
        <v>3709</v>
      </c>
      <c r="T3730">
        <v>13333</v>
      </c>
    </row>
    <row r="3731" spans="1:20" x14ac:dyDescent="0.3">
      <c r="A3731" t="s">
        <v>4565</v>
      </c>
      <c r="B3731" t="str">
        <f>_xlfn.CONCAT(쿼리1[[#This Row],[주문번호]], "-", 쿼리1[[#This Row],[공정명]])</f>
        <v>20241227-110013-합지</v>
      </c>
      <c r="C3731">
        <v>3</v>
      </c>
      <c r="D3731" t="s">
        <v>60</v>
      </c>
      <c r="E3731" s="1">
        <v>45653</v>
      </c>
      <c r="F3731" s="1">
        <v>45664</v>
      </c>
      <c r="G3731" s="1"/>
      <c r="H3731" s="1">
        <v>45656</v>
      </c>
      <c r="I3731" s="1"/>
      <c r="J3731" t="s">
        <v>21</v>
      </c>
      <c r="K3731" t="s">
        <v>282</v>
      </c>
      <c r="L3731">
        <v>6000</v>
      </c>
      <c r="O3731" t="s">
        <v>4509</v>
      </c>
      <c r="P3731" t="s">
        <v>4566</v>
      </c>
      <c r="Q3731" t="s">
        <v>4567</v>
      </c>
      <c r="R3731" t="s">
        <v>4568</v>
      </c>
      <c r="S3731" t="s">
        <v>3709</v>
      </c>
      <c r="T3731">
        <v>90</v>
      </c>
    </row>
    <row r="3732" spans="1:20" x14ac:dyDescent="0.3">
      <c r="A3732" t="s">
        <v>2687</v>
      </c>
      <c r="B3732" t="str">
        <f>_xlfn.CONCAT(쿼리1[[#This Row],[주문번호]], "-", 쿼리1[[#This Row],[공정명]])</f>
        <v>20241129-1000155583-합지</v>
      </c>
      <c r="C3732">
        <v>3</v>
      </c>
      <c r="D3732" t="s">
        <v>60</v>
      </c>
      <c r="E3732" s="1">
        <v>45625</v>
      </c>
      <c r="F3732" s="1">
        <v>45636</v>
      </c>
      <c r="G3732" s="1">
        <v>45632</v>
      </c>
      <c r="H3732" s="1">
        <v>45656</v>
      </c>
      <c r="I3732" s="1">
        <v>45637</v>
      </c>
      <c r="J3732" t="s">
        <v>31</v>
      </c>
      <c r="K3732" t="s">
        <v>39</v>
      </c>
      <c r="L3732">
        <v>24000</v>
      </c>
      <c r="M3732">
        <v>24000</v>
      </c>
      <c r="N3732">
        <v>-4</v>
      </c>
      <c r="O3732" t="s">
        <v>275</v>
      </c>
      <c r="P3732" t="s">
        <v>2548</v>
      </c>
      <c r="Q3732" t="s">
        <v>2549</v>
      </c>
      <c r="R3732" t="s">
        <v>412</v>
      </c>
      <c r="S3732" t="s">
        <v>3709</v>
      </c>
      <c r="T3732">
        <v>326530</v>
      </c>
    </row>
    <row r="3733" spans="1:20" x14ac:dyDescent="0.3">
      <c r="A3733" t="s">
        <v>2692</v>
      </c>
      <c r="B3733" t="str">
        <f>_xlfn.CONCAT(쿼리1[[#This Row],[주문번호]], "-", 쿼리1[[#This Row],[공정명]])</f>
        <v>20241206-1000155583-합지</v>
      </c>
      <c r="C3733">
        <v>3</v>
      </c>
      <c r="D3733" t="s">
        <v>60</v>
      </c>
      <c r="E3733" s="1">
        <v>45632</v>
      </c>
      <c r="F3733" s="1">
        <v>45643</v>
      </c>
      <c r="G3733" s="1">
        <v>45644</v>
      </c>
      <c r="H3733" s="1">
        <v>45656</v>
      </c>
      <c r="I3733" s="1">
        <v>45654</v>
      </c>
      <c r="J3733" t="s">
        <v>31</v>
      </c>
      <c r="K3733" t="s">
        <v>32</v>
      </c>
      <c r="L3733">
        <v>24000</v>
      </c>
      <c r="M3733">
        <v>23800</v>
      </c>
      <c r="N3733">
        <v>1</v>
      </c>
      <c r="O3733" t="s">
        <v>275</v>
      </c>
      <c r="P3733" t="s">
        <v>2548</v>
      </c>
      <c r="Q3733" t="s">
        <v>2549</v>
      </c>
      <c r="R3733" t="s">
        <v>412</v>
      </c>
      <c r="S3733" t="s">
        <v>3709</v>
      </c>
      <c r="T3733">
        <v>326530</v>
      </c>
    </row>
    <row r="3734" spans="1:20" x14ac:dyDescent="0.3">
      <c r="A3734" t="s">
        <v>3632</v>
      </c>
      <c r="B3734" t="str">
        <f>_xlfn.CONCAT(쿼리1[[#This Row],[주문번호]], "-", 쿼리1[[#This Row],[공정명]])</f>
        <v>20241227-1219P0188-합지</v>
      </c>
      <c r="C3734">
        <v>3</v>
      </c>
      <c r="D3734" t="s">
        <v>60</v>
      </c>
      <c r="E3734" s="1">
        <v>45653</v>
      </c>
      <c r="F3734" s="1">
        <v>45664</v>
      </c>
      <c r="G3734" s="1"/>
      <c r="H3734" s="1">
        <v>45656</v>
      </c>
      <c r="I3734" s="1"/>
      <c r="J3734" t="s">
        <v>21</v>
      </c>
      <c r="K3734" t="s">
        <v>282</v>
      </c>
      <c r="L3734">
        <v>3000</v>
      </c>
      <c r="O3734" t="s">
        <v>2150</v>
      </c>
      <c r="P3734" t="s">
        <v>1143</v>
      </c>
      <c r="Q3734" t="s">
        <v>3633</v>
      </c>
      <c r="R3734" t="s">
        <v>2148</v>
      </c>
      <c r="S3734" t="s">
        <v>3709</v>
      </c>
      <c r="T3734">
        <v>20000</v>
      </c>
    </row>
    <row r="3735" spans="1:20" x14ac:dyDescent="0.3">
      <c r="A3735" t="s">
        <v>3614</v>
      </c>
      <c r="B3735" t="str">
        <f>_xlfn.CONCAT(쿼리1[[#This Row],[주문번호]], "-", 쿼리1[[#This Row],[공정명]])</f>
        <v>20241217-1219P0187-합지</v>
      </c>
      <c r="C3735">
        <v>3</v>
      </c>
      <c r="D3735" t="s">
        <v>60</v>
      </c>
      <c r="E3735" s="1">
        <v>45643</v>
      </c>
      <c r="F3735" s="1">
        <v>45652</v>
      </c>
      <c r="G3735" s="1"/>
      <c r="H3735" s="1">
        <v>45656</v>
      </c>
      <c r="I3735" s="1"/>
      <c r="J3735" t="s">
        <v>21</v>
      </c>
      <c r="K3735" t="s">
        <v>22</v>
      </c>
      <c r="L3735">
        <v>3000</v>
      </c>
      <c r="O3735" t="s">
        <v>2150</v>
      </c>
      <c r="P3735" t="s">
        <v>1143</v>
      </c>
      <c r="Q3735" t="s">
        <v>3615</v>
      </c>
      <c r="R3735" t="s">
        <v>2148</v>
      </c>
      <c r="S3735" t="s">
        <v>3709</v>
      </c>
      <c r="T3735">
        <v>20000</v>
      </c>
    </row>
    <row r="3736" spans="1:20" x14ac:dyDescent="0.3">
      <c r="A3736" t="s">
        <v>3612</v>
      </c>
      <c r="B3736" t="str">
        <f>_xlfn.CONCAT(쿼리1[[#This Row],[주문번호]], "-", 쿼리1[[#This Row],[공정명]])</f>
        <v>20241217-1220P0185-합지</v>
      </c>
      <c r="C3736">
        <v>3</v>
      </c>
      <c r="D3736" t="s">
        <v>60</v>
      </c>
      <c r="E3736" s="1">
        <v>45643</v>
      </c>
      <c r="F3736" s="1">
        <v>45652</v>
      </c>
      <c r="G3736" s="1"/>
      <c r="H3736" s="1">
        <v>45656</v>
      </c>
      <c r="I3736" s="1"/>
      <c r="J3736" t="s">
        <v>21</v>
      </c>
      <c r="K3736" t="s">
        <v>22</v>
      </c>
      <c r="L3736">
        <v>3000</v>
      </c>
      <c r="O3736" t="s">
        <v>2150</v>
      </c>
      <c r="P3736" t="s">
        <v>1143</v>
      </c>
      <c r="Q3736" t="s">
        <v>3613</v>
      </c>
      <c r="R3736" t="s">
        <v>2148</v>
      </c>
      <c r="S3736" t="s">
        <v>3709</v>
      </c>
      <c r="T3736">
        <v>20000</v>
      </c>
    </row>
    <row r="3737" spans="1:20" x14ac:dyDescent="0.3">
      <c r="A3737" t="s">
        <v>1621</v>
      </c>
      <c r="B3737" t="str">
        <f>_xlfn.CONCAT(쿼리1[[#This Row],[주문번호]], "-", 쿼리1[[#This Row],[공정명]])</f>
        <v>20241121-1000148708-합지</v>
      </c>
      <c r="C3737">
        <v>3</v>
      </c>
      <c r="D3737" t="s">
        <v>60</v>
      </c>
      <c r="E3737" s="1">
        <v>45617</v>
      </c>
      <c r="F3737" s="1">
        <v>45628</v>
      </c>
      <c r="G3737" s="1">
        <v>45628</v>
      </c>
      <c r="H3737" s="1">
        <v>45656</v>
      </c>
      <c r="I3737" s="1">
        <v>45635</v>
      </c>
      <c r="J3737" t="s">
        <v>31</v>
      </c>
      <c r="K3737" t="s">
        <v>39</v>
      </c>
      <c r="L3737">
        <v>4000</v>
      </c>
      <c r="M3737">
        <v>4000</v>
      </c>
      <c r="N3737">
        <v>0</v>
      </c>
      <c r="O3737" t="s">
        <v>141</v>
      </c>
      <c r="P3737" t="s">
        <v>924</v>
      </c>
      <c r="Q3737" t="s">
        <v>1619</v>
      </c>
      <c r="R3737" t="s">
        <v>1620</v>
      </c>
      <c r="S3737" t="s">
        <v>3709</v>
      </c>
      <c r="T3737">
        <v>109090</v>
      </c>
    </row>
    <row r="3738" spans="1:20" x14ac:dyDescent="0.3">
      <c r="A3738" t="s">
        <v>4569</v>
      </c>
      <c r="B3738" t="str">
        <f>_xlfn.CONCAT(쿼리1[[#This Row],[주문번호]], "-", 쿼리1[[#This Row],[공정명]])</f>
        <v>20241224-1000170055-합지</v>
      </c>
      <c r="C3738">
        <v>3</v>
      </c>
      <c r="D3738" t="s">
        <v>60</v>
      </c>
      <c r="E3738" s="1">
        <v>45650</v>
      </c>
      <c r="F3738" s="1">
        <v>45659</v>
      </c>
      <c r="G3738" s="1"/>
      <c r="H3738" s="1">
        <v>45656</v>
      </c>
      <c r="I3738" s="1"/>
      <c r="J3738" t="s">
        <v>21</v>
      </c>
      <c r="K3738" t="s">
        <v>282</v>
      </c>
      <c r="L3738">
        <v>4000</v>
      </c>
      <c r="O3738" t="s">
        <v>141</v>
      </c>
      <c r="P3738" t="s">
        <v>4570</v>
      </c>
      <c r="Q3738" t="s">
        <v>4571</v>
      </c>
      <c r="R3738" t="s">
        <v>1999</v>
      </c>
      <c r="S3738" t="s">
        <v>3709</v>
      </c>
      <c r="T3738">
        <v>32</v>
      </c>
    </row>
    <row r="3739" spans="1:20" x14ac:dyDescent="0.3">
      <c r="A3739" t="s">
        <v>4572</v>
      </c>
      <c r="B3739" t="str">
        <f>_xlfn.CONCAT(쿼리1[[#This Row],[주문번호]], "-", 쿼리1[[#This Row],[공정명]])</f>
        <v>20241101-1219N0097-합지</v>
      </c>
      <c r="C3739">
        <v>1</v>
      </c>
      <c r="D3739" t="s">
        <v>60</v>
      </c>
      <c r="E3739" s="1">
        <v>45597</v>
      </c>
      <c r="F3739" s="1">
        <v>45608</v>
      </c>
      <c r="G3739" s="1">
        <v>45602</v>
      </c>
      <c r="H3739" s="1">
        <v>45656</v>
      </c>
      <c r="I3739" s="1">
        <v>45605</v>
      </c>
      <c r="J3739" t="s">
        <v>31</v>
      </c>
      <c r="K3739" t="s">
        <v>39</v>
      </c>
      <c r="L3739">
        <v>6000</v>
      </c>
      <c r="M3739">
        <v>6000</v>
      </c>
      <c r="N3739">
        <v>-6</v>
      </c>
      <c r="O3739" t="s">
        <v>1403</v>
      </c>
      <c r="P3739" t="s">
        <v>4566</v>
      </c>
      <c r="Q3739" t="s">
        <v>42</v>
      </c>
      <c r="R3739" t="s">
        <v>3547</v>
      </c>
      <c r="S3739" t="s">
        <v>3709</v>
      </c>
      <c r="T3739">
        <v>90</v>
      </c>
    </row>
    <row r="3740" spans="1:20" x14ac:dyDescent="0.3">
      <c r="A3740" t="s">
        <v>4573</v>
      </c>
      <c r="B3740" t="str">
        <f>_xlfn.CONCAT(쿼리1[[#This Row],[주문번호]], "-", 쿼리1[[#This Row],[공정명]])</f>
        <v>20241126-1216P0138-합지</v>
      </c>
      <c r="C3740">
        <v>2</v>
      </c>
      <c r="D3740" t="s">
        <v>60</v>
      </c>
      <c r="E3740" s="1">
        <v>45622</v>
      </c>
      <c r="F3740" s="1">
        <v>45631</v>
      </c>
      <c r="G3740" s="1">
        <v>45637</v>
      </c>
      <c r="H3740" s="1">
        <v>45656</v>
      </c>
      <c r="I3740" s="1">
        <v>45640</v>
      </c>
      <c r="J3740" t="s">
        <v>31</v>
      </c>
      <c r="K3740" t="s">
        <v>32</v>
      </c>
      <c r="L3740">
        <v>6000</v>
      </c>
      <c r="M3740">
        <v>6000</v>
      </c>
      <c r="N3740">
        <v>6</v>
      </c>
      <c r="O3740" t="s">
        <v>4005</v>
      </c>
      <c r="P3740" t="s">
        <v>4006</v>
      </c>
      <c r="Q3740" t="s">
        <v>4001</v>
      </c>
      <c r="R3740" t="s">
        <v>3547</v>
      </c>
      <c r="S3740" t="s">
        <v>3709</v>
      </c>
      <c r="T3740">
        <v>36</v>
      </c>
    </row>
    <row r="3741" spans="1:20" x14ac:dyDescent="0.3">
      <c r="A3741" t="s">
        <v>4574</v>
      </c>
      <c r="B3741" t="str">
        <f>_xlfn.CONCAT(쿼리1[[#This Row],[주문번호]], "-", 쿼리1[[#This Row],[공정명]])</f>
        <v>20241129-1216P0103-합지</v>
      </c>
      <c r="C3741">
        <v>3</v>
      </c>
      <c r="D3741" t="s">
        <v>60</v>
      </c>
      <c r="E3741" s="1">
        <v>45625</v>
      </c>
      <c r="F3741" s="1">
        <v>45636</v>
      </c>
      <c r="G3741" s="1">
        <v>45636</v>
      </c>
      <c r="H3741" s="1">
        <v>45656</v>
      </c>
      <c r="I3741" s="1">
        <v>45640</v>
      </c>
      <c r="J3741" t="s">
        <v>31</v>
      </c>
      <c r="K3741" t="s">
        <v>39</v>
      </c>
      <c r="L3741">
        <v>6000</v>
      </c>
      <c r="M3741">
        <v>6000</v>
      </c>
      <c r="N3741">
        <v>0</v>
      </c>
      <c r="O3741" t="s">
        <v>1403</v>
      </c>
      <c r="P3741" t="s">
        <v>4575</v>
      </c>
      <c r="Q3741" t="s">
        <v>4001</v>
      </c>
      <c r="R3741" t="s">
        <v>3547</v>
      </c>
      <c r="S3741" t="s">
        <v>3709</v>
      </c>
      <c r="T3741">
        <v>60</v>
      </c>
    </row>
    <row r="3742" spans="1:20" x14ac:dyDescent="0.3">
      <c r="A3742" t="s">
        <v>4301</v>
      </c>
      <c r="B3742" t="str">
        <f>_xlfn.CONCAT(쿼리1[[#This Row],[주문번호]], "-", 쿼리1[[#This Row],[공정명]])</f>
        <v>20241202-1000154686-분단</v>
      </c>
      <c r="C3742">
        <v>4</v>
      </c>
      <c r="D3742" t="s">
        <v>196</v>
      </c>
      <c r="E3742" s="1">
        <v>45628</v>
      </c>
      <c r="F3742" s="1">
        <v>45637</v>
      </c>
      <c r="G3742" s="1">
        <v>45642</v>
      </c>
      <c r="H3742" s="1">
        <v>45656</v>
      </c>
      <c r="I3742" s="1">
        <v>45645</v>
      </c>
      <c r="J3742" t="s">
        <v>31</v>
      </c>
      <c r="K3742" t="s">
        <v>32</v>
      </c>
      <c r="L3742">
        <v>8000</v>
      </c>
      <c r="M3742">
        <v>0</v>
      </c>
      <c r="N3742">
        <v>5</v>
      </c>
      <c r="O3742" t="s">
        <v>1533</v>
      </c>
      <c r="P3742" t="s">
        <v>3926</v>
      </c>
      <c r="Q3742" t="s">
        <v>3927</v>
      </c>
      <c r="R3742" t="s">
        <v>26</v>
      </c>
      <c r="S3742" t="s">
        <v>4391</v>
      </c>
      <c r="T3742">
        <v>32</v>
      </c>
    </row>
    <row r="3743" spans="1:20" x14ac:dyDescent="0.3">
      <c r="A3743" t="s">
        <v>4301</v>
      </c>
      <c r="B3743" t="str">
        <f>_xlfn.CONCAT(쿼리1[[#This Row],[주문번호]], "-", 쿼리1[[#This Row],[공정명]])</f>
        <v>20241202-1000154686-분단</v>
      </c>
      <c r="C3743">
        <v>4</v>
      </c>
      <c r="D3743" t="s">
        <v>196</v>
      </c>
      <c r="E3743" s="1">
        <v>45628</v>
      </c>
      <c r="F3743" s="1">
        <v>45637</v>
      </c>
      <c r="G3743" s="1">
        <v>45645</v>
      </c>
      <c r="H3743" s="1">
        <v>45656</v>
      </c>
      <c r="I3743" s="1">
        <v>45645</v>
      </c>
      <c r="J3743" t="s">
        <v>31</v>
      </c>
      <c r="K3743" t="s">
        <v>32</v>
      </c>
      <c r="L3743">
        <v>8000</v>
      </c>
      <c r="M3743">
        <v>8000</v>
      </c>
      <c r="N3743">
        <v>8</v>
      </c>
      <c r="O3743" t="s">
        <v>1533</v>
      </c>
      <c r="P3743" t="s">
        <v>3926</v>
      </c>
      <c r="Q3743" t="s">
        <v>3927</v>
      </c>
      <c r="R3743" t="s">
        <v>26</v>
      </c>
      <c r="S3743" t="s">
        <v>4391</v>
      </c>
      <c r="T3743">
        <v>32</v>
      </c>
    </row>
    <row r="3744" spans="1:20" x14ac:dyDescent="0.3">
      <c r="A3744" t="s">
        <v>189</v>
      </c>
      <c r="B3744" t="str">
        <f>_xlfn.CONCAT(쿼리1[[#This Row],[주문번호]], "-", 쿼리1[[#This Row],[공정명]])</f>
        <v>20241007-1000164958-분단</v>
      </c>
      <c r="C3744">
        <v>5</v>
      </c>
      <c r="D3744" t="s">
        <v>196</v>
      </c>
      <c r="E3744" s="1">
        <v>45572</v>
      </c>
      <c r="F3744" s="1">
        <v>45582</v>
      </c>
      <c r="G3744" s="1">
        <v>45583</v>
      </c>
      <c r="H3744" s="1">
        <v>45656</v>
      </c>
      <c r="I3744" s="1">
        <v>45586</v>
      </c>
      <c r="J3744" t="s">
        <v>31</v>
      </c>
      <c r="K3744" t="s">
        <v>32</v>
      </c>
      <c r="L3744">
        <v>12000</v>
      </c>
      <c r="M3744">
        <v>12000</v>
      </c>
      <c r="N3744">
        <v>1</v>
      </c>
      <c r="O3744" t="s">
        <v>102</v>
      </c>
      <c r="P3744" t="s">
        <v>110</v>
      </c>
      <c r="Q3744" t="s">
        <v>125</v>
      </c>
      <c r="R3744" t="s">
        <v>26</v>
      </c>
      <c r="S3744" t="s">
        <v>4391</v>
      </c>
      <c r="T3744">
        <v>40000</v>
      </c>
    </row>
    <row r="3745" spans="1:20" x14ac:dyDescent="0.3">
      <c r="A3745" t="s">
        <v>4576</v>
      </c>
      <c r="B3745" t="str">
        <f>_xlfn.CONCAT(쿼리1[[#This Row],[주문번호]], "-", 쿼리1[[#This Row],[공정명]])</f>
        <v>20241017-1000154686-분단</v>
      </c>
      <c r="C3745">
        <v>4</v>
      </c>
      <c r="D3745" t="s">
        <v>196</v>
      </c>
      <c r="E3745" s="1">
        <v>45582</v>
      </c>
      <c r="F3745" s="1">
        <v>45594</v>
      </c>
      <c r="G3745" s="1">
        <v>45600</v>
      </c>
      <c r="H3745" s="1">
        <v>45656</v>
      </c>
      <c r="I3745" s="1">
        <v>45600</v>
      </c>
      <c r="J3745" t="s">
        <v>31</v>
      </c>
      <c r="K3745" t="s">
        <v>32</v>
      </c>
      <c r="L3745">
        <v>8000</v>
      </c>
      <c r="M3745">
        <v>8000</v>
      </c>
      <c r="N3745">
        <v>6</v>
      </c>
      <c r="O3745" t="s">
        <v>1533</v>
      </c>
      <c r="P3745" t="s">
        <v>3926</v>
      </c>
      <c r="Q3745" t="s">
        <v>3927</v>
      </c>
      <c r="R3745" t="s">
        <v>26</v>
      </c>
      <c r="S3745" t="s">
        <v>4391</v>
      </c>
      <c r="T3745">
        <v>32</v>
      </c>
    </row>
    <row r="3746" spans="1:20" x14ac:dyDescent="0.3">
      <c r="A3746" t="s">
        <v>3710</v>
      </c>
      <c r="B3746" t="str">
        <f>_xlfn.CONCAT(쿼리1[[#This Row],[주문번호]], "-", 쿼리1[[#This Row],[공정명]])</f>
        <v>20241223-1000166607-분단</v>
      </c>
      <c r="C3746">
        <v>4</v>
      </c>
      <c r="D3746" t="s">
        <v>196</v>
      </c>
      <c r="E3746" s="1">
        <v>45649</v>
      </c>
      <c r="F3746" s="1">
        <v>45659</v>
      </c>
      <c r="G3746" s="1"/>
      <c r="H3746" s="1">
        <v>45656</v>
      </c>
      <c r="I3746" s="1"/>
      <c r="J3746" t="s">
        <v>21</v>
      </c>
      <c r="K3746" t="s">
        <v>282</v>
      </c>
      <c r="L3746">
        <v>8000</v>
      </c>
      <c r="O3746" t="s">
        <v>2694</v>
      </c>
      <c r="P3746" t="s">
        <v>3711</v>
      </c>
      <c r="Q3746" t="s">
        <v>3712</v>
      </c>
      <c r="R3746" t="s">
        <v>2084</v>
      </c>
      <c r="S3746" t="s">
        <v>4391</v>
      </c>
      <c r="T3746">
        <v>24</v>
      </c>
    </row>
    <row r="3747" spans="1:20" x14ac:dyDescent="0.3">
      <c r="A3747" t="s">
        <v>3828</v>
      </c>
      <c r="B3747" t="str">
        <f>_xlfn.CONCAT(쿼리1[[#This Row],[주문번호]], "-", 쿼리1[[#This Row],[공정명]])</f>
        <v>20241206-1418P0016-분단</v>
      </c>
      <c r="C3747">
        <v>4</v>
      </c>
      <c r="D3747" t="s">
        <v>196</v>
      </c>
      <c r="E3747" s="1">
        <v>45632</v>
      </c>
      <c r="F3747" s="1">
        <v>45644</v>
      </c>
      <c r="G3747" s="1">
        <v>45642</v>
      </c>
      <c r="H3747" s="1">
        <v>45656</v>
      </c>
      <c r="I3747" s="1">
        <v>45642</v>
      </c>
      <c r="J3747" t="s">
        <v>31</v>
      </c>
      <c r="K3747" t="s">
        <v>39</v>
      </c>
      <c r="L3747">
        <v>6000</v>
      </c>
      <c r="M3747">
        <v>6000</v>
      </c>
      <c r="N3747">
        <v>-2</v>
      </c>
      <c r="O3747" t="s">
        <v>180</v>
      </c>
      <c r="P3747" t="s">
        <v>2698</v>
      </c>
      <c r="Q3747" t="s">
        <v>2699</v>
      </c>
      <c r="R3747" t="s">
        <v>2084</v>
      </c>
      <c r="S3747" t="s">
        <v>4391</v>
      </c>
      <c r="T3747">
        <v>18</v>
      </c>
    </row>
    <row r="3748" spans="1:20" x14ac:dyDescent="0.3">
      <c r="A3748" t="s">
        <v>3830</v>
      </c>
      <c r="B3748" t="str">
        <f>_xlfn.CONCAT(쿼리1[[#This Row],[주문번호]], "-", 쿼리1[[#This Row],[공정명]])</f>
        <v>20241107-1000165668-분단</v>
      </c>
      <c r="C3748">
        <v>3</v>
      </c>
      <c r="D3748" t="s">
        <v>196</v>
      </c>
      <c r="E3748" s="1">
        <v>45603</v>
      </c>
      <c r="F3748" s="1">
        <v>45614</v>
      </c>
      <c r="G3748" s="1">
        <v>45616</v>
      </c>
      <c r="H3748" s="1">
        <v>45656</v>
      </c>
      <c r="I3748" s="1">
        <v>45616</v>
      </c>
      <c r="J3748" t="s">
        <v>31</v>
      </c>
      <c r="K3748" t="s">
        <v>32</v>
      </c>
      <c r="L3748">
        <v>8000</v>
      </c>
      <c r="M3748">
        <v>8000</v>
      </c>
      <c r="N3748">
        <v>2</v>
      </c>
      <c r="O3748" t="s">
        <v>2694</v>
      </c>
      <c r="P3748" t="s">
        <v>2695</v>
      </c>
      <c r="Q3748" t="s">
        <v>2696</v>
      </c>
      <c r="R3748" t="s">
        <v>2084</v>
      </c>
      <c r="S3748" t="s">
        <v>4391</v>
      </c>
      <c r="T3748">
        <v>24</v>
      </c>
    </row>
    <row r="3749" spans="1:20" x14ac:dyDescent="0.3">
      <c r="A3749" t="s">
        <v>3839</v>
      </c>
      <c r="B3749" t="str">
        <f>_xlfn.CONCAT(쿼리1[[#This Row],[주문번호]], "-", 쿼리1[[#This Row],[공정명]])</f>
        <v>20241024-1418P0016-분단</v>
      </c>
      <c r="C3749">
        <v>4</v>
      </c>
      <c r="D3749" t="s">
        <v>196</v>
      </c>
      <c r="E3749" s="1">
        <v>45589</v>
      </c>
      <c r="F3749" s="1">
        <v>45601</v>
      </c>
      <c r="G3749" s="1">
        <v>45600</v>
      </c>
      <c r="H3749" s="1">
        <v>45656</v>
      </c>
      <c r="I3749" s="1">
        <v>45600</v>
      </c>
      <c r="J3749" t="s">
        <v>31</v>
      </c>
      <c r="K3749" t="s">
        <v>39</v>
      </c>
      <c r="L3749">
        <v>6000</v>
      </c>
      <c r="M3749">
        <v>6000</v>
      </c>
      <c r="N3749">
        <v>-1</v>
      </c>
      <c r="O3749" t="s">
        <v>180</v>
      </c>
      <c r="P3749" t="s">
        <v>2698</v>
      </c>
      <c r="Q3749" t="s">
        <v>2699</v>
      </c>
      <c r="R3749" t="s">
        <v>2084</v>
      </c>
      <c r="S3749" t="s">
        <v>4391</v>
      </c>
      <c r="T3749">
        <v>18</v>
      </c>
    </row>
    <row r="3750" spans="1:20" x14ac:dyDescent="0.3">
      <c r="A3750" t="s">
        <v>4577</v>
      </c>
      <c r="B3750" t="str">
        <f>_xlfn.CONCAT(쿼리1[[#This Row],[주문번호]], "-", 쿼리1[[#This Row],[공정명]])</f>
        <v>20241126-1000165668-분단</v>
      </c>
      <c r="C3750">
        <v>3</v>
      </c>
      <c r="D3750" t="s">
        <v>196</v>
      </c>
      <c r="E3750" s="1">
        <v>45622</v>
      </c>
      <c r="F3750" s="1">
        <v>45632</v>
      </c>
      <c r="G3750" s="1">
        <v>45636</v>
      </c>
      <c r="H3750" s="1">
        <v>45656</v>
      </c>
      <c r="I3750" s="1">
        <v>45636</v>
      </c>
      <c r="J3750" t="s">
        <v>31</v>
      </c>
      <c r="K3750" t="s">
        <v>32</v>
      </c>
      <c r="L3750">
        <v>8000</v>
      </c>
      <c r="M3750">
        <v>8000</v>
      </c>
      <c r="N3750">
        <v>4</v>
      </c>
      <c r="O3750" t="s">
        <v>2694</v>
      </c>
      <c r="P3750" t="s">
        <v>2695</v>
      </c>
      <c r="Q3750" t="s">
        <v>2696</v>
      </c>
      <c r="R3750" t="s">
        <v>2084</v>
      </c>
      <c r="S3750" t="s">
        <v>4391</v>
      </c>
      <c r="T3750">
        <v>24</v>
      </c>
    </row>
    <row r="3751" spans="1:20" x14ac:dyDescent="0.3">
      <c r="A3751" t="s">
        <v>4578</v>
      </c>
      <c r="B3751" t="str">
        <f>_xlfn.CONCAT(쿼리1[[#This Row],[주문번호]], "-", 쿼리1[[#This Row],[공정명]])</f>
        <v>20241107-1418P0016-분단</v>
      </c>
      <c r="C3751">
        <v>4</v>
      </c>
      <c r="D3751" t="s">
        <v>196</v>
      </c>
      <c r="E3751" s="1">
        <v>45603</v>
      </c>
      <c r="F3751" s="1">
        <v>45614</v>
      </c>
      <c r="G3751" s="1">
        <v>45617</v>
      </c>
      <c r="H3751" s="1">
        <v>45656</v>
      </c>
      <c r="I3751" s="1">
        <v>45617</v>
      </c>
      <c r="J3751" t="s">
        <v>31</v>
      </c>
      <c r="K3751" t="s">
        <v>32</v>
      </c>
      <c r="L3751">
        <v>6000</v>
      </c>
      <c r="M3751">
        <v>6000</v>
      </c>
      <c r="N3751">
        <v>3</v>
      </c>
      <c r="O3751" t="s">
        <v>180</v>
      </c>
      <c r="P3751" t="s">
        <v>2698</v>
      </c>
      <c r="Q3751" t="s">
        <v>2699</v>
      </c>
      <c r="R3751" t="s">
        <v>2084</v>
      </c>
      <c r="S3751" t="s">
        <v>4391</v>
      </c>
      <c r="T3751">
        <v>18</v>
      </c>
    </row>
    <row r="3752" spans="1:20" x14ac:dyDescent="0.3">
      <c r="A3752" t="s">
        <v>2283</v>
      </c>
      <c r="B3752" t="str">
        <f>_xlfn.CONCAT(쿼리1[[#This Row],[주문번호]], "-", 쿼리1[[#This Row],[공정명]])</f>
        <v>20241023-1000147656-분단</v>
      </c>
      <c r="C3752">
        <v>4</v>
      </c>
      <c r="D3752" t="s">
        <v>196</v>
      </c>
      <c r="E3752" s="1">
        <v>45588</v>
      </c>
      <c r="F3752" s="1">
        <v>45600</v>
      </c>
      <c r="G3752" s="1"/>
      <c r="H3752" s="1">
        <v>45656</v>
      </c>
      <c r="I3752" s="1">
        <v>45621</v>
      </c>
      <c r="J3752" t="s">
        <v>31</v>
      </c>
      <c r="K3752" t="s">
        <v>22</v>
      </c>
      <c r="L3752">
        <v>6000</v>
      </c>
      <c r="O3752" t="s">
        <v>180</v>
      </c>
      <c r="P3752" t="s">
        <v>2082</v>
      </c>
      <c r="Q3752" t="s">
        <v>2284</v>
      </c>
      <c r="R3752" t="s">
        <v>2084</v>
      </c>
      <c r="S3752" t="s">
        <v>4391</v>
      </c>
      <c r="T3752">
        <v>61538</v>
      </c>
    </row>
    <row r="3753" spans="1:20" x14ac:dyDescent="0.3">
      <c r="A3753" t="s">
        <v>1477</v>
      </c>
      <c r="B3753" t="str">
        <f>_xlfn.CONCAT(쿼리1[[#This Row],[주문번호]], "-", 쿼리1[[#This Row],[공정명]])</f>
        <v>20241010-1419P0374-분단</v>
      </c>
      <c r="C3753">
        <v>4</v>
      </c>
      <c r="D3753" t="s">
        <v>196</v>
      </c>
      <c r="E3753" s="1">
        <v>45575</v>
      </c>
      <c r="F3753" s="1">
        <v>45587</v>
      </c>
      <c r="G3753" s="1">
        <v>45586</v>
      </c>
      <c r="H3753" s="1">
        <v>45656</v>
      </c>
      <c r="I3753" s="1">
        <v>45587</v>
      </c>
      <c r="J3753" t="s">
        <v>31</v>
      </c>
      <c r="K3753" t="s">
        <v>39</v>
      </c>
      <c r="L3753">
        <v>6000</v>
      </c>
      <c r="M3753">
        <v>6000</v>
      </c>
      <c r="N3753">
        <v>-1</v>
      </c>
      <c r="O3753" t="s">
        <v>1478</v>
      </c>
      <c r="P3753" t="s">
        <v>1479</v>
      </c>
      <c r="Q3753" t="s">
        <v>1480</v>
      </c>
      <c r="R3753" t="s">
        <v>1481</v>
      </c>
      <c r="S3753" t="s">
        <v>4391</v>
      </c>
      <c r="T3753">
        <v>7407</v>
      </c>
    </row>
    <row r="3754" spans="1:20" x14ac:dyDescent="0.3">
      <c r="A3754" t="s">
        <v>4579</v>
      </c>
      <c r="B3754" t="str">
        <f>_xlfn.CONCAT(쿼리1[[#This Row],[주문번호]], "-", 쿼리1[[#This Row],[공정명]])</f>
        <v>20241101-1000160573-분단</v>
      </c>
      <c r="C3754">
        <v>4</v>
      </c>
      <c r="D3754" t="s">
        <v>196</v>
      </c>
      <c r="E3754" s="1">
        <v>45597</v>
      </c>
      <c r="F3754" s="1">
        <v>45608</v>
      </c>
      <c r="G3754" s="1">
        <v>45610</v>
      </c>
      <c r="H3754" s="1">
        <v>45656</v>
      </c>
      <c r="I3754" s="1">
        <v>45610</v>
      </c>
      <c r="J3754" t="s">
        <v>31</v>
      </c>
      <c r="K3754" t="s">
        <v>32</v>
      </c>
      <c r="L3754">
        <v>6000</v>
      </c>
      <c r="M3754">
        <v>6000</v>
      </c>
      <c r="N3754">
        <v>2</v>
      </c>
      <c r="O3754" t="s">
        <v>559</v>
      </c>
      <c r="P3754" t="s">
        <v>2704</v>
      </c>
      <c r="Q3754" t="s">
        <v>2705</v>
      </c>
      <c r="R3754" t="s">
        <v>2706</v>
      </c>
      <c r="S3754" t="s">
        <v>4391</v>
      </c>
      <c r="T3754">
        <v>24</v>
      </c>
    </row>
    <row r="3755" spans="1:20" x14ac:dyDescent="0.3">
      <c r="A3755" t="s">
        <v>4580</v>
      </c>
      <c r="B3755" t="str">
        <f>_xlfn.CONCAT(쿼리1[[#This Row],[주문번호]], "-", 쿼리1[[#This Row],[공정명]])</f>
        <v>20241112-1000160573-분단</v>
      </c>
      <c r="C3755">
        <v>4</v>
      </c>
      <c r="D3755" t="s">
        <v>196</v>
      </c>
      <c r="E3755" s="1">
        <v>45608</v>
      </c>
      <c r="F3755" s="1">
        <v>45618</v>
      </c>
      <c r="G3755" s="1">
        <v>45622</v>
      </c>
      <c r="H3755" s="1">
        <v>45656</v>
      </c>
      <c r="I3755" s="1">
        <v>45622</v>
      </c>
      <c r="J3755" t="s">
        <v>31</v>
      </c>
      <c r="K3755" t="s">
        <v>32</v>
      </c>
      <c r="L3755">
        <v>6000</v>
      </c>
      <c r="M3755">
        <v>6000</v>
      </c>
      <c r="N3755">
        <v>4</v>
      </c>
      <c r="O3755" t="s">
        <v>559</v>
      </c>
      <c r="P3755" t="s">
        <v>2704</v>
      </c>
      <c r="Q3755" t="s">
        <v>2705</v>
      </c>
      <c r="R3755" t="s">
        <v>2706</v>
      </c>
      <c r="S3755" t="s">
        <v>4391</v>
      </c>
      <c r="T3755">
        <v>24</v>
      </c>
    </row>
    <row r="3756" spans="1:20" x14ac:dyDescent="0.3">
      <c r="A3756" t="s">
        <v>4581</v>
      </c>
      <c r="B3756" t="str">
        <f>_xlfn.CONCAT(쿼리1[[#This Row],[주문번호]], "-", 쿼리1[[#This Row],[공정명]])</f>
        <v>20241125-1000160573-분단</v>
      </c>
      <c r="C3756">
        <v>4</v>
      </c>
      <c r="D3756" t="s">
        <v>196</v>
      </c>
      <c r="E3756" s="1">
        <v>45621</v>
      </c>
      <c r="F3756" s="1">
        <v>45631</v>
      </c>
      <c r="G3756" s="1">
        <v>45636</v>
      </c>
      <c r="H3756" s="1">
        <v>45656</v>
      </c>
      <c r="I3756" s="1">
        <v>45636</v>
      </c>
      <c r="J3756" t="s">
        <v>31</v>
      </c>
      <c r="K3756" t="s">
        <v>32</v>
      </c>
      <c r="L3756">
        <v>6000</v>
      </c>
      <c r="M3756">
        <v>6000</v>
      </c>
      <c r="N3756">
        <v>5</v>
      </c>
      <c r="O3756" t="s">
        <v>559</v>
      </c>
      <c r="P3756" t="s">
        <v>2704</v>
      </c>
      <c r="Q3756" t="s">
        <v>2705</v>
      </c>
      <c r="R3756" t="s">
        <v>2706</v>
      </c>
      <c r="S3756" t="s">
        <v>4391</v>
      </c>
      <c r="T3756">
        <v>24</v>
      </c>
    </row>
    <row r="3757" spans="1:20" x14ac:dyDescent="0.3">
      <c r="A3757" t="s">
        <v>3314</v>
      </c>
      <c r="B3757" t="str">
        <f>_xlfn.CONCAT(쿼리1[[#This Row],[주문번호]], "-", 쿼리1[[#This Row],[공정명]])</f>
        <v>20241220-1217N0014-합지</v>
      </c>
      <c r="C3757">
        <v>1</v>
      </c>
      <c r="D3757" t="s">
        <v>60</v>
      </c>
      <c r="E3757" s="1">
        <v>45646</v>
      </c>
      <c r="F3757" s="1">
        <v>45656</v>
      </c>
      <c r="G3757" s="1"/>
      <c r="H3757" s="1">
        <v>45656</v>
      </c>
      <c r="I3757" s="1"/>
      <c r="J3757" t="s">
        <v>21</v>
      </c>
      <c r="K3757" t="s">
        <v>282</v>
      </c>
      <c r="L3757">
        <v>6000</v>
      </c>
      <c r="O3757" t="s">
        <v>731</v>
      </c>
      <c r="P3757" t="s">
        <v>671</v>
      </c>
      <c r="Q3757" t="s">
        <v>42</v>
      </c>
      <c r="R3757" t="s">
        <v>1562</v>
      </c>
      <c r="S3757" t="s">
        <v>1967</v>
      </c>
      <c r="T3757">
        <v>17142</v>
      </c>
    </row>
    <row r="3758" spans="1:20" x14ac:dyDescent="0.3">
      <c r="A3758" t="s">
        <v>3315</v>
      </c>
      <c r="B3758" t="str">
        <f>_xlfn.CONCAT(쿼리1[[#This Row],[주문번호]], "-", 쿼리1[[#This Row],[공정명]])</f>
        <v>20241118-1217N0013-합지</v>
      </c>
      <c r="C3758">
        <v>1</v>
      </c>
      <c r="D3758" t="s">
        <v>60</v>
      </c>
      <c r="E3758" s="1">
        <v>45614</v>
      </c>
      <c r="F3758" s="1">
        <v>45622</v>
      </c>
      <c r="G3758" s="1">
        <v>45621</v>
      </c>
      <c r="H3758" s="1">
        <v>45656</v>
      </c>
      <c r="I3758" s="1">
        <v>45622</v>
      </c>
      <c r="J3758" t="s">
        <v>31</v>
      </c>
      <c r="K3758" t="s">
        <v>39</v>
      </c>
      <c r="L3758">
        <v>6000</v>
      </c>
      <c r="M3758">
        <v>6000</v>
      </c>
      <c r="N3758">
        <v>-1</v>
      </c>
      <c r="O3758" t="s">
        <v>731</v>
      </c>
      <c r="P3758" t="s">
        <v>1515</v>
      </c>
      <c r="Q3758" t="s">
        <v>42</v>
      </c>
      <c r="R3758" t="s">
        <v>1562</v>
      </c>
      <c r="S3758" t="s">
        <v>1967</v>
      </c>
      <c r="T3758">
        <v>21428</v>
      </c>
    </row>
    <row r="3759" spans="1:20" x14ac:dyDescent="0.3">
      <c r="A3759" t="s">
        <v>2770</v>
      </c>
      <c r="B3759" t="str">
        <f>_xlfn.CONCAT(쿼리1[[#This Row],[주문번호]], "-", 쿼리1[[#This Row],[공정명]])</f>
        <v>20240930-1000144319-합지</v>
      </c>
      <c r="C3759">
        <v>3</v>
      </c>
      <c r="D3759" t="s">
        <v>60</v>
      </c>
      <c r="E3759" s="1">
        <v>45565</v>
      </c>
      <c r="F3759" s="1">
        <v>45573</v>
      </c>
      <c r="G3759" s="1">
        <v>45576</v>
      </c>
      <c r="H3759" s="1">
        <v>45656</v>
      </c>
      <c r="I3759" s="1">
        <v>45581</v>
      </c>
      <c r="J3759" t="s">
        <v>31</v>
      </c>
      <c r="K3759" t="s">
        <v>32</v>
      </c>
      <c r="L3759">
        <v>12000</v>
      </c>
      <c r="M3759">
        <v>12000</v>
      </c>
      <c r="N3759">
        <v>3</v>
      </c>
      <c r="O3759" t="s">
        <v>1465</v>
      </c>
      <c r="P3759" t="s">
        <v>2244</v>
      </c>
      <c r="Q3759" t="s">
        <v>2738</v>
      </c>
      <c r="R3759" t="s">
        <v>1562</v>
      </c>
      <c r="S3759" t="s">
        <v>1967</v>
      </c>
      <c r="T3759">
        <v>75000</v>
      </c>
    </row>
    <row r="3760" spans="1:20" x14ac:dyDescent="0.3">
      <c r="A3760" t="s">
        <v>3317</v>
      </c>
      <c r="B3760" t="str">
        <f>_xlfn.CONCAT(쿼리1[[#This Row],[주문번호]], "-", 쿼리1[[#This Row],[공정명]])</f>
        <v>20241008-1217N0014-합지</v>
      </c>
      <c r="C3760">
        <v>1</v>
      </c>
      <c r="D3760" t="s">
        <v>60</v>
      </c>
      <c r="E3760" s="1">
        <v>45573</v>
      </c>
      <c r="F3760" s="1">
        <v>45581</v>
      </c>
      <c r="G3760" s="1">
        <v>45580</v>
      </c>
      <c r="H3760" s="1">
        <v>45656</v>
      </c>
      <c r="I3760" s="1">
        <v>45586</v>
      </c>
      <c r="J3760" t="s">
        <v>31</v>
      </c>
      <c r="K3760" t="s">
        <v>39</v>
      </c>
      <c r="L3760">
        <v>6000</v>
      </c>
      <c r="M3760">
        <v>6000</v>
      </c>
      <c r="N3760">
        <v>-1</v>
      </c>
      <c r="O3760" t="s">
        <v>731</v>
      </c>
      <c r="P3760" t="s">
        <v>671</v>
      </c>
      <c r="Q3760" t="s">
        <v>42</v>
      </c>
      <c r="R3760" t="s">
        <v>1562</v>
      </c>
      <c r="S3760" t="s">
        <v>1967</v>
      </c>
      <c r="T3760">
        <v>17142</v>
      </c>
    </row>
    <row r="3761" spans="1:20" x14ac:dyDescent="0.3">
      <c r="A3761" t="s">
        <v>3081</v>
      </c>
      <c r="B3761" t="str">
        <f>_xlfn.CONCAT(쿼리1[[#This Row],[주문번호]], "-", 쿼리1[[#This Row],[공정명]])</f>
        <v>20241018-13160131-합지</v>
      </c>
      <c r="C3761">
        <v>1</v>
      </c>
      <c r="D3761" t="s">
        <v>60</v>
      </c>
      <c r="E3761" s="1">
        <v>45583</v>
      </c>
      <c r="F3761" s="1">
        <v>45589</v>
      </c>
      <c r="G3761" s="1">
        <v>45593</v>
      </c>
      <c r="H3761" s="1">
        <v>45656</v>
      </c>
      <c r="I3761" s="1">
        <v>45597</v>
      </c>
      <c r="J3761" t="s">
        <v>31</v>
      </c>
      <c r="K3761" t="s">
        <v>32</v>
      </c>
      <c r="L3761">
        <v>6000</v>
      </c>
      <c r="M3761">
        <v>6000</v>
      </c>
      <c r="N3761">
        <v>4</v>
      </c>
      <c r="O3761" t="s">
        <v>91</v>
      </c>
      <c r="P3761" t="s">
        <v>3082</v>
      </c>
      <c r="Q3761" t="s">
        <v>42</v>
      </c>
      <c r="R3761" t="s">
        <v>3083</v>
      </c>
      <c r="S3761" t="s">
        <v>1967</v>
      </c>
      <c r="T3761">
        <v>12765</v>
      </c>
    </row>
    <row r="3762" spans="1:20" x14ac:dyDescent="0.3">
      <c r="A3762" t="s">
        <v>4582</v>
      </c>
      <c r="B3762" t="str">
        <f>_xlfn.CONCAT(쿼리1[[#This Row],[주문번호]], "-", 쿼리1[[#This Row],[공정명]])</f>
        <v>20241218-11160084-합지</v>
      </c>
      <c r="C3762">
        <v>3</v>
      </c>
      <c r="D3762" t="s">
        <v>60</v>
      </c>
      <c r="E3762" s="1">
        <v>45644</v>
      </c>
      <c r="F3762" s="1">
        <v>45652</v>
      </c>
      <c r="G3762" s="1"/>
      <c r="H3762" s="1">
        <v>45656</v>
      </c>
      <c r="I3762" s="1">
        <v>45649</v>
      </c>
      <c r="J3762" t="s">
        <v>21</v>
      </c>
      <c r="K3762" t="s">
        <v>22</v>
      </c>
      <c r="L3762">
        <v>6000</v>
      </c>
      <c r="O3762" t="s">
        <v>4583</v>
      </c>
      <c r="P3762" t="s">
        <v>4584</v>
      </c>
      <c r="Q3762" t="s">
        <v>4585</v>
      </c>
      <c r="R3762" t="s">
        <v>4586</v>
      </c>
      <c r="S3762" t="s">
        <v>1967</v>
      </c>
      <c r="T3762">
        <v>100</v>
      </c>
    </row>
    <row r="3763" spans="1:20" x14ac:dyDescent="0.3">
      <c r="A3763" t="s">
        <v>4582</v>
      </c>
      <c r="B3763" t="str">
        <f>_xlfn.CONCAT(쿼리1[[#This Row],[주문번호]], "-", 쿼리1[[#This Row],[공정명]])</f>
        <v>20241218-11160084-분단</v>
      </c>
      <c r="C3763">
        <v>4</v>
      </c>
      <c r="D3763" t="s">
        <v>196</v>
      </c>
      <c r="E3763" s="1">
        <v>45644</v>
      </c>
      <c r="F3763" s="1">
        <v>45653</v>
      </c>
      <c r="G3763" s="1"/>
      <c r="H3763" s="1">
        <v>45656</v>
      </c>
      <c r="I3763" s="1">
        <v>45649</v>
      </c>
      <c r="J3763" t="s">
        <v>21</v>
      </c>
      <c r="K3763" t="s">
        <v>22</v>
      </c>
      <c r="L3763">
        <v>6000</v>
      </c>
      <c r="O3763" t="s">
        <v>4583</v>
      </c>
      <c r="P3763" t="s">
        <v>4584</v>
      </c>
      <c r="Q3763" t="s">
        <v>4585</v>
      </c>
      <c r="R3763" t="s">
        <v>4586</v>
      </c>
      <c r="S3763" t="s">
        <v>1967</v>
      </c>
      <c r="T3763">
        <v>100</v>
      </c>
    </row>
    <row r="3764" spans="1:20" x14ac:dyDescent="0.3">
      <c r="A3764" t="s">
        <v>2778</v>
      </c>
      <c r="B3764" t="str">
        <f>_xlfn.CONCAT(쿼리1[[#This Row],[주문번호]], "-", 쿼리1[[#This Row],[공정명]])</f>
        <v>20240927-1000160680-합지</v>
      </c>
      <c r="C3764">
        <v>1</v>
      </c>
      <c r="D3764" t="s">
        <v>60</v>
      </c>
      <c r="E3764" s="1">
        <v>45562</v>
      </c>
      <c r="F3764" s="1">
        <v>45574</v>
      </c>
      <c r="G3764" s="1">
        <v>45572</v>
      </c>
      <c r="H3764" s="1">
        <v>45656</v>
      </c>
      <c r="I3764" s="1">
        <v>45580</v>
      </c>
      <c r="J3764" t="s">
        <v>31</v>
      </c>
      <c r="K3764" t="s">
        <v>39</v>
      </c>
      <c r="L3764">
        <v>6000</v>
      </c>
      <c r="M3764">
        <v>6000</v>
      </c>
      <c r="N3764">
        <v>-2</v>
      </c>
      <c r="O3764" t="s">
        <v>1081</v>
      </c>
      <c r="P3764" t="s">
        <v>2779</v>
      </c>
      <c r="Q3764" t="s">
        <v>42</v>
      </c>
      <c r="R3764" t="s">
        <v>2780</v>
      </c>
      <c r="S3764" t="s">
        <v>1967</v>
      </c>
      <c r="T3764">
        <v>10000</v>
      </c>
    </row>
    <row r="3765" spans="1:20" x14ac:dyDescent="0.3">
      <c r="A3765" t="s">
        <v>2778</v>
      </c>
      <c r="B3765" t="str">
        <f>_xlfn.CONCAT(쿼리1[[#This Row],[주문번호]], "-", 쿼리1[[#This Row],[공정명]])</f>
        <v>20240927-1000160680-합지</v>
      </c>
      <c r="C3765">
        <v>1</v>
      </c>
      <c r="D3765" t="s">
        <v>60</v>
      </c>
      <c r="E3765" s="1">
        <v>45562</v>
      </c>
      <c r="F3765" s="1">
        <v>45574</v>
      </c>
      <c r="G3765" s="1">
        <v>45572</v>
      </c>
      <c r="H3765" s="1">
        <v>45656</v>
      </c>
      <c r="I3765" s="1">
        <v>45580</v>
      </c>
      <c r="J3765" t="s">
        <v>31</v>
      </c>
      <c r="K3765" t="s">
        <v>39</v>
      </c>
      <c r="L3765">
        <v>6000</v>
      </c>
      <c r="M3765">
        <v>6000</v>
      </c>
      <c r="N3765">
        <v>-2</v>
      </c>
      <c r="O3765" t="s">
        <v>1081</v>
      </c>
      <c r="P3765" t="s">
        <v>2779</v>
      </c>
      <c r="Q3765" t="s">
        <v>42</v>
      </c>
      <c r="R3765" t="s">
        <v>2780</v>
      </c>
      <c r="S3765" t="s">
        <v>1967</v>
      </c>
      <c r="T3765">
        <v>10000</v>
      </c>
    </row>
    <row r="3766" spans="1:20" x14ac:dyDescent="0.3">
      <c r="A3766" t="s">
        <v>1939</v>
      </c>
      <c r="B3766" t="str">
        <f>_xlfn.CONCAT(쿼리1[[#This Row],[주문번호]], "-", 쿼리1[[#This Row],[공정명]])</f>
        <v>20240904-1419P0047-합지</v>
      </c>
      <c r="C3766">
        <v>2</v>
      </c>
      <c r="D3766" t="s">
        <v>60</v>
      </c>
      <c r="E3766" s="1">
        <v>45539</v>
      </c>
      <c r="F3766" s="1">
        <v>45547</v>
      </c>
      <c r="G3766" s="1">
        <v>45549</v>
      </c>
      <c r="H3766" s="1">
        <v>45656</v>
      </c>
      <c r="I3766" s="1">
        <v>45556</v>
      </c>
      <c r="J3766" t="s">
        <v>31</v>
      </c>
      <c r="K3766" t="s">
        <v>32</v>
      </c>
      <c r="L3766">
        <v>12000</v>
      </c>
      <c r="M3766">
        <v>6000</v>
      </c>
      <c r="N3766">
        <v>2</v>
      </c>
      <c r="O3766" t="s">
        <v>1940</v>
      </c>
      <c r="P3766" t="s">
        <v>62</v>
      </c>
      <c r="Q3766" t="s">
        <v>1941</v>
      </c>
      <c r="R3766" t="s">
        <v>64</v>
      </c>
      <c r="S3766" t="s">
        <v>1967</v>
      </c>
      <c r="T3766">
        <v>24</v>
      </c>
    </row>
    <row r="3767" spans="1:20" x14ac:dyDescent="0.3">
      <c r="A3767" t="s">
        <v>1939</v>
      </c>
      <c r="B3767" t="str">
        <f>_xlfn.CONCAT(쿼리1[[#This Row],[주문번호]], "-", 쿼리1[[#This Row],[공정명]])</f>
        <v>20240904-1419P0047-합지</v>
      </c>
      <c r="C3767">
        <v>2</v>
      </c>
      <c r="D3767" t="s">
        <v>60</v>
      </c>
      <c r="E3767" s="1">
        <v>45539</v>
      </c>
      <c r="F3767" s="1">
        <v>45547</v>
      </c>
      <c r="G3767" s="1">
        <v>45556</v>
      </c>
      <c r="H3767" s="1">
        <v>45656</v>
      </c>
      <c r="I3767" s="1">
        <v>45556</v>
      </c>
      <c r="J3767" t="s">
        <v>31</v>
      </c>
      <c r="K3767" t="s">
        <v>32</v>
      </c>
      <c r="L3767">
        <v>12000</v>
      </c>
      <c r="M3767">
        <v>12000</v>
      </c>
      <c r="N3767">
        <v>9</v>
      </c>
      <c r="O3767" t="s">
        <v>1940</v>
      </c>
      <c r="P3767" t="s">
        <v>62</v>
      </c>
      <c r="Q3767" t="s">
        <v>1941</v>
      </c>
      <c r="R3767" t="s">
        <v>64</v>
      </c>
      <c r="S3767" t="s">
        <v>1967</v>
      </c>
      <c r="T3767">
        <v>24</v>
      </c>
    </row>
    <row r="3768" spans="1:20" x14ac:dyDescent="0.3">
      <c r="A3768" t="s">
        <v>554</v>
      </c>
      <c r="B3768" t="str">
        <f>_xlfn.CONCAT(쿼리1[[#This Row],[주문번호]], "-", 쿼리1[[#This Row],[공정명]])</f>
        <v>20241224-1420P0058-합지</v>
      </c>
      <c r="C3768">
        <v>3</v>
      </c>
      <c r="D3768" t="s">
        <v>60</v>
      </c>
      <c r="E3768" s="1">
        <v>45650</v>
      </c>
      <c r="F3768" s="1">
        <v>45658</v>
      </c>
      <c r="G3768" s="1"/>
      <c r="H3768" s="1">
        <v>45656</v>
      </c>
      <c r="I3768" s="1"/>
      <c r="J3768" t="s">
        <v>21</v>
      </c>
      <c r="K3768" t="s">
        <v>282</v>
      </c>
      <c r="L3768">
        <v>12000</v>
      </c>
      <c r="O3768" t="s">
        <v>555</v>
      </c>
      <c r="P3768" t="s">
        <v>556</v>
      </c>
      <c r="Q3768" t="s">
        <v>557</v>
      </c>
      <c r="R3768" t="s">
        <v>64</v>
      </c>
      <c r="S3768" t="s">
        <v>1967</v>
      </c>
      <c r="T3768">
        <v>32432</v>
      </c>
    </row>
    <row r="3769" spans="1:20" x14ac:dyDescent="0.3">
      <c r="A3769" t="s">
        <v>554</v>
      </c>
      <c r="B3769" t="str">
        <f>_xlfn.CONCAT(쿼리1[[#This Row],[주문번호]], "-", 쿼리1[[#This Row],[공정명]])</f>
        <v>20241224-1420P0058-분단</v>
      </c>
      <c r="C3769">
        <v>4</v>
      </c>
      <c r="D3769" t="s">
        <v>196</v>
      </c>
      <c r="E3769" s="1">
        <v>45650</v>
      </c>
      <c r="F3769" s="1">
        <v>45659</v>
      </c>
      <c r="G3769" s="1"/>
      <c r="H3769" s="1">
        <v>45656</v>
      </c>
      <c r="I3769" s="1"/>
      <c r="J3769" t="s">
        <v>21</v>
      </c>
      <c r="K3769" t="s">
        <v>282</v>
      </c>
      <c r="L3769">
        <v>12000</v>
      </c>
      <c r="O3769" t="s">
        <v>555</v>
      </c>
      <c r="P3769" t="s">
        <v>556</v>
      </c>
      <c r="Q3769" t="s">
        <v>557</v>
      </c>
      <c r="R3769" t="s">
        <v>64</v>
      </c>
      <c r="S3769" t="s">
        <v>1967</v>
      </c>
      <c r="T3769">
        <v>32432</v>
      </c>
    </row>
    <row r="3770" spans="1:20" x14ac:dyDescent="0.3">
      <c r="A3770" t="s">
        <v>2978</v>
      </c>
      <c r="B3770" t="str">
        <f>_xlfn.CONCAT(쿼리1[[#This Row],[주문번호]], "-", 쿼리1[[#This Row],[공정명]])</f>
        <v>20241011-1000159765-합지</v>
      </c>
      <c r="C3770">
        <v>3</v>
      </c>
      <c r="D3770" t="s">
        <v>60</v>
      </c>
      <c r="E3770" s="1">
        <v>45576</v>
      </c>
      <c r="F3770" s="1">
        <v>45587</v>
      </c>
      <c r="G3770" s="1">
        <v>45589</v>
      </c>
      <c r="H3770" s="1">
        <v>45656</v>
      </c>
      <c r="I3770" s="1">
        <v>45590</v>
      </c>
      <c r="J3770" t="s">
        <v>31</v>
      </c>
      <c r="K3770" t="s">
        <v>32</v>
      </c>
      <c r="L3770">
        <v>3300</v>
      </c>
      <c r="M3770">
        <v>3300</v>
      </c>
      <c r="N3770">
        <v>2</v>
      </c>
      <c r="O3770" t="s">
        <v>731</v>
      </c>
      <c r="P3770" t="s">
        <v>2183</v>
      </c>
      <c r="Q3770" t="s">
        <v>2979</v>
      </c>
      <c r="R3770" t="s">
        <v>64</v>
      </c>
      <c r="S3770" t="s">
        <v>1967</v>
      </c>
      <c r="T3770">
        <v>15714</v>
      </c>
    </row>
    <row r="3771" spans="1:20" x14ac:dyDescent="0.3">
      <c r="A3771" t="s">
        <v>562</v>
      </c>
      <c r="B3771" t="str">
        <f>_xlfn.CONCAT(쿼리1[[#This Row],[주문번호]], "-", 쿼리1[[#This Row],[공정명]])</f>
        <v>20241022-1420P0058-합지</v>
      </c>
      <c r="C3771">
        <v>3</v>
      </c>
      <c r="D3771" t="s">
        <v>60</v>
      </c>
      <c r="E3771" s="1">
        <v>45587</v>
      </c>
      <c r="F3771" s="1">
        <v>45595</v>
      </c>
      <c r="G3771" s="1">
        <v>45601</v>
      </c>
      <c r="H3771" s="1">
        <v>45656</v>
      </c>
      <c r="I3771" s="1">
        <v>45603</v>
      </c>
      <c r="J3771" t="s">
        <v>31</v>
      </c>
      <c r="K3771" t="s">
        <v>32</v>
      </c>
      <c r="L3771">
        <v>12000</v>
      </c>
      <c r="M3771">
        <v>12000</v>
      </c>
      <c r="N3771">
        <v>6</v>
      </c>
      <c r="O3771" t="s">
        <v>555</v>
      </c>
      <c r="P3771" t="s">
        <v>556</v>
      </c>
      <c r="Q3771" t="s">
        <v>557</v>
      </c>
      <c r="R3771" t="s">
        <v>64</v>
      </c>
      <c r="S3771" t="s">
        <v>1967</v>
      </c>
      <c r="T3771">
        <v>32432</v>
      </c>
    </row>
    <row r="3772" spans="1:20" x14ac:dyDescent="0.3">
      <c r="A3772" t="s">
        <v>562</v>
      </c>
      <c r="B3772" t="str">
        <f>_xlfn.CONCAT(쿼리1[[#This Row],[주문번호]], "-", 쿼리1[[#This Row],[공정명]])</f>
        <v>20241022-1420P0058-분단</v>
      </c>
      <c r="C3772">
        <v>4</v>
      </c>
      <c r="D3772" t="s">
        <v>196</v>
      </c>
      <c r="E3772" s="1">
        <v>45587</v>
      </c>
      <c r="F3772" s="1">
        <v>45596</v>
      </c>
      <c r="G3772" s="1">
        <v>45601</v>
      </c>
      <c r="H3772" s="1">
        <v>45656</v>
      </c>
      <c r="I3772" s="1">
        <v>45603</v>
      </c>
      <c r="J3772" t="s">
        <v>31</v>
      </c>
      <c r="K3772" t="s">
        <v>32</v>
      </c>
      <c r="L3772">
        <v>12000</v>
      </c>
      <c r="M3772">
        <v>12000</v>
      </c>
      <c r="N3772">
        <v>5</v>
      </c>
      <c r="O3772" t="s">
        <v>555</v>
      </c>
      <c r="P3772" t="s">
        <v>556</v>
      </c>
      <c r="Q3772" t="s">
        <v>557</v>
      </c>
      <c r="R3772" t="s">
        <v>64</v>
      </c>
      <c r="S3772" t="s">
        <v>1967</v>
      </c>
      <c r="T3772">
        <v>32432</v>
      </c>
    </row>
    <row r="3773" spans="1:20" x14ac:dyDescent="0.3">
      <c r="A3773" t="s">
        <v>583</v>
      </c>
      <c r="B3773" t="str">
        <f>_xlfn.CONCAT(쿼리1[[#This Row],[주문번호]], "-", 쿼리1[[#This Row],[공정명]])</f>
        <v>20240926-1000148670-합지</v>
      </c>
      <c r="C3773">
        <v>3</v>
      </c>
      <c r="D3773" t="s">
        <v>60</v>
      </c>
      <c r="E3773" s="1">
        <v>45561</v>
      </c>
      <c r="F3773" s="1">
        <v>45569</v>
      </c>
      <c r="G3773" s="1">
        <v>45573</v>
      </c>
      <c r="H3773" s="1">
        <v>45656</v>
      </c>
      <c r="I3773" s="1">
        <v>45573</v>
      </c>
      <c r="J3773" t="s">
        <v>31</v>
      </c>
      <c r="K3773" t="s">
        <v>32</v>
      </c>
      <c r="L3773">
        <v>6000</v>
      </c>
      <c r="M3773">
        <v>6000</v>
      </c>
      <c r="N3773">
        <v>4</v>
      </c>
      <c r="O3773" t="s">
        <v>584</v>
      </c>
      <c r="P3773" t="s">
        <v>585</v>
      </c>
      <c r="Q3773" t="s">
        <v>586</v>
      </c>
      <c r="R3773" t="s">
        <v>131</v>
      </c>
      <c r="S3773" t="s">
        <v>1967</v>
      </c>
      <c r="T3773">
        <v>23076</v>
      </c>
    </row>
    <row r="3774" spans="1:20" x14ac:dyDescent="0.3">
      <c r="A3774" t="s">
        <v>4587</v>
      </c>
      <c r="B3774" t="str">
        <f>_xlfn.CONCAT(쿼리1[[#This Row],[주문번호]], "-", 쿼리1[[#This Row],[공정명]])</f>
        <v>20240925-1120P0066-합지</v>
      </c>
      <c r="C3774">
        <v>3</v>
      </c>
      <c r="D3774" t="s">
        <v>60</v>
      </c>
      <c r="E3774" s="1">
        <v>45560</v>
      </c>
      <c r="F3774" s="1">
        <v>45569</v>
      </c>
      <c r="G3774" s="1">
        <v>45575</v>
      </c>
      <c r="H3774" s="1">
        <v>45656</v>
      </c>
      <c r="I3774" s="1">
        <v>45579</v>
      </c>
      <c r="J3774" t="s">
        <v>31</v>
      </c>
      <c r="K3774" t="s">
        <v>32</v>
      </c>
      <c r="L3774">
        <v>6000</v>
      </c>
      <c r="M3774">
        <v>6000</v>
      </c>
      <c r="N3774">
        <v>6</v>
      </c>
      <c r="O3774" t="s">
        <v>91</v>
      </c>
      <c r="P3774" t="s">
        <v>4588</v>
      </c>
      <c r="Q3774" t="s">
        <v>4589</v>
      </c>
      <c r="R3774" t="s">
        <v>4590</v>
      </c>
      <c r="S3774" t="s">
        <v>1967</v>
      </c>
      <c r="T3774">
        <v>17142</v>
      </c>
    </row>
    <row r="3775" spans="1:20" x14ac:dyDescent="0.3">
      <c r="A3775" t="s">
        <v>4591</v>
      </c>
      <c r="B3775" t="str">
        <f>_xlfn.CONCAT(쿼리1[[#This Row],[주문번호]], "-", 쿼리1[[#This Row],[공정명]])</f>
        <v>20241007-1000150481-합지</v>
      </c>
      <c r="C3775">
        <v>3</v>
      </c>
      <c r="D3775" t="s">
        <v>60</v>
      </c>
      <c r="E3775" s="1">
        <v>45572</v>
      </c>
      <c r="F3775" s="1">
        <v>45581</v>
      </c>
      <c r="G3775" s="1">
        <v>45579</v>
      </c>
      <c r="H3775" s="1">
        <v>45656</v>
      </c>
      <c r="I3775" s="1">
        <v>45579</v>
      </c>
      <c r="J3775" t="s">
        <v>31</v>
      </c>
      <c r="K3775" t="s">
        <v>39</v>
      </c>
      <c r="L3775">
        <v>6000</v>
      </c>
      <c r="M3775">
        <v>6000</v>
      </c>
      <c r="N3775">
        <v>-2</v>
      </c>
      <c r="O3775" t="s">
        <v>91</v>
      </c>
      <c r="P3775" t="s">
        <v>4588</v>
      </c>
      <c r="Q3775" t="s">
        <v>4592</v>
      </c>
      <c r="R3775" t="s">
        <v>4590</v>
      </c>
      <c r="S3775" t="s">
        <v>1967</v>
      </c>
      <c r="T3775">
        <v>17142</v>
      </c>
    </row>
    <row r="3776" spans="1:20" x14ac:dyDescent="0.3">
      <c r="A3776" t="s">
        <v>4593</v>
      </c>
      <c r="B3776" t="str">
        <f>_xlfn.CONCAT(쿼리1[[#This Row],[주문번호]], "-", 쿼리1[[#This Row],[공정명]])</f>
        <v>20240920-1000150481-합지</v>
      </c>
      <c r="C3776">
        <v>3</v>
      </c>
      <c r="D3776" t="s">
        <v>60</v>
      </c>
      <c r="E3776" s="1">
        <v>45555</v>
      </c>
      <c r="F3776" s="1">
        <v>45566</v>
      </c>
      <c r="G3776" s="1">
        <v>45569</v>
      </c>
      <c r="H3776" s="1">
        <v>45656</v>
      </c>
      <c r="I3776" s="1">
        <v>45575</v>
      </c>
      <c r="J3776" t="s">
        <v>31</v>
      </c>
      <c r="K3776" t="s">
        <v>32</v>
      </c>
      <c r="L3776">
        <v>6000</v>
      </c>
      <c r="M3776">
        <v>6000</v>
      </c>
      <c r="N3776">
        <v>3</v>
      </c>
      <c r="O3776" t="s">
        <v>91</v>
      </c>
      <c r="P3776" t="s">
        <v>4588</v>
      </c>
      <c r="Q3776" t="s">
        <v>4592</v>
      </c>
      <c r="R3776" t="s">
        <v>4590</v>
      </c>
      <c r="S3776" t="s">
        <v>1967</v>
      </c>
      <c r="T3776">
        <v>17142</v>
      </c>
    </row>
    <row r="3777" spans="1:20" x14ac:dyDescent="0.3">
      <c r="A3777" t="s">
        <v>1936</v>
      </c>
      <c r="B3777" t="str">
        <f>_xlfn.CONCAT(쿼리1[[#This Row],[주문번호]], "-", 쿼리1[[#This Row],[공정명]])</f>
        <v>20240909-1000148677-합지</v>
      </c>
      <c r="C3777">
        <v>3</v>
      </c>
      <c r="D3777" t="s">
        <v>60</v>
      </c>
      <c r="E3777" s="1">
        <v>45544</v>
      </c>
      <c r="F3777" s="1">
        <v>45552</v>
      </c>
      <c r="G3777" s="1">
        <v>45554</v>
      </c>
      <c r="H3777" s="1">
        <v>45656</v>
      </c>
      <c r="I3777" s="1">
        <v>45575</v>
      </c>
      <c r="J3777" t="s">
        <v>31</v>
      </c>
      <c r="K3777" t="s">
        <v>32</v>
      </c>
      <c r="L3777">
        <v>6000</v>
      </c>
      <c r="M3777">
        <v>6000</v>
      </c>
      <c r="N3777">
        <v>2</v>
      </c>
      <c r="O3777" t="s">
        <v>584</v>
      </c>
      <c r="P3777" t="s">
        <v>1937</v>
      </c>
      <c r="Q3777" t="s">
        <v>1938</v>
      </c>
      <c r="R3777" t="s">
        <v>131</v>
      </c>
      <c r="S3777" t="s">
        <v>1967</v>
      </c>
      <c r="T3777">
        <v>15384</v>
      </c>
    </row>
    <row r="3778" spans="1:20" x14ac:dyDescent="0.3">
      <c r="A3778" t="s">
        <v>1703</v>
      </c>
      <c r="B3778" t="str">
        <f>_xlfn.CONCAT(쿼리1[[#This Row],[주문번호]], "-", 쿼리1[[#This Row],[공정명]])</f>
        <v>20240902-1000159448-합지</v>
      </c>
      <c r="C3778">
        <v>3</v>
      </c>
      <c r="D3778" t="s">
        <v>60</v>
      </c>
      <c r="E3778" s="1">
        <v>45537</v>
      </c>
      <c r="F3778" s="1">
        <v>45546</v>
      </c>
      <c r="G3778" s="1">
        <v>45547</v>
      </c>
      <c r="H3778" s="1">
        <v>45656</v>
      </c>
      <c r="I3778" s="1">
        <v>45555</v>
      </c>
      <c r="J3778" t="s">
        <v>31</v>
      </c>
      <c r="K3778" t="s">
        <v>32</v>
      </c>
      <c r="L3778">
        <v>6000</v>
      </c>
      <c r="M3778">
        <v>6000</v>
      </c>
      <c r="N3778">
        <v>1</v>
      </c>
      <c r="O3778" t="s">
        <v>1704</v>
      </c>
      <c r="P3778" t="s">
        <v>1705</v>
      </c>
      <c r="Q3778" t="s">
        <v>1706</v>
      </c>
      <c r="R3778" t="s">
        <v>1424</v>
      </c>
      <c r="S3778" t="s">
        <v>1967</v>
      </c>
      <c r="T3778">
        <v>6</v>
      </c>
    </row>
    <row r="3779" spans="1:20" x14ac:dyDescent="0.3">
      <c r="A3779" t="s">
        <v>1703</v>
      </c>
      <c r="B3779" t="str">
        <f>_xlfn.CONCAT(쿼리1[[#This Row],[주문번호]], "-", 쿼리1[[#This Row],[공정명]])</f>
        <v>20240902-1000159448-합지</v>
      </c>
      <c r="C3779">
        <v>3</v>
      </c>
      <c r="D3779" t="s">
        <v>60</v>
      </c>
      <c r="E3779" s="1">
        <v>45537</v>
      </c>
      <c r="F3779" s="1">
        <v>45546</v>
      </c>
      <c r="G3779" s="1">
        <v>45555</v>
      </c>
      <c r="H3779" s="1">
        <v>45656</v>
      </c>
      <c r="I3779" s="1">
        <v>45555</v>
      </c>
      <c r="J3779" t="s">
        <v>31</v>
      </c>
      <c r="K3779" t="s">
        <v>32</v>
      </c>
      <c r="L3779">
        <v>6000</v>
      </c>
      <c r="M3779">
        <v>6000</v>
      </c>
      <c r="N3779">
        <v>9</v>
      </c>
      <c r="O3779" t="s">
        <v>1704</v>
      </c>
      <c r="P3779" t="s">
        <v>1705</v>
      </c>
      <c r="Q3779" t="s">
        <v>1706</v>
      </c>
      <c r="R3779" t="s">
        <v>1424</v>
      </c>
      <c r="S3779" t="s">
        <v>1967</v>
      </c>
      <c r="T3779">
        <v>6</v>
      </c>
    </row>
    <row r="3780" spans="1:20" x14ac:dyDescent="0.3">
      <c r="A3780" t="s">
        <v>293</v>
      </c>
      <c r="B3780" t="str">
        <f>_xlfn.CONCAT(쿼리1[[#This Row],[주문번호]], "-", 쿼리1[[#This Row],[공정명]])</f>
        <v>20241218-1218P0328-합지</v>
      </c>
      <c r="C3780">
        <v>3</v>
      </c>
      <c r="D3780" t="s">
        <v>60</v>
      </c>
      <c r="E3780" s="1">
        <v>45644</v>
      </c>
      <c r="F3780" s="1">
        <v>45652</v>
      </c>
      <c r="G3780" s="1"/>
      <c r="H3780" s="1">
        <v>45656</v>
      </c>
      <c r="I3780" s="1"/>
      <c r="J3780" t="s">
        <v>21</v>
      </c>
      <c r="K3780" t="s">
        <v>22</v>
      </c>
      <c r="L3780">
        <v>4000</v>
      </c>
      <c r="O3780" t="s">
        <v>294</v>
      </c>
      <c r="P3780" t="s">
        <v>295</v>
      </c>
      <c r="Q3780" t="s">
        <v>296</v>
      </c>
      <c r="R3780" t="s">
        <v>297</v>
      </c>
      <c r="S3780" t="s">
        <v>1967</v>
      </c>
      <c r="T3780">
        <v>64000</v>
      </c>
    </row>
    <row r="3781" spans="1:20" x14ac:dyDescent="0.3">
      <c r="A3781" t="s">
        <v>293</v>
      </c>
      <c r="B3781" t="str">
        <f>_xlfn.CONCAT(쿼리1[[#This Row],[주문번호]], "-", 쿼리1[[#This Row],[공정명]])</f>
        <v>20241218-1218P0328-합지</v>
      </c>
      <c r="C3781">
        <v>3</v>
      </c>
      <c r="D3781" t="s">
        <v>60</v>
      </c>
      <c r="E3781" s="1">
        <v>45644</v>
      </c>
      <c r="F3781" s="1">
        <v>45652</v>
      </c>
      <c r="G3781" s="1"/>
      <c r="H3781" s="1">
        <v>45656</v>
      </c>
      <c r="I3781" s="1"/>
      <c r="J3781" t="s">
        <v>21</v>
      </c>
      <c r="K3781" t="s">
        <v>22</v>
      </c>
      <c r="L3781">
        <v>4000</v>
      </c>
      <c r="O3781" t="s">
        <v>294</v>
      </c>
      <c r="P3781" t="s">
        <v>295</v>
      </c>
      <c r="Q3781" t="s">
        <v>296</v>
      </c>
      <c r="R3781" t="s">
        <v>297</v>
      </c>
      <c r="S3781" t="s">
        <v>1967</v>
      </c>
      <c r="T3781">
        <v>64000</v>
      </c>
    </row>
    <row r="3782" spans="1:20" x14ac:dyDescent="0.3">
      <c r="A3782" t="s">
        <v>4594</v>
      </c>
      <c r="B3782" t="str">
        <f>_xlfn.CONCAT(쿼리1[[#This Row],[주문번호]], "-", 쿼리1[[#This Row],[공정명]])</f>
        <v>20240902-1000159454-합지</v>
      </c>
      <c r="C3782">
        <v>1</v>
      </c>
      <c r="D3782" t="s">
        <v>60</v>
      </c>
      <c r="E3782" s="1">
        <v>45537</v>
      </c>
      <c r="F3782" s="1">
        <v>45548</v>
      </c>
      <c r="G3782" s="1">
        <v>45544</v>
      </c>
      <c r="H3782" s="1">
        <v>45656</v>
      </c>
      <c r="I3782" s="1">
        <v>45545</v>
      </c>
      <c r="J3782" t="s">
        <v>31</v>
      </c>
      <c r="K3782" t="s">
        <v>39</v>
      </c>
      <c r="L3782">
        <v>6000</v>
      </c>
      <c r="M3782">
        <v>6000</v>
      </c>
      <c r="N3782">
        <v>-4</v>
      </c>
      <c r="O3782" t="s">
        <v>1704</v>
      </c>
      <c r="P3782" t="s">
        <v>4595</v>
      </c>
      <c r="Q3782" t="s">
        <v>4596</v>
      </c>
      <c r="R3782" t="s">
        <v>1424</v>
      </c>
      <c r="S3782" t="s">
        <v>1967</v>
      </c>
      <c r="T3782">
        <v>6</v>
      </c>
    </row>
    <row r="3783" spans="1:20" x14ac:dyDescent="0.3">
      <c r="A3783" t="s">
        <v>4594</v>
      </c>
      <c r="B3783" t="str">
        <f>_xlfn.CONCAT(쿼리1[[#This Row],[주문번호]], "-", 쿼리1[[#This Row],[공정명]])</f>
        <v>20240902-1000159454-합지</v>
      </c>
      <c r="C3783">
        <v>1</v>
      </c>
      <c r="D3783" t="s">
        <v>60</v>
      </c>
      <c r="E3783" s="1">
        <v>45537</v>
      </c>
      <c r="F3783" s="1">
        <v>45548</v>
      </c>
      <c r="G3783" s="1">
        <v>45545</v>
      </c>
      <c r="H3783" s="1">
        <v>45656</v>
      </c>
      <c r="I3783" s="1">
        <v>45545</v>
      </c>
      <c r="J3783" t="s">
        <v>31</v>
      </c>
      <c r="K3783" t="s">
        <v>39</v>
      </c>
      <c r="L3783">
        <v>6000</v>
      </c>
      <c r="M3783">
        <v>6000</v>
      </c>
      <c r="N3783">
        <v>-3</v>
      </c>
      <c r="O3783" t="s">
        <v>1704</v>
      </c>
      <c r="P3783" t="s">
        <v>4595</v>
      </c>
      <c r="Q3783" t="s">
        <v>4596</v>
      </c>
      <c r="R3783" t="s">
        <v>1424</v>
      </c>
      <c r="S3783" t="s">
        <v>1967</v>
      </c>
      <c r="T3783">
        <v>6</v>
      </c>
    </row>
    <row r="3784" spans="1:20" x14ac:dyDescent="0.3">
      <c r="A3784" t="s">
        <v>4597</v>
      </c>
      <c r="B3784" t="str">
        <f>_xlfn.CONCAT(쿼리1[[#This Row],[주문번호]], "-", 쿼리1[[#This Row],[공정명]])</f>
        <v>20241119-1219N0138-합지</v>
      </c>
      <c r="C3784">
        <v>1</v>
      </c>
      <c r="D3784" t="s">
        <v>60</v>
      </c>
      <c r="E3784" s="1">
        <v>45615</v>
      </c>
      <c r="F3784" s="1">
        <v>45623</v>
      </c>
      <c r="G3784" s="1">
        <v>45621</v>
      </c>
      <c r="H3784" s="1">
        <v>45656</v>
      </c>
      <c r="I3784" s="1">
        <v>45621</v>
      </c>
      <c r="J3784" t="s">
        <v>31</v>
      </c>
      <c r="K3784" t="s">
        <v>39</v>
      </c>
      <c r="L3784">
        <v>3000</v>
      </c>
      <c r="M3784">
        <v>3000</v>
      </c>
      <c r="N3784">
        <v>-2</v>
      </c>
      <c r="O3784" t="s">
        <v>4598</v>
      </c>
      <c r="P3784" t="s">
        <v>4599</v>
      </c>
      <c r="Q3784" t="s">
        <v>42</v>
      </c>
      <c r="R3784" t="s">
        <v>1367</v>
      </c>
      <c r="S3784" t="s">
        <v>1967</v>
      </c>
      <c r="T3784">
        <v>60</v>
      </c>
    </row>
    <row r="3785" spans="1:20" x14ac:dyDescent="0.3">
      <c r="A3785" t="s">
        <v>4597</v>
      </c>
      <c r="B3785" t="str">
        <f>_xlfn.CONCAT(쿼리1[[#This Row],[주문번호]], "-", 쿼리1[[#This Row],[공정명]])</f>
        <v>20241119-1219N0138-분단</v>
      </c>
      <c r="C3785">
        <v>2</v>
      </c>
      <c r="D3785" t="s">
        <v>196</v>
      </c>
      <c r="E3785" s="1">
        <v>45615</v>
      </c>
      <c r="F3785" s="1">
        <v>45624</v>
      </c>
      <c r="G3785" s="1">
        <v>45621</v>
      </c>
      <c r="H3785" s="1">
        <v>45656</v>
      </c>
      <c r="I3785" s="1">
        <v>45621</v>
      </c>
      <c r="J3785" t="s">
        <v>31</v>
      </c>
      <c r="K3785" t="s">
        <v>39</v>
      </c>
      <c r="L3785">
        <v>3000</v>
      </c>
      <c r="M3785">
        <v>3000</v>
      </c>
      <c r="N3785">
        <v>-3</v>
      </c>
      <c r="O3785" t="s">
        <v>4598</v>
      </c>
      <c r="P3785" t="s">
        <v>4599</v>
      </c>
      <c r="Q3785" t="s">
        <v>42</v>
      </c>
      <c r="R3785" t="s">
        <v>1367</v>
      </c>
      <c r="S3785" t="s">
        <v>1967</v>
      </c>
      <c r="T3785">
        <v>60</v>
      </c>
    </row>
    <row r="3786" spans="1:20" x14ac:dyDescent="0.3">
      <c r="A3786" t="s">
        <v>4600</v>
      </c>
      <c r="B3786" t="str">
        <f>_xlfn.CONCAT(쿼리1[[#This Row],[주문번호]], "-", 쿼리1[[#This Row],[공정명]])</f>
        <v>20241119-1220N0013-합지</v>
      </c>
      <c r="C3786">
        <v>1</v>
      </c>
      <c r="D3786" t="s">
        <v>60</v>
      </c>
      <c r="E3786" s="1">
        <v>45615</v>
      </c>
      <c r="F3786" s="1">
        <v>45623</v>
      </c>
      <c r="G3786" s="1">
        <v>45621</v>
      </c>
      <c r="H3786" s="1">
        <v>45656</v>
      </c>
      <c r="I3786" s="1">
        <v>45621</v>
      </c>
      <c r="J3786" t="s">
        <v>31</v>
      </c>
      <c r="K3786" t="s">
        <v>39</v>
      </c>
      <c r="L3786">
        <v>3000</v>
      </c>
      <c r="M3786">
        <v>3000</v>
      </c>
      <c r="N3786">
        <v>-2</v>
      </c>
      <c r="O3786" t="s">
        <v>4598</v>
      </c>
      <c r="P3786" t="s">
        <v>4601</v>
      </c>
      <c r="Q3786" t="s">
        <v>42</v>
      </c>
      <c r="R3786" t="s">
        <v>1367</v>
      </c>
      <c r="S3786" t="s">
        <v>1967</v>
      </c>
      <c r="T3786">
        <v>75</v>
      </c>
    </row>
    <row r="3787" spans="1:20" x14ac:dyDescent="0.3">
      <c r="A3787" t="s">
        <v>4600</v>
      </c>
      <c r="B3787" t="str">
        <f>_xlfn.CONCAT(쿼리1[[#This Row],[주문번호]], "-", 쿼리1[[#This Row],[공정명]])</f>
        <v>20241119-1220N0013-분단</v>
      </c>
      <c r="C3787">
        <v>2</v>
      </c>
      <c r="D3787" t="s">
        <v>196</v>
      </c>
      <c r="E3787" s="1">
        <v>45615</v>
      </c>
      <c r="F3787" s="1">
        <v>45624</v>
      </c>
      <c r="G3787" s="1">
        <v>45621</v>
      </c>
      <c r="H3787" s="1">
        <v>45656</v>
      </c>
      <c r="I3787" s="1">
        <v>45621</v>
      </c>
      <c r="J3787" t="s">
        <v>31</v>
      </c>
      <c r="K3787" t="s">
        <v>39</v>
      </c>
      <c r="L3787">
        <v>3000</v>
      </c>
      <c r="M3787">
        <v>3000</v>
      </c>
      <c r="N3787">
        <v>-3</v>
      </c>
      <c r="O3787" t="s">
        <v>4598</v>
      </c>
      <c r="P3787" t="s">
        <v>4601</v>
      </c>
      <c r="Q3787" t="s">
        <v>42</v>
      </c>
      <c r="R3787" t="s">
        <v>1367</v>
      </c>
      <c r="S3787" t="s">
        <v>1967</v>
      </c>
      <c r="T3787">
        <v>75</v>
      </c>
    </row>
    <row r="3788" spans="1:20" x14ac:dyDescent="0.3">
      <c r="A3788" t="s">
        <v>363</v>
      </c>
      <c r="B3788" t="str">
        <f>_xlfn.CONCAT(쿼리1[[#This Row],[주문번호]], "-", 쿼리1[[#This Row],[공정명]])</f>
        <v>20240919-1120P0032-합지</v>
      </c>
      <c r="C3788">
        <v>3</v>
      </c>
      <c r="D3788" t="s">
        <v>60</v>
      </c>
      <c r="E3788" s="1">
        <v>45554</v>
      </c>
      <c r="F3788" s="1">
        <v>45565</v>
      </c>
      <c r="G3788" s="1">
        <v>45564</v>
      </c>
      <c r="H3788" s="1">
        <v>45656</v>
      </c>
      <c r="I3788" s="1">
        <v>45588</v>
      </c>
      <c r="J3788" t="s">
        <v>31</v>
      </c>
      <c r="K3788" t="s">
        <v>39</v>
      </c>
      <c r="L3788">
        <v>6000</v>
      </c>
      <c r="M3788">
        <v>6000</v>
      </c>
      <c r="N3788">
        <v>-1</v>
      </c>
      <c r="O3788" t="s">
        <v>364</v>
      </c>
      <c r="P3788" t="s">
        <v>365</v>
      </c>
      <c r="Q3788" t="s">
        <v>366</v>
      </c>
      <c r="R3788" t="s">
        <v>367</v>
      </c>
      <c r="S3788" t="s">
        <v>1967</v>
      </c>
      <c r="T3788">
        <v>14634</v>
      </c>
    </row>
    <row r="3789" spans="1:20" x14ac:dyDescent="0.3">
      <c r="A3789" t="s">
        <v>363</v>
      </c>
      <c r="B3789" t="str">
        <f>_xlfn.CONCAT(쿼리1[[#This Row],[주문번호]], "-", 쿼리1[[#This Row],[공정명]])</f>
        <v>20240919-1120P0032-합지</v>
      </c>
      <c r="C3789">
        <v>3</v>
      </c>
      <c r="D3789" t="s">
        <v>60</v>
      </c>
      <c r="E3789" s="1">
        <v>45554</v>
      </c>
      <c r="F3789" s="1">
        <v>45565</v>
      </c>
      <c r="G3789" s="1">
        <v>45564</v>
      </c>
      <c r="H3789" s="1">
        <v>45656</v>
      </c>
      <c r="I3789" s="1">
        <v>45588</v>
      </c>
      <c r="J3789" t="s">
        <v>31</v>
      </c>
      <c r="K3789" t="s">
        <v>39</v>
      </c>
      <c r="L3789">
        <v>6000</v>
      </c>
      <c r="M3789">
        <v>6000</v>
      </c>
      <c r="N3789">
        <v>-1</v>
      </c>
      <c r="O3789" t="s">
        <v>364</v>
      </c>
      <c r="P3789" t="s">
        <v>365</v>
      </c>
      <c r="Q3789" t="s">
        <v>366</v>
      </c>
      <c r="R3789" t="s">
        <v>367</v>
      </c>
      <c r="S3789" t="s">
        <v>1967</v>
      </c>
      <c r="T3789">
        <v>14634</v>
      </c>
    </row>
    <row r="3790" spans="1:20" x14ac:dyDescent="0.3">
      <c r="A3790" t="s">
        <v>313</v>
      </c>
      <c r="B3790" t="str">
        <f>_xlfn.CONCAT(쿼리1[[#This Row],[주문번호]], "-", 쿼리1[[#This Row],[공정명]])</f>
        <v>20240912-1000142034-합지</v>
      </c>
      <c r="C3790">
        <v>3</v>
      </c>
      <c r="D3790" t="s">
        <v>60</v>
      </c>
      <c r="E3790" s="1">
        <v>45547</v>
      </c>
      <c r="F3790" s="1">
        <v>45555</v>
      </c>
      <c r="G3790" s="1">
        <v>45572</v>
      </c>
      <c r="H3790" s="1">
        <v>45656</v>
      </c>
      <c r="I3790" s="1">
        <v>45572</v>
      </c>
      <c r="J3790" t="s">
        <v>31</v>
      </c>
      <c r="K3790" t="s">
        <v>32</v>
      </c>
      <c r="L3790">
        <v>4000</v>
      </c>
      <c r="M3790">
        <v>4000</v>
      </c>
      <c r="N3790">
        <v>17</v>
      </c>
      <c r="O3790" t="s">
        <v>314</v>
      </c>
      <c r="P3790" t="s">
        <v>315</v>
      </c>
      <c r="Q3790" t="s">
        <v>316</v>
      </c>
      <c r="R3790" t="s">
        <v>317</v>
      </c>
      <c r="S3790" t="s">
        <v>1967</v>
      </c>
      <c r="T3790">
        <v>16000</v>
      </c>
    </row>
    <row r="3791" spans="1:20" x14ac:dyDescent="0.3">
      <c r="A3791" t="s">
        <v>2274</v>
      </c>
      <c r="B3791" t="str">
        <f>_xlfn.CONCAT(쿼리1[[#This Row],[주문번호]], "-", 쿼리1[[#This Row],[공정명]])</f>
        <v>20240909-1000161638-합지</v>
      </c>
      <c r="C3791">
        <v>3</v>
      </c>
      <c r="D3791" t="s">
        <v>60</v>
      </c>
      <c r="E3791" s="1">
        <v>45544</v>
      </c>
      <c r="F3791" s="1">
        <v>45553</v>
      </c>
      <c r="G3791" s="1">
        <v>45556</v>
      </c>
      <c r="H3791" s="1">
        <v>45656</v>
      </c>
      <c r="I3791" s="1">
        <v>45556</v>
      </c>
      <c r="J3791" t="s">
        <v>31</v>
      </c>
      <c r="K3791" t="s">
        <v>32</v>
      </c>
      <c r="L3791">
        <v>6000</v>
      </c>
      <c r="M3791">
        <v>6000</v>
      </c>
      <c r="N3791">
        <v>3</v>
      </c>
      <c r="O3791" t="s">
        <v>1478</v>
      </c>
      <c r="P3791" t="s">
        <v>2275</v>
      </c>
      <c r="Q3791" t="s">
        <v>2276</v>
      </c>
      <c r="R3791" t="s">
        <v>539</v>
      </c>
      <c r="S3791" t="s">
        <v>190</v>
      </c>
      <c r="T3791">
        <v>35294</v>
      </c>
    </row>
    <row r="3792" spans="1:20" x14ac:dyDescent="0.3">
      <c r="A3792" t="s">
        <v>2934</v>
      </c>
      <c r="B3792" t="str">
        <f>_xlfn.CONCAT(쿼리1[[#This Row],[주문번호]], "-", 쿼리1[[#This Row],[공정명]])</f>
        <v>20240909-1419P0348-합지</v>
      </c>
      <c r="C3792">
        <v>3</v>
      </c>
      <c r="D3792" t="s">
        <v>60</v>
      </c>
      <c r="E3792" s="1">
        <v>45544</v>
      </c>
      <c r="F3792" s="1">
        <v>45553</v>
      </c>
      <c r="G3792" s="1">
        <v>45548</v>
      </c>
      <c r="H3792" s="1">
        <v>45656</v>
      </c>
      <c r="I3792" s="1">
        <v>45560</v>
      </c>
      <c r="J3792" t="s">
        <v>31</v>
      </c>
      <c r="K3792" t="s">
        <v>39</v>
      </c>
      <c r="L3792">
        <v>6000</v>
      </c>
      <c r="M3792">
        <v>6000</v>
      </c>
      <c r="N3792">
        <v>-5</v>
      </c>
      <c r="O3792" t="s">
        <v>180</v>
      </c>
      <c r="P3792" t="s">
        <v>1943</v>
      </c>
      <c r="Q3792" t="s">
        <v>2935</v>
      </c>
      <c r="R3792" t="s">
        <v>539</v>
      </c>
      <c r="S3792" t="s">
        <v>190</v>
      </c>
      <c r="T3792">
        <v>26086</v>
      </c>
    </row>
    <row r="3793" spans="1:20" x14ac:dyDescent="0.3">
      <c r="A3793" t="s">
        <v>4491</v>
      </c>
      <c r="B3793" t="str">
        <f>_xlfn.CONCAT(쿼리1[[#This Row],[주문번호]], "-", 쿼리1[[#This Row],[공정명]])</f>
        <v>20241224-1319P0069-합지</v>
      </c>
      <c r="C3793">
        <v>2</v>
      </c>
      <c r="D3793" t="s">
        <v>60</v>
      </c>
      <c r="E3793" s="1">
        <v>45650</v>
      </c>
      <c r="F3793" s="1">
        <v>45659</v>
      </c>
      <c r="G3793" s="1"/>
      <c r="H3793" s="1">
        <v>45656</v>
      </c>
      <c r="I3793" s="1"/>
      <c r="J3793" t="s">
        <v>21</v>
      </c>
      <c r="K3793" t="s">
        <v>282</v>
      </c>
      <c r="L3793">
        <v>6000</v>
      </c>
      <c r="O3793" t="s">
        <v>4492</v>
      </c>
      <c r="P3793" t="s">
        <v>4397</v>
      </c>
      <c r="Q3793" t="s">
        <v>4493</v>
      </c>
      <c r="R3793" t="s">
        <v>4494</v>
      </c>
      <c r="S3793" t="s">
        <v>190</v>
      </c>
      <c r="T3793">
        <v>36</v>
      </c>
    </row>
    <row r="3794" spans="1:20" x14ac:dyDescent="0.3">
      <c r="A3794" t="s">
        <v>4491</v>
      </c>
      <c r="B3794" t="str">
        <f>_xlfn.CONCAT(쿼리1[[#This Row],[주문번호]], "-", 쿼리1[[#This Row],[공정명]])</f>
        <v>20241224-1319P0069-분단</v>
      </c>
      <c r="C3794">
        <v>3</v>
      </c>
      <c r="D3794" t="s">
        <v>196</v>
      </c>
      <c r="E3794" s="1">
        <v>45650</v>
      </c>
      <c r="F3794" s="1">
        <v>45660</v>
      </c>
      <c r="G3794" s="1"/>
      <c r="H3794" s="1">
        <v>45656</v>
      </c>
      <c r="I3794" s="1"/>
      <c r="J3794" t="s">
        <v>21</v>
      </c>
      <c r="K3794" t="s">
        <v>282</v>
      </c>
      <c r="L3794">
        <v>6000</v>
      </c>
      <c r="O3794" t="s">
        <v>4492</v>
      </c>
      <c r="P3794" t="s">
        <v>4397</v>
      </c>
      <c r="Q3794" t="s">
        <v>4493</v>
      </c>
      <c r="R3794" t="s">
        <v>4494</v>
      </c>
      <c r="S3794" t="s">
        <v>190</v>
      </c>
      <c r="T3794">
        <v>36</v>
      </c>
    </row>
    <row r="3795" spans="1:20" x14ac:dyDescent="0.3">
      <c r="A3795" t="s">
        <v>2483</v>
      </c>
      <c r="B3795" t="str">
        <f>_xlfn.CONCAT(쿼리1[[#This Row],[주문번호]], "-", 쿼리1[[#This Row],[공정명]])</f>
        <v>20240927-1217P0106-합지</v>
      </c>
      <c r="C3795">
        <v>3</v>
      </c>
      <c r="D3795" t="s">
        <v>60</v>
      </c>
      <c r="E3795" s="1">
        <v>45562</v>
      </c>
      <c r="F3795" s="1">
        <v>45573</v>
      </c>
      <c r="G3795" s="1">
        <v>45579</v>
      </c>
      <c r="H3795" s="1">
        <v>45656</v>
      </c>
      <c r="I3795" s="1">
        <v>45581</v>
      </c>
      <c r="J3795" t="s">
        <v>31</v>
      </c>
      <c r="K3795" t="s">
        <v>32</v>
      </c>
      <c r="L3795">
        <v>12000</v>
      </c>
      <c r="M3795">
        <v>12000</v>
      </c>
      <c r="N3795">
        <v>6</v>
      </c>
      <c r="O3795" t="s">
        <v>117</v>
      </c>
      <c r="P3795" t="s">
        <v>283</v>
      </c>
      <c r="Q3795" t="s">
        <v>284</v>
      </c>
      <c r="R3795" t="s">
        <v>285</v>
      </c>
      <c r="S3795" t="s">
        <v>190</v>
      </c>
      <c r="T3795">
        <v>26666</v>
      </c>
    </row>
    <row r="3796" spans="1:20" x14ac:dyDescent="0.3">
      <c r="A3796" t="s">
        <v>930</v>
      </c>
      <c r="B3796" t="str">
        <f>_xlfn.CONCAT(쿼리1[[#This Row],[주문번호]], "-", 쿼리1[[#This Row],[공정명]])</f>
        <v>20241002-140008-합지</v>
      </c>
      <c r="C3796">
        <v>3</v>
      </c>
      <c r="D3796" t="s">
        <v>60</v>
      </c>
      <c r="E3796" s="1">
        <v>45567</v>
      </c>
      <c r="F3796" s="1">
        <v>45576</v>
      </c>
      <c r="G3796" s="1">
        <v>45576</v>
      </c>
      <c r="H3796" s="1">
        <v>45656</v>
      </c>
      <c r="I3796" s="1">
        <v>45587</v>
      </c>
      <c r="J3796" t="s">
        <v>31</v>
      </c>
      <c r="K3796" t="s">
        <v>39</v>
      </c>
      <c r="L3796">
        <v>6000</v>
      </c>
      <c r="M3796">
        <v>6000</v>
      </c>
      <c r="N3796">
        <v>0</v>
      </c>
      <c r="O3796" t="s">
        <v>133</v>
      </c>
      <c r="P3796" t="s">
        <v>134</v>
      </c>
      <c r="Q3796" t="s">
        <v>931</v>
      </c>
      <c r="R3796" t="s">
        <v>929</v>
      </c>
      <c r="S3796" t="s">
        <v>190</v>
      </c>
      <c r="T3796">
        <v>20689</v>
      </c>
    </row>
    <row r="3797" spans="1:20" x14ac:dyDescent="0.3">
      <c r="A3797" t="s">
        <v>930</v>
      </c>
      <c r="B3797" t="str">
        <f>_xlfn.CONCAT(쿼리1[[#This Row],[주문번호]], "-", 쿼리1[[#This Row],[공정명]])</f>
        <v>20241002-140008-분단</v>
      </c>
      <c r="C3797">
        <v>4</v>
      </c>
      <c r="D3797" t="s">
        <v>196</v>
      </c>
      <c r="E3797" s="1">
        <v>45567</v>
      </c>
      <c r="F3797" s="1">
        <v>45579</v>
      </c>
      <c r="G3797" s="1">
        <v>45576</v>
      </c>
      <c r="H3797" s="1">
        <v>45656</v>
      </c>
      <c r="I3797" s="1">
        <v>45587</v>
      </c>
      <c r="J3797" t="s">
        <v>31</v>
      </c>
      <c r="K3797" t="s">
        <v>39</v>
      </c>
      <c r="L3797">
        <v>6000</v>
      </c>
      <c r="M3797">
        <v>6000</v>
      </c>
      <c r="N3797">
        <v>-3</v>
      </c>
      <c r="O3797" t="s">
        <v>133</v>
      </c>
      <c r="P3797" t="s">
        <v>134</v>
      </c>
      <c r="Q3797" t="s">
        <v>931</v>
      </c>
      <c r="R3797" t="s">
        <v>929</v>
      </c>
      <c r="S3797" t="s">
        <v>190</v>
      </c>
      <c r="T3797">
        <v>20689</v>
      </c>
    </row>
    <row r="3798" spans="1:20" x14ac:dyDescent="0.3">
      <c r="A3798" t="s">
        <v>933</v>
      </c>
      <c r="B3798" t="str">
        <f>_xlfn.CONCAT(쿼리1[[#This Row],[주문번호]], "-", 쿼리1[[#This Row],[공정명]])</f>
        <v>20240930-1619N0014-합지</v>
      </c>
      <c r="C3798">
        <v>1</v>
      </c>
      <c r="D3798" t="s">
        <v>60</v>
      </c>
      <c r="E3798" s="1">
        <v>45565</v>
      </c>
      <c r="F3798" s="1">
        <v>45574</v>
      </c>
      <c r="G3798" s="1">
        <v>45579</v>
      </c>
      <c r="H3798" s="1">
        <v>45656</v>
      </c>
      <c r="I3798" s="1">
        <v>45588</v>
      </c>
      <c r="J3798" t="s">
        <v>31</v>
      </c>
      <c r="K3798" t="s">
        <v>32</v>
      </c>
      <c r="L3798">
        <v>6000</v>
      </c>
      <c r="M3798">
        <v>6000</v>
      </c>
      <c r="N3798">
        <v>5</v>
      </c>
      <c r="O3798" t="s">
        <v>920</v>
      </c>
      <c r="P3798" t="s">
        <v>934</v>
      </c>
      <c r="Q3798" t="s">
        <v>42</v>
      </c>
      <c r="R3798" t="s">
        <v>70</v>
      </c>
      <c r="S3798" t="s">
        <v>190</v>
      </c>
      <c r="T3798">
        <v>35294</v>
      </c>
    </row>
    <row r="3799" spans="1:20" x14ac:dyDescent="0.3">
      <c r="A3799" t="s">
        <v>933</v>
      </c>
      <c r="B3799" t="str">
        <f>_xlfn.CONCAT(쿼리1[[#This Row],[주문번호]], "-", 쿼리1[[#This Row],[공정명]])</f>
        <v>20240930-1619N0014-분단</v>
      </c>
      <c r="C3799">
        <v>2</v>
      </c>
      <c r="D3799" t="s">
        <v>196</v>
      </c>
      <c r="E3799" s="1">
        <v>45565</v>
      </c>
      <c r="F3799" s="1">
        <v>45575</v>
      </c>
      <c r="G3799" s="1">
        <v>45579</v>
      </c>
      <c r="H3799" s="1">
        <v>45656</v>
      </c>
      <c r="I3799" s="1">
        <v>45588</v>
      </c>
      <c r="J3799" t="s">
        <v>31</v>
      </c>
      <c r="K3799" t="s">
        <v>32</v>
      </c>
      <c r="L3799">
        <v>6000</v>
      </c>
      <c r="M3799">
        <v>6000</v>
      </c>
      <c r="N3799">
        <v>4</v>
      </c>
      <c r="O3799" t="s">
        <v>920</v>
      </c>
      <c r="P3799" t="s">
        <v>934</v>
      </c>
      <c r="Q3799" t="s">
        <v>42</v>
      </c>
      <c r="R3799" t="s">
        <v>70</v>
      </c>
      <c r="S3799" t="s">
        <v>190</v>
      </c>
      <c r="T3799">
        <v>35294</v>
      </c>
    </row>
    <row r="3800" spans="1:20" x14ac:dyDescent="0.3">
      <c r="A3800" t="s">
        <v>1694</v>
      </c>
      <c r="B3800" t="str">
        <f>_xlfn.CONCAT(쿼리1[[#This Row],[주문번호]], "-", 쿼리1[[#This Row],[공정명]])</f>
        <v>20240902-1000152951-합지</v>
      </c>
      <c r="C3800">
        <v>3</v>
      </c>
      <c r="D3800" t="s">
        <v>60</v>
      </c>
      <c r="E3800" s="1">
        <v>45537</v>
      </c>
      <c r="F3800" s="1">
        <v>45546</v>
      </c>
      <c r="G3800" s="1">
        <v>45542</v>
      </c>
      <c r="H3800" s="1">
        <v>45656</v>
      </c>
      <c r="I3800" s="1">
        <v>45546</v>
      </c>
      <c r="J3800" t="s">
        <v>31</v>
      </c>
      <c r="K3800" t="s">
        <v>39</v>
      </c>
      <c r="L3800">
        <v>6000</v>
      </c>
      <c r="M3800">
        <v>6000</v>
      </c>
      <c r="N3800">
        <v>-4</v>
      </c>
      <c r="O3800" t="s">
        <v>1095</v>
      </c>
      <c r="P3800" t="s">
        <v>780</v>
      </c>
      <c r="Q3800" t="s">
        <v>1695</v>
      </c>
      <c r="R3800" t="s">
        <v>766</v>
      </c>
      <c r="S3800" t="s">
        <v>190</v>
      </c>
      <c r="T3800">
        <v>30</v>
      </c>
    </row>
    <row r="3801" spans="1:20" x14ac:dyDescent="0.3">
      <c r="A3801" t="s">
        <v>1694</v>
      </c>
      <c r="B3801" t="str">
        <f>_xlfn.CONCAT(쿼리1[[#This Row],[주문번호]], "-", 쿼리1[[#This Row],[공정명]])</f>
        <v>20240902-1000152951-분단</v>
      </c>
      <c r="C3801">
        <v>4</v>
      </c>
      <c r="D3801" t="s">
        <v>196</v>
      </c>
      <c r="E3801" s="1">
        <v>45537</v>
      </c>
      <c r="F3801" s="1">
        <v>45547</v>
      </c>
      <c r="G3801" s="1">
        <v>45546</v>
      </c>
      <c r="H3801" s="1">
        <v>45656</v>
      </c>
      <c r="I3801" s="1">
        <v>45546</v>
      </c>
      <c r="J3801" t="s">
        <v>31</v>
      </c>
      <c r="K3801" t="s">
        <v>39</v>
      </c>
      <c r="L3801">
        <v>6000</v>
      </c>
      <c r="M3801">
        <v>6000</v>
      </c>
      <c r="N3801">
        <v>-1</v>
      </c>
      <c r="O3801" t="s">
        <v>1095</v>
      </c>
      <c r="P3801" t="s">
        <v>780</v>
      </c>
      <c r="Q3801" t="s">
        <v>1695</v>
      </c>
      <c r="R3801" t="s">
        <v>766</v>
      </c>
      <c r="S3801" t="s">
        <v>190</v>
      </c>
      <c r="T3801">
        <v>30</v>
      </c>
    </row>
    <row r="3802" spans="1:20" x14ac:dyDescent="0.3">
      <c r="A3802" t="s">
        <v>4602</v>
      </c>
      <c r="B3802" t="str">
        <f>_xlfn.CONCAT(쿼리1[[#This Row],[주문번호]], "-", 쿼리1[[#This Row],[공정명]])</f>
        <v>20240906-1000160984-합지</v>
      </c>
      <c r="C3802">
        <v>3</v>
      </c>
      <c r="D3802" t="s">
        <v>60</v>
      </c>
      <c r="E3802" s="1">
        <v>45541</v>
      </c>
      <c r="F3802" s="1">
        <v>45552</v>
      </c>
      <c r="G3802" s="1">
        <v>45545</v>
      </c>
      <c r="H3802" s="1">
        <v>45656</v>
      </c>
      <c r="I3802" s="1">
        <v>45545</v>
      </c>
      <c r="J3802" t="s">
        <v>31</v>
      </c>
      <c r="K3802" t="s">
        <v>39</v>
      </c>
      <c r="L3802">
        <v>6000</v>
      </c>
      <c r="M3802">
        <v>6000</v>
      </c>
      <c r="N3802">
        <v>-7</v>
      </c>
      <c r="O3802" t="s">
        <v>763</v>
      </c>
      <c r="P3802" t="s">
        <v>764</v>
      </c>
      <c r="Q3802" t="s">
        <v>4603</v>
      </c>
      <c r="R3802" t="s">
        <v>766</v>
      </c>
      <c r="S3802" t="s">
        <v>190</v>
      </c>
      <c r="T3802">
        <v>30</v>
      </c>
    </row>
    <row r="3803" spans="1:20" x14ac:dyDescent="0.3">
      <c r="A3803" t="s">
        <v>4602</v>
      </c>
      <c r="B3803" t="str">
        <f>_xlfn.CONCAT(쿼리1[[#This Row],[주문번호]], "-", 쿼리1[[#This Row],[공정명]])</f>
        <v>20240906-1000160984-분단</v>
      </c>
      <c r="C3803">
        <v>4</v>
      </c>
      <c r="D3803" t="s">
        <v>196</v>
      </c>
      <c r="E3803" s="1">
        <v>45541</v>
      </c>
      <c r="F3803" s="1">
        <v>45553</v>
      </c>
      <c r="G3803" s="1"/>
      <c r="H3803" s="1">
        <v>45656</v>
      </c>
      <c r="I3803" s="1">
        <v>45545</v>
      </c>
      <c r="J3803" t="s">
        <v>21</v>
      </c>
      <c r="K3803" t="s">
        <v>22</v>
      </c>
      <c r="L3803">
        <v>6000</v>
      </c>
      <c r="O3803" t="s">
        <v>763</v>
      </c>
      <c r="P3803" t="s">
        <v>764</v>
      </c>
      <c r="Q3803" t="s">
        <v>4603</v>
      </c>
      <c r="R3803" t="s">
        <v>766</v>
      </c>
      <c r="S3803" t="s">
        <v>190</v>
      </c>
      <c r="T3803">
        <v>30</v>
      </c>
    </row>
    <row r="3804" spans="1:20" x14ac:dyDescent="0.3">
      <c r="A3804" t="s">
        <v>778</v>
      </c>
      <c r="B3804" t="str">
        <f>_xlfn.CONCAT(쿼리1[[#This Row],[주문번호]], "-", 쿼리1[[#This Row],[공정명]])</f>
        <v>20240902-1000166477-합지</v>
      </c>
      <c r="C3804">
        <v>3</v>
      </c>
      <c r="D3804" t="s">
        <v>60</v>
      </c>
      <c r="E3804" s="1">
        <v>45537</v>
      </c>
      <c r="F3804" s="1">
        <v>45546</v>
      </c>
      <c r="G3804" s="1">
        <v>45542</v>
      </c>
      <c r="H3804" s="1">
        <v>45656</v>
      </c>
      <c r="I3804" s="1">
        <v>45546</v>
      </c>
      <c r="J3804" t="s">
        <v>31</v>
      </c>
      <c r="K3804" t="s">
        <v>39</v>
      </c>
      <c r="L3804">
        <v>6000</v>
      </c>
      <c r="M3804">
        <v>6000</v>
      </c>
      <c r="N3804">
        <v>-4</v>
      </c>
      <c r="O3804" t="s">
        <v>779</v>
      </c>
      <c r="P3804" t="s">
        <v>780</v>
      </c>
      <c r="Q3804" t="s">
        <v>781</v>
      </c>
      <c r="R3804" t="s">
        <v>766</v>
      </c>
      <c r="S3804" t="s">
        <v>190</v>
      </c>
      <c r="T3804">
        <v>30</v>
      </c>
    </row>
    <row r="3805" spans="1:20" x14ac:dyDescent="0.3">
      <c r="A3805" t="s">
        <v>778</v>
      </c>
      <c r="B3805" t="str">
        <f>_xlfn.CONCAT(쿼리1[[#This Row],[주문번호]], "-", 쿼리1[[#This Row],[공정명]])</f>
        <v>20240902-1000166477-분단</v>
      </c>
      <c r="C3805">
        <v>4</v>
      </c>
      <c r="D3805" t="s">
        <v>196</v>
      </c>
      <c r="E3805" s="1">
        <v>45537</v>
      </c>
      <c r="F3805" s="1">
        <v>45547</v>
      </c>
      <c r="G3805" s="1">
        <v>45546</v>
      </c>
      <c r="H3805" s="1">
        <v>45656</v>
      </c>
      <c r="I3805" s="1">
        <v>45546</v>
      </c>
      <c r="J3805" t="s">
        <v>31</v>
      </c>
      <c r="K3805" t="s">
        <v>39</v>
      </c>
      <c r="L3805">
        <v>6000</v>
      </c>
      <c r="M3805">
        <v>6000</v>
      </c>
      <c r="N3805">
        <v>-1</v>
      </c>
      <c r="O3805" t="s">
        <v>779</v>
      </c>
      <c r="P3805" t="s">
        <v>780</v>
      </c>
      <c r="Q3805" t="s">
        <v>781</v>
      </c>
      <c r="R3805" t="s">
        <v>766</v>
      </c>
      <c r="S3805" t="s">
        <v>190</v>
      </c>
      <c r="T3805">
        <v>30</v>
      </c>
    </row>
    <row r="3806" spans="1:20" x14ac:dyDescent="0.3">
      <c r="A3806" t="s">
        <v>1094</v>
      </c>
      <c r="B3806" t="str">
        <f>_xlfn.CONCAT(쿼리1[[#This Row],[주문번호]], "-", 쿼리1[[#This Row],[공정명]])</f>
        <v>20240902-1000152935-합지</v>
      </c>
      <c r="C3806">
        <v>3</v>
      </c>
      <c r="D3806" t="s">
        <v>60</v>
      </c>
      <c r="E3806" s="1">
        <v>45537</v>
      </c>
      <c r="F3806" s="1">
        <v>45546</v>
      </c>
      <c r="G3806" s="1">
        <v>45542</v>
      </c>
      <c r="H3806" s="1">
        <v>45656</v>
      </c>
      <c r="I3806" s="1">
        <v>45542</v>
      </c>
      <c r="J3806" t="s">
        <v>31</v>
      </c>
      <c r="K3806" t="s">
        <v>39</v>
      </c>
      <c r="L3806">
        <v>6000</v>
      </c>
      <c r="M3806">
        <v>6000</v>
      </c>
      <c r="N3806">
        <v>-4</v>
      </c>
      <c r="O3806" t="s">
        <v>1095</v>
      </c>
      <c r="P3806" t="s">
        <v>780</v>
      </c>
      <c r="Q3806" t="s">
        <v>1096</v>
      </c>
      <c r="R3806" t="s">
        <v>766</v>
      </c>
      <c r="S3806" t="s">
        <v>190</v>
      </c>
      <c r="T3806">
        <v>30</v>
      </c>
    </row>
    <row r="3807" spans="1:20" x14ac:dyDescent="0.3">
      <c r="A3807" t="s">
        <v>1094</v>
      </c>
      <c r="B3807" t="str">
        <f>_xlfn.CONCAT(쿼리1[[#This Row],[주문번호]], "-", 쿼리1[[#This Row],[공정명]])</f>
        <v>20240902-1000152935-분단</v>
      </c>
      <c r="C3807">
        <v>4</v>
      </c>
      <c r="D3807" t="s">
        <v>196</v>
      </c>
      <c r="E3807" s="1">
        <v>45537</v>
      </c>
      <c r="F3807" s="1">
        <v>45547</v>
      </c>
      <c r="G3807" s="1"/>
      <c r="H3807" s="1">
        <v>45656</v>
      </c>
      <c r="I3807" s="1">
        <v>45542</v>
      </c>
      <c r="J3807" t="s">
        <v>21</v>
      </c>
      <c r="K3807" t="s">
        <v>22</v>
      </c>
      <c r="L3807">
        <v>6000</v>
      </c>
      <c r="O3807" t="s">
        <v>1095</v>
      </c>
      <c r="P3807" t="s">
        <v>780</v>
      </c>
      <c r="Q3807" t="s">
        <v>1096</v>
      </c>
      <c r="R3807" t="s">
        <v>766</v>
      </c>
      <c r="S3807" t="s">
        <v>190</v>
      </c>
      <c r="T3807">
        <v>30</v>
      </c>
    </row>
    <row r="3808" spans="1:20" x14ac:dyDescent="0.3">
      <c r="A3808" t="s">
        <v>1429</v>
      </c>
      <c r="B3808" t="str">
        <f>_xlfn.CONCAT(쿼리1[[#This Row],[주문번호]], "-", 쿼리1[[#This Row],[공정명]])</f>
        <v>20241004-1000165766-합지</v>
      </c>
      <c r="C3808">
        <v>3</v>
      </c>
      <c r="D3808" t="s">
        <v>60</v>
      </c>
      <c r="E3808" s="1">
        <v>45569</v>
      </c>
      <c r="F3808" s="1">
        <v>45580</v>
      </c>
      <c r="G3808" s="1">
        <v>45595</v>
      </c>
      <c r="H3808" s="1">
        <v>45656</v>
      </c>
      <c r="I3808" s="1">
        <v>45595</v>
      </c>
      <c r="J3808" t="s">
        <v>31</v>
      </c>
      <c r="K3808" t="s">
        <v>32</v>
      </c>
      <c r="L3808">
        <v>6000</v>
      </c>
      <c r="M3808">
        <v>6000</v>
      </c>
      <c r="N3808">
        <v>15</v>
      </c>
      <c r="O3808" t="s">
        <v>141</v>
      </c>
      <c r="P3808" t="s">
        <v>1430</v>
      </c>
      <c r="Q3808" t="s">
        <v>1431</v>
      </c>
      <c r="R3808" t="s">
        <v>1432</v>
      </c>
      <c r="S3808" t="s">
        <v>190</v>
      </c>
      <c r="T3808">
        <v>60000</v>
      </c>
    </row>
    <row r="3809" spans="1:20" x14ac:dyDescent="0.3">
      <c r="A3809" t="s">
        <v>1855</v>
      </c>
      <c r="B3809" t="str">
        <f>_xlfn.CONCAT(쿼리1[[#This Row],[주문번호]], "-", 쿼리1[[#This Row],[공정명]])</f>
        <v>20241002-1000169233-합지</v>
      </c>
      <c r="C3809">
        <v>1</v>
      </c>
      <c r="D3809" t="s">
        <v>60</v>
      </c>
      <c r="E3809" s="1">
        <v>45567</v>
      </c>
      <c r="F3809" s="1">
        <v>45576</v>
      </c>
      <c r="G3809" s="1">
        <v>45576</v>
      </c>
      <c r="H3809" s="1">
        <v>45656</v>
      </c>
      <c r="I3809" s="1">
        <v>45588</v>
      </c>
      <c r="J3809" t="s">
        <v>31</v>
      </c>
      <c r="K3809" t="s">
        <v>39</v>
      </c>
      <c r="L3809">
        <v>8000</v>
      </c>
      <c r="M3809">
        <v>9000</v>
      </c>
      <c r="N3809">
        <v>0</v>
      </c>
      <c r="O3809" t="s">
        <v>559</v>
      </c>
      <c r="P3809" t="s">
        <v>1852</v>
      </c>
      <c r="Q3809" t="s">
        <v>42</v>
      </c>
      <c r="R3809" t="s">
        <v>1853</v>
      </c>
      <c r="S3809" t="s">
        <v>190</v>
      </c>
      <c r="T3809">
        <v>74418</v>
      </c>
    </row>
    <row r="3810" spans="1:20" x14ac:dyDescent="0.3">
      <c r="A3810" t="s">
        <v>1855</v>
      </c>
      <c r="B3810" t="str">
        <f>_xlfn.CONCAT(쿼리1[[#This Row],[주문번호]], "-", 쿼리1[[#This Row],[공정명]])</f>
        <v>20241002-1000169233-분단</v>
      </c>
      <c r="C3810">
        <v>2</v>
      </c>
      <c r="D3810" t="s">
        <v>196</v>
      </c>
      <c r="E3810" s="1">
        <v>45567</v>
      </c>
      <c r="F3810" s="1">
        <v>45579</v>
      </c>
      <c r="G3810" s="1">
        <v>45576</v>
      </c>
      <c r="H3810" s="1">
        <v>45656</v>
      </c>
      <c r="I3810" s="1">
        <v>45588</v>
      </c>
      <c r="J3810" t="s">
        <v>31</v>
      </c>
      <c r="K3810" t="s">
        <v>39</v>
      </c>
      <c r="L3810">
        <v>8000</v>
      </c>
      <c r="M3810">
        <v>9000</v>
      </c>
      <c r="N3810">
        <v>-3</v>
      </c>
      <c r="O3810" t="s">
        <v>559</v>
      </c>
      <c r="P3810" t="s">
        <v>1852</v>
      </c>
      <c r="Q3810" t="s">
        <v>42</v>
      </c>
      <c r="R3810" t="s">
        <v>1853</v>
      </c>
      <c r="S3810" t="s">
        <v>190</v>
      </c>
      <c r="T3810">
        <v>74418</v>
      </c>
    </row>
    <row r="3811" spans="1:20" x14ac:dyDescent="0.3">
      <c r="A3811" t="s">
        <v>3304</v>
      </c>
      <c r="B3811" t="str">
        <f>_xlfn.CONCAT(쿼리1[[#This Row],[주문번호]], "-", 쿼리1[[#This Row],[공정명]])</f>
        <v>20241022-1000169432-합지</v>
      </c>
      <c r="C3811">
        <v>3</v>
      </c>
      <c r="D3811" t="s">
        <v>60</v>
      </c>
      <c r="E3811" s="1">
        <v>45587</v>
      </c>
      <c r="F3811" s="1">
        <v>45596</v>
      </c>
      <c r="G3811" s="1">
        <v>45604</v>
      </c>
      <c r="H3811" s="1">
        <v>45656</v>
      </c>
      <c r="I3811" s="1">
        <v>45608</v>
      </c>
      <c r="J3811" t="s">
        <v>31</v>
      </c>
      <c r="K3811" t="s">
        <v>32</v>
      </c>
      <c r="L3811">
        <v>6000</v>
      </c>
      <c r="M3811">
        <v>6000</v>
      </c>
      <c r="N3811">
        <v>8</v>
      </c>
      <c r="O3811" t="s">
        <v>2710</v>
      </c>
      <c r="P3811" t="s">
        <v>3302</v>
      </c>
      <c r="Q3811" t="s">
        <v>3305</v>
      </c>
      <c r="R3811" t="s">
        <v>2713</v>
      </c>
      <c r="S3811" t="s">
        <v>190</v>
      </c>
      <c r="T3811">
        <v>20000</v>
      </c>
    </row>
    <row r="3812" spans="1:20" x14ac:dyDescent="0.3">
      <c r="A3812" t="s">
        <v>3051</v>
      </c>
      <c r="B3812" t="str">
        <f>_xlfn.CONCAT(쿼리1[[#This Row],[주문번호]], "-", 쿼리1[[#This Row],[공정명]])</f>
        <v>20241226-1000168059-합지</v>
      </c>
      <c r="C3812">
        <v>3</v>
      </c>
      <c r="D3812" t="s">
        <v>60</v>
      </c>
      <c r="E3812" s="1">
        <v>45652</v>
      </c>
      <c r="F3812" s="1">
        <v>45663</v>
      </c>
      <c r="G3812" s="1"/>
      <c r="H3812" s="1">
        <v>45656</v>
      </c>
      <c r="I3812" s="1"/>
      <c r="J3812" t="s">
        <v>21</v>
      </c>
      <c r="K3812" t="s">
        <v>282</v>
      </c>
      <c r="L3812">
        <v>6000</v>
      </c>
      <c r="O3812" t="s">
        <v>2319</v>
      </c>
      <c r="P3812" t="s">
        <v>3052</v>
      </c>
      <c r="Q3812" t="s">
        <v>3053</v>
      </c>
      <c r="R3812" t="s">
        <v>2713</v>
      </c>
      <c r="S3812" t="s">
        <v>190</v>
      </c>
      <c r="T3812">
        <v>13333</v>
      </c>
    </row>
    <row r="3813" spans="1:20" x14ac:dyDescent="0.3">
      <c r="A3813" t="s">
        <v>2717</v>
      </c>
      <c r="B3813" t="str">
        <f>_xlfn.CONCAT(쿼리1[[#This Row],[주문번호]], "-", 쿼리1[[#This Row],[공정명]])</f>
        <v>20240910-1000169050-합지</v>
      </c>
      <c r="C3813">
        <v>3</v>
      </c>
      <c r="D3813" t="s">
        <v>60</v>
      </c>
      <c r="E3813" s="1">
        <v>45545</v>
      </c>
      <c r="F3813" s="1">
        <v>45554</v>
      </c>
      <c r="G3813" s="1">
        <v>45555</v>
      </c>
      <c r="H3813" s="1">
        <v>45656</v>
      </c>
      <c r="I3813" s="1">
        <v>45575</v>
      </c>
      <c r="J3813" t="s">
        <v>31</v>
      </c>
      <c r="K3813" t="s">
        <v>32</v>
      </c>
      <c r="L3813">
        <v>6000</v>
      </c>
      <c r="M3813">
        <v>6000</v>
      </c>
      <c r="N3813">
        <v>1</v>
      </c>
      <c r="O3813" t="s">
        <v>2710</v>
      </c>
      <c r="P3813" t="s">
        <v>2718</v>
      </c>
      <c r="Q3813" t="s">
        <v>2719</v>
      </c>
      <c r="R3813" t="s">
        <v>2713</v>
      </c>
      <c r="S3813" t="s">
        <v>190</v>
      </c>
      <c r="T3813">
        <v>28571</v>
      </c>
    </row>
    <row r="3814" spans="1:20" x14ac:dyDescent="0.3">
      <c r="A3814" t="s">
        <v>3059</v>
      </c>
      <c r="B3814" t="str">
        <f>_xlfn.CONCAT(쿼리1[[#This Row],[주문번호]], "-", 쿼리1[[#This Row],[공정명]])</f>
        <v>20240902-1000168059-합지</v>
      </c>
      <c r="C3814">
        <v>3</v>
      </c>
      <c r="D3814" t="s">
        <v>60</v>
      </c>
      <c r="E3814" s="1">
        <v>45537</v>
      </c>
      <c r="F3814" s="1">
        <v>45546</v>
      </c>
      <c r="G3814" s="1">
        <v>45561</v>
      </c>
      <c r="H3814" s="1">
        <v>45656</v>
      </c>
      <c r="I3814" s="1">
        <v>45575</v>
      </c>
      <c r="J3814" t="s">
        <v>31</v>
      </c>
      <c r="K3814" t="s">
        <v>32</v>
      </c>
      <c r="L3814">
        <v>18000</v>
      </c>
      <c r="M3814">
        <v>18000</v>
      </c>
      <c r="N3814">
        <v>15</v>
      </c>
      <c r="O3814" t="s">
        <v>2319</v>
      </c>
      <c r="P3814" t="s">
        <v>3052</v>
      </c>
      <c r="Q3814" t="s">
        <v>3053</v>
      </c>
      <c r="R3814" t="s">
        <v>2713</v>
      </c>
      <c r="S3814" t="s">
        <v>190</v>
      </c>
      <c r="T3814">
        <v>40000</v>
      </c>
    </row>
    <row r="3815" spans="1:20" x14ac:dyDescent="0.3">
      <c r="A3815" t="s">
        <v>4604</v>
      </c>
      <c r="B3815" t="str">
        <f>_xlfn.CONCAT(쿼리1[[#This Row],[주문번호]], "-", 쿼리1[[#This Row],[공정명]])</f>
        <v>20240909-1000166548-합지</v>
      </c>
      <c r="C3815">
        <v>3</v>
      </c>
      <c r="D3815" t="s">
        <v>60</v>
      </c>
      <c r="E3815" s="1">
        <v>45544</v>
      </c>
      <c r="F3815" s="1">
        <v>45554</v>
      </c>
      <c r="G3815" s="1">
        <v>45549</v>
      </c>
      <c r="H3815" s="1">
        <v>45656</v>
      </c>
      <c r="I3815" s="1">
        <v>45621</v>
      </c>
      <c r="J3815" t="s">
        <v>31</v>
      </c>
      <c r="K3815" t="s">
        <v>39</v>
      </c>
      <c r="L3815">
        <v>6000</v>
      </c>
      <c r="M3815">
        <v>6000</v>
      </c>
      <c r="N3815">
        <v>-5</v>
      </c>
      <c r="O3815" t="s">
        <v>4605</v>
      </c>
      <c r="P3815" t="s">
        <v>4606</v>
      </c>
      <c r="Q3815" t="s">
        <v>4607</v>
      </c>
      <c r="R3815" t="s">
        <v>2713</v>
      </c>
      <c r="S3815" t="s">
        <v>190</v>
      </c>
      <c r="T3815">
        <v>36</v>
      </c>
    </row>
    <row r="3816" spans="1:20" x14ac:dyDescent="0.3">
      <c r="A3816" t="s">
        <v>3060</v>
      </c>
      <c r="B3816" t="str">
        <f>_xlfn.CONCAT(쿼리1[[#This Row],[주문번호]], "-", 쿼리1[[#This Row],[공정명]])</f>
        <v>20240911-1000167249-합지</v>
      </c>
      <c r="C3816">
        <v>3</v>
      </c>
      <c r="D3816" t="s">
        <v>60</v>
      </c>
      <c r="E3816" s="1">
        <v>45546</v>
      </c>
      <c r="F3816" s="1">
        <v>45555</v>
      </c>
      <c r="G3816" s="1">
        <v>45561</v>
      </c>
      <c r="H3816" s="1">
        <v>45656</v>
      </c>
      <c r="I3816" s="1">
        <v>45575</v>
      </c>
      <c r="J3816" t="s">
        <v>31</v>
      </c>
      <c r="K3816" t="s">
        <v>32</v>
      </c>
      <c r="L3816">
        <v>12000</v>
      </c>
      <c r="M3816">
        <v>6000</v>
      </c>
      <c r="N3816">
        <v>6</v>
      </c>
      <c r="O3816" t="s">
        <v>2710</v>
      </c>
      <c r="P3816" t="s">
        <v>3061</v>
      </c>
      <c r="Q3816" t="s">
        <v>3062</v>
      </c>
      <c r="R3816" t="s">
        <v>2713</v>
      </c>
      <c r="S3816" t="s">
        <v>190</v>
      </c>
      <c r="T3816">
        <v>24000</v>
      </c>
    </row>
    <row r="3817" spans="1:20" x14ac:dyDescent="0.3">
      <c r="A3817" t="s">
        <v>4608</v>
      </c>
      <c r="B3817" t="str">
        <f>_xlfn.CONCAT(쿼리1[[#This Row],[주문번호]], "-", 쿼리1[[#This Row],[공정명]])</f>
        <v>20241015-1000166540-합지</v>
      </c>
      <c r="C3817">
        <v>3</v>
      </c>
      <c r="D3817" t="s">
        <v>60</v>
      </c>
      <c r="E3817" s="1">
        <v>45580</v>
      </c>
      <c r="F3817" s="1">
        <v>45589</v>
      </c>
      <c r="G3817" s="1"/>
      <c r="H3817" s="1">
        <v>45656</v>
      </c>
      <c r="I3817" s="1">
        <v>45619</v>
      </c>
      <c r="J3817" t="s">
        <v>21</v>
      </c>
      <c r="K3817" t="s">
        <v>22</v>
      </c>
      <c r="L3817">
        <v>6000</v>
      </c>
      <c r="O3817" t="s">
        <v>4605</v>
      </c>
      <c r="P3817" t="s">
        <v>4606</v>
      </c>
      <c r="Q3817" t="s">
        <v>4609</v>
      </c>
      <c r="R3817" t="s">
        <v>2713</v>
      </c>
      <c r="S3817" t="s">
        <v>190</v>
      </c>
      <c r="T3817">
        <v>36</v>
      </c>
    </row>
    <row r="3818" spans="1:20" x14ac:dyDescent="0.3">
      <c r="A3818" t="s">
        <v>4608</v>
      </c>
      <c r="B3818" t="str">
        <f>_xlfn.CONCAT(쿼리1[[#This Row],[주문번호]], "-", 쿼리1[[#This Row],[공정명]])</f>
        <v>20241015-1000166540-분단</v>
      </c>
      <c r="C3818">
        <v>4</v>
      </c>
      <c r="D3818" t="s">
        <v>196</v>
      </c>
      <c r="E3818" s="1">
        <v>45580</v>
      </c>
      <c r="F3818" s="1">
        <v>45590</v>
      </c>
      <c r="G3818" s="1"/>
      <c r="H3818" s="1">
        <v>45656</v>
      </c>
      <c r="I3818" s="1">
        <v>45619</v>
      </c>
      <c r="J3818" t="s">
        <v>21</v>
      </c>
      <c r="K3818" t="s">
        <v>22</v>
      </c>
      <c r="L3818">
        <v>6000</v>
      </c>
      <c r="O3818" t="s">
        <v>4605</v>
      </c>
      <c r="P3818" t="s">
        <v>4606</v>
      </c>
      <c r="Q3818" t="s">
        <v>4609</v>
      </c>
      <c r="R3818" t="s">
        <v>2713</v>
      </c>
      <c r="S3818" t="s">
        <v>190</v>
      </c>
      <c r="T3818">
        <v>36</v>
      </c>
    </row>
    <row r="3819" spans="1:20" x14ac:dyDescent="0.3">
      <c r="A3819" t="s">
        <v>2726</v>
      </c>
      <c r="B3819" t="str">
        <f>_xlfn.CONCAT(쿼리1[[#This Row],[주문번호]], "-", 쿼리1[[#This Row],[공정명]])</f>
        <v>20240911-1000167241-합지</v>
      </c>
      <c r="C3819">
        <v>3</v>
      </c>
      <c r="D3819" t="s">
        <v>60</v>
      </c>
      <c r="E3819" s="1">
        <v>45546</v>
      </c>
      <c r="F3819" s="1">
        <v>45555</v>
      </c>
      <c r="G3819" s="1"/>
      <c r="H3819" s="1">
        <v>45656</v>
      </c>
      <c r="I3819" s="1">
        <v>45575</v>
      </c>
      <c r="J3819" t="s">
        <v>31</v>
      </c>
      <c r="K3819" t="s">
        <v>22</v>
      </c>
      <c r="L3819">
        <v>12000</v>
      </c>
      <c r="O3819" t="s">
        <v>2710</v>
      </c>
      <c r="P3819" t="s">
        <v>2727</v>
      </c>
      <c r="Q3819" t="s">
        <v>2728</v>
      </c>
      <c r="R3819" t="s">
        <v>2713</v>
      </c>
      <c r="S3819" t="s">
        <v>190</v>
      </c>
      <c r="T3819">
        <v>26666</v>
      </c>
    </row>
    <row r="3820" spans="1:20" x14ac:dyDescent="0.3">
      <c r="A3820" t="s">
        <v>4610</v>
      </c>
      <c r="B3820" t="str">
        <f>_xlfn.CONCAT(쿼리1[[#This Row],[주문번호]], "-", 쿼리1[[#This Row],[공정명]])</f>
        <v>20241015-1000169336-합지</v>
      </c>
      <c r="C3820">
        <v>3</v>
      </c>
      <c r="D3820" t="s">
        <v>60</v>
      </c>
      <c r="E3820" s="1">
        <v>45580</v>
      </c>
      <c r="F3820" s="1">
        <v>45589</v>
      </c>
      <c r="G3820" s="1"/>
      <c r="H3820" s="1">
        <v>45656</v>
      </c>
      <c r="I3820" s="1">
        <v>45586</v>
      </c>
      <c r="J3820" t="s">
        <v>21</v>
      </c>
      <c r="K3820" t="s">
        <v>22</v>
      </c>
      <c r="L3820">
        <v>6000</v>
      </c>
      <c r="O3820" t="s">
        <v>4605</v>
      </c>
      <c r="P3820" t="s">
        <v>4606</v>
      </c>
      <c r="Q3820" t="s">
        <v>4611</v>
      </c>
      <c r="R3820" t="s">
        <v>2713</v>
      </c>
      <c r="S3820" t="s">
        <v>190</v>
      </c>
      <c r="T3820">
        <v>36</v>
      </c>
    </row>
    <row r="3821" spans="1:20" x14ac:dyDescent="0.3">
      <c r="A3821" t="s">
        <v>4610</v>
      </c>
      <c r="B3821" t="str">
        <f>_xlfn.CONCAT(쿼리1[[#This Row],[주문번호]], "-", 쿼리1[[#This Row],[공정명]])</f>
        <v>20241015-1000169336-분단</v>
      </c>
      <c r="C3821">
        <v>4</v>
      </c>
      <c r="D3821" t="s">
        <v>196</v>
      </c>
      <c r="E3821" s="1">
        <v>45580</v>
      </c>
      <c r="F3821" s="1">
        <v>45590</v>
      </c>
      <c r="G3821" s="1"/>
      <c r="H3821" s="1">
        <v>45656</v>
      </c>
      <c r="I3821" s="1">
        <v>45586</v>
      </c>
      <c r="J3821" t="s">
        <v>21</v>
      </c>
      <c r="K3821" t="s">
        <v>22</v>
      </c>
      <c r="L3821">
        <v>6000</v>
      </c>
      <c r="O3821" t="s">
        <v>4605</v>
      </c>
      <c r="P3821" t="s">
        <v>4606</v>
      </c>
      <c r="Q3821" t="s">
        <v>4611</v>
      </c>
      <c r="R3821" t="s">
        <v>2713</v>
      </c>
      <c r="S3821" t="s">
        <v>190</v>
      </c>
      <c r="T3821">
        <v>36</v>
      </c>
    </row>
    <row r="3822" spans="1:20" x14ac:dyDescent="0.3">
      <c r="A3822" t="s">
        <v>4612</v>
      </c>
      <c r="B3822" t="str">
        <f>_xlfn.CONCAT(쿼리1[[#This Row],[주문번호]], "-", 쿼리1[[#This Row],[공정명]])</f>
        <v>20241004-910002-제대</v>
      </c>
      <c r="C3822">
        <v>2</v>
      </c>
      <c r="D3822" t="s">
        <v>80</v>
      </c>
      <c r="E3822" s="1">
        <v>45569</v>
      </c>
      <c r="F3822" s="1">
        <v>45587</v>
      </c>
      <c r="G3822" s="1">
        <v>45587</v>
      </c>
      <c r="H3822" s="1">
        <v>45656</v>
      </c>
      <c r="I3822" s="1">
        <v>45614</v>
      </c>
      <c r="J3822" t="s">
        <v>31</v>
      </c>
      <c r="K3822" t="s">
        <v>39</v>
      </c>
      <c r="L3822">
        <v>369230</v>
      </c>
      <c r="M3822">
        <v>172000</v>
      </c>
      <c r="N3822">
        <v>0</v>
      </c>
      <c r="O3822" t="s">
        <v>4613</v>
      </c>
      <c r="P3822" t="s">
        <v>4614</v>
      </c>
      <c r="Q3822" t="s">
        <v>42</v>
      </c>
      <c r="R3822" t="s">
        <v>199</v>
      </c>
      <c r="S3822" t="s">
        <v>256</v>
      </c>
      <c r="T3822">
        <v>369230</v>
      </c>
    </row>
    <row r="3823" spans="1:20" x14ac:dyDescent="0.3">
      <c r="A3823" t="s">
        <v>4612</v>
      </c>
      <c r="B3823" t="str">
        <f>_xlfn.CONCAT(쿼리1[[#This Row],[주문번호]], "-", 쿼리1[[#This Row],[공정명]])</f>
        <v>20241004-910002-제대</v>
      </c>
      <c r="C3823">
        <v>2</v>
      </c>
      <c r="D3823" t="s">
        <v>80</v>
      </c>
      <c r="E3823" s="1">
        <v>45569</v>
      </c>
      <c r="F3823" s="1">
        <v>45587</v>
      </c>
      <c r="G3823" s="1">
        <v>45614</v>
      </c>
      <c r="H3823" s="1">
        <v>45656</v>
      </c>
      <c r="I3823" s="1">
        <v>45614</v>
      </c>
      <c r="J3823" t="s">
        <v>31</v>
      </c>
      <c r="K3823" t="s">
        <v>32</v>
      </c>
      <c r="L3823">
        <v>369230</v>
      </c>
      <c r="M3823">
        <v>181900</v>
      </c>
      <c r="N3823">
        <v>27</v>
      </c>
      <c r="O3823" t="s">
        <v>4613</v>
      </c>
      <c r="P3823" t="s">
        <v>4614</v>
      </c>
      <c r="Q3823" t="s">
        <v>42</v>
      </c>
      <c r="R3823" t="s">
        <v>199</v>
      </c>
      <c r="S3823" t="s">
        <v>256</v>
      </c>
      <c r="T3823">
        <v>369230</v>
      </c>
    </row>
    <row r="3824" spans="1:20" x14ac:dyDescent="0.3">
      <c r="A3824" t="s">
        <v>4615</v>
      </c>
      <c r="B3824" t="str">
        <f>_xlfn.CONCAT(쿼리1[[#This Row],[주문번호]], "-", 쿼리1[[#This Row],[공정명]])</f>
        <v>20241007-910010-제대</v>
      </c>
      <c r="C3824">
        <v>2</v>
      </c>
      <c r="D3824" t="s">
        <v>80</v>
      </c>
      <c r="E3824" s="1">
        <v>45572</v>
      </c>
      <c r="F3824" s="1">
        <v>45588</v>
      </c>
      <c r="G3824" s="1">
        <v>45601</v>
      </c>
      <c r="H3824" s="1">
        <v>45656</v>
      </c>
      <c r="I3824" s="1">
        <v>45603</v>
      </c>
      <c r="J3824" t="s">
        <v>31</v>
      </c>
      <c r="K3824" t="s">
        <v>32</v>
      </c>
      <c r="L3824">
        <v>40000</v>
      </c>
      <c r="M3824">
        <v>12000</v>
      </c>
      <c r="N3824">
        <v>13</v>
      </c>
      <c r="O3824" t="s">
        <v>1081</v>
      </c>
      <c r="P3824" t="s">
        <v>2779</v>
      </c>
      <c r="Q3824" t="s">
        <v>42</v>
      </c>
      <c r="R3824" t="s">
        <v>199</v>
      </c>
      <c r="S3824" t="s">
        <v>256</v>
      </c>
      <c r="T3824">
        <v>40000</v>
      </c>
    </row>
    <row r="3825" spans="1:20" x14ac:dyDescent="0.3">
      <c r="A3825" t="s">
        <v>4616</v>
      </c>
      <c r="B3825" t="str">
        <f>_xlfn.CONCAT(쿼리1[[#This Row],[주문번호]], "-", 쿼리1[[#This Row],[공정명]])</f>
        <v>20241025-900017-제대</v>
      </c>
      <c r="C3825">
        <v>2</v>
      </c>
      <c r="D3825" t="s">
        <v>80</v>
      </c>
      <c r="E3825" s="1">
        <v>45590</v>
      </c>
      <c r="F3825" s="1">
        <v>45617</v>
      </c>
      <c r="G3825" s="1">
        <v>45616</v>
      </c>
      <c r="H3825" s="1">
        <v>45656</v>
      </c>
      <c r="I3825" s="1">
        <v>45621</v>
      </c>
      <c r="J3825" t="s">
        <v>31</v>
      </c>
      <c r="K3825" t="s">
        <v>39</v>
      </c>
      <c r="L3825">
        <v>300000</v>
      </c>
      <c r="M3825">
        <v>24000</v>
      </c>
      <c r="N3825">
        <v>-1</v>
      </c>
      <c r="O3825" t="s">
        <v>91</v>
      </c>
      <c r="P3825" t="s">
        <v>596</v>
      </c>
      <c r="Q3825" t="s">
        <v>42</v>
      </c>
      <c r="R3825" t="s">
        <v>199</v>
      </c>
      <c r="S3825" t="s">
        <v>256</v>
      </c>
      <c r="T3825">
        <v>300000</v>
      </c>
    </row>
    <row r="3826" spans="1:20" x14ac:dyDescent="0.3">
      <c r="A3826" t="s">
        <v>4616</v>
      </c>
      <c r="B3826" t="str">
        <f>_xlfn.CONCAT(쿼리1[[#This Row],[주문번호]], "-", 쿼리1[[#This Row],[공정명]])</f>
        <v>20241025-900017-제대</v>
      </c>
      <c r="C3826">
        <v>2</v>
      </c>
      <c r="D3826" t="s">
        <v>80</v>
      </c>
      <c r="E3826" s="1">
        <v>45590</v>
      </c>
      <c r="F3826" s="1">
        <v>45617</v>
      </c>
      <c r="G3826" s="1">
        <v>45617</v>
      </c>
      <c r="H3826" s="1">
        <v>45656</v>
      </c>
      <c r="I3826" s="1">
        <v>45621</v>
      </c>
      <c r="J3826" t="s">
        <v>31</v>
      </c>
      <c r="K3826" t="s">
        <v>39</v>
      </c>
      <c r="L3826">
        <v>300000</v>
      </c>
      <c r="M3826">
        <v>72000</v>
      </c>
      <c r="N3826">
        <v>0</v>
      </c>
      <c r="O3826" t="s">
        <v>91</v>
      </c>
      <c r="P3826" t="s">
        <v>596</v>
      </c>
      <c r="Q3826" t="s">
        <v>42</v>
      </c>
      <c r="R3826" t="s">
        <v>199</v>
      </c>
      <c r="S3826" t="s">
        <v>256</v>
      </c>
      <c r="T3826">
        <v>300000</v>
      </c>
    </row>
    <row r="3827" spans="1:20" x14ac:dyDescent="0.3">
      <c r="A3827" t="s">
        <v>4616</v>
      </c>
      <c r="B3827" t="str">
        <f>_xlfn.CONCAT(쿼리1[[#This Row],[주문번호]], "-", 쿼리1[[#This Row],[공정명]])</f>
        <v>20241025-900017-제대</v>
      </c>
      <c r="C3827">
        <v>2</v>
      </c>
      <c r="D3827" t="s">
        <v>80</v>
      </c>
      <c r="E3827" s="1">
        <v>45590</v>
      </c>
      <c r="F3827" s="1">
        <v>45617</v>
      </c>
      <c r="G3827" s="1">
        <v>45618</v>
      </c>
      <c r="H3827" s="1">
        <v>45656</v>
      </c>
      <c r="I3827" s="1">
        <v>45621</v>
      </c>
      <c r="J3827" t="s">
        <v>31</v>
      </c>
      <c r="K3827" t="s">
        <v>32</v>
      </c>
      <c r="L3827">
        <v>300000</v>
      </c>
      <c r="M3827">
        <v>48000</v>
      </c>
      <c r="N3827">
        <v>1</v>
      </c>
      <c r="O3827" t="s">
        <v>91</v>
      </c>
      <c r="P3827" t="s">
        <v>596</v>
      </c>
      <c r="Q3827" t="s">
        <v>42</v>
      </c>
      <c r="R3827" t="s">
        <v>199</v>
      </c>
      <c r="S3827" t="s">
        <v>256</v>
      </c>
      <c r="T3827">
        <v>300000</v>
      </c>
    </row>
    <row r="3828" spans="1:20" x14ac:dyDescent="0.3">
      <c r="A3828" t="s">
        <v>4616</v>
      </c>
      <c r="B3828" t="str">
        <f>_xlfn.CONCAT(쿼리1[[#This Row],[주문번호]], "-", 쿼리1[[#This Row],[공정명]])</f>
        <v>20241025-900017-제대</v>
      </c>
      <c r="C3828">
        <v>2</v>
      </c>
      <c r="D3828" t="s">
        <v>80</v>
      </c>
      <c r="E3828" s="1">
        <v>45590</v>
      </c>
      <c r="F3828" s="1">
        <v>45617</v>
      </c>
      <c r="G3828" s="1">
        <v>45621</v>
      </c>
      <c r="H3828" s="1">
        <v>45656</v>
      </c>
      <c r="I3828" s="1">
        <v>45621</v>
      </c>
      <c r="J3828" t="s">
        <v>31</v>
      </c>
      <c r="K3828" t="s">
        <v>32</v>
      </c>
      <c r="L3828">
        <v>300000</v>
      </c>
      <c r="M3828">
        <v>55700</v>
      </c>
      <c r="N3828">
        <v>4</v>
      </c>
      <c r="O3828" t="s">
        <v>91</v>
      </c>
      <c r="P3828" t="s">
        <v>596</v>
      </c>
      <c r="Q3828" t="s">
        <v>42</v>
      </c>
      <c r="R3828" t="s">
        <v>199</v>
      </c>
      <c r="S3828" t="s">
        <v>256</v>
      </c>
      <c r="T3828">
        <v>300000</v>
      </c>
    </row>
    <row r="3829" spans="1:20" x14ac:dyDescent="0.3">
      <c r="A3829" t="s">
        <v>4617</v>
      </c>
      <c r="B3829" t="str">
        <f>_xlfn.CONCAT(쿼리1[[#This Row],[주문번호]], "-", 쿼리1[[#This Row],[공정명]])</f>
        <v>20241114-903004-제대</v>
      </c>
      <c r="C3829">
        <v>3</v>
      </c>
      <c r="D3829" t="s">
        <v>80</v>
      </c>
      <c r="E3829" s="1">
        <v>45610</v>
      </c>
      <c r="F3829" s="1">
        <v>45625</v>
      </c>
      <c r="G3829" s="1">
        <v>45628</v>
      </c>
      <c r="H3829" s="1">
        <v>45656</v>
      </c>
      <c r="I3829" s="1">
        <v>45638</v>
      </c>
      <c r="J3829" t="s">
        <v>31</v>
      </c>
      <c r="K3829" t="s">
        <v>32</v>
      </c>
      <c r="L3829">
        <v>369230</v>
      </c>
      <c r="M3829">
        <v>78000</v>
      </c>
      <c r="N3829">
        <v>3</v>
      </c>
      <c r="O3829" t="s">
        <v>1159</v>
      </c>
      <c r="P3829" t="s">
        <v>4618</v>
      </c>
      <c r="Q3829" t="s">
        <v>42</v>
      </c>
      <c r="R3829" t="s">
        <v>199</v>
      </c>
      <c r="S3829" t="s">
        <v>256</v>
      </c>
      <c r="T3829">
        <v>369230</v>
      </c>
    </row>
    <row r="3830" spans="1:20" x14ac:dyDescent="0.3">
      <c r="A3830" t="s">
        <v>4617</v>
      </c>
      <c r="B3830" t="str">
        <f>_xlfn.CONCAT(쿼리1[[#This Row],[주문번호]], "-", 쿼리1[[#This Row],[공정명]])</f>
        <v>20241114-903004-제대</v>
      </c>
      <c r="C3830">
        <v>3</v>
      </c>
      <c r="D3830" t="s">
        <v>80</v>
      </c>
      <c r="E3830" s="1">
        <v>45610</v>
      </c>
      <c r="F3830" s="1">
        <v>45625</v>
      </c>
      <c r="G3830" s="1">
        <v>45629</v>
      </c>
      <c r="H3830" s="1">
        <v>45656</v>
      </c>
      <c r="I3830" s="1">
        <v>45638</v>
      </c>
      <c r="J3830" t="s">
        <v>31</v>
      </c>
      <c r="K3830" t="s">
        <v>32</v>
      </c>
      <c r="L3830">
        <v>369230</v>
      </c>
      <c r="M3830">
        <v>78000</v>
      </c>
      <c r="N3830">
        <v>4</v>
      </c>
      <c r="O3830" t="s">
        <v>1159</v>
      </c>
      <c r="P3830" t="s">
        <v>4618</v>
      </c>
      <c r="Q3830" t="s">
        <v>42</v>
      </c>
      <c r="R3830" t="s">
        <v>199</v>
      </c>
      <c r="S3830" t="s">
        <v>256</v>
      </c>
      <c r="T3830">
        <v>369230</v>
      </c>
    </row>
    <row r="3831" spans="1:20" x14ac:dyDescent="0.3">
      <c r="A3831" t="s">
        <v>4617</v>
      </c>
      <c r="B3831" t="str">
        <f>_xlfn.CONCAT(쿼리1[[#This Row],[주문번호]], "-", 쿼리1[[#This Row],[공정명]])</f>
        <v>20241114-903004-제대</v>
      </c>
      <c r="C3831">
        <v>3</v>
      </c>
      <c r="D3831" t="s">
        <v>80</v>
      </c>
      <c r="E3831" s="1">
        <v>45610</v>
      </c>
      <c r="F3831" s="1">
        <v>45625</v>
      </c>
      <c r="G3831" s="1">
        <v>45632</v>
      </c>
      <c r="H3831" s="1">
        <v>45656</v>
      </c>
      <c r="I3831" s="1">
        <v>45638</v>
      </c>
      <c r="J3831" t="s">
        <v>31</v>
      </c>
      <c r="K3831" t="s">
        <v>32</v>
      </c>
      <c r="L3831">
        <v>369230</v>
      </c>
      <c r="M3831">
        <v>78000</v>
      </c>
      <c r="N3831">
        <v>7</v>
      </c>
      <c r="O3831" t="s">
        <v>1159</v>
      </c>
      <c r="P3831" t="s">
        <v>4618</v>
      </c>
      <c r="Q3831" t="s">
        <v>42</v>
      </c>
      <c r="R3831" t="s">
        <v>199</v>
      </c>
      <c r="S3831" t="s">
        <v>256</v>
      </c>
      <c r="T3831">
        <v>369230</v>
      </c>
    </row>
    <row r="3832" spans="1:20" x14ac:dyDescent="0.3">
      <c r="A3832" t="s">
        <v>4617</v>
      </c>
      <c r="B3832" t="str">
        <f>_xlfn.CONCAT(쿼리1[[#This Row],[주문번호]], "-", 쿼리1[[#This Row],[공정명]])</f>
        <v>20241114-903004-제대</v>
      </c>
      <c r="C3832">
        <v>3</v>
      </c>
      <c r="D3832" t="s">
        <v>80</v>
      </c>
      <c r="E3832" s="1">
        <v>45610</v>
      </c>
      <c r="F3832" s="1">
        <v>45625</v>
      </c>
      <c r="G3832" s="1">
        <v>45635</v>
      </c>
      <c r="H3832" s="1">
        <v>45656</v>
      </c>
      <c r="I3832" s="1">
        <v>45638</v>
      </c>
      <c r="J3832" t="s">
        <v>31</v>
      </c>
      <c r="K3832" t="s">
        <v>32</v>
      </c>
      <c r="L3832">
        <v>369230</v>
      </c>
      <c r="M3832">
        <v>78000</v>
      </c>
      <c r="N3832">
        <v>10</v>
      </c>
      <c r="O3832" t="s">
        <v>1159</v>
      </c>
      <c r="P3832" t="s">
        <v>4618</v>
      </c>
      <c r="Q3832" t="s">
        <v>42</v>
      </c>
      <c r="R3832" t="s">
        <v>199</v>
      </c>
      <c r="S3832" t="s">
        <v>256</v>
      </c>
      <c r="T3832">
        <v>369230</v>
      </c>
    </row>
    <row r="3833" spans="1:20" x14ac:dyDescent="0.3">
      <c r="A3833" t="s">
        <v>4617</v>
      </c>
      <c r="B3833" t="str">
        <f>_xlfn.CONCAT(쿼리1[[#This Row],[주문번호]], "-", 쿼리1[[#This Row],[공정명]])</f>
        <v>20241114-903004-제대</v>
      </c>
      <c r="C3833">
        <v>3</v>
      </c>
      <c r="D3833" t="s">
        <v>80</v>
      </c>
      <c r="E3833" s="1">
        <v>45610</v>
      </c>
      <c r="F3833" s="1">
        <v>45625</v>
      </c>
      <c r="G3833" s="1">
        <v>45638</v>
      </c>
      <c r="H3833" s="1">
        <v>45656</v>
      </c>
      <c r="I3833" s="1">
        <v>45638</v>
      </c>
      <c r="J3833" t="s">
        <v>31</v>
      </c>
      <c r="K3833" t="s">
        <v>32</v>
      </c>
      <c r="L3833">
        <v>369230</v>
      </c>
      <c r="M3833">
        <v>41600</v>
      </c>
      <c r="N3833">
        <v>13</v>
      </c>
      <c r="O3833" t="s">
        <v>1159</v>
      </c>
      <c r="P3833" t="s">
        <v>4618</v>
      </c>
      <c r="Q3833" t="s">
        <v>42</v>
      </c>
      <c r="R3833" t="s">
        <v>199</v>
      </c>
      <c r="S3833" t="s">
        <v>256</v>
      </c>
      <c r="T3833">
        <v>369230</v>
      </c>
    </row>
    <row r="3834" spans="1:20" x14ac:dyDescent="0.3">
      <c r="A3834" t="s">
        <v>4615</v>
      </c>
      <c r="B3834" t="str">
        <f>_xlfn.CONCAT(쿼리1[[#This Row],[주문번호]], "-", 쿼리1[[#This Row],[공정명]])</f>
        <v>20241007-910010-제대</v>
      </c>
      <c r="C3834">
        <v>2</v>
      </c>
      <c r="D3834" t="s">
        <v>80</v>
      </c>
      <c r="E3834" s="1">
        <v>45572</v>
      </c>
      <c r="F3834" s="1">
        <v>45588</v>
      </c>
      <c r="G3834" s="1">
        <v>45602</v>
      </c>
      <c r="H3834" s="1">
        <v>45656</v>
      </c>
      <c r="I3834" s="1">
        <v>45603</v>
      </c>
      <c r="J3834" t="s">
        <v>31</v>
      </c>
      <c r="K3834" t="s">
        <v>32</v>
      </c>
      <c r="L3834">
        <v>40000</v>
      </c>
      <c r="M3834">
        <v>12000</v>
      </c>
      <c r="N3834">
        <v>14</v>
      </c>
      <c r="O3834" t="s">
        <v>1081</v>
      </c>
      <c r="P3834" t="s">
        <v>2779</v>
      </c>
      <c r="Q3834" t="s">
        <v>42</v>
      </c>
      <c r="R3834" t="s">
        <v>199</v>
      </c>
      <c r="S3834" t="s">
        <v>256</v>
      </c>
      <c r="T3834">
        <v>40000</v>
      </c>
    </row>
    <row r="3835" spans="1:20" x14ac:dyDescent="0.3">
      <c r="A3835" t="s">
        <v>4615</v>
      </c>
      <c r="B3835" t="str">
        <f>_xlfn.CONCAT(쿼리1[[#This Row],[주문번호]], "-", 쿼리1[[#This Row],[공정명]])</f>
        <v>20241007-910010-제대</v>
      </c>
      <c r="C3835">
        <v>2</v>
      </c>
      <c r="D3835" t="s">
        <v>80</v>
      </c>
      <c r="E3835" s="1">
        <v>45572</v>
      </c>
      <c r="F3835" s="1">
        <v>45588</v>
      </c>
      <c r="G3835" s="1">
        <v>45603</v>
      </c>
      <c r="H3835" s="1">
        <v>45656</v>
      </c>
      <c r="I3835" s="1">
        <v>45603</v>
      </c>
      <c r="J3835" t="s">
        <v>31</v>
      </c>
      <c r="K3835" t="s">
        <v>32</v>
      </c>
      <c r="L3835">
        <v>40000</v>
      </c>
      <c r="M3835">
        <v>15600</v>
      </c>
      <c r="N3835">
        <v>15</v>
      </c>
      <c r="O3835" t="s">
        <v>1081</v>
      </c>
      <c r="P3835" t="s">
        <v>2779</v>
      </c>
      <c r="Q3835" t="s">
        <v>42</v>
      </c>
      <c r="R3835" t="s">
        <v>199</v>
      </c>
      <c r="S3835" t="s">
        <v>256</v>
      </c>
      <c r="T3835">
        <v>40000</v>
      </c>
    </row>
    <row r="3836" spans="1:20" x14ac:dyDescent="0.3">
      <c r="A3836" t="s">
        <v>4619</v>
      </c>
      <c r="B3836" t="str">
        <f>_xlfn.CONCAT(쿼리1[[#This Row],[주문번호]], "-", 쿼리1[[#This Row],[공정명]])</f>
        <v>20241010-914004-제대</v>
      </c>
      <c r="C3836">
        <v>3</v>
      </c>
      <c r="D3836" t="s">
        <v>80</v>
      </c>
      <c r="E3836" s="1">
        <v>45575</v>
      </c>
      <c r="F3836" s="1">
        <v>45588</v>
      </c>
      <c r="G3836" s="1">
        <v>45601</v>
      </c>
      <c r="H3836" s="1">
        <v>45656</v>
      </c>
      <c r="I3836" s="1">
        <v>45603</v>
      </c>
      <c r="J3836" t="s">
        <v>31</v>
      </c>
      <c r="K3836" t="s">
        <v>32</v>
      </c>
      <c r="L3836">
        <v>75000</v>
      </c>
      <c r="M3836">
        <v>21000</v>
      </c>
      <c r="N3836">
        <v>13</v>
      </c>
      <c r="O3836" t="s">
        <v>4620</v>
      </c>
      <c r="P3836" t="s">
        <v>1867</v>
      </c>
      <c r="Q3836" t="s">
        <v>42</v>
      </c>
      <c r="R3836" t="s">
        <v>199</v>
      </c>
      <c r="S3836" t="s">
        <v>256</v>
      </c>
      <c r="T3836">
        <v>75000</v>
      </c>
    </row>
    <row r="3837" spans="1:20" x14ac:dyDescent="0.3">
      <c r="A3837" t="s">
        <v>4619</v>
      </c>
      <c r="B3837" t="str">
        <f>_xlfn.CONCAT(쿼리1[[#This Row],[주문번호]], "-", 쿼리1[[#This Row],[공정명]])</f>
        <v>20241010-914004-제대</v>
      </c>
      <c r="C3837">
        <v>3</v>
      </c>
      <c r="D3837" t="s">
        <v>80</v>
      </c>
      <c r="E3837" s="1">
        <v>45575</v>
      </c>
      <c r="F3837" s="1">
        <v>45588</v>
      </c>
      <c r="G3837" s="1">
        <v>45601</v>
      </c>
      <c r="H3837" s="1">
        <v>45656</v>
      </c>
      <c r="I3837" s="1">
        <v>45603</v>
      </c>
      <c r="J3837" t="s">
        <v>31</v>
      </c>
      <c r="K3837" t="s">
        <v>32</v>
      </c>
      <c r="L3837">
        <v>75000</v>
      </c>
      <c r="M3837">
        <v>21000</v>
      </c>
      <c r="N3837">
        <v>13</v>
      </c>
      <c r="O3837" t="s">
        <v>4620</v>
      </c>
      <c r="P3837" t="s">
        <v>1867</v>
      </c>
      <c r="Q3837" t="s">
        <v>42</v>
      </c>
      <c r="R3837" t="s">
        <v>199</v>
      </c>
      <c r="S3837" t="s">
        <v>256</v>
      </c>
      <c r="T3837">
        <v>75000</v>
      </c>
    </row>
    <row r="3838" spans="1:20" x14ac:dyDescent="0.3">
      <c r="A3838" t="s">
        <v>4619</v>
      </c>
      <c r="B3838" t="str">
        <f>_xlfn.CONCAT(쿼리1[[#This Row],[주문번호]], "-", 쿼리1[[#This Row],[공정명]])</f>
        <v>20241010-914004-제대</v>
      </c>
      <c r="C3838">
        <v>3</v>
      </c>
      <c r="D3838" t="s">
        <v>80</v>
      </c>
      <c r="E3838" s="1">
        <v>45575</v>
      </c>
      <c r="F3838" s="1">
        <v>45588</v>
      </c>
      <c r="G3838" s="1">
        <v>45602</v>
      </c>
      <c r="H3838" s="1">
        <v>45656</v>
      </c>
      <c r="I3838" s="1">
        <v>45603</v>
      </c>
      <c r="J3838" t="s">
        <v>31</v>
      </c>
      <c r="K3838" t="s">
        <v>32</v>
      </c>
      <c r="L3838">
        <v>75000</v>
      </c>
      <c r="M3838">
        <v>21000</v>
      </c>
      <c r="N3838">
        <v>14</v>
      </c>
      <c r="O3838" t="s">
        <v>4620</v>
      </c>
      <c r="P3838" t="s">
        <v>1867</v>
      </c>
      <c r="Q3838" t="s">
        <v>42</v>
      </c>
      <c r="R3838" t="s">
        <v>199</v>
      </c>
      <c r="S3838" t="s">
        <v>256</v>
      </c>
      <c r="T3838">
        <v>75000</v>
      </c>
    </row>
    <row r="3839" spans="1:20" x14ac:dyDescent="0.3">
      <c r="A3839" t="s">
        <v>4619</v>
      </c>
      <c r="B3839" t="str">
        <f>_xlfn.CONCAT(쿼리1[[#This Row],[주문번호]], "-", 쿼리1[[#This Row],[공정명]])</f>
        <v>20241010-914004-제대</v>
      </c>
      <c r="C3839">
        <v>3</v>
      </c>
      <c r="D3839" t="s">
        <v>80</v>
      </c>
      <c r="E3839" s="1">
        <v>45575</v>
      </c>
      <c r="F3839" s="1">
        <v>45588</v>
      </c>
      <c r="G3839" s="1">
        <v>45603</v>
      </c>
      <c r="H3839" s="1">
        <v>45656</v>
      </c>
      <c r="I3839" s="1">
        <v>45603</v>
      </c>
      <c r="J3839" t="s">
        <v>31</v>
      </c>
      <c r="K3839" t="s">
        <v>32</v>
      </c>
      <c r="L3839">
        <v>75000</v>
      </c>
      <c r="M3839">
        <v>6500</v>
      </c>
      <c r="N3839">
        <v>15</v>
      </c>
      <c r="O3839" t="s">
        <v>4620</v>
      </c>
      <c r="P3839" t="s">
        <v>1867</v>
      </c>
      <c r="Q3839" t="s">
        <v>42</v>
      </c>
      <c r="R3839" t="s">
        <v>199</v>
      </c>
      <c r="S3839" t="s">
        <v>256</v>
      </c>
      <c r="T3839">
        <v>75000</v>
      </c>
    </row>
    <row r="3840" spans="1:20" x14ac:dyDescent="0.3">
      <c r="A3840" t="s">
        <v>4621</v>
      </c>
      <c r="B3840" t="str">
        <f>_xlfn.CONCAT(쿼리1[[#This Row],[주문번호]], "-", 쿼리1[[#This Row],[공정명]])</f>
        <v>20241010-930002-제대</v>
      </c>
      <c r="C3840">
        <v>3</v>
      </c>
      <c r="D3840" t="s">
        <v>80</v>
      </c>
      <c r="E3840" s="1">
        <v>45575</v>
      </c>
      <c r="F3840" s="1">
        <v>45590</v>
      </c>
      <c r="G3840" s="1">
        <v>45614</v>
      </c>
      <c r="H3840" s="1">
        <v>45656</v>
      </c>
      <c r="I3840" s="1">
        <v>45615</v>
      </c>
      <c r="J3840" t="s">
        <v>31</v>
      </c>
      <c r="K3840" t="s">
        <v>32</v>
      </c>
      <c r="L3840">
        <v>80000</v>
      </c>
      <c r="M3840">
        <v>54000</v>
      </c>
      <c r="N3840">
        <v>24</v>
      </c>
      <c r="O3840" t="s">
        <v>1149</v>
      </c>
      <c r="P3840" t="s">
        <v>306</v>
      </c>
      <c r="Q3840" t="s">
        <v>42</v>
      </c>
      <c r="R3840" t="s">
        <v>199</v>
      </c>
      <c r="S3840" t="s">
        <v>256</v>
      </c>
      <c r="T3840">
        <v>80000</v>
      </c>
    </row>
    <row r="3841" spans="1:20" x14ac:dyDescent="0.3">
      <c r="A3841" t="s">
        <v>4622</v>
      </c>
      <c r="B3841" t="str">
        <f>_xlfn.CONCAT(쿼리1[[#This Row],[주문번호]], "-", 쿼리1[[#This Row],[공정명]])</f>
        <v>20241227-1000160573-분단</v>
      </c>
      <c r="C3841">
        <v>4</v>
      </c>
      <c r="D3841" t="s">
        <v>196</v>
      </c>
      <c r="E3841" s="1">
        <v>45653</v>
      </c>
      <c r="F3841" s="1">
        <v>45665</v>
      </c>
      <c r="G3841" s="1"/>
      <c r="H3841" s="1">
        <v>45656</v>
      </c>
      <c r="I3841" s="1"/>
      <c r="J3841" t="s">
        <v>21</v>
      </c>
      <c r="K3841" t="s">
        <v>282</v>
      </c>
      <c r="L3841">
        <v>6000</v>
      </c>
      <c r="O3841" t="s">
        <v>559</v>
      </c>
      <c r="P3841" t="s">
        <v>2704</v>
      </c>
      <c r="Q3841" t="s">
        <v>2705</v>
      </c>
      <c r="R3841" t="s">
        <v>2706</v>
      </c>
      <c r="S3841" t="s">
        <v>4391</v>
      </c>
      <c r="T3841">
        <v>24</v>
      </c>
    </row>
    <row r="3842" spans="1:20" x14ac:dyDescent="0.3">
      <c r="A3842" t="s">
        <v>4623</v>
      </c>
      <c r="B3842" t="str">
        <f>_xlfn.CONCAT(쿼리1[[#This Row],[주문번호]], "-", 쿼리1[[#This Row],[공정명]])</f>
        <v>20241021-1000160573-분단</v>
      </c>
      <c r="C3842">
        <v>4</v>
      </c>
      <c r="D3842" t="s">
        <v>196</v>
      </c>
      <c r="E3842" s="1">
        <v>45586</v>
      </c>
      <c r="F3842" s="1">
        <v>45596</v>
      </c>
      <c r="G3842" s="1">
        <v>45593</v>
      </c>
      <c r="H3842" s="1">
        <v>45656</v>
      </c>
      <c r="I3842" s="1">
        <v>45593</v>
      </c>
      <c r="J3842" t="s">
        <v>31</v>
      </c>
      <c r="K3842" t="s">
        <v>39</v>
      </c>
      <c r="L3842">
        <v>6000</v>
      </c>
      <c r="M3842">
        <v>6000</v>
      </c>
      <c r="N3842">
        <v>-3</v>
      </c>
      <c r="O3842" t="s">
        <v>559</v>
      </c>
      <c r="P3842" t="s">
        <v>2704</v>
      </c>
      <c r="Q3842" t="s">
        <v>2705</v>
      </c>
      <c r="R3842" t="s">
        <v>2706</v>
      </c>
      <c r="S3842" t="s">
        <v>4391</v>
      </c>
      <c r="T3842">
        <v>24</v>
      </c>
    </row>
    <row r="3843" spans="1:20" x14ac:dyDescent="0.3">
      <c r="A3843" t="s">
        <v>4624</v>
      </c>
      <c r="B3843" t="str">
        <f>_xlfn.CONCAT(쿼리1[[#This Row],[주문번호]], "-", 쿼리1[[#This Row],[공정명]])</f>
        <v>20241216-1000160573-분단</v>
      </c>
      <c r="C3843">
        <v>4</v>
      </c>
      <c r="D3843" t="s">
        <v>196</v>
      </c>
      <c r="E3843" s="1">
        <v>45642</v>
      </c>
      <c r="F3843" s="1">
        <v>45652</v>
      </c>
      <c r="G3843" s="1">
        <v>45650</v>
      </c>
      <c r="H3843" s="1">
        <v>45656</v>
      </c>
      <c r="I3843" s="1">
        <v>45650</v>
      </c>
      <c r="J3843" t="s">
        <v>31</v>
      </c>
      <c r="K3843" t="s">
        <v>39</v>
      </c>
      <c r="L3843">
        <v>6000</v>
      </c>
      <c r="M3843">
        <v>6000</v>
      </c>
      <c r="N3843">
        <v>-2</v>
      </c>
      <c r="O3843" t="s">
        <v>559</v>
      </c>
      <c r="P3843" t="s">
        <v>2704</v>
      </c>
      <c r="Q3843" t="s">
        <v>2705</v>
      </c>
      <c r="R3843" t="s">
        <v>2706</v>
      </c>
      <c r="S3843" t="s">
        <v>4391</v>
      </c>
      <c r="T3843">
        <v>24</v>
      </c>
    </row>
    <row r="3844" spans="1:20" x14ac:dyDescent="0.3">
      <c r="A3844" t="s">
        <v>4625</v>
      </c>
      <c r="B3844" t="str">
        <f>_xlfn.CONCAT(쿼리1[[#This Row],[주문번호]], "-", 쿼리1[[#This Row],[공정명]])</f>
        <v>20241209-1000160573-분단</v>
      </c>
      <c r="C3844">
        <v>4</v>
      </c>
      <c r="D3844" t="s">
        <v>196</v>
      </c>
      <c r="E3844" s="1">
        <v>45635</v>
      </c>
      <c r="F3844" s="1">
        <v>45644</v>
      </c>
      <c r="G3844" s="1">
        <v>45644</v>
      </c>
      <c r="H3844" s="1">
        <v>45656</v>
      </c>
      <c r="I3844" s="1">
        <v>45644</v>
      </c>
      <c r="J3844" t="s">
        <v>31</v>
      </c>
      <c r="K3844" t="s">
        <v>39</v>
      </c>
      <c r="L3844">
        <v>6000</v>
      </c>
      <c r="M3844">
        <v>6000</v>
      </c>
      <c r="N3844">
        <v>0</v>
      </c>
      <c r="O3844" t="s">
        <v>559</v>
      </c>
      <c r="P3844" t="s">
        <v>2704</v>
      </c>
      <c r="Q3844" t="s">
        <v>2705</v>
      </c>
      <c r="R3844" t="s">
        <v>2706</v>
      </c>
      <c r="S3844" t="s">
        <v>4391</v>
      </c>
      <c r="T3844">
        <v>24</v>
      </c>
    </row>
    <row r="3845" spans="1:20" x14ac:dyDescent="0.3">
      <c r="A3845" t="s">
        <v>2285</v>
      </c>
      <c r="B3845" t="str">
        <f>_xlfn.CONCAT(쿼리1[[#This Row],[주문번호]], "-", 쿼리1[[#This Row],[공정명]])</f>
        <v>20241008-1000142676-분단</v>
      </c>
      <c r="C3845">
        <v>4</v>
      </c>
      <c r="D3845" t="s">
        <v>196</v>
      </c>
      <c r="E3845" s="1">
        <v>45573</v>
      </c>
      <c r="F3845" s="1">
        <v>45583</v>
      </c>
      <c r="G3845" s="1">
        <v>45583</v>
      </c>
      <c r="H3845" s="1">
        <v>45656</v>
      </c>
      <c r="I3845" s="1">
        <v>45587</v>
      </c>
      <c r="J3845" t="s">
        <v>31</v>
      </c>
      <c r="K3845" t="s">
        <v>39</v>
      </c>
      <c r="L3845">
        <v>6000</v>
      </c>
      <c r="M3845">
        <v>6000</v>
      </c>
      <c r="N3845">
        <v>0</v>
      </c>
      <c r="O3845" t="s">
        <v>2191</v>
      </c>
      <c r="P3845" t="s">
        <v>2286</v>
      </c>
      <c r="Q3845" t="s">
        <v>2287</v>
      </c>
      <c r="R3845" t="s">
        <v>429</v>
      </c>
      <c r="S3845" t="s">
        <v>4391</v>
      </c>
      <c r="T3845">
        <v>10256</v>
      </c>
    </row>
    <row r="3846" spans="1:20" x14ac:dyDescent="0.3">
      <c r="A3846" t="s">
        <v>4042</v>
      </c>
      <c r="B3846" t="str">
        <f>_xlfn.CONCAT(쿼리1[[#This Row],[주문번호]], "-", 쿼리1[[#This Row],[공정명]])</f>
        <v>20241107-1000169568-분단</v>
      </c>
      <c r="C3846">
        <v>4</v>
      </c>
      <c r="D3846" t="s">
        <v>196</v>
      </c>
      <c r="E3846" s="1">
        <v>45603</v>
      </c>
      <c r="F3846" s="1">
        <v>45615</v>
      </c>
      <c r="G3846" s="1">
        <v>45618</v>
      </c>
      <c r="H3846" s="1">
        <v>45656</v>
      </c>
      <c r="I3846" s="1">
        <v>45618</v>
      </c>
      <c r="J3846" t="s">
        <v>31</v>
      </c>
      <c r="K3846" t="s">
        <v>32</v>
      </c>
      <c r="L3846">
        <v>8000</v>
      </c>
      <c r="M3846">
        <v>8000</v>
      </c>
      <c r="N3846">
        <v>3</v>
      </c>
      <c r="O3846" t="s">
        <v>3853</v>
      </c>
      <c r="P3846" t="s">
        <v>4043</v>
      </c>
      <c r="Q3846" t="s">
        <v>4044</v>
      </c>
      <c r="R3846" t="s">
        <v>26</v>
      </c>
      <c r="S3846" t="s">
        <v>4391</v>
      </c>
      <c r="T3846">
        <v>32</v>
      </c>
    </row>
    <row r="3847" spans="1:20" x14ac:dyDescent="0.3">
      <c r="A3847" t="s">
        <v>4626</v>
      </c>
      <c r="B3847" t="str">
        <f>_xlfn.CONCAT(쿼리1[[#This Row],[주문번호]], "-", 쿼리1[[#This Row],[공정명]])</f>
        <v>20240924-1000156558-분단</v>
      </c>
      <c r="C3847">
        <v>4</v>
      </c>
      <c r="D3847" t="s">
        <v>196</v>
      </c>
      <c r="E3847" s="1">
        <v>45559</v>
      </c>
      <c r="F3847" s="1">
        <v>45569</v>
      </c>
      <c r="G3847" s="1">
        <v>45583</v>
      </c>
      <c r="H3847" s="1">
        <v>45656</v>
      </c>
      <c r="I3847" s="1">
        <v>45583</v>
      </c>
      <c r="J3847" t="s">
        <v>31</v>
      </c>
      <c r="K3847" t="s">
        <v>32</v>
      </c>
      <c r="L3847">
        <v>8000</v>
      </c>
      <c r="M3847">
        <v>8000</v>
      </c>
      <c r="N3847">
        <v>14</v>
      </c>
      <c r="O3847" t="s">
        <v>1533</v>
      </c>
      <c r="P3847" t="s">
        <v>4260</v>
      </c>
      <c r="Q3847" t="s">
        <v>4261</v>
      </c>
      <c r="R3847" t="s">
        <v>26</v>
      </c>
      <c r="S3847" t="s">
        <v>4391</v>
      </c>
      <c r="T3847">
        <v>32</v>
      </c>
    </row>
    <row r="3848" spans="1:20" x14ac:dyDescent="0.3">
      <c r="A3848" t="s">
        <v>3841</v>
      </c>
      <c r="B3848" t="str">
        <f>_xlfn.CONCAT(쿼리1[[#This Row],[주문번호]], "-", 쿼리1[[#This Row],[공정명]])</f>
        <v>20241105-1000156480-분단</v>
      </c>
      <c r="C3848">
        <v>4</v>
      </c>
      <c r="D3848" t="s">
        <v>196</v>
      </c>
      <c r="E3848" s="1">
        <v>45601</v>
      </c>
      <c r="F3848" s="1">
        <v>45611</v>
      </c>
      <c r="G3848" s="1">
        <v>45614</v>
      </c>
      <c r="H3848" s="1">
        <v>45656</v>
      </c>
      <c r="I3848" s="1">
        <v>45614</v>
      </c>
      <c r="J3848" t="s">
        <v>31</v>
      </c>
      <c r="K3848" t="s">
        <v>32</v>
      </c>
      <c r="L3848">
        <v>32000</v>
      </c>
      <c r="M3848">
        <v>32000</v>
      </c>
      <c r="N3848">
        <v>3</v>
      </c>
      <c r="O3848" t="s">
        <v>1533</v>
      </c>
      <c r="P3848" t="s">
        <v>3842</v>
      </c>
      <c r="Q3848" t="s">
        <v>3843</v>
      </c>
      <c r="R3848" t="s">
        <v>26</v>
      </c>
      <c r="S3848" t="s">
        <v>4391</v>
      </c>
      <c r="T3848">
        <v>96</v>
      </c>
    </row>
    <row r="3849" spans="1:20" x14ac:dyDescent="0.3">
      <c r="A3849" t="s">
        <v>2656</v>
      </c>
      <c r="B3849" t="str">
        <f>_xlfn.CONCAT(쿼리1[[#This Row],[주문번호]], "-", 쿼리1[[#This Row],[공정명]])</f>
        <v>20241227-1000161741-분단</v>
      </c>
      <c r="C3849">
        <v>4</v>
      </c>
      <c r="D3849" t="s">
        <v>196</v>
      </c>
      <c r="E3849" s="1">
        <v>45653</v>
      </c>
      <c r="F3849" s="1">
        <v>45664</v>
      </c>
      <c r="G3849" s="1"/>
      <c r="H3849" s="1">
        <v>45656</v>
      </c>
      <c r="I3849" s="1"/>
      <c r="J3849" t="s">
        <v>21</v>
      </c>
      <c r="K3849" t="s">
        <v>282</v>
      </c>
      <c r="L3849">
        <v>6000</v>
      </c>
      <c r="O3849" t="s">
        <v>2657</v>
      </c>
      <c r="P3849" t="s">
        <v>2658</v>
      </c>
      <c r="Q3849" t="s">
        <v>2659</v>
      </c>
      <c r="R3849" t="s">
        <v>2660</v>
      </c>
      <c r="S3849" t="s">
        <v>4391</v>
      </c>
      <c r="T3849">
        <v>33333</v>
      </c>
    </row>
    <row r="3850" spans="1:20" x14ac:dyDescent="0.3">
      <c r="A3850" t="s">
        <v>4627</v>
      </c>
      <c r="B3850" t="str">
        <f>_xlfn.CONCAT(쿼리1[[#This Row],[주문번호]], "-", 쿼리1[[#This Row],[공정명]])</f>
        <v>20241017-1000154681-분단</v>
      </c>
      <c r="C3850">
        <v>4</v>
      </c>
      <c r="D3850" t="s">
        <v>196</v>
      </c>
      <c r="E3850" s="1">
        <v>45582</v>
      </c>
      <c r="F3850" s="1">
        <v>45594</v>
      </c>
      <c r="G3850" s="1">
        <v>45594</v>
      </c>
      <c r="H3850" s="1">
        <v>45656</v>
      </c>
      <c r="I3850" s="1">
        <v>45594</v>
      </c>
      <c r="J3850" t="s">
        <v>31</v>
      </c>
      <c r="K3850" t="s">
        <v>39</v>
      </c>
      <c r="L3850">
        <v>8000</v>
      </c>
      <c r="M3850">
        <v>8000</v>
      </c>
      <c r="N3850">
        <v>0</v>
      </c>
      <c r="O3850" t="s">
        <v>1533</v>
      </c>
      <c r="P3850" t="s">
        <v>3917</v>
      </c>
      <c r="Q3850" t="s">
        <v>3918</v>
      </c>
      <c r="R3850" t="s">
        <v>26</v>
      </c>
      <c r="S3850" t="s">
        <v>4391</v>
      </c>
      <c r="T3850">
        <v>32</v>
      </c>
    </row>
    <row r="3851" spans="1:20" x14ac:dyDescent="0.3">
      <c r="A3851" t="s">
        <v>4628</v>
      </c>
      <c r="B3851" t="str">
        <f>_xlfn.CONCAT(쿼리1[[#This Row],[주문번호]], "-", 쿼리1[[#This Row],[공정명]])</f>
        <v>20241018-1000141032-분단</v>
      </c>
      <c r="C3851">
        <v>4</v>
      </c>
      <c r="D3851" t="s">
        <v>196</v>
      </c>
      <c r="E3851" s="1">
        <v>45583</v>
      </c>
      <c r="F3851" s="1">
        <v>45595</v>
      </c>
      <c r="G3851" s="1">
        <v>45593</v>
      </c>
      <c r="H3851" s="1">
        <v>45656</v>
      </c>
      <c r="I3851" s="1">
        <v>45593</v>
      </c>
      <c r="J3851" t="s">
        <v>31</v>
      </c>
      <c r="K3851" t="s">
        <v>39</v>
      </c>
      <c r="L3851">
        <v>6000</v>
      </c>
      <c r="M3851">
        <v>6000</v>
      </c>
      <c r="N3851">
        <v>-2</v>
      </c>
      <c r="O3851" t="s">
        <v>915</v>
      </c>
      <c r="P3851" t="s">
        <v>3929</v>
      </c>
      <c r="Q3851" t="s">
        <v>4629</v>
      </c>
      <c r="R3851" t="s">
        <v>26</v>
      </c>
      <c r="S3851" t="s">
        <v>4391</v>
      </c>
      <c r="T3851">
        <v>24</v>
      </c>
    </row>
    <row r="3852" spans="1:20" x14ac:dyDescent="0.3">
      <c r="A3852" t="s">
        <v>4630</v>
      </c>
      <c r="B3852" t="str">
        <f>_xlfn.CONCAT(쿼리1[[#This Row],[주문번호]], "-", 쿼리1[[#This Row],[공정명]])</f>
        <v>20240919-2000147227-분단</v>
      </c>
      <c r="C3852">
        <v>1</v>
      </c>
      <c r="D3852" t="s">
        <v>196</v>
      </c>
      <c r="E3852" s="1">
        <v>45554</v>
      </c>
      <c r="F3852" s="1">
        <v>45555</v>
      </c>
      <c r="G3852" s="1"/>
      <c r="H3852" s="1">
        <v>45656</v>
      </c>
      <c r="I3852" s="1"/>
      <c r="J3852" t="s">
        <v>21</v>
      </c>
      <c r="K3852" t="s">
        <v>22</v>
      </c>
      <c r="L3852">
        <v>2000</v>
      </c>
      <c r="O3852" t="s">
        <v>246</v>
      </c>
      <c r="P3852" t="s">
        <v>4481</v>
      </c>
      <c r="Q3852" t="s">
        <v>42</v>
      </c>
      <c r="R3852" t="s">
        <v>26</v>
      </c>
      <c r="S3852" t="s">
        <v>4391</v>
      </c>
      <c r="T3852">
        <v>120</v>
      </c>
    </row>
    <row r="3853" spans="1:20" x14ac:dyDescent="0.3">
      <c r="A3853" t="s">
        <v>3894</v>
      </c>
      <c r="B3853" t="str">
        <f>_xlfn.CONCAT(쿼리1[[#This Row],[주문번호]], "-", 쿼리1[[#This Row],[공정명]])</f>
        <v>20241122-1000161630-분단</v>
      </c>
      <c r="C3853">
        <v>4</v>
      </c>
      <c r="D3853" t="s">
        <v>196</v>
      </c>
      <c r="E3853" s="1">
        <v>45618</v>
      </c>
      <c r="F3853" s="1">
        <v>45630</v>
      </c>
      <c r="G3853" s="1">
        <v>45632</v>
      </c>
      <c r="H3853" s="1">
        <v>45656</v>
      </c>
      <c r="I3853" s="1">
        <v>45635</v>
      </c>
      <c r="J3853" t="s">
        <v>31</v>
      </c>
      <c r="K3853" t="s">
        <v>32</v>
      </c>
      <c r="L3853">
        <v>6000</v>
      </c>
      <c r="M3853">
        <v>6000</v>
      </c>
      <c r="N3853">
        <v>2</v>
      </c>
      <c r="O3853" t="s">
        <v>3895</v>
      </c>
      <c r="P3853" t="s">
        <v>3896</v>
      </c>
      <c r="Q3853" t="s">
        <v>3897</v>
      </c>
      <c r="R3853" t="s">
        <v>2660</v>
      </c>
      <c r="S3853" t="s">
        <v>4391</v>
      </c>
      <c r="T3853">
        <v>33333</v>
      </c>
    </row>
    <row r="3854" spans="1:20" x14ac:dyDescent="0.3">
      <c r="A3854" t="s">
        <v>3955</v>
      </c>
      <c r="B3854" t="str">
        <f>_xlfn.CONCAT(쿼리1[[#This Row],[주문번호]], "-", 쿼리1[[#This Row],[공정명]])</f>
        <v>20241226-1000166450-분단</v>
      </c>
      <c r="C3854">
        <v>5</v>
      </c>
      <c r="D3854" t="s">
        <v>196</v>
      </c>
      <c r="E3854" s="1">
        <v>45652</v>
      </c>
      <c r="F3854" s="1">
        <v>45664</v>
      </c>
      <c r="G3854" s="1"/>
      <c r="H3854" s="1">
        <v>45656</v>
      </c>
      <c r="I3854" s="1"/>
      <c r="J3854" t="s">
        <v>21</v>
      </c>
      <c r="K3854" t="s">
        <v>282</v>
      </c>
      <c r="L3854">
        <v>6000</v>
      </c>
      <c r="O3854" t="s">
        <v>3956</v>
      </c>
      <c r="P3854" t="s">
        <v>3957</v>
      </c>
      <c r="Q3854" t="s">
        <v>3958</v>
      </c>
      <c r="R3854" t="s">
        <v>3959</v>
      </c>
      <c r="S3854" t="s">
        <v>4391</v>
      </c>
      <c r="T3854">
        <v>133333</v>
      </c>
    </row>
    <row r="3855" spans="1:20" x14ac:dyDescent="0.3">
      <c r="A3855" t="s">
        <v>4010</v>
      </c>
      <c r="B3855" t="str">
        <f>_xlfn.CONCAT(쿼리1[[#This Row],[주문번호]], "-", 쿼리1[[#This Row],[공정명]])</f>
        <v>20241008-1120P0019-분단</v>
      </c>
      <c r="C3855">
        <v>4</v>
      </c>
      <c r="D3855" t="s">
        <v>196</v>
      </c>
      <c r="E3855" s="1">
        <v>45573</v>
      </c>
      <c r="F3855" s="1">
        <v>45583</v>
      </c>
      <c r="G3855" s="1">
        <v>45597</v>
      </c>
      <c r="H3855" s="1">
        <v>45656</v>
      </c>
      <c r="I3855" s="1">
        <v>45597</v>
      </c>
      <c r="J3855" t="s">
        <v>31</v>
      </c>
      <c r="K3855" t="s">
        <v>32</v>
      </c>
      <c r="L3855">
        <v>4000</v>
      </c>
      <c r="M3855">
        <v>4000</v>
      </c>
      <c r="N3855">
        <v>14</v>
      </c>
      <c r="O3855" t="s">
        <v>2694</v>
      </c>
      <c r="P3855" t="s">
        <v>4011</v>
      </c>
      <c r="Q3855" t="s">
        <v>4012</v>
      </c>
      <c r="R3855" t="s">
        <v>597</v>
      </c>
      <c r="S3855" t="s">
        <v>4391</v>
      </c>
      <c r="T3855">
        <v>24</v>
      </c>
    </row>
    <row r="3856" spans="1:20" x14ac:dyDescent="0.3">
      <c r="A3856" t="s">
        <v>4394</v>
      </c>
      <c r="B3856" t="str">
        <f>_xlfn.CONCAT(쿼리1[[#This Row],[주문번호]], "-", 쿼리1[[#This Row],[공정명]])</f>
        <v>20241025-1000169486-분단</v>
      </c>
      <c r="C3856">
        <v>2</v>
      </c>
      <c r="D3856" t="s">
        <v>196</v>
      </c>
      <c r="E3856" s="1">
        <v>45590</v>
      </c>
      <c r="F3856" s="1">
        <v>45601</v>
      </c>
      <c r="G3856" s="1">
        <v>45602</v>
      </c>
      <c r="H3856" s="1">
        <v>45656</v>
      </c>
      <c r="I3856" s="1">
        <v>45602</v>
      </c>
      <c r="J3856" t="s">
        <v>31</v>
      </c>
      <c r="K3856" t="s">
        <v>32</v>
      </c>
      <c r="L3856">
        <v>4000</v>
      </c>
      <c r="M3856">
        <v>4000</v>
      </c>
      <c r="N3856">
        <v>1</v>
      </c>
      <c r="O3856" t="s">
        <v>1533</v>
      </c>
      <c r="P3856" t="s">
        <v>4395</v>
      </c>
      <c r="Q3856" t="s">
        <v>42</v>
      </c>
      <c r="R3856" t="s">
        <v>1923</v>
      </c>
      <c r="S3856" t="s">
        <v>4391</v>
      </c>
      <c r="T3856">
        <v>24</v>
      </c>
    </row>
    <row r="3857" spans="1:20" x14ac:dyDescent="0.3">
      <c r="A3857" t="s">
        <v>4396</v>
      </c>
      <c r="B3857" t="str">
        <f>_xlfn.CONCAT(쿼리1[[#This Row],[주문번호]], "-", 쿼리1[[#This Row],[공정명]])</f>
        <v>20241115-1000162180-분단</v>
      </c>
      <c r="C3857">
        <v>4</v>
      </c>
      <c r="D3857" t="s">
        <v>196</v>
      </c>
      <c r="E3857" s="1">
        <v>45611</v>
      </c>
      <c r="F3857" s="1">
        <v>45623</v>
      </c>
      <c r="G3857" s="1">
        <v>45625</v>
      </c>
      <c r="H3857" s="1">
        <v>45656</v>
      </c>
      <c r="I3857" s="1">
        <v>45625</v>
      </c>
      <c r="J3857" t="s">
        <v>31</v>
      </c>
      <c r="K3857" t="s">
        <v>32</v>
      </c>
      <c r="L3857">
        <v>12000</v>
      </c>
      <c r="M3857">
        <v>12000</v>
      </c>
      <c r="N3857">
        <v>2</v>
      </c>
      <c r="O3857" t="s">
        <v>559</v>
      </c>
      <c r="P3857" t="s">
        <v>4397</v>
      </c>
      <c r="Q3857" t="s">
        <v>4398</v>
      </c>
      <c r="R3857" t="s">
        <v>1923</v>
      </c>
      <c r="S3857" t="s">
        <v>4391</v>
      </c>
      <c r="T3857">
        <v>72</v>
      </c>
    </row>
    <row r="3858" spans="1:20" x14ac:dyDescent="0.3">
      <c r="A3858" t="s">
        <v>4631</v>
      </c>
      <c r="B3858" t="str">
        <f>_xlfn.CONCAT(쿼리1[[#This Row],[주문번호]], "-", 쿼리1[[#This Row],[공정명]])</f>
        <v>20241015-1000155443-분단</v>
      </c>
      <c r="C3858">
        <v>4</v>
      </c>
      <c r="D3858" t="s">
        <v>196</v>
      </c>
      <c r="E3858" s="1">
        <v>45580</v>
      </c>
      <c r="F3858" s="1">
        <v>45589</v>
      </c>
      <c r="G3858" s="1">
        <v>45583</v>
      </c>
      <c r="H3858" s="1">
        <v>45656</v>
      </c>
      <c r="I3858" s="1">
        <v>45583</v>
      </c>
      <c r="J3858" t="s">
        <v>31</v>
      </c>
      <c r="K3858" t="s">
        <v>39</v>
      </c>
      <c r="L3858">
        <v>8000</v>
      </c>
      <c r="M3858">
        <v>8000</v>
      </c>
      <c r="N3858">
        <v>-6</v>
      </c>
      <c r="O3858" t="s">
        <v>1533</v>
      </c>
      <c r="P3858" t="s">
        <v>4632</v>
      </c>
      <c r="Q3858" t="s">
        <v>4633</v>
      </c>
      <c r="R3858" t="s">
        <v>1923</v>
      </c>
      <c r="S3858" t="s">
        <v>4391</v>
      </c>
      <c r="T3858">
        <v>16</v>
      </c>
    </row>
    <row r="3859" spans="1:20" x14ac:dyDescent="0.3">
      <c r="A3859" t="s">
        <v>4399</v>
      </c>
      <c r="B3859" t="str">
        <f>_xlfn.CONCAT(쿼리1[[#This Row],[주문번호]], "-", 쿼리1[[#This Row],[공정명]])</f>
        <v>20241115-1000169626-분단</v>
      </c>
      <c r="C3859">
        <v>4</v>
      </c>
      <c r="D3859" t="s">
        <v>196</v>
      </c>
      <c r="E3859" s="1">
        <v>45611</v>
      </c>
      <c r="F3859" s="1">
        <v>45622</v>
      </c>
      <c r="G3859" s="1">
        <v>45622</v>
      </c>
      <c r="H3859" s="1">
        <v>45656</v>
      </c>
      <c r="I3859" s="1">
        <v>45622</v>
      </c>
      <c r="J3859" t="s">
        <v>31</v>
      </c>
      <c r="K3859" t="s">
        <v>39</v>
      </c>
      <c r="L3859">
        <v>4000</v>
      </c>
      <c r="M3859">
        <v>4000</v>
      </c>
      <c r="N3859">
        <v>0</v>
      </c>
      <c r="O3859" t="s">
        <v>1533</v>
      </c>
      <c r="P3859" t="s">
        <v>4395</v>
      </c>
      <c r="Q3859" t="s">
        <v>4400</v>
      </c>
      <c r="R3859" t="s">
        <v>1923</v>
      </c>
      <c r="S3859" t="s">
        <v>4391</v>
      </c>
      <c r="T3859">
        <v>24</v>
      </c>
    </row>
    <row r="3860" spans="1:20" x14ac:dyDescent="0.3">
      <c r="A3860" t="s">
        <v>4401</v>
      </c>
      <c r="B3860" t="str">
        <f>_xlfn.CONCAT(쿼리1[[#This Row],[주문번호]], "-", 쿼리1[[#This Row],[공정명]])</f>
        <v>20241121-1000169752-분단</v>
      </c>
      <c r="C3860">
        <v>4</v>
      </c>
      <c r="D3860" t="s">
        <v>196</v>
      </c>
      <c r="E3860" s="1">
        <v>45617</v>
      </c>
      <c r="F3860" s="1">
        <v>45629</v>
      </c>
      <c r="G3860" s="1">
        <v>45632</v>
      </c>
      <c r="H3860" s="1">
        <v>45656</v>
      </c>
      <c r="I3860" s="1">
        <v>45632</v>
      </c>
      <c r="J3860" t="s">
        <v>31</v>
      </c>
      <c r="K3860" t="s">
        <v>32</v>
      </c>
      <c r="L3860">
        <v>4000</v>
      </c>
      <c r="M3860">
        <v>4000</v>
      </c>
      <c r="N3860">
        <v>3</v>
      </c>
      <c r="O3860" t="s">
        <v>559</v>
      </c>
      <c r="P3860" t="s">
        <v>4402</v>
      </c>
      <c r="Q3860" t="s">
        <v>4403</v>
      </c>
      <c r="R3860" t="s">
        <v>1923</v>
      </c>
      <c r="S3860" t="s">
        <v>4391</v>
      </c>
      <c r="T3860">
        <v>24</v>
      </c>
    </row>
    <row r="3861" spans="1:20" x14ac:dyDescent="0.3">
      <c r="A3861" t="s">
        <v>4404</v>
      </c>
      <c r="B3861" t="str">
        <f>_xlfn.CONCAT(쿼리1[[#This Row],[주문번호]], "-", 쿼리1[[#This Row],[공정명]])</f>
        <v>20241202-1000161011-분단</v>
      </c>
      <c r="C3861">
        <v>4</v>
      </c>
      <c r="D3861" t="s">
        <v>196</v>
      </c>
      <c r="E3861" s="1">
        <v>45628</v>
      </c>
      <c r="F3861" s="1">
        <v>45638</v>
      </c>
      <c r="G3861" s="1">
        <v>45642</v>
      </c>
      <c r="H3861" s="1">
        <v>45656</v>
      </c>
      <c r="I3861" s="1">
        <v>45642</v>
      </c>
      <c r="J3861" t="s">
        <v>31</v>
      </c>
      <c r="K3861" t="s">
        <v>32</v>
      </c>
      <c r="L3861">
        <v>4000</v>
      </c>
      <c r="M3861">
        <v>4000</v>
      </c>
      <c r="N3861">
        <v>4</v>
      </c>
      <c r="O3861" t="s">
        <v>1817</v>
      </c>
      <c r="P3861" t="s">
        <v>4405</v>
      </c>
      <c r="Q3861" t="s">
        <v>4406</v>
      </c>
      <c r="R3861" t="s">
        <v>1923</v>
      </c>
      <c r="S3861" t="s">
        <v>4391</v>
      </c>
      <c r="T3861">
        <v>24</v>
      </c>
    </row>
    <row r="3862" spans="1:20" x14ac:dyDescent="0.3">
      <c r="A3862" t="s">
        <v>109</v>
      </c>
      <c r="B3862" t="str">
        <f>_xlfn.CONCAT(쿼리1[[#This Row],[주문번호]], "-", 쿼리1[[#This Row],[공정명]])</f>
        <v>20241029-1000165165-분단</v>
      </c>
      <c r="C3862">
        <v>3</v>
      </c>
      <c r="D3862" t="s">
        <v>196</v>
      </c>
      <c r="E3862" s="1">
        <v>45594</v>
      </c>
      <c r="F3862" s="1">
        <v>45601</v>
      </c>
      <c r="G3862" s="1">
        <v>45605</v>
      </c>
      <c r="H3862" s="1">
        <v>45656</v>
      </c>
      <c r="I3862" s="1">
        <v>45608</v>
      </c>
      <c r="J3862" t="s">
        <v>31</v>
      </c>
      <c r="K3862" t="s">
        <v>32</v>
      </c>
      <c r="L3862">
        <v>12000</v>
      </c>
      <c r="M3862">
        <v>12000</v>
      </c>
      <c r="N3862">
        <v>4</v>
      </c>
      <c r="O3862" t="s">
        <v>102</v>
      </c>
      <c r="P3862" t="s">
        <v>110</v>
      </c>
      <c r="Q3862" t="s">
        <v>111</v>
      </c>
      <c r="R3862" t="s">
        <v>26</v>
      </c>
      <c r="S3862" t="s">
        <v>4391</v>
      </c>
      <c r="T3862">
        <v>40000</v>
      </c>
    </row>
    <row r="3863" spans="1:20" x14ac:dyDescent="0.3">
      <c r="A3863" t="s">
        <v>4634</v>
      </c>
      <c r="B3863" t="str">
        <f>_xlfn.CONCAT(쿼리1[[#This Row],[주문번호]], "-", 쿼리1[[#This Row],[공정명]])</f>
        <v>20240926-2000160536-분단</v>
      </c>
      <c r="C3863">
        <v>3</v>
      </c>
      <c r="D3863" t="s">
        <v>196</v>
      </c>
      <c r="E3863" s="1">
        <v>45561</v>
      </c>
      <c r="F3863" s="1">
        <v>45568</v>
      </c>
      <c r="G3863" s="1">
        <v>45583</v>
      </c>
      <c r="H3863" s="1">
        <v>45656</v>
      </c>
      <c r="I3863" s="1">
        <v>45583</v>
      </c>
      <c r="J3863" t="s">
        <v>31</v>
      </c>
      <c r="K3863" t="s">
        <v>32</v>
      </c>
      <c r="L3863">
        <v>18000</v>
      </c>
      <c r="M3863">
        <v>18000</v>
      </c>
      <c r="N3863">
        <v>15</v>
      </c>
      <c r="O3863" t="s">
        <v>832</v>
      </c>
      <c r="P3863" t="s">
        <v>4635</v>
      </c>
      <c r="Q3863" t="s">
        <v>4636</v>
      </c>
      <c r="R3863" t="s">
        <v>26</v>
      </c>
      <c r="S3863" t="s">
        <v>4391</v>
      </c>
      <c r="T3863">
        <v>360</v>
      </c>
    </row>
    <row r="3864" spans="1:20" x14ac:dyDescent="0.3">
      <c r="A3864" t="s">
        <v>4055</v>
      </c>
      <c r="B3864" t="str">
        <f>_xlfn.CONCAT(쿼리1[[#This Row],[주문번호]], "-", 쿼리1[[#This Row],[공정명]])</f>
        <v>20241219-1000163782-분단</v>
      </c>
      <c r="C3864">
        <v>4</v>
      </c>
      <c r="D3864" t="s">
        <v>196</v>
      </c>
      <c r="E3864" s="1">
        <v>45645</v>
      </c>
      <c r="F3864" s="1">
        <v>45657</v>
      </c>
      <c r="G3864" s="1"/>
      <c r="H3864" s="1">
        <v>45656</v>
      </c>
      <c r="I3864" s="1"/>
      <c r="J3864" t="s">
        <v>21</v>
      </c>
      <c r="K3864" t="s">
        <v>282</v>
      </c>
      <c r="L3864">
        <v>8000</v>
      </c>
      <c r="O3864" t="s">
        <v>536</v>
      </c>
      <c r="P3864" t="s">
        <v>3906</v>
      </c>
      <c r="Q3864" t="s">
        <v>3907</v>
      </c>
      <c r="R3864" t="s">
        <v>3908</v>
      </c>
      <c r="S3864" t="s">
        <v>4391</v>
      </c>
      <c r="T3864">
        <v>24</v>
      </c>
    </row>
    <row r="3865" spans="1:20" x14ac:dyDescent="0.3">
      <c r="A3865" t="s">
        <v>4056</v>
      </c>
      <c r="B3865" t="str">
        <f>_xlfn.CONCAT(쿼리1[[#This Row],[주문번호]], "-", 쿼리1[[#This Row],[공정명]])</f>
        <v>20241107-1000163782-분단</v>
      </c>
      <c r="C3865">
        <v>4</v>
      </c>
      <c r="D3865" t="s">
        <v>196</v>
      </c>
      <c r="E3865" s="1">
        <v>45603</v>
      </c>
      <c r="F3865" s="1">
        <v>45615</v>
      </c>
      <c r="G3865" s="1">
        <v>45618</v>
      </c>
      <c r="H3865" s="1">
        <v>45656</v>
      </c>
      <c r="I3865" s="1">
        <v>45618</v>
      </c>
      <c r="J3865" t="s">
        <v>31</v>
      </c>
      <c r="K3865" t="s">
        <v>32</v>
      </c>
      <c r="L3865">
        <v>8000</v>
      </c>
      <c r="M3865">
        <v>8000</v>
      </c>
      <c r="N3865">
        <v>3</v>
      </c>
      <c r="O3865" t="s">
        <v>536</v>
      </c>
      <c r="P3865" t="s">
        <v>3906</v>
      </c>
      <c r="Q3865" t="s">
        <v>3907</v>
      </c>
      <c r="R3865" t="s">
        <v>3908</v>
      </c>
      <c r="S3865" t="s">
        <v>4391</v>
      </c>
      <c r="T3865">
        <v>24</v>
      </c>
    </row>
    <row r="3866" spans="1:20" x14ac:dyDescent="0.3">
      <c r="A3866" t="s">
        <v>4637</v>
      </c>
      <c r="B3866" t="str">
        <f>_xlfn.CONCAT(쿼리1[[#This Row],[주문번호]], "-", 쿼리1[[#This Row],[공정명]])</f>
        <v>20241011-1000154681-분단</v>
      </c>
      <c r="C3866">
        <v>4</v>
      </c>
      <c r="D3866" t="s">
        <v>196</v>
      </c>
      <c r="E3866" s="1">
        <v>45576</v>
      </c>
      <c r="F3866" s="1">
        <v>45588</v>
      </c>
      <c r="G3866" s="1">
        <v>45583</v>
      </c>
      <c r="H3866" s="1">
        <v>45656</v>
      </c>
      <c r="I3866" s="1">
        <v>45583</v>
      </c>
      <c r="J3866" t="s">
        <v>31</v>
      </c>
      <c r="K3866" t="s">
        <v>39</v>
      </c>
      <c r="L3866">
        <v>4000</v>
      </c>
      <c r="M3866">
        <v>4000</v>
      </c>
      <c r="N3866">
        <v>-5</v>
      </c>
      <c r="O3866" t="s">
        <v>1533</v>
      </c>
      <c r="P3866" t="s">
        <v>3917</v>
      </c>
      <c r="Q3866" t="s">
        <v>3918</v>
      </c>
      <c r="R3866" t="s">
        <v>26</v>
      </c>
      <c r="S3866" t="s">
        <v>4391</v>
      </c>
      <c r="T3866">
        <v>16</v>
      </c>
    </row>
    <row r="3867" spans="1:20" x14ac:dyDescent="0.3">
      <c r="A3867" t="s">
        <v>4334</v>
      </c>
      <c r="B3867" t="str">
        <f>_xlfn.CONCAT(쿼리1[[#This Row],[주문번호]], "-", 쿼리1[[#This Row],[공정명]])</f>
        <v>20241028-1000138622-분단</v>
      </c>
      <c r="C3867">
        <v>4</v>
      </c>
      <c r="D3867" t="s">
        <v>196</v>
      </c>
      <c r="E3867" s="1">
        <v>45593</v>
      </c>
      <c r="F3867" s="1">
        <v>45603</v>
      </c>
      <c r="G3867" s="1">
        <v>45600</v>
      </c>
      <c r="H3867" s="1">
        <v>45656</v>
      </c>
      <c r="I3867" s="1">
        <v>45600</v>
      </c>
      <c r="J3867" t="s">
        <v>31</v>
      </c>
      <c r="K3867" t="s">
        <v>39</v>
      </c>
      <c r="L3867">
        <v>40000</v>
      </c>
      <c r="M3867">
        <v>40000</v>
      </c>
      <c r="N3867">
        <v>-3</v>
      </c>
      <c r="O3867" t="s">
        <v>536</v>
      </c>
      <c r="P3867" t="s">
        <v>3929</v>
      </c>
      <c r="Q3867" t="s">
        <v>3930</v>
      </c>
      <c r="R3867" t="s">
        <v>26</v>
      </c>
      <c r="S3867" t="s">
        <v>4391</v>
      </c>
      <c r="T3867">
        <v>160</v>
      </c>
    </row>
    <row r="3868" spans="1:20" x14ac:dyDescent="0.3">
      <c r="A3868" t="s">
        <v>3126</v>
      </c>
      <c r="B3868" t="str">
        <f>_xlfn.CONCAT(쿼리1[[#This Row],[주문번호]], "-", 쿼리1[[#This Row],[공정명]])</f>
        <v>20241023-1000169457-분단</v>
      </c>
      <c r="C3868">
        <v>4</v>
      </c>
      <c r="D3868" t="s">
        <v>196</v>
      </c>
      <c r="E3868" s="1">
        <v>45588</v>
      </c>
      <c r="F3868" s="1">
        <v>45600</v>
      </c>
      <c r="G3868" s="1">
        <v>45605</v>
      </c>
      <c r="H3868" s="1">
        <v>45656</v>
      </c>
      <c r="I3868" s="1">
        <v>45608</v>
      </c>
      <c r="J3868" t="s">
        <v>31</v>
      </c>
      <c r="K3868" t="s">
        <v>32</v>
      </c>
      <c r="L3868">
        <v>3300</v>
      </c>
      <c r="M3868">
        <v>3300</v>
      </c>
      <c r="N3868">
        <v>5</v>
      </c>
      <c r="O3868" t="s">
        <v>859</v>
      </c>
      <c r="P3868" t="s">
        <v>2853</v>
      </c>
      <c r="Q3868" t="s">
        <v>3127</v>
      </c>
      <c r="R3868" t="s">
        <v>3125</v>
      </c>
      <c r="S3868" t="s">
        <v>4391</v>
      </c>
      <c r="T3868">
        <v>18333</v>
      </c>
    </row>
    <row r="3869" spans="1:20" x14ac:dyDescent="0.3">
      <c r="A3869" t="s">
        <v>3136</v>
      </c>
      <c r="B3869" t="str">
        <f>_xlfn.CONCAT(쿼리1[[#This Row],[주문번호]], "-", 쿼리1[[#This Row],[공정명]])</f>
        <v>20241127-1000139380-분단</v>
      </c>
      <c r="C3869">
        <v>4</v>
      </c>
      <c r="D3869" t="s">
        <v>196</v>
      </c>
      <c r="E3869" s="1">
        <v>45623</v>
      </c>
      <c r="F3869" s="1">
        <v>45635</v>
      </c>
      <c r="G3869" s="1">
        <v>45636</v>
      </c>
      <c r="H3869" s="1">
        <v>45656</v>
      </c>
      <c r="I3869" s="1">
        <v>45639</v>
      </c>
      <c r="J3869" t="s">
        <v>31</v>
      </c>
      <c r="K3869" t="s">
        <v>32</v>
      </c>
      <c r="L3869">
        <v>12000</v>
      </c>
      <c r="M3869">
        <v>12000</v>
      </c>
      <c r="N3869">
        <v>1</v>
      </c>
      <c r="O3869" t="s">
        <v>3133</v>
      </c>
      <c r="P3869" t="s">
        <v>3137</v>
      </c>
      <c r="Q3869" t="s">
        <v>3138</v>
      </c>
      <c r="R3869" t="s">
        <v>3135</v>
      </c>
      <c r="S3869" t="s">
        <v>4391</v>
      </c>
      <c r="T3869">
        <v>85714</v>
      </c>
    </row>
    <row r="3870" spans="1:20" x14ac:dyDescent="0.3">
      <c r="A3870" t="s">
        <v>3262</v>
      </c>
      <c r="B3870" t="str">
        <f>_xlfn.CONCAT(쿼리1[[#This Row],[주문번호]], "-", 쿼리1[[#This Row],[공정명]])</f>
        <v>20241022-1000139380-분단</v>
      </c>
      <c r="C3870">
        <v>4</v>
      </c>
      <c r="D3870" t="s">
        <v>196</v>
      </c>
      <c r="E3870" s="1">
        <v>45587</v>
      </c>
      <c r="F3870" s="1">
        <v>45596</v>
      </c>
      <c r="G3870" s="1">
        <v>45597</v>
      </c>
      <c r="H3870" s="1">
        <v>45656</v>
      </c>
      <c r="I3870" s="1">
        <v>45604</v>
      </c>
      <c r="J3870" t="s">
        <v>31</v>
      </c>
      <c r="K3870" t="s">
        <v>32</v>
      </c>
      <c r="L3870">
        <v>12000</v>
      </c>
      <c r="M3870">
        <v>12000</v>
      </c>
      <c r="N3870">
        <v>1</v>
      </c>
      <c r="O3870" t="s">
        <v>3133</v>
      </c>
      <c r="P3870" t="s">
        <v>3137</v>
      </c>
      <c r="Q3870" t="s">
        <v>3138</v>
      </c>
      <c r="R3870" t="s">
        <v>3135</v>
      </c>
      <c r="S3870" t="s">
        <v>4391</v>
      </c>
      <c r="T3870">
        <v>85714</v>
      </c>
    </row>
    <row r="3871" spans="1:20" x14ac:dyDescent="0.3">
      <c r="A3871" t="s">
        <v>3480</v>
      </c>
      <c r="B3871" t="str">
        <f>_xlfn.CONCAT(쿼리1[[#This Row],[주문번호]], "-", 쿼리1[[#This Row],[공정명]])</f>
        <v>20240902-1000144917-분단</v>
      </c>
      <c r="C3871">
        <v>2</v>
      </c>
      <c r="D3871" t="s">
        <v>196</v>
      </c>
      <c r="E3871" s="1">
        <v>45537</v>
      </c>
      <c r="F3871" s="1">
        <v>45548</v>
      </c>
      <c r="G3871" s="1">
        <v>45539</v>
      </c>
      <c r="H3871" s="1">
        <v>45656</v>
      </c>
      <c r="I3871" s="1">
        <v>45539</v>
      </c>
      <c r="J3871" t="s">
        <v>31</v>
      </c>
      <c r="K3871" t="s">
        <v>39</v>
      </c>
      <c r="L3871">
        <v>24000</v>
      </c>
      <c r="M3871">
        <v>24000</v>
      </c>
      <c r="N3871">
        <v>-9</v>
      </c>
      <c r="O3871" t="s">
        <v>3481</v>
      </c>
      <c r="P3871" t="s">
        <v>3482</v>
      </c>
      <c r="Q3871" t="s">
        <v>42</v>
      </c>
      <c r="R3871" t="s">
        <v>758</v>
      </c>
      <c r="S3871" t="s">
        <v>4391</v>
      </c>
      <c r="T3871">
        <v>144</v>
      </c>
    </row>
    <row r="3872" spans="1:20" x14ac:dyDescent="0.3">
      <c r="A3872" t="s">
        <v>4638</v>
      </c>
      <c r="B3872" t="str">
        <f>_xlfn.CONCAT(쿼리1[[#This Row],[주문번호]], "-", 쿼리1[[#This Row],[공정명]])</f>
        <v>20240919-1000144917-분단</v>
      </c>
      <c r="C3872">
        <v>2</v>
      </c>
      <c r="D3872" t="s">
        <v>196</v>
      </c>
      <c r="E3872" s="1">
        <v>45554</v>
      </c>
      <c r="F3872" s="1">
        <v>45566</v>
      </c>
      <c r="G3872" s="1">
        <v>45650</v>
      </c>
      <c r="H3872" s="1">
        <v>45656</v>
      </c>
      <c r="I3872" s="1">
        <v>45650</v>
      </c>
      <c r="J3872" t="s">
        <v>101</v>
      </c>
      <c r="K3872" t="s">
        <v>32</v>
      </c>
      <c r="L3872">
        <v>18000</v>
      </c>
      <c r="M3872">
        <v>0</v>
      </c>
      <c r="N3872">
        <v>84</v>
      </c>
      <c r="O3872" t="s">
        <v>3481</v>
      </c>
      <c r="P3872" t="s">
        <v>3482</v>
      </c>
      <c r="Q3872" t="s">
        <v>42</v>
      </c>
      <c r="R3872" t="s">
        <v>758</v>
      </c>
      <c r="S3872" t="s">
        <v>4391</v>
      </c>
      <c r="T3872">
        <v>108</v>
      </c>
    </row>
    <row r="3873" spans="1:20" x14ac:dyDescent="0.3">
      <c r="A3873" t="s">
        <v>4639</v>
      </c>
      <c r="B3873" t="str">
        <f>_xlfn.CONCAT(쿼리1[[#This Row],[주문번호]], "-", 쿼리1[[#This Row],[공정명]])</f>
        <v>20241121-1216P0100-합지</v>
      </c>
      <c r="C3873">
        <v>3</v>
      </c>
      <c r="D3873" t="s">
        <v>60</v>
      </c>
      <c r="E3873" s="1">
        <v>45617</v>
      </c>
      <c r="F3873" s="1">
        <v>45628</v>
      </c>
      <c r="G3873" s="1">
        <v>45626</v>
      </c>
      <c r="H3873" s="1">
        <v>45656</v>
      </c>
      <c r="I3873" s="1">
        <v>45630</v>
      </c>
      <c r="J3873" t="s">
        <v>31</v>
      </c>
      <c r="K3873" t="s">
        <v>39</v>
      </c>
      <c r="L3873">
        <v>6000</v>
      </c>
      <c r="M3873">
        <v>6000</v>
      </c>
      <c r="N3873">
        <v>-2</v>
      </c>
      <c r="O3873" t="s">
        <v>1403</v>
      </c>
      <c r="P3873" t="s">
        <v>4000</v>
      </c>
      <c r="Q3873" t="s">
        <v>4001</v>
      </c>
      <c r="R3873" t="s">
        <v>3547</v>
      </c>
      <c r="S3873" t="s">
        <v>3709</v>
      </c>
      <c r="T3873">
        <v>34285</v>
      </c>
    </row>
    <row r="3874" spans="1:20" x14ac:dyDescent="0.3">
      <c r="A3874" t="s">
        <v>4640</v>
      </c>
      <c r="B3874" t="str">
        <f>_xlfn.CONCAT(쿼리1[[#This Row],[주문번호]], "-", 쿼리1[[#This Row],[공정명]])</f>
        <v>20241218-1216P0150-합지</v>
      </c>
      <c r="C3874">
        <v>3</v>
      </c>
      <c r="D3874" t="s">
        <v>60</v>
      </c>
      <c r="E3874" s="1">
        <v>45644</v>
      </c>
      <c r="F3874" s="1">
        <v>45653</v>
      </c>
      <c r="G3874" s="1">
        <v>45650</v>
      </c>
      <c r="H3874" s="1">
        <v>45656</v>
      </c>
      <c r="I3874" s="1">
        <v>45654</v>
      </c>
      <c r="J3874" t="s">
        <v>31</v>
      </c>
      <c r="K3874" t="s">
        <v>39</v>
      </c>
      <c r="L3874">
        <v>6000</v>
      </c>
      <c r="M3874">
        <v>6000</v>
      </c>
      <c r="N3874">
        <v>-3</v>
      </c>
      <c r="O3874" t="s">
        <v>1403</v>
      </c>
      <c r="P3874" t="s">
        <v>4641</v>
      </c>
      <c r="Q3874" t="s">
        <v>4001</v>
      </c>
      <c r="R3874" t="s">
        <v>3547</v>
      </c>
      <c r="S3874" t="s">
        <v>3709</v>
      </c>
      <c r="T3874">
        <v>40</v>
      </c>
    </row>
    <row r="3875" spans="1:20" x14ac:dyDescent="0.3">
      <c r="A3875" t="s">
        <v>4642</v>
      </c>
      <c r="B3875" t="str">
        <f>_xlfn.CONCAT(쿼리1[[#This Row],[주문번호]], "-", 쿼리1[[#This Row],[공정명]])</f>
        <v>20241223-1000144411-합지</v>
      </c>
      <c r="C3875">
        <v>3</v>
      </c>
      <c r="D3875" t="s">
        <v>60</v>
      </c>
      <c r="E3875" s="1">
        <v>45649</v>
      </c>
      <c r="F3875" s="1">
        <v>45658</v>
      </c>
      <c r="G3875" s="1"/>
      <c r="H3875" s="1">
        <v>45656</v>
      </c>
      <c r="I3875" s="1"/>
      <c r="J3875" t="s">
        <v>21</v>
      </c>
      <c r="K3875" t="s">
        <v>282</v>
      </c>
      <c r="L3875">
        <v>8000</v>
      </c>
      <c r="O3875" t="s">
        <v>1817</v>
      </c>
      <c r="P3875" t="s">
        <v>4643</v>
      </c>
      <c r="Q3875" t="s">
        <v>4644</v>
      </c>
      <c r="R3875" t="s">
        <v>1906</v>
      </c>
      <c r="S3875" t="s">
        <v>3709</v>
      </c>
      <c r="T3875">
        <v>24</v>
      </c>
    </row>
    <row r="3876" spans="1:20" x14ac:dyDescent="0.3">
      <c r="A3876" t="s">
        <v>1911</v>
      </c>
      <c r="B3876" t="str">
        <f>_xlfn.CONCAT(쿼리1[[#This Row],[주문번호]], "-", 쿼리1[[#This Row],[공정명]])</f>
        <v>20241129-1000156124-합지</v>
      </c>
      <c r="C3876">
        <v>3</v>
      </c>
      <c r="D3876" t="s">
        <v>60</v>
      </c>
      <c r="E3876" s="1">
        <v>45625</v>
      </c>
      <c r="F3876" s="1">
        <v>45636</v>
      </c>
      <c r="G3876" s="1">
        <v>45633</v>
      </c>
      <c r="H3876" s="1">
        <v>45656</v>
      </c>
      <c r="I3876" s="1">
        <v>45638</v>
      </c>
      <c r="J3876" t="s">
        <v>31</v>
      </c>
      <c r="K3876" t="s">
        <v>39</v>
      </c>
      <c r="L3876">
        <v>6000</v>
      </c>
      <c r="M3876">
        <v>5880</v>
      </c>
      <c r="N3876">
        <v>-3</v>
      </c>
      <c r="O3876" t="s">
        <v>859</v>
      </c>
      <c r="P3876" t="s">
        <v>1912</v>
      </c>
      <c r="Q3876" t="s">
        <v>1913</v>
      </c>
      <c r="R3876" t="s">
        <v>1611</v>
      </c>
      <c r="S3876" t="s">
        <v>3709</v>
      </c>
      <c r="T3876">
        <v>54545</v>
      </c>
    </row>
    <row r="3877" spans="1:20" x14ac:dyDescent="0.3">
      <c r="A3877" t="s">
        <v>2518</v>
      </c>
      <c r="B3877" t="str">
        <f>_xlfn.CONCAT(쿼리1[[#This Row],[주문번호]], "-", 쿼리1[[#This Row],[공정명]])</f>
        <v>20241204-1000147349-합지</v>
      </c>
      <c r="C3877">
        <v>3</v>
      </c>
      <c r="D3877" t="s">
        <v>60</v>
      </c>
      <c r="E3877" s="1">
        <v>45630</v>
      </c>
      <c r="F3877" s="1">
        <v>45638</v>
      </c>
      <c r="G3877" s="1">
        <v>45639</v>
      </c>
      <c r="H3877" s="1">
        <v>45656</v>
      </c>
      <c r="I3877" s="1">
        <v>45642</v>
      </c>
      <c r="J3877" t="s">
        <v>31</v>
      </c>
      <c r="K3877" t="s">
        <v>32</v>
      </c>
      <c r="L3877">
        <v>3000</v>
      </c>
      <c r="M3877">
        <v>3000</v>
      </c>
      <c r="N3877">
        <v>1</v>
      </c>
      <c r="O3877" t="s">
        <v>559</v>
      </c>
      <c r="P3877" t="s">
        <v>2519</v>
      </c>
      <c r="Q3877" t="s">
        <v>2520</v>
      </c>
      <c r="R3877" t="s">
        <v>1611</v>
      </c>
      <c r="S3877" t="s">
        <v>3709</v>
      </c>
      <c r="T3877">
        <v>66666</v>
      </c>
    </row>
    <row r="3878" spans="1:20" x14ac:dyDescent="0.3">
      <c r="A3878" t="s">
        <v>1453</v>
      </c>
      <c r="B3878" t="str">
        <f>_xlfn.CONCAT(쿼리1[[#This Row],[주문번호]], "-", 쿼리1[[#This Row],[공정명]])</f>
        <v>20241108-1000162149-합지</v>
      </c>
      <c r="C3878">
        <v>3</v>
      </c>
      <c r="D3878" t="s">
        <v>60</v>
      </c>
      <c r="E3878" s="1">
        <v>45604</v>
      </c>
      <c r="F3878" s="1">
        <v>45615</v>
      </c>
      <c r="G3878" s="1">
        <v>45615</v>
      </c>
      <c r="H3878" s="1">
        <v>45656</v>
      </c>
      <c r="I3878" s="1">
        <v>45621</v>
      </c>
      <c r="J3878" t="s">
        <v>31</v>
      </c>
      <c r="K3878" t="s">
        <v>39</v>
      </c>
      <c r="L3878">
        <v>12000</v>
      </c>
      <c r="M3878">
        <v>12000</v>
      </c>
      <c r="N3878">
        <v>0</v>
      </c>
      <c r="O3878" t="s">
        <v>128</v>
      </c>
      <c r="P3878" t="s">
        <v>1447</v>
      </c>
      <c r="Q3878" t="s">
        <v>1454</v>
      </c>
      <c r="R3878" t="s">
        <v>1445</v>
      </c>
      <c r="S3878" t="s">
        <v>3709</v>
      </c>
      <c r="T3878">
        <v>141176</v>
      </c>
    </row>
    <row r="3879" spans="1:20" x14ac:dyDescent="0.3">
      <c r="A3879" t="s">
        <v>1660</v>
      </c>
      <c r="B3879" t="str">
        <f>_xlfn.CONCAT(쿼리1[[#This Row],[주문번호]], "-", 쿼리1[[#This Row],[공정명]])</f>
        <v>20241028-1000169487-합지</v>
      </c>
      <c r="C3879">
        <v>3</v>
      </c>
      <c r="D3879" t="s">
        <v>60</v>
      </c>
      <c r="E3879" s="1">
        <v>45593</v>
      </c>
      <c r="F3879" s="1">
        <v>45602</v>
      </c>
      <c r="G3879" s="1">
        <v>45602</v>
      </c>
      <c r="H3879" s="1">
        <v>45656</v>
      </c>
      <c r="I3879" s="1">
        <v>45607</v>
      </c>
      <c r="J3879" t="s">
        <v>31</v>
      </c>
      <c r="K3879" t="s">
        <v>39</v>
      </c>
      <c r="L3879">
        <v>12000</v>
      </c>
      <c r="M3879">
        <v>12000</v>
      </c>
      <c r="N3879">
        <v>0</v>
      </c>
      <c r="O3879" t="s">
        <v>91</v>
      </c>
      <c r="P3879" t="s">
        <v>1661</v>
      </c>
      <c r="Q3879" t="s">
        <v>1662</v>
      </c>
      <c r="R3879" t="s">
        <v>1459</v>
      </c>
      <c r="S3879" t="s">
        <v>3709</v>
      </c>
      <c r="T3879">
        <v>160000</v>
      </c>
    </row>
    <row r="3880" spans="1:20" x14ac:dyDescent="0.3">
      <c r="A3880" t="s">
        <v>3367</v>
      </c>
      <c r="B3880" t="str">
        <f>_xlfn.CONCAT(쿼리1[[#This Row],[주문번호]], "-", 쿼리1[[#This Row],[공정명]])</f>
        <v>20241119-1000154257-합지</v>
      </c>
      <c r="C3880">
        <v>3</v>
      </c>
      <c r="D3880" t="s">
        <v>60</v>
      </c>
      <c r="E3880" s="1">
        <v>45615</v>
      </c>
      <c r="F3880" s="1">
        <v>45624</v>
      </c>
      <c r="G3880" s="1">
        <v>45622</v>
      </c>
      <c r="H3880" s="1">
        <v>45656</v>
      </c>
      <c r="I3880" s="1">
        <v>45635</v>
      </c>
      <c r="J3880" t="s">
        <v>31</v>
      </c>
      <c r="K3880" t="s">
        <v>39</v>
      </c>
      <c r="L3880">
        <v>6000</v>
      </c>
      <c r="M3880">
        <v>6000</v>
      </c>
      <c r="N3880">
        <v>-2</v>
      </c>
      <c r="O3880" t="s">
        <v>564</v>
      </c>
      <c r="P3880" t="s">
        <v>3368</v>
      </c>
      <c r="Q3880" t="s">
        <v>3369</v>
      </c>
      <c r="R3880" t="s">
        <v>1459</v>
      </c>
      <c r="S3880" t="s">
        <v>3709</v>
      </c>
      <c r="T3880">
        <v>25000</v>
      </c>
    </row>
    <row r="3881" spans="1:20" x14ac:dyDescent="0.3">
      <c r="A3881" t="s">
        <v>1863</v>
      </c>
      <c r="B3881" t="str">
        <f>_xlfn.CONCAT(쿼리1[[#This Row],[주문번호]], "-", 쿼리1[[#This Row],[공정명]])</f>
        <v>20241212-1000150470-합지</v>
      </c>
      <c r="C3881">
        <v>3</v>
      </c>
      <c r="D3881" t="s">
        <v>60</v>
      </c>
      <c r="E3881" s="1">
        <v>45638</v>
      </c>
      <c r="F3881" s="1">
        <v>45649</v>
      </c>
      <c r="G3881" s="1">
        <v>45644</v>
      </c>
      <c r="H3881" s="1">
        <v>45656</v>
      </c>
      <c r="I3881" s="1">
        <v>45649</v>
      </c>
      <c r="J3881" t="s">
        <v>31</v>
      </c>
      <c r="K3881" t="s">
        <v>39</v>
      </c>
      <c r="L3881">
        <v>6000</v>
      </c>
      <c r="M3881">
        <v>6000</v>
      </c>
      <c r="N3881">
        <v>-5</v>
      </c>
      <c r="O3881" t="s">
        <v>1498</v>
      </c>
      <c r="P3881" t="s">
        <v>1499</v>
      </c>
      <c r="Q3881" t="s">
        <v>1500</v>
      </c>
      <c r="R3881" t="s">
        <v>1459</v>
      </c>
      <c r="S3881" t="s">
        <v>3709</v>
      </c>
      <c r="T3881">
        <v>20000</v>
      </c>
    </row>
    <row r="3882" spans="1:20" x14ac:dyDescent="0.3">
      <c r="A3882" t="s">
        <v>3535</v>
      </c>
      <c r="B3882" t="str">
        <f>_xlfn.CONCAT(쿼리1[[#This Row],[주문번호]], "-", 쿼리1[[#This Row],[공정명]])</f>
        <v>20241125-1220P0169-합지</v>
      </c>
      <c r="C3882">
        <v>3</v>
      </c>
      <c r="D3882" t="s">
        <v>60</v>
      </c>
      <c r="E3882" s="1">
        <v>45621</v>
      </c>
      <c r="F3882" s="1">
        <v>45630</v>
      </c>
      <c r="G3882" s="1">
        <v>45631</v>
      </c>
      <c r="H3882" s="1">
        <v>45656</v>
      </c>
      <c r="I3882" s="1">
        <v>45635</v>
      </c>
      <c r="J3882" t="s">
        <v>31</v>
      </c>
      <c r="K3882" t="s">
        <v>32</v>
      </c>
      <c r="L3882">
        <v>9000</v>
      </c>
      <c r="M3882">
        <v>8950</v>
      </c>
      <c r="N3882">
        <v>1</v>
      </c>
      <c r="O3882" t="s">
        <v>91</v>
      </c>
      <c r="P3882" t="s">
        <v>1444</v>
      </c>
      <c r="Q3882" t="s">
        <v>3529</v>
      </c>
      <c r="R3882" t="s">
        <v>1445</v>
      </c>
      <c r="S3882" t="s">
        <v>3709</v>
      </c>
      <c r="T3882">
        <v>12857</v>
      </c>
    </row>
    <row r="3883" spans="1:20" x14ac:dyDescent="0.3">
      <c r="A3883" t="s">
        <v>1443</v>
      </c>
      <c r="B3883" t="str">
        <f>_xlfn.CONCAT(쿼리1[[#This Row],[주문번호]], "-", 쿼리1[[#This Row],[공정명]])</f>
        <v>20241213-130441-합지</v>
      </c>
      <c r="C3883">
        <v>1</v>
      </c>
      <c r="D3883" t="s">
        <v>60</v>
      </c>
      <c r="E3883" s="1">
        <v>45639</v>
      </c>
      <c r="F3883" s="1">
        <v>45649</v>
      </c>
      <c r="G3883" s="1">
        <v>45643</v>
      </c>
      <c r="H3883" s="1">
        <v>45656</v>
      </c>
      <c r="I3883" s="1">
        <v>45643</v>
      </c>
      <c r="J3883" t="s">
        <v>31</v>
      </c>
      <c r="K3883" t="s">
        <v>39</v>
      </c>
      <c r="L3883">
        <v>6000</v>
      </c>
      <c r="M3883">
        <v>6000</v>
      </c>
      <c r="N3883">
        <v>-6</v>
      </c>
      <c r="O3883" t="s">
        <v>91</v>
      </c>
      <c r="P3883" t="s">
        <v>1444</v>
      </c>
      <c r="Q3883" t="s">
        <v>42</v>
      </c>
      <c r="R3883" t="s">
        <v>1445</v>
      </c>
      <c r="S3883" t="s">
        <v>3709</v>
      </c>
      <c r="T3883">
        <v>8571</v>
      </c>
    </row>
    <row r="3884" spans="1:20" x14ac:dyDescent="0.3">
      <c r="A3884" t="s">
        <v>1446</v>
      </c>
      <c r="B3884" t="str">
        <f>_xlfn.CONCAT(쿼리1[[#This Row],[주문번호]], "-", 쿼리1[[#This Row],[공정명]])</f>
        <v>20241108-1000162144-합지</v>
      </c>
      <c r="C3884">
        <v>3</v>
      </c>
      <c r="D3884" t="s">
        <v>60</v>
      </c>
      <c r="E3884" s="1">
        <v>45604</v>
      </c>
      <c r="F3884" s="1">
        <v>45615</v>
      </c>
      <c r="G3884" s="1">
        <v>45615</v>
      </c>
      <c r="H3884" s="1">
        <v>45656</v>
      </c>
      <c r="I3884" s="1">
        <v>45622</v>
      </c>
      <c r="J3884" t="s">
        <v>31</v>
      </c>
      <c r="K3884" t="s">
        <v>39</v>
      </c>
      <c r="L3884">
        <v>6000</v>
      </c>
      <c r="M3884">
        <v>6000</v>
      </c>
      <c r="N3884">
        <v>0</v>
      </c>
      <c r="O3884" t="s">
        <v>128</v>
      </c>
      <c r="P3884" t="s">
        <v>1447</v>
      </c>
      <c r="Q3884" t="s">
        <v>1448</v>
      </c>
      <c r="R3884" t="s">
        <v>1445</v>
      </c>
      <c r="S3884" t="s">
        <v>3709</v>
      </c>
      <c r="T3884">
        <v>70588</v>
      </c>
    </row>
    <row r="3885" spans="1:20" x14ac:dyDescent="0.3">
      <c r="A3885" t="s">
        <v>1449</v>
      </c>
      <c r="B3885" t="str">
        <f>_xlfn.CONCAT(쿼리1[[#This Row],[주문번호]], "-", 쿼리1[[#This Row],[공정명]])</f>
        <v>20241118-130441-합지</v>
      </c>
      <c r="C3885">
        <v>1</v>
      </c>
      <c r="D3885" t="s">
        <v>60</v>
      </c>
      <c r="E3885" s="1">
        <v>45614</v>
      </c>
      <c r="F3885" s="1">
        <v>45623</v>
      </c>
      <c r="G3885" s="1">
        <v>45618</v>
      </c>
      <c r="H3885" s="1">
        <v>45656</v>
      </c>
      <c r="I3885" s="1">
        <v>45618</v>
      </c>
      <c r="J3885" t="s">
        <v>31</v>
      </c>
      <c r="K3885" t="s">
        <v>39</v>
      </c>
      <c r="L3885">
        <v>6000</v>
      </c>
      <c r="M3885">
        <v>6000</v>
      </c>
      <c r="N3885">
        <v>-5</v>
      </c>
      <c r="O3885" t="s">
        <v>91</v>
      </c>
      <c r="P3885" t="s">
        <v>1444</v>
      </c>
      <c r="Q3885" t="s">
        <v>42</v>
      </c>
      <c r="R3885" t="s">
        <v>1445</v>
      </c>
      <c r="S3885" t="s">
        <v>3709</v>
      </c>
      <c r="T3885">
        <v>8571</v>
      </c>
    </row>
    <row r="3886" spans="1:20" x14ac:dyDescent="0.3">
      <c r="A3886" t="s">
        <v>1450</v>
      </c>
      <c r="B3886" t="str">
        <f>_xlfn.CONCAT(쿼리1[[#This Row],[주문번호]], "-", 쿼리1[[#This Row],[공정명]])</f>
        <v>20241213-1000168625-합지</v>
      </c>
      <c r="C3886">
        <v>3</v>
      </c>
      <c r="D3886" t="s">
        <v>60</v>
      </c>
      <c r="E3886" s="1">
        <v>45639</v>
      </c>
      <c r="F3886" s="1">
        <v>45649</v>
      </c>
      <c r="G3886" s="1">
        <v>45650</v>
      </c>
      <c r="H3886" s="1">
        <v>45656</v>
      </c>
      <c r="I3886" s="1">
        <v>45654</v>
      </c>
      <c r="J3886" t="s">
        <v>31</v>
      </c>
      <c r="K3886" t="s">
        <v>32</v>
      </c>
      <c r="L3886">
        <v>6000</v>
      </c>
      <c r="M3886">
        <v>6000</v>
      </c>
      <c r="N3886">
        <v>1</v>
      </c>
      <c r="O3886" t="s">
        <v>1177</v>
      </c>
      <c r="P3886" t="s">
        <v>1451</v>
      </c>
      <c r="Q3886" t="s">
        <v>1452</v>
      </c>
      <c r="R3886" t="s">
        <v>1445</v>
      </c>
      <c r="S3886" t="s">
        <v>3709</v>
      </c>
      <c r="T3886">
        <v>35294</v>
      </c>
    </row>
    <row r="3887" spans="1:20" x14ac:dyDescent="0.3">
      <c r="A3887" t="s">
        <v>3531</v>
      </c>
      <c r="B3887" t="str">
        <f>_xlfn.CONCAT(쿼리1[[#This Row],[주문번호]], "-", 쿼리1[[#This Row],[공정명]])</f>
        <v>20241125-1217P0081-합지</v>
      </c>
      <c r="C3887">
        <v>2</v>
      </c>
      <c r="D3887" t="s">
        <v>60</v>
      </c>
      <c r="E3887" s="1">
        <v>45621</v>
      </c>
      <c r="F3887" s="1">
        <v>45630</v>
      </c>
      <c r="G3887" s="1">
        <v>45632</v>
      </c>
      <c r="H3887" s="1">
        <v>45656</v>
      </c>
      <c r="I3887" s="1">
        <v>45635</v>
      </c>
      <c r="J3887" t="s">
        <v>31</v>
      </c>
      <c r="K3887" t="s">
        <v>32</v>
      </c>
      <c r="L3887">
        <v>3000</v>
      </c>
      <c r="M3887">
        <v>3000</v>
      </c>
      <c r="N3887">
        <v>2</v>
      </c>
      <c r="O3887" t="s">
        <v>3532</v>
      </c>
      <c r="P3887" t="s">
        <v>3533</v>
      </c>
      <c r="Q3887" t="s">
        <v>3534</v>
      </c>
      <c r="R3887" t="s">
        <v>1445</v>
      </c>
      <c r="S3887" t="s">
        <v>3709</v>
      </c>
      <c r="T3887">
        <v>7500</v>
      </c>
    </row>
    <row r="3888" spans="1:20" x14ac:dyDescent="0.3">
      <c r="A3888" t="s">
        <v>2511</v>
      </c>
      <c r="B3888" t="str">
        <f>_xlfn.CONCAT(쿼리1[[#This Row],[주문번호]], "-", 쿼리1[[#This Row],[공정명]])</f>
        <v>20241129-1000165766-합지</v>
      </c>
      <c r="C3888">
        <v>3</v>
      </c>
      <c r="D3888" t="s">
        <v>60</v>
      </c>
      <c r="E3888" s="1">
        <v>45625</v>
      </c>
      <c r="F3888" s="1">
        <v>45636</v>
      </c>
      <c r="G3888" s="1">
        <v>45635</v>
      </c>
      <c r="H3888" s="1">
        <v>45656</v>
      </c>
      <c r="I3888" s="1">
        <v>45638</v>
      </c>
      <c r="J3888" t="s">
        <v>31</v>
      </c>
      <c r="K3888" t="s">
        <v>39</v>
      </c>
      <c r="L3888">
        <v>8000</v>
      </c>
      <c r="M3888">
        <v>7460</v>
      </c>
      <c r="N3888">
        <v>-1</v>
      </c>
      <c r="O3888" t="s">
        <v>141</v>
      </c>
      <c r="P3888" t="s">
        <v>1430</v>
      </c>
      <c r="Q3888" t="s">
        <v>1431</v>
      </c>
      <c r="R3888" t="s">
        <v>1432</v>
      </c>
      <c r="S3888" t="s">
        <v>3709</v>
      </c>
      <c r="T3888">
        <v>80000</v>
      </c>
    </row>
    <row r="3889" spans="1:20" x14ac:dyDescent="0.3">
      <c r="A3889" t="s">
        <v>3029</v>
      </c>
      <c r="B3889" t="str">
        <f>_xlfn.CONCAT(쿼리1[[#This Row],[주문번호]], "-", 쿼리1[[#This Row],[공정명]])</f>
        <v>20241120-1000137584-합지</v>
      </c>
      <c r="C3889">
        <v>3</v>
      </c>
      <c r="D3889" t="s">
        <v>60</v>
      </c>
      <c r="E3889" s="1">
        <v>45616</v>
      </c>
      <c r="F3889" s="1">
        <v>45625</v>
      </c>
      <c r="G3889" s="1">
        <v>45623</v>
      </c>
      <c r="H3889" s="1">
        <v>45656</v>
      </c>
      <c r="I3889" s="1">
        <v>45628</v>
      </c>
      <c r="J3889" t="s">
        <v>31</v>
      </c>
      <c r="K3889" t="s">
        <v>39</v>
      </c>
      <c r="L3889">
        <v>6000</v>
      </c>
      <c r="M3889">
        <v>6000</v>
      </c>
      <c r="N3889">
        <v>-2</v>
      </c>
      <c r="O3889" t="s">
        <v>91</v>
      </c>
      <c r="P3889" t="s">
        <v>2647</v>
      </c>
      <c r="Q3889" t="s">
        <v>3030</v>
      </c>
      <c r="R3889" t="s">
        <v>3031</v>
      </c>
      <c r="S3889" t="s">
        <v>3709</v>
      </c>
      <c r="T3889">
        <v>26086</v>
      </c>
    </row>
    <row r="3890" spans="1:20" x14ac:dyDescent="0.3">
      <c r="A3890" t="s">
        <v>3530</v>
      </c>
      <c r="B3890" t="str">
        <f>_xlfn.CONCAT(쿼리1[[#This Row],[주문번호]], "-", 쿼리1[[#This Row],[공정명]])</f>
        <v>20241113-130441-합지</v>
      </c>
      <c r="C3890">
        <v>1</v>
      </c>
      <c r="D3890" t="s">
        <v>60</v>
      </c>
      <c r="E3890" s="1">
        <v>45609</v>
      </c>
      <c r="F3890" s="1">
        <v>45618</v>
      </c>
      <c r="G3890" s="1">
        <v>45615</v>
      </c>
      <c r="H3890" s="1">
        <v>45656</v>
      </c>
      <c r="I3890" s="1">
        <v>45619</v>
      </c>
      <c r="J3890" t="s">
        <v>31</v>
      </c>
      <c r="K3890" t="s">
        <v>39</v>
      </c>
      <c r="L3890">
        <v>6000</v>
      </c>
      <c r="M3890">
        <v>6000</v>
      </c>
      <c r="N3890">
        <v>-3</v>
      </c>
      <c r="O3890" t="s">
        <v>91</v>
      </c>
      <c r="P3890" t="s">
        <v>1444</v>
      </c>
      <c r="Q3890" t="s">
        <v>42</v>
      </c>
      <c r="R3890" t="s">
        <v>1445</v>
      </c>
      <c r="S3890" t="s">
        <v>3709</v>
      </c>
      <c r="T3890">
        <v>8571</v>
      </c>
    </row>
    <row r="3891" spans="1:20" x14ac:dyDescent="0.3">
      <c r="A3891" t="s">
        <v>1421</v>
      </c>
      <c r="B3891" t="str">
        <f>_xlfn.CONCAT(쿼리1[[#This Row],[주문번호]], "-", 쿼리1[[#This Row],[공정명]])</f>
        <v>20241218-1000155183-합지</v>
      </c>
      <c r="C3891">
        <v>3</v>
      </c>
      <c r="D3891" t="s">
        <v>60</v>
      </c>
      <c r="E3891" s="1">
        <v>45644</v>
      </c>
      <c r="F3891" s="1">
        <v>45653</v>
      </c>
      <c r="G3891" s="1">
        <v>45650</v>
      </c>
      <c r="H3891" s="1">
        <v>45656</v>
      </c>
      <c r="I3891" s="1">
        <v>45653</v>
      </c>
      <c r="J3891" t="s">
        <v>31</v>
      </c>
      <c r="K3891" t="s">
        <v>39</v>
      </c>
      <c r="L3891">
        <v>6000</v>
      </c>
      <c r="M3891">
        <v>6000</v>
      </c>
      <c r="N3891">
        <v>-3</v>
      </c>
      <c r="O3891" t="s">
        <v>180</v>
      </c>
      <c r="P3891" t="s">
        <v>1422</v>
      </c>
      <c r="Q3891" t="s">
        <v>1423</v>
      </c>
      <c r="R3891" t="s">
        <v>1424</v>
      </c>
      <c r="S3891" t="s">
        <v>3709</v>
      </c>
      <c r="T3891">
        <v>20000</v>
      </c>
    </row>
    <row r="3892" spans="1:20" x14ac:dyDescent="0.3">
      <c r="A3892" t="s">
        <v>4645</v>
      </c>
      <c r="B3892" t="str">
        <f>_xlfn.CONCAT(쿼리1[[#This Row],[주문번호]], "-", 쿼리1[[#This Row],[공정명]])</f>
        <v>20241119-1000160814-합지</v>
      </c>
      <c r="C3892">
        <v>1</v>
      </c>
      <c r="D3892" t="s">
        <v>60</v>
      </c>
      <c r="E3892" s="1">
        <v>45615</v>
      </c>
      <c r="F3892" s="1">
        <v>45624</v>
      </c>
      <c r="G3892" s="1">
        <v>45636</v>
      </c>
      <c r="H3892" s="1">
        <v>45656</v>
      </c>
      <c r="I3892" s="1">
        <v>45640</v>
      </c>
      <c r="J3892" t="s">
        <v>31</v>
      </c>
      <c r="K3892" t="s">
        <v>32</v>
      </c>
      <c r="L3892">
        <v>6000</v>
      </c>
      <c r="M3892">
        <v>6000</v>
      </c>
      <c r="N3892">
        <v>12</v>
      </c>
      <c r="O3892" t="s">
        <v>559</v>
      </c>
      <c r="P3892" t="s">
        <v>4595</v>
      </c>
      <c r="Q3892" t="s">
        <v>42</v>
      </c>
      <c r="R3892" t="s">
        <v>1424</v>
      </c>
      <c r="S3892" t="s">
        <v>3709</v>
      </c>
      <c r="T3892">
        <v>6</v>
      </c>
    </row>
    <row r="3893" spans="1:20" x14ac:dyDescent="0.3">
      <c r="A3893" t="s">
        <v>4646</v>
      </c>
      <c r="B3893" t="str">
        <f>_xlfn.CONCAT(쿼리1[[#This Row],[주문번호]], "-", 쿼리1[[#This Row],[공정명]])</f>
        <v>20241119-1000155014-합지</v>
      </c>
      <c r="C3893">
        <v>1</v>
      </c>
      <c r="D3893" t="s">
        <v>60</v>
      </c>
      <c r="E3893" s="1">
        <v>45615</v>
      </c>
      <c r="F3893" s="1">
        <v>45624</v>
      </c>
      <c r="G3893" s="1">
        <v>45636</v>
      </c>
      <c r="H3893" s="1">
        <v>45656</v>
      </c>
      <c r="I3893" s="1">
        <v>45640</v>
      </c>
      <c r="J3893" t="s">
        <v>31</v>
      </c>
      <c r="K3893" t="s">
        <v>32</v>
      </c>
      <c r="L3893">
        <v>6000</v>
      </c>
      <c r="M3893">
        <v>6000</v>
      </c>
      <c r="N3893">
        <v>12</v>
      </c>
      <c r="O3893" t="s">
        <v>559</v>
      </c>
      <c r="P3893" t="s">
        <v>4647</v>
      </c>
      <c r="Q3893" t="s">
        <v>42</v>
      </c>
      <c r="R3893" t="s">
        <v>1424</v>
      </c>
      <c r="S3893" t="s">
        <v>3709</v>
      </c>
      <c r="T3893">
        <v>6</v>
      </c>
    </row>
    <row r="3894" spans="1:20" x14ac:dyDescent="0.3">
      <c r="A3894" t="s">
        <v>3523</v>
      </c>
      <c r="B3894" t="str">
        <f>_xlfn.CONCAT(쿼리1[[#This Row],[주문번호]], "-", 쿼리1[[#This Row],[공정명]])</f>
        <v>20241119-1000141287-합지</v>
      </c>
      <c r="C3894">
        <v>1</v>
      </c>
      <c r="D3894" t="s">
        <v>60</v>
      </c>
      <c r="E3894" s="1">
        <v>45615</v>
      </c>
      <c r="F3894" s="1">
        <v>45624</v>
      </c>
      <c r="G3894" s="1">
        <v>45636</v>
      </c>
      <c r="H3894" s="1">
        <v>45656</v>
      </c>
      <c r="I3894" s="1">
        <v>45636</v>
      </c>
      <c r="J3894" t="s">
        <v>31</v>
      </c>
      <c r="K3894" t="s">
        <v>32</v>
      </c>
      <c r="L3894">
        <v>3000</v>
      </c>
      <c r="M3894">
        <v>3000</v>
      </c>
      <c r="N3894">
        <v>12</v>
      </c>
      <c r="O3894" t="s">
        <v>180</v>
      </c>
      <c r="P3894" t="s">
        <v>1422</v>
      </c>
      <c r="Q3894" t="s">
        <v>42</v>
      </c>
      <c r="R3894" t="s">
        <v>1424</v>
      </c>
      <c r="S3894" t="s">
        <v>3709</v>
      </c>
      <c r="T3894">
        <v>10000</v>
      </c>
    </row>
    <row r="3895" spans="1:20" x14ac:dyDescent="0.3">
      <c r="A3895" t="s">
        <v>3465</v>
      </c>
      <c r="B3895" t="str">
        <f>_xlfn.CONCAT(쿼리1[[#This Row],[주문번호]], "-", 쿼리1[[#This Row],[공정명]])</f>
        <v>20241209-1000169997-합지</v>
      </c>
      <c r="C3895">
        <v>3</v>
      </c>
      <c r="D3895" t="s">
        <v>60</v>
      </c>
      <c r="E3895" s="1">
        <v>45635</v>
      </c>
      <c r="F3895" s="1">
        <v>45644</v>
      </c>
      <c r="G3895" s="1">
        <v>45644</v>
      </c>
      <c r="H3895" s="1">
        <v>45656</v>
      </c>
      <c r="I3895" s="1">
        <v>45652</v>
      </c>
      <c r="J3895" t="s">
        <v>31</v>
      </c>
      <c r="K3895" t="s">
        <v>39</v>
      </c>
      <c r="L3895">
        <v>12000</v>
      </c>
      <c r="M3895">
        <v>12000</v>
      </c>
      <c r="N3895">
        <v>0</v>
      </c>
      <c r="O3895" t="s">
        <v>201</v>
      </c>
      <c r="P3895" t="s">
        <v>3466</v>
      </c>
      <c r="Q3895" t="s">
        <v>3463</v>
      </c>
      <c r="R3895" t="s">
        <v>3464</v>
      </c>
      <c r="S3895" t="s">
        <v>3709</v>
      </c>
      <c r="T3895">
        <v>46153</v>
      </c>
    </row>
    <row r="3896" spans="1:20" x14ac:dyDescent="0.3">
      <c r="A3896" t="s">
        <v>3461</v>
      </c>
      <c r="B3896" t="str">
        <f>_xlfn.CONCAT(쿼리1[[#This Row],[주문번호]], "-", 쿼리1[[#This Row],[공정명]])</f>
        <v>20241209-141216-합지</v>
      </c>
      <c r="C3896">
        <v>3</v>
      </c>
      <c r="D3896" t="s">
        <v>60</v>
      </c>
      <c r="E3896" s="1">
        <v>45635</v>
      </c>
      <c r="F3896" s="1">
        <v>45644</v>
      </c>
      <c r="G3896" s="1">
        <v>45644</v>
      </c>
      <c r="H3896" s="1">
        <v>45656</v>
      </c>
      <c r="I3896" s="1">
        <v>45653</v>
      </c>
      <c r="J3896" t="s">
        <v>31</v>
      </c>
      <c r="K3896" t="s">
        <v>39</v>
      </c>
      <c r="L3896">
        <v>12000</v>
      </c>
      <c r="M3896">
        <v>12000</v>
      </c>
      <c r="N3896">
        <v>0</v>
      </c>
      <c r="O3896" t="s">
        <v>201</v>
      </c>
      <c r="P3896" t="s">
        <v>3462</v>
      </c>
      <c r="Q3896" t="s">
        <v>3463</v>
      </c>
      <c r="R3896" t="s">
        <v>3464</v>
      </c>
      <c r="S3896" t="s">
        <v>3709</v>
      </c>
      <c r="T3896">
        <v>60000</v>
      </c>
    </row>
    <row r="3897" spans="1:20" x14ac:dyDescent="0.3">
      <c r="A3897" t="s">
        <v>3459</v>
      </c>
      <c r="B3897" t="str">
        <f>_xlfn.CONCAT(쿼리1[[#This Row],[주문번호]], "-", 쿼리1[[#This Row],[공정명]])</f>
        <v>20241101-1000169504-합지</v>
      </c>
      <c r="C3897">
        <v>1</v>
      </c>
      <c r="D3897" t="s">
        <v>60</v>
      </c>
      <c r="E3897" s="1">
        <v>45597</v>
      </c>
      <c r="F3897" s="1">
        <v>45608</v>
      </c>
      <c r="G3897" s="1">
        <v>45602</v>
      </c>
      <c r="H3897" s="1">
        <v>45656</v>
      </c>
      <c r="I3897" s="1">
        <v>45607</v>
      </c>
      <c r="J3897" t="s">
        <v>31</v>
      </c>
      <c r="K3897" t="s">
        <v>39</v>
      </c>
      <c r="L3897">
        <v>18000</v>
      </c>
      <c r="M3897">
        <v>18000</v>
      </c>
      <c r="N3897">
        <v>-6</v>
      </c>
      <c r="O3897" t="s">
        <v>859</v>
      </c>
      <c r="P3897" t="s">
        <v>3458</v>
      </c>
      <c r="Q3897" t="s">
        <v>42</v>
      </c>
      <c r="R3897" t="s">
        <v>1091</v>
      </c>
      <c r="S3897" t="s">
        <v>3709</v>
      </c>
      <c r="T3897">
        <v>97297</v>
      </c>
    </row>
    <row r="3898" spans="1:20" x14ac:dyDescent="0.3">
      <c r="A3898" t="s">
        <v>3149</v>
      </c>
      <c r="B3898" t="str">
        <f>_xlfn.CONCAT(쿼리1[[#This Row],[주문번호]], "-", 쿼리1[[#This Row],[공정명]])</f>
        <v>20241104-1218P0303-합지</v>
      </c>
      <c r="C3898">
        <v>3</v>
      </c>
      <c r="D3898" t="s">
        <v>60</v>
      </c>
      <c r="E3898" s="1">
        <v>45600</v>
      </c>
      <c r="F3898" s="1">
        <v>45609</v>
      </c>
      <c r="G3898" s="1">
        <v>45609</v>
      </c>
      <c r="H3898" s="1">
        <v>45656</v>
      </c>
      <c r="I3898" s="1">
        <v>45614</v>
      </c>
      <c r="J3898" t="s">
        <v>31</v>
      </c>
      <c r="K3898" t="s">
        <v>39</v>
      </c>
      <c r="L3898">
        <v>12000</v>
      </c>
      <c r="M3898">
        <v>12000</v>
      </c>
      <c r="N3898">
        <v>0</v>
      </c>
      <c r="O3898" t="s">
        <v>252</v>
      </c>
      <c r="P3898" t="s">
        <v>3150</v>
      </c>
      <c r="Q3898" t="s">
        <v>3151</v>
      </c>
      <c r="R3898" t="s">
        <v>1562</v>
      </c>
      <c r="S3898" t="s">
        <v>3709</v>
      </c>
      <c r="T3898">
        <v>57142</v>
      </c>
    </row>
    <row r="3899" spans="1:20" x14ac:dyDescent="0.3">
      <c r="A3899" t="s">
        <v>3457</v>
      </c>
      <c r="B3899" t="str">
        <f>_xlfn.CONCAT(쿼리1[[#This Row],[주문번호]], "-", 쿼리1[[#This Row],[공정명]])</f>
        <v>20241108-1000169504-합지</v>
      </c>
      <c r="C3899">
        <v>1</v>
      </c>
      <c r="D3899" t="s">
        <v>60</v>
      </c>
      <c r="E3899" s="1">
        <v>45604</v>
      </c>
      <c r="F3899" s="1">
        <v>45615</v>
      </c>
      <c r="G3899" s="1">
        <v>45614</v>
      </c>
      <c r="H3899" s="1">
        <v>45656</v>
      </c>
      <c r="I3899" s="1">
        <v>45622</v>
      </c>
      <c r="J3899" t="s">
        <v>31</v>
      </c>
      <c r="K3899" t="s">
        <v>39</v>
      </c>
      <c r="L3899">
        <v>6000</v>
      </c>
      <c r="M3899">
        <v>6000</v>
      </c>
      <c r="N3899">
        <v>-1</v>
      </c>
      <c r="O3899" t="s">
        <v>859</v>
      </c>
      <c r="P3899" t="s">
        <v>3458</v>
      </c>
      <c r="Q3899" t="s">
        <v>42</v>
      </c>
      <c r="R3899" t="s">
        <v>1091</v>
      </c>
      <c r="S3899" t="s">
        <v>3709</v>
      </c>
      <c r="T3899">
        <v>32432</v>
      </c>
    </row>
    <row r="3900" spans="1:20" x14ac:dyDescent="0.3">
      <c r="A3900" t="s">
        <v>3453</v>
      </c>
      <c r="B3900" t="str">
        <f>_xlfn.CONCAT(쿼리1[[#This Row],[주문번호]], "-", 쿼리1[[#This Row],[공정명]])</f>
        <v>20241119-131070-합지</v>
      </c>
      <c r="C3900">
        <v>3</v>
      </c>
      <c r="D3900" t="s">
        <v>60</v>
      </c>
      <c r="E3900" s="1">
        <v>45615</v>
      </c>
      <c r="F3900" s="1">
        <v>45624</v>
      </c>
      <c r="G3900" s="1">
        <v>45622</v>
      </c>
      <c r="H3900" s="1">
        <v>45656</v>
      </c>
      <c r="I3900" s="1">
        <v>45625</v>
      </c>
      <c r="J3900" t="s">
        <v>31</v>
      </c>
      <c r="K3900" t="s">
        <v>39</v>
      </c>
      <c r="L3900">
        <v>6000</v>
      </c>
      <c r="M3900">
        <v>6000</v>
      </c>
      <c r="N3900">
        <v>-2</v>
      </c>
      <c r="O3900" t="s">
        <v>91</v>
      </c>
      <c r="P3900" t="s">
        <v>2734</v>
      </c>
      <c r="Q3900" t="s">
        <v>2735</v>
      </c>
      <c r="R3900" t="s">
        <v>2736</v>
      </c>
      <c r="S3900" t="s">
        <v>3709</v>
      </c>
      <c r="T3900">
        <v>19354</v>
      </c>
    </row>
    <row r="3901" spans="1:20" x14ac:dyDescent="0.3">
      <c r="A3901" t="s">
        <v>3452</v>
      </c>
      <c r="B3901" t="str">
        <f>_xlfn.CONCAT(쿼리1[[#This Row],[주문번호]], "-", 쿼리1[[#This Row],[공정명]])</f>
        <v>20241217-11150360-합지</v>
      </c>
      <c r="C3901">
        <v>3</v>
      </c>
      <c r="D3901" t="s">
        <v>60</v>
      </c>
      <c r="E3901" s="1">
        <v>45643</v>
      </c>
      <c r="F3901" s="1">
        <v>45652</v>
      </c>
      <c r="G3901" s="1">
        <v>45650</v>
      </c>
      <c r="H3901" s="1">
        <v>45656</v>
      </c>
      <c r="I3901" s="1">
        <v>45650</v>
      </c>
      <c r="J3901" t="s">
        <v>31</v>
      </c>
      <c r="K3901" t="s">
        <v>39</v>
      </c>
      <c r="L3901">
        <v>6000</v>
      </c>
      <c r="M3901">
        <v>5900</v>
      </c>
      <c r="N3901">
        <v>-2</v>
      </c>
      <c r="O3901" t="s">
        <v>3438</v>
      </c>
      <c r="P3901" t="s">
        <v>3441</v>
      </c>
      <c r="Q3901" t="s">
        <v>3442</v>
      </c>
      <c r="R3901" t="s">
        <v>278</v>
      </c>
      <c r="S3901" t="s">
        <v>3709</v>
      </c>
      <c r="T3901">
        <v>13333</v>
      </c>
    </row>
    <row r="3902" spans="1:20" x14ac:dyDescent="0.3">
      <c r="A3902" t="s">
        <v>3449</v>
      </c>
      <c r="B3902" t="str">
        <f>_xlfn.CONCAT(쿼리1[[#This Row],[주문번호]], "-", 쿼리1[[#This Row],[공정명]])</f>
        <v>20241111-11150362-합지</v>
      </c>
      <c r="C3902">
        <v>3</v>
      </c>
      <c r="D3902" t="s">
        <v>60</v>
      </c>
      <c r="E3902" s="1">
        <v>45607</v>
      </c>
      <c r="F3902" s="1">
        <v>45616</v>
      </c>
      <c r="G3902" s="1">
        <v>45616</v>
      </c>
      <c r="H3902" s="1">
        <v>45656</v>
      </c>
      <c r="I3902" s="1">
        <v>45621</v>
      </c>
      <c r="J3902" t="s">
        <v>31</v>
      </c>
      <c r="K3902" t="s">
        <v>39</v>
      </c>
      <c r="L3902">
        <v>6000</v>
      </c>
      <c r="M3902">
        <v>6000</v>
      </c>
      <c r="N3902">
        <v>0</v>
      </c>
      <c r="O3902" t="s">
        <v>3438</v>
      </c>
      <c r="P3902" t="s">
        <v>3324</v>
      </c>
      <c r="Q3902" t="s">
        <v>3450</v>
      </c>
      <c r="R3902" t="s">
        <v>278</v>
      </c>
      <c r="S3902" t="s">
        <v>3709</v>
      </c>
      <c r="T3902">
        <v>9230</v>
      </c>
    </row>
    <row r="3903" spans="1:20" x14ac:dyDescent="0.3">
      <c r="A3903" t="s">
        <v>3448</v>
      </c>
      <c r="B3903" t="str">
        <f>_xlfn.CONCAT(쿼리1[[#This Row],[주문번호]], "-", 쿼리1[[#This Row],[공정명]])</f>
        <v>20241217-11150361-합지</v>
      </c>
      <c r="C3903">
        <v>3</v>
      </c>
      <c r="D3903" t="s">
        <v>60</v>
      </c>
      <c r="E3903" s="1">
        <v>45643</v>
      </c>
      <c r="F3903" s="1">
        <v>45652</v>
      </c>
      <c r="G3903" s="1">
        <v>45650</v>
      </c>
      <c r="H3903" s="1">
        <v>45656</v>
      </c>
      <c r="I3903" s="1">
        <v>45650</v>
      </c>
      <c r="J3903" t="s">
        <v>31</v>
      </c>
      <c r="K3903" t="s">
        <v>39</v>
      </c>
      <c r="L3903">
        <v>6000</v>
      </c>
      <c r="M3903">
        <v>6000</v>
      </c>
      <c r="N3903">
        <v>-2</v>
      </c>
      <c r="O3903" t="s">
        <v>3438</v>
      </c>
      <c r="P3903" t="s">
        <v>2407</v>
      </c>
      <c r="Q3903" t="s">
        <v>3439</v>
      </c>
      <c r="R3903" t="s">
        <v>278</v>
      </c>
      <c r="S3903" t="s">
        <v>3709</v>
      </c>
      <c r="T3903">
        <v>13333</v>
      </c>
    </row>
    <row r="3904" spans="1:20" x14ac:dyDescent="0.3">
      <c r="A3904" t="s">
        <v>3447</v>
      </c>
      <c r="B3904" t="str">
        <f>_xlfn.CONCAT(쿼리1[[#This Row],[주문번호]], "-", 쿼리1[[#This Row],[공정명]])</f>
        <v>20241111-11150361-합지</v>
      </c>
      <c r="C3904">
        <v>3</v>
      </c>
      <c r="D3904" t="s">
        <v>60</v>
      </c>
      <c r="E3904" s="1">
        <v>45607</v>
      </c>
      <c r="F3904" s="1">
        <v>45616</v>
      </c>
      <c r="G3904" s="1">
        <v>45616</v>
      </c>
      <c r="H3904" s="1">
        <v>45656</v>
      </c>
      <c r="I3904" s="1">
        <v>45621</v>
      </c>
      <c r="J3904" t="s">
        <v>31</v>
      </c>
      <c r="K3904" t="s">
        <v>39</v>
      </c>
      <c r="L3904">
        <v>6000</v>
      </c>
      <c r="M3904">
        <v>6000</v>
      </c>
      <c r="N3904">
        <v>0</v>
      </c>
      <c r="O3904" t="s">
        <v>3438</v>
      </c>
      <c r="P3904" t="s">
        <v>2407</v>
      </c>
      <c r="Q3904" t="s">
        <v>3439</v>
      </c>
      <c r="R3904" t="s">
        <v>278</v>
      </c>
      <c r="S3904" t="s">
        <v>3709</v>
      </c>
      <c r="T3904">
        <v>13333</v>
      </c>
    </row>
    <row r="3905" spans="1:20" x14ac:dyDescent="0.3">
      <c r="A3905" t="s">
        <v>3120</v>
      </c>
      <c r="B3905" t="str">
        <f>_xlfn.CONCAT(쿼리1[[#This Row],[주문번호]], "-", 쿼리1[[#This Row],[공정명]])</f>
        <v>20241205-1000162659-합지</v>
      </c>
      <c r="C3905">
        <v>1</v>
      </c>
      <c r="D3905" t="s">
        <v>60</v>
      </c>
      <c r="E3905" s="1">
        <v>45631</v>
      </c>
      <c r="F3905" s="1">
        <v>45642</v>
      </c>
      <c r="G3905" s="1">
        <v>45636</v>
      </c>
      <c r="H3905" s="1">
        <v>45656</v>
      </c>
      <c r="I3905" s="1">
        <v>45639</v>
      </c>
      <c r="J3905" t="s">
        <v>31</v>
      </c>
      <c r="K3905" t="s">
        <v>39</v>
      </c>
      <c r="L3905">
        <v>6000</v>
      </c>
      <c r="M3905">
        <v>6000</v>
      </c>
      <c r="N3905">
        <v>-6</v>
      </c>
      <c r="O3905" t="s">
        <v>91</v>
      </c>
      <c r="P3905" t="s">
        <v>3121</v>
      </c>
      <c r="Q3905" t="s">
        <v>42</v>
      </c>
      <c r="R3905" t="s">
        <v>3119</v>
      </c>
      <c r="S3905" t="s">
        <v>3709</v>
      </c>
      <c r="T3905">
        <v>15000</v>
      </c>
    </row>
    <row r="3906" spans="1:20" x14ac:dyDescent="0.3">
      <c r="A3906" t="s">
        <v>3136</v>
      </c>
      <c r="B3906" t="str">
        <f>_xlfn.CONCAT(쿼리1[[#This Row],[주문번호]], "-", 쿼리1[[#This Row],[공정명]])</f>
        <v>20241127-1000139380-합지</v>
      </c>
      <c r="C3906">
        <v>3</v>
      </c>
      <c r="D3906" t="s">
        <v>60</v>
      </c>
      <c r="E3906" s="1">
        <v>45623</v>
      </c>
      <c r="F3906" s="1">
        <v>45632</v>
      </c>
      <c r="G3906" s="1">
        <v>45632</v>
      </c>
      <c r="H3906" s="1">
        <v>45656</v>
      </c>
      <c r="I3906" s="1">
        <v>45639</v>
      </c>
      <c r="J3906" t="s">
        <v>31</v>
      </c>
      <c r="K3906" t="s">
        <v>39</v>
      </c>
      <c r="L3906">
        <v>12000</v>
      </c>
      <c r="M3906">
        <v>12000</v>
      </c>
      <c r="N3906">
        <v>0</v>
      </c>
      <c r="O3906" t="s">
        <v>3133</v>
      </c>
      <c r="P3906" t="s">
        <v>3137</v>
      </c>
      <c r="Q3906" t="s">
        <v>3138</v>
      </c>
      <c r="R3906" t="s">
        <v>3135</v>
      </c>
      <c r="S3906" t="s">
        <v>3709</v>
      </c>
      <c r="T3906">
        <v>85714</v>
      </c>
    </row>
    <row r="3907" spans="1:20" x14ac:dyDescent="0.3">
      <c r="A3907" t="s">
        <v>4621</v>
      </c>
      <c r="B3907" t="str">
        <f>_xlfn.CONCAT(쿼리1[[#This Row],[주문번호]], "-", 쿼리1[[#This Row],[공정명]])</f>
        <v>20241010-930002-제대</v>
      </c>
      <c r="C3907">
        <v>3</v>
      </c>
      <c r="D3907" t="s">
        <v>80</v>
      </c>
      <c r="E3907" s="1">
        <v>45575</v>
      </c>
      <c r="F3907" s="1">
        <v>45590</v>
      </c>
      <c r="G3907" s="1">
        <v>45615</v>
      </c>
      <c r="H3907" s="1">
        <v>45656</v>
      </c>
      <c r="I3907" s="1">
        <v>45615</v>
      </c>
      <c r="J3907" t="s">
        <v>31</v>
      </c>
      <c r="K3907" t="s">
        <v>32</v>
      </c>
      <c r="L3907">
        <v>80000</v>
      </c>
      <c r="M3907">
        <v>21150</v>
      </c>
      <c r="N3907">
        <v>25</v>
      </c>
      <c r="O3907" t="s">
        <v>1149</v>
      </c>
      <c r="P3907" t="s">
        <v>306</v>
      </c>
      <c r="Q3907" t="s">
        <v>42</v>
      </c>
      <c r="R3907" t="s">
        <v>199</v>
      </c>
      <c r="S3907" t="s">
        <v>256</v>
      </c>
      <c r="T3907">
        <v>80000</v>
      </c>
    </row>
    <row r="3908" spans="1:20" x14ac:dyDescent="0.3">
      <c r="A3908" t="s">
        <v>4648</v>
      </c>
      <c r="B3908" t="str">
        <f>_xlfn.CONCAT(쿼리1[[#This Row],[주문번호]], "-", 쿼리1[[#This Row],[공정명]])</f>
        <v>20241010-914002-제대</v>
      </c>
      <c r="C3908">
        <v>3</v>
      </c>
      <c r="D3908" t="s">
        <v>80</v>
      </c>
      <c r="E3908" s="1">
        <v>45575</v>
      </c>
      <c r="F3908" s="1">
        <v>45588</v>
      </c>
      <c r="G3908" s="1">
        <v>45610</v>
      </c>
      <c r="H3908" s="1">
        <v>45656</v>
      </c>
      <c r="I3908" s="1">
        <v>45616</v>
      </c>
      <c r="J3908" t="s">
        <v>31</v>
      </c>
      <c r="K3908" t="s">
        <v>32</v>
      </c>
      <c r="L3908">
        <v>120000</v>
      </c>
      <c r="M3908">
        <v>36000</v>
      </c>
      <c r="N3908">
        <v>22</v>
      </c>
      <c r="O3908" t="s">
        <v>4540</v>
      </c>
      <c r="P3908" t="s">
        <v>4649</v>
      </c>
      <c r="Q3908" t="s">
        <v>42</v>
      </c>
      <c r="R3908" t="s">
        <v>199</v>
      </c>
      <c r="S3908" t="s">
        <v>256</v>
      </c>
      <c r="T3908">
        <v>120000</v>
      </c>
    </row>
    <row r="3909" spans="1:20" x14ac:dyDescent="0.3">
      <c r="A3909" t="s">
        <v>4648</v>
      </c>
      <c r="B3909" t="str">
        <f>_xlfn.CONCAT(쿼리1[[#This Row],[주문번호]], "-", 쿼리1[[#This Row],[공정명]])</f>
        <v>20241010-914002-제대</v>
      </c>
      <c r="C3909">
        <v>3</v>
      </c>
      <c r="D3909" t="s">
        <v>80</v>
      </c>
      <c r="E3909" s="1">
        <v>45575</v>
      </c>
      <c r="F3909" s="1">
        <v>45588</v>
      </c>
      <c r="G3909" s="1">
        <v>45611</v>
      </c>
      <c r="H3909" s="1">
        <v>45656</v>
      </c>
      <c r="I3909" s="1">
        <v>45616</v>
      </c>
      <c r="J3909" t="s">
        <v>31</v>
      </c>
      <c r="K3909" t="s">
        <v>32</v>
      </c>
      <c r="L3909">
        <v>120000</v>
      </c>
      <c r="M3909">
        <v>18000</v>
      </c>
      <c r="N3909">
        <v>23</v>
      </c>
      <c r="O3909" t="s">
        <v>4540</v>
      </c>
      <c r="P3909" t="s">
        <v>4649</v>
      </c>
      <c r="Q3909" t="s">
        <v>42</v>
      </c>
      <c r="R3909" t="s">
        <v>199</v>
      </c>
      <c r="S3909" t="s">
        <v>256</v>
      </c>
      <c r="T3909">
        <v>120000</v>
      </c>
    </row>
    <row r="3910" spans="1:20" x14ac:dyDescent="0.3">
      <c r="A3910" t="s">
        <v>4648</v>
      </c>
      <c r="B3910" t="str">
        <f>_xlfn.CONCAT(쿼리1[[#This Row],[주문번호]], "-", 쿼리1[[#This Row],[공정명]])</f>
        <v>20241010-914002-제대</v>
      </c>
      <c r="C3910">
        <v>3</v>
      </c>
      <c r="D3910" t="s">
        <v>80</v>
      </c>
      <c r="E3910" s="1">
        <v>45575</v>
      </c>
      <c r="F3910" s="1">
        <v>45588</v>
      </c>
      <c r="G3910" s="1">
        <v>45616</v>
      </c>
      <c r="H3910" s="1">
        <v>45656</v>
      </c>
      <c r="I3910" s="1">
        <v>45616</v>
      </c>
      <c r="J3910" t="s">
        <v>31</v>
      </c>
      <c r="K3910" t="s">
        <v>32</v>
      </c>
      <c r="L3910">
        <v>120000</v>
      </c>
      <c r="M3910">
        <v>54272</v>
      </c>
      <c r="N3910">
        <v>28</v>
      </c>
      <c r="O3910" t="s">
        <v>4540</v>
      </c>
      <c r="P3910" t="s">
        <v>4649</v>
      </c>
      <c r="Q3910" t="s">
        <v>42</v>
      </c>
      <c r="R3910" t="s">
        <v>199</v>
      </c>
      <c r="S3910" t="s">
        <v>256</v>
      </c>
      <c r="T3910">
        <v>120000</v>
      </c>
    </row>
    <row r="3911" spans="1:20" x14ac:dyDescent="0.3">
      <c r="A3911" t="s">
        <v>4650</v>
      </c>
      <c r="B3911" t="str">
        <f>_xlfn.CONCAT(쿼리1[[#This Row],[주문번호]], "-", 쿼리1[[#This Row],[공정명]])</f>
        <v>20241008-910514-제대</v>
      </c>
      <c r="C3911">
        <v>2</v>
      </c>
      <c r="D3911" t="s">
        <v>80</v>
      </c>
      <c r="E3911" s="1">
        <v>45573</v>
      </c>
      <c r="F3911" s="1">
        <v>45587</v>
      </c>
      <c r="G3911" s="1">
        <v>45589</v>
      </c>
      <c r="H3911" s="1">
        <v>45656</v>
      </c>
      <c r="I3911" s="1">
        <v>45589</v>
      </c>
      <c r="J3911" t="s">
        <v>31</v>
      </c>
      <c r="K3911" t="s">
        <v>32</v>
      </c>
      <c r="L3911">
        <v>2400</v>
      </c>
      <c r="M3911">
        <v>24000</v>
      </c>
      <c r="N3911">
        <v>2</v>
      </c>
      <c r="O3911" t="s">
        <v>4440</v>
      </c>
      <c r="P3911" t="s">
        <v>1869</v>
      </c>
      <c r="Q3911" t="s">
        <v>42</v>
      </c>
      <c r="R3911" t="s">
        <v>199</v>
      </c>
      <c r="S3911" t="s">
        <v>256</v>
      </c>
      <c r="T3911">
        <v>2400</v>
      </c>
    </row>
    <row r="3912" spans="1:20" x14ac:dyDescent="0.3">
      <c r="A3912" t="s">
        <v>4651</v>
      </c>
      <c r="B3912" t="str">
        <f>_xlfn.CONCAT(쿼리1[[#This Row],[주문번호]], "-", 쿼리1[[#This Row],[공정명]])</f>
        <v>20241121-930001-제대</v>
      </c>
      <c r="C3912">
        <v>3</v>
      </c>
      <c r="D3912" t="s">
        <v>80</v>
      </c>
      <c r="E3912" s="1">
        <v>45617</v>
      </c>
      <c r="F3912" s="1">
        <v>45632</v>
      </c>
      <c r="G3912" s="1">
        <v>45639</v>
      </c>
      <c r="H3912" s="1">
        <v>45656</v>
      </c>
      <c r="I3912" s="1">
        <v>45642</v>
      </c>
      <c r="J3912" t="s">
        <v>31</v>
      </c>
      <c r="K3912" t="s">
        <v>32</v>
      </c>
      <c r="L3912">
        <v>92307</v>
      </c>
      <c r="M3912">
        <v>60000</v>
      </c>
      <c r="N3912">
        <v>7</v>
      </c>
      <c r="O3912" t="s">
        <v>1149</v>
      </c>
      <c r="P3912" t="s">
        <v>1174</v>
      </c>
      <c r="Q3912" t="s">
        <v>42</v>
      </c>
      <c r="R3912" t="s">
        <v>199</v>
      </c>
      <c r="S3912" t="s">
        <v>256</v>
      </c>
      <c r="T3912">
        <v>92307</v>
      </c>
    </row>
    <row r="3913" spans="1:20" x14ac:dyDescent="0.3">
      <c r="A3913" t="s">
        <v>4651</v>
      </c>
      <c r="B3913" t="str">
        <f>_xlfn.CONCAT(쿼리1[[#This Row],[주문번호]], "-", 쿼리1[[#This Row],[공정명]])</f>
        <v>20241121-930001-제대</v>
      </c>
      <c r="C3913">
        <v>3</v>
      </c>
      <c r="D3913" t="s">
        <v>80</v>
      </c>
      <c r="E3913" s="1">
        <v>45617</v>
      </c>
      <c r="F3913" s="1">
        <v>45632</v>
      </c>
      <c r="G3913" s="1">
        <v>45642</v>
      </c>
      <c r="H3913" s="1">
        <v>45656</v>
      </c>
      <c r="I3913" s="1">
        <v>45642</v>
      </c>
      <c r="J3913" t="s">
        <v>31</v>
      </c>
      <c r="K3913" t="s">
        <v>32</v>
      </c>
      <c r="L3913">
        <v>92307</v>
      </c>
      <c r="M3913">
        <v>26750</v>
      </c>
      <c r="N3913">
        <v>10</v>
      </c>
      <c r="O3913" t="s">
        <v>1149</v>
      </c>
      <c r="P3913" t="s">
        <v>1174</v>
      </c>
      <c r="Q3913" t="s">
        <v>42</v>
      </c>
      <c r="R3913" t="s">
        <v>199</v>
      </c>
      <c r="S3913" t="s">
        <v>256</v>
      </c>
      <c r="T3913">
        <v>92307</v>
      </c>
    </row>
    <row r="3914" spans="1:20" x14ac:dyDescent="0.3">
      <c r="A3914" t="s">
        <v>4652</v>
      </c>
      <c r="B3914" t="str">
        <f>_xlfn.CONCAT(쿼리1[[#This Row],[주문번호]], "-", 쿼리1[[#This Row],[공정명]])</f>
        <v>20241024-910005-제대</v>
      </c>
      <c r="C3914">
        <v>2</v>
      </c>
      <c r="D3914" t="s">
        <v>80</v>
      </c>
      <c r="E3914" s="1">
        <v>45589</v>
      </c>
      <c r="F3914" s="1">
        <v>45607</v>
      </c>
      <c r="G3914" s="1">
        <v>45607</v>
      </c>
      <c r="H3914" s="1">
        <v>45656</v>
      </c>
      <c r="I3914" s="1">
        <v>45609</v>
      </c>
      <c r="J3914" t="s">
        <v>31</v>
      </c>
      <c r="K3914" t="s">
        <v>39</v>
      </c>
      <c r="L3914">
        <v>120000</v>
      </c>
      <c r="M3914">
        <v>48000</v>
      </c>
      <c r="N3914">
        <v>0</v>
      </c>
      <c r="O3914" t="s">
        <v>1081</v>
      </c>
      <c r="P3914" t="s">
        <v>1180</v>
      </c>
      <c r="Q3914" t="s">
        <v>42</v>
      </c>
      <c r="R3914" t="s">
        <v>199</v>
      </c>
      <c r="S3914" t="s">
        <v>256</v>
      </c>
      <c r="T3914">
        <v>120000</v>
      </c>
    </row>
    <row r="3915" spans="1:20" x14ac:dyDescent="0.3">
      <c r="A3915" t="s">
        <v>4652</v>
      </c>
      <c r="B3915" t="str">
        <f>_xlfn.CONCAT(쿼리1[[#This Row],[주문번호]], "-", 쿼리1[[#This Row],[공정명]])</f>
        <v>20241024-910005-제대</v>
      </c>
      <c r="C3915">
        <v>2</v>
      </c>
      <c r="D3915" t="s">
        <v>80</v>
      </c>
      <c r="E3915" s="1">
        <v>45589</v>
      </c>
      <c r="F3915" s="1">
        <v>45607</v>
      </c>
      <c r="G3915" s="1">
        <v>45609</v>
      </c>
      <c r="H3915" s="1">
        <v>45656</v>
      </c>
      <c r="I3915" s="1">
        <v>45609</v>
      </c>
      <c r="J3915" t="s">
        <v>31</v>
      </c>
      <c r="K3915" t="s">
        <v>32</v>
      </c>
      <c r="L3915">
        <v>120000</v>
      </c>
      <c r="M3915">
        <v>48000</v>
      </c>
      <c r="N3915">
        <v>2</v>
      </c>
      <c r="O3915" t="s">
        <v>1081</v>
      </c>
      <c r="P3915" t="s">
        <v>1180</v>
      </c>
      <c r="Q3915" t="s">
        <v>42</v>
      </c>
      <c r="R3915" t="s">
        <v>199</v>
      </c>
      <c r="S3915" t="s">
        <v>256</v>
      </c>
      <c r="T3915">
        <v>120000</v>
      </c>
    </row>
    <row r="3916" spans="1:20" x14ac:dyDescent="0.3">
      <c r="A3916" t="s">
        <v>4652</v>
      </c>
      <c r="B3916" t="str">
        <f>_xlfn.CONCAT(쿼리1[[#This Row],[주문번호]], "-", 쿼리1[[#This Row],[공정명]])</f>
        <v>20241024-910005-제대</v>
      </c>
      <c r="C3916">
        <v>2</v>
      </c>
      <c r="D3916" t="s">
        <v>80</v>
      </c>
      <c r="E3916" s="1">
        <v>45589</v>
      </c>
      <c r="F3916" s="1">
        <v>45607</v>
      </c>
      <c r="G3916" s="1">
        <v>45609</v>
      </c>
      <c r="H3916" s="1">
        <v>45656</v>
      </c>
      <c r="I3916" s="1">
        <v>45609</v>
      </c>
      <c r="J3916" t="s">
        <v>31</v>
      </c>
      <c r="K3916" t="s">
        <v>32</v>
      </c>
      <c r="L3916">
        <v>120000</v>
      </c>
      <c r="M3916">
        <v>19900</v>
      </c>
      <c r="N3916">
        <v>2</v>
      </c>
      <c r="O3916" t="s">
        <v>1081</v>
      </c>
      <c r="P3916" t="s">
        <v>1180</v>
      </c>
      <c r="Q3916" t="s">
        <v>42</v>
      </c>
      <c r="R3916" t="s">
        <v>199</v>
      </c>
      <c r="S3916" t="s">
        <v>256</v>
      </c>
      <c r="T3916">
        <v>120000</v>
      </c>
    </row>
    <row r="3917" spans="1:20" x14ac:dyDescent="0.3">
      <c r="A3917" t="s">
        <v>4652</v>
      </c>
      <c r="B3917" t="str">
        <f>_xlfn.CONCAT(쿼리1[[#This Row],[주문번호]], "-", 쿼리1[[#This Row],[공정명]])</f>
        <v>20241024-910005-제대</v>
      </c>
      <c r="C3917">
        <v>2</v>
      </c>
      <c r="D3917" t="s">
        <v>80</v>
      </c>
      <c r="E3917" s="1">
        <v>45589</v>
      </c>
      <c r="F3917" s="1">
        <v>45607</v>
      </c>
      <c r="G3917" s="1">
        <v>45596</v>
      </c>
      <c r="H3917" s="1">
        <v>45656</v>
      </c>
      <c r="I3917" s="1">
        <v>45609</v>
      </c>
      <c r="J3917" t="s">
        <v>31</v>
      </c>
      <c r="K3917" t="s">
        <v>39</v>
      </c>
      <c r="L3917">
        <v>120000</v>
      </c>
      <c r="M3917">
        <v>120000</v>
      </c>
      <c r="N3917">
        <v>-11</v>
      </c>
      <c r="O3917" t="s">
        <v>1081</v>
      </c>
      <c r="P3917" t="s">
        <v>1180</v>
      </c>
      <c r="Q3917" t="s">
        <v>42</v>
      </c>
      <c r="R3917" t="s">
        <v>199</v>
      </c>
      <c r="S3917" t="s">
        <v>256</v>
      </c>
      <c r="T3917">
        <v>120000</v>
      </c>
    </row>
    <row r="3918" spans="1:20" x14ac:dyDescent="0.3">
      <c r="A3918" t="s">
        <v>4616</v>
      </c>
      <c r="B3918" t="str">
        <f>_xlfn.CONCAT(쿼리1[[#This Row],[주문번호]], "-", 쿼리1[[#This Row],[공정명]])</f>
        <v>20241025-900017-제대</v>
      </c>
      <c r="C3918">
        <v>2</v>
      </c>
      <c r="D3918" t="s">
        <v>80</v>
      </c>
      <c r="E3918" s="1">
        <v>45590</v>
      </c>
      <c r="F3918" s="1">
        <v>45617</v>
      </c>
      <c r="G3918" s="1">
        <v>45614</v>
      </c>
      <c r="H3918" s="1">
        <v>45656</v>
      </c>
      <c r="I3918" s="1">
        <v>45621</v>
      </c>
      <c r="J3918" t="s">
        <v>31</v>
      </c>
      <c r="K3918" t="s">
        <v>39</v>
      </c>
      <c r="L3918">
        <v>300000</v>
      </c>
      <c r="M3918">
        <v>48000</v>
      </c>
      <c r="N3918">
        <v>-3</v>
      </c>
      <c r="O3918" t="s">
        <v>91</v>
      </c>
      <c r="P3918" t="s">
        <v>596</v>
      </c>
      <c r="Q3918" t="s">
        <v>42</v>
      </c>
      <c r="R3918" t="s">
        <v>199</v>
      </c>
      <c r="S3918" t="s">
        <v>256</v>
      </c>
      <c r="T3918">
        <v>300000</v>
      </c>
    </row>
    <row r="3919" spans="1:20" x14ac:dyDescent="0.3">
      <c r="A3919" t="s">
        <v>4616</v>
      </c>
      <c r="B3919" t="str">
        <f>_xlfn.CONCAT(쿼리1[[#This Row],[주문번호]], "-", 쿼리1[[#This Row],[공정명]])</f>
        <v>20241025-900017-제대</v>
      </c>
      <c r="C3919">
        <v>2</v>
      </c>
      <c r="D3919" t="s">
        <v>80</v>
      </c>
      <c r="E3919" s="1">
        <v>45590</v>
      </c>
      <c r="F3919" s="1">
        <v>45617</v>
      </c>
      <c r="G3919" s="1">
        <v>45614</v>
      </c>
      <c r="H3919" s="1">
        <v>45656</v>
      </c>
      <c r="I3919" s="1">
        <v>45621</v>
      </c>
      <c r="J3919" t="s">
        <v>31</v>
      </c>
      <c r="K3919" t="s">
        <v>39</v>
      </c>
      <c r="L3919">
        <v>300000</v>
      </c>
      <c r="M3919">
        <v>24000</v>
      </c>
      <c r="N3919">
        <v>-3</v>
      </c>
      <c r="O3919" t="s">
        <v>91</v>
      </c>
      <c r="P3919" t="s">
        <v>596</v>
      </c>
      <c r="Q3919" t="s">
        <v>42</v>
      </c>
      <c r="R3919" t="s">
        <v>199</v>
      </c>
      <c r="S3919" t="s">
        <v>256</v>
      </c>
      <c r="T3919">
        <v>300000</v>
      </c>
    </row>
    <row r="3920" spans="1:20" x14ac:dyDescent="0.3">
      <c r="A3920" t="s">
        <v>4616</v>
      </c>
      <c r="B3920" t="str">
        <f>_xlfn.CONCAT(쿼리1[[#This Row],[주문번호]], "-", 쿼리1[[#This Row],[공정명]])</f>
        <v>20241025-900017-제대</v>
      </c>
      <c r="C3920">
        <v>2</v>
      </c>
      <c r="D3920" t="s">
        <v>80</v>
      </c>
      <c r="E3920" s="1">
        <v>45590</v>
      </c>
      <c r="F3920" s="1">
        <v>45617</v>
      </c>
      <c r="G3920" s="1">
        <v>45615</v>
      </c>
      <c r="H3920" s="1">
        <v>45656</v>
      </c>
      <c r="I3920" s="1">
        <v>45621</v>
      </c>
      <c r="J3920" t="s">
        <v>31</v>
      </c>
      <c r="K3920" t="s">
        <v>39</v>
      </c>
      <c r="L3920">
        <v>300000</v>
      </c>
      <c r="M3920">
        <v>24000</v>
      </c>
      <c r="N3920">
        <v>-2</v>
      </c>
      <c r="O3920" t="s">
        <v>91</v>
      </c>
      <c r="P3920" t="s">
        <v>596</v>
      </c>
      <c r="Q3920" t="s">
        <v>42</v>
      </c>
      <c r="R3920" t="s">
        <v>199</v>
      </c>
      <c r="S3920" t="s">
        <v>256</v>
      </c>
      <c r="T3920">
        <v>300000</v>
      </c>
    </row>
    <row r="3921" spans="1:20" x14ac:dyDescent="0.3">
      <c r="A3921" t="s">
        <v>4653</v>
      </c>
      <c r="B3921" t="str">
        <f>_xlfn.CONCAT(쿼리1[[#This Row],[주문번호]], "-", 쿼리1[[#This Row],[공정명]])</f>
        <v>20241007-910511-제대</v>
      </c>
      <c r="C3921">
        <v>3</v>
      </c>
      <c r="D3921" t="s">
        <v>80</v>
      </c>
      <c r="E3921" s="1">
        <v>45572</v>
      </c>
      <c r="F3921" s="1">
        <v>45589</v>
      </c>
      <c r="G3921" s="1">
        <v>45594</v>
      </c>
      <c r="H3921" s="1">
        <v>45656</v>
      </c>
      <c r="I3921" s="1">
        <v>45629</v>
      </c>
      <c r="J3921" t="s">
        <v>31</v>
      </c>
      <c r="K3921" t="s">
        <v>32</v>
      </c>
      <c r="L3921">
        <v>369230</v>
      </c>
      <c r="M3921">
        <v>87500</v>
      </c>
      <c r="N3921">
        <v>5</v>
      </c>
      <c r="O3921" t="s">
        <v>4440</v>
      </c>
      <c r="P3921" t="s">
        <v>2188</v>
      </c>
      <c r="Q3921" t="s">
        <v>42</v>
      </c>
      <c r="R3921" t="s">
        <v>199</v>
      </c>
      <c r="S3921" t="s">
        <v>256</v>
      </c>
      <c r="T3921">
        <v>369230</v>
      </c>
    </row>
    <row r="3922" spans="1:20" x14ac:dyDescent="0.3">
      <c r="A3922" t="s">
        <v>4653</v>
      </c>
      <c r="B3922" t="str">
        <f>_xlfn.CONCAT(쿼리1[[#This Row],[주문번호]], "-", 쿼리1[[#This Row],[공정명]])</f>
        <v>20241007-910511-제대</v>
      </c>
      <c r="C3922">
        <v>3</v>
      </c>
      <c r="D3922" t="s">
        <v>80</v>
      </c>
      <c r="E3922" s="1">
        <v>45572</v>
      </c>
      <c r="F3922" s="1">
        <v>45589</v>
      </c>
      <c r="G3922" s="1">
        <v>45616</v>
      </c>
      <c r="H3922" s="1">
        <v>45656</v>
      </c>
      <c r="I3922" s="1">
        <v>45629</v>
      </c>
      <c r="J3922" t="s">
        <v>31</v>
      </c>
      <c r="K3922" t="s">
        <v>32</v>
      </c>
      <c r="L3922">
        <v>369230</v>
      </c>
      <c r="M3922">
        <v>105000</v>
      </c>
      <c r="N3922">
        <v>27</v>
      </c>
      <c r="O3922" t="s">
        <v>4440</v>
      </c>
      <c r="P3922" t="s">
        <v>2188</v>
      </c>
      <c r="Q3922" t="s">
        <v>42</v>
      </c>
      <c r="R3922" t="s">
        <v>199</v>
      </c>
      <c r="S3922" t="s">
        <v>256</v>
      </c>
      <c r="T3922">
        <v>369230</v>
      </c>
    </row>
    <row r="3923" spans="1:20" x14ac:dyDescent="0.3">
      <c r="A3923" t="s">
        <v>4653</v>
      </c>
      <c r="B3923" t="str">
        <f>_xlfn.CONCAT(쿼리1[[#This Row],[주문번호]], "-", 쿼리1[[#This Row],[공정명]])</f>
        <v>20241007-910511-제대</v>
      </c>
      <c r="C3923">
        <v>3</v>
      </c>
      <c r="D3923" t="s">
        <v>80</v>
      </c>
      <c r="E3923" s="1">
        <v>45572</v>
      </c>
      <c r="F3923" s="1">
        <v>45589</v>
      </c>
      <c r="G3923" s="1">
        <v>45628</v>
      </c>
      <c r="H3923" s="1">
        <v>45656</v>
      </c>
      <c r="I3923" s="1">
        <v>45629</v>
      </c>
      <c r="J3923" t="s">
        <v>31</v>
      </c>
      <c r="K3923" t="s">
        <v>32</v>
      </c>
      <c r="L3923">
        <v>369230</v>
      </c>
      <c r="M3923">
        <v>105000</v>
      </c>
      <c r="N3923">
        <v>39</v>
      </c>
      <c r="O3923" t="s">
        <v>4440</v>
      </c>
      <c r="P3923" t="s">
        <v>2188</v>
      </c>
      <c r="Q3923" t="s">
        <v>42</v>
      </c>
      <c r="R3923" t="s">
        <v>199</v>
      </c>
      <c r="S3923" t="s">
        <v>256</v>
      </c>
      <c r="T3923">
        <v>369230</v>
      </c>
    </row>
    <row r="3924" spans="1:20" x14ac:dyDescent="0.3">
      <c r="A3924" t="s">
        <v>4653</v>
      </c>
      <c r="B3924" t="str">
        <f>_xlfn.CONCAT(쿼리1[[#This Row],[주문번호]], "-", 쿼리1[[#This Row],[공정명]])</f>
        <v>20241007-910511-제대</v>
      </c>
      <c r="C3924">
        <v>3</v>
      </c>
      <c r="D3924" t="s">
        <v>80</v>
      </c>
      <c r="E3924" s="1">
        <v>45572</v>
      </c>
      <c r="F3924" s="1">
        <v>45589</v>
      </c>
      <c r="G3924" s="1">
        <v>45629</v>
      </c>
      <c r="H3924" s="1">
        <v>45656</v>
      </c>
      <c r="I3924" s="1">
        <v>45629</v>
      </c>
      <c r="J3924" t="s">
        <v>31</v>
      </c>
      <c r="K3924" t="s">
        <v>32</v>
      </c>
      <c r="L3924">
        <v>369230</v>
      </c>
      <c r="M3924">
        <v>59870</v>
      </c>
      <c r="N3924">
        <v>40</v>
      </c>
      <c r="O3924" t="s">
        <v>4440</v>
      </c>
      <c r="P3924" t="s">
        <v>2188</v>
      </c>
      <c r="Q3924" t="s">
        <v>42</v>
      </c>
      <c r="R3924" t="s">
        <v>199</v>
      </c>
      <c r="S3924" t="s">
        <v>256</v>
      </c>
      <c r="T3924">
        <v>369230</v>
      </c>
    </row>
    <row r="3925" spans="1:20" x14ac:dyDescent="0.3">
      <c r="A3925" t="s">
        <v>4654</v>
      </c>
      <c r="B3925" t="str">
        <f>_xlfn.CONCAT(쿼리1[[#This Row],[주문번호]], "-", 쿼리1[[#This Row],[공정명]])</f>
        <v>20241114-900005-제대</v>
      </c>
      <c r="C3925">
        <v>2</v>
      </c>
      <c r="D3925" t="s">
        <v>80</v>
      </c>
      <c r="E3925" s="1">
        <v>45610</v>
      </c>
      <c r="F3925" s="1">
        <v>45638</v>
      </c>
      <c r="G3925" s="1">
        <v>45635</v>
      </c>
      <c r="H3925" s="1">
        <v>45656</v>
      </c>
      <c r="I3925" s="1">
        <v>45633</v>
      </c>
      <c r="J3925" t="s">
        <v>101</v>
      </c>
      <c r="K3925" t="s">
        <v>39</v>
      </c>
      <c r="L3925">
        <v>600000</v>
      </c>
      <c r="M3925">
        <v>168000</v>
      </c>
      <c r="N3925">
        <v>-3</v>
      </c>
      <c r="O3925" t="s">
        <v>673</v>
      </c>
      <c r="P3925" t="s">
        <v>676</v>
      </c>
      <c r="Q3925" t="s">
        <v>42</v>
      </c>
      <c r="R3925" t="s">
        <v>199</v>
      </c>
      <c r="S3925" t="s">
        <v>256</v>
      </c>
      <c r="T3925">
        <v>600000</v>
      </c>
    </row>
    <row r="3926" spans="1:20" x14ac:dyDescent="0.3">
      <c r="A3926" t="s">
        <v>4654</v>
      </c>
      <c r="B3926" t="str">
        <f>_xlfn.CONCAT(쿼리1[[#This Row],[주문번호]], "-", 쿼리1[[#This Row],[공정명]])</f>
        <v>20241114-900005-제대</v>
      </c>
      <c r="C3926">
        <v>2</v>
      </c>
      <c r="D3926" t="s">
        <v>80</v>
      </c>
      <c r="E3926" s="1">
        <v>45610</v>
      </c>
      <c r="F3926" s="1">
        <v>45638</v>
      </c>
      <c r="G3926" s="1">
        <v>45637</v>
      </c>
      <c r="H3926" s="1">
        <v>45656</v>
      </c>
      <c r="I3926" s="1">
        <v>45633</v>
      </c>
      <c r="J3926" t="s">
        <v>101</v>
      </c>
      <c r="K3926" t="s">
        <v>39</v>
      </c>
      <c r="L3926">
        <v>600000</v>
      </c>
      <c r="M3926">
        <v>84000</v>
      </c>
      <c r="N3926">
        <v>-1</v>
      </c>
      <c r="O3926" t="s">
        <v>673</v>
      </c>
      <c r="P3926" t="s">
        <v>676</v>
      </c>
      <c r="Q3926" t="s">
        <v>42</v>
      </c>
      <c r="R3926" t="s">
        <v>199</v>
      </c>
      <c r="S3926" t="s">
        <v>256</v>
      </c>
      <c r="T3926">
        <v>600000</v>
      </c>
    </row>
    <row r="3927" spans="1:20" x14ac:dyDescent="0.3">
      <c r="A3927" t="s">
        <v>4638</v>
      </c>
      <c r="B3927" t="str">
        <f>_xlfn.CONCAT(쿼리1[[#This Row],[주문번호]], "-", 쿼리1[[#This Row],[공정명]])</f>
        <v>20240919-1000144917-분단</v>
      </c>
      <c r="C3927">
        <v>2</v>
      </c>
      <c r="D3927" t="s">
        <v>196</v>
      </c>
      <c r="E3927" s="1">
        <v>45554</v>
      </c>
      <c r="F3927" s="1">
        <v>45566</v>
      </c>
      <c r="G3927" s="1">
        <v>45650</v>
      </c>
      <c r="H3927" s="1">
        <v>45656</v>
      </c>
      <c r="I3927" s="1">
        <v>45650</v>
      </c>
      <c r="J3927" t="s">
        <v>31</v>
      </c>
      <c r="K3927" t="s">
        <v>32</v>
      </c>
      <c r="L3927">
        <v>30000</v>
      </c>
      <c r="M3927">
        <v>0</v>
      </c>
      <c r="N3927">
        <v>84</v>
      </c>
      <c r="O3927" t="s">
        <v>3481</v>
      </c>
      <c r="P3927" t="s">
        <v>3482</v>
      </c>
      <c r="Q3927" t="s">
        <v>42</v>
      </c>
      <c r="R3927" t="s">
        <v>758</v>
      </c>
      <c r="S3927" t="s">
        <v>4391</v>
      </c>
      <c r="T3927">
        <v>108</v>
      </c>
    </row>
    <row r="3928" spans="1:20" x14ac:dyDescent="0.3">
      <c r="A3928" t="s">
        <v>914</v>
      </c>
      <c r="B3928" t="str">
        <f>_xlfn.CONCAT(쿼리1[[#This Row],[주문번호]], "-", 쿼리1[[#This Row],[공정명]])</f>
        <v>20241216-1000156851-분단</v>
      </c>
      <c r="C3928">
        <v>4</v>
      </c>
      <c r="D3928" t="s">
        <v>196</v>
      </c>
      <c r="E3928" s="1">
        <v>45642</v>
      </c>
      <c r="F3928" s="1">
        <v>45652</v>
      </c>
      <c r="G3928" s="1"/>
      <c r="H3928" s="1">
        <v>45656</v>
      </c>
      <c r="I3928" s="1"/>
      <c r="J3928" t="s">
        <v>21</v>
      </c>
      <c r="K3928" t="s">
        <v>22</v>
      </c>
      <c r="L3928">
        <v>12000</v>
      </c>
      <c r="O3928" t="s">
        <v>915</v>
      </c>
      <c r="P3928" t="s">
        <v>916</v>
      </c>
      <c r="Q3928" t="s">
        <v>917</v>
      </c>
      <c r="R3928" t="s">
        <v>26</v>
      </c>
      <c r="S3928" t="s">
        <v>4391</v>
      </c>
      <c r="T3928">
        <v>123076</v>
      </c>
    </row>
    <row r="3929" spans="1:20" x14ac:dyDescent="0.3">
      <c r="A3929" t="s">
        <v>3931</v>
      </c>
      <c r="B3929" t="str">
        <f>_xlfn.CONCAT(쿼리1[[#This Row],[주문번호]], "-", 쿼리1[[#This Row],[공정명]])</f>
        <v>20241220-1000169059-분단</v>
      </c>
      <c r="C3929">
        <v>4</v>
      </c>
      <c r="D3929" t="s">
        <v>196</v>
      </c>
      <c r="E3929" s="1">
        <v>45646</v>
      </c>
      <c r="F3929" s="1">
        <v>45657</v>
      </c>
      <c r="G3929" s="1">
        <v>45654</v>
      </c>
      <c r="H3929" s="1">
        <v>45656</v>
      </c>
      <c r="I3929" s="1">
        <v>45654</v>
      </c>
      <c r="J3929" t="s">
        <v>31</v>
      </c>
      <c r="K3929" t="s">
        <v>39</v>
      </c>
      <c r="L3929">
        <v>8000</v>
      </c>
      <c r="M3929">
        <v>8000</v>
      </c>
      <c r="N3929">
        <v>-3</v>
      </c>
      <c r="O3929" t="s">
        <v>3853</v>
      </c>
      <c r="P3929" t="s">
        <v>3932</v>
      </c>
      <c r="Q3929" t="s">
        <v>3933</v>
      </c>
      <c r="R3929" t="s">
        <v>26</v>
      </c>
      <c r="S3929" t="s">
        <v>4391</v>
      </c>
      <c r="T3929">
        <v>32</v>
      </c>
    </row>
    <row r="3930" spans="1:20" x14ac:dyDescent="0.3">
      <c r="A3930" t="s">
        <v>918</v>
      </c>
      <c r="B3930" t="str">
        <f>_xlfn.CONCAT(쿼리1[[#This Row],[주문번호]], "-", 쿼리1[[#This Row],[공정명]])</f>
        <v>20241011-1000156851-분단</v>
      </c>
      <c r="C3930">
        <v>4</v>
      </c>
      <c r="D3930" t="s">
        <v>196</v>
      </c>
      <c r="E3930" s="1">
        <v>45576</v>
      </c>
      <c r="F3930" s="1">
        <v>45588</v>
      </c>
      <c r="G3930" s="1">
        <v>45589</v>
      </c>
      <c r="H3930" s="1">
        <v>45656</v>
      </c>
      <c r="I3930" s="1">
        <v>45595</v>
      </c>
      <c r="J3930" t="s">
        <v>31</v>
      </c>
      <c r="K3930" t="s">
        <v>32</v>
      </c>
      <c r="L3930">
        <v>18000</v>
      </c>
      <c r="M3930">
        <v>18000</v>
      </c>
      <c r="N3930">
        <v>1</v>
      </c>
      <c r="O3930" t="s">
        <v>915</v>
      </c>
      <c r="P3930" t="s">
        <v>916</v>
      </c>
      <c r="Q3930" t="s">
        <v>917</v>
      </c>
      <c r="R3930" t="s">
        <v>26</v>
      </c>
      <c r="S3930" t="s">
        <v>4391</v>
      </c>
      <c r="T3930">
        <v>184615</v>
      </c>
    </row>
    <row r="3931" spans="1:20" x14ac:dyDescent="0.3">
      <c r="A3931" t="s">
        <v>4655</v>
      </c>
      <c r="B3931" t="str">
        <f>_xlfn.CONCAT(쿼리1[[#This Row],[주문번호]], "-", 쿼리1[[#This Row],[공정명]])</f>
        <v>20241002-1000165926-분단</v>
      </c>
      <c r="C3931">
        <v>4</v>
      </c>
      <c r="D3931" t="s">
        <v>196</v>
      </c>
      <c r="E3931" s="1">
        <v>45567</v>
      </c>
      <c r="F3931" s="1">
        <v>45579</v>
      </c>
      <c r="G3931" s="1">
        <v>45583</v>
      </c>
      <c r="H3931" s="1">
        <v>45656</v>
      </c>
      <c r="I3931" s="1">
        <v>45586</v>
      </c>
      <c r="J3931" t="s">
        <v>31</v>
      </c>
      <c r="K3931" t="s">
        <v>32</v>
      </c>
      <c r="L3931">
        <v>18000</v>
      </c>
      <c r="M3931">
        <v>18000</v>
      </c>
      <c r="N3931">
        <v>4</v>
      </c>
      <c r="O3931" t="s">
        <v>1403</v>
      </c>
      <c r="P3931" t="s">
        <v>1404</v>
      </c>
      <c r="Q3931" t="s">
        <v>4244</v>
      </c>
      <c r="R3931" t="s">
        <v>26</v>
      </c>
      <c r="S3931" t="s">
        <v>4391</v>
      </c>
      <c r="T3931">
        <v>36</v>
      </c>
    </row>
    <row r="3932" spans="1:20" x14ac:dyDescent="0.3">
      <c r="A3932" t="s">
        <v>3922</v>
      </c>
      <c r="B3932" t="str">
        <f>_xlfn.CONCAT(쿼리1[[#This Row],[주문번호]], "-", 쿼리1[[#This Row],[공정명]])</f>
        <v>20241212-1000161651-분단</v>
      </c>
      <c r="C3932">
        <v>4</v>
      </c>
      <c r="D3932" t="s">
        <v>196</v>
      </c>
      <c r="E3932" s="1">
        <v>45638</v>
      </c>
      <c r="F3932" s="1">
        <v>45650</v>
      </c>
      <c r="G3932" s="1">
        <v>45654</v>
      </c>
      <c r="H3932" s="1">
        <v>45656</v>
      </c>
      <c r="I3932" s="1">
        <v>45652</v>
      </c>
      <c r="J3932" t="s">
        <v>101</v>
      </c>
      <c r="K3932" t="s">
        <v>32</v>
      </c>
      <c r="L3932">
        <v>4000</v>
      </c>
      <c r="M3932">
        <v>0</v>
      </c>
      <c r="N3932">
        <v>4</v>
      </c>
      <c r="O3932" t="s">
        <v>3853</v>
      </c>
      <c r="P3932" t="s">
        <v>3923</v>
      </c>
      <c r="Q3932" t="s">
        <v>3924</v>
      </c>
      <c r="R3932" t="s">
        <v>26</v>
      </c>
      <c r="S3932" t="s">
        <v>4391</v>
      </c>
      <c r="T3932">
        <v>32</v>
      </c>
    </row>
    <row r="3933" spans="1:20" x14ac:dyDescent="0.3">
      <c r="A3933" t="s">
        <v>4656</v>
      </c>
      <c r="B3933" t="str">
        <f>_xlfn.CONCAT(쿼리1[[#This Row],[주문번호]], "-", 쿼리1[[#This Row],[공정명]])</f>
        <v>20241021-1000169398-분단</v>
      </c>
      <c r="C3933">
        <v>4</v>
      </c>
      <c r="D3933" t="s">
        <v>196</v>
      </c>
      <c r="E3933" s="1">
        <v>45586</v>
      </c>
      <c r="F3933" s="1">
        <v>45596</v>
      </c>
      <c r="G3933" s="1">
        <v>45589</v>
      </c>
      <c r="H3933" s="1">
        <v>45656</v>
      </c>
      <c r="I3933" s="1">
        <v>45589</v>
      </c>
      <c r="J3933" t="s">
        <v>31</v>
      </c>
      <c r="K3933" t="s">
        <v>39</v>
      </c>
      <c r="L3933">
        <v>4000</v>
      </c>
      <c r="M3933">
        <v>4000</v>
      </c>
      <c r="N3933">
        <v>-7</v>
      </c>
      <c r="O3933" t="s">
        <v>3853</v>
      </c>
      <c r="P3933" t="s">
        <v>3854</v>
      </c>
      <c r="Q3933" t="s">
        <v>3855</v>
      </c>
      <c r="R3933" t="s">
        <v>26</v>
      </c>
      <c r="S3933" t="s">
        <v>4391</v>
      </c>
      <c r="T3933">
        <v>32</v>
      </c>
    </row>
    <row r="3934" spans="1:20" x14ac:dyDescent="0.3">
      <c r="A3934" t="s">
        <v>4657</v>
      </c>
      <c r="B3934" t="str">
        <f>_xlfn.CONCAT(쿼리1[[#This Row],[주문번호]], "-", 쿼리1[[#This Row],[공정명]])</f>
        <v>20241022-1000165926-분단</v>
      </c>
      <c r="C3934">
        <v>4</v>
      </c>
      <c r="D3934" t="s">
        <v>196</v>
      </c>
      <c r="E3934" s="1">
        <v>45587</v>
      </c>
      <c r="F3934" s="1">
        <v>45597</v>
      </c>
      <c r="G3934" s="1">
        <v>45597</v>
      </c>
      <c r="H3934" s="1">
        <v>45656</v>
      </c>
      <c r="I3934" s="1">
        <v>45597</v>
      </c>
      <c r="J3934" t="s">
        <v>31</v>
      </c>
      <c r="K3934" t="s">
        <v>39</v>
      </c>
      <c r="L3934">
        <v>18000</v>
      </c>
      <c r="M3934">
        <v>18000</v>
      </c>
      <c r="N3934">
        <v>0</v>
      </c>
      <c r="O3934" t="s">
        <v>1403</v>
      </c>
      <c r="P3934" t="s">
        <v>1404</v>
      </c>
      <c r="Q3934" t="s">
        <v>4244</v>
      </c>
      <c r="R3934" t="s">
        <v>26</v>
      </c>
      <c r="S3934" t="s">
        <v>4391</v>
      </c>
      <c r="T3934">
        <v>36</v>
      </c>
    </row>
    <row r="3935" spans="1:20" x14ac:dyDescent="0.3">
      <c r="A3935" t="s">
        <v>4658</v>
      </c>
      <c r="B3935" t="str">
        <f>_xlfn.CONCAT(쿼리1[[#This Row],[주문번호]], "-", 쿼리1[[#This Row],[공정명]])</f>
        <v>20241024-2000159754-분단</v>
      </c>
      <c r="C3935">
        <v>1</v>
      </c>
      <c r="D3935" t="s">
        <v>196</v>
      </c>
      <c r="E3935" s="1">
        <v>45589</v>
      </c>
      <c r="F3935" s="1">
        <v>45590</v>
      </c>
      <c r="G3935" s="1">
        <v>45590</v>
      </c>
      <c r="H3935" s="1">
        <v>45656</v>
      </c>
      <c r="I3935" s="1">
        <v>45590</v>
      </c>
      <c r="J3935" t="s">
        <v>31</v>
      </c>
      <c r="K3935" t="s">
        <v>39</v>
      </c>
      <c r="L3935">
        <v>12000</v>
      </c>
      <c r="M3935">
        <v>12000</v>
      </c>
      <c r="N3935">
        <v>0</v>
      </c>
      <c r="O3935" t="s">
        <v>507</v>
      </c>
      <c r="P3935" t="s">
        <v>4534</v>
      </c>
      <c r="Q3935" t="s">
        <v>4535</v>
      </c>
      <c r="R3935" t="s">
        <v>26</v>
      </c>
      <c r="S3935" t="s">
        <v>4391</v>
      </c>
      <c r="T3935">
        <v>16</v>
      </c>
    </row>
    <row r="3936" spans="1:20" x14ac:dyDescent="0.3">
      <c r="A3936" t="s">
        <v>3736</v>
      </c>
      <c r="B3936" t="str">
        <f>_xlfn.CONCAT(쿼리1[[#This Row],[주문번호]], "-", 쿼리1[[#This Row],[공정명]])</f>
        <v>20241101-1000165399-분단</v>
      </c>
      <c r="C3936">
        <v>4</v>
      </c>
      <c r="D3936" t="s">
        <v>196</v>
      </c>
      <c r="E3936" s="1">
        <v>45597</v>
      </c>
      <c r="F3936" s="1">
        <v>45608</v>
      </c>
      <c r="G3936" s="1">
        <v>45610</v>
      </c>
      <c r="H3936" s="1">
        <v>45656</v>
      </c>
      <c r="I3936" s="1">
        <v>45610</v>
      </c>
      <c r="J3936" t="s">
        <v>31</v>
      </c>
      <c r="K3936" t="s">
        <v>32</v>
      </c>
      <c r="L3936">
        <v>6000</v>
      </c>
      <c r="M3936">
        <v>6000</v>
      </c>
      <c r="N3936">
        <v>2</v>
      </c>
      <c r="O3936" t="s">
        <v>1403</v>
      </c>
      <c r="P3936" t="s">
        <v>3737</v>
      </c>
      <c r="Q3936" t="s">
        <v>3738</v>
      </c>
      <c r="R3936" t="s">
        <v>26</v>
      </c>
      <c r="S3936" t="s">
        <v>4391</v>
      </c>
      <c r="T3936">
        <v>12</v>
      </c>
    </row>
    <row r="3937" spans="1:20" x14ac:dyDescent="0.3">
      <c r="A3937" t="s">
        <v>3925</v>
      </c>
      <c r="B3937" t="str">
        <f>_xlfn.CONCAT(쿼리1[[#This Row],[주문번호]], "-", 쿼리1[[#This Row],[공정명]])</f>
        <v>20241104-1000154686-분단</v>
      </c>
      <c r="C3937">
        <v>4</v>
      </c>
      <c r="D3937" t="s">
        <v>196</v>
      </c>
      <c r="E3937" s="1">
        <v>45600</v>
      </c>
      <c r="F3937" s="1">
        <v>45610</v>
      </c>
      <c r="G3937" s="1">
        <v>45611</v>
      </c>
      <c r="H3937" s="1">
        <v>45656</v>
      </c>
      <c r="I3937" s="1">
        <v>45611</v>
      </c>
      <c r="J3937" t="s">
        <v>31</v>
      </c>
      <c r="K3937" t="s">
        <v>32</v>
      </c>
      <c r="L3937">
        <v>8000</v>
      </c>
      <c r="M3937">
        <v>6000</v>
      </c>
      <c r="N3937">
        <v>1</v>
      </c>
      <c r="O3937" t="s">
        <v>1533</v>
      </c>
      <c r="P3937" t="s">
        <v>3926</v>
      </c>
      <c r="Q3937" t="s">
        <v>3927</v>
      </c>
      <c r="R3937" t="s">
        <v>26</v>
      </c>
      <c r="S3937" t="s">
        <v>4391</v>
      </c>
      <c r="T3937">
        <v>32</v>
      </c>
    </row>
    <row r="3938" spans="1:20" x14ac:dyDescent="0.3">
      <c r="A3938" t="s">
        <v>951</v>
      </c>
      <c r="B3938" t="str">
        <f>_xlfn.CONCAT(쿼리1[[#This Row],[주문번호]], "-", 쿼리1[[#This Row],[공정명]])</f>
        <v>20241106-1000166501-분단</v>
      </c>
      <c r="C3938">
        <v>4</v>
      </c>
      <c r="D3938" t="s">
        <v>196</v>
      </c>
      <c r="E3938" s="1">
        <v>45602</v>
      </c>
      <c r="F3938" s="1">
        <v>45614</v>
      </c>
      <c r="G3938" s="1">
        <v>45614</v>
      </c>
      <c r="H3938" s="1">
        <v>45656</v>
      </c>
      <c r="I3938" s="1">
        <v>45616</v>
      </c>
      <c r="J3938" t="s">
        <v>31</v>
      </c>
      <c r="K3938" t="s">
        <v>39</v>
      </c>
      <c r="L3938">
        <v>6000</v>
      </c>
      <c r="M3938">
        <v>6000</v>
      </c>
      <c r="N3938">
        <v>0</v>
      </c>
      <c r="O3938" t="s">
        <v>394</v>
      </c>
      <c r="P3938" t="s">
        <v>952</v>
      </c>
      <c r="Q3938" t="s">
        <v>953</v>
      </c>
      <c r="R3938" t="s">
        <v>954</v>
      </c>
      <c r="S3938" t="s">
        <v>4391</v>
      </c>
      <c r="T3938">
        <v>33333</v>
      </c>
    </row>
    <row r="3939" spans="1:20" x14ac:dyDescent="0.3">
      <c r="A3939" t="s">
        <v>4659</v>
      </c>
      <c r="B3939" t="str">
        <f>_xlfn.CONCAT(쿼리1[[#This Row],[주문번호]], "-", 쿼리1[[#This Row],[공정명]])</f>
        <v>20241004-2000160622-분단</v>
      </c>
      <c r="C3939">
        <v>1</v>
      </c>
      <c r="D3939" t="s">
        <v>196</v>
      </c>
      <c r="E3939" s="1">
        <v>45569</v>
      </c>
      <c r="F3939" s="1">
        <v>45572</v>
      </c>
      <c r="G3939" s="1">
        <v>45583</v>
      </c>
      <c r="H3939" s="1">
        <v>45656</v>
      </c>
      <c r="I3939" s="1">
        <v>45583</v>
      </c>
      <c r="J3939" t="s">
        <v>31</v>
      </c>
      <c r="K3939" t="s">
        <v>32</v>
      </c>
      <c r="L3939">
        <v>24000</v>
      </c>
      <c r="M3939">
        <v>24000</v>
      </c>
      <c r="N3939">
        <v>11</v>
      </c>
      <c r="O3939" t="s">
        <v>832</v>
      </c>
      <c r="P3939" t="s">
        <v>4558</v>
      </c>
      <c r="Q3939" t="s">
        <v>4559</v>
      </c>
      <c r="R3939" t="s">
        <v>26</v>
      </c>
      <c r="S3939" t="s">
        <v>4391</v>
      </c>
      <c r="T3939">
        <v>480</v>
      </c>
    </row>
    <row r="3940" spans="1:20" x14ac:dyDescent="0.3">
      <c r="A3940" t="s">
        <v>3928</v>
      </c>
      <c r="B3940" t="str">
        <f>_xlfn.CONCAT(쿼리1[[#This Row],[주문번호]], "-", 쿼리1[[#This Row],[공정명]])</f>
        <v>20241105-1000138622-분단</v>
      </c>
      <c r="C3940">
        <v>4</v>
      </c>
      <c r="D3940" t="s">
        <v>196</v>
      </c>
      <c r="E3940" s="1">
        <v>45601</v>
      </c>
      <c r="F3940" s="1">
        <v>45611</v>
      </c>
      <c r="G3940" s="1">
        <v>45617</v>
      </c>
      <c r="H3940" s="1">
        <v>45656</v>
      </c>
      <c r="I3940" s="1">
        <v>45617</v>
      </c>
      <c r="J3940" t="s">
        <v>31</v>
      </c>
      <c r="K3940" t="s">
        <v>32</v>
      </c>
      <c r="L3940">
        <v>48000</v>
      </c>
      <c r="M3940">
        <v>48000</v>
      </c>
      <c r="N3940">
        <v>6</v>
      </c>
      <c r="O3940" t="s">
        <v>536</v>
      </c>
      <c r="P3940" t="s">
        <v>3929</v>
      </c>
      <c r="Q3940" t="s">
        <v>3930</v>
      </c>
      <c r="R3940" t="s">
        <v>26</v>
      </c>
      <c r="S3940" t="s">
        <v>4391</v>
      </c>
      <c r="T3940">
        <v>192</v>
      </c>
    </row>
    <row r="3941" spans="1:20" x14ac:dyDescent="0.3">
      <c r="A3941" t="s">
        <v>4660</v>
      </c>
      <c r="B3941" t="str">
        <f>_xlfn.CONCAT(쿼리1[[#This Row],[주문번호]], "-", 쿼리1[[#This Row],[공정명]])</f>
        <v>20241002-2000159648-분단</v>
      </c>
      <c r="C3941">
        <v>3</v>
      </c>
      <c r="D3941" t="s">
        <v>196</v>
      </c>
      <c r="E3941" s="1">
        <v>45567</v>
      </c>
      <c r="F3941" s="1">
        <v>45572</v>
      </c>
      <c r="G3941" s="1">
        <v>45581</v>
      </c>
      <c r="H3941" s="1">
        <v>45656</v>
      </c>
      <c r="I3941" s="1">
        <v>45581</v>
      </c>
      <c r="J3941" t="s">
        <v>31</v>
      </c>
      <c r="K3941" t="s">
        <v>32</v>
      </c>
      <c r="L3941">
        <v>20000</v>
      </c>
      <c r="M3941">
        <v>0</v>
      </c>
      <c r="N3941">
        <v>9</v>
      </c>
      <c r="O3941" t="s">
        <v>4459</v>
      </c>
      <c r="P3941" t="s">
        <v>4531</v>
      </c>
      <c r="Q3941" t="s">
        <v>4532</v>
      </c>
      <c r="R3941" t="s">
        <v>26</v>
      </c>
      <c r="S3941" t="s">
        <v>4391</v>
      </c>
      <c r="T3941">
        <v>40</v>
      </c>
    </row>
    <row r="3942" spans="1:20" x14ac:dyDescent="0.3">
      <c r="A3942" t="s">
        <v>2661</v>
      </c>
      <c r="B3942" t="str">
        <f>_xlfn.CONCAT(쿼리1[[#This Row],[주문번호]], "-", 쿼리1[[#This Row],[공정명]])</f>
        <v>20241007-1000155928-분단</v>
      </c>
      <c r="C3942">
        <v>4</v>
      </c>
      <c r="D3942" t="s">
        <v>196</v>
      </c>
      <c r="E3942" s="1">
        <v>45572</v>
      </c>
      <c r="F3942" s="1">
        <v>45586</v>
      </c>
      <c r="G3942" s="1">
        <v>45596</v>
      </c>
      <c r="H3942" s="1">
        <v>45656</v>
      </c>
      <c r="I3942" s="1">
        <v>45597</v>
      </c>
      <c r="J3942" t="s">
        <v>31</v>
      </c>
      <c r="K3942" t="s">
        <v>32</v>
      </c>
      <c r="L3942">
        <v>6000</v>
      </c>
      <c r="M3942">
        <v>6000</v>
      </c>
      <c r="N3942">
        <v>10</v>
      </c>
      <c r="O3942" t="s">
        <v>573</v>
      </c>
      <c r="P3942" t="s">
        <v>574</v>
      </c>
      <c r="Q3942" t="s">
        <v>575</v>
      </c>
      <c r="R3942" t="s">
        <v>26</v>
      </c>
      <c r="S3942" t="s">
        <v>4391</v>
      </c>
      <c r="T3942">
        <v>17142</v>
      </c>
    </row>
    <row r="3943" spans="1:20" x14ac:dyDescent="0.3">
      <c r="A3943" t="s">
        <v>4661</v>
      </c>
      <c r="B3943" t="str">
        <f>_xlfn.CONCAT(쿼리1[[#This Row],[주문번호]], "-", 쿼리1[[#This Row],[공정명]])</f>
        <v>20241015-1000169343-합지</v>
      </c>
      <c r="C3943">
        <v>3</v>
      </c>
      <c r="D3943" t="s">
        <v>60</v>
      </c>
      <c r="E3943" s="1">
        <v>45580</v>
      </c>
      <c r="F3943" s="1">
        <v>45589</v>
      </c>
      <c r="G3943" s="1"/>
      <c r="H3943" s="1">
        <v>45656</v>
      </c>
      <c r="I3943" s="1">
        <v>45619</v>
      </c>
      <c r="J3943" t="s">
        <v>21</v>
      </c>
      <c r="K3943" t="s">
        <v>22</v>
      </c>
      <c r="L3943">
        <v>6000</v>
      </c>
      <c r="O3943" t="s">
        <v>4605</v>
      </c>
      <c r="P3943" t="s">
        <v>4606</v>
      </c>
      <c r="Q3943" t="s">
        <v>4662</v>
      </c>
      <c r="R3943" t="s">
        <v>2713</v>
      </c>
      <c r="S3943" t="s">
        <v>190</v>
      </c>
      <c r="T3943">
        <v>36</v>
      </c>
    </row>
    <row r="3944" spans="1:20" x14ac:dyDescent="0.3">
      <c r="A3944" t="s">
        <v>4661</v>
      </c>
      <c r="B3944" t="str">
        <f>_xlfn.CONCAT(쿼리1[[#This Row],[주문번호]], "-", 쿼리1[[#This Row],[공정명]])</f>
        <v>20241015-1000169343-분단</v>
      </c>
      <c r="C3944">
        <v>4</v>
      </c>
      <c r="D3944" t="s">
        <v>196</v>
      </c>
      <c r="E3944" s="1">
        <v>45580</v>
      </c>
      <c r="F3944" s="1">
        <v>45590</v>
      </c>
      <c r="G3944" s="1"/>
      <c r="H3944" s="1">
        <v>45656</v>
      </c>
      <c r="I3944" s="1">
        <v>45619</v>
      </c>
      <c r="J3944" t="s">
        <v>21</v>
      </c>
      <c r="K3944" t="s">
        <v>22</v>
      </c>
      <c r="L3944">
        <v>6000</v>
      </c>
      <c r="O3944" t="s">
        <v>4605</v>
      </c>
      <c r="P3944" t="s">
        <v>4606</v>
      </c>
      <c r="Q3944" t="s">
        <v>4662</v>
      </c>
      <c r="R3944" t="s">
        <v>2713</v>
      </c>
      <c r="S3944" t="s">
        <v>190</v>
      </c>
      <c r="T3944">
        <v>36</v>
      </c>
    </row>
    <row r="3945" spans="1:20" x14ac:dyDescent="0.3">
      <c r="A3945" t="s">
        <v>4663</v>
      </c>
      <c r="B3945" t="str">
        <f>_xlfn.CONCAT(쿼리1[[#This Row],[주문번호]], "-", 쿼리1[[#This Row],[공정명]])</f>
        <v>20240906-1219P0379-합지</v>
      </c>
      <c r="C3945">
        <v>3</v>
      </c>
      <c r="D3945" t="s">
        <v>60</v>
      </c>
      <c r="E3945" s="1">
        <v>45541</v>
      </c>
      <c r="F3945" s="1">
        <v>45552</v>
      </c>
      <c r="G3945" s="1">
        <v>45546</v>
      </c>
      <c r="H3945" s="1">
        <v>45656</v>
      </c>
      <c r="I3945" s="1">
        <v>45639</v>
      </c>
      <c r="J3945" t="s">
        <v>31</v>
      </c>
      <c r="K3945" t="s">
        <v>39</v>
      </c>
      <c r="L3945">
        <v>6000</v>
      </c>
      <c r="M3945">
        <v>6000</v>
      </c>
      <c r="N3945">
        <v>-6</v>
      </c>
      <c r="O3945" t="s">
        <v>4098</v>
      </c>
      <c r="P3945" t="s">
        <v>4102</v>
      </c>
      <c r="Q3945" t="s">
        <v>4138</v>
      </c>
      <c r="R3945" t="s">
        <v>1562</v>
      </c>
      <c r="S3945" t="s">
        <v>190</v>
      </c>
      <c r="T3945">
        <v>36</v>
      </c>
    </row>
    <row r="3946" spans="1:20" x14ac:dyDescent="0.3">
      <c r="A3946" t="s">
        <v>4663</v>
      </c>
      <c r="B3946" t="str">
        <f>_xlfn.CONCAT(쿼리1[[#This Row],[주문번호]], "-", 쿼리1[[#This Row],[공정명]])</f>
        <v>20240906-1219P0379-합지</v>
      </c>
      <c r="C3946">
        <v>3</v>
      </c>
      <c r="D3946" t="s">
        <v>60</v>
      </c>
      <c r="E3946" s="1">
        <v>45541</v>
      </c>
      <c r="F3946" s="1">
        <v>45552</v>
      </c>
      <c r="G3946" s="1">
        <v>45546</v>
      </c>
      <c r="H3946" s="1">
        <v>45656</v>
      </c>
      <c r="I3946" s="1">
        <v>45639</v>
      </c>
      <c r="J3946" t="s">
        <v>31</v>
      </c>
      <c r="K3946" t="s">
        <v>39</v>
      </c>
      <c r="L3946">
        <v>6000</v>
      </c>
      <c r="M3946">
        <v>6000</v>
      </c>
      <c r="N3946">
        <v>-6</v>
      </c>
      <c r="O3946" t="s">
        <v>4098</v>
      </c>
      <c r="P3946" t="s">
        <v>4102</v>
      </c>
      <c r="Q3946" t="s">
        <v>4138</v>
      </c>
      <c r="R3946" t="s">
        <v>1562</v>
      </c>
      <c r="S3946" t="s">
        <v>190</v>
      </c>
      <c r="T3946">
        <v>36</v>
      </c>
    </row>
    <row r="3947" spans="1:20" x14ac:dyDescent="0.3">
      <c r="A3947" t="s">
        <v>4663</v>
      </c>
      <c r="B3947" t="str">
        <f>_xlfn.CONCAT(쿼리1[[#This Row],[주문번호]], "-", 쿼리1[[#This Row],[공정명]])</f>
        <v>20240906-1219P0379-합지</v>
      </c>
      <c r="C3947">
        <v>3</v>
      </c>
      <c r="D3947" t="s">
        <v>60</v>
      </c>
      <c r="E3947" s="1">
        <v>45541</v>
      </c>
      <c r="F3947" s="1">
        <v>45552</v>
      </c>
      <c r="G3947" s="1">
        <v>45546</v>
      </c>
      <c r="H3947" s="1">
        <v>45656</v>
      </c>
      <c r="I3947" s="1">
        <v>45639</v>
      </c>
      <c r="J3947" t="s">
        <v>31</v>
      </c>
      <c r="K3947" t="s">
        <v>39</v>
      </c>
      <c r="L3947">
        <v>6000</v>
      </c>
      <c r="M3947">
        <v>6000</v>
      </c>
      <c r="N3947">
        <v>-6</v>
      </c>
      <c r="O3947" t="s">
        <v>4098</v>
      </c>
      <c r="P3947" t="s">
        <v>4102</v>
      </c>
      <c r="Q3947" t="s">
        <v>4138</v>
      </c>
      <c r="R3947" t="s">
        <v>1562</v>
      </c>
      <c r="S3947" t="s">
        <v>190</v>
      </c>
      <c r="T3947">
        <v>36</v>
      </c>
    </row>
    <row r="3948" spans="1:20" x14ac:dyDescent="0.3">
      <c r="A3948" t="s">
        <v>4663</v>
      </c>
      <c r="B3948" t="str">
        <f>_xlfn.CONCAT(쿼리1[[#This Row],[주문번호]], "-", 쿼리1[[#This Row],[공정명]])</f>
        <v>20240906-1219P0379-합지</v>
      </c>
      <c r="C3948">
        <v>3</v>
      </c>
      <c r="D3948" t="s">
        <v>60</v>
      </c>
      <c r="E3948" s="1">
        <v>45541</v>
      </c>
      <c r="F3948" s="1">
        <v>45552</v>
      </c>
      <c r="G3948" s="1">
        <v>45546</v>
      </c>
      <c r="H3948" s="1">
        <v>45656</v>
      </c>
      <c r="I3948" s="1">
        <v>45639</v>
      </c>
      <c r="J3948" t="s">
        <v>31</v>
      </c>
      <c r="K3948" t="s">
        <v>39</v>
      </c>
      <c r="L3948">
        <v>6000</v>
      </c>
      <c r="M3948">
        <v>6000</v>
      </c>
      <c r="N3948">
        <v>-6</v>
      </c>
      <c r="O3948" t="s">
        <v>4098</v>
      </c>
      <c r="P3948" t="s">
        <v>4102</v>
      </c>
      <c r="Q3948" t="s">
        <v>4138</v>
      </c>
      <c r="R3948" t="s">
        <v>1562</v>
      </c>
      <c r="S3948" t="s">
        <v>190</v>
      </c>
      <c r="T3948">
        <v>36</v>
      </c>
    </row>
    <row r="3949" spans="1:20" x14ac:dyDescent="0.3">
      <c r="A3949" t="s">
        <v>4663</v>
      </c>
      <c r="B3949" t="str">
        <f>_xlfn.CONCAT(쿼리1[[#This Row],[주문번호]], "-", 쿼리1[[#This Row],[공정명]])</f>
        <v>20240906-1219P0379-분단</v>
      </c>
      <c r="C3949">
        <v>4</v>
      </c>
      <c r="D3949" t="s">
        <v>196</v>
      </c>
      <c r="E3949" s="1">
        <v>45541</v>
      </c>
      <c r="F3949" s="1">
        <v>45553</v>
      </c>
      <c r="G3949" s="1">
        <v>45639</v>
      </c>
      <c r="H3949" s="1">
        <v>45656</v>
      </c>
      <c r="I3949" s="1">
        <v>45639</v>
      </c>
      <c r="J3949" t="s">
        <v>31</v>
      </c>
      <c r="K3949" t="s">
        <v>32</v>
      </c>
      <c r="L3949">
        <v>6000</v>
      </c>
      <c r="M3949">
        <v>6000</v>
      </c>
      <c r="N3949">
        <v>86</v>
      </c>
      <c r="O3949" t="s">
        <v>4098</v>
      </c>
      <c r="P3949" t="s">
        <v>4102</v>
      </c>
      <c r="Q3949" t="s">
        <v>4138</v>
      </c>
      <c r="R3949" t="s">
        <v>1562</v>
      </c>
      <c r="S3949" t="s">
        <v>190</v>
      </c>
      <c r="T3949">
        <v>36</v>
      </c>
    </row>
    <row r="3950" spans="1:20" x14ac:dyDescent="0.3">
      <c r="A3950" t="s">
        <v>4664</v>
      </c>
      <c r="B3950" t="str">
        <f>_xlfn.CONCAT(쿼리1[[#This Row],[주문번호]], "-", 쿼리1[[#This Row],[공정명]])</f>
        <v>20241106-1000158227-합지</v>
      </c>
      <c r="C3950">
        <v>2</v>
      </c>
      <c r="D3950" t="s">
        <v>60</v>
      </c>
      <c r="E3950" s="1">
        <v>45602</v>
      </c>
      <c r="F3950" s="1">
        <v>45611</v>
      </c>
      <c r="G3950" s="1">
        <v>45614</v>
      </c>
      <c r="H3950" s="1">
        <v>45656</v>
      </c>
      <c r="I3950" s="1">
        <v>45621</v>
      </c>
      <c r="J3950" t="s">
        <v>31</v>
      </c>
      <c r="K3950" t="s">
        <v>32</v>
      </c>
      <c r="L3950">
        <v>12000</v>
      </c>
      <c r="M3950">
        <v>12000</v>
      </c>
      <c r="N3950">
        <v>3</v>
      </c>
      <c r="O3950" t="s">
        <v>4098</v>
      </c>
      <c r="P3950" t="s">
        <v>4099</v>
      </c>
      <c r="Q3950" t="s">
        <v>4246</v>
      </c>
      <c r="R3950" t="s">
        <v>1562</v>
      </c>
      <c r="S3950" t="s">
        <v>190</v>
      </c>
      <c r="T3950">
        <v>72</v>
      </c>
    </row>
    <row r="3951" spans="1:20" x14ac:dyDescent="0.3">
      <c r="A3951" t="s">
        <v>4664</v>
      </c>
      <c r="B3951" t="str">
        <f>_xlfn.CONCAT(쿼리1[[#This Row],[주문번호]], "-", 쿼리1[[#This Row],[공정명]])</f>
        <v>20241106-1000158227-합지</v>
      </c>
      <c r="C3951">
        <v>2</v>
      </c>
      <c r="D3951" t="s">
        <v>60</v>
      </c>
      <c r="E3951" s="1">
        <v>45602</v>
      </c>
      <c r="F3951" s="1">
        <v>45611</v>
      </c>
      <c r="G3951" s="1">
        <v>45614</v>
      </c>
      <c r="H3951" s="1">
        <v>45656</v>
      </c>
      <c r="I3951" s="1">
        <v>45621</v>
      </c>
      <c r="J3951" t="s">
        <v>31</v>
      </c>
      <c r="K3951" t="s">
        <v>32</v>
      </c>
      <c r="L3951">
        <v>12000</v>
      </c>
      <c r="M3951">
        <v>12000</v>
      </c>
      <c r="N3951">
        <v>3</v>
      </c>
      <c r="O3951" t="s">
        <v>4098</v>
      </c>
      <c r="P3951" t="s">
        <v>4099</v>
      </c>
      <c r="Q3951" t="s">
        <v>4246</v>
      </c>
      <c r="R3951" t="s">
        <v>1562</v>
      </c>
      <c r="S3951" t="s">
        <v>190</v>
      </c>
      <c r="T3951">
        <v>72</v>
      </c>
    </row>
    <row r="3952" spans="1:20" x14ac:dyDescent="0.3">
      <c r="A3952" t="s">
        <v>4664</v>
      </c>
      <c r="B3952" t="str">
        <f>_xlfn.CONCAT(쿼리1[[#This Row],[주문번호]], "-", 쿼리1[[#This Row],[공정명]])</f>
        <v>20241106-1000158227-합지</v>
      </c>
      <c r="C3952">
        <v>2</v>
      </c>
      <c r="D3952" t="s">
        <v>60</v>
      </c>
      <c r="E3952" s="1">
        <v>45602</v>
      </c>
      <c r="F3952" s="1">
        <v>45611</v>
      </c>
      <c r="G3952" s="1">
        <v>45614</v>
      </c>
      <c r="H3952" s="1">
        <v>45656</v>
      </c>
      <c r="I3952" s="1">
        <v>45621</v>
      </c>
      <c r="J3952" t="s">
        <v>31</v>
      </c>
      <c r="K3952" t="s">
        <v>32</v>
      </c>
      <c r="L3952">
        <v>12000</v>
      </c>
      <c r="M3952">
        <v>12000</v>
      </c>
      <c r="N3952">
        <v>3</v>
      </c>
      <c r="O3952" t="s">
        <v>4098</v>
      </c>
      <c r="P3952" t="s">
        <v>4099</v>
      </c>
      <c r="Q3952" t="s">
        <v>4246</v>
      </c>
      <c r="R3952" t="s">
        <v>1562</v>
      </c>
      <c r="S3952" t="s">
        <v>190</v>
      </c>
      <c r="T3952">
        <v>72</v>
      </c>
    </row>
    <row r="3953" spans="1:20" x14ac:dyDescent="0.3">
      <c r="A3953" t="s">
        <v>4664</v>
      </c>
      <c r="B3953" t="str">
        <f>_xlfn.CONCAT(쿼리1[[#This Row],[주문번호]], "-", 쿼리1[[#This Row],[공정명]])</f>
        <v>20241106-1000158227-합지</v>
      </c>
      <c r="C3953">
        <v>2</v>
      </c>
      <c r="D3953" t="s">
        <v>60</v>
      </c>
      <c r="E3953" s="1">
        <v>45602</v>
      </c>
      <c r="F3953" s="1">
        <v>45611</v>
      </c>
      <c r="G3953" s="1">
        <v>45614</v>
      </c>
      <c r="H3953" s="1">
        <v>45656</v>
      </c>
      <c r="I3953" s="1">
        <v>45621</v>
      </c>
      <c r="J3953" t="s">
        <v>31</v>
      </c>
      <c r="K3953" t="s">
        <v>32</v>
      </c>
      <c r="L3953">
        <v>12000</v>
      </c>
      <c r="M3953">
        <v>12000</v>
      </c>
      <c r="N3953">
        <v>3</v>
      </c>
      <c r="O3953" t="s">
        <v>4098</v>
      </c>
      <c r="P3953" t="s">
        <v>4099</v>
      </c>
      <c r="Q3953" t="s">
        <v>4246</v>
      </c>
      <c r="R3953" t="s">
        <v>1562</v>
      </c>
      <c r="S3953" t="s">
        <v>190</v>
      </c>
      <c r="T3953">
        <v>72</v>
      </c>
    </row>
    <row r="3954" spans="1:20" x14ac:dyDescent="0.3">
      <c r="A3954" t="s">
        <v>3316</v>
      </c>
      <c r="B3954" t="str">
        <f>_xlfn.CONCAT(쿼리1[[#This Row],[주문번호]], "-", 쿼리1[[#This Row],[공정명]])</f>
        <v>20240906-1218P0303-합지</v>
      </c>
      <c r="C3954">
        <v>3</v>
      </c>
      <c r="D3954" t="s">
        <v>60</v>
      </c>
      <c r="E3954" s="1">
        <v>45541</v>
      </c>
      <c r="F3954" s="1">
        <v>45552</v>
      </c>
      <c r="G3954" s="1">
        <v>45548</v>
      </c>
      <c r="H3954" s="1">
        <v>45656</v>
      </c>
      <c r="I3954" s="1">
        <v>45575</v>
      </c>
      <c r="J3954" t="s">
        <v>31</v>
      </c>
      <c r="K3954" t="s">
        <v>39</v>
      </c>
      <c r="L3954">
        <v>12000</v>
      </c>
      <c r="M3954">
        <v>12000</v>
      </c>
      <c r="N3954">
        <v>-4</v>
      </c>
      <c r="O3954" t="s">
        <v>252</v>
      </c>
      <c r="P3954" t="s">
        <v>3150</v>
      </c>
      <c r="Q3954" t="s">
        <v>3151</v>
      </c>
      <c r="R3954" t="s">
        <v>1562</v>
      </c>
      <c r="S3954" t="s">
        <v>190</v>
      </c>
      <c r="T3954">
        <v>57142</v>
      </c>
    </row>
    <row r="3955" spans="1:20" x14ac:dyDescent="0.3">
      <c r="A3955" t="s">
        <v>2771</v>
      </c>
      <c r="B3955" t="str">
        <f>_xlfn.CONCAT(쿼리1[[#This Row],[주문번호]], "-", 쿼리1[[#This Row],[공정명]])</f>
        <v>20240923-1000136494-합지</v>
      </c>
      <c r="C3955">
        <v>3</v>
      </c>
      <c r="D3955" t="s">
        <v>60</v>
      </c>
      <c r="E3955" s="1">
        <v>45558</v>
      </c>
      <c r="F3955" s="1">
        <v>45567</v>
      </c>
      <c r="G3955" s="1">
        <v>45572</v>
      </c>
      <c r="H3955" s="1">
        <v>45656</v>
      </c>
      <c r="I3955" s="1">
        <v>45586</v>
      </c>
      <c r="J3955" t="s">
        <v>31</v>
      </c>
      <c r="K3955" t="s">
        <v>32</v>
      </c>
      <c r="L3955">
        <v>6000</v>
      </c>
      <c r="M3955">
        <v>6000</v>
      </c>
      <c r="N3955">
        <v>5</v>
      </c>
      <c r="O3955" t="s">
        <v>201</v>
      </c>
      <c r="P3955" t="s">
        <v>2772</v>
      </c>
      <c r="Q3955" t="s">
        <v>2773</v>
      </c>
      <c r="R3955" t="s">
        <v>2774</v>
      </c>
      <c r="S3955" t="s">
        <v>190</v>
      </c>
      <c r="T3955">
        <v>28571</v>
      </c>
    </row>
    <row r="3956" spans="1:20" x14ac:dyDescent="0.3">
      <c r="A3956" t="s">
        <v>2775</v>
      </c>
      <c r="B3956" t="str">
        <f>_xlfn.CONCAT(쿼리1[[#This Row],[주문번호]], "-", 쿼리1[[#This Row],[공정명]])</f>
        <v>20240923-1000136504-합지</v>
      </c>
      <c r="C3956">
        <v>3</v>
      </c>
      <c r="D3956" t="s">
        <v>60</v>
      </c>
      <c r="E3956" s="1">
        <v>45558</v>
      </c>
      <c r="F3956" s="1">
        <v>45567</v>
      </c>
      <c r="G3956" s="1">
        <v>45569</v>
      </c>
      <c r="H3956" s="1">
        <v>45656</v>
      </c>
      <c r="I3956" s="1">
        <v>45586</v>
      </c>
      <c r="J3956" t="s">
        <v>31</v>
      </c>
      <c r="K3956" t="s">
        <v>32</v>
      </c>
      <c r="L3956">
        <v>6000</v>
      </c>
      <c r="M3956">
        <v>6000</v>
      </c>
      <c r="N3956">
        <v>2</v>
      </c>
      <c r="O3956" t="s">
        <v>201</v>
      </c>
      <c r="P3956" t="s">
        <v>2776</v>
      </c>
      <c r="Q3956" t="s">
        <v>2777</v>
      </c>
      <c r="R3956" t="s">
        <v>2774</v>
      </c>
      <c r="S3956" t="s">
        <v>190</v>
      </c>
      <c r="T3956">
        <v>25000</v>
      </c>
    </row>
    <row r="3957" spans="1:20" x14ac:dyDescent="0.3">
      <c r="A3957" t="s">
        <v>3318</v>
      </c>
      <c r="B3957" t="str">
        <f>_xlfn.CONCAT(쿼리1[[#This Row],[주문번호]], "-", 쿼리1[[#This Row],[공정명]])</f>
        <v>20241015-1000145684-합지</v>
      </c>
      <c r="C3957">
        <v>1</v>
      </c>
      <c r="D3957" t="s">
        <v>60</v>
      </c>
      <c r="E3957" s="1">
        <v>45580</v>
      </c>
      <c r="F3957" s="1">
        <v>45589</v>
      </c>
      <c r="G3957" s="1">
        <v>45589</v>
      </c>
      <c r="H3957" s="1">
        <v>45656</v>
      </c>
      <c r="I3957" s="1">
        <v>45590</v>
      </c>
      <c r="J3957" t="s">
        <v>31</v>
      </c>
      <c r="K3957" t="s">
        <v>39</v>
      </c>
      <c r="L3957">
        <v>6000</v>
      </c>
      <c r="M3957">
        <v>6000</v>
      </c>
      <c r="N3957">
        <v>0</v>
      </c>
      <c r="O3957" t="s">
        <v>394</v>
      </c>
      <c r="P3957" t="s">
        <v>3319</v>
      </c>
      <c r="Q3957" t="s">
        <v>42</v>
      </c>
      <c r="R3957" t="s">
        <v>3119</v>
      </c>
      <c r="S3957" t="s">
        <v>190</v>
      </c>
      <c r="T3957">
        <v>10000</v>
      </c>
    </row>
    <row r="3958" spans="1:20" x14ac:dyDescent="0.3">
      <c r="A3958" t="s">
        <v>3072</v>
      </c>
      <c r="B3958" t="str">
        <f>_xlfn.CONCAT(쿼리1[[#This Row],[주문번호]], "-", 쿼리1[[#This Row],[공정명]])</f>
        <v>20241226-1000166524-합지</v>
      </c>
      <c r="C3958">
        <v>3</v>
      </c>
      <c r="D3958" t="s">
        <v>60</v>
      </c>
      <c r="E3958" s="1">
        <v>45652</v>
      </c>
      <c r="F3958" s="1">
        <v>45663</v>
      </c>
      <c r="G3958" s="1"/>
      <c r="H3958" s="1">
        <v>45656</v>
      </c>
      <c r="I3958" s="1"/>
      <c r="J3958" t="s">
        <v>21</v>
      </c>
      <c r="K3958" t="s">
        <v>282</v>
      </c>
      <c r="L3958">
        <v>6000</v>
      </c>
      <c r="O3958" t="s">
        <v>615</v>
      </c>
      <c r="P3958" t="s">
        <v>3052</v>
      </c>
      <c r="Q3958" t="s">
        <v>3073</v>
      </c>
      <c r="R3958" t="s">
        <v>2713</v>
      </c>
      <c r="S3958" t="s">
        <v>190</v>
      </c>
      <c r="T3958">
        <v>13333</v>
      </c>
    </row>
    <row r="3959" spans="1:20" x14ac:dyDescent="0.3">
      <c r="A3959" t="s">
        <v>124</v>
      </c>
      <c r="B3959" t="str">
        <f>_xlfn.CONCAT(쿼리1[[#This Row],[주문번호]], "-", 쿼리1[[#This Row],[공정명]])</f>
        <v>20241014-1000164958-분단</v>
      </c>
      <c r="C3959">
        <v>5</v>
      </c>
      <c r="D3959" t="s">
        <v>196</v>
      </c>
      <c r="E3959" s="1">
        <v>45579</v>
      </c>
      <c r="F3959" s="1">
        <v>45589</v>
      </c>
      <c r="G3959" s="1">
        <v>45586</v>
      </c>
      <c r="H3959" s="1">
        <v>45656</v>
      </c>
      <c r="I3959" s="1">
        <v>45590</v>
      </c>
      <c r="J3959" t="s">
        <v>31</v>
      </c>
      <c r="K3959" t="s">
        <v>39</v>
      </c>
      <c r="L3959">
        <v>12000</v>
      </c>
      <c r="M3959">
        <v>12000</v>
      </c>
      <c r="N3959">
        <v>-3</v>
      </c>
      <c r="O3959" t="s">
        <v>102</v>
      </c>
      <c r="P3959" t="s">
        <v>110</v>
      </c>
      <c r="Q3959" t="s">
        <v>125</v>
      </c>
      <c r="R3959" t="s">
        <v>26</v>
      </c>
      <c r="S3959" t="s">
        <v>4391</v>
      </c>
      <c r="T3959">
        <v>40000</v>
      </c>
    </row>
    <row r="3960" spans="1:20" x14ac:dyDescent="0.3">
      <c r="A3960" t="s">
        <v>4665</v>
      </c>
      <c r="B3960" t="str">
        <f>_xlfn.CONCAT(쿼리1[[#This Row],[주문번호]], "-", 쿼리1[[#This Row],[공정명]])</f>
        <v>20241017-1119P0160-분단</v>
      </c>
      <c r="C3960">
        <v>4</v>
      </c>
      <c r="D3960" t="s">
        <v>196</v>
      </c>
      <c r="E3960" s="1">
        <v>45582</v>
      </c>
      <c r="F3960" s="1">
        <v>45594</v>
      </c>
      <c r="G3960" s="1">
        <v>45593</v>
      </c>
      <c r="H3960" s="1">
        <v>45656</v>
      </c>
      <c r="I3960" s="1">
        <v>45593</v>
      </c>
      <c r="J3960" t="s">
        <v>31</v>
      </c>
      <c r="K3960" t="s">
        <v>39</v>
      </c>
      <c r="L3960">
        <v>4000</v>
      </c>
      <c r="M3960">
        <v>4000</v>
      </c>
      <c r="N3960">
        <v>-1</v>
      </c>
      <c r="O3960" t="s">
        <v>1533</v>
      </c>
      <c r="P3960" t="s">
        <v>4666</v>
      </c>
      <c r="Q3960" t="s">
        <v>4667</v>
      </c>
      <c r="R3960" t="s">
        <v>26</v>
      </c>
      <c r="S3960" t="s">
        <v>4391</v>
      </c>
      <c r="T3960">
        <v>16</v>
      </c>
    </row>
    <row r="3961" spans="1:20" x14ac:dyDescent="0.3">
      <c r="A3961" t="s">
        <v>4668</v>
      </c>
      <c r="B3961" t="str">
        <f>_xlfn.CONCAT(쿼리1[[#This Row],[주문번호]], "-", 쿼리1[[#This Row],[공정명]])</f>
        <v>20241017-2000160621-분단</v>
      </c>
      <c r="C3961">
        <v>1</v>
      </c>
      <c r="D3961" t="s">
        <v>196</v>
      </c>
      <c r="E3961" s="1">
        <v>45582</v>
      </c>
      <c r="F3961" s="1">
        <v>45583</v>
      </c>
      <c r="G3961" s="1">
        <v>45586</v>
      </c>
      <c r="H3961" s="1">
        <v>45656</v>
      </c>
      <c r="I3961" s="1">
        <v>45586</v>
      </c>
      <c r="J3961" t="s">
        <v>31</v>
      </c>
      <c r="K3961" t="s">
        <v>32</v>
      </c>
      <c r="L3961">
        <v>18000</v>
      </c>
      <c r="M3961">
        <v>18000</v>
      </c>
      <c r="N3961">
        <v>3</v>
      </c>
      <c r="O3961" t="s">
        <v>832</v>
      </c>
      <c r="P3961" t="s">
        <v>4525</v>
      </c>
      <c r="Q3961" t="s">
        <v>4526</v>
      </c>
      <c r="R3961" t="s">
        <v>26</v>
      </c>
      <c r="S3961" t="s">
        <v>4391</v>
      </c>
      <c r="T3961">
        <v>360</v>
      </c>
    </row>
    <row r="3962" spans="1:20" x14ac:dyDescent="0.3">
      <c r="A3962" t="s">
        <v>2081</v>
      </c>
      <c r="B3962" t="str">
        <f>_xlfn.CONCAT(쿼리1[[#This Row],[주문번호]], "-", 쿼리1[[#This Row],[공정명]])</f>
        <v>20241128-1000140520-분단</v>
      </c>
      <c r="C3962">
        <v>4</v>
      </c>
      <c r="D3962" t="s">
        <v>196</v>
      </c>
      <c r="E3962" s="1">
        <v>45624</v>
      </c>
      <c r="F3962" s="1">
        <v>45636</v>
      </c>
      <c r="G3962" s="1">
        <v>45640</v>
      </c>
      <c r="H3962" s="1">
        <v>45656</v>
      </c>
      <c r="I3962" s="1">
        <v>45644</v>
      </c>
      <c r="J3962" t="s">
        <v>31</v>
      </c>
      <c r="K3962" t="s">
        <v>32</v>
      </c>
      <c r="L3962">
        <v>6000</v>
      </c>
      <c r="M3962">
        <v>6000</v>
      </c>
      <c r="N3962">
        <v>4</v>
      </c>
      <c r="O3962" t="s">
        <v>180</v>
      </c>
      <c r="P3962" t="s">
        <v>2082</v>
      </c>
      <c r="Q3962" t="s">
        <v>2083</v>
      </c>
      <c r="R3962" t="s">
        <v>2084</v>
      </c>
      <c r="S3962" t="s">
        <v>4391</v>
      </c>
      <c r="T3962">
        <v>61538</v>
      </c>
    </row>
    <row r="3963" spans="1:20" x14ac:dyDescent="0.3">
      <c r="A3963" t="s">
        <v>3824</v>
      </c>
      <c r="B3963" t="str">
        <f>_xlfn.CONCAT(쿼리1[[#This Row],[주문번호]], "-", 쿼리1[[#This Row],[공정명]])</f>
        <v>20241104-1000160522-분단</v>
      </c>
      <c r="C3963">
        <v>4</v>
      </c>
      <c r="D3963" t="s">
        <v>196</v>
      </c>
      <c r="E3963" s="1">
        <v>45600</v>
      </c>
      <c r="F3963" s="1">
        <v>45610</v>
      </c>
      <c r="G3963" s="1">
        <v>45614</v>
      </c>
      <c r="H3963" s="1">
        <v>45656</v>
      </c>
      <c r="I3963" s="1">
        <v>45614</v>
      </c>
      <c r="J3963" t="s">
        <v>31</v>
      </c>
      <c r="K3963" t="s">
        <v>32</v>
      </c>
      <c r="L3963">
        <v>12000</v>
      </c>
      <c r="M3963">
        <v>12000</v>
      </c>
      <c r="N3963">
        <v>4</v>
      </c>
      <c r="O3963" t="s">
        <v>180</v>
      </c>
      <c r="P3963" t="s">
        <v>2950</v>
      </c>
      <c r="Q3963" t="s">
        <v>3825</v>
      </c>
      <c r="R3963" t="s">
        <v>2084</v>
      </c>
      <c r="S3963" t="s">
        <v>4391</v>
      </c>
      <c r="T3963">
        <v>48</v>
      </c>
    </row>
    <row r="3964" spans="1:20" x14ac:dyDescent="0.3">
      <c r="A3964" t="s">
        <v>2085</v>
      </c>
      <c r="B3964" t="str">
        <f>_xlfn.CONCAT(쿼리1[[#This Row],[주문번호]], "-", 쿼리1[[#This Row],[공정명]])</f>
        <v>20241210-1000140528-분단</v>
      </c>
      <c r="C3964">
        <v>4</v>
      </c>
      <c r="D3964" t="s">
        <v>196</v>
      </c>
      <c r="E3964" s="1">
        <v>45636</v>
      </c>
      <c r="F3964" s="1">
        <v>45646</v>
      </c>
      <c r="G3964" s="1">
        <v>45650</v>
      </c>
      <c r="H3964" s="1">
        <v>45656</v>
      </c>
      <c r="I3964" s="1">
        <v>45653</v>
      </c>
      <c r="J3964" t="s">
        <v>31</v>
      </c>
      <c r="K3964" t="s">
        <v>32</v>
      </c>
      <c r="L3964">
        <v>6000</v>
      </c>
      <c r="M3964">
        <v>6000</v>
      </c>
      <c r="N3964">
        <v>4</v>
      </c>
      <c r="O3964" t="s">
        <v>180</v>
      </c>
      <c r="P3964" t="s">
        <v>2082</v>
      </c>
      <c r="Q3964" t="s">
        <v>2086</v>
      </c>
      <c r="R3964" t="s">
        <v>2084</v>
      </c>
      <c r="S3964" t="s">
        <v>4391</v>
      </c>
      <c r="T3964">
        <v>61538</v>
      </c>
    </row>
    <row r="3965" spans="1:20" x14ac:dyDescent="0.3">
      <c r="A3965" t="s">
        <v>3826</v>
      </c>
      <c r="B3965" t="str">
        <f>_xlfn.CONCAT(쿼리1[[#This Row],[주문번호]], "-", 쿼리1[[#This Row],[공정명]])</f>
        <v>20241216-1000167360-분단</v>
      </c>
      <c r="C3965">
        <v>4</v>
      </c>
      <c r="D3965" t="s">
        <v>196</v>
      </c>
      <c r="E3965" s="1">
        <v>45642</v>
      </c>
      <c r="F3965" s="1">
        <v>45652</v>
      </c>
      <c r="G3965" s="1">
        <v>45650</v>
      </c>
      <c r="H3965" s="1">
        <v>45656</v>
      </c>
      <c r="I3965" s="1">
        <v>45650</v>
      </c>
      <c r="J3965" t="s">
        <v>31</v>
      </c>
      <c r="K3965" t="s">
        <v>39</v>
      </c>
      <c r="L3965">
        <v>8000</v>
      </c>
      <c r="M3965">
        <v>8000</v>
      </c>
      <c r="N3965">
        <v>-2</v>
      </c>
      <c r="O3965" t="s">
        <v>2694</v>
      </c>
      <c r="P3965" t="s">
        <v>2695</v>
      </c>
      <c r="Q3965" t="s">
        <v>3827</v>
      </c>
      <c r="R3965" t="s">
        <v>2084</v>
      </c>
      <c r="S3965" t="s">
        <v>4391</v>
      </c>
      <c r="T3965">
        <v>24</v>
      </c>
    </row>
    <row r="3966" spans="1:20" x14ac:dyDescent="0.3">
      <c r="A3966" t="s">
        <v>2278</v>
      </c>
      <c r="B3966" t="str">
        <f>_xlfn.CONCAT(쿼리1[[#This Row],[주문번호]], "-", 쿼리1[[#This Row],[공정명]])</f>
        <v>20241023-1000162552-분단</v>
      </c>
      <c r="C3966">
        <v>4</v>
      </c>
      <c r="D3966" t="s">
        <v>196</v>
      </c>
      <c r="E3966" s="1">
        <v>45588</v>
      </c>
      <c r="F3966" s="1">
        <v>45600</v>
      </c>
      <c r="G3966" s="1"/>
      <c r="H3966" s="1">
        <v>45656</v>
      </c>
      <c r="I3966" s="1">
        <v>45621</v>
      </c>
      <c r="J3966" t="s">
        <v>31</v>
      </c>
      <c r="K3966" t="s">
        <v>22</v>
      </c>
      <c r="L3966">
        <v>3000</v>
      </c>
      <c r="O3966" t="s">
        <v>180</v>
      </c>
      <c r="P3966" t="s">
        <v>2279</v>
      </c>
      <c r="Q3966" t="s">
        <v>2280</v>
      </c>
      <c r="R3966" t="s">
        <v>2084</v>
      </c>
      <c r="S3966" t="s">
        <v>4391</v>
      </c>
      <c r="T3966">
        <v>30769</v>
      </c>
    </row>
    <row r="3967" spans="1:20" x14ac:dyDescent="0.3">
      <c r="A3967" t="s">
        <v>2281</v>
      </c>
      <c r="B3967" t="str">
        <f>_xlfn.CONCAT(쿼리1[[#This Row],[주문번호]], "-", 쿼리1[[#This Row],[공정명]])</f>
        <v>20241023-1000162557-분단</v>
      </c>
      <c r="C3967">
        <v>4</v>
      </c>
      <c r="D3967" t="s">
        <v>196</v>
      </c>
      <c r="E3967" s="1">
        <v>45588</v>
      </c>
      <c r="F3967" s="1">
        <v>45600</v>
      </c>
      <c r="G3967" s="1"/>
      <c r="H3967" s="1">
        <v>45656</v>
      </c>
      <c r="I3967" s="1">
        <v>45621</v>
      </c>
      <c r="J3967" t="s">
        <v>31</v>
      </c>
      <c r="K3967" t="s">
        <v>22</v>
      </c>
      <c r="L3967">
        <v>3000</v>
      </c>
      <c r="O3967" t="s">
        <v>180</v>
      </c>
      <c r="P3967" t="s">
        <v>2279</v>
      </c>
      <c r="Q3967" t="s">
        <v>2282</v>
      </c>
      <c r="R3967" t="s">
        <v>2084</v>
      </c>
      <c r="S3967" t="s">
        <v>4391</v>
      </c>
      <c r="T3967">
        <v>30769</v>
      </c>
    </row>
    <row r="3968" spans="1:20" x14ac:dyDescent="0.3">
      <c r="A3968" t="s">
        <v>3829</v>
      </c>
      <c r="B3968" t="str">
        <f>_xlfn.CONCAT(쿼리1[[#This Row],[주문번호]], "-", 쿼리1[[#This Row],[공정명]])</f>
        <v>20241216-1000167363-분단</v>
      </c>
      <c r="C3968">
        <v>4</v>
      </c>
      <c r="D3968" t="s">
        <v>196</v>
      </c>
      <c r="E3968" s="1">
        <v>45642</v>
      </c>
      <c r="F3968" s="1">
        <v>45652</v>
      </c>
      <c r="G3968" s="1">
        <v>45650</v>
      </c>
      <c r="H3968" s="1">
        <v>45656</v>
      </c>
      <c r="I3968" s="1">
        <v>45650</v>
      </c>
      <c r="J3968" t="s">
        <v>31</v>
      </c>
      <c r="K3968" t="s">
        <v>39</v>
      </c>
      <c r="L3968">
        <v>8000</v>
      </c>
      <c r="M3968">
        <v>8000</v>
      </c>
      <c r="N3968">
        <v>-2</v>
      </c>
      <c r="O3968" t="s">
        <v>2694</v>
      </c>
      <c r="P3968" t="s">
        <v>2695</v>
      </c>
      <c r="Q3968" t="s">
        <v>2701</v>
      </c>
      <c r="R3968" t="s">
        <v>2084</v>
      </c>
      <c r="S3968" t="s">
        <v>4391</v>
      </c>
      <c r="T3968">
        <v>24</v>
      </c>
    </row>
    <row r="3969" spans="1:20" x14ac:dyDescent="0.3">
      <c r="A3969" t="s">
        <v>2461</v>
      </c>
      <c r="B3969" t="str">
        <f>_xlfn.CONCAT(쿼리1[[#This Row],[주문번호]], "-", 쿼리1[[#This Row],[공정명]])</f>
        <v>20241202-1420N0002-분단</v>
      </c>
      <c r="C3969">
        <v>2</v>
      </c>
      <c r="D3969" t="s">
        <v>196</v>
      </c>
      <c r="E3969" s="1">
        <v>45628</v>
      </c>
      <c r="F3969" s="1">
        <v>45638</v>
      </c>
      <c r="G3969" s="1">
        <v>45644</v>
      </c>
      <c r="H3969" s="1">
        <v>45656</v>
      </c>
      <c r="I3969" s="1">
        <v>45644</v>
      </c>
      <c r="J3969" t="s">
        <v>31</v>
      </c>
      <c r="K3969" t="s">
        <v>32</v>
      </c>
      <c r="L3969">
        <v>6000</v>
      </c>
      <c r="M3969">
        <v>6000</v>
      </c>
      <c r="N3969">
        <v>6</v>
      </c>
      <c r="O3969" t="s">
        <v>2459</v>
      </c>
      <c r="P3969" t="s">
        <v>2460</v>
      </c>
      <c r="Q3969" t="s">
        <v>42</v>
      </c>
      <c r="R3969" t="s">
        <v>539</v>
      </c>
      <c r="S3969" t="s">
        <v>4391</v>
      </c>
      <c r="T3969">
        <v>11881</v>
      </c>
    </row>
    <row r="3970" spans="1:20" x14ac:dyDescent="0.3">
      <c r="A3970" t="s">
        <v>3820</v>
      </c>
      <c r="B3970" t="str">
        <f>_xlfn.CONCAT(쿼리1[[#This Row],[주문번호]], "-", 쿼리1[[#This Row],[공정명]])</f>
        <v>20241226-1000168142-분단</v>
      </c>
      <c r="C3970">
        <v>4</v>
      </c>
      <c r="D3970" t="s">
        <v>196</v>
      </c>
      <c r="E3970" s="1">
        <v>45652</v>
      </c>
      <c r="F3970" s="1">
        <v>45664</v>
      </c>
      <c r="G3970" s="1"/>
      <c r="H3970" s="1">
        <v>45656</v>
      </c>
      <c r="I3970" s="1"/>
      <c r="J3970" t="s">
        <v>21</v>
      </c>
      <c r="K3970" t="s">
        <v>282</v>
      </c>
      <c r="L3970">
        <v>8000</v>
      </c>
      <c r="O3970" t="s">
        <v>2694</v>
      </c>
      <c r="P3970" t="s">
        <v>3821</v>
      </c>
      <c r="Q3970" t="s">
        <v>3822</v>
      </c>
      <c r="R3970" t="s">
        <v>3823</v>
      </c>
      <c r="S3970" t="s">
        <v>4391</v>
      </c>
      <c r="T3970">
        <v>24</v>
      </c>
    </row>
    <row r="3971" spans="1:20" x14ac:dyDescent="0.3">
      <c r="A3971" t="s">
        <v>4639</v>
      </c>
      <c r="B3971" t="str">
        <f>_xlfn.CONCAT(쿼리1[[#This Row],[주문번호]], "-", 쿼리1[[#This Row],[공정명]])</f>
        <v>20241121-1216P0100-분단</v>
      </c>
      <c r="C3971">
        <v>4</v>
      </c>
      <c r="D3971" t="s">
        <v>196</v>
      </c>
      <c r="E3971" s="1">
        <v>45617</v>
      </c>
      <c r="F3971" s="1">
        <v>45629</v>
      </c>
      <c r="G3971" s="1">
        <v>45630</v>
      </c>
      <c r="H3971" s="1">
        <v>45656</v>
      </c>
      <c r="I3971" s="1">
        <v>45630</v>
      </c>
      <c r="J3971" t="s">
        <v>31</v>
      </c>
      <c r="K3971" t="s">
        <v>32</v>
      </c>
      <c r="L3971">
        <v>6000</v>
      </c>
      <c r="M3971">
        <v>6000</v>
      </c>
      <c r="N3971">
        <v>1</v>
      </c>
      <c r="O3971" t="s">
        <v>1403</v>
      </c>
      <c r="P3971" t="s">
        <v>4000</v>
      </c>
      <c r="Q3971" t="s">
        <v>4001</v>
      </c>
      <c r="R3971" t="s">
        <v>3547</v>
      </c>
      <c r="S3971" t="s">
        <v>4391</v>
      </c>
      <c r="T3971">
        <v>34285</v>
      </c>
    </row>
    <row r="3972" spans="1:20" x14ac:dyDescent="0.3">
      <c r="A3972" t="s">
        <v>4640</v>
      </c>
      <c r="B3972" t="str">
        <f>_xlfn.CONCAT(쿼리1[[#This Row],[주문번호]], "-", 쿼리1[[#This Row],[공정명]])</f>
        <v>20241218-1216P0150-분단</v>
      </c>
      <c r="C3972">
        <v>4</v>
      </c>
      <c r="D3972" t="s">
        <v>196</v>
      </c>
      <c r="E3972" s="1">
        <v>45644</v>
      </c>
      <c r="F3972" s="1">
        <v>45656</v>
      </c>
      <c r="G3972" s="1">
        <v>45654</v>
      </c>
      <c r="H3972" s="1">
        <v>45656</v>
      </c>
      <c r="I3972" s="1">
        <v>45654</v>
      </c>
      <c r="J3972" t="s">
        <v>31</v>
      </c>
      <c r="K3972" t="s">
        <v>39</v>
      </c>
      <c r="L3972">
        <v>6000</v>
      </c>
      <c r="M3972">
        <v>6000</v>
      </c>
      <c r="N3972">
        <v>-2</v>
      </c>
      <c r="O3972" t="s">
        <v>1403</v>
      </c>
      <c r="P3972" t="s">
        <v>4641</v>
      </c>
      <c r="Q3972" t="s">
        <v>4001</v>
      </c>
      <c r="R3972" t="s">
        <v>3547</v>
      </c>
      <c r="S3972" t="s">
        <v>4391</v>
      </c>
      <c r="T3972">
        <v>40</v>
      </c>
    </row>
    <row r="3973" spans="1:20" x14ac:dyDescent="0.3">
      <c r="A3973" t="s">
        <v>1621</v>
      </c>
      <c r="B3973" t="str">
        <f>_xlfn.CONCAT(쿼리1[[#This Row],[주문번호]], "-", 쿼리1[[#This Row],[공정명]])</f>
        <v>20241121-1000148708-분단</v>
      </c>
      <c r="C3973">
        <v>4</v>
      </c>
      <c r="D3973" t="s">
        <v>196</v>
      </c>
      <c r="E3973" s="1">
        <v>45617</v>
      </c>
      <c r="F3973" s="1">
        <v>45629</v>
      </c>
      <c r="G3973" s="1">
        <v>45632</v>
      </c>
      <c r="H3973" s="1">
        <v>45656</v>
      </c>
      <c r="I3973" s="1">
        <v>45635</v>
      </c>
      <c r="J3973" t="s">
        <v>31</v>
      </c>
      <c r="K3973" t="s">
        <v>32</v>
      </c>
      <c r="L3973">
        <v>4000</v>
      </c>
      <c r="M3973">
        <v>4000</v>
      </c>
      <c r="N3973">
        <v>3</v>
      </c>
      <c r="O3973" t="s">
        <v>141</v>
      </c>
      <c r="P3973" t="s">
        <v>924</v>
      </c>
      <c r="Q3973" t="s">
        <v>1619</v>
      </c>
      <c r="R3973" t="s">
        <v>1620</v>
      </c>
      <c r="S3973" t="s">
        <v>4391</v>
      </c>
      <c r="T3973">
        <v>109090</v>
      </c>
    </row>
    <row r="3974" spans="1:20" x14ac:dyDescent="0.3">
      <c r="A3974" t="s">
        <v>4569</v>
      </c>
      <c r="B3974" t="str">
        <f>_xlfn.CONCAT(쿼리1[[#This Row],[주문번호]], "-", 쿼리1[[#This Row],[공정명]])</f>
        <v>20241224-1000170055-분단</v>
      </c>
      <c r="C3974">
        <v>4</v>
      </c>
      <c r="D3974" t="s">
        <v>196</v>
      </c>
      <c r="E3974" s="1">
        <v>45650</v>
      </c>
      <c r="F3974" s="1">
        <v>45660</v>
      </c>
      <c r="G3974" s="1"/>
      <c r="H3974" s="1">
        <v>45656</v>
      </c>
      <c r="I3974" s="1"/>
      <c r="J3974" t="s">
        <v>21</v>
      </c>
      <c r="K3974" t="s">
        <v>282</v>
      </c>
      <c r="L3974">
        <v>4000</v>
      </c>
      <c r="O3974" t="s">
        <v>141</v>
      </c>
      <c r="P3974" t="s">
        <v>4570</v>
      </c>
      <c r="Q3974" t="s">
        <v>4571</v>
      </c>
      <c r="R3974" t="s">
        <v>1999</v>
      </c>
      <c r="S3974" t="s">
        <v>4391</v>
      </c>
      <c r="T3974">
        <v>32</v>
      </c>
    </row>
    <row r="3975" spans="1:20" x14ac:dyDescent="0.3">
      <c r="A3975" t="s">
        <v>3262</v>
      </c>
      <c r="B3975" t="str">
        <f>_xlfn.CONCAT(쿼리1[[#This Row],[주문번호]], "-", 쿼리1[[#This Row],[공정명]])</f>
        <v>20241022-1000139380-합지</v>
      </c>
      <c r="C3975">
        <v>3</v>
      </c>
      <c r="D3975" t="s">
        <v>60</v>
      </c>
      <c r="E3975" s="1">
        <v>45587</v>
      </c>
      <c r="F3975" s="1">
        <v>45595</v>
      </c>
      <c r="G3975" s="1">
        <v>45597</v>
      </c>
      <c r="H3975" s="1">
        <v>45656</v>
      </c>
      <c r="I3975" s="1">
        <v>45604</v>
      </c>
      <c r="J3975" t="s">
        <v>31</v>
      </c>
      <c r="K3975" t="s">
        <v>32</v>
      </c>
      <c r="L3975">
        <v>12000</v>
      </c>
      <c r="M3975">
        <v>12000</v>
      </c>
      <c r="N3975">
        <v>2</v>
      </c>
      <c r="O3975" t="s">
        <v>3133</v>
      </c>
      <c r="P3975" t="s">
        <v>3137</v>
      </c>
      <c r="Q3975" t="s">
        <v>3138</v>
      </c>
      <c r="R3975" t="s">
        <v>3135</v>
      </c>
      <c r="S3975" t="s">
        <v>3709</v>
      </c>
      <c r="T3975">
        <v>85714</v>
      </c>
    </row>
    <row r="3976" spans="1:20" x14ac:dyDescent="0.3">
      <c r="A3976" t="s">
        <v>1624</v>
      </c>
      <c r="B3976" t="str">
        <f>_xlfn.CONCAT(쿼리1[[#This Row],[주문번호]], "-", 쿼리1[[#This Row],[공정명]])</f>
        <v>20241210-1220N0073-합지</v>
      </c>
      <c r="C3976">
        <v>1</v>
      </c>
      <c r="D3976" t="s">
        <v>60</v>
      </c>
      <c r="E3976" s="1">
        <v>45636</v>
      </c>
      <c r="F3976" s="1">
        <v>45645</v>
      </c>
      <c r="G3976" s="1">
        <v>45642</v>
      </c>
      <c r="H3976" s="1">
        <v>45656</v>
      </c>
      <c r="I3976" s="1">
        <v>45648</v>
      </c>
      <c r="J3976" t="s">
        <v>31</v>
      </c>
      <c r="K3976" t="s">
        <v>39</v>
      </c>
      <c r="L3976">
        <v>3000</v>
      </c>
      <c r="M3976">
        <v>3000</v>
      </c>
      <c r="N3976">
        <v>-3</v>
      </c>
      <c r="O3976" t="s">
        <v>559</v>
      </c>
      <c r="P3976" t="s">
        <v>1625</v>
      </c>
      <c r="Q3976" t="s">
        <v>42</v>
      </c>
      <c r="R3976" t="s">
        <v>1626</v>
      </c>
      <c r="S3976" t="s">
        <v>3709</v>
      </c>
      <c r="T3976">
        <v>26086</v>
      </c>
    </row>
    <row r="3977" spans="1:20" x14ac:dyDescent="0.3">
      <c r="A3977" t="s">
        <v>4669</v>
      </c>
      <c r="B3977" t="str">
        <f>_xlfn.CONCAT(쿼리1[[#This Row],[주문번호]], "-", 쿼리1[[#This Row],[공정명]])</f>
        <v>20241220-1216P0156-합지</v>
      </c>
      <c r="C3977">
        <v>3</v>
      </c>
      <c r="D3977" t="s">
        <v>60</v>
      </c>
      <c r="E3977" s="1">
        <v>45646</v>
      </c>
      <c r="F3977" s="1">
        <v>45657</v>
      </c>
      <c r="G3977" s="1"/>
      <c r="H3977" s="1">
        <v>45656</v>
      </c>
      <c r="I3977" s="1"/>
      <c r="J3977" t="s">
        <v>21</v>
      </c>
      <c r="K3977" t="s">
        <v>282</v>
      </c>
      <c r="L3977">
        <v>8000</v>
      </c>
      <c r="O3977" t="s">
        <v>4670</v>
      </c>
      <c r="P3977" t="s">
        <v>4671</v>
      </c>
      <c r="Q3977" t="s">
        <v>4672</v>
      </c>
      <c r="R3977" t="s">
        <v>2774</v>
      </c>
      <c r="S3977" t="s">
        <v>3709</v>
      </c>
      <c r="T3977">
        <v>8</v>
      </c>
    </row>
    <row r="3978" spans="1:20" x14ac:dyDescent="0.3">
      <c r="A3978" t="s">
        <v>3084</v>
      </c>
      <c r="B3978" t="str">
        <f>_xlfn.CONCAT(쿼리1[[#This Row],[주문번호]], "-", 쿼리1[[#This Row],[공정명]])</f>
        <v>20241101-1000148565-합지</v>
      </c>
      <c r="C3978">
        <v>1</v>
      </c>
      <c r="D3978" t="s">
        <v>60</v>
      </c>
      <c r="E3978" s="1">
        <v>45597</v>
      </c>
      <c r="F3978" s="1">
        <v>45608</v>
      </c>
      <c r="G3978" s="1">
        <v>45605</v>
      </c>
      <c r="H3978" s="1">
        <v>45656</v>
      </c>
      <c r="I3978" s="1">
        <v>45607</v>
      </c>
      <c r="J3978" t="s">
        <v>31</v>
      </c>
      <c r="K3978" t="s">
        <v>39</v>
      </c>
      <c r="L3978">
        <v>6000</v>
      </c>
      <c r="M3978">
        <v>3000</v>
      </c>
      <c r="N3978">
        <v>-3</v>
      </c>
      <c r="O3978" t="s">
        <v>2410</v>
      </c>
      <c r="P3978" t="s">
        <v>3085</v>
      </c>
      <c r="Q3978" t="s">
        <v>3086</v>
      </c>
      <c r="R3978" t="s">
        <v>2784</v>
      </c>
      <c r="S3978" t="s">
        <v>3709</v>
      </c>
      <c r="T3978">
        <v>14571</v>
      </c>
    </row>
    <row r="3979" spans="1:20" x14ac:dyDescent="0.3">
      <c r="A3979" t="s">
        <v>3175</v>
      </c>
      <c r="B3979" t="str">
        <f>_xlfn.CONCAT(쿼리1[[#This Row],[주문번호]], "-", 쿼리1[[#This Row],[공정명]])</f>
        <v>20241212-1000164143-합지</v>
      </c>
      <c r="C3979">
        <v>3</v>
      </c>
      <c r="D3979" t="s">
        <v>60</v>
      </c>
      <c r="E3979" s="1">
        <v>45638</v>
      </c>
      <c r="F3979" s="1">
        <v>45645</v>
      </c>
      <c r="G3979" s="1">
        <v>45646</v>
      </c>
      <c r="H3979" s="1">
        <v>45656</v>
      </c>
      <c r="I3979" s="1">
        <v>45652</v>
      </c>
      <c r="J3979" t="s">
        <v>31</v>
      </c>
      <c r="K3979" t="s">
        <v>32</v>
      </c>
      <c r="L3979">
        <v>6000</v>
      </c>
      <c r="M3979">
        <v>6000</v>
      </c>
      <c r="N3979">
        <v>1</v>
      </c>
      <c r="O3979" t="s">
        <v>2410</v>
      </c>
      <c r="P3979" t="s">
        <v>3176</v>
      </c>
      <c r="Q3979" t="s">
        <v>3177</v>
      </c>
      <c r="R3979" t="s">
        <v>2784</v>
      </c>
      <c r="S3979" t="s">
        <v>3709</v>
      </c>
      <c r="T3979">
        <v>30000</v>
      </c>
    </row>
    <row r="3980" spans="1:20" x14ac:dyDescent="0.3">
      <c r="A3980" t="s">
        <v>3180</v>
      </c>
      <c r="B3980" t="str">
        <f>_xlfn.CONCAT(쿼리1[[#This Row],[주문번호]], "-", 쿼리1[[#This Row],[공정명]])</f>
        <v>20241212-1000165249-합지</v>
      </c>
      <c r="C3980">
        <v>3</v>
      </c>
      <c r="D3980" t="s">
        <v>60</v>
      </c>
      <c r="E3980" s="1">
        <v>45638</v>
      </c>
      <c r="F3980" s="1">
        <v>45649</v>
      </c>
      <c r="G3980" s="1">
        <v>45646</v>
      </c>
      <c r="H3980" s="1">
        <v>45656</v>
      </c>
      <c r="I3980" s="1">
        <v>45649</v>
      </c>
      <c r="J3980" t="s">
        <v>31</v>
      </c>
      <c r="K3980" t="s">
        <v>39</v>
      </c>
      <c r="L3980">
        <v>6000</v>
      </c>
      <c r="M3980">
        <v>5370</v>
      </c>
      <c r="N3980">
        <v>-3</v>
      </c>
      <c r="O3980" t="s">
        <v>106</v>
      </c>
      <c r="P3980" t="s">
        <v>3181</v>
      </c>
      <c r="Q3980" t="s">
        <v>3182</v>
      </c>
      <c r="R3980" t="s">
        <v>2784</v>
      </c>
      <c r="S3980" t="s">
        <v>3709</v>
      </c>
      <c r="T3980">
        <v>22222</v>
      </c>
    </row>
    <row r="3981" spans="1:20" x14ac:dyDescent="0.3">
      <c r="A3981" t="s">
        <v>3146</v>
      </c>
      <c r="B3981" t="str">
        <f>_xlfn.CONCAT(쿼리1[[#This Row],[주문번호]], "-", 쿼리1[[#This Row],[공정명]])</f>
        <v>20241129-1000168406-합지</v>
      </c>
      <c r="C3981">
        <v>3</v>
      </c>
      <c r="D3981" t="s">
        <v>60</v>
      </c>
      <c r="E3981" s="1">
        <v>45625</v>
      </c>
      <c r="F3981" s="1">
        <v>45635</v>
      </c>
      <c r="G3981" s="1">
        <v>45632</v>
      </c>
      <c r="H3981" s="1">
        <v>45656</v>
      </c>
      <c r="I3981" s="1">
        <v>45635</v>
      </c>
      <c r="J3981" t="s">
        <v>31</v>
      </c>
      <c r="K3981" t="s">
        <v>39</v>
      </c>
      <c r="L3981">
        <v>6000</v>
      </c>
      <c r="M3981">
        <v>6000</v>
      </c>
      <c r="N3981">
        <v>-3</v>
      </c>
      <c r="O3981" t="s">
        <v>731</v>
      </c>
      <c r="P3981" t="s">
        <v>3147</v>
      </c>
      <c r="Q3981" t="s">
        <v>3148</v>
      </c>
      <c r="R3981" t="s">
        <v>2732</v>
      </c>
      <c r="S3981" t="s">
        <v>3709</v>
      </c>
      <c r="T3981">
        <v>40000</v>
      </c>
    </row>
    <row r="3982" spans="1:20" x14ac:dyDescent="0.3">
      <c r="A3982" t="s">
        <v>3311</v>
      </c>
      <c r="B3982" t="str">
        <f>_xlfn.CONCAT(쿼리1[[#This Row],[주문번호]], "-", 쿼리1[[#This Row],[공정명]])</f>
        <v>20241129-1000168411-합지</v>
      </c>
      <c r="C3982">
        <v>3</v>
      </c>
      <c r="D3982" t="s">
        <v>60</v>
      </c>
      <c r="E3982" s="1">
        <v>45625</v>
      </c>
      <c r="F3982" s="1">
        <v>45635</v>
      </c>
      <c r="G3982" s="1">
        <v>45632</v>
      </c>
      <c r="H3982" s="1">
        <v>45656</v>
      </c>
      <c r="I3982" s="1">
        <v>45637</v>
      </c>
      <c r="J3982" t="s">
        <v>31</v>
      </c>
      <c r="K3982" t="s">
        <v>39</v>
      </c>
      <c r="L3982">
        <v>12000</v>
      </c>
      <c r="M3982">
        <v>12000</v>
      </c>
      <c r="N3982">
        <v>-3</v>
      </c>
      <c r="O3982" t="s">
        <v>731</v>
      </c>
      <c r="P3982" t="s">
        <v>3312</v>
      </c>
      <c r="Q3982" t="s">
        <v>3313</v>
      </c>
      <c r="R3982" t="s">
        <v>2732</v>
      </c>
      <c r="S3982" t="s">
        <v>3709</v>
      </c>
      <c r="T3982">
        <v>92307</v>
      </c>
    </row>
    <row r="3983" spans="1:20" x14ac:dyDescent="0.3">
      <c r="A3983" t="s">
        <v>3556</v>
      </c>
      <c r="B3983" t="str">
        <f>_xlfn.CONCAT(쿼리1[[#This Row],[주문번호]], "-", 쿼리1[[#This Row],[공정명]])</f>
        <v>20241030-12150353-합지</v>
      </c>
      <c r="C3983">
        <v>3</v>
      </c>
      <c r="D3983" t="s">
        <v>60</v>
      </c>
      <c r="E3983" s="1">
        <v>45595</v>
      </c>
      <c r="F3983" s="1">
        <v>45604</v>
      </c>
      <c r="G3983" s="1">
        <v>45604</v>
      </c>
      <c r="H3983" s="1">
        <v>45656</v>
      </c>
      <c r="I3983" s="1">
        <v>45611</v>
      </c>
      <c r="J3983" t="s">
        <v>31</v>
      </c>
      <c r="K3983" t="s">
        <v>39</v>
      </c>
      <c r="L3983">
        <v>6000</v>
      </c>
      <c r="M3983">
        <v>6000</v>
      </c>
      <c r="N3983">
        <v>0</v>
      </c>
      <c r="O3983" t="s">
        <v>3557</v>
      </c>
      <c r="P3983" t="s">
        <v>3558</v>
      </c>
      <c r="Q3983" t="s">
        <v>3559</v>
      </c>
      <c r="R3983" t="s">
        <v>3560</v>
      </c>
      <c r="S3983" t="s">
        <v>3709</v>
      </c>
      <c r="T3983">
        <v>30000</v>
      </c>
    </row>
    <row r="3984" spans="1:20" x14ac:dyDescent="0.3">
      <c r="A3984" t="s">
        <v>2340</v>
      </c>
      <c r="B3984" t="str">
        <f>_xlfn.CONCAT(쿼리1[[#This Row],[주문번호]], "-", 쿼리1[[#This Row],[공정명]])</f>
        <v>20241205-1000159007-합지</v>
      </c>
      <c r="C3984">
        <v>3</v>
      </c>
      <c r="D3984" t="s">
        <v>60</v>
      </c>
      <c r="E3984" s="1">
        <v>45631</v>
      </c>
      <c r="F3984" s="1">
        <v>45642</v>
      </c>
      <c r="G3984" s="1">
        <v>45642</v>
      </c>
      <c r="H3984" s="1">
        <v>45656</v>
      </c>
      <c r="I3984" s="1">
        <v>45646</v>
      </c>
      <c r="J3984" t="s">
        <v>31</v>
      </c>
      <c r="K3984" t="s">
        <v>39</v>
      </c>
      <c r="L3984">
        <v>6000</v>
      </c>
      <c r="M3984">
        <v>5870</v>
      </c>
      <c r="N3984">
        <v>0</v>
      </c>
      <c r="O3984" t="s">
        <v>180</v>
      </c>
      <c r="P3984" t="s">
        <v>1943</v>
      </c>
      <c r="Q3984" t="s">
        <v>2341</v>
      </c>
      <c r="R3984" t="s">
        <v>539</v>
      </c>
      <c r="S3984" t="s">
        <v>3709</v>
      </c>
      <c r="T3984">
        <v>26086</v>
      </c>
    </row>
    <row r="3985" spans="1:20" x14ac:dyDescent="0.3">
      <c r="A3985" t="s">
        <v>281</v>
      </c>
      <c r="B3985" t="str">
        <f>_xlfn.CONCAT(쿼리1[[#This Row],[주문번호]], "-", 쿼리1[[#This Row],[공정명]])</f>
        <v>20241227-1217P0106-합지</v>
      </c>
      <c r="C3985">
        <v>3</v>
      </c>
      <c r="D3985" t="s">
        <v>60</v>
      </c>
      <c r="E3985" s="1">
        <v>45653</v>
      </c>
      <c r="F3985" s="1">
        <v>45664</v>
      </c>
      <c r="G3985" s="1"/>
      <c r="H3985" s="1">
        <v>45656</v>
      </c>
      <c r="I3985" s="1"/>
      <c r="J3985" t="s">
        <v>21</v>
      </c>
      <c r="K3985" t="s">
        <v>282</v>
      </c>
      <c r="L3985">
        <v>6000</v>
      </c>
      <c r="O3985" t="s">
        <v>117</v>
      </c>
      <c r="P3985" t="s">
        <v>283</v>
      </c>
      <c r="Q3985" t="s">
        <v>284</v>
      </c>
      <c r="R3985" t="s">
        <v>285</v>
      </c>
      <c r="S3985" t="s">
        <v>3709</v>
      </c>
      <c r="T3985">
        <v>13333</v>
      </c>
    </row>
    <row r="3986" spans="1:20" x14ac:dyDescent="0.3">
      <c r="A3986" t="s">
        <v>4151</v>
      </c>
      <c r="B3986" t="str">
        <f>_xlfn.CONCAT(쿼리1[[#This Row],[주문번호]], "-", 쿼리1[[#This Row],[공정명]])</f>
        <v>20241128-1000164761-합지</v>
      </c>
      <c r="C3986">
        <v>3</v>
      </c>
      <c r="D3986" t="s">
        <v>60</v>
      </c>
      <c r="E3986" s="1">
        <v>45624</v>
      </c>
      <c r="F3986" s="1">
        <v>45635</v>
      </c>
      <c r="G3986" s="1">
        <v>45630</v>
      </c>
      <c r="H3986" s="1">
        <v>45656</v>
      </c>
      <c r="I3986" s="1">
        <v>45633</v>
      </c>
      <c r="J3986" t="s">
        <v>31</v>
      </c>
      <c r="K3986" t="s">
        <v>39</v>
      </c>
      <c r="L3986">
        <v>6000</v>
      </c>
      <c r="M3986">
        <v>6000</v>
      </c>
      <c r="N3986">
        <v>-5</v>
      </c>
      <c r="O3986" t="s">
        <v>763</v>
      </c>
      <c r="P3986" t="s">
        <v>764</v>
      </c>
      <c r="Q3986" t="s">
        <v>768</v>
      </c>
      <c r="R3986" t="s">
        <v>766</v>
      </c>
      <c r="S3986" t="s">
        <v>3709</v>
      </c>
      <c r="T3986">
        <v>30</v>
      </c>
    </row>
    <row r="3987" spans="1:20" x14ac:dyDescent="0.3">
      <c r="A3987" t="s">
        <v>4075</v>
      </c>
      <c r="B3987" t="str">
        <f>_xlfn.CONCAT(쿼리1[[#This Row],[주문번호]], "-", 쿼리1[[#This Row],[공정명]])</f>
        <v>20241122-1000162922-합지</v>
      </c>
      <c r="C3987">
        <v>3</v>
      </c>
      <c r="D3987" t="s">
        <v>60</v>
      </c>
      <c r="E3987" s="1">
        <v>45618</v>
      </c>
      <c r="F3987" s="1">
        <v>45629</v>
      </c>
      <c r="G3987" s="1">
        <v>45629</v>
      </c>
      <c r="H3987" s="1">
        <v>45656</v>
      </c>
      <c r="I3987" s="1">
        <v>45632</v>
      </c>
      <c r="J3987" t="s">
        <v>31</v>
      </c>
      <c r="K3987" t="s">
        <v>39</v>
      </c>
      <c r="L3987">
        <v>6000</v>
      </c>
      <c r="M3987">
        <v>6000</v>
      </c>
      <c r="N3987">
        <v>0</v>
      </c>
      <c r="O3987" t="s">
        <v>1095</v>
      </c>
      <c r="P3987" t="s">
        <v>1111</v>
      </c>
      <c r="Q3987" t="s">
        <v>1112</v>
      </c>
      <c r="R3987" t="s">
        <v>766</v>
      </c>
      <c r="S3987" t="s">
        <v>3709</v>
      </c>
      <c r="T3987">
        <v>30</v>
      </c>
    </row>
    <row r="3988" spans="1:20" x14ac:dyDescent="0.3">
      <c r="A3988" t="s">
        <v>4076</v>
      </c>
      <c r="B3988" t="str">
        <f>_xlfn.CONCAT(쿼리1[[#This Row],[주문번호]], "-", 쿼리1[[#This Row],[공정명]])</f>
        <v>20241128-1000164817-합지</v>
      </c>
      <c r="C3988">
        <v>3</v>
      </c>
      <c r="D3988" t="s">
        <v>60</v>
      </c>
      <c r="E3988" s="1">
        <v>45624</v>
      </c>
      <c r="F3988" s="1">
        <v>45635</v>
      </c>
      <c r="G3988" s="1">
        <v>45631</v>
      </c>
      <c r="H3988" s="1">
        <v>45656</v>
      </c>
      <c r="I3988" s="1">
        <v>45636</v>
      </c>
      <c r="J3988" t="s">
        <v>31</v>
      </c>
      <c r="K3988" t="s">
        <v>39</v>
      </c>
      <c r="L3988">
        <v>6000</v>
      </c>
      <c r="M3988">
        <v>6000</v>
      </c>
      <c r="N3988">
        <v>-4</v>
      </c>
      <c r="O3988" t="s">
        <v>763</v>
      </c>
      <c r="P3988" t="s">
        <v>764</v>
      </c>
      <c r="Q3988" t="s">
        <v>4077</v>
      </c>
      <c r="R3988" t="s">
        <v>766</v>
      </c>
      <c r="S3988" t="s">
        <v>3709</v>
      </c>
      <c r="T3988">
        <v>30</v>
      </c>
    </row>
    <row r="3989" spans="1:20" x14ac:dyDescent="0.3">
      <c r="A3989" t="s">
        <v>4673</v>
      </c>
      <c r="B3989" t="str">
        <f>_xlfn.CONCAT(쿼리1[[#This Row],[주문번호]], "-", 쿼리1[[#This Row],[공정명]])</f>
        <v>20241204-1000169904-합지</v>
      </c>
      <c r="C3989">
        <v>3</v>
      </c>
      <c r="D3989" t="s">
        <v>60</v>
      </c>
      <c r="E3989" s="1">
        <v>45630</v>
      </c>
      <c r="F3989" s="1">
        <v>45639</v>
      </c>
      <c r="G3989" s="1">
        <v>45636</v>
      </c>
      <c r="H3989" s="1">
        <v>45656</v>
      </c>
      <c r="I3989" s="1">
        <v>45642</v>
      </c>
      <c r="J3989" t="s">
        <v>31</v>
      </c>
      <c r="K3989" t="s">
        <v>39</v>
      </c>
      <c r="L3989">
        <v>6000</v>
      </c>
      <c r="M3989">
        <v>6000</v>
      </c>
      <c r="N3989">
        <v>-3</v>
      </c>
      <c r="O3989" t="s">
        <v>1095</v>
      </c>
      <c r="P3989" t="s">
        <v>1111</v>
      </c>
      <c r="Q3989" t="s">
        <v>4674</v>
      </c>
      <c r="R3989" t="s">
        <v>766</v>
      </c>
      <c r="S3989" t="s">
        <v>3709</v>
      </c>
      <c r="T3989">
        <v>30</v>
      </c>
    </row>
    <row r="3990" spans="1:20" x14ac:dyDescent="0.3">
      <c r="A3990" t="s">
        <v>4675</v>
      </c>
      <c r="B3990" t="str">
        <f>_xlfn.CONCAT(쿼리1[[#This Row],[주문번호]], "-", 쿼리1[[#This Row],[공정명]])</f>
        <v>20241204-1000169912-합지</v>
      </c>
      <c r="C3990">
        <v>3</v>
      </c>
      <c r="D3990" t="s">
        <v>60</v>
      </c>
      <c r="E3990" s="1">
        <v>45630</v>
      </c>
      <c r="F3990" s="1">
        <v>45639</v>
      </c>
      <c r="G3990" s="1">
        <v>45636</v>
      </c>
      <c r="H3990" s="1">
        <v>45656</v>
      </c>
      <c r="I3990" s="1">
        <v>45642</v>
      </c>
      <c r="J3990" t="s">
        <v>31</v>
      </c>
      <c r="K3990" t="s">
        <v>39</v>
      </c>
      <c r="L3990">
        <v>6000</v>
      </c>
      <c r="M3990">
        <v>6000</v>
      </c>
      <c r="N3990">
        <v>-3</v>
      </c>
      <c r="O3990" t="s">
        <v>1095</v>
      </c>
      <c r="P3990" t="s">
        <v>1111</v>
      </c>
      <c r="Q3990" t="s">
        <v>4676</v>
      </c>
      <c r="R3990" t="s">
        <v>766</v>
      </c>
      <c r="S3990" t="s">
        <v>3709</v>
      </c>
      <c r="T3990">
        <v>30</v>
      </c>
    </row>
    <row r="3991" spans="1:20" x14ac:dyDescent="0.3">
      <c r="A3991" t="s">
        <v>4677</v>
      </c>
      <c r="B3991" t="str">
        <f>_xlfn.CONCAT(쿼리1[[#This Row],[주문번호]], "-", 쿼리1[[#This Row],[공정명]])</f>
        <v>20241014-1219P0196-분단</v>
      </c>
      <c r="C3991">
        <v>4</v>
      </c>
      <c r="D3991" t="s">
        <v>196</v>
      </c>
      <c r="E3991" s="1">
        <v>45579</v>
      </c>
      <c r="F3991" s="1">
        <v>45589</v>
      </c>
      <c r="G3991" s="1">
        <v>45588</v>
      </c>
      <c r="H3991" s="1">
        <v>45656</v>
      </c>
      <c r="I3991" s="1">
        <v>45588</v>
      </c>
      <c r="J3991" t="s">
        <v>31</v>
      </c>
      <c r="K3991" t="s">
        <v>39</v>
      </c>
      <c r="L3991">
        <v>3000</v>
      </c>
      <c r="M3991">
        <v>3000</v>
      </c>
      <c r="N3991">
        <v>-1</v>
      </c>
      <c r="O3991" t="s">
        <v>559</v>
      </c>
      <c r="P3991" t="s">
        <v>4678</v>
      </c>
      <c r="Q3991" t="s">
        <v>4679</v>
      </c>
      <c r="R3991" t="s">
        <v>4680</v>
      </c>
      <c r="S3991" t="s">
        <v>4391</v>
      </c>
      <c r="T3991">
        <v>12</v>
      </c>
    </row>
    <row r="3992" spans="1:20" x14ac:dyDescent="0.3">
      <c r="A3992" t="s">
        <v>4681</v>
      </c>
      <c r="B3992" t="str">
        <f>_xlfn.CONCAT(쿼리1[[#This Row],[주문번호]], "-", 쿼리1[[#This Row],[공정명]])</f>
        <v>20241205-1000154176-분단</v>
      </c>
      <c r="C3992">
        <v>4</v>
      </c>
      <c r="D3992" t="s">
        <v>196</v>
      </c>
      <c r="E3992" s="1">
        <v>45631</v>
      </c>
      <c r="F3992" s="1">
        <v>45643</v>
      </c>
      <c r="G3992" s="1">
        <v>45644</v>
      </c>
      <c r="H3992" s="1">
        <v>45656</v>
      </c>
      <c r="I3992" s="1">
        <v>45644</v>
      </c>
      <c r="J3992" t="s">
        <v>31</v>
      </c>
      <c r="K3992" t="s">
        <v>32</v>
      </c>
      <c r="L3992">
        <v>8000</v>
      </c>
      <c r="M3992">
        <v>8000</v>
      </c>
      <c r="N3992">
        <v>1</v>
      </c>
      <c r="O3992" t="s">
        <v>1817</v>
      </c>
      <c r="P3992" t="s">
        <v>4682</v>
      </c>
      <c r="Q3992" t="s">
        <v>4683</v>
      </c>
      <c r="R3992" t="s">
        <v>4684</v>
      </c>
      <c r="S3992" t="s">
        <v>4391</v>
      </c>
      <c r="T3992">
        <v>24</v>
      </c>
    </row>
    <row r="3993" spans="1:20" x14ac:dyDescent="0.3">
      <c r="A3993" t="s">
        <v>4070</v>
      </c>
      <c r="B3993" t="str">
        <f>_xlfn.CONCAT(쿼리1[[#This Row],[주문번호]], "-", 쿼리1[[#This Row],[공정명]])</f>
        <v>20241107-1000169561-분단</v>
      </c>
      <c r="C3993">
        <v>4</v>
      </c>
      <c r="D3993" t="s">
        <v>196</v>
      </c>
      <c r="E3993" s="1">
        <v>45603</v>
      </c>
      <c r="F3993" s="1">
        <v>45615</v>
      </c>
      <c r="G3993" s="1">
        <v>45618</v>
      </c>
      <c r="H3993" s="1">
        <v>45656</v>
      </c>
      <c r="I3993" s="1">
        <v>45618</v>
      </c>
      <c r="J3993" t="s">
        <v>31</v>
      </c>
      <c r="K3993" t="s">
        <v>32</v>
      </c>
      <c r="L3993">
        <v>8000</v>
      </c>
      <c r="M3993">
        <v>8000</v>
      </c>
      <c r="N3993">
        <v>3</v>
      </c>
      <c r="O3993" t="s">
        <v>3853</v>
      </c>
      <c r="P3993" t="s">
        <v>4043</v>
      </c>
      <c r="Q3993" t="s">
        <v>4071</v>
      </c>
      <c r="R3993" t="s">
        <v>26</v>
      </c>
      <c r="S3993" t="s">
        <v>4391</v>
      </c>
      <c r="T3993">
        <v>32</v>
      </c>
    </row>
    <row r="3994" spans="1:20" x14ac:dyDescent="0.3">
      <c r="A3994" t="s">
        <v>4412</v>
      </c>
      <c r="B3994" t="str">
        <f>_xlfn.CONCAT(쿼리1[[#This Row],[주문번호]], "-", 쿼리1[[#This Row],[공정명]])</f>
        <v>20241119-1000165156-분단</v>
      </c>
      <c r="C3994">
        <v>4</v>
      </c>
      <c r="D3994" t="s">
        <v>196</v>
      </c>
      <c r="E3994" s="1">
        <v>45615</v>
      </c>
      <c r="F3994" s="1">
        <v>45625</v>
      </c>
      <c r="G3994" s="1"/>
      <c r="H3994" s="1">
        <v>45656</v>
      </c>
      <c r="I3994" s="1"/>
      <c r="J3994" t="s">
        <v>21</v>
      </c>
      <c r="K3994" t="s">
        <v>22</v>
      </c>
      <c r="L3994">
        <v>30000</v>
      </c>
      <c r="O3994" t="s">
        <v>4413</v>
      </c>
      <c r="P3994" t="s">
        <v>4414</v>
      </c>
      <c r="Q3994" t="s">
        <v>4415</v>
      </c>
      <c r="R3994" t="s">
        <v>4416</v>
      </c>
      <c r="S3994" t="s">
        <v>4391</v>
      </c>
      <c r="T3994">
        <v>75000</v>
      </c>
    </row>
    <row r="3995" spans="1:20" x14ac:dyDescent="0.3">
      <c r="A3995" t="s">
        <v>1202</v>
      </c>
      <c r="B3995" t="str">
        <f>_xlfn.CONCAT(쿼리1[[#This Row],[주문번호]], "-", 쿼리1[[#This Row],[공정명]])</f>
        <v>20241211-1420P0052-분단</v>
      </c>
      <c r="C3995">
        <v>4</v>
      </c>
      <c r="D3995" t="s">
        <v>196</v>
      </c>
      <c r="E3995" s="1">
        <v>45637</v>
      </c>
      <c r="F3995" s="1">
        <v>45649</v>
      </c>
      <c r="G3995" s="1">
        <v>45648</v>
      </c>
      <c r="H3995" s="1">
        <v>45656</v>
      </c>
      <c r="I3995" s="1">
        <v>45649</v>
      </c>
      <c r="J3995" t="s">
        <v>31</v>
      </c>
      <c r="K3995" t="s">
        <v>39</v>
      </c>
      <c r="L3995">
        <v>4000</v>
      </c>
      <c r="M3995">
        <v>4000</v>
      </c>
      <c r="N3995">
        <v>-1</v>
      </c>
      <c r="O3995" t="s">
        <v>1203</v>
      </c>
      <c r="P3995" t="s">
        <v>1204</v>
      </c>
      <c r="Q3995" t="s">
        <v>1205</v>
      </c>
      <c r="R3995" t="s">
        <v>696</v>
      </c>
      <c r="S3995" t="s">
        <v>4391</v>
      </c>
      <c r="T3995">
        <v>17621</v>
      </c>
    </row>
    <row r="3996" spans="1:20" x14ac:dyDescent="0.3">
      <c r="A3996" t="s">
        <v>4685</v>
      </c>
      <c r="B3996" t="str">
        <f>_xlfn.CONCAT(쿼리1[[#This Row],[주문번호]], "-", 쿼리1[[#This Row],[공정명]])</f>
        <v>20241007-1000161651-분단</v>
      </c>
      <c r="C3996">
        <v>4</v>
      </c>
      <c r="D3996" t="s">
        <v>196</v>
      </c>
      <c r="E3996" s="1">
        <v>45572</v>
      </c>
      <c r="F3996" s="1">
        <v>45582</v>
      </c>
      <c r="G3996" s="1">
        <v>45583</v>
      </c>
      <c r="H3996" s="1">
        <v>45656</v>
      </c>
      <c r="I3996" s="1">
        <v>45583</v>
      </c>
      <c r="J3996" t="s">
        <v>31</v>
      </c>
      <c r="K3996" t="s">
        <v>32</v>
      </c>
      <c r="L3996">
        <v>4000</v>
      </c>
      <c r="M3996">
        <v>4000</v>
      </c>
      <c r="N3996">
        <v>1</v>
      </c>
      <c r="O3996" t="s">
        <v>3853</v>
      </c>
      <c r="P3996" t="s">
        <v>3923</v>
      </c>
      <c r="Q3996" t="s">
        <v>3924</v>
      </c>
      <c r="R3996" t="s">
        <v>26</v>
      </c>
      <c r="S3996" t="s">
        <v>4391</v>
      </c>
      <c r="T3996">
        <v>32</v>
      </c>
    </row>
    <row r="3997" spans="1:20" x14ac:dyDescent="0.3">
      <c r="A3997" t="s">
        <v>4259</v>
      </c>
      <c r="B3997" t="str">
        <f>_xlfn.CONCAT(쿼리1[[#This Row],[주문번호]], "-", 쿼리1[[#This Row],[공정명]])</f>
        <v>20241226-1000156558-분단</v>
      </c>
      <c r="C3997">
        <v>4</v>
      </c>
      <c r="D3997" t="s">
        <v>196</v>
      </c>
      <c r="E3997" s="1">
        <v>45652</v>
      </c>
      <c r="F3997" s="1">
        <v>45664</v>
      </c>
      <c r="G3997" s="1"/>
      <c r="H3997" s="1">
        <v>45656</v>
      </c>
      <c r="I3997" s="1"/>
      <c r="J3997" t="s">
        <v>21</v>
      </c>
      <c r="K3997" t="s">
        <v>282</v>
      </c>
      <c r="L3997">
        <v>8000</v>
      </c>
      <c r="O3997" t="s">
        <v>1533</v>
      </c>
      <c r="P3997" t="s">
        <v>4260</v>
      </c>
      <c r="Q3997" t="s">
        <v>4261</v>
      </c>
      <c r="R3997" t="s">
        <v>26</v>
      </c>
      <c r="S3997" t="s">
        <v>4391</v>
      </c>
      <c r="T3997">
        <v>32</v>
      </c>
    </row>
    <row r="3998" spans="1:20" x14ac:dyDescent="0.3">
      <c r="A3998" t="s">
        <v>4686</v>
      </c>
      <c r="B3998" t="str">
        <f>_xlfn.CONCAT(쿼리1[[#This Row],[주문번호]], "-", 쿼리1[[#This Row],[공정명]])</f>
        <v>20241227-2000166221-분단</v>
      </c>
      <c r="C3998">
        <v>3</v>
      </c>
      <c r="D3998" t="s">
        <v>196</v>
      </c>
      <c r="E3998" s="1">
        <v>45653</v>
      </c>
      <c r="F3998" s="1">
        <v>45660</v>
      </c>
      <c r="G3998" s="1"/>
      <c r="H3998" s="1">
        <v>45656</v>
      </c>
      <c r="I3998" s="1"/>
      <c r="J3998" t="s">
        <v>21</v>
      </c>
      <c r="K3998" t="s">
        <v>282</v>
      </c>
      <c r="L3998">
        <v>12000</v>
      </c>
      <c r="O3998" t="s">
        <v>832</v>
      </c>
      <c r="P3998" t="s">
        <v>4687</v>
      </c>
      <c r="Q3998" t="s">
        <v>4688</v>
      </c>
      <c r="R3998" t="s">
        <v>26</v>
      </c>
      <c r="S3998" t="s">
        <v>4391</v>
      </c>
      <c r="T3998">
        <v>240</v>
      </c>
    </row>
    <row r="3999" spans="1:20" x14ac:dyDescent="0.3">
      <c r="A3999" t="s">
        <v>4689</v>
      </c>
      <c r="B3999" t="str">
        <f>_xlfn.CONCAT(쿼리1[[#This Row],[주문번호]], "-", 쿼리1[[#This Row],[공정명]])</f>
        <v>20241211-2000168902-분단</v>
      </c>
      <c r="C3999">
        <v>3</v>
      </c>
      <c r="D3999" t="s">
        <v>196</v>
      </c>
      <c r="E3999" s="1">
        <v>45637</v>
      </c>
      <c r="F3999" s="1">
        <v>45642</v>
      </c>
      <c r="G3999" s="1">
        <v>45645</v>
      </c>
      <c r="H3999" s="1">
        <v>45656</v>
      </c>
      <c r="I3999" s="1">
        <v>45645</v>
      </c>
      <c r="J3999" t="s">
        <v>31</v>
      </c>
      <c r="K3999" t="s">
        <v>32</v>
      </c>
      <c r="L3999">
        <v>48000</v>
      </c>
      <c r="M3999">
        <v>48000</v>
      </c>
      <c r="N3999">
        <v>3</v>
      </c>
      <c r="O3999" t="s">
        <v>4459</v>
      </c>
      <c r="P3999" t="s">
        <v>4690</v>
      </c>
      <c r="Q3999" t="s">
        <v>4691</v>
      </c>
      <c r="R3999" t="s">
        <v>26</v>
      </c>
      <c r="S3999" t="s">
        <v>4391</v>
      </c>
      <c r="T3999">
        <v>96</v>
      </c>
    </row>
    <row r="4000" spans="1:20" x14ac:dyDescent="0.3">
      <c r="A4000" t="s">
        <v>4692</v>
      </c>
      <c r="B4000" t="str">
        <f>_xlfn.CONCAT(쿼리1[[#This Row],[주문번호]], "-", 쿼리1[[#This Row],[공정명]])</f>
        <v>20241219-2000147227-분단</v>
      </c>
      <c r="C4000">
        <v>1</v>
      </c>
      <c r="D4000" t="s">
        <v>196</v>
      </c>
      <c r="E4000" s="1">
        <v>45645</v>
      </c>
      <c r="F4000" s="1">
        <v>45646</v>
      </c>
      <c r="G4000" s="1">
        <v>45650</v>
      </c>
      <c r="H4000" s="1">
        <v>45656</v>
      </c>
      <c r="I4000" s="1">
        <v>45650</v>
      </c>
      <c r="J4000" t="s">
        <v>31</v>
      </c>
      <c r="K4000" t="s">
        <v>32</v>
      </c>
      <c r="L4000">
        <v>2000</v>
      </c>
      <c r="M4000">
        <v>2000</v>
      </c>
      <c r="N4000">
        <v>4</v>
      </c>
      <c r="O4000" t="s">
        <v>246</v>
      </c>
      <c r="P4000" t="s">
        <v>4481</v>
      </c>
      <c r="Q4000" t="s">
        <v>42</v>
      </c>
      <c r="R4000" t="s">
        <v>26</v>
      </c>
      <c r="S4000" t="s">
        <v>4391</v>
      </c>
      <c r="T4000">
        <v>120</v>
      </c>
    </row>
    <row r="4001" spans="1:20" x14ac:dyDescent="0.3">
      <c r="A4001" t="s">
        <v>1176</v>
      </c>
      <c r="B4001" t="str">
        <f>_xlfn.CONCAT(쿼리1[[#This Row],[주문번호]], "-", 쿼리1[[#This Row],[공정명]])</f>
        <v>20241121-904001-분단</v>
      </c>
      <c r="C4001">
        <v>2</v>
      </c>
      <c r="D4001" t="s">
        <v>196</v>
      </c>
      <c r="E4001" s="1">
        <v>45617</v>
      </c>
      <c r="F4001" s="1">
        <v>45630</v>
      </c>
      <c r="G4001" s="1">
        <v>45650</v>
      </c>
      <c r="H4001" s="1">
        <v>45656</v>
      </c>
      <c r="I4001" s="1">
        <v>45650</v>
      </c>
      <c r="J4001" t="s">
        <v>31</v>
      </c>
      <c r="K4001" t="s">
        <v>32</v>
      </c>
      <c r="L4001">
        <v>12000</v>
      </c>
      <c r="M4001">
        <v>12000</v>
      </c>
      <c r="N4001">
        <v>20</v>
      </c>
      <c r="O4001" t="s">
        <v>1177</v>
      </c>
      <c r="P4001" t="s">
        <v>1178</v>
      </c>
      <c r="Q4001" t="s">
        <v>42</v>
      </c>
      <c r="R4001" t="s">
        <v>199</v>
      </c>
      <c r="S4001" t="s">
        <v>4391</v>
      </c>
      <c r="T4001">
        <v>240000</v>
      </c>
    </row>
    <row r="4002" spans="1:20" x14ac:dyDescent="0.3">
      <c r="A4002" t="s">
        <v>4693</v>
      </c>
      <c r="B4002" t="str">
        <f>_xlfn.CONCAT(쿼리1[[#This Row],[주문번호]], "-", 쿼리1[[#This Row],[공정명]])</f>
        <v>20240924-2000159650-분단</v>
      </c>
      <c r="C4002">
        <v>3</v>
      </c>
      <c r="D4002" t="s">
        <v>196</v>
      </c>
      <c r="E4002" s="1">
        <v>45559</v>
      </c>
      <c r="F4002" s="1">
        <v>45562</v>
      </c>
      <c r="G4002" s="1">
        <v>45583</v>
      </c>
      <c r="H4002" s="1">
        <v>45656</v>
      </c>
      <c r="I4002" s="1">
        <v>45590</v>
      </c>
      <c r="J4002" t="s">
        <v>31</v>
      </c>
      <c r="K4002" t="s">
        <v>32</v>
      </c>
      <c r="L4002">
        <v>120000</v>
      </c>
      <c r="M4002">
        <v>120000</v>
      </c>
      <c r="N4002">
        <v>21</v>
      </c>
      <c r="O4002" t="s">
        <v>4459</v>
      </c>
      <c r="P4002" t="s">
        <v>4694</v>
      </c>
      <c r="Q4002" t="s">
        <v>4695</v>
      </c>
      <c r="R4002" t="s">
        <v>26</v>
      </c>
      <c r="S4002" t="s">
        <v>4391</v>
      </c>
      <c r="T4002">
        <v>240</v>
      </c>
    </row>
    <row r="4003" spans="1:20" x14ac:dyDescent="0.3">
      <c r="A4003" t="s">
        <v>4258</v>
      </c>
      <c r="B4003" t="str">
        <f>_xlfn.CONCAT(쿼리1[[#This Row],[주문번호]], "-", 쿼리1[[#This Row],[공정명]])</f>
        <v>20241226-1000154681-분단</v>
      </c>
      <c r="C4003">
        <v>4</v>
      </c>
      <c r="D4003" t="s">
        <v>196</v>
      </c>
      <c r="E4003" s="1">
        <v>45652</v>
      </c>
      <c r="F4003" s="1">
        <v>45664</v>
      </c>
      <c r="G4003" s="1"/>
      <c r="H4003" s="1">
        <v>45656</v>
      </c>
      <c r="I4003" s="1"/>
      <c r="J4003" t="s">
        <v>21</v>
      </c>
      <c r="K4003" t="s">
        <v>282</v>
      </c>
      <c r="L4003">
        <v>8000</v>
      </c>
      <c r="O4003" t="s">
        <v>1533</v>
      </c>
      <c r="P4003" t="s">
        <v>3917</v>
      </c>
      <c r="Q4003" t="s">
        <v>3918</v>
      </c>
      <c r="R4003" t="s">
        <v>26</v>
      </c>
      <c r="S4003" t="s">
        <v>4391</v>
      </c>
      <c r="T4003">
        <v>32</v>
      </c>
    </row>
    <row r="4004" spans="1:20" x14ac:dyDescent="0.3">
      <c r="A4004" t="s">
        <v>184</v>
      </c>
      <c r="B4004" t="str">
        <f>_xlfn.CONCAT(쿼리1[[#This Row],[주문번호]], "-", 쿼리1[[#This Row],[공정명]])</f>
        <v>20240926-1000167953-분단</v>
      </c>
      <c r="C4004">
        <v>3</v>
      </c>
      <c r="D4004" t="s">
        <v>196</v>
      </c>
      <c r="E4004" s="1">
        <v>45561</v>
      </c>
      <c r="F4004" s="1">
        <v>45573</v>
      </c>
      <c r="G4004" s="1">
        <v>45573</v>
      </c>
      <c r="H4004" s="1">
        <v>45656</v>
      </c>
      <c r="I4004" s="1">
        <v>45573</v>
      </c>
      <c r="J4004" t="s">
        <v>31</v>
      </c>
      <c r="K4004" t="s">
        <v>39</v>
      </c>
      <c r="L4004">
        <v>9000</v>
      </c>
      <c r="M4004">
        <v>9000</v>
      </c>
      <c r="N4004">
        <v>0</v>
      </c>
      <c r="O4004" t="s">
        <v>180</v>
      </c>
      <c r="P4004" t="s">
        <v>181</v>
      </c>
      <c r="Q4004" t="s">
        <v>185</v>
      </c>
      <c r="R4004" t="s">
        <v>26</v>
      </c>
      <c r="S4004" t="s">
        <v>4391</v>
      </c>
      <c r="T4004">
        <v>20000</v>
      </c>
    </row>
    <row r="4005" spans="1:20" x14ac:dyDescent="0.3">
      <c r="A4005" t="s">
        <v>4306</v>
      </c>
      <c r="B4005" t="str">
        <f>_xlfn.CONCAT(쿼리1[[#This Row],[주문번호]], "-", 쿼리1[[#This Row],[공정명]])</f>
        <v>20241030-1000169402-분단</v>
      </c>
      <c r="C4005">
        <v>4</v>
      </c>
      <c r="D4005" t="s">
        <v>196</v>
      </c>
      <c r="E4005" s="1">
        <v>45595</v>
      </c>
      <c r="F4005" s="1">
        <v>45607</v>
      </c>
      <c r="G4005" s="1">
        <v>45605</v>
      </c>
      <c r="H4005" s="1">
        <v>45656</v>
      </c>
      <c r="I4005" s="1">
        <v>45605</v>
      </c>
      <c r="J4005" t="s">
        <v>31</v>
      </c>
      <c r="K4005" t="s">
        <v>39</v>
      </c>
      <c r="L4005">
        <v>4000</v>
      </c>
      <c r="M4005">
        <v>4000</v>
      </c>
      <c r="N4005">
        <v>-2</v>
      </c>
      <c r="O4005" t="s">
        <v>3853</v>
      </c>
      <c r="P4005" t="s">
        <v>3854</v>
      </c>
      <c r="Q4005" t="s">
        <v>3857</v>
      </c>
      <c r="R4005" t="s">
        <v>26</v>
      </c>
      <c r="S4005" t="s">
        <v>4391</v>
      </c>
      <c r="T4005">
        <v>32</v>
      </c>
    </row>
    <row r="4006" spans="1:20" x14ac:dyDescent="0.3">
      <c r="A4006" t="s">
        <v>4696</v>
      </c>
      <c r="B4006" t="str">
        <f>_xlfn.CONCAT(쿼리1[[#This Row],[주문번호]], "-", 쿼리1[[#This Row],[공정명]])</f>
        <v>20241021-1000169402-분단</v>
      </c>
      <c r="C4006">
        <v>4</v>
      </c>
      <c r="D4006" t="s">
        <v>196</v>
      </c>
      <c r="E4006" s="1">
        <v>45586</v>
      </c>
      <c r="F4006" s="1">
        <v>45596</v>
      </c>
      <c r="G4006" s="1">
        <v>45589</v>
      </c>
      <c r="H4006" s="1">
        <v>45656</v>
      </c>
      <c r="I4006" s="1">
        <v>45589</v>
      </c>
      <c r="J4006" t="s">
        <v>31</v>
      </c>
      <c r="K4006" t="s">
        <v>39</v>
      </c>
      <c r="L4006">
        <v>4000</v>
      </c>
      <c r="M4006">
        <v>4000</v>
      </c>
      <c r="N4006">
        <v>-7</v>
      </c>
      <c r="O4006" t="s">
        <v>3853</v>
      </c>
      <c r="P4006" t="s">
        <v>3854</v>
      </c>
      <c r="Q4006" t="s">
        <v>3857</v>
      </c>
      <c r="R4006" t="s">
        <v>26</v>
      </c>
      <c r="S4006" t="s">
        <v>4391</v>
      </c>
      <c r="T4006">
        <v>32</v>
      </c>
    </row>
    <row r="4007" spans="1:20" x14ac:dyDescent="0.3">
      <c r="A4007" t="s">
        <v>313</v>
      </c>
      <c r="B4007" t="str">
        <f>_xlfn.CONCAT(쿼리1[[#This Row],[주문번호]], "-", 쿼리1[[#This Row],[공정명]])</f>
        <v>20240912-1000142034-분단</v>
      </c>
      <c r="C4007">
        <v>4</v>
      </c>
      <c r="D4007" t="s">
        <v>196</v>
      </c>
      <c r="E4007" s="1">
        <v>45547</v>
      </c>
      <c r="F4007" s="1">
        <v>45558</v>
      </c>
      <c r="G4007" s="1">
        <v>45572</v>
      </c>
      <c r="H4007" s="1">
        <v>45656</v>
      </c>
      <c r="I4007" s="1">
        <v>45572</v>
      </c>
      <c r="J4007" t="s">
        <v>31</v>
      </c>
      <c r="K4007" t="s">
        <v>32</v>
      </c>
      <c r="L4007">
        <v>4000</v>
      </c>
      <c r="M4007">
        <v>4000</v>
      </c>
      <c r="N4007">
        <v>14</v>
      </c>
      <c r="O4007" t="s">
        <v>314</v>
      </c>
      <c r="P4007" t="s">
        <v>315</v>
      </c>
      <c r="Q4007" t="s">
        <v>316</v>
      </c>
      <c r="R4007" t="s">
        <v>317</v>
      </c>
      <c r="S4007" t="s">
        <v>1967</v>
      </c>
      <c r="T4007">
        <v>16000</v>
      </c>
    </row>
    <row r="4008" spans="1:20" x14ac:dyDescent="0.3">
      <c r="A4008" t="s">
        <v>2685</v>
      </c>
      <c r="B4008" t="str">
        <f>_xlfn.CONCAT(쿼리1[[#This Row],[주문번호]], "-", 쿼리1[[#This Row],[공정명]])</f>
        <v>20241030-1000154026-합지</v>
      </c>
      <c r="C4008">
        <v>3</v>
      </c>
      <c r="D4008" t="s">
        <v>60</v>
      </c>
      <c r="E4008" s="1">
        <v>45595</v>
      </c>
      <c r="F4008" s="1">
        <v>45602</v>
      </c>
      <c r="G4008" s="1">
        <v>45607</v>
      </c>
      <c r="H4008" s="1">
        <v>45656</v>
      </c>
      <c r="I4008" s="1">
        <v>45608</v>
      </c>
      <c r="J4008" t="s">
        <v>31</v>
      </c>
      <c r="K4008" t="s">
        <v>32</v>
      </c>
      <c r="L4008">
        <v>6000</v>
      </c>
      <c r="M4008">
        <v>6000</v>
      </c>
      <c r="N4008">
        <v>5</v>
      </c>
      <c r="O4008" t="s">
        <v>2682</v>
      </c>
      <c r="P4008" t="s">
        <v>2683</v>
      </c>
      <c r="Q4008" t="s">
        <v>2686</v>
      </c>
      <c r="R4008" t="s">
        <v>412</v>
      </c>
      <c r="S4008" t="s">
        <v>1967</v>
      </c>
      <c r="T4008">
        <v>27272</v>
      </c>
    </row>
    <row r="4009" spans="1:20" x14ac:dyDescent="0.3">
      <c r="A4009" t="s">
        <v>2161</v>
      </c>
      <c r="B4009" t="str">
        <f>_xlfn.CONCAT(쿼리1[[#This Row],[주문번호]], "-", 쿼리1[[#This Row],[공정명]])</f>
        <v>20241008-1000155901-합지</v>
      </c>
      <c r="C4009">
        <v>3</v>
      </c>
      <c r="D4009" t="s">
        <v>60</v>
      </c>
      <c r="E4009" s="1">
        <v>45573</v>
      </c>
      <c r="F4009" s="1">
        <v>45582</v>
      </c>
      <c r="G4009" s="1">
        <v>45586</v>
      </c>
      <c r="H4009" s="1">
        <v>45656</v>
      </c>
      <c r="I4009" s="1">
        <v>45595</v>
      </c>
      <c r="J4009" t="s">
        <v>31</v>
      </c>
      <c r="K4009" t="s">
        <v>32</v>
      </c>
      <c r="L4009">
        <v>6000</v>
      </c>
      <c r="M4009">
        <v>5920</v>
      </c>
      <c r="N4009">
        <v>4</v>
      </c>
      <c r="O4009" t="s">
        <v>2162</v>
      </c>
      <c r="P4009" t="s">
        <v>2163</v>
      </c>
      <c r="Q4009" t="s">
        <v>2164</v>
      </c>
      <c r="R4009" t="s">
        <v>412</v>
      </c>
      <c r="S4009" t="s">
        <v>1967</v>
      </c>
      <c r="T4009">
        <v>30000</v>
      </c>
    </row>
    <row r="4010" spans="1:20" x14ac:dyDescent="0.3">
      <c r="A4010" t="s">
        <v>2161</v>
      </c>
      <c r="B4010" t="str">
        <f>_xlfn.CONCAT(쿼리1[[#This Row],[주문번호]], "-", 쿼리1[[#This Row],[공정명]])</f>
        <v>20241008-1000155901-분단</v>
      </c>
      <c r="C4010">
        <v>4</v>
      </c>
      <c r="D4010" t="s">
        <v>196</v>
      </c>
      <c r="E4010" s="1">
        <v>45573</v>
      </c>
      <c r="F4010" s="1">
        <v>45583</v>
      </c>
      <c r="G4010" s="1">
        <v>45586</v>
      </c>
      <c r="H4010" s="1">
        <v>45656</v>
      </c>
      <c r="I4010" s="1">
        <v>45595</v>
      </c>
      <c r="J4010" t="s">
        <v>31</v>
      </c>
      <c r="K4010" t="s">
        <v>32</v>
      </c>
      <c r="L4010">
        <v>6000</v>
      </c>
      <c r="M4010">
        <v>5920</v>
      </c>
      <c r="N4010">
        <v>3</v>
      </c>
      <c r="O4010" t="s">
        <v>2162</v>
      </c>
      <c r="P4010" t="s">
        <v>2163</v>
      </c>
      <c r="Q4010" t="s">
        <v>2164</v>
      </c>
      <c r="R4010" t="s">
        <v>412</v>
      </c>
      <c r="S4010" t="s">
        <v>1967</v>
      </c>
      <c r="T4010">
        <v>30000</v>
      </c>
    </row>
    <row r="4011" spans="1:20" x14ac:dyDescent="0.3">
      <c r="A4011" t="s">
        <v>2690</v>
      </c>
      <c r="B4011" t="str">
        <f>_xlfn.CONCAT(쿼리1[[#This Row],[주문번호]], "-", 쿼리1[[#This Row],[공정명]])</f>
        <v>20241224-1000154026-합지</v>
      </c>
      <c r="C4011">
        <v>3</v>
      </c>
      <c r="D4011" t="s">
        <v>60</v>
      </c>
      <c r="E4011" s="1">
        <v>45650</v>
      </c>
      <c r="F4011" s="1">
        <v>45657</v>
      </c>
      <c r="G4011" s="1"/>
      <c r="H4011" s="1">
        <v>45656</v>
      </c>
      <c r="I4011" s="1">
        <v>45653</v>
      </c>
      <c r="J4011" t="s">
        <v>21</v>
      </c>
      <c r="K4011" t="s">
        <v>282</v>
      </c>
      <c r="L4011">
        <v>6000</v>
      </c>
      <c r="O4011" t="s">
        <v>2682</v>
      </c>
      <c r="P4011" t="s">
        <v>2683</v>
      </c>
      <c r="Q4011" t="s">
        <v>2686</v>
      </c>
      <c r="R4011" t="s">
        <v>412</v>
      </c>
      <c r="S4011" t="s">
        <v>1967</v>
      </c>
      <c r="T4011">
        <v>27272</v>
      </c>
    </row>
    <row r="4012" spans="1:20" x14ac:dyDescent="0.3">
      <c r="A4012" t="s">
        <v>2691</v>
      </c>
      <c r="B4012" t="str">
        <f>_xlfn.CONCAT(쿼리1[[#This Row],[주문번호]], "-", 쿼리1[[#This Row],[공정명]])</f>
        <v>20241030-1000159156-합지</v>
      </c>
      <c r="C4012">
        <v>3</v>
      </c>
      <c r="D4012" t="s">
        <v>60</v>
      </c>
      <c r="E4012" s="1">
        <v>45595</v>
      </c>
      <c r="F4012" s="1">
        <v>45602</v>
      </c>
      <c r="G4012" s="1">
        <v>45607</v>
      </c>
      <c r="H4012" s="1">
        <v>45656</v>
      </c>
      <c r="I4012" s="1">
        <v>45607</v>
      </c>
      <c r="J4012" t="s">
        <v>31</v>
      </c>
      <c r="K4012" t="s">
        <v>32</v>
      </c>
      <c r="L4012">
        <v>6000</v>
      </c>
      <c r="M4012">
        <v>6000</v>
      </c>
      <c r="N4012">
        <v>5</v>
      </c>
      <c r="O4012" t="s">
        <v>2682</v>
      </c>
      <c r="P4012" t="s">
        <v>2683</v>
      </c>
      <c r="Q4012" t="s">
        <v>2689</v>
      </c>
      <c r="R4012" t="s">
        <v>412</v>
      </c>
      <c r="S4012" t="s">
        <v>1967</v>
      </c>
      <c r="T4012">
        <v>27272</v>
      </c>
    </row>
    <row r="4013" spans="1:20" x14ac:dyDescent="0.3">
      <c r="A4013" t="s">
        <v>2927</v>
      </c>
      <c r="B4013" t="str">
        <f>_xlfn.CONCAT(쿼리1[[#This Row],[주문번호]], "-", 쿼리1[[#This Row],[공정명]])</f>
        <v>20241021-1000154035-합지</v>
      </c>
      <c r="C4013">
        <v>3</v>
      </c>
      <c r="D4013" t="s">
        <v>60</v>
      </c>
      <c r="E4013" s="1">
        <v>45586</v>
      </c>
      <c r="F4013" s="1">
        <v>45595</v>
      </c>
      <c r="G4013" s="1">
        <v>45600</v>
      </c>
      <c r="H4013" s="1">
        <v>45656</v>
      </c>
      <c r="I4013" s="1">
        <v>45601</v>
      </c>
      <c r="J4013" t="s">
        <v>31</v>
      </c>
      <c r="K4013" t="s">
        <v>32</v>
      </c>
      <c r="L4013">
        <v>6000</v>
      </c>
      <c r="M4013">
        <v>6000</v>
      </c>
      <c r="N4013">
        <v>5</v>
      </c>
      <c r="O4013" t="s">
        <v>2682</v>
      </c>
      <c r="P4013" t="s">
        <v>2928</v>
      </c>
      <c r="Q4013" t="s">
        <v>2929</v>
      </c>
      <c r="R4013" t="s">
        <v>412</v>
      </c>
      <c r="S4013" t="s">
        <v>1967</v>
      </c>
      <c r="T4013">
        <v>28571</v>
      </c>
    </row>
    <row r="4014" spans="1:20" x14ac:dyDescent="0.3">
      <c r="A4014" t="s">
        <v>1675</v>
      </c>
      <c r="B4014" t="str">
        <f>_xlfn.CONCAT(쿼리1[[#This Row],[주문번호]], "-", 쿼리1[[#This Row],[공정명]])</f>
        <v>20240920-1000141556-합지</v>
      </c>
      <c r="C4014">
        <v>3</v>
      </c>
      <c r="D4014" t="s">
        <v>60</v>
      </c>
      <c r="E4014" s="1">
        <v>45555</v>
      </c>
      <c r="F4014" s="1">
        <v>45565</v>
      </c>
      <c r="G4014" s="1">
        <v>45567</v>
      </c>
      <c r="H4014" s="1">
        <v>45656</v>
      </c>
      <c r="I4014" s="1">
        <v>45575</v>
      </c>
      <c r="J4014" t="s">
        <v>31</v>
      </c>
      <c r="K4014" t="s">
        <v>32</v>
      </c>
      <c r="L4014">
        <v>6000</v>
      </c>
      <c r="M4014">
        <v>6000</v>
      </c>
      <c r="N4014">
        <v>2</v>
      </c>
      <c r="O4014" t="s">
        <v>1676</v>
      </c>
      <c r="P4014" t="s">
        <v>1677</v>
      </c>
      <c r="Q4014" t="s">
        <v>1678</v>
      </c>
      <c r="R4014" t="s">
        <v>449</v>
      </c>
      <c r="S4014" t="s">
        <v>1967</v>
      </c>
      <c r="T4014">
        <v>53333</v>
      </c>
    </row>
    <row r="4015" spans="1:20" x14ac:dyDescent="0.3">
      <c r="A4015" t="s">
        <v>1675</v>
      </c>
      <c r="B4015" t="str">
        <f>_xlfn.CONCAT(쿼리1[[#This Row],[주문번호]], "-", 쿼리1[[#This Row],[공정명]])</f>
        <v>20240920-1000141556-합지</v>
      </c>
      <c r="C4015">
        <v>3</v>
      </c>
      <c r="D4015" t="s">
        <v>60</v>
      </c>
      <c r="E4015" s="1">
        <v>45555</v>
      </c>
      <c r="F4015" s="1">
        <v>45565</v>
      </c>
      <c r="G4015" s="1">
        <v>45567</v>
      </c>
      <c r="H4015" s="1">
        <v>45656</v>
      </c>
      <c r="I4015" s="1">
        <v>45575</v>
      </c>
      <c r="J4015" t="s">
        <v>31</v>
      </c>
      <c r="K4015" t="s">
        <v>32</v>
      </c>
      <c r="L4015">
        <v>6000</v>
      </c>
      <c r="M4015">
        <v>6000</v>
      </c>
      <c r="N4015">
        <v>2</v>
      </c>
      <c r="O4015" t="s">
        <v>1676</v>
      </c>
      <c r="P4015" t="s">
        <v>1677</v>
      </c>
      <c r="Q4015" t="s">
        <v>1678</v>
      </c>
      <c r="R4015" t="s">
        <v>449</v>
      </c>
      <c r="S4015" t="s">
        <v>1967</v>
      </c>
      <c r="T4015">
        <v>53333</v>
      </c>
    </row>
    <row r="4016" spans="1:20" x14ac:dyDescent="0.3">
      <c r="A4016" t="s">
        <v>1675</v>
      </c>
      <c r="B4016" t="str">
        <f>_xlfn.CONCAT(쿼리1[[#This Row],[주문번호]], "-", 쿼리1[[#This Row],[공정명]])</f>
        <v>20240920-1000141556-합지</v>
      </c>
      <c r="C4016">
        <v>3</v>
      </c>
      <c r="D4016" t="s">
        <v>60</v>
      </c>
      <c r="E4016" s="1">
        <v>45555</v>
      </c>
      <c r="F4016" s="1">
        <v>45565</v>
      </c>
      <c r="G4016" s="1">
        <v>45567</v>
      </c>
      <c r="H4016" s="1">
        <v>45656</v>
      </c>
      <c r="I4016" s="1">
        <v>45575</v>
      </c>
      <c r="J4016" t="s">
        <v>31</v>
      </c>
      <c r="K4016" t="s">
        <v>32</v>
      </c>
      <c r="L4016">
        <v>6000</v>
      </c>
      <c r="M4016">
        <v>6000</v>
      </c>
      <c r="N4016">
        <v>2</v>
      </c>
      <c r="O4016" t="s">
        <v>1676</v>
      </c>
      <c r="P4016" t="s">
        <v>1677</v>
      </c>
      <c r="Q4016" t="s">
        <v>1678</v>
      </c>
      <c r="R4016" t="s">
        <v>449</v>
      </c>
      <c r="S4016" t="s">
        <v>1967</v>
      </c>
      <c r="T4016">
        <v>53333</v>
      </c>
    </row>
    <row r="4017" spans="1:20" x14ac:dyDescent="0.3">
      <c r="A4017" t="s">
        <v>1675</v>
      </c>
      <c r="B4017" t="str">
        <f>_xlfn.CONCAT(쿼리1[[#This Row],[주문번호]], "-", 쿼리1[[#This Row],[공정명]])</f>
        <v>20240920-1000141556-분단</v>
      </c>
      <c r="C4017">
        <v>4</v>
      </c>
      <c r="D4017" t="s">
        <v>196</v>
      </c>
      <c r="E4017" s="1">
        <v>45555</v>
      </c>
      <c r="F4017" s="1">
        <v>45566</v>
      </c>
      <c r="G4017" s="1"/>
      <c r="H4017" s="1">
        <v>45656</v>
      </c>
      <c r="I4017" s="1">
        <v>45575</v>
      </c>
      <c r="J4017" t="s">
        <v>31</v>
      </c>
      <c r="K4017" t="s">
        <v>22</v>
      </c>
      <c r="L4017">
        <v>6000</v>
      </c>
      <c r="O4017" t="s">
        <v>1676</v>
      </c>
      <c r="P4017" t="s">
        <v>1677</v>
      </c>
      <c r="Q4017" t="s">
        <v>1678</v>
      </c>
      <c r="R4017" t="s">
        <v>449</v>
      </c>
      <c r="S4017" t="s">
        <v>1967</v>
      </c>
      <c r="T4017">
        <v>53333</v>
      </c>
    </row>
    <row r="4018" spans="1:20" x14ac:dyDescent="0.3">
      <c r="A4018" t="s">
        <v>2561</v>
      </c>
      <c r="B4018" t="str">
        <f>_xlfn.CONCAT(쿼리1[[#This Row],[주문번호]], "-", 쿼리1[[#This Row],[공정명]])</f>
        <v>20240910-1000135557-합지</v>
      </c>
      <c r="C4018">
        <v>3</v>
      </c>
      <c r="D4018" t="s">
        <v>60</v>
      </c>
      <c r="E4018" s="1">
        <v>45545</v>
      </c>
      <c r="F4018" s="1">
        <v>45553</v>
      </c>
      <c r="G4018" s="1">
        <v>45554</v>
      </c>
      <c r="H4018" s="1">
        <v>45656</v>
      </c>
      <c r="I4018" s="1">
        <v>45575</v>
      </c>
      <c r="J4018" t="s">
        <v>31</v>
      </c>
      <c r="K4018" t="s">
        <v>32</v>
      </c>
      <c r="L4018">
        <v>6000</v>
      </c>
      <c r="M4018">
        <v>6000</v>
      </c>
      <c r="N4018">
        <v>1</v>
      </c>
      <c r="O4018" t="s">
        <v>133</v>
      </c>
      <c r="P4018" t="s">
        <v>2562</v>
      </c>
      <c r="Q4018" t="s">
        <v>2563</v>
      </c>
      <c r="R4018" t="s">
        <v>449</v>
      </c>
      <c r="S4018" t="s">
        <v>1967</v>
      </c>
      <c r="T4018">
        <v>24000</v>
      </c>
    </row>
    <row r="4019" spans="1:20" x14ac:dyDescent="0.3">
      <c r="A4019" t="s">
        <v>2561</v>
      </c>
      <c r="B4019" t="str">
        <f>_xlfn.CONCAT(쿼리1[[#This Row],[주문번호]], "-", 쿼리1[[#This Row],[공정명]])</f>
        <v>20240910-1000135557-분단</v>
      </c>
      <c r="C4019">
        <v>4</v>
      </c>
      <c r="D4019" t="s">
        <v>196</v>
      </c>
      <c r="E4019" s="1">
        <v>45545</v>
      </c>
      <c r="F4019" s="1">
        <v>45554</v>
      </c>
      <c r="G4019" s="1"/>
      <c r="H4019" s="1">
        <v>45656</v>
      </c>
      <c r="I4019" s="1">
        <v>45575</v>
      </c>
      <c r="J4019" t="s">
        <v>31</v>
      </c>
      <c r="K4019" t="s">
        <v>22</v>
      </c>
      <c r="L4019">
        <v>6000</v>
      </c>
      <c r="O4019" t="s">
        <v>133</v>
      </c>
      <c r="P4019" t="s">
        <v>2562</v>
      </c>
      <c r="Q4019" t="s">
        <v>2563</v>
      </c>
      <c r="R4019" t="s">
        <v>449</v>
      </c>
      <c r="S4019" t="s">
        <v>1967</v>
      </c>
      <c r="T4019">
        <v>24000</v>
      </c>
    </row>
    <row r="4020" spans="1:20" x14ac:dyDescent="0.3">
      <c r="A4020" t="s">
        <v>2564</v>
      </c>
      <c r="B4020" t="str">
        <f>_xlfn.CONCAT(쿼리1[[#This Row],[주문번호]], "-", 쿼리1[[#This Row],[공정명]])</f>
        <v>20241017-1000147307-합지</v>
      </c>
      <c r="C4020">
        <v>3</v>
      </c>
      <c r="D4020" t="s">
        <v>60</v>
      </c>
      <c r="E4020" s="1">
        <v>45582</v>
      </c>
      <c r="F4020" s="1">
        <v>45590</v>
      </c>
      <c r="G4020" s="1">
        <v>45593</v>
      </c>
      <c r="H4020" s="1">
        <v>45656</v>
      </c>
      <c r="I4020" s="1">
        <v>45601</v>
      </c>
      <c r="J4020" t="s">
        <v>31</v>
      </c>
      <c r="K4020" t="s">
        <v>32</v>
      </c>
      <c r="L4020">
        <v>6000</v>
      </c>
      <c r="M4020">
        <v>5850</v>
      </c>
      <c r="N4020">
        <v>3</v>
      </c>
      <c r="O4020" t="s">
        <v>1676</v>
      </c>
      <c r="P4020" t="s">
        <v>2565</v>
      </c>
      <c r="Q4020" t="s">
        <v>2566</v>
      </c>
      <c r="R4020" t="s">
        <v>449</v>
      </c>
      <c r="S4020" t="s">
        <v>1967</v>
      </c>
      <c r="T4020">
        <v>52173</v>
      </c>
    </row>
    <row r="4021" spans="1:20" x14ac:dyDescent="0.3">
      <c r="A4021" t="s">
        <v>2564</v>
      </c>
      <c r="B4021" t="str">
        <f>_xlfn.CONCAT(쿼리1[[#This Row],[주문번호]], "-", 쿼리1[[#This Row],[공정명]])</f>
        <v>20241017-1000147307-합지</v>
      </c>
      <c r="C4021">
        <v>3</v>
      </c>
      <c r="D4021" t="s">
        <v>60</v>
      </c>
      <c r="E4021" s="1">
        <v>45582</v>
      </c>
      <c r="F4021" s="1">
        <v>45590</v>
      </c>
      <c r="G4021" s="1">
        <v>45593</v>
      </c>
      <c r="H4021" s="1">
        <v>45656</v>
      </c>
      <c r="I4021" s="1">
        <v>45601</v>
      </c>
      <c r="J4021" t="s">
        <v>31</v>
      </c>
      <c r="K4021" t="s">
        <v>32</v>
      </c>
      <c r="L4021">
        <v>6000</v>
      </c>
      <c r="M4021">
        <v>6000</v>
      </c>
      <c r="N4021">
        <v>3</v>
      </c>
      <c r="O4021" t="s">
        <v>1676</v>
      </c>
      <c r="P4021" t="s">
        <v>2565</v>
      </c>
      <c r="Q4021" t="s">
        <v>2566</v>
      </c>
      <c r="R4021" t="s">
        <v>449</v>
      </c>
      <c r="S4021" t="s">
        <v>1967</v>
      </c>
      <c r="T4021">
        <v>52173</v>
      </c>
    </row>
    <row r="4022" spans="1:20" x14ac:dyDescent="0.3">
      <c r="A4022" t="s">
        <v>2564</v>
      </c>
      <c r="B4022" t="str">
        <f>_xlfn.CONCAT(쿼리1[[#This Row],[주문번호]], "-", 쿼리1[[#This Row],[공정명]])</f>
        <v>20241017-1000147307-합지</v>
      </c>
      <c r="C4022">
        <v>3</v>
      </c>
      <c r="D4022" t="s">
        <v>60</v>
      </c>
      <c r="E4022" s="1">
        <v>45582</v>
      </c>
      <c r="F4022" s="1">
        <v>45590</v>
      </c>
      <c r="G4022" s="1">
        <v>45593</v>
      </c>
      <c r="H4022" s="1">
        <v>45656</v>
      </c>
      <c r="I4022" s="1">
        <v>45601</v>
      </c>
      <c r="J4022" t="s">
        <v>31</v>
      </c>
      <c r="K4022" t="s">
        <v>32</v>
      </c>
      <c r="L4022">
        <v>6000</v>
      </c>
      <c r="M4022">
        <v>5850</v>
      </c>
      <c r="N4022">
        <v>3</v>
      </c>
      <c r="O4022" t="s">
        <v>1676</v>
      </c>
      <c r="P4022" t="s">
        <v>2565</v>
      </c>
      <c r="Q4022" t="s">
        <v>2566</v>
      </c>
      <c r="R4022" t="s">
        <v>449</v>
      </c>
      <c r="S4022" t="s">
        <v>1967</v>
      </c>
      <c r="T4022">
        <v>52173</v>
      </c>
    </row>
    <row r="4023" spans="1:20" x14ac:dyDescent="0.3">
      <c r="A4023" t="s">
        <v>2564</v>
      </c>
      <c r="B4023" t="str">
        <f>_xlfn.CONCAT(쿼리1[[#This Row],[주문번호]], "-", 쿼리1[[#This Row],[공정명]])</f>
        <v>20241017-1000147307-합지</v>
      </c>
      <c r="C4023">
        <v>3</v>
      </c>
      <c r="D4023" t="s">
        <v>60</v>
      </c>
      <c r="E4023" s="1">
        <v>45582</v>
      </c>
      <c r="F4023" s="1">
        <v>45590</v>
      </c>
      <c r="G4023" s="1">
        <v>45593</v>
      </c>
      <c r="H4023" s="1">
        <v>45656</v>
      </c>
      <c r="I4023" s="1">
        <v>45601</v>
      </c>
      <c r="J4023" t="s">
        <v>31</v>
      </c>
      <c r="K4023" t="s">
        <v>32</v>
      </c>
      <c r="L4023">
        <v>6000</v>
      </c>
      <c r="M4023">
        <v>6000</v>
      </c>
      <c r="N4023">
        <v>3</v>
      </c>
      <c r="O4023" t="s">
        <v>1676</v>
      </c>
      <c r="P4023" t="s">
        <v>2565</v>
      </c>
      <c r="Q4023" t="s">
        <v>2566</v>
      </c>
      <c r="R4023" t="s">
        <v>449</v>
      </c>
      <c r="S4023" t="s">
        <v>1967</v>
      </c>
      <c r="T4023">
        <v>52173</v>
      </c>
    </row>
    <row r="4024" spans="1:20" x14ac:dyDescent="0.3">
      <c r="A4024" t="s">
        <v>2564</v>
      </c>
      <c r="B4024" t="str">
        <f>_xlfn.CONCAT(쿼리1[[#This Row],[주문번호]], "-", 쿼리1[[#This Row],[공정명]])</f>
        <v>20241017-1000147307-분단</v>
      </c>
      <c r="C4024">
        <v>4</v>
      </c>
      <c r="D4024" t="s">
        <v>196</v>
      </c>
      <c r="E4024" s="1">
        <v>45582</v>
      </c>
      <c r="F4024" s="1">
        <v>45593</v>
      </c>
      <c r="G4024" s="1">
        <v>45593</v>
      </c>
      <c r="H4024" s="1">
        <v>45656</v>
      </c>
      <c r="I4024" s="1">
        <v>45601</v>
      </c>
      <c r="J4024" t="s">
        <v>31</v>
      </c>
      <c r="K4024" t="s">
        <v>39</v>
      </c>
      <c r="L4024">
        <v>6000</v>
      </c>
      <c r="M4024">
        <v>6000</v>
      </c>
      <c r="N4024">
        <v>0</v>
      </c>
      <c r="O4024" t="s">
        <v>1676</v>
      </c>
      <c r="P4024" t="s">
        <v>2565</v>
      </c>
      <c r="Q4024" t="s">
        <v>2566</v>
      </c>
      <c r="R4024" t="s">
        <v>449</v>
      </c>
      <c r="S4024" t="s">
        <v>1967</v>
      </c>
      <c r="T4024">
        <v>52173</v>
      </c>
    </row>
    <row r="4025" spans="1:20" x14ac:dyDescent="0.3">
      <c r="A4025" t="s">
        <v>445</v>
      </c>
      <c r="B4025" t="str">
        <f>_xlfn.CONCAT(쿼리1[[#This Row],[주문번호]], "-", 쿼리1[[#This Row],[공정명]])</f>
        <v>20241226-1000165842-합지</v>
      </c>
      <c r="C4025">
        <v>3</v>
      </c>
      <c r="D4025" t="s">
        <v>60</v>
      </c>
      <c r="E4025" s="1">
        <v>45652</v>
      </c>
      <c r="F4025" s="1">
        <v>45660</v>
      </c>
      <c r="G4025" s="1"/>
      <c r="H4025" s="1">
        <v>45656</v>
      </c>
      <c r="I4025" s="1"/>
      <c r="J4025" t="s">
        <v>21</v>
      </c>
      <c r="K4025" t="s">
        <v>282</v>
      </c>
      <c r="L4025">
        <v>6000</v>
      </c>
      <c r="O4025" t="s">
        <v>446</v>
      </c>
      <c r="P4025" t="s">
        <v>447</v>
      </c>
      <c r="Q4025" t="s">
        <v>448</v>
      </c>
      <c r="R4025" t="s">
        <v>449</v>
      </c>
      <c r="S4025" t="s">
        <v>1967</v>
      </c>
      <c r="T4025">
        <v>16216</v>
      </c>
    </row>
    <row r="4026" spans="1:20" x14ac:dyDescent="0.3">
      <c r="A4026" t="s">
        <v>445</v>
      </c>
      <c r="B4026" t="str">
        <f>_xlfn.CONCAT(쿼리1[[#This Row],[주문번호]], "-", 쿼리1[[#This Row],[공정명]])</f>
        <v>20241226-1000165842-분단</v>
      </c>
      <c r="C4026">
        <v>4</v>
      </c>
      <c r="D4026" t="s">
        <v>196</v>
      </c>
      <c r="E4026" s="1">
        <v>45652</v>
      </c>
      <c r="F4026" s="1">
        <v>45663</v>
      </c>
      <c r="G4026" s="1"/>
      <c r="H4026" s="1">
        <v>45656</v>
      </c>
      <c r="I4026" s="1"/>
      <c r="J4026" t="s">
        <v>21</v>
      </c>
      <c r="K4026" t="s">
        <v>282</v>
      </c>
      <c r="L4026">
        <v>6000</v>
      </c>
      <c r="O4026" t="s">
        <v>446</v>
      </c>
      <c r="P4026" t="s">
        <v>447</v>
      </c>
      <c r="Q4026" t="s">
        <v>448</v>
      </c>
      <c r="R4026" t="s">
        <v>449</v>
      </c>
      <c r="S4026" t="s">
        <v>1967</v>
      </c>
      <c r="T4026">
        <v>16216</v>
      </c>
    </row>
    <row r="4027" spans="1:20" x14ac:dyDescent="0.3">
      <c r="A4027" t="s">
        <v>2568</v>
      </c>
      <c r="B4027" t="str">
        <f>_xlfn.CONCAT(쿼리1[[#This Row],[주문번호]], "-", 쿼리1[[#This Row],[공정명]])</f>
        <v>20241128-1219P0268-합지</v>
      </c>
      <c r="C4027">
        <v>3</v>
      </c>
      <c r="D4027" t="s">
        <v>60</v>
      </c>
      <c r="E4027" s="1">
        <v>45624</v>
      </c>
      <c r="F4027" s="1">
        <v>45632</v>
      </c>
      <c r="G4027" s="1">
        <v>45635</v>
      </c>
      <c r="H4027" s="1">
        <v>45656</v>
      </c>
      <c r="I4027" s="1">
        <v>45642</v>
      </c>
      <c r="J4027" t="s">
        <v>31</v>
      </c>
      <c r="K4027" t="s">
        <v>32</v>
      </c>
      <c r="L4027">
        <v>8000</v>
      </c>
      <c r="M4027">
        <v>8000</v>
      </c>
      <c r="N4027">
        <v>3</v>
      </c>
      <c r="O4027" t="s">
        <v>1395</v>
      </c>
      <c r="P4027" t="s">
        <v>2569</v>
      </c>
      <c r="Q4027" t="s">
        <v>2570</v>
      </c>
      <c r="R4027" t="s">
        <v>2571</v>
      </c>
      <c r="S4027" t="s">
        <v>1967</v>
      </c>
      <c r="T4027">
        <v>53333</v>
      </c>
    </row>
    <row r="4028" spans="1:20" x14ac:dyDescent="0.3">
      <c r="A4028" t="s">
        <v>2575</v>
      </c>
      <c r="B4028" t="str">
        <f>_xlfn.CONCAT(쿼리1[[#This Row],[주문번호]], "-", 쿼리1[[#This Row],[공정명]])</f>
        <v>20240925-1219P0311-합지</v>
      </c>
      <c r="C4028">
        <v>3</v>
      </c>
      <c r="D4028" t="s">
        <v>60</v>
      </c>
      <c r="E4028" s="1">
        <v>45560</v>
      </c>
      <c r="F4028" s="1">
        <v>45568</v>
      </c>
      <c r="G4028" s="1">
        <v>45572</v>
      </c>
      <c r="H4028" s="1">
        <v>45656</v>
      </c>
      <c r="I4028" s="1">
        <v>45575</v>
      </c>
      <c r="J4028" t="s">
        <v>31</v>
      </c>
      <c r="K4028" t="s">
        <v>32</v>
      </c>
      <c r="L4028">
        <v>6000</v>
      </c>
      <c r="M4028">
        <v>6000</v>
      </c>
      <c r="N4028">
        <v>4</v>
      </c>
      <c r="O4028" t="s">
        <v>2576</v>
      </c>
      <c r="P4028" t="s">
        <v>2577</v>
      </c>
      <c r="Q4028" t="s">
        <v>2578</v>
      </c>
      <c r="R4028" t="s">
        <v>2571</v>
      </c>
      <c r="S4028" t="s">
        <v>1967</v>
      </c>
      <c r="T4028">
        <v>18750</v>
      </c>
    </row>
    <row r="4029" spans="1:20" x14ac:dyDescent="0.3">
      <c r="A4029" t="s">
        <v>3026</v>
      </c>
      <c r="B4029" t="str">
        <f>_xlfn.CONCAT(쿼리1[[#This Row],[주문번호]], "-", 쿼리1[[#This Row],[공정명]])</f>
        <v>20241011-1219P0311-합지</v>
      </c>
      <c r="C4029">
        <v>3</v>
      </c>
      <c r="D4029" t="s">
        <v>60</v>
      </c>
      <c r="E4029" s="1">
        <v>45576</v>
      </c>
      <c r="F4029" s="1">
        <v>45586</v>
      </c>
      <c r="G4029" s="1">
        <v>45590</v>
      </c>
      <c r="H4029" s="1">
        <v>45656</v>
      </c>
      <c r="I4029" s="1">
        <v>45595</v>
      </c>
      <c r="J4029" t="s">
        <v>31</v>
      </c>
      <c r="K4029" t="s">
        <v>32</v>
      </c>
      <c r="L4029">
        <v>12000</v>
      </c>
      <c r="M4029">
        <v>6000</v>
      </c>
      <c r="N4029">
        <v>4</v>
      </c>
      <c r="O4029" t="s">
        <v>2576</v>
      </c>
      <c r="P4029" t="s">
        <v>2577</v>
      </c>
      <c r="Q4029" t="s">
        <v>2578</v>
      </c>
      <c r="R4029" t="s">
        <v>2571</v>
      </c>
      <c r="S4029" t="s">
        <v>1967</v>
      </c>
      <c r="T4029">
        <v>37500</v>
      </c>
    </row>
    <row r="4030" spans="1:20" x14ac:dyDescent="0.3">
      <c r="A4030" t="s">
        <v>734</v>
      </c>
      <c r="B4030" t="str">
        <f>_xlfn.CONCAT(쿼리1[[#This Row],[주문번호]], "-", 쿼리1[[#This Row],[공정명]])</f>
        <v>20241112-1000169599-합지</v>
      </c>
      <c r="C4030">
        <v>1</v>
      </c>
      <c r="D4030" t="s">
        <v>60</v>
      </c>
      <c r="E4030" s="1">
        <v>45608</v>
      </c>
      <c r="F4030" s="1">
        <v>45616</v>
      </c>
      <c r="G4030" s="1">
        <v>45628</v>
      </c>
      <c r="H4030" s="1">
        <v>45656</v>
      </c>
      <c r="I4030" s="1">
        <v>45642</v>
      </c>
      <c r="J4030" t="s">
        <v>31</v>
      </c>
      <c r="K4030" t="s">
        <v>32</v>
      </c>
      <c r="L4030">
        <v>6000</v>
      </c>
      <c r="M4030">
        <v>6000</v>
      </c>
      <c r="N4030">
        <v>12</v>
      </c>
      <c r="O4030" t="s">
        <v>91</v>
      </c>
      <c r="P4030" t="s">
        <v>735</v>
      </c>
      <c r="Q4030" t="s">
        <v>42</v>
      </c>
      <c r="R4030" t="s">
        <v>725</v>
      </c>
      <c r="S4030" t="s">
        <v>1967</v>
      </c>
      <c r="T4030">
        <v>35294</v>
      </c>
    </row>
    <row r="4031" spans="1:20" x14ac:dyDescent="0.3">
      <c r="A4031" t="s">
        <v>736</v>
      </c>
      <c r="B4031" t="str">
        <f>_xlfn.CONCAT(쿼리1[[#This Row],[주문번호]], "-", 쿼리1[[#This Row],[공정명]])</f>
        <v>20241210-1000162115-합지</v>
      </c>
      <c r="C4031">
        <v>3</v>
      </c>
      <c r="D4031" t="s">
        <v>60</v>
      </c>
      <c r="E4031" s="1">
        <v>45636</v>
      </c>
      <c r="F4031" s="1">
        <v>45644</v>
      </c>
      <c r="G4031" s="1">
        <v>45649</v>
      </c>
      <c r="H4031" s="1">
        <v>45656</v>
      </c>
      <c r="I4031" s="1">
        <v>45652</v>
      </c>
      <c r="J4031" t="s">
        <v>31</v>
      </c>
      <c r="K4031" t="s">
        <v>32</v>
      </c>
      <c r="L4031">
        <v>6000</v>
      </c>
      <c r="M4031">
        <v>5920</v>
      </c>
      <c r="N4031">
        <v>5</v>
      </c>
      <c r="O4031" t="s">
        <v>201</v>
      </c>
      <c r="P4031" t="s">
        <v>737</v>
      </c>
      <c r="Q4031" t="s">
        <v>738</v>
      </c>
      <c r="R4031" t="s">
        <v>725</v>
      </c>
      <c r="S4031" t="s">
        <v>1967</v>
      </c>
      <c r="T4031">
        <v>30000</v>
      </c>
    </row>
    <row r="4032" spans="1:20" x14ac:dyDescent="0.3">
      <c r="A4032" t="s">
        <v>2923</v>
      </c>
      <c r="B4032" t="str">
        <f>_xlfn.CONCAT(쿼리1[[#This Row],[주문번호]], "-", 쿼리1[[#This Row],[공정명]])</f>
        <v>20241226-12150545-합지</v>
      </c>
      <c r="C4032">
        <v>3</v>
      </c>
      <c r="D4032" t="s">
        <v>60</v>
      </c>
      <c r="E4032" s="1">
        <v>45652</v>
      </c>
      <c r="F4032" s="1">
        <v>45660</v>
      </c>
      <c r="G4032" s="1"/>
      <c r="H4032" s="1">
        <v>45656</v>
      </c>
      <c r="I4032" s="1"/>
      <c r="J4032" t="s">
        <v>21</v>
      </c>
      <c r="K4032" t="s">
        <v>282</v>
      </c>
      <c r="L4032">
        <v>6000</v>
      </c>
      <c r="O4032" t="s">
        <v>394</v>
      </c>
      <c r="P4032" t="s">
        <v>676</v>
      </c>
      <c r="Q4032" t="s">
        <v>2924</v>
      </c>
      <c r="R4032" t="s">
        <v>743</v>
      </c>
      <c r="S4032" t="s">
        <v>1967</v>
      </c>
      <c r="T4032">
        <v>30000</v>
      </c>
    </row>
    <row r="4033" spans="1:20" x14ac:dyDescent="0.3">
      <c r="A4033" t="s">
        <v>2925</v>
      </c>
      <c r="B4033" t="str">
        <f>_xlfn.CONCAT(쿼리1[[#This Row],[주문번호]], "-", 쿼리1[[#This Row],[공정명]])</f>
        <v>20241227-12160152-합지</v>
      </c>
      <c r="C4033">
        <v>1</v>
      </c>
      <c r="D4033" t="s">
        <v>60</v>
      </c>
      <c r="E4033" s="1">
        <v>45653</v>
      </c>
      <c r="F4033" s="1">
        <v>45663</v>
      </c>
      <c r="G4033" s="1"/>
      <c r="H4033" s="1">
        <v>45656</v>
      </c>
      <c r="I4033" s="1"/>
      <c r="J4033" t="s">
        <v>21</v>
      </c>
      <c r="K4033" t="s">
        <v>282</v>
      </c>
      <c r="L4033">
        <v>6000</v>
      </c>
      <c r="O4033" t="s">
        <v>275</v>
      </c>
      <c r="P4033" t="s">
        <v>2926</v>
      </c>
      <c r="Q4033" t="s">
        <v>42</v>
      </c>
      <c r="R4033" t="s">
        <v>743</v>
      </c>
      <c r="S4033" t="s">
        <v>1967</v>
      </c>
      <c r="T4033">
        <v>9375</v>
      </c>
    </row>
    <row r="4034" spans="1:20" x14ac:dyDescent="0.3">
      <c r="A4034" t="s">
        <v>1671</v>
      </c>
      <c r="B4034" t="str">
        <f>_xlfn.CONCAT(쿼리1[[#This Row],[주문번호]], "-", 쿼리1[[#This Row],[공정명]])</f>
        <v>20240925-11150225-합지</v>
      </c>
      <c r="C4034">
        <v>3</v>
      </c>
      <c r="D4034" t="s">
        <v>60</v>
      </c>
      <c r="E4034" s="1">
        <v>45560</v>
      </c>
      <c r="F4034" s="1">
        <v>45568</v>
      </c>
      <c r="G4034" s="1">
        <v>45573</v>
      </c>
      <c r="H4034" s="1">
        <v>45656</v>
      </c>
      <c r="I4034" s="1">
        <v>45580</v>
      </c>
      <c r="J4034" t="s">
        <v>31</v>
      </c>
      <c r="K4034" t="s">
        <v>32</v>
      </c>
      <c r="L4034">
        <v>6000</v>
      </c>
      <c r="M4034">
        <v>6000</v>
      </c>
      <c r="N4034">
        <v>5</v>
      </c>
      <c r="O4034" t="s">
        <v>201</v>
      </c>
      <c r="P4034" t="s">
        <v>1672</v>
      </c>
      <c r="Q4034" t="s">
        <v>1673</v>
      </c>
      <c r="R4034" t="s">
        <v>1674</v>
      </c>
      <c r="S4034" t="s">
        <v>1967</v>
      </c>
      <c r="T4034">
        <v>18750</v>
      </c>
    </row>
    <row r="4035" spans="1:20" x14ac:dyDescent="0.3">
      <c r="A4035" t="s">
        <v>1675</v>
      </c>
      <c r="B4035" t="str">
        <f>_xlfn.CONCAT(쿼리1[[#This Row],[주문번호]], "-", 쿼리1[[#This Row],[공정명]])</f>
        <v>20240920-1000141556-합지</v>
      </c>
      <c r="C4035">
        <v>3</v>
      </c>
      <c r="D4035" t="s">
        <v>60</v>
      </c>
      <c r="E4035" s="1">
        <v>45555</v>
      </c>
      <c r="F4035" s="1">
        <v>45565</v>
      </c>
      <c r="G4035" s="1">
        <v>45567</v>
      </c>
      <c r="H4035" s="1">
        <v>45656</v>
      </c>
      <c r="I4035" s="1">
        <v>45575</v>
      </c>
      <c r="J4035" t="s">
        <v>31</v>
      </c>
      <c r="K4035" t="s">
        <v>32</v>
      </c>
      <c r="L4035">
        <v>6000</v>
      </c>
      <c r="M4035">
        <v>6000</v>
      </c>
      <c r="N4035">
        <v>2</v>
      </c>
      <c r="O4035" t="s">
        <v>1676</v>
      </c>
      <c r="P4035" t="s">
        <v>1677</v>
      </c>
      <c r="Q4035" t="s">
        <v>1678</v>
      </c>
      <c r="R4035" t="s">
        <v>449</v>
      </c>
      <c r="S4035" t="s">
        <v>1967</v>
      </c>
      <c r="T4035">
        <v>53333</v>
      </c>
    </row>
    <row r="4036" spans="1:20" x14ac:dyDescent="0.3">
      <c r="A4036" t="s">
        <v>272</v>
      </c>
      <c r="B4036" t="str">
        <f>_xlfn.CONCAT(쿼리1[[#This Row],[주문번호]], "-", 쿼리1[[#This Row],[공정명]])</f>
        <v>20241031-1317N0041-합지</v>
      </c>
      <c r="C4036">
        <v>1</v>
      </c>
      <c r="D4036" t="s">
        <v>60</v>
      </c>
      <c r="E4036" s="1">
        <v>45596</v>
      </c>
      <c r="F4036" s="1">
        <v>45604</v>
      </c>
      <c r="G4036" s="1">
        <v>45603</v>
      </c>
      <c r="H4036" s="1">
        <v>45656</v>
      </c>
      <c r="I4036" s="1">
        <v>45604</v>
      </c>
      <c r="J4036" t="s">
        <v>31</v>
      </c>
      <c r="K4036" t="s">
        <v>39</v>
      </c>
      <c r="L4036">
        <v>6000</v>
      </c>
      <c r="M4036">
        <v>6000</v>
      </c>
      <c r="N4036">
        <v>-1</v>
      </c>
      <c r="O4036" t="s">
        <v>91</v>
      </c>
      <c r="P4036" t="s">
        <v>273</v>
      </c>
      <c r="Q4036" t="s">
        <v>42</v>
      </c>
      <c r="R4036" t="s">
        <v>269</v>
      </c>
      <c r="S4036" t="s">
        <v>1967</v>
      </c>
      <c r="T4036">
        <v>75000</v>
      </c>
    </row>
    <row r="4037" spans="1:20" x14ac:dyDescent="0.3">
      <c r="A4037" t="s">
        <v>286</v>
      </c>
      <c r="B4037" t="str">
        <f>_xlfn.CONCAT(쿼리1[[#This Row],[주문번호]], "-", 쿼리1[[#This Row],[공정명]])</f>
        <v>20241227-1217P0117-합지</v>
      </c>
      <c r="C4037">
        <v>3</v>
      </c>
      <c r="D4037" t="s">
        <v>60</v>
      </c>
      <c r="E4037" s="1">
        <v>45653</v>
      </c>
      <c r="F4037" s="1">
        <v>45664</v>
      </c>
      <c r="G4037" s="1"/>
      <c r="H4037" s="1">
        <v>45656</v>
      </c>
      <c r="I4037" s="1"/>
      <c r="J4037" t="s">
        <v>21</v>
      </c>
      <c r="K4037" t="s">
        <v>282</v>
      </c>
      <c r="L4037">
        <v>6000</v>
      </c>
      <c r="O4037" t="s">
        <v>117</v>
      </c>
      <c r="P4037" t="s">
        <v>287</v>
      </c>
      <c r="Q4037" t="s">
        <v>288</v>
      </c>
      <c r="R4037" t="s">
        <v>285</v>
      </c>
      <c r="S4037" t="s">
        <v>1967</v>
      </c>
      <c r="T4037">
        <v>26086</v>
      </c>
    </row>
    <row r="4038" spans="1:20" x14ac:dyDescent="0.3">
      <c r="A4038" t="s">
        <v>289</v>
      </c>
      <c r="B4038" t="str">
        <f>_xlfn.CONCAT(쿼리1[[#This Row],[주문번호]], "-", 쿼리1[[#This Row],[공정명]])</f>
        <v>20241226-1418N0001-합지</v>
      </c>
      <c r="C4038">
        <v>1</v>
      </c>
      <c r="D4038" t="s">
        <v>60</v>
      </c>
      <c r="E4038" s="1">
        <v>45652</v>
      </c>
      <c r="F4038" s="1">
        <v>45664</v>
      </c>
      <c r="G4038" s="1"/>
      <c r="H4038" s="1">
        <v>45656</v>
      </c>
      <c r="I4038" s="1"/>
      <c r="J4038" t="s">
        <v>21</v>
      </c>
      <c r="K4038" t="s">
        <v>282</v>
      </c>
      <c r="L4038">
        <v>6000</v>
      </c>
      <c r="O4038" t="s">
        <v>290</v>
      </c>
      <c r="P4038" t="s">
        <v>291</v>
      </c>
      <c r="Q4038" t="s">
        <v>42</v>
      </c>
      <c r="R4038" t="s">
        <v>292</v>
      </c>
      <c r="S4038" t="s">
        <v>1967</v>
      </c>
      <c r="T4038">
        <v>171428</v>
      </c>
    </row>
    <row r="4039" spans="1:20" x14ac:dyDescent="0.3">
      <c r="A4039" t="s">
        <v>289</v>
      </c>
      <c r="B4039" t="str">
        <f>_xlfn.CONCAT(쿼리1[[#This Row],[주문번호]], "-", 쿼리1[[#This Row],[공정명]])</f>
        <v>20241226-1418N0001-합지</v>
      </c>
      <c r="C4039">
        <v>1</v>
      </c>
      <c r="D4039" t="s">
        <v>60</v>
      </c>
      <c r="E4039" s="1">
        <v>45652</v>
      </c>
      <c r="F4039" s="1">
        <v>45664</v>
      </c>
      <c r="G4039" s="1"/>
      <c r="H4039" s="1">
        <v>45656</v>
      </c>
      <c r="I4039" s="1"/>
      <c r="J4039" t="s">
        <v>21</v>
      </c>
      <c r="K4039" t="s">
        <v>282</v>
      </c>
      <c r="L4039">
        <v>6000</v>
      </c>
      <c r="O4039" t="s">
        <v>290</v>
      </c>
      <c r="P4039" t="s">
        <v>291</v>
      </c>
      <c r="Q4039" t="s">
        <v>42</v>
      </c>
      <c r="R4039" t="s">
        <v>292</v>
      </c>
      <c r="S4039" t="s">
        <v>1967</v>
      </c>
      <c r="T4039">
        <v>171428</v>
      </c>
    </row>
    <row r="4040" spans="1:20" x14ac:dyDescent="0.3">
      <c r="A4040" t="s">
        <v>919</v>
      </c>
      <c r="B4040" t="str">
        <f>_xlfn.CONCAT(쿼리1[[#This Row],[주문번호]], "-", 쿼리1[[#This Row],[공정명]])</f>
        <v>20241220-1219N0041-합지</v>
      </c>
      <c r="C4040">
        <v>1</v>
      </c>
      <c r="D4040" t="s">
        <v>60</v>
      </c>
      <c r="E4040" s="1">
        <v>45646</v>
      </c>
      <c r="F4040" s="1">
        <v>45656</v>
      </c>
      <c r="G4040" s="1"/>
      <c r="H4040" s="1">
        <v>45656</v>
      </c>
      <c r="I4040" s="1"/>
      <c r="J4040" t="s">
        <v>21</v>
      </c>
      <c r="K4040" t="s">
        <v>282</v>
      </c>
      <c r="L4040">
        <v>4000</v>
      </c>
      <c r="O4040" t="s">
        <v>920</v>
      </c>
      <c r="P4040" t="s">
        <v>921</v>
      </c>
      <c r="Q4040" t="s">
        <v>42</v>
      </c>
      <c r="R4040" t="s">
        <v>922</v>
      </c>
      <c r="S4040" t="s">
        <v>1967</v>
      </c>
      <c r="T4040">
        <v>47058</v>
      </c>
    </row>
    <row r="4041" spans="1:20" x14ac:dyDescent="0.3">
      <c r="A4041" t="s">
        <v>4086</v>
      </c>
      <c r="B4041" t="str">
        <f>_xlfn.CONCAT(쿼리1[[#This Row],[주문번호]], "-", 쿼리1[[#This Row],[공정명]])</f>
        <v>20241105-1000164852-합지</v>
      </c>
      <c r="C4041">
        <v>3</v>
      </c>
      <c r="D4041" t="s">
        <v>60</v>
      </c>
      <c r="E4041" s="1">
        <v>45601</v>
      </c>
      <c r="F4041" s="1">
        <v>45610</v>
      </c>
      <c r="G4041" s="1">
        <v>45608</v>
      </c>
      <c r="H4041" s="1">
        <v>45656</v>
      </c>
      <c r="I4041" s="1">
        <v>45614</v>
      </c>
      <c r="J4041" t="s">
        <v>31</v>
      </c>
      <c r="K4041" t="s">
        <v>39</v>
      </c>
      <c r="L4041">
        <v>6000</v>
      </c>
      <c r="M4041">
        <v>6000</v>
      </c>
      <c r="N4041">
        <v>-2</v>
      </c>
      <c r="O4041" t="s">
        <v>763</v>
      </c>
      <c r="P4041" t="s">
        <v>764</v>
      </c>
      <c r="Q4041" t="s">
        <v>4087</v>
      </c>
      <c r="R4041" t="s">
        <v>766</v>
      </c>
      <c r="S4041" t="s">
        <v>3709</v>
      </c>
      <c r="T4041">
        <v>30</v>
      </c>
    </row>
    <row r="4042" spans="1:20" x14ac:dyDescent="0.3">
      <c r="A4042" t="s">
        <v>4078</v>
      </c>
      <c r="B4042" t="str">
        <f>_xlfn.CONCAT(쿼리1[[#This Row],[주문번호]], "-", 쿼리1[[#This Row],[공정명]])</f>
        <v>20241119-1000169716-합지</v>
      </c>
      <c r="C4042">
        <v>3</v>
      </c>
      <c r="D4042" t="s">
        <v>60</v>
      </c>
      <c r="E4042" s="1">
        <v>45615</v>
      </c>
      <c r="F4042" s="1">
        <v>45624</v>
      </c>
      <c r="G4042" s="1">
        <v>45622</v>
      </c>
      <c r="H4042" s="1">
        <v>45656</v>
      </c>
      <c r="I4042" s="1">
        <v>45625</v>
      </c>
      <c r="J4042" t="s">
        <v>31</v>
      </c>
      <c r="K4042" t="s">
        <v>39</v>
      </c>
      <c r="L4042">
        <v>6000</v>
      </c>
      <c r="M4042">
        <v>6000</v>
      </c>
      <c r="N4042">
        <v>-2</v>
      </c>
      <c r="O4042" t="s">
        <v>1095</v>
      </c>
      <c r="P4042" t="s">
        <v>1111</v>
      </c>
      <c r="Q4042" t="s">
        <v>4079</v>
      </c>
      <c r="R4042" t="s">
        <v>766</v>
      </c>
      <c r="S4042" t="s">
        <v>3709</v>
      </c>
      <c r="T4042">
        <v>30</v>
      </c>
    </row>
    <row r="4043" spans="1:20" x14ac:dyDescent="0.3">
      <c r="A4043" t="s">
        <v>4082</v>
      </c>
      <c r="B4043" t="str">
        <f>_xlfn.CONCAT(쿼리1[[#This Row],[주문번호]], "-", 쿼리1[[#This Row],[공정명]])</f>
        <v>20241119-1000169708-합지</v>
      </c>
      <c r="C4043">
        <v>3</v>
      </c>
      <c r="D4043" t="s">
        <v>60</v>
      </c>
      <c r="E4043" s="1">
        <v>45615</v>
      </c>
      <c r="F4043" s="1">
        <v>45624</v>
      </c>
      <c r="G4043" s="1">
        <v>45622</v>
      </c>
      <c r="H4043" s="1">
        <v>45656</v>
      </c>
      <c r="I4043" s="1">
        <v>45625</v>
      </c>
      <c r="J4043" t="s">
        <v>31</v>
      </c>
      <c r="K4043" t="s">
        <v>39</v>
      </c>
      <c r="L4043">
        <v>6000</v>
      </c>
      <c r="M4043">
        <v>6000</v>
      </c>
      <c r="N4043">
        <v>-2</v>
      </c>
      <c r="O4043" t="s">
        <v>1095</v>
      </c>
      <c r="P4043" t="s">
        <v>1111</v>
      </c>
      <c r="Q4043" t="s">
        <v>4083</v>
      </c>
      <c r="R4043" t="s">
        <v>766</v>
      </c>
      <c r="S4043" t="s">
        <v>3709</v>
      </c>
      <c r="T4043">
        <v>30</v>
      </c>
    </row>
    <row r="4044" spans="1:20" x14ac:dyDescent="0.3">
      <c r="A4044" t="s">
        <v>4697</v>
      </c>
      <c r="B4044" t="str">
        <f>_xlfn.CONCAT(쿼리1[[#This Row],[주문번호]], "-", 쿼리1[[#This Row],[공정명]])</f>
        <v>20241105-1000161004-합지</v>
      </c>
      <c r="C4044">
        <v>3</v>
      </c>
      <c r="D4044" t="s">
        <v>60</v>
      </c>
      <c r="E4044" s="1">
        <v>45601</v>
      </c>
      <c r="F4044" s="1">
        <v>45610</v>
      </c>
      <c r="G4044" s="1">
        <v>45609</v>
      </c>
      <c r="H4044" s="1">
        <v>45656</v>
      </c>
      <c r="I4044" s="1">
        <v>45614</v>
      </c>
      <c r="J4044" t="s">
        <v>31</v>
      </c>
      <c r="K4044" t="s">
        <v>39</v>
      </c>
      <c r="L4044">
        <v>6000</v>
      </c>
      <c r="M4044">
        <v>6000</v>
      </c>
      <c r="N4044">
        <v>-1</v>
      </c>
      <c r="O4044" t="s">
        <v>763</v>
      </c>
      <c r="P4044" t="s">
        <v>764</v>
      </c>
      <c r="Q4044" t="s">
        <v>4698</v>
      </c>
      <c r="R4044" t="s">
        <v>766</v>
      </c>
      <c r="S4044" t="s">
        <v>3709</v>
      </c>
      <c r="T4044">
        <v>30</v>
      </c>
    </row>
    <row r="4045" spans="1:20" x14ac:dyDescent="0.3">
      <c r="A4045" t="s">
        <v>4108</v>
      </c>
      <c r="B4045" t="str">
        <f>_xlfn.CONCAT(쿼리1[[#This Row],[주문번호]], "-", 쿼리1[[#This Row],[공정명]])</f>
        <v>20241120-1000169739-합지</v>
      </c>
      <c r="C4045">
        <v>3</v>
      </c>
      <c r="D4045" t="s">
        <v>60</v>
      </c>
      <c r="E4045" s="1">
        <v>45616</v>
      </c>
      <c r="F4045" s="1">
        <v>45625</v>
      </c>
      <c r="G4045" s="1">
        <v>45622</v>
      </c>
      <c r="H4045" s="1">
        <v>45656</v>
      </c>
      <c r="I4045" s="1">
        <v>45625</v>
      </c>
      <c r="J4045" t="s">
        <v>31</v>
      </c>
      <c r="K4045" t="s">
        <v>39</v>
      </c>
      <c r="L4045">
        <v>6000</v>
      </c>
      <c r="M4045">
        <v>6000</v>
      </c>
      <c r="N4045">
        <v>-3</v>
      </c>
      <c r="O4045" t="s">
        <v>1095</v>
      </c>
      <c r="P4045" t="s">
        <v>1111</v>
      </c>
      <c r="Q4045" t="s">
        <v>4109</v>
      </c>
      <c r="R4045" t="s">
        <v>766</v>
      </c>
      <c r="S4045" t="s">
        <v>3709</v>
      </c>
      <c r="T4045">
        <v>30</v>
      </c>
    </row>
    <row r="4046" spans="1:20" x14ac:dyDescent="0.3">
      <c r="A4046" t="s">
        <v>4347</v>
      </c>
      <c r="B4046" t="str">
        <f>_xlfn.CONCAT(쿼리1[[#This Row],[주문번호]], "-", 쿼리1[[#This Row],[공정명]])</f>
        <v>20241128-1000164747-합지</v>
      </c>
      <c r="C4046">
        <v>3</v>
      </c>
      <c r="D4046" t="s">
        <v>60</v>
      </c>
      <c r="E4046" s="1">
        <v>45624</v>
      </c>
      <c r="F4046" s="1">
        <v>45635</v>
      </c>
      <c r="G4046" s="1">
        <v>45630</v>
      </c>
      <c r="H4046" s="1">
        <v>45656</v>
      </c>
      <c r="I4046" s="1">
        <v>45633</v>
      </c>
      <c r="J4046" t="s">
        <v>31</v>
      </c>
      <c r="K4046" t="s">
        <v>39</v>
      </c>
      <c r="L4046">
        <v>6000</v>
      </c>
      <c r="M4046">
        <v>6000</v>
      </c>
      <c r="N4046">
        <v>-5</v>
      </c>
      <c r="O4046" t="s">
        <v>763</v>
      </c>
      <c r="P4046" t="s">
        <v>764</v>
      </c>
      <c r="Q4046" t="s">
        <v>1699</v>
      </c>
      <c r="R4046" t="s">
        <v>766</v>
      </c>
      <c r="S4046" t="s">
        <v>3709</v>
      </c>
      <c r="T4046">
        <v>30</v>
      </c>
    </row>
    <row r="4047" spans="1:20" x14ac:dyDescent="0.3">
      <c r="A4047" t="s">
        <v>2720</v>
      </c>
      <c r="B4047" t="str">
        <f>_xlfn.CONCAT(쿼리1[[#This Row],[주문번호]], "-", 쿼리1[[#This Row],[공정명]])</f>
        <v>20241128-1000166996-합지</v>
      </c>
      <c r="C4047">
        <v>3</v>
      </c>
      <c r="D4047" t="s">
        <v>60</v>
      </c>
      <c r="E4047" s="1">
        <v>45624</v>
      </c>
      <c r="F4047" s="1">
        <v>45635</v>
      </c>
      <c r="G4047" s="1">
        <v>45632</v>
      </c>
      <c r="H4047" s="1">
        <v>45656</v>
      </c>
      <c r="I4047" s="1">
        <v>45632</v>
      </c>
      <c r="J4047" t="s">
        <v>31</v>
      </c>
      <c r="K4047" t="s">
        <v>39</v>
      </c>
      <c r="L4047">
        <v>6000</v>
      </c>
      <c r="M4047">
        <v>6000</v>
      </c>
      <c r="N4047">
        <v>-3</v>
      </c>
      <c r="O4047" t="s">
        <v>2710</v>
      </c>
      <c r="P4047" t="s">
        <v>2721</v>
      </c>
      <c r="Q4047" t="s">
        <v>2722</v>
      </c>
      <c r="R4047" t="s">
        <v>2713</v>
      </c>
      <c r="S4047" t="s">
        <v>3709</v>
      </c>
      <c r="T4047">
        <v>21428</v>
      </c>
    </row>
    <row r="4048" spans="1:20" x14ac:dyDescent="0.3">
      <c r="A4048" t="s">
        <v>2723</v>
      </c>
      <c r="B4048" t="str">
        <f>_xlfn.CONCAT(쿼리1[[#This Row],[주문번호]], "-", 쿼리1[[#This Row],[공정명]])</f>
        <v>20241128-1000167005-합지</v>
      </c>
      <c r="C4048">
        <v>3</v>
      </c>
      <c r="D4048" t="s">
        <v>60</v>
      </c>
      <c r="E4048" s="1">
        <v>45624</v>
      </c>
      <c r="F4048" s="1">
        <v>45635</v>
      </c>
      <c r="G4048" s="1">
        <v>45632</v>
      </c>
      <c r="H4048" s="1">
        <v>45656</v>
      </c>
      <c r="I4048" s="1">
        <v>45636</v>
      </c>
      <c r="J4048" t="s">
        <v>31</v>
      </c>
      <c r="K4048" t="s">
        <v>39</v>
      </c>
      <c r="L4048">
        <v>6000</v>
      </c>
      <c r="M4048">
        <v>6000</v>
      </c>
      <c r="N4048">
        <v>-3</v>
      </c>
      <c r="O4048" t="s">
        <v>2710</v>
      </c>
      <c r="P4048" t="s">
        <v>2724</v>
      </c>
      <c r="Q4048" t="s">
        <v>2725</v>
      </c>
      <c r="R4048" t="s">
        <v>2713</v>
      </c>
      <c r="S4048" t="s">
        <v>3709</v>
      </c>
      <c r="T4048">
        <v>21428</v>
      </c>
    </row>
    <row r="4049" spans="1:20" x14ac:dyDescent="0.3">
      <c r="A4049" t="s">
        <v>2318</v>
      </c>
      <c r="B4049" t="str">
        <f>_xlfn.CONCAT(쿼리1[[#This Row],[주문번호]], "-", 쿼리1[[#This Row],[공정명]])</f>
        <v>20241114-1000149558-합지</v>
      </c>
      <c r="C4049">
        <v>1</v>
      </c>
      <c r="D4049" t="s">
        <v>60</v>
      </c>
      <c r="E4049" s="1">
        <v>45610</v>
      </c>
      <c r="F4049" s="1">
        <v>45621</v>
      </c>
      <c r="G4049" s="1">
        <v>45618</v>
      </c>
      <c r="H4049" s="1">
        <v>45656</v>
      </c>
      <c r="I4049" s="1">
        <v>45622</v>
      </c>
      <c r="J4049" t="s">
        <v>31</v>
      </c>
      <c r="K4049" t="s">
        <v>39</v>
      </c>
      <c r="L4049">
        <v>6000</v>
      </c>
      <c r="M4049">
        <v>6000</v>
      </c>
      <c r="N4049">
        <v>-3</v>
      </c>
      <c r="O4049" t="s">
        <v>2319</v>
      </c>
      <c r="P4049" t="s">
        <v>2320</v>
      </c>
      <c r="Q4049" t="s">
        <v>42</v>
      </c>
      <c r="R4049" t="s">
        <v>2321</v>
      </c>
      <c r="S4049" t="s">
        <v>3709</v>
      </c>
      <c r="T4049">
        <v>33333</v>
      </c>
    </row>
    <row r="4050" spans="1:20" x14ac:dyDescent="0.3">
      <c r="A4050" t="s">
        <v>3055</v>
      </c>
      <c r="B4050" t="str">
        <f>_xlfn.CONCAT(쿼리1[[#This Row],[주문번호]], "-", 쿼리1[[#This Row],[공정명]])</f>
        <v>20241121-1000168067-합지</v>
      </c>
      <c r="C4050">
        <v>3</v>
      </c>
      <c r="D4050" t="s">
        <v>60</v>
      </c>
      <c r="E4050" s="1">
        <v>45617</v>
      </c>
      <c r="F4050" s="1">
        <v>45628</v>
      </c>
      <c r="G4050" s="1">
        <v>45623</v>
      </c>
      <c r="H4050" s="1">
        <v>45656</v>
      </c>
      <c r="I4050" s="1">
        <v>45628</v>
      </c>
      <c r="J4050" t="s">
        <v>31</v>
      </c>
      <c r="K4050" t="s">
        <v>39</v>
      </c>
      <c r="L4050">
        <v>6000</v>
      </c>
      <c r="M4050">
        <v>6000</v>
      </c>
      <c r="N4050">
        <v>-5</v>
      </c>
      <c r="O4050" t="s">
        <v>2710</v>
      </c>
      <c r="P4050" t="s">
        <v>3056</v>
      </c>
      <c r="Q4050" t="s">
        <v>3057</v>
      </c>
      <c r="R4050" t="s">
        <v>2713</v>
      </c>
      <c r="S4050" t="s">
        <v>3709</v>
      </c>
      <c r="T4050">
        <v>20618</v>
      </c>
    </row>
    <row r="4051" spans="1:20" x14ac:dyDescent="0.3">
      <c r="A4051" t="s">
        <v>4699</v>
      </c>
      <c r="B4051" t="str">
        <f>_xlfn.CONCAT(쿼리1[[#This Row],[주문번호]], "-", 쿼리1[[#This Row],[공정명]])</f>
        <v>20241121-1000169343-합지</v>
      </c>
      <c r="C4051">
        <v>3</v>
      </c>
      <c r="D4051" t="s">
        <v>60</v>
      </c>
      <c r="E4051" s="1">
        <v>45617</v>
      </c>
      <c r="F4051" s="1">
        <v>45628</v>
      </c>
      <c r="G4051" s="1">
        <v>45623</v>
      </c>
      <c r="H4051" s="1">
        <v>45656</v>
      </c>
      <c r="I4051" s="1">
        <v>45626</v>
      </c>
      <c r="J4051" t="s">
        <v>31</v>
      </c>
      <c r="K4051" t="s">
        <v>39</v>
      </c>
      <c r="L4051">
        <v>6000</v>
      </c>
      <c r="M4051">
        <v>6000</v>
      </c>
      <c r="N4051">
        <v>-5</v>
      </c>
      <c r="O4051" t="s">
        <v>4605</v>
      </c>
      <c r="P4051" t="s">
        <v>4606</v>
      </c>
      <c r="Q4051" t="s">
        <v>4662</v>
      </c>
      <c r="R4051" t="s">
        <v>2713</v>
      </c>
      <c r="S4051" t="s">
        <v>3709</v>
      </c>
      <c r="T4051">
        <v>36</v>
      </c>
    </row>
    <row r="4052" spans="1:20" x14ac:dyDescent="0.3">
      <c r="A4052" t="s">
        <v>4700</v>
      </c>
      <c r="B4052" t="str">
        <f>_xlfn.CONCAT(쿼리1[[#This Row],[주문번호]], "-", 쿼리1[[#This Row],[공정명]])</f>
        <v>20241121-1000166540-합지</v>
      </c>
      <c r="C4052">
        <v>3</v>
      </c>
      <c r="D4052" t="s">
        <v>60</v>
      </c>
      <c r="E4052" s="1">
        <v>45617</v>
      </c>
      <c r="F4052" s="1">
        <v>45628</v>
      </c>
      <c r="G4052" s="1">
        <v>45623</v>
      </c>
      <c r="H4052" s="1">
        <v>45656</v>
      </c>
      <c r="I4052" s="1">
        <v>45626</v>
      </c>
      <c r="J4052" t="s">
        <v>31</v>
      </c>
      <c r="K4052" t="s">
        <v>39</v>
      </c>
      <c r="L4052">
        <v>6000</v>
      </c>
      <c r="M4052">
        <v>6000</v>
      </c>
      <c r="N4052">
        <v>-5</v>
      </c>
      <c r="O4052" t="s">
        <v>4605</v>
      </c>
      <c r="P4052" t="s">
        <v>4606</v>
      </c>
      <c r="Q4052" t="s">
        <v>4609</v>
      </c>
      <c r="R4052" t="s">
        <v>2713</v>
      </c>
      <c r="S4052" t="s">
        <v>3709</v>
      </c>
      <c r="T4052">
        <v>36</v>
      </c>
    </row>
    <row r="4053" spans="1:20" x14ac:dyDescent="0.3">
      <c r="A4053" t="s">
        <v>3038</v>
      </c>
      <c r="B4053" t="str">
        <f>_xlfn.CONCAT(쿼리1[[#This Row],[주문번호]], "-", 쿼리1[[#This Row],[공정명]])</f>
        <v>20241121-1000168075-합지</v>
      </c>
      <c r="C4053">
        <v>3</v>
      </c>
      <c r="D4053" t="s">
        <v>60</v>
      </c>
      <c r="E4053" s="1">
        <v>45617</v>
      </c>
      <c r="F4053" s="1">
        <v>45628</v>
      </c>
      <c r="G4053" s="1">
        <v>45623</v>
      </c>
      <c r="H4053" s="1">
        <v>45656</v>
      </c>
      <c r="I4053" s="1">
        <v>45628</v>
      </c>
      <c r="J4053" t="s">
        <v>31</v>
      </c>
      <c r="K4053" t="s">
        <v>39</v>
      </c>
      <c r="L4053">
        <v>12000</v>
      </c>
      <c r="M4053">
        <v>12000</v>
      </c>
      <c r="N4053">
        <v>-5</v>
      </c>
      <c r="O4053" t="s">
        <v>2710</v>
      </c>
      <c r="P4053" t="s">
        <v>3039</v>
      </c>
      <c r="Q4053" t="s">
        <v>3040</v>
      </c>
      <c r="R4053" t="s">
        <v>2713</v>
      </c>
      <c r="S4053" t="s">
        <v>3709</v>
      </c>
      <c r="T4053">
        <v>37500</v>
      </c>
    </row>
    <row r="4054" spans="1:20" x14ac:dyDescent="0.3">
      <c r="A4054" t="s">
        <v>2709</v>
      </c>
      <c r="B4054" t="str">
        <f>_xlfn.CONCAT(쿼리1[[#This Row],[주문번호]], "-", 쿼리1[[#This Row],[공정명]])</f>
        <v>20241128-1000167023-합지</v>
      </c>
      <c r="C4054">
        <v>3</v>
      </c>
      <c r="D4054" t="s">
        <v>60</v>
      </c>
      <c r="E4054" s="1">
        <v>45624</v>
      </c>
      <c r="F4054" s="1">
        <v>45635</v>
      </c>
      <c r="G4054" s="1">
        <v>45630</v>
      </c>
      <c r="H4054" s="1">
        <v>45656</v>
      </c>
      <c r="I4054" s="1">
        <v>45636</v>
      </c>
      <c r="J4054" t="s">
        <v>31</v>
      </c>
      <c r="K4054" t="s">
        <v>39</v>
      </c>
      <c r="L4054">
        <v>6000</v>
      </c>
      <c r="M4054">
        <v>6000</v>
      </c>
      <c r="N4054">
        <v>-5</v>
      </c>
      <c r="O4054" t="s">
        <v>2710</v>
      </c>
      <c r="P4054" t="s">
        <v>2711</v>
      </c>
      <c r="Q4054" t="s">
        <v>2712</v>
      </c>
      <c r="R4054" t="s">
        <v>2713</v>
      </c>
      <c r="S4054" t="s">
        <v>3709</v>
      </c>
      <c r="T4054">
        <v>20000</v>
      </c>
    </row>
    <row r="4055" spans="1:20" x14ac:dyDescent="0.3">
      <c r="A4055" t="s">
        <v>4701</v>
      </c>
      <c r="B4055" t="str">
        <f>_xlfn.CONCAT(쿼리1[[#This Row],[주문번호]], "-", 쿼리1[[#This Row],[공정명]])</f>
        <v>20241115-1000154686-합지</v>
      </c>
      <c r="C4055">
        <v>3</v>
      </c>
      <c r="D4055" t="s">
        <v>60</v>
      </c>
      <c r="E4055" s="1">
        <v>45611</v>
      </c>
      <c r="F4055" s="1">
        <v>45622</v>
      </c>
      <c r="G4055" s="1">
        <v>45623</v>
      </c>
      <c r="H4055" s="1">
        <v>45656</v>
      </c>
      <c r="I4055" s="1">
        <v>45628</v>
      </c>
      <c r="J4055" t="s">
        <v>31</v>
      </c>
      <c r="K4055" t="s">
        <v>32</v>
      </c>
      <c r="L4055">
        <v>8000</v>
      </c>
      <c r="M4055">
        <v>8000</v>
      </c>
      <c r="N4055">
        <v>1</v>
      </c>
      <c r="O4055" t="s">
        <v>1533</v>
      </c>
      <c r="P4055" t="s">
        <v>3926</v>
      </c>
      <c r="Q4055" t="s">
        <v>3927</v>
      </c>
      <c r="R4055" t="s">
        <v>26</v>
      </c>
      <c r="S4055" t="s">
        <v>3709</v>
      </c>
      <c r="T4055">
        <v>32</v>
      </c>
    </row>
    <row r="4056" spans="1:20" x14ac:dyDescent="0.3">
      <c r="A4056" t="s">
        <v>4654</v>
      </c>
      <c r="B4056" t="str">
        <f>_xlfn.CONCAT(쿼리1[[#This Row],[주문번호]], "-", 쿼리1[[#This Row],[공정명]])</f>
        <v>20241114-900005-제대</v>
      </c>
      <c r="C4056">
        <v>2</v>
      </c>
      <c r="D4056" t="s">
        <v>80</v>
      </c>
      <c r="E4056" s="1">
        <v>45610</v>
      </c>
      <c r="F4056" s="1">
        <v>45638</v>
      </c>
      <c r="G4056" s="1">
        <v>45639</v>
      </c>
      <c r="H4056" s="1">
        <v>45656</v>
      </c>
      <c r="I4056" s="1">
        <v>45633</v>
      </c>
      <c r="J4056" t="s">
        <v>101</v>
      </c>
      <c r="K4056" t="s">
        <v>32</v>
      </c>
      <c r="L4056">
        <v>600000</v>
      </c>
      <c r="M4056">
        <v>84000</v>
      </c>
      <c r="N4056">
        <v>1</v>
      </c>
      <c r="O4056" t="s">
        <v>673</v>
      </c>
      <c r="P4056" t="s">
        <v>676</v>
      </c>
      <c r="Q4056" t="s">
        <v>42</v>
      </c>
      <c r="R4056" t="s">
        <v>199</v>
      </c>
      <c r="S4056" t="s">
        <v>256</v>
      </c>
      <c r="T4056">
        <v>600000</v>
      </c>
    </row>
    <row r="4057" spans="1:20" x14ac:dyDescent="0.3">
      <c r="A4057" t="s">
        <v>4654</v>
      </c>
      <c r="B4057" t="str">
        <f>_xlfn.CONCAT(쿼리1[[#This Row],[주문번호]], "-", 쿼리1[[#This Row],[공정명]])</f>
        <v>20241114-900005-제대</v>
      </c>
      <c r="C4057">
        <v>2</v>
      </c>
      <c r="D4057" t="s">
        <v>80</v>
      </c>
      <c r="E4057" s="1">
        <v>45610</v>
      </c>
      <c r="F4057" s="1">
        <v>45638</v>
      </c>
      <c r="G4057" s="1">
        <v>45642</v>
      </c>
      <c r="H4057" s="1">
        <v>45656</v>
      </c>
      <c r="I4057" s="1">
        <v>45633</v>
      </c>
      <c r="J4057" t="s">
        <v>101</v>
      </c>
      <c r="K4057" t="s">
        <v>32</v>
      </c>
      <c r="L4057">
        <v>600000</v>
      </c>
      <c r="M4057">
        <v>84000</v>
      </c>
      <c r="N4057">
        <v>4</v>
      </c>
      <c r="O4057" t="s">
        <v>673</v>
      </c>
      <c r="P4057" t="s">
        <v>676</v>
      </c>
      <c r="Q4057" t="s">
        <v>42</v>
      </c>
      <c r="R4057" t="s">
        <v>199</v>
      </c>
      <c r="S4057" t="s">
        <v>256</v>
      </c>
      <c r="T4057">
        <v>600000</v>
      </c>
    </row>
    <row r="4058" spans="1:20" x14ac:dyDescent="0.3">
      <c r="A4058" t="s">
        <v>4654</v>
      </c>
      <c r="B4058" t="str">
        <f>_xlfn.CONCAT(쿼리1[[#This Row],[주문번호]], "-", 쿼리1[[#This Row],[공정명]])</f>
        <v>20241114-900005-제대</v>
      </c>
      <c r="C4058">
        <v>2</v>
      </c>
      <c r="D4058" t="s">
        <v>80</v>
      </c>
      <c r="E4058" s="1">
        <v>45610</v>
      </c>
      <c r="F4058" s="1">
        <v>45638</v>
      </c>
      <c r="G4058" s="1">
        <v>45643</v>
      </c>
      <c r="H4058" s="1">
        <v>45656</v>
      </c>
      <c r="I4058" s="1">
        <v>45633</v>
      </c>
      <c r="J4058" t="s">
        <v>101</v>
      </c>
      <c r="K4058" t="s">
        <v>32</v>
      </c>
      <c r="L4058">
        <v>600000</v>
      </c>
      <c r="M4058">
        <v>84000</v>
      </c>
      <c r="N4058">
        <v>5</v>
      </c>
      <c r="O4058" t="s">
        <v>673</v>
      </c>
      <c r="P4058" t="s">
        <v>676</v>
      </c>
      <c r="Q4058" t="s">
        <v>42</v>
      </c>
      <c r="R4058" t="s">
        <v>199</v>
      </c>
      <c r="S4058" t="s">
        <v>256</v>
      </c>
      <c r="T4058">
        <v>600000</v>
      </c>
    </row>
    <row r="4059" spans="1:20" x14ac:dyDescent="0.3">
      <c r="A4059" t="s">
        <v>4654</v>
      </c>
      <c r="B4059" t="str">
        <f>_xlfn.CONCAT(쿼리1[[#This Row],[주문번호]], "-", 쿼리1[[#This Row],[공정명]])</f>
        <v>20241114-900005-제대</v>
      </c>
      <c r="C4059">
        <v>2</v>
      </c>
      <c r="D4059" t="s">
        <v>80</v>
      </c>
      <c r="E4059" s="1">
        <v>45610</v>
      </c>
      <c r="F4059" s="1">
        <v>45638</v>
      </c>
      <c r="G4059" s="1">
        <v>45645</v>
      </c>
      <c r="H4059" s="1">
        <v>45656</v>
      </c>
      <c r="I4059" s="1">
        <v>45633</v>
      </c>
      <c r="J4059" t="s">
        <v>101</v>
      </c>
      <c r="K4059" t="s">
        <v>32</v>
      </c>
      <c r="L4059">
        <v>600000</v>
      </c>
      <c r="M4059">
        <v>59500</v>
      </c>
      <c r="N4059">
        <v>7</v>
      </c>
      <c r="O4059" t="s">
        <v>673</v>
      </c>
      <c r="P4059" t="s">
        <v>676</v>
      </c>
      <c r="Q4059" t="s">
        <v>42</v>
      </c>
      <c r="R4059" t="s">
        <v>199</v>
      </c>
      <c r="S4059" t="s">
        <v>256</v>
      </c>
      <c r="T4059">
        <v>600000</v>
      </c>
    </row>
    <row r="4060" spans="1:20" x14ac:dyDescent="0.3">
      <c r="A4060" t="s">
        <v>4702</v>
      </c>
      <c r="B4060" t="str">
        <f>_xlfn.CONCAT(쿼리1[[#This Row],[주문번호]], "-", 쿼리1[[#This Row],[공정명]])</f>
        <v>20241118-911001-제대</v>
      </c>
      <c r="C4060">
        <v>3</v>
      </c>
      <c r="D4060" t="s">
        <v>80</v>
      </c>
      <c r="E4060" s="1">
        <v>45614</v>
      </c>
      <c r="F4060" s="1">
        <v>45629</v>
      </c>
      <c r="G4060" s="1">
        <v>45635</v>
      </c>
      <c r="H4060" s="1">
        <v>45656</v>
      </c>
      <c r="I4060" s="1">
        <v>45636</v>
      </c>
      <c r="J4060" t="s">
        <v>31</v>
      </c>
      <c r="K4060" t="s">
        <v>32</v>
      </c>
      <c r="L4060">
        <v>240000</v>
      </c>
      <c r="M4060">
        <v>120000</v>
      </c>
      <c r="N4060">
        <v>6</v>
      </c>
      <c r="O4060" t="s">
        <v>1164</v>
      </c>
      <c r="P4060" t="s">
        <v>4703</v>
      </c>
      <c r="Q4060" t="s">
        <v>42</v>
      </c>
      <c r="R4060" t="s">
        <v>199</v>
      </c>
      <c r="S4060" t="s">
        <v>256</v>
      </c>
      <c r="T4060">
        <v>240000</v>
      </c>
    </row>
    <row r="4061" spans="1:20" x14ac:dyDescent="0.3">
      <c r="A4061" t="s">
        <v>4702</v>
      </c>
      <c r="B4061" t="str">
        <f>_xlfn.CONCAT(쿼리1[[#This Row],[주문번호]], "-", 쿼리1[[#This Row],[공정명]])</f>
        <v>20241118-911001-제대</v>
      </c>
      <c r="C4061">
        <v>3</v>
      </c>
      <c r="D4061" t="s">
        <v>80</v>
      </c>
      <c r="E4061" s="1">
        <v>45614</v>
      </c>
      <c r="F4061" s="1">
        <v>45629</v>
      </c>
      <c r="G4061" s="1">
        <v>45636</v>
      </c>
      <c r="H4061" s="1">
        <v>45656</v>
      </c>
      <c r="I4061" s="1">
        <v>45636</v>
      </c>
      <c r="J4061" t="s">
        <v>31</v>
      </c>
      <c r="K4061" t="s">
        <v>32</v>
      </c>
      <c r="L4061">
        <v>240000</v>
      </c>
      <c r="M4061">
        <v>106400</v>
      </c>
      <c r="N4061">
        <v>7</v>
      </c>
      <c r="O4061" t="s">
        <v>1164</v>
      </c>
      <c r="P4061" t="s">
        <v>4703</v>
      </c>
      <c r="Q4061" t="s">
        <v>42</v>
      </c>
      <c r="R4061" t="s">
        <v>199</v>
      </c>
      <c r="S4061" t="s">
        <v>256</v>
      </c>
      <c r="T4061">
        <v>240000</v>
      </c>
    </row>
    <row r="4062" spans="1:20" x14ac:dyDescent="0.3">
      <c r="A4062" t="s">
        <v>675</v>
      </c>
      <c r="B4062" t="str">
        <f>_xlfn.CONCAT(쿼리1[[#This Row],[주문번호]], "-", 쿼리1[[#This Row],[공정명]])</f>
        <v>20241014-900005-제대</v>
      </c>
      <c r="C4062">
        <v>2</v>
      </c>
      <c r="D4062" t="s">
        <v>80</v>
      </c>
      <c r="E4062" s="1">
        <v>45579</v>
      </c>
      <c r="F4062" s="1">
        <v>45595</v>
      </c>
      <c r="G4062" s="1">
        <v>45593</v>
      </c>
      <c r="H4062" s="1">
        <v>45656</v>
      </c>
      <c r="I4062" s="1">
        <v>45595</v>
      </c>
      <c r="J4062" t="s">
        <v>31</v>
      </c>
      <c r="K4062" t="s">
        <v>39</v>
      </c>
      <c r="L4062">
        <v>180000</v>
      </c>
      <c r="M4062">
        <v>84000</v>
      </c>
      <c r="N4062">
        <v>-2</v>
      </c>
      <c r="O4062" t="s">
        <v>673</v>
      </c>
      <c r="P4062" t="s">
        <v>676</v>
      </c>
      <c r="Q4062" t="s">
        <v>42</v>
      </c>
      <c r="R4062" t="s">
        <v>199</v>
      </c>
      <c r="S4062" t="s">
        <v>256</v>
      </c>
      <c r="T4062">
        <v>180000</v>
      </c>
    </row>
    <row r="4063" spans="1:20" x14ac:dyDescent="0.3">
      <c r="A4063" t="s">
        <v>675</v>
      </c>
      <c r="B4063" t="str">
        <f>_xlfn.CONCAT(쿼리1[[#This Row],[주문번호]], "-", 쿼리1[[#This Row],[공정명]])</f>
        <v>20241014-900005-제대</v>
      </c>
      <c r="C4063">
        <v>2</v>
      </c>
      <c r="D4063" t="s">
        <v>80</v>
      </c>
      <c r="E4063" s="1">
        <v>45579</v>
      </c>
      <c r="F4063" s="1">
        <v>45595</v>
      </c>
      <c r="G4063" s="1">
        <v>45595</v>
      </c>
      <c r="H4063" s="1">
        <v>45656</v>
      </c>
      <c r="I4063" s="1">
        <v>45595</v>
      </c>
      <c r="J4063" t="s">
        <v>31</v>
      </c>
      <c r="K4063" t="s">
        <v>39</v>
      </c>
      <c r="L4063">
        <v>180000</v>
      </c>
      <c r="M4063">
        <v>92400</v>
      </c>
      <c r="N4063">
        <v>0</v>
      </c>
      <c r="O4063" t="s">
        <v>673</v>
      </c>
      <c r="P4063" t="s">
        <v>676</v>
      </c>
      <c r="Q4063" t="s">
        <v>42</v>
      </c>
      <c r="R4063" t="s">
        <v>199</v>
      </c>
      <c r="S4063" t="s">
        <v>256</v>
      </c>
      <c r="T4063">
        <v>180000</v>
      </c>
    </row>
    <row r="4064" spans="1:20" x14ac:dyDescent="0.3">
      <c r="A4064" t="s">
        <v>4704</v>
      </c>
      <c r="B4064" t="str">
        <f>_xlfn.CONCAT(쿼리1[[#This Row],[주문번호]], "-", 쿼리1[[#This Row],[공정명]])</f>
        <v>20241010-914001-제대</v>
      </c>
      <c r="C4064">
        <v>3</v>
      </c>
      <c r="D4064" t="s">
        <v>80</v>
      </c>
      <c r="E4064" s="1">
        <v>45575</v>
      </c>
      <c r="F4064" s="1">
        <v>45588</v>
      </c>
      <c r="G4064" s="1">
        <v>45611</v>
      </c>
      <c r="H4064" s="1">
        <v>45656</v>
      </c>
      <c r="I4064" s="1">
        <v>45616</v>
      </c>
      <c r="J4064" t="s">
        <v>31</v>
      </c>
      <c r="K4064" t="s">
        <v>32</v>
      </c>
      <c r="L4064">
        <v>141176</v>
      </c>
      <c r="M4064">
        <v>37800</v>
      </c>
      <c r="N4064">
        <v>23</v>
      </c>
      <c r="O4064" t="s">
        <v>4620</v>
      </c>
      <c r="P4064" t="s">
        <v>4705</v>
      </c>
      <c r="Q4064" t="s">
        <v>42</v>
      </c>
      <c r="R4064" t="s">
        <v>199</v>
      </c>
      <c r="S4064" t="s">
        <v>256</v>
      </c>
      <c r="T4064">
        <v>141176</v>
      </c>
    </row>
    <row r="4065" spans="1:20" x14ac:dyDescent="0.3">
      <c r="A4065" t="s">
        <v>4704</v>
      </c>
      <c r="B4065" t="str">
        <f>_xlfn.CONCAT(쿼리1[[#This Row],[주문번호]], "-", 쿼리1[[#This Row],[공정명]])</f>
        <v>20241010-914001-제대</v>
      </c>
      <c r="C4065">
        <v>3</v>
      </c>
      <c r="D4065" t="s">
        <v>80</v>
      </c>
      <c r="E4065" s="1">
        <v>45575</v>
      </c>
      <c r="F4065" s="1">
        <v>45588</v>
      </c>
      <c r="G4065" s="1">
        <v>45614</v>
      </c>
      <c r="H4065" s="1">
        <v>45656</v>
      </c>
      <c r="I4065" s="1">
        <v>45616</v>
      </c>
      <c r="J4065" t="s">
        <v>31</v>
      </c>
      <c r="K4065" t="s">
        <v>32</v>
      </c>
      <c r="L4065">
        <v>141176</v>
      </c>
      <c r="M4065">
        <v>54000</v>
      </c>
      <c r="N4065">
        <v>26</v>
      </c>
      <c r="O4065" t="s">
        <v>4620</v>
      </c>
      <c r="P4065" t="s">
        <v>4705</v>
      </c>
      <c r="Q4065" t="s">
        <v>42</v>
      </c>
      <c r="R4065" t="s">
        <v>199</v>
      </c>
      <c r="S4065" t="s">
        <v>256</v>
      </c>
      <c r="T4065">
        <v>141176</v>
      </c>
    </row>
    <row r="4066" spans="1:20" x14ac:dyDescent="0.3">
      <c r="A4066" t="s">
        <v>4704</v>
      </c>
      <c r="B4066" t="str">
        <f>_xlfn.CONCAT(쿼리1[[#This Row],[주문번호]], "-", 쿼리1[[#This Row],[공정명]])</f>
        <v>20241010-914001-제대</v>
      </c>
      <c r="C4066">
        <v>3</v>
      </c>
      <c r="D4066" t="s">
        <v>80</v>
      </c>
      <c r="E4066" s="1">
        <v>45575</v>
      </c>
      <c r="F4066" s="1">
        <v>45588</v>
      </c>
      <c r="G4066" s="1">
        <v>45616</v>
      </c>
      <c r="H4066" s="1">
        <v>45656</v>
      </c>
      <c r="I4066" s="1">
        <v>45616</v>
      </c>
      <c r="J4066" t="s">
        <v>31</v>
      </c>
      <c r="K4066" t="s">
        <v>32</v>
      </c>
      <c r="L4066">
        <v>141176</v>
      </c>
      <c r="M4066">
        <v>38400</v>
      </c>
      <c r="N4066">
        <v>28</v>
      </c>
      <c r="O4066" t="s">
        <v>4620</v>
      </c>
      <c r="P4066" t="s">
        <v>4705</v>
      </c>
      <c r="Q4066" t="s">
        <v>42</v>
      </c>
      <c r="R4066" t="s">
        <v>199</v>
      </c>
      <c r="S4066" t="s">
        <v>256</v>
      </c>
      <c r="T4066">
        <v>141176</v>
      </c>
    </row>
    <row r="4067" spans="1:20" x14ac:dyDescent="0.3">
      <c r="A4067" t="s">
        <v>4706</v>
      </c>
      <c r="B4067" t="str">
        <f>_xlfn.CONCAT(쿼리1[[#This Row],[주문번호]], "-", 쿼리1[[#This Row],[공정명]])</f>
        <v>20241010-914003-제대</v>
      </c>
      <c r="C4067">
        <v>3</v>
      </c>
      <c r="D4067" t="s">
        <v>80</v>
      </c>
      <c r="E4067" s="1">
        <v>45575</v>
      </c>
      <c r="F4067" s="1">
        <v>45588</v>
      </c>
      <c r="G4067" s="1">
        <v>45609</v>
      </c>
      <c r="H4067" s="1">
        <v>45656</v>
      </c>
      <c r="I4067" s="1">
        <v>45610</v>
      </c>
      <c r="J4067" t="s">
        <v>31</v>
      </c>
      <c r="K4067" t="s">
        <v>32</v>
      </c>
      <c r="L4067">
        <v>96000</v>
      </c>
      <c r="M4067">
        <v>24000</v>
      </c>
      <c r="N4067">
        <v>21</v>
      </c>
      <c r="O4067" t="s">
        <v>4540</v>
      </c>
      <c r="P4067" t="s">
        <v>4541</v>
      </c>
      <c r="Q4067" t="s">
        <v>42</v>
      </c>
      <c r="R4067" t="s">
        <v>199</v>
      </c>
      <c r="S4067" t="s">
        <v>256</v>
      </c>
      <c r="T4067">
        <v>96000</v>
      </c>
    </row>
    <row r="4068" spans="1:20" x14ac:dyDescent="0.3">
      <c r="A4068" t="s">
        <v>4706</v>
      </c>
      <c r="B4068" t="str">
        <f>_xlfn.CONCAT(쿼리1[[#This Row],[주문번호]], "-", 쿼리1[[#This Row],[공정명]])</f>
        <v>20241010-914003-제대</v>
      </c>
      <c r="C4068">
        <v>3</v>
      </c>
      <c r="D4068" t="s">
        <v>80</v>
      </c>
      <c r="E4068" s="1">
        <v>45575</v>
      </c>
      <c r="F4068" s="1">
        <v>45588</v>
      </c>
      <c r="G4068" s="1">
        <v>45609</v>
      </c>
      <c r="H4068" s="1">
        <v>45656</v>
      </c>
      <c r="I4068" s="1">
        <v>45610</v>
      </c>
      <c r="J4068" t="s">
        <v>31</v>
      </c>
      <c r="K4068" t="s">
        <v>32</v>
      </c>
      <c r="L4068">
        <v>96000</v>
      </c>
      <c r="M4068">
        <v>24000</v>
      </c>
      <c r="N4068">
        <v>21</v>
      </c>
      <c r="O4068" t="s">
        <v>4540</v>
      </c>
      <c r="P4068" t="s">
        <v>4541</v>
      </c>
      <c r="Q4068" t="s">
        <v>42</v>
      </c>
      <c r="R4068" t="s">
        <v>199</v>
      </c>
      <c r="S4068" t="s">
        <v>256</v>
      </c>
      <c r="T4068">
        <v>96000</v>
      </c>
    </row>
    <row r="4069" spans="1:20" x14ac:dyDescent="0.3">
      <c r="A4069" t="s">
        <v>4706</v>
      </c>
      <c r="B4069" t="str">
        <f>_xlfn.CONCAT(쿼리1[[#This Row],[주문번호]], "-", 쿼리1[[#This Row],[공정명]])</f>
        <v>20241010-914003-제대</v>
      </c>
      <c r="C4069">
        <v>3</v>
      </c>
      <c r="D4069" t="s">
        <v>80</v>
      </c>
      <c r="E4069" s="1">
        <v>45575</v>
      </c>
      <c r="F4069" s="1">
        <v>45588</v>
      </c>
      <c r="G4069" s="1">
        <v>45609</v>
      </c>
      <c r="H4069" s="1">
        <v>45656</v>
      </c>
      <c r="I4069" s="1">
        <v>45610</v>
      </c>
      <c r="J4069" t="s">
        <v>31</v>
      </c>
      <c r="K4069" t="s">
        <v>32</v>
      </c>
      <c r="L4069">
        <v>96000</v>
      </c>
      <c r="M4069">
        <v>24000</v>
      </c>
      <c r="N4069">
        <v>21</v>
      </c>
      <c r="O4069" t="s">
        <v>4540</v>
      </c>
      <c r="P4069" t="s">
        <v>4541</v>
      </c>
      <c r="Q4069" t="s">
        <v>42</v>
      </c>
      <c r="R4069" t="s">
        <v>199</v>
      </c>
      <c r="S4069" t="s">
        <v>256</v>
      </c>
      <c r="T4069">
        <v>96000</v>
      </c>
    </row>
    <row r="4070" spans="1:20" x14ac:dyDescent="0.3">
      <c r="A4070" t="s">
        <v>4706</v>
      </c>
      <c r="B4070" t="str">
        <f>_xlfn.CONCAT(쿼리1[[#This Row],[주문번호]], "-", 쿼리1[[#This Row],[공정명]])</f>
        <v>20241010-914003-제대</v>
      </c>
      <c r="C4070">
        <v>3</v>
      </c>
      <c r="D4070" t="s">
        <v>80</v>
      </c>
      <c r="E4070" s="1">
        <v>45575</v>
      </c>
      <c r="F4070" s="1">
        <v>45588</v>
      </c>
      <c r="G4070" s="1">
        <v>45610</v>
      </c>
      <c r="H4070" s="1">
        <v>45656</v>
      </c>
      <c r="I4070" s="1">
        <v>45610</v>
      </c>
      <c r="J4070" t="s">
        <v>31</v>
      </c>
      <c r="K4070" t="s">
        <v>32</v>
      </c>
      <c r="L4070">
        <v>96000</v>
      </c>
      <c r="M4070">
        <v>18400</v>
      </c>
      <c r="N4070">
        <v>22</v>
      </c>
      <c r="O4070" t="s">
        <v>4540</v>
      </c>
      <c r="P4070" t="s">
        <v>4541</v>
      </c>
      <c r="Q4070" t="s">
        <v>42</v>
      </c>
      <c r="R4070" t="s">
        <v>199</v>
      </c>
      <c r="S4070" t="s">
        <v>256</v>
      </c>
      <c r="T4070">
        <v>96000</v>
      </c>
    </row>
    <row r="4071" spans="1:20" x14ac:dyDescent="0.3">
      <c r="A4071" t="s">
        <v>4707</v>
      </c>
      <c r="B4071" t="str">
        <f>_xlfn.CONCAT(쿼리1[[#This Row],[주문번호]], "-", 쿼리1[[#This Row],[공정명]])</f>
        <v>20241007-910007-제대</v>
      </c>
      <c r="C4071">
        <v>2</v>
      </c>
      <c r="D4071" t="s">
        <v>80</v>
      </c>
      <c r="E4071" s="1">
        <v>45572</v>
      </c>
      <c r="F4071" s="1">
        <v>45588</v>
      </c>
      <c r="G4071" s="1">
        <v>45588</v>
      </c>
      <c r="H4071" s="1">
        <v>45656</v>
      </c>
      <c r="I4071" s="1">
        <v>45604</v>
      </c>
      <c r="J4071" t="s">
        <v>31</v>
      </c>
      <c r="K4071" t="s">
        <v>39</v>
      </c>
      <c r="L4071">
        <v>75000</v>
      </c>
      <c r="M4071">
        <v>36000</v>
      </c>
      <c r="N4071">
        <v>0</v>
      </c>
      <c r="O4071" t="s">
        <v>1081</v>
      </c>
      <c r="P4071" t="s">
        <v>683</v>
      </c>
      <c r="Q4071" t="s">
        <v>42</v>
      </c>
      <c r="R4071" t="s">
        <v>199</v>
      </c>
      <c r="S4071" t="s">
        <v>256</v>
      </c>
      <c r="T4071">
        <v>75000</v>
      </c>
    </row>
    <row r="4072" spans="1:20" x14ac:dyDescent="0.3">
      <c r="A4072" t="s">
        <v>4707</v>
      </c>
      <c r="B4072" t="str">
        <f>_xlfn.CONCAT(쿼리1[[#This Row],[주문번호]], "-", 쿼리1[[#This Row],[공정명]])</f>
        <v>20241007-910007-제대</v>
      </c>
      <c r="C4072">
        <v>2</v>
      </c>
      <c r="D4072" t="s">
        <v>80</v>
      </c>
      <c r="E4072" s="1">
        <v>45572</v>
      </c>
      <c r="F4072" s="1">
        <v>45588</v>
      </c>
      <c r="G4072" s="1">
        <v>45604</v>
      </c>
      <c r="H4072" s="1">
        <v>45656</v>
      </c>
      <c r="I4072" s="1">
        <v>45604</v>
      </c>
      <c r="J4072" t="s">
        <v>31</v>
      </c>
      <c r="K4072" t="s">
        <v>32</v>
      </c>
      <c r="L4072">
        <v>75000</v>
      </c>
      <c r="M4072">
        <v>36500</v>
      </c>
      <c r="N4072">
        <v>16</v>
      </c>
      <c r="O4072" t="s">
        <v>1081</v>
      </c>
      <c r="P4072" t="s">
        <v>683</v>
      </c>
      <c r="Q4072" t="s">
        <v>42</v>
      </c>
      <c r="R4072" t="s">
        <v>199</v>
      </c>
      <c r="S4072" t="s">
        <v>256</v>
      </c>
      <c r="T4072">
        <v>75000</v>
      </c>
    </row>
    <row r="4073" spans="1:20" x14ac:dyDescent="0.3">
      <c r="A4073" t="s">
        <v>677</v>
      </c>
      <c r="B4073" t="str">
        <f>_xlfn.CONCAT(쿼리1[[#This Row],[주문번호]], "-", 쿼리1[[#This Row],[공정명]])</f>
        <v>20240930-901008-제대</v>
      </c>
      <c r="C4073">
        <v>2</v>
      </c>
      <c r="D4073" t="s">
        <v>80</v>
      </c>
      <c r="E4073" s="1">
        <v>45565</v>
      </c>
      <c r="F4073" s="1">
        <v>45581</v>
      </c>
      <c r="G4073" s="1">
        <v>45590</v>
      </c>
      <c r="H4073" s="1">
        <v>45656</v>
      </c>
      <c r="I4073" s="1">
        <v>45601</v>
      </c>
      <c r="J4073" t="s">
        <v>31</v>
      </c>
      <c r="K4073" t="s">
        <v>32</v>
      </c>
      <c r="L4073">
        <v>36923</v>
      </c>
      <c r="M4073">
        <v>17400</v>
      </c>
      <c r="N4073">
        <v>9</v>
      </c>
      <c r="O4073" t="s">
        <v>394</v>
      </c>
      <c r="P4073" t="s">
        <v>678</v>
      </c>
      <c r="Q4073" t="s">
        <v>42</v>
      </c>
      <c r="R4073" t="s">
        <v>199</v>
      </c>
      <c r="S4073" t="s">
        <v>256</v>
      </c>
      <c r="T4073">
        <v>36923</v>
      </c>
    </row>
    <row r="4074" spans="1:20" x14ac:dyDescent="0.3">
      <c r="A4074" t="s">
        <v>677</v>
      </c>
      <c r="B4074" t="str">
        <f>_xlfn.CONCAT(쿼리1[[#This Row],[주문번호]], "-", 쿼리1[[#This Row],[공정명]])</f>
        <v>20240930-901008-제대</v>
      </c>
      <c r="C4074">
        <v>2</v>
      </c>
      <c r="D4074" t="s">
        <v>80</v>
      </c>
      <c r="E4074" s="1">
        <v>45565</v>
      </c>
      <c r="F4074" s="1">
        <v>45581</v>
      </c>
      <c r="G4074" s="1">
        <v>45601</v>
      </c>
      <c r="H4074" s="1">
        <v>45656</v>
      </c>
      <c r="I4074" s="1">
        <v>45601</v>
      </c>
      <c r="J4074" t="s">
        <v>31</v>
      </c>
      <c r="K4074" t="s">
        <v>32</v>
      </c>
      <c r="L4074">
        <v>36923</v>
      </c>
      <c r="M4074">
        <v>18180</v>
      </c>
      <c r="N4074">
        <v>20</v>
      </c>
      <c r="O4074" t="s">
        <v>394</v>
      </c>
      <c r="P4074" t="s">
        <v>678</v>
      </c>
      <c r="Q4074" t="s">
        <v>42</v>
      </c>
      <c r="R4074" t="s">
        <v>199</v>
      </c>
      <c r="S4074" t="s">
        <v>256</v>
      </c>
      <c r="T4074">
        <v>36923</v>
      </c>
    </row>
    <row r="4075" spans="1:20" x14ac:dyDescent="0.3">
      <c r="A4075" t="s">
        <v>3076</v>
      </c>
      <c r="B4075" t="str">
        <f>_xlfn.CONCAT(쿼리1[[#This Row],[주문번호]], "-", 쿼리1[[#This Row],[공정명]])</f>
        <v>20240902-1000166524-합지</v>
      </c>
      <c r="C4075">
        <v>3</v>
      </c>
      <c r="D4075" t="s">
        <v>60</v>
      </c>
      <c r="E4075" s="1">
        <v>45537</v>
      </c>
      <c r="F4075" s="1">
        <v>45546</v>
      </c>
      <c r="G4075" s="1">
        <v>45561</v>
      </c>
      <c r="H4075" s="1">
        <v>45656</v>
      </c>
      <c r="I4075" s="1">
        <v>45575</v>
      </c>
      <c r="J4075" t="s">
        <v>31</v>
      </c>
      <c r="K4075" t="s">
        <v>32</v>
      </c>
      <c r="L4075">
        <v>18000</v>
      </c>
      <c r="M4075">
        <v>18000</v>
      </c>
      <c r="N4075">
        <v>15</v>
      </c>
      <c r="O4075" t="s">
        <v>615</v>
      </c>
      <c r="P4075" t="s">
        <v>3052</v>
      </c>
      <c r="Q4075" t="s">
        <v>3073</v>
      </c>
      <c r="R4075" t="s">
        <v>2713</v>
      </c>
      <c r="S4075" t="s">
        <v>190</v>
      </c>
      <c r="T4075">
        <v>40000</v>
      </c>
    </row>
    <row r="4076" spans="1:20" x14ac:dyDescent="0.3">
      <c r="A4076" t="s">
        <v>3183</v>
      </c>
      <c r="B4076" t="str">
        <f>_xlfn.CONCAT(쿼리1[[#This Row],[주문번호]], "-", 쿼리1[[#This Row],[공정명]])</f>
        <v>20240910-1000167753-합지</v>
      </c>
      <c r="C4076">
        <v>3</v>
      </c>
      <c r="D4076" t="s">
        <v>60</v>
      </c>
      <c r="E4076" s="1">
        <v>45545</v>
      </c>
      <c r="F4076" s="1">
        <v>45554</v>
      </c>
      <c r="G4076" s="1">
        <v>45556</v>
      </c>
      <c r="H4076" s="1">
        <v>45656</v>
      </c>
      <c r="I4076" s="1">
        <v>45575</v>
      </c>
      <c r="J4076" t="s">
        <v>31</v>
      </c>
      <c r="K4076" t="s">
        <v>32</v>
      </c>
      <c r="L4076">
        <v>6000</v>
      </c>
      <c r="M4076">
        <v>6000</v>
      </c>
      <c r="N4076">
        <v>2</v>
      </c>
      <c r="O4076" t="s">
        <v>2710</v>
      </c>
      <c r="P4076" t="s">
        <v>3184</v>
      </c>
      <c r="Q4076" t="s">
        <v>3185</v>
      </c>
      <c r="R4076" t="s">
        <v>2713</v>
      </c>
      <c r="S4076" t="s">
        <v>190</v>
      </c>
      <c r="T4076">
        <v>20000</v>
      </c>
    </row>
    <row r="4077" spans="1:20" x14ac:dyDescent="0.3">
      <c r="A4077" t="s">
        <v>2729</v>
      </c>
      <c r="B4077" t="str">
        <f>_xlfn.CONCAT(쿼리1[[#This Row],[주문번호]], "-", 쿼리1[[#This Row],[공정명]])</f>
        <v>20241016-1000169201-합지</v>
      </c>
      <c r="C4077">
        <v>3</v>
      </c>
      <c r="D4077" t="s">
        <v>60</v>
      </c>
      <c r="E4077" s="1">
        <v>45581</v>
      </c>
      <c r="F4077" s="1">
        <v>45590</v>
      </c>
      <c r="G4077" s="1">
        <v>45589</v>
      </c>
      <c r="H4077" s="1">
        <v>45656</v>
      </c>
      <c r="I4077" s="1">
        <v>45589</v>
      </c>
      <c r="J4077" t="s">
        <v>31</v>
      </c>
      <c r="K4077" t="s">
        <v>39</v>
      </c>
      <c r="L4077">
        <v>6000</v>
      </c>
      <c r="M4077">
        <v>6000</v>
      </c>
      <c r="N4077">
        <v>-1</v>
      </c>
      <c r="O4077" t="s">
        <v>96</v>
      </c>
      <c r="P4077" t="s">
        <v>2730</v>
      </c>
      <c r="Q4077" t="s">
        <v>2731</v>
      </c>
      <c r="R4077" t="s">
        <v>2732</v>
      </c>
      <c r="S4077" t="s">
        <v>190</v>
      </c>
      <c r="T4077">
        <v>12500</v>
      </c>
    </row>
    <row r="4078" spans="1:20" x14ac:dyDescent="0.3">
      <c r="A4078" t="s">
        <v>2977</v>
      </c>
      <c r="B4078" t="str">
        <f>_xlfn.CONCAT(쿼리1[[#This Row],[주문번호]], "-", 쿼리1[[#This Row],[공정명]])</f>
        <v>20240926-1000169201-합지</v>
      </c>
      <c r="C4078">
        <v>3</v>
      </c>
      <c r="D4078" t="s">
        <v>60</v>
      </c>
      <c r="E4078" s="1">
        <v>45561</v>
      </c>
      <c r="F4078" s="1">
        <v>45572</v>
      </c>
      <c r="G4078" s="1">
        <v>45576</v>
      </c>
      <c r="H4078" s="1">
        <v>45656</v>
      </c>
      <c r="I4078" s="1">
        <v>45586</v>
      </c>
      <c r="J4078" t="s">
        <v>31</v>
      </c>
      <c r="K4078" t="s">
        <v>32</v>
      </c>
      <c r="L4078">
        <v>6000</v>
      </c>
      <c r="M4078">
        <v>6000</v>
      </c>
      <c r="N4078">
        <v>4</v>
      </c>
      <c r="O4078" t="s">
        <v>96</v>
      </c>
      <c r="P4078" t="s">
        <v>2730</v>
      </c>
      <c r="Q4078" t="s">
        <v>2731</v>
      </c>
      <c r="R4078" t="s">
        <v>2732</v>
      </c>
      <c r="S4078" t="s">
        <v>190</v>
      </c>
      <c r="T4078">
        <v>12500</v>
      </c>
    </row>
    <row r="4079" spans="1:20" x14ac:dyDescent="0.3">
      <c r="A4079" t="s">
        <v>4708</v>
      </c>
      <c r="B4079" t="str">
        <f>_xlfn.CONCAT(쿼리1[[#This Row],[주문번호]], "-", 쿼리1[[#This Row],[공정명]])</f>
        <v>20240925-1000168981-합지</v>
      </c>
      <c r="C4079">
        <v>3</v>
      </c>
      <c r="D4079" t="s">
        <v>60</v>
      </c>
      <c r="E4079" s="1">
        <v>45560</v>
      </c>
      <c r="F4079" s="1">
        <v>45569</v>
      </c>
      <c r="G4079" s="1">
        <v>45572</v>
      </c>
      <c r="H4079" s="1">
        <v>45656</v>
      </c>
      <c r="I4079" s="1">
        <v>45572</v>
      </c>
      <c r="J4079" t="s">
        <v>31</v>
      </c>
      <c r="K4079" t="s">
        <v>32</v>
      </c>
      <c r="L4079">
        <v>4000</v>
      </c>
      <c r="M4079">
        <v>4000</v>
      </c>
      <c r="N4079">
        <v>3</v>
      </c>
      <c r="O4079" t="s">
        <v>141</v>
      </c>
      <c r="P4079" t="s">
        <v>3433</v>
      </c>
      <c r="Q4079" t="s">
        <v>4709</v>
      </c>
      <c r="R4079" t="s">
        <v>725</v>
      </c>
      <c r="S4079" t="s">
        <v>190</v>
      </c>
      <c r="T4079">
        <v>16</v>
      </c>
    </row>
    <row r="4080" spans="1:20" x14ac:dyDescent="0.3">
      <c r="A4080" t="s">
        <v>4708</v>
      </c>
      <c r="B4080" t="str">
        <f>_xlfn.CONCAT(쿼리1[[#This Row],[주문번호]], "-", 쿼리1[[#This Row],[공정명]])</f>
        <v>20240925-1000168981-분단</v>
      </c>
      <c r="C4080">
        <v>4</v>
      </c>
      <c r="D4080" t="s">
        <v>196</v>
      </c>
      <c r="E4080" s="1">
        <v>45560</v>
      </c>
      <c r="F4080" s="1">
        <v>45572</v>
      </c>
      <c r="G4080" s="1">
        <v>45572</v>
      </c>
      <c r="H4080" s="1">
        <v>45656</v>
      </c>
      <c r="I4080" s="1">
        <v>45572</v>
      </c>
      <c r="J4080" t="s">
        <v>31</v>
      </c>
      <c r="K4080" t="s">
        <v>39</v>
      </c>
      <c r="L4080">
        <v>4000</v>
      </c>
      <c r="M4080">
        <v>4000</v>
      </c>
      <c r="N4080">
        <v>0</v>
      </c>
      <c r="O4080" t="s">
        <v>141</v>
      </c>
      <c r="P4080" t="s">
        <v>3433</v>
      </c>
      <c r="Q4080" t="s">
        <v>4709</v>
      </c>
      <c r="R4080" t="s">
        <v>725</v>
      </c>
      <c r="S4080" t="s">
        <v>190</v>
      </c>
      <c r="T4080">
        <v>16</v>
      </c>
    </row>
    <row r="4081" spans="1:20" x14ac:dyDescent="0.3">
      <c r="A4081" t="s">
        <v>2919</v>
      </c>
      <c r="B4081" t="str">
        <f>_xlfn.CONCAT(쿼리1[[#This Row],[주문번호]], "-", 쿼리1[[#This Row],[공정명]])</f>
        <v>20240923-1000167708-합지</v>
      </c>
      <c r="C4081">
        <v>3</v>
      </c>
      <c r="D4081" t="s">
        <v>60</v>
      </c>
      <c r="E4081" s="1">
        <v>45558</v>
      </c>
      <c r="F4081" s="1">
        <v>45567</v>
      </c>
      <c r="G4081" s="1">
        <v>45563</v>
      </c>
      <c r="H4081" s="1">
        <v>45656</v>
      </c>
      <c r="I4081" s="1">
        <v>45575</v>
      </c>
      <c r="J4081" t="s">
        <v>31</v>
      </c>
      <c r="K4081" t="s">
        <v>39</v>
      </c>
      <c r="L4081">
        <v>6000</v>
      </c>
      <c r="M4081">
        <v>6000</v>
      </c>
      <c r="N4081">
        <v>-4</v>
      </c>
      <c r="O4081" t="s">
        <v>2920</v>
      </c>
      <c r="P4081" t="s">
        <v>683</v>
      </c>
      <c r="Q4081" t="s">
        <v>2921</v>
      </c>
      <c r="R4081" t="s">
        <v>2922</v>
      </c>
      <c r="S4081" t="s">
        <v>190</v>
      </c>
      <c r="T4081">
        <v>18750</v>
      </c>
    </row>
    <row r="4082" spans="1:20" x14ac:dyDescent="0.3">
      <c r="A4082" t="s">
        <v>740</v>
      </c>
      <c r="B4082" t="str">
        <f>_xlfn.CONCAT(쿼리1[[#This Row],[주문번호]], "-", 쿼리1[[#This Row],[공정명]])</f>
        <v>20241022-1219P0336-합지</v>
      </c>
      <c r="C4082">
        <v>3</v>
      </c>
      <c r="D4082" t="s">
        <v>60</v>
      </c>
      <c r="E4082" s="1">
        <v>45587</v>
      </c>
      <c r="F4082" s="1">
        <v>45596</v>
      </c>
      <c r="G4082" s="1">
        <v>45600</v>
      </c>
      <c r="H4082" s="1">
        <v>45656</v>
      </c>
      <c r="I4082" s="1">
        <v>45607</v>
      </c>
      <c r="J4082" t="s">
        <v>31</v>
      </c>
      <c r="K4082" t="s">
        <v>32</v>
      </c>
      <c r="L4082">
        <v>6000</v>
      </c>
      <c r="M4082">
        <v>6000</v>
      </c>
      <c r="N4082">
        <v>4</v>
      </c>
      <c r="O4082" t="s">
        <v>275</v>
      </c>
      <c r="P4082" t="s">
        <v>741</v>
      </c>
      <c r="Q4082" t="s">
        <v>742</v>
      </c>
      <c r="R4082" t="s">
        <v>743</v>
      </c>
      <c r="S4082" t="s">
        <v>190</v>
      </c>
      <c r="T4082">
        <v>30000</v>
      </c>
    </row>
    <row r="4083" spans="1:20" x14ac:dyDescent="0.3">
      <c r="A4083" t="s">
        <v>1057</v>
      </c>
      <c r="B4083" t="str">
        <f>_xlfn.CONCAT(쿼리1[[#This Row],[주문번호]], "-", 쿼리1[[#This Row],[공정명]])</f>
        <v>20240911-1219P0336-합지</v>
      </c>
      <c r="C4083">
        <v>3</v>
      </c>
      <c r="D4083" t="s">
        <v>60</v>
      </c>
      <c r="E4083" s="1">
        <v>45546</v>
      </c>
      <c r="F4083" s="1">
        <v>45555</v>
      </c>
      <c r="G4083" s="1">
        <v>45556</v>
      </c>
      <c r="H4083" s="1">
        <v>45656</v>
      </c>
      <c r="I4083" s="1">
        <v>45575</v>
      </c>
      <c r="J4083" t="s">
        <v>31</v>
      </c>
      <c r="K4083" t="s">
        <v>32</v>
      </c>
      <c r="L4083">
        <v>6000</v>
      </c>
      <c r="M4083">
        <v>6000</v>
      </c>
      <c r="N4083">
        <v>1</v>
      </c>
      <c r="O4083" t="s">
        <v>275</v>
      </c>
      <c r="P4083" t="s">
        <v>741</v>
      </c>
      <c r="Q4083" t="s">
        <v>742</v>
      </c>
      <c r="R4083" t="s">
        <v>743</v>
      </c>
      <c r="S4083" t="s">
        <v>190</v>
      </c>
      <c r="T4083">
        <v>30000</v>
      </c>
    </row>
    <row r="4084" spans="1:20" x14ac:dyDescent="0.3">
      <c r="A4084" t="s">
        <v>1058</v>
      </c>
      <c r="B4084" t="str">
        <f>_xlfn.CONCAT(쿼리1[[#This Row],[주문번호]], "-", 쿼리1[[#This Row],[공정명]])</f>
        <v>20241022-1219P0337-합지</v>
      </c>
      <c r="C4084">
        <v>3</v>
      </c>
      <c r="D4084" t="s">
        <v>60</v>
      </c>
      <c r="E4084" s="1">
        <v>45587</v>
      </c>
      <c r="F4084" s="1">
        <v>45596</v>
      </c>
      <c r="G4084" s="1">
        <v>45600</v>
      </c>
      <c r="H4084" s="1">
        <v>45656</v>
      </c>
      <c r="I4084" s="1">
        <v>45607</v>
      </c>
      <c r="J4084" t="s">
        <v>31</v>
      </c>
      <c r="K4084" t="s">
        <v>32</v>
      </c>
      <c r="L4084">
        <v>6000</v>
      </c>
      <c r="M4084">
        <v>6000</v>
      </c>
      <c r="N4084">
        <v>4</v>
      </c>
      <c r="O4084" t="s">
        <v>275</v>
      </c>
      <c r="P4084" t="s">
        <v>741</v>
      </c>
      <c r="Q4084" t="s">
        <v>1059</v>
      </c>
      <c r="R4084" t="s">
        <v>743</v>
      </c>
      <c r="S4084" t="s">
        <v>190</v>
      </c>
      <c r="T4084">
        <v>30000</v>
      </c>
    </row>
    <row r="4085" spans="1:20" x14ac:dyDescent="0.3">
      <c r="A4085" t="s">
        <v>4710</v>
      </c>
      <c r="B4085" t="str">
        <f>_xlfn.CONCAT(쿼리1[[#This Row],[주문번호]], "-", 쿼리1[[#This Row],[공정명]])</f>
        <v>20240919-1317P0028-합지</v>
      </c>
      <c r="C4085">
        <v>3</v>
      </c>
      <c r="D4085" t="s">
        <v>60</v>
      </c>
      <c r="E4085" s="1">
        <v>45554</v>
      </c>
      <c r="F4085" s="1">
        <v>45565</v>
      </c>
      <c r="G4085" s="1">
        <v>45559</v>
      </c>
      <c r="H4085" s="1">
        <v>45656</v>
      </c>
      <c r="I4085" s="1">
        <v>45559</v>
      </c>
      <c r="J4085" t="s">
        <v>31</v>
      </c>
      <c r="K4085" t="s">
        <v>39</v>
      </c>
      <c r="L4085">
        <v>12000</v>
      </c>
      <c r="M4085">
        <v>12000</v>
      </c>
      <c r="N4085">
        <v>-6</v>
      </c>
      <c r="O4085" t="s">
        <v>3549</v>
      </c>
      <c r="P4085" t="s">
        <v>4711</v>
      </c>
      <c r="Q4085" t="s">
        <v>4712</v>
      </c>
      <c r="R4085" t="s">
        <v>4713</v>
      </c>
      <c r="S4085" t="s">
        <v>190</v>
      </c>
      <c r="T4085">
        <v>240</v>
      </c>
    </row>
    <row r="4086" spans="1:20" x14ac:dyDescent="0.3">
      <c r="A4086" t="s">
        <v>4710</v>
      </c>
      <c r="B4086" t="str">
        <f>_xlfn.CONCAT(쿼리1[[#This Row],[주문번호]], "-", 쿼리1[[#This Row],[공정명]])</f>
        <v>20240919-1317P0028-분단</v>
      </c>
      <c r="C4086">
        <v>4</v>
      </c>
      <c r="D4086" t="s">
        <v>196</v>
      </c>
      <c r="E4086" s="1">
        <v>45554</v>
      </c>
      <c r="F4086" s="1">
        <v>45566</v>
      </c>
      <c r="G4086" s="1"/>
      <c r="H4086" s="1">
        <v>45656</v>
      </c>
      <c r="I4086" s="1">
        <v>45559</v>
      </c>
      <c r="J4086" t="s">
        <v>21</v>
      </c>
      <c r="K4086" t="s">
        <v>22</v>
      </c>
      <c r="L4086">
        <v>12000</v>
      </c>
      <c r="O4086" t="s">
        <v>3549</v>
      </c>
      <c r="P4086" t="s">
        <v>4711</v>
      </c>
      <c r="Q4086" t="s">
        <v>4712</v>
      </c>
      <c r="R4086" t="s">
        <v>4713</v>
      </c>
      <c r="S4086" t="s">
        <v>190</v>
      </c>
      <c r="T4086">
        <v>240</v>
      </c>
    </row>
    <row r="4087" spans="1:20" x14ac:dyDescent="0.3">
      <c r="A4087" t="s">
        <v>319</v>
      </c>
      <c r="B4087" t="str">
        <f>_xlfn.CONCAT(쿼리1[[#This Row],[주문번호]], "-", 쿼리1[[#This Row],[공정명]])</f>
        <v>20240906-1119P0182-합지</v>
      </c>
      <c r="C4087">
        <v>3</v>
      </c>
      <c r="D4087" t="s">
        <v>60</v>
      </c>
      <c r="E4087" s="1">
        <v>45541</v>
      </c>
      <c r="F4087" s="1">
        <v>45552</v>
      </c>
      <c r="G4087" s="1">
        <v>45548</v>
      </c>
      <c r="H4087" s="1">
        <v>45656</v>
      </c>
      <c r="I4087" s="1">
        <v>45575</v>
      </c>
      <c r="J4087" t="s">
        <v>31</v>
      </c>
      <c r="K4087" t="s">
        <v>39</v>
      </c>
      <c r="L4087">
        <v>4000</v>
      </c>
      <c r="M4087">
        <v>6000</v>
      </c>
      <c r="N4087">
        <v>-4</v>
      </c>
      <c r="O4087" t="s">
        <v>141</v>
      </c>
      <c r="P4087" t="s">
        <v>320</v>
      </c>
      <c r="Q4087" t="s">
        <v>321</v>
      </c>
      <c r="R4087" t="s">
        <v>322</v>
      </c>
      <c r="S4087" t="s">
        <v>190</v>
      </c>
      <c r="T4087">
        <v>16666</v>
      </c>
    </row>
    <row r="4088" spans="1:20" x14ac:dyDescent="0.3">
      <c r="A4088" t="s">
        <v>319</v>
      </c>
      <c r="B4088" t="str">
        <f>_xlfn.CONCAT(쿼리1[[#This Row],[주문번호]], "-", 쿼리1[[#This Row],[공정명]])</f>
        <v>20240906-1119P0182-분단</v>
      </c>
      <c r="C4088">
        <v>4</v>
      </c>
      <c r="D4088" t="s">
        <v>196</v>
      </c>
      <c r="E4088" s="1">
        <v>45541</v>
      </c>
      <c r="F4088" s="1">
        <v>45553</v>
      </c>
      <c r="G4088" s="1"/>
      <c r="H4088" s="1">
        <v>45656</v>
      </c>
      <c r="I4088" s="1">
        <v>45575</v>
      </c>
      <c r="J4088" t="s">
        <v>31</v>
      </c>
      <c r="K4088" t="s">
        <v>22</v>
      </c>
      <c r="L4088">
        <v>4000</v>
      </c>
      <c r="O4088" t="s">
        <v>141</v>
      </c>
      <c r="P4088" t="s">
        <v>320</v>
      </c>
      <c r="Q4088" t="s">
        <v>321</v>
      </c>
      <c r="R4088" t="s">
        <v>322</v>
      </c>
      <c r="S4088" t="s">
        <v>190</v>
      </c>
      <c r="T4088">
        <v>16666</v>
      </c>
    </row>
    <row r="4089" spans="1:20" x14ac:dyDescent="0.3">
      <c r="A4089" t="s">
        <v>4290</v>
      </c>
      <c r="B4089" t="str">
        <f>_xlfn.CONCAT(쿼리1[[#This Row],[주문번호]], "-", 쿼리1[[#This Row],[공정명]])</f>
        <v>20241204-1000168510-분단</v>
      </c>
      <c r="C4089">
        <v>4</v>
      </c>
      <c r="D4089" t="s">
        <v>196</v>
      </c>
      <c r="E4089" s="1">
        <v>45630</v>
      </c>
      <c r="F4089" s="1">
        <v>45642</v>
      </c>
      <c r="G4089" s="1"/>
      <c r="H4089" s="1">
        <v>45656</v>
      </c>
      <c r="I4089" s="1">
        <v>45636</v>
      </c>
      <c r="J4089" t="s">
        <v>21</v>
      </c>
      <c r="K4089" t="s">
        <v>22</v>
      </c>
      <c r="L4089">
        <v>6000</v>
      </c>
      <c r="O4089" t="s">
        <v>1407</v>
      </c>
      <c r="P4089" t="s">
        <v>1411</v>
      </c>
      <c r="Q4089" t="s">
        <v>1652</v>
      </c>
      <c r="R4089" t="s">
        <v>758</v>
      </c>
      <c r="S4089" t="s">
        <v>190</v>
      </c>
      <c r="T4089">
        <v>12</v>
      </c>
    </row>
    <row r="4090" spans="1:20" x14ac:dyDescent="0.3">
      <c r="A4090" t="s">
        <v>4335</v>
      </c>
      <c r="B4090" t="str">
        <f>_xlfn.CONCAT(쿼리1[[#This Row],[주문번호]], "-", 쿼리1[[#This Row],[공정명]])</f>
        <v>20241204-1000169894-합지</v>
      </c>
      <c r="C4090">
        <v>3</v>
      </c>
      <c r="D4090" t="s">
        <v>60</v>
      </c>
      <c r="E4090" s="1">
        <v>45630</v>
      </c>
      <c r="F4090" s="1">
        <v>45639</v>
      </c>
      <c r="G4090" s="1">
        <v>45635</v>
      </c>
      <c r="H4090" s="1">
        <v>45656</v>
      </c>
      <c r="I4090" s="1">
        <v>45635</v>
      </c>
      <c r="J4090" t="s">
        <v>31</v>
      </c>
      <c r="K4090" t="s">
        <v>39</v>
      </c>
      <c r="L4090">
        <v>24000</v>
      </c>
      <c r="M4090">
        <v>24000</v>
      </c>
      <c r="N4090">
        <v>-4</v>
      </c>
      <c r="O4090" t="s">
        <v>1407</v>
      </c>
      <c r="P4090" t="s">
        <v>1408</v>
      </c>
      <c r="Q4090" t="s">
        <v>4336</v>
      </c>
      <c r="R4090" t="s">
        <v>758</v>
      </c>
      <c r="S4090" t="s">
        <v>190</v>
      </c>
      <c r="T4090">
        <v>48</v>
      </c>
    </row>
    <row r="4091" spans="1:20" x14ac:dyDescent="0.3">
      <c r="A4091" t="s">
        <v>4335</v>
      </c>
      <c r="B4091" t="str">
        <f>_xlfn.CONCAT(쿼리1[[#This Row],[주문번호]], "-", 쿼리1[[#This Row],[공정명]])</f>
        <v>20241204-1000169894-분단</v>
      </c>
      <c r="C4091">
        <v>4</v>
      </c>
      <c r="D4091" t="s">
        <v>196</v>
      </c>
      <c r="E4091" s="1">
        <v>45630</v>
      </c>
      <c r="F4091" s="1">
        <v>45642</v>
      </c>
      <c r="G4091" s="1"/>
      <c r="H4091" s="1">
        <v>45656</v>
      </c>
      <c r="I4091" s="1">
        <v>45635</v>
      </c>
      <c r="J4091" t="s">
        <v>21</v>
      </c>
      <c r="K4091" t="s">
        <v>22</v>
      </c>
      <c r="L4091">
        <v>24000</v>
      </c>
      <c r="O4091" t="s">
        <v>1407</v>
      </c>
      <c r="P4091" t="s">
        <v>1408</v>
      </c>
      <c r="Q4091" t="s">
        <v>4336</v>
      </c>
      <c r="R4091" t="s">
        <v>758</v>
      </c>
      <c r="S4091" t="s">
        <v>190</v>
      </c>
      <c r="T4091">
        <v>48</v>
      </c>
    </row>
    <row r="4092" spans="1:20" x14ac:dyDescent="0.3">
      <c r="A4092" t="s">
        <v>4337</v>
      </c>
      <c r="B4092" t="str">
        <f>_xlfn.CONCAT(쿼리1[[#This Row],[주문번호]], "-", 쿼리1[[#This Row],[공정명]])</f>
        <v>20241111-1000169381-합지</v>
      </c>
      <c r="C4092">
        <v>3</v>
      </c>
      <c r="D4092" t="s">
        <v>60</v>
      </c>
      <c r="E4092" s="1">
        <v>45607</v>
      </c>
      <c r="F4092" s="1">
        <v>45616</v>
      </c>
      <c r="G4092" s="1">
        <v>45611</v>
      </c>
      <c r="H4092" s="1">
        <v>45656</v>
      </c>
      <c r="I4092" s="1">
        <v>45611</v>
      </c>
      <c r="J4092" t="s">
        <v>31</v>
      </c>
      <c r="K4092" t="s">
        <v>39</v>
      </c>
      <c r="L4092">
        <v>9000</v>
      </c>
      <c r="M4092">
        <v>9000</v>
      </c>
      <c r="N4092">
        <v>-5</v>
      </c>
      <c r="O4092" t="s">
        <v>1407</v>
      </c>
      <c r="P4092" t="s">
        <v>3487</v>
      </c>
      <c r="Q4092" t="s">
        <v>3488</v>
      </c>
      <c r="R4092" t="s">
        <v>758</v>
      </c>
      <c r="S4092" t="s">
        <v>190</v>
      </c>
      <c r="T4092">
        <v>18</v>
      </c>
    </row>
    <row r="4093" spans="1:20" x14ac:dyDescent="0.3">
      <c r="A4093" t="s">
        <v>4284</v>
      </c>
      <c r="B4093" t="str">
        <f>_xlfn.CONCAT(쿼리1[[#This Row],[주문번호]], "-", 쿼리1[[#This Row],[공정명]])</f>
        <v>20241021-1000169275-합지</v>
      </c>
      <c r="C4093">
        <v>3</v>
      </c>
      <c r="D4093" t="s">
        <v>60</v>
      </c>
      <c r="E4093" s="1">
        <v>45586</v>
      </c>
      <c r="F4093" s="1">
        <v>45595</v>
      </c>
      <c r="G4093" s="1">
        <v>45595</v>
      </c>
      <c r="H4093" s="1">
        <v>45656</v>
      </c>
      <c r="I4093" s="1">
        <v>45595</v>
      </c>
      <c r="J4093" t="s">
        <v>31</v>
      </c>
      <c r="K4093" t="s">
        <v>39</v>
      </c>
      <c r="L4093">
        <v>12000</v>
      </c>
      <c r="M4093">
        <v>12000</v>
      </c>
      <c r="N4093">
        <v>0</v>
      </c>
      <c r="O4093" t="s">
        <v>1407</v>
      </c>
      <c r="P4093" t="s">
        <v>3251</v>
      </c>
      <c r="Q4093" t="s">
        <v>4285</v>
      </c>
      <c r="R4093" t="s">
        <v>758</v>
      </c>
      <c r="S4093" t="s">
        <v>190</v>
      </c>
      <c r="T4093">
        <v>24</v>
      </c>
    </row>
    <row r="4094" spans="1:20" x14ac:dyDescent="0.3">
      <c r="A4094" t="s">
        <v>3128</v>
      </c>
      <c r="B4094" t="str">
        <f>_xlfn.CONCAT(쿼리1[[#This Row],[주문번호]], "-", 쿼리1[[#This Row],[공정명]])</f>
        <v>20241010-1000157466-합지</v>
      </c>
      <c r="C4094">
        <v>3</v>
      </c>
      <c r="D4094" t="s">
        <v>60</v>
      </c>
      <c r="E4094" s="1">
        <v>45575</v>
      </c>
      <c r="F4094" s="1">
        <v>45586</v>
      </c>
      <c r="G4094" s="1">
        <v>45583</v>
      </c>
      <c r="H4094" s="1">
        <v>45656</v>
      </c>
      <c r="I4094" s="1">
        <v>45588</v>
      </c>
      <c r="J4094" t="s">
        <v>31</v>
      </c>
      <c r="K4094" t="s">
        <v>39</v>
      </c>
      <c r="L4094">
        <v>6000</v>
      </c>
      <c r="M4094">
        <v>6000</v>
      </c>
      <c r="N4094">
        <v>-3</v>
      </c>
      <c r="O4094" t="s">
        <v>564</v>
      </c>
      <c r="P4094" t="s">
        <v>3129</v>
      </c>
      <c r="Q4094" t="s">
        <v>3130</v>
      </c>
      <c r="R4094" t="s">
        <v>3131</v>
      </c>
      <c r="S4094" t="s">
        <v>190</v>
      </c>
      <c r="T4094">
        <v>48000</v>
      </c>
    </row>
    <row r="4095" spans="1:20" x14ac:dyDescent="0.3">
      <c r="A4095" t="s">
        <v>3320</v>
      </c>
      <c r="B4095" t="str">
        <f>_xlfn.CONCAT(쿼리1[[#This Row],[주문번호]], "-", 쿼리1[[#This Row],[공정명]])</f>
        <v>20241015-1000136586-합지</v>
      </c>
      <c r="C4095">
        <v>1</v>
      </c>
      <c r="D4095" t="s">
        <v>60</v>
      </c>
      <c r="E4095" s="1">
        <v>45580</v>
      </c>
      <c r="F4095" s="1">
        <v>45589</v>
      </c>
      <c r="G4095" s="1">
        <v>45587</v>
      </c>
      <c r="H4095" s="1">
        <v>45656</v>
      </c>
      <c r="I4095" s="1">
        <v>45589</v>
      </c>
      <c r="J4095" t="s">
        <v>31</v>
      </c>
      <c r="K4095" t="s">
        <v>39</v>
      </c>
      <c r="L4095">
        <v>18000</v>
      </c>
      <c r="M4095">
        <v>18000</v>
      </c>
      <c r="N4095">
        <v>-2</v>
      </c>
      <c r="O4095" t="s">
        <v>394</v>
      </c>
      <c r="P4095" t="s">
        <v>3321</v>
      </c>
      <c r="Q4095" t="s">
        <v>42</v>
      </c>
      <c r="R4095" t="s">
        <v>3144</v>
      </c>
      <c r="S4095" t="s">
        <v>190</v>
      </c>
      <c r="T4095">
        <v>72000</v>
      </c>
    </row>
    <row r="4096" spans="1:20" x14ac:dyDescent="0.3">
      <c r="A4096" t="s">
        <v>3142</v>
      </c>
      <c r="B4096" t="str">
        <f>_xlfn.CONCAT(쿼리1[[#This Row],[주문번호]], "-", 쿼리1[[#This Row],[공정명]])</f>
        <v>20240911-1000136587-합지</v>
      </c>
      <c r="C4096">
        <v>1</v>
      </c>
      <c r="D4096" t="s">
        <v>60</v>
      </c>
      <c r="E4096" s="1">
        <v>45546</v>
      </c>
      <c r="F4096" s="1">
        <v>45555</v>
      </c>
      <c r="G4096" s="1">
        <v>45549</v>
      </c>
      <c r="H4096" s="1">
        <v>45656</v>
      </c>
      <c r="I4096" s="1">
        <v>45575</v>
      </c>
      <c r="J4096" t="s">
        <v>31</v>
      </c>
      <c r="K4096" t="s">
        <v>39</v>
      </c>
      <c r="L4096">
        <v>6000</v>
      </c>
      <c r="M4096">
        <v>6000</v>
      </c>
      <c r="N4096">
        <v>-6</v>
      </c>
      <c r="O4096" t="s">
        <v>394</v>
      </c>
      <c r="P4096" t="s">
        <v>3143</v>
      </c>
      <c r="Q4096" t="s">
        <v>42</v>
      </c>
      <c r="R4096" t="s">
        <v>3144</v>
      </c>
      <c r="S4096" t="s">
        <v>190</v>
      </c>
      <c r="T4096">
        <v>17142</v>
      </c>
    </row>
    <row r="4097" spans="1:20" x14ac:dyDescent="0.3">
      <c r="A4097" t="s">
        <v>3322</v>
      </c>
      <c r="B4097" t="str">
        <f>_xlfn.CONCAT(쿼리1[[#This Row],[주문번호]], "-", 쿼리1[[#This Row],[공정명]])</f>
        <v>20241002-1000136587-합지</v>
      </c>
      <c r="C4097">
        <v>1</v>
      </c>
      <c r="D4097" t="s">
        <v>60</v>
      </c>
      <c r="E4097" s="1">
        <v>45567</v>
      </c>
      <c r="F4097" s="1">
        <v>45576</v>
      </c>
      <c r="G4097" s="1">
        <v>45575</v>
      </c>
      <c r="H4097" s="1">
        <v>45656</v>
      </c>
      <c r="I4097" s="1">
        <v>45577</v>
      </c>
      <c r="J4097" t="s">
        <v>31</v>
      </c>
      <c r="K4097" t="s">
        <v>39</v>
      </c>
      <c r="L4097">
        <v>12000</v>
      </c>
      <c r="M4097">
        <v>12000</v>
      </c>
      <c r="N4097">
        <v>-1</v>
      </c>
      <c r="O4097" t="s">
        <v>394</v>
      </c>
      <c r="P4097" t="s">
        <v>3143</v>
      </c>
      <c r="Q4097" t="s">
        <v>42</v>
      </c>
      <c r="R4097" t="s">
        <v>3144</v>
      </c>
      <c r="S4097" t="s">
        <v>190</v>
      </c>
      <c r="T4097">
        <v>34285</v>
      </c>
    </row>
    <row r="4098" spans="1:20" x14ac:dyDescent="0.3">
      <c r="A4098" t="s">
        <v>3157</v>
      </c>
      <c r="B4098" t="str">
        <f>_xlfn.CONCAT(쿼리1[[#This Row],[주문번호]], "-", 쿼리1[[#This Row],[공정명]])</f>
        <v>20241015-1000136587-합지</v>
      </c>
      <c r="C4098">
        <v>1</v>
      </c>
      <c r="D4098" t="s">
        <v>60</v>
      </c>
      <c r="E4098" s="1">
        <v>45580</v>
      </c>
      <c r="F4098" s="1">
        <v>45589</v>
      </c>
      <c r="G4098" s="1">
        <v>45587</v>
      </c>
      <c r="H4098" s="1">
        <v>45656</v>
      </c>
      <c r="I4098" s="1">
        <v>45588</v>
      </c>
      <c r="J4098" t="s">
        <v>31</v>
      </c>
      <c r="K4098" t="s">
        <v>39</v>
      </c>
      <c r="L4098">
        <v>12000</v>
      </c>
      <c r="M4098">
        <v>12000</v>
      </c>
      <c r="N4098">
        <v>-2</v>
      </c>
      <c r="O4098" t="s">
        <v>394</v>
      </c>
      <c r="P4098" t="s">
        <v>3143</v>
      </c>
      <c r="Q4098" t="s">
        <v>42</v>
      </c>
      <c r="R4098" t="s">
        <v>3144</v>
      </c>
      <c r="S4098" t="s">
        <v>190</v>
      </c>
      <c r="T4098">
        <v>34285</v>
      </c>
    </row>
    <row r="4099" spans="1:20" x14ac:dyDescent="0.3">
      <c r="A4099" t="s">
        <v>3323</v>
      </c>
      <c r="B4099" t="str">
        <f>_xlfn.CONCAT(쿼리1[[#This Row],[주문번호]], "-", 쿼리1[[#This Row],[공정명]])</f>
        <v>20241015-1000166861-합지</v>
      </c>
      <c r="C4099">
        <v>1</v>
      </c>
      <c r="D4099" t="s">
        <v>60</v>
      </c>
      <c r="E4099" s="1">
        <v>45580</v>
      </c>
      <c r="F4099" s="1">
        <v>45589</v>
      </c>
      <c r="G4099" s="1">
        <v>45587</v>
      </c>
      <c r="H4099" s="1">
        <v>45656</v>
      </c>
      <c r="I4099" s="1">
        <v>45591</v>
      </c>
      <c r="J4099" t="s">
        <v>31</v>
      </c>
      <c r="K4099" t="s">
        <v>39</v>
      </c>
      <c r="L4099">
        <v>6000</v>
      </c>
      <c r="M4099">
        <v>6000</v>
      </c>
      <c r="N4099">
        <v>-2</v>
      </c>
      <c r="O4099" t="s">
        <v>394</v>
      </c>
      <c r="P4099" t="s">
        <v>3324</v>
      </c>
      <c r="Q4099" t="s">
        <v>42</v>
      </c>
      <c r="R4099" t="s">
        <v>3144</v>
      </c>
      <c r="S4099" t="s">
        <v>190</v>
      </c>
      <c r="T4099">
        <v>9230</v>
      </c>
    </row>
    <row r="4100" spans="1:20" x14ac:dyDescent="0.3">
      <c r="A4100" t="s">
        <v>3325</v>
      </c>
      <c r="B4100" t="str">
        <f>_xlfn.CONCAT(쿼리1[[#This Row],[주문번호]], "-", 쿼리1[[#This Row],[공정명]])</f>
        <v>20241002-1000166861-합지</v>
      </c>
      <c r="C4100">
        <v>1</v>
      </c>
      <c r="D4100" t="s">
        <v>60</v>
      </c>
      <c r="E4100" s="1">
        <v>45567</v>
      </c>
      <c r="F4100" s="1">
        <v>45576</v>
      </c>
      <c r="G4100" s="1">
        <v>45573</v>
      </c>
      <c r="H4100" s="1">
        <v>45656</v>
      </c>
      <c r="I4100" s="1">
        <v>45582</v>
      </c>
      <c r="J4100" t="s">
        <v>31</v>
      </c>
      <c r="K4100" t="s">
        <v>39</v>
      </c>
      <c r="L4100">
        <v>12000</v>
      </c>
      <c r="M4100">
        <v>12000</v>
      </c>
      <c r="N4100">
        <v>-3</v>
      </c>
      <c r="O4100" t="s">
        <v>394</v>
      </c>
      <c r="P4100" t="s">
        <v>3324</v>
      </c>
      <c r="Q4100" t="s">
        <v>42</v>
      </c>
      <c r="R4100" t="s">
        <v>3144</v>
      </c>
      <c r="S4100" t="s">
        <v>190</v>
      </c>
      <c r="T4100">
        <v>18461</v>
      </c>
    </row>
    <row r="4101" spans="1:20" x14ac:dyDescent="0.3">
      <c r="A4101" t="s">
        <v>3158</v>
      </c>
      <c r="B4101" t="str">
        <f>_xlfn.CONCAT(쿼리1[[#This Row],[주문번호]], "-", 쿼리1[[#This Row],[공정명]])</f>
        <v>20241224-1000136587-합지</v>
      </c>
      <c r="C4101">
        <v>1</v>
      </c>
      <c r="D4101" t="s">
        <v>60</v>
      </c>
      <c r="E4101" s="1">
        <v>45650</v>
      </c>
      <c r="F4101" s="1">
        <v>45659</v>
      </c>
      <c r="G4101" s="1"/>
      <c r="H4101" s="1">
        <v>45656</v>
      </c>
      <c r="I4101" s="1"/>
      <c r="J4101" t="s">
        <v>21</v>
      </c>
      <c r="K4101" t="s">
        <v>282</v>
      </c>
      <c r="L4101">
        <v>12000</v>
      </c>
      <c r="O4101" t="s">
        <v>394</v>
      </c>
      <c r="P4101" t="s">
        <v>3143</v>
      </c>
      <c r="Q4101" t="s">
        <v>42</v>
      </c>
      <c r="R4101" t="s">
        <v>3144</v>
      </c>
      <c r="S4101" t="s">
        <v>190</v>
      </c>
      <c r="T4101">
        <v>34285</v>
      </c>
    </row>
    <row r="4102" spans="1:20" x14ac:dyDescent="0.3">
      <c r="A4102" t="s">
        <v>3159</v>
      </c>
      <c r="B4102" t="str">
        <f>_xlfn.CONCAT(쿼리1[[#This Row],[주문번호]], "-", 쿼리1[[#This Row],[공정명]])</f>
        <v>20241224-1216N0019-합지</v>
      </c>
      <c r="C4102">
        <v>1</v>
      </c>
      <c r="D4102" t="s">
        <v>60</v>
      </c>
      <c r="E4102" s="1">
        <v>45650</v>
      </c>
      <c r="F4102" s="1">
        <v>45659</v>
      </c>
      <c r="G4102" s="1"/>
      <c r="H4102" s="1">
        <v>45656</v>
      </c>
      <c r="I4102" s="1"/>
      <c r="J4102" t="s">
        <v>21</v>
      </c>
      <c r="K4102" t="s">
        <v>282</v>
      </c>
      <c r="L4102">
        <v>6000</v>
      </c>
      <c r="O4102" t="s">
        <v>394</v>
      </c>
      <c r="P4102" t="s">
        <v>3160</v>
      </c>
      <c r="Q4102" t="s">
        <v>42</v>
      </c>
      <c r="R4102" t="s">
        <v>3144</v>
      </c>
      <c r="S4102" t="s">
        <v>190</v>
      </c>
      <c r="T4102">
        <v>24000</v>
      </c>
    </row>
    <row r="4103" spans="1:20" x14ac:dyDescent="0.3">
      <c r="A4103" t="s">
        <v>4284</v>
      </c>
      <c r="B4103" t="str">
        <f>_xlfn.CONCAT(쿼리1[[#This Row],[주문번호]], "-", 쿼리1[[#This Row],[공정명]])</f>
        <v>20241021-1000169275-분단</v>
      </c>
      <c r="C4103">
        <v>4</v>
      </c>
      <c r="D4103" t="s">
        <v>196</v>
      </c>
      <c r="E4103" s="1">
        <v>45586</v>
      </c>
      <c r="F4103" s="1">
        <v>45596</v>
      </c>
      <c r="G4103" s="1">
        <v>45595</v>
      </c>
      <c r="H4103" s="1">
        <v>45656</v>
      </c>
      <c r="I4103" s="1">
        <v>45595</v>
      </c>
      <c r="J4103" t="s">
        <v>31</v>
      </c>
      <c r="K4103" t="s">
        <v>39</v>
      </c>
      <c r="L4103">
        <v>12000</v>
      </c>
      <c r="M4103">
        <v>12000</v>
      </c>
      <c r="N4103">
        <v>-1</v>
      </c>
      <c r="O4103" t="s">
        <v>1407</v>
      </c>
      <c r="P4103" t="s">
        <v>3251</v>
      </c>
      <c r="Q4103" t="s">
        <v>4285</v>
      </c>
      <c r="R4103" t="s">
        <v>758</v>
      </c>
      <c r="S4103" t="s">
        <v>190</v>
      </c>
      <c r="T4103">
        <v>24</v>
      </c>
    </row>
    <row r="4104" spans="1:20" x14ac:dyDescent="0.3">
      <c r="A4104" t="s">
        <v>4714</v>
      </c>
      <c r="B4104" t="str">
        <f>_xlfn.CONCAT(쿼리1[[#This Row],[주문번호]], "-", 쿼리1[[#This Row],[공정명]])</f>
        <v>20241008-1000144917-합지</v>
      </c>
      <c r="C4104">
        <v>1</v>
      </c>
      <c r="D4104" t="s">
        <v>60</v>
      </c>
      <c r="E4104" s="1">
        <v>45573</v>
      </c>
      <c r="F4104" s="1">
        <v>45583</v>
      </c>
      <c r="G4104" s="1">
        <v>45575</v>
      </c>
      <c r="H4104" s="1">
        <v>45656</v>
      </c>
      <c r="I4104" s="1">
        <v>45592</v>
      </c>
      <c r="J4104" t="s">
        <v>31</v>
      </c>
      <c r="K4104" t="s">
        <v>39</v>
      </c>
      <c r="L4104">
        <v>30000</v>
      </c>
      <c r="M4104">
        <v>27000</v>
      </c>
      <c r="N4104">
        <v>-8</v>
      </c>
      <c r="O4104" t="s">
        <v>3481</v>
      </c>
      <c r="P4104" t="s">
        <v>3482</v>
      </c>
      <c r="Q4104" t="s">
        <v>42</v>
      </c>
      <c r="R4104" t="s">
        <v>758</v>
      </c>
      <c r="S4104" t="s">
        <v>190</v>
      </c>
      <c r="T4104">
        <v>240</v>
      </c>
    </row>
    <row r="4105" spans="1:20" x14ac:dyDescent="0.3">
      <c r="A4105" t="s">
        <v>4714</v>
      </c>
      <c r="B4105" t="str">
        <f>_xlfn.CONCAT(쿼리1[[#This Row],[주문번호]], "-", 쿼리1[[#This Row],[공정명]])</f>
        <v>20241008-1000144917-합지</v>
      </c>
      <c r="C4105">
        <v>1</v>
      </c>
      <c r="D4105" t="s">
        <v>60</v>
      </c>
      <c r="E4105" s="1">
        <v>45573</v>
      </c>
      <c r="F4105" s="1">
        <v>45583</v>
      </c>
      <c r="G4105" s="1">
        <v>45592</v>
      </c>
      <c r="H4105" s="1">
        <v>45656</v>
      </c>
      <c r="I4105" s="1">
        <v>45592</v>
      </c>
      <c r="J4105" t="s">
        <v>31</v>
      </c>
      <c r="K4105" t="s">
        <v>32</v>
      </c>
      <c r="L4105">
        <v>30000</v>
      </c>
      <c r="M4105">
        <v>27000</v>
      </c>
      <c r="N4105">
        <v>9</v>
      </c>
      <c r="O4105" t="s">
        <v>3481</v>
      </c>
      <c r="P4105" t="s">
        <v>3482</v>
      </c>
      <c r="Q4105" t="s">
        <v>42</v>
      </c>
      <c r="R4105" t="s">
        <v>758</v>
      </c>
      <c r="S4105" t="s">
        <v>190</v>
      </c>
      <c r="T4105">
        <v>240</v>
      </c>
    </row>
    <row r="4106" spans="1:20" x14ac:dyDescent="0.3">
      <c r="A4106" t="s">
        <v>4369</v>
      </c>
      <c r="B4106" t="str">
        <f>_xlfn.CONCAT(쿼리1[[#This Row],[주문번호]], "-", 쿼리1[[#This Row],[공정명]])</f>
        <v>20241008-1000168339-합지</v>
      </c>
      <c r="C4106">
        <v>3</v>
      </c>
      <c r="D4106" t="s">
        <v>60</v>
      </c>
      <c r="E4106" s="1">
        <v>45573</v>
      </c>
      <c r="F4106" s="1">
        <v>45582</v>
      </c>
      <c r="G4106" s="1">
        <v>45583</v>
      </c>
      <c r="H4106" s="1">
        <v>45656</v>
      </c>
      <c r="I4106" s="1">
        <v>45583</v>
      </c>
      <c r="J4106" t="s">
        <v>31</v>
      </c>
      <c r="K4106" t="s">
        <v>32</v>
      </c>
      <c r="L4106">
        <v>12000</v>
      </c>
      <c r="M4106">
        <v>12000</v>
      </c>
      <c r="N4106">
        <v>1</v>
      </c>
      <c r="O4106" t="s">
        <v>1407</v>
      </c>
      <c r="P4106" t="s">
        <v>3108</v>
      </c>
      <c r="Q4106" t="s">
        <v>3109</v>
      </c>
      <c r="R4106" t="s">
        <v>758</v>
      </c>
      <c r="S4106" t="s">
        <v>190</v>
      </c>
      <c r="T4106">
        <v>24</v>
      </c>
    </row>
    <row r="4107" spans="1:20" x14ac:dyDescent="0.3">
      <c r="A4107" t="s">
        <v>4307</v>
      </c>
      <c r="B4107" t="str">
        <f>_xlfn.CONCAT(쿼리1[[#This Row],[주문번호]], "-", 쿼리1[[#This Row],[공정명]])</f>
        <v>20241206-1000152162-분단</v>
      </c>
      <c r="C4107">
        <v>4</v>
      </c>
      <c r="D4107" t="s">
        <v>196</v>
      </c>
      <c r="E4107" s="1">
        <v>45632</v>
      </c>
      <c r="F4107" s="1">
        <v>45644</v>
      </c>
      <c r="G4107" s="1">
        <v>45644</v>
      </c>
      <c r="H4107" s="1">
        <v>45656</v>
      </c>
      <c r="I4107" s="1">
        <v>45644</v>
      </c>
      <c r="J4107" t="s">
        <v>31</v>
      </c>
      <c r="K4107" t="s">
        <v>39</v>
      </c>
      <c r="L4107">
        <v>4000</v>
      </c>
      <c r="M4107">
        <v>4000</v>
      </c>
      <c r="N4107">
        <v>0</v>
      </c>
      <c r="O4107" t="s">
        <v>3920</v>
      </c>
      <c r="P4107" t="s">
        <v>3911</v>
      </c>
      <c r="Q4107" t="s">
        <v>4308</v>
      </c>
      <c r="R4107" t="s">
        <v>26</v>
      </c>
      <c r="S4107" t="s">
        <v>4391</v>
      </c>
      <c r="T4107">
        <v>16</v>
      </c>
    </row>
    <row r="4108" spans="1:20" x14ac:dyDescent="0.3">
      <c r="A4108" t="s">
        <v>4715</v>
      </c>
      <c r="B4108" t="str">
        <f>_xlfn.CONCAT(쿼리1[[#This Row],[주문번호]], "-", 쿼리1[[#This Row],[공정명]])</f>
        <v>20241209-2000166649-분단</v>
      </c>
      <c r="C4108">
        <v>1</v>
      </c>
      <c r="D4108" t="s">
        <v>196</v>
      </c>
      <c r="E4108" s="1">
        <v>45635</v>
      </c>
      <c r="F4108" s="1">
        <v>45636</v>
      </c>
      <c r="G4108" s="1">
        <v>45644</v>
      </c>
      <c r="H4108" s="1">
        <v>45656</v>
      </c>
      <c r="I4108" s="1">
        <v>45644</v>
      </c>
      <c r="J4108" t="s">
        <v>31</v>
      </c>
      <c r="K4108" t="s">
        <v>32</v>
      </c>
      <c r="L4108">
        <v>6000</v>
      </c>
      <c r="M4108">
        <v>6000</v>
      </c>
      <c r="N4108">
        <v>8</v>
      </c>
      <c r="O4108" t="s">
        <v>832</v>
      </c>
      <c r="P4108" t="s">
        <v>4716</v>
      </c>
      <c r="Q4108" t="s">
        <v>4717</v>
      </c>
      <c r="R4108" t="s">
        <v>26</v>
      </c>
      <c r="S4108" t="s">
        <v>4391</v>
      </c>
      <c r="T4108">
        <v>120</v>
      </c>
    </row>
    <row r="4109" spans="1:20" x14ac:dyDescent="0.3">
      <c r="A4109" t="s">
        <v>4718</v>
      </c>
      <c r="B4109" t="str">
        <f>_xlfn.CONCAT(쿼리1[[#This Row],[주문번호]], "-", 쿼리1[[#This Row],[공정명]])</f>
        <v>20241115-2000159648-분단</v>
      </c>
      <c r="C4109">
        <v>3</v>
      </c>
      <c r="D4109" t="s">
        <v>196</v>
      </c>
      <c r="E4109" s="1">
        <v>45611</v>
      </c>
      <c r="F4109" s="1">
        <v>45616</v>
      </c>
      <c r="G4109" s="1">
        <v>45632</v>
      </c>
      <c r="H4109" s="1">
        <v>45656</v>
      </c>
      <c r="I4109" s="1">
        <v>45644</v>
      </c>
      <c r="J4109" t="s">
        <v>31</v>
      </c>
      <c r="K4109" t="s">
        <v>32</v>
      </c>
      <c r="L4109">
        <v>120000</v>
      </c>
      <c r="M4109">
        <v>60000</v>
      </c>
      <c r="N4109">
        <v>16</v>
      </c>
      <c r="O4109" t="s">
        <v>4459</v>
      </c>
      <c r="P4109" t="s">
        <v>4531</v>
      </c>
      <c r="Q4109" t="s">
        <v>4532</v>
      </c>
      <c r="R4109" t="s">
        <v>26</v>
      </c>
      <c r="S4109" t="s">
        <v>4391</v>
      </c>
      <c r="T4109">
        <v>240</v>
      </c>
    </row>
    <row r="4110" spans="1:20" x14ac:dyDescent="0.3">
      <c r="A4110" t="s">
        <v>4718</v>
      </c>
      <c r="B4110" t="str">
        <f>_xlfn.CONCAT(쿼리1[[#This Row],[주문번호]], "-", 쿼리1[[#This Row],[공정명]])</f>
        <v>20241115-2000159648-분단</v>
      </c>
      <c r="C4110">
        <v>3</v>
      </c>
      <c r="D4110" t="s">
        <v>196</v>
      </c>
      <c r="E4110" s="1">
        <v>45611</v>
      </c>
      <c r="F4110" s="1">
        <v>45616</v>
      </c>
      <c r="G4110" s="1">
        <v>45644</v>
      </c>
      <c r="H4110" s="1">
        <v>45656</v>
      </c>
      <c r="I4110" s="1">
        <v>45644</v>
      </c>
      <c r="J4110" t="s">
        <v>31</v>
      </c>
      <c r="K4110" t="s">
        <v>32</v>
      </c>
      <c r="L4110">
        <v>120000</v>
      </c>
      <c r="M4110">
        <v>60000</v>
      </c>
      <c r="N4110">
        <v>28</v>
      </c>
      <c r="O4110" t="s">
        <v>4459</v>
      </c>
      <c r="P4110" t="s">
        <v>4531</v>
      </c>
      <c r="Q4110" t="s">
        <v>4532</v>
      </c>
      <c r="R4110" t="s">
        <v>26</v>
      </c>
      <c r="S4110" t="s">
        <v>4391</v>
      </c>
      <c r="T4110">
        <v>240</v>
      </c>
    </row>
    <row r="4111" spans="1:20" x14ac:dyDescent="0.3">
      <c r="A4111" t="s">
        <v>4719</v>
      </c>
      <c r="B4111" t="str">
        <f>_xlfn.CONCAT(쿼리1[[#This Row],[주문번호]], "-", 쿼리1[[#This Row],[공정명]])</f>
        <v>20241017-1120P0016-분단</v>
      </c>
      <c r="C4111">
        <v>4</v>
      </c>
      <c r="D4111" t="s">
        <v>196</v>
      </c>
      <c r="E4111" s="1">
        <v>45582</v>
      </c>
      <c r="F4111" s="1">
        <v>45594</v>
      </c>
      <c r="G4111" s="1">
        <v>45593</v>
      </c>
      <c r="H4111" s="1">
        <v>45656</v>
      </c>
      <c r="I4111" s="1">
        <v>45593</v>
      </c>
      <c r="J4111" t="s">
        <v>31</v>
      </c>
      <c r="K4111" t="s">
        <v>39</v>
      </c>
      <c r="L4111">
        <v>8000</v>
      </c>
      <c r="M4111">
        <v>8000</v>
      </c>
      <c r="N4111">
        <v>-1</v>
      </c>
      <c r="O4111" t="s">
        <v>141</v>
      </c>
      <c r="P4111" t="s">
        <v>4153</v>
      </c>
      <c r="Q4111" t="s">
        <v>4167</v>
      </c>
      <c r="R4111" t="s">
        <v>26</v>
      </c>
      <c r="S4111" t="s">
        <v>4391</v>
      </c>
      <c r="T4111">
        <v>32</v>
      </c>
    </row>
    <row r="4112" spans="1:20" x14ac:dyDescent="0.3">
      <c r="A4112" t="s">
        <v>4720</v>
      </c>
      <c r="B4112" t="str">
        <f>_xlfn.CONCAT(쿼리1[[#This Row],[주문번호]], "-", 쿼리1[[#This Row],[공정명]])</f>
        <v>20240926-1000156550-분단</v>
      </c>
      <c r="C4112">
        <v>4</v>
      </c>
      <c r="D4112" t="s">
        <v>196</v>
      </c>
      <c r="E4112" s="1">
        <v>45561</v>
      </c>
      <c r="F4112" s="1">
        <v>45573</v>
      </c>
      <c r="G4112" s="1">
        <v>45583</v>
      </c>
      <c r="H4112" s="1">
        <v>45656</v>
      </c>
      <c r="I4112" s="1">
        <v>45583</v>
      </c>
      <c r="J4112" t="s">
        <v>31</v>
      </c>
      <c r="K4112" t="s">
        <v>32</v>
      </c>
      <c r="L4112">
        <v>8000</v>
      </c>
      <c r="M4112">
        <v>8000</v>
      </c>
      <c r="N4112">
        <v>10</v>
      </c>
      <c r="O4112" t="s">
        <v>3853</v>
      </c>
      <c r="P4112" t="s">
        <v>4214</v>
      </c>
      <c r="Q4112" t="s">
        <v>4215</v>
      </c>
      <c r="R4112" t="s">
        <v>26</v>
      </c>
      <c r="S4112" t="s">
        <v>4391</v>
      </c>
      <c r="T4112">
        <v>32</v>
      </c>
    </row>
    <row r="4113" spans="1:20" x14ac:dyDescent="0.3">
      <c r="A4113" t="s">
        <v>4721</v>
      </c>
      <c r="B4113" t="str">
        <f>_xlfn.CONCAT(쿼리1[[#This Row],[주문번호]], "-", 쿼리1[[#This Row],[공정명]])</f>
        <v>20240926-1000156554-분단</v>
      </c>
      <c r="C4113">
        <v>4</v>
      </c>
      <c r="D4113" t="s">
        <v>196</v>
      </c>
      <c r="E4113" s="1">
        <v>45561</v>
      </c>
      <c r="F4113" s="1">
        <v>45573</v>
      </c>
      <c r="G4113" s="1">
        <v>45583</v>
      </c>
      <c r="H4113" s="1">
        <v>45656</v>
      </c>
      <c r="I4113" s="1">
        <v>45583</v>
      </c>
      <c r="J4113" t="s">
        <v>31</v>
      </c>
      <c r="K4113" t="s">
        <v>32</v>
      </c>
      <c r="L4113">
        <v>4000</v>
      </c>
      <c r="M4113">
        <v>4000</v>
      </c>
      <c r="N4113">
        <v>10</v>
      </c>
      <c r="O4113" t="s">
        <v>3853</v>
      </c>
      <c r="P4113" t="s">
        <v>4214</v>
      </c>
      <c r="Q4113" t="s">
        <v>4312</v>
      </c>
      <c r="R4113" t="s">
        <v>26</v>
      </c>
      <c r="S4113" t="s">
        <v>4391</v>
      </c>
      <c r="T4113">
        <v>16</v>
      </c>
    </row>
    <row r="4114" spans="1:20" x14ac:dyDescent="0.3">
      <c r="A4114" t="s">
        <v>4722</v>
      </c>
      <c r="B4114" t="str">
        <f>_xlfn.CONCAT(쿼리1[[#This Row],[주문번호]], "-", 쿼리1[[#This Row],[공정명]])</f>
        <v>20241002-1000161948-분단</v>
      </c>
      <c r="C4114">
        <v>4</v>
      </c>
      <c r="D4114" t="s">
        <v>196</v>
      </c>
      <c r="E4114" s="1">
        <v>45567</v>
      </c>
      <c r="F4114" s="1">
        <v>45579</v>
      </c>
      <c r="G4114" s="1">
        <v>45576</v>
      </c>
      <c r="H4114" s="1">
        <v>45656</v>
      </c>
      <c r="I4114" s="1">
        <v>45576</v>
      </c>
      <c r="J4114" t="s">
        <v>31</v>
      </c>
      <c r="K4114" t="s">
        <v>39</v>
      </c>
      <c r="L4114">
        <v>8000</v>
      </c>
      <c r="M4114">
        <v>8000</v>
      </c>
      <c r="N4114">
        <v>-3</v>
      </c>
      <c r="O4114" t="s">
        <v>1533</v>
      </c>
      <c r="P4114" t="s">
        <v>4204</v>
      </c>
      <c r="Q4114" t="s">
        <v>4205</v>
      </c>
      <c r="R4114" t="s">
        <v>26</v>
      </c>
      <c r="S4114" t="s">
        <v>4391</v>
      </c>
      <c r="T4114">
        <v>32</v>
      </c>
    </row>
    <row r="4115" spans="1:20" x14ac:dyDescent="0.3">
      <c r="A4115" t="s">
        <v>4723</v>
      </c>
      <c r="B4115" t="str">
        <f>_xlfn.CONCAT(쿼리1[[#This Row],[주문번호]], "-", 쿼리1[[#This Row],[공정명]])</f>
        <v>20241002-1000138622-분단</v>
      </c>
      <c r="C4115">
        <v>4</v>
      </c>
      <c r="D4115" t="s">
        <v>196</v>
      </c>
      <c r="E4115" s="1">
        <v>45567</v>
      </c>
      <c r="F4115" s="1">
        <v>45579</v>
      </c>
      <c r="G4115" s="1">
        <v>45583</v>
      </c>
      <c r="H4115" s="1">
        <v>45656</v>
      </c>
      <c r="I4115" s="1">
        <v>45583</v>
      </c>
      <c r="J4115" t="s">
        <v>31</v>
      </c>
      <c r="K4115" t="s">
        <v>32</v>
      </c>
      <c r="L4115">
        <v>40000</v>
      </c>
      <c r="M4115">
        <v>0</v>
      </c>
      <c r="N4115">
        <v>4</v>
      </c>
      <c r="O4115" t="s">
        <v>536</v>
      </c>
      <c r="P4115" t="s">
        <v>3929</v>
      </c>
      <c r="Q4115" t="s">
        <v>3930</v>
      </c>
      <c r="R4115" t="s">
        <v>26</v>
      </c>
      <c r="S4115" t="s">
        <v>4391</v>
      </c>
      <c r="T4115">
        <v>160</v>
      </c>
    </row>
    <row r="4116" spans="1:20" x14ac:dyDescent="0.3">
      <c r="A4116" t="s">
        <v>4724</v>
      </c>
      <c r="B4116" t="str">
        <f>_xlfn.CONCAT(쿼리1[[#This Row],[주문번호]], "-", 쿼리1[[#This Row],[공정명]])</f>
        <v>20241119-2000169684-분단</v>
      </c>
      <c r="C4116">
        <v>1</v>
      </c>
      <c r="D4116" t="s">
        <v>196</v>
      </c>
      <c r="E4116" s="1">
        <v>45615</v>
      </c>
      <c r="F4116" s="1">
        <v>45621</v>
      </c>
      <c r="G4116" s="1">
        <v>45632</v>
      </c>
      <c r="H4116" s="1">
        <v>45656</v>
      </c>
      <c r="I4116" s="1">
        <v>45632</v>
      </c>
      <c r="J4116" t="s">
        <v>31</v>
      </c>
      <c r="K4116" t="s">
        <v>32</v>
      </c>
      <c r="L4116">
        <v>4000</v>
      </c>
      <c r="M4116">
        <v>4000</v>
      </c>
      <c r="N4116">
        <v>11</v>
      </c>
      <c r="O4116" t="s">
        <v>4459</v>
      </c>
      <c r="P4116" t="s">
        <v>4725</v>
      </c>
      <c r="Q4116" t="s">
        <v>4726</v>
      </c>
      <c r="R4116" t="s">
        <v>26</v>
      </c>
      <c r="S4116" t="s">
        <v>4391</v>
      </c>
      <c r="T4116">
        <v>8</v>
      </c>
    </row>
    <row r="4117" spans="1:20" x14ac:dyDescent="0.3">
      <c r="A4117" t="s">
        <v>4262</v>
      </c>
      <c r="B4117" t="str">
        <f>_xlfn.CONCAT(쿼리1[[#This Row],[주문번호]], "-", 쿼리1[[#This Row],[공정명]])</f>
        <v>20241122-1000169730-분단</v>
      </c>
      <c r="C4117">
        <v>4</v>
      </c>
      <c r="D4117" t="s">
        <v>196</v>
      </c>
      <c r="E4117" s="1">
        <v>45618</v>
      </c>
      <c r="F4117" s="1">
        <v>45630</v>
      </c>
      <c r="G4117" s="1">
        <v>45628</v>
      </c>
      <c r="H4117" s="1">
        <v>45656</v>
      </c>
      <c r="I4117" s="1">
        <v>45628</v>
      </c>
      <c r="J4117" t="s">
        <v>31</v>
      </c>
      <c r="K4117" t="s">
        <v>39</v>
      </c>
      <c r="L4117">
        <v>8000</v>
      </c>
      <c r="M4117">
        <v>8000</v>
      </c>
      <c r="N4117">
        <v>-2</v>
      </c>
      <c r="O4117" t="s">
        <v>1533</v>
      </c>
      <c r="P4117" t="s">
        <v>4263</v>
      </c>
      <c r="Q4117" t="s">
        <v>4264</v>
      </c>
      <c r="R4117" t="s">
        <v>26</v>
      </c>
      <c r="S4117" t="s">
        <v>4391</v>
      </c>
      <c r="T4117">
        <v>48</v>
      </c>
    </row>
    <row r="4118" spans="1:20" x14ac:dyDescent="0.3">
      <c r="A4118" t="s">
        <v>4265</v>
      </c>
      <c r="B4118" t="str">
        <f>_xlfn.CONCAT(쿼리1[[#This Row],[주문번호]], "-", 쿼리1[[#This Row],[공정명]])</f>
        <v>20241213-1000154681-분단</v>
      </c>
      <c r="C4118">
        <v>4</v>
      </c>
      <c r="D4118" t="s">
        <v>196</v>
      </c>
      <c r="E4118" s="1">
        <v>45639</v>
      </c>
      <c r="F4118" s="1">
        <v>45651</v>
      </c>
      <c r="G4118" s="1"/>
      <c r="H4118" s="1">
        <v>45656</v>
      </c>
      <c r="I4118" s="1">
        <v>45650</v>
      </c>
      <c r="J4118" t="s">
        <v>21</v>
      </c>
      <c r="K4118" t="s">
        <v>22</v>
      </c>
      <c r="L4118">
        <v>8000</v>
      </c>
      <c r="O4118" t="s">
        <v>1533</v>
      </c>
      <c r="P4118" t="s">
        <v>3917</v>
      </c>
      <c r="Q4118" t="s">
        <v>3918</v>
      </c>
      <c r="R4118" t="s">
        <v>26</v>
      </c>
      <c r="S4118" t="s">
        <v>4391</v>
      </c>
      <c r="T4118">
        <v>32</v>
      </c>
    </row>
    <row r="4119" spans="1:20" x14ac:dyDescent="0.3">
      <c r="A4119" t="s">
        <v>4727</v>
      </c>
      <c r="B4119" t="str">
        <f>_xlfn.CONCAT(쿼리1[[#This Row],[주문번호]], "-", 쿼리1[[#This Row],[공정명]])</f>
        <v>20241017-1119P0132-분단</v>
      </c>
      <c r="C4119">
        <v>4</v>
      </c>
      <c r="D4119" t="s">
        <v>196</v>
      </c>
      <c r="E4119" s="1">
        <v>45582</v>
      </c>
      <c r="F4119" s="1">
        <v>45594</v>
      </c>
      <c r="G4119" s="1">
        <v>45593</v>
      </c>
      <c r="H4119" s="1">
        <v>45656</v>
      </c>
      <c r="I4119" s="1">
        <v>45593</v>
      </c>
      <c r="J4119" t="s">
        <v>31</v>
      </c>
      <c r="K4119" t="s">
        <v>39</v>
      </c>
      <c r="L4119">
        <v>4000</v>
      </c>
      <c r="M4119">
        <v>4000</v>
      </c>
      <c r="N4119">
        <v>-1</v>
      </c>
      <c r="O4119" t="s">
        <v>536</v>
      </c>
      <c r="P4119" t="s">
        <v>4728</v>
      </c>
      <c r="Q4119" t="s">
        <v>4729</v>
      </c>
      <c r="R4119" t="s">
        <v>26</v>
      </c>
      <c r="S4119" t="s">
        <v>4391</v>
      </c>
      <c r="T4119">
        <v>16</v>
      </c>
    </row>
    <row r="4120" spans="1:20" x14ac:dyDescent="0.3">
      <c r="A4120" t="s">
        <v>1344</v>
      </c>
      <c r="B4120" t="str">
        <f>_xlfn.CONCAT(쿼리1[[#This Row],[주문번호]], "-", 쿼리1[[#This Row],[공정명]])</f>
        <v>20241104-1000164958-분단</v>
      </c>
      <c r="C4120">
        <v>5</v>
      </c>
      <c r="D4120" t="s">
        <v>196</v>
      </c>
      <c r="E4120" s="1">
        <v>45600</v>
      </c>
      <c r="F4120" s="1">
        <v>45610</v>
      </c>
      <c r="G4120" s="1">
        <v>45610</v>
      </c>
      <c r="H4120" s="1">
        <v>45656</v>
      </c>
      <c r="I4120" s="1">
        <v>45610</v>
      </c>
      <c r="J4120" t="s">
        <v>31</v>
      </c>
      <c r="K4120" t="s">
        <v>39</v>
      </c>
      <c r="L4120">
        <v>12000</v>
      </c>
      <c r="M4120">
        <v>12000</v>
      </c>
      <c r="N4120">
        <v>0</v>
      </c>
      <c r="O4120" t="s">
        <v>102</v>
      </c>
      <c r="P4120" t="s">
        <v>110</v>
      </c>
      <c r="Q4120" t="s">
        <v>125</v>
      </c>
      <c r="R4120" t="s">
        <v>26</v>
      </c>
      <c r="S4120" t="s">
        <v>4391</v>
      </c>
      <c r="T4120">
        <v>40000</v>
      </c>
    </row>
    <row r="4121" spans="1:20" x14ac:dyDescent="0.3">
      <c r="A4121" t="s">
        <v>4266</v>
      </c>
      <c r="B4121" t="str">
        <f>_xlfn.CONCAT(쿼리1[[#This Row],[주문번호]], "-", 쿼리1[[#This Row],[공정명]])</f>
        <v>20241104-1118P0274-분단</v>
      </c>
      <c r="C4121">
        <v>3</v>
      </c>
      <c r="D4121" t="s">
        <v>196</v>
      </c>
      <c r="E4121" s="1">
        <v>45600</v>
      </c>
      <c r="F4121" s="1">
        <v>45610</v>
      </c>
      <c r="G4121" s="1">
        <v>45611</v>
      </c>
      <c r="H4121" s="1">
        <v>45656</v>
      </c>
      <c r="I4121" s="1">
        <v>45611</v>
      </c>
      <c r="J4121" t="s">
        <v>31</v>
      </c>
      <c r="K4121" t="s">
        <v>32</v>
      </c>
      <c r="L4121">
        <v>4000</v>
      </c>
      <c r="M4121">
        <v>4000</v>
      </c>
      <c r="N4121">
        <v>1</v>
      </c>
      <c r="O4121" t="s">
        <v>4210</v>
      </c>
      <c r="P4121" t="s">
        <v>4211</v>
      </c>
      <c r="Q4121" t="s">
        <v>4212</v>
      </c>
      <c r="R4121" t="s">
        <v>26</v>
      </c>
      <c r="S4121" t="s">
        <v>4391</v>
      </c>
      <c r="T4121">
        <v>16</v>
      </c>
    </row>
    <row r="4122" spans="1:20" x14ac:dyDescent="0.3">
      <c r="A4122" t="s">
        <v>919</v>
      </c>
      <c r="B4122" t="str">
        <f>_xlfn.CONCAT(쿼리1[[#This Row],[주문번호]], "-", 쿼리1[[#This Row],[공정명]])</f>
        <v>20241220-1219N0041-분단</v>
      </c>
      <c r="C4122">
        <v>2</v>
      </c>
      <c r="D4122" t="s">
        <v>196</v>
      </c>
      <c r="E4122" s="1">
        <v>45646</v>
      </c>
      <c r="F4122" s="1">
        <v>45657</v>
      </c>
      <c r="G4122" s="1"/>
      <c r="H4122" s="1">
        <v>45656</v>
      </c>
      <c r="I4122" s="1"/>
      <c r="J4122" t="s">
        <v>21</v>
      </c>
      <c r="K4122" t="s">
        <v>282</v>
      </c>
      <c r="L4122">
        <v>4000</v>
      </c>
      <c r="O4122" t="s">
        <v>920</v>
      </c>
      <c r="P4122" t="s">
        <v>921</v>
      </c>
      <c r="Q4122" t="s">
        <v>42</v>
      </c>
      <c r="R4122" t="s">
        <v>922</v>
      </c>
      <c r="S4122" t="s">
        <v>1967</v>
      </c>
      <c r="T4122">
        <v>47058</v>
      </c>
    </row>
    <row r="4123" spans="1:20" x14ac:dyDescent="0.3">
      <c r="A4123" t="s">
        <v>923</v>
      </c>
      <c r="B4123" t="str">
        <f>_xlfn.CONCAT(쿼리1[[#This Row],[주문번호]], "-", 쿼리1[[#This Row],[공정명]])</f>
        <v>20241106-1219N0037-합지</v>
      </c>
      <c r="C4123">
        <v>1</v>
      </c>
      <c r="D4123" t="s">
        <v>60</v>
      </c>
      <c r="E4123" s="1">
        <v>45602</v>
      </c>
      <c r="F4123" s="1">
        <v>45610</v>
      </c>
      <c r="G4123" s="1">
        <v>45609</v>
      </c>
      <c r="H4123" s="1">
        <v>45656</v>
      </c>
      <c r="I4123" s="1">
        <v>45611</v>
      </c>
      <c r="J4123" t="s">
        <v>31</v>
      </c>
      <c r="K4123" t="s">
        <v>39</v>
      </c>
      <c r="L4123">
        <v>4000</v>
      </c>
      <c r="M4123">
        <v>4000</v>
      </c>
      <c r="N4123">
        <v>-1</v>
      </c>
      <c r="O4123" t="s">
        <v>559</v>
      </c>
      <c r="P4123" t="s">
        <v>924</v>
      </c>
      <c r="Q4123" t="s">
        <v>42</v>
      </c>
      <c r="R4123" t="s">
        <v>922</v>
      </c>
      <c r="S4123" t="s">
        <v>1967</v>
      </c>
      <c r="T4123">
        <v>109090</v>
      </c>
    </row>
    <row r="4124" spans="1:20" x14ac:dyDescent="0.3">
      <c r="A4124" t="s">
        <v>923</v>
      </c>
      <c r="B4124" t="str">
        <f>_xlfn.CONCAT(쿼리1[[#This Row],[주문번호]], "-", 쿼리1[[#This Row],[공정명]])</f>
        <v>20241106-1219N0037-분단</v>
      </c>
      <c r="C4124">
        <v>2</v>
      </c>
      <c r="D4124" t="s">
        <v>196</v>
      </c>
      <c r="E4124" s="1">
        <v>45602</v>
      </c>
      <c r="F4124" s="1">
        <v>45611</v>
      </c>
      <c r="G4124" s="1">
        <v>45609</v>
      </c>
      <c r="H4124" s="1">
        <v>45656</v>
      </c>
      <c r="I4124" s="1">
        <v>45611</v>
      </c>
      <c r="J4124" t="s">
        <v>31</v>
      </c>
      <c r="K4124" t="s">
        <v>39</v>
      </c>
      <c r="L4124">
        <v>4000</v>
      </c>
      <c r="M4124">
        <v>4000</v>
      </c>
      <c r="N4124">
        <v>-2</v>
      </c>
      <c r="O4124" t="s">
        <v>559</v>
      </c>
      <c r="P4124" t="s">
        <v>924</v>
      </c>
      <c r="Q4124" t="s">
        <v>42</v>
      </c>
      <c r="R4124" t="s">
        <v>922</v>
      </c>
      <c r="S4124" t="s">
        <v>1967</v>
      </c>
      <c r="T4124">
        <v>109090</v>
      </c>
    </row>
    <row r="4125" spans="1:20" x14ac:dyDescent="0.3">
      <c r="A4125" t="s">
        <v>4730</v>
      </c>
      <c r="B4125" t="str">
        <f>_xlfn.CONCAT(쿼리1[[#This Row],[주문번호]], "-", 쿼리1[[#This Row],[공정명]])</f>
        <v>20241206-1000137122-합지</v>
      </c>
      <c r="C4125">
        <v>3</v>
      </c>
      <c r="D4125" t="s">
        <v>60</v>
      </c>
      <c r="E4125" s="1">
        <v>45632</v>
      </c>
      <c r="F4125" s="1">
        <v>45643</v>
      </c>
      <c r="G4125" s="1">
        <v>45649</v>
      </c>
      <c r="H4125" s="1">
        <v>45656</v>
      </c>
      <c r="I4125" s="1">
        <v>45649</v>
      </c>
      <c r="J4125" t="s">
        <v>31</v>
      </c>
      <c r="K4125" t="s">
        <v>32</v>
      </c>
      <c r="L4125">
        <v>6000</v>
      </c>
      <c r="M4125">
        <v>6000</v>
      </c>
      <c r="N4125">
        <v>6</v>
      </c>
      <c r="O4125" t="s">
        <v>1964</v>
      </c>
      <c r="P4125" t="s">
        <v>4731</v>
      </c>
      <c r="Q4125" t="s">
        <v>4732</v>
      </c>
      <c r="R4125" t="s">
        <v>4236</v>
      </c>
      <c r="S4125" t="s">
        <v>1967</v>
      </c>
      <c r="T4125">
        <v>6</v>
      </c>
    </row>
    <row r="4126" spans="1:20" x14ac:dyDescent="0.3">
      <c r="A4126" t="s">
        <v>4733</v>
      </c>
      <c r="B4126" t="str">
        <f>_xlfn.CONCAT(쿼리1[[#This Row],[주문번호]], "-", 쿼리1[[#This Row],[공정명]])</f>
        <v>20241206-1000137781-합지</v>
      </c>
      <c r="C4126">
        <v>3</v>
      </c>
      <c r="D4126" t="s">
        <v>60</v>
      </c>
      <c r="E4126" s="1">
        <v>45632</v>
      </c>
      <c r="F4126" s="1">
        <v>45643</v>
      </c>
      <c r="G4126" s="1">
        <v>45649</v>
      </c>
      <c r="H4126" s="1">
        <v>45656</v>
      </c>
      <c r="I4126" s="1">
        <v>45649</v>
      </c>
      <c r="J4126" t="s">
        <v>31</v>
      </c>
      <c r="K4126" t="s">
        <v>32</v>
      </c>
      <c r="L4126">
        <v>6000</v>
      </c>
      <c r="M4126">
        <v>6000</v>
      </c>
      <c r="N4126">
        <v>6</v>
      </c>
      <c r="O4126" t="s">
        <v>1964</v>
      </c>
      <c r="P4126" t="s">
        <v>4734</v>
      </c>
      <c r="Q4126" t="s">
        <v>4735</v>
      </c>
      <c r="R4126" t="s">
        <v>4236</v>
      </c>
      <c r="S4126" t="s">
        <v>1967</v>
      </c>
      <c r="T4126">
        <v>12</v>
      </c>
    </row>
    <row r="4127" spans="1:20" x14ac:dyDescent="0.3">
      <c r="A4127" t="s">
        <v>4233</v>
      </c>
      <c r="B4127" t="str">
        <f>_xlfn.CONCAT(쿼리1[[#This Row],[주문번호]], "-", 쿼리1[[#This Row],[공정명]])</f>
        <v>20241206-1000156584-합지</v>
      </c>
      <c r="C4127">
        <v>3</v>
      </c>
      <c r="D4127" t="s">
        <v>60</v>
      </c>
      <c r="E4127" s="1">
        <v>45632</v>
      </c>
      <c r="F4127" s="1">
        <v>45643</v>
      </c>
      <c r="G4127" s="1">
        <v>45643</v>
      </c>
      <c r="H4127" s="1">
        <v>45656</v>
      </c>
      <c r="I4127" s="1">
        <v>45649</v>
      </c>
      <c r="J4127" t="s">
        <v>31</v>
      </c>
      <c r="K4127" t="s">
        <v>39</v>
      </c>
      <c r="L4127">
        <v>6000</v>
      </c>
      <c r="M4127">
        <v>6000</v>
      </c>
      <c r="N4127">
        <v>0</v>
      </c>
      <c r="O4127" t="s">
        <v>1964</v>
      </c>
      <c r="P4127" t="s">
        <v>4234</v>
      </c>
      <c r="Q4127" t="s">
        <v>4235</v>
      </c>
      <c r="R4127" t="s">
        <v>4236</v>
      </c>
      <c r="S4127" t="s">
        <v>1967</v>
      </c>
      <c r="T4127">
        <v>18</v>
      </c>
    </row>
    <row r="4128" spans="1:20" x14ac:dyDescent="0.3">
      <c r="A4128" t="s">
        <v>3536</v>
      </c>
      <c r="B4128" t="str">
        <f>_xlfn.CONCAT(쿼리1[[#This Row],[주문번호]], "-", 쿼리1[[#This Row],[공정명]])</f>
        <v>20240930-1118N0021-합지</v>
      </c>
      <c r="C4128">
        <v>1</v>
      </c>
      <c r="D4128" t="s">
        <v>60</v>
      </c>
      <c r="E4128" s="1">
        <v>45565</v>
      </c>
      <c r="F4128" s="1">
        <v>45573</v>
      </c>
      <c r="G4128" s="1">
        <v>45575</v>
      </c>
      <c r="H4128" s="1">
        <v>45656</v>
      </c>
      <c r="I4128" s="1">
        <v>45576</v>
      </c>
      <c r="J4128" t="s">
        <v>31</v>
      </c>
      <c r="K4128" t="s">
        <v>32</v>
      </c>
      <c r="L4128">
        <v>12000</v>
      </c>
      <c r="M4128">
        <v>12000</v>
      </c>
      <c r="N4128">
        <v>2</v>
      </c>
      <c r="O4128" t="s">
        <v>2493</v>
      </c>
      <c r="P4128" t="s">
        <v>3537</v>
      </c>
      <c r="Q4128" t="s">
        <v>42</v>
      </c>
      <c r="R4128" t="s">
        <v>2495</v>
      </c>
      <c r="S4128" t="s">
        <v>1967</v>
      </c>
      <c r="T4128">
        <v>27906</v>
      </c>
    </row>
    <row r="4129" spans="1:20" x14ac:dyDescent="0.3">
      <c r="A4129" t="s">
        <v>2496</v>
      </c>
      <c r="B4129" t="str">
        <f>_xlfn.CONCAT(쿼리1[[#This Row],[주문번호]], "-", 쿼리1[[#This Row],[공정명]])</f>
        <v>20241007-13150099-합지</v>
      </c>
      <c r="C4129">
        <v>3</v>
      </c>
      <c r="D4129" t="s">
        <v>60</v>
      </c>
      <c r="E4129" s="1">
        <v>45572</v>
      </c>
      <c r="F4129" s="1">
        <v>45581</v>
      </c>
      <c r="G4129" s="1">
        <v>45581</v>
      </c>
      <c r="H4129" s="1">
        <v>45656</v>
      </c>
      <c r="I4129" s="1">
        <v>45587</v>
      </c>
      <c r="J4129" t="s">
        <v>31</v>
      </c>
      <c r="K4129" t="s">
        <v>39</v>
      </c>
      <c r="L4129">
        <v>6000</v>
      </c>
      <c r="M4129">
        <v>5900</v>
      </c>
      <c r="N4129">
        <v>0</v>
      </c>
      <c r="O4129" t="s">
        <v>275</v>
      </c>
      <c r="P4129" t="s">
        <v>1515</v>
      </c>
      <c r="Q4129" t="s">
        <v>2497</v>
      </c>
      <c r="R4129" t="s">
        <v>2498</v>
      </c>
      <c r="S4129" t="s">
        <v>1967</v>
      </c>
      <c r="T4129">
        <v>21428</v>
      </c>
    </row>
    <row r="4130" spans="1:20" x14ac:dyDescent="0.3">
      <c r="A4130" t="s">
        <v>2499</v>
      </c>
      <c r="B4130" t="str">
        <f>_xlfn.CONCAT(쿼리1[[#This Row],[주문번호]], "-", 쿼리1[[#This Row],[공정명]])</f>
        <v>20241007-13150140-합지</v>
      </c>
      <c r="C4130">
        <v>3</v>
      </c>
      <c r="D4130" t="s">
        <v>60</v>
      </c>
      <c r="E4130" s="1">
        <v>45572</v>
      </c>
      <c r="F4130" s="1">
        <v>45581</v>
      </c>
      <c r="G4130" s="1">
        <v>45581</v>
      </c>
      <c r="H4130" s="1">
        <v>45656</v>
      </c>
      <c r="I4130" s="1">
        <v>45587</v>
      </c>
      <c r="J4130" t="s">
        <v>31</v>
      </c>
      <c r="K4130" t="s">
        <v>39</v>
      </c>
      <c r="L4130">
        <v>6000</v>
      </c>
      <c r="M4130">
        <v>5900</v>
      </c>
      <c r="N4130">
        <v>0</v>
      </c>
      <c r="O4130" t="s">
        <v>275</v>
      </c>
      <c r="P4130" t="s">
        <v>2500</v>
      </c>
      <c r="Q4130" t="s">
        <v>2501</v>
      </c>
      <c r="R4130" t="s">
        <v>2498</v>
      </c>
      <c r="S4130" t="s">
        <v>1967</v>
      </c>
      <c r="T4130">
        <v>12765</v>
      </c>
    </row>
    <row r="4131" spans="1:20" x14ac:dyDescent="0.3">
      <c r="A4131" t="s">
        <v>3363</v>
      </c>
      <c r="B4131" t="str">
        <f>_xlfn.CONCAT(쿼리1[[#This Row],[주문번호]], "-", 쿼리1[[#This Row],[공정명]])</f>
        <v>20240912-1000169074-합지</v>
      </c>
      <c r="C4131">
        <v>1</v>
      </c>
      <c r="D4131" t="s">
        <v>60</v>
      </c>
      <c r="E4131" s="1">
        <v>45547</v>
      </c>
      <c r="F4131" s="1">
        <v>45555</v>
      </c>
      <c r="G4131" s="1">
        <v>45557</v>
      </c>
      <c r="H4131" s="1">
        <v>45656</v>
      </c>
      <c r="I4131" s="1">
        <v>45575</v>
      </c>
      <c r="J4131" t="s">
        <v>31</v>
      </c>
      <c r="K4131" t="s">
        <v>32</v>
      </c>
      <c r="L4131">
        <v>2000</v>
      </c>
      <c r="M4131">
        <v>3000</v>
      </c>
      <c r="N4131">
        <v>2</v>
      </c>
      <c r="O4131" t="s">
        <v>3364</v>
      </c>
      <c r="P4131" t="s">
        <v>3365</v>
      </c>
      <c r="Q4131" t="s">
        <v>42</v>
      </c>
      <c r="R4131" t="s">
        <v>3366</v>
      </c>
      <c r="S4131" t="s">
        <v>1967</v>
      </c>
      <c r="T4131">
        <v>1100</v>
      </c>
    </row>
    <row r="4132" spans="1:20" x14ac:dyDescent="0.3">
      <c r="A4132" t="s">
        <v>4237</v>
      </c>
      <c r="B4132" t="str">
        <f>_xlfn.CONCAT(쿼리1[[#This Row],[주문번호]], "-", 쿼리1[[#This Row],[공정명]])</f>
        <v>20241007-130652-합지</v>
      </c>
      <c r="C4132">
        <v>3</v>
      </c>
      <c r="D4132" t="s">
        <v>60</v>
      </c>
      <c r="E4132" s="1">
        <v>45572</v>
      </c>
      <c r="F4132" s="1">
        <v>45581</v>
      </c>
      <c r="G4132" s="1">
        <v>45581</v>
      </c>
      <c r="H4132" s="1">
        <v>45656</v>
      </c>
      <c r="I4132" s="1">
        <v>45586</v>
      </c>
      <c r="J4132" t="s">
        <v>31</v>
      </c>
      <c r="K4132" t="s">
        <v>39</v>
      </c>
      <c r="L4132">
        <v>6000</v>
      </c>
      <c r="M4132">
        <v>6000</v>
      </c>
      <c r="N4132">
        <v>0</v>
      </c>
      <c r="O4132" t="s">
        <v>4238</v>
      </c>
      <c r="P4132" t="s">
        <v>4239</v>
      </c>
      <c r="Q4132" t="s">
        <v>4240</v>
      </c>
      <c r="R4132" t="s">
        <v>4241</v>
      </c>
      <c r="S4132" t="s">
        <v>1967</v>
      </c>
      <c r="T4132">
        <v>6</v>
      </c>
    </row>
    <row r="4133" spans="1:20" x14ac:dyDescent="0.3">
      <c r="A4133" t="s">
        <v>4237</v>
      </c>
      <c r="B4133" t="str">
        <f>_xlfn.CONCAT(쿼리1[[#This Row],[주문번호]], "-", 쿼리1[[#This Row],[공정명]])</f>
        <v>20241007-130652-합지</v>
      </c>
      <c r="C4133">
        <v>3</v>
      </c>
      <c r="D4133" t="s">
        <v>60</v>
      </c>
      <c r="E4133" s="1">
        <v>45572</v>
      </c>
      <c r="F4133" s="1">
        <v>45581</v>
      </c>
      <c r="G4133" s="1">
        <v>45581</v>
      </c>
      <c r="H4133" s="1">
        <v>45656</v>
      </c>
      <c r="I4133" s="1">
        <v>45586</v>
      </c>
      <c r="J4133" t="s">
        <v>31</v>
      </c>
      <c r="K4133" t="s">
        <v>39</v>
      </c>
      <c r="L4133">
        <v>6000</v>
      </c>
      <c r="M4133">
        <v>6000</v>
      </c>
      <c r="N4133">
        <v>0</v>
      </c>
      <c r="O4133" t="s">
        <v>4238</v>
      </c>
      <c r="P4133" t="s">
        <v>4239</v>
      </c>
      <c r="Q4133" t="s">
        <v>4240</v>
      </c>
      <c r="R4133" t="s">
        <v>4241</v>
      </c>
      <c r="S4133" t="s">
        <v>1967</v>
      </c>
      <c r="T4133">
        <v>6</v>
      </c>
    </row>
    <row r="4134" spans="1:20" x14ac:dyDescent="0.3">
      <c r="A4134" t="s">
        <v>3063</v>
      </c>
      <c r="B4134" t="str">
        <f>_xlfn.CONCAT(쿼리1[[#This Row],[주문번호]], "-", 쿼리1[[#This Row],[공정명]])</f>
        <v>20241127-11150225-합지</v>
      </c>
      <c r="C4134">
        <v>3</v>
      </c>
      <c r="D4134" t="s">
        <v>60</v>
      </c>
      <c r="E4134" s="1">
        <v>45623</v>
      </c>
      <c r="F4134" s="1">
        <v>45630</v>
      </c>
      <c r="G4134" s="1">
        <v>45644</v>
      </c>
      <c r="H4134" s="1">
        <v>45656</v>
      </c>
      <c r="I4134" s="1">
        <v>45644</v>
      </c>
      <c r="J4134" t="s">
        <v>31</v>
      </c>
      <c r="K4134" t="s">
        <v>32</v>
      </c>
      <c r="L4134">
        <v>6000</v>
      </c>
      <c r="M4134">
        <v>6000</v>
      </c>
      <c r="N4134">
        <v>14</v>
      </c>
      <c r="O4134" t="s">
        <v>201</v>
      </c>
      <c r="P4134" t="s">
        <v>1672</v>
      </c>
      <c r="Q4134" t="s">
        <v>1673</v>
      </c>
      <c r="R4134" t="s">
        <v>1674</v>
      </c>
      <c r="S4134" t="s">
        <v>1967</v>
      </c>
      <c r="T4134">
        <v>18750</v>
      </c>
    </row>
    <row r="4135" spans="1:20" x14ac:dyDescent="0.3">
      <c r="A4135" t="s">
        <v>3064</v>
      </c>
      <c r="B4135" t="str">
        <f>_xlfn.CONCAT(쿼리1[[#This Row],[주문번호]], "-", 쿼리1[[#This Row],[공정명]])</f>
        <v>20241018-11150224-합지</v>
      </c>
      <c r="C4135">
        <v>3</v>
      </c>
      <c r="D4135" t="s">
        <v>60</v>
      </c>
      <c r="E4135" s="1">
        <v>45583</v>
      </c>
      <c r="F4135" s="1">
        <v>45590</v>
      </c>
      <c r="G4135" s="1">
        <v>45596</v>
      </c>
      <c r="H4135" s="1">
        <v>45656</v>
      </c>
      <c r="I4135" s="1">
        <v>45597</v>
      </c>
      <c r="J4135" t="s">
        <v>31</v>
      </c>
      <c r="K4135" t="s">
        <v>32</v>
      </c>
      <c r="L4135">
        <v>6000</v>
      </c>
      <c r="M4135">
        <v>6000</v>
      </c>
      <c r="N4135">
        <v>6</v>
      </c>
      <c r="O4135" t="s">
        <v>201</v>
      </c>
      <c r="P4135" t="s">
        <v>3065</v>
      </c>
      <c r="Q4135" t="s">
        <v>3066</v>
      </c>
      <c r="R4135" t="s">
        <v>1674</v>
      </c>
      <c r="S4135" t="s">
        <v>1967</v>
      </c>
      <c r="T4135">
        <v>26086</v>
      </c>
    </row>
    <row r="4136" spans="1:20" x14ac:dyDescent="0.3">
      <c r="A4136" t="s">
        <v>3067</v>
      </c>
      <c r="B4136" t="str">
        <f>_xlfn.CONCAT(쿼리1[[#This Row],[주문번호]], "-", 쿼리1[[#This Row],[공정명]])</f>
        <v>20241017-1000156106-합지</v>
      </c>
      <c r="C4136">
        <v>1</v>
      </c>
      <c r="D4136" t="s">
        <v>60</v>
      </c>
      <c r="E4136" s="1">
        <v>45582</v>
      </c>
      <c r="F4136" s="1">
        <v>45590</v>
      </c>
      <c r="G4136" s="1">
        <v>45590</v>
      </c>
      <c r="H4136" s="1">
        <v>45656</v>
      </c>
      <c r="I4136" s="1">
        <v>45594</v>
      </c>
      <c r="J4136" t="s">
        <v>31</v>
      </c>
      <c r="K4136" t="s">
        <v>39</v>
      </c>
      <c r="L4136">
        <v>6000</v>
      </c>
      <c r="M4136">
        <v>6000</v>
      </c>
      <c r="N4136">
        <v>0</v>
      </c>
      <c r="O4136" t="s">
        <v>128</v>
      </c>
      <c r="P4136" t="s">
        <v>3068</v>
      </c>
      <c r="Q4136" t="s">
        <v>42</v>
      </c>
      <c r="R4136" t="s">
        <v>1674</v>
      </c>
      <c r="S4136" t="s">
        <v>1967</v>
      </c>
      <c r="T4136">
        <v>24000</v>
      </c>
    </row>
    <row r="4137" spans="1:20" x14ac:dyDescent="0.3">
      <c r="A4137" t="s">
        <v>304</v>
      </c>
      <c r="B4137" t="str">
        <f>_xlfn.CONCAT(쿼리1[[#This Row],[주문번호]], "-", 쿼리1[[#This Row],[공정명]])</f>
        <v>20241029-1318P0003-합지</v>
      </c>
      <c r="C4137">
        <v>3</v>
      </c>
      <c r="D4137" t="s">
        <v>60</v>
      </c>
      <c r="E4137" s="1">
        <v>45594</v>
      </c>
      <c r="F4137" s="1">
        <v>45603</v>
      </c>
      <c r="G4137" s="1">
        <v>45607</v>
      </c>
      <c r="H4137" s="1">
        <v>45656</v>
      </c>
      <c r="I4137" s="1">
        <v>45614</v>
      </c>
      <c r="J4137" t="s">
        <v>31</v>
      </c>
      <c r="K4137" t="s">
        <v>32</v>
      </c>
      <c r="L4137">
        <v>6000</v>
      </c>
      <c r="M4137">
        <v>6000</v>
      </c>
      <c r="N4137">
        <v>4</v>
      </c>
      <c r="O4137" t="s">
        <v>305</v>
      </c>
      <c r="P4137" t="s">
        <v>306</v>
      </c>
      <c r="Q4137" t="s">
        <v>307</v>
      </c>
      <c r="R4137" t="s">
        <v>308</v>
      </c>
      <c r="S4137" t="s">
        <v>1967</v>
      </c>
      <c r="T4137">
        <v>40000</v>
      </c>
    </row>
    <row r="4138" spans="1:20" x14ac:dyDescent="0.3">
      <c r="A4138" t="s">
        <v>304</v>
      </c>
      <c r="B4138" t="str">
        <f>_xlfn.CONCAT(쿼리1[[#This Row],[주문번호]], "-", 쿼리1[[#This Row],[공정명]])</f>
        <v>20241029-1318P0003-분단</v>
      </c>
      <c r="C4138">
        <v>4</v>
      </c>
      <c r="D4138" t="s">
        <v>196</v>
      </c>
      <c r="E4138" s="1">
        <v>45594</v>
      </c>
      <c r="F4138" s="1">
        <v>45604</v>
      </c>
      <c r="G4138" s="1">
        <v>45607</v>
      </c>
      <c r="H4138" s="1">
        <v>45656</v>
      </c>
      <c r="I4138" s="1">
        <v>45614</v>
      </c>
      <c r="J4138" t="s">
        <v>31</v>
      </c>
      <c r="K4138" t="s">
        <v>32</v>
      </c>
      <c r="L4138">
        <v>6000</v>
      </c>
      <c r="M4138">
        <v>6000</v>
      </c>
      <c r="N4138">
        <v>3</v>
      </c>
      <c r="O4138" t="s">
        <v>305</v>
      </c>
      <c r="P4138" t="s">
        <v>306</v>
      </c>
      <c r="Q4138" t="s">
        <v>307</v>
      </c>
      <c r="R4138" t="s">
        <v>308</v>
      </c>
      <c r="S4138" t="s">
        <v>1967</v>
      </c>
      <c r="T4138">
        <v>40000</v>
      </c>
    </row>
    <row r="4139" spans="1:20" x14ac:dyDescent="0.3">
      <c r="A4139" t="s">
        <v>4736</v>
      </c>
      <c r="B4139" t="str">
        <f>_xlfn.CONCAT(쿼리1[[#This Row],[주문번호]], "-", 쿼리1[[#This Row],[공정명]])</f>
        <v>20240920-2000168912-분단</v>
      </c>
      <c r="C4139">
        <v>1</v>
      </c>
      <c r="D4139" t="s">
        <v>196</v>
      </c>
      <c r="E4139" s="1">
        <v>45555</v>
      </c>
      <c r="F4139" s="1">
        <v>45558</v>
      </c>
      <c r="G4139" s="1">
        <v>45583</v>
      </c>
      <c r="H4139" s="1">
        <v>45656</v>
      </c>
      <c r="I4139" s="1">
        <v>45583</v>
      </c>
      <c r="J4139" t="s">
        <v>31</v>
      </c>
      <c r="K4139" t="s">
        <v>32</v>
      </c>
      <c r="L4139">
        <v>6000</v>
      </c>
      <c r="M4139">
        <v>6000</v>
      </c>
      <c r="N4139">
        <v>25</v>
      </c>
      <c r="O4139" t="s">
        <v>324</v>
      </c>
      <c r="P4139" t="s">
        <v>4737</v>
      </c>
      <c r="Q4139" t="s">
        <v>4738</v>
      </c>
      <c r="R4139" t="s">
        <v>26</v>
      </c>
      <c r="S4139" t="s">
        <v>4391</v>
      </c>
      <c r="T4139">
        <v>160</v>
      </c>
    </row>
    <row r="4140" spans="1:20" x14ac:dyDescent="0.3">
      <c r="A4140" t="s">
        <v>4739</v>
      </c>
      <c r="B4140" t="str">
        <f>_xlfn.CONCAT(쿼리1[[#This Row],[주문번호]], "-", 쿼리1[[#This Row],[공정명]])</f>
        <v>20240925-2000168902-분단</v>
      </c>
      <c r="C4140">
        <v>3</v>
      </c>
      <c r="D4140" t="s">
        <v>196</v>
      </c>
      <c r="E4140" s="1">
        <v>45560</v>
      </c>
      <c r="F4140" s="1">
        <v>45562</v>
      </c>
      <c r="G4140" s="1">
        <v>45583</v>
      </c>
      <c r="H4140" s="1">
        <v>45656</v>
      </c>
      <c r="I4140" s="1">
        <v>45583</v>
      </c>
      <c r="J4140" t="s">
        <v>31</v>
      </c>
      <c r="K4140" t="s">
        <v>32</v>
      </c>
      <c r="L4140">
        <v>36000</v>
      </c>
      <c r="M4140">
        <v>36000</v>
      </c>
      <c r="N4140">
        <v>21</v>
      </c>
      <c r="O4140" t="s">
        <v>4459</v>
      </c>
      <c r="P4140" t="s">
        <v>4690</v>
      </c>
      <c r="Q4140" t="s">
        <v>4691</v>
      </c>
      <c r="R4140" t="s">
        <v>26</v>
      </c>
      <c r="S4140" t="s">
        <v>4391</v>
      </c>
      <c r="T4140">
        <v>72</v>
      </c>
    </row>
    <row r="4141" spans="1:20" x14ac:dyDescent="0.3">
      <c r="A4141" t="s">
        <v>4740</v>
      </c>
      <c r="B4141" t="str">
        <f>_xlfn.CONCAT(쿼리1[[#This Row],[주문번호]], "-", 쿼리1[[#This Row],[공정명]])</f>
        <v>20241107-2000168902-분단</v>
      </c>
      <c r="C4141">
        <v>3</v>
      </c>
      <c r="D4141" t="s">
        <v>196</v>
      </c>
      <c r="E4141" s="1">
        <v>45603</v>
      </c>
      <c r="F4141" s="1">
        <v>45608</v>
      </c>
      <c r="G4141" s="1">
        <v>45614</v>
      </c>
      <c r="H4141" s="1">
        <v>45656</v>
      </c>
      <c r="I4141" s="1">
        <v>45614</v>
      </c>
      <c r="J4141" t="s">
        <v>31</v>
      </c>
      <c r="K4141" t="s">
        <v>32</v>
      </c>
      <c r="L4141">
        <v>48000</v>
      </c>
      <c r="M4141">
        <v>48000</v>
      </c>
      <c r="N4141">
        <v>6</v>
      </c>
      <c r="O4141" t="s">
        <v>4459</v>
      </c>
      <c r="P4141" t="s">
        <v>4690</v>
      </c>
      <c r="Q4141" t="s">
        <v>4691</v>
      </c>
      <c r="R4141" t="s">
        <v>26</v>
      </c>
      <c r="S4141" t="s">
        <v>4391</v>
      </c>
      <c r="T4141">
        <v>96</v>
      </c>
    </row>
    <row r="4142" spans="1:20" x14ac:dyDescent="0.3">
      <c r="A4142" t="s">
        <v>2669</v>
      </c>
      <c r="B4142" t="str">
        <f>_xlfn.CONCAT(쿼리1[[#This Row],[주문번호]], "-", 쿼리1[[#This Row],[공정명]])</f>
        <v>20241029-1000164212-분단</v>
      </c>
      <c r="C4142">
        <v>4</v>
      </c>
      <c r="D4142" t="s">
        <v>196</v>
      </c>
      <c r="E4142" s="1">
        <v>45594</v>
      </c>
      <c r="F4142" s="1">
        <v>45604</v>
      </c>
      <c r="G4142" s="1">
        <v>45611</v>
      </c>
      <c r="H4142" s="1">
        <v>45656</v>
      </c>
      <c r="I4142" s="1">
        <v>45611</v>
      </c>
      <c r="J4142" t="s">
        <v>31</v>
      </c>
      <c r="K4142" t="s">
        <v>32</v>
      </c>
      <c r="L4142">
        <v>6000</v>
      </c>
      <c r="M4142">
        <v>6000</v>
      </c>
      <c r="N4142">
        <v>7</v>
      </c>
      <c r="O4142" t="s">
        <v>573</v>
      </c>
      <c r="P4142" t="s">
        <v>2670</v>
      </c>
      <c r="Q4142" t="s">
        <v>2671</v>
      </c>
      <c r="R4142" t="s">
        <v>26</v>
      </c>
      <c r="S4142" t="s">
        <v>4391</v>
      </c>
      <c r="T4142">
        <v>20000</v>
      </c>
    </row>
    <row r="4143" spans="1:20" x14ac:dyDescent="0.3">
      <c r="A4143" t="s">
        <v>4300</v>
      </c>
      <c r="B4143" t="str">
        <f>_xlfn.CONCAT(쿼리1[[#This Row],[주문번호]], "-", 쿼리1[[#This Row],[공정명]])</f>
        <v>20241030-1000138622-분단</v>
      </c>
      <c r="C4143">
        <v>4</v>
      </c>
      <c r="D4143" t="s">
        <v>196</v>
      </c>
      <c r="E4143" s="1">
        <v>45595</v>
      </c>
      <c r="F4143" s="1">
        <v>45607</v>
      </c>
      <c r="G4143" s="1">
        <v>45608</v>
      </c>
      <c r="H4143" s="1">
        <v>45656</v>
      </c>
      <c r="I4143" s="1">
        <v>45608</v>
      </c>
      <c r="J4143" t="s">
        <v>31</v>
      </c>
      <c r="K4143" t="s">
        <v>32</v>
      </c>
      <c r="L4143">
        <v>48000</v>
      </c>
      <c r="M4143">
        <v>48000</v>
      </c>
      <c r="N4143">
        <v>1</v>
      </c>
      <c r="O4143" t="s">
        <v>536</v>
      </c>
      <c r="P4143" t="s">
        <v>3929</v>
      </c>
      <c r="Q4143" t="s">
        <v>3930</v>
      </c>
      <c r="R4143" t="s">
        <v>26</v>
      </c>
      <c r="S4143" t="s">
        <v>4391</v>
      </c>
      <c r="T4143">
        <v>192</v>
      </c>
    </row>
    <row r="4144" spans="1:20" x14ac:dyDescent="0.3">
      <c r="A4144" t="s">
        <v>1349</v>
      </c>
      <c r="B4144" t="str">
        <f>_xlfn.CONCAT(쿼리1[[#This Row],[주문번호]], "-", 쿼리1[[#This Row],[공정명]])</f>
        <v>20241119-1000165165-분단</v>
      </c>
      <c r="C4144">
        <v>3</v>
      </c>
      <c r="D4144" t="s">
        <v>196</v>
      </c>
      <c r="E4144" s="1">
        <v>45615</v>
      </c>
      <c r="F4144" s="1">
        <v>45622</v>
      </c>
      <c r="G4144" s="1">
        <v>45622</v>
      </c>
      <c r="H4144" s="1">
        <v>45656</v>
      </c>
      <c r="I4144" s="1">
        <v>45623</v>
      </c>
      <c r="J4144" t="s">
        <v>31</v>
      </c>
      <c r="K4144" t="s">
        <v>39</v>
      </c>
      <c r="L4144">
        <v>12000</v>
      </c>
      <c r="M4144">
        <v>12000</v>
      </c>
      <c r="N4144">
        <v>0</v>
      </c>
      <c r="O4144" t="s">
        <v>102</v>
      </c>
      <c r="P4144" t="s">
        <v>110</v>
      </c>
      <c r="Q4144" t="s">
        <v>111</v>
      </c>
      <c r="R4144" t="s">
        <v>26</v>
      </c>
      <c r="S4144" t="s">
        <v>4391</v>
      </c>
      <c r="T4144">
        <v>40000</v>
      </c>
    </row>
    <row r="4145" spans="1:20" x14ac:dyDescent="0.3">
      <c r="A4145" t="s">
        <v>4741</v>
      </c>
      <c r="B4145" t="str">
        <f>_xlfn.CONCAT(쿼리1[[#This Row],[주문번호]], "-", 쿼리1[[#This Row],[공정명]])</f>
        <v>20241017-1000161651-분단</v>
      </c>
      <c r="C4145">
        <v>4</v>
      </c>
      <c r="D4145" t="s">
        <v>196</v>
      </c>
      <c r="E4145" s="1">
        <v>45582</v>
      </c>
      <c r="F4145" s="1">
        <v>45594</v>
      </c>
      <c r="G4145" s="1">
        <v>45593</v>
      </c>
      <c r="H4145" s="1">
        <v>45656</v>
      </c>
      <c r="I4145" s="1">
        <v>45593</v>
      </c>
      <c r="J4145" t="s">
        <v>31</v>
      </c>
      <c r="K4145" t="s">
        <v>39</v>
      </c>
      <c r="L4145">
        <v>4000</v>
      </c>
      <c r="M4145">
        <v>4000</v>
      </c>
      <c r="N4145">
        <v>-1</v>
      </c>
      <c r="O4145" t="s">
        <v>3853</v>
      </c>
      <c r="P4145" t="s">
        <v>3923</v>
      </c>
      <c r="Q4145" t="s">
        <v>3924</v>
      </c>
      <c r="R4145" t="s">
        <v>26</v>
      </c>
      <c r="S4145" t="s">
        <v>4391</v>
      </c>
      <c r="T4145">
        <v>32</v>
      </c>
    </row>
    <row r="4146" spans="1:20" x14ac:dyDescent="0.3">
      <c r="A4146" t="s">
        <v>4742</v>
      </c>
      <c r="B4146" t="str">
        <f>_xlfn.CONCAT(쿼리1[[#This Row],[주문번호]], "-", 쿼리1[[#This Row],[공정명]])</f>
        <v>20241017-1120P0015-분단</v>
      </c>
      <c r="C4146">
        <v>4</v>
      </c>
      <c r="D4146" t="s">
        <v>196</v>
      </c>
      <c r="E4146" s="1">
        <v>45582</v>
      </c>
      <c r="F4146" s="1">
        <v>45594</v>
      </c>
      <c r="G4146" s="1">
        <v>45593</v>
      </c>
      <c r="H4146" s="1">
        <v>45656</v>
      </c>
      <c r="I4146" s="1">
        <v>45593</v>
      </c>
      <c r="J4146" t="s">
        <v>31</v>
      </c>
      <c r="K4146" t="s">
        <v>39</v>
      </c>
      <c r="L4146">
        <v>4000</v>
      </c>
      <c r="M4146">
        <v>4000</v>
      </c>
      <c r="N4146">
        <v>-1</v>
      </c>
      <c r="O4146" t="s">
        <v>141</v>
      </c>
      <c r="P4146" t="s">
        <v>4153</v>
      </c>
      <c r="Q4146" t="s">
        <v>4154</v>
      </c>
      <c r="R4146" t="s">
        <v>26</v>
      </c>
      <c r="S4146" t="s">
        <v>4391</v>
      </c>
      <c r="T4146">
        <v>16</v>
      </c>
    </row>
    <row r="4147" spans="1:20" x14ac:dyDescent="0.3">
      <c r="A4147" t="s">
        <v>1126</v>
      </c>
      <c r="B4147" t="str">
        <f>_xlfn.CONCAT(쿼리1[[#This Row],[주문번호]], "-", 쿼리1[[#This Row],[공정명]])</f>
        <v>20240913-1000146402-분단</v>
      </c>
      <c r="C4147">
        <v>4</v>
      </c>
      <c r="D4147" t="s">
        <v>196</v>
      </c>
      <c r="E4147" s="1">
        <v>45548</v>
      </c>
      <c r="F4147" s="1">
        <v>45562</v>
      </c>
      <c r="G4147" s="1">
        <v>45575</v>
      </c>
      <c r="H4147" s="1">
        <v>45656</v>
      </c>
      <c r="I4147" s="1">
        <v>45590</v>
      </c>
      <c r="J4147" t="s">
        <v>31</v>
      </c>
      <c r="K4147" t="s">
        <v>32</v>
      </c>
      <c r="L4147">
        <v>6000</v>
      </c>
      <c r="M4147">
        <v>6000</v>
      </c>
      <c r="N4147">
        <v>13</v>
      </c>
      <c r="O4147" t="s">
        <v>1127</v>
      </c>
      <c r="P4147" t="s">
        <v>1128</v>
      </c>
      <c r="Q4147" t="s">
        <v>1129</v>
      </c>
      <c r="R4147" t="s">
        <v>26</v>
      </c>
      <c r="S4147" t="s">
        <v>4391</v>
      </c>
      <c r="T4147">
        <v>17142</v>
      </c>
    </row>
    <row r="4148" spans="1:20" x14ac:dyDescent="0.3">
      <c r="A4148" t="s">
        <v>4743</v>
      </c>
      <c r="B4148" t="str">
        <f>_xlfn.CONCAT(쿼리1[[#This Row],[주문번호]], "-", 쿼리1[[#This Row],[공정명]])</f>
        <v>20241118-1000169148-분단</v>
      </c>
      <c r="C4148">
        <v>4</v>
      </c>
      <c r="D4148" t="s">
        <v>196</v>
      </c>
      <c r="E4148" s="1">
        <v>45614</v>
      </c>
      <c r="F4148" s="1">
        <v>45624</v>
      </c>
      <c r="G4148" s="1">
        <v>45625</v>
      </c>
      <c r="H4148" s="1">
        <v>45656</v>
      </c>
      <c r="I4148" s="1">
        <v>45625</v>
      </c>
      <c r="J4148" t="s">
        <v>31</v>
      </c>
      <c r="K4148" t="s">
        <v>32</v>
      </c>
      <c r="L4148">
        <v>12000</v>
      </c>
      <c r="M4148">
        <v>12000</v>
      </c>
      <c r="N4148">
        <v>1</v>
      </c>
      <c r="O4148" t="s">
        <v>1403</v>
      </c>
      <c r="P4148" t="s">
        <v>1404</v>
      </c>
      <c r="Q4148" t="s">
        <v>1405</v>
      </c>
      <c r="R4148" t="s">
        <v>26</v>
      </c>
      <c r="S4148" t="s">
        <v>4391</v>
      </c>
      <c r="T4148">
        <v>24</v>
      </c>
    </row>
    <row r="4149" spans="1:20" x14ac:dyDescent="0.3">
      <c r="A4149" t="s">
        <v>4744</v>
      </c>
      <c r="B4149" t="str">
        <f>_xlfn.CONCAT(쿼리1[[#This Row],[주문번호]], "-", 쿼리1[[#This Row],[공정명]])</f>
        <v>20241101-2000160622-분단</v>
      </c>
      <c r="C4149">
        <v>1</v>
      </c>
      <c r="D4149" t="s">
        <v>196</v>
      </c>
      <c r="E4149" s="1">
        <v>45597</v>
      </c>
      <c r="F4149" s="1">
        <v>45597</v>
      </c>
      <c r="G4149" s="1">
        <v>45605</v>
      </c>
      <c r="H4149" s="1">
        <v>45656</v>
      </c>
      <c r="I4149" s="1">
        <v>45605</v>
      </c>
      <c r="J4149" t="s">
        <v>31</v>
      </c>
      <c r="K4149" t="s">
        <v>32</v>
      </c>
      <c r="L4149">
        <v>24000</v>
      </c>
      <c r="M4149">
        <v>24000</v>
      </c>
      <c r="N4149">
        <v>8</v>
      </c>
      <c r="O4149" t="s">
        <v>832</v>
      </c>
      <c r="P4149" t="s">
        <v>4558</v>
      </c>
      <c r="Q4149" t="s">
        <v>4559</v>
      </c>
      <c r="R4149" t="s">
        <v>26</v>
      </c>
      <c r="S4149" t="s">
        <v>4391</v>
      </c>
      <c r="T4149">
        <v>480</v>
      </c>
    </row>
    <row r="4150" spans="1:20" x14ac:dyDescent="0.3">
      <c r="A4150" t="s">
        <v>4745</v>
      </c>
      <c r="B4150" t="str">
        <f>_xlfn.CONCAT(쿼리1[[#This Row],[주문번호]], "-", 쿼리1[[#This Row],[공정명]])</f>
        <v>20241107-1000138622-분단</v>
      </c>
      <c r="C4150">
        <v>4</v>
      </c>
      <c r="D4150" t="s">
        <v>196</v>
      </c>
      <c r="E4150" s="1">
        <v>45603</v>
      </c>
      <c r="F4150" s="1">
        <v>45615</v>
      </c>
      <c r="G4150" s="1">
        <v>45625</v>
      </c>
      <c r="H4150" s="1">
        <v>45656</v>
      </c>
      <c r="I4150" s="1">
        <v>45625</v>
      </c>
      <c r="J4150" t="s">
        <v>31</v>
      </c>
      <c r="K4150" t="s">
        <v>32</v>
      </c>
      <c r="L4150">
        <v>80000</v>
      </c>
      <c r="M4150">
        <v>72000</v>
      </c>
      <c r="N4150">
        <v>10</v>
      </c>
      <c r="O4150" t="s">
        <v>536</v>
      </c>
      <c r="P4150" t="s">
        <v>3929</v>
      </c>
      <c r="Q4150" t="s">
        <v>3930</v>
      </c>
      <c r="R4150" t="s">
        <v>26</v>
      </c>
      <c r="S4150" t="s">
        <v>4391</v>
      </c>
      <c r="T4150">
        <v>320</v>
      </c>
    </row>
    <row r="4151" spans="1:20" x14ac:dyDescent="0.3">
      <c r="A4151" t="s">
        <v>4746</v>
      </c>
      <c r="B4151" t="str">
        <f>_xlfn.CONCAT(쿼리1[[#This Row],[주문번호]], "-", 쿼리1[[#This Row],[공정명]])</f>
        <v>20241105-2000159648-분단</v>
      </c>
      <c r="C4151">
        <v>3</v>
      </c>
      <c r="D4151" t="s">
        <v>196</v>
      </c>
      <c r="E4151" s="1">
        <v>45601</v>
      </c>
      <c r="F4151" s="1">
        <v>45604</v>
      </c>
      <c r="G4151" s="1">
        <v>45618</v>
      </c>
      <c r="H4151" s="1">
        <v>45656</v>
      </c>
      <c r="I4151" s="1">
        <v>45621</v>
      </c>
      <c r="J4151" t="s">
        <v>31</v>
      </c>
      <c r="K4151" t="s">
        <v>32</v>
      </c>
      <c r="L4151">
        <v>120000</v>
      </c>
      <c r="M4151">
        <v>60000</v>
      </c>
      <c r="N4151">
        <v>14</v>
      </c>
      <c r="O4151" t="s">
        <v>4459</v>
      </c>
      <c r="P4151" t="s">
        <v>4531</v>
      </c>
      <c r="Q4151" t="s">
        <v>4532</v>
      </c>
      <c r="R4151" t="s">
        <v>26</v>
      </c>
      <c r="S4151" t="s">
        <v>4391</v>
      </c>
      <c r="T4151">
        <v>240</v>
      </c>
    </row>
    <row r="4152" spans="1:20" x14ac:dyDescent="0.3">
      <c r="A4152" t="s">
        <v>4746</v>
      </c>
      <c r="B4152" t="str">
        <f>_xlfn.CONCAT(쿼리1[[#This Row],[주문번호]], "-", 쿼리1[[#This Row],[공정명]])</f>
        <v>20241105-2000159648-분단</v>
      </c>
      <c r="C4152">
        <v>3</v>
      </c>
      <c r="D4152" t="s">
        <v>196</v>
      </c>
      <c r="E4152" s="1">
        <v>45601</v>
      </c>
      <c r="F4152" s="1">
        <v>45604</v>
      </c>
      <c r="G4152" s="1">
        <v>45621</v>
      </c>
      <c r="H4152" s="1">
        <v>45656</v>
      </c>
      <c r="I4152" s="1">
        <v>45621</v>
      </c>
      <c r="J4152" t="s">
        <v>31</v>
      </c>
      <c r="K4152" t="s">
        <v>32</v>
      </c>
      <c r="L4152">
        <v>120000</v>
      </c>
      <c r="M4152">
        <v>60000</v>
      </c>
      <c r="N4152">
        <v>17</v>
      </c>
      <c r="O4152" t="s">
        <v>4459</v>
      </c>
      <c r="P4152" t="s">
        <v>4531</v>
      </c>
      <c r="Q4152" t="s">
        <v>4532</v>
      </c>
      <c r="R4152" t="s">
        <v>26</v>
      </c>
      <c r="S4152" t="s">
        <v>4391</v>
      </c>
      <c r="T4152">
        <v>240</v>
      </c>
    </row>
    <row r="4153" spans="1:20" x14ac:dyDescent="0.3">
      <c r="A4153" t="s">
        <v>4747</v>
      </c>
      <c r="B4153" t="str">
        <f>_xlfn.CONCAT(쿼리1[[#This Row],[주문번호]], "-", 쿼리1[[#This Row],[공정명]])</f>
        <v>20241107-1000161948-분단</v>
      </c>
      <c r="C4153">
        <v>4</v>
      </c>
      <c r="D4153" t="s">
        <v>196</v>
      </c>
      <c r="E4153" s="1">
        <v>45603</v>
      </c>
      <c r="F4153" s="1">
        <v>45615</v>
      </c>
      <c r="G4153" s="1">
        <v>45614</v>
      </c>
      <c r="H4153" s="1">
        <v>45656</v>
      </c>
      <c r="I4153" s="1">
        <v>45614</v>
      </c>
      <c r="J4153" t="s">
        <v>31</v>
      </c>
      <c r="K4153" t="s">
        <v>39</v>
      </c>
      <c r="L4153">
        <v>8000</v>
      </c>
      <c r="M4153">
        <v>8000</v>
      </c>
      <c r="N4153">
        <v>-1</v>
      </c>
      <c r="O4153" t="s">
        <v>1533</v>
      </c>
      <c r="P4153" t="s">
        <v>4204</v>
      </c>
      <c r="Q4153" t="s">
        <v>4205</v>
      </c>
      <c r="R4153" t="s">
        <v>26</v>
      </c>
      <c r="S4153" t="s">
        <v>4391</v>
      </c>
      <c r="T4153">
        <v>32</v>
      </c>
    </row>
    <row r="4154" spans="1:20" x14ac:dyDescent="0.3">
      <c r="A4154" t="s">
        <v>4369</v>
      </c>
      <c r="B4154" t="str">
        <f>_xlfn.CONCAT(쿼리1[[#This Row],[주문번호]], "-", 쿼리1[[#This Row],[공정명]])</f>
        <v>20241008-1000168339-분단</v>
      </c>
      <c r="C4154">
        <v>4</v>
      </c>
      <c r="D4154" t="s">
        <v>196</v>
      </c>
      <c r="E4154" s="1">
        <v>45573</v>
      </c>
      <c r="F4154" s="1">
        <v>45583</v>
      </c>
      <c r="G4154" s="1">
        <v>45583</v>
      </c>
      <c r="H4154" s="1">
        <v>45656</v>
      </c>
      <c r="I4154" s="1">
        <v>45583</v>
      </c>
      <c r="J4154" t="s">
        <v>31</v>
      </c>
      <c r="K4154" t="s">
        <v>39</v>
      </c>
      <c r="L4154">
        <v>12000</v>
      </c>
      <c r="M4154">
        <v>12000</v>
      </c>
      <c r="N4154">
        <v>0</v>
      </c>
      <c r="O4154" t="s">
        <v>1407</v>
      </c>
      <c r="P4154" t="s">
        <v>3108</v>
      </c>
      <c r="Q4154" t="s">
        <v>3109</v>
      </c>
      <c r="R4154" t="s">
        <v>758</v>
      </c>
      <c r="S4154" t="s">
        <v>190</v>
      </c>
      <c r="T4154">
        <v>24</v>
      </c>
    </row>
    <row r="4155" spans="1:20" x14ac:dyDescent="0.3">
      <c r="A4155" t="s">
        <v>4370</v>
      </c>
      <c r="B4155" t="str">
        <f>_xlfn.CONCAT(쿼리1[[#This Row],[주문번호]], "-", 쿼리1[[#This Row],[공정명]])</f>
        <v>20241029-1000165716-합지</v>
      </c>
      <c r="C4155">
        <v>3</v>
      </c>
      <c r="D4155" t="s">
        <v>60</v>
      </c>
      <c r="E4155" s="1">
        <v>45594</v>
      </c>
      <c r="F4155" s="1">
        <v>45603</v>
      </c>
      <c r="G4155" s="1">
        <v>45600</v>
      </c>
      <c r="H4155" s="1">
        <v>45656</v>
      </c>
      <c r="I4155" s="1">
        <v>45600</v>
      </c>
      <c r="J4155" t="s">
        <v>31</v>
      </c>
      <c r="K4155" t="s">
        <v>39</v>
      </c>
      <c r="L4155">
        <v>6000</v>
      </c>
      <c r="M4155">
        <v>6000</v>
      </c>
      <c r="N4155">
        <v>-3</v>
      </c>
      <c r="O4155" t="s">
        <v>1407</v>
      </c>
      <c r="P4155" t="s">
        <v>3251</v>
      </c>
      <c r="Q4155" t="s">
        <v>3252</v>
      </c>
      <c r="R4155" t="s">
        <v>758</v>
      </c>
      <c r="S4155" t="s">
        <v>190</v>
      </c>
      <c r="T4155">
        <v>12</v>
      </c>
    </row>
    <row r="4156" spans="1:20" x14ac:dyDescent="0.3">
      <c r="A4156" t="s">
        <v>4370</v>
      </c>
      <c r="B4156" t="str">
        <f>_xlfn.CONCAT(쿼리1[[#This Row],[주문번호]], "-", 쿼리1[[#This Row],[공정명]])</f>
        <v>20241029-1000165716-분단</v>
      </c>
      <c r="C4156">
        <v>4</v>
      </c>
      <c r="D4156" t="s">
        <v>196</v>
      </c>
      <c r="E4156" s="1">
        <v>45594</v>
      </c>
      <c r="F4156" s="1">
        <v>45604</v>
      </c>
      <c r="G4156" s="1">
        <v>45600</v>
      </c>
      <c r="H4156" s="1">
        <v>45656</v>
      </c>
      <c r="I4156" s="1">
        <v>45600</v>
      </c>
      <c r="J4156" t="s">
        <v>31</v>
      </c>
      <c r="K4156" t="s">
        <v>39</v>
      </c>
      <c r="L4156">
        <v>6000</v>
      </c>
      <c r="M4156">
        <v>6000</v>
      </c>
      <c r="N4156">
        <v>-4</v>
      </c>
      <c r="O4156" t="s">
        <v>1407</v>
      </c>
      <c r="P4156" t="s">
        <v>3251</v>
      </c>
      <c r="Q4156" t="s">
        <v>3252</v>
      </c>
      <c r="R4156" t="s">
        <v>758</v>
      </c>
      <c r="S4156" t="s">
        <v>190</v>
      </c>
      <c r="T4156">
        <v>12</v>
      </c>
    </row>
    <row r="4157" spans="1:20" x14ac:dyDescent="0.3">
      <c r="A4157" t="s">
        <v>4371</v>
      </c>
      <c r="B4157" t="str">
        <f>_xlfn.CONCAT(쿼리1[[#This Row],[주문번호]], "-", 쿼리1[[#This Row],[공정명]])</f>
        <v>20241219-1000169275-합지</v>
      </c>
      <c r="C4157">
        <v>3</v>
      </c>
      <c r="D4157" t="s">
        <v>60</v>
      </c>
      <c r="E4157" s="1">
        <v>45645</v>
      </c>
      <c r="F4157" s="1">
        <v>45656</v>
      </c>
      <c r="G4157" s="1">
        <v>45650</v>
      </c>
      <c r="H4157" s="1">
        <v>45656</v>
      </c>
      <c r="I4157" s="1">
        <v>45650</v>
      </c>
      <c r="J4157" t="s">
        <v>31</v>
      </c>
      <c r="K4157" t="s">
        <v>39</v>
      </c>
      <c r="L4157">
        <v>6000</v>
      </c>
      <c r="M4157">
        <v>6000</v>
      </c>
      <c r="N4157">
        <v>-6</v>
      </c>
      <c r="O4157" t="s">
        <v>1407</v>
      </c>
      <c r="P4157" t="s">
        <v>3251</v>
      </c>
      <c r="Q4157" t="s">
        <v>4285</v>
      </c>
      <c r="R4157" t="s">
        <v>758</v>
      </c>
      <c r="S4157" t="s">
        <v>190</v>
      </c>
      <c r="T4157">
        <v>12</v>
      </c>
    </row>
    <row r="4158" spans="1:20" x14ac:dyDescent="0.3">
      <c r="A4158" t="s">
        <v>4371</v>
      </c>
      <c r="B4158" t="str">
        <f>_xlfn.CONCAT(쿼리1[[#This Row],[주문번호]], "-", 쿼리1[[#This Row],[공정명]])</f>
        <v>20241219-1000169275-분단</v>
      </c>
      <c r="C4158">
        <v>4</v>
      </c>
      <c r="D4158" t="s">
        <v>196</v>
      </c>
      <c r="E4158" s="1">
        <v>45645</v>
      </c>
      <c r="F4158" s="1">
        <v>45657</v>
      </c>
      <c r="G4158" s="1">
        <v>45650</v>
      </c>
      <c r="H4158" s="1">
        <v>45656</v>
      </c>
      <c r="I4158" s="1">
        <v>45650</v>
      </c>
      <c r="J4158" t="s">
        <v>31</v>
      </c>
      <c r="K4158" t="s">
        <v>39</v>
      </c>
      <c r="L4158">
        <v>6000</v>
      </c>
      <c r="M4158">
        <v>6000</v>
      </c>
      <c r="N4158">
        <v>-7</v>
      </c>
      <c r="O4158" t="s">
        <v>1407</v>
      </c>
      <c r="P4158" t="s">
        <v>3251</v>
      </c>
      <c r="Q4158" t="s">
        <v>4285</v>
      </c>
      <c r="R4158" t="s">
        <v>758</v>
      </c>
      <c r="S4158" t="s">
        <v>190</v>
      </c>
      <c r="T4158">
        <v>12</v>
      </c>
    </row>
    <row r="4159" spans="1:20" x14ac:dyDescent="0.3">
      <c r="A4159" t="s">
        <v>4372</v>
      </c>
      <c r="B4159" t="str">
        <f>_xlfn.CONCAT(쿼리1[[#This Row],[주문번호]], "-", 쿼리1[[#This Row],[공정명]])</f>
        <v>20241111-1000163056-합지</v>
      </c>
      <c r="C4159">
        <v>3</v>
      </c>
      <c r="D4159" t="s">
        <v>60</v>
      </c>
      <c r="E4159" s="1">
        <v>45607</v>
      </c>
      <c r="F4159" s="1">
        <v>45616</v>
      </c>
      <c r="G4159" s="1">
        <v>45611</v>
      </c>
      <c r="H4159" s="1">
        <v>45656</v>
      </c>
      <c r="I4159" s="1">
        <v>45611</v>
      </c>
      <c r="J4159" t="s">
        <v>31</v>
      </c>
      <c r="K4159" t="s">
        <v>39</v>
      </c>
      <c r="L4159">
        <v>18000</v>
      </c>
      <c r="M4159">
        <v>18000</v>
      </c>
      <c r="N4159">
        <v>-5</v>
      </c>
      <c r="O4159" t="s">
        <v>1407</v>
      </c>
      <c r="P4159" t="s">
        <v>1642</v>
      </c>
      <c r="Q4159" t="s">
        <v>3484</v>
      </c>
      <c r="R4159" t="s">
        <v>758</v>
      </c>
      <c r="S4159" t="s">
        <v>190</v>
      </c>
      <c r="T4159">
        <v>36</v>
      </c>
    </row>
    <row r="4160" spans="1:20" x14ac:dyDescent="0.3">
      <c r="A4160" t="s">
        <v>4372</v>
      </c>
      <c r="B4160" t="str">
        <f>_xlfn.CONCAT(쿼리1[[#This Row],[주문번호]], "-", 쿼리1[[#This Row],[공정명]])</f>
        <v>20241111-1000163056-분단</v>
      </c>
      <c r="C4160">
        <v>4</v>
      </c>
      <c r="D4160" t="s">
        <v>196</v>
      </c>
      <c r="E4160" s="1">
        <v>45607</v>
      </c>
      <c r="F4160" s="1">
        <v>45617</v>
      </c>
      <c r="G4160" s="1">
        <v>45611</v>
      </c>
      <c r="H4160" s="1">
        <v>45656</v>
      </c>
      <c r="I4160" s="1">
        <v>45611</v>
      </c>
      <c r="J4160" t="s">
        <v>31</v>
      </c>
      <c r="K4160" t="s">
        <v>39</v>
      </c>
      <c r="L4160">
        <v>18000</v>
      </c>
      <c r="M4160">
        <v>18000</v>
      </c>
      <c r="N4160">
        <v>-6</v>
      </c>
      <c r="O4160" t="s">
        <v>1407</v>
      </c>
      <c r="P4160" t="s">
        <v>1642</v>
      </c>
      <c r="Q4160" t="s">
        <v>3484</v>
      </c>
      <c r="R4160" t="s">
        <v>758</v>
      </c>
      <c r="S4160" t="s">
        <v>190</v>
      </c>
      <c r="T4160">
        <v>36</v>
      </c>
    </row>
    <row r="4161" spans="1:20" x14ac:dyDescent="0.3">
      <c r="A4161" t="s">
        <v>4373</v>
      </c>
      <c r="B4161" t="str">
        <f>_xlfn.CONCAT(쿼리1[[#This Row],[주문번호]], "-", 쿼리1[[#This Row],[공정명]])</f>
        <v>20241114-1000153049-합지</v>
      </c>
      <c r="C4161">
        <v>3</v>
      </c>
      <c r="D4161" t="s">
        <v>60</v>
      </c>
      <c r="E4161" s="1">
        <v>45610</v>
      </c>
      <c r="F4161" s="1">
        <v>45621</v>
      </c>
      <c r="G4161" s="1">
        <v>45618</v>
      </c>
      <c r="H4161" s="1">
        <v>45656</v>
      </c>
      <c r="I4161" s="1">
        <v>45618</v>
      </c>
      <c r="J4161" t="s">
        <v>31</v>
      </c>
      <c r="K4161" t="s">
        <v>39</v>
      </c>
      <c r="L4161">
        <v>6000</v>
      </c>
      <c r="M4161">
        <v>6000</v>
      </c>
      <c r="N4161">
        <v>-3</v>
      </c>
      <c r="O4161" t="s">
        <v>1407</v>
      </c>
      <c r="P4161" t="s">
        <v>1411</v>
      </c>
      <c r="Q4161" t="s">
        <v>1412</v>
      </c>
      <c r="R4161" t="s">
        <v>758</v>
      </c>
      <c r="S4161" t="s">
        <v>190</v>
      </c>
      <c r="T4161">
        <v>12</v>
      </c>
    </row>
    <row r="4162" spans="1:20" x14ac:dyDescent="0.3">
      <c r="A4162" t="s">
        <v>4373</v>
      </c>
      <c r="B4162" t="str">
        <f>_xlfn.CONCAT(쿼리1[[#This Row],[주문번호]], "-", 쿼리1[[#This Row],[공정명]])</f>
        <v>20241114-1000153049-분단</v>
      </c>
      <c r="C4162">
        <v>4</v>
      </c>
      <c r="D4162" t="s">
        <v>196</v>
      </c>
      <c r="E4162" s="1">
        <v>45610</v>
      </c>
      <c r="F4162" s="1">
        <v>45622</v>
      </c>
      <c r="G4162" s="1">
        <v>45618</v>
      </c>
      <c r="H4162" s="1">
        <v>45656</v>
      </c>
      <c r="I4162" s="1">
        <v>45618</v>
      </c>
      <c r="J4162" t="s">
        <v>31</v>
      </c>
      <c r="K4162" t="s">
        <v>39</v>
      </c>
      <c r="L4162">
        <v>6000</v>
      </c>
      <c r="M4162">
        <v>6000</v>
      </c>
      <c r="N4162">
        <v>-4</v>
      </c>
      <c r="O4162" t="s">
        <v>1407</v>
      </c>
      <c r="P4162" t="s">
        <v>1411</v>
      </c>
      <c r="Q4162" t="s">
        <v>1412</v>
      </c>
      <c r="R4162" t="s">
        <v>758</v>
      </c>
      <c r="S4162" t="s">
        <v>190</v>
      </c>
      <c r="T4162">
        <v>12</v>
      </c>
    </row>
    <row r="4163" spans="1:20" x14ac:dyDescent="0.3">
      <c r="A4163" t="s">
        <v>4748</v>
      </c>
      <c r="B4163" t="str">
        <f>_xlfn.CONCAT(쿼리1[[#This Row],[주문번호]], "-", 쿼리1[[#This Row],[공정명]])</f>
        <v>20241119-1000168180-합지</v>
      </c>
      <c r="C4163">
        <v>3</v>
      </c>
      <c r="D4163" t="s">
        <v>60</v>
      </c>
      <c r="E4163" s="1">
        <v>45615</v>
      </c>
      <c r="F4163" s="1">
        <v>45623</v>
      </c>
      <c r="G4163" s="1">
        <v>45621</v>
      </c>
      <c r="H4163" s="1">
        <v>45656</v>
      </c>
      <c r="I4163" s="1">
        <v>45621</v>
      </c>
      <c r="J4163" t="s">
        <v>31</v>
      </c>
      <c r="K4163" t="s">
        <v>39</v>
      </c>
      <c r="L4163">
        <v>8000</v>
      </c>
      <c r="M4163">
        <v>6000</v>
      </c>
      <c r="N4163">
        <v>-2</v>
      </c>
      <c r="O4163" t="s">
        <v>1533</v>
      </c>
      <c r="P4163" t="s">
        <v>4124</v>
      </c>
      <c r="Q4163" t="s">
        <v>4125</v>
      </c>
      <c r="R4163" t="s">
        <v>758</v>
      </c>
      <c r="S4163" t="s">
        <v>190</v>
      </c>
      <c r="T4163">
        <v>16</v>
      </c>
    </row>
    <row r="4164" spans="1:20" x14ac:dyDescent="0.3">
      <c r="A4164" t="s">
        <v>4748</v>
      </c>
      <c r="B4164" t="str">
        <f>_xlfn.CONCAT(쿼리1[[#This Row],[주문번호]], "-", 쿼리1[[#This Row],[공정명]])</f>
        <v>20241119-1000168180-분단</v>
      </c>
      <c r="C4164">
        <v>4</v>
      </c>
      <c r="D4164" t="s">
        <v>196</v>
      </c>
      <c r="E4164" s="1">
        <v>45615</v>
      </c>
      <c r="F4164" s="1">
        <v>45624</v>
      </c>
      <c r="G4164" s="1"/>
      <c r="H4164" s="1">
        <v>45656</v>
      </c>
      <c r="I4164" s="1">
        <v>45621</v>
      </c>
      <c r="J4164" t="s">
        <v>21</v>
      </c>
      <c r="K4164" t="s">
        <v>22</v>
      </c>
      <c r="L4164">
        <v>8000</v>
      </c>
      <c r="O4164" t="s">
        <v>1533</v>
      </c>
      <c r="P4164" t="s">
        <v>4124</v>
      </c>
      <c r="Q4164" t="s">
        <v>4125</v>
      </c>
      <c r="R4164" t="s">
        <v>758</v>
      </c>
      <c r="S4164" t="s">
        <v>190</v>
      </c>
      <c r="T4164">
        <v>16</v>
      </c>
    </row>
    <row r="4165" spans="1:20" x14ac:dyDescent="0.3">
      <c r="A4165" t="s">
        <v>1651</v>
      </c>
      <c r="B4165" t="str">
        <f>_xlfn.CONCAT(쿼리1[[#This Row],[주문번호]], "-", 쿼리1[[#This Row],[공정명]])</f>
        <v>20240920-1000168510-분단</v>
      </c>
      <c r="C4165">
        <v>4</v>
      </c>
      <c r="D4165" t="s">
        <v>196</v>
      </c>
      <c r="E4165" s="1">
        <v>45555</v>
      </c>
      <c r="F4165" s="1">
        <v>45566</v>
      </c>
      <c r="G4165" s="1">
        <v>45636</v>
      </c>
      <c r="H4165" s="1">
        <v>45656</v>
      </c>
      <c r="I4165" s="1">
        <v>45636</v>
      </c>
      <c r="J4165" t="s">
        <v>31</v>
      </c>
      <c r="K4165" t="s">
        <v>32</v>
      </c>
      <c r="L4165">
        <v>12000</v>
      </c>
      <c r="M4165">
        <v>12000</v>
      </c>
      <c r="N4165">
        <v>70</v>
      </c>
      <c r="O4165" t="s">
        <v>1407</v>
      </c>
      <c r="P4165" t="s">
        <v>1411</v>
      </c>
      <c r="Q4165" t="s">
        <v>1652</v>
      </c>
      <c r="R4165" t="s">
        <v>758</v>
      </c>
      <c r="S4165" t="s">
        <v>190</v>
      </c>
      <c r="T4165">
        <v>24</v>
      </c>
    </row>
    <row r="4166" spans="1:20" x14ac:dyDescent="0.3">
      <c r="A4166" t="s">
        <v>4374</v>
      </c>
      <c r="B4166" t="str">
        <f>_xlfn.CONCAT(쿼리1[[#This Row],[주문번호]], "-", 쿼리1[[#This Row],[공정명]])</f>
        <v>20241219-1000169381-합지</v>
      </c>
      <c r="C4166">
        <v>3</v>
      </c>
      <c r="D4166" t="s">
        <v>60</v>
      </c>
      <c r="E4166" s="1">
        <v>45645</v>
      </c>
      <c r="F4166" s="1">
        <v>45656</v>
      </c>
      <c r="G4166" s="1">
        <v>45650</v>
      </c>
      <c r="H4166" s="1">
        <v>45656</v>
      </c>
      <c r="I4166" s="1">
        <v>45650</v>
      </c>
      <c r="J4166" t="s">
        <v>31</v>
      </c>
      <c r="K4166" t="s">
        <v>39</v>
      </c>
      <c r="L4166">
        <v>12000</v>
      </c>
      <c r="M4166">
        <v>12000</v>
      </c>
      <c r="N4166">
        <v>-6</v>
      </c>
      <c r="O4166" t="s">
        <v>1407</v>
      </c>
      <c r="P4166" t="s">
        <v>3487</v>
      </c>
      <c r="Q4166" t="s">
        <v>3488</v>
      </c>
      <c r="R4166" t="s">
        <v>758</v>
      </c>
      <c r="S4166" t="s">
        <v>190</v>
      </c>
      <c r="T4166">
        <v>24</v>
      </c>
    </row>
    <row r="4167" spans="1:20" x14ac:dyDescent="0.3">
      <c r="A4167" t="s">
        <v>4374</v>
      </c>
      <c r="B4167" t="str">
        <f>_xlfn.CONCAT(쿼리1[[#This Row],[주문번호]], "-", 쿼리1[[#This Row],[공정명]])</f>
        <v>20241219-1000169381-분단</v>
      </c>
      <c r="C4167">
        <v>4</v>
      </c>
      <c r="D4167" t="s">
        <v>196</v>
      </c>
      <c r="E4167" s="1">
        <v>45645</v>
      </c>
      <c r="F4167" s="1">
        <v>45657</v>
      </c>
      <c r="G4167" s="1">
        <v>45650</v>
      </c>
      <c r="H4167" s="1">
        <v>45656</v>
      </c>
      <c r="I4167" s="1">
        <v>45650</v>
      </c>
      <c r="J4167" t="s">
        <v>31</v>
      </c>
      <c r="K4167" t="s">
        <v>39</v>
      </c>
      <c r="L4167">
        <v>12000</v>
      </c>
      <c r="M4167">
        <v>12000</v>
      </c>
      <c r="N4167">
        <v>-7</v>
      </c>
      <c r="O4167" t="s">
        <v>1407</v>
      </c>
      <c r="P4167" t="s">
        <v>3487</v>
      </c>
      <c r="Q4167" t="s">
        <v>3488</v>
      </c>
      <c r="R4167" t="s">
        <v>758</v>
      </c>
      <c r="S4167" t="s">
        <v>190</v>
      </c>
      <c r="T4167">
        <v>24</v>
      </c>
    </row>
    <row r="4168" spans="1:20" x14ac:dyDescent="0.3">
      <c r="A4168" t="s">
        <v>2891</v>
      </c>
      <c r="B4168" t="str">
        <f>_xlfn.CONCAT(쿼리1[[#This Row],[주문번호]], "-", 쿼리1[[#This Row],[공정명]])</f>
        <v>20241128-1000169862-합지</v>
      </c>
      <c r="C4168">
        <v>3</v>
      </c>
      <c r="D4168" t="s">
        <v>60</v>
      </c>
      <c r="E4168" s="1">
        <v>45624</v>
      </c>
      <c r="F4168" s="1">
        <v>45635</v>
      </c>
      <c r="G4168" s="1">
        <v>45639</v>
      </c>
      <c r="H4168" s="1">
        <v>45656</v>
      </c>
      <c r="I4168" s="1">
        <v>45644</v>
      </c>
      <c r="J4168" t="s">
        <v>31</v>
      </c>
      <c r="K4168" t="s">
        <v>32</v>
      </c>
      <c r="L4168">
        <v>6000</v>
      </c>
      <c r="M4168">
        <v>6000</v>
      </c>
      <c r="N4168">
        <v>4</v>
      </c>
      <c r="O4168" t="s">
        <v>46</v>
      </c>
      <c r="P4168" t="s">
        <v>2892</v>
      </c>
      <c r="Q4168" t="s">
        <v>2893</v>
      </c>
      <c r="R4168" t="s">
        <v>2076</v>
      </c>
      <c r="S4168" t="s">
        <v>1967</v>
      </c>
      <c r="T4168">
        <v>15000</v>
      </c>
    </row>
    <row r="4169" spans="1:20" x14ac:dyDescent="0.3">
      <c r="A4169" t="s">
        <v>2891</v>
      </c>
      <c r="B4169" t="str">
        <f>_xlfn.CONCAT(쿼리1[[#This Row],[주문번호]], "-", 쿼리1[[#This Row],[공정명]])</f>
        <v>20241128-1000169862-합지</v>
      </c>
      <c r="C4169">
        <v>3</v>
      </c>
      <c r="D4169" t="s">
        <v>60</v>
      </c>
      <c r="E4169" s="1">
        <v>45624</v>
      </c>
      <c r="F4169" s="1">
        <v>45635</v>
      </c>
      <c r="G4169" s="1">
        <v>45644</v>
      </c>
      <c r="H4169" s="1">
        <v>45656</v>
      </c>
      <c r="I4169" s="1">
        <v>45644</v>
      </c>
      <c r="J4169" t="s">
        <v>31</v>
      </c>
      <c r="K4169" t="s">
        <v>32</v>
      </c>
      <c r="L4169">
        <v>6000</v>
      </c>
      <c r="M4169">
        <v>6000</v>
      </c>
      <c r="N4169">
        <v>9</v>
      </c>
      <c r="O4169" t="s">
        <v>46</v>
      </c>
      <c r="P4169" t="s">
        <v>2892</v>
      </c>
      <c r="Q4169" t="s">
        <v>2893</v>
      </c>
      <c r="R4169" t="s">
        <v>2076</v>
      </c>
      <c r="S4169" t="s">
        <v>1967</v>
      </c>
      <c r="T4169">
        <v>15000</v>
      </c>
    </row>
    <row r="4170" spans="1:20" x14ac:dyDescent="0.3">
      <c r="A4170" t="s">
        <v>3692</v>
      </c>
      <c r="B4170" t="str">
        <f>_xlfn.CONCAT(쿼리1[[#This Row],[주문번호]], "-", 쿼리1[[#This Row],[공정명]])</f>
        <v>20240913-1000169115-합지</v>
      </c>
      <c r="C4170">
        <v>1</v>
      </c>
      <c r="D4170" t="s">
        <v>60</v>
      </c>
      <c r="E4170" s="1">
        <v>45548</v>
      </c>
      <c r="F4170" s="1">
        <v>45558</v>
      </c>
      <c r="G4170" s="1">
        <v>45561</v>
      </c>
      <c r="H4170" s="1">
        <v>45656</v>
      </c>
      <c r="I4170" s="1">
        <v>45575</v>
      </c>
      <c r="J4170" t="s">
        <v>31</v>
      </c>
      <c r="K4170" t="s">
        <v>32</v>
      </c>
      <c r="L4170">
        <v>6000</v>
      </c>
      <c r="M4170">
        <v>6000</v>
      </c>
      <c r="N4170">
        <v>3</v>
      </c>
      <c r="O4170" t="s">
        <v>128</v>
      </c>
      <c r="P4170" t="s">
        <v>1518</v>
      </c>
      <c r="Q4170" t="s">
        <v>42</v>
      </c>
      <c r="R4170" t="s">
        <v>3693</v>
      </c>
      <c r="S4170" t="s">
        <v>1967</v>
      </c>
      <c r="T4170">
        <v>30000</v>
      </c>
    </row>
    <row r="4171" spans="1:20" x14ac:dyDescent="0.3">
      <c r="A4171" t="s">
        <v>1075</v>
      </c>
      <c r="B4171" t="str">
        <f>_xlfn.CONCAT(쿼리1[[#This Row],[주문번호]], "-", 쿼리1[[#This Row],[공정명]])</f>
        <v>20241014-1000154528-합지</v>
      </c>
      <c r="C4171">
        <v>3</v>
      </c>
      <c r="D4171" t="s">
        <v>60</v>
      </c>
      <c r="E4171" s="1">
        <v>45579</v>
      </c>
      <c r="F4171" s="1">
        <v>45590</v>
      </c>
      <c r="G4171" s="1">
        <v>45593</v>
      </c>
      <c r="H4171" s="1">
        <v>45656</v>
      </c>
      <c r="I4171" s="1">
        <v>45601</v>
      </c>
      <c r="J4171" t="s">
        <v>31</v>
      </c>
      <c r="K4171" t="s">
        <v>32</v>
      </c>
      <c r="L4171">
        <v>12000</v>
      </c>
      <c r="M4171">
        <v>11940</v>
      </c>
      <c r="N4171">
        <v>3</v>
      </c>
      <c r="O4171" t="s">
        <v>1076</v>
      </c>
      <c r="P4171" t="s">
        <v>1077</v>
      </c>
      <c r="Q4171" t="s">
        <v>1078</v>
      </c>
      <c r="R4171" t="s">
        <v>1079</v>
      </c>
      <c r="S4171" t="s">
        <v>1967</v>
      </c>
      <c r="T4171">
        <v>30000</v>
      </c>
    </row>
    <row r="4172" spans="1:20" x14ac:dyDescent="0.3">
      <c r="A4172" t="s">
        <v>1075</v>
      </c>
      <c r="B4172" t="str">
        <f>_xlfn.CONCAT(쿼리1[[#This Row],[주문번호]], "-", 쿼리1[[#This Row],[공정명]])</f>
        <v>20241014-1000154528-합지</v>
      </c>
      <c r="C4172">
        <v>3</v>
      </c>
      <c r="D4172" t="s">
        <v>60</v>
      </c>
      <c r="E4172" s="1">
        <v>45579</v>
      </c>
      <c r="F4172" s="1">
        <v>45590</v>
      </c>
      <c r="G4172" s="1">
        <v>45593</v>
      </c>
      <c r="H4172" s="1">
        <v>45656</v>
      </c>
      <c r="I4172" s="1">
        <v>45601</v>
      </c>
      <c r="J4172" t="s">
        <v>31</v>
      </c>
      <c r="K4172" t="s">
        <v>32</v>
      </c>
      <c r="L4172">
        <v>12000</v>
      </c>
      <c r="M4172">
        <v>11940</v>
      </c>
      <c r="N4172">
        <v>3</v>
      </c>
      <c r="O4172" t="s">
        <v>1076</v>
      </c>
      <c r="P4172" t="s">
        <v>1077</v>
      </c>
      <c r="Q4172" t="s">
        <v>1078</v>
      </c>
      <c r="R4172" t="s">
        <v>1079</v>
      </c>
      <c r="S4172" t="s">
        <v>1967</v>
      </c>
      <c r="T4172">
        <v>30000</v>
      </c>
    </row>
    <row r="4173" spans="1:20" x14ac:dyDescent="0.3">
      <c r="A4173" t="s">
        <v>1075</v>
      </c>
      <c r="B4173" t="str">
        <f>_xlfn.CONCAT(쿼리1[[#This Row],[주문번호]], "-", 쿼리1[[#This Row],[공정명]])</f>
        <v>20241014-1000154528-합지</v>
      </c>
      <c r="C4173">
        <v>3</v>
      </c>
      <c r="D4173" t="s">
        <v>60</v>
      </c>
      <c r="E4173" s="1">
        <v>45579</v>
      </c>
      <c r="F4173" s="1">
        <v>45590</v>
      </c>
      <c r="G4173" s="1">
        <v>45593</v>
      </c>
      <c r="H4173" s="1">
        <v>45656</v>
      </c>
      <c r="I4173" s="1">
        <v>45601</v>
      </c>
      <c r="J4173" t="s">
        <v>31</v>
      </c>
      <c r="K4173" t="s">
        <v>32</v>
      </c>
      <c r="L4173">
        <v>12000</v>
      </c>
      <c r="M4173">
        <v>11940</v>
      </c>
      <c r="N4173">
        <v>3</v>
      </c>
      <c r="O4173" t="s">
        <v>1076</v>
      </c>
      <c r="P4173" t="s">
        <v>1077</v>
      </c>
      <c r="Q4173" t="s">
        <v>1078</v>
      </c>
      <c r="R4173" t="s">
        <v>1079</v>
      </c>
      <c r="S4173" t="s">
        <v>1967</v>
      </c>
      <c r="T4173">
        <v>30000</v>
      </c>
    </row>
    <row r="4174" spans="1:20" x14ac:dyDescent="0.3">
      <c r="A4174" t="s">
        <v>4749</v>
      </c>
      <c r="B4174" t="str">
        <f>_xlfn.CONCAT(쿼리1[[#This Row],[주문번호]], "-", 쿼리1[[#This Row],[공정명]])</f>
        <v>20241114-1000165130-합지</v>
      </c>
      <c r="C4174">
        <v>3</v>
      </c>
      <c r="D4174" t="s">
        <v>60</v>
      </c>
      <c r="E4174" s="1">
        <v>45610</v>
      </c>
      <c r="F4174" s="1">
        <v>45621</v>
      </c>
      <c r="G4174" s="1">
        <v>45616</v>
      </c>
      <c r="H4174" s="1">
        <v>45656</v>
      </c>
      <c r="I4174" s="1">
        <v>45616</v>
      </c>
      <c r="J4174" t="s">
        <v>31</v>
      </c>
      <c r="K4174" t="s">
        <v>39</v>
      </c>
      <c r="L4174">
        <v>3000</v>
      </c>
      <c r="M4174">
        <v>2900</v>
      </c>
      <c r="N4174">
        <v>-5</v>
      </c>
      <c r="O4174" t="s">
        <v>4186</v>
      </c>
      <c r="P4174" t="s">
        <v>4750</v>
      </c>
      <c r="Q4174" t="s">
        <v>4751</v>
      </c>
      <c r="R4174" t="s">
        <v>1084</v>
      </c>
      <c r="S4174" t="s">
        <v>1967</v>
      </c>
      <c r="T4174">
        <v>18</v>
      </c>
    </row>
    <row r="4175" spans="1:20" x14ac:dyDescent="0.3">
      <c r="A4175" t="s">
        <v>4749</v>
      </c>
      <c r="B4175" t="str">
        <f>_xlfn.CONCAT(쿼리1[[#This Row],[주문번호]], "-", 쿼리1[[#This Row],[공정명]])</f>
        <v>20241114-1000165130-합지</v>
      </c>
      <c r="C4175">
        <v>3</v>
      </c>
      <c r="D4175" t="s">
        <v>60</v>
      </c>
      <c r="E4175" s="1">
        <v>45610</v>
      </c>
      <c r="F4175" s="1">
        <v>45621</v>
      </c>
      <c r="G4175" s="1">
        <v>45616</v>
      </c>
      <c r="H4175" s="1">
        <v>45656</v>
      </c>
      <c r="I4175" s="1">
        <v>45616</v>
      </c>
      <c r="J4175" t="s">
        <v>31</v>
      </c>
      <c r="K4175" t="s">
        <v>39</v>
      </c>
      <c r="L4175">
        <v>3000</v>
      </c>
      <c r="M4175">
        <v>2900</v>
      </c>
      <c r="N4175">
        <v>-5</v>
      </c>
      <c r="O4175" t="s">
        <v>4186</v>
      </c>
      <c r="P4175" t="s">
        <v>4750</v>
      </c>
      <c r="Q4175" t="s">
        <v>4751</v>
      </c>
      <c r="R4175" t="s">
        <v>1084</v>
      </c>
      <c r="S4175" t="s">
        <v>1967</v>
      </c>
      <c r="T4175">
        <v>18</v>
      </c>
    </row>
    <row r="4176" spans="1:20" x14ac:dyDescent="0.3">
      <c r="A4176" t="s">
        <v>4749</v>
      </c>
      <c r="B4176" t="str">
        <f>_xlfn.CONCAT(쿼리1[[#This Row],[주문번호]], "-", 쿼리1[[#This Row],[공정명]])</f>
        <v>20241114-1000165130-합지</v>
      </c>
      <c r="C4176">
        <v>3</v>
      </c>
      <c r="D4176" t="s">
        <v>60</v>
      </c>
      <c r="E4176" s="1">
        <v>45610</v>
      </c>
      <c r="F4176" s="1">
        <v>45621</v>
      </c>
      <c r="G4176" s="1">
        <v>45616</v>
      </c>
      <c r="H4176" s="1">
        <v>45656</v>
      </c>
      <c r="I4176" s="1">
        <v>45616</v>
      </c>
      <c r="J4176" t="s">
        <v>31</v>
      </c>
      <c r="K4176" t="s">
        <v>39</v>
      </c>
      <c r="L4176">
        <v>3000</v>
      </c>
      <c r="M4176">
        <v>2900</v>
      </c>
      <c r="N4176">
        <v>-5</v>
      </c>
      <c r="O4176" t="s">
        <v>4186</v>
      </c>
      <c r="P4176" t="s">
        <v>4750</v>
      </c>
      <c r="Q4176" t="s">
        <v>4751</v>
      </c>
      <c r="R4176" t="s">
        <v>1084</v>
      </c>
      <c r="S4176" t="s">
        <v>1967</v>
      </c>
      <c r="T4176">
        <v>18</v>
      </c>
    </row>
    <row r="4177" spans="1:20" x14ac:dyDescent="0.3">
      <c r="A4177" t="s">
        <v>4749</v>
      </c>
      <c r="B4177" t="str">
        <f>_xlfn.CONCAT(쿼리1[[#This Row],[주문번호]], "-", 쿼리1[[#This Row],[공정명]])</f>
        <v>20241114-1000165130-합지</v>
      </c>
      <c r="C4177">
        <v>3</v>
      </c>
      <c r="D4177" t="s">
        <v>60</v>
      </c>
      <c r="E4177" s="1">
        <v>45610</v>
      </c>
      <c r="F4177" s="1">
        <v>45621</v>
      </c>
      <c r="G4177" s="1">
        <v>45616</v>
      </c>
      <c r="H4177" s="1">
        <v>45656</v>
      </c>
      <c r="I4177" s="1">
        <v>45616</v>
      </c>
      <c r="J4177" t="s">
        <v>31</v>
      </c>
      <c r="K4177" t="s">
        <v>39</v>
      </c>
      <c r="L4177">
        <v>3000</v>
      </c>
      <c r="M4177">
        <v>2900</v>
      </c>
      <c r="N4177">
        <v>-5</v>
      </c>
      <c r="O4177" t="s">
        <v>4186</v>
      </c>
      <c r="P4177" t="s">
        <v>4750</v>
      </c>
      <c r="Q4177" t="s">
        <v>4751</v>
      </c>
      <c r="R4177" t="s">
        <v>1084</v>
      </c>
      <c r="S4177" t="s">
        <v>1967</v>
      </c>
      <c r="T4177">
        <v>18</v>
      </c>
    </row>
    <row r="4178" spans="1:20" x14ac:dyDescent="0.3">
      <c r="A4178" t="s">
        <v>4749</v>
      </c>
      <c r="B4178" t="str">
        <f>_xlfn.CONCAT(쿼리1[[#This Row],[주문번호]], "-", 쿼리1[[#This Row],[공정명]])</f>
        <v>20241114-1000165130-분단</v>
      </c>
      <c r="C4178">
        <v>4</v>
      </c>
      <c r="D4178" t="s">
        <v>196</v>
      </c>
      <c r="E4178" s="1">
        <v>45610</v>
      </c>
      <c r="F4178" s="1">
        <v>45622</v>
      </c>
      <c r="G4178" s="1">
        <v>45616</v>
      </c>
      <c r="H4178" s="1">
        <v>45656</v>
      </c>
      <c r="I4178" s="1">
        <v>45616</v>
      </c>
      <c r="J4178" t="s">
        <v>31</v>
      </c>
      <c r="K4178" t="s">
        <v>39</v>
      </c>
      <c r="L4178">
        <v>3000</v>
      </c>
      <c r="M4178">
        <v>2900</v>
      </c>
      <c r="N4178">
        <v>-6</v>
      </c>
      <c r="O4178" t="s">
        <v>4186</v>
      </c>
      <c r="P4178" t="s">
        <v>4750</v>
      </c>
      <c r="Q4178" t="s">
        <v>4751</v>
      </c>
      <c r="R4178" t="s">
        <v>1084</v>
      </c>
      <c r="S4178" t="s">
        <v>1967</v>
      </c>
      <c r="T4178">
        <v>18</v>
      </c>
    </row>
    <row r="4179" spans="1:20" x14ac:dyDescent="0.3">
      <c r="A4179" t="s">
        <v>4752</v>
      </c>
      <c r="B4179" t="str">
        <f>_xlfn.CONCAT(쿼리1[[#This Row],[주문번호]], "-", 쿼리1[[#This Row],[공정명]])</f>
        <v>20241114-1000165128-합지</v>
      </c>
      <c r="C4179">
        <v>3</v>
      </c>
      <c r="D4179" t="s">
        <v>60</v>
      </c>
      <c r="E4179" s="1">
        <v>45610</v>
      </c>
      <c r="F4179" s="1">
        <v>45621</v>
      </c>
      <c r="G4179" s="1">
        <v>45616</v>
      </c>
      <c r="H4179" s="1">
        <v>45656</v>
      </c>
      <c r="I4179" s="1">
        <v>45616</v>
      </c>
      <c r="J4179" t="s">
        <v>31</v>
      </c>
      <c r="K4179" t="s">
        <v>39</v>
      </c>
      <c r="L4179">
        <v>3000</v>
      </c>
      <c r="M4179">
        <v>2900</v>
      </c>
      <c r="N4179">
        <v>-5</v>
      </c>
      <c r="O4179" t="s">
        <v>4186</v>
      </c>
      <c r="P4179" t="s">
        <v>4750</v>
      </c>
      <c r="Q4179" t="s">
        <v>4753</v>
      </c>
      <c r="R4179" t="s">
        <v>1084</v>
      </c>
      <c r="S4179" t="s">
        <v>1967</v>
      </c>
      <c r="T4179">
        <v>18</v>
      </c>
    </row>
    <row r="4180" spans="1:20" x14ac:dyDescent="0.3">
      <c r="A4180" t="s">
        <v>4752</v>
      </c>
      <c r="B4180" t="str">
        <f>_xlfn.CONCAT(쿼리1[[#This Row],[주문번호]], "-", 쿼리1[[#This Row],[공정명]])</f>
        <v>20241114-1000165128-합지</v>
      </c>
      <c r="C4180">
        <v>3</v>
      </c>
      <c r="D4180" t="s">
        <v>60</v>
      </c>
      <c r="E4180" s="1">
        <v>45610</v>
      </c>
      <c r="F4180" s="1">
        <v>45621</v>
      </c>
      <c r="G4180" s="1">
        <v>45616</v>
      </c>
      <c r="H4180" s="1">
        <v>45656</v>
      </c>
      <c r="I4180" s="1">
        <v>45616</v>
      </c>
      <c r="J4180" t="s">
        <v>31</v>
      </c>
      <c r="K4180" t="s">
        <v>39</v>
      </c>
      <c r="L4180">
        <v>3000</v>
      </c>
      <c r="M4180">
        <v>2900</v>
      </c>
      <c r="N4180">
        <v>-5</v>
      </c>
      <c r="O4180" t="s">
        <v>4186</v>
      </c>
      <c r="P4180" t="s">
        <v>4750</v>
      </c>
      <c r="Q4180" t="s">
        <v>4753</v>
      </c>
      <c r="R4180" t="s">
        <v>1084</v>
      </c>
      <c r="S4180" t="s">
        <v>1967</v>
      </c>
      <c r="T4180">
        <v>18</v>
      </c>
    </row>
    <row r="4181" spans="1:20" x14ac:dyDescent="0.3">
      <c r="A4181" t="s">
        <v>4752</v>
      </c>
      <c r="B4181" t="str">
        <f>_xlfn.CONCAT(쿼리1[[#This Row],[주문번호]], "-", 쿼리1[[#This Row],[공정명]])</f>
        <v>20241114-1000165128-합지</v>
      </c>
      <c r="C4181">
        <v>3</v>
      </c>
      <c r="D4181" t="s">
        <v>60</v>
      </c>
      <c r="E4181" s="1">
        <v>45610</v>
      </c>
      <c r="F4181" s="1">
        <v>45621</v>
      </c>
      <c r="G4181" s="1">
        <v>45616</v>
      </c>
      <c r="H4181" s="1">
        <v>45656</v>
      </c>
      <c r="I4181" s="1">
        <v>45616</v>
      </c>
      <c r="J4181" t="s">
        <v>31</v>
      </c>
      <c r="K4181" t="s">
        <v>39</v>
      </c>
      <c r="L4181">
        <v>3000</v>
      </c>
      <c r="M4181">
        <v>2900</v>
      </c>
      <c r="N4181">
        <v>-5</v>
      </c>
      <c r="O4181" t="s">
        <v>4186</v>
      </c>
      <c r="P4181" t="s">
        <v>4750</v>
      </c>
      <c r="Q4181" t="s">
        <v>4753</v>
      </c>
      <c r="R4181" t="s">
        <v>1084</v>
      </c>
      <c r="S4181" t="s">
        <v>1967</v>
      </c>
      <c r="T4181">
        <v>18</v>
      </c>
    </row>
    <row r="4182" spans="1:20" x14ac:dyDescent="0.3">
      <c r="A4182" t="s">
        <v>4752</v>
      </c>
      <c r="B4182" t="str">
        <f>_xlfn.CONCAT(쿼리1[[#This Row],[주문번호]], "-", 쿼리1[[#This Row],[공정명]])</f>
        <v>20241114-1000165128-합지</v>
      </c>
      <c r="C4182">
        <v>3</v>
      </c>
      <c r="D4182" t="s">
        <v>60</v>
      </c>
      <c r="E4182" s="1">
        <v>45610</v>
      </c>
      <c r="F4182" s="1">
        <v>45621</v>
      </c>
      <c r="G4182" s="1">
        <v>45616</v>
      </c>
      <c r="H4182" s="1">
        <v>45656</v>
      </c>
      <c r="I4182" s="1">
        <v>45616</v>
      </c>
      <c r="J4182" t="s">
        <v>31</v>
      </c>
      <c r="K4182" t="s">
        <v>39</v>
      </c>
      <c r="L4182">
        <v>3000</v>
      </c>
      <c r="M4182">
        <v>2900</v>
      </c>
      <c r="N4182">
        <v>-5</v>
      </c>
      <c r="O4182" t="s">
        <v>4186</v>
      </c>
      <c r="P4182" t="s">
        <v>4750</v>
      </c>
      <c r="Q4182" t="s">
        <v>4753</v>
      </c>
      <c r="R4182" t="s">
        <v>1084</v>
      </c>
      <c r="S4182" t="s">
        <v>1967</v>
      </c>
      <c r="T4182">
        <v>18</v>
      </c>
    </row>
    <row r="4183" spans="1:20" x14ac:dyDescent="0.3">
      <c r="A4183" t="s">
        <v>4754</v>
      </c>
      <c r="B4183" t="str">
        <f>_xlfn.CONCAT(쿼리1[[#This Row],[주문번호]], "-", 쿼리1[[#This Row],[공정명]])</f>
        <v>20241002-903004-제대</v>
      </c>
      <c r="C4183">
        <v>3</v>
      </c>
      <c r="D4183" t="s">
        <v>80</v>
      </c>
      <c r="E4183" s="1">
        <v>45567</v>
      </c>
      <c r="F4183" s="1">
        <v>45580</v>
      </c>
      <c r="G4183" s="1">
        <v>45590</v>
      </c>
      <c r="H4183" s="1">
        <v>45656</v>
      </c>
      <c r="I4183" s="1">
        <v>45595</v>
      </c>
      <c r="J4183" t="s">
        <v>31</v>
      </c>
      <c r="K4183" t="s">
        <v>32</v>
      </c>
      <c r="L4183">
        <v>184615</v>
      </c>
      <c r="M4183">
        <v>67600</v>
      </c>
      <c r="N4183">
        <v>10</v>
      </c>
      <c r="O4183" t="s">
        <v>1159</v>
      </c>
      <c r="P4183" t="s">
        <v>4618</v>
      </c>
      <c r="Q4183" t="s">
        <v>42</v>
      </c>
      <c r="R4183" t="s">
        <v>199</v>
      </c>
      <c r="S4183" t="s">
        <v>256</v>
      </c>
      <c r="T4183">
        <v>184615</v>
      </c>
    </row>
    <row r="4184" spans="1:20" x14ac:dyDescent="0.3">
      <c r="A4184" t="s">
        <v>4754</v>
      </c>
      <c r="B4184" t="str">
        <f>_xlfn.CONCAT(쿼리1[[#This Row],[주문번호]], "-", 쿼리1[[#This Row],[공정명]])</f>
        <v>20241002-903004-제대</v>
      </c>
      <c r="C4184">
        <v>3</v>
      </c>
      <c r="D4184" t="s">
        <v>80</v>
      </c>
      <c r="E4184" s="1">
        <v>45567</v>
      </c>
      <c r="F4184" s="1">
        <v>45580</v>
      </c>
      <c r="G4184" s="1">
        <v>45595</v>
      </c>
      <c r="H4184" s="1">
        <v>45656</v>
      </c>
      <c r="I4184" s="1">
        <v>45595</v>
      </c>
      <c r="J4184" t="s">
        <v>31</v>
      </c>
      <c r="K4184" t="s">
        <v>32</v>
      </c>
      <c r="L4184">
        <v>184615</v>
      </c>
      <c r="M4184">
        <v>78000</v>
      </c>
      <c r="N4184">
        <v>15</v>
      </c>
      <c r="O4184" t="s">
        <v>1159</v>
      </c>
      <c r="P4184" t="s">
        <v>4618</v>
      </c>
      <c r="Q4184" t="s">
        <v>42</v>
      </c>
      <c r="R4184" t="s">
        <v>199</v>
      </c>
      <c r="S4184" t="s">
        <v>256</v>
      </c>
      <c r="T4184">
        <v>184615</v>
      </c>
    </row>
    <row r="4185" spans="1:20" x14ac:dyDescent="0.3">
      <c r="A4185" t="s">
        <v>4754</v>
      </c>
      <c r="B4185" t="str">
        <f>_xlfn.CONCAT(쿼리1[[#This Row],[주문번호]], "-", 쿼리1[[#This Row],[공정명]])</f>
        <v>20241002-903004-제대</v>
      </c>
      <c r="C4185">
        <v>3</v>
      </c>
      <c r="D4185" t="s">
        <v>80</v>
      </c>
      <c r="E4185" s="1">
        <v>45567</v>
      </c>
      <c r="F4185" s="1">
        <v>45580</v>
      </c>
      <c r="G4185" s="1">
        <v>45595</v>
      </c>
      <c r="H4185" s="1">
        <v>45656</v>
      </c>
      <c r="I4185" s="1">
        <v>45595</v>
      </c>
      <c r="J4185" t="s">
        <v>31</v>
      </c>
      <c r="K4185" t="s">
        <v>32</v>
      </c>
      <c r="L4185">
        <v>184615</v>
      </c>
      <c r="M4185">
        <v>29100</v>
      </c>
      <c r="N4185">
        <v>15</v>
      </c>
      <c r="O4185" t="s">
        <v>1159</v>
      </c>
      <c r="P4185" t="s">
        <v>4618</v>
      </c>
      <c r="Q4185" t="s">
        <v>42</v>
      </c>
      <c r="R4185" t="s">
        <v>199</v>
      </c>
      <c r="S4185" t="s">
        <v>256</v>
      </c>
      <c r="T4185">
        <v>184615</v>
      </c>
    </row>
    <row r="4186" spans="1:20" x14ac:dyDescent="0.3">
      <c r="A4186" t="s">
        <v>4755</v>
      </c>
      <c r="B4186" t="str">
        <f>_xlfn.CONCAT(쿼리1[[#This Row],[주문번호]], "-", 쿼리1[[#This Row],[공정명]])</f>
        <v>20241007-910006-제대</v>
      </c>
      <c r="C4186">
        <v>2</v>
      </c>
      <c r="D4186" t="s">
        <v>80</v>
      </c>
      <c r="E4186" s="1">
        <v>45572</v>
      </c>
      <c r="F4186" s="1">
        <v>45588</v>
      </c>
      <c r="G4186" s="1">
        <v>45601</v>
      </c>
      <c r="H4186" s="1">
        <v>45656</v>
      </c>
      <c r="I4186" s="1">
        <v>45601</v>
      </c>
      <c r="J4186" t="s">
        <v>31</v>
      </c>
      <c r="K4186" t="s">
        <v>32</v>
      </c>
      <c r="L4186">
        <v>96000</v>
      </c>
      <c r="M4186">
        <v>94700</v>
      </c>
      <c r="N4186">
        <v>13</v>
      </c>
      <c r="O4186" t="s">
        <v>4613</v>
      </c>
      <c r="P4186" t="s">
        <v>4756</v>
      </c>
      <c r="Q4186" t="s">
        <v>42</v>
      </c>
      <c r="R4186" t="s">
        <v>199</v>
      </c>
      <c r="S4186" t="s">
        <v>256</v>
      </c>
      <c r="T4186">
        <v>96000</v>
      </c>
    </row>
    <row r="4187" spans="1:20" x14ac:dyDescent="0.3">
      <c r="A4187" t="s">
        <v>4757</v>
      </c>
      <c r="B4187" t="str">
        <f>_xlfn.CONCAT(쿼리1[[#This Row],[주문번호]], "-", 쿼리1[[#This Row],[공정명]])</f>
        <v>20241007-910008-제대</v>
      </c>
      <c r="C4187">
        <v>2</v>
      </c>
      <c r="D4187" t="s">
        <v>80</v>
      </c>
      <c r="E4187" s="1">
        <v>45572</v>
      </c>
      <c r="F4187" s="1">
        <v>45588</v>
      </c>
      <c r="G4187" s="1">
        <v>45589</v>
      </c>
      <c r="H4187" s="1">
        <v>45656</v>
      </c>
      <c r="I4187" s="1">
        <v>45586</v>
      </c>
      <c r="J4187" t="s">
        <v>101</v>
      </c>
      <c r="K4187" t="s">
        <v>32</v>
      </c>
      <c r="L4187">
        <v>68571</v>
      </c>
      <c r="M4187">
        <v>22400</v>
      </c>
      <c r="N4187">
        <v>1</v>
      </c>
      <c r="O4187" t="s">
        <v>4613</v>
      </c>
      <c r="P4187" t="s">
        <v>4758</v>
      </c>
      <c r="Q4187" t="s">
        <v>42</v>
      </c>
      <c r="R4187" t="s">
        <v>199</v>
      </c>
      <c r="S4187" t="s">
        <v>256</v>
      </c>
      <c r="T4187">
        <v>68571</v>
      </c>
    </row>
    <row r="4188" spans="1:20" x14ac:dyDescent="0.3">
      <c r="A4188" t="s">
        <v>4759</v>
      </c>
      <c r="B4188" t="str">
        <f>_xlfn.CONCAT(쿼리1[[#This Row],[주문번호]], "-", 쿼리1[[#This Row],[공정명]])</f>
        <v>20240913-903002-제대</v>
      </c>
      <c r="C4188">
        <v>3</v>
      </c>
      <c r="D4188" t="s">
        <v>80</v>
      </c>
      <c r="E4188" s="1">
        <v>45548</v>
      </c>
      <c r="F4188" s="1">
        <v>45565</v>
      </c>
      <c r="G4188" s="1">
        <v>45575</v>
      </c>
      <c r="H4188" s="1">
        <v>45656</v>
      </c>
      <c r="I4188" s="1">
        <v>45575</v>
      </c>
      <c r="J4188" t="s">
        <v>31</v>
      </c>
      <c r="K4188" t="s">
        <v>32</v>
      </c>
      <c r="L4188">
        <v>160000</v>
      </c>
      <c r="M4188">
        <v>450000</v>
      </c>
      <c r="N4188">
        <v>10</v>
      </c>
      <c r="O4188" t="s">
        <v>1159</v>
      </c>
      <c r="P4188" t="s">
        <v>306</v>
      </c>
      <c r="Q4188" t="s">
        <v>42</v>
      </c>
      <c r="R4188" t="s">
        <v>199</v>
      </c>
      <c r="S4188" t="s">
        <v>256</v>
      </c>
      <c r="T4188">
        <v>160000</v>
      </c>
    </row>
    <row r="4189" spans="1:20" x14ac:dyDescent="0.3">
      <c r="A4189" t="s">
        <v>4760</v>
      </c>
      <c r="B4189" t="str">
        <f>_xlfn.CONCAT(쿼리1[[#This Row],[주문번호]], "-", 쿼리1[[#This Row],[공정명]])</f>
        <v>20241021-903003-제대</v>
      </c>
      <c r="C4189">
        <v>3</v>
      </c>
      <c r="D4189" t="s">
        <v>80</v>
      </c>
      <c r="E4189" s="1">
        <v>45586</v>
      </c>
      <c r="F4189" s="1">
        <v>45601</v>
      </c>
      <c r="G4189" s="1">
        <v>45595</v>
      </c>
      <c r="H4189" s="1">
        <v>45656</v>
      </c>
      <c r="I4189" s="1">
        <v>45601</v>
      </c>
      <c r="J4189" t="s">
        <v>31</v>
      </c>
      <c r="K4189" t="s">
        <v>39</v>
      </c>
      <c r="L4189">
        <v>133333</v>
      </c>
      <c r="M4189">
        <v>45000</v>
      </c>
      <c r="N4189">
        <v>-6</v>
      </c>
      <c r="O4189" t="s">
        <v>1201</v>
      </c>
      <c r="P4189" t="s">
        <v>1150</v>
      </c>
      <c r="Q4189" t="s">
        <v>42</v>
      </c>
      <c r="R4189" t="s">
        <v>199</v>
      </c>
      <c r="S4189" t="s">
        <v>256</v>
      </c>
      <c r="T4189">
        <v>133333</v>
      </c>
    </row>
    <row r="4190" spans="1:20" x14ac:dyDescent="0.3">
      <c r="A4190" t="s">
        <v>4760</v>
      </c>
      <c r="B4190" t="str">
        <f>_xlfn.CONCAT(쿼리1[[#This Row],[주문번호]], "-", 쿼리1[[#This Row],[공정명]])</f>
        <v>20241021-903003-제대</v>
      </c>
      <c r="C4190">
        <v>3</v>
      </c>
      <c r="D4190" t="s">
        <v>80</v>
      </c>
      <c r="E4190" s="1">
        <v>45586</v>
      </c>
      <c r="F4190" s="1">
        <v>45601</v>
      </c>
      <c r="G4190" s="1">
        <v>45601</v>
      </c>
      <c r="H4190" s="1">
        <v>45656</v>
      </c>
      <c r="I4190" s="1">
        <v>45601</v>
      </c>
      <c r="J4190" t="s">
        <v>31</v>
      </c>
      <c r="K4190" t="s">
        <v>39</v>
      </c>
      <c r="L4190">
        <v>133333</v>
      </c>
      <c r="M4190">
        <v>79800</v>
      </c>
      <c r="N4190">
        <v>0</v>
      </c>
      <c r="O4190" t="s">
        <v>1201</v>
      </c>
      <c r="P4190" t="s">
        <v>1150</v>
      </c>
      <c r="Q4190" t="s">
        <v>42</v>
      </c>
      <c r="R4190" t="s">
        <v>199</v>
      </c>
      <c r="S4190" t="s">
        <v>256</v>
      </c>
      <c r="T4190">
        <v>133333</v>
      </c>
    </row>
    <row r="4191" spans="1:20" x14ac:dyDescent="0.3">
      <c r="A4191" t="s">
        <v>4759</v>
      </c>
      <c r="B4191" t="str">
        <f>_xlfn.CONCAT(쿼리1[[#This Row],[주문번호]], "-", 쿼리1[[#This Row],[공정명]])</f>
        <v>20240913-903002-제대</v>
      </c>
      <c r="C4191">
        <v>3</v>
      </c>
      <c r="D4191" t="s">
        <v>80</v>
      </c>
      <c r="E4191" s="1">
        <v>45548</v>
      </c>
      <c r="F4191" s="1">
        <v>45565</v>
      </c>
      <c r="G4191" s="1">
        <v>45575</v>
      </c>
      <c r="H4191" s="1">
        <v>45656</v>
      </c>
      <c r="I4191" s="1">
        <v>45575</v>
      </c>
      <c r="J4191" t="s">
        <v>31</v>
      </c>
      <c r="K4191" t="s">
        <v>32</v>
      </c>
      <c r="L4191">
        <v>160000</v>
      </c>
      <c r="M4191">
        <v>30000</v>
      </c>
      <c r="N4191">
        <v>10</v>
      </c>
      <c r="O4191" t="s">
        <v>1159</v>
      </c>
      <c r="P4191" t="s">
        <v>306</v>
      </c>
      <c r="Q4191" t="s">
        <v>42</v>
      </c>
      <c r="R4191" t="s">
        <v>199</v>
      </c>
      <c r="S4191" t="s">
        <v>256</v>
      </c>
      <c r="T4191">
        <v>160000</v>
      </c>
    </row>
    <row r="4192" spans="1:20" x14ac:dyDescent="0.3">
      <c r="A4192" t="s">
        <v>679</v>
      </c>
      <c r="B4192" t="str">
        <f>_xlfn.CONCAT(쿼리1[[#This Row],[주문번호]], "-", 쿼리1[[#This Row],[공정명]])</f>
        <v>20240930-900009-제대</v>
      </c>
      <c r="C4192">
        <v>2</v>
      </c>
      <c r="D4192" t="s">
        <v>80</v>
      </c>
      <c r="E4192" s="1">
        <v>45565</v>
      </c>
      <c r="F4192" s="1">
        <v>45579</v>
      </c>
      <c r="G4192" s="1">
        <v>45581</v>
      </c>
      <c r="H4192" s="1">
        <v>45656</v>
      </c>
      <c r="I4192" s="1">
        <v>45581</v>
      </c>
      <c r="J4192" t="s">
        <v>31</v>
      </c>
      <c r="K4192" t="s">
        <v>32</v>
      </c>
      <c r="L4192">
        <v>72000</v>
      </c>
      <c r="M4192">
        <v>12000</v>
      </c>
      <c r="N4192">
        <v>2</v>
      </c>
      <c r="O4192" t="s">
        <v>91</v>
      </c>
      <c r="P4192" t="s">
        <v>198</v>
      </c>
      <c r="Q4192" t="s">
        <v>42</v>
      </c>
      <c r="R4192" t="s">
        <v>199</v>
      </c>
      <c r="S4192" t="s">
        <v>256</v>
      </c>
      <c r="T4192">
        <v>72000</v>
      </c>
    </row>
    <row r="4193" spans="1:20" x14ac:dyDescent="0.3">
      <c r="A4193" t="s">
        <v>679</v>
      </c>
      <c r="B4193" t="str">
        <f>_xlfn.CONCAT(쿼리1[[#This Row],[주문번호]], "-", 쿼리1[[#This Row],[공정명]])</f>
        <v>20240930-900009-제대</v>
      </c>
      <c r="C4193">
        <v>2</v>
      </c>
      <c r="D4193" t="s">
        <v>80</v>
      </c>
      <c r="E4193" s="1">
        <v>45565</v>
      </c>
      <c r="F4193" s="1">
        <v>45579</v>
      </c>
      <c r="G4193" s="1">
        <v>45580</v>
      </c>
      <c r="H4193" s="1">
        <v>45656</v>
      </c>
      <c r="I4193" s="1">
        <v>45581</v>
      </c>
      <c r="J4193" t="s">
        <v>31</v>
      </c>
      <c r="K4193" t="s">
        <v>32</v>
      </c>
      <c r="L4193">
        <v>72000</v>
      </c>
      <c r="M4193">
        <v>58800</v>
      </c>
      <c r="N4193">
        <v>1</v>
      </c>
      <c r="O4193" t="s">
        <v>91</v>
      </c>
      <c r="P4193" t="s">
        <v>198</v>
      </c>
      <c r="Q4193" t="s">
        <v>42</v>
      </c>
      <c r="R4193" t="s">
        <v>199</v>
      </c>
      <c r="S4193" t="s">
        <v>256</v>
      </c>
      <c r="T4193">
        <v>72000</v>
      </c>
    </row>
    <row r="4194" spans="1:20" x14ac:dyDescent="0.3">
      <c r="A4194" t="s">
        <v>680</v>
      </c>
      <c r="B4194" t="str">
        <f>_xlfn.CONCAT(쿼리1[[#This Row],[주문번호]], "-", 쿼리1[[#This Row],[공정명]])</f>
        <v>20240930-900019-제대</v>
      </c>
      <c r="C4194">
        <v>2</v>
      </c>
      <c r="D4194" t="s">
        <v>80</v>
      </c>
      <c r="E4194" s="1">
        <v>45565</v>
      </c>
      <c r="F4194" s="1">
        <v>45581</v>
      </c>
      <c r="G4194" s="1">
        <v>45615</v>
      </c>
      <c r="H4194" s="1">
        <v>45656</v>
      </c>
      <c r="I4194" s="1">
        <v>45615</v>
      </c>
      <c r="J4194" t="s">
        <v>31</v>
      </c>
      <c r="K4194" t="s">
        <v>32</v>
      </c>
      <c r="L4194">
        <v>55384</v>
      </c>
      <c r="M4194">
        <v>53900</v>
      </c>
      <c r="N4194">
        <v>34</v>
      </c>
      <c r="O4194" t="s">
        <v>673</v>
      </c>
      <c r="P4194" t="s">
        <v>678</v>
      </c>
      <c r="Q4194" t="s">
        <v>42</v>
      </c>
      <c r="R4194" t="s">
        <v>199</v>
      </c>
      <c r="S4194" t="s">
        <v>256</v>
      </c>
      <c r="T4194">
        <v>55384</v>
      </c>
    </row>
    <row r="4195" spans="1:20" x14ac:dyDescent="0.3">
      <c r="A4195" t="s">
        <v>4761</v>
      </c>
      <c r="B4195" t="str">
        <f>_xlfn.CONCAT(쿼리1[[#This Row],[주문번호]], "-", 쿼리1[[#This Row],[공정명]])</f>
        <v>20241024-901004-제대</v>
      </c>
      <c r="C4195">
        <v>2</v>
      </c>
      <c r="D4195" t="s">
        <v>80</v>
      </c>
      <c r="E4195" s="1">
        <v>45589</v>
      </c>
      <c r="F4195" s="1">
        <v>45607</v>
      </c>
      <c r="G4195" s="1">
        <v>45601</v>
      </c>
      <c r="H4195" s="1">
        <v>45656</v>
      </c>
      <c r="I4195" s="1">
        <v>45601</v>
      </c>
      <c r="J4195" t="s">
        <v>31</v>
      </c>
      <c r="K4195" t="s">
        <v>39</v>
      </c>
      <c r="L4195">
        <v>75000</v>
      </c>
      <c r="M4195">
        <v>73500</v>
      </c>
      <c r="N4195">
        <v>-6</v>
      </c>
      <c r="O4195" t="s">
        <v>394</v>
      </c>
      <c r="P4195" t="s">
        <v>683</v>
      </c>
      <c r="Q4195" t="s">
        <v>42</v>
      </c>
      <c r="R4195" t="s">
        <v>199</v>
      </c>
      <c r="S4195" t="s">
        <v>256</v>
      </c>
      <c r="T4195">
        <v>75000</v>
      </c>
    </row>
    <row r="4196" spans="1:20" x14ac:dyDescent="0.3">
      <c r="A4196" t="s">
        <v>681</v>
      </c>
      <c r="B4196" t="str">
        <f>_xlfn.CONCAT(쿼리1[[#This Row],[주문번호]], "-", 쿼리1[[#This Row],[공정명]])</f>
        <v>20241007-900005-제대</v>
      </c>
      <c r="C4196">
        <v>2</v>
      </c>
      <c r="D4196" t="s">
        <v>80</v>
      </c>
      <c r="E4196" s="1">
        <v>45572</v>
      </c>
      <c r="F4196" s="1">
        <v>45595</v>
      </c>
      <c r="G4196" s="1">
        <v>45582</v>
      </c>
      <c r="H4196" s="1">
        <v>45656</v>
      </c>
      <c r="I4196" s="1">
        <v>45589</v>
      </c>
      <c r="J4196" t="s">
        <v>31</v>
      </c>
      <c r="K4196" t="s">
        <v>39</v>
      </c>
      <c r="L4196">
        <v>450000</v>
      </c>
      <c r="M4196">
        <v>84000</v>
      </c>
      <c r="N4196">
        <v>-13</v>
      </c>
      <c r="O4196" t="s">
        <v>673</v>
      </c>
      <c r="P4196" t="s">
        <v>676</v>
      </c>
      <c r="Q4196" t="s">
        <v>42</v>
      </c>
      <c r="R4196" t="s">
        <v>199</v>
      </c>
      <c r="S4196" t="s">
        <v>256</v>
      </c>
      <c r="T4196">
        <v>450000</v>
      </c>
    </row>
    <row r="4197" spans="1:20" x14ac:dyDescent="0.3">
      <c r="A4197" t="s">
        <v>681</v>
      </c>
      <c r="B4197" t="str">
        <f>_xlfn.CONCAT(쿼리1[[#This Row],[주문번호]], "-", 쿼리1[[#This Row],[공정명]])</f>
        <v>20241007-900005-제대</v>
      </c>
      <c r="C4197">
        <v>2</v>
      </c>
      <c r="D4197" t="s">
        <v>80</v>
      </c>
      <c r="E4197" s="1">
        <v>45572</v>
      </c>
      <c r="F4197" s="1">
        <v>45595</v>
      </c>
      <c r="G4197" s="1">
        <v>45586</v>
      </c>
      <c r="H4197" s="1">
        <v>45656</v>
      </c>
      <c r="I4197" s="1">
        <v>45589</v>
      </c>
      <c r="J4197" t="s">
        <v>31</v>
      </c>
      <c r="K4197" t="s">
        <v>39</v>
      </c>
      <c r="L4197">
        <v>450000</v>
      </c>
      <c r="M4197">
        <v>84000</v>
      </c>
      <c r="N4197">
        <v>-9</v>
      </c>
      <c r="O4197" t="s">
        <v>673</v>
      </c>
      <c r="P4197" t="s">
        <v>676</v>
      </c>
      <c r="Q4197" t="s">
        <v>42</v>
      </c>
      <c r="R4197" t="s">
        <v>199</v>
      </c>
      <c r="S4197" t="s">
        <v>256</v>
      </c>
      <c r="T4197">
        <v>450000</v>
      </c>
    </row>
    <row r="4198" spans="1:20" x14ac:dyDescent="0.3">
      <c r="A4198" t="s">
        <v>681</v>
      </c>
      <c r="B4198" t="str">
        <f>_xlfn.CONCAT(쿼리1[[#This Row],[주문번호]], "-", 쿼리1[[#This Row],[공정명]])</f>
        <v>20241007-900005-제대</v>
      </c>
      <c r="C4198">
        <v>2</v>
      </c>
      <c r="D4198" t="s">
        <v>80</v>
      </c>
      <c r="E4198" s="1">
        <v>45572</v>
      </c>
      <c r="F4198" s="1">
        <v>45595</v>
      </c>
      <c r="G4198" s="1">
        <v>45587</v>
      </c>
      <c r="H4198" s="1">
        <v>45656</v>
      </c>
      <c r="I4198" s="1">
        <v>45589</v>
      </c>
      <c r="J4198" t="s">
        <v>31</v>
      </c>
      <c r="K4198" t="s">
        <v>39</v>
      </c>
      <c r="L4198">
        <v>450000</v>
      </c>
      <c r="M4198">
        <v>84000</v>
      </c>
      <c r="N4198">
        <v>-8</v>
      </c>
      <c r="O4198" t="s">
        <v>673</v>
      </c>
      <c r="P4198" t="s">
        <v>676</v>
      </c>
      <c r="Q4198" t="s">
        <v>42</v>
      </c>
      <c r="R4198" t="s">
        <v>199</v>
      </c>
      <c r="S4198" t="s">
        <v>256</v>
      </c>
      <c r="T4198">
        <v>450000</v>
      </c>
    </row>
    <row r="4199" spans="1:20" x14ac:dyDescent="0.3">
      <c r="A4199" t="s">
        <v>681</v>
      </c>
      <c r="B4199" t="str">
        <f>_xlfn.CONCAT(쿼리1[[#This Row],[주문번호]], "-", 쿼리1[[#This Row],[공정명]])</f>
        <v>20241007-900005-제대</v>
      </c>
      <c r="C4199">
        <v>2</v>
      </c>
      <c r="D4199" t="s">
        <v>80</v>
      </c>
      <c r="E4199" s="1">
        <v>45572</v>
      </c>
      <c r="F4199" s="1">
        <v>45595</v>
      </c>
      <c r="G4199" s="1">
        <v>45588</v>
      </c>
      <c r="H4199" s="1">
        <v>45656</v>
      </c>
      <c r="I4199" s="1">
        <v>45589</v>
      </c>
      <c r="J4199" t="s">
        <v>31</v>
      </c>
      <c r="K4199" t="s">
        <v>39</v>
      </c>
      <c r="L4199">
        <v>450000</v>
      </c>
      <c r="M4199">
        <v>84000</v>
      </c>
      <c r="N4199">
        <v>-7</v>
      </c>
      <c r="O4199" t="s">
        <v>673</v>
      </c>
      <c r="P4199" t="s">
        <v>676</v>
      </c>
      <c r="Q4199" t="s">
        <v>42</v>
      </c>
      <c r="R4199" t="s">
        <v>199</v>
      </c>
      <c r="S4199" t="s">
        <v>256</v>
      </c>
      <c r="T4199">
        <v>450000</v>
      </c>
    </row>
    <row r="4200" spans="1:20" x14ac:dyDescent="0.3">
      <c r="A4200" t="s">
        <v>681</v>
      </c>
      <c r="B4200" t="str">
        <f>_xlfn.CONCAT(쿼리1[[#This Row],[주문번호]], "-", 쿼리1[[#This Row],[공정명]])</f>
        <v>20241007-900005-제대</v>
      </c>
      <c r="C4200">
        <v>2</v>
      </c>
      <c r="D4200" t="s">
        <v>80</v>
      </c>
      <c r="E4200" s="1">
        <v>45572</v>
      </c>
      <c r="F4200" s="1">
        <v>45595</v>
      </c>
      <c r="G4200" s="1">
        <v>45589</v>
      </c>
      <c r="H4200" s="1">
        <v>45656</v>
      </c>
      <c r="I4200" s="1">
        <v>45589</v>
      </c>
      <c r="J4200" t="s">
        <v>31</v>
      </c>
      <c r="K4200" t="s">
        <v>39</v>
      </c>
      <c r="L4200">
        <v>450000</v>
      </c>
      <c r="M4200">
        <v>100800</v>
      </c>
      <c r="N4200">
        <v>-6</v>
      </c>
      <c r="O4200" t="s">
        <v>673</v>
      </c>
      <c r="P4200" t="s">
        <v>676</v>
      </c>
      <c r="Q4200" t="s">
        <v>42</v>
      </c>
      <c r="R4200" t="s">
        <v>199</v>
      </c>
      <c r="S4200" t="s">
        <v>256</v>
      </c>
      <c r="T4200">
        <v>450000</v>
      </c>
    </row>
    <row r="4201" spans="1:20" x14ac:dyDescent="0.3">
      <c r="A4201" t="s">
        <v>4762</v>
      </c>
      <c r="B4201" t="str">
        <f>_xlfn.CONCAT(쿼리1[[#This Row],[주문번호]], "-", 쿼리1[[#This Row],[공정명]])</f>
        <v>20241007-910513-제대</v>
      </c>
      <c r="C4201">
        <v>2</v>
      </c>
      <c r="D4201" t="s">
        <v>80</v>
      </c>
      <c r="E4201" s="1">
        <v>45572</v>
      </c>
      <c r="F4201" s="1">
        <v>45587</v>
      </c>
      <c r="G4201" s="1">
        <v>45589</v>
      </c>
      <c r="H4201" s="1">
        <v>45656</v>
      </c>
      <c r="I4201" s="1">
        <v>45590</v>
      </c>
      <c r="J4201" t="s">
        <v>31</v>
      </c>
      <c r="K4201" t="s">
        <v>32</v>
      </c>
      <c r="L4201">
        <v>90000</v>
      </c>
      <c r="M4201">
        <v>45000</v>
      </c>
      <c r="N4201">
        <v>2</v>
      </c>
      <c r="O4201" t="s">
        <v>4440</v>
      </c>
      <c r="P4201" t="s">
        <v>737</v>
      </c>
      <c r="Q4201" t="s">
        <v>42</v>
      </c>
      <c r="R4201" t="s">
        <v>199</v>
      </c>
      <c r="S4201" t="s">
        <v>256</v>
      </c>
      <c r="T4201">
        <v>90000</v>
      </c>
    </row>
    <row r="4202" spans="1:20" x14ac:dyDescent="0.3">
      <c r="A4202" t="s">
        <v>2672</v>
      </c>
      <c r="B4202" t="str">
        <f>_xlfn.CONCAT(쿼리1[[#This Row],[주문번호]], "-", 쿼리1[[#This Row],[공정명]])</f>
        <v>20241107-1000168256-분단</v>
      </c>
      <c r="C4202">
        <v>2</v>
      </c>
      <c r="D4202" t="s">
        <v>196</v>
      </c>
      <c r="E4202" s="1">
        <v>45603</v>
      </c>
      <c r="F4202" s="1">
        <v>45615</v>
      </c>
      <c r="G4202" s="1">
        <v>45608</v>
      </c>
      <c r="H4202" s="1">
        <v>45656</v>
      </c>
      <c r="I4202" s="1">
        <v>45611</v>
      </c>
      <c r="J4202" t="s">
        <v>31</v>
      </c>
      <c r="K4202" t="s">
        <v>39</v>
      </c>
      <c r="L4202">
        <v>12000</v>
      </c>
      <c r="M4202">
        <v>12000</v>
      </c>
      <c r="N4202">
        <v>-7</v>
      </c>
      <c r="O4202" t="s">
        <v>915</v>
      </c>
      <c r="P4202" t="s">
        <v>2664</v>
      </c>
      <c r="Q4202" t="s">
        <v>2665</v>
      </c>
      <c r="R4202" t="s">
        <v>26</v>
      </c>
      <c r="S4202" t="s">
        <v>4391</v>
      </c>
      <c r="T4202">
        <v>53333</v>
      </c>
    </row>
    <row r="4203" spans="1:20" x14ac:dyDescent="0.3">
      <c r="A4203" t="s">
        <v>4763</v>
      </c>
      <c r="B4203" t="str">
        <f>_xlfn.CONCAT(쿼리1[[#This Row],[주문번호]], "-", 쿼리1[[#This Row],[공정명]])</f>
        <v>20241223-2000147227-분단</v>
      </c>
      <c r="C4203">
        <v>1</v>
      </c>
      <c r="D4203" t="s">
        <v>196</v>
      </c>
      <c r="E4203" s="1">
        <v>45649</v>
      </c>
      <c r="F4203" s="1">
        <v>45650</v>
      </c>
      <c r="G4203" s="1"/>
      <c r="H4203" s="1">
        <v>45656</v>
      </c>
      <c r="I4203" s="1"/>
      <c r="J4203" t="s">
        <v>21</v>
      </c>
      <c r="K4203" t="s">
        <v>22</v>
      </c>
      <c r="L4203">
        <v>2000</v>
      </c>
      <c r="O4203" t="s">
        <v>246</v>
      </c>
      <c r="P4203" t="s">
        <v>4481</v>
      </c>
      <c r="Q4203" t="s">
        <v>42</v>
      </c>
      <c r="R4203" t="s">
        <v>26</v>
      </c>
      <c r="S4203" t="s">
        <v>4391</v>
      </c>
      <c r="T4203">
        <v>120</v>
      </c>
    </row>
    <row r="4204" spans="1:20" x14ac:dyDescent="0.3">
      <c r="A4204" t="s">
        <v>4764</v>
      </c>
      <c r="B4204" t="str">
        <f>_xlfn.CONCAT(쿼리1[[#This Row],[주문번호]], "-", 쿼리1[[#This Row],[공정명]])</f>
        <v>20241226-1119P0160-분단</v>
      </c>
      <c r="C4204">
        <v>4</v>
      </c>
      <c r="D4204" t="s">
        <v>196</v>
      </c>
      <c r="E4204" s="1">
        <v>45652</v>
      </c>
      <c r="F4204" s="1">
        <v>45664</v>
      </c>
      <c r="G4204" s="1"/>
      <c r="H4204" s="1">
        <v>45656</v>
      </c>
      <c r="I4204" s="1"/>
      <c r="J4204" t="s">
        <v>21</v>
      </c>
      <c r="K4204" t="s">
        <v>282</v>
      </c>
      <c r="L4204">
        <v>8000</v>
      </c>
      <c r="O4204" t="s">
        <v>1533</v>
      </c>
      <c r="P4204" t="s">
        <v>4666</v>
      </c>
      <c r="Q4204" t="s">
        <v>4667</v>
      </c>
      <c r="R4204" t="s">
        <v>26</v>
      </c>
      <c r="S4204" t="s">
        <v>4391</v>
      </c>
      <c r="T4204">
        <v>32</v>
      </c>
    </row>
    <row r="4205" spans="1:20" x14ac:dyDescent="0.3">
      <c r="A4205" t="s">
        <v>4765</v>
      </c>
      <c r="B4205" t="str">
        <f>_xlfn.CONCAT(쿼리1[[#This Row],[주문번호]], "-", 쿼리1[[#This Row],[공정명]])</f>
        <v>20241025-2000159648-분단</v>
      </c>
      <c r="C4205">
        <v>3</v>
      </c>
      <c r="D4205" t="s">
        <v>196</v>
      </c>
      <c r="E4205" s="1">
        <v>45590</v>
      </c>
      <c r="F4205" s="1">
        <v>45594</v>
      </c>
      <c r="G4205" s="1">
        <v>45605</v>
      </c>
      <c r="H4205" s="1">
        <v>45656</v>
      </c>
      <c r="I4205" s="1">
        <v>45610</v>
      </c>
      <c r="J4205" t="s">
        <v>31</v>
      </c>
      <c r="K4205" t="s">
        <v>32</v>
      </c>
      <c r="L4205">
        <v>120000</v>
      </c>
      <c r="M4205">
        <v>60000</v>
      </c>
      <c r="N4205">
        <v>11</v>
      </c>
      <c r="O4205" t="s">
        <v>4459</v>
      </c>
      <c r="P4205" t="s">
        <v>4531</v>
      </c>
      <c r="Q4205" t="s">
        <v>4532</v>
      </c>
      <c r="R4205" t="s">
        <v>26</v>
      </c>
      <c r="S4205" t="s">
        <v>4391</v>
      </c>
      <c r="T4205">
        <v>240</v>
      </c>
    </row>
    <row r="4206" spans="1:20" x14ac:dyDescent="0.3">
      <c r="A4206" t="s">
        <v>4765</v>
      </c>
      <c r="B4206" t="str">
        <f>_xlfn.CONCAT(쿼리1[[#This Row],[주문번호]], "-", 쿼리1[[#This Row],[공정명]])</f>
        <v>20241025-2000159648-분단</v>
      </c>
      <c r="C4206">
        <v>3</v>
      </c>
      <c r="D4206" t="s">
        <v>196</v>
      </c>
      <c r="E4206" s="1">
        <v>45590</v>
      </c>
      <c r="F4206" s="1">
        <v>45594</v>
      </c>
      <c r="G4206" s="1">
        <v>45610</v>
      </c>
      <c r="H4206" s="1">
        <v>45656</v>
      </c>
      <c r="I4206" s="1">
        <v>45610</v>
      </c>
      <c r="J4206" t="s">
        <v>31</v>
      </c>
      <c r="K4206" t="s">
        <v>32</v>
      </c>
      <c r="L4206">
        <v>120000</v>
      </c>
      <c r="M4206">
        <v>60000</v>
      </c>
      <c r="N4206">
        <v>16</v>
      </c>
      <c r="O4206" t="s">
        <v>4459</v>
      </c>
      <c r="P4206" t="s">
        <v>4531</v>
      </c>
      <c r="Q4206" t="s">
        <v>4532</v>
      </c>
      <c r="R4206" t="s">
        <v>26</v>
      </c>
      <c r="S4206" t="s">
        <v>4391</v>
      </c>
      <c r="T4206">
        <v>240</v>
      </c>
    </row>
    <row r="4207" spans="1:20" x14ac:dyDescent="0.3">
      <c r="A4207" t="s">
        <v>4766</v>
      </c>
      <c r="B4207" t="str">
        <f>_xlfn.CONCAT(쿼리1[[#This Row],[주문번호]], "-", 쿼리1[[#This Row],[공정명]])</f>
        <v>20241030-1000165926-분단</v>
      </c>
      <c r="C4207">
        <v>4</v>
      </c>
      <c r="D4207" t="s">
        <v>196</v>
      </c>
      <c r="E4207" s="1">
        <v>45595</v>
      </c>
      <c r="F4207" s="1">
        <v>45607</v>
      </c>
      <c r="G4207" s="1">
        <v>45610</v>
      </c>
      <c r="H4207" s="1">
        <v>45656</v>
      </c>
      <c r="I4207" s="1">
        <v>45621</v>
      </c>
      <c r="J4207" t="s">
        <v>31</v>
      </c>
      <c r="K4207" t="s">
        <v>32</v>
      </c>
      <c r="L4207">
        <v>30000</v>
      </c>
      <c r="M4207">
        <v>30000</v>
      </c>
      <c r="N4207">
        <v>3</v>
      </c>
      <c r="O4207" t="s">
        <v>1403</v>
      </c>
      <c r="P4207" t="s">
        <v>1404</v>
      </c>
      <c r="Q4207" t="s">
        <v>4244</v>
      </c>
      <c r="R4207" t="s">
        <v>26</v>
      </c>
      <c r="S4207" t="s">
        <v>4391</v>
      </c>
      <c r="T4207">
        <v>60</v>
      </c>
    </row>
    <row r="4208" spans="1:20" x14ac:dyDescent="0.3">
      <c r="A4208" t="s">
        <v>4767</v>
      </c>
      <c r="B4208" t="str">
        <f>_xlfn.CONCAT(쿼리1[[#This Row],[주문번호]], "-", 쿼리1[[#This Row],[공정명]])</f>
        <v>20241115-1000169568-분단</v>
      </c>
      <c r="C4208">
        <v>4</v>
      </c>
      <c r="D4208" t="s">
        <v>196</v>
      </c>
      <c r="E4208" s="1">
        <v>45611</v>
      </c>
      <c r="F4208" s="1">
        <v>45621</v>
      </c>
      <c r="G4208" s="1"/>
      <c r="H4208" s="1">
        <v>45656</v>
      </c>
      <c r="I4208" s="1">
        <v>45616</v>
      </c>
      <c r="J4208" t="s">
        <v>21</v>
      </c>
      <c r="K4208" t="s">
        <v>22</v>
      </c>
      <c r="L4208">
        <v>8000</v>
      </c>
      <c r="O4208" t="s">
        <v>1407</v>
      </c>
      <c r="P4208" t="s">
        <v>4043</v>
      </c>
      <c r="Q4208" t="s">
        <v>4044</v>
      </c>
      <c r="R4208" t="s">
        <v>26</v>
      </c>
      <c r="S4208" t="s">
        <v>4391</v>
      </c>
      <c r="T4208">
        <v>32</v>
      </c>
    </row>
    <row r="4209" spans="1:20" x14ac:dyDescent="0.3">
      <c r="A4209" t="s">
        <v>4768</v>
      </c>
      <c r="B4209" t="str">
        <f>_xlfn.CONCAT(쿼리1[[#This Row],[주문번호]], "-", 쿼리1[[#This Row],[공정명]])</f>
        <v>20241211-1000138622-분단</v>
      </c>
      <c r="C4209">
        <v>4</v>
      </c>
      <c r="D4209" t="s">
        <v>196</v>
      </c>
      <c r="E4209" s="1">
        <v>45637</v>
      </c>
      <c r="F4209" s="1">
        <v>45649</v>
      </c>
      <c r="G4209" s="1">
        <v>45650</v>
      </c>
      <c r="H4209" s="1">
        <v>45656</v>
      </c>
      <c r="I4209" s="1">
        <v>45650</v>
      </c>
      <c r="J4209" t="s">
        <v>31</v>
      </c>
      <c r="K4209" t="s">
        <v>32</v>
      </c>
      <c r="L4209">
        <v>80000</v>
      </c>
      <c r="M4209">
        <v>80000</v>
      </c>
      <c r="N4209">
        <v>1</v>
      </c>
      <c r="O4209" t="s">
        <v>536</v>
      </c>
      <c r="P4209" t="s">
        <v>3929</v>
      </c>
      <c r="Q4209" t="s">
        <v>3930</v>
      </c>
      <c r="R4209" t="s">
        <v>26</v>
      </c>
      <c r="S4209" t="s">
        <v>4391</v>
      </c>
      <c r="T4209">
        <v>320</v>
      </c>
    </row>
    <row r="4210" spans="1:20" x14ac:dyDescent="0.3">
      <c r="A4210" t="s">
        <v>4769</v>
      </c>
      <c r="B4210" t="str">
        <f>_xlfn.CONCAT(쿼리1[[#This Row],[주문번호]], "-", 쿼리1[[#This Row],[공정명]])</f>
        <v>20241227-1000144500-분단</v>
      </c>
      <c r="C4210">
        <v>4</v>
      </c>
      <c r="D4210" t="s">
        <v>196</v>
      </c>
      <c r="E4210" s="1">
        <v>45653</v>
      </c>
      <c r="F4210" s="1">
        <v>45666</v>
      </c>
      <c r="G4210" s="1"/>
      <c r="H4210" s="1">
        <v>45656</v>
      </c>
      <c r="I4210" s="1"/>
      <c r="J4210" t="s">
        <v>21</v>
      </c>
      <c r="K4210" t="s">
        <v>282</v>
      </c>
      <c r="L4210">
        <v>8000</v>
      </c>
      <c r="O4210" t="s">
        <v>3853</v>
      </c>
      <c r="P4210" t="s">
        <v>4260</v>
      </c>
      <c r="Q4210" t="s">
        <v>4770</v>
      </c>
      <c r="R4210" t="s">
        <v>26</v>
      </c>
      <c r="S4210" t="s">
        <v>4391</v>
      </c>
      <c r="T4210">
        <v>32</v>
      </c>
    </row>
    <row r="4211" spans="1:20" x14ac:dyDescent="0.3">
      <c r="A4211" t="s">
        <v>4771</v>
      </c>
      <c r="B4211" t="str">
        <f>_xlfn.CONCAT(쿼리1[[#This Row],[주문번호]], "-", 쿼리1[[#This Row],[공정명]])</f>
        <v>20241227-2000160538-분단</v>
      </c>
      <c r="C4211">
        <v>3</v>
      </c>
      <c r="D4211" t="s">
        <v>196</v>
      </c>
      <c r="E4211" s="1">
        <v>45653</v>
      </c>
      <c r="F4211" s="1">
        <v>45659</v>
      </c>
      <c r="G4211" s="1"/>
      <c r="H4211" s="1">
        <v>45656</v>
      </c>
      <c r="I4211" s="1"/>
      <c r="J4211" t="s">
        <v>21</v>
      </c>
      <c r="K4211" t="s">
        <v>282</v>
      </c>
      <c r="L4211">
        <v>18000</v>
      </c>
      <c r="O4211" t="s">
        <v>832</v>
      </c>
      <c r="P4211" t="s">
        <v>4528</v>
      </c>
      <c r="Q4211" t="s">
        <v>4529</v>
      </c>
      <c r="R4211" t="s">
        <v>26</v>
      </c>
      <c r="S4211" t="s">
        <v>4391</v>
      </c>
      <c r="T4211">
        <v>360</v>
      </c>
    </row>
    <row r="4212" spans="1:20" x14ac:dyDescent="0.3">
      <c r="A4212" t="s">
        <v>4772</v>
      </c>
      <c r="B4212" t="str">
        <f>_xlfn.CONCAT(쿼리1[[#This Row],[주문번호]], "-", 쿼리1[[#This Row],[공정명]])</f>
        <v>20241104-1000159472-분단</v>
      </c>
      <c r="C4212">
        <v>4</v>
      </c>
      <c r="D4212" t="s">
        <v>196</v>
      </c>
      <c r="E4212" s="1">
        <v>45600</v>
      </c>
      <c r="F4212" s="1">
        <v>45610</v>
      </c>
      <c r="G4212" s="1">
        <v>45614</v>
      </c>
      <c r="H4212" s="1">
        <v>45656</v>
      </c>
      <c r="I4212" s="1">
        <v>45614</v>
      </c>
      <c r="J4212" t="s">
        <v>31</v>
      </c>
      <c r="K4212" t="s">
        <v>32</v>
      </c>
      <c r="L4212">
        <v>8000</v>
      </c>
      <c r="M4212">
        <v>6000</v>
      </c>
      <c r="N4212">
        <v>4</v>
      </c>
      <c r="O4212" t="s">
        <v>1533</v>
      </c>
      <c r="P4212" t="s">
        <v>4260</v>
      </c>
      <c r="Q4212" t="s">
        <v>4773</v>
      </c>
      <c r="R4212" t="s">
        <v>26</v>
      </c>
      <c r="S4212" t="s">
        <v>4391</v>
      </c>
      <c r="T4212">
        <v>32</v>
      </c>
    </row>
    <row r="4213" spans="1:20" x14ac:dyDescent="0.3">
      <c r="A4213" t="s">
        <v>4774</v>
      </c>
      <c r="B4213" t="str">
        <f>_xlfn.CONCAT(쿼리1[[#This Row],[주문번호]], "-", 쿼리1[[#This Row],[공정명]])</f>
        <v>20241115-1000169561-분단</v>
      </c>
      <c r="C4213">
        <v>4</v>
      </c>
      <c r="D4213" t="s">
        <v>196</v>
      </c>
      <c r="E4213" s="1">
        <v>45611</v>
      </c>
      <c r="F4213" s="1">
        <v>45621</v>
      </c>
      <c r="G4213" s="1"/>
      <c r="H4213" s="1">
        <v>45656</v>
      </c>
      <c r="I4213" s="1">
        <v>45616</v>
      </c>
      <c r="J4213" t="s">
        <v>21</v>
      </c>
      <c r="K4213" t="s">
        <v>22</v>
      </c>
      <c r="L4213">
        <v>8000</v>
      </c>
      <c r="O4213" t="s">
        <v>1407</v>
      </c>
      <c r="P4213" t="s">
        <v>4043</v>
      </c>
      <c r="Q4213" t="s">
        <v>4071</v>
      </c>
      <c r="R4213" t="s">
        <v>26</v>
      </c>
      <c r="S4213" t="s">
        <v>4391</v>
      </c>
      <c r="T4213">
        <v>32</v>
      </c>
    </row>
    <row r="4214" spans="1:20" x14ac:dyDescent="0.3">
      <c r="A4214" t="s">
        <v>4302</v>
      </c>
      <c r="B4214" t="str">
        <f>_xlfn.CONCAT(쿼리1[[#This Row],[주문번호]], "-", 쿼리1[[#This Row],[공정명]])</f>
        <v>20241202-1000161651-분단</v>
      </c>
      <c r="C4214">
        <v>4</v>
      </c>
      <c r="D4214" t="s">
        <v>196</v>
      </c>
      <c r="E4214" s="1">
        <v>45628</v>
      </c>
      <c r="F4214" s="1">
        <v>45637</v>
      </c>
      <c r="G4214" s="1">
        <v>45642</v>
      </c>
      <c r="H4214" s="1">
        <v>45656</v>
      </c>
      <c r="I4214" s="1">
        <v>45642</v>
      </c>
      <c r="J4214" t="s">
        <v>31</v>
      </c>
      <c r="K4214" t="s">
        <v>32</v>
      </c>
      <c r="L4214">
        <v>4000</v>
      </c>
      <c r="M4214">
        <v>4000</v>
      </c>
      <c r="N4214">
        <v>5</v>
      </c>
      <c r="O4214" t="s">
        <v>3853</v>
      </c>
      <c r="P4214" t="s">
        <v>3923</v>
      </c>
      <c r="Q4214" t="s">
        <v>3924</v>
      </c>
      <c r="R4214" t="s">
        <v>26</v>
      </c>
      <c r="S4214" t="s">
        <v>4391</v>
      </c>
      <c r="T4214">
        <v>32</v>
      </c>
    </row>
    <row r="4215" spans="1:20" x14ac:dyDescent="0.3">
      <c r="A4215" t="s">
        <v>4775</v>
      </c>
      <c r="B4215" t="str">
        <f>_xlfn.CONCAT(쿼리1[[#This Row],[주문번호]], "-", 쿼리1[[#This Row],[공정명]])</f>
        <v>20241202-1000168693-분단</v>
      </c>
      <c r="C4215">
        <v>4</v>
      </c>
      <c r="D4215" t="s">
        <v>196</v>
      </c>
      <c r="E4215" s="1">
        <v>45628</v>
      </c>
      <c r="F4215" s="1">
        <v>45637</v>
      </c>
      <c r="G4215" s="1">
        <v>45642</v>
      </c>
      <c r="H4215" s="1">
        <v>45656</v>
      </c>
      <c r="I4215" s="1">
        <v>45642</v>
      </c>
      <c r="J4215" t="s">
        <v>31</v>
      </c>
      <c r="K4215" t="s">
        <v>32</v>
      </c>
      <c r="L4215">
        <v>4000</v>
      </c>
      <c r="M4215">
        <v>4000</v>
      </c>
      <c r="N4215">
        <v>5</v>
      </c>
      <c r="O4215" t="s">
        <v>3255</v>
      </c>
      <c r="P4215" t="s">
        <v>4776</v>
      </c>
      <c r="Q4215" t="s">
        <v>4777</v>
      </c>
      <c r="R4215" t="s">
        <v>26</v>
      </c>
      <c r="S4215" t="s">
        <v>4391</v>
      </c>
      <c r="T4215">
        <v>16</v>
      </c>
    </row>
    <row r="4216" spans="1:20" x14ac:dyDescent="0.3">
      <c r="A4216" t="s">
        <v>4778</v>
      </c>
      <c r="B4216" t="str">
        <f>_xlfn.CONCAT(쿼리1[[#This Row],[주문번호]], "-", 쿼리1[[#This Row],[공정명]])</f>
        <v>20241206-1000152145-분단</v>
      </c>
      <c r="C4216">
        <v>4</v>
      </c>
      <c r="D4216" t="s">
        <v>196</v>
      </c>
      <c r="E4216" s="1">
        <v>45632</v>
      </c>
      <c r="F4216" s="1">
        <v>45644</v>
      </c>
      <c r="G4216" s="1">
        <v>45644</v>
      </c>
      <c r="H4216" s="1">
        <v>45656</v>
      </c>
      <c r="I4216" s="1">
        <v>45644</v>
      </c>
      <c r="J4216" t="s">
        <v>31</v>
      </c>
      <c r="K4216" t="s">
        <v>39</v>
      </c>
      <c r="L4216">
        <v>4000</v>
      </c>
      <c r="M4216">
        <v>4000</v>
      </c>
      <c r="N4216">
        <v>0</v>
      </c>
      <c r="O4216" t="s">
        <v>3920</v>
      </c>
      <c r="P4216" t="s">
        <v>3911</v>
      </c>
      <c r="Q4216" t="s">
        <v>4779</v>
      </c>
      <c r="R4216" t="s">
        <v>26</v>
      </c>
      <c r="S4216" t="s">
        <v>4391</v>
      </c>
      <c r="T4216">
        <v>16</v>
      </c>
    </row>
    <row r="4217" spans="1:20" x14ac:dyDescent="0.3">
      <c r="A4217" t="s">
        <v>4780</v>
      </c>
      <c r="B4217" t="str">
        <f>_xlfn.CONCAT(쿼리1[[#This Row],[주문번호]], "-", 쿼리1[[#This Row],[공정명]])</f>
        <v>20241209-1000169989-분단</v>
      </c>
      <c r="C4217">
        <v>2</v>
      </c>
      <c r="D4217" t="s">
        <v>196</v>
      </c>
      <c r="E4217" s="1">
        <v>45635</v>
      </c>
      <c r="F4217" s="1">
        <v>45645</v>
      </c>
      <c r="G4217" s="1">
        <v>45645</v>
      </c>
      <c r="H4217" s="1">
        <v>45656</v>
      </c>
      <c r="I4217" s="1">
        <v>45645</v>
      </c>
      <c r="J4217" t="s">
        <v>31</v>
      </c>
      <c r="K4217" t="s">
        <v>39</v>
      </c>
      <c r="L4217">
        <v>4000</v>
      </c>
      <c r="M4217">
        <v>4000</v>
      </c>
      <c r="N4217">
        <v>0</v>
      </c>
      <c r="O4217" t="s">
        <v>1533</v>
      </c>
      <c r="P4217" t="s">
        <v>4781</v>
      </c>
      <c r="Q4217" t="s">
        <v>4409</v>
      </c>
      <c r="R4217" t="s">
        <v>26</v>
      </c>
      <c r="S4217" t="s">
        <v>4391</v>
      </c>
      <c r="T4217">
        <v>16</v>
      </c>
    </row>
    <row r="4218" spans="1:20" x14ac:dyDescent="0.3">
      <c r="A4218" t="s">
        <v>4289</v>
      </c>
      <c r="B4218" t="str">
        <f>_xlfn.CONCAT(쿼리1[[#This Row],[주문번호]], "-", 쿼리1[[#This Row],[공정명]])</f>
        <v>20241203-1000153049-합지</v>
      </c>
      <c r="C4218">
        <v>3</v>
      </c>
      <c r="D4218" t="s">
        <v>60</v>
      </c>
      <c r="E4218" s="1">
        <v>45629</v>
      </c>
      <c r="F4218" s="1">
        <v>45638</v>
      </c>
      <c r="G4218" s="1">
        <v>45635</v>
      </c>
      <c r="H4218" s="1">
        <v>45656</v>
      </c>
      <c r="I4218" s="1">
        <v>45635</v>
      </c>
      <c r="J4218" t="s">
        <v>31</v>
      </c>
      <c r="K4218" t="s">
        <v>39</v>
      </c>
      <c r="L4218">
        <v>6000</v>
      </c>
      <c r="M4218">
        <v>6000</v>
      </c>
      <c r="N4218">
        <v>-3</v>
      </c>
      <c r="O4218" t="s">
        <v>1407</v>
      </c>
      <c r="P4218" t="s">
        <v>1411</v>
      </c>
      <c r="Q4218" t="s">
        <v>1412</v>
      </c>
      <c r="R4218" t="s">
        <v>758</v>
      </c>
      <c r="S4218" t="s">
        <v>190</v>
      </c>
      <c r="T4218">
        <v>12</v>
      </c>
    </row>
    <row r="4219" spans="1:20" x14ac:dyDescent="0.3">
      <c r="A4219" t="s">
        <v>4289</v>
      </c>
      <c r="B4219" t="str">
        <f>_xlfn.CONCAT(쿼리1[[#This Row],[주문번호]], "-", 쿼리1[[#This Row],[공정명]])</f>
        <v>20241203-1000153049-분단</v>
      </c>
      <c r="C4219">
        <v>4</v>
      </c>
      <c r="D4219" t="s">
        <v>196</v>
      </c>
      <c r="E4219" s="1">
        <v>45629</v>
      </c>
      <c r="F4219" s="1">
        <v>45639</v>
      </c>
      <c r="G4219" s="1"/>
      <c r="H4219" s="1">
        <v>45656</v>
      </c>
      <c r="I4219" s="1">
        <v>45635</v>
      </c>
      <c r="J4219" t="s">
        <v>21</v>
      </c>
      <c r="K4219" t="s">
        <v>22</v>
      </c>
      <c r="L4219">
        <v>6000</v>
      </c>
      <c r="O4219" t="s">
        <v>1407</v>
      </c>
      <c r="P4219" t="s">
        <v>1411</v>
      </c>
      <c r="Q4219" t="s">
        <v>1412</v>
      </c>
      <c r="R4219" t="s">
        <v>758</v>
      </c>
      <c r="S4219" t="s">
        <v>190</v>
      </c>
      <c r="T4219">
        <v>12</v>
      </c>
    </row>
    <row r="4220" spans="1:20" x14ac:dyDescent="0.3">
      <c r="A4220" t="s">
        <v>4290</v>
      </c>
      <c r="B4220" t="str">
        <f>_xlfn.CONCAT(쿼리1[[#This Row],[주문번호]], "-", 쿼리1[[#This Row],[공정명]])</f>
        <v>20241204-1000168510-합지</v>
      </c>
      <c r="C4220">
        <v>3</v>
      </c>
      <c r="D4220" t="s">
        <v>60</v>
      </c>
      <c r="E4220" s="1">
        <v>45630</v>
      </c>
      <c r="F4220" s="1">
        <v>45639</v>
      </c>
      <c r="G4220" s="1">
        <v>45636</v>
      </c>
      <c r="H4220" s="1">
        <v>45656</v>
      </c>
      <c r="I4220" s="1">
        <v>45636</v>
      </c>
      <c r="J4220" t="s">
        <v>31</v>
      </c>
      <c r="K4220" t="s">
        <v>39</v>
      </c>
      <c r="L4220">
        <v>6000</v>
      </c>
      <c r="M4220">
        <v>6000</v>
      </c>
      <c r="N4220">
        <v>-3</v>
      </c>
      <c r="O4220" t="s">
        <v>1407</v>
      </c>
      <c r="P4220" t="s">
        <v>1411</v>
      </c>
      <c r="Q4220" t="s">
        <v>1652</v>
      </c>
      <c r="R4220" t="s">
        <v>758</v>
      </c>
      <c r="S4220" t="s">
        <v>190</v>
      </c>
      <c r="T4220">
        <v>12</v>
      </c>
    </row>
    <row r="4221" spans="1:20" x14ac:dyDescent="0.3">
      <c r="A4221" t="s">
        <v>755</v>
      </c>
      <c r="B4221" t="str">
        <f>_xlfn.CONCAT(쿼리1[[#This Row],[주문번호]], "-", 쿼리1[[#This Row],[공정명]])</f>
        <v>20240926-1000160664-합지</v>
      </c>
      <c r="C4221">
        <v>3</v>
      </c>
      <c r="D4221" t="s">
        <v>60</v>
      </c>
      <c r="E4221" s="1">
        <v>45561</v>
      </c>
      <c r="F4221" s="1">
        <v>45572</v>
      </c>
      <c r="G4221" s="1">
        <v>45579</v>
      </c>
      <c r="H4221" s="1">
        <v>45656</v>
      </c>
      <c r="I4221" s="1">
        <v>45579</v>
      </c>
      <c r="J4221" t="s">
        <v>31</v>
      </c>
      <c r="K4221" t="s">
        <v>32</v>
      </c>
      <c r="L4221">
        <v>6000</v>
      </c>
      <c r="M4221">
        <v>6000</v>
      </c>
      <c r="N4221">
        <v>7</v>
      </c>
      <c r="O4221" t="s">
        <v>536</v>
      </c>
      <c r="P4221" t="s">
        <v>756</v>
      </c>
      <c r="Q4221" t="s">
        <v>757</v>
      </c>
      <c r="R4221" t="s">
        <v>758</v>
      </c>
      <c r="S4221" t="s">
        <v>190</v>
      </c>
      <c r="T4221">
        <v>12</v>
      </c>
    </row>
    <row r="4222" spans="1:20" x14ac:dyDescent="0.3">
      <c r="A4222" t="s">
        <v>755</v>
      </c>
      <c r="B4222" t="str">
        <f>_xlfn.CONCAT(쿼리1[[#This Row],[주문번호]], "-", 쿼리1[[#This Row],[공정명]])</f>
        <v>20240926-1000160664-분단</v>
      </c>
      <c r="C4222">
        <v>4</v>
      </c>
      <c r="D4222" t="s">
        <v>196</v>
      </c>
      <c r="E4222" s="1">
        <v>45561</v>
      </c>
      <c r="F4222" s="1">
        <v>45573</v>
      </c>
      <c r="G4222" s="1">
        <v>45579</v>
      </c>
      <c r="H4222" s="1">
        <v>45656</v>
      </c>
      <c r="I4222" s="1">
        <v>45579</v>
      </c>
      <c r="J4222" t="s">
        <v>31</v>
      </c>
      <c r="K4222" t="s">
        <v>32</v>
      </c>
      <c r="L4222">
        <v>6000</v>
      </c>
      <c r="M4222">
        <v>6000</v>
      </c>
      <c r="N4222">
        <v>6</v>
      </c>
      <c r="O4222" t="s">
        <v>536</v>
      </c>
      <c r="P4222" t="s">
        <v>756</v>
      </c>
      <c r="Q4222" t="s">
        <v>757</v>
      </c>
      <c r="R4222" t="s">
        <v>758</v>
      </c>
      <c r="S4222" t="s">
        <v>190</v>
      </c>
      <c r="T4222">
        <v>12</v>
      </c>
    </row>
    <row r="4223" spans="1:20" x14ac:dyDescent="0.3">
      <c r="A4223" t="s">
        <v>4291</v>
      </c>
      <c r="B4223" t="str">
        <f>_xlfn.CONCAT(쿼리1[[#This Row],[주문번호]], "-", 쿼리1[[#This Row],[공정명]])</f>
        <v>20241008-1000169275-합지</v>
      </c>
      <c r="C4223">
        <v>3</v>
      </c>
      <c r="D4223" t="s">
        <v>60</v>
      </c>
      <c r="E4223" s="1">
        <v>45573</v>
      </c>
      <c r="F4223" s="1">
        <v>45582</v>
      </c>
      <c r="G4223" s="1">
        <v>45579</v>
      </c>
      <c r="H4223" s="1">
        <v>45656</v>
      </c>
      <c r="I4223" s="1">
        <v>45579</v>
      </c>
      <c r="J4223" t="s">
        <v>31</v>
      </c>
      <c r="K4223" t="s">
        <v>39</v>
      </c>
      <c r="L4223">
        <v>12000</v>
      </c>
      <c r="M4223">
        <v>12000</v>
      </c>
      <c r="N4223">
        <v>-3</v>
      </c>
      <c r="O4223" t="s">
        <v>1407</v>
      </c>
      <c r="P4223" t="s">
        <v>3251</v>
      </c>
      <c r="Q4223" t="s">
        <v>4285</v>
      </c>
      <c r="R4223" t="s">
        <v>758</v>
      </c>
      <c r="S4223" t="s">
        <v>190</v>
      </c>
      <c r="T4223">
        <v>24</v>
      </c>
    </row>
    <row r="4224" spans="1:20" x14ac:dyDescent="0.3">
      <c r="A4224" t="s">
        <v>4291</v>
      </c>
      <c r="B4224" t="str">
        <f>_xlfn.CONCAT(쿼리1[[#This Row],[주문번호]], "-", 쿼리1[[#This Row],[공정명]])</f>
        <v>20241008-1000169275-분단</v>
      </c>
      <c r="C4224">
        <v>4</v>
      </c>
      <c r="D4224" t="s">
        <v>196</v>
      </c>
      <c r="E4224" s="1">
        <v>45573</v>
      </c>
      <c r="F4224" s="1">
        <v>45583</v>
      </c>
      <c r="G4224" s="1">
        <v>45579</v>
      </c>
      <c r="H4224" s="1">
        <v>45656</v>
      </c>
      <c r="I4224" s="1">
        <v>45579</v>
      </c>
      <c r="J4224" t="s">
        <v>31</v>
      </c>
      <c r="K4224" t="s">
        <v>39</v>
      </c>
      <c r="L4224">
        <v>12000</v>
      </c>
      <c r="M4224">
        <v>12000</v>
      </c>
      <c r="N4224">
        <v>-4</v>
      </c>
      <c r="O4224" t="s">
        <v>1407</v>
      </c>
      <c r="P4224" t="s">
        <v>3251</v>
      </c>
      <c r="Q4224" t="s">
        <v>4285</v>
      </c>
      <c r="R4224" t="s">
        <v>758</v>
      </c>
      <c r="S4224" t="s">
        <v>190</v>
      </c>
      <c r="T4224">
        <v>24</v>
      </c>
    </row>
    <row r="4225" spans="1:20" x14ac:dyDescent="0.3">
      <c r="A4225" t="s">
        <v>4315</v>
      </c>
      <c r="B4225" t="str">
        <f>_xlfn.CONCAT(쿼리1[[#This Row],[주문번호]], "-", 쿼리1[[#This Row],[공정명]])</f>
        <v>20241107-1000153049-분단</v>
      </c>
      <c r="C4225">
        <v>4</v>
      </c>
      <c r="D4225" t="s">
        <v>196</v>
      </c>
      <c r="E4225" s="1">
        <v>45603</v>
      </c>
      <c r="F4225" s="1">
        <v>45615</v>
      </c>
      <c r="G4225" s="1">
        <v>45611</v>
      </c>
      <c r="H4225" s="1">
        <v>45656</v>
      </c>
      <c r="I4225" s="1">
        <v>45611</v>
      </c>
      <c r="J4225" t="s">
        <v>31</v>
      </c>
      <c r="K4225" t="s">
        <v>39</v>
      </c>
      <c r="L4225">
        <v>12000</v>
      </c>
      <c r="M4225">
        <v>12000</v>
      </c>
      <c r="N4225">
        <v>-4</v>
      </c>
      <c r="O4225" t="s">
        <v>1407</v>
      </c>
      <c r="P4225" t="s">
        <v>1411</v>
      </c>
      <c r="Q4225" t="s">
        <v>1412</v>
      </c>
      <c r="R4225" t="s">
        <v>758</v>
      </c>
      <c r="S4225" t="s">
        <v>190</v>
      </c>
      <c r="T4225">
        <v>24</v>
      </c>
    </row>
    <row r="4226" spans="1:20" x14ac:dyDescent="0.3">
      <c r="A4226" t="s">
        <v>4375</v>
      </c>
      <c r="B4226" t="str">
        <f>_xlfn.CONCAT(쿼리1[[#This Row],[주문번호]], "-", 쿼리1[[#This Row],[공정명]])</f>
        <v>20241125-1000153049-합지</v>
      </c>
      <c r="C4226">
        <v>3</v>
      </c>
      <c r="D4226" t="s">
        <v>60</v>
      </c>
      <c r="E4226" s="1">
        <v>45621</v>
      </c>
      <c r="F4226" s="1">
        <v>45629</v>
      </c>
      <c r="G4226" s="1">
        <v>45629</v>
      </c>
      <c r="H4226" s="1">
        <v>45656</v>
      </c>
      <c r="I4226" s="1">
        <v>45629</v>
      </c>
      <c r="J4226" t="s">
        <v>31</v>
      </c>
      <c r="K4226" t="s">
        <v>39</v>
      </c>
      <c r="L4226">
        <v>12000</v>
      </c>
      <c r="M4226">
        <v>12000</v>
      </c>
      <c r="N4226">
        <v>0</v>
      </c>
      <c r="O4226" t="s">
        <v>1407</v>
      </c>
      <c r="P4226" t="s">
        <v>1411</v>
      </c>
      <c r="Q4226" t="s">
        <v>1412</v>
      </c>
      <c r="R4226" t="s">
        <v>758</v>
      </c>
      <c r="S4226" t="s">
        <v>190</v>
      </c>
      <c r="T4226">
        <v>24</v>
      </c>
    </row>
    <row r="4227" spans="1:20" x14ac:dyDescent="0.3">
      <c r="A4227" t="s">
        <v>4375</v>
      </c>
      <c r="B4227" t="str">
        <f>_xlfn.CONCAT(쿼리1[[#This Row],[주문번호]], "-", 쿼리1[[#This Row],[공정명]])</f>
        <v>20241125-1000153049-분단</v>
      </c>
      <c r="C4227">
        <v>4</v>
      </c>
      <c r="D4227" t="s">
        <v>196</v>
      </c>
      <c r="E4227" s="1">
        <v>45621</v>
      </c>
      <c r="F4227" s="1">
        <v>45630</v>
      </c>
      <c r="G4227" s="1">
        <v>45629</v>
      </c>
      <c r="H4227" s="1">
        <v>45656</v>
      </c>
      <c r="I4227" s="1">
        <v>45629</v>
      </c>
      <c r="J4227" t="s">
        <v>31</v>
      </c>
      <c r="K4227" t="s">
        <v>39</v>
      </c>
      <c r="L4227">
        <v>12000</v>
      </c>
      <c r="M4227">
        <v>12000</v>
      </c>
      <c r="N4227">
        <v>-1</v>
      </c>
      <c r="O4227" t="s">
        <v>1407</v>
      </c>
      <c r="P4227" t="s">
        <v>1411</v>
      </c>
      <c r="Q4227" t="s">
        <v>1412</v>
      </c>
      <c r="R4227" t="s">
        <v>758</v>
      </c>
      <c r="S4227" t="s">
        <v>190</v>
      </c>
      <c r="T4227">
        <v>24</v>
      </c>
    </row>
    <row r="4228" spans="1:20" x14ac:dyDescent="0.3">
      <c r="A4228" t="s">
        <v>4376</v>
      </c>
      <c r="B4228" t="str">
        <f>_xlfn.CONCAT(쿼리1[[#This Row],[주문번호]], "-", 쿼리1[[#This Row],[공정명]])</f>
        <v>20241125-1000163056-합지</v>
      </c>
      <c r="C4228">
        <v>3</v>
      </c>
      <c r="D4228" t="s">
        <v>60</v>
      </c>
      <c r="E4228" s="1">
        <v>45621</v>
      </c>
      <c r="F4228" s="1">
        <v>45630</v>
      </c>
      <c r="G4228" s="1">
        <v>45629</v>
      </c>
      <c r="H4228" s="1">
        <v>45656</v>
      </c>
      <c r="I4228" s="1">
        <v>45630</v>
      </c>
      <c r="J4228" t="s">
        <v>31</v>
      </c>
      <c r="K4228" t="s">
        <v>39</v>
      </c>
      <c r="L4228">
        <v>18000</v>
      </c>
      <c r="M4228">
        <v>0</v>
      </c>
      <c r="N4228">
        <v>-1</v>
      </c>
      <c r="O4228" t="s">
        <v>1407</v>
      </c>
      <c r="P4228" t="s">
        <v>1642</v>
      </c>
      <c r="Q4228" t="s">
        <v>3484</v>
      </c>
      <c r="R4228" t="s">
        <v>758</v>
      </c>
      <c r="S4228" t="s">
        <v>190</v>
      </c>
      <c r="T4228">
        <v>36</v>
      </c>
    </row>
    <row r="4229" spans="1:20" x14ac:dyDescent="0.3">
      <c r="A4229" t="s">
        <v>4376</v>
      </c>
      <c r="B4229" t="str">
        <f>_xlfn.CONCAT(쿼리1[[#This Row],[주문번호]], "-", 쿼리1[[#This Row],[공정명]])</f>
        <v>20241125-1000163056-합지</v>
      </c>
      <c r="C4229">
        <v>3</v>
      </c>
      <c r="D4229" t="s">
        <v>60</v>
      </c>
      <c r="E4229" s="1">
        <v>45621</v>
      </c>
      <c r="F4229" s="1">
        <v>45630</v>
      </c>
      <c r="G4229" s="1">
        <v>45630</v>
      </c>
      <c r="H4229" s="1">
        <v>45656</v>
      </c>
      <c r="I4229" s="1">
        <v>45630</v>
      </c>
      <c r="J4229" t="s">
        <v>31</v>
      </c>
      <c r="K4229" t="s">
        <v>39</v>
      </c>
      <c r="L4229">
        <v>18000</v>
      </c>
      <c r="M4229">
        <v>18000</v>
      </c>
      <c r="N4229">
        <v>0</v>
      </c>
      <c r="O4229" t="s">
        <v>1407</v>
      </c>
      <c r="P4229" t="s">
        <v>1642</v>
      </c>
      <c r="Q4229" t="s">
        <v>3484</v>
      </c>
      <c r="R4229" t="s">
        <v>758</v>
      </c>
      <c r="S4229" t="s">
        <v>190</v>
      </c>
      <c r="T4229">
        <v>36</v>
      </c>
    </row>
    <row r="4230" spans="1:20" x14ac:dyDescent="0.3">
      <c r="A4230" t="s">
        <v>4376</v>
      </c>
      <c r="B4230" t="str">
        <f>_xlfn.CONCAT(쿼리1[[#This Row],[주문번호]], "-", 쿼리1[[#This Row],[공정명]])</f>
        <v>20241125-1000163056-분단</v>
      </c>
      <c r="C4230">
        <v>4</v>
      </c>
      <c r="D4230" t="s">
        <v>196</v>
      </c>
      <c r="E4230" s="1">
        <v>45621</v>
      </c>
      <c r="F4230" s="1">
        <v>45631</v>
      </c>
      <c r="G4230" s="1">
        <v>45629</v>
      </c>
      <c r="H4230" s="1">
        <v>45656</v>
      </c>
      <c r="I4230" s="1">
        <v>45630</v>
      </c>
      <c r="J4230" t="s">
        <v>31</v>
      </c>
      <c r="K4230" t="s">
        <v>39</v>
      </c>
      <c r="L4230">
        <v>18000</v>
      </c>
      <c r="M4230">
        <v>0</v>
      </c>
      <c r="N4230">
        <v>-2</v>
      </c>
      <c r="O4230" t="s">
        <v>1407</v>
      </c>
      <c r="P4230" t="s">
        <v>1642</v>
      </c>
      <c r="Q4230" t="s">
        <v>3484</v>
      </c>
      <c r="R4230" t="s">
        <v>758</v>
      </c>
      <c r="S4230" t="s">
        <v>190</v>
      </c>
      <c r="T4230">
        <v>36</v>
      </c>
    </row>
    <row r="4231" spans="1:20" x14ac:dyDescent="0.3">
      <c r="A4231" t="s">
        <v>4376</v>
      </c>
      <c r="B4231" t="str">
        <f>_xlfn.CONCAT(쿼리1[[#This Row],[주문번호]], "-", 쿼리1[[#This Row],[공정명]])</f>
        <v>20241125-1000163056-분단</v>
      </c>
      <c r="C4231">
        <v>4</v>
      </c>
      <c r="D4231" t="s">
        <v>196</v>
      </c>
      <c r="E4231" s="1">
        <v>45621</v>
      </c>
      <c r="F4231" s="1">
        <v>45631</v>
      </c>
      <c r="G4231" s="1">
        <v>45630</v>
      </c>
      <c r="H4231" s="1">
        <v>45656</v>
      </c>
      <c r="I4231" s="1">
        <v>45630</v>
      </c>
      <c r="J4231" t="s">
        <v>31</v>
      </c>
      <c r="K4231" t="s">
        <v>39</v>
      </c>
      <c r="L4231">
        <v>18000</v>
      </c>
      <c r="M4231">
        <v>18000</v>
      </c>
      <c r="N4231">
        <v>-1</v>
      </c>
      <c r="O4231" t="s">
        <v>1407</v>
      </c>
      <c r="P4231" t="s">
        <v>1642</v>
      </c>
      <c r="Q4231" t="s">
        <v>3484</v>
      </c>
      <c r="R4231" t="s">
        <v>758</v>
      </c>
      <c r="S4231" t="s">
        <v>190</v>
      </c>
      <c r="T4231">
        <v>36</v>
      </c>
    </row>
    <row r="4232" spans="1:20" x14ac:dyDescent="0.3">
      <c r="A4232" t="s">
        <v>4782</v>
      </c>
      <c r="B4232" t="str">
        <f>_xlfn.CONCAT(쿼리1[[#This Row],[주문번호]], "-", 쿼리1[[#This Row],[공정명]])</f>
        <v>20241111-1000169587-분단</v>
      </c>
      <c r="C4232">
        <v>4</v>
      </c>
      <c r="D4232" t="s">
        <v>196</v>
      </c>
      <c r="E4232" s="1">
        <v>45607</v>
      </c>
      <c r="F4232" s="1">
        <v>45617</v>
      </c>
      <c r="G4232" s="1">
        <v>45618</v>
      </c>
      <c r="H4232" s="1">
        <v>45656</v>
      </c>
      <c r="I4232" s="1">
        <v>45623</v>
      </c>
      <c r="J4232" t="s">
        <v>31</v>
      </c>
      <c r="K4232" t="s">
        <v>32</v>
      </c>
      <c r="L4232">
        <v>20000</v>
      </c>
      <c r="M4232">
        <v>12000</v>
      </c>
      <c r="N4232">
        <v>1</v>
      </c>
      <c r="O4232" t="s">
        <v>3853</v>
      </c>
      <c r="P4232" t="s">
        <v>2704</v>
      </c>
      <c r="Q4232" t="s">
        <v>4202</v>
      </c>
      <c r="R4232" t="s">
        <v>26</v>
      </c>
      <c r="S4232" t="s">
        <v>4391</v>
      </c>
      <c r="T4232">
        <v>80</v>
      </c>
    </row>
    <row r="4233" spans="1:20" x14ac:dyDescent="0.3">
      <c r="A4233" t="s">
        <v>4783</v>
      </c>
      <c r="B4233" t="str">
        <f>_xlfn.CONCAT(쿼리1[[#This Row],[주문번호]], "-", 쿼리1[[#This Row],[공정명]])</f>
        <v>20241107-1000169402-분단</v>
      </c>
      <c r="C4233">
        <v>4</v>
      </c>
      <c r="D4233" t="s">
        <v>196</v>
      </c>
      <c r="E4233" s="1">
        <v>45603</v>
      </c>
      <c r="F4233" s="1">
        <v>45615</v>
      </c>
      <c r="G4233" s="1">
        <v>45614</v>
      </c>
      <c r="H4233" s="1">
        <v>45656</v>
      </c>
      <c r="I4233" s="1">
        <v>45614</v>
      </c>
      <c r="J4233" t="s">
        <v>31</v>
      </c>
      <c r="K4233" t="s">
        <v>39</v>
      </c>
      <c r="L4233">
        <v>4000</v>
      </c>
      <c r="M4233">
        <v>4000</v>
      </c>
      <c r="N4233">
        <v>-1</v>
      </c>
      <c r="O4233" t="s">
        <v>3853</v>
      </c>
      <c r="P4233" t="s">
        <v>3854</v>
      </c>
      <c r="Q4233" t="s">
        <v>3857</v>
      </c>
      <c r="R4233" t="s">
        <v>26</v>
      </c>
      <c r="S4233" t="s">
        <v>4391</v>
      </c>
      <c r="T4233">
        <v>32</v>
      </c>
    </row>
    <row r="4234" spans="1:20" x14ac:dyDescent="0.3">
      <c r="A4234" t="s">
        <v>4784</v>
      </c>
      <c r="B4234" t="str">
        <f>_xlfn.CONCAT(쿼리1[[#This Row],[주문번호]], "-", 쿼리1[[#This Row],[공정명]])</f>
        <v>20241017-1000159472-분단</v>
      </c>
      <c r="C4234">
        <v>4</v>
      </c>
      <c r="D4234" t="s">
        <v>196</v>
      </c>
      <c r="E4234" s="1">
        <v>45582</v>
      </c>
      <c r="F4234" s="1">
        <v>45594</v>
      </c>
      <c r="G4234" s="1">
        <v>45594</v>
      </c>
      <c r="H4234" s="1">
        <v>45656</v>
      </c>
      <c r="I4234" s="1">
        <v>45621</v>
      </c>
      <c r="J4234" t="s">
        <v>31</v>
      </c>
      <c r="K4234" t="s">
        <v>39</v>
      </c>
      <c r="L4234">
        <v>8000</v>
      </c>
      <c r="M4234">
        <v>4000</v>
      </c>
      <c r="N4234">
        <v>0</v>
      </c>
      <c r="O4234" t="s">
        <v>1533</v>
      </c>
      <c r="P4234" t="s">
        <v>4260</v>
      </c>
      <c r="Q4234" t="s">
        <v>4773</v>
      </c>
      <c r="R4234" t="s">
        <v>26</v>
      </c>
      <c r="S4234" t="s">
        <v>4391</v>
      </c>
      <c r="T4234">
        <v>32</v>
      </c>
    </row>
    <row r="4235" spans="1:20" x14ac:dyDescent="0.3">
      <c r="A4235" t="s">
        <v>4784</v>
      </c>
      <c r="B4235" t="str">
        <f>_xlfn.CONCAT(쿼리1[[#This Row],[주문번호]], "-", 쿼리1[[#This Row],[공정명]])</f>
        <v>20241017-1000159472-분단</v>
      </c>
      <c r="C4235">
        <v>4</v>
      </c>
      <c r="D4235" t="s">
        <v>196</v>
      </c>
      <c r="E4235" s="1">
        <v>45582</v>
      </c>
      <c r="F4235" s="1">
        <v>45594</v>
      </c>
      <c r="G4235" s="1">
        <v>45621</v>
      </c>
      <c r="H4235" s="1">
        <v>45656</v>
      </c>
      <c r="I4235" s="1">
        <v>45621</v>
      </c>
      <c r="J4235" t="s">
        <v>31</v>
      </c>
      <c r="K4235" t="s">
        <v>32</v>
      </c>
      <c r="L4235">
        <v>8000</v>
      </c>
      <c r="M4235">
        <v>4000</v>
      </c>
      <c r="N4235">
        <v>27</v>
      </c>
      <c r="O4235" t="s">
        <v>1533</v>
      </c>
      <c r="P4235" t="s">
        <v>4260</v>
      </c>
      <c r="Q4235" t="s">
        <v>4773</v>
      </c>
      <c r="R4235" t="s">
        <v>26</v>
      </c>
      <c r="S4235" t="s">
        <v>4391</v>
      </c>
      <c r="T4235">
        <v>32</v>
      </c>
    </row>
    <row r="4236" spans="1:20" x14ac:dyDescent="0.3">
      <c r="A4236" t="s">
        <v>4054</v>
      </c>
      <c r="B4236" t="str">
        <f>_xlfn.CONCAT(쿼리1[[#This Row],[주문번호]], "-", 쿼리1[[#This Row],[공정명]])</f>
        <v>20241219-1000142163-분단</v>
      </c>
      <c r="C4236">
        <v>4</v>
      </c>
      <c r="D4236" t="s">
        <v>196</v>
      </c>
      <c r="E4236" s="1">
        <v>45645</v>
      </c>
      <c r="F4236" s="1">
        <v>45657</v>
      </c>
      <c r="G4236" s="1">
        <v>45654</v>
      </c>
      <c r="H4236" s="1">
        <v>45656</v>
      </c>
      <c r="I4236" s="1">
        <v>45654</v>
      </c>
      <c r="J4236" t="s">
        <v>31</v>
      </c>
      <c r="K4236" t="s">
        <v>39</v>
      </c>
      <c r="L4236">
        <v>6000</v>
      </c>
      <c r="M4236">
        <v>6000</v>
      </c>
      <c r="N4236">
        <v>-3</v>
      </c>
      <c r="O4236" t="s">
        <v>3920</v>
      </c>
      <c r="P4236" t="s">
        <v>3940</v>
      </c>
      <c r="Q4236" t="s">
        <v>3941</v>
      </c>
      <c r="R4236" t="s">
        <v>3938</v>
      </c>
      <c r="S4236" t="s">
        <v>4391</v>
      </c>
      <c r="T4236">
        <v>12</v>
      </c>
    </row>
    <row r="4237" spans="1:20" x14ac:dyDescent="0.3">
      <c r="A4237" t="s">
        <v>4367</v>
      </c>
      <c r="B4237" t="str">
        <f>_xlfn.CONCAT(쿼리1[[#This Row],[주문번호]], "-", 쿼리1[[#This Row],[공정명]])</f>
        <v>20241128-1000164796-분단</v>
      </c>
      <c r="C4237">
        <v>4</v>
      </c>
      <c r="D4237" t="s">
        <v>196</v>
      </c>
      <c r="E4237" s="1">
        <v>45624</v>
      </c>
      <c r="F4237" s="1">
        <v>45636</v>
      </c>
      <c r="G4237" s="1">
        <v>45640</v>
      </c>
      <c r="H4237" s="1">
        <v>45656</v>
      </c>
      <c r="I4237" s="1">
        <v>45640</v>
      </c>
      <c r="J4237" t="s">
        <v>31</v>
      </c>
      <c r="K4237" t="s">
        <v>32</v>
      </c>
      <c r="L4237">
        <v>6000</v>
      </c>
      <c r="M4237">
        <v>6000</v>
      </c>
      <c r="N4237">
        <v>4</v>
      </c>
      <c r="O4237" t="s">
        <v>763</v>
      </c>
      <c r="P4237" t="s">
        <v>764</v>
      </c>
      <c r="Q4237" t="s">
        <v>4368</v>
      </c>
      <c r="R4237" t="s">
        <v>766</v>
      </c>
      <c r="S4237" t="s">
        <v>4391</v>
      </c>
      <c r="T4237">
        <v>30</v>
      </c>
    </row>
    <row r="4238" spans="1:20" x14ac:dyDescent="0.3">
      <c r="A4238" t="s">
        <v>4785</v>
      </c>
      <c r="B4238" t="str">
        <f>_xlfn.CONCAT(쿼리1[[#This Row],[주문번호]], "-", 쿼리1[[#This Row],[공정명]])</f>
        <v>20241128-1000161004-분단</v>
      </c>
      <c r="C4238">
        <v>4</v>
      </c>
      <c r="D4238" t="s">
        <v>196</v>
      </c>
      <c r="E4238" s="1">
        <v>45624</v>
      </c>
      <c r="F4238" s="1">
        <v>45636</v>
      </c>
      <c r="G4238" s="1">
        <v>45640</v>
      </c>
      <c r="H4238" s="1">
        <v>45656</v>
      </c>
      <c r="I4238" s="1">
        <v>45640</v>
      </c>
      <c r="J4238" t="s">
        <v>31</v>
      </c>
      <c r="K4238" t="s">
        <v>32</v>
      </c>
      <c r="L4238">
        <v>6000</v>
      </c>
      <c r="M4238">
        <v>6000</v>
      </c>
      <c r="N4238">
        <v>4</v>
      </c>
      <c r="O4238" t="s">
        <v>763</v>
      </c>
      <c r="P4238" t="s">
        <v>764</v>
      </c>
      <c r="Q4238" t="s">
        <v>4698</v>
      </c>
      <c r="R4238" t="s">
        <v>766</v>
      </c>
      <c r="S4238" t="s">
        <v>4391</v>
      </c>
      <c r="T4238">
        <v>30</v>
      </c>
    </row>
    <row r="4239" spans="1:20" x14ac:dyDescent="0.3">
      <c r="A4239" t="s">
        <v>4183</v>
      </c>
      <c r="B4239" t="str">
        <f>_xlfn.CONCAT(쿼리1[[#This Row],[주문번호]], "-", 쿼리1[[#This Row],[공정명]])</f>
        <v>20241128-1000164775-분단</v>
      </c>
      <c r="C4239">
        <v>4</v>
      </c>
      <c r="D4239" t="s">
        <v>196</v>
      </c>
      <c r="E4239" s="1">
        <v>45624</v>
      </c>
      <c r="F4239" s="1">
        <v>45636</v>
      </c>
      <c r="G4239" s="1">
        <v>45636</v>
      </c>
      <c r="H4239" s="1">
        <v>45656</v>
      </c>
      <c r="I4239" s="1">
        <v>45636</v>
      </c>
      <c r="J4239" t="s">
        <v>31</v>
      </c>
      <c r="K4239" t="s">
        <v>39</v>
      </c>
      <c r="L4239">
        <v>6000</v>
      </c>
      <c r="M4239">
        <v>6000</v>
      </c>
      <c r="N4239">
        <v>0</v>
      </c>
      <c r="O4239" t="s">
        <v>763</v>
      </c>
      <c r="P4239" t="s">
        <v>764</v>
      </c>
      <c r="Q4239" t="s">
        <v>4184</v>
      </c>
      <c r="R4239" t="s">
        <v>766</v>
      </c>
      <c r="S4239" t="s">
        <v>4391</v>
      </c>
      <c r="T4239">
        <v>30</v>
      </c>
    </row>
    <row r="4240" spans="1:20" x14ac:dyDescent="0.3">
      <c r="A4240" t="s">
        <v>4786</v>
      </c>
      <c r="B4240" t="str">
        <f>_xlfn.CONCAT(쿼리1[[#This Row],[주문번호]], "-", 쿼리1[[#This Row],[공정명]])</f>
        <v>20241218-1000149278-분단</v>
      </c>
      <c r="C4240">
        <v>4</v>
      </c>
      <c r="D4240" t="s">
        <v>196</v>
      </c>
      <c r="E4240" s="1">
        <v>45644</v>
      </c>
      <c r="F4240" s="1">
        <v>45656</v>
      </c>
      <c r="G4240" s="1"/>
      <c r="H4240" s="1">
        <v>45656</v>
      </c>
      <c r="I4240" s="1">
        <v>45653</v>
      </c>
      <c r="J4240" t="s">
        <v>21</v>
      </c>
      <c r="K4240" t="s">
        <v>282</v>
      </c>
      <c r="L4240">
        <v>54000</v>
      </c>
      <c r="O4240" t="s">
        <v>3549</v>
      </c>
      <c r="P4240" t="s">
        <v>4787</v>
      </c>
      <c r="Q4240" t="s">
        <v>4788</v>
      </c>
      <c r="R4240" t="s">
        <v>4789</v>
      </c>
      <c r="S4240" t="s">
        <v>4391</v>
      </c>
      <c r="T4240">
        <v>1620</v>
      </c>
    </row>
    <row r="4241" spans="1:20" x14ac:dyDescent="0.3">
      <c r="A4241" t="s">
        <v>4790</v>
      </c>
      <c r="B4241" t="str">
        <f>_xlfn.CONCAT(쿼리1[[#This Row],[주문번호]], "-", 쿼리1[[#This Row],[공정명]])</f>
        <v>20241105-1000149278-분단</v>
      </c>
      <c r="C4241">
        <v>4</v>
      </c>
      <c r="D4241" t="s">
        <v>196</v>
      </c>
      <c r="E4241" s="1">
        <v>45601</v>
      </c>
      <c r="F4241" s="1">
        <v>45611</v>
      </c>
      <c r="G4241" s="1">
        <v>45621</v>
      </c>
      <c r="H4241" s="1">
        <v>45656</v>
      </c>
      <c r="I4241" s="1">
        <v>45621</v>
      </c>
      <c r="J4241" t="s">
        <v>31</v>
      </c>
      <c r="K4241" t="s">
        <v>32</v>
      </c>
      <c r="L4241">
        <v>54000</v>
      </c>
      <c r="M4241">
        <v>54000</v>
      </c>
      <c r="N4241">
        <v>10</v>
      </c>
      <c r="O4241" t="s">
        <v>3549</v>
      </c>
      <c r="P4241" t="s">
        <v>4787</v>
      </c>
      <c r="Q4241" t="s">
        <v>4788</v>
      </c>
      <c r="R4241" t="s">
        <v>4789</v>
      </c>
      <c r="S4241" t="s">
        <v>4391</v>
      </c>
      <c r="T4241">
        <v>1620</v>
      </c>
    </row>
    <row r="4242" spans="1:20" x14ac:dyDescent="0.3">
      <c r="A4242" t="s">
        <v>3383</v>
      </c>
      <c r="B4242" t="str">
        <f>_xlfn.CONCAT(쿼리1[[#This Row],[주문번호]], "-", 쿼리1[[#This Row],[공정명]])</f>
        <v>20240904-1000152896-분단</v>
      </c>
      <c r="C4242">
        <v>4</v>
      </c>
      <c r="D4242" t="s">
        <v>196</v>
      </c>
      <c r="E4242" s="1">
        <v>45539</v>
      </c>
      <c r="F4242" s="1">
        <v>45551</v>
      </c>
      <c r="G4242" s="1"/>
      <c r="H4242" s="1">
        <v>45656</v>
      </c>
      <c r="I4242" s="1">
        <v>45575</v>
      </c>
      <c r="J4242" t="s">
        <v>31</v>
      </c>
      <c r="K4242" t="s">
        <v>22</v>
      </c>
      <c r="L4242">
        <v>6000</v>
      </c>
      <c r="O4242" t="s">
        <v>3384</v>
      </c>
      <c r="P4242" t="s">
        <v>3385</v>
      </c>
      <c r="Q4242" t="s">
        <v>3386</v>
      </c>
      <c r="R4242" t="s">
        <v>3387</v>
      </c>
      <c r="S4242" t="s">
        <v>4391</v>
      </c>
      <c r="T4242">
        <v>66666</v>
      </c>
    </row>
    <row r="4243" spans="1:20" x14ac:dyDescent="0.3">
      <c r="A4243" t="s">
        <v>940</v>
      </c>
      <c r="B4243" t="str">
        <f>_xlfn.CONCAT(쿼리1[[#This Row],[주문번호]], "-", 쿼리1[[#This Row],[공정명]])</f>
        <v>20240904-1000160191-분단</v>
      </c>
      <c r="C4243">
        <v>3</v>
      </c>
      <c r="D4243" t="s">
        <v>196</v>
      </c>
      <c r="E4243" s="1">
        <v>45539</v>
      </c>
      <c r="F4243" s="1">
        <v>45551</v>
      </c>
      <c r="G4243" s="1">
        <v>45546</v>
      </c>
      <c r="H4243" s="1">
        <v>45656</v>
      </c>
      <c r="I4243" s="1">
        <v>45546</v>
      </c>
      <c r="J4243" t="s">
        <v>31</v>
      </c>
      <c r="K4243" t="s">
        <v>39</v>
      </c>
      <c r="L4243">
        <v>8000</v>
      </c>
      <c r="M4243">
        <v>8000</v>
      </c>
      <c r="N4243">
        <v>-5</v>
      </c>
      <c r="O4243" t="s">
        <v>141</v>
      </c>
      <c r="P4243" t="s">
        <v>142</v>
      </c>
      <c r="Q4243" t="s">
        <v>941</v>
      </c>
      <c r="R4243" t="s">
        <v>942</v>
      </c>
      <c r="S4243" t="s">
        <v>4391</v>
      </c>
      <c r="T4243">
        <v>106666</v>
      </c>
    </row>
    <row r="4244" spans="1:20" x14ac:dyDescent="0.3">
      <c r="A4244" t="s">
        <v>943</v>
      </c>
      <c r="B4244" t="str">
        <f>_xlfn.CONCAT(쿼리1[[#This Row],[주문번호]], "-", 쿼리1[[#This Row],[공정명]])</f>
        <v>20241031-1000160191-분단</v>
      </c>
      <c r="C4244">
        <v>3</v>
      </c>
      <c r="D4244" t="s">
        <v>196</v>
      </c>
      <c r="E4244" s="1">
        <v>45596</v>
      </c>
      <c r="F4244" s="1">
        <v>45608</v>
      </c>
      <c r="G4244" s="1">
        <v>45608</v>
      </c>
      <c r="H4244" s="1">
        <v>45656</v>
      </c>
      <c r="I4244" s="1">
        <v>45610</v>
      </c>
      <c r="J4244" t="s">
        <v>31</v>
      </c>
      <c r="K4244" t="s">
        <v>39</v>
      </c>
      <c r="L4244">
        <v>4000</v>
      </c>
      <c r="M4244">
        <v>4000</v>
      </c>
      <c r="N4244">
        <v>0</v>
      </c>
      <c r="O4244" t="s">
        <v>141</v>
      </c>
      <c r="P4244" t="s">
        <v>142</v>
      </c>
      <c r="Q4244" t="s">
        <v>941</v>
      </c>
      <c r="R4244" t="s">
        <v>942</v>
      </c>
      <c r="S4244" t="s">
        <v>4391</v>
      </c>
      <c r="T4244">
        <v>53333</v>
      </c>
    </row>
    <row r="4245" spans="1:20" x14ac:dyDescent="0.3">
      <c r="A4245" t="s">
        <v>3417</v>
      </c>
      <c r="B4245" t="str">
        <f>_xlfn.CONCAT(쿼리1[[#This Row],[주문번호]], "-", 쿼리1[[#This Row],[공정명]])</f>
        <v>20240911-1000165531-분단</v>
      </c>
      <c r="C4245">
        <v>2</v>
      </c>
      <c r="D4245" t="s">
        <v>196</v>
      </c>
      <c r="E4245" s="1">
        <v>45546</v>
      </c>
      <c r="F4245" s="1">
        <v>45558</v>
      </c>
      <c r="G4245" s="1"/>
      <c r="H4245" s="1">
        <v>45656</v>
      </c>
      <c r="I4245" s="1">
        <v>45575</v>
      </c>
      <c r="J4245" t="s">
        <v>31</v>
      </c>
      <c r="K4245" t="s">
        <v>22</v>
      </c>
      <c r="L4245">
        <v>18000</v>
      </c>
      <c r="O4245" t="s">
        <v>948</v>
      </c>
      <c r="P4245" t="s">
        <v>949</v>
      </c>
      <c r="Q4245" t="s">
        <v>950</v>
      </c>
      <c r="R4245" t="s">
        <v>26</v>
      </c>
      <c r="S4245" t="s">
        <v>4391</v>
      </c>
      <c r="T4245">
        <v>60000</v>
      </c>
    </row>
    <row r="4246" spans="1:20" x14ac:dyDescent="0.3">
      <c r="A4246" t="s">
        <v>4791</v>
      </c>
      <c r="B4246" t="str">
        <f>_xlfn.CONCAT(쿼리1[[#This Row],[주문번호]], "-", 쿼리1[[#This Row],[공정명]])</f>
        <v>20240903-2000166648-분단</v>
      </c>
      <c r="C4246">
        <v>1</v>
      </c>
      <c r="D4246" t="s">
        <v>196</v>
      </c>
      <c r="E4246" s="1">
        <v>45538</v>
      </c>
      <c r="F4246" s="1">
        <v>45538</v>
      </c>
      <c r="G4246" s="1">
        <v>45548</v>
      </c>
      <c r="H4246" s="1">
        <v>45656</v>
      </c>
      <c r="I4246" s="1">
        <v>45548</v>
      </c>
      <c r="J4246" t="s">
        <v>31</v>
      </c>
      <c r="K4246" t="s">
        <v>32</v>
      </c>
      <c r="L4246">
        <v>6000</v>
      </c>
      <c r="M4246">
        <v>6000</v>
      </c>
      <c r="N4246">
        <v>10</v>
      </c>
      <c r="O4246" t="s">
        <v>832</v>
      </c>
      <c r="P4246" t="s">
        <v>4792</v>
      </c>
      <c r="Q4246" t="s">
        <v>4793</v>
      </c>
      <c r="R4246" t="s">
        <v>26</v>
      </c>
      <c r="S4246" t="s">
        <v>4391</v>
      </c>
      <c r="T4246">
        <v>120</v>
      </c>
    </row>
    <row r="4247" spans="1:20" x14ac:dyDescent="0.3">
      <c r="A4247" t="s">
        <v>4794</v>
      </c>
      <c r="B4247" t="str">
        <f>_xlfn.CONCAT(쿼리1[[#This Row],[주문번호]], "-", 쿼리1[[#This Row],[공정명]])</f>
        <v>20240904-1000165926-분단</v>
      </c>
      <c r="C4247">
        <v>4</v>
      </c>
      <c r="D4247" t="s">
        <v>196</v>
      </c>
      <c r="E4247" s="1">
        <v>45539</v>
      </c>
      <c r="F4247" s="1">
        <v>45548</v>
      </c>
      <c r="G4247" s="1">
        <v>45544</v>
      </c>
      <c r="H4247" s="1">
        <v>45656</v>
      </c>
      <c r="I4247" s="1">
        <v>45544</v>
      </c>
      <c r="J4247" t="s">
        <v>31</v>
      </c>
      <c r="K4247" t="s">
        <v>39</v>
      </c>
      <c r="L4247">
        <v>18000</v>
      </c>
      <c r="M4247">
        <v>18000</v>
      </c>
      <c r="N4247">
        <v>-4</v>
      </c>
      <c r="O4247" t="s">
        <v>1403</v>
      </c>
      <c r="P4247" t="s">
        <v>1404</v>
      </c>
      <c r="Q4247" t="s">
        <v>4244</v>
      </c>
      <c r="R4247" t="s">
        <v>26</v>
      </c>
      <c r="S4247" t="s">
        <v>4391</v>
      </c>
      <c r="T4247">
        <v>36</v>
      </c>
    </row>
    <row r="4248" spans="1:20" x14ac:dyDescent="0.3">
      <c r="A4248" t="s">
        <v>4752</v>
      </c>
      <c r="B4248" t="str">
        <f>_xlfn.CONCAT(쿼리1[[#This Row],[주문번호]], "-", 쿼리1[[#This Row],[공정명]])</f>
        <v>20241114-1000165128-분단</v>
      </c>
      <c r="C4248">
        <v>4</v>
      </c>
      <c r="D4248" t="s">
        <v>196</v>
      </c>
      <c r="E4248" s="1">
        <v>45610</v>
      </c>
      <c r="F4248" s="1">
        <v>45622</v>
      </c>
      <c r="G4248" s="1">
        <v>45616</v>
      </c>
      <c r="H4248" s="1">
        <v>45656</v>
      </c>
      <c r="I4248" s="1">
        <v>45616</v>
      </c>
      <c r="J4248" t="s">
        <v>31</v>
      </c>
      <c r="K4248" t="s">
        <v>39</v>
      </c>
      <c r="L4248">
        <v>3000</v>
      </c>
      <c r="M4248">
        <v>2900</v>
      </c>
      <c r="N4248">
        <v>-6</v>
      </c>
      <c r="O4248" t="s">
        <v>4186</v>
      </c>
      <c r="P4248" t="s">
        <v>4750</v>
      </c>
      <c r="Q4248" t="s">
        <v>4753</v>
      </c>
      <c r="R4248" t="s">
        <v>1084</v>
      </c>
      <c r="S4248" t="s">
        <v>1967</v>
      </c>
      <c r="T4248">
        <v>18</v>
      </c>
    </row>
    <row r="4249" spans="1:20" x14ac:dyDescent="0.3">
      <c r="A4249" t="s">
        <v>1080</v>
      </c>
      <c r="B4249" t="str">
        <f>_xlfn.CONCAT(쿼리1[[#This Row],[주문번호]], "-", 쿼리1[[#This Row],[공정명]])</f>
        <v>20241014-1000151405-합지</v>
      </c>
      <c r="C4249">
        <v>3</v>
      </c>
      <c r="D4249" t="s">
        <v>60</v>
      </c>
      <c r="E4249" s="1">
        <v>45579</v>
      </c>
      <c r="F4249" s="1">
        <v>45587</v>
      </c>
      <c r="G4249" s="1">
        <v>45590</v>
      </c>
      <c r="H4249" s="1">
        <v>45656</v>
      </c>
      <c r="I4249" s="1">
        <v>45601</v>
      </c>
      <c r="J4249" t="s">
        <v>31</v>
      </c>
      <c r="K4249" t="s">
        <v>32</v>
      </c>
      <c r="L4249">
        <v>6000</v>
      </c>
      <c r="M4249">
        <v>6000</v>
      </c>
      <c r="N4249">
        <v>3</v>
      </c>
      <c r="O4249" t="s">
        <v>1081</v>
      </c>
      <c r="P4249" t="s">
        <v>1082</v>
      </c>
      <c r="Q4249" t="s">
        <v>1083</v>
      </c>
      <c r="R4249" t="s">
        <v>1084</v>
      </c>
      <c r="S4249" t="s">
        <v>1967</v>
      </c>
      <c r="T4249">
        <v>120000</v>
      </c>
    </row>
    <row r="4250" spans="1:20" x14ac:dyDescent="0.3">
      <c r="A4250" t="s">
        <v>1080</v>
      </c>
      <c r="B4250" t="str">
        <f>_xlfn.CONCAT(쿼리1[[#This Row],[주문번호]], "-", 쿼리1[[#This Row],[공정명]])</f>
        <v>20241014-1000151405-합지</v>
      </c>
      <c r="C4250">
        <v>3</v>
      </c>
      <c r="D4250" t="s">
        <v>60</v>
      </c>
      <c r="E4250" s="1">
        <v>45579</v>
      </c>
      <c r="F4250" s="1">
        <v>45587</v>
      </c>
      <c r="G4250" s="1">
        <v>45590</v>
      </c>
      <c r="H4250" s="1">
        <v>45656</v>
      </c>
      <c r="I4250" s="1">
        <v>45601</v>
      </c>
      <c r="J4250" t="s">
        <v>31</v>
      </c>
      <c r="K4250" t="s">
        <v>32</v>
      </c>
      <c r="L4250">
        <v>6000</v>
      </c>
      <c r="M4250">
        <v>6000</v>
      </c>
      <c r="N4250">
        <v>3</v>
      </c>
      <c r="O4250" t="s">
        <v>1081</v>
      </c>
      <c r="P4250" t="s">
        <v>1082</v>
      </c>
      <c r="Q4250" t="s">
        <v>1083</v>
      </c>
      <c r="R4250" t="s">
        <v>1084</v>
      </c>
      <c r="S4250" t="s">
        <v>1967</v>
      </c>
      <c r="T4250">
        <v>120000</v>
      </c>
    </row>
    <row r="4251" spans="1:20" x14ac:dyDescent="0.3">
      <c r="A4251" t="s">
        <v>1080</v>
      </c>
      <c r="B4251" t="str">
        <f>_xlfn.CONCAT(쿼리1[[#This Row],[주문번호]], "-", 쿼리1[[#This Row],[공정명]])</f>
        <v>20241014-1000151405-합지</v>
      </c>
      <c r="C4251">
        <v>3</v>
      </c>
      <c r="D4251" t="s">
        <v>60</v>
      </c>
      <c r="E4251" s="1">
        <v>45579</v>
      </c>
      <c r="F4251" s="1">
        <v>45587</v>
      </c>
      <c r="G4251" s="1">
        <v>45590</v>
      </c>
      <c r="H4251" s="1">
        <v>45656</v>
      </c>
      <c r="I4251" s="1">
        <v>45601</v>
      </c>
      <c r="J4251" t="s">
        <v>31</v>
      </c>
      <c r="K4251" t="s">
        <v>32</v>
      </c>
      <c r="L4251">
        <v>6000</v>
      </c>
      <c r="M4251">
        <v>6000</v>
      </c>
      <c r="N4251">
        <v>3</v>
      </c>
      <c r="O4251" t="s">
        <v>1081</v>
      </c>
      <c r="P4251" t="s">
        <v>1082</v>
      </c>
      <c r="Q4251" t="s">
        <v>1083</v>
      </c>
      <c r="R4251" t="s">
        <v>1084</v>
      </c>
      <c r="S4251" t="s">
        <v>1967</v>
      </c>
      <c r="T4251">
        <v>120000</v>
      </c>
    </row>
    <row r="4252" spans="1:20" x14ac:dyDescent="0.3">
      <c r="A4252" t="s">
        <v>721</v>
      </c>
      <c r="B4252" t="str">
        <f>_xlfn.CONCAT(쿼리1[[#This Row],[주문번호]], "-", 쿼리1[[#This Row],[공정명]])</f>
        <v>20241008-1000149451-합지</v>
      </c>
      <c r="C4252">
        <v>3</v>
      </c>
      <c r="D4252" t="s">
        <v>60</v>
      </c>
      <c r="E4252" s="1">
        <v>45573</v>
      </c>
      <c r="F4252" s="1">
        <v>45581</v>
      </c>
      <c r="G4252" s="1">
        <v>45586</v>
      </c>
      <c r="H4252" s="1">
        <v>45656</v>
      </c>
      <c r="I4252" s="1">
        <v>45593</v>
      </c>
      <c r="J4252" t="s">
        <v>31</v>
      </c>
      <c r="K4252" t="s">
        <v>32</v>
      </c>
      <c r="L4252">
        <v>6000</v>
      </c>
      <c r="M4252">
        <v>5900</v>
      </c>
      <c r="N4252">
        <v>5</v>
      </c>
      <c r="O4252" t="s">
        <v>722</v>
      </c>
      <c r="P4252" t="s">
        <v>723</v>
      </c>
      <c r="Q4252" t="s">
        <v>724</v>
      </c>
      <c r="R4252" t="s">
        <v>725</v>
      </c>
      <c r="S4252" t="s">
        <v>1967</v>
      </c>
      <c r="T4252">
        <v>40000</v>
      </c>
    </row>
    <row r="4253" spans="1:20" x14ac:dyDescent="0.3">
      <c r="A4253" t="s">
        <v>721</v>
      </c>
      <c r="B4253" t="str">
        <f>_xlfn.CONCAT(쿼리1[[#This Row],[주문번호]], "-", 쿼리1[[#This Row],[공정명]])</f>
        <v>20241008-1000149451-합지</v>
      </c>
      <c r="C4253">
        <v>3</v>
      </c>
      <c r="D4253" t="s">
        <v>60</v>
      </c>
      <c r="E4253" s="1">
        <v>45573</v>
      </c>
      <c r="F4253" s="1">
        <v>45581</v>
      </c>
      <c r="G4253" s="1">
        <v>45586</v>
      </c>
      <c r="H4253" s="1">
        <v>45656</v>
      </c>
      <c r="I4253" s="1">
        <v>45593</v>
      </c>
      <c r="J4253" t="s">
        <v>31</v>
      </c>
      <c r="K4253" t="s">
        <v>32</v>
      </c>
      <c r="L4253">
        <v>6000</v>
      </c>
      <c r="M4253">
        <v>5900</v>
      </c>
      <c r="N4253">
        <v>5</v>
      </c>
      <c r="O4253" t="s">
        <v>722</v>
      </c>
      <c r="P4253" t="s">
        <v>723</v>
      </c>
      <c r="Q4253" t="s">
        <v>724</v>
      </c>
      <c r="R4253" t="s">
        <v>725</v>
      </c>
      <c r="S4253" t="s">
        <v>1967</v>
      </c>
      <c r="T4253">
        <v>40000</v>
      </c>
    </row>
    <row r="4254" spans="1:20" x14ac:dyDescent="0.3">
      <c r="A4254" t="s">
        <v>721</v>
      </c>
      <c r="B4254" t="str">
        <f>_xlfn.CONCAT(쿼리1[[#This Row],[주문번호]], "-", 쿼리1[[#This Row],[공정명]])</f>
        <v>20241008-1000149451-합지</v>
      </c>
      <c r="C4254">
        <v>3</v>
      </c>
      <c r="D4254" t="s">
        <v>60</v>
      </c>
      <c r="E4254" s="1">
        <v>45573</v>
      </c>
      <c r="F4254" s="1">
        <v>45581</v>
      </c>
      <c r="G4254" s="1">
        <v>45586</v>
      </c>
      <c r="H4254" s="1">
        <v>45656</v>
      </c>
      <c r="I4254" s="1">
        <v>45593</v>
      </c>
      <c r="J4254" t="s">
        <v>31</v>
      </c>
      <c r="K4254" t="s">
        <v>32</v>
      </c>
      <c r="L4254">
        <v>6000</v>
      </c>
      <c r="M4254">
        <v>5900</v>
      </c>
      <c r="N4254">
        <v>5</v>
      </c>
      <c r="O4254" t="s">
        <v>722</v>
      </c>
      <c r="P4254" t="s">
        <v>723</v>
      </c>
      <c r="Q4254" t="s">
        <v>724</v>
      </c>
      <c r="R4254" t="s">
        <v>725</v>
      </c>
      <c r="S4254" t="s">
        <v>1967</v>
      </c>
      <c r="T4254">
        <v>40000</v>
      </c>
    </row>
    <row r="4255" spans="1:20" x14ac:dyDescent="0.3">
      <c r="A4255" t="s">
        <v>721</v>
      </c>
      <c r="B4255" t="str">
        <f>_xlfn.CONCAT(쿼리1[[#This Row],[주문번호]], "-", 쿼리1[[#This Row],[공정명]])</f>
        <v>20241008-1000149451-합지</v>
      </c>
      <c r="C4255">
        <v>3</v>
      </c>
      <c r="D4255" t="s">
        <v>60</v>
      </c>
      <c r="E4255" s="1">
        <v>45573</v>
      </c>
      <c r="F4255" s="1">
        <v>45581</v>
      </c>
      <c r="G4255" s="1">
        <v>45586</v>
      </c>
      <c r="H4255" s="1">
        <v>45656</v>
      </c>
      <c r="I4255" s="1">
        <v>45593</v>
      </c>
      <c r="J4255" t="s">
        <v>31</v>
      </c>
      <c r="K4255" t="s">
        <v>32</v>
      </c>
      <c r="L4255">
        <v>6000</v>
      </c>
      <c r="M4255">
        <v>5900</v>
      </c>
      <c r="N4255">
        <v>5</v>
      </c>
      <c r="O4255" t="s">
        <v>722</v>
      </c>
      <c r="P4255" t="s">
        <v>723</v>
      </c>
      <c r="Q4255" t="s">
        <v>724</v>
      </c>
      <c r="R4255" t="s">
        <v>725</v>
      </c>
      <c r="S4255" t="s">
        <v>1967</v>
      </c>
      <c r="T4255">
        <v>40000</v>
      </c>
    </row>
    <row r="4256" spans="1:20" x14ac:dyDescent="0.3">
      <c r="A4256" t="s">
        <v>721</v>
      </c>
      <c r="B4256" t="str">
        <f>_xlfn.CONCAT(쿼리1[[#This Row],[주문번호]], "-", 쿼리1[[#This Row],[공정명]])</f>
        <v>20241008-1000149451-분단</v>
      </c>
      <c r="C4256">
        <v>4</v>
      </c>
      <c r="D4256" t="s">
        <v>196</v>
      </c>
      <c r="E4256" s="1">
        <v>45573</v>
      </c>
      <c r="F4256" s="1">
        <v>45582</v>
      </c>
      <c r="G4256" s="1">
        <v>45586</v>
      </c>
      <c r="H4256" s="1">
        <v>45656</v>
      </c>
      <c r="I4256" s="1">
        <v>45593</v>
      </c>
      <c r="J4256" t="s">
        <v>31</v>
      </c>
      <c r="K4256" t="s">
        <v>32</v>
      </c>
      <c r="L4256">
        <v>6000</v>
      </c>
      <c r="M4256">
        <v>5900</v>
      </c>
      <c r="N4256">
        <v>4</v>
      </c>
      <c r="O4256" t="s">
        <v>722</v>
      </c>
      <c r="P4256" t="s">
        <v>723</v>
      </c>
      <c r="Q4256" t="s">
        <v>724</v>
      </c>
      <c r="R4256" t="s">
        <v>725</v>
      </c>
      <c r="S4256" t="s">
        <v>1967</v>
      </c>
      <c r="T4256">
        <v>40000</v>
      </c>
    </row>
    <row r="4257" spans="1:20" x14ac:dyDescent="0.3">
      <c r="A4257" t="s">
        <v>726</v>
      </c>
      <c r="B4257" t="str">
        <f>_xlfn.CONCAT(쿼리1[[#This Row],[주문번호]], "-", 쿼리1[[#This Row],[공정명]])</f>
        <v>20240919-1219P0390-합지</v>
      </c>
      <c r="C4257">
        <v>3</v>
      </c>
      <c r="D4257" t="s">
        <v>60</v>
      </c>
      <c r="E4257" s="1">
        <v>45554</v>
      </c>
      <c r="F4257" s="1">
        <v>45565</v>
      </c>
      <c r="G4257" s="1">
        <v>45563</v>
      </c>
      <c r="H4257" s="1">
        <v>45656</v>
      </c>
      <c r="I4257" s="1">
        <v>45575</v>
      </c>
      <c r="J4257" t="s">
        <v>31</v>
      </c>
      <c r="K4257" t="s">
        <v>39</v>
      </c>
      <c r="L4257">
        <v>6000</v>
      </c>
      <c r="M4257">
        <v>6000</v>
      </c>
      <c r="N4257">
        <v>-2</v>
      </c>
      <c r="O4257" t="s">
        <v>275</v>
      </c>
      <c r="P4257" t="s">
        <v>727</v>
      </c>
      <c r="Q4257" t="s">
        <v>728</v>
      </c>
      <c r="R4257" t="s">
        <v>725</v>
      </c>
      <c r="S4257" t="s">
        <v>1967</v>
      </c>
      <c r="T4257">
        <v>24000</v>
      </c>
    </row>
    <row r="4258" spans="1:20" x14ac:dyDescent="0.3">
      <c r="A4258" t="s">
        <v>729</v>
      </c>
      <c r="B4258" t="str">
        <f>_xlfn.CONCAT(쿼리1[[#This Row],[주문번호]], "-", 쿼리1[[#This Row],[공정명]])</f>
        <v>20241113-1219P0390-합지</v>
      </c>
      <c r="C4258">
        <v>3</v>
      </c>
      <c r="D4258" t="s">
        <v>60</v>
      </c>
      <c r="E4258" s="1">
        <v>45609</v>
      </c>
      <c r="F4258" s="1">
        <v>45618</v>
      </c>
      <c r="G4258" s="1">
        <v>45621</v>
      </c>
      <c r="H4258" s="1">
        <v>45656</v>
      </c>
      <c r="I4258" s="1">
        <v>45625</v>
      </c>
      <c r="J4258" t="s">
        <v>31</v>
      </c>
      <c r="K4258" t="s">
        <v>32</v>
      </c>
      <c r="L4258">
        <v>6000</v>
      </c>
      <c r="M4258">
        <v>6000</v>
      </c>
      <c r="N4258">
        <v>3</v>
      </c>
      <c r="O4258" t="s">
        <v>275</v>
      </c>
      <c r="P4258" t="s">
        <v>727</v>
      </c>
      <c r="Q4258" t="s">
        <v>728</v>
      </c>
      <c r="R4258" t="s">
        <v>725</v>
      </c>
      <c r="S4258" t="s">
        <v>1967</v>
      </c>
      <c r="T4258">
        <v>24000</v>
      </c>
    </row>
    <row r="4259" spans="1:20" x14ac:dyDescent="0.3">
      <c r="A4259" t="s">
        <v>730</v>
      </c>
      <c r="B4259" t="str">
        <f>_xlfn.CONCAT(쿼리1[[#This Row],[주문번호]], "-", 쿼리1[[#This Row],[공정명]])</f>
        <v>20240903-1000164228-합지</v>
      </c>
      <c r="C4259">
        <v>1</v>
      </c>
      <c r="D4259" t="s">
        <v>60</v>
      </c>
      <c r="E4259" s="1">
        <v>45538</v>
      </c>
      <c r="F4259" s="1">
        <v>45544</v>
      </c>
      <c r="G4259" s="1">
        <v>45545</v>
      </c>
      <c r="H4259" s="1">
        <v>45656</v>
      </c>
      <c r="I4259" s="1">
        <v>45545</v>
      </c>
      <c r="J4259" t="s">
        <v>31</v>
      </c>
      <c r="K4259" t="s">
        <v>32</v>
      </c>
      <c r="L4259">
        <v>6000</v>
      </c>
      <c r="M4259">
        <v>6000</v>
      </c>
      <c r="N4259">
        <v>1</v>
      </c>
      <c r="O4259" t="s">
        <v>731</v>
      </c>
      <c r="P4259" t="s">
        <v>92</v>
      </c>
      <c r="Q4259" t="s">
        <v>42</v>
      </c>
      <c r="R4259" t="s">
        <v>725</v>
      </c>
      <c r="S4259" t="s">
        <v>1967</v>
      </c>
      <c r="T4259">
        <v>24000</v>
      </c>
    </row>
    <row r="4260" spans="1:20" x14ac:dyDescent="0.3">
      <c r="A4260" t="s">
        <v>732</v>
      </c>
      <c r="B4260" t="str">
        <f>_xlfn.CONCAT(쿼리1[[#This Row],[주문번호]], "-", 쿼리1[[#This Row],[공정명]])</f>
        <v>20241112-1000169598-합지</v>
      </c>
      <c r="C4260">
        <v>1</v>
      </c>
      <c r="D4260" t="s">
        <v>60</v>
      </c>
      <c r="E4260" s="1">
        <v>45608</v>
      </c>
      <c r="F4260" s="1">
        <v>45616</v>
      </c>
      <c r="G4260" s="1">
        <v>45616</v>
      </c>
      <c r="H4260" s="1">
        <v>45656</v>
      </c>
      <c r="I4260" s="1">
        <v>45617</v>
      </c>
      <c r="J4260" t="s">
        <v>31</v>
      </c>
      <c r="K4260" t="s">
        <v>39</v>
      </c>
      <c r="L4260">
        <v>6000</v>
      </c>
      <c r="M4260">
        <v>6000</v>
      </c>
      <c r="N4260">
        <v>0</v>
      </c>
      <c r="O4260" t="s">
        <v>91</v>
      </c>
      <c r="P4260" t="s">
        <v>733</v>
      </c>
      <c r="Q4260" t="s">
        <v>42</v>
      </c>
      <c r="R4260" t="s">
        <v>725</v>
      </c>
      <c r="S4260" t="s">
        <v>1967</v>
      </c>
      <c r="T4260">
        <v>9230</v>
      </c>
    </row>
    <row r="4261" spans="1:20" x14ac:dyDescent="0.3">
      <c r="A4261" t="s">
        <v>2506</v>
      </c>
      <c r="B4261" t="str">
        <f>_xlfn.CONCAT(쿼리1[[#This Row],[주문번호]], "-", 쿼리1[[#This Row],[공정명]])</f>
        <v>20241219-140479-합지</v>
      </c>
      <c r="C4261">
        <v>3</v>
      </c>
      <c r="D4261" t="s">
        <v>60</v>
      </c>
      <c r="E4261" s="1">
        <v>45645</v>
      </c>
      <c r="F4261" s="1">
        <v>45653</v>
      </c>
      <c r="G4261" s="1"/>
      <c r="H4261" s="1">
        <v>45656</v>
      </c>
      <c r="I4261" s="1">
        <v>45652</v>
      </c>
      <c r="J4261" t="s">
        <v>21</v>
      </c>
      <c r="K4261" t="s">
        <v>22</v>
      </c>
      <c r="L4261">
        <v>6000</v>
      </c>
      <c r="O4261" t="s">
        <v>1465</v>
      </c>
      <c r="P4261" t="s">
        <v>2507</v>
      </c>
      <c r="Q4261" t="s">
        <v>2508</v>
      </c>
      <c r="R4261" t="s">
        <v>2509</v>
      </c>
      <c r="S4261" t="s">
        <v>1967</v>
      </c>
      <c r="T4261">
        <v>15000</v>
      </c>
    </row>
    <row r="4262" spans="1:20" x14ac:dyDescent="0.3">
      <c r="A4262" t="s">
        <v>2502</v>
      </c>
      <c r="B4262" t="str">
        <f>_xlfn.CONCAT(쿼리1[[#This Row],[주문번호]], "-", 쿼리1[[#This Row],[공정명]])</f>
        <v>20241002-1218P0338-합지</v>
      </c>
      <c r="C4262">
        <v>3</v>
      </c>
      <c r="D4262" t="s">
        <v>60</v>
      </c>
      <c r="E4262" s="1">
        <v>45567</v>
      </c>
      <c r="F4262" s="1">
        <v>45575</v>
      </c>
      <c r="G4262" s="1">
        <v>45582</v>
      </c>
      <c r="H4262" s="1">
        <v>45656</v>
      </c>
      <c r="I4262" s="1">
        <v>45583</v>
      </c>
      <c r="J4262" t="s">
        <v>31</v>
      </c>
      <c r="K4262" t="s">
        <v>32</v>
      </c>
      <c r="L4262">
        <v>6000</v>
      </c>
      <c r="M4262">
        <v>5930</v>
      </c>
      <c r="N4262">
        <v>7</v>
      </c>
      <c r="O4262" t="s">
        <v>2503</v>
      </c>
      <c r="P4262" t="s">
        <v>596</v>
      </c>
      <c r="Q4262" t="s">
        <v>2504</v>
      </c>
      <c r="R4262" t="s">
        <v>2505</v>
      </c>
      <c r="S4262" t="s">
        <v>1967</v>
      </c>
      <c r="T4262">
        <v>15000</v>
      </c>
    </row>
    <row r="4263" spans="1:20" x14ac:dyDescent="0.3">
      <c r="A4263" t="s">
        <v>2502</v>
      </c>
      <c r="B4263" t="str">
        <f>_xlfn.CONCAT(쿼리1[[#This Row],[주문번호]], "-", 쿼리1[[#This Row],[공정명]])</f>
        <v>20241002-1218P0338-합지</v>
      </c>
      <c r="C4263">
        <v>3</v>
      </c>
      <c r="D4263" t="s">
        <v>60</v>
      </c>
      <c r="E4263" s="1">
        <v>45567</v>
      </c>
      <c r="F4263" s="1">
        <v>45575</v>
      </c>
      <c r="G4263" s="1">
        <v>45582</v>
      </c>
      <c r="H4263" s="1">
        <v>45656</v>
      </c>
      <c r="I4263" s="1">
        <v>45583</v>
      </c>
      <c r="J4263" t="s">
        <v>31</v>
      </c>
      <c r="K4263" t="s">
        <v>32</v>
      </c>
      <c r="L4263">
        <v>6000</v>
      </c>
      <c r="M4263">
        <v>5930</v>
      </c>
      <c r="N4263">
        <v>7</v>
      </c>
      <c r="O4263" t="s">
        <v>2503</v>
      </c>
      <c r="P4263" t="s">
        <v>596</v>
      </c>
      <c r="Q4263" t="s">
        <v>2504</v>
      </c>
      <c r="R4263" t="s">
        <v>2505</v>
      </c>
      <c r="S4263" t="s">
        <v>1967</v>
      </c>
      <c r="T4263">
        <v>15000</v>
      </c>
    </row>
    <row r="4264" spans="1:20" x14ac:dyDescent="0.3">
      <c r="A4264" t="s">
        <v>2502</v>
      </c>
      <c r="B4264" t="str">
        <f>_xlfn.CONCAT(쿼리1[[#This Row],[주문번호]], "-", 쿼리1[[#This Row],[공정명]])</f>
        <v>20241002-1218P0338-합지</v>
      </c>
      <c r="C4264">
        <v>3</v>
      </c>
      <c r="D4264" t="s">
        <v>60</v>
      </c>
      <c r="E4264" s="1">
        <v>45567</v>
      </c>
      <c r="F4264" s="1">
        <v>45575</v>
      </c>
      <c r="G4264" s="1">
        <v>45582</v>
      </c>
      <c r="H4264" s="1">
        <v>45656</v>
      </c>
      <c r="I4264" s="1">
        <v>45583</v>
      </c>
      <c r="J4264" t="s">
        <v>31</v>
      </c>
      <c r="K4264" t="s">
        <v>32</v>
      </c>
      <c r="L4264">
        <v>6000</v>
      </c>
      <c r="M4264">
        <v>5930</v>
      </c>
      <c r="N4264">
        <v>7</v>
      </c>
      <c r="O4264" t="s">
        <v>2503</v>
      </c>
      <c r="P4264" t="s">
        <v>596</v>
      </c>
      <c r="Q4264" t="s">
        <v>2504</v>
      </c>
      <c r="R4264" t="s">
        <v>2505</v>
      </c>
      <c r="S4264" t="s">
        <v>1967</v>
      </c>
      <c r="T4264">
        <v>15000</v>
      </c>
    </row>
    <row r="4265" spans="1:20" x14ac:dyDescent="0.3">
      <c r="A4265" t="s">
        <v>4795</v>
      </c>
      <c r="B4265" t="str">
        <f>_xlfn.CONCAT(쿼리1[[#This Row],[주문번호]], "-", 쿼리1[[#This Row],[공정명]])</f>
        <v>20240911-1000156550-분단</v>
      </c>
      <c r="C4265">
        <v>4</v>
      </c>
      <c r="D4265" t="s">
        <v>196</v>
      </c>
      <c r="E4265" s="1">
        <v>45546</v>
      </c>
      <c r="F4265" s="1">
        <v>45558</v>
      </c>
      <c r="G4265" s="1"/>
      <c r="H4265" s="1">
        <v>45656</v>
      </c>
      <c r="I4265" s="1">
        <v>45555</v>
      </c>
      <c r="J4265" t="s">
        <v>21</v>
      </c>
      <c r="K4265" t="s">
        <v>22</v>
      </c>
      <c r="L4265">
        <v>8000</v>
      </c>
      <c r="O4265" t="s">
        <v>3853</v>
      </c>
      <c r="P4265" t="s">
        <v>4214</v>
      </c>
      <c r="Q4265" t="s">
        <v>4215</v>
      </c>
      <c r="R4265" t="s">
        <v>26</v>
      </c>
      <c r="S4265" t="s">
        <v>4391</v>
      </c>
      <c r="T4265">
        <v>32</v>
      </c>
    </row>
    <row r="4266" spans="1:20" x14ac:dyDescent="0.3">
      <c r="A4266" t="s">
        <v>4796</v>
      </c>
      <c r="B4266" t="str">
        <f>_xlfn.CONCAT(쿼리1[[#This Row],[주문번호]], "-", 쿼리1[[#This Row],[공정명]])</f>
        <v>20240903-1000168808-분단</v>
      </c>
      <c r="C4266">
        <v>4</v>
      </c>
      <c r="D4266" t="s">
        <v>196</v>
      </c>
      <c r="E4266" s="1">
        <v>45538</v>
      </c>
      <c r="F4266" s="1">
        <v>45547</v>
      </c>
      <c r="G4266" s="1">
        <v>45545</v>
      </c>
      <c r="H4266" s="1">
        <v>45656</v>
      </c>
      <c r="I4266" s="1">
        <v>45545</v>
      </c>
      <c r="J4266" t="s">
        <v>31</v>
      </c>
      <c r="K4266" t="s">
        <v>39</v>
      </c>
      <c r="L4266">
        <v>8000</v>
      </c>
      <c r="M4266">
        <v>8000</v>
      </c>
      <c r="N4266">
        <v>-2</v>
      </c>
      <c r="O4266" t="s">
        <v>3853</v>
      </c>
      <c r="P4266" t="s">
        <v>4043</v>
      </c>
      <c r="Q4266" t="s">
        <v>4797</v>
      </c>
      <c r="R4266" t="s">
        <v>26</v>
      </c>
      <c r="S4266" t="s">
        <v>4391</v>
      </c>
      <c r="T4266">
        <v>32</v>
      </c>
    </row>
    <row r="4267" spans="1:20" x14ac:dyDescent="0.3">
      <c r="A4267" t="s">
        <v>4798</v>
      </c>
      <c r="B4267" t="str">
        <f>_xlfn.CONCAT(쿼리1[[#This Row],[주문번호]], "-", 쿼리1[[#This Row],[공정명]])</f>
        <v>20240906-1000155316-분단</v>
      </c>
      <c r="C4267">
        <v>4</v>
      </c>
      <c r="D4267" t="s">
        <v>196</v>
      </c>
      <c r="E4267" s="1">
        <v>45541</v>
      </c>
      <c r="F4267" s="1">
        <v>45553</v>
      </c>
      <c r="G4267" s="1">
        <v>45566</v>
      </c>
      <c r="H4267" s="1">
        <v>45656</v>
      </c>
      <c r="I4267" s="1">
        <v>45566</v>
      </c>
      <c r="J4267" t="s">
        <v>31</v>
      </c>
      <c r="K4267" t="s">
        <v>32</v>
      </c>
      <c r="L4267">
        <v>12000</v>
      </c>
      <c r="M4267">
        <v>0</v>
      </c>
      <c r="N4267">
        <v>13</v>
      </c>
      <c r="O4267" t="s">
        <v>3853</v>
      </c>
      <c r="P4267" t="s">
        <v>3911</v>
      </c>
      <c r="Q4267" t="s">
        <v>4130</v>
      </c>
      <c r="R4267" t="s">
        <v>26</v>
      </c>
      <c r="S4267" t="s">
        <v>4391</v>
      </c>
      <c r="T4267">
        <v>48</v>
      </c>
    </row>
    <row r="4268" spans="1:20" x14ac:dyDescent="0.3">
      <c r="A4268" t="s">
        <v>2889</v>
      </c>
      <c r="B4268" t="str">
        <f>_xlfn.CONCAT(쿼리1[[#This Row],[주문번호]], "-", 쿼리1[[#This Row],[공정명]])</f>
        <v>20240909-1000140902-분단</v>
      </c>
      <c r="C4268">
        <v>2</v>
      </c>
      <c r="D4268" t="s">
        <v>196</v>
      </c>
      <c r="E4268" s="1">
        <v>45544</v>
      </c>
      <c r="F4268" s="1">
        <v>45554</v>
      </c>
      <c r="G4268" s="1"/>
      <c r="H4268" s="1">
        <v>45656</v>
      </c>
      <c r="I4268" s="1">
        <v>45593</v>
      </c>
      <c r="J4268" t="s">
        <v>31</v>
      </c>
      <c r="K4268" t="s">
        <v>22</v>
      </c>
      <c r="L4268">
        <v>6000</v>
      </c>
      <c r="O4268" t="s">
        <v>580</v>
      </c>
      <c r="P4268" t="s">
        <v>581</v>
      </c>
      <c r="Q4268" t="s">
        <v>582</v>
      </c>
      <c r="R4268" t="s">
        <v>26</v>
      </c>
      <c r="S4268" t="s">
        <v>4391</v>
      </c>
      <c r="T4268">
        <v>20000</v>
      </c>
    </row>
    <row r="4269" spans="1:20" x14ac:dyDescent="0.3">
      <c r="A4269" t="s">
        <v>1299</v>
      </c>
      <c r="B4269" t="str">
        <f>_xlfn.CONCAT(쿼리1[[#This Row],[주문번호]], "-", 쿼리1[[#This Row],[공정명]])</f>
        <v>20241216-1000153428-분단</v>
      </c>
      <c r="C4269">
        <v>4</v>
      </c>
      <c r="D4269" t="s">
        <v>196</v>
      </c>
      <c r="E4269" s="1">
        <v>45642</v>
      </c>
      <c r="F4269" s="1">
        <v>45652</v>
      </c>
      <c r="G4269" s="1">
        <v>45654</v>
      </c>
      <c r="H4269" s="1">
        <v>45656</v>
      </c>
      <c r="I4269" s="1">
        <v>45654</v>
      </c>
      <c r="J4269" t="s">
        <v>31</v>
      </c>
      <c r="K4269" t="s">
        <v>32</v>
      </c>
      <c r="L4269">
        <v>6000</v>
      </c>
      <c r="M4269">
        <v>6000</v>
      </c>
      <c r="N4269">
        <v>2</v>
      </c>
      <c r="O4269" t="s">
        <v>1177</v>
      </c>
      <c r="P4269" t="s">
        <v>1300</v>
      </c>
      <c r="Q4269" t="s">
        <v>1301</v>
      </c>
      <c r="R4269" t="s">
        <v>1298</v>
      </c>
      <c r="S4269" t="s">
        <v>4391</v>
      </c>
      <c r="T4269">
        <v>14285</v>
      </c>
    </row>
    <row r="4270" spans="1:20" x14ac:dyDescent="0.3">
      <c r="A4270" t="s">
        <v>3934</v>
      </c>
      <c r="B4270" t="str">
        <f>_xlfn.CONCAT(쿼리1[[#This Row],[주문번호]], "-", 쿼리1[[#This Row],[공정명]])</f>
        <v>20241028-1420P0227-분단</v>
      </c>
      <c r="C4270">
        <v>4</v>
      </c>
      <c r="D4270" t="s">
        <v>196</v>
      </c>
      <c r="E4270" s="1">
        <v>45593</v>
      </c>
      <c r="F4270" s="1">
        <v>45603</v>
      </c>
      <c r="G4270" s="1">
        <v>45605</v>
      </c>
      <c r="H4270" s="1">
        <v>45656</v>
      </c>
      <c r="I4270" s="1">
        <v>45605</v>
      </c>
      <c r="J4270" t="s">
        <v>31</v>
      </c>
      <c r="K4270" t="s">
        <v>32</v>
      </c>
      <c r="L4270">
        <v>6000</v>
      </c>
      <c r="M4270">
        <v>6000</v>
      </c>
      <c r="N4270">
        <v>2</v>
      </c>
      <c r="O4270" t="s">
        <v>3255</v>
      </c>
      <c r="P4270" t="s">
        <v>3256</v>
      </c>
      <c r="Q4270" t="s">
        <v>3257</v>
      </c>
      <c r="R4270" t="s">
        <v>758</v>
      </c>
      <c r="S4270" t="s">
        <v>4391</v>
      </c>
      <c r="T4270">
        <v>12</v>
      </c>
    </row>
    <row r="4271" spans="1:20" x14ac:dyDescent="0.3">
      <c r="A4271" t="s">
        <v>4051</v>
      </c>
      <c r="B4271" t="str">
        <f>_xlfn.CONCAT(쿼리1[[#This Row],[주문번호]], "-", 쿼리1[[#This Row],[공정명]])</f>
        <v>20241218-1418P0035-분단</v>
      </c>
      <c r="C4271">
        <v>5</v>
      </c>
      <c r="D4271" t="s">
        <v>196</v>
      </c>
      <c r="E4271" s="1">
        <v>45644</v>
      </c>
      <c r="F4271" s="1">
        <v>45656</v>
      </c>
      <c r="G4271" s="1"/>
      <c r="H4271" s="1">
        <v>45656</v>
      </c>
      <c r="I4271" s="1">
        <v>45653</v>
      </c>
      <c r="J4271" t="s">
        <v>21</v>
      </c>
      <c r="K4271" t="s">
        <v>282</v>
      </c>
      <c r="L4271">
        <v>6000</v>
      </c>
      <c r="O4271" t="s">
        <v>2694</v>
      </c>
      <c r="P4271" t="s">
        <v>4052</v>
      </c>
      <c r="Q4271" t="s">
        <v>4053</v>
      </c>
      <c r="R4271" t="s">
        <v>3938</v>
      </c>
      <c r="S4271" t="s">
        <v>4391</v>
      </c>
      <c r="T4271">
        <v>12</v>
      </c>
    </row>
    <row r="4272" spans="1:20" x14ac:dyDescent="0.3">
      <c r="A4272" t="s">
        <v>4799</v>
      </c>
      <c r="B4272" t="str">
        <f>_xlfn.CONCAT(쿼리1[[#This Row],[주문번호]], "-", 쿼리1[[#This Row],[공정명]])</f>
        <v>20241209-2000166648-분단</v>
      </c>
      <c r="C4272">
        <v>1</v>
      </c>
      <c r="D4272" t="s">
        <v>196</v>
      </c>
      <c r="E4272" s="1">
        <v>45635</v>
      </c>
      <c r="F4272" s="1">
        <v>45636</v>
      </c>
      <c r="G4272" s="1">
        <v>45644</v>
      </c>
      <c r="H4272" s="1">
        <v>45656</v>
      </c>
      <c r="I4272" s="1">
        <v>45644</v>
      </c>
      <c r="J4272" t="s">
        <v>31</v>
      </c>
      <c r="K4272" t="s">
        <v>32</v>
      </c>
      <c r="L4272">
        <v>6000</v>
      </c>
      <c r="M4272">
        <v>6000</v>
      </c>
      <c r="N4272">
        <v>8</v>
      </c>
      <c r="O4272" t="s">
        <v>832</v>
      </c>
      <c r="P4272" t="s">
        <v>4792</v>
      </c>
      <c r="Q4272" t="s">
        <v>4793</v>
      </c>
      <c r="R4272" t="s">
        <v>26</v>
      </c>
      <c r="S4272" t="s">
        <v>4391</v>
      </c>
      <c r="T4272">
        <v>120</v>
      </c>
    </row>
    <row r="4273" spans="1:20" x14ac:dyDescent="0.3">
      <c r="A4273" t="s">
        <v>4800</v>
      </c>
      <c r="B4273" t="str">
        <f>_xlfn.CONCAT(쿼리1[[#This Row],[주문번호]], "-", 쿼리1[[#This Row],[공정명]])</f>
        <v>20241011-1000152145-분단</v>
      </c>
      <c r="C4273">
        <v>4</v>
      </c>
      <c r="D4273" t="s">
        <v>196</v>
      </c>
      <c r="E4273" s="1">
        <v>45576</v>
      </c>
      <c r="F4273" s="1">
        <v>45588</v>
      </c>
      <c r="G4273" s="1">
        <v>45583</v>
      </c>
      <c r="H4273" s="1">
        <v>45656</v>
      </c>
      <c r="I4273" s="1">
        <v>45583</v>
      </c>
      <c r="J4273" t="s">
        <v>31</v>
      </c>
      <c r="K4273" t="s">
        <v>39</v>
      </c>
      <c r="L4273">
        <v>4000</v>
      </c>
      <c r="M4273">
        <v>4000</v>
      </c>
      <c r="N4273">
        <v>-5</v>
      </c>
      <c r="O4273" t="s">
        <v>3920</v>
      </c>
      <c r="P4273" t="s">
        <v>3911</v>
      </c>
      <c r="Q4273" t="s">
        <v>4779</v>
      </c>
      <c r="R4273" t="s">
        <v>26</v>
      </c>
      <c r="S4273" t="s">
        <v>4391</v>
      </c>
      <c r="T4273">
        <v>16</v>
      </c>
    </row>
    <row r="4274" spans="1:20" x14ac:dyDescent="0.3">
      <c r="A4274" t="s">
        <v>3919</v>
      </c>
      <c r="B4274" t="str">
        <f>_xlfn.CONCAT(쿼리1[[#This Row],[주문번호]], "-", 쿼리1[[#This Row],[공정명]])</f>
        <v>20241204-1000152156-분단</v>
      </c>
      <c r="C4274">
        <v>4</v>
      </c>
      <c r="D4274" t="s">
        <v>196</v>
      </c>
      <c r="E4274" s="1">
        <v>45630</v>
      </c>
      <c r="F4274" s="1">
        <v>45642</v>
      </c>
      <c r="G4274" s="1">
        <v>45644</v>
      </c>
      <c r="H4274" s="1">
        <v>45656</v>
      </c>
      <c r="I4274" s="1">
        <v>45644</v>
      </c>
      <c r="J4274" t="s">
        <v>31</v>
      </c>
      <c r="K4274" t="s">
        <v>32</v>
      </c>
      <c r="L4274">
        <v>4000</v>
      </c>
      <c r="M4274">
        <v>4000</v>
      </c>
      <c r="N4274">
        <v>2</v>
      </c>
      <c r="O4274" t="s">
        <v>3920</v>
      </c>
      <c r="P4274" t="s">
        <v>3911</v>
      </c>
      <c r="Q4274" t="s">
        <v>3921</v>
      </c>
      <c r="R4274" t="s">
        <v>26</v>
      </c>
      <c r="S4274" t="s">
        <v>4391</v>
      </c>
      <c r="T4274">
        <v>16</v>
      </c>
    </row>
    <row r="4275" spans="1:20" x14ac:dyDescent="0.3">
      <c r="A4275" t="s">
        <v>3852</v>
      </c>
      <c r="B4275" t="str">
        <f>_xlfn.CONCAT(쿼리1[[#This Row],[주문번호]], "-", 쿼리1[[#This Row],[공정명]])</f>
        <v>20241206-1000169398-분단</v>
      </c>
      <c r="C4275">
        <v>4</v>
      </c>
      <c r="D4275" t="s">
        <v>196</v>
      </c>
      <c r="E4275" s="1">
        <v>45632</v>
      </c>
      <c r="F4275" s="1">
        <v>45644</v>
      </c>
      <c r="G4275" s="1">
        <v>45644</v>
      </c>
      <c r="H4275" s="1">
        <v>45656</v>
      </c>
      <c r="I4275" s="1">
        <v>45644</v>
      </c>
      <c r="J4275" t="s">
        <v>31</v>
      </c>
      <c r="K4275" t="s">
        <v>39</v>
      </c>
      <c r="L4275">
        <v>4000</v>
      </c>
      <c r="M4275">
        <v>4000</v>
      </c>
      <c r="N4275">
        <v>0</v>
      </c>
      <c r="O4275" t="s">
        <v>3853</v>
      </c>
      <c r="P4275" t="s">
        <v>3854</v>
      </c>
      <c r="Q4275" t="s">
        <v>3855</v>
      </c>
      <c r="R4275" t="s">
        <v>26</v>
      </c>
      <c r="S4275" t="s">
        <v>4391</v>
      </c>
      <c r="T4275">
        <v>32</v>
      </c>
    </row>
    <row r="4276" spans="1:20" x14ac:dyDescent="0.3">
      <c r="A4276" t="s">
        <v>3856</v>
      </c>
      <c r="B4276" t="str">
        <f>_xlfn.CONCAT(쿼리1[[#This Row],[주문번호]], "-", 쿼리1[[#This Row],[공정명]])</f>
        <v>20241206-1000169402-분단</v>
      </c>
      <c r="C4276">
        <v>4</v>
      </c>
      <c r="D4276" t="s">
        <v>196</v>
      </c>
      <c r="E4276" s="1">
        <v>45632</v>
      </c>
      <c r="F4276" s="1">
        <v>45644</v>
      </c>
      <c r="G4276" s="1">
        <v>45644</v>
      </c>
      <c r="H4276" s="1">
        <v>45656</v>
      </c>
      <c r="I4276" s="1">
        <v>45644</v>
      </c>
      <c r="J4276" t="s">
        <v>31</v>
      </c>
      <c r="K4276" t="s">
        <v>39</v>
      </c>
      <c r="L4276">
        <v>4000</v>
      </c>
      <c r="M4276">
        <v>4000</v>
      </c>
      <c r="N4276">
        <v>0</v>
      </c>
      <c r="O4276" t="s">
        <v>3853</v>
      </c>
      <c r="P4276" t="s">
        <v>3854</v>
      </c>
      <c r="Q4276" t="s">
        <v>3857</v>
      </c>
      <c r="R4276" t="s">
        <v>26</v>
      </c>
      <c r="S4276" t="s">
        <v>4391</v>
      </c>
      <c r="T4276">
        <v>32</v>
      </c>
    </row>
    <row r="4277" spans="1:20" x14ac:dyDescent="0.3">
      <c r="A4277" t="s">
        <v>3840</v>
      </c>
      <c r="B4277" t="str">
        <f>_xlfn.CONCAT(쿼리1[[#This Row],[주문번호]], "-", 쿼리1[[#This Row],[공정명]])</f>
        <v>20241121-1000144917-분단</v>
      </c>
      <c r="C4277">
        <v>2</v>
      </c>
      <c r="D4277" t="s">
        <v>196</v>
      </c>
      <c r="E4277" s="1">
        <v>45617</v>
      </c>
      <c r="F4277" s="1">
        <v>45629</v>
      </c>
      <c r="G4277" s="1">
        <v>45626</v>
      </c>
      <c r="H4277" s="1">
        <v>45656</v>
      </c>
      <c r="I4277" s="1">
        <v>45626</v>
      </c>
      <c r="J4277" t="s">
        <v>31</v>
      </c>
      <c r="K4277" t="s">
        <v>39</v>
      </c>
      <c r="L4277">
        <v>18000</v>
      </c>
      <c r="M4277">
        <v>18000</v>
      </c>
      <c r="N4277">
        <v>-3</v>
      </c>
      <c r="O4277" t="s">
        <v>3481</v>
      </c>
      <c r="P4277" t="s">
        <v>3482</v>
      </c>
      <c r="Q4277" t="s">
        <v>42</v>
      </c>
      <c r="R4277" t="s">
        <v>758</v>
      </c>
      <c r="S4277" t="s">
        <v>4391</v>
      </c>
      <c r="T4277">
        <v>108</v>
      </c>
    </row>
    <row r="4278" spans="1:20" x14ac:dyDescent="0.3">
      <c r="A4278" t="s">
        <v>3916</v>
      </c>
      <c r="B4278" t="str">
        <f>_xlfn.CONCAT(쿼리1[[#This Row],[주문번호]], "-", 쿼리1[[#This Row],[공정명]])</f>
        <v>20241202-1000154681-분단</v>
      </c>
      <c r="C4278">
        <v>4</v>
      </c>
      <c r="D4278" t="s">
        <v>196</v>
      </c>
      <c r="E4278" s="1">
        <v>45628</v>
      </c>
      <c r="F4278" s="1">
        <v>45637</v>
      </c>
      <c r="G4278" s="1">
        <v>45642</v>
      </c>
      <c r="H4278" s="1">
        <v>45656</v>
      </c>
      <c r="I4278" s="1">
        <v>45642</v>
      </c>
      <c r="J4278" t="s">
        <v>31</v>
      </c>
      <c r="K4278" t="s">
        <v>32</v>
      </c>
      <c r="L4278">
        <v>8000</v>
      </c>
      <c r="M4278">
        <v>8000</v>
      </c>
      <c r="N4278">
        <v>5</v>
      </c>
      <c r="O4278" t="s">
        <v>1533</v>
      </c>
      <c r="P4278" t="s">
        <v>3917</v>
      </c>
      <c r="Q4278" t="s">
        <v>3918</v>
      </c>
      <c r="R4278" t="s">
        <v>26</v>
      </c>
      <c r="S4278" t="s">
        <v>4391</v>
      </c>
      <c r="T4278">
        <v>32</v>
      </c>
    </row>
    <row r="4279" spans="1:20" x14ac:dyDescent="0.3">
      <c r="A4279" t="s">
        <v>3910</v>
      </c>
      <c r="B4279" t="str">
        <f>_xlfn.CONCAT(쿼리1[[#This Row],[주문번호]], "-", 쿼리1[[#This Row],[공정명]])</f>
        <v>20241129-1000155149-분단</v>
      </c>
      <c r="C4279">
        <v>4</v>
      </c>
      <c r="D4279" t="s">
        <v>196</v>
      </c>
      <c r="E4279" s="1">
        <v>45625</v>
      </c>
      <c r="F4279" s="1">
        <v>45637</v>
      </c>
      <c r="G4279" s="1">
        <v>45638</v>
      </c>
      <c r="H4279" s="1">
        <v>45656</v>
      </c>
      <c r="I4279" s="1">
        <v>45638</v>
      </c>
      <c r="J4279" t="s">
        <v>31</v>
      </c>
      <c r="K4279" t="s">
        <v>32</v>
      </c>
      <c r="L4279">
        <v>12000</v>
      </c>
      <c r="M4279">
        <v>12000</v>
      </c>
      <c r="N4279">
        <v>1</v>
      </c>
      <c r="O4279" t="s">
        <v>3853</v>
      </c>
      <c r="P4279" t="s">
        <v>3911</v>
      </c>
      <c r="Q4279" t="s">
        <v>3912</v>
      </c>
      <c r="R4279" t="s">
        <v>26</v>
      </c>
      <c r="S4279" t="s">
        <v>4391</v>
      </c>
      <c r="T4279">
        <v>48</v>
      </c>
    </row>
    <row r="4280" spans="1:20" x14ac:dyDescent="0.3">
      <c r="A4280" t="s">
        <v>4801</v>
      </c>
      <c r="B4280" t="str">
        <f>_xlfn.CONCAT(쿼리1[[#This Row],[주문번호]], "-", 쿼리1[[#This Row],[공정명]])</f>
        <v>20241129-1000163420-분단</v>
      </c>
      <c r="C4280">
        <v>4</v>
      </c>
      <c r="D4280" t="s">
        <v>196</v>
      </c>
      <c r="E4280" s="1">
        <v>45625</v>
      </c>
      <c r="F4280" s="1">
        <v>45637</v>
      </c>
      <c r="G4280" s="1">
        <v>45640</v>
      </c>
      <c r="H4280" s="1">
        <v>45656</v>
      </c>
      <c r="I4280" s="1">
        <v>45640</v>
      </c>
      <c r="J4280" t="s">
        <v>31</v>
      </c>
      <c r="K4280" t="s">
        <v>32</v>
      </c>
      <c r="L4280">
        <v>12000</v>
      </c>
      <c r="M4280">
        <v>12000</v>
      </c>
      <c r="N4280">
        <v>3</v>
      </c>
      <c r="O4280" t="s">
        <v>3853</v>
      </c>
      <c r="P4280" t="s">
        <v>4802</v>
      </c>
      <c r="Q4280" t="s">
        <v>4803</v>
      </c>
      <c r="R4280" t="s">
        <v>26</v>
      </c>
      <c r="S4280" t="s">
        <v>4391</v>
      </c>
      <c r="T4280">
        <v>48</v>
      </c>
    </row>
    <row r="4281" spans="1:20" x14ac:dyDescent="0.3">
      <c r="A4281" t="s">
        <v>4762</v>
      </c>
      <c r="B4281" t="str">
        <f>_xlfn.CONCAT(쿼리1[[#This Row],[주문번호]], "-", 쿼리1[[#This Row],[공정명]])</f>
        <v>20241007-910513-제대</v>
      </c>
      <c r="C4281">
        <v>2</v>
      </c>
      <c r="D4281" t="s">
        <v>80</v>
      </c>
      <c r="E4281" s="1">
        <v>45572</v>
      </c>
      <c r="F4281" s="1">
        <v>45587</v>
      </c>
      <c r="G4281" s="1">
        <v>45590</v>
      </c>
      <c r="H4281" s="1">
        <v>45656</v>
      </c>
      <c r="I4281" s="1">
        <v>45590</v>
      </c>
      <c r="J4281" t="s">
        <v>31</v>
      </c>
      <c r="K4281" t="s">
        <v>32</v>
      </c>
      <c r="L4281">
        <v>90000</v>
      </c>
      <c r="M4281">
        <v>42000</v>
      </c>
      <c r="N4281">
        <v>3</v>
      </c>
      <c r="O4281" t="s">
        <v>4440</v>
      </c>
      <c r="P4281" t="s">
        <v>737</v>
      </c>
      <c r="Q4281" t="s">
        <v>42</v>
      </c>
      <c r="R4281" t="s">
        <v>199</v>
      </c>
      <c r="S4281" t="s">
        <v>256</v>
      </c>
      <c r="T4281">
        <v>90000</v>
      </c>
    </row>
    <row r="4282" spans="1:20" x14ac:dyDescent="0.3">
      <c r="A4282" t="s">
        <v>4544</v>
      </c>
      <c r="B4282" t="str">
        <f>_xlfn.CONCAT(쿼리1[[#This Row],[주문번호]], "-", 쿼리1[[#This Row],[공정명]])</f>
        <v>20241007-910514-제대</v>
      </c>
      <c r="C4282">
        <v>2</v>
      </c>
      <c r="D4282" t="s">
        <v>80</v>
      </c>
      <c r="E4282" s="1">
        <v>45572</v>
      </c>
      <c r="F4282" s="1">
        <v>45587</v>
      </c>
      <c r="G4282" s="1">
        <v>45588</v>
      </c>
      <c r="H4282" s="1">
        <v>45656</v>
      </c>
      <c r="I4282" s="1">
        <v>45589</v>
      </c>
      <c r="J4282" t="s">
        <v>31</v>
      </c>
      <c r="K4282" t="s">
        <v>32</v>
      </c>
      <c r="L4282">
        <v>72000</v>
      </c>
      <c r="M4282">
        <v>60000</v>
      </c>
      <c r="N4282">
        <v>1</v>
      </c>
      <c r="O4282" t="s">
        <v>4440</v>
      </c>
      <c r="P4282" t="s">
        <v>1869</v>
      </c>
      <c r="Q4282" t="s">
        <v>42</v>
      </c>
      <c r="R4282" t="s">
        <v>199</v>
      </c>
      <c r="S4282" t="s">
        <v>256</v>
      </c>
      <c r="T4282">
        <v>72000</v>
      </c>
    </row>
    <row r="4283" spans="1:20" x14ac:dyDescent="0.3">
      <c r="A4283" t="s">
        <v>687</v>
      </c>
      <c r="B4283" t="str">
        <f>_xlfn.CONCAT(쿼리1[[#This Row],[주문번호]], "-", 쿼리1[[#This Row],[공정명]])</f>
        <v>20240925-900013-제대</v>
      </c>
      <c r="C4283">
        <v>2</v>
      </c>
      <c r="D4283" t="s">
        <v>80</v>
      </c>
      <c r="E4283" s="1">
        <v>45560</v>
      </c>
      <c r="F4283" s="1">
        <v>45609</v>
      </c>
      <c r="G4283" s="1">
        <v>45629</v>
      </c>
      <c r="H4283" s="1">
        <v>45656</v>
      </c>
      <c r="I4283" s="1"/>
      <c r="J4283" t="s">
        <v>101</v>
      </c>
      <c r="K4283" t="s">
        <v>32</v>
      </c>
      <c r="L4283">
        <v>805714</v>
      </c>
      <c r="M4283">
        <v>28800</v>
      </c>
      <c r="N4283">
        <v>20</v>
      </c>
      <c r="O4283" t="s">
        <v>91</v>
      </c>
      <c r="P4283" t="s">
        <v>671</v>
      </c>
      <c r="Q4283" t="s">
        <v>42</v>
      </c>
      <c r="R4283" t="s">
        <v>199</v>
      </c>
      <c r="S4283" t="s">
        <v>256</v>
      </c>
      <c r="T4283">
        <v>805714</v>
      </c>
    </row>
    <row r="4284" spans="1:20" x14ac:dyDescent="0.3">
      <c r="A4284" t="s">
        <v>687</v>
      </c>
      <c r="B4284" t="str">
        <f>_xlfn.CONCAT(쿼리1[[#This Row],[주문번호]], "-", 쿼리1[[#This Row],[공정명]])</f>
        <v>20240925-900013-제대</v>
      </c>
      <c r="C4284">
        <v>2</v>
      </c>
      <c r="D4284" t="s">
        <v>80</v>
      </c>
      <c r="E4284" s="1">
        <v>45560</v>
      </c>
      <c r="F4284" s="1">
        <v>45609</v>
      </c>
      <c r="G4284" s="1">
        <v>45630</v>
      </c>
      <c r="H4284" s="1">
        <v>45656</v>
      </c>
      <c r="I4284" s="1"/>
      <c r="J4284" t="s">
        <v>101</v>
      </c>
      <c r="K4284" t="s">
        <v>32</v>
      </c>
      <c r="L4284">
        <v>805714</v>
      </c>
      <c r="M4284">
        <v>28800</v>
      </c>
      <c r="N4284">
        <v>21</v>
      </c>
      <c r="O4284" t="s">
        <v>91</v>
      </c>
      <c r="P4284" t="s">
        <v>671</v>
      </c>
      <c r="Q4284" t="s">
        <v>42</v>
      </c>
      <c r="R4284" t="s">
        <v>199</v>
      </c>
      <c r="S4284" t="s">
        <v>256</v>
      </c>
      <c r="T4284">
        <v>805714</v>
      </c>
    </row>
    <row r="4285" spans="1:20" x14ac:dyDescent="0.3">
      <c r="A4285" t="s">
        <v>687</v>
      </c>
      <c r="B4285" t="str">
        <f>_xlfn.CONCAT(쿼리1[[#This Row],[주문번호]], "-", 쿼리1[[#This Row],[공정명]])</f>
        <v>20240925-900013-제대</v>
      </c>
      <c r="C4285">
        <v>2</v>
      </c>
      <c r="D4285" t="s">
        <v>80</v>
      </c>
      <c r="E4285" s="1">
        <v>45560</v>
      </c>
      <c r="F4285" s="1">
        <v>45609</v>
      </c>
      <c r="G4285" s="1">
        <v>45630</v>
      </c>
      <c r="H4285" s="1">
        <v>45656</v>
      </c>
      <c r="I4285" s="1"/>
      <c r="J4285" t="s">
        <v>101</v>
      </c>
      <c r="K4285" t="s">
        <v>32</v>
      </c>
      <c r="L4285">
        <v>805714</v>
      </c>
      <c r="M4285">
        <v>28800</v>
      </c>
      <c r="N4285">
        <v>21</v>
      </c>
      <c r="O4285" t="s">
        <v>91</v>
      </c>
      <c r="P4285" t="s">
        <v>671</v>
      </c>
      <c r="Q4285" t="s">
        <v>42</v>
      </c>
      <c r="R4285" t="s">
        <v>199</v>
      </c>
      <c r="S4285" t="s">
        <v>256</v>
      </c>
      <c r="T4285">
        <v>805714</v>
      </c>
    </row>
    <row r="4286" spans="1:20" x14ac:dyDescent="0.3">
      <c r="A4286" t="s">
        <v>687</v>
      </c>
      <c r="B4286" t="str">
        <f>_xlfn.CONCAT(쿼리1[[#This Row],[주문번호]], "-", 쿼리1[[#This Row],[공정명]])</f>
        <v>20240925-900013-제대</v>
      </c>
      <c r="C4286">
        <v>2</v>
      </c>
      <c r="D4286" t="s">
        <v>80</v>
      </c>
      <c r="E4286" s="1">
        <v>45560</v>
      </c>
      <c r="F4286" s="1">
        <v>45609</v>
      </c>
      <c r="G4286" s="1">
        <v>45631</v>
      </c>
      <c r="H4286" s="1">
        <v>45656</v>
      </c>
      <c r="I4286" s="1"/>
      <c r="J4286" t="s">
        <v>101</v>
      </c>
      <c r="K4286" t="s">
        <v>32</v>
      </c>
      <c r="L4286">
        <v>805714</v>
      </c>
      <c r="M4286">
        <v>28500</v>
      </c>
      <c r="N4286">
        <v>22</v>
      </c>
      <c r="O4286" t="s">
        <v>91</v>
      </c>
      <c r="P4286" t="s">
        <v>671</v>
      </c>
      <c r="Q4286" t="s">
        <v>42</v>
      </c>
      <c r="R4286" t="s">
        <v>199</v>
      </c>
      <c r="S4286" t="s">
        <v>256</v>
      </c>
      <c r="T4286">
        <v>805714</v>
      </c>
    </row>
    <row r="4287" spans="1:20" x14ac:dyDescent="0.3">
      <c r="A4287" t="s">
        <v>4804</v>
      </c>
      <c r="B4287" t="str">
        <f>_xlfn.CONCAT(쿼리1[[#This Row],[주문번호]], "-", 쿼리1[[#This Row],[공정명]])</f>
        <v>20241002-902004-제대</v>
      </c>
      <c r="C4287">
        <v>2</v>
      </c>
      <c r="D4287" t="s">
        <v>80</v>
      </c>
      <c r="E4287" s="1">
        <v>45567</v>
      </c>
      <c r="F4287" s="1">
        <v>45581</v>
      </c>
      <c r="G4287" s="1">
        <v>45579</v>
      </c>
      <c r="H4287" s="1">
        <v>45656</v>
      </c>
      <c r="I4287" s="1">
        <v>45575</v>
      </c>
      <c r="J4287" t="s">
        <v>101</v>
      </c>
      <c r="K4287" t="s">
        <v>39</v>
      </c>
      <c r="L4287">
        <v>75000</v>
      </c>
      <c r="M4287">
        <v>25200</v>
      </c>
      <c r="N4287">
        <v>-2</v>
      </c>
      <c r="O4287" t="s">
        <v>1517</v>
      </c>
      <c r="P4287" t="s">
        <v>1867</v>
      </c>
      <c r="Q4287" t="s">
        <v>42</v>
      </c>
      <c r="R4287" t="s">
        <v>199</v>
      </c>
      <c r="S4287" t="s">
        <v>256</v>
      </c>
      <c r="T4287">
        <v>75000</v>
      </c>
    </row>
    <row r="4288" spans="1:20" x14ac:dyDescent="0.3">
      <c r="A4288" t="s">
        <v>4804</v>
      </c>
      <c r="B4288" t="str">
        <f>_xlfn.CONCAT(쿼리1[[#This Row],[주문번호]], "-", 쿼리1[[#This Row],[공정명]])</f>
        <v>20241002-902004-제대</v>
      </c>
      <c r="C4288">
        <v>2</v>
      </c>
      <c r="D4288" t="s">
        <v>80</v>
      </c>
      <c r="E4288" s="1">
        <v>45567</v>
      </c>
      <c r="F4288" s="1">
        <v>45581</v>
      </c>
      <c r="G4288" s="1">
        <v>45580</v>
      </c>
      <c r="H4288" s="1">
        <v>45656</v>
      </c>
      <c r="I4288" s="1">
        <v>45575</v>
      </c>
      <c r="J4288" t="s">
        <v>101</v>
      </c>
      <c r="K4288" t="s">
        <v>39</v>
      </c>
      <c r="L4288">
        <v>75000</v>
      </c>
      <c r="M4288">
        <v>22600</v>
      </c>
      <c r="N4288">
        <v>-1</v>
      </c>
      <c r="O4288" t="s">
        <v>1517</v>
      </c>
      <c r="P4288" t="s">
        <v>1867</v>
      </c>
      <c r="Q4288" t="s">
        <v>42</v>
      </c>
      <c r="R4288" t="s">
        <v>199</v>
      </c>
      <c r="S4288" t="s">
        <v>256</v>
      </c>
      <c r="T4288">
        <v>75000</v>
      </c>
    </row>
    <row r="4289" spans="1:20" x14ac:dyDescent="0.3">
      <c r="A4289" t="s">
        <v>4804</v>
      </c>
      <c r="B4289" t="str">
        <f>_xlfn.CONCAT(쿼리1[[#This Row],[주문번호]], "-", 쿼리1[[#This Row],[공정명]])</f>
        <v>20241002-902004-제대</v>
      </c>
      <c r="C4289">
        <v>2</v>
      </c>
      <c r="D4289" t="s">
        <v>80</v>
      </c>
      <c r="E4289" s="1">
        <v>45567</v>
      </c>
      <c r="F4289" s="1">
        <v>45581</v>
      </c>
      <c r="G4289" s="1">
        <v>45580</v>
      </c>
      <c r="H4289" s="1">
        <v>45656</v>
      </c>
      <c r="I4289" s="1">
        <v>45575</v>
      </c>
      <c r="J4289" t="s">
        <v>101</v>
      </c>
      <c r="K4289" t="s">
        <v>39</v>
      </c>
      <c r="L4289">
        <v>75000</v>
      </c>
      <c r="M4289">
        <v>25200</v>
      </c>
      <c r="N4289">
        <v>-1</v>
      </c>
      <c r="O4289" t="s">
        <v>1517</v>
      </c>
      <c r="P4289" t="s">
        <v>1867</v>
      </c>
      <c r="Q4289" t="s">
        <v>42</v>
      </c>
      <c r="R4289" t="s">
        <v>199</v>
      </c>
      <c r="S4289" t="s">
        <v>256</v>
      </c>
      <c r="T4289">
        <v>75000</v>
      </c>
    </row>
    <row r="4290" spans="1:20" x14ac:dyDescent="0.3">
      <c r="A4290" t="s">
        <v>4805</v>
      </c>
      <c r="B4290" t="str">
        <f>_xlfn.CONCAT(쿼리1[[#This Row],[주문번호]], "-", 쿼리1[[#This Row],[공정명]])</f>
        <v>20241118-901001-제대</v>
      </c>
      <c r="C4290">
        <v>2</v>
      </c>
      <c r="D4290" t="s">
        <v>80</v>
      </c>
      <c r="E4290" s="1">
        <v>45614</v>
      </c>
      <c r="F4290" s="1">
        <v>45630</v>
      </c>
      <c r="G4290" s="1"/>
      <c r="H4290" s="1">
        <v>45656</v>
      </c>
      <c r="I4290" s="1"/>
      <c r="J4290" t="s">
        <v>21</v>
      </c>
      <c r="K4290" t="s">
        <v>22</v>
      </c>
      <c r="L4290">
        <v>120000</v>
      </c>
      <c r="O4290" t="s">
        <v>394</v>
      </c>
      <c r="P4290" t="s">
        <v>676</v>
      </c>
      <c r="Q4290" t="s">
        <v>42</v>
      </c>
      <c r="R4290" t="s">
        <v>199</v>
      </c>
      <c r="S4290" t="s">
        <v>256</v>
      </c>
      <c r="T4290">
        <v>120000</v>
      </c>
    </row>
    <row r="4291" spans="1:20" x14ac:dyDescent="0.3">
      <c r="A4291" t="s">
        <v>4806</v>
      </c>
      <c r="B4291" t="str">
        <f>_xlfn.CONCAT(쿼리1[[#This Row],[주문번호]], "-", 쿼리1[[#This Row],[공정명]])</f>
        <v>20241115-914002-제대</v>
      </c>
      <c r="C4291">
        <v>3</v>
      </c>
      <c r="D4291" t="s">
        <v>80</v>
      </c>
      <c r="E4291" s="1">
        <v>45611</v>
      </c>
      <c r="F4291" s="1">
        <v>45629</v>
      </c>
      <c r="G4291" s="1">
        <v>45642</v>
      </c>
      <c r="H4291" s="1">
        <v>45656</v>
      </c>
      <c r="I4291" s="1">
        <v>45652</v>
      </c>
      <c r="J4291" t="s">
        <v>31</v>
      </c>
      <c r="K4291" t="s">
        <v>32</v>
      </c>
      <c r="L4291">
        <v>360000</v>
      </c>
      <c r="M4291">
        <v>36000</v>
      </c>
      <c r="N4291">
        <v>13</v>
      </c>
      <c r="O4291" t="s">
        <v>4540</v>
      </c>
      <c r="P4291" t="s">
        <v>4649</v>
      </c>
      <c r="Q4291" t="s">
        <v>42</v>
      </c>
      <c r="R4291" t="s">
        <v>199</v>
      </c>
      <c r="S4291" t="s">
        <v>256</v>
      </c>
      <c r="T4291">
        <v>360000</v>
      </c>
    </row>
    <row r="4292" spans="1:20" x14ac:dyDescent="0.3">
      <c r="A4292" t="s">
        <v>4806</v>
      </c>
      <c r="B4292" t="str">
        <f>_xlfn.CONCAT(쿼리1[[#This Row],[주문번호]], "-", 쿼리1[[#This Row],[공정명]])</f>
        <v>20241115-914002-제대</v>
      </c>
      <c r="C4292">
        <v>3</v>
      </c>
      <c r="D4292" t="s">
        <v>80</v>
      </c>
      <c r="E4292" s="1">
        <v>45611</v>
      </c>
      <c r="F4292" s="1">
        <v>45629</v>
      </c>
      <c r="G4292" s="1">
        <v>45642</v>
      </c>
      <c r="H4292" s="1">
        <v>45656</v>
      </c>
      <c r="I4292" s="1">
        <v>45652</v>
      </c>
      <c r="J4292" t="s">
        <v>31</v>
      </c>
      <c r="K4292" t="s">
        <v>32</v>
      </c>
      <c r="L4292">
        <v>360000</v>
      </c>
      <c r="M4292">
        <v>36000</v>
      </c>
      <c r="N4292">
        <v>13</v>
      </c>
      <c r="O4292" t="s">
        <v>4540</v>
      </c>
      <c r="P4292" t="s">
        <v>4649</v>
      </c>
      <c r="Q4292" t="s">
        <v>42</v>
      </c>
      <c r="R4292" t="s">
        <v>199</v>
      </c>
      <c r="S4292" t="s">
        <v>256</v>
      </c>
      <c r="T4292">
        <v>360000</v>
      </c>
    </row>
    <row r="4293" spans="1:20" x14ac:dyDescent="0.3">
      <c r="A4293" t="s">
        <v>4806</v>
      </c>
      <c r="B4293" t="str">
        <f>_xlfn.CONCAT(쿼리1[[#This Row],[주문번호]], "-", 쿼리1[[#This Row],[공정명]])</f>
        <v>20241115-914002-제대</v>
      </c>
      <c r="C4293">
        <v>3</v>
      </c>
      <c r="D4293" t="s">
        <v>80</v>
      </c>
      <c r="E4293" s="1">
        <v>45611</v>
      </c>
      <c r="F4293" s="1">
        <v>45629</v>
      </c>
      <c r="G4293" s="1">
        <v>45643</v>
      </c>
      <c r="H4293" s="1">
        <v>45656</v>
      </c>
      <c r="I4293" s="1">
        <v>45652</v>
      </c>
      <c r="J4293" t="s">
        <v>31</v>
      </c>
      <c r="K4293" t="s">
        <v>32</v>
      </c>
      <c r="L4293">
        <v>360000</v>
      </c>
      <c r="M4293">
        <v>36000</v>
      </c>
      <c r="N4293">
        <v>14</v>
      </c>
      <c r="O4293" t="s">
        <v>4540</v>
      </c>
      <c r="P4293" t="s">
        <v>4649</v>
      </c>
      <c r="Q4293" t="s">
        <v>42</v>
      </c>
      <c r="R4293" t="s">
        <v>199</v>
      </c>
      <c r="S4293" t="s">
        <v>256</v>
      </c>
      <c r="T4293">
        <v>360000</v>
      </c>
    </row>
    <row r="4294" spans="1:20" x14ac:dyDescent="0.3">
      <c r="A4294" t="s">
        <v>4806</v>
      </c>
      <c r="B4294" t="str">
        <f>_xlfn.CONCAT(쿼리1[[#This Row],[주문번호]], "-", 쿼리1[[#This Row],[공정명]])</f>
        <v>20241115-914002-제대</v>
      </c>
      <c r="C4294">
        <v>3</v>
      </c>
      <c r="D4294" t="s">
        <v>80</v>
      </c>
      <c r="E4294" s="1">
        <v>45611</v>
      </c>
      <c r="F4294" s="1">
        <v>45629</v>
      </c>
      <c r="G4294" s="1">
        <v>45644</v>
      </c>
      <c r="H4294" s="1">
        <v>45656</v>
      </c>
      <c r="I4294" s="1">
        <v>45652</v>
      </c>
      <c r="J4294" t="s">
        <v>31</v>
      </c>
      <c r="K4294" t="s">
        <v>32</v>
      </c>
      <c r="L4294">
        <v>360000</v>
      </c>
      <c r="M4294">
        <v>72000</v>
      </c>
      <c r="N4294">
        <v>15</v>
      </c>
      <c r="O4294" t="s">
        <v>4540</v>
      </c>
      <c r="P4294" t="s">
        <v>4649</v>
      </c>
      <c r="Q4294" t="s">
        <v>42</v>
      </c>
      <c r="R4294" t="s">
        <v>199</v>
      </c>
      <c r="S4294" t="s">
        <v>256</v>
      </c>
      <c r="T4294">
        <v>360000</v>
      </c>
    </row>
    <row r="4295" spans="1:20" x14ac:dyDescent="0.3">
      <c r="A4295" t="s">
        <v>4806</v>
      </c>
      <c r="B4295" t="str">
        <f>_xlfn.CONCAT(쿼리1[[#This Row],[주문번호]], "-", 쿼리1[[#This Row],[공정명]])</f>
        <v>20241115-914002-제대</v>
      </c>
      <c r="C4295">
        <v>3</v>
      </c>
      <c r="D4295" t="s">
        <v>80</v>
      </c>
      <c r="E4295" s="1">
        <v>45611</v>
      </c>
      <c r="F4295" s="1">
        <v>45629</v>
      </c>
      <c r="G4295" s="1">
        <v>45645</v>
      </c>
      <c r="H4295" s="1">
        <v>45656</v>
      </c>
      <c r="I4295" s="1">
        <v>45652</v>
      </c>
      <c r="J4295" t="s">
        <v>31</v>
      </c>
      <c r="K4295" t="s">
        <v>32</v>
      </c>
      <c r="L4295">
        <v>360000</v>
      </c>
      <c r="M4295">
        <v>72000</v>
      </c>
      <c r="N4295">
        <v>16</v>
      </c>
      <c r="O4295" t="s">
        <v>4540</v>
      </c>
      <c r="P4295" t="s">
        <v>4649</v>
      </c>
      <c r="Q4295" t="s">
        <v>42</v>
      </c>
      <c r="R4295" t="s">
        <v>199</v>
      </c>
      <c r="S4295" t="s">
        <v>256</v>
      </c>
      <c r="T4295">
        <v>360000</v>
      </c>
    </row>
    <row r="4296" spans="1:20" x14ac:dyDescent="0.3">
      <c r="A4296" t="s">
        <v>4806</v>
      </c>
      <c r="B4296" t="str">
        <f>_xlfn.CONCAT(쿼리1[[#This Row],[주문번호]], "-", 쿼리1[[#This Row],[공정명]])</f>
        <v>20241115-914002-제대</v>
      </c>
      <c r="C4296">
        <v>3</v>
      </c>
      <c r="D4296" t="s">
        <v>80</v>
      </c>
      <c r="E4296" s="1">
        <v>45611</v>
      </c>
      <c r="F4296" s="1">
        <v>45629</v>
      </c>
      <c r="G4296" s="1">
        <v>45645</v>
      </c>
      <c r="H4296" s="1">
        <v>45656</v>
      </c>
      <c r="I4296" s="1">
        <v>45652</v>
      </c>
      <c r="J4296" t="s">
        <v>31</v>
      </c>
      <c r="K4296" t="s">
        <v>32</v>
      </c>
      <c r="L4296">
        <v>360000</v>
      </c>
      <c r="M4296">
        <v>36000</v>
      </c>
      <c r="N4296">
        <v>16</v>
      </c>
      <c r="O4296" t="s">
        <v>4540</v>
      </c>
      <c r="P4296" t="s">
        <v>4649</v>
      </c>
      <c r="Q4296" t="s">
        <v>42</v>
      </c>
      <c r="R4296" t="s">
        <v>199</v>
      </c>
      <c r="S4296" t="s">
        <v>256</v>
      </c>
      <c r="T4296">
        <v>360000</v>
      </c>
    </row>
    <row r="4297" spans="1:20" x14ac:dyDescent="0.3">
      <c r="A4297" t="s">
        <v>4806</v>
      </c>
      <c r="B4297" t="str">
        <f>_xlfn.CONCAT(쿼리1[[#This Row],[주문번호]], "-", 쿼리1[[#This Row],[공정명]])</f>
        <v>20241115-914002-제대</v>
      </c>
      <c r="C4297">
        <v>3</v>
      </c>
      <c r="D4297" t="s">
        <v>80</v>
      </c>
      <c r="E4297" s="1">
        <v>45611</v>
      </c>
      <c r="F4297" s="1">
        <v>45629</v>
      </c>
      <c r="G4297" s="1">
        <v>45646</v>
      </c>
      <c r="H4297" s="1">
        <v>45656</v>
      </c>
      <c r="I4297" s="1">
        <v>45652</v>
      </c>
      <c r="J4297" t="s">
        <v>31</v>
      </c>
      <c r="K4297" t="s">
        <v>32</v>
      </c>
      <c r="L4297">
        <v>360000</v>
      </c>
      <c r="M4297">
        <v>36000</v>
      </c>
      <c r="N4297">
        <v>17</v>
      </c>
      <c r="O4297" t="s">
        <v>4540</v>
      </c>
      <c r="P4297" t="s">
        <v>4649</v>
      </c>
      <c r="Q4297" t="s">
        <v>42</v>
      </c>
      <c r="R4297" t="s">
        <v>199</v>
      </c>
      <c r="S4297" t="s">
        <v>256</v>
      </c>
      <c r="T4297">
        <v>360000</v>
      </c>
    </row>
    <row r="4298" spans="1:20" x14ac:dyDescent="0.3">
      <c r="A4298" t="s">
        <v>4806</v>
      </c>
      <c r="B4298" t="str">
        <f>_xlfn.CONCAT(쿼리1[[#This Row],[주문번호]], "-", 쿼리1[[#This Row],[공정명]])</f>
        <v>20241115-914002-제대</v>
      </c>
      <c r="C4298">
        <v>3</v>
      </c>
      <c r="D4298" t="s">
        <v>80</v>
      </c>
      <c r="E4298" s="1">
        <v>45611</v>
      </c>
      <c r="F4298" s="1">
        <v>45629</v>
      </c>
      <c r="G4298" s="1">
        <v>45652</v>
      </c>
      <c r="H4298" s="1">
        <v>45656</v>
      </c>
      <c r="I4298" s="1">
        <v>45652</v>
      </c>
      <c r="J4298" t="s">
        <v>31</v>
      </c>
      <c r="K4298" t="s">
        <v>32</v>
      </c>
      <c r="L4298">
        <v>360000</v>
      </c>
      <c r="M4298">
        <v>17600</v>
      </c>
      <c r="N4298">
        <v>23</v>
      </c>
      <c r="O4298" t="s">
        <v>4540</v>
      </c>
      <c r="P4298" t="s">
        <v>4649</v>
      </c>
      <c r="Q4298" t="s">
        <v>42</v>
      </c>
      <c r="R4298" t="s">
        <v>199</v>
      </c>
      <c r="S4298" t="s">
        <v>256</v>
      </c>
      <c r="T4298">
        <v>360000</v>
      </c>
    </row>
    <row r="4299" spans="1:20" x14ac:dyDescent="0.3">
      <c r="A4299" t="s">
        <v>4807</v>
      </c>
      <c r="B4299" t="str">
        <f>_xlfn.CONCAT(쿼리1[[#This Row],[주문번호]], "-", 쿼리1[[#This Row],[공정명]])</f>
        <v>20241121-930002-제대</v>
      </c>
      <c r="C4299">
        <v>3</v>
      </c>
      <c r="D4299" t="s">
        <v>80</v>
      </c>
      <c r="E4299" s="1">
        <v>45617</v>
      </c>
      <c r="F4299" s="1">
        <v>45632</v>
      </c>
      <c r="G4299" s="1">
        <v>45642</v>
      </c>
      <c r="H4299" s="1">
        <v>45656</v>
      </c>
      <c r="I4299" s="1">
        <v>45642</v>
      </c>
      <c r="J4299" t="s">
        <v>31</v>
      </c>
      <c r="K4299" t="s">
        <v>32</v>
      </c>
      <c r="L4299">
        <v>80000</v>
      </c>
      <c r="M4299">
        <v>68400</v>
      </c>
      <c r="N4299">
        <v>10</v>
      </c>
      <c r="O4299" t="s">
        <v>1149</v>
      </c>
      <c r="P4299" t="s">
        <v>306</v>
      </c>
      <c r="Q4299" t="s">
        <v>42</v>
      </c>
      <c r="R4299" t="s">
        <v>199</v>
      </c>
      <c r="S4299" t="s">
        <v>256</v>
      </c>
      <c r="T4299">
        <v>80000</v>
      </c>
    </row>
    <row r="4300" spans="1:20" x14ac:dyDescent="0.3">
      <c r="A4300" t="s">
        <v>3913</v>
      </c>
      <c r="B4300" t="str">
        <f>_xlfn.CONCAT(쿼리1[[#This Row],[주문번호]], "-", 쿼리1[[#This Row],[공정명]])</f>
        <v>20241129-1000167791-분단</v>
      </c>
      <c r="C4300">
        <v>2</v>
      </c>
      <c r="D4300" t="s">
        <v>196</v>
      </c>
      <c r="E4300" s="1">
        <v>45625</v>
      </c>
      <c r="F4300" s="1">
        <v>45636</v>
      </c>
      <c r="G4300" s="1">
        <v>45633</v>
      </c>
      <c r="H4300" s="1">
        <v>45656</v>
      </c>
      <c r="I4300" s="1">
        <v>45633</v>
      </c>
      <c r="J4300" t="s">
        <v>31</v>
      </c>
      <c r="K4300" t="s">
        <v>39</v>
      </c>
      <c r="L4300">
        <v>12000</v>
      </c>
      <c r="M4300">
        <v>12000</v>
      </c>
      <c r="N4300">
        <v>-3</v>
      </c>
      <c r="O4300" t="s">
        <v>3255</v>
      </c>
      <c r="P4300" t="s">
        <v>3914</v>
      </c>
      <c r="Q4300" t="s">
        <v>3915</v>
      </c>
      <c r="R4300" t="s">
        <v>26</v>
      </c>
      <c r="S4300" t="s">
        <v>4391</v>
      </c>
      <c r="T4300">
        <v>48</v>
      </c>
    </row>
    <row r="4301" spans="1:20" x14ac:dyDescent="0.3">
      <c r="A4301" t="s">
        <v>3371</v>
      </c>
      <c r="B4301" t="str">
        <f>_xlfn.CONCAT(쿼리1[[#This Row],[주문번호]], "-", 쿼리1[[#This Row],[공정명]])</f>
        <v>20241223-1000141398-분단</v>
      </c>
      <c r="C4301">
        <v>4</v>
      </c>
      <c r="D4301" t="s">
        <v>196</v>
      </c>
      <c r="E4301" s="1">
        <v>45649</v>
      </c>
      <c r="F4301" s="1">
        <v>45659</v>
      </c>
      <c r="G4301" s="1"/>
      <c r="H4301" s="1">
        <v>45656</v>
      </c>
      <c r="I4301" s="1"/>
      <c r="J4301" t="s">
        <v>21</v>
      </c>
      <c r="K4301" t="s">
        <v>282</v>
      </c>
      <c r="L4301">
        <v>12000</v>
      </c>
      <c r="O4301" t="s">
        <v>3230</v>
      </c>
      <c r="P4301" t="s">
        <v>3282</v>
      </c>
      <c r="Q4301" t="s">
        <v>3283</v>
      </c>
      <c r="R4301" t="s">
        <v>458</v>
      </c>
      <c r="S4301" t="s">
        <v>4391</v>
      </c>
      <c r="T4301">
        <v>30769</v>
      </c>
    </row>
    <row r="4302" spans="1:20" x14ac:dyDescent="0.3">
      <c r="A4302" t="s">
        <v>4808</v>
      </c>
      <c r="B4302" t="str">
        <f>_xlfn.CONCAT(쿼리1[[#This Row],[주문번호]], "-", 쿼리1[[#This Row],[공정명]])</f>
        <v>20240906-1000155139-분단</v>
      </c>
      <c r="C4302">
        <v>4</v>
      </c>
      <c r="D4302" t="s">
        <v>196</v>
      </c>
      <c r="E4302" s="1">
        <v>45541</v>
      </c>
      <c r="F4302" s="1">
        <v>45553</v>
      </c>
      <c r="G4302" s="1"/>
      <c r="H4302" s="1">
        <v>45656</v>
      </c>
      <c r="I4302" s="1">
        <v>45547</v>
      </c>
      <c r="J4302" t="s">
        <v>21</v>
      </c>
      <c r="K4302" t="s">
        <v>22</v>
      </c>
      <c r="L4302">
        <v>12000</v>
      </c>
      <c r="O4302" t="s">
        <v>3853</v>
      </c>
      <c r="P4302" t="s">
        <v>3911</v>
      </c>
      <c r="Q4302" t="s">
        <v>4467</v>
      </c>
      <c r="R4302" t="s">
        <v>26</v>
      </c>
      <c r="S4302" t="s">
        <v>4391</v>
      </c>
      <c r="T4302">
        <v>48</v>
      </c>
    </row>
    <row r="4303" spans="1:20" x14ac:dyDescent="0.3">
      <c r="A4303" t="s">
        <v>4809</v>
      </c>
      <c r="B4303" t="str">
        <f>_xlfn.CONCAT(쿼리1[[#This Row],[주문번호]], "-", 쿼리1[[#This Row],[공정명]])</f>
        <v>20240906-2000160237-분단</v>
      </c>
      <c r="C4303">
        <v>3</v>
      </c>
      <c r="D4303" t="s">
        <v>196</v>
      </c>
      <c r="E4303" s="1">
        <v>45541</v>
      </c>
      <c r="F4303" s="1">
        <v>45546</v>
      </c>
      <c r="G4303" s="1">
        <v>45546</v>
      </c>
      <c r="H4303" s="1">
        <v>45656</v>
      </c>
      <c r="I4303" s="1">
        <v>45546</v>
      </c>
      <c r="J4303" t="s">
        <v>31</v>
      </c>
      <c r="K4303" t="s">
        <v>39</v>
      </c>
      <c r="L4303">
        <v>24000</v>
      </c>
      <c r="M4303">
        <v>24000</v>
      </c>
      <c r="N4303">
        <v>0</v>
      </c>
      <c r="O4303" t="s">
        <v>4459</v>
      </c>
      <c r="P4303" t="s">
        <v>4694</v>
      </c>
      <c r="Q4303" t="s">
        <v>4810</v>
      </c>
      <c r="R4303" t="s">
        <v>26</v>
      </c>
      <c r="S4303" t="s">
        <v>4391</v>
      </c>
      <c r="T4303">
        <v>48</v>
      </c>
    </row>
    <row r="4304" spans="1:20" x14ac:dyDescent="0.3">
      <c r="A4304" t="s">
        <v>4811</v>
      </c>
      <c r="B4304" t="str">
        <f>_xlfn.CONCAT(쿼리1[[#This Row],[주문번호]], "-", 쿼리1[[#This Row],[공정명]])</f>
        <v>20240909-1000151236-분단</v>
      </c>
      <c r="C4304">
        <v>4</v>
      </c>
      <c r="D4304" t="s">
        <v>196</v>
      </c>
      <c r="E4304" s="1">
        <v>45544</v>
      </c>
      <c r="F4304" s="1">
        <v>45554</v>
      </c>
      <c r="G4304" s="1"/>
      <c r="H4304" s="1">
        <v>45656</v>
      </c>
      <c r="I4304" s="1">
        <v>45548</v>
      </c>
      <c r="J4304" t="s">
        <v>21</v>
      </c>
      <c r="K4304" t="s">
        <v>22</v>
      </c>
      <c r="L4304">
        <v>16000</v>
      </c>
      <c r="O4304" t="s">
        <v>1533</v>
      </c>
      <c r="P4304" t="s">
        <v>3911</v>
      </c>
      <c r="Q4304" t="s">
        <v>4812</v>
      </c>
      <c r="R4304" t="s">
        <v>26</v>
      </c>
      <c r="S4304" t="s">
        <v>4391</v>
      </c>
      <c r="T4304">
        <v>64</v>
      </c>
    </row>
    <row r="4305" spans="1:20" x14ac:dyDescent="0.3">
      <c r="A4305" t="s">
        <v>4813</v>
      </c>
      <c r="B4305" t="str">
        <f>_xlfn.CONCAT(쿼리1[[#This Row],[주문번호]], "-", 쿼리1[[#This Row],[공정명]])</f>
        <v>20240909-1000160961-분단</v>
      </c>
      <c r="C4305">
        <v>4</v>
      </c>
      <c r="D4305" t="s">
        <v>196</v>
      </c>
      <c r="E4305" s="1">
        <v>45544</v>
      </c>
      <c r="F4305" s="1">
        <v>45554</v>
      </c>
      <c r="G4305" s="1"/>
      <c r="H4305" s="1">
        <v>45656</v>
      </c>
      <c r="I4305" s="1">
        <v>45547</v>
      </c>
      <c r="J4305" t="s">
        <v>21</v>
      </c>
      <c r="K4305" t="s">
        <v>22</v>
      </c>
      <c r="L4305">
        <v>6000</v>
      </c>
      <c r="O4305" t="s">
        <v>536</v>
      </c>
      <c r="P4305" t="s">
        <v>4814</v>
      </c>
      <c r="Q4305" t="s">
        <v>4815</v>
      </c>
      <c r="R4305" t="s">
        <v>3938</v>
      </c>
      <c r="S4305" t="s">
        <v>4391</v>
      </c>
      <c r="T4305">
        <v>12</v>
      </c>
    </row>
    <row r="4306" spans="1:20" x14ac:dyDescent="0.3">
      <c r="A4306" t="s">
        <v>4119</v>
      </c>
      <c r="B4306" t="str">
        <f>_xlfn.CONCAT(쿼리1[[#This Row],[주문번호]], "-", 쿼리1[[#This Row],[공정명]])</f>
        <v>20241107-1000144917-분단</v>
      </c>
      <c r="C4306">
        <v>2</v>
      </c>
      <c r="D4306" t="s">
        <v>196</v>
      </c>
      <c r="E4306" s="1">
        <v>45603</v>
      </c>
      <c r="F4306" s="1">
        <v>45616</v>
      </c>
      <c r="G4306" s="1">
        <v>45632</v>
      </c>
      <c r="H4306" s="1">
        <v>45656</v>
      </c>
      <c r="I4306" s="1">
        <v>45632</v>
      </c>
      <c r="J4306" t="s">
        <v>31</v>
      </c>
      <c r="K4306" t="s">
        <v>32</v>
      </c>
      <c r="L4306">
        <v>30000</v>
      </c>
      <c r="M4306">
        <v>30000</v>
      </c>
      <c r="N4306">
        <v>16</v>
      </c>
      <c r="O4306" t="s">
        <v>3481</v>
      </c>
      <c r="P4306" t="s">
        <v>3482</v>
      </c>
      <c r="Q4306" t="s">
        <v>42</v>
      </c>
      <c r="R4306" t="s">
        <v>758</v>
      </c>
      <c r="S4306" t="s">
        <v>4391</v>
      </c>
      <c r="T4306">
        <v>240</v>
      </c>
    </row>
    <row r="4307" spans="1:20" x14ac:dyDescent="0.3">
      <c r="A4307" t="s">
        <v>4120</v>
      </c>
      <c r="B4307" t="str">
        <f>_xlfn.CONCAT(쿼리1[[#This Row],[주문번호]], "-", 쿼리1[[#This Row],[공정명]])</f>
        <v>20241108-1000144917-분단</v>
      </c>
      <c r="C4307">
        <v>2</v>
      </c>
      <c r="D4307" t="s">
        <v>196</v>
      </c>
      <c r="E4307" s="1">
        <v>45604</v>
      </c>
      <c r="F4307" s="1">
        <v>45617</v>
      </c>
      <c r="G4307" s="1">
        <v>45632</v>
      </c>
      <c r="H4307" s="1">
        <v>45656</v>
      </c>
      <c r="I4307" s="1">
        <v>45632</v>
      </c>
      <c r="J4307" t="s">
        <v>31</v>
      </c>
      <c r="K4307" t="s">
        <v>32</v>
      </c>
      <c r="L4307">
        <v>6000</v>
      </c>
      <c r="M4307">
        <v>6000</v>
      </c>
      <c r="N4307">
        <v>15</v>
      </c>
      <c r="O4307" t="s">
        <v>3481</v>
      </c>
      <c r="P4307" t="s">
        <v>3482</v>
      </c>
      <c r="Q4307" t="s">
        <v>42</v>
      </c>
      <c r="R4307" t="s">
        <v>758</v>
      </c>
      <c r="S4307" t="s">
        <v>4391</v>
      </c>
      <c r="T4307">
        <v>48</v>
      </c>
    </row>
    <row r="4308" spans="1:20" x14ac:dyDescent="0.3">
      <c r="A4308" t="s">
        <v>4816</v>
      </c>
      <c r="B4308" t="str">
        <f>_xlfn.CONCAT(쿼리1[[#This Row],[주문번호]], "-", 쿼리1[[#This Row],[공정명]])</f>
        <v>20241218-1000138860-분단</v>
      </c>
      <c r="C4308">
        <v>4</v>
      </c>
      <c r="D4308" t="s">
        <v>196</v>
      </c>
      <c r="E4308" s="1">
        <v>45644</v>
      </c>
      <c r="F4308" s="1">
        <v>45656</v>
      </c>
      <c r="G4308" s="1"/>
      <c r="H4308" s="1">
        <v>45656</v>
      </c>
      <c r="I4308" s="1"/>
      <c r="J4308" t="s">
        <v>21</v>
      </c>
      <c r="K4308" t="s">
        <v>282</v>
      </c>
      <c r="L4308">
        <v>6000</v>
      </c>
      <c r="O4308" t="s">
        <v>559</v>
      </c>
      <c r="P4308" t="s">
        <v>4817</v>
      </c>
      <c r="Q4308" t="s">
        <v>4818</v>
      </c>
      <c r="R4308" t="s">
        <v>4819</v>
      </c>
      <c r="S4308" t="s">
        <v>4391</v>
      </c>
      <c r="T4308">
        <v>24</v>
      </c>
    </row>
    <row r="4309" spans="1:20" x14ac:dyDescent="0.3">
      <c r="A4309" t="s">
        <v>4122</v>
      </c>
      <c r="B4309" t="str">
        <f>_xlfn.CONCAT(쿼리1[[#This Row],[주문번호]], "-", 쿼리1[[#This Row],[공정명]])</f>
        <v>20241210-1000144917-분단</v>
      </c>
      <c r="C4309">
        <v>2</v>
      </c>
      <c r="D4309" t="s">
        <v>196</v>
      </c>
      <c r="E4309" s="1">
        <v>45636</v>
      </c>
      <c r="F4309" s="1">
        <v>45649</v>
      </c>
      <c r="G4309" s="1"/>
      <c r="H4309" s="1">
        <v>45656</v>
      </c>
      <c r="I4309" s="1">
        <v>45652</v>
      </c>
      <c r="J4309" t="s">
        <v>21</v>
      </c>
      <c r="K4309" t="s">
        <v>22</v>
      </c>
      <c r="L4309">
        <v>30000</v>
      </c>
      <c r="O4309" t="s">
        <v>3481</v>
      </c>
      <c r="P4309" t="s">
        <v>3482</v>
      </c>
      <c r="Q4309" t="s">
        <v>42</v>
      </c>
      <c r="R4309" t="s">
        <v>758</v>
      </c>
      <c r="S4309" t="s">
        <v>4391</v>
      </c>
      <c r="T4309">
        <v>288</v>
      </c>
    </row>
    <row r="4310" spans="1:20" x14ac:dyDescent="0.3">
      <c r="A4310" t="s">
        <v>4820</v>
      </c>
      <c r="B4310" t="str">
        <f>_xlfn.CONCAT(쿼리1[[#This Row],[주문번호]], "-", 쿼리1[[#This Row],[공정명]])</f>
        <v>20241018-1000144917-분단</v>
      </c>
      <c r="C4310">
        <v>2</v>
      </c>
      <c r="D4310" t="s">
        <v>196</v>
      </c>
      <c r="E4310" s="1">
        <v>45583</v>
      </c>
      <c r="F4310" s="1">
        <v>45595</v>
      </c>
      <c r="G4310" s="1">
        <v>45600</v>
      </c>
      <c r="H4310" s="1">
        <v>45656</v>
      </c>
      <c r="I4310" s="1">
        <v>45600</v>
      </c>
      <c r="J4310" t="s">
        <v>31</v>
      </c>
      <c r="K4310" t="s">
        <v>32</v>
      </c>
      <c r="L4310">
        <v>18000</v>
      </c>
      <c r="M4310">
        <v>18000</v>
      </c>
      <c r="N4310">
        <v>5</v>
      </c>
      <c r="O4310" t="s">
        <v>3481</v>
      </c>
      <c r="P4310" t="s">
        <v>3482</v>
      </c>
      <c r="Q4310" t="s">
        <v>42</v>
      </c>
      <c r="R4310" t="s">
        <v>758</v>
      </c>
      <c r="S4310" t="s">
        <v>4391</v>
      </c>
      <c r="T4310">
        <v>108</v>
      </c>
    </row>
    <row r="4311" spans="1:20" x14ac:dyDescent="0.3">
      <c r="A4311" t="s">
        <v>4821</v>
      </c>
      <c r="B4311" t="str">
        <f>_xlfn.CONCAT(쿼리1[[#This Row],[주문번호]], "-", 쿼리1[[#This Row],[공정명]])</f>
        <v>20240926-1000161651-분단</v>
      </c>
      <c r="C4311">
        <v>4</v>
      </c>
      <c r="D4311" t="s">
        <v>196</v>
      </c>
      <c r="E4311" s="1">
        <v>45561</v>
      </c>
      <c r="F4311" s="1">
        <v>45573</v>
      </c>
      <c r="G4311" s="1">
        <v>45579</v>
      </c>
      <c r="H4311" s="1">
        <v>45656</v>
      </c>
      <c r="I4311" s="1">
        <v>45579</v>
      </c>
      <c r="J4311" t="s">
        <v>31</v>
      </c>
      <c r="K4311" t="s">
        <v>32</v>
      </c>
      <c r="L4311">
        <v>4000</v>
      </c>
      <c r="M4311">
        <v>4000</v>
      </c>
      <c r="N4311">
        <v>6</v>
      </c>
      <c r="O4311" t="s">
        <v>3853</v>
      </c>
      <c r="P4311" t="s">
        <v>3923</v>
      </c>
      <c r="Q4311" t="s">
        <v>3924</v>
      </c>
      <c r="R4311" t="s">
        <v>26</v>
      </c>
      <c r="S4311" t="s">
        <v>4391</v>
      </c>
      <c r="T4311">
        <v>32</v>
      </c>
    </row>
    <row r="4312" spans="1:20" x14ac:dyDescent="0.3">
      <c r="A4312" t="s">
        <v>4822</v>
      </c>
      <c r="B4312" t="str">
        <f>_xlfn.CONCAT(쿼리1[[#This Row],[주문번호]], "-", 쿼리1[[#This Row],[공정명]])</f>
        <v>20240930-1000160160-분단</v>
      </c>
      <c r="C4312">
        <v>4</v>
      </c>
      <c r="D4312" t="s">
        <v>196</v>
      </c>
      <c r="E4312" s="1">
        <v>45565</v>
      </c>
      <c r="F4312" s="1">
        <v>45575</v>
      </c>
      <c r="G4312" s="1">
        <v>45583</v>
      </c>
      <c r="H4312" s="1">
        <v>45656</v>
      </c>
      <c r="I4312" s="1">
        <v>45583</v>
      </c>
      <c r="J4312" t="s">
        <v>31</v>
      </c>
      <c r="K4312" t="s">
        <v>32</v>
      </c>
      <c r="L4312">
        <v>44000</v>
      </c>
      <c r="M4312">
        <v>44000</v>
      </c>
      <c r="N4312">
        <v>8</v>
      </c>
      <c r="O4312" t="s">
        <v>1533</v>
      </c>
      <c r="P4312" t="s">
        <v>3842</v>
      </c>
      <c r="Q4312" t="s">
        <v>4823</v>
      </c>
      <c r="R4312" t="s">
        <v>26</v>
      </c>
      <c r="S4312" t="s">
        <v>4391</v>
      </c>
      <c r="T4312">
        <v>132</v>
      </c>
    </row>
    <row r="4313" spans="1:20" x14ac:dyDescent="0.3">
      <c r="A4313" t="s">
        <v>126</v>
      </c>
      <c r="B4313" t="str">
        <f>_xlfn.CONCAT(쿼리1[[#This Row],[주문번호]], "-", 쿼리1[[#This Row],[공정명]])</f>
        <v>20241018-1000165165-분단</v>
      </c>
      <c r="C4313">
        <v>3</v>
      </c>
      <c r="D4313" t="s">
        <v>196</v>
      </c>
      <c r="E4313" s="1">
        <v>45583</v>
      </c>
      <c r="F4313" s="1">
        <v>45593</v>
      </c>
      <c r="G4313" s="1">
        <v>45595</v>
      </c>
      <c r="H4313" s="1">
        <v>45656</v>
      </c>
      <c r="I4313" s="1">
        <v>45597</v>
      </c>
      <c r="J4313" t="s">
        <v>31</v>
      </c>
      <c r="K4313" t="s">
        <v>32</v>
      </c>
      <c r="L4313">
        <v>12000</v>
      </c>
      <c r="M4313">
        <v>12000</v>
      </c>
      <c r="N4313">
        <v>2</v>
      </c>
      <c r="O4313" t="s">
        <v>102</v>
      </c>
      <c r="P4313" t="s">
        <v>110</v>
      </c>
      <c r="Q4313" t="s">
        <v>111</v>
      </c>
      <c r="R4313" t="s">
        <v>26</v>
      </c>
      <c r="S4313" t="s">
        <v>4391</v>
      </c>
      <c r="T4313">
        <v>40000</v>
      </c>
    </row>
    <row r="4314" spans="1:20" x14ac:dyDescent="0.3">
      <c r="A4314" t="s">
        <v>4129</v>
      </c>
      <c r="B4314" t="str">
        <f>_xlfn.CONCAT(쿼리1[[#This Row],[주문번호]], "-", 쿼리1[[#This Row],[공정명]])</f>
        <v>20241104-1000155316-분단</v>
      </c>
      <c r="C4314">
        <v>4</v>
      </c>
      <c r="D4314" t="s">
        <v>196</v>
      </c>
      <c r="E4314" s="1">
        <v>45600</v>
      </c>
      <c r="F4314" s="1">
        <v>45610</v>
      </c>
      <c r="G4314" s="1">
        <v>45611</v>
      </c>
      <c r="H4314" s="1">
        <v>45656</v>
      </c>
      <c r="I4314" s="1">
        <v>45611</v>
      </c>
      <c r="J4314" t="s">
        <v>31</v>
      </c>
      <c r="K4314" t="s">
        <v>32</v>
      </c>
      <c r="L4314">
        <v>12000</v>
      </c>
      <c r="M4314">
        <v>12000</v>
      </c>
      <c r="N4314">
        <v>1</v>
      </c>
      <c r="O4314" t="s">
        <v>3853</v>
      </c>
      <c r="P4314" t="s">
        <v>3911</v>
      </c>
      <c r="Q4314" t="s">
        <v>4130</v>
      </c>
      <c r="R4314" t="s">
        <v>26</v>
      </c>
      <c r="S4314" t="s">
        <v>4391</v>
      </c>
      <c r="T4314">
        <v>48</v>
      </c>
    </row>
    <row r="4315" spans="1:20" x14ac:dyDescent="0.3">
      <c r="A4315" t="s">
        <v>4824</v>
      </c>
      <c r="B4315" t="str">
        <f>_xlfn.CONCAT(쿼리1[[#This Row],[주문번호]], "-", 쿼리1[[#This Row],[공정명]])</f>
        <v>20241015-1000165934-분단</v>
      </c>
      <c r="C4315">
        <v>4</v>
      </c>
      <c r="D4315" t="s">
        <v>196</v>
      </c>
      <c r="E4315" s="1">
        <v>45580</v>
      </c>
      <c r="F4315" s="1">
        <v>45590</v>
      </c>
      <c r="G4315" s="1">
        <v>45590</v>
      </c>
      <c r="H4315" s="1">
        <v>45656</v>
      </c>
      <c r="I4315" s="1">
        <v>45590</v>
      </c>
      <c r="J4315" t="s">
        <v>31</v>
      </c>
      <c r="K4315" t="s">
        <v>39</v>
      </c>
      <c r="L4315">
        <v>6000</v>
      </c>
      <c r="M4315">
        <v>6000</v>
      </c>
      <c r="N4315">
        <v>0</v>
      </c>
      <c r="O4315" t="s">
        <v>1403</v>
      </c>
      <c r="P4315" t="s">
        <v>4825</v>
      </c>
      <c r="Q4315" t="s">
        <v>4826</v>
      </c>
      <c r="R4315" t="s">
        <v>26</v>
      </c>
      <c r="S4315" t="s">
        <v>4391</v>
      </c>
      <c r="T4315">
        <v>12</v>
      </c>
    </row>
    <row r="4316" spans="1:20" x14ac:dyDescent="0.3">
      <c r="A4316" t="s">
        <v>685</v>
      </c>
      <c r="B4316" t="str">
        <f>_xlfn.CONCAT(쿼리1[[#This Row],[주문번호]], "-", 쿼리1[[#This Row],[공정명]])</f>
        <v>20241008-900002-제대</v>
      </c>
      <c r="C4316">
        <v>2</v>
      </c>
      <c r="D4316" t="s">
        <v>80</v>
      </c>
      <c r="E4316" s="1">
        <v>45573</v>
      </c>
      <c r="F4316" s="1">
        <v>45588</v>
      </c>
      <c r="G4316" s="1">
        <v>45581</v>
      </c>
      <c r="H4316" s="1">
        <v>45656</v>
      </c>
      <c r="I4316" s="1">
        <v>45576</v>
      </c>
      <c r="J4316" t="s">
        <v>101</v>
      </c>
      <c r="K4316" t="s">
        <v>39</v>
      </c>
      <c r="L4316">
        <v>400000</v>
      </c>
      <c r="M4316">
        <v>135000</v>
      </c>
      <c r="N4316">
        <v>-7</v>
      </c>
      <c r="O4316" t="s">
        <v>91</v>
      </c>
      <c r="P4316" t="s">
        <v>686</v>
      </c>
      <c r="Q4316" t="s">
        <v>42</v>
      </c>
      <c r="R4316" t="s">
        <v>199</v>
      </c>
      <c r="S4316" t="s">
        <v>256</v>
      </c>
      <c r="T4316">
        <v>400000</v>
      </c>
    </row>
    <row r="4317" spans="1:20" x14ac:dyDescent="0.3">
      <c r="A4317" t="s">
        <v>685</v>
      </c>
      <c r="B4317" t="str">
        <f>_xlfn.CONCAT(쿼리1[[#This Row],[주문번호]], "-", 쿼리1[[#This Row],[공정명]])</f>
        <v>20241008-900002-제대</v>
      </c>
      <c r="C4317">
        <v>2</v>
      </c>
      <c r="D4317" t="s">
        <v>80</v>
      </c>
      <c r="E4317" s="1">
        <v>45573</v>
      </c>
      <c r="F4317" s="1">
        <v>45588</v>
      </c>
      <c r="G4317" s="1">
        <v>45582</v>
      </c>
      <c r="H4317" s="1">
        <v>45656</v>
      </c>
      <c r="I4317" s="1">
        <v>45576</v>
      </c>
      <c r="J4317" t="s">
        <v>101</v>
      </c>
      <c r="K4317" t="s">
        <v>39</v>
      </c>
      <c r="L4317">
        <v>400000</v>
      </c>
      <c r="M4317">
        <v>189000</v>
      </c>
      <c r="N4317">
        <v>-6</v>
      </c>
      <c r="O4317" t="s">
        <v>91</v>
      </c>
      <c r="P4317" t="s">
        <v>686</v>
      </c>
      <c r="Q4317" t="s">
        <v>42</v>
      </c>
      <c r="R4317" t="s">
        <v>199</v>
      </c>
      <c r="S4317" t="s">
        <v>256</v>
      </c>
      <c r="T4317">
        <v>400000</v>
      </c>
    </row>
    <row r="4318" spans="1:20" x14ac:dyDescent="0.3">
      <c r="A4318" t="s">
        <v>685</v>
      </c>
      <c r="B4318" t="str">
        <f>_xlfn.CONCAT(쿼리1[[#This Row],[주문번호]], "-", 쿼리1[[#This Row],[공정명]])</f>
        <v>20241008-900002-제대</v>
      </c>
      <c r="C4318">
        <v>2</v>
      </c>
      <c r="D4318" t="s">
        <v>80</v>
      </c>
      <c r="E4318" s="1">
        <v>45573</v>
      </c>
      <c r="F4318" s="1">
        <v>45588</v>
      </c>
      <c r="G4318" s="1">
        <v>45586</v>
      </c>
      <c r="H4318" s="1">
        <v>45656</v>
      </c>
      <c r="I4318" s="1">
        <v>45576</v>
      </c>
      <c r="J4318" t="s">
        <v>101</v>
      </c>
      <c r="K4318" t="s">
        <v>39</v>
      </c>
      <c r="L4318">
        <v>400000</v>
      </c>
      <c r="M4318">
        <v>69800</v>
      </c>
      <c r="N4318">
        <v>-2</v>
      </c>
      <c r="O4318" t="s">
        <v>91</v>
      </c>
      <c r="P4318" t="s">
        <v>686</v>
      </c>
      <c r="Q4318" t="s">
        <v>42</v>
      </c>
      <c r="R4318" t="s">
        <v>199</v>
      </c>
      <c r="S4318" t="s">
        <v>256</v>
      </c>
      <c r="T4318">
        <v>400000</v>
      </c>
    </row>
    <row r="4319" spans="1:20" x14ac:dyDescent="0.3">
      <c r="A4319" t="s">
        <v>4757</v>
      </c>
      <c r="B4319" t="str">
        <f>_xlfn.CONCAT(쿼리1[[#This Row],[주문번호]], "-", 쿼리1[[#This Row],[공정명]])</f>
        <v>20241007-910008-제대</v>
      </c>
      <c r="C4319">
        <v>2</v>
      </c>
      <c r="D4319" t="s">
        <v>80</v>
      </c>
      <c r="E4319" s="1">
        <v>45572</v>
      </c>
      <c r="F4319" s="1">
        <v>45588</v>
      </c>
      <c r="G4319" s="1">
        <v>45590</v>
      </c>
      <c r="H4319" s="1">
        <v>45656</v>
      </c>
      <c r="I4319" s="1">
        <v>45586</v>
      </c>
      <c r="J4319" t="s">
        <v>101</v>
      </c>
      <c r="K4319" t="s">
        <v>32</v>
      </c>
      <c r="L4319">
        <v>68571</v>
      </c>
      <c r="M4319">
        <v>22400</v>
      </c>
      <c r="N4319">
        <v>2</v>
      </c>
      <c r="O4319" t="s">
        <v>4613</v>
      </c>
      <c r="P4319" t="s">
        <v>4758</v>
      </c>
      <c r="Q4319" t="s">
        <v>42</v>
      </c>
      <c r="R4319" t="s">
        <v>199</v>
      </c>
      <c r="S4319" t="s">
        <v>256</v>
      </c>
      <c r="T4319">
        <v>68571</v>
      </c>
    </row>
    <row r="4320" spans="1:20" x14ac:dyDescent="0.3">
      <c r="A4320" t="s">
        <v>4757</v>
      </c>
      <c r="B4320" t="str">
        <f>_xlfn.CONCAT(쿼리1[[#This Row],[주문번호]], "-", 쿼리1[[#This Row],[공정명]])</f>
        <v>20241007-910008-제대</v>
      </c>
      <c r="C4320">
        <v>2</v>
      </c>
      <c r="D4320" t="s">
        <v>80</v>
      </c>
      <c r="E4320" s="1">
        <v>45572</v>
      </c>
      <c r="F4320" s="1">
        <v>45588</v>
      </c>
      <c r="G4320" s="1">
        <v>45632</v>
      </c>
      <c r="H4320" s="1">
        <v>45656</v>
      </c>
      <c r="I4320" s="1">
        <v>45586</v>
      </c>
      <c r="J4320" t="s">
        <v>101</v>
      </c>
      <c r="K4320" t="s">
        <v>32</v>
      </c>
      <c r="L4320">
        <v>68571</v>
      </c>
      <c r="M4320">
        <v>4200</v>
      </c>
      <c r="N4320">
        <v>44</v>
      </c>
      <c r="O4320" t="s">
        <v>4613</v>
      </c>
      <c r="P4320" t="s">
        <v>4758</v>
      </c>
      <c r="Q4320" t="s">
        <v>42</v>
      </c>
      <c r="R4320" t="s">
        <v>199</v>
      </c>
      <c r="S4320" t="s">
        <v>256</v>
      </c>
      <c r="T4320">
        <v>68571</v>
      </c>
    </row>
    <row r="4321" spans="1:20" x14ac:dyDescent="0.3">
      <c r="A4321" t="s">
        <v>4827</v>
      </c>
      <c r="B4321" t="str">
        <f>_xlfn.CONCAT(쿼리1[[#This Row],[주문번호]], "-", 쿼리1[[#This Row],[공정명]])</f>
        <v>20240913-900017-제대</v>
      </c>
      <c r="C4321">
        <v>2</v>
      </c>
      <c r="D4321" t="s">
        <v>80</v>
      </c>
      <c r="E4321" s="1">
        <v>45548</v>
      </c>
      <c r="F4321" s="1">
        <v>45575</v>
      </c>
      <c r="G4321" s="1">
        <v>45575</v>
      </c>
      <c r="H4321" s="1">
        <v>45656</v>
      </c>
      <c r="I4321" s="1">
        <v>45575</v>
      </c>
      <c r="J4321" t="s">
        <v>31</v>
      </c>
      <c r="K4321" t="s">
        <v>39</v>
      </c>
      <c r="L4321">
        <v>300000</v>
      </c>
      <c r="M4321">
        <v>326400</v>
      </c>
      <c r="N4321">
        <v>0</v>
      </c>
      <c r="O4321" t="s">
        <v>91</v>
      </c>
      <c r="P4321" t="s">
        <v>596</v>
      </c>
      <c r="Q4321" t="s">
        <v>42</v>
      </c>
      <c r="R4321" t="s">
        <v>199</v>
      </c>
      <c r="S4321" t="s">
        <v>256</v>
      </c>
      <c r="T4321">
        <v>300000</v>
      </c>
    </row>
    <row r="4322" spans="1:20" x14ac:dyDescent="0.3">
      <c r="A4322" t="s">
        <v>687</v>
      </c>
      <c r="B4322" t="str">
        <f>_xlfn.CONCAT(쿼리1[[#This Row],[주문번호]], "-", 쿼리1[[#This Row],[공정명]])</f>
        <v>20240925-900013-제대</v>
      </c>
      <c r="C4322">
        <v>2</v>
      </c>
      <c r="D4322" t="s">
        <v>80</v>
      </c>
      <c r="E4322" s="1">
        <v>45560</v>
      </c>
      <c r="F4322" s="1">
        <v>45609</v>
      </c>
      <c r="G4322" s="1">
        <v>45566</v>
      </c>
      <c r="H4322" s="1">
        <v>45656</v>
      </c>
      <c r="I4322" s="1"/>
      <c r="J4322" t="s">
        <v>101</v>
      </c>
      <c r="K4322" t="s">
        <v>39</v>
      </c>
      <c r="L4322">
        <v>805714</v>
      </c>
      <c r="M4322">
        <v>201600</v>
      </c>
      <c r="N4322">
        <v>-43</v>
      </c>
      <c r="O4322" t="s">
        <v>91</v>
      </c>
      <c r="P4322" t="s">
        <v>671</v>
      </c>
      <c r="Q4322" t="s">
        <v>42</v>
      </c>
      <c r="R4322" t="s">
        <v>199</v>
      </c>
      <c r="S4322" t="s">
        <v>256</v>
      </c>
      <c r="T4322">
        <v>805714</v>
      </c>
    </row>
    <row r="4323" spans="1:20" x14ac:dyDescent="0.3">
      <c r="A4323" t="s">
        <v>687</v>
      </c>
      <c r="B4323" t="str">
        <f>_xlfn.CONCAT(쿼리1[[#This Row],[주문번호]], "-", 쿼리1[[#This Row],[공정명]])</f>
        <v>20240925-900013-제대</v>
      </c>
      <c r="C4323">
        <v>2</v>
      </c>
      <c r="D4323" t="s">
        <v>80</v>
      </c>
      <c r="E4323" s="1">
        <v>45560</v>
      </c>
      <c r="F4323" s="1">
        <v>45609</v>
      </c>
      <c r="G4323" s="1">
        <v>45614</v>
      </c>
      <c r="H4323" s="1">
        <v>45656</v>
      </c>
      <c r="I4323" s="1"/>
      <c r="J4323" t="s">
        <v>101</v>
      </c>
      <c r="K4323" t="s">
        <v>32</v>
      </c>
      <c r="L4323">
        <v>805714</v>
      </c>
      <c r="M4323">
        <v>144000</v>
      </c>
      <c r="N4323">
        <v>5</v>
      </c>
      <c r="O4323" t="s">
        <v>91</v>
      </c>
      <c r="P4323" t="s">
        <v>671</v>
      </c>
      <c r="Q4323" t="s">
        <v>42</v>
      </c>
      <c r="R4323" t="s">
        <v>199</v>
      </c>
      <c r="S4323" t="s">
        <v>256</v>
      </c>
      <c r="T4323">
        <v>805714</v>
      </c>
    </row>
    <row r="4324" spans="1:20" x14ac:dyDescent="0.3">
      <c r="A4324" t="s">
        <v>687</v>
      </c>
      <c r="B4324" t="str">
        <f>_xlfn.CONCAT(쿼리1[[#This Row],[주문번호]], "-", 쿼리1[[#This Row],[공정명]])</f>
        <v>20240925-900013-제대</v>
      </c>
      <c r="C4324">
        <v>2</v>
      </c>
      <c r="D4324" t="s">
        <v>80</v>
      </c>
      <c r="E4324" s="1">
        <v>45560</v>
      </c>
      <c r="F4324" s="1">
        <v>45609</v>
      </c>
      <c r="G4324" s="1">
        <v>45629</v>
      </c>
      <c r="H4324" s="1">
        <v>45656</v>
      </c>
      <c r="I4324" s="1"/>
      <c r="J4324" t="s">
        <v>101</v>
      </c>
      <c r="K4324" t="s">
        <v>32</v>
      </c>
      <c r="L4324">
        <v>805714</v>
      </c>
      <c r="M4324">
        <v>28800</v>
      </c>
      <c r="N4324">
        <v>20</v>
      </c>
      <c r="O4324" t="s">
        <v>91</v>
      </c>
      <c r="P4324" t="s">
        <v>671</v>
      </c>
      <c r="Q4324" t="s">
        <v>42</v>
      </c>
      <c r="R4324" t="s">
        <v>199</v>
      </c>
      <c r="S4324" t="s">
        <v>256</v>
      </c>
      <c r="T4324">
        <v>805714</v>
      </c>
    </row>
    <row r="4325" spans="1:20" x14ac:dyDescent="0.3">
      <c r="A4325" t="s">
        <v>687</v>
      </c>
      <c r="B4325" t="str">
        <f>_xlfn.CONCAT(쿼리1[[#This Row],[주문번호]], "-", 쿼리1[[#This Row],[공정명]])</f>
        <v>20240925-900013-제대</v>
      </c>
      <c r="C4325">
        <v>2</v>
      </c>
      <c r="D4325" t="s">
        <v>80</v>
      </c>
      <c r="E4325" s="1">
        <v>45560</v>
      </c>
      <c r="F4325" s="1">
        <v>45609</v>
      </c>
      <c r="G4325" s="1">
        <v>45629</v>
      </c>
      <c r="H4325" s="1">
        <v>45656</v>
      </c>
      <c r="I4325" s="1"/>
      <c r="J4325" t="s">
        <v>101</v>
      </c>
      <c r="K4325" t="s">
        <v>32</v>
      </c>
      <c r="L4325">
        <v>805714</v>
      </c>
      <c r="M4325">
        <v>28800</v>
      </c>
      <c r="N4325">
        <v>20</v>
      </c>
      <c r="O4325" t="s">
        <v>91</v>
      </c>
      <c r="P4325" t="s">
        <v>671</v>
      </c>
      <c r="Q4325" t="s">
        <v>42</v>
      </c>
      <c r="R4325" t="s">
        <v>199</v>
      </c>
      <c r="S4325" t="s">
        <v>256</v>
      </c>
      <c r="T4325">
        <v>805714</v>
      </c>
    </row>
    <row r="4326" spans="1:20" x14ac:dyDescent="0.3">
      <c r="A4326" t="s">
        <v>688</v>
      </c>
      <c r="B4326" t="str">
        <f>_xlfn.CONCAT(쿼리1[[#This Row],[주문번호]], "-", 쿼리1[[#This Row],[공정명]])</f>
        <v>20240927-1000162013-제대</v>
      </c>
      <c r="C4326">
        <v>4</v>
      </c>
      <c r="D4326" t="s">
        <v>80</v>
      </c>
      <c r="E4326" s="1">
        <v>45562</v>
      </c>
      <c r="F4326" s="1">
        <v>45573</v>
      </c>
      <c r="G4326" s="1">
        <v>45575</v>
      </c>
      <c r="H4326" s="1">
        <v>45656</v>
      </c>
      <c r="I4326" s="1">
        <v>45575</v>
      </c>
      <c r="J4326" t="s">
        <v>31</v>
      </c>
      <c r="K4326" t="s">
        <v>32</v>
      </c>
      <c r="L4326">
        <v>28571</v>
      </c>
      <c r="M4326">
        <v>26850</v>
      </c>
      <c r="N4326">
        <v>2</v>
      </c>
      <c r="O4326" t="s">
        <v>91</v>
      </c>
      <c r="P4326" t="s">
        <v>689</v>
      </c>
      <c r="Q4326" t="s">
        <v>690</v>
      </c>
      <c r="R4326" t="s">
        <v>691</v>
      </c>
      <c r="S4326" t="s">
        <v>256</v>
      </c>
      <c r="T4326">
        <v>28571</v>
      </c>
    </row>
    <row r="4327" spans="1:20" x14ac:dyDescent="0.3">
      <c r="A4327" t="s">
        <v>688</v>
      </c>
      <c r="B4327" t="str">
        <f>_xlfn.CONCAT(쿼리1[[#This Row],[주문번호]], "-", 쿼리1[[#This Row],[공정명]])</f>
        <v>20240927-1000162013-제대</v>
      </c>
      <c r="C4327">
        <v>4</v>
      </c>
      <c r="D4327" t="s">
        <v>80</v>
      </c>
      <c r="E4327" s="1">
        <v>45562</v>
      </c>
      <c r="F4327" s="1">
        <v>45573</v>
      </c>
      <c r="G4327" s="1">
        <v>45575</v>
      </c>
      <c r="H4327" s="1">
        <v>45656</v>
      </c>
      <c r="I4327" s="1">
        <v>45575</v>
      </c>
      <c r="J4327" t="s">
        <v>31</v>
      </c>
      <c r="K4327" t="s">
        <v>32</v>
      </c>
      <c r="L4327">
        <v>28571</v>
      </c>
      <c r="M4327">
        <v>26850</v>
      </c>
      <c r="N4327">
        <v>2</v>
      </c>
      <c r="O4327" t="s">
        <v>91</v>
      </c>
      <c r="P4327" t="s">
        <v>689</v>
      </c>
      <c r="Q4327" t="s">
        <v>690</v>
      </c>
      <c r="R4327" t="s">
        <v>691</v>
      </c>
      <c r="S4327" t="s">
        <v>256</v>
      </c>
      <c r="T4327">
        <v>28571</v>
      </c>
    </row>
    <row r="4328" spans="1:20" x14ac:dyDescent="0.3">
      <c r="A4328" t="s">
        <v>692</v>
      </c>
      <c r="B4328" t="str">
        <f>_xlfn.CONCAT(쿼리1[[#This Row],[주문번호]], "-", 쿼리1[[#This Row],[공정명]])</f>
        <v>20241015-1000157849-제대</v>
      </c>
      <c r="C4328">
        <v>4</v>
      </c>
      <c r="D4328" t="s">
        <v>80</v>
      </c>
      <c r="E4328" s="1">
        <v>45580</v>
      </c>
      <c r="F4328" s="1">
        <v>45593</v>
      </c>
      <c r="G4328" s="1">
        <v>45589</v>
      </c>
      <c r="H4328" s="1">
        <v>45656</v>
      </c>
      <c r="I4328" s="1">
        <v>45589</v>
      </c>
      <c r="J4328" t="s">
        <v>31</v>
      </c>
      <c r="K4328" t="s">
        <v>39</v>
      </c>
      <c r="L4328">
        <v>7317</v>
      </c>
      <c r="M4328">
        <v>6800</v>
      </c>
      <c r="N4328">
        <v>-4</v>
      </c>
      <c r="O4328" t="s">
        <v>693</v>
      </c>
      <c r="P4328" t="s">
        <v>694</v>
      </c>
      <c r="Q4328" t="s">
        <v>695</v>
      </c>
      <c r="R4328" t="s">
        <v>696</v>
      </c>
      <c r="S4328" t="s">
        <v>256</v>
      </c>
      <c r="T4328">
        <v>7317</v>
      </c>
    </row>
    <row r="4329" spans="1:20" x14ac:dyDescent="0.3">
      <c r="A4329" t="s">
        <v>4828</v>
      </c>
      <c r="B4329" t="str">
        <f>_xlfn.CONCAT(쿼리1[[#This Row],[주문번호]], "-", 쿼리1[[#This Row],[공정명]])</f>
        <v>20241002-1000154859-제대</v>
      </c>
      <c r="C4329">
        <v>2</v>
      </c>
      <c r="D4329" t="s">
        <v>80</v>
      </c>
      <c r="E4329" s="1">
        <v>45567</v>
      </c>
      <c r="F4329" s="1">
        <v>45580</v>
      </c>
      <c r="G4329" s="1">
        <v>45576</v>
      </c>
      <c r="H4329" s="1">
        <v>45656</v>
      </c>
      <c r="I4329" s="1">
        <v>45576</v>
      </c>
      <c r="J4329" t="s">
        <v>31</v>
      </c>
      <c r="K4329" t="s">
        <v>39</v>
      </c>
      <c r="L4329">
        <v>52173</v>
      </c>
      <c r="M4329">
        <v>51000</v>
      </c>
      <c r="N4329">
        <v>-4</v>
      </c>
      <c r="O4329" t="s">
        <v>3332</v>
      </c>
      <c r="P4329" t="s">
        <v>1328</v>
      </c>
      <c r="Q4329" t="s">
        <v>3333</v>
      </c>
      <c r="R4329" t="s">
        <v>26</v>
      </c>
      <c r="S4329" t="s">
        <v>256</v>
      </c>
      <c r="T4329">
        <v>52173</v>
      </c>
    </row>
    <row r="4330" spans="1:20" x14ac:dyDescent="0.3">
      <c r="A4330" t="s">
        <v>4829</v>
      </c>
      <c r="B4330" t="str">
        <f>_xlfn.CONCAT(쿼리1[[#This Row],[주문번호]], "-", 쿼리1[[#This Row],[공정명]])</f>
        <v>20241104-1000168434-제대</v>
      </c>
      <c r="C4330">
        <v>4</v>
      </c>
      <c r="D4330" t="s">
        <v>80</v>
      </c>
      <c r="E4330" s="1">
        <v>45600</v>
      </c>
      <c r="F4330" s="1">
        <v>45611</v>
      </c>
      <c r="G4330" s="1">
        <v>45611</v>
      </c>
      <c r="H4330" s="1">
        <v>45656</v>
      </c>
      <c r="I4330" s="1">
        <v>45611</v>
      </c>
      <c r="J4330" t="s">
        <v>31</v>
      </c>
      <c r="K4330" t="s">
        <v>39</v>
      </c>
      <c r="L4330">
        <v>37500</v>
      </c>
      <c r="M4330">
        <v>36670</v>
      </c>
      <c r="N4330">
        <v>0</v>
      </c>
      <c r="O4330" t="s">
        <v>731</v>
      </c>
      <c r="P4330" t="s">
        <v>2540</v>
      </c>
      <c r="Q4330" t="s">
        <v>2541</v>
      </c>
      <c r="R4330" t="s">
        <v>2542</v>
      </c>
      <c r="S4330" t="s">
        <v>256</v>
      </c>
      <c r="T4330">
        <v>37500</v>
      </c>
    </row>
    <row r="4331" spans="1:20" x14ac:dyDescent="0.3">
      <c r="A4331" t="s">
        <v>4221</v>
      </c>
      <c r="B4331" t="str">
        <f>_xlfn.CONCAT(쿼리1[[#This Row],[주문번호]], "-", 쿼리1[[#This Row],[공정명]])</f>
        <v>20241111-1000169584-제대</v>
      </c>
      <c r="C4331">
        <v>4</v>
      </c>
      <c r="D4331" t="s">
        <v>80</v>
      </c>
      <c r="E4331" s="1">
        <v>45607</v>
      </c>
      <c r="F4331" s="1">
        <v>45618</v>
      </c>
      <c r="G4331" s="1">
        <v>45621</v>
      </c>
      <c r="H4331" s="1">
        <v>45656</v>
      </c>
      <c r="I4331" s="1">
        <v>45621</v>
      </c>
      <c r="J4331" t="s">
        <v>31</v>
      </c>
      <c r="K4331" t="s">
        <v>32</v>
      </c>
      <c r="L4331">
        <v>18750</v>
      </c>
      <c r="M4331">
        <v>17400</v>
      </c>
      <c r="N4331">
        <v>3</v>
      </c>
      <c r="O4331" t="s">
        <v>731</v>
      </c>
      <c r="P4331" t="s">
        <v>4222</v>
      </c>
      <c r="Q4331" t="s">
        <v>4223</v>
      </c>
      <c r="R4331" t="s">
        <v>2542</v>
      </c>
      <c r="S4331" t="s">
        <v>256</v>
      </c>
      <c r="T4331">
        <v>18750</v>
      </c>
    </row>
    <row r="4332" spans="1:20" x14ac:dyDescent="0.3">
      <c r="A4332" t="s">
        <v>2539</v>
      </c>
      <c r="B4332" t="str">
        <f>_xlfn.CONCAT(쿼리1[[#This Row],[주문번호]], "-", 쿼리1[[#This Row],[공정명]])</f>
        <v>20240920-1000168434-제대</v>
      </c>
      <c r="C4332">
        <v>4</v>
      </c>
      <c r="D4332" t="s">
        <v>80</v>
      </c>
      <c r="E4332" s="1">
        <v>45555</v>
      </c>
      <c r="F4332" s="1">
        <v>45568</v>
      </c>
      <c r="G4332" s="1">
        <v>45575</v>
      </c>
      <c r="H4332" s="1">
        <v>45656</v>
      </c>
      <c r="I4332" s="1">
        <v>45575</v>
      </c>
      <c r="J4332" t="s">
        <v>31</v>
      </c>
      <c r="K4332" t="s">
        <v>32</v>
      </c>
      <c r="L4332">
        <v>37500</v>
      </c>
      <c r="M4332">
        <v>72500</v>
      </c>
      <c r="N4332">
        <v>7</v>
      </c>
      <c r="O4332" t="s">
        <v>731</v>
      </c>
      <c r="P4332" t="s">
        <v>2540</v>
      </c>
      <c r="Q4332" t="s">
        <v>2541</v>
      </c>
      <c r="R4332" t="s">
        <v>2542</v>
      </c>
      <c r="S4332" t="s">
        <v>256</v>
      </c>
      <c r="T4332">
        <v>37500</v>
      </c>
    </row>
    <row r="4333" spans="1:20" x14ac:dyDescent="0.3">
      <c r="A4333" t="s">
        <v>4224</v>
      </c>
      <c r="B4333" t="str">
        <f>_xlfn.CONCAT(쿼리1[[#This Row],[주문번호]], "-", 쿼리1[[#This Row],[공정명]])</f>
        <v>20241115-1000169584-제대</v>
      </c>
      <c r="C4333">
        <v>4</v>
      </c>
      <c r="D4333" t="s">
        <v>80</v>
      </c>
      <c r="E4333" s="1">
        <v>45611</v>
      </c>
      <c r="F4333" s="1">
        <v>45624</v>
      </c>
      <c r="G4333" s="1">
        <v>45625</v>
      </c>
      <c r="H4333" s="1">
        <v>45656</v>
      </c>
      <c r="I4333" s="1">
        <v>45625</v>
      </c>
      <c r="J4333" t="s">
        <v>31</v>
      </c>
      <c r="K4333" t="s">
        <v>32</v>
      </c>
      <c r="L4333">
        <v>37500</v>
      </c>
      <c r="M4333">
        <v>36240</v>
      </c>
      <c r="N4333">
        <v>1</v>
      </c>
      <c r="O4333" t="s">
        <v>731</v>
      </c>
      <c r="P4333" t="s">
        <v>4222</v>
      </c>
      <c r="Q4333" t="s">
        <v>4223</v>
      </c>
      <c r="R4333" t="s">
        <v>2542</v>
      </c>
      <c r="S4333" t="s">
        <v>256</v>
      </c>
      <c r="T4333">
        <v>37500</v>
      </c>
    </row>
    <row r="4334" spans="1:20" x14ac:dyDescent="0.3">
      <c r="A4334" t="s">
        <v>4587</v>
      </c>
      <c r="B4334" t="str">
        <f>_xlfn.CONCAT(쿼리1[[#This Row],[주문번호]], "-", 쿼리1[[#This Row],[공정명]])</f>
        <v>20240925-1120P0066-제대</v>
      </c>
      <c r="C4334">
        <v>4</v>
      </c>
      <c r="D4334" t="s">
        <v>80</v>
      </c>
      <c r="E4334" s="1">
        <v>45560</v>
      </c>
      <c r="F4334" s="1">
        <v>45573</v>
      </c>
      <c r="G4334" s="1">
        <v>45579</v>
      </c>
      <c r="H4334" s="1">
        <v>45656</v>
      </c>
      <c r="I4334" s="1">
        <v>45579</v>
      </c>
      <c r="J4334" t="s">
        <v>31</v>
      </c>
      <c r="K4334" t="s">
        <v>32</v>
      </c>
      <c r="L4334">
        <v>17142</v>
      </c>
      <c r="M4334">
        <v>16522</v>
      </c>
      <c r="N4334">
        <v>6</v>
      </c>
      <c r="O4334" t="s">
        <v>91</v>
      </c>
      <c r="P4334" t="s">
        <v>4588</v>
      </c>
      <c r="Q4334" t="s">
        <v>4589</v>
      </c>
      <c r="R4334" t="s">
        <v>4590</v>
      </c>
      <c r="S4334" t="s">
        <v>256</v>
      </c>
      <c r="T4334">
        <v>17142</v>
      </c>
    </row>
    <row r="4335" spans="1:20" x14ac:dyDescent="0.3">
      <c r="A4335" t="s">
        <v>4591</v>
      </c>
      <c r="B4335" t="str">
        <f>_xlfn.CONCAT(쿼리1[[#This Row],[주문번호]], "-", 쿼리1[[#This Row],[공정명]])</f>
        <v>20241007-1000150481-제대</v>
      </c>
      <c r="C4335">
        <v>4</v>
      </c>
      <c r="D4335" t="s">
        <v>80</v>
      </c>
      <c r="E4335" s="1">
        <v>45572</v>
      </c>
      <c r="F4335" s="1">
        <v>45583</v>
      </c>
      <c r="G4335" s="1">
        <v>45576</v>
      </c>
      <c r="H4335" s="1">
        <v>45656</v>
      </c>
      <c r="I4335" s="1">
        <v>45579</v>
      </c>
      <c r="J4335" t="s">
        <v>31</v>
      </c>
      <c r="K4335" t="s">
        <v>39</v>
      </c>
      <c r="L4335">
        <v>17142</v>
      </c>
      <c r="M4335">
        <v>16800</v>
      </c>
      <c r="N4335">
        <v>-7</v>
      </c>
      <c r="O4335" t="s">
        <v>91</v>
      </c>
      <c r="P4335" t="s">
        <v>4588</v>
      </c>
      <c r="Q4335" t="s">
        <v>4592</v>
      </c>
      <c r="R4335" t="s">
        <v>4590</v>
      </c>
      <c r="S4335" t="s">
        <v>256</v>
      </c>
      <c r="T4335">
        <v>17142</v>
      </c>
    </row>
    <row r="4336" spans="1:20" x14ac:dyDescent="0.3">
      <c r="A4336" t="s">
        <v>4593</v>
      </c>
      <c r="B4336" t="str">
        <f>_xlfn.CONCAT(쿼리1[[#This Row],[주문번호]], "-", 쿼리1[[#This Row],[공정명]])</f>
        <v>20240920-1000150481-제대</v>
      </c>
      <c r="C4336">
        <v>4</v>
      </c>
      <c r="D4336" t="s">
        <v>80</v>
      </c>
      <c r="E4336" s="1">
        <v>45555</v>
      </c>
      <c r="F4336" s="1">
        <v>45568</v>
      </c>
      <c r="G4336" s="1">
        <v>45575</v>
      </c>
      <c r="H4336" s="1">
        <v>45656</v>
      </c>
      <c r="I4336" s="1">
        <v>45575</v>
      </c>
      <c r="J4336" t="s">
        <v>31</v>
      </c>
      <c r="K4336" t="s">
        <v>32</v>
      </c>
      <c r="L4336">
        <v>17142</v>
      </c>
      <c r="M4336">
        <v>16424</v>
      </c>
      <c r="N4336">
        <v>7</v>
      </c>
      <c r="O4336" t="s">
        <v>91</v>
      </c>
      <c r="P4336" t="s">
        <v>4588</v>
      </c>
      <c r="Q4336" t="s">
        <v>4592</v>
      </c>
      <c r="R4336" t="s">
        <v>4590</v>
      </c>
      <c r="S4336" t="s">
        <v>256</v>
      </c>
      <c r="T4336">
        <v>17142</v>
      </c>
    </row>
    <row r="4337" spans="1:20" x14ac:dyDescent="0.3">
      <c r="A4337" t="s">
        <v>4593</v>
      </c>
      <c r="B4337" t="str">
        <f>_xlfn.CONCAT(쿼리1[[#This Row],[주문번호]], "-", 쿼리1[[#This Row],[공정명]])</f>
        <v>20240920-1000150481-제대</v>
      </c>
      <c r="C4337">
        <v>4</v>
      </c>
      <c r="D4337" t="s">
        <v>80</v>
      </c>
      <c r="E4337" s="1">
        <v>45555</v>
      </c>
      <c r="F4337" s="1">
        <v>45568</v>
      </c>
      <c r="G4337" s="1">
        <v>45572</v>
      </c>
      <c r="H4337" s="1">
        <v>45656</v>
      </c>
      <c r="I4337" s="1">
        <v>45575</v>
      </c>
      <c r="J4337" t="s">
        <v>31</v>
      </c>
      <c r="K4337" t="s">
        <v>32</v>
      </c>
      <c r="L4337">
        <v>17142</v>
      </c>
      <c r="M4337">
        <v>16424</v>
      </c>
      <c r="N4337">
        <v>4</v>
      </c>
      <c r="O4337" t="s">
        <v>91</v>
      </c>
      <c r="P4337" t="s">
        <v>4588</v>
      </c>
      <c r="Q4337" t="s">
        <v>4592</v>
      </c>
      <c r="R4337" t="s">
        <v>4590</v>
      </c>
      <c r="S4337" t="s">
        <v>256</v>
      </c>
      <c r="T4337">
        <v>17142</v>
      </c>
    </row>
    <row r="4338" spans="1:20" x14ac:dyDescent="0.3">
      <c r="A4338" t="s">
        <v>3651</v>
      </c>
      <c r="B4338" t="str">
        <f>_xlfn.CONCAT(쿼리1[[#This Row],[주문번호]], "-", 쿼리1[[#This Row],[공정명]])</f>
        <v>20241105-1118P0111-제대</v>
      </c>
      <c r="C4338">
        <v>4</v>
      </c>
      <c r="D4338" t="s">
        <v>80</v>
      </c>
      <c r="E4338" s="1">
        <v>45601</v>
      </c>
      <c r="F4338" s="1">
        <v>45611</v>
      </c>
      <c r="G4338" s="1">
        <v>45621</v>
      </c>
      <c r="H4338" s="1">
        <v>45656</v>
      </c>
      <c r="I4338" s="1">
        <v>45621</v>
      </c>
      <c r="J4338" t="s">
        <v>31</v>
      </c>
      <c r="K4338" t="s">
        <v>32</v>
      </c>
      <c r="L4338">
        <v>27272</v>
      </c>
      <c r="M4338">
        <v>25700</v>
      </c>
      <c r="N4338">
        <v>10</v>
      </c>
      <c r="O4338" t="s">
        <v>592</v>
      </c>
      <c r="P4338" t="s">
        <v>593</v>
      </c>
      <c r="Q4338" t="s">
        <v>3652</v>
      </c>
      <c r="R4338" t="s">
        <v>417</v>
      </c>
      <c r="S4338" t="s">
        <v>256</v>
      </c>
      <c r="T4338">
        <v>27272</v>
      </c>
    </row>
    <row r="4339" spans="1:20" x14ac:dyDescent="0.3">
      <c r="A4339" t="s">
        <v>3653</v>
      </c>
      <c r="B4339" t="str">
        <f>_xlfn.CONCAT(쿼리1[[#This Row],[주문번호]], "-", 쿼리1[[#This Row],[공정명]])</f>
        <v>20241105-1119P0080-제대</v>
      </c>
      <c r="C4339">
        <v>4</v>
      </c>
      <c r="D4339" t="s">
        <v>80</v>
      </c>
      <c r="E4339" s="1">
        <v>45601</v>
      </c>
      <c r="F4339" s="1">
        <v>45611</v>
      </c>
      <c r="G4339" s="1">
        <v>45621</v>
      </c>
      <c r="H4339" s="1">
        <v>45656</v>
      </c>
      <c r="I4339" s="1">
        <v>45621</v>
      </c>
      <c r="J4339" t="s">
        <v>31</v>
      </c>
      <c r="K4339" t="s">
        <v>32</v>
      </c>
      <c r="L4339">
        <v>27272</v>
      </c>
      <c r="M4339">
        <v>26300</v>
      </c>
      <c r="N4339">
        <v>10</v>
      </c>
      <c r="O4339" t="s">
        <v>592</v>
      </c>
      <c r="P4339" t="s">
        <v>593</v>
      </c>
      <c r="Q4339" t="s">
        <v>3654</v>
      </c>
      <c r="R4339" t="s">
        <v>417</v>
      </c>
      <c r="S4339" t="s">
        <v>256</v>
      </c>
      <c r="T4339">
        <v>27272</v>
      </c>
    </row>
    <row r="4340" spans="1:20" x14ac:dyDescent="0.3">
      <c r="A4340" t="s">
        <v>4830</v>
      </c>
      <c r="B4340" t="str">
        <f>_xlfn.CONCAT(쿼리1[[#This Row],[주문번호]], "-", 쿼리1[[#This Row],[공정명]])</f>
        <v>20241121-1118P0116-제대</v>
      </c>
      <c r="C4340">
        <v>4</v>
      </c>
      <c r="D4340" t="s">
        <v>80</v>
      </c>
      <c r="E4340" s="1">
        <v>45617</v>
      </c>
      <c r="F4340" s="1">
        <v>45629</v>
      </c>
      <c r="G4340" s="1">
        <v>45630</v>
      </c>
      <c r="H4340" s="1">
        <v>45656</v>
      </c>
      <c r="I4340" s="1">
        <v>45630</v>
      </c>
      <c r="J4340" t="s">
        <v>31</v>
      </c>
      <c r="K4340" t="s">
        <v>32</v>
      </c>
      <c r="L4340">
        <v>31578</v>
      </c>
      <c r="M4340">
        <v>29840</v>
      </c>
      <c r="N4340">
        <v>1</v>
      </c>
      <c r="O4340" t="s">
        <v>592</v>
      </c>
      <c r="P4340" t="s">
        <v>4831</v>
      </c>
      <c r="Q4340" t="s">
        <v>4832</v>
      </c>
      <c r="R4340" t="s">
        <v>417</v>
      </c>
      <c r="S4340" t="s">
        <v>256</v>
      </c>
      <c r="T4340">
        <v>31578</v>
      </c>
    </row>
    <row r="4341" spans="1:20" x14ac:dyDescent="0.3">
      <c r="A4341" t="s">
        <v>4833</v>
      </c>
      <c r="B4341" t="str">
        <f>_xlfn.CONCAT(쿼리1[[#This Row],[주문번호]], "-", 쿼리1[[#This Row],[공정명]])</f>
        <v>20241121-1119P0054-제대</v>
      </c>
      <c r="C4341">
        <v>4</v>
      </c>
      <c r="D4341" t="s">
        <v>80</v>
      </c>
      <c r="E4341" s="1">
        <v>45617</v>
      </c>
      <c r="F4341" s="1">
        <v>45629</v>
      </c>
      <c r="G4341" s="1">
        <v>45644</v>
      </c>
      <c r="H4341" s="1">
        <v>45656</v>
      </c>
      <c r="I4341" s="1">
        <v>45644</v>
      </c>
      <c r="J4341" t="s">
        <v>31</v>
      </c>
      <c r="K4341" t="s">
        <v>32</v>
      </c>
      <c r="L4341">
        <v>27272</v>
      </c>
      <c r="M4341">
        <v>26870</v>
      </c>
      <c r="N4341">
        <v>15</v>
      </c>
      <c r="O4341" t="s">
        <v>564</v>
      </c>
      <c r="P4341" t="s">
        <v>1488</v>
      </c>
      <c r="Q4341" t="s">
        <v>1489</v>
      </c>
      <c r="R4341" t="s">
        <v>417</v>
      </c>
      <c r="S4341" t="s">
        <v>256</v>
      </c>
      <c r="T4341">
        <v>27272</v>
      </c>
    </row>
    <row r="4342" spans="1:20" x14ac:dyDescent="0.3">
      <c r="A4342" t="s">
        <v>4834</v>
      </c>
      <c r="B4342" t="str">
        <f>_xlfn.CONCAT(쿼리1[[#This Row],[주문번호]], "-", 쿼리1[[#This Row],[공정명]])</f>
        <v>20241226-1118P0116-제대</v>
      </c>
      <c r="C4342">
        <v>4</v>
      </c>
      <c r="D4342" t="s">
        <v>80</v>
      </c>
      <c r="E4342" s="1">
        <v>45652</v>
      </c>
      <c r="F4342" s="1">
        <v>45664</v>
      </c>
      <c r="G4342" s="1"/>
      <c r="H4342" s="1">
        <v>45656</v>
      </c>
      <c r="I4342" s="1"/>
      <c r="J4342" t="s">
        <v>21</v>
      </c>
      <c r="K4342" t="s">
        <v>282</v>
      </c>
      <c r="L4342">
        <v>31578</v>
      </c>
      <c r="O4342" t="s">
        <v>592</v>
      </c>
      <c r="P4342" t="s">
        <v>4831</v>
      </c>
      <c r="Q4342" t="s">
        <v>4832</v>
      </c>
      <c r="R4342" t="s">
        <v>417</v>
      </c>
      <c r="S4342" t="s">
        <v>256</v>
      </c>
      <c r="T4342">
        <v>31578</v>
      </c>
    </row>
    <row r="4343" spans="1:20" x14ac:dyDescent="0.3">
      <c r="A4343" t="s">
        <v>4835</v>
      </c>
      <c r="B4343" t="str">
        <f>_xlfn.CONCAT(쿼리1[[#This Row],[주문번호]], "-", 쿼리1[[#This Row],[공정명]])</f>
        <v>20241206-1119P0054-제대</v>
      </c>
      <c r="C4343">
        <v>4</v>
      </c>
      <c r="D4343" t="s">
        <v>80</v>
      </c>
      <c r="E4343" s="1">
        <v>45632</v>
      </c>
      <c r="F4343" s="1">
        <v>45644</v>
      </c>
      <c r="G4343" s="1">
        <v>45644</v>
      </c>
      <c r="H4343" s="1">
        <v>45656</v>
      </c>
      <c r="I4343" s="1">
        <v>45644</v>
      </c>
      <c r="J4343" t="s">
        <v>31</v>
      </c>
      <c r="K4343" t="s">
        <v>39</v>
      </c>
      <c r="L4343">
        <v>27272</v>
      </c>
      <c r="M4343">
        <v>25000</v>
      </c>
      <c r="N4343">
        <v>0</v>
      </c>
      <c r="O4343" t="s">
        <v>564</v>
      </c>
      <c r="P4343" t="s">
        <v>1488</v>
      </c>
      <c r="Q4343" t="s">
        <v>1489</v>
      </c>
      <c r="R4343" t="s">
        <v>417</v>
      </c>
      <c r="S4343" t="s">
        <v>256</v>
      </c>
      <c r="T4343">
        <v>27272</v>
      </c>
    </row>
    <row r="4344" spans="1:20" x14ac:dyDescent="0.3">
      <c r="A4344" t="s">
        <v>2937</v>
      </c>
      <c r="B4344" t="str">
        <f>_xlfn.CONCAT(쿼리1[[#This Row],[주문번호]], "-", 쿼리1[[#This Row],[공정명]])</f>
        <v>20241125-1000139790-제대</v>
      </c>
      <c r="C4344">
        <v>4</v>
      </c>
      <c r="D4344" t="s">
        <v>80</v>
      </c>
      <c r="E4344" s="1">
        <v>45621</v>
      </c>
      <c r="F4344" s="1">
        <v>45631</v>
      </c>
      <c r="G4344" s="1">
        <v>45636</v>
      </c>
      <c r="H4344" s="1">
        <v>45656</v>
      </c>
      <c r="I4344" s="1">
        <v>45636</v>
      </c>
      <c r="J4344" t="s">
        <v>31</v>
      </c>
      <c r="K4344" t="s">
        <v>32</v>
      </c>
      <c r="L4344">
        <v>27272</v>
      </c>
      <c r="M4344">
        <v>26050</v>
      </c>
      <c r="N4344">
        <v>5</v>
      </c>
      <c r="O4344" t="s">
        <v>564</v>
      </c>
      <c r="P4344" t="s">
        <v>2938</v>
      </c>
      <c r="Q4344" t="s">
        <v>2939</v>
      </c>
      <c r="R4344" t="s">
        <v>429</v>
      </c>
      <c r="S4344" t="s">
        <v>256</v>
      </c>
      <c r="T4344">
        <v>27272</v>
      </c>
    </row>
    <row r="4345" spans="1:20" x14ac:dyDescent="0.3">
      <c r="A4345" t="s">
        <v>2940</v>
      </c>
      <c r="B4345" t="str">
        <f>_xlfn.CONCAT(쿼리1[[#This Row],[주문번호]], "-", 쿼리1[[#This Row],[공정명]])</f>
        <v>20241022-1000139790-제대</v>
      </c>
      <c r="C4345">
        <v>4</v>
      </c>
      <c r="D4345" t="s">
        <v>80</v>
      </c>
      <c r="E4345" s="1">
        <v>45587</v>
      </c>
      <c r="F4345" s="1">
        <v>45600</v>
      </c>
      <c r="G4345" s="1">
        <v>45604</v>
      </c>
      <c r="H4345" s="1">
        <v>45656</v>
      </c>
      <c r="I4345" s="1">
        <v>45600</v>
      </c>
      <c r="J4345" t="s">
        <v>101</v>
      </c>
      <c r="K4345" t="s">
        <v>32</v>
      </c>
      <c r="L4345">
        <v>27272</v>
      </c>
      <c r="M4345">
        <v>26650</v>
      </c>
      <c r="N4345">
        <v>4</v>
      </c>
      <c r="O4345" t="s">
        <v>564</v>
      </c>
      <c r="P4345" t="s">
        <v>2938</v>
      </c>
      <c r="Q4345" t="s">
        <v>2939</v>
      </c>
      <c r="R4345" t="s">
        <v>429</v>
      </c>
      <c r="S4345" t="s">
        <v>256</v>
      </c>
      <c r="T4345">
        <v>27272</v>
      </c>
    </row>
    <row r="4346" spans="1:20" x14ac:dyDescent="0.3">
      <c r="A4346" t="s">
        <v>4836</v>
      </c>
      <c r="B4346" t="str">
        <f>_xlfn.CONCAT(쿼리1[[#This Row],[주문번호]], "-", 쿼리1[[#This Row],[공정명]])</f>
        <v>20240930-900020-제대</v>
      </c>
      <c r="C4346">
        <v>2</v>
      </c>
      <c r="D4346" t="s">
        <v>80</v>
      </c>
      <c r="E4346" s="1">
        <v>45565</v>
      </c>
      <c r="F4346" s="1">
        <v>45579</v>
      </c>
      <c r="G4346" s="1">
        <v>45602</v>
      </c>
      <c r="H4346" s="1">
        <v>45656</v>
      </c>
      <c r="I4346" s="1">
        <v>45603</v>
      </c>
      <c r="J4346" t="s">
        <v>31</v>
      </c>
      <c r="K4346" t="s">
        <v>32</v>
      </c>
      <c r="L4346">
        <v>25714</v>
      </c>
      <c r="M4346">
        <v>18000</v>
      </c>
      <c r="N4346">
        <v>23</v>
      </c>
      <c r="O4346" t="s">
        <v>673</v>
      </c>
      <c r="P4346" t="s">
        <v>1172</v>
      </c>
      <c r="Q4346" t="s">
        <v>42</v>
      </c>
      <c r="R4346" t="s">
        <v>199</v>
      </c>
      <c r="S4346" t="s">
        <v>256</v>
      </c>
      <c r="T4346">
        <v>25714</v>
      </c>
    </row>
    <row r="4347" spans="1:20" x14ac:dyDescent="0.3">
      <c r="A4347" t="s">
        <v>4836</v>
      </c>
      <c r="B4347" t="str">
        <f>_xlfn.CONCAT(쿼리1[[#This Row],[주문번호]], "-", 쿼리1[[#This Row],[공정명]])</f>
        <v>20240930-900020-제대</v>
      </c>
      <c r="C4347">
        <v>2</v>
      </c>
      <c r="D4347" t="s">
        <v>80</v>
      </c>
      <c r="E4347" s="1">
        <v>45565</v>
      </c>
      <c r="F4347" s="1">
        <v>45579</v>
      </c>
      <c r="G4347" s="1">
        <v>45603</v>
      </c>
      <c r="H4347" s="1">
        <v>45656</v>
      </c>
      <c r="I4347" s="1">
        <v>45603</v>
      </c>
      <c r="J4347" t="s">
        <v>31</v>
      </c>
      <c r="K4347" t="s">
        <v>32</v>
      </c>
      <c r="L4347">
        <v>25714</v>
      </c>
      <c r="M4347">
        <v>7300</v>
      </c>
      <c r="N4347">
        <v>24</v>
      </c>
      <c r="O4347" t="s">
        <v>673</v>
      </c>
      <c r="P4347" t="s">
        <v>1172</v>
      </c>
      <c r="Q4347" t="s">
        <v>42</v>
      </c>
      <c r="R4347" t="s">
        <v>199</v>
      </c>
      <c r="S4347" t="s">
        <v>256</v>
      </c>
      <c r="T4347">
        <v>25714</v>
      </c>
    </row>
    <row r="4348" spans="1:20" x14ac:dyDescent="0.3">
      <c r="A4348" t="s">
        <v>4837</v>
      </c>
      <c r="B4348" t="str">
        <f>_xlfn.CONCAT(쿼리1[[#This Row],[주문번호]], "-", 쿼리1[[#This Row],[공정명]])</f>
        <v>20241029-1000162803-제대</v>
      </c>
      <c r="C4348">
        <v>4</v>
      </c>
      <c r="D4348" t="s">
        <v>80</v>
      </c>
      <c r="E4348" s="1">
        <v>45594</v>
      </c>
      <c r="F4348" s="1">
        <v>45607</v>
      </c>
      <c r="G4348" s="1">
        <v>45607</v>
      </c>
      <c r="H4348" s="1">
        <v>45656</v>
      </c>
      <c r="I4348" s="1">
        <v>45607</v>
      </c>
      <c r="J4348" t="s">
        <v>31</v>
      </c>
      <c r="K4348" t="s">
        <v>39</v>
      </c>
      <c r="L4348">
        <v>23076</v>
      </c>
      <c r="M4348">
        <v>0</v>
      </c>
      <c r="N4348">
        <v>0</v>
      </c>
      <c r="O4348" t="s">
        <v>698</v>
      </c>
      <c r="P4348" t="s">
        <v>4838</v>
      </c>
      <c r="Q4348" t="s">
        <v>4839</v>
      </c>
      <c r="R4348" t="s">
        <v>696</v>
      </c>
      <c r="S4348" t="s">
        <v>256</v>
      </c>
      <c r="T4348">
        <v>23076</v>
      </c>
    </row>
    <row r="4349" spans="1:20" x14ac:dyDescent="0.3">
      <c r="A4349" t="s">
        <v>4837</v>
      </c>
      <c r="B4349" t="str">
        <f>_xlfn.CONCAT(쿼리1[[#This Row],[주문번호]], "-", 쿼리1[[#This Row],[공정명]])</f>
        <v>20241029-1000162803-제대</v>
      </c>
      <c r="C4349">
        <v>4</v>
      </c>
      <c r="D4349" t="s">
        <v>80</v>
      </c>
      <c r="E4349" s="1">
        <v>45594</v>
      </c>
      <c r="F4349" s="1">
        <v>45607</v>
      </c>
      <c r="G4349" s="1">
        <v>45607</v>
      </c>
      <c r="H4349" s="1">
        <v>45656</v>
      </c>
      <c r="I4349" s="1">
        <v>45607</v>
      </c>
      <c r="J4349" t="s">
        <v>31</v>
      </c>
      <c r="K4349" t="s">
        <v>39</v>
      </c>
      <c r="L4349">
        <v>23076</v>
      </c>
      <c r="M4349">
        <v>21540</v>
      </c>
      <c r="N4349">
        <v>0</v>
      </c>
      <c r="O4349" t="s">
        <v>698</v>
      </c>
      <c r="P4349" t="s">
        <v>4838</v>
      </c>
      <c r="Q4349" t="s">
        <v>4839</v>
      </c>
      <c r="R4349" t="s">
        <v>696</v>
      </c>
      <c r="S4349" t="s">
        <v>256</v>
      </c>
      <c r="T4349">
        <v>23076</v>
      </c>
    </row>
    <row r="4350" spans="1:20" x14ac:dyDescent="0.3">
      <c r="A4350" t="s">
        <v>769</v>
      </c>
      <c r="B4350" t="str">
        <f>_xlfn.CONCAT(쿼리1[[#This Row],[주문번호]], "-", 쿼리1[[#This Row],[공정명]])</f>
        <v>20240920-1000163172-제대</v>
      </c>
      <c r="C4350">
        <v>4</v>
      </c>
      <c r="D4350" t="s">
        <v>80</v>
      </c>
      <c r="E4350" s="1">
        <v>45555</v>
      </c>
      <c r="F4350" s="1">
        <v>45568</v>
      </c>
      <c r="G4350" s="1">
        <v>45580</v>
      </c>
      <c r="H4350" s="1">
        <v>45656</v>
      </c>
      <c r="I4350" s="1">
        <v>45581</v>
      </c>
      <c r="J4350" t="s">
        <v>31</v>
      </c>
      <c r="K4350" t="s">
        <v>32</v>
      </c>
      <c r="L4350">
        <v>20000</v>
      </c>
      <c r="M4350">
        <v>18430</v>
      </c>
      <c r="N4350">
        <v>12</v>
      </c>
      <c r="O4350" t="s">
        <v>698</v>
      </c>
      <c r="P4350" t="s">
        <v>770</v>
      </c>
      <c r="Q4350" t="s">
        <v>771</v>
      </c>
      <c r="R4350" t="s">
        <v>696</v>
      </c>
      <c r="S4350" t="s">
        <v>256</v>
      </c>
      <c r="T4350">
        <v>20000</v>
      </c>
    </row>
    <row r="4351" spans="1:20" x14ac:dyDescent="0.3">
      <c r="A4351" t="s">
        <v>1532</v>
      </c>
      <c r="B4351" t="str">
        <f>_xlfn.CONCAT(쿼리1[[#This Row],[주문번호]], "-", 쿼리1[[#This Row],[공정명]])</f>
        <v>20241126-1000169830-합지</v>
      </c>
      <c r="C4351">
        <v>3</v>
      </c>
      <c r="D4351" t="s">
        <v>60</v>
      </c>
      <c r="E4351" s="1">
        <v>45622</v>
      </c>
      <c r="F4351" s="1">
        <v>45631</v>
      </c>
      <c r="G4351" s="1">
        <v>45636</v>
      </c>
      <c r="H4351" s="1">
        <v>45656</v>
      </c>
      <c r="I4351" s="1">
        <v>45642</v>
      </c>
      <c r="J4351" t="s">
        <v>31</v>
      </c>
      <c r="K4351" t="s">
        <v>32</v>
      </c>
      <c r="L4351">
        <v>4000</v>
      </c>
      <c r="M4351">
        <v>3880</v>
      </c>
      <c r="N4351">
        <v>5</v>
      </c>
      <c r="O4351" t="s">
        <v>1533</v>
      </c>
      <c r="P4351" t="s">
        <v>1534</v>
      </c>
      <c r="Q4351" t="s">
        <v>1535</v>
      </c>
      <c r="R4351" t="s">
        <v>1536</v>
      </c>
      <c r="S4351" t="s">
        <v>3709</v>
      </c>
      <c r="T4351">
        <v>20512</v>
      </c>
    </row>
    <row r="4352" spans="1:20" x14ac:dyDescent="0.3">
      <c r="A4352" t="s">
        <v>1851</v>
      </c>
      <c r="B4352" t="str">
        <f>_xlfn.CONCAT(쿼리1[[#This Row],[주문번호]], "-", 쿼리1[[#This Row],[공정명]])</f>
        <v>20241029-1000169233-합지</v>
      </c>
      <c r="C4352">
        <v>1</v>
      </c>
      <c r="D4352" t="s">
        <v>60</v>
      </c>
      <c r="E4352" s="1">
        <v>45594</v>
      </c>
      <c r="F4352" s="1">
        <v>45603</v>
      </c>
      <c r="G4352" s="1">
        <v>45602</v>
      </c>
      <c r="H4352" s="1">
        <v>45656</v>
      </c>
      <c r="I4352" s="1">
        <v>45609</v>
      </c>
      <c r="J4352" t="s">
        <v>31</v>
      </c>
      <c r="K4352" t="s">
        <v>39</v>
      </c>
      <c r="L4352">
        <v>15000</v>
      </c>
      <c r="M4352">
        <v>15000</v>
      </c>
      <c r="N4352">
        <v>-1</v>
      </c>
      <c r="O4352" t="s">
        <v>559</v>
      </c>
      <c r="P4352" t="s">
        <v>1852</v>
      </c>
      <c r="Q4352" t="s">
        <v>42</v>
      </c>
      <c r="R4352" t="s">
        <v>1853</v>
      </c>
      <c r="S4352" t="s">
        <v>3709</v>
      </c>
      <c r="T4352">
        <v>139534</v>
      </c>
    </row>
    <row r="4353" spans="1:20" x14ac:dyDescent="0.3">
      <c r="A4353" t="s">
        <v>1854</v>
      </c>
      <c r="B4353" t="str">
        <f>_xlfn.CONCAT(쿼리1[[#This Row],[주문번호]], "-", 쿼리1[[#This Row],[공정명]])</f>
        <v>20241209-1000169233-합지</v>
      </c>
      <c r="C4353">
        <v>1</v>
      </c>
      <c r="D4353" t="s">
        <v>60</v>
      </c>
      <c r="E4353" s="1">
        <v>45635</v>
      </c>
      <c r="F4353" s="1">
        <v>45644</v>
      </c>
      <c r="G4353" s="1">
        <v>45639</v>
      </c>
      <c r="H4353" s="1">
        <v>45656</v>
      </c>
      <c r="I4353" s="1">
        <v>45646</v>
      </c>
      <c r="J4353" t="s">
        <v>31</v>
      </c>
      <c r="K4353" t="s">
        <v>39</v>
      </c>
      <c r="L4353">
        <v>15000</v>
      </c>
      <c r="M4353">
        <v>15000</v>
      </c>
      <c r="N4353">
        <v>-5</v>
      </c>
      <c r="O4353" t="s">
        <v>559</v>
      </c>
      <c r="P4353" t="s">
        <v>1852</v>
      </c>
      <c r="Q4353" t="s">
        <v>42</v>
      </c>
      <c r="R4353" t="s">
        <v>1853</v>
      </c>
      <c r="S4353" t="s">
        <v>3709</v>
      </c>
      <c r="T4353">
        <v>139534</v>
      </c>
    </row>
    <row r="4354" spans="1:20" x14ac:dyDescent="0.3">
      <c r="A4354" t="s">
        <v>3045</v>
      </c>
      <c r="B4354" t="str">
        <f>_xlfn.CONCAT(쿼리1[[#This Row],[주문번호]], "-", 쿼리1[[#This Row],[공정명]])</f>
        <v>20241120-1000169637-합지</v>
      </c>
      <c r="C4354">
        <v>3</v>
      </c>
      <c r="D4354" t="s">
        <v>60</v>
      </c>
      <c r="E4354" s="1">
        <v>45616</v>
      </c>
      <c r="F4354" s="1">
        <v>45624</v>
      </c>
      <c r="G4354" s="1"/>
      <c r="H4354" s="1">
        <v>45656</v>
      </c>
      <c r="I4354" s="1"/>
      <c r="J4354" t="s">
        <v>31</v>
      </c>
      <c r="K4354" t="s">
        <v>22</v>
      </c>
      <c r="L4354">
        <v>6000</v>
      </c>
      <c r="O4354" t="s">
        <v>91</v>
      </c>
      <c r="P4354" t="s">
        <v>3046</v>
      </c>
      <c r="Q4354" t="s">
        <v>3047</v>
      </c>
      <c r="R4354" t="s">
        <v>571</v>
      </c>
      <c r="S4354" t="s">
        <v>3709</v>
      </c>
      <c r="T4354">
        <v>24000</v>
      </c>
    </row>
    <row r="4355" spans="1:20" x14ac:dyDescent="0.3">
      <c r="A4355" t="s">
        <v>4175</v>
      </c>
      <c r="B4355" t="str">
        <f>_xlfn.CONCAT(쿼리1[[#This Row],[주문번호]], "-", 쿼리1[[#This Row],[공정명]])</f>
        <v>20241129-1000169782-합지</v>
      </c>
      <c r="C4355">
        <v>3</v>
      </c>
      <c r="D4355" t="s">
        <v>60</v>
      </c>
      <c r="E4355" s="1">
        <v>45625</v>
      </c>
      <c r="F4355" s="1">
        <v>45636</v>
      </c>
      <c r="G4355" s="1">
        <v>45636</v>
      </c>
      <c r="H4355" s="1">
        <v>45656</v>
      </c>
      <c r="I4355" s="1">
        <v>45639</v>
      </c>
      <c r="J4355" t="s">
        <v>31</v>
      </c>
      <c r="K4355" t="s">
        <v>39</v>
      </c>
      <c r="L4355">
        <v>6000</v>
      </c>
      <c r="M4355">
        <v>6000</v>
      </c>
      <c r="N4355">
        <v>0</v>
      </c>
      <c r="O4355" t="s">
        <v>91</v>
      </c>
      <c r="P4355" t="s">
        <v>2795</v>
      </c>
      <c r="Q4355" t="s">
        <v>3047</v>
      </c>
      <c r="R4355" t="s">
        <v>571</v>
      </c>
      <c r="S4355" t="s">
        <v>3709</v>
      </c>
      <c r="T4355">
        <v>24000</v>
      </c>
    </row>
    <row r="4356" spans="1:20" x14ac:dyDescent="0.3">
      <c r="A4356" t="s">
        <v>3048</v>
      </c>
      <c r="B4356" t="str">
        <f>_xlfn.CONCAT(쿼리1[[#This Row],[주문번호]], "-", 쿼리1[[#This Row],[공정명]])</f>
        <v>20241120-1000169634-합지</v>
      </c>
      <c r="C4356">
        <v>3</v>
      </c>
      <c r="D4356" t="s">
        <v>60</v>
      </c>
      <c r="E4356" s="1">
        <v>45616</v>
      </c>
      <c r="F4356" s="1">
        <v>45624</v>
      </c>
      <c r="G4356" s="1">
        <v>45637</v>
      </c>
      <c r="H4356" s="1">
        <v>45656</v>
      </c>
      <c r="I4356" s="1">
        <v>45640</v>
      </c>
      <c r="J4356" t="s">
        <v>31</v>
      </c>
      <c r="K4356" t="s">
        <v>32</v>
      </c>
      <c r="L4356">
        <v>6000</v>
      </c>
      <c r="M4356">
        <v>6000</v>
      </c>
      <c r="N4356">
        <v>13</v>
      </c>
      <c r="O4356" t="s">
        <v>91</v>
      </c>
      <c r="P4356" t="s">
        <v>3049</v>
      </c>
      <c r="Q4356" t="s">
        <v>3050</v>
      </c>
      <c r="R4356" t="s">
        <v>571</v>
      </c>
      <c r="S4356" t="s">
        <v>3709</v>
      </c>
      <c r="T4356">
        <v>24000</v>
      </c>
    </row>
    <row r="4357" spans="1:20" x14ac:dyDescent="0.3">
      <c r="A4357" t="s">
        <v>569</v>
      </c>
      <c r="B4357" t="str">
        <f>_xlfn.CONCAT(쿼리1[[#This Row],[주문번호]], "-", 쿼리1[[#This Row],[공정명]])</f>
        <v>20241125-1000155158-합지</v>
      </c>
      <c r="C4357">
        <v>1</v>
      </c>
      <c r="D4357" t="s">
        <v>60</v>
      </c>
      <c r="E4357" s="1">
        <v>45621</v>
      </c>
      <c r="F4357" s="1">
        <v>45630</v>
      </c>
      <c r="G4357" s="1">
        <v>45625</v>
      </c>
      <c r="H4357" s="1">
        <v>45656</v>
      </c>
      <c r="I4357" s="1">
        <v>45631</v>
      </c>
      <c r="J4357" t="s">
        <v>31</v>
      </c>
      <c r="K4357" t="s">
        <v>39</v>
      </c>
      <c r="L4357">
        <v>4000</v>
      </c>
      <c r="M4357">
        <v>4000</v>
      </c>
      <c r="N4357">
        <v>-5</v>
      </c>
      <c r="O4357" t="s">
        <v>141</v>
      </c>
      <c r="P4357" t="s">
        <v>570</v>
      </c>
      <c r="Q4357" t="s">
        <v>42</v>
      </c>
      <c r="R4357" t="s">
        <v>571</v>
      </c>
      <c r="S4357" t="s">
        <v>3709</v>
      </c>
      <c r="T4357">
        <v>21621</v>
      </c>
    </row>
    <row r="4358" spans="1:20" x14ac:dyDescent="0.3">
      <c r="A4358" t="s">
        <v>3702</v>
      </c>
      <c r="B4358" t="str">
        <f>_xlfn.CONCAT(쿼리1[[#This Row],[주문번호]], "-", 쿼리1[[#This Row],[공정명]])</f>
        <v>20241029-1216N0078-합지</v>
      </c>
      <c r="C4358">
        <v>1</v>
      </c>
      <c r="D4358" t="s">
        <v>60</v>
      </c>
      <c r="E4358" s="1">
        <v>45594</v>
      </c>
      <c r="F4358" s="1">
        <v>45603</v>
      </c>
      <c r="G4358" s="1">
        <v>45601</v>
      </c>
      <c r="H4358" s="1">
        <v>45656</v>
      </c>
      <c r="I4358" s="1">
        <v>45604</v>
      </c>
      <c r="J4358" t="s">
        <v>31</v>
      </c>
      <c r="K4358" t="s">
        <v>39</v>
      </c>
      <c r="L4358">
        <v>6000</v>
      </c>
      <c r="M4358">
        <v>6000</v>
      </c>
      <c r="N4358">
        <v>-2</v>
      </c>
      <c r="O4358" t="s">
        <v>91</v>
      </c>
      <c r="P4358" t="s">
        <v>3703</v>
      </c>
      <c r="Q4358" t="s">
        <v>42</v>
      </c>
      <c r="R4358" t="s">
        <v>743</v>
      </c>
      <c r="S4358" t="s">
        <v>3709</v>
      </c>
      <c r="T4358">
        <v>8823</v>
      </c>
    </row>
    <row r="4359" spans="1:20" x14ac:dyDescent="0.3">
      <c r="A4359" t="s">
        <v>3166</v>
      </c>
      <c r="B4359" t="str">
        <f>_xlfn.CONCAT(쿼리1[[#This Row],[주문번호]], "-", 쿼리1[[#This Row],[공정명]])</f>
        <v>20241030-1000167708-합지</v>
      </c>
      <c r="C4359">
        <v>3</v>
      </c>
      <c r="D4359" t="s">
        <v>60</v>
      </c>
      <c r="E4359" s="1">
        <v>45595</v>
      </c>
      <c r="F4359" s="1">
        <v>45604</v>
      </c>
      <c r="G4359" s="1">
        <v>45603</v>
      </c>
      <c r="H4359" s="1">
        <v>45656</v>
      </c>
      <c r="I4359" s="1">
        <v>45609</v>
      </c>
      <c r="J4359" t="s">
        <v>31</v>
      </c>
      <c r="K4359" t="s">
        <v>39</v>
      </c>
      <c r="L4359">
        <v>6000</v>
      </c>
      <c r="M4359">
        <v>5980</v>
      </c>
      <c r="N4359">
        <v>-1</v>
      </c>
      <c r="O4359" t="s">
        <v>2920</v>
      </c>
      <c r="P4359" t="s">
        <v>683</v>
      </c>
      <c r="Q4359" t="s">
        <v>2921</v>
      </c>
      <c r="R4359" t="s">
        <v>2922</v>
      </c>
      <c r="S4359" t="s">
        <v>3709</v>
      </c>
      <c r="T4359">
        <v>18750</v>
      </c>
    </row>
    <row r="4360" spans="1:20" x14ac:dyDescent="0.3">
      <c r="A4360" t="s">
        <v>140</v>
      </c>
      <c r="B4360" t="str">
        <f>_xlfn.CONCAT(쿼리1[[#This Row],[주문번호]], "-", 쿼리1[[#This Row],[공정명]])</f>
        <v>20241024-1000164232-합지</v>
      </c>
      <c r="C4360">
        <v>3</v>
      </c>
      <c r="D4360" t="s">
        <v>60</v>
      </c>
      <c r="E4360" s="1">
        <v>45589</v>
      </c>
      <c r="F4360" s="1">
        <v>45600</v>
      </c>
      <c r="G4360" s="1">
        <v>45598</v>
      </c>
      <c r="H4360" s="1">
        <v>45656</v>
      </c>
      <c r="I4360" s="1">
        <v>45602</v>
      </c>
      <c r="J4360" t="s">
        <v>31</v>
      </c>
      <c r="K4360" t="s">
        <v>39</v>
      </c>
      <c r="L4360">
        <v>4000</v>
      </c>
      <c r="M4360">
        <v>3900</v>
      </c>
      <c r="N4360">
        <v>-2</v>
      </c>
      <c r="O4360" t="s">
        <v>141</v>
      </c>
      <c r="P4360" t="s">
        <v>142</v>
      </c>
      <c r="Q4360" t="s">
        <v>143</v>
      </c>
      <c r="R4360" t="s">
        <v>144</v>
      </c>
      <c r="S4360" t="s">
        <v>3709</v>
      </c>
      <c r="T4360">
        <v>53333</v>
      </c>
    </row>
    <row r="4361" spans="1:20" x14ac:dyDescent="0.3">
      <c r="A4361" t="s">
        <v>145</v>
      </c>
      <c r="B4361" t="str">
        <f>_xlfn.CONCAT(쿼리1[[#This Row],[주문번호]], "-", 쿼리1[[#This Row],[공정명]])</f>
        <v>20241030-1000162448-합지</v>
      </c>
      <c r="C4361">
        <v>3</v>
      </c>
      <c r="D4361" t="s">
        <v>60</v>
      </c>
      <c r="E4361" s="1">
        <v>45595</v>
      </c>
      <c r="F4361" s="1">
        <v>45604</v>
      </c>
      <c r="G4361" s="1"/>
      <c r="H4361" s="1">
        <v>45656</v>
      </c>
      <c r="I4361" s="1">
        <v>45609</v>
      </c>
      <c r="J4361" t="s">
        <v>31</v>
      </c>
      <c r="K4361" t="s">
        <v>22</v>
      </c>
      <c r="L4361">
        <v>4000</v>
      </c>
      <c r="O4361" t="s">
        <v>141</v>
      </c>
      <c r="P4361" t="s">
        <v>146</v>
      </c>
      <c r="Q4361" t="s">
        <v>147</v>
      </c>
      <c r="R4361" t="s">
        <v>144</v>
      </c>
      <c r="S4361" t="s">
        <v>3709</v>
      </c>
      <c r="T4361">
        <v>38095</v>
      </c>
    </row>
    <row r="4362" spans="1:20" x14ac:dyDescent="0.3">
      <c r="A4362" t="s">
        <v>4840</v>
      </c>
      <c r="B4362" t="str">
        <f>_xlfn.CONCAT(쿼리1[[#This Row],[주문번호]], "-", 쿼리1[[#This Row],[공정명]])</f>
        <v>20241120-1000159652-합지</v>
      </c>
      <c r="C4362">
        <v>2</v>
      </c>
      <c r="D4362" t="s">
        <v>60</v>
      </c>
      <c r="E4362" s="1">
        <v>45616</v>
      </c>
      <c r="F4362" s="1">
        <v>45623</v>
      </c>
      <c r="G4362" s="1"/>
      <c r="H4362" s="1">
        <v>45656</v>
      </c>
      <c r="I4362" s="1"/>
      <c r="J4362" t="s">
        <v>21</v>
      </c>
      <c r="K4362" t="s">
        <v>22</v>
      </c>
      <c r="L4362">
        <v>4000</v>
      </c>
      <c r="O4362" t="s">
        <v>141</v>
      </c>
      <c r="P4362" t="s">
        <v>154</v>
      </c>
      <c r="Q4362" t="s">
        <v>155</v>
      </c>
      <c r="R4362" t="s">
        <v>144</v>
      </c>
      <c r="S4362" t="s">
        <v>3709</v>
      </c>
      <c r="T4362">
        <v>1</v>
      </c>
    </row>
    <row r="4363" spans="1:20" x14ac:dyDescent="0.3">
      <c r="A4363" t="s">
        <v>153</v>
      </c>
      <c r="B4363" t="str">
        <f>_xlfn.CONCAT(쿼리1[[#This Row],[주문번호]], "-", 쿼리1[[#This Row],[공정명]])</f>
        <v>20241212-1000159652-합지</v>
      </c>
      <c r="C4363">
        <v>3</v>
      </c>
      <c r="D4363" t="s">
        <v>60</v>
      </c>
      <c r="E4363" s="1">
        <v>45638</v>
      </c>
      <c r="F4363" s="1">
        <v>45649</v>
      </c>
      <c r="G4363" s="1">
        <v>45646</v>
      </c>
      <c r="H4363" s="1">
        <v>45656</v>
      </c>
      <c r="I4363" s="1">
        <v>45653</v>
      </c>
      <c r="J4363" t="s">
        <v>31</v>
      </c>
      <c r="K4363" t="s">
        <v>39</v>
      </c>
      <c r="L4363">
        <v>4000</v>
      </c>
      <c r="M4363">
        <v>3900</v>
      </c>
      <c r="N4363">
        <v>-3</v>
      </c>
      <c r="O4363" t="s">
        <v>141</v>
      </c>
      <c r="P4363" t="s">
        <v>154</v>
      </c>
      <c r="Q4363" t="s">
        <v>155</v>
      </c>
      <c r="R4363" t="s">
        <v>144</v>
      </c>
      <c r="S4363" t="s">
        <v>3709</v>
      </c>
      <c r="T4363">
        <v>55172</v>
      </c>
    </row>
    <row r="4364" spans="1:20" x14ac:dyDescent="0.3">
      <c r="A4364" t="s">
        <v>156</v>
      </c>
      <c r="B4364" t="str">
        <f>_xlfn.CONCAT(쿼리1[[#This Row],[주문번호]], "-", 쿼리1[[#This Row],[공정명]])</f>
        <v>20241030-1000159652-합지</v>
      </c>
      <c r="C4364">
        <v>3</v>
      </c>
      <c r="D4364" t="s">
        <v>60</v>
      </c>
      <c r="E4364" s="1">
        <v>45595</v>
      </c>
      <c r="F4364" s="1">
        <v>45604</v>
      </c>
      <c r="G4364" s="1">
        <v>45617</v>
      </c>
      <c r="H4364" s="1">
        <v>45656</v>
      </c>
      <c r="I4364" s="1">
        <v>45622</v>
      </c>
      <c r="J4364" t="s">
        <v>31</v>
      </c>
      <c r="K4364" t="s">
        <v>32</v>
      </c>
      <c r="L4364">
        <v>4000</v>
      </c>
      <c r="M4364">
        <v>4000</v>
      </c>
      <c r="N4364">
        <v>13</v>
      </c>
      <c r="O4364" t="s">
        <v>141</v>
      </c>
      <c r="P4364" t="s">
        <v>154</v>
      </c>
      <c r="Q4364" t="s">
        <v>155</v>
      </c>
      <c r="R4364" t="s">
        <v>144</v>
      </c>
      <c r="S4364" t="s">
        <v>3709</v>
      </c>
      <c r="T4364">
        <v>55172</v>
      </c>
    </row>
    <row r="4365" spans="1:20" x14ac:dyDescent="0.3">
      <c r="A4365" t="s">
        <v>157</v>
      </c>
      <c r="B4365" t="str">
        <f>_xlfn.CONCAT(쿼리1[[#This Row],[주문번호]], "-", 쿼리1[[#This Row],[공정명]])</f>
        <v>20241107-1000138589-합지</v>
      </c>
      <c r="C4365">
        <v>3</v>
      </c>
      <c r="D4365" t="s">
        <v>60</v>
      </c>
      <c r="E4365" s="1">
        <v>45603</v>
      </c>
      <c r="F4365" s="1">
        <v>45611</v>
      </c>
      <c r="G4365" s="1">
        <v>45616</v>
      </c>
      <c r="H4365" s="1">
        <v>45656</v>
      </c>
      <c r="I4365" s="1">
        <v>45622</v>
      </c>
      <c r="J4365" t="s">
        <v>31</v>
      </c>
      <c r="K4365" t="s">
        <v>32</v>
      </c>
      <c r="L4365">
        <v>4000</v>
      </c>
      <c r="M4365">
        <v>3750</v>
      </c>
      <c r="N4365">
        <v>5</v>
      </c>
      <c r="O4365" t="s">
        <v>141</v>
      </c>
      <c r="P4365" t="s">
        <v>158</v>
      </c>
      <c r="Q4365" t="s">
        <v>159</v>
      </c>
      <c r="R4365" t="s">
        <v>144</v>
      </c>
      <c r="S4365" t="s">
        <v>3709</v>
      </c>
      <c r="T4365">
        <v>50000</v>
      </c>
    </row>
    <row r="4366" spans="1:20" x14ac:dyDescent="0.3">
      <c r="A4366" t="s">
        <v>4377</v>
      </c>
      <c r="B4366" t="str">
        <f>_xlfn.CONCAT(쿼리1[[#This Row],[주문번호]], "-", 쿼리1[[#This Row],[공정명]])</f>
        <v>20241202-1000151508-합지</v>
      </c>
      <c r="C4366">
        <v>3</v>
      </c>
      <c r="D4366" t="s">
        <v>60</v>
      </c>
      <c r="E4366" s="1">
        <v>45628</v>
      </c>
      <c r="F4366" s="1">
        <v>45636</v>
      </c>
      <c r="G4366" s="1">
        <v>45635</v>
      </c>
      <c r="H4366" s="1">
        <v>45656</v>
      </c>
      <c r="I4366" s="1">
        <v>45635</v>
      </c>
      <c r="J4366" t="s">
        <v>31</v>
      </c>
      <c r="K4366" t="s">
        <v>39</v>
      </c>
      <c r="L4366">
        <v>18000</v>
      </c>
      <c r="M4366">
        <v>18000</v>
      </c>
      <c r="N4366">
        <v>-1</v>
      </c>
      <c r="O4366" t="s">
        <v>1407</v>
      </c>
      <c r="P4366" t="s">
        <v>1408</v>
      </c>
      <c r="Q4366" t="s">
        <v>1409</v>
      </c>
      <c r="R4366" t="s">
        <v>758</v>
      </c>
      <c r="S4366" t="s">
        <v>190</v>
      </c>
      <c r="T4366">
        <v>36</v>
      </c>
    </row>
    <row r="4367" spans="1:20" x14ac:dyDescent="0.3">
      <c r="A4367" t="s">
        <v>4377</v>
      </c>
      <c r="B4367" t="str">
        <f>_xlfn.CONCAT(쿼리1[[#This Row],[주문번호]], "-", 쿼리1[[#This Row],[공정명]])</f>
        <v>20241202-1000151508-분단</v>
      </c>
      <c r="C4367">
        <v>4</v>
      </c>
      <c r="D4367" t="s">
        <v>196</v>
      </c>
      <c r="E4367" s="1">
        <v>45628</v>
      </c>
      <c r="F4367" s="1">
        <v>45637</v>
      </c>
      <c r="G4367" s="1"/>
      <c r="H4367" s="1">
        <v>45656</v>
      </c>
      <c r="I4367" s="1">
        <v>45635</v>
      </c>
      <c r="J4367" t="s">
        <v>21</v>
      </c>
      <c r="K4367" t="s">
        <v>22</v>
      </c>
      <c r="L4367">
        <v>18000</v>
      </c>
      <c r="O4367" t="s">
        <v>1407</v>
      </c>
      <c r="P4367" t="s">
        <v>1408</v>
      </c>
      <c r="Q4367" t="s">
        <v>1409</v>
      </c>
      <c r="R4367" t="s">
        <v>758</v>
      </c>
      <c r="S4367" t="s">
        <v>190</v>
      </c>
      <c r="T4367">
        <v>36</v>
      </c>
    </row>
    <row r="4368" spans="1:20" x14ac:dyDescent="0.3">
      <c r="A4368" t="s">
        <v>4378</v>
      </c>
      <c r="B4368" t="str">
        <f>_xlfn.CONCAT(쿼리1[[#This Row],[주문번호]], "-", 쿼리1[[#This Row],[공정명]])</f>
        <v>20241205-1000169266-합지</v>
      </c>
      <c r="C4368">
        <v>3</v>
      </c>
      <c r="D4368" t="s">
        <v>60</v>
      </c>
      <c r="E4368" s="1">
        <v>45631</v>
      </c>
      <c r="F4368" s="1">
        <v>45642</v>
      </c>
      <c r="G4368" s="1">
        <v>45644</v>
      </c>
      <c r="H4368" s="1">
        <v>45656</v>
      </c>
      <c r="I4368" s="1">
        <v>45644</v>
      </c>
      <c r="J4368" t="s">
        <v>31</v>
      </c>
      <c r="K4368" t="s">
        <v>32</v>
      </c>
      <c r="L4368">
        <v>12000</v>
      </c>
      <c r="M4368">
        <v>12000</v>
      </c>
      <c r="N4368">
        <v>2</v>
      </c>
      <c r="O4368" t="s">
        <v>1407</v>
      </c>
      <c r="P4368" t="s">
        <v>1411</v>
      </c>
      <c r="Q4368" t="s">
        <v>3494</v>
      </c>
      <c r="R4368" t="s">
        <v>758</v>
      </c>
      <c r="S4368" t="s">
        <v>190</v>
      </c>
      <c r="T4368">
        <v>24</v>
      </c>
    </row>
    <row r="4369" spans="1:20" x14ac:dyDescent="0.3">
      <c r="A4369" t="s">
        <v>4378</v>
      </c>
      <c r="B4369" t="str">
        <f>_xlfn.CONCAT(쿼리1[[#This Row],[주문번호]], "-", 쿼리1[[#This Row],[공정명]])</f>
        <v>20241205-1000169266-분단</v>
      </c>
      <c r="C4369">
        <v>4</v>
      </c>
      <c r="D4369" t="s">
        <v>196</v>
      </c>
      <c r="E4369" s="1">
        <v>45631</v>
      </c>
      <c r="F4369" s="1">
        <v>45643</v>
      </c>
      <c r="G4369" s="1">
        <v>45644</v>
      </c>
      <c r="H4369" s="1">
        <v>45656</v>
      </c>
      <c r="I4369" s="1">
        <v>45644</v>
      </c>
      <c r="J4369" t="s">
        <v>31</v>
      </c>
      <c r="K4369" t="s">
        <v>32</v>
      </c>
      <c r="L4369">
        <v>12000</v>
      </c>
      <c r="M4369">
        <v>12000</v>
      </c>
      <c r="N4369">
        <v>1</v>
      </c>
      <c r="O4369" t="s">
        <v>1407</v>
      </c>
      <c r="P4369" t="s">
        <v>1411</v>
      </c>
      <c r="Q4369" t="s">
        <v>3494</v>
      </c>
      <c r="R4369" t="s">
        <v>758</v>
      </c>
      <c r="S4369" t="s">
        <v>190</v>
      </c>
      <c r="T4369">
        <v>24</v>
      </c>
    </row>
    <row r="4370" spans="1:20" x14ac:dyDescent="0.3">
      <c r="A4370" t="s">
        <v>4330</v>
      </c>
      <c r="B4370" t="str">
        <f>_xlfn.CONCAT(쿼리1[[#This Row],[주문번호]], "-", 쿼리1[[#This Row],[공정명]])</f>
        <v>20241217-1000169973-분단</v>
      </c>
      <c r="C4370">
        <v>4</v>
      </c>
      <c r="D4370" t="s">
        <v>196</v>
      </c>
      <c r="E4370" s="1">
        <v>45643</v>
      </c>
      <c r="F4370" s="1">
        <v>45653</v>
      </c>
      <c r="G4370" s="1">
        <v>45650</v>
      </c>
      <c r="H4370" s="1">
        <v>45656</v>
      </c>
      <c r="I4370" s="1">
        <v>45650</v>
      </c>
      <c r="J4370" t="s">
        <v>31</v>
      </c>
      <c r="K4370" t="s">
        <v>39</v>
      </c>
      <c r="L4370">
        <v>6000</v>
      </c>
      <c r="M4370">
        <v>6000</v>
      </c>
      <c r="N4370">
        <v>-3</v>
      </c>
      <c r="O4370" t="s">
        <v>1407</v>
      </c>
      <c r="P4370" t="s">
        <v>1411</v>
      </c>
      <c r="Q4370" t="s">
        <v>4282</v>
      </c>
      <c r="R4370" t="s">
        <v>758</v>
      </c>
      <c r="S4370" t="s">
        <v>190</v>
      </c>
      <c r="T4370">
        <v>12</v>
      </c>
    </row>
    <row r="4371" spans="1:20" x14ac:dyDescent="0.3">
      <c r="A4371" t="s">
        <v>4379</v>
      </c>
      <c r="B4371" t="str">
        <f>_xlfn.CONCAT(쿼리1[[#This Row],[주문번호]], "-", 쿼리1[[#This Row],[공정명]])</f>
        <v>20241204-1000160657-합지</v>
      </c>
      <c r="C4371">
        <v>3</v>
      </c>
      <c r="D4371" t="s">
        <v>60</v>
      </c>
      <c r="E4371" s="1">
        <v>45630</v>
      </c>
      <c r="F4371" s="1">
        <v>45639</v>
      </c>
      <c r="G4371" s="1">
        <v>45650</v>
      </c>
      <c r="H4371" s="1">
        <v>45656</v>
      </c>
      <c r="I4371" s="1">
        <v>45650</v>
      </c>
      <c r="J4371" t="s">
        <v>31</v>
      </c>
      <c r="K4371" t="s">
        <v>32</v>
      </c>
      <c r="L4371">
        <v>6000</v>
      </c>
      <c r="M4371">
        <v>6000</v>
      </c>
      <c r="N4371">
        <v>11</v>
      </c>
      <c r="O4371" t="s">
        <v>536</v>
      </c>
      <c r="P4371" t="s">
        <v>756</v>
      </c>
      <c r="Q4371" t="s">
        <v>761</v>
      </c>
      <c r="R4371" t="s">
        <v>758</v>
      </c>
      <c r="S4371" t="s">
        <v>190</v>
      </c>
      <c r="T4371">
        <v>12</v>
      </c>
    </row>
    <row r="4372" spans="1:20" x14ac:dyDescent="0.3">
      <c r="A4372" t="s">
        <v>4379</v>
      </c>
      <c r="B4372" t="str">
        <f>_xlfn.CONCAT(쿼리1[[#This Row],[주문번호]], "-", 쿼리1[[#This Row],[공정명]])</f>
        <v>20241204-1000160657-분단</v>
      </c>
      <c r="C4372">
        <v>4</v>
      </c>
      <c r="D4372" t="s">
        <v>196</v>
      </c>
      <c r="E4372" s="1">
        <v>45630</v>
      </c>
      <c r="F4372" s="1">
        <v>45642</v>
      </c>
      <c r="G4372" s="1">
        <v>45650</v>
      </c>
      <c r="H4372" s="1">
        <v>45656</v>
      </c>
      <c r="I4372" s="1">
        <v>45650</v>
      </c>
      <c r="J4372" t="s">
        <v>31</v>
      </c>
      <c r="K4372" t="s">
        <v>32</v>
      </c>
      <c r="L4372">
        <v>6000</v>
      </c>
      <c r="M4372">
        <v>6000</v>
      </c>
      <c r="N4372">
        <v>8</v>
      </c>
      <c r="O4372" t="s">
        <v>536</v>
      </c>
      <c r="P4372" t="s">
        <v>756</v>
      </c>
      <c r="Q4372" t="s">
        <v>761</v>
      </c>
      <c r="R4372" t="s">
        <v>758</v>
      </c>
      <c r="S4372" t="s">
        <v>190</v>
      </c>
      <c r="T4372">
        <v>12</v>
      </c>
    </row>
    <row r="4373" spans="1:20" x14ac:dyDescent="0.3">
      <c r="A4373" t="s">
        <v>4380</v>
      </c>
      <c r="B4373" t="str">
        <f>_xlfn.CONCAT(쿼리1[[#This Row],[주문번호]], "-", 쿼리1[[#This Row],[공정명]])</f>
        <v>20241227-1000168339-합지</v>
      </c>
      <c r="C4373">
        <v>3</v>
      </c>
      <c r="D4373" t="s">
        <v>60</v>
      </c>
      <c r="E4373" s="1">
        <v>45653</v>
      </c>
      <c r="F4373" s="1">
        <v>45663</v>
      </c>
      <c r="G4373" s="1"/>
      <c r="H4373" s="1">
        <v>45656</v>
      </c>
      <c r="I4373" s="1"/>
      <c r="J4373" t="s">
        <v>21</v>
      </c>
      <c r="K4373" t="s">
        <v>282</v>
      </c>
      <c r="L4373">
        <v>6000</v>
      </c>
      <c r="O4373" t="s">
        <v>1407</v>
      </c>
      <c r="P4373" t="s">
        <v>3108</v>
      </c>
      <c r="Q4373" t="s">
        <v>3109</v>
      </c>
      <c r="R4373" t="s">
        <v>758</v>
      </c>
      <c r="S4373" t="s">
        <v>190</v>
      </c>
      <c r="T4373">
        <v>12</v>
      </c>
    </row>
    <row r="4374" spans="1:20" x14ac:dyDescent="0.3">
      <c r="A4374" t="s">
        <v>4380</v>
      </c>
      <c r="B4374" t="str">
        <f>_xlfn.CONCAT(쿼리1[[#This Row],[주문번호]], "-", 쿼리1[[#This Row],[공정명]])</f>
        <v>20241227-1000168339-분단</v>
      </c>
      <c r="C4374">
        <v>4</v>
      </c>
      <c r="D4374" t="s">
        <v>196</v>
      </c>
      <c r="E4374" s="1">
        <v>45653</v>
      </c>
      <c r="F4374" s="1">
        <v>45664</v>
      </c>
      <c r="G4374" s="1"/>
      <c r="H4374" s="1">
        <v>45656</v>
      </c>
      <c r="I4374" s="1"/>
      <c r="J4374" t="s">
        <v>21</v>
      </c>
      <c r="K4374" t="s">
        <v>282</v>
      </c>
      <c r="L4374">
        <v>6000</v>
      </c>
      <c r="O4374" t="s">
        <v>1407</v>
      </c>
      <c r="P4374" t="s">
        <v>3108</v>
      </c>
      <c r="Q4374" t="s">
        <v>3109</v>
      </c>
      <c r="R4374" t="s">
        <v>758</v>
      </c>
      <c r="S4374" t="s">
        <v>190</v>
      </c>
      <c r="T4374">
        <v>12</v>
      </c>
    </row>
    <row r="4375" spans="1:20" x14ac:dyDescent="0.3">
      <c r="A4375" t="s">
        <v>4381</v>
      </c>
      <c r="B4375" t="str">
        <f>_xlfn.CONCAT(쿼리1[[#This Row],[주문번호]], "-", 쿼리1[[#This Row],[공정명]])</f>
        <v>20241121-1000169266-합지</v>
      </c>
      <c r="C4375">
        <v>3</v>
      </c>
      <c r="D4375" t="s">
        <v>60</v>
      </c>
      <c r="E4375" s="1">
        <v>45617</v>
      </c>
      <c r="F4375" s="1">
        <v>45628</v>
      </c>
      <c r="G4375" s="1">
        <v>45622</v>
      </c>
      <c r="H4375" s="1">
        <v>45656</v>
      </c>
      <c r="I4375" s="1">
        <v>45622</v>
      </c>
      <c r="J4375" t="s">
        <v>31</v>
      </c>
      <c r="K4375" t="s">
        <v>39</v>
      </c>
      <c r="L4375">
        <v>12000</v>
      </c>
      <c r="M4375">
        <v>12000</v>
      </c>
      <c r="N4375">
        <v>-6</v>
      </c>
      <c r="O4375" t="s">
        <v>1407</v>
      </c>
      <c r="P4375" t="s">
        <v>1411</v>
      </c>
      <c r="Q4375" t="s">
        <v>3494</v>
      </c>
      <c r="R4375" t="s">
        <v>758</v>
      </c>
      <c r="S4375" t="s">
        <v>190</v>
      </c>
      <c r="T4375">
        <v>24</v>
      </c>
    </row>
    <row r="4376" spans="1:20" x14ac:dyDescent="0.3">
      <c r="A4376" t="s">
        <v>4381</v>
      </c>
      <c r="B4376" t="str">
        <f>_xlfn.CONCAT(쿼리1[[#This Row],[주문번호]], "-", 쿼리1[[#This Row],[공정명]])</f>
        <v>20241121-1000169266-합지</v>
      </c>
      <c r="C4376">
        <v>3</v>
      </c>
      <c r="D4376" t="s">
        <v>60</v>
      </c>
      <c r="E4376" s="1">
        <v>45617</v>
      </c>
      <c r="F4376" s="1">
        <v>45628</v>
      </c>
      <c r="G4376" s="1">
        <v>45621</v>
      </c>
      <c r="H4376" s="1">
        <v>45656</v>
      </c>
      <c r="I4376" s="1">
        <v>45622</v>
      </c>
      <c r="J4376" t="s">
        <v>31</v>
      </c>
      <c r="K4376" t="s">
        <v>39</v>
      </c>
      <c r="L4376">
        <v>12000</v>
      </c>
      <c r="M4376">
        <v>12000</v>
      </c>
      <c r="N4376">
        <v>-7</v>
      </c>
      <c r="O4376" t="s">
        <v>1407</v>
      </c>
      <c r="P4376" t="s">
        <v>1411</v>
      </c>
      <c r="Q4376" t="s">
        <v>3494</v>
      </c>
      <c r="R4376" t="s">
        <v>758</v>
      </c>
      <c r="S4376" t="s">
        <v>190</v>
      </c>
      <c r="T4376">
        <v>24</v>
      </c>
    </row>
    <row r="4377" spans="1:20" x14ac:dyDescent="0.3">
      <c r="A4377" t="s">
        <v>3637</v>
      </c>
      <c r="B4377" t="str">
        <f>_xlfn.CONCAT(쿼리1[[#This Row],[주문번호]], "-", 쿼리1[[#This Row],[공정명]])</f>
        <v>20241010-1000153557-합지</v>
      </c>
      <c r="C4377">
        <v>3</v>
      </c>
      <c r="D4377" t="s">
        <v>60</v>
      </c>
      <c r="E4377" s="1">
        <v>45575</v>
      </c>
      <c r="F4377" s="1">
        <v>45586</v>
      </c>
      <c r="G4377" s="1">
        <v>45581</v>
      </c>
      <c r="H4377" s="1">
        <v>45656</v>
      </c>
      <c r="I4377" s="1">
        <v>45587</v>
      </c>
      <c r="J4377" t="s">
        <v>31</v>
      </c>
      <c r="K4377" t="s">
        <v>39</v>
      </c>
      <c r="L4377">
        <v>6000</v>
      </c>
      <c r="M4377">
        <v>6000</v>
      </c>
      <c r="N4377">
        <v>-5</v>
      </c>
      <c r="O4377" t="s">
        <v>91</v>
      </c>
      <c r="P4377" t="s">
        <v>671</v>
      </c>
      <c r="Q4377" t="s">
        <v>3638</v>
      </c>
      <c r="R4377" t="s">
        <v>397</v>
      </c>
      <c r="S4377" t="s">
        <v>190</v>
      </c>
      <c r="T4377">
        <v>17142</v>
      </c>
    </row>
    <row r="4378" spans="1:20" x14ac:dyDescent="0.3">
      <c r="A4378" t="s">
        <v>2471</v>
      </c>
      <c r="B4378" t="str">
        <f>_xlfn.CONCAT(쿼리1[[#This Row],[주문번호]], "-", 쿼리1[[#This Row],[공정명]])</f>
        <v>20240927-1000165013-합지</v>
      </c>
      <c r="C4378">
        <v>3</v>
      </c>
      <c r="D4378" t="s">
        <v>60</v>
      </c>
      <c r="E4378" s="1">
        <v>45562</v>
      </c>
      <c r="F4378" s="1">
        <v>45573</v>
      </c>
      <c r="G4378" s="1">
        <v>45579</v>
      </c>
      <c r="H4378" s="1">
        <v>45656</v>
      </c>
      <c r="I4378" s="1">
        <v>45579</v>
      </c>
      <c r="J4378" t="s">
        <v>31</v>
      </c>
      <c r="K4378" t="s">
        <v>32</v>
      </c>
      <c r="L4378">
        <v>6000</v>
      </c>
      <c r="M4378">
        <v>6000</v>
      </c>
      <c r="N4378">
        <v>6</v>
      </c>
      <c r="O4378" t="s">
        <v>559</v>
      </c>
      <c r="P4378" t="s">
        <v>2469</v>
      </c>
      <c r="Q4378" t="s">
        <v>2470</v>
      </c>
      <c r="R4378" t="s">
        <v>1486</v>
      </c>
      <c r="S4378" t="s">
        <v>190</v>
      </c>
      <c r="T4378">
        <v>36363</v>
      </c>
    </row>
    <row r="4379" spans="1:20" x14ac:dyDescent="0.3">
      <c r="A4379" t="s">
        <v>2471</v>
      </c>
      <c r="B4379" t="str">
        <f>_xlfn.CONCAT(쿼리1[[#This Row],[주문번호]], "-", 쿼리1[[#This Row],[공정명]])</f>
        <v>20240927-1000165013-분단</v>
      </c>
      <c r="C4379">
        <v>4</v>
      </c>
      <c r="D4379" t="s">
        <v>196</v>
      </c>
      <c r="E4379" s="1">
        <v>45562</v>
      </c>
      <c r="F4379" s="1">
        <v>45574</v>
      </c>
      <c r="G4379" s="1">
        <v>45579</v>
      </c>
      <c r="H4379" s="1">
        <v>45656</v>
      </c>
      <c r="I4379" s="1">
        <v>45579</v>
      </c>
      <c r="J4379" t="s">
        <v>31</v>
      </c>
      <c r="K4379" t="s">
        <v>32</v>
      </c>
      <c r="L4379">
        <v>6000</v>
      </c>
      <c r="M4379">
        <v>6000</v>
      </c>
      <c r="N4379">
        <v>5</v>
      </c>
      <c r="O4379" t="s">
        <v>559</v>
      </c>
      <c r="P4379" t="s">
        <v>2469</v>
      </c>
      <c r="Q4379" t="s">
        <v>2470</v>
      </c>
      <c r="R4379" t="s">
        <v>1486</v>
      </c>
      <c r="S4379" t="s">
        <v>190</v>
      </c>
      <c r="T4379">
        <v>36363</v>
      </c>
    </row>
    <row r="4380" spans="1:20" x14ac:dyDescent="0.3">
      <c r="A4380" t="s">
        <v>3337</v>
      </c>
      <c r="B4380" t="str">
        <f>_xlfn.CONCAT(쿼리1[[#This Row],[주문번호]], "-", 쿼리1[[#This Row],[공정명]])</f>
        <v>20241017-1216N0007-합지</v>
      </c>
      <c r="C4380">
        <v>1</v>
      </c>
      <c r="D4380" t="s">
        <v>60</v>
      </c>
      <c r="E4380" s="1">
        <v>45582</v>
      </c>
      <c r="F4380" s="1">
        <v>45593</v>
      </c>
      <c r="G4380" s="1">
        <v>45595</v>
      </c>
      <c r="H4380" s="1">
        <v>45656</v>
      </c>
      <c r="I4380" s="1">
        <v>45597</v>
      </c>
      <c r="J4380" t="s">
        <v>31</v>
      </c>
      <c r="K4380" t="s">
        <v>32</v>
      </c>
      <c r="L4380">
        <v>6000</v>
      </c>
      <c r="M4380">
        <v>6000</v>
      </c>
      <c r="N4380">
        <v>2</v>
      </c>
      <c r="O4380" t="s">
        <v>91</v>
      </c>
      <c r="P4380" t="s">
        <v>3338</v>
      </c>
      <c r="Q4380" t="s">
        <v>42</v>
      </c>
      <c r="R4380" t="s">
        <v>3339</v>
      </c>
      <c r="S4380" t="s">
        <v>190</v>
      </c>
      <c r="T4380">
        <v>33333</v>
      </c>
    </row>
    <row r="4381" spans="1:20" x14ac:dyDescent="0.3">
      <c r="A4381" t="s">
        <v>160</v>
      </c>
      <c r="B4381" t="str">
        <f>_xlfn.CONCAT(쿼리1[[#This Row],[주문번호]], "-", 쿼리1[[#This Row],[공정명]])</f>
        <v>20241029-1000164262-합지</v>
      </c>
      <c r="C4381">
        <v>3</v>
      </c>
      <c r="D4381" t="s">
        <v>60</v>
      </c>
      <c r="E4381" s="1">
        <v>45594</v>
      </c>
      <c r="F4381" s="1">
        <v>45603</v>
      </c>
      <c r="G4381" s="1">
        <v>45602</v>
      </c>
      <c r="H4381" s="1">
        <v>45656</v>
      </c>
      <c r="I4381" s="1">
        <v>45608</v>
      </c>
      <c r="J4381" t="s">
        <v>31</v>
      </c>
      <c r="K4381" t="s">
        <v>39</v>
      </c>
      <c r="L4381">
        <v>4000</v>
      </c>
      <c r="M4381">
        <v>4000</v>
      </c>
      <c r="N4381">
        <v>-1</v>
      </c>
      <c r="O4381" t="s">
        <v>141</v>
      </c>
      <c r="P4381" t="s">
        <v>142</v>
      </c>
      <c r="Q4381" t="s">
        <v>161</v>
      </c>
      <c r="R4381" t="s">
        <v>144</v>
      </c>
      <c r="S4381" t="s">
        <v>3709</v>
      </c>
      <c r="T4381">
        <v>53333</v>
      </c>
    </row>
    <row r="4382" spans="1:20" x14ac:dyDescent="0.3">
      <c r="A4382" t="s">
        <v>552</v>
      </c>
      <c r="B4382" t="str">
        <f>_xlfn.CONCAT(쿼리1[[#This Row],[주문번호]], "-", 쿼리1[[#This Row],[공정명]])</f>
        <v>20241030-1000164246-합지</v>
      </c>
      <c r="C4382">
        <v>3</v>
      </c>
      <c r="D4382" t="s">
        <v>60</v>
      </c>
      <c r="E4382" s="1">
        <v>45595</v>
      </c>
      <c r="F4382" s="1">
        <v>45604</v>
      </c>
      <c r="G4382" s="1">
        <v>45602</v>
      </c>
      <c r="H4382" s="1">
        <v>45656</v>
      </c>
      <c r="I4382" s="1">
        <v>45608</v>
      </c>
      <c r="J4382" t="s">
        <v>31</v>
      </c>
      <c r="K4382" t="s">
        <v>39</v>
      </c>
      <c r="L4382">
        <v>4000</v>
      </c>
      <c r="M4382">
        <v>4000</v>
      </c>
      <c r="N4382">
        <v>-2</v>
      </c>
      <c r="O4382" t="s">
        <v>141</v>
      </c>
      <c r="P4382" t="s">
        <v>142</v>
      </c>
      <c r="Q4382" t="s">
        <v>553</v>
      </c>
      <c r="R4382" t="s">
        <v>144</v>
      </c>
      <c r="S4382" t="s">
        <v>3709</v>
      </c>
      <c r="T4382">
        <v>53333</v>
      </c>
    </row>
    <row r="4383" spans="1:20" x14ac:dyDescent="0.3">
      <c r="A4383" t="s">
        <v>3502</v>
      </c>
      <c r="B4383" t="str">
        <f>_xlfn.CONCAT(쿼리1[[#This Row],[주문번호]], "-", 쿼리1[[#This Row],[공정명]])</f>
        <v>20241030-1000163638-합지</v>
      </c>
      <c r="C4383">
        <v>1</v>
      </c>
      <c r="D4383" t="s">
        <v>60</v>
      </c>
      <c r="E4383" s="1">
        <v>45595</v>
      </c>
      <c r="F4383" s="1">
        <v>45604</v>
      </c>
      <c r="G4383" s="1">
        <v>45601</v>
      </c>
      <c r="H4383" s="1">
        <v>45656</v>
      </c>
      <c r="I4383" s="1">
        <v>45604</v>
      </c>
      <c r="J4383" t="s">
        <v>31</v>
      </c>
      <c r="K4383" t="s">
        <v>39</v>
      </c>
      <c r="L4383">
        <v>6000</v>
      </c>
      <c r="M4383">
        <v>6000</v>
      </c>
      <c r="N4383">
        <v>-3</v>
      </c>
      <c r="O4383" t="s">
        <v>91</v>
      </c>
      <c r="P4383" t="s">
        <v>3007</v>
      </c>
      <c r="Q4383" t="s">
        <v>42</v>
      </c>
      <c r="R4383" t="s">
        <v>3002</v>
      </c>
      <c r="S4383" t="s">
        <v>3709</v>
      </c>
      <c r="T4383">
        <v>26086</v>
      </c>
    </row>
    <row r="4384" spans="1:20" x14ac:dyDescent="0.3">
      <c r="A4384" t="s">
        <v>2450</v>
      </c>
      <c r="B4384" t="str">
        <f>_xlfn.CONCAT(쿼리1[[#This Row],[주문번호]], "-", 쿼리1[[#This Row],[공정명]])</f>
        <v>20241210-1619P0061-합지</v>
      </c>
      <c r="C4384">
        <v>3</v>
      </c>
      <c r="D4384" t="s">
        <v>60</v>
      </c>
      <c r="E4384" s="1">
        <v>45636</v>
      </c>
      <c r="F4384" s="1">
        <v>45645</v>
      </c>
      <c r="G4384" s="1">
        <v>45646</v>
      </c>
      <c r="H4384" s="1">
        <v>45656</v>
      </c>
      <c r="I4384" s="1">
        <v>45652</v>
      </c>
      <c r="J4384" t="s">
        <v>31</v>
      </c>
      <c r="K4384" t="s">
        <v>32</v>
      </c>
      <c r="L4384">
        <v>6000</v>
      </c>
      <c r="M4384">
        <v>5900</v>
      </c>
      <c r="N4384">
        <v>1</v>
      </c>
      <c r="O4384" t="s">
        <v>275</v>
      </c>
      <c r="P4384" t="s">
        <v>2451</v>
      </c>
      <c r="Q4384" t="s">
        <v>2452</v>
      </c>
      <c r="R4384" t="s">
        <v>605</v>
      </c>
      <c r="S4384" t="s">
        <v>3709</v>
      </c>
      <c r="T4384">
        <v>16216</v>
      </c>
    </row>
    <row r="4385" spans="1:20" x14ac:dyDescent="0.3">
      <c r="A4385" t="s">
        <v>4348</v>
      </c>
      <c r="B4385" t="str">
        <f>_xlfn.CONCAT(쿼리1[[#This Row],[주문번호]], "-", 쿼리1[[#This Row],[공정명]])</f>
        <v>20241209-1000164768-합지</v>
      </c>
      <c r="C4385">
        <v>3</v>
      </c>
      <c r="D4385" t="s">
        <v>60</v>
      </c>
      <c r="E4385" s="1">
        <v>45635</v>
      </c>
      <c r="F4385" s="1">
        <v>45644</v>
      </c>
      <c r="G4385" s="1">
        <v>45645</v>
      </c>
      <c r="H4385" s="1">
        <v>45656</v>
      </c>
      <c r="I4385" s="1">
        <v>45648</v>
      </c>
      <c r="J4385" t="s">
        <v>31</v>
      </c>
      <c r="K4385" t="s">
        <v>32</v>
      </c>
      <c r="L4385">
        <v>6000</v>
      </c>
      <c r="M4385">
        <v>5900</v>
      </c>
      <c r="N4385">
        <v>1</v>
      </c>
      <c r="O4385" t="s">
        <v>763</v>
      </c>
      <c r="P4385" t="s">
        <v>764</v>
      </c>
      <c r="Q4385" t="s">
        <v>4116</v>
      </c>
      <c r="R4385" t="s">
        <v>766</v>
      </c>
      <c r="S4385" t="s">
        <v>3709</v>
      </c>
      <c r="T4385">
        <v>30</v>
      </c>
    </row>
    <row r="4386" spans="1:20" x14ac:dyDescent="0.3">
      <c r="A4386" t="s">
        <v>4841</v>
      </c>
      <c r="B4386" t="str">
        <f>_xlfn.CONCAT(쿼리1[[#This Row],[주문번호]], "-", 쿼리1[[#This Row],[공정명]])</f>
        <v>20241209-1000168533-합지</v>
      </c>
      <c r="C4386">
        <v>1</v>
      </c>
      <c r="D4386" t="s">
        <v>60</v>
      </c>
      <c r="E4386" s="1">
        <v>45635</v>
      </c>
      <c r="F4386" s="1">
        <v>45644</v>
      </c>
      <c r="G4386" s="1">
        <v>45639</v>
      </c>
      <c r="H4386" s="1">
        <v>45656</v>
      </c>
      <c r="I4386" s="1">
        <v>45650</v>
      </c>
      <c r="J4386" t="s">
        <v>31</v>
      </c>
      <c r="K4386" t="s">
        <v>39</v>
      </c>
      <c r="L4386">
        <v>6000</v>
      </c>
      <c r="M4386">
        <v>3000</v>
      </c>
      <c r="N4386">
        <v>-5</v>
      </c>
      <c r="O4386" t="s">
        <v>580</v>
      </c>
      <c r="P4386" t="s">
        <v>1100</v>
      </c>
      <c r="Q4386" t="s">
        <v>42</v>
      </c>
      <c r="R4386" t="s">
        <v>766</v>
      </c>
      <c r="S4386" t="s">
        <v>3709</v>
      </c>
      <c r="T4386">
        <v>30</v>
      </c>
    </row>
    <row r="4387" spans="1:20" x14ac:dyDescent="0.3">
      <c r="A4387" t="s">
        <v>4841</v>
      </c>
      <c r="B4387" t="str">
        <f>_xlfn.CONCAT(쿼리1[[#This Row],[주문번호]], "-", 쿼리1[[#This Row],[공정명]])</f>
        <v>20241209-1000168533-합지</v>
      </c>
      <c r="C4387">
        <v>1</v>
      </c>
      <c r="D4387" t="s">
        <v>60</v>
      </c>
      <c r="E4387" s="1">
        <v>45635</v>
      </c>
      <c r="F4387" s="1">
        <v>45644</v>
      </c>
      <c r="G4387" s="1">
        <v>45646</v>
      </c>
      <c r="H4387" s="1">
        <v>45656</v>
      </c>
      <c r="I4387" s="1">
        <v>45650</v>
      </c>
      <c r="J4387" t="s">
        <v>31</v>
      </c>
      <c r="K4387" t="s">
        <v>32</v>
      </c>
      <c r="L4387">
        <v>6000</v>
      </c>
      <c r="M4387">
        <v>3000</v>
      </c>
      <c r="N4387">
        <v>2</v>
      </c>
      <c r="O4387" t="s">
        <v>580</v>
      </c>
      <c r="P4387" t="s">
        <v>1100</v>
      </c>
      <c r="Q4387" t="s">
        <v>42</v>
      </c>
      <c r="R4387" t="s">
        <v>766</v>
      </c>
      <c r="S4387" t="s">
        <v>3709</v>
      </c>
      <c r="T4387">
        <v>30</v>
      </c>
    </row>
    <row r="4388" spans="1:20" x14ac:dyDescent="0.3">
      <c r="A4388" t="s">
        <v>4345</v>
      </c>
      <c r="B4388" t="str">
        <f>_xlfn.CONCAT(쿼리1[[#This Row],[주문번호]], "-", 쿼리1[[#This Row],[공정명]])</f>
        <v>20241128-1000164782-합지</v>
      </c>
      <c r="C4388">
        <v>3</v>
      </c>
      <c r="D4388" t="s">
        <v>60</v>
      </c>
      <c r="E4388" s="1">
        <v>45624</v>
      </c>
      <c r="F4388" s="1">
        <v>45635</v>
      </c>
      <c r="G4388" s="1">
        <v>45637</v>
      </c>
      <c r="H4388" s="1">
        <v>45656</v>
      </c>
      <c r="I4388" s="1">
        <v>45640</v>
      </c>
      <c r="J4388" t="s">
        <v>31</v>
      </c>
      <c r="K4388" t="s">
        <v>32</v>
      </c>
      <c r="L4388">
        <v>6000</v>
      </c>
      <c r="M4388">
        <v>6000</v>
      </c>
      <c r="N4388">
        <v>2</v>
      </c>
      <c r="O4388" t="s">
        <v>763</v>
      </c>
      <c r="P4388" t="s">
        <v>764</v>
      </c>
      <c r="Q4388" t="s">
        <v>4346</v>
      </c>
      <c r="R4388" t="s">
        <v>766</v>
      </c>
      <c r="S4388" t="s">
        <v>3709</v>
      </c>
      <c r="T4388">
        <v>30</v>
      </c>
    </row>
    <row r="4389" spans="1:20" x14ac:dyDescent="0.3">
      <c r="A4389" t="s">
        <v>4339</v>
      </c>
      <c r="B4389" t="str">
        <f>_xlfn.CONCAT(쿼리1[[#This Row],[주문번호]], "-", 쿼리1[[#This Row],[공정명]])</f>
        <v>20241205-1000166493-합지</v>
      </c>
      <c r="C4389">
        <v>3</v>
      </c>
      <c r="D4389" t="s">
        <v>60</v>
      </c>
      <c r="E4389" s="1">
        <v>45631</v>
      </c>
      <c r="F4389" s="1">
        <v>45642</v>
      </c>
      <c r="G4389" s="1">
        <v>45638</v>
      </c>
      <c r="H4389" s="1">
        <v>45656</v>
      </c>
      <c r="I4389" s="1">
        <v>45642</v>
      </c>
      <c r="J4389" t="s">
        <v>31</v>
      </c>
      <c r="K4389" t="s">
        <v>39</v>
      </c>
      <c r="L4389">
        <v>6000</v>
      </c>
      <c r="M4389">
        <v>5950</v>
      </c>
      <c r="N4389">
        <v>-4</v>
      </c>
      <c r="O4389" t="s">
        <v>779</v>
      </c>
      <c r="P4389" t="s">
        <v>780</v>
      </c>
      <c r="Q4389" t="s">
        <v>4340</v>
      </c>
      <c r="R4389" t="s">
        <v>766</v>
      </c>
      <c r="S4389" t="s">
        <v>3709</v>
      </c>
      <c r="T4389">
        <v>30</v>
      </c>
    </row>
    <row r="4390" spans="1:20" x14ac:dyDescent="0.3">
      <c r="A4390" t="s">
        <v>4341</v>
      </c>
      <c r="B4390" t="str">
        <f>_xlfn.CONCAT(쿼리1[[#This Row],[주문번호]], "-", 쿼리1[[#This Row],[공정명]])</f>
        <v>20241128-1000164810-합지</v>
      </c>
      <c r="C4390">
        <v>3</v>
      </c>
      <c r="D4390" t="s">
        <v>60</v>
      </c>
      <c r="E4390" s="1">
        <v>45624</v>
      </c>
      <c r="F4390" s="1">
        <v>45635</v>
      </c>
      <c r="G4390" s="1">
        <v>45630</v>
      </c>
      <c r="H4390" s="1">
        <v>45656</v>
      </c>
      <c r="I4390" s="1">
        <v>45633</v>
      </c>
      <c r="J4390" t="s">
        <v>31</v>
      </c>
      <c r="K4390" t="s">
        <v>39</v>
      </c>
      <c r="L4390">
        <v>6000</v>
      </c>
      <c r="M4390">
        <v>6000</v>
      </c>
      <c r="N4390">
        <v>-5</v>
      </c>
      <c r="O4390" t="s">
        <v>763</v>
      </c>
      <c r="P4390" t="s">
        <v>764</v>
      </c>
      <c r="Q4390" t="s">
        <v>777</v>
      </c>
      <c r="R4390" t="s">
        <v>766</v>
      </c>
      <c r="S4390" t="s">
        <v>3709</v>
      </c>
      <c r="T4390">
        <v>30</v>
      </c>
    </row>
    <row r="4391" spans="1:20" x14ac:dyDescent="0.3">
      <c r="A4391" t="s">
        <v>4842</v>
      </c>
      <c r="B4391" t="str">
        <f>_xlfn.CONCAT(쿼리1[[#This Row],[주문번호]], "-", 쿼리1[[#This Row],[공정명]])</f>
        <v>20241204-1000160974-합지</v>
      </c>
      <c r="C4391">
        <v>3</v>
      </c>
      <c r="D4391" t="s">
        <v>60</v>
      </c>
      <c r="E4391" s="1">
        <v>45630</v>
      </c>
      <c r="F4391" s="1">
        <v>45639</v>
      </c>
      <c r="G4391" s="1">
        <v>45637</v>
      </c>
      <c r="H4391" s="1">
        <v>45656</v>
      </c>
      <c r="I4391" s="1">
        <v>45644</v>
      </c>
      <c r="J4391" t="s">
        <v>31</v>
      </c>
      <c r="K4391" t="s">
        <v>39</v>
      </c>
      <c r="L4391">
        <v>6000</v>
      </c>
      <c r="M4391">
        <v>6000</v>
      </c>
      <c r="N4391">
        <v>-2</v>
      </c>
      <c r="O4391" t="s">
        <v>763</v>
      </c>
      <c r="P4391" t="s">
        <v>764</v>
      </c>
      <c r="Q4391" t="s">
        <v>4843</v>
      </c>
      <c r="R4391" t="s">
        <v>766</v>
      </c>
      <c r="S4391" t="s">
        <v>3709</v>
      </c>
      <c r="T4391">
        <v>30</v>
      </c>
    </row>
    <row r="4392" spans="1:20" x14ac:dyDescent="0.3">
      <c r="A4392" t="s">
        <v>4342</v>
      </c>
      <c r="B4392" t="str">
        <f>_xlfn.CONCAT(쿼리1[[#This Row],[주문번호]], "-", 쿼리1[[#This Row],[공정명]])</f>
        <v>20241209-1000165782-합지</v>
      </c>
      <c r="C4392">
        <v>3</v>
      </c>
      <c r="D4392" t="s">
        <v>60</v>
      </c>
      <c r="E4392" s="1">
        <v>45635</v>
      </c>
      <c r="F4392" s="1">
        <v>45644</v>
      </c>
      <c r="G4392" s="1">
        <v>45645</v>
      </c>
      <c r="H4392" s="1">
        <v>45656</v>
      </c>
      <c r="I4392" s="1">
        <v>45648</v>
      </c>
      <c r="J4392" t="s">
        <v>31</v>
      </c>
      <c r="K4392" t="s">
        <v>32</v>
      </c>
      <c r="L4392">
        <v>6000</v>
      </c>
      <c r="M4392">
        <v>6000</v>
      </c>
      <c r="N4392">
        <v>1</v>
      </c>
      <c r="O4392" t="s">
        <v>1095</v>
      </c>
      <c r="P4392" t="s">
        <v>1111</v>
      </c>
      <c r="Q4392" t="s">
        <v>1121</v>
      </c>
      <c r="R4392" t="s">
        <v>766</v>
      </c>
      <c r="S4392" t="s">
        <v>3709</v>
      </c>
      <c r="T4392">
        <v>30</v>
      </c>
    </row>
    <row r="4393" spans="1:20" x14ac:dyDescent="0.3">
      <c r="A4393" t="s">
        <v>4844</v>
      </c>
      <c r="B4393" t="str">
        <f>_xlfn.CONCAT(쿼리1[[#This Row],[주문번호]], "-", 쿼리1[[#This Row],[공정명]])</f>
        <v>20241112-1000168533-합지</v>
      </c>
      <c r="C4393">
        <v>1</v>
      </c>
      <c r="D4393" t="s">
        <v>60</v>
      </c>
      <c r="E4393" s="1">
        <v>45608</v>
      </c>
      <c r="F4393" s="1">
        <v>45617</v>
      </c>
      <c r="G4393" s="1">
        <v>45618</v>
      </c>
      <c r="H4393" s="1">
        <v>45656</v>
      </c>
      <c r="I4393" s="1">
        <v>45622</v>
      </c>
      <c r="J4393" t="s">
        <v>31</v>
      </c>
      <c r="K4393" t="s">
        <v>32</v>
      </c>
      <c r="L4393">
        <v>6000</v>
      </c>
      <c r="M4393">
        <v>6000</v>
      </c>
      <c r="N4393">
        <v>1</v>
      </c>
      <c r="O4393" t="s">
        <v>580</v>
      </c>
      <c r="P4393" t="s">
        <v>1100</v>
      </c>
      <c r="Q4393" t="s">
        <v>42</v>
      </c>
      <c r="R4393" t="s">
        <v>766</v>
      </c>
      <c r="S4393" t="s">
        <v>3709</v>
      </c>
      <c r="T4393">
        <v>30</v>
      </c>
    </row>
    <row r="4394" spans="1:20" x14ac:dyDescent="0.3">
      <c r="A4394" t="s">
        <v>4343</v>
      </c>
      <c r="B4394" t="str">
        <f>_xlfn.CONCAT(쿼리1[[#This Row],[주문번호]], "-", 쿼리1[[#This Row],[공정명]])</f>
        <v>20241216-1000162922-합지</v>
      </c>
      <c r="C4394">
        <v>3</v>
      </c>
      <c r="D4394" t="s">
        <v>60</v>
      </c>
      <c r="E4394" s="1">
        <v>45642</v>
      </c>
      <c r="F4394" s="1">
        <v>45651</v>
      </c>
      <c r="G4394" s="1">
        <v>45649</v>
      </c>
      <c r="H4394" s="1">
        <v>45656</v>
      </c>
      <c r="I4394" s="1">
        <v>45654</v>
      </c>
      <c r="J4394" t="s">
        <v>31</v>
      </c>
      <c r="K4394" t="s">
        <v>39</v>
      </c>
      <c r="L4394">
        <v>6000</v>
      </c>
      <c r="M4394">
        <v>6000</v>
      </c>
      <c r="N4394">
        <v>-2</v>
      </c>
      <c r="O4394" t="s">
        <v>1095</v>
      </c>
      <c r="P4394" t="s">
        <v>1111</v>
      </c>
      <c r="Q4394" t="s">
        <v>1112</v>
      </c>
      <c r="R4394" t="s">
        <v>766</v>
      </c>
      <c r="S4394" t="s">
        <v>3709</v>
      </c>
      <c r="T4394">
        <v>30</v>
      </c>
    </row>
    <row r="4395" spans="1:20" x14ac:dyDescent="0.3">
      <c r="A4395" t="s">
        <v>4365</v>
      </c>
      <c r="B4395" t="str">
        <f>_xlfn.CONCAT(쿼리1[[#This Row],[주문번호]], "-", 쿼리1[[#This Row],[공정명]])</f>
        <v>20241128-1000164754-합지</v>
      </c>
      <c r="C4395">
        <v>3</v>
      </c>
      <c r="D4395" t="s">
        <v>60</v>
      </c>
      <c r="E4395" s="1">
        <v>45624</v>
      </c>
      <c r="F4395" s="1">
        <v>45635</v>
      </c>
      <c r="G4395" s="1">
        <v>45637</v>
      </c>
      <c r="H4395" s="1">
        <v>45656</v>
      </c>
      <c r="I4395" s="1">
        <v>45640</v>
      </c>
      <c r="J4395" t="s">
        <v>31</v>
      </c>
      <c r="K4395" t="s">
        <v>32</v>
      </c>
      <c r="L4395">
        <v>6000</v>
      </c>
      <c r="M4395">
        <v>5900</v>
      </c>
      <c r="N4395">
        <v>2</v>
      </c>
      <c r="O4395" t="s">
        <v>763</v>
      </c>
      <c r="P4395" t="s">
        <v>764</v>
      </c>
      <c r="Q4395" t="s">
        <v>4366</v>
      </c>
      <c r="R4395" t="s">
        <v>766</v>
      </c>
      <c r="S4395" t="s">
        <v>3709</v>
      </c>
      <c r="T4395">
        <v>30</v>
      </c>
    </row>
    <row r="4396" spans="1:20" x14ac:dyDescent="0.3">
      <c r="A4396" t="s">
        <v>4367</v>
      </c>
      <c r="B4396" t="str">
        <f>_xlfn.CONCAT(쿼리1[[#This Row],[주문번호]], "-", 쿼리1[[#This Row],[공정명]])</f>
        <v>20241128-1000164796-합지</v>
      </c>
      <c r="C4396">
        <v>3</v>
      </c>
      <c r="D4396" t="s">
        <v>60</v>
      </c>
      <c r="E4396" s="1">
        <v>45624</v>
      </c>
      <c r="F4396" s="1">
        <v>45635</v>
      </c>
      <c r="G4396" s="1">
        <v>45637</v>
      </c>
      <c r="H4396" s="1">
        <v>45656</v>
      </c>
      <c r="I4396" s="1">
        <v>45640</v>
      </c>
      <c r="J4396" t="s">
        <v>31</v>
      </c>
      <c r="K4396" t="s">
        <v>32</v>
      </c>
      <c r="L4396">
        <v>6000</v>
      </c>
      <c r="M4396">
        <v>5900</v>
      </c>
      <c r="N4396">
        <v>2</v>
      </c>
      <c r="O4396" t="s">
        <v>763</v>
      </c>
      <c r="P4396" t="s">
        <v>764</v>
      </c>
      <c r="Q4396" t="s">
        <v>4368</v>
      </c>
      <c r="R4396" t="s">
        <v>766</v>
      </c>
      <c r="S4396" t="s">
        <v>3709</v>
      </c>
      <c r="T4396">
        <v>30</v>
      </c>
    </row>
    <row r="4397" spans="1:20" x14ac:dyDescent="0.3">
      <c r="A4397" t="s">
        <v>4845</v>
      </c>
      <c r="B4397" t="str">
        <f>_xlfn.CONCAT(쿼리1[[#This Row],[주문번호]], "-", 쿼리1[[#This Row],[공정명]])</f>
        <v>20241016-1000161948-분단</v>
      </c>
      <c r="C4397">
        <v>4</v>
      </c>
      <c r="D4397" t="s">
        <v>196</v>
      </c>
      <c r="E4397" s="1">
        <v>45581</v>
      </c>
      <c r="F4397" s="1">
        <v>45593</v>
      </c>
      <c r="G4397" s="1">
        <v>45593</v>
      </c>
      <c r="H4397" s="1">
        <v>45656</v>
      </c>
      <c r="I4397" s="1">
        <v>45593</v>
      </c>
      <c r="J4397" t="s">
        <v>31</v>
      </c>
      <c r="K4397" t="s">
        <v>39</v>
      </c>
      <c r="L4397">
        <v>8000</v>
      </c>
      <c r="M4397">
        <v>8000</v>
      </c>
      <c r="N4397">
        <v>0</v>
      </c>
      <c r="O4397" t="s">
        <v>1533</v>
      </c>
      <c r="P4397" t="s">
        <v>4204</v>
      </c>
      <c r="Q4397" t="s">
        <v>4205</v>
      </c>
      <c r="R4397" t="s">
        <v>26</v>
      </c>
      <c r="S4397" t="s">
        <v>4391</v>
      </c>
      <c r="T4397">
        <v>32</v>
      </c>
    </row>
    <row r="4398" spans="1:20" x14ac:dyDescent="0.3">
      <c r="A4398" t="s">
        <v>3942</v>
      </c>
      <c r="B4398" t="str">
        <f>_xlfn.CONCAT(쿼리1[[#This Row],[주문번호]], "-", 쿼리1[[#This Row],[공정명]])</f>
        <v>20241210-1000142743-분단</v>
      </c>
      <c r="C4398">
        <v>4</v>
      </c>
      <c r="D4398" t="s">
        <v>196</v>
      </c>
      <c r="E4398" s="1">
        <v>45636</v>
      </c>
      <c r="F4398" s="1">
        <v>45646</v>
      </c>
      <c r="G4398" s="1">
        <v>45648</v>
      </c>
      <c r="H4398" s="1">
        <v>45656</v>
      </c>
      <c r="I4398" s="1">
        <v>45648</v>
      </c>
      <c r="J4398" t="s">
        <v>31</v>
      </c>
      <c r="K4398" t="s">
        <v>32</v>
      </c>
      <c r="L4398">
        <v>6000</v>
      </c>
      <c r="M4398">
        <v>6000</v>
      </c>
      <c r="N4398">
        <v>2</v>
      </c>
      <c r="O4398" t="s">
        <v>536</v>
      </c>
      <c r="P4398" t="s">
        <v>3943</v>
      </c>
      <c r="Q4398" t="s">
        <v>3944</v>
      </c>
      <c r="R4398" t="s">
        <v>3938</v>
      </c>
      <c r="S4398" t="s">
        <v>4391</v>
      </c>
      <c r="T4398">
        <v>12</v>
      </c>
    </row>
    <row r="4399" spans="1:20" x14ac:dyDescent="0.3">
      <c r="A4399" t="s">
        <v>4846</v>
      </c>
      <c r="B4399" t="str">
        <f>_xlfn.CONCAT(쿼리1[[#This Row],[주문번호]], "-", 쿼리1[[#This Row],[공정명]])</f>
        <v>20240927-1000160961-분단</v>
      </c>
      <c r="C4399">
        <v>4</v>
      </c>
      <c r="D4399" t="s">
        <v>196</v>
      </c>
      <c r="E4399" s="1">
        <v>45562</v>
      </c>
      <c r="F4399" s="1">
        <v>45574</v>
      </c>
      <c r="G4399" s="1"/>
      <c r="H4399" s="1">
        <v>45656</v>
      </c>
      <c r="I4399" s="1">
        <v>45579</v>
      </c>
      <c r="J4399" t="s">
        <v>21</v>
      </c>
      <c r="K4399" t="s">
        <v>22</v>
      </c>
      <c r="L4399">
        <v>6000</v>
      </c>
      <c r="O4399" t="s">
        <v>536</v>
      </c>
      <c r="P4399" t="s">
        <v>4814</v>
      </c>
      <c r="Q4399" t="s">
        <v>4815</v>
      </c>
      <c r="R4399" t="s">
        <v>3938</v>
      </c>
      <c r="S4399" t="s">
        <v>4391</v>
      </c>
      <c r="T4399">
        <v>12</v>
      </c>
    </row>
    <row r="4400" spans="1:20" x14ac:dyDescent="0.3">
      <c r="A4400" t="s">
        <v>4065</v>
      </c>
      <c r="B4400" t="str">
        <f>_xlfn.CONCAT(쿼리1[[#This Row],[주문번호]], "-", 쿼리1[[#This Row],[공정명]])</f>
        <v>20241125-1000142163-분단</v>
      </c>
      <c r="C4400">
        <v>4</v>
      </c>
      <c r="D4400" t="s">
        <v>196</v>
      </c>
      <c r="E4400" s="1">
        <v>45621</v>
      </c>
      <c r="F4400" s="1">
        <v>45631</v>
      </c>
      <c r="G4400" s="1">
        <v>45625</v>
      </c>
      <c r="H4400" s="1">
        <v>45656</v>
      </c>
      <c r="I4400" s="1">
        <v>45625</v>
      </c>
      <c r="J4400" t="s">
        <v>31</v>
      </c>
      <c r="K4400" t="s">
        <v>39</v>
      </c>
      <c r="L4400">
        <v>6000</v>
      </c>
      <c r="M4400">
        <v>6000</v>
      </c>
      <c r="N4400">
        <v>-6</v>
      </c>
      <c r="O4400" t="s">
        <v>3920</v>
      </c>
      <c r="P4400" t="s">
        <v>3940</v>
      </c>
      <c r="Q4400" t="s">
        <v>3941</v>
      </c>
      <c r="R4400" t="s">
        <v>3938</v>
      </c>
      <c r="S4400" t="s">
        <v>4391</v>
      </c>
      <c r="T4400">
        <v>12</v>
      </c>
    </row>
    <row r="4401" spans="1:20" x14ac:dyDescent="0.3">
      <c r="A4401" t="s">
        <v>4117</v>
      </c>
      <c r="B4401" t="str">
        <f>_xlfn.CONCAT(쿼리1[[#This Row],[주문번호]], "-", 쿼리1[[#This Row],[공정명]])</f>
        <v>20241126-1419P0158-분단</v>
      </c>
      <c r="C4401">
        <v>4</v>
      </c>
      <c r="D4401" t="s">
        <v>196</v>
      </c>
      <c r="E4401" s="1">
        <v>45622</v>
      </c>
      <c r="F4401" s="1">
        <v>45632</v>
      </c>
      <c r="G4401" s="1">
        <v>45625</v>
      </c>
      <c r="H4401" s="1">
        <v>45656</v>
      </c>
      <c r="I4401" s="1">
        <v>45625</v>
      </c>
      <c r="J4401" t="s">
        <v>31</v>
      </c>
      <c r="K4401" t="s">
        <v>39</v>
      </c>
      <c r="L4401">
        <v>6000</v>
      </c>
      <c r="M4401">
        <v>6000</v>
      </c>
      <c r="N4401">
        <v>-7</v>
      </c>
      <c r="O4401" t="s">
        <v>2694</v>
      </c>
      <c r="P4401" t="s">
        <v>3936</v>
      </c>
      <c r="Q4401" t="s">
        <v>4118</v>
      </c>
      <c r="R4401" t="s">
        <v>3938</v>
      </c>
      <c r="S4401" t="s">
        <v>4391</v>
      </c>
      <c r="T4401">
        <v>12</v>
      </c>
    </row>
    <row r="4402" spans="1:20" x14ac:dyDescent="0.3">
      <c r="A4402" t="s">
        <v>3935</v>
      </c>
      <c r="B4402" t="str">
        <f>_xlfn.CONCAT(쿼리1[[#This Row],[주문번호]], "-", 쿼리1[[#This Row],[공정명]])</f>
        <v>20241129-1000141968-분단</v>
      </c>
      <c r="C4402">
        <v>4</v>
      </c>
      <c r="D4402" t="s">
        <v>196</v>
      </c>
      <c r="E4402" s="1">
        <v>45625</v>
      </c>
      <c r="F4402" s="1">
        <v>45637</v>
      </c>
      <c r="G4402" s="1">
        <v>45636</v>
      </c>
      <c r="H4402" s="1">
        <v>45656</v>
      </c>
      <c r="I4402" s="1">
        <v>45636</v>
      </c>
      <c r="J4402" t="s">
        <v>31</v>
      </c>
      <c r="K4402" t="s">
        <v>39</v>
      </c>
      <c r="L4402">
        <v>6000</v>
      </c>
      <c r="M4402">
        <v>6000</v>
      </c>
      <c r="N4402">
        <v>-1</v>
      </c>
      <c r="O4402" t="s">
        <v>536</v>
      </c>
      <c r="P4402" t="s">
        <v>3936</v>
      </c>
      <c r="Q4402" t="s">
        <v>3937</v>
      </c>
      <c r="R4402" t="s">
        <v>3938</v>
      </c>
      <c r="S4402" t="s">
        <v>4391</v>
      </c>
      <c r="T4402">
        <v>12</v>
      </c>
    </row>
    <row r="4403" spans="1:20" x14ac:dyDescent="0.3">
      <c r="A4403" t="s">
        <v>3939</v>
      </c>
      <c r="B4403" t="str">
        <f>_xlfn.CONCAT(쿼리1[[#This Row],[주문번호]], "-", 쿼리1[[#This Row],[공정명]])</f>
        <v>20241122-1000142163-분단</v>
      </c>
      <c r="C4403">
        <v>4</v>
      </c>
      <c r="D4403" t="s">
        <v>196</v>
      </c>
      <c r="E4403" s="1">
        <v>45618</v>
      </c>
      <c r="F4403" s="1">
        <v>45630</v>
      </c>
      <c r="G4403" s="1">
        <v>45625</v>
      </c>
      <c r="H4403" s="1">
        <v>45656</v>
      </c>
      <c r="I4403" s="1">
        <v>45625</v>
      </c>
      <c r="J4403" t="s">
        <v>31</v>
      </c>
      <c r="K4403" t="s">
        <v>39</v>
      </c>
      <c r="L4403">
        <v>6000</v>
      </c>
      <c r="M4403">
        <v>6000</v>
      </c>
      <c r="N4403">
        <v>-5</v>
      </c>
      <c r="O4403" t="s">
        <v>3920</v>
      </c>
      <c r="P4403" t="s">
        <v>3940</v>
      </c>
      <c r="Q4403" t="s">
        <v>3941</v>
      </c>
      <c r="R4403" t="s">
        <v>3938</v>
      </c>
      <c r="S4403" t="s">
        <v>4391</v>
      </c>
      <c r="T4403">
        <v>12</v>
      </c>
    </row>
    <row r="4404" spans="1:20" x14ac:dyDescent="0.3">
      <c r="A4404" t="s">
        <v>4847</v>
      </c>
      <c r="B4404" t="str">
        <f>_xlfn.CONCAT(쿼리1[[#This Row],[주문번호]], "-", 쿼리1[[#This Row],[공정명]])</f>
        <v>20240903-1000160961-분단</v>
      </c>
      <c r="C4404">
        <v>4</v>
      </c>
      <c r="D4404" t="s">
        <v>196</v>
      </c>
      <c r="E4404" s="1">
        <v>45538</v>
      </c>
      <c r="F4404" s="1">
        <v>45548</v>
      </c>
      <c r="G4404" s="1">
        <v>45541</v>
      </c>
      <c r="H4404" s="1">
        <v>45656</v>
      </c>
      <c r="I4404" s="1">
        <v>45541</v>
      </c>
      <c r="J4404" t="s">
        <v>31</v>
      </c>
      <c r="K4404" t="s">
        <v>39</v>
      </c>
      <c r="L4404">
        <v>6000</v>
      </c>
      <c r="M4404">
        <v>6000</v>
      </c>
      <c r="N4404">
        <v>-7</v>
      </c>
      <c r="O4404" t="s">
        <v>536</v>
      </c>
      <c r="P4404" t="s">
        <v>4814</v>
      </c>
      <c r="Q4404" t="s">
        <v>4815</v>
      </c>
      <c r="R4404" t="s">
        <v>3938</v>
      </c>
      <c r="S4404" t="s">
        <v>4391</v>
      </c>
      <c r="T4404">
        <v>12</v>
      </c>
    </row>
    <row r="4405" spans="1:20" x14ac:dyDescent="0.3">
      <c r="A4405" t="s">
        <v>4121</v>
      </c>
      <c r="B4405" t="str">
        <f>_xlfn.CONCAT(쿼리1[[#This Row],[주문번호]], "-", 쿼리1[[#This Row],[공정명]])</f>
        <v>20241121-1420P0227-분단</v>
      </c>
      <c r="C4405">
        <v>4</v>
      </c>
      <c r="D4405" t="s">
        <v>196</v>
      </c>
      <c r="E4405" s="1">
        <v>45617</v>
      </c>
      <c r="F4405" s="1">
        <v>45629</v>
      </c>
      <c r="G4405" s="1">
        <v>45628</v>
      </c>
      <c r="H4405" s="1">
        <v>45656</v>
      </c>
      <c r="I4405" s="1">
        <v>45628</v>
      </c>
      <c r="J4405" t="s">
        <v>31</v>
      </c>
      <c r="K4405" t="s">
        <v>39</v>
      </c>
      <c r="L4405">
        <v>6000</v>
      </c>
      <c r="M4405">
        <v>6000</v>
      </c>
      <c r="N4405">
        <v>-1</v>
      </c>
      <c r="O4405" t="s">
        <v>3255</v>
      </c>
      <c r="P4405" t="s">
        <v>3256</v>
      </c>
      <c r="Q4405" t="s">
        <v>3257</v>
      </c>
      <c r="R4405" t="s">
        <v>758</v>
      </c>
      <c r="S4405" t="s">
        <v>4391</v>
      </c>
      <c r="T4405">
        <v>12</v>
      </c>
    </row>
    <row r="4406" spans="1:20" x14ac:dyDescent="0.3">
      <c r="A4406" t="s">
        <v>186</v>
      </c>
      <c r="B4406" t="str">
        <f>_xlfn.CONCAT(쿼리1[[#This Row],[주문번호]], "-", 쿼리1[[#This Row],[공정명]])</f>
        <v>20240912-1000166990-분단</v>
      </c>
      <c r="C4406">
        <v>2</v>
      </c>
      <c r="D4406" t="s">
        <v>196</v>
      </c>
      <c r="E4406" s="1">
        <v>45547</v>
      </c>
      <c r="F4406" s="1">
        <v>45558</v>
      </c>
      <c r="G4406" s="1"/>
      <c r="H4406" s="1">
        <v>45656</v>
      </c>
      <c r="I4406" s="1">
        <v>45558</v>
      </c>
      <c r="J4406" t="s">
        <v>31</v>
      </c>
      <c r="K4406" t="s">
        <v>22</v>
      </c>
      <c r="L4406">
        <v>6000</v>
      </c>
      <c r="O4406" t="s">
        <v>180</v>
      </c>
      <c r="P4406" t="s">
        <v>181</v>
      </c>
      <c r="Q4406" t="s">
        <v>187</v>
      </c>
      <c r="R4406" t="s">
        <v>26</v>
      </c>
      <c r="S4406" t="s">
        <v>4391</v>
      </c>
      <c r="T4406">
        <v>13333</v>
      </c>
    </row>
    <row r="4407" spans="1:20" x14ac:dyDescent="0.3">
      <c r="A4407" t="s">
        <v>4848</v>
      </c>
      <c r="B4407" t="str">
        <f>_xlfn.CONCAT(쿼리1[[#This Row],[주문번호]], "-", 쿼리1[[#This Row],[공정명]])</f>
        <v>20241028-2000168902-분단</v>
      </c>
      <c r="C4407">
        <v>3</v>
      </c>
      <c r="D4407" t="s">
        <v>196</v>
      </c>
      <c r="E4407" s="1">
        <v>45593</v>
      </c>
      <c r="F4407" s="1">
        <v>45596</v>
      </c>
      <c r="G4407" s="1">
        <v>45597</v>
      </c>
      <c r="H4407" s="1">
        <v>45656</v>
      </c>
      <c r="I4407" s="1">
        <v>45597</v>
      </c>
      <c r="J4407" t="s">
        <v>31</v>
      </c>
      <c r="K4407" t="s">
        <v>32</v>
      </c>
      <c r="L4407">
        <v>24000</v>
      </c>
      <c r="M4407">
        <v>24000</v>
      </c>
      <c r="N4407">
        <v>1</v>
      </c>
      <c r="O4407" t="s">
        <v>4459</v>
      </c>
      <c r="P4407" t="s">
        <v>4690</v>
      </c>
      <c r="Q4407" t="s">
        <v>4691</v>
      </c>
      <c r="R4407" t="s">
        <v>26</v>
      </c>
      <c r="S4407" t="s">
        <v>4391</v>
      </c>
      <c r="T4407">
        <v>48</v>
      </c>
    </row>
    <row r="4408" spans="1:20" x14ac:dyDescent="0.3">
      <c r="A4408" t="s">
        <v>4849</v>
      </c>
      <c r="B4408" t="str">
        <f>_xlfn.CONCAT(쿼리1[[#This Row],[주문번호]], "-", 쿼리1[[#This Row],[공정명]])</f>
        <v>20240926-2000160538-분단</v>
      </c>
      <c r="C4408">
        <v>3</v>
      </c>
      <c r="D4408" t="s">
        <v>196</v>
      </c>
      <c r="E4408" s="1">
        <v>45561</v>
      </c>
      <c r="F4408" s="1">
        <v>45568</v>
      </c>
      <c r="G4408" s="1">
        <v>45583</v>
      </c>
      <c r="H4408" s="1">
        <v>45656</v>
      </c>
      <c r="I4408" s="1">
        <v>45583</v>
      </c>
      <c r="J4408" t="s">
        <v>31</v>
      </c>
      <c r="K4408" t="s">
        <v>32</v>
      </c>
      <c r="L4408">
        <v>6000</v>
      </c>
      <c r="M4408">
        <v>6000</v>
      </c>
      <c r="N4408">
        <v>15</v>
      </c>
      <c r="O4408" t="s">
        <v>832</v>
      </c>
      <c r="P4408" t="s">
        <v>4528</v>
      </c>
      <c r="Q4408" t="s">
        <v>4529</v>
      </c>
      <c r="R4408" t="s">
        <v>26</v>
      </c>
      <c r="S4408" t="s">
        <v>4391</v>
      </c>
      <c r="T4408">
        <v>120</v>
      </c>
    </row>
    <row r="4409" spans="1:20" x14ac:dyDescent="0.3">
      <c r="A4409" t="s">
        <v>4850</v>
      </c>
      <c r="B4409" t="str">
        <f>_xlfn.CONCAT(쿼리1[[#This Row],[주문번호]], "-", 쿼리1[[#This Row],[공정명]])</f>
        <v>20240920-2000168913-분단</v>
      </c>
      <c r="C4409">
        <v>1</v>
      </c>
      <c r="D4409" t="s">
        <v>196</v>
      </c>
      <c r="E4409" s="1">
        <v>45555</v>
      </c>
      <c r="F4409" s="1">
        <v>45558</v>
      </c>
      <c r="G4409" s="1">
        <v>45583</v>
      </c>
      <c r="H4409" s="1">
        <v>45656</v>
      </c>
      <c r="I4409" s="1">
        <v>45583</v>
      </c>
      <c r="J4409" t="s">
        <v>31</v>
      </c>
      <c r="K4409" t="s">
        <v>32</v>
      </c>
      <c r="L4409">
        <v>6000</v>
      </c>
      <c r="M4409">
        <v>6000</v>
      </c>
      <c r="N4409">
        <v>25</v>
      </c>
      <c r="O4409" t="s">
        <v>324</v>
      </c>
      <c r="P4409" t="s">
        <v>4851</v>
      </c>
      <c r="Q4409" t="s">
        <v>4852</v>
      </c>
      <c r="R4409" t="s">
        <v>26</v>
      </c>
      <c r="S4409" t="s">
        <v>4391</v>
      </c>
      <c r="T4409">
        <v>160</v>
      </c>
    </row>
    <row r="4410" spans="1:20" x14ac:dyDescent="0.3">
      <c r="A4410" t="s">
        <v>4853</v>
      </c>
      <c r="B4410" t="str">
        <f>_xlfn.CONCAT(쿼리1[[#This Row],[주문번호]], "-", 쿼리1[[#This Row],[공정명]])</f>
        <v>20240906-1000155149-분단</v>
      </c>
      <c r="C4410">
        <v>4</v>
      </c>
      <c r="D4410" t="s">
        <v>196</v>
      </c>
      <c r="E4410" s="1">
        <v>45541</v>
      </c>
      <c r="F4410" s="1">
        <v>45553</v>
      </c>
      <c r="G4410" s="1">
        <v>45600</v>
      </c>
      <c r="H4410" s="1">
        <v>45656</v>
      </c>
      <c r="I4410" s="1">
        <v>45600</v>
      </c>
      <c r="J4410" t="s">
        <v>31</v>
      </c>
      <c r="K4410" t="s">
        <v>32</v>
      </c>
      <c r="L4410">
        <v>12000</v>
      </c>
      <c r="M4410">
        <v>0</v>
      </c>
      <c r="N4410">
        <v>47</v>
      </c>
      <c r="O4410" t="s">
        <v>3853</v>
      </c>
      <c r="P4410" t="s">
        <v>3911</v>
      </c>
      <c r="Q4410" t="s">
        <v>3912</v>
      </c>
      <c r="R4410" t="s">
        <v>26</v>
      </c>
      <c r="S4410" t="s">
        <v>4391</v>
      </c>
      <c r="T4410">
        <v>48</v>
      </c>
    </row>
    <row r="4411" spans="1:20" x14ac:dyDescent="0.3">
      <c r="A4411" t="s">
        <v>4854</v>
      </c>
      <c r="B4411" t="str">
        <f>_xlfn.CONCAT(쿼리1[[#This Row],[주문번호]], "-", 쿼리1[[#This Row],[공정명]])</f>
        <v>20240903-1000168804-분단</v>
      </c>
      <c r="C4411">
        <v>4</v>
      </c>
      <c r="D4411" t="s">
        <v>196</v>
      </c>
      <c r="E4411" s="1">
        <v>45538</v>
      </c>
      <c r="F4411" s="1">
        <v>45547</v>
      </c>
      <c r="G4411" s="1">
        <v>45545</v>
      </c>
      <c r="H4411" s="1">
        <v>45656</v>
      </c>
      <c r="I4411" s="1">
        <v>45545</v>
      </c>
      <c r="J4411" t="s">
        <v>31</v>
      </c>
      <c r="K4411" t="s">
        <v>39</v>
      </c>
      <c r="L4411">
        <v>8000</v>
      </c>
      <c r="M4411">
        <v>8000</v>
      </c>
      <c r="N4411">
        <v>-2</v>
      </c>
      <c r="O4411" t="s">
        <v>3853</v>
      </c>
      <c r="P4411" t="s">
        <v>4043</v>
      </c>
      <c r="Q4411" t="s">
        <v>4855</v>
      </c>
      <c r="R4411" t="s">
        <v>26</v>
      </c>
      <c r="S4411" t="s">
        <v>4391</v>
      </c>
      <c r="T4411">
        <v>32</v>
      </c>
    </row>
    <row r="4412" spans="1:20" x14ac:dyDescent="0.3">
      <c r="A4412" t="s">
        <v>2502</v>
      </c>
      <c r="B4412" t="str">
        <f>_xlfn.CONCAT(쿼리1[[#This Row],[주문번호]], "-", 쿼리1[[#This Row],[공정명]])</f>
        <v>20241002-1218P0338-합지</v>
      </c>
      <c r="C4412">
        <v>3</v>
      </c>
      <c r="D4412" t="s">
        <v>60</v>
      </c>
      <c r="E4412" s="1">
        <v>45567</v>
      </c>
      <c r="F4412" s="1">
        <v>45575</v>
      </c>
      <c r="G4412" s="1">
        <v>45582</v>
      </c>
      <c r="H4412" s="1">
        <v>45656</v>
      </c>
      <c r="I4412" s="1">
        <v>45583</v>
      </c>
      <c r="J4412" t="s">
        <v>31</v>
      </c>
      <c r="K4412" t="s">
        <v>32</v>
      </c>
      <c r="L4412">
        <v>6000</v>
      </c>
      <c r="M4412">
        <v>5930</v>
      </c>
      <c r="N4412">
        <v>7</v>
      </c>
      <c r="O4412" t="s">
        <v>2503</v>
      </c>
      <c r="P4412" t="s">
        <v>596</v>
      </c>
      <c r="Q4412" t="s">
        <v>2504</v>
      </c>
      <c r="R4412" t="s">
        <v>2505</v>
      </c>
      <c r="S4412" t="s">
        <v>1967</v>
      </c>
      <c r="T4412">
        <v>15000</v>
      </c>
    </row>
    <row r="4413" spans="1:20" x14ac:dyDescent="0.3">
      <c r="A4413" t="s">
        <v>1413</v>
      </c>
      <c r="B4413" t="str">
        <f>_xlfn.CONCAT(쿼리1[[#This Row],[주문번호]], "-", 쿼리1[[#This Row],[공정명]])</f>
        <v>20241008-1218P0211-합지</v>
      </c>
      <c r="C4413">
        <v>4</v>
      </c>
      <c r="D4413" t="s">
        <v>60</v>
      </c>
      <c r="E4413" s="1">
        <v>45573</v>
      </c>
      <c r="F4413" s="1">
        <v>45580</v>
      </c>
      <c r="G4413" s="1">
        <v>45586</v>
      </c>
      <c r="H4413" s="1">
        <v>45656</v>
      </c>
      <c r="I4413" s="1">
        <v>45589</v>
      </c>
      <c r="J4413" t="s">
        <v>31</v>
      </c>
      <c r="K4413" t="s">
        <v>32</v>
      </c>
      <c r="L4413">
        <v>6000</v>
      </c>
      <c r="M4413">
        <v>6000</v>
      </c>
      <c r="N4413">
        <v>6</v>
      </c>
      <c r="O4413" t="s">
        <v>305</v>
      </c>
      <c r="P4413" t="s">
        <v>1414</v>
      </c>
      <c r="Q4413" t="s">
        <v>1415</v>
      </c>
      <c r="R4413" t="s">
        <v>1416</v>
      </c>
      <c r="S4413" t="s">
        <v>1967</v>
      </c>
      <c r="T4413">
        <v>30000</v>
      </c>
    </row>
    <row r="4414" spans="1:20" x14ac:dyDescent="0.3">
      <c r="A4414" t="s">
        <v>1417</v>
      </c>
      <c r="B4414" t="str">
        <f>_xlfn.CONCAT(쿼리1[[#This Row],[주문번호]], "-", 쿼리1[[#This Row],[공정명]])</f>
        <v>20241122-1117P0060-합지</v>
      </c>
      <c r="C4414">
        <v>3</v>
      </c>
      <c r="D4414" t="s">
        <v>60</v>
      </c>
      <c r="E4414" s="1">
        <v>45618</v>
      </c>
      <c r="F4414" s="1">
        <v>45628</v>
      </c>
      <c r="G4414" s="1">
        <v>45632</v>
      </c>
      <c r="H4414" s="1">
        <v>45656</v>
      </c>
      <c r="I4414" s="1">
        <v>45635</v>
      </c>
      <c r="J4414" t="s">
        <v>31</v>
      </c>
      <c r="K4414" t="s">
        <v>32</v>
      </c>
      <c r="L4414">
        <v>6000</v>
      </c>
      <c r="M4414">
        <v>5600</v>
      </c>
      <c r="N4414">
        <v>4</v>
      </c>
      <c r="O4414" t="s">
        <v>1418</v>
      </c>
      <c r="P4414" t="s">
        <v>1419</v>
      </c>
      <c r="Q4414" t="s">
        <v>1420</v>
      </c>
      <c r="R4414" t="s">
        <v>1247</v>
      </c>
      <c r="S4414" t="s">
        <v>1967</v>
      </c>
      <c r="T4414">
        <v>104347</v>
      </c>
    </row>
    <row r="4415" spans="1:20" x14ac:dyDescent="0.3">
      <c r="A4415" t="s">
        <v>1417</v>
      </c>
      <c r="B4415" t="str">
        <f>_xlfn.CONCAT(쿼리1[[#This Row],[주문번호]], "-", 쿼리1[[#This Row],[공정명]])</f>
        <v>20241122-1117P0060-합지</v>
      </c>
      <c r="C4415">
        <v>3</v>
      </c>
      <c r="D4415" t="s">
        <v>60</v>
      </c>
      <c r="E4415" s="1">
        <v>45618</v>
      </c>
      <c r="F4415" s="1">
        <v>45628</v>
      </c>
      <c r="G4415" s="1">
        <v>45632</v>
      </c>
      <c r="H4415" s="1">
        <v>45656</v>
      </c>
      <c r="I4415" s="1">
        <v>45635</v>
      </c>
      <c r="J4415" t="s">
        <v>31</v>
      </c>
      <c r="K4415" t="s">
        <v>32</v>
      </c>
      <c r="L4415">
        <v>6000</v>
      </c>
      <c r="M4415">
        <v>5600</v>
      </c>
      <c r="N4415">
        <v>4</v>
      </c>
      <c r="O4415" t="s">
        <v>1418</v>
      </c>
      <c r="P4415" t="s">
        <v>1419</v>
      </c>
      <c r="Q4415" t="s">
        <v>1420</v>
      </c>
      <c r="R4415" t="s">
        <v>1247</v>
      </c>
      <c r="S4415" t="s">
        <v>1967</v>
      </c>
      <c r="T4415">
        <v>104347</v>
      </c>
    </row>
    <row r="4416" spans="1:20" x14ac:dyDescent="0.3">
      <c r="A4416" t="s">
        <v>1417</v>
      </c>
      <c r="B4416" t="str">
        <f>_xlfn.CONCAT(쿼리1[[#This Row],[주문번호]], "-", 쿼리1[[#This Row],[공정명]])</f>
        <v>20241122-1117P0060-합지</v>
      </c>
      <c r="C4416">
        <v>3</v>
      </c>
      <c r="D4416" t="s">
        <v>60</v>
      </c>
      <c r="E4416" s="1">
        <v>45618</v>
      </c>
      <c r="F4416" s="1">
        <v>45628</v>
      </c>
      <c r="G4416" s="1">
        <v>45632</v>
      </c>
      <c r="H4416" s="1">
        <v>45656</v>
      </c>
      <c r="I4416" s="1">
        <v>45635</v>
      </c>
      <c r="J4416" t="s">
        <v>31</v>
      </c>
      <c r="K4416" t="s">
        <v>32</v>
      </c>
      <c r="L4416">
        <v>6000</v>
      </c>
      <c r="M4416">
        <v>5600</v>
      </c>
      <c r="N4416">
        <v>4</v>
      </c>
      <c r="O4416" t="s">
        <v>1418</v>
      </c>
      <c r="P4416" t="s">
        <v>1419</v>
      </c>
      <c r="Q4416" t="s">
        <v>1420</v>
      </c>
      <c r="R4416" t="s">
        <v>1247</v>
      </c>
      <c r="S4416" t="s">
        <v>1967</v>
      </c>
      <c r="T4416">
        <v>104347</v>
      </c>
    </row>
    <row r="4417" spans="1:20" x14ac:dyDescent="0.3">
      <c r="A4417" t="s">
        <v>1417</v>
      </c>
      <c r="B4417" t="str">
        <f>_xlfn.CONCAT(쿼리1[[#This Row],[주문번호]], "-", 쿼리1[[#This Row],[공정명]])</f>
        <v>20241122-1117P0060-합지</v>
      </c>
      <c r="C4417">
        <v>3</v>
      </c>
      <c r="D4417" t="s">
        <v>60</v>
      </c>
      <c r="E4417" s="1">
        <v>45618</v>
      </c>
      <c r="F4417" s="1">
        <v>45628</v>
      </c>
      <c r="G4417" s="1">
        <v>45632</v>
      </c>
      <c r="H4417" s="1">
        <v>45656</v>
      </c>
      <c r="I4417" s="1">
        <v>45635</v>
      </c>
      <c r="J4417" t="s">
        <v>31</v>
      </c>
      <c r="K4417" t="s">
        <v>32</v>
      </c>
      <c r="L4417">
        <v>6000</v>
      </c>
      <c r="M4417">
        <v>5600</v>
      </c>
      <c r="N4417">
        <v>4</v>
      </c>
      <c r="O4417" t="s">
        <v>1418</v>
      </c>
      <c r="P4417" t="s">
        <v>1419</v>
      </c>
      <c r="Q4417" t="s">
        <v>1420</v>
      </c>
      <c r="R4417" t="s">
        <v>1247</v>
      </c>
      <c r="S4417" t="s">
        <v>1967</v>
      </c>
      <c r="T4417">
        <v>104347</v>
      </c>
    </row>
    <row r="4418" spans="1:20" x14ac:dyDescent="0.3">
      <c r="A4418" t="s">
        <v>1417</v>
      </c>
      <c r="B4418" t="str">
        <f>_xlfn.CONCAT(쿼리1[[#This Row],[주문번호]], "-", 쿼리1[[#This Row],[공정명]])</f>
        <v>20241122-1117P0060-분단</v>
      </c>
      <c r="C4418">
        <v>4</v>
      </c>
      <c r="D4418" t="s">
        <v>196</v>
      </c>
      <c r="E4418" s="1">
        <v>45618</v>
      </c>
      <c r="F4418" s="1">
        <v>45629</v>
      </c>
      <c r="G4418" s="1">
        <v>45632</v>
      </c>
      <c r="H4418" s="1">
        <v>45656</v>
      </c>
      <c r="I4418" s="1">
        <v>45635</v>
      </c>
      <c r="J4418" t="s">
        <v>31</v>
      </c>
      <c r="K4418" t="s">
        <v>32</v>
      </c>
      <c r="L4418">
        <v>6000</v>
      </c>
      <c r="M4418">
        <v>5600</v>
      </c>
      <c r="N4418">
        <v>3</v>
      </c>
      <c r="O4418" t="s">
        <v>1418</v>
      </c>
      <c r="P4418" t="s">
        <v>1419</v>
      </c>
      <c r="Q4418" t="s">
        <v>1420</v>
      </c>
      <c r="R4418" t="s">
        <v>1247</v>
      </c>
      <c r="S4418" t="s">
        <v>1967</v>
      </c>
      <c r="T4418">
        <v>104347</v>
      </c>
    </row>
    <row r="4419" spans="1:20" x14ac:dyDescent="0.3">
      <c r="A4419" t="s">
        <v>1631</v>
      </c>
      <c r="B4419" t="str">
        <f>_xlfn.CONCAT(쿼리1[[#This Row],[주문번호]], "-", 쿼리1[[#This Row],[공정명]])</f>
        <v>20240930-1000141201-합지</v>
      </c>
      <c r="C4419">
        <v>1</v>
      </c>
      <c r="D4419" t="s">
        <v>60</v>
      </c>
      <c r="E4419" s="1">
        <v>45565</v>
      </c>
      <c r="F4419" s="1">
        <v>45573</v>
      </c>
      <c r="G4419" s="1">
        <v>45582</v>
      </c>
      <c r="H4419" s="1">
        <v>45656</v>
      </c>
      <c r="I4419" s="1">
        <v>45587</v>
      </c>
      <c r="J4419" t="s">
        <v>31</v>
      </c>
      <c r="K4419" t="s">
        <v>32</v>
      </c>
      <c r="L4419">
        <v>6000</v>
      </c>
      <c r="M4419">
        <v>6000</v>
      </c>
      <c r="N4419">
        <v>9</v>
      </c>
      <c r="O4419" t="s">
        <v>128</v>
      </c>
      <c r="P4419" t="s">
        <v>1632</v>
      </c>
      <c r="Q4419" t="s">
        <v>1633</v>
      </c>
      <c r="R4419" t="s">
        <v>429</v>
      </c>
      <c r="S4419" t="s">
        <v>1967</v>
      </c>
      <c r="T4419">
        <v>21818</v>
      </c>
    </row>
    <row r="4420" spans="1:20" x14ac:dyDescent="0.3">
      <c r="A4420" t="s">
        <v>4417</v>
      </c>
      <c r="B4420" t="str">
        <f>_xlfn.CONCAT(쿼리1[[#This Row],[주문번호]], "-", 쿼리1[[#This Row],[공정명]])</f>
        <v>20241017-1000152709-합지</v>
      </c>
      <c r="C4420">
        <v>3</v>
      </c>
      <c r="D4420" t="s">
        <v>60</v>
      </c>
      <c r="E4420" s="1">
        <v>45582</v>
      </c>
      <c r="F4420" s="1">
        <v>45590</v>
      </c>
      <c r="G4420" s="1">
        <v>45593</v>
      </c>
      <c r="H4420" s="1">
        <v>45656</v>
      </c>
      <c r="I4420" s="1">
        <v>45601</v>
      </c>
      <c r="J4420" t="s">
        <v>31</v>
      </c>
      <c r="K4420" t="s">
        <v>32</v>
      </c>
      <c r="L4420">
        <v>6000</v>
      </c>
      <c r="M4420">
        <v>5900</v>
      </c>
      <c r="N4420">
        <v>3</v>
      </c>
      <c r="O4420" t="s">
        <v>275</v>
      </c>
      <c r="P4420" t="s">
        <v>2647</v>
      </c>
      <c r="Q4420" t="s">
        <v>4418</v>
      </c>
      <c r="R4420" t="s">
        <v>4419</v>
      </c>
      <c r="S4420" t="s">
        <v>1967</v>
      </c>
      <c r="T4420">
        <v>26086</v>
      </c>
    </row>
    <row r="4421" spans="1:20" x14ac:dyDescent="0.3">
      <c r="A4421" t="s">
        <v>3786</v>
      </c>
      <c r="B4421" t="str">
        <f>_xlfn.CONCAT(쿼리1[[#This Row],[주문번호]], "-", 쿼리1[[#This Row],[공정명]])</f>
        <v>20241213-1000141860-분단</v>
      </c>
      <c r="C4421">
        <v>4</v>
      </c>
      <c r="D4421" t="s">
        <v>196</v>
      </c>
      <c r="E4421" s="1">
        <v>45639</v>
      </c>
      <c r="F4421" s="1">
        <v>45650</v>
      </c>
      <c r="G4421" s="1">
        <v>45650</v>
      </c>
      <c r="H4421" s="1">
        <v>45656</v>
      </c>
      <c r="I4421" s="1">
        <v>45650</v>
      </c>
      <c r="J4421" t="s">
        <v>31</v>
      </c>
      <c r="K4421" t="s">
        <v>39</v>
      </c>
      <c r="L4421">
        <v>6000</v>
      </c>
      <c r="M4421">
        <v>6000</v>
      </c>
      <c r="N4421">
        <v>0</v>
      </c>
      <c r="O4421" t="s">
        <v>859</v>
      </c>
      <c r="P4421" t="s">
        <v>3787</v>
      </c>
      <c r="Q4421" t="s">
        <v>3788</v>
      </c>
      <c r="R4421" t="s">
        <v>331</v>
      </c>
      <c r="S4421" t="s">
        <v>1967</v>
      </c>
      <c r="T4421">
        <v>144578</v>
      </c>
    </row>
    <row r="4422" spans="1:20" x14ac:dyDescent="0.3">
      <c r="A4422" t="s">
        <v>3786</v>
      </c>
      <c r="B4422" t="str">
        <f>_xlfn.CONCAT(쿼리1[[#This Row],[주문번호]], "-", 쿼리1[[#This Row],[공정명]])</f>
        <v>20241213-1000141860-합지</v>
      </c>
      <c r="C4422">
        <v>3</v>
      </c>
      <c r="D4422" t="s">
        <v>60</v>
      </c>
      <c r="E4422" s="1">
        <v>45639</v>
      </c>
      <c r="F4422" s="1">
        <v>45649</v>
      </c>
      <c r="G4422" s="1">
        <v>45650</v>
      </c>
      <c r="H4422" s="1">
        <v>45656</v>
      </c>
      <c r="I4422" s="1">
        <v>45650</v>
      </c>
      <c r="J4422" t="s">
        <v>31</v>
      </c>
      <c r="K4422" t="s">
        <v>32</v>
      </c>
      <c r="L4422">
        <v>6000</v>
      </c>
      <c r="M4422">
        <v>6000</v>
      </c>
      <c r="N4422">
        <v>1</v>
      </c>
      <c r="O4422" t="s">
        <v>859</v>
      </c>
      <c r="P4422" t="s">
        <v>3787</v>
      </c>
      <c r="Q4422" t="s">
        <v>3788</v>
      </c>
      <c r="R4422" t="s">
        <v>331</v>
      </c>
      <c r="S4422" t="s">
        <v>1967</v>
      </c>
      <c r="T4422">
        <v>144578</v>
      </c>
    </row>
    <row r="4423" spans="1:20" x14ac:dyDescent="0.3">
      <c r="A4423" t="s">
        <v>2885</v>
      </c>
      <c r="B4423" t="str">
        <f>_xlfn.CONCAT(쿼리1[[#This Row],[주문번호]], "-", 쿼리1[[#This Row],[공정명]])</f>
        <v>20241015-1000143480-합지</v>
      </c>
      <c r="C4423">
        <v>3</v>
      </c>
      <c r="D4423" t="s">
        <v>60</v>
      </c>
      <c r="E4423" s="1">
        <v>45580</v>
      </c>
      <c r="F4423" s="1">
        <v>45588</v>
      </c>
      <c r="G4423" s="1">
        <v>45589</v>
      </c>
      <c r="H4423" s="1">
        <v>45656</v>
      </c>
      <c r="I4423" s="1">
        <v>45593</v>
      </c>
      <c r="J4423" t="s">
        <v>31</v>
      </c>
      <c r="K4423" t="s">
        <v>32</v>
      </c>
      <c r="L4423">
        <v>12000</v>
      </c>
      <c r="M4423">
        <v>12000</v>
      </c>
      <c r="N4423">
        <v>1</v>
      </c>
      <c r="O4423" t="s">
        <v>2886</v>
      </c>
      <c r="P4423" t="s">
        <v>2887</v>
      </c>
      <c r="Q4423" t="s">
        <v>2888</v>
      </c>
      <c r="R4423" t="s">
        <v>26</v>
      </c>
      <c r="S4423" t="s">
        <v>1967</v>
      </c>
      <c r="T4423">
        <v>30000</v>
      </c>
    </row>
    <row r="4424" spans="1:20" x14ac:dyDescent="0.3">
      <c r="A4424" t="s">
        <v>2885</v>
      </c>
      <c r="B4424" t="str">
        <f>_xlfn.CONCAT(쿼리1[[#This Row],[주문번호]], "-", 쿼리1[[#This Row],[공정명]])</f>
        <v>20241015-1000143480-합지</v>
      </c>
      <c r="C4424">
        <v>3</v>
      </c>
      <c r="D4424" t="s">
        <v>60</v>
      </c>
      <c r="E4424" s="1">
        <v>45580</v>
      </c>
      <c r="F4424" s="1">
        <v>45588</v>
      </c>
      <c r="G4424" s="1">
        <v>45589</v>
      </c>
      <c r="H4424" s="1">
        <v>45656</v>
      </c>
      <c r="I4424" s="1">
        <v>45593</v>
      </c>
      <c r="J4424" t="s">
        <v>31</v>
      </c>
      <c r="K4424" t="s">
        <v>32</v>
      </c>
      <c r="L4424">
        <v>12000</v>
      </c>
      <c r="M4424">
        <v>12000</v>
      </c>
      <c r="N4424">
        <v>1</v>
      </c>
      <c r="O4424" t="s">
        <v>2886</v>
      </c>
      <c r="P4424" t="s">
        <v>2887</v>
      </c>
      <c r="Q4424" t="s">
        <v>2888</v>
      </c>
      <c r="R4424" t="s">
        <v>26</v>
      </c>
      <c r="S4424" t="s">
        <v>1967</v>
      </c>
      <c r="T4424">
        <v>30000</v>
      </c>
    </row>
    <row r="4425" spans="1:20" x14ac:dyDescent="0.3">
      <c r="A4425" t="s">
        <v>2885</v>
      </c>
      <c r="B4425" t="str">
        <f>_xlfn.CONCAT(쿼리1[[#This Row],[주문번호]], "-", 쿼리1[[#This Row],[공정명]])</f>
        <v>20241015-1000143480-합지</v>
      </c>
      <c r="C4425">
        <v>3</v>
      </c>
      <c r="D4425" t="s">
        <v>60</v>
      </c>
      <c r="E4425" s="1">
        <v>45580</v>
      </c>
      <c r="F4425" s="1">
        <v>45588</v>
      </c>
      <c r="G4425" s="1">
        <v>45589</v>
      </c>
      <c r="H4425" s="1">
        <v>45656</v>
      </c>
      <c r="I4425" s="1">
        <v>45593</v>
      </c>
      <c r="J4425" t="s">
        <v>31</v>
      </c>
      <c r="K4425" t="s">
        <v>32</v>
      </c>
      <c r="L4425">
        <v>12000</v>
      </c>
      <c r="M4425">
        <v>12000</v>
      </c>
      <c r="N4425">
        <v>1</v>
      </c>
      <c r="O4425" t="s">
        <v>2886</v>
      </c>
      <c r="P4425" t="s">
        <v>2887</v>
      </c>
      <c r="Q4425" t="s">
        <v>2888</v>
      </c>
      <c r="R4425" t="s">
        <v>26</v>
      </c>
      <c r="S4425" t="s">
        <v>1967</v>
      </c>
      <c r="T4425">
        <v>30000</v>
      </c>
    </row>
    <row r="4426" spans="1:20" x14ac:dyDescent="0.3">
      <c r="A4426" t="s">
        <v>2885</v>
      </c>
      <c r="B4426" t="str">
        <f>_xlfn.CONCAT(쿼리1[[#This Row],[주문번호]], "-", 쿼리1[[#This Row],[공정명]])</f>
        <v>20241015-1000143480-합지</v>
      </c>
      <c r="C4426">
        <v>3</v>
      </c>
      <c r="D4426" t="s">
        <v>60</v>
      </c>
      <c r="E4426" s="1">
        <v>45580</v>
      </c>
      <c r="F4426" s="1">
        <v>45588</v>
      </c>
      <c r="G4426" s="1">
        <v>45589</v>
      </c>
      <c r="H4426" s="1">
        <v>45656</v>
      </c>
      <c r="I4426" s="1">
        <v>45593</v>
      </c>
      <c r="J4426" t="s">
        <v>31</v>
      </c>
      <c r="K4426" t="s">
        <v>32</v>
      </c>
      <c r="L4426">
        <v>12000</v>
      </c>
      <c r="M4426">
        <v>12000</v>
      </c>
      <c r="N4426">
        <v>1</v>
      </c>
      <c r="O4426" t="s">
        <v>2886</v>
      </c>
      <c r="P4426" t="s">
        <v>2887</v>
      </c>
      <c r="Q4426" t="s">
        <v>2888</v>
      </c>
      <c r="R4426" t="s">
        <v>26</v>
      </c>
      <c r="S4426" t="s">
        <v>1967</v>
      </c>
      <c r="T4426">
        <v>30000</v>
      </c>
    </row>
    <row r="4427" spans="1:20" x14ac:dyDescent="0.3">
      <c r="A4427" t="s">
        <v>3403</v>
      </c>
      <c r="B4427" t="str">
        <f>_xlfn.CONCAT(쿼리1[[#This Row],[주문번호]], "-", 쿼리1[[#This Row],[공정명]])</f>
        <v>20240910-1000159150-합지</v>
      </c>
      <c r="C4427">
        <v>3</v>
      </c>
      <c r="D4427" t="s">
        <v>60</v>
      </c>
      <c r="E4427" s="1">
        <v>45545</v>
      </c>
      <c r="F4427" s="1">
        <v>45554</v>
      </c>
      <c r="G4427" s="1">
        <v>45559</v>
      </c>
      <c r="H4427" s="1">
        <v>45656</v>
      </c>
      <c r="I4427" s="1">
        <v>45575</v>
      </c>
      <c r="J4427" t="s">
        <v>31</v>
      </c>
      <c r="K4427" t="s">
        <v>32</v>
      </c>
      <c r="L4427">
        <v>6000</v>
      </c>
      <c r="M4427">
        <v>6000</v>
      </c>
      <c r="N4427">
        <v>5</v>
      </c>
      <c r="O4427" t="s">
        <v>3404</v>
      </c>
      <c r="P4427" t="s">
        <v>3405</v>
      </c>
      <c r="Q4427" t="s">
        <v>3406</v>
      </c>
      <c r="R4427" t="s">
        <v>2447</v>
      </c>
      <c r="S4427" t="s">
        <v>190</v>
      </c>
      <c r="T4427">
        <v>19354</v>
      </c>
    </row>
    <row r="4428" spans="1:20" x14ac:dyDescent="0.3">
      <c r="A4428" t="s">
        <v>4856</v>
      </c>
      <c r="B4428" t="str">
        <f>_xlfn.CONCAT(쿼리1[[#This Row],[주문번호]], "-", 쿼리1[[#This Row],[공정명]])</f>
        <v>20241016-1000137998-합지</v>
      </c>
      <c r="C4428">
        <v>1</v>
      </c>
      <c r="D4428" t="s">
        <v>60</v>
      </c>
      <c r="E4428" s="1">
        <v>45581</v>
      </c>
      <c r="F4428" s="1">
        <v>45590</v>
      </c>
      <c r="G4428" s="1">
        <v>45586</v>
      </c>
      <c r="H4428" s="1">
        <v>45656</v>
      </c>
      <c r="I4428" s="1">
        <v>45586</v>
      </c>
      <c r="J4428" t="s">
        <v>31</v>
      </c>
      <c r="K4428" t="s">
        <v>39</v>
      </c>
      <c r="L4428">
        <v>4000</v>
      </c>
      <c r="M4428">
        <v>4000</v>
      </c>
      <c r="N4428">
        <v>-4</v>
      </c>
      <c r="O4428" t="s">
        <v>1533</v>
      </c>
      <c r="P4428" t="s">
        <v>4857</v>
      </c>
      <c r="Q4428" t="s">
        <v>42</v>
      </c>
      <c r="R4428" t="s">
        <v>4858</v>
      </c>
      <c r="S4428" t="s">
        <v>190</v>
      </c>
      <c r="T4428">
        <v>8</v>
      </c>
    </row>
    <row r="4429" spans="1:20" x14ac:dyDescent="0.3">
      <c r="A4429" t="s">
        <v>4856</v>
      </c>
      <c r="B4429" t="str">
        <f>_xlfn.CONCAT(쿼리1[[#This Row],[주문번호]], "-", 쿼리1[[#This Row],[공정명]])</f>
        <v>20241016-1000137998-분단</v>
      </c>
      <c r="C4429">
        <v>2</v>
      </c>
      <c r="D4429" t="s">
        <v>196</v>
      </c>
      <c r="E4429" s="1">
        <v>45581</v>
      </c>
      <c r="F4429" s="1">
        <v>45593</v>
      </c>
      <c r="G4429" s="1">
        <v>45586</v>
      </c>
      <c r="H4429" s="1">
        <v>45656</v>
      </c>
      <c r="I4429" s="1">
        <v>45586</v>
      </c>
      <c r="J4429" t="s">
        <v>31</v>
      </c>
      <c r="K4429" t="s">
        <v>39</v>
      </c>
      <c r="L4429">
        <v>4000</v>
      </c>
      <c r="M4429">
        <v>4000</v>
      </c>
      <c r="N4429">
        <v>-7</v>
      </c>
      <c r="O4429" t="s">
        <v>1533</v>
      </c>
      <c r="P4429" t="s">
        <v>4857</v>
      </c>
      <c r="Q4429" t="s">
        <v>42</v>
      </c>
      <c r="R4429" t="s">
        <v>4858</v>
      </c>
      <c r="S4429" t="s">
        <v>190</v>
      </c>
      <c r="T4429">
        <v>8</v>
      </c>
    </row>
    <row r="4430" spans="1:20" x14ac:dyDescent="0.3">
      <c r="A4430" t="s">
        <v>4859</v>
      </c>
      <c r="B4430" t="str">
        <f>_xlfn.CONCAT(쿼리1[[#This Row],[주문번호]], "-", 쿼리1[[#This Row],[공정명]])</f>
        <v>20240920-1000169138-합지</v>
      </c>
      <c r="C4430">
        <v>3</v>
      </c>
      <c r="D4430" t="s">
        <v>60</v>
      </c>
      <c r="E4430" s="1">
        <v>45555</v>
      </c>
      <c r="F4430" s="1">
        <v>45566</v>
      </c>
      <c r="G4430" s="1">
        <v>45562</v>
      </c>
      <c r="H4430" s="1">
        <v>45656</v>
      </c>
      <c r="I4430" s="1">
        <v>45562</v>
      </c>
      <c r="J4430" t="s">
        <v>31</v>
      </c>
      <c r="K4430" t="s">
        <v>39</v>
      </c>
      <c r="L4430">
        <v>6000</v>
      </c>
      <c r="M4430">
        <v>6000</v>
      </c>
      <c r="N4430">
        <v>-4</v>
      </c>
      <c r="O4430" t="s">
        <v>4860</v>
      </c>
      <c r="P4430" t="s">
        <v>4395</v>
      </c>
      <c r="Q4430" t="s">
        <v>4861</v>
      </c>
      <c r="R4430" t="s">
        <v>4819</v>
      </c>
      <c r="S4430" t="s">
        <v>190</v>
      </c>
      <c r="T4430">
        <v>36</v>
      </c>
    </row>
    <row r="4431" spans="1:20" x14ac:dyDescent="0.3">
      <c r="A4431" t="s">
        <v>4859</v>
      </c>
      <c r="B4431" t="str">
        <f>_xlfn.CONCAT(쿼리1[[#This Row],[주문번호]], "-", 쿼리1[[#This Row],[공정명]])</f>
        <v>20240920-1000169138-분단</v>
      </c>
      <c r="C4431">
        <v>4</v>
      </c>
      <c r="D4431" t="s">
        <v>196</v>
      </c>
      <c r="E4431" s="1">
        <v>45555</v>
      </c>
      <c r="F4431" s="1">
        <v>45567</v>
      </c>
      <c r="G4431" s="1"/>
      <c r="H4431" s="1">
        <v>45656</v>
      </c>
      <c r="I4431" s="1">
        <v>45562</v>
      </c>
      <c r="J4431" t="s">
        <v>21</v>
      </c>
      <c r="K4431" t="s">
        <v>22</v>
      </c>
      <c r="L4431">
        <v>6000</v>
      </c>
      <c r="O4431" t="s">
        <v>4860</v>
      </c>
      <c r="P4431" t="s">
        <v>4395</v>
      </c>
      <c r="Q4431" t="s">
        <v>4861</v>
      </c>
      <c r="R4431" t="s">
        <v>4819</v>
      </c>
      <c r="S4431" t="s">
        <v>190</v>
      </c>
      <c r="T4431">
        <v>36</v>
      </c>
    </row>
    <row r="4432" spans="1:20" x14ac:dyDescent="0.3">
      <c r="A4432" t="s">
        <v>4292</v>
      </c>
      <c r="B4432" t="str">
        <f>_xlfn.CONCAT(쿼리1[[#This Row],[주문번호]], "-", 쿼리1[[#This Row],[공정명]])</f>
        <v>20241010-1000169116-합지</v>
      </c>
      <c r="C4432">
        <v>3</v>
      </c>
      <c r="D4432" t="s">
        <v>60</v>
      </c>
      <c r="E4432" s="1">
        <v>45575</v>
      </c>
      <c r="F4432" s="1">
        <v>45586</v>
      </c>
      <c r="G4432" s="1">
        <v>45579</v>
      </c>
      <c r="H4432" s="1">
        <v>45656</v>
      </c>
      <c r="I4432" s="1">
        <v>45579</v>
      </c>
      <c r="J4432" t="s">
        <v>31</v>
      </c>
      <c r="K4432" t="s">
        <v>39</v>
      </c>
      <c r="L4432">
        <v>12000</v>
      </c>
      <c r="M4432">
        <v>12000</v>
      </c>
      <c r="N4432">
        <v>-7</v>
      </c>
      <c r="O4432" t="s">
        <v>536</v>
      </c>
      <c r="P4432" t="s">
        <v>4287</v>
      </c>
      <c r="Q4432" t="s">
        <v>4288</v>
      </c>
      <c r="R4432" t="s">
        <v>3938</v>
      </c>
      <c r="S4432" t="s">
        <v>190</v>
      </c>
      <c r="T4432">
        <v>24</v>
      </c>
    </row>
    <row r="4433" spans="1:20" x14ac:dyDescent="0.3">
      <c r="A4433" t="s">
        <v>4292</v>
      </c>
      <c r="B4433" t="str">
        <f>_xlfn.CONCAT(쿼리1[[#This Row],[주문번호]], "-", 쿼리1[[#This Row],[공정명]])</f>
        <v>20241010-1000169116-분단</v>
      </c>
      <c r="C4433">
        <v>4</v>
      </c>
      <c r="D4433" t="s">
        <v>196</v>
      </c>
      <c r="E4433" s="1">
        <v>45575</v>
      </c>
      <c r="F4433" s="1">
        <v>45587</v>
      </c>
      <c r="G4433" s="1">
        <v>45579</v>
      </c>
      <c r="H4433" s="1">
        <v>45656</v>
      </c>
      <c r="I4433" s="1">
        <v>45579</v>
      </c>
      <c r="J4433" t="s">
        <v>31</v>
      </c>
      <c r="K4433" t="s">
        <v>39</v>
      </c>
      <c r="L4433">
        <v>12000</v>
      </c>
      <c r="M4433">
        <v>12000</v>
      </c>
      <c r="N4433">
        <v>-8</v>
      </c>
      <c r="O4433" t="s">
        <v>536</v>
      </c>
      <c r="P4433" t="s">
        <v>4287</v>
      </c>
      <c r="Q4433" t="s">
        <v>4288</v>
      </c>
      <c r="R4433" t="s">
        <v>3938</v>
      </c>
      <c r="S4433" t="s">
        <v>190</v>
      </c>
      <c r="T4433">
        <v>24</v>
      </c>
    </row>
    <row r="4434" spans="1:20" x14ac:dyDescent="0.3">
      <c r="A4434" t="s">
        <v>4293</v>
      </c>
      <c r="B4434" t="str">
        <f>_xlfn.CONCAT(쿼리1[[#This Row],[주문번호]], "-", 쿼리1[[#This Row],[공정명]])</f>
        <v>20241014-1000168551-합지</v>
      </c>
      <c r="C4434">
        <v>3</v>
      </c>
      <c r="D4434" t="s">
        <v>60</v>
      </c>
      <c r="E4434" s="1">
        <v>45579</v>
      </c>
      <c r="F4434" s="1">
        <v>45588</v>
      </c>
      <c r="G4434" s="1">
        <v>45582</v>
      </c>
      <c r="H4434" s="1">
        <v>45656</v>
      </c>
      <c r="I4434" s="1">
        <v>45582</v>
      </c>
      <c r="J4434" t="s">
        <v>31</v>
      </c>
      <c r="K4434" t="s">
        <v>39</v>
      </c>
      <c r="L4434">
        <v>6000</v>
      </c>
      <c r="M4434">
        <v>6000</v>
      </c>
      <c r="N4434">
        <v>-6</v>
      </c>
      <c r="O4434" t="s">
        <v>536</v>
      </c>
      <c r="P4434" t="s">
        <v>4294</v>
      </c>
      <c r="Q4434" t="s">
        <v>4295</v>
      </c>
      <c r="R4434" t="s">
        <v>3938</v>
      </c>
      <c r="S4434" t="s">
        <v>190</v>
      </c>
      <c r="T4434">
        <v>18</v>
      </c>
    </row>
    <row r="4435" spans="1:20" x14ac:dyDescent="0.3">
      <c r="A4435" t="s">
        <v>4293</v>
      </c>
      <c r="B4435" t="str">
        <f>_xlfn.CONCAT(쿼리1[[#This Row],[주문번호]], "-", 쿼리1[[#This Row],[공정명]])</f>
        <v>20241014-1000168551-분단</v>
      </c>
      <c r="C4435">
        <v>4</v>
      </c>
      <c r="D4435" t="s">
        <v>196</v>
      </c>
      <c r="E4435" s="1">
        <v>45579</v>
      </c>
      <c r="F4435" s="1">
        <v>45589</v>
      </c>
      <c r="G4435" s="1">
        <v>45582</v>
      </c>
      <c r="H4435" s="1">
        <v>45656</v>
      </c>
      <c r="I4435" s="1">
        <v>45582</v>
      </c>
      <c r="J4435" t="s">
        <v>31</v>
      </c>
      <c r="K4435" t="s">
        <v>39</v>
      </c>
      <c r="L4435">
        <v>6000</v>
      </c>
      <c r="M4435">
        <v>6000</v>
      </c>
      <c r="N4435">
        <v>-7</v>
      </c>
      <c r="O4435" t="s">
        <v>536</v>
      </c>
      <c r="P4435" t="s">
        <v>4294</v>
      </c>
      <c r="Q4435" t="s">
        <v>4295</v>
      </c>
      <c r="R4435" t="s">
        <v>3938</v>
      </c>
      <c r="S4435" t="s">
        <v>190</v>
      </c>
      <c r="T4435">
        <v>18</v>
      </c>
    </row>
    <row r="4436" spans="1:20" x14ac:dyDescent="0.3">
      <c r="A4436" t="s">
        <v>4296</v>
      </c>
      <c r="B4436" t="str">
        <f>_xlfn.CONCAT(쿼리1[[#This Row],[주문번호]], "-", 쿼리1[[#This Row],[공정명]])</f>
        <v>20240920-1000169116-합지</v>
      </c>
      <c r="C4436">
        <v>3</v>
      </c>
      <c r="D4436" t="s">
        <v>60</v>
      </c>
      <c r="E4436" s="1">
        <v>45555</v>
      </c>
      <c r="F4436" s="1">
        <v>45565</v>
      </c>
      <c r="G4436" s="1">
        <v>45558</v>
      </c>
      <c r="H4436" s="1">
        <v>45656</v>
      </c>
      <c r="I4436" s="1">
        <v>45579</v>
      </c>
      <c r="J4436" t="s">
        <v>31</v>
      </c>
      <c r="K4436" t="s">
        <v>39</v>
      </c>
      <c r="L4436">
        <v>6000</v>
      </c>
      <c r="M4436">
        <v>6000</v>
      </c>
      <c r="N4436">
        <v>-7</v>
      </c>
      <c r="O4436" t="s">
        <v>536</v>
      </c>
      <c r="P4436" t="s">
        <v>4287</v>
      </c>
      <c r="Q4436" t="s">
        <v>4288</v>
      </c>
      <c r="R4436" t="s">
        <v>3938</v>
      </c>
      <c r="S4436" t="s">
        <v>190</v>
      </c>
      <c r="T4436">
        <v>12</v>
      </c>
    </row>
    <row r="4437" spans="1:20" x14ac:dyDescent="0.3">
      <c r="A4437" t="s">
        <v>4296</v>
      </c>
      <c r="B4437" t="str">
        <f>_xlfn.CONCAT(쿼리1[[#This Row],[주문번호]], "-", 쿼리1[[#This Row],[공정명]])</f>
        <v>20240920-1000169116-분단</v>
      </c>
      <c r="C4437">
        <v>4</v>
      </c>
      <c r="D4437" t="s">
        <v>196</v>
      </c>
      <c r="E4437" s="1">
        <v>45555</v>
      </c>
      <c r="F4437" s="1">
        <v>45566</v>
      </c>
      <c r="G4437" s="1">
        <v>45579</v>
      </c>
      <c r="H4437" s="1">
        <v>45656</v>
      </c>
      <c r="I4437" s="1">
        <v>45579</v>
      </c>
      <c r="J4437" t="s">
        <v>31</v>
      </c>
      <c r="K4437" t="s">
        <v>32</v>
      </c>
      <c r="L4437">
        <v>6000</v>
      </c>
      <c r="M4437">
        <v>6000</v>
      </c>
      <c r="N4437">
        <v>13</v>
      </c>
      <c r="O4437" t="s">
        <v>536</v>
      </c>
      <c r="P4437" t="s">
        <v>4287</v>
      </c>
      <c r="Q4437" t="s">
        <v>4288</v>
      </c>
      <c r="R4437" t="s">
        <v>3938</v>
      </c>
      <c r="S4437" t="s">
        <v>190</v>
      </c>
      <c r="T4437">
        <v>12</v>
      </c>
    </row>
    <row r="4438" spans="1:20" x14ac:dyDescent="0.3">
      <c r="A4438" t="s">
        <v>4862</v>
      </c>
      <c r="B4438" t="str">
        <f>_xlfn.CONCAT(쿼리1[[#This Row],[주문번호]], "-", 쿼리1[[#This Row],[공정명]])</f>
        <v>20241018-1000160178-합지</v>
      </c>
      <c r="C4438">
        <v>3</v>
      </c>
      <c r="D4438" t="s">
        <v>60</v>
      </c>
      <c r="E4438" s="1">
        <v>45583</v>
      </c>
      <c r="F4438" s="1">
        <v>45594</v>
      </c>
      <c r="G4438" s="1">
        <v>45595</v>
      </c>
      <c r="H4438" s="1">
        <v>45656</v>
      </c>
      <c r="I4438" s="1">
        <v>45595</v>
      </c>
      <c r="J4438" t="s">
        <v>31</v>
      </c>
      <c r="K4438" t="s">
        <v>32</v>
      </c>
      <c r="L4438">
        <v>6000</v>
      </c>
      <c r="M4438">
        <v>6000</v>
      </c>
      <c r="N4438">
        <v>1</v>
      </c>
      <c r="O4438" t="s">
        <v>536</v>
      </c>
      <c r="P4438" t="s">
        <v>4863</v>
      </c>
      <c r="Q4438" t="s">
        <v>4864</v>
      </c>
      <c r="R4438" t="s">
        <v>3938</v>
      </c>
      <c r="S4438" t="s">
        <v>190</v>
      </c>
      <c r="T4438">
        <v>12</v>
      </c>
    </row>
    <row r="4439" spans="1:20" x14ac:dyDescent="0.3">
      <c r="A4439" t="s">
        <v>4381</v>
      </c>
      <c r="B4439" t="str">
        <f>_xlfn.CONCAT(쿼리1[[#This Row],[주문번호]], "-", 쿼리1[[#This Row],[공정명]])</f>
        <v>20241121-1000169266-분단</v>
      </c>
      <c r="C4439">
        <v>4</v>
      </c>
      <c r="D4439" t="s">
        <v>196</v>
      </c>
      <c r="E4439" s="1">
        <v>45617</v>
      </c>
      <c r="F4439" s="1">
        <v>45629</v>
      </c>
      <c r="G4439" s="1">
        <v>45622</v>
      </c>
      <c r="H4439" s="1">
        <v>45656</v>
      </c>
      <c r="I4439" s="1">
        <v>45622</v>
      </c>
      <c r="J4439" t="s">
        <v>31</v>
      </c>
      <c r="K4439" t="s">
        <v>39</v>
      </c>
      <c r="L4439">
        <v>12000</v>
      </c>
      <c r="M4439">
        <v>12000</v>
      </c>
      <c r="N4439">
        <v>-7</v>
      </c>
      <c r="O4439" t="s">
        <v>1407</v>
      </c>
      <c r="P4439" t="s">
        <v>1411</v>
      </c>
      <c r="Q4439" t="s">
        <v>3494</v>
      </c>
      <c r="R4439" t="s">
        <v>758</v>
      </c>
      <c r="S4439" t="s">
        <v>190</v>
      </c>
      <c r="T4439">
        <v>24</v>
      </c>
    </row>
    <row r="4440" spans="1:20" x14ac:dyDescent="0.3">
      <c r="A4440" t="s">
        <v>4865</v>
      </c>
      <c r="B4440" t="str">
        <f>_xlfn.CONCAT(쿼리1[[#This Row],[주문번호]], "-", 쿼리1[[#This Row],[공정명]])</f>
        <v>20241121-1000134607-합지</v>
      </c>
      <c r="C4440">
        <v>3</v>
      </c>
      <c r="D4440" t="s">
        <v>60</v>
      </c>
      <c r="E4440" s="1">
        <v>45617</v>
      </c>
      <c r="F4440" s="1">
        <v>45628</v>
      </c>
      <c r="G4440" s="1"/>
      <c r="H4440" s="1">
        <v>45656</v>
      </c>
      <c r="I4440" s="1">
        <v>45617</v>
      </c>
      <c r="J4440" t="s">
        <v>21</v>
      </c>
      <c r="K4440" t="s">
        <v>22</v>
      </c>
      <c r="L4440">
        <v>6000</v>
      </c>
      <c r="O4440" t="s">
        <v>536</v>
      </c>
      <c r="P4440" t="s">
        <v>1642</v>
      </c>
      <c r="Q4440" t="s">
        <v>3378</v>
      </c>
      <c r="R4440" t="s">
        <v>758</v>
      </c>
      <c r="S4440" t="s">
        <v>190</v>
      </c>
      <c r="T4440">
        <v>12</v>
      </c>
    </row>
    <row r="4441" spans="1:20" x14ac:dyDescent="0.3">
      <c r="A4441" t="s">
        <v>4865</v>
      </c>
      <c r="B4441" t="str">
        <f>_xlfn.CONCAT(쿼리1[[#This Row],[주문번호]], "-", 쿼리1[[#This Row],[공정명]])</f>
        <v>20241121-1000134607-분단</v>
      </c>
      <c r="C4441">
        <v>4</v>
      </c>
      <c r="D4441" t="s">
        <v>196</v>
      </c>
      <c r="E4441" s="1">
        <v>45617</v>
      </c>
      <c r="F4441" s="1">
        <v>45629</v>
      </c>
      <c r="G4441" s="1"/>
      <c r="H4441" s="1">
        <v>45656</v>
      </c>
      <c r="I4441" s="1">
        <v>45617</v>
      </c>
      <c r="J4441" t="s">
        <v>21</v>
      </c>
      <c r="K4441" t="s">
        <v>22</v>
      </c>
      <c r="L4441">
        <v>6000</v>
      </c>
      <c r="O4441" t="s">
        <v>536</v>
      </c>
      <c r="P4441" t="s">
        <v>1642</v>
      </c>
      <c r="Q4441" t="s">
        <v>3378</v>
      </c>
      <c r="R4441" t="s">
        <v>758</v>
      </c>
      <c r="S4441" t="s">
        <v>190</v>
      </c>
      <c r="T4441">
        <v>12</v>
      </c>
    </row>
    <row r="4442" spans="1:20" x14ac:dyDescent="0.3">
      <c r="A4442" t="s">
        <v>4123</v>
      </c>
      <c r="B4442" t="str">
        <f>_xlfn.CONCAT(쿼리1[[#This Row],[주문번호]], "-", 쿼리1[[#This Row],[공정명]])</f>
        <v>20241204-1000168180-분단</v>
      </c>
      <c r="C4442">
        <v>4</v>
      </c>
      <c r="D4442" t="s">
        <v>196</v>
      </c>
      <c r="E4442" s="1">
        <v>45630</v>
      </c>
      <c r="F4442" s="1">
        <v>45642</v>
      </c>
      <c r="G4442" s="1">
        <v>45645</v>
      </c>
      <c r="H4442" s="1">
        <v>45656</v>
      </c>
      <c r="I4442" s="1">
        <v>45645</v>
      </c>
      <c r="J4442" t="s">
        <v>31</v>
      </c>
      <c r="K4442" t="s">
        <v>32</v>
      </c>
      <c r="L4442">
        <v>8000</v>
      </c>
      <c r="M4442">
        <v>8000</v>
      </c>
      <c r="N4442">
        <v>3</v>
      </c>
      <c r="O4442" t="s">
        <v>1533</v>
      </c>
      <c r="P4442" t="s">
        <v>4124</v>
      </c>
      <c r="Q4442" t="s">
        <v>4125</v>
      </c>
      <c r="R4442" t="s">
        <v>758</v>
      </c>
      <c r="S4442" t="s">
        <v>4391</v>
      </c>
      <c r="T4442">
        <v>16</v>
      </c>
    </row>
    <row r="4443" spans="1:20" x14ac:dyDescent="0.3">
      <c r="A4443" t="s">
        <v>4365</v>
      </c>
      <c r="B4443" t="str">
        <f>_xlfn.CONCAT(쿼리1[[#This Row],[주문번호]], "-", 쿼리1[[#This Row],[공정명]])</f>
        <v>20241128-1000164754-분단</v>
      </c>
      <c r="C4443">
        <v>4</v>
      </c>
      <c r="D4443" t="s">
        <v>196</v>
      </c>
      <c r="E4443" s="1">
        <v>45624</v>
      </c>
      <c r="F4443" s="1">
        <v>45636</v>
      </c>
      <c r="G4443" s="1">
        <v>45640</v>
      </c>
      <c r="H4443" s="1">
        <v>45656</v>
      </c>
      <c r="I4443" s="1">
        <v>45640</v>
      </c>
      <c r="J4443" t="s">
        <v>31</v>
      </c>
      <c r="K4443" t="s">
        <v>32</v>
      </c>
      <c r="L4443">
        <v>6000</v>
      </c>
      <c r="M4443">
        <v>6000</v>
      </c>
      <c r="N4443">
        <v>4</v>
      </c>
      <c r="O4443" t="s">
        <v>763</v>
      </c>
      <c r="P4443" t="s">
        <v>764</v>
      </c>
      <c r="Q4443" t="s">
        <v>4366</v>
      </c>
      <c r="R4443" t="s">
        <v>766</v>
      </c>
      <c r="S4443" t="s">
        <v>4391</v>
      </c>
      <c r="T4443">
        <v>30</v>
      </c>
    </row>
    <row r="4444" spans="1:20" x14ac:dyDescent="0.3">
      <c r="A4444" t="s">
        <v>4351</v>
      </c>
      <c r="B4444" t="str">
        <f>_xlfn.CONCAT(쿼리1[[#This Row],[주문번호]], "-", 쿼리1[[#This Row],[공정명]])</f>
        <v>20241213-1000162938-분단</v>
      </c>
      <c r="C4444">
        <v>4</v>
      </c>
      <c r="D4444" t="s">
        <v>196</v>
      </c>
      <c r="E4444" s="1">
        <v>45639</v>
      </c>
      <c r="F4444" s="1">
        <v>45650</v>
      </c>
      <c r="G4444" s="1">
        <v>45654</v>
      </c>
      <c r="H4444" s="1">
        <v>45656</v>
      </c>
      <c r="I4444" s="1">
        <v>45654</v>
      </c>
      <c r="J4444" t="s">
        <v>31</v>
      </c>
      <c r="K4444" t="s">
        <v>32</v>
      </c>
      <c r="L4444">
        <v>6000</v>
      </c>
      <c r="M4444">
        <v>6000</v>
      </c>
      <c r="N4444">
        <v>4</v>
      </c>
      <c r="O4444" t="s">
        <v>1095</v>
      </c>
      <c r="P4444" t="s">
        <v>1111</v>
      </c>
      <c r="Q4444" t="s">
        <v>1693</v>
      </c>
      <c r="R4444" t="s">
        <v>766</v>
      </c>
      <c r="S4444" t="s">
        <v>4391</v>
      </c>
      <c r="T4444">
        <v>30</v>
      </c>
    </row>
    <row r="4445" spans="1:20" x14ac:dyDescent="0.3">
      <c r="A4445" t="s">
        <v>1888</v>
      </c>
      <c r="B4445" t="str">
        <f>_xlfn.CONCAT(쿼리1[[#This Row],[주문번호]], "-", 쿼리1[[#This Row],[공정명]])</f>
        <v>20240904-1000161054-분단</v>
      </c>
      <c r="C4445">
        <v>4</v>
      </c>
      <c r="D4445" t="s">
        <v>196</v>
      </c>
      <c r="E4445" s="1">
        <v>45539</v>
      </c>
      <c r="F4445" s="1">
        <v>45548</v>
      </c>
      <c r="G4445" s="1"/>
      <c r="H4445" s="1">
        <v>45656</v>
      </c>
      <c r="I4445" s="1">
        <v>45548</v>
      </c>
      <c r="J4445" t="s">
        <v>21</v>
      </c>
      <c r="K4445" t="s">
        <v>22</v>
      </c>
      <c r="L4445">
        <v>4000</v>
      </c>
      <c r="O4445" t="s">
        <v>141</v>
      </c>
      <c r="P4445" t="s">
        <v>1889</v>
      </c>
      <c r="Q4445" t="s">
        <v>1890</v>
      </c>
      <c r="R4445" t="s">
        <v>226</v>
      </c>
      <c r="S4445" t="s">
        <v>4391</v>
      </c>
      <c r="T4445">
        <v>8</v>
      </c>
    </row>
    <row r="4446" spans="1:20" x14ac:dyDescent="0.3">
      <c r="A4446" t="s">
        <v>4866</v>
      </c>
      <c r="B4446" t="str">
        <f>_xlfn.CONCAT(쿼리1[[#This Row],[주문번호]], "-", 쿼리1[[#This Row],[공정명]])</f>
        <v>20241112-1000161054-분단</v>
      </c>
      <c r="C4446">
        <v>4</v>
      </c>
      <c r="D4446" t="s">
        <v>196</v>
      </c>
      <c r="E4446" s="1">
        <v>45608</v>
      </c>
      <c r="F4446" s="1">
        <v>45618</v>
      </c>
      <c r="G4446" s="1">
        <v>45618</v>
      </c>
      <c r="H4446" s="1">
        <v>45656</v>
      </c>
      <c r="I4446" s="1">
        <v>45618</v>
      </c>
      <c r="J4446" t="s">
        <v>31</v>
      </c>
      <c r="K4446" t="s">
        <v>39</v>
      </c>
      <c r="L4446">
        <v>4000</v>
      </c>
      <c r="M4446">
        <v>6000</v>
      </c>
      <c r="N4446">
        <v>0</v>
      </c>
      <c r="O4446" t="s">
        <v>141</v>
      </c>
      <c r="P4446" t="s">
        <v>1889</v>
      </c>
      <c r="Q4446" t="s">
        <v>1890</v>
      </c>
      <c r="R4446" t="s">
        <v>226</v>
      </c>
      <c r="S4446" t="s">
        <v>4391</v>
      </c>
      <c r="T4446">
        <v>8</v>
      </c>
    </row>
    <row r="4447" spans="1:20" x14ac:dyDescent="0.3">
      <c r="A4447" t="s">
        <v>3281</v>
      </c>
      <c r="B4447" t="str">
        <f>_xlfn.CONCAT(쿼리1[[#This Row],[주문번호]], "-", 쿼리1[[#This Row],[공정명]])</f>
        <v>20240924-1000141398-분단</v>
      </c>
      <c r="C4447">
        <v>4</v>
      </c>
      <c r="D4447" t="s">
        <v>196</v>
      </c>
      <c r="E4447" s="1">
        <v>45559</v>
      </c>
      <c r="F4447" s="1">
        <v>45569</v>
      </c>
      <c r="G4447" s="1">
        <v>45586</v>
      </c>
      <c r="H4447" s="1">
        <v>45656</v>
      </c>
      <c r="I4447" s="1">
        <v>45587</v>
      </c>
      <c r="J4447" t="s">
        <v>31</v>
      </c>
      <c r="K4447" t="s">
        <v>32</v>
      </c>
      <c r="L4447">
        <v>12000</v>
      </c>
      <c r="M4447">
        <v>12000</v>
      </c>
      <c r="N4447">
        <v>17</v>
      </c>
      <c r="O4447" t="s">
        <v>3230</v>
      </c>
      <c r="P4447" t="s">
        <v>3282</v>
      </c>
      <c r="Q4447" t="s">
        <v>3283</v>
      </c>
      <c r="R4447" t="s">
        <v>458</v>
      </c>
      <c r="S4447" t="s">
        <v>4391</v>
      </c>
      <c r="T4447">
        <v>30769</v>
      </c>
    </row>
    <row r="4448" spans="1:20" x14ac:dyDescent="0.3">
      <c r="A4448" t="s">
        <v>3372</v>
      </c>
      <c r="B4448" t="str">
        <f>_xlfn.CONCAT(쿼리1[[#This Row],[주문번호]], "-", 쿼리1[[#This Row],[공정명]])</f>
        <v>20241223-1000149225-분단</v>
      </c>
      <c r="C4448">
        <v>4</v>
      </c>
      <c r="D4448" t="s">
        <v>196</v>
      </c>
      <c r="E4448" s="1">
        <v>45649</v>
      </c>
      <c r="F4448" s="1">
        <v>45659</v>
      </c>
      <c r="G4448" s="1"/>
      <c r="H4448" s="1">
        <v>45656</v>
      </c>
      <c r="I4448" s="1"/>
      <c r="J4448" t="s">
        <v>21</v>
      </c>
      <c r="K4448" t="s">
        <v>282</v>
      </c>
      <c r="L4448">
        <v>12000</v>
      </c>
      <c r="O4448" t="s">
        <v>455</v>
      </c>
      <c r="P4448" t="s">
        <v>456</v>
      </c>
      <c r="Q4448" t="s">
        <v>460</v>
      </c>
      <c r="R4448" t="s">
        <v>458</v>
      </c>
      <c r="S4448" t="s">
        <v>4391</v>
      </c>
      <c r="T4448">
        <v>19047</v>
      </c>
    </row>
    <row r="4449" spans="1:20" x14ac:dyDescent="0.3">
      <c r="A4449" t="s">
        <v>454</v>
      </c>
      <c r="B4449" t="str">
        <f>_xlfn.CONCAT(쿼리1[[#This Row],[주문번호]], "-", 쿼리1[[#This Row],[공정명]])</f>
        <v>20240924-1000162760-분단</v>
      </c>
      <c r="C4449">
        <v>4</v>
      </c>
      <c r="D4449" t="s">
        <v>196</v>
      </c>
      <c r="E4449" s="1">
        <v>45559</v>
      </c>
      <c r="F4449" s="1">
        <v>45569</v>
      </c>
      <c r="G4449" s="1">
        <v>45586</v>
      </c>
      <c r="H4449" s="1">
        <v>45656</v>
      </c>
      <c r="I4449" s="1">
        <v>45593</v>
      </c>
      <c r="J4449" t="s">
        <v>31</v>
      </c>
      <c r="K4449" t="s">
        <v>32</v>
      </c>
      <c r="L4449">
        <v>4000</v>
      </c>
      <c r="M4449">
        <v>4000</v>
      </c>
      <c r="N4449">
        <v>17</v>
      </c>
      <c r="O4449" t="s">
        <v>455</v>
      </c>
      <c r="P4449" t="s">
        <v>456</v>
      </c>
      <c r="Q4449" t="s">
        <v>457</v>
      </c>
      <c r="R4449" t="s">
        <v>458</v>
      </c>
      <c r="S4449" t="s">
        <v>4391</v>
      </c>
      <c r="T4449">
        <v>6349</v>
      </c>
    </row>
    <row r="4450" spans="1:20" x14ac:dyDescent="0.3">
      <c r="A4450" t="s">
        <v>459</v>
      </c>
      <c r="B4450" t="str">
        <f>_xlfn.CONCAT(쿼리1[[#This Row],[주문번호]], "-", 쿼리1[[#This Row],[공정명]])</f>
        <v>20240924-1000149225-분단</v>
      </c>
      <c r="C4450">
        <v>4</v>
      </c>
      <c r="D4450" t="s">
        <v>196</v>
      </c>
      <c r="E4450" s="1">
        <v>45559</v>
      </c>
      <c r="F4450" s="1">
        <v>45569</v>
      </c>
      <c r="G4450" s="1">
        <v>45586</v>
      </c>
      <c r="H4450" s="1">
        <v>45656</v>
      </c>
      <c r="I4450" s="1">
        <v>45593</v>
      </c>
      <c r="J4450" t="s">
        <v>31</v>
      </c>
      <c r="K4450" t="s">
        <v>32</v>
      </c>
      <c r="L4450">
        <v>14000</v>
      </c>
      <c r="M4450">
        <v>14000</v>
      </c>
      <c r="N4450">
        <v>17</v>
      </c>
      <c r="O4450" t="s">
        <v>455</v>
      </c>
      <c r="P4450" t="s">
        <v>456</v>
      </c>
      <c r="Q4450" t="s">
        <v>460</v>
      </c>
      <c r="R4450" t="s">
        <v>458</v>
      </c>
      <c r="S4450" t="s">
        <v>4391</v>
      </c>
      <c r="T4450">
        <v>22222</v>
      </c>
    </row>
    <row r="4451" spans="1:20" x14ac:dyDescent="0.3">
      <c r="A4451" t="s">
        <v>4714</v>
      </c>
      <c r="B4451" t="str">
        <f>_xlfn.CONCAT(쿼리1[[#This Row],[주문번호]], "-", 쿼리1[[#This Row],[공정명]])</f>
        <v>20241008-1000144917-분단</v>
      </c>
      <c r="C4451">
        <v>2</v>
      </c>
      <c r="D4451" t="s">
        <v>196</v>
      </c>
      <c r="E4451" s="1">
        <v>45573</v>
      </c>
      <c r="F4451" s="1">
        <v>45586</v>
      </c>
      <c r="G4451" s="1">
        <v>45575</v>
      </c>
      <c r="H4451" s="1">
        <v>45656</v>
      </c>
      <c r="I4451" s="1">
        <v>45592</v>
      </c>
      <c r="J4451" t="s">
        <v>31</v>
      </c>
      <c r="K4451" t="s">
        <v>39</v>
      </c>
      <c r="L4451">
        <v>30000</v>
      </c>
      <c r="M4451">
        <v>27000</v>
      </c>
      <c r="N4451">
        <v>-11</v>
      </c>
      <c r="O4451" t="s">
        <v>3481</v>
      </c>
      <c r="P4451" t="s">
        <v>3482</v>
      </c>
      <c r="Q4451" t="s">
        <v>42</v>
      </c>
      <c r="R4451" t="s">
        <v>758</v>
      </c>
      <c r="S4451" t="s">
        <v>4391</v>
      </c>
      <c r="T4451">
        <v>240</v>
      </c>
    </row>
    <row r="4452" spans="1:20" x14ac:dyDescent="0.3">
      <c r="A4452" t="s">
        <v>4867</v>
      </c>
      <c r="B4452" t="str">
        <f>_xlfn.CONCAT(쿼리1[[#This Row],[주문번호]], "-", 쿼리1[[#This Row],[공정명]])</f>
        <v>20240902-2000168812-분단</v>
      </c>
      <c r="C4452">
        <v>3</v>
      </c>
      <c r="D4452" t="s">
        <v>196</v>
      </c>
      <c r="E4452" s="1">
        <v>45537</v>
      </c>
      <c r="F4452" s="1">
        <v>45544</v>
      </c>
      <c r="G4452" s="1"/>
      <c r="H4452" s="1">
        <v>45656</v>
      </c>
      <c r="I4452" s="1">
        <v>45560</v>
      </c>
      <c r="J4452" t="s">
        <v>31</v>
      </c>
      <c r="K4452" t="s">
        <v>22</v>
      </c>
      <c r="L4452">
        <v>4000</v>
      </c>
      <c r="O4452" t="s">
        <v>324</v>
      </c>
      <c r="P4452" t="s">
        <v>4868</v>
      </c>
      <c r="Q4452" t="s">
        <v>4869</v>
      </c>
      <c r="R4452" t="s">
        <v>26</v>
      </c>
      <c r="S4452" t="s">
        <v>4391</v>
      </c>
      <c r="T4452">
        <v>53333</v>
      </c>
    </row>
    <row r="4453" spans="1:20" x14ac:dyDescent="0.3">
      <c r="A4453" t="s">
        <v>4870</v>
      </c>
      <c r="B4453" t="str">
        <f>_xlfn.CONCAT(쿼리1[[#This Row],[주문번호]], "-", 쿼리1[[#This Row],[공정명]])</f>
        <v>20240909-1000158432-분단</v>
      </c>
      <c r="C4453">
        <v>4</v>
      </c>
      <c r="D4453" t="s">
        <v>196</v>
      </c>
      <c r="E4453" s="1">
        <v>45544</v>
      </c>
      <c r="F4453" s="1">
        <v>45554</v>
      </c>
      <c r="G4453" s="1"/>
      <c r="H4453" s="1">
        <v>45656</v>
      </c>
      <c r="I4453" s="1">
        <v>45548</v>
      </c>
      <c r="J4453" t="s">
        <v>21</v>
      </c>
      <c r="K4453" t="s">
        <v>22</v>
      </c>
      <c r="L4453">
        <v>12000</v>
      </c>
      <c r="O4453" t="s">
        <v>3853</v>
      </c>
      <c r="P4453" t="s">
        <v>4043</v>
      </c>
      <c r="Q4453" t="s">
        <v>4871</v>
      </c>
      <c r="R4453" t="s">
        <v>26</v>
      </c>
      <c r="S4453" t="s">
        <v>4391</v>
      </c>
      <c r="T4453">
        <v>48</v>
      </c>
    </row>
    <row r="4454" spans="1:20" x14ac:dyDescent="0.3">
      <c r="A4454" t="s">
        <v>4872</v>
      </c>
      <c r="B4454" t="str">
        <f>_xlfn.CONCAT(쿼리1[[#This Row],[주문번호]], "-", 쿼리1[[#This Row],[공정명]])</f>
        <v>20241002-1000169215-분단</v>
      </c>
      <c r="C4454">
        <v>4</v>
      </c>
      <c r="D4454" t="s">
        <v>196</v>
      </c>
      <c r="E4454" s="1">
        <v>45567</v>
      </c>
      <c r="F4454" s="1">
        <v>45579</v>
      </c>
      <c r="G4454" s="1">
        <v>45583</v>
      </c>
      <c r="H4454" s="1">
        <v>45656</v>
      </c>
      <c r="I4454" s="1">
        <v>45586</v>
      </c>
      <c r="J4454" t="s">
        <v>31</v>
      </c>
      <c r="K4454" t="s">
        <v>32</v>
      </c>
      <c r="L4454">
        <v>4000</v>
      </c>
      <c r="M4454">
        <v>3000</v>
      </c>
      <c r="N4454">
        <v>4</v>
      </c>
      <c r="O4454" t="s">
        <v>3853</v>
      </c>
      <c r="P4454" t="s">
        <v>4802</v>
      </c>
      <c r="Q4454" t="s">
        <v>4873</v>
      </c>
      <c r="R4454" t="s">
        <v>26</v>
      </c>
      <c r="S4454" t="s">
        <v>4391</v>
      </c>
      <c r="T4454">
        <v>16</v>
      </c>
    </row>
    <row r="4455" spans="1:20" x14ac:dyDescent="0.3">
      <c r="A4455" t="s">
        <v>4874</v>
      </c>
      <c r="B4455" t="str">
        <f>_xlfn.CONCAT(쿼리1[[#This Row],[주문번호]], "-", 쿼리1[[#This Row],[공정명]])</f>
        <v>20241004-2000168902-분단</v>
      </c>
      <c r="C4455">
        <v>3</v>
      </c>
      <c r="D4455" t="s">
        <v>196</v>
      </c>
      <c r="E4455" s="1">
        <v>45569</v>
      </c>
      <c r="F4455" s="1">
        <v>45574</v>
      </c>
      <c r="G4455" s="1">
        <v>45583</v>
      </c>
      <c r="H4455" s="1">
        <v>45656</v>
      </c>
      <c r="I4455" s="1">
        <v>45586</v>
      </c>
      <c r="J4455" t="s">
        <v>31</v>
      </c>
      <c r="K4455" t="s">
        <v>32</v>
      </c>
      <c r="L4455">
        <v>24000</v>
      </c>
      <c r="M4455">
        <v>24000</v>
      </c>
      <c r="N4455">
        <v>9</v>
      </c>
      <c r="O4455" t="s">
        <v>4459</v>
      </c>
      <c r="P4455" t="s">
        <v>4690</v>
      </c>
      <c r="Q4455" t="s">
        <v>4691</v>
      </c>
      <c r="R4455" t="s">
        <v>26</v>
      </c>
      <c r="S4455" t="s">
        <v>4391</v>
      </c>
      <c r="T4455">
        <v>48</v>
      </c>
    </row>
    <row r="4456" spans="1:20" x14ac:dyDescent="0.3">
      <c r="A4456" t="s">
        <v>4875</v>
      </c>
      <c r="B4456" t="str">
        <f>_xlfn.CONCAT(쿼리1[[#This Row],[주문번호]], "-", 쿼리1[[#This Row],[공정명]])</f>
        <v>20241007-1000158432-분단</v>
      </c>
      <c r="C4456">
        <v>4</v>
      </c>
      <c r="D4456" t="s">
        <v>196</v>
      </c>
      <c r="E4456" s="1">
        <v>45572</v>
      </c>
      <c r="F4456" s="1">
        <v>45582</v>
      </c>
      <c r="G4456" s="1">
        <v>45579</v>
      </c>
      <c r="H4456" s="1">
        <v>45656</v>
      </c>
      <c r="I4456" s="1">
        <v>45579</v>
      </c>
      <c r="J4456" t="s">
        <v>31</v>
      </c>
      <c r="K4456" t="s">
        <v>39</v>
      </c>
      <c r="L4456">
        <v>12000</v>
      </c>
      <c r="M4456">
        <v>12000</v>
      </c>
      <c r="N4456">
        <v>-3</v>
      </c>
      <c r="O4456" t="s">
        <v>3853</v>
      </c>
      <c r="P4456" t="s">
        <v>4043</v>
      </c>
      <c r="Q4456" t="s">
        <v>4871</v>
      </c>
      <c r="R4456" t="s">
        <v>26</v>
      </c>
      <c r="S4456" t="s">
        <v>4391</v>
      </c>
      <c r="T4456">
        <v>48</v>
      </c>
    </row>
    <row r="4457" spans="1:20" x14ac:dyDescent="0.3">
      <c r="A4457" t="s">
        <v>4876</v>
      </c>
      <c r="B4457" t="str">
        <f>_xlfn.CONCAT(쿼리1[[#This Row],[주문번호]], "-", 쿼리1[[#This Row],[공정명]])</f>
        <v>20240926-2000168912-분단</v>
      </c>
      <c r="C4457">
        <v>1</v>
      </c>
      <c r="D4457" t="s">
        <v>196</v>
      </c>
      <c r="E4457" s="1">
        <v>45561</v>
      </c>
      <c r="F4457" s="1">
        <v>45562</v>
      </c>
      <c r="G4457" s="1">
        <v>45583</v>
      </c>
      <c r="H4457" s="1">
        <v>45656</v>
      </c>
      <c r="I4457" s="1">
        <v>45583</v>
      </c>
      <c r="J4457" t="s">
        <v>31</v>
      </c>
      <c r="K4457" t="s">
        <v>32</v>
      </c>
      <c r="L4457">
        <v>6000</v>
      </c>
      <c r="M4457">
        <v>6000</v>
      </c>
      <c r="N4457">
        <v>21</v>
      </c>
      <c r="O4457" t="s">
        <v>324</v>
      </c>
      <c r="P4457" t="s">
        <v>4737</v>
      </c>
      <c r="Q4457" t="s">
        <v>4738</v>
      </c>
      <c r="R4457" t="s">
        <v>26</v>
      </c>
      <c r="S4457" t="s">
        <v>4391</v>
      </c>
      <c r="T4457">
        <v>160</v>
      </c>
    </row>
    <row r="4458" spans="1:20" x14ac:dyDescent="0.3">
      <c r="A4458" t="s">
        <v>4382</v>
      </c>
      <c r="B4458" t="str">
        <f>_xlfn.CONCAT(쿼리1[[#This Row],[주문번호]], "-", 쿼리1[[#This Row],[공정명]])</f>
        <v>20241204-1000169884-합지</v>
      </c>
      <c r="C4458">
        <v>3</v>
      </c>
      <c r="D4458" t="s">
        <v>60</v>
      </c>
      <c r="E4458" s="1">
        <v>45630</v>
      </c>
      <c r="F4458" s="1">
        <v>45639</v>
      </c>
      <c r="G4458" s="1">
        <v>45635</v>
      </c>
      <c r="H4458" s="1">
        <v>45656</v>
      </c>
      <c r="I4458" s="1">
        <v>45635</v>
      </c>
      <c r="J4458" t="s">
        <v>31</v>
      </c>
      <c r="K4458" t="s">
        <v>39</v>
      </c>
      <c r="L4458">
        <v>30000</v>
      </c>
      <c r="M4458">
        <v>30000</v>
      </c>
      <c r="N4458">
        <v>-4</v>
      </c>
      <c r="O4458" t="s">
        <v>1407</v>
      </c>
      <c r="P4458" t="s">
        <v>1408</v>
      </c>
      <c r="Q4458" t="s">
        <v>4383</v>
      </c>
      <c r="R4458" t="s">
        <v>758</v>
      </c>
      <c r="S4458" t="s">
        <v>190</v>
      </c>
      <c r="T4458">
        <v>60</v>
      </c>
    </row>
    <row r="4459" spans="1:20" x14ac:dyDescent="0.3">
      <c r="A4459" t="s">
        <v>4382</v>
      </c>
      <c r="B4459" t="str">
        <f>_xlfn.CONCAT(쿼리1[[#This Row],[주문번호]], "-", 쿼리1[[#This Row],[공정명]])</f>
        <v>20241204-1000169884-분단</v>
      </c>
      <c r="C4459">
        <v>4</v>
      </c>
      <c r="D4459" t="s">
        <v>196</v>
      </c>
      <c r="E4459" s="1">
        <v>45630</v>
      </c>
      <c r="F4459" s="1">
        <v>45642</v>
      </c>
      <c r="G4459" s="1"/>
      <c r="H4459" s="1">
        <v>45656</v>
      </c>
      <c r="I4459" s="1">
        <v>45635</v>
      </c>
      <c r="J4459" t="s">
        <v>21</v>
      </c>
      <c r="K4459" t="s">
        <v>22</v>
      </c>
      <c r="L4459">
        <v>30000</v>
      </c>
      <c r="O4459" t="s">
        <v>1407</v>
      </c>
      <c r="P4459" t="s">
        <v>1408</v>
      </c>
      <c r="Q4459" t="s">
        <v>4383</v>
      </c>
      <c r="R4459" t="s">
        <v>758</v>
      </c>
      <c r="S4459" t="s">
        <v>190</v>
      </c>
      <c r="T4459">
        <v>60</v>
      </c>
    </row>
    <row r="4460" spans="1:20" x14ac:dyDescent="0.3">
      <c r="A4460" t="s">
        <v>4384</v>
      </c>
      <c r="B4460" t="str">
        <f>_xlfn.CONCAT(쿼리1[[#This Row],[주문번호]], "-", 쿼리1[[#This Row],[공정명]])</f>
        <v>20241219-1000168339-합지</v>
      </c>
      <c r="C4460">
        <v>3</v>
      </c>
      <c r="D4460" t="s">
        <v>60</v>
      </c>
      <c r="E4460" s="1">
        <v>45645</v>
      </c>
      <c r="F4460" s="1">
        <v>45656</v>
      </c>
      <c r="G4460" s="1">
        <v>45650</v>
      </c>
      <c r="H4460" s="1">
        <v>45656</v>
      </c>
      <c r="I4460" s="1">
        <v>45650</v>
      </c>
      <c r="J4460" t="s">
        <v>31</v>
      </c>
      <c r="K4460" t="s">
        <v>39</v>
      </c>
      <c r="L4460">
        <v>6000</v>
      </c>
      <c r="M4460">
        <v>6000</v>
      </c>
      <c r="N4460">
        <v>-6</v>
      </c>
      <c r="O4460" t="s">
        <v>1407</v>
      </c>
      <c r="P4460" t="s">
        <v>3108</v>
      </c>
      <c r="Q4460" t="s">
        <v>3109</v>
      </c>
      <c r="R4460" t="s">
        <v>758</v>
      </c>
      <c r="S4460" t="s">
        <v>190</v>
      </c>
      <c r="T4460">
        <v>12</v>
      </c>
    </row>
    <row r="4461" spans="1:20" x14ac:dyDescent="0.3">
      <c r="A4461" t="s">
        <v>4384</v>
      </c>
      <c r="B4461" t="str">
        <f>_xlfn.CONCAT(쿼리1[[#This Row],[주문번호]], "-", 쿼리1[[#This Row],[공정명]])</f>
        <v>20241219-1000168339-분단</v>
      </c>
      <c r="C4461">
        <v>4</v>
      </c>
      <c r="D4461" t="s">
        <v>196</v>
      </c>
      <c r="E4461" s="1">
        <v>45645</v>
      </c>
      <c r="F4461" s="1">
        <v>45657</v>
      </c>
      <c r="G4461" s="1">
        <v>45650</v>
      </c>
      <c r="H4461" s="1">
        <v>45656</v>
      </c>
      <c r="I4461" s="1">
        <v>45650</v>
      </c>
      <c r="J4461" t="s">
        <v>31</v>
      </c>
      <c r="K4461" t="s">
        <v>39</v>
      </c>
      <c r="L4461">
        <v>6000</v>
      </c>
      <c r="M4461">
        <v>6000</v>
      </c>
      <c r="N4461">
        <v>-7</v>
      </c>
      <c r="O4461" t="s">
        <v>1407</v>
      </c>
      <c r="P4461" t="s">
        <v>3108</v>
      </c>
      <c r="Q4461" t="s">
        <v>3109</v>
      </c>
      <c r="R4461" t="s">
        <v>758</v>
      </c>
      <c r="S4461" t="s">
        <v>190</v>
      </c>
      <c r="T4461">
        <v>12</v>
      </c>
    </row>
    <row r="4462" spans="1:20" x14ac:dyDescent="0.3">
      <c r="A4462" t="s">
        <v>4877</v>
      </c>
      <c r="B4462" t="str">
        <f>_xlfn.CONCAT(쿼리1[[#This Row],[주문번호]], "-", 쿼리1[[#This Row],[공정명]])</f>
        <v>20241115-1000134600-합지</v>
      </c>
      <c r="C4462">
        <v>3</v>
      </c>
      <c r="D4462" t="s">
        <v>60</v>
      </c>
      <c r="E4462" s="1">
        <v>45611</v>
      </c>
      <c r="F4462" s="1">
        <v>45622</v>
      </c>
      <c r="G4462" s="1">
        <v>45617</v>
      </c>
      <c r="H4462" s="1">
        <v>45656</v>
      </c>
      <c r="I4462" s="1">
        <v>45617</v>
      </c>
      <c r="J4462" t="s">
        <v>31</v>
      </c>
      <c r="K4462" t="s">
        <v>39</v>
      </c>
      <c r="L4462">
        <v>6000</v>
      </c>
      <c r="M4462">
        <v>6000</v>
      </c>
      <c r="N4462">
        <v>-5</v>
      </c>
      <c r="O4462" t="s">
        <v>2694</v>
      </c>
      <c r="P4462" t="s">
        <v>1642</v>
      </c>
      <c r="Q4462" t="s">
        <v>1643</v>
      </c>
      <c r="R4462" t="s">
        <v>758</v>
      </c>
      <c r="S4462" t="s">
        <v>190</v>
      </c>
      <c r="T4462">
        <v>12</v>
      </c>
    </row>
    <row r="4463" spans="1:20" x14ac:dyDescent="0.3">
      <c r="A4463" t="s">
        <v>4877</v>
      </c>
      <c r="B4463" t="str">
        <f>_xlfn.CONCAT(쿼리1[[#This Row],[주문번호]], "-", 쿼리1[[#This Row],[공정명]])</f>
        <v>20241115-1000134600-분단</v>
      </c>
      <c r="C4463">
        <v>4</v>
      </c>
      <c r="D4463" t="s">
        <v>196</v>
      </c>
      <c r="E4463" s="1">
        <v>45611</v>
      </c>
      <c r="F4463" s="1">
        <v>45623</v>
      </c>
      <c r="G4463" s="1">
        <v>45617</v>
      </c>
      <c r="H4463" s="1">
        <v>45656</v>
      </c>
      <c r="I4463" s="1">
        <v>45617</v>
      </c>
      <c r="J4463" t="s">
        <v>31</v>
      </c>
      <c r="K4463" t="s">
        <v>39</v>
      </c>
      <c r="L4463">
        <v>6000</v>
      </c>
      <c r="M4463">
        <v>6000</v>
      </c>
      <c r="N4463">
        <v>-6</v>
      </c>
      <c r="O4463" t="s">
        <v>2694</v>
      </c>
      <c r="P4463" t="s">
        <v>1642</v>
      </c>
      <c r="Q4463" t="s">
        <v>1643</v>
      </c>
      <c r="R4463" t="s">
        <v>758</v>
      </c>
      <c r="S4463" t="s">
        <v>190</v>
      </c>
      <c r="T4463">
        <v>12</v>
      </c>
    </row>
    <row r="4464" spans="1:20" x14ac:dyDescent="0.3">
      <c r="A4464" t="s">
        <v>4327</v>
      </c>
      <c r="B4464" t="str">
        <f>_xlfn.CONCAT(쿼리1[[#This Row],[주문번호]], "-", 쿼리1[[#This Row],[공정명]])</f>
        <v>20241129-1000168339-분단</v>
      </c>
      <c r="C4464">
        <v>4</v>
      </c>
      <c r="D4464" t="s">
        <v>196</v>
      </c>
      <c r="E4464" s="1">
        <v>45625</v>
      </c>
      <c r="F4464" s="1">
        <v>45637</v>
      </c>
      <c r="G4464" s="1">
        <v>45636</v>
      </c>
      <c r="H4464" s="1">
        <v>45656</v>
      </c>
      <c r="I4464" s="1">
        <v>45636</v>
      </c>
      <c r="J4464" t="s">
        <v>31</v>
      </c>
      <c r="K4464" t="s">
        <v>39</v>
      </c>
      <c r="L4464">
        <v>6000</v>
      </c>
      <c r="M4464">
        <v>6000</v>
      </c>
      <c r="N4464">
        <v>-1</v>
      </c>
      <c r="O4464" t="s">
        <v>1407</v>
      </c>
      <c r="P4464" t="s">
        <v>3108</v>
      </c>
      <c r="Q4464" t="s">
        <v>3109</v>
      </c>
      <c r="R4464" t="s">
        <v>758</v>
      </c>
      <c r="S4464" t="s">
        <v>190</v>
      </c>
      <c r="T4464">
        <v>12</v>
      </c>
    </row>
    <row r="4465" spans="1:20" x14ac:dyDescent="0.3">
      <c r="A4465" t="s">
        <v>1406</v>
      </c>
      <c r="B4465" t="str">
        <f>_xlfn.CONCAT(쿼리1[[#This Row],[주문번호]], "-", 쿼리1[[#This Row],[공정명]])</f>
        <v>20241011-1000151508-분단</v>
      </c>
      <c r="C4465">
        <v>4</v>
      </c>
      <c r="D4465" t="s">
        <v>196</v>
      </c>
      <c r="E4465" s="1">
        <v>45576</v>
      </c>
      <c r="F4465" s="1">
        <v>45588</v>
      </c>
      <c r="G4465" s="1">
        <v>45589</v>
      </c>
      <c r="H4465" s="1">
        <v>45656</v>
      </c>
      <c r="I4465" s="1">
        <v>45589</v>
      </c>
      <c r="J4465" t="s">
        <v>31</v>
      </c>
      <c r="K4465" t="s">
        <v>32</v>
      </c>
      <c r="L4465">
        <v>18000</v>
      </c>
      <c r="M4465">
        <v>18000</v>
      </c>
      <c r="N4465">
        <v>1</v>
      </c>
      <c r="O4465" t="s">
        <v>1407</v>
      </c>
      <c r="P4465" t="s">
        <v>1408</v>
      </c>
      <c r="Q4465" t="s">
        <v>1409</v>
      </c>
      <c r="R4465" t="s">
        <v>758</v>
      </c>
      <c r="S4465" t="s">
        <v>190</v>
      </c>
      <c r="T4465">
        <v>36</v>
      </c>
    </row>
    <row r="4466" spans="1:20" x14ac:dyDescent="0.3">
      <c r="A4466" t="s">
        <v>4385</v>
      </c>
      <c r="B4466" t="str">
        <f>_xlfn.CONCAT(쿼리1[[#This Row],[주문번호]], "-", 쿼리1[[#This Row],[공정명]])</f>
        <v>20241011-1000168339-합지</v>
      </c>
      <c r="C4466">
        <v>3</v>
      </c>
      <c r="D4466" t="s">
        <v>60</v>
      </c>
      <c r="E4466" s="1">
        <v>45576</v>
      </c>
      <c r="F4466" s="1">
        <v>45586</v>
      </c>
      <c r="G4466" s="1">
        <v>45582</v>
      </c>
      <c r="H4466" s="1">
        <v>45656</v>
      </c>
      <c r="I4466" s="1">
        <v>45593</v>
      </c>
      <c r="J4466" t="s">
        <v>31</v>
      </c>
      <c r="K4466" t="s">
        <v>39</v>
      </c>
      <c r="L4466">
        <v>12000</v>
      </c>
      <c r="M4466">
        <v>12000</v>
      </c>
      <c r="N4466">
        <v>-4</v>
      </c>
      <c r="O4466" t="s">
        <v>1407</v>
      </c>
      <c r="P4466" t="s">
        <v>3108</v>
      </c>
      <c r="Q4466" t="s">
        <v>3109</v>
      </c>
      <c r="R4466" t="s">
        <v>758</v>
      </c>
      <c r="S4466" t="s">
        <v>190</v>
      </c>
      <c r="T4466">
        <v>24</v>
      </c>
    </row>
    <row r="4467" spans="1:20" x14ac:dyDescent="0.3">
      <c r="A4467" t="s">
        <v>4385</v>
      </c>
      <c r="B4467" t="str">
        <f>_xlfn.CONCAT(쿼리1[[#This Row],[주문번호]], "-", 쿼리1[[#This Row],[공정명]])</f>
        <v>20241011-1000168339-분단</v>
      </c>
      <c r="C4467">
        <v>4</v>
      </c>
      <c r="D4467" t="s">
        <v>196</v>
      </c>
      <c r="E4467" s="1">
        <v>45576</v>
      </c>
      <c r="F4467" s="1">
        <v>45587</v>
      </c>
      <c r="G4467" s="1">
        <v>45582</v>
      </c>
      <c r="H4467" s="1">
        <v>45656</v>
      </c>
      <c r="I4467" s="1">
        <v>45593</v>
      </c>
      <c r="J4467" t="s">
        <v>31</v>
      </c>
      <c r="K4467" t="s">
        <v>39</v>
      </c>
      <c r="L4467">
        <v>12000</v>
      </c>
      <c r="M4467">
        <v>12000</v>
      </c>
      <c r="N4467">
        <v>-5</v>
      </c>
      <c r="O4467" t="s">
        <v>1407</v>
      </c>
      <c r="P4467" t="s">
        <v>3108</v>
      </c>
      <c r="Q4467" t="s">
        <v>3109</v>
      </c>
      <c r="R4467" t="s">
        <v>758</v>
      </c>
      <c r="S4467" t="s">
        <v>190</v>
      </c>
      <c r="T4467">
        <v>24</v>
      </c>
    </row>
    <row r="4468" spans="1:20" x14ac:dyDescent="0.3">
      <c r="A4468" t="s">
        <v>4323</v>
      </c>
      <c r="B4468" t="str">
        <f>_xlfn.CONCAT(쿼리1[[#This Row],[주문번호]], "-", 쿼리1[[#This Row],[공정명]])</f>
        <v>20241122-1000169610-합지</v>
      </c>
      <c r="C4468">
        <v>3</v>
      </c>
      <c r="D4468" t="s">
        <v>60</v>
      </c>
      <c r="E4468" s="1">
        <v>45618</v>
      </c>
      <c r="F4468" s="1">
        <v>45629</v>
      </c>
      <c r="G4468" s="1">
        <v>45621</v>
      </c>
      <c r="H4468" s="1">
        <v>45656</v>
      </c>
      <c r="I4468" s="1">
        <v>45621</v>
      </c>
      <c r="J4468" t="s">
        <v>31</v>
      </c>
      <c r="K4468" t="s">
        <v>39</v>
      </c>
      <c r="L4468">
        <v>12000</v>
      </c>
      <c r="M4468">
        <v>12000</v>
      </c>
      <c r="N4468">
        <v>-8</v>
      </c>
      <c r="O4468" t="s">
        <v>1407</v>
      </c>
      <c r="P4468" t="s">
        <v>4324</v>
      </c>
      <c r="Q4468" t="s">
        <v>4325</v>
      </c>
      <c r="R4468" t="s">
        <v>758</v>
      </c>
      <c r="S4468" t="s">
        <v>190</v>
      </c>
      <c r="T4468">
        <v>24</v>
      </c>
    </row>
    <row r="4469" spans="1:20" x14ac:dyDescent="0.3">
      <c r="A4469" t="s">
        <v>1097</v>
      </c>
      <c r="B4469" t="str">
        <f>_xlfn.CONCAT(쿼리1[[#This Row],[주문번호]], "-", 쿼리1[[#This Row],[공정명]])</f>
        <v>20240902-1000152967-합지</v>
      </c>
      <c r="C4469">
        <v>3</v>
      </c>
      <c r="D4469" t="s">
        <v>60</v>
      </c>
      <c r="E4469" s="1">
        <v>45537</v>
      </c>
      <c r="F4469" s="1">
        <v>45546</v>
      </c>
      <c r="G4469" s="1">
        <v>45544</v>
      </c>
      <c r="H4469" s="1">
        <v>45656</v>
      </c>
      <c r="I4469" s="1">
        <v>45544</v>
      </c>
      <c r="J4469" t="s">
        <v>31</v>
      </c>
      <c r="K4469" t="s">
        <v>39</v>
      </c>
      <c r="L4469">
        <v>6000</v>
      </c>
      <c r="M4469">
        <v>6000</v>
      </c>
      <c r="N4469">
        <v>-2</v>
      </c>
      <c r="O4469" t="s">
        <v>1095</v>
      </c>
      <c r="P4469" t="s">
        <v>780</v>
      </c>
      <c r="Q4469" t="s">
        <v>1098</v>
      </c>
      <c r="R4469" t="s">
        <v>766</v>
      </c>
      <c r="S4469" t="s">
        <v>190</v>
      </c>
      <c r="T4469">
        <v>30</v>
      </c>
    </row>
    <row r="4470" spans="1:20" x14ac:dyDescent="0.3">
      <c r="A4470" t="s">
        <v>1102</v>
      </c>
      <c r="B4470" t="str">
        <f>_xlfn.CONCAT(쿼리1[[#This Row],[주문번호]], "-", 쿼리1[[#This Row],[공정명]])</f>
        <v>20240902-1000160994-합지</v>
      </c>
      <c r="C4470">
        <v>3</v>
      </c>
      <c r="D4470" t="s">
        <v>60</v>
      </c>
      <c r="E4470" s="1">
        <v>45537</v>
      </c>
      <c r="F4470" s="1">
        <v>45546</v>
      </c>
      <c r="G4470" s="1">
        <v>45543</v>
      </c>
      <c r="H4470" s="1">
        <v>45656</v>
      </c>
      <c r="I4470" s="1">
        <v>45545</v>
      </c>
      <c r="J4470" t="s">
        <v>31</v>
      </c>
      <c r="K4470" t="s">
        <v>39</v>
      </c>
      <c r="L4470">
        <v>6000</v>
      </c>
      <c r="M4470">
        <v>6000</v>
      </c>
      <c r="N4470">
        <v>-3</v>
      </c>
      <c r="O4470" t="s">
        <v>763</v>
      </c>
      <c r="P4470" t="s">
        <v>764</v>
      </c>
      <c r="Q4470" t="s">
        <v>1103</v>
      </c>
      <c r="R4470" t="s">
        <v>766</v>
      </c>
      <c r="S4470" t="s">
        <v>190</v>
      </c>
      <c r="T4470">
        <v>30</v>
      </c>
    </row>
    <row r="4471" spans="1:20" x14ac:dyDescent="0.3">
      <c r="A4471" t="s">
        <v>1104</v>
      </c>
      <c r="B4471" t="str">
        <f>_xlfn.CONCAT(쿼리1[[#This Row],[주문번호]], "-", 쿼리1[[#This Row],[공정명]])</f>
        <v>20241002-1000152959-합지</v>
      </c>
      <c r="C4471">
        <v>3</v>
      </c>
      <c r="D4471" t="s">
        <v>60</v>
      </c>
      <c r="E4471" s="1">
        <v>45567</v>
      </c>
      <c r="F4471" s="1">
        <v>45576</v>
      </c>
      <c r="G4471" s="1">
        <v>45579</v>
      </c>
      <c r="H4471" s="1">
        <v>45656</v>
      </c>
      <c r="I4471" s="1">
        <v>45579</v>
      </c>
      <c r="J4471" t="s">
        <v>31</v>
      </c>
      <c r="K4471" t="s">
        <v>32</v>
      </c>
      <c r="L4471">
        <v>3000</v>
      </c>
      <c r="M4471">
        <v>3000</v>
      </c>
      <c r="N4471">
        <v>3</v>
      </c>
      <c r="O4471" t="s">
        <v>1095</v>
      </c>
      <c r="P4471" t="s">
        <v>780</v>
      </c>
      <c r="Q4471" t="s">
        <v>1105</v>
      </c>
      <c r="R4471" t="s">
        <v>766</v>
      </c>
      <c r="S4471" t="s">
        <v>190</v>
      </c>
      <c r="T4471">
        <v>15</v>
      </c>
    </row>
    <row r="4472" spans="1:20" x14ac:dyDescent="0.3">
      <c r="A4472" t="s">
        <v>4878</v>
      </c>
      <c r="B4472" t="str">
        <f>_xlfn.CONCAT(쿼리1[[#This Row],[주문번호]], "-", 쿼리1[[#This Row],[공정명]])</f>
        <v>20240924-2000159648-분단</v>
      </c>
      <c r="C4472">
        <v>3</v>
      </c>
      <c r="D4472" t="s">
        <v>196</v>
      </c>
      <c r="E4472" s="1">
        <v>45559</v>
      </c>
      <c r="F4472" s="1">
        <v>45562</v>
      </c>
      <c r="G4472" s="1">
        <v>45583</v>
      </c>
      <c r="H4472" s="1">
        <v>45656</v>
      </c>
      <c r="I4472" s="1">
        <v>45589</v>
      </c>
      <c r="J4472" t="s">
        <v>31</v>
      </c>
      <c r="K4472" t="s">
        <v>32</v>
      </c>
      <c r="L4472">
        <v>120000</v>
      </c>
      <c r="M4472">
        <v>0</v>
      </c>
      <c r="N4472">
        <v>21</v>
      </c>
      <c r="O4472" t="s">
        <v>4459</v>
      </c>
      <c r="P4472" t="s">
        <v>4531</v>
      </c>
      <c r="Q4472" t="s">
        <v>4532</v>
      </c>
      <c r="R4472" t="s">
        <v>26</v>
      </c>
      <c r="S4472" t="s">
        <v>4391</v>
      </c>
      <c r="T4472">
        <v>240</v>
      </c>
    </row>
    <row r="4473" spans="1:20" x14ac:dyDescent="0.3">
      <c r="A4473" t="s">
        <v>4879</v>
      </c>
      <c r="B4473" t="str">
        <f>_xlfn.CONCAT(쿼리1[[#This Row],[주문번호]], "-", 쿼리1[[#This Row],[공정명]])</f>
        <v>20240911-1000167791-분단</v>
      </c>
      <c r="C4473">
        <v>2</v>
      </c>
      <c r="D4473" t="s">
        <v>196</v>
      </c>
      <c r="E4473" s="1">
        <v>45546</v>
      </c>
      <c r="F4473" s="1">
        <v>45558</v>
      </c>
      <c r="G4473" s="1"/>
      <c r="H4473" s="1">
        <v>45656</v>
      </c>
      <c r="I4473" s="1">
        <v>45556</v>
      </c>
      <c r="J4473" t="s">
        <v>21</v>
      </c>
      <c r="K4473" t="s">
        <v>22</v>
      </c>
      <c r="L4473">
        <v>12000</v>
      </c>
      <c r="O4473" t="s">
        <v>3255</v>
      </c>
      <c r="P4473" t="s">
        <v>3914</v>
      </c>
      <c r="Q4473" t="s">
        <v>3915</v>
      </c>
      <c r="R4473" t="s">
        <v>26</v>
      </c>
      <c r="S4473" t="s">
        <v>4391</v>
      </c>
      <c r="T4473">
        <v>48</v>
      </c>
    </row>
    <row r="4474" spans="1:20" x14ac:dyDescent="0.3">
      <c r="A4474" t="s">
        <v>4880</v>
      </c>
      <c r="B4474" t="str">
        <f>_xlfn.CONCAT(쿼리1[[#This Row],[주문번호]], "-", 쿼리1[[#This Row],[공정명]])</f>
        <v>20240905-2000159754-분단</v>
      </c>
      <c r="C4474">
        <v>1</v>
      </c>
      <c r="D4474" t="s">
        <v>196</v>
      </c>
      <c r="E4474" s="1">
        <v>45540</v>
      </c>
      <c r="F4474" s="1">
        <v>45541</v>
      </c>
      <c r="G4474" s="1">
        <v>45545</v>
      </c>
      <c r="H4474" s="1">
        <v>45656</v>
      </c>
      <c r="I4474" s="1">
        <v>45545</v>
      </c>
      <c r="J4474" t="s">
        <v>31</v>
      </c>
      <c r="K4474" t="s">
        <v>32</v>
      </c>
      <c r="L4474">
        <v>12000</v>
      </c>
      <c r="M4474">
        <v>12000</v>
      </c>
      <c r="N4474">
        <v>4</v>
      </c>
      <c r="O4474" t="s">
        <v>507</v>
      </c>
      <c r="P4474" t="s">
        <v>4534</v>
      </c>
      <c r="Q4474" t="s">
        <v>4535</v>
      </c>
      <c r="R4474" t="s">
        <v>26</v>
      </c>
      <c r="S4474" t="s">
        <v>4391</v>
      </c>
      <c r="T4474">
        <v>16</v>
      </c>
    </row>
    <row r="4475" spans="1:20" x14ac:dyDescent="0.3">
      <c r="A4475" t="s">
        <v>4881</v>
      </c>
      <c r="B4475" t="str">
        <f>_xlfn.CONCAT(쿼리1[[#This Row],[주문번호]], "-", 쿼리1[[#This Row],[공정명]])</f>
        <v>20240926-1119P0133-분단</v>
      </c>
      <c r="C4475">
        <v>4</v>
      </c>
      <c r="D4475" t="s">
        <v>196</v>
      </c>
      <c r="E4475" s="1">
        <v>45561</v>
      </c>
      <c r="F4475" s="1">
        <v>45573</v>
      </c>
      <c r="G4475" s="1">
        <v>45583</v>
      </c>
      <c r="H4475" s="1">
        <v>45656</v>
      </c>
      <c r="I4475" s="1">
        <v>45583</v>
      </c>
      <c r="J4475" t="s">
        <v>31</v>
      </c>
      <c r="K4475" t="s">
        <v>32</v>
      </c>
      <c r="L4475">
        <v>4000</v>
      </c>
      <c r="M4475">
        <v>4000</v>
      </c>
      <c r="N4475">
        <v>10</v>
      </c>
      <c r="O4475" t="s">
        <v>536</v>
      </c>
      <c r="P4475" t="s">
        <v>4728</v>
      </c>
      <c r="Q4475" t="s">
        <v>4882</v>
      </c>
      <c r="R4475" t="s">
        <v>26</v>
      </c>
      <c r="S4475" t="s">
        <v>4391</v>
      </c>
      <c r="T4475">
        <v>16</v>
      </c>
    </row>
    <row r="4476" spans="1:20" x14ac:dyDescent="0.3">
      <c r="A4476" t="s">
        <v>1402</v>
      </c>
      <c r="B4476" t="str">
        <f>_xlfn.CONCAT(쿼리1[[#This Row],[주문번호]], "-", 쿼리1[[#This Row],[공정명]])</f>
        <v>20240923-1000169148-분단</v>
      </c>
      <c r="C4476">
        <v>4</v>
      </c>
      <c r="D4476" t="s">
        <v>196</v>
      </c>
      <c r="E4476" s="1">
        <v>45558</v>
      </c>
      <c r="F4476" s="1">
        <v>45568</v>
      </c>
      <c r="G4476" s="1">
        <v>45583</v>
      </c>
      <c r="H4476" s="1">
        <v>45656</v>
      </c>
      <c r="I4476" s="1">
        <v>45586</v>
      </c>
      <c r="J4476" t="s">
        <v>31</v>
      </c>
      <c r="K4476" t="s">
        <v>32</v>
      </c>
      <c r="L4476">
        <v>12000</v>
      </c>
      <c r="M4476">
        <v>12000</v>
      </c>
      <c r="N4476">
        <v>15</v>
      </c>
      <c r="O4476" t="s">
        <v>1403</v>
      </c>
      <c r="P4476" t="s">
        <v>1404</v>
      </c>
      <c r="Q4476" t="s">
        <v>1405</v>
      </c>
      <c r="R4476" t="s">
        <v>26</v>
      </c>
      <c r="S4476" t="s">
        <v>4391</v>
      </c>
      <c r="T4476">
        <v>24</v>
      </c>
    </row>
    <row r="4477" spans="1:20" x14ac:dyDescent="0.3">
      <c r="A4477" t="s">
        <v>3334</v>
      </c>
      <c r="B4477" t="str">
        <f>_xlfn.CONCAT(쿼리1[[#This Row],[주문번호]], "-", 쿼리1[[#This Row],[공정명]])</f>
        <v>20240903-1000165165-분단</v>
      </c>
      <c r="C4477">
        <v>3</v>
      </c>
      <c r="D4477" t="s">
        <v>196</v>
      </c>
      <c r="E4477" s="1">
        <v>45538</v>
      </c>
      <c r="F4477" s="1">
        <v>45545</v>
      </c>
      <c r="G4477" s="1">
        <v>45546</v>
      </c>
      <c r="H4477" s="1">
        <v>45656</v>
      </c>
      <c r="I4477" s="1">
        <v>45546</v>
      </c>
      <c r="J4477" t="s">
        <v>31</v>
      </c>
      <c r="K4477" t="s">
        <v>32</v>
      </c>
      <c r="L4477">
        <v>12000</v>
      </c>
      <c r="M4477">
        <v>12000</v>
      </c>
      <c r="N4477">
        <v>1</v>
      </c>
      <c r="O4477" t="s">
        <v>102</v>
      </c>
      <c r="P4477" t="s">
        <v>110</v>
      </c>
      <c r="Q4477" t="s">
        <v>111</v>
      </c>
      <c r="R4477" t="s">
        <v>26</v>
      </c>
      <c r="S4477" t="s">
        <v>4391</v>
      </c>
      <c r="T4477">
        <v>40000</v>
      </c>
    </row>
    <row r="4478" spans="1:20" x14ac:dyDescent="0.3">
      <c r="A4478" t="s">
        <v>4883</v>
      </c>
      <c r="B4478" t="str">
        <f>_xlfn.CONCAT(쿼리1[[#This Row],[주문번호]], "-", 쿼리1[[#This Row],[공정명]])</f>
        <v>20240903-1000168693-분단</v>
      </c>
      <c r="C4478">
        <v>4</v>
      </c>
      <c r="D4478" t="s">
        <v>196</v>
      </c>
      <c r="E4478" s="1">
        <v>45538</v>
      </c>
      <c r="F4478" s="1">
        <v>45547</v>
      </c>
      <c r="G4478" s="1">
        <v>45545</v>
      </c>
      <c r="H4478" s="1">
        <v>45656</v>
      </c>
      <c r="I4478" s="1">
        <v>45545</v>
      </c>
      <c r="J4478" t="s">
        <v>31</v>
      </c>
      <c r="K4478" t="s">
        <v>39</v>
      </c>
      <c r="L4478">
        <v>4000</v>
      </c>
      <c r="M4478">
        <v>4000</v>
      </c>
      <c r="N4478">
        <v>-2</v>
      </c>
      <c r="O4478" t="s">
        <v>3255</v>
      </c>
      <c r="P4478" t="s">
        <v>4776</v>
      </c>
      <c r="Q4478" t="s">
        <v>4777</v>
      </c>
      <c r="R4478" t="s">
        <v>26</v>
      </c>
      <c r="S4478" t="s">
        <v>4391</v>
      </c>
      <c r="T4478">
        <v>16</v>
      </c>
    </row>
    <row r="4479" spans="1:20" x14ac:dyDescent="0.3">
      <c r="A4479" t="s">
        <v>4884</v>
      </c>
      <c r="B4479" t="str">
        <f>_xlfn.CONCAT(쿼리1[[#This Row],[주문번호]], "-", 쿼리1[[#This Row],[공정명]])</f>
        <v>20240903-2000166649-분단</v>
      </c>
      <c r="C4479">
        <v>1</v>
      </c>
      <c r="D4479" t="s">
        <v>196</v>
      </c>
      <c r="E4479" s="1">
        <v>45538</v>
      </c>
      <c r="F4479" s="1">
        <v>45538</v>
      </c>
      <c r="G4479" s="1">
        <v>45546</v>
      </c>
      <c r="H4479" s="1">
        <v>45656</v>
      </c>
      <c r="I4479" s="1">
        <v>45546</v>
      </c>
      <c r="J4479" t="s">
        <v>31</v>
      </c>
      <c r="K4479" t="s">
        <v>32</v>
      </c>
      <c r="L4479">
        <v>6000</v>
      </c>
      <c r="M4479">
        <v>6000</v>
      </c>
      <c r="N4479">
        <v>8</v>
      </c>
      <c r="O4479" t="s">
        <v>832</v>
      </c>
      <c r="P4479" t="s">
        <v>4716</v>
      </c>
      <c r="Q4479" t="s">
        <v>4717</v>
      </c>
      <c r="R4479" t="s">
        <v>26</v>
      </c>
      <c r="S4479" t="s">
        <v>4391</v>
      </c>
      <c r="T4479">
        <v>120</v>
      </c>
    </row>
    <row r="4480" spans="1:20" x14ac:dyDescent="0.3">
      <c r="A4480" t="s">
        <v>4885</v>
      </c>
      <c r="B4480" t="str">
        <f>_xlfn.CONCAT(쿼리1[[#This Row],[주문번호]], "-", 쿼리1[[#This Row],[공정명]])</f>
        <v>20240906-1000163420-분단</v>
      </c>
      <c r="C4480">
        <v>4</v>
      </c>
      <c r="D4480" t="s">
        <v>196</v>
      </c>
      <c r="E4480" s="1">
        <v>45541</v>
      </c>
      <c r="F4480" s="1">
        <v>45553</v>
      </c>
      <c r="G4480" s="1"/>
      <c r="H4480" s="1">
        <v>45656</v>
      </c>
      <c r="I4480" s="1">
        <v>45547</v>
      </c>
      <c r="J4480" t="s">
        <v>21</v>
      </c>
      <c r="K4480" t="s">
        <v>22</v>
      </c>
      <c r="L4480">
        <v>12000</v>
      </c>
      <c r="O4480" t="s">
        <v>3853</v>
      </c>
      <c r="P4480" t="s">
        <v>4802</v>
      </c>
      <c r="Q4480" t="s">
        <v>4803</v>
      </c>
      <c r="R4480" t="s">
        <v>26</v>
      </c>
      <c r="S4480" t="s">
        <v>4391</v>
      </c>
      <c r="T4480">
        <v>48</v>
      </c>
    </row>
    <row r="4481" spans="1:20" x14ac:dyDescent="0.3">
      <c r="A4481" t="s">
        <v>4349</v>
      </c>
      <c r="B4481" t="str">
        <f>_xlfn.CONCAT(쿼리1[[#This Row],[주문번호]], "-", 쿼리1[[#This Row],[공정명]])</f>
        <v>20241028-1000150695-분단</v>
      </c>
      <c r="C4481">
        <v>4</v>
      </c>
      <c r="D4481" t="s">
        <v>196</v>
      </c>
      <c r="E4481" s="1">
        <v>45593</v>
      </c>
      <c r="F4481" s="1">
        <v>45603</v>
      </c>
      <c r="G4481" s="1">
        <v>45605</v>
      </c>
      <c r="H4481" s="1">
        <v>45656</v>
      </c>
      <c r="I4481" s="1">
        <v>45621</v>
      </c>
      <c r="J4481" t="s">
        <v>31</v>
      </c>
      <c r="K4481" t="s">
        <v>32</v>
      </c>
      <c r="L4481">
        <v>6000</v>
      </c>
      <c r="M4481">
        <v>6000</v>
      </c>
      <c r="N4481">
        <v>2</v>
      </c>
      <c r="O4481" t="s">
        <v>1095</v>
      </c>
      <c r="P4481" t="s">
        <v>1100</v>
      </c>
      <c r="Q4481" t="s">
        <v>4350</v>
      </c>
      <c r="R4481" t="s">
        <v>766</v>
      </c>
      <c r="S4481" t="s">
        <v>4391</v>
      </c>
      <c r="T4481">
        <v>30</v>
      </c>
    </row>
    <row r="4482" spans="1:20" x14ac:dyDescent="0.3">
      <c r="A4482" t="s">
        <v>4348</v>
      </c>
      <c r="B4482" t="str">
        <f>_xlfn.CONCAT(쿼리1[[#This Row],[주문번호]], "-", 쿼리1[[#This Row],[공정명]])</f>
        <v>20241209-1000164768-분단</v>
      </c>
      <c r="C4482">
        <v>4</v>
      </c>
      <c r="D4482" t="s">
        <v>196</v>
      </c>
      <c r="E4482" s="1">
        <v>45635</v>
      </c>
      <c r="F4482" s="1">
        <v>45645</v>
      </c>
      <c r="G4482" s="1">
        <v>45648</v>
      </c>
      <c r="H4482" s="1">
        <v>45656</v>
      </c>
      <c r="I4482" s="1">
        <v>45648</v>
      </c>
      <c r="J4482" t="s">
        <v>31</v>
      </c>
      <c r="K4482" t="s">
        <v>32</v>
      </c>
      <c r="L4482">
        <v>6000</v>
      </c>
      <c r="M4482">
        <v>6000</v>
      </c>
      <c r="N4482">
        <v>3</v>
      </c>
      <c r="O4482" t="s">
        <v>763</v>
      </c>
      <c r="P4482" t="s">
        <v>764</v>
      </c>
      <c r="Q4482" t="s">
        <v>4116</v>
      </c>
      <c r="R4482" t="s">
        <v>766</v>
      </c>
      <c r="S4482" t="s">
        <v>4391</v>
      </c>
      <c r="T4482">
        <v>30</v>
      </c>
    </row>
    <row r="4483" spans="1:20" x14ac:dyDescent="0.3">
      <c r="A4483" t="s">
        <v>4841</v>
      </c>
      <c r="B4483" t="str">
        <f>_xlfn.CONCAT(쿼리1[[#This Row],[주문번호]], "-", 쿼리1[[#This Row],[공정명]])</f>
        <v>20241209-1000168533-분단</v>
      </c>
      <c r="C4483">
        <v>2</v>
      </c>
      <c r="D4483" t="s">
        <v>196</v>
      </c>
      <c r="E4483" s="1">
        <v>45635</v>
      </c>
      <c r="F4483" s="1">
        <v>45645</v>
      </c>
      <c r="G4483" s="1">
        <v>45650</v>
      </c>
      <c r="H4483" s="1">
        <v>45656</v>
      </c>
      <c r="I4483" s="1">
        <v>45650</v>
      </c>
      <c r="J4483" t="s">
        <v>31</v>
      </c>
      <c r="K4483" t="s">
        <v>32</v>
      </c>
      <c r="L4483">
        <v>6000</v>
      </c>
      <c r="M4483">
        <v>6000</v>
      </c>
      <c r="N4483">
        <v>5</v>
      </c>
      <c r="O4483" t="s">
        <v>580</v>
      </c>
      <c r="P4483" t="s">
        <v>1100</v>
      </c>
      <c r="Q4483" t="s">
        <v>42</v>
      </c>
      <c r="R4483" t="s">
        <v>766</v>
      </c>
      <c r="S4483" t="s">
        <v>4391</v>
      </c>
      <c r="T4483">
        <v>30</v>
      </c>
    </row>
    <row r="4484" spans="1:20" x14ac:dyDescent="0.3">
      <c r="A4484" t="s">
        <v>4347</v>
      </c>
      <c r="B4484" t="str">
        <f>_xlfn.CONCAT(쿼리1[[#This Row],[주문번호]], "-", 쿼리1[[#This Row],[공정명]])</f>
        <v>20241128-1000164747-분단</v>
      </c>
      <c r="C4484">
        <v>4</v>
      </c>
      <c r="D4484" t="s">
        <v>196</v>
      </c>
      <c r="E4484" s="1">
        <v>45624</v>
      </c>
      <c r="F4484" s="1">
        <v>45636</v>
      </c>
      <c r="G4484" s="1">
        <v>45633</v>
      </c>
      <c r="H4484" s="1">
        <v>45656</v>
      </c>
      <c r="I4484" s="1">
        <v>45633</v>
      </c>
      <c r="J4484" t="s">
        <v>31</v>
      </c>
      <c r="K4484" t="s">
        <v>39</v>
      </c>
      <c r="L4484">
        <v>6000</v>
      </c>
      <c r="M4484">
        <v>6000</v>
      </c>
      <c r="N4484">
        <v>-3</v>
      </c>
      <c r="O4484" t="s">
        <v>763</v>
      </c>
      <c r="P4484" t="s">
        <v>764</v>
      </c>
      <c r="Q4484" t="s">
        <v>1699</v>
      </c>
      <c r="R4484" t="s">
        <v>766</v>
      </c>
      <c r="S4484" t="s">
        <v>4391</v>
      </c>
      <c r="T4484">
        <v>30</v>
      </c>
    </row>
    <row r="4485" spans="1:20" x14ac:dyDescent="0.3">
      <c r="A4485" t="s">
        <v>762</v>
      </c>
      <c r="B4485" t="str">
        <f>_xlfn.CONCAT(쿼리1[[#This Row],[주문번호]], "-", 쿼리1[[#This Row],[공정명]])</f>
        <v>20241015-1000160979-분단</v>
      </c>
      <c r="C4485">
        <v>4</v>
      </c>
      <c r="D4485" t="s">
        <v>196</v>
      </c>
      <c r="E4485" s="1">
        <v>45580</v>
      </c>
      <c r="F4485" s="1">
        <v>45590</v>
      </c>
      <c r="G4485" s="1">
        <v>45589</v>
      </c>
      <c r="H4485" s="1">
        <v>45656</v>
      </c>
      <c r="I4485" s="1">
        <v>45589</v>
      </c>
      <c r="J4485" t="s">
        <v>31</v>
      </c>
      <c r="K4485" t="s">
        <v>39</v>
      </c>
      <c r="L4485">
        <v>6000</v>
      </c>
      <c r="M4485">
        <v>6000</v>
      </c>
      <c r="N4485">
        <v>-1</v>
      </c>
      <c r="O4485" t="s">
        <v>763</v>
      </c>
      <c r="P4485" t="s">
        <v>764</v>
      </c>
      <c r="Q4485" t="s">
        <v>765</v>
      </c>
      <c r="R4485" t="s">
        <v>766</v>
      </c>
      <c r="S4485" t="s">
        <v>4391</v>
      </c>
      <c r="T4485">
        <v>30</v>
      </c>
    </row>
    <row r="4486" spans="1:20" x14ac:dyDescent="0.3">
      <c r="A4486" t="s">
        <v>767</v>
      </c>
      <c r="B4486" t="str">
        <f>_xlfn.CONCAT(쿼리1[[#This Row],[주문번호]], "-", 쿼리1[[#This Row],[공정명]])</f>
        <v>20241015-1000164761-분단</v>
      </c>
      <c r="C4486">
        <v>4</v>
      </c>
      <c r="D4486" t="s">
        <v>196</v>
      </c>
      <c r="E4486" s="1">
        <v>45580</v>
      </c>
      <c r="F4486" s="1">
        <v>45590</v>
      </c>
      <c r="G4486" s="1">
        <v>45588</v>
      </c>
      <c r="H4486" s="1">
        <v>45656</v>
      </c>
      <c r="I4486" s="1">
        <v>45588</v>
      </c>
      <c r="J4486" t="s">
        <v>31</v>
      </c>
      <c r="K4486" t="s">
        <v>39</v>
      </c>
      <c r="L4486">
        <v>6000</v>
      </c>
      <c r="M4486">
        <v>6000</v>
      </c>
      <c r="N4486">
        <v>-2</v>
      </c>
      <c r="O4486" t="s">
        <v>763</v>
      </c>
      <c r="P4486" t="s">
        <v>764</v>
      </c>
      <c r="Q4486" t="s">
        <v>768</v>
      </c>
      <c r="R4486" t="s">
        <v>766</v>
      </c>
      <c r="S4486" t="s">
        <v>4391</v>
      </c>
      <c r="T4486">
        <v>30</v>
      </c>
    </row>
    <row r="4487" spans="1:20" x14ac:dyDescent="0.3">
      <c r="A4487" t="s">
        <v>4345</v>
      </c>
      <c r="B4487" t="str">
        <f>_xlfn.CONCAT(쿼리1[[#This Row],[주문번호]], "-", 쿼리1[[#This Row],[공정명]])</f>
        <v>20241128-1000164782-분단</v>
      </c>
      <c r="C4487">
        <v>4</v>
      </c>
      <c r="D4487" t="s">
        <v>196</v>
      </c>
      <c r="E4487" s="1">
        <v>45624</v>
      </c>
      <c r="F4487" s="1">
        <v>45636</v>
      </c>
      <c r="G4487" s="1">
        <v>45640</v>
      </c>
      <c r="H4487" s="1">
        <v>45656</v>
      </c>
      <c r="I4487" s="1">
        <v>45640</v>
      </c>
      <c r="J4487" t="s">
        <v>31</v>
      </c>
      <c r="K4487" t="s">
        <v>32</v>
      </c>
      <c r="L4487">
        <v>6000</v>
      </c>
      <c r="M4487">
        <v>6000</v>
      </c>
      <c r="N4487">
        <v>4</v>
      </c>
      <c r="O4487" t="s">
        <v>763</v>
      </c>
      <c r="P4487" t="s">
        <v>764</v>
      </c>
      <c r="Q4487" t="s">
        <v>4346</v>
      </c>
      <c r="R4487" t="s">
        <v>766</v>
      </c>
      <c r="S4487" t="s">
        <v>4391</v>
      </c>
      <c r="T4487">
        <v>30</v>
      </c>
    </row>
    <row r="4488" spans="1:20" x14ac:dyDescent="0.3">
      <c r="A4488" t="s">
        <v>4344</v>
      </c>
      <c r="B4488" t="str">
        <f>_xlfn.CONCAT(쿼리1[[#This Row],[주문번호]], "-", 쿼리1[[#This Row],[공정명]])</f>
        <v>20241028-1000162922-분단</v>
      </c>
      <c r="C4488">
        <v>4</v>
      </c>
      <c r="D4488" t="s">
        <v>196</v>
      </c>
      <c r="E4488" s="1">
        <v>45593</v>
      </c>
      <c r="F4488" s="1">
        <v>45602</v>
      </c>
      <c r="G4488" s="1">
        <v>45600</v>
      </c>
      <c r="H4488" s="1">
        <v>45656</v>
      </c>
      <c r="I4488" s="1">
        <v>45621</v>
      </c>
      <c r="J4488" t="s">
        <v>31</v>
      </c>
      <c r="K4488" t="s">
        <v>39</v>
      </c>
      <c r="L4488">
        <v>6000</v>
      </c>
      <c r="M4488">
        <v>6000</v>
      </c>
      <c r="N4488">
        <v>-2</v>
      </c>
      <c r="O4488" t="s">
        <v>1095</v>
      </c>
      <c r="P4488" t="s">
        <v>1111</v>
      </c>
      <c r="Q4488" t="s">
        <v>1112</v>
      </c>
      <c r="R4488" t="s">
        <v>766</v>
      </c>
      <c r="S4488" t="s">
        <v>4391</v>
      </c>
      <c r="T4488">
        <v>30</v>
      </c>
    </row>
    <row r="4489" spans="1:20" x14ac:dyDescent="0.3">
      <c r="A4489" t="s">
        <v>4886</v>
      </c>
      <c r="B4489" t="str">
        <f>_xlfn.CONCAT(쿼리1[[#This Row],[주문번호]], "-", 쿼리1[[#This Row],[공정명]])</f>
        <v>20241223-1000167628-분단</v>
      </c>
      <c r="C4489">
        <v>4</v>
      </c>
      <c r="D4489" t="s">
        <v>196</v>
      </c>
      <c r="E4489" s="1">
        <v>45649</v>
      </c>
      <c r="F4489" s="1">
        <v>45659</v>
      </c>
      <c r="G4489" s="1"/>
      <c r="H4489" s="1">
        <v>45656</v>
      </c>
      <c r="I4489" s="1"/>
      <c r="J4489" t="s">
        <v>21</v>
      </c>
      <c r="K4489" t="s">
        <v>282</v>
      </c>
      <c r="L4489">
        <v>6000</v>
      </c>
      <c r="O4489" t="s">
        <v>1095</v>
      </c>
      <c r="P4489" t="s">
        <v>1111</v>
      </c>
      <c r="Q4489" t="s">
        <v>4887</v>
      </c>
      <c r="R4489" t="s">
        <v>766</v>
      </c>
      <c r="S4489" t="s">
        <v>4391</v>
      </c>
      <c r="T4489">
        <v>30</v>
      </c>
    </row>
    <row r="4490" spans="1:20" x14ac:dyDescent="0.3">
      <c r="A4490" t="s">
        <v>4888</v>
      </c>
      <c r="B4490" t="str">
        <f>_xlfn.CONCAT(쿼리1[[#This Row],[주문번호]], "-", 쿼리1[[#This Row],[공정명]])</f>
        <v>20241022-1000165910-분단</v>
      </c>
      <c r="C4490">
        <v>4</v>
      </c>
      <c r="D4490" t="s">
        <v>196</v>
      </c>
      <c r="E4490" s="1">
        <v>45587</v>
      </c>
      <c r="F4490" s="1">
        <v>45596</v>
      </c>
      <c r="G4490" s="1">
        <v>45600</v>
      </c>
      <c r="H4490" s="1">
        <v>45656</v>
      </c>
      <c r="I4490" s="1">
        <v>45621</v>
      </c>
      <c r="J4490" t="s">
        <v>31</v>
      </c>
      <c r="K4490" t="s">
        <v>32</v>
      </c>
      <c r="L4490">
        <v>4000</v>
      </c>
      <c r="M4490">
        <v>4000</v>
      </c>
      <c r="N4490">
        <v>4</v>
      </c>
      <c r="O4490" t="s">
        <v>1533</v>
      </c>
      <c r="P4490" t="s">
        <v>4263</v>
      </c>
      <c r="Q4490" t="s">
        <v>4889</v>
      </c>
      <c r="R4490" t="s">
        <v>26</v>
      </c>
      <c r="S4490" t="s">
        <v>4391</v>
      </c>
      <c r="T4490">
        <v>24</v>
      </c>
    </row>
    <row r="4491" spans="1:20" x14ac:dyDescent="0.3">
      <c r="A4491" t="s">
        <v>4844</v>
      </c>
      <c r="B4491" t="str">
        <f>_xlfn.CONCAT(쿼리1[[#This Row],[주문번호]], "-", 쿼리1[[#This Row],[공정명]])</f>
        <v>20241112-1000168533-분단</v>
      </c>
      <c r="C4491">
        <v>2</v>
      </c>
      <c r="D4491" t="s">
        <v>196</v>
      </c>
      <c r="E4491" s="1">
        <v>45608</v>
      </c>
      <c r="F4491" s="1">
        <v>45618</v>
      </c>
      <c r="G4491" s="1">
        <v>45622</v>
      </c>
      <c r="H4491" s="1">
        <v>45656</v>
      </c>
      <c r="I4491" s="1">
        <v>45622</v>
      </c>
      <c r="J4491" t="s">
        <v>31</v>
      </c>
      <c r="K4491" t="s">
        <v>32</v>
      </c>
      <c r="L4491">
        <v>6000</v>
      </c>
      <c r="M4491">
        <v>6000</v>
      </c>
      <c r="N4491">
        <v>4</v>
      </c>
      <c r="O4491" t="s">
        <v>580</v>
      </c>
      <c r="P4491" t="s">
        <v>1100</v>
      </c>
      <c r="Q4491" t="s">
        <v>42</v>
      </c>
      <c r="R4491" t="s">
        <v>766</v>
      </c>
      <c r="S4491" t="s">
        <v>4391</v>
      </c>
      <c r="T4491">
        <v>30</v>
      </c>
    </row>
    <row r="4492" spans="1:20" x14ac:dyDescent="0.3">
      <c r="A4492" t="s">
        <v>4105</v>
      </c>
      <c r="B4492" t="str">
        <f>_xlfn.CONCAT(쿼리1[[#This Row],[주문번호]], "-", 쿼리1[[#This Row],[공정명]])</f>
        <v>20241028-1000164803-분단</v>
      </c>
      <c r="C4492">
        <v>4</v>
      </c>
      <c r="D4492" t="s">
        <v>196</v>
      </c>
      <c r="E4492" s="1">
        <v>45593</v>
      </c>
      <c r="F4492" s="1">
        <v>45602</v>
      </c>
      <c r="G4492" s="1">
        <v>45605</v>
      </c>
      <c r="H4492" s="1">
        <v>45656</v>
      </c>
      <c r="I4492" s="1">
        <v>45621</v>
      </c>
      <c r="J4492" t="s">
        <v>31</v>
      </c>
      <c r="K4492" t="s">
        <v>32</v>
      </c>
      <c r="L4492">
        <v>6000</v>
      </c>
      <c r="M4492">
        <v>6000</v>
      </c>
      <c r="N4492">
        <v>3</v>
      </c>
      <c r="O4492" t="s">
        <v>763</v>
      </c>
      <c r="P4492" t="s">
        <v>764</v>
      </c>
      <c r="Q4492" t="s">
        <v>4106</v>
      </c>
      <c r="R4492" t="s">
        <v>766</v>
      </c>
      <c r="S4492" t="s">
        <v>4391</v>
      </c>
      <c r="T4492">
        <v>30</v>
      </c>
    </row>
    <row r="4493" spans="1:20" x14ac:dyDescent="0.3">
      <c r="A4493" t="s">
        <v>4343</v>
      </c>
      <c r="B4493" t="str">
        <f>_xlfn.CONCAT(쿼리1[[#This Row],[주문번호]], "-", 쿼리1[[#This Row],[공정명]])</f>
        <v>20241216-1000162922-분단</v>
      </c>
      <c r="C4493">
        <v>4</v>
      </c>
      <c r="D4493" t="s">
        <v>196</v>
      </c>
      <c r="E4493" s="1">
        <v>45642</v>
      </c>
      <c r="F4493" s="1">
        <v>45652</v>
      </c>
      <c r="G4493" s="1">
        <v>45654</v>
      </c>
      <c r="H4493" s="1">
        <v>45656</v>
      </c>
      <c r="I4493" s="1">
        <v>45654</v>
      </c>
      <c r="J4493" t="s">
        <v>31</v>
      </c>
      <c r="K4493" t="s">
        <v>32</v>
      </c>
      <c r="L4493">
        <v>6000</v>
      </c>
      <c r="M4493">
        <v>6000</v>
      </c>
      <c r="N4493">
        <v>2</v>
      </c>
      <c r="O4493" t="s">
        <v>1095</v>
      </c>
      <c r="P4493" t="s">
        <v>1111</v>
      </c>
      <c r="Q4493" t="s">
        <v>1112</v>
      </c>
      <c r="R4493" t="s">
        <v>766</v>
      </c>
      <c r="S4493" t="s">
        <v>4391</v>
      </c>
      <c r="T4493">
        <v>30</v>
      </c>
    </row>
    <row r="4494" spans="1:20" x14ac:dyDescent="0.3">
      <c r="A4494" t="s">
        <v>4342</v>
      </c>
      <c r="B4494" t="str">
        <f>_xlfn.CONCAT(쿼리1[[#This Row],[주문번호]], "-", 쿼리1[[#This Row],[공정명]])</f>
        <v>20241209-1000165782-분단</v>
      </c>
      <c r="C4494">
        <v>4</v>
      </c>
      <c r="D4494" t="s">
        <v>196</v>
      </c>
      <c r="E4494" s="1">
        <v>45635</v>
      </c>
      <c r="F4494" s="1">
        <v>45645</v>
      </c>
      <c r="G4494" s="1">
        <v>45648</v>
      </c>
      <c r="H4494" s="1">
        <v>45656</v>
      </c>
      <c r="I4494" s="1">
        <v>45648</v>
      </c>
      <c r="J4494" t="s">
        <v>31</v>
      </c>
      <c r="K4494" t="s">
        <v>32</v>
      </c>
      <c r="L4494">
        <v>6000</v>
      </c>
      <c r="M4494">
        <v>6000</v>
      </c>
      <c r="N4494">
        <v>3</v>
      </c>
      <c r="O4494" t="s">
        <v>1095</v>
      </c>
      <c r="P4494" t="s">
        <v>1111</v>
      </c>
      <c r="Q4494" t="s">
        <v>1121</v>
      </c>
      <c r="R4494" t="s">
        <v>766</v>
      </c>
      <c r="S4494" t="s">
        <v>4391</v>
      </c>
      <c r="T4494">
        <v>30</v>
      </c>
    </row>
    <row r="4495" spans="1:20" x14ac:dyDescent="0.3">
      <c r="A4495" t="s">
        <v>4341</v>
      </c>
      <c r="B4495" t="str">
        <f>_xlfn.CONCAT(쿼리1[[#This Row],[주문번호]], "-", 쿼리1[[#This Row],[공정명]])</f>
        <v>20241128-1000164810-분단</v>
      </c>
      <c r="C4495">
        <v>4</v>
      </c>
      <c r="D4495" t="s">
        <v>196</v>
      </c>
      <c r="E4495" s="1">
        <v>45624</v>
      </c>
      <c r="F4495" s="1">
        <v>45636</v>
      </c>
      <c r="G4495" s="1">
        <v>45633</v>
      </c>
      <c r="H4495" s="1">
        <v>45656</v>
      </c>
      <c r="I4495" s="1">
        <v>45633</v>
      </c>
      <c r="J4495" t="s">
        <v>31</v>
      </c>
      <c r="K4495" t="s">
        <v>39</v>
      </c>
      <c r="L4495">
        <v>6000</v>
      </c>
      <c r="M4495">
        <v>6000</v>
      </c>
      <c r="N4495">
        <v>-3</v>
      </c>
      <c r="O4495" t="s">
        <v>763</v>
      </c>
      <c r="P4495" t="s">
        <v>764</v>
      </c>
      <c r="Q4495" t="s">
        <v>777</v>
      </c>
      <c r="R4495" t="s">
        <v>766</v>
      </c>
      <c r="S4495" t="s">
        <v>4391</v>
      </c>
      <c r="T4495">
        <v>30</v>
      </c>
    </row>
    <row r="4496" spans="1:20" x14ac:dyDescent="0.3">
      <c r="A4496" t="s">
        <v>4842</v>
      </c>
      <c r="B4496" t="str">
        <f>_xlfn.CONCAT(쿼리1[[#This Row],[주문번호]], "-", 쿼리1[[#This Row],[공정명]])</f>
        <v>20241204-1000160974-분단</v>
      </c>
      <c r="C4496">
        <v>4</v>
      </c>
      <c r="D4496" t="s">
        <v>196</v>
      </c>
      <c r="E4496" s="1">
        <v>45630</v>
      </c>
      <c r="F4496" s="1">
        <v>45642</v>
      </c>
      <c r="G4496" s="1">
        <v>45644</v>
      </c>
      <c r="H4496" s="1">
        <v>45656</v>
      </c>
      <c r="I4496" s="1">
        <v>45644</v>
      </c>
      <c r="J4496" t="s">
        <v>31</v>
      </c>
      <c r="K4496" t="s">
        <v>32</v>
      </c>
      <c r="L4496">
        <v>6000</v>
      </c>
      <c r="M4496">
        <v>6000</v>
      </c>
      <c r="N4496">
        <v>2</v>
      </c>
      <c r="O4496" t="s">
        <v>763</v>
      </c>
      <c r="P4496" t="s">
        <v>764</v>
      </c>
      <c r="Q4496" t="s">
        <v>4843</v>
      </c>
      <c r="R4496" t="s">
        <v>766</v>
      </c>
      <c r="S4496" t="s">
        <v>4391</v>
      </c>
      <c r="T4496">
        <v>30</v>
      </c>
    </row>
    <row r="4497" spans="1:20" x14ac:dyDescent="0.3">
      <c r="A4497" t="s">
        <v>4339</v>
      </c>
      <c r="B4497" t="str">
        <f>_xlfn.CONCAT(쿼리1[[#This Row],[주문번호]], "-", 쿼리1[[#This Row],[공정명]])</f>
        <v>20241205-1000166493-분단</v>
      </c>
      <c r="C4497">
        <v>4</v>
      </c>
      <c r="D4497" t="s">
        <v>196</v>
      </c>
      <c r="E4497" s="1">
        <v>45631</v>
      </c>
      <c r="F4497" s="1">
        <v>45643</v>
      </c>
      <c r="G4497" s="1">
        <v>45642</v>
      </c>
      <c r="H4497" s="1">
        <v>45656</v>
      </c>
      <c r="I4497" s="1">
        <v>45642</v>
      </c>
      <c r="J4497" t="s">
        <v>31</v>
      </c>
      <c r="K4497" t="s">
        <v>39</v>
      </c>
      <c r="L4497">
        <v>6000</v>
      </c>
      <c r="M4497">
        <v>6000</v>
      </c>
      <c r="N4497">
        <v>-1</v>
      </c>
      <c r="O4497" t="s">
        <v>779</v>
      </c>
      <c r="P4497" t="s">
        <v>780</v>
      </c>
      <c r="Q4497" t="s">
        <v>4340</v>
      </c>
      <c r="R4497" t="s">
        <v>766</v>
      </c>
      <c r="S4497" t="s">
        <v>4391</v>
      </c>
      <c r="T4497">
        <v>30</v>
      </c>
    </row>
    <row r="4498" spans="1:20" x14ac:dyDescent="0.3">
      <c r="A4498" t="s">
        <v>4890</v>
      </c>
      <c r="B4498" t="str">
        <f>_xlfn.CONCAT(쿼리1[[#This Row],[주문번호]], "-", 쿼리1[[#This Row],[공정명]])</f>
        <v>20241017-2000160536-분단</v>
      </c>
      <c r="C4498">
        <v>3</v>
      </c>
      <c r="D4498" t="s">
        <v>196</v>
      </c>
      <c r="E4498" s="1">
        <v>45582</v>
      </c>
      <c r="F4498" s="1">
        <v>45589</v>
      </c>
      <c r="G4498" s="1">
        <v>45588</v>
      </c>
      <c r="H4498" s="1">
        <v>45656</v>
      </c>
      <c r="I4498" s="1">
        <v>45588</v>
      </c>
      <c r="J4498" t="s">
        <v>31</v>
      </c>
      <c r="K4498" t="s">
        <v>39</v>
      </c>
      <c r="L4498">
        <v>18000</v>
      </c>
      <c r="M4498">
        <v>18360</v>
      </c>
      <c r="N4498">
        <v>-1</v>
      </c>
      <c r="O4498" t="s">
        <v>832</v>
      </c>
      <c r="P4498" t="s">
        <v>4635</v>
      </c>
      <c r="Q4498" t="s">
        <v>4636</v>
      </c>
      <c r="R4498" t="s">
        <v>26</v>
      </c>
      <c r="S4498" t="s">
        <v>4391</v>
      </c>
      <c r="T4498">
        <v>360</v>
      </c>
    </row>
    <row r="4499" spans="1:20" x14ac:dyDescent="0.3">
      <c r="A4499" t="s">
        <v>4152</v>
      </c>
      <c r="B4499" t="str">
        <f>_xlfn.CONCAT(쿼리1[[#This Row],[주문번호]], "-", 쿼리1[[#This Row],[공정명]])</f>
        <v>20241104-1120P0015-분단</v>
      </c>
      <c r="C4499">
        <v>4</v>
      </c>
      <c r="D4499" t="s">
        <v>196</v>
      </c>
      <c r="E4499" s="1">
        <v>45600</v>
      </c>
      <c r="F4499" s="1">
        <v>45610</v>
      </c>
      <c r="G4499" s="1">
        <v>45614</v>
      </c>
      <c r="H4499" s="1">
        <v>45656</v>
      </c>
      <c r="I4499" s="1">
        <v>45614</v>
      </c>
      <c r="J4499" t="s">
        <v>31</v>
      </c>
      <c r="K4499" t="s">
        <v>32</v>
      </c>
      <c r="L4499">
        <v>8000</v>
      </c>
      <c r="M4499">
        <v>6000</v>
      </c>
      <c r="N4499">
        <v>4</v>
      </c>
      <c r="O4499" t="s">
        <v>141</v>
      </c>
      <c r="P4499" t="s">
        <v>4153</v>
      </c>
      <c r="Q4499" t="s">
        <v>4154</v>
      </c>
      <c r="R4499" t="s">
        <v>26</v>
      </c>
      <c r="S4499" t="s">
        <v>4391</v>
      </c>
      <c r="T4499">
        <v>32</v>
      </c>
    </row>
    <row r="4500" spans="1:20" x14ac:dyDescent="0.3">
      <c r="A4500" t="s">
        <v>4891</v>
      </c>
      <c r="B4500" t="str">
        <f>_xlfn.CONCAT(쿼리1[[#This Row],[주문번호]], "-", 쿼리1[[#This Row],[공정명]])</f>
        <v>20241105-2000159650-분단</v>
      </c>
      <c r="C4500">
        <v>3</v>
      </c>
      <c r="D4500" t="s">
        <v>196</v>
      </c>
      <c r="E4500" s="1">
        <v>45601</v>
      </c>
      <c r="F4500" s="1">
        <v>45604</v>
      </c>
      <c r="G4500" s="1">
        <v>45621</v>
      </c>
      <c r="H4500" s="1">
        <v>45656</v>
      </c>
      <c r="I4500" s="1">
        <v>45625</v>
      </c>
      <c r="J4500" t="s">
        <v>31</v>
      </c>
      <c r="K4500" t="s">
        <v>32</v>
      </c>
      <c r="L4500">
        <v>120000</v>
      </c>
      <c r="M4500">
        <v>120000</v>
      </c>
      <c r="N4500">
        <v>17</v>
      </c>
      <c r="O4500" t="s">
        <v>4459</v>
      </c>
      <c r="P4500" t="s">
        <v>4694</v>
      </c>
      <c r="Q4500" t="s">
        <v>4695</v>
      </c>
      <c r="R4500" t="s">
        <v>26</v>
      </c>
      <c r="S4500" t="s">
        <v>4391</v>
      </c>
      <c r="T4500">
        <v>240</v>
      </c>
    </row>
    <row r="4501" spans="1:20" x14ac:dyDescent="0.3">
      <c r="A4501" t="s">
        <v>4892</v>
      </c>
      <c r="B4501" t="str">
        <f>_xlfn.CONCAT(쿼리1[[#This Row],[주문번호]], "-", 쿼리1[[#This Row],[공정명]])</f>
        <v>20241107-1000165926-분단</v>
      </c>
      <c r="C4501">
        <v>4</v>
      </c>
      <c r="D4501" t="s">
        <v>196</v>
      </c>
      <c r="E4501" s="1">
        <v>45603</v>
      </c>
      <c r="F4501" s="1">
        <v>45615</v>
      </c>
      <c r="G4501" s="1">
        <v>45614</v>
      </c>
      <c r="H4501" s="1">
        <v>45656</v>
      </c>
      <c r="I4501" s="1">
        <v>45621</v>
      </c>
      <c r="J4501" t="s">
        <v>31</v>
      </c>
      <c r="K4501" t="s">
        <v>39</v>
      </c>
      <c r="L4501">
        <v>30000</v>
      </c>
      <c r="M4501">
        <v>30000</v>
      </c>
      <c r="N4501">
        <v>-1</v>
      </c>
      <c r="O4501" t="s">
        <v>1403</v>
      </c>
      <c r="P4501" t="s">
        <v>1404</v>
      </c>
      <c r="Q4501" t="s">
        <v>4244</v>
      </c>
      <c r="R4501" t="s">
        <v>26</v>
      </c>
      <c r="S4501" t="s">
        <v>4391</v>
      </c>
      <c r="T4501">
        <v>60</v>
      </c>
    </row>
    <row r="4502" spans="1:20" x14ac:dyDescent="0.3">
      <c r="A4502" t="s">
        <v>4155</v>
      </c>
      <c r="B4502" t="str">
        <f>_xlfn.CONCAT(쿼리1[[#This Row],[주문번호]], "-", 쿼리1[[#This Row],[공정명]])</f>
        <v>20241107-1000169398-분단</v>
      </c>
      <c r="C4502">
        <v>4</v>
      </c>
      <c r="D4502" t="s">
        <v>196</v>
      </c>
      <c r="E4502" s="1">
        <v>45603</v>
      </c>
      <c r="F4502" s="1">
        <v>45615</v>
      </c>
      <c r="G4502" s="1">
        <v>45614</v>
      </c>
      <c r="H4502" s="1">
        <v>45656</v>
      </c>
      <c r="I4502" s="1">
        <v>45614</v>
      </c>
      <c r="J4502" t="s">
        <v>31</v>
      </c>
      <c r="K4502" t="s">
        <v>39</v>
      </c>
      <c r="L4502">
        <v>4000</v>
      </c>
      <c r="M4502">
        <v>4000</v>
      </c>
      <c r="N4502">
        <v>-1</v>
      </c>
      <c r="O4502" t="s">
        <v>3853</v>
      </c>
      <c r="P4502" t="s">
        <v>3854</v>
      </c>
      <c r="Q4502" t="s">
        <v>3855</v>
      </c>
      <c r="R4502" t="s">
        <v>26</v>
      </c>
      <c r="S4502" t="s">
        <v>4391</v>
      </c>
      <c r="T4502">
        <v>32</v>
      </c>
    </row>
    <row r="4503" spans="1:20" x14ac:dyDescent="0.3">
      <c r="A4503" t="s">
        <v>4893</v>
      </c>
      <c r="B4503" t="str">
        <f>_xlfn.CONCAT(쿼리1[[#This Row],[주문번호]], "-", 쿼리1[[#This Row],[공정명]])</f>
        <v>20241024-2000160538-분단</v>
      </c>
      <c r="C4503">
        <v>3</v>
      </c>
      <c r="D4503" t="s">
        <v>196</v>
      </c>
      <c r="E4503" s="1">
        <v>45589</v>
      </c>
      <c r="F4503" s="1">
        <v>45596</v>
      </c>
      <c r="G4503" s="1">
        <v>45601</v>
      </c>
      <c r="H4503" s="1">
        <v>45656</v>
      </c>
      <c r="I4503" s="1">
        <v>45601</v>
      </c>
      <c r="J4503" t="s">
        <v>31</v>
      </c>
      <c r="K4503" t="s">
        <v>32</v>
      </c>
      <c r="L4503">
        <v>18000</v>
      </c>
      <c r="M4503">
        <v>18360</v>
      </c>
      <c r="N4503">
        <v>5</v>
      </c>
      <c r="O4503" t="s">
        <v>832</v>
      </c>
      <c r="P4503" t="s">
        <v>4528</v>
      </c>
      <c r="Q4503" t="s">
        <v>4529</v>
      </c>
      <c r="R4503" t="s">
        <v>26</v>
      </c>
      <c r="S4503" t="s">
        <v>4391</v>
      </c>
      <c r="T4503">
        <v>360</v>
      </c>
    </row>
    <row r="4504" spans="1:20" x14ac:dyDescent="0.3">
      <c r="A4504" t="s">
        <v>4894</v>
      </c>
      <c r="B4504" t="str">
        <f>_xlfn.CONCAT(쿼리1[[#This Row],[주문번호]], "-", 쿼리1[[#This Row],[공정명]])</f>
        <v>20241223-1000162808-제대</v>
      </c>
      <c r="C4504">
        <v>4</v>
      </c>
      <c r="D4504" t="s">
        <v>80</v>
      </c>
      <c r="E4504" s="1">
        <v>45649</v>
      </c>
      <c r="F4504" s="1">
        <v>45660</v>
      </c>
      <c r="G4504" s="1"/>
      <c r="H4504" s="1">
        <v>45656</v>
      </c>
      <c r="I4504" s="1">
        <v>45654</v>
      </c>
      <c r="J4504" t="s">
        <v>21</v>
      </c>
      <c r="K4504" t="s">
        <v>282</v>
      </c>
      <c r="L4504">
        <v>20000</v>
      </c>
      <c r="O4504" t="s">
        <v>698</v>
      </c>
      <c r="P4504" t="s">
        <v>4895</v>
      </c>
      <c r="Q4504" t="s">
        <v>4896</v>
      </c>
      <c r="R4504" t="s">
        <v>696</v>
      </c>
      <c r="S4504" t="s">
        <v>256</v>
      </c>
      <c r="T4504">
        <v>20000</v>
      </c>
    </row>
    <row r="4505" spans="1:20" x14ac:dyDescent="0.3">
      <c r="A4505" t="s">
        <v>701</v>
      </c>
      <c r="B4505" t="str">
        <f>_xlfn.CONCAT(쿼리1[[#This Row],[주문번호]], "-", 쿼리1[[#This Row],[공정명]])</f>
        <v>20240904-1000162798-제대</v>
      </c>
      <c r="C4505">
        <v>4</v>
      </c>
      <c r="D4505" t="s">
        <v>80</v>
      </c>
      <c r="E4505" s="1">
        <v>45539</v>
      </c>
      <c r="F4505" s="1">
        <v>45552</v>
      </c>
      <c r="G4505" s="1">
        <v>45547</v>
      </c>
      <c r="H4505" s="1">
        <v>45656</v>
      </c>
      <c r="I4505" s="1">
        <v>45547</v>
      </c>
      <c r="J4505" t="s">
        <v>31</v>
      </c>
      <c r="K4505" t="s">
        <v>39</v>
      </c>
      <c r="L4505">
        <v>26086</v>
      </c>
      <c r="M4505">
        <v>25100</v>
      </c>
      <c r="N4505">
        <v>-5</v>
      </c>
      <c r="O4505" t="s">
        <v>698</v>
      </c>
      <c r="P4505" t="s">
        <v>702</v>
      </c>
      <c r="Q4505" t="s">
        <v>703</v>
      </c>
      <c r="R4505" t="s">
        <v>696</v>
      </c>
      <c r="S4505" t="s">
        <v>256</v>
      </c>
      <c r="T4505">
        <v>26086</v>
      </c>
    </row>
    <row r="4506" spans="1:20" x14ac:dyDescent="0.3">
      <c r="A4506" t="s">
        <v>4897</v>
      </c>
      <c r="B4506" t="str">
        <f>_xlfn.CONCAT(쿼리1[[#This Row],[주문번호]], "-", 쿼리1[[#This Row],[공정명]])</f>
        <v>20241220-1000138445-제대</v>
      </c>
      <c r="C4506">
        <v>2</v>
      </c>
      <c r="D4506" t="s">
        <v>80</v>
      </c>
      <c r="E4506" s="1">
        <v>45646</v>
      </c>
      <c r="F4506" s="1">
        <v>45659</v>
      </c>
      <c r="G4506" s="1"/>
      <c r="H4506" s="1">
        <v>45656</v>
      </c>
      <c r="I4506" s="1">
        <v>45654</v>
      </c>
      <c r="J4506" t="s">
        <v>21</v>
      </c>
      <c r="K4506" t="s">
        <v>282</v>
      </c>
      <c r="L4506">
        <v>15000</v>
      </c>
      <c r="O4506" t="s">
        <v>394</v>
      </c>
      <c r="P4506" t="s">
        <v>596</v>
      </c>
      <c r="Q4506" t="s">
        <v>42</v>
      </c>
      <c r="R4506" t="s">
        <v>1022</v>
      </c>
      <c r="S4506" t="s">
        <v>256</v>
      </c>
      <c r="T4506">
        <v>15000</v>
      </c>
    </row>
    <row r="4507" spans="1:20" x14ac:dyDescent="0.3">
      <c r="A4507" t="s">
        <v>4898</v>
      </c>
      <c r="B4507" t="str">
        <f>_xlfn.CONCAT(쿼리1[[#This Row],[주문번호]], "-", 쿼리1[[#This Row],[공정명]])</f>
        <v>20240903-1000137856-제대</v>
      </c>
      <c r="C4507">
        <v>2</v>
      </c>
      <c r="D4507" t="s">
        <v>80</v>
      </c>
      <c r="E4507" s="1">
        <v>45538</v>
      </c>
      <c r="F4507" s="1">
        <v>45551</v>
      </c>
      <c r="G4507" s="1">
        <v>45575</v>
      </c>
      <c r="H4507" s="1">
        <v>45656</v>
      </c>
      <c r="I4507" s="1">
        <v>45541</v>
      </c>
      <c r="J4507" t="s">
        <v>101</v>
      </c>
      <c r="K4507" t="s">
        <v>32</v>
      </c>
      <c r="L4507">
        <v>34285</v>
      </c>
      <c r="M4507">
        <v>33100</v>
      </c>
      <c r="N4507">
        <v>24</v>
      </c>
      <c r="O4507" t="s">
        <v>394</v>
      </c>
      <c r="P4507" t="s">
        <v>671</v>
      </c>
      <c r="Q4507" t="s">
        <v>42</v>
      </c>
      <c r="R4507" t="s">
        <v>1022</v>
      </c>
      <c r="S4507" t="s">
        <v>256</v>
      </c>
      <c r="T4507">
        <v>34285</v>
      </c>
    </row>
    <row r="4508" spans="1:20" x14ac:dyDescent="0.3">
      <c r="A4508" t="s">
        <v>1027</v>
      </c>
      <c r="B4508" t="str">
        <f>_xlfn.CONCAT(쿼리1[[#This Row],[주문번호]], "-", 쿼리1[[#This Row],[공정명]])</f>
        <v>20240920-1000137857-제대</v>
      </c>
      <c r="C4508">
        <v>2</v>
      </c>
      <c r="D4508" t="s">
        <v>80</v>
      </c>
      <c r="E4508" s="1">
        <v>45555</v>
      </c>
      <c r="F4508" s="1">
        <v>45568</v>
      </c>
      <c r="G4508" s="1">
        <v>45589</v>
      </c>
      <c r="H4508" s="1">
        <v>45656</v>
      </c>
      <c r="I4508" s="1">
        <v>45589</v>
      </c>
      <c r="J4508" t="s">
        <v>31</v>
      </c>
      <c r="K4508" t="s">
        <v>32</v>
      </c>
      <c r="L4508">
        <v>48000</v>
      </c>
      <c r="M4508">
        <v>47045</v>
      </c>
      <c r="N4508">
        <v>21</v>
      </c>
      <c r="O4508" t="s">
        <v>394</v>
      </c>
      <c r="P4508" t="s">
        <v>1021</v>
      </c>
      <c r="Q4508" t="s">
        <v>42</v>
      </c>
      <c r="R4508" t="s">
        <v>1022</v>
      </c>
      <c r="S4508" t="s">
        <v>256</v>
      </c>
      <c r="T4508">
        <v>48000</v>
      </c>
    </row>
    <row r="4509" spans="1:20" x14ac:dyDescent="0.3">
      <c r="A4509" t="s">
        <v>4899</v>
      </c>
      <c r="B4509" t="str">
        <f>_xlfn.CONCAT(쿼리1[[#This Row],[주문번호]], "-", 쿼리1[[#This Row],[공정명]])</f>
        <v>20241010-1000168606-제대</v>
      </c>
      <c r="C4509">
        <v>2</v>
      </c>
      <c r="D4509" t="s">
        <v>80</v>
      </c>
      <c r="E4509" s="1">
        <v>45575</v>
      </c>
      <c r="F4509" s="1">
        <v>45588</v>
      </c>
      <c r="G4509" s="1">
        <v>45587</v>
      </c>
      <c r="H4509" s="1">
        <v>45656</v>
      </c>
      <c r="I4509" s="1">
        <v>45587</v>
      </c>
      <c r="J4509" t="s">
        <v>31</v>
      </c>
      <c r="K4509" t="s">
        <v>39</v>
      </c>
      <c r="L4509">
        <v>48000</v>
      </c>
      <c r="M4509">
        <v>46600</v>
      </c>
      <c r="N4509">
        <v>-1</v>
      </c>
      <c r="O4509" t="s">
        <v>394</v>
      </c>
      <c r="P4509" t="s">
        <v>1927</v>
      </c>
      <c r="Q4509" t="s">
        <v>42</v>
      </c>
      <c r="R4509" t="s">
        <v>1022</v>
      </c>
      <c r="S4509" t="s">
        <v>256</v>
      </c>
      <c r="T4509">
        <v>48000</v>
      </c>
    </row>
    <row r="4510" spans="1:20" x14ac:dyDescent="0.3">
      <c r="A4510" t="s">
        <v>4900</v>
      </c>
      <c r="B4510" t="str">
        <f>_xlfn.CONCAT(쿼리1[[#This Row],[주문번호]], "-", 쿼리1[[#This Row],[공정명]])</f>
        <v>20241104-1000139129-제대</v>
      </c>
      <c r="C4510">
        <v>2</v>
      </c>
      <c r="D4510" t="s">
        <v>80</v>
      </c>
      <c r="E4510" s="1">
        <v>45600</v>
      </c>
      <c r="F4510" s="1">
        <v>45611</v>
      </c>
      <c r="G4510" s="1">
        <v>45616</v>
      </c>
      <c r="H4510" s="1">
        <v>45656</v>
      </c>
      <c r="I4510" s="1">
        <v>45616</v>
      </c>
      <c r="J4510" t="s">
        <v>31</v>
      </c>
      <c r="K4510" t="s">
        <v>32</v>
      </c>
      <c r="L4510">
        <v>18461</v>
      </c>
      <c r="M4510">
        <v>18000</v>
      </c>
      <c r="N4510">
        <v>5</v>
      </c>
      <c r="O4510" t="s">
        <v>394</v>
      </c>
      <c r="P4510" t="s">
        <v>678</v>
      </c>
      <c r="Q4510" t="s">
        <v>42</v>
      </c>
      <c r="R4510" t="s">
        <v>1022</v>
      </c>
      <c r="S4510" t="s">
        <v>256</v>
      </c>
      <c r="T4510">
        <v>18461</v>
      </c>
    </row>
    <row r="4511" spans="1:20" x14ac:dyDescent="0.3">
      <c r="A4511" t="s">
        <v>4901</v>
      </c>
      <c r="B4511" t="str">
        <f>_xlfn.CONCAT(쿼리1[[#This Row],[주문번호]], "-", 쿼리1[[#This Row],[공정명]])</f>
        <v>20240912-131021-제대</v>
      </c>
      <c r="C4511">
        <v>2</v>
      </c>
      <c r="D4511" t="s">
        <v>80</v>
      </c>
      <c r="E4511" s="1">
        <v>45547</v>
      </c>
      <c r="F4511" s="1">
        <v>45562</v>
      </c>
      <c r="G4511" s="1">
        <v>45575</v>
      </c>
      <c r="H4511" s="1">
        <v>45656</v>
      </c>
      <c r="I4511" s="1">
        <v>45575</v>
      </c>
      <c r="J4511" t="s">
        <v>31</v>
      </c>
      <c r="K4511" t="s">
        <v>32</v>
      </c>
      <c r="L4511">
        <v>102857</v>
      </c>
      <c r="M4511">
        <v>198100</v>
      </c>
      <c r="N4511">
        <v>13</v>
      </c>
      <c r="O4511" t="s">
        <v>394</v>
      </c>
      <c r="P4511" t="s">
        <v>671</v>
      </c>
      <c r="Q4511" t="s">
        <v>42</v>
      </c>
      <c r="R4511" t="s">
        <v>1035</v>
      </c>
      <c r="S4511" t="s">
        <v>256</v>
      </c>
      <c r="T4511">
        <v>102857</v>
      </c>
    </row>
    <row r="4512" spans="1:20" x14ac:dyDescent="0.3">
      <c r="A4512" t="s">
        <v>4902</v>
      </c>
      <c r="B4512" t="str">
        <f>_xlfn.CONCAT(쿼리1[[#This Row],[주문번호]], "-", 쿼리1[[#This Row],[공정명]])</f>
        <v>20240912-131022-제대</v>
      </c>
      <c r="C4512">
        <v>2</v>
      </c>
      <c r="D4512" t="s">
        <v>80</v>
      </c>
      <c r="E4512" s="1">
        <v>45547</v>
      </c>
      <c r="F4512" s="1">
        <v>45559</v>
      </c>
      <c r="G4512" s="1">
        <v>45575</v>
      </c>
      <c r="H4512" s="1">
        <v>45656</v>
      </c>
      <c r="I4512" s="1">
        <v>45575</v>
      </c>
      <c r="J4512" t="s">
        <v>31</v>
      </c>
      <c r="K4512" t="s">
        <v>32</v>
      </c>
      <c r="L4512">
        <v>48000</v>
      </c>
      <c r="M4512">
        <v>45500</v>
      </c>
      <c r="N4512">
        <v>16</v>
      </c>
      <c r="O4512" t="s">
        <v>394</v>
      </c>
      <c r="P4512" t="s">
        <v>1021</v>
      </c>
      <c r="Q4512" t="s">
        <v>42</v>
      </c>
      <c r="R4512" t="s">
        <v>1035</v>
      </c>
      <c r="S4512" t="s">
        <v>256</v>
      </c>
      <c r="T4512">
        <v>48000</v>
      </c>
    </row>
    <row r="4513" spans="1:20" x14ac:dyDescent="0.3">
      <c r="A4513" t="s">
        <v>4902</v>
      </c>
      <c r="B4513" t="str">
        <f>_xlfn.CONCAT(쿼리1[[#This Row],[주문번호]], "-", 쿼리1[[#This Row],[공정명]])</f>
        <v>20240912-131022-제대</v>
      </c>
      <c r="C4513">
        <v>2</v>
      </c>
      <c r="D4513" t="s">
        <v>80</v>
      </c>
      <c r="E4513" s="1">
        <v>45547</v>
      </c>
      <c r="F4513" s="1">
        <v>45559</v>
      </c>
      <c r="G4513" s="1">
        <v>45575</v>
      </c>
      <c r="H4513" s="1">
        <v>45656</v>
      </c>
      <c r="I4513" s="1">
        <v>45575</v>
      </c>
      <c r="J4513" t="s">
        <v>31</v>
      </c>
      <c r="K4513" t="s">
        <v>32</v>
      </c>
      <c r="L4513">
        <v>48000</v>
      </c>
      <c r="M4513">
        <v>45500</v>
      </c>
      <c r="N4513">
        <v>16</v>
      </c>
      <c r="O4513" t="s">
        <v>394</v>
      </c>
      <c r="P4513" t="s">
        <v>1021</v>
      </c>
      <c r="Q4513" t="s">
        <v>42</v>
      </c>
      <c r="R4513" t="s">
        <v>1035</v>
      </c>
      <c r="S4513" t="s">
        <v>256</v>
      </c>
      <c r="T4513">
        <v>48000</v>
      </c>
    </row>
    <row r="4514" spans="1:20" x14ac:dyDescent="0.3">
      <c r="A4514" t="s">
        <v>1036</v>
      </c>
      <c r="B4514" t="str">
        <f>_xlfn.CONCAT(쿼리1[[#This Row],[주문번호]], "-", 쿼리1[[#This Row],[공정명]])</f>
        <v>20240912-1619N0040-제대</v>
      </c>
      <c r="C4514">
        <v>2</v>
      </c>
      <c r="D4514" t="s">
        <v>80</v>
      </c>
      <c r="E4514" s="1">
        <v>45547</v>
      </c>
      <c r="F4514" s="1">
        <v>45560</v>
      </c>
      <c r="G4514" s="1">
        <v>45575</v>
      </c>
      <c r="H4514" s="1">
        <v>45656</v>
      </c>
      <c r="I4514" s="1">
        <v>45575</v>
      </c>
      <c r="J4514" t="s">
        <v>31</v>
      </c>
      <c r="K4514" t="s">
        <v>32</v>
      </c>
      <c r="L4514">
        <v>27692</v>
      </c>
      <c r="M4514">
        <v>52390</v>
      </c>
      <c r="N4514">
        <v>15</v>
      </c>
      <c r="O4514" t="s">
        <v>394</v>
      </c>
      <c r="P4514" t="s">
        <v>1032</v>
      </c>
      <c r="Q4514" t="s">
        <v>42</v>
      </c>
      <c r="R4514" t="s">
        <v>1035</v>
      </c>
      <c r="S4514" t="s">
        <v>256</v>
      </c>
      <c r="T4514">
        <v>27692</v>
      </c>
    </row>
    <row r="4515" spans="1:20" x14ac:dyDescent="0.3">
      <c r="A4515" t="s">
        <v>4903</v>
      </c>
      <c r="B4515" t="str">
        <f>_xlfn.CONCAT(쿼리1[[#This Row],[주문번호]], "-", 쿼리1[[#This Row],[공정명]])</f>
        <v>20241223-131022-제대</v>
      </c>
      <c r="C4515">
        <v>2</v>
      </c>
      <c r="D4515" t="s">
        <v>80</v>
      </c>
      <c r="E4515" s="1">
        <v>45649</v>
      </c>
      <c r="F4515" s="1">
        <v>45660</v>
      </c>
      <c r="G4515" s="1"/>
      <c r="H4515" s="1">
        <v>45656</v>
      </c>
      <c r="I4515" s="1">
        <v>45654</v>
      </c>
      <c r="J4515" t="s">
        <v>21</v>
      </c>
      <c r="K4515" t="s">
        <v>282</v>
      </c>
      <c r="L4515">
        <v>48000</v>
      </c>
      <c r="O4515" t="s">
        <v>394</v>
      </c>
      <c r="P4515" t="s">
        <v>1021</v>
      </c>
      <c r="Q4515" t="s">
        <v>42</v>
      </c>
      <c r="R4515" t="s">
        <v>1035</v>
      </c>
      <c r="S4515" t="s">
        <v>256</v>
      </c>
      <c r="T4515">
        <v>48000</v>
      </c>
    </row>
    <row r="4516" spans="1:20" x14ac:dyDescent="0.3">
      <c r="A4516" t="s">
        <v>1037</v>
      </c>
      <c r="B4516" t="str">
        <f>_xlfn.CONCAT(쿼리1[[#This Row],[주문번호]], "-", 쿼리1[[#This Row],[공정명]])</f>
        <v>20241014-1619N0021-제대</v>
      </c>
      <c r="C4516">
        <v>2</v>
      </c>
      <c r="D4516" t="s">
        <v>80</v>
      </c>
      <c r="E4516" s="1">
        <v>45579</v>
      </c>
      <c r="F4516" s="1">
        <v>45590</v>
      </c>
      <c r="G4516" s="1">
        <v>45583</v>
      </c>
      <c r="H4516" s="1">
        <v>45656</v>
      </c>
      <c r="I4516" s="1">
        <v>45583</v>
      </c>
      <c r="J4516" t="s">
        <v>31</v>
      </c>
      <c r="K4516" t="s">
        <v>39</v>
      </c>
      <c r="L4516">
        <v>20000</v>
      </c>
      <c r="M4516">
        <v>19130</v>
      </c>
      <c r="N4516">
        <v>-7</v>
      </c>
      <c r="O4516" t="s">
        <v>394</v>
      </c>
      <c r="P4516" t="s">
        <v>1038</v>
      </c>
      <c r="Q4516" t="s">
        <v>42</v>
      </c>
      <c r="R4516" t="s">
        <v>1035</v>
      </c>
      <c r="S4516" t="s">
        <v>256</v>
      </c>
      <c r="T4516">
        <v>20000</v>
      </c>
    </row>
    <row r="4517" spans="1:20" x14ac:dyDescent="0.3">
      <c r="A4517" t="s">
        <v>4904</v>
      </c>
      <c r="B4517" t="str">
        <f>_xlfn.CONCAT(쿼리1[[#This Row],[주문번호]], "-", 쿼리1[[#This Row],[공정명]])</f>
        <v>20241011-1000151457-제대</v>
      </c>
      <c r="C4517">
        <v>2</v>
      </c>
      <c r="D4517" t="s">
        <v>80</v>
      </c>
      <c r="E4517" s="1">
        <v>45576</v>
      </c>
      <c r="F4517" s="1">
        <v>45589</v>
      </c>
      <c r="G4517" s="1">
        <v>45586</v>
      </c>
      <c r="H4517" s="1">
        <v>45656</v>
      </c>
      <c r="I4517" s="1">
        <v>45586</v>
      </c>
      <c r="J4517" t="s">
        <v>31</v>
      </c>
      <c r="K4517" t="s">
        <v>39</v>
      </c>
      <c r="L4517">
        <v>24000</v>
      </c>
      <c r="M4517">
        <v>22200</v>
      </c>
      <c r="N4517">
        <v>-3</v>
      </c>
      <c r="O4517" t="s">
        <v>91</v>
      </c>
      <c r="P4517" t="s">
        <v>92</v>
      </c>
      <c r="Q4517" t="s">
        <v>42</v>
      </c>
      <c r="R4517" t="s">
        <v>1035</v>
      </c>
      <c r="S4517" t="s">
        <v>256</v>
      </c>
      <c r="T4517">
        <v>24000</v>
      </c>
    </row>
    <row r="4518" spans="1:20" x14ac:dyDescent="0.3">
      <c r="A4518" t="s">
        <v>4905</v>
      </c>
      <c r="B4518" t="str">
        <f>_xlfn.CONCAT(쿼리1[[#This Row],[주문번호]], "-", 쿼리1[[#This Row],[공정명]])</f>
        <v>20241126-131022-제대</v>
      </c>
      <c r="C4518">
        <v>2</v>
      </c>
      <c r="D4518" t="s">
        <v>80</v>
      </c>
      <c r="E4518" s="1">
        <v>45622</v>
      </c>
      <c r="F4518" s="1">
        <v>45635</v>
      </c>
      <c r="G4518" s="1">
        <v>45636</v>
      </c>
      <c r="H4518" s="1">
        <v>45656</v>
      </c>
      <c r="I4518" s="1">
        <v>45636</v>
      </c>
      <c r="J4518" t="s">
        <v>31</v>
      </c>
      <c r="K4518" t="s">
        <v>32</v>
      </c>
      <c r="L4518">
        <v>48000</v>
      </c>
      <c r="M4518">
        <v>46943</v>
      </c>
      <c r="N4518">
        <v>1</v>
      </c>
      <c r="O4518" t="s">
        <v>394</v>
      </c>
      <c r="P4518" t="s">
        <v>1021</v>
      </c>
      <c r="Q4518" t="s">
        <v>42</v>
      </c>
      <c r="R4518" t="s">
        <v>1035</v>
      </c>
      <c r="S4518" t="s">
        <v>256</v>
      </c>
      <c r="T4518">
        <v>48000</v>
      </c>
    </row>
    <row r="4519" spans="1:20" x14ac:dyDescent="0.3">
      <c r="A4519" t="s">
        <v>1041</v>
      </c>
      <c r="B4519" t="str">
        <f>_xlfn.CONCAT(쿼리1[[#This Row],[주문번호]], "-", 쿼리1[[#This Row],[공정명]])</f>
        <v>20240926-131019-제대</v>
      </c>
      <c r="C4519">
        <v>2</v>
      </c>
      <c r="D4519" t="s">
        <v>80</v>
      </c>
      <c r="E4519" s="1">
        <v>45561</v>
      </c>
      <c r="F4519" s="1">
        <v>45574</v>
      </c>
      <c r="G4519" s="1"/>
      <c r="H4519" s="1">
        <v>45656</v>
      </c>
      <c r="I4519" s="1">
        <v>45576</v>
      </c>
      <c r="J4519" t="s">
        <v>21</v>
      </c>
      <c r="K4519" t="s">
        <v>22</v>
      </c>
      <c r="L4519">
        <v>9230</v>
      </c>
      <c r="O4519" t="s">
        <v>394</v>
      </c>
      <c r="P4519" t="s">
        <v>1034</v>
      </c>
      <c r="Q4519" t="s">
        <v>42</v>
      </c>
      <c r="R4519" t="s">
        <v>1035</v>
      </c>
      <c r="S4519" t="s">
        <v>256</v>
      </c>
      <c r="T4519">
        <v>9230</v>
      </c>
    </row>
    <row r="4520" spans="1:20" x14ac:dyDescent="0.3">
      <c r="A4520" t="s">
        <v>4906</v>
      </c>
      <c r="B4520" t="str">
        <f>_xlfn.CONCAT(쿼리1[[#This Row],[주문번호]], "-", 쿼리1[[#This Row],[공정명]])</f>
        <v>20241126-131021-제대</v>
      </c>
      <c r="C4520">
        <v>2</v>
      </c>
      <c r="D4520" t="s">
        <v>80</v>
      </c>
      <c r="E4520" s="1">
        <v>45622</v>
      </c>
      <c r="F4520" s="1">
        <v>45636</v>
      </c>
      <c r="G4520" s="1">
        <v>45632</v>
      </c>
      <c r="H4520" s="1">
        <v>45656</v>
      </c>
      <c r="I4520" s="1">
        <v>45636</v>
      </c>
      <c r="J4520" t="s">
        <v>31</v>
      </c>
      <c r="K4520" t="s">
        <v>39</v>
      </c>
      <c r="L4520">
        <v>51428</v>
      </c>
      <c r="M4520">
        <v>46200</v>
      </c>
      <c r="N4520">
        <v>-4</v>
      </c>
      <c r="O4520" t="s">
        <v>394</v>
      </c>
      <c r="P4520" t="s">
        <v>671</v>
      </c>
      <c r="Q4520" t="s">
        <v>42</v>
      </c>
      <c r="R4520" t="s">
        <v>1035</v>
      </c>
      <c r="S4520" t="s">
        <v>256</v>
      </c>
      <c r="T4520">
        <v>51428</v>
      </c>
    </row>
    <row r="4521" spans="1:20" x14ac:dyDescent="0.3">
      <c r="A4521" t="s">
        <v>4906</v>
      </c>
      <c r="B4521" t="str">
        <f>_xlfn.CONCAT(쿼리1[[#This Row],[주문번호]], "-", 쿼리1[[#This Row],[공정명]])</f>
        <v>20241126-131021-제대</v>
      </c>
      <c r="C4521">
        <v>2</v>
      </c>
      <c r="D4521" t="s">
        <v>80</v>
      </c>
      <c r="E4521" s="1">
        <v>45622</v>
      </c>
      <c r="F4521" s="1">
        <v>45636</v>
      </c>
      <c r="G4521" s="1">
        <v>45636</v>
      </c>
      <c r="H4521" s="1">
        <v>45656</v>
      </c>
      <c r="I4521" s="1">
        <v>45636</v>
      </c>
      <c r="J4521" t="s">
        <v>31</v>
      </c>
      <c r="K4521" t="s">
        <v>39</v>
      </c>
      <c r="L4521">
        <v>51428</v>
      </c>
      <c r="M4521">
        <v>4386</v>
      </c>
      <c r="N4521">
        <v>0</v>
      </c>
      <c r="O4521" t="s">
        <v>394</v>
      </c>
      <c r="P4521" t="s">
        <v>671</v>
      </c>
      <c r="Q4521" t="s">
        <v>42</v>
      </c>
      <c r="R4521" t="s">
        <v>1035</v>
      </c>
      <c r="S4521" t="s">
        <v>256</v>
      </c>
      <c r="T4521">
        <v>51428</v>
      </c>
    </row>
    <row r="4522" spans="1:20" x14ac:dyDescent="0.3">
      <c r="A4522" t="s">
        <v>4907</v>
      </c>
      <c r="B4522" t="str">
        <f>_xlfn.CONCAT(쿼리1[[#This Row],[주문번호]], "-", 쿼리1[[#This Row],[공정명]])</f>
        <v>20241106-1000151457-제대</v>
      </c>
      <c r="C4522">
        <v>2</v>
      </c>
      <c r="D4522" t="s">
        <v>80</v>
      </c>
      <c r="E4522" s="1">
        <v>45602</v>
      </c>
      <c r="F4522" s="1">
        <v>45615</v>
      </c>
      <c r="G4522" s="1">
        <v>45628</v>
      </c>
      <c r="H4522" s="1">
        <v>45656</v>
      </c>
      <c r="I4522" s="1">
        <v>45628</v>
      </c>
      <c r="J4522" t="s">
        <v>31</v>
      </c>
      <c r="K4522" t="s">
        <v>32</v>
      </c>
      <c r="L4522">
        <v>24000</v>
      </c>
      <c r="M4522">
        <v>21700</v>
      </c>
      <c r="N4522">
        <v>13</v>
      </c>
      <c r="O4522" t="s">
        <v>91</v>
      </c>
      <c r="P4522" t="s">
        <v>92</v>
      </c>
      <c r="Q4522" t="s">
        <v>42</v>
      </c>
      <c r="R4522" t="s">
        <v>1035</v>
      </c>
      <c r="S4522" t="s">
        <v>256</v>
      </c>
      <c r="T4522">
        <v>24000</v>
      </c>
    </row>
    <row r="4523" spans="1:20" x14ac:dyDescent="0.3">
      <c r="A4523" t="s">
        <v>4908</v>
      </c>
      <c r="B4523" t="str">
        <f>_xlfn.CONCAT(쿼리1[[#This Row],[주문번호]], "-", 쿼리1[[#This Row],[공정명]])</f>
        <v>20241024-131022-제대</v>
      </c>
      <c r="C4523">
        <v>2</v>
      </c>
      <c r="D4523" t="s">
        <v>80</v>
      </c>
      <c r="E4523" s="1">
        <v>45589</v>
      </c>
      <c r="F4523" s="1">
        <v>45602</v>
      </c>
      <c r="G4523" s="1">
        <v>45603</v>
      </c>
      <c r="H4523" s="1">
        <v>45656</v>
      </c>
      <c r="I4523" s="1">
        <v>45603</v>
      </c>
      <c r="J4523" t="s">
        <v>31</v>
      </c>
      <c r="K4523" t="s">
        <v>32</v>
      </c>
      <c r="L4523">
        <v>48000</v>
      </c>
      <c r="M4523">
        <v>42200</v>
      </c>
      <c r="N4523">
        <v>1</v>
      </c>
      <c r="O4523" t="s">
        <v>394</v>
      </c>
      <c r="P4523" t="s">
        <v>1021</v>
      </c>
      <c r="Q4523" t="s">
        <v>42</v>
      </c>
      <c r="R4523" t="s">
        <v>1035</v>
      </c>
      <c r="S4523" t="s">
        <v>256</v>
      </c>
      <c r="T4523">
        <v>48000</v>
      </c>
    </row>
    <row r="4524" spans="1:20" x14ac:dyDescent="0.3">
      <c r="A4524" t="s">
        <v>4909</v>
      </c>
      <c r="B4524" t="str">
        <f>_xlfn.CONCAT(쿼리1[[#This Row],[주문번호]], "-", 쿼리1[[#This Row],[공정명]])</f>
        <v>20241011-1619N0015-제대</v>
      </c>
      <c r="C4524">
        <v>2</v>
      </c>
      <c r="D4524" t="s">
        <v>80</v>
      </c>
      <c r="E4524" s="1">
        <v>45576</v>
      </c>
      <c r="F4524" s="1">
        <v>45589</v>
      </c>
      <c r="G4524" s="1">
        <v>45601</v>
      </c>
      <c r="H4524" s="1">
        <v>45656</v>
      </c>
      <c r="I4524" s="1">
        <v>45601</v>
      </c>
      <c r="J4524" t="s">
        <v>31</v>
      </c>
      <c r="K4524" t="s">
        <v>32</v>
      </c>
      <c r="L4524">
        <v>20000</v>
      </c>
      <c r="M4524">
        <v>18930</v>
      </c>
      <c r="N4524">
        <v>12</v>
      </c>
      <c r="O4524" t="s">
        <v>91</v>
      </c>
      <c r="P4524" t="s">
        <v>4910</v>
      </c>
      <c r="Q4524" t="s">
        <v>42</v>
      </c>
      <c r="R4524" t="s">
        <v>1035</v>
      </c>
      <c r="S4524" t="s">
        <v>256</v>
      </c>
      <c r="T4524">
        <v>20000</v>
      </c>
    </row>
    <row r="4525" spans="1:20" x14ac:dyDescent="0.3">
      <c r="A4525" t="s">
        <v>4911</v>
      </c>
      <c r="B4525" t="str">
        <f>_xlfn.CONCAT(쿼리1[[#This Row],[주문번호]], "-", 쿼리1[[#This Row],[공정명]])</f>
        <v>20241106-131022-제대</v>
      </c>
      <c r="C4525">
        <v>2</v>
      </c>
      <c r="D4525" t="s">
        <v>80</v>
      </c>
      <c r="E4525" s="1">
        <v>45602</v>
      </c>
      <c r="F4525" s="1">
        <v>45615</v>
      </c>
      <c r="G4525" s="1">
        <v>45616</v>
      </c>
      <c r="H4525" s="1">
        <v>45656</v>
      </c>
      <c r="I4525" s="1">
        <v>45616</v>
      </c>
      <c r="J4525" t="s">
        <v>31</v>
      </c>
      <c r="K4525" t="s">
        <v>32</v>
      </c>
      <c r="L4525">
        <v>48000</v>
      </c>
      <c r="M4525">
        <v>47600</v>
      </c>
      <c r="N4525">
        <v>1</v>
      </c>
      <c r="O4525" t="s">
        <v>394</v>
      </c>
      <c r="P4525" t="s">
        <v>1021</v>
      </c>
      <c r="Q4525" t="s">
        <v>42</v>
      </c>
      <c r="R4525" t="s">
        <v>1035</v>
      </c>
      <c r="S4525" t="s">
        <v>256</v>
      </c>
      <c r="T4525">
        <v>48000</v>
      </c>
    </row>
    <row r="4526" spans="1:20" x14ac:dyDescent="0.3">
      <c r="A4526" t="s">
        <v>4912</v>
      </c>
      <c r="B4526" t="str">
        <f>_xlfn.CONCAT(쿼리1[[#This Row],[주문번호]], "-", 쿼리1[[#This Row],[공정명]])</f>
        <v>20241223-1000139587-제대</v>
      </c>
      <c r="C4526">
        <v>2</v>
      </c>
      <c r="D4526" t="s">
        <v>80</v>
      </c>
      <c r="E4526" s="1">
        <v>45649</v>
      </c>
      <c r="F4526" s="1">
        <v>45660</v>
      </c>
      <c r="G4526" s="1"/>
      <c r="H4526" s="1">
        <v>45656</v>
      </c>
      <c r="I4526" s="1">
        <v>45654</v>
      </c>
      <c r="J4526" t="s">
        <v>31</v>
      </c>
      <c r="K4526" t="s">
        <v>282</v>
      </c>
      <c r="L4526">
        <v>24000</v>
      </c>
      <c r="O4526" t="s">
        <v>394</v>
      </c>
      <c r="P4526" t="s">
        <v>3321</v>
      </c>
      <c r="Q4526" t="s">
        <v>4913</v>
      </c>
      <c r="R4526" t="s">
        <v>1035</v>
      </c>
      <c r="S4526" t="s">
        <v>256</v>
      </c>
      <c r="T4526">
        <v>24000</v>
      </c>
    </row>
    <row r="4527" spans="1:20" x14ac:dyDescent="0.3">
      <c r="A4527" t="s">
        <v>4914</v>
      </c>
      <c r="B4527" t="str">
        <f>_xlfn.CONCAT(쿼리1[[#This Row],[주문번호]], "-", 쿼리1[[#This Row],[공정명]])</f>
        <v>20241106-1619N0015-제대</v>
      </c>
      <c r="C4527">
        <v>2</v>
      </c>
      <c r="D4527" t="s">
        <v>80</v>
      </c>
      <c r="E4527" s="1">
        <v>45602</v>
      </c>
      <c r="F4527" s="1">
        <v>45615</v>
      </c>
      <c r="G4527" s="1">
        <v>45628</v>
      </c>
      <c r="H4527" s="1">
        <v>45656</v>
      </c>
      <c r="I4527" s="1">
        <v>45628</v>
      </c>
      <c r="J4527" t="s">
        <v>31</v>
      </c>
      <c r="K4527" t="s">
        <v>32</v>
      </c>
      <c r="L4527">
        <v>20000</v>
      </c>
      <c r="M4527">
        <v>19500</v>
      </c>
      <c r="N4527">
        <v>13</v>
      </c>
      <c r="O4527" t="s">
        <v>91</v>
      </c>
      <c r="P4527" t="s">
        <v>4910</v>
      </c>
      <c r="Q4527" t="s">
        <v>42</v>
      </c>
      <c r="R4527" t="s">
        <v>1035</v>
      </c>
      <c r="S4527" t="s">
        <v>256</v>
      </c>
      <c r="T4527">
        <v>20000</v>
      </c>
    </row>
    <row r="4528" spans="1:20" x14ac:dyDescent="0.3">
      <c r="A4528" t="s">
        <v>4915</v>
      </c>
      <c r="B4528" t="str">
        <f>_xlfn.CONCAT(쿼리1[[#This Row],[주문번호]], "-", 쿼리1[[#This Row],[공정명]])</f>
        <v>20241126-1000150889-제대</v>
      </c>
      <c r="C4528">
        <v>2</v>
      </c>
      <c r="D4528" t="s">
        <v>80</v>
      </c>
      <c r="E4528" s="1">
        <v>45622</v>
      </c>
      <c r="F4528" s="1">
        <v>45636</v>
      </c>
      <c r="G4528" s="1">
        <v>45637</v>
      </c>
      <c r="H4528" s="1">
        <v>45656</v>
      </c>
      <c r="I4528" s="1">
        <v>45637</v>
      </c>
      <c r="J4528" t="s">
        <v>31</v>
      </c>
      <c r="K4528" t="s">
        <v>32</v>
      </c>
      <c r="L4528">
        <v>30000</v>
      </c>
      <c r="M4528">
        <v>29100</v>
      </c>
      <c r="N4528">
        <v>1</v>
      </c>
      <c r="O4528" t="s">
        <v>91</v>
      </c>
      <c r="P4528" t="s">
        <v>1043</v>
      </c>
      <c r="Q4528" t="s">
        <v>42</v>
      </c>
      <c r="R4528" t="s">
        <v>1035</v>
      </c>
      <c r="S4528" t="s">
        <v>256</v>
      </c>
      <c r="T4528">
        <v>30000</v>
      </c>
    </row>
    <row r="4529" spans="1:20" x14ac:dyDescent="0.3">
      <c r="A4529" t="s">
        <v>4916</v>
      </c>
      <c r="B4529" t="str">
        <f>_xlfn.CONCAT(쿼리1[[#This Row],[주문번호]], "-", 쿼리1[[#This Row],[공정명]])</f>
        <v>20241223-131021-제대</v>
      </c>
      <c r="C4529">
        <v>2</v>
      </c>
      <c r="D4529" t="s">
        <v>80</v>
      </c>
      <c r="E4529" s="1">
        <v>45649</v>
      </c>
      <c r="F4529" s="1">
        <v>45664</v>
      </c>
      <c r="G4529" s="1"/>
      <c r="H4529" s="1">
        <v>45656</v>
      </c>
      <c r="I4529" s="1">
        <v>45654</v>
      </c>
      <c r="J4529" t="s">
        <v>21</v>
      </c>
      <c r="K4529" t="s">
        <v>282</v>
      </c>
      <c r="L4529">
        <v>68571</v>
      </c>
      <c r="O4529" t="s">
        <v>394</v>
      </c>
      <c r="P4529" t="s">
        <v>671</v>
      </c>
      <c r="Q4529" t="s">
        <v>42</v>
      </c>
      <c r="R4529" t="s">
        <v>1035</v>
      </c>
      <c r="S4529" t="s">
        <v>256</v>
      </c>
      <c r="T4529">
        <v>68571</v>
      </c>
    </row>
    <row r="4530" spans="1:20" x14ac:dyDescent="0.3">
      <c r="A4530" t="s">
        <v>4917</v>
      </c>
      <c r="B4530" t="str">
        <f>_xlfn.CONCAT(쿼리1[[#This Row],[주문번호]], "-", 쿼리1[[#This Row],[공정명]])</f>
        <v>20241219-1318P0145-제대</v>
      </c>
      <c r="C4530">
        <v>4</v>
      </c>
      <c r="D4530" t="s">
        <v>80</v>
      </c>
      <c r="E4530" s="1">
        <v>45645</v>
      </c>
      <c r="F4530" s="1">
        <v>45658</v>
      </c>
      <c r="G4530" s="1"/>
      <c r="H4530" s="1">
        <v>45656</v>
      </c>
      <c r="I4530" s="1">
        <v>45652</v>
      </c>
      <c r="J4530" t="s">
        <v>21</v>
      </c>
      <c r="K4530" t="s">
        <v>282</v>
      </c>
      <c r="L4530">
        <v>60000</v>
      </c>
      <c r="O4530" t="s">
        <v>559</v>
      </c>
      <c r="P4530" t="s">
        <v>2159</v>
      </c>
      <c r="Q4530" t="s">
        <v>4918</v>
      </c>
      <c r="R4530" t="s">
        <v>4680</v>
      </c>
      <c r="S4530" t="s">
        <v>256</v>
      </c>
      <c r="T4530">
        <v>60000</v>
      </c>
    </row>
    <row r="4531" spans="1:20" x14ac:dyDescent="0.3">
      <c r="A4531" t="s">
        <v>4919</v>
      </c>
      <c r="B4531" t="str">
        <f>_xlfn.CONCAT(쿼리1[[#This Row],[주문번호]], "-", 쿼리1[[#This Row],[공정명]])</f>
        <v>20241024-1318P0145-제대</v>
      </c>
      <c r="C4531">
        <v>4</v>
      </c>
      <c r="D4531" t="s">
        <v>80</v>
      </c>
      <c r="E4531" s="1">
        <v>45589</v>
      </c>
      <c r="F4531" s="1">
        <v>45602</v>
      </c>
      <c r="G4531" s="1">
        <v>45604</v>
      </c>
      <c r="H4531" s="1">
        <v>45656</v>
      </c>
      <c r="I4531" s="1">
        <v>45604</v>
      </c>
      <c r="J4531" t="s">
        <v>31</v>
      </c>
      <c r="K4531" t="s">
        <v>32</v>
      </c>
      <c r="L4531">
        <v>60000</v>
      </c>
      <c r="M4531">
        <v>56500</v>
      </c>
      <c r="N4531">
        <v>2</v>
      </c>
      <c r="O4531" t="s">
        <v>559</v>
      </c>
      <c r="P4531" t="s">
        <v>2159</v>
      </c>
      <c r="Q4531" t="s">
        <v>4918</v>
      </c>
      <c r="R4531" t="s">
        <v>4680</v>
      </c>
      <c r="S4531" t="s">
        <v>256</v>
      </c>
      <c r="T4531">
        <v>60000</v>
      </c>
    </row>
    <row r="4532" spans="1:20" x14ac:dyDescent="0.3">
      <c r="A4532" t="s">
        <v>4920</v>
      </c>
      <c r="B4532" t="str">
        <f>_xlfn.CONCAT(쿼리1[[#This Row],[주문번호]], "-", 쿼리1[[#This Row],[공정명]])</f>
        <v>20240924-1000136058-제대</v>
      </c>
      <c r="C4532">
        <v>2</v>
      </c>
      <c r="D4532" t="s">
        <v>80</v>
      </c>
      <c r="E4532" s="1">
        <v>45559</v>
      </c>
      <c r="F4532" s="1">
        <v>45572</v>
      </c>
      <c r="G4532" s="1">
        <v>45575</v>
      </c>
      <c r="H4532" s="1">
        <v>45656</v>
      </c>
      <c r="I4532" s="1">
        <v>45575</v>
      </c>
      <c r="J4532" t="s">
        <v>31</v>
      </c>
      <c r="K4532" t="s">
        <v>32</v>
      </c>
      <c r="L4532">
        <v>17142</v>
      </c>
      <c r="M4532">
        <v>16200</v>
      </c>
      <c r="N4532">
        <v>3</v>
      </c>
      <c r="O4532" t="s">
        <v>394</v>
      </c>
      <c r="P4532" t="s">
        <v>671</v>
      </c>
      <c r="Q4532" t="s">
        <v>42</v>
      </c>
      <c r="R4532" t="s">
        <v>2302</v>
      </c>
      <c r="S4532" t="s">
        <v>256</v>
      </c>
      <c r="T4532">
        <v>17142</v>
      </c>
    </row>
    <row r="4533" spans="1:20" x14ac:dyDescent="0.3">
      <c r="A4533" t="s">
        <v>4920</v>
      </c>
      <c r="B4533" t="str">
        <f>_xlfn.CONCAT(쿼리1[[#This Row],[주문번호]], "-", 쿼리1[[#This Row],[공정명]])</f>
        <v>20240924-1000136058-제대</v>
      </c>
      <c r="C4533">
        <v>2</v>
      </c>
      <c r="D4533" t="s">
        <v>80</v>
      </c>
      <c r="E4533" s="1">
        <v>45559</v>
      </c>
      <c r="F4533" s="1">
        <v>45572</v>
      </c>
      <c r="G4533" s="1">
        <v>45569</v>
      </c>
      <c r="H4533" s="1">
        <v>45656</v>
      </c>
      <c r="I4533" s="1">
        <v>45575</v>
      </c>
      <c r="J4533" t="s">
        <v>31</v>
      </c>
      <c r="K4533" t="s">
        <v>39</v>
      </c>
      <c r="L4533">
        <v>17142</v>
      </c>
      <c r="M4533">
        <v>16200</v>
      </c>
      <c r="N4533">
        <v>-3</v>
      </c>
      <c r="O4533" t="s">
        <v>394</v>
      </c>
      <c r="P4533" t="s">
        <v>671</v>
      </c>
      <c r="Q4533" t="s">
        <v>42</v>
      </c>
      <c r="R4533" t="s">
        <v>2302</v>
      </c>
      <c r="S4533" t="s">
        <v>256</v>
      </c>
      <c r="T4533">
        <v>17142</v>
      </c>
    </row>
    <row r="4534" spans="1:20" x14ac:dyDescent="0.3">
      <c r="A4534" t="s">
        <v>4921</v>
      </c>
      <c r="B4534" t="str">
        <f>_xlfn.CONCAT(쿼리1[[#This Row],[주문번호]], "-", 쿼리1[[#This Row],[공정명]])</f>
        <v>20240924-1000150070-제대</v>
      </c>
      <c r="C4534">
        <v>2</v>
      </c>
      <c r="D4534" t="s">
        <v>80</v>
      </c>
      <c r="E4534" s="1">
        <v>45559</v>
      </c>
      <c r="F4534" s="1">
        <v>45572</v>
      </c>
      <c r="G4534" s="1">
        <v>45575</v>
      </c>
      <c r="H4534" s="1">
        <v>45656</v>
      </c>
      <c r="I4534" s="1">
        <v>45575</v>
      </c>
      <c r="J4534" t="s">
        <v>31</v>
      </c>
      <c r="K4534" t="s">
        <v>32</v>
      </c>
      <c r="L4534">
        <v>24000</v>
      </c>
      <c r="M4534">
        <v>23300</v>
      </c>
      <c r="N4534">
        <v>3</v>
      </c>
      <c r="O4534" t="s">
        <v>394</v>
      </c>
      <c r="P4534" t="s">
        <v>1021</v>
      </c>
      <c r="Q4534" t="s">
        <v>42</v>
      </c>
      <c r="R4534" t="s">
        <v>2302</v>
      </c>
      <c r="S4534" t="s">
        <v>256</v>
      </c>
      <c r="T4534">
        <v>24000</v>
      </c>
    </row>
    <row r="4535" spans="1:20" x14ac:dyDescent="0.3">
      <c r="A4535" t="s">
        <v>4921</v>
      </c>
      <c r="B4535" t="str">
        <f>_xlfn.CONCAT(쿼리1[[#This Row],[주문번호]], "-", 쿼리1[[#This Row],[공정명]])</f>
        <v>20240924-1000150070-제대</v>
      </c>
      <c r="C4535">
        <v>2</v>
      </c>
      <c r="D4535" t="s">
        <v>80</v>
      </c>
      <c r="E4535" s="1">
        <v>45559</v>
      </c>
      <c r="F4535" s="1">
        <v>45572</v>
      </c>
      <c r="G4535" s="1">
        <v>45569</v>
      </c>
      <c r="H4535" s="1">
        <v>45656</v>
      </c>
      <c r="I4535" s="1">
        <v>45575</v>
      </c>
      <c r="J4535" t="s">
        <v>31</v>
      </c>
      <c r="K4535" t="s">
        <v>39</v>
      </c>
      <c r="L4535">
        <v>24000</v>
      </c>
      <c r="M4535">
        <v>23300</v>
      </c>
      <c r="N4535">
        <v>-3</v>
      </c>
      <c r="O4535" t="s">
        <v>394</v>
      </c>
      <c r="P4535" t="s">
        <v>1021</v>
      </c>
      <c r="Q4535" t="s">
        <v>42</v>
      </c>
      <c r="R4535" t="s">
        <v>2302</v>
      </c>
      <c r="S4535" t="s">
        <v>256</v>
      </c>
      <c r="T4535">
        <v>24000</v>
      </c>
    </row>
    <row r="4536" spans="1:20" x14ac:dyDescent="0.3">
      <c r="A4536" t="s">
        <v>4922</v>
      </c>
      <c r="B4536" t="str">
        <f>_xlfn.CONCAT(쿼리1[[#This Row],[주문번호]], "-", 쿼리1[[#This Row],[공정명]])</f>
        <v>20241217-1000150070-제대</v>
      </c>
      <c r="C4536">
        <v>2</v>
      </c>
      <c r="D4536" t="s">
        <v>80</v>
      </c>
      <c r="E4536" s="1">
        <v>45643</v>
      </c>
      <c r="F4536" s="1">
        <v>45656</v>
      </c>
      <c r="G4536" s="1"/>
      <c r="H4536" s="1">
        <v>45656</v>
      </c>
      <c r="I4536" s="1">
        <v>45649</v>
      </c>
      <c r="J4536" t="s">
        <v>21</v>
      </c>
      <c r="K4536" t="s">
        <v>282</v>
      </c>
      <c r="L4536">
        <v>24000</v>
      </c>
      <c r="O4536" t="s">
        <v>394</v>
      </c>
      <c r="P4536" t="s">
        <v>1021</v>
      </c>
      <c r="Q4536" t="s">
        <v>42</v>
      </c>
      <c r="R4536" t="s">
        <v>2302</v>
      </c>
      <c r="S4536" t="s">
        <v>256</v>
      </c>
      <c r="T4536">
        <v>24000</v>
      </c>
    </row>
    <row r="4537" spans="1:20" x14ac:dyDescent="0.3">
      <c r="A4537" t="s">
        <v>4923</v>
      </c>
      <c r="B4537" t="str">
        <f>_xlfn.CONCAT(쿼리1[[#This Row],[주문번호]], "-", 쿼리1[[#This Row],[공정명]])</f>
        <v>20241217-1000136058-제대</v>
      </c>
      <c r="C4537">
        <v>2</v>
      </c>
      <c r="D4537" t="s">
        <v>80</v>
      </c>
      <c r="E4537" s="1">
        <v>45643</v>
      </c>
      <c r="F4537" s="1">
        <v>45656</v>
      </c>
      <c r="G4537" s="1"/>
      <c r="H4537" s="1">
        <v>45656</v>
      </c>
      <c r="I4537" s="1">
        <v>45649</v>
      </c>
      <c r="J4537" t="s">
        <v>21</v>
      </c>
      <c r="K4537" t="s">
        <v>282</v>
      </c>
      <c r="L4537">
        <v>34285</v>
      </c>
      <c r="O4537" t="s">
        <v>394</v>
      </c>
      <c r="P4537" t="s">
        <v>671</v>
      </c>
      <c r="Q4537" t="s">
        <v>42</v>
      </c>
      <c r="R4537" t="s">
        <v>2302</v>
      </c>
      <c r="S4537" t="s">
        <v>256</v>
      </c>
      <c r="T4537">
        <v>34285</v>
      </c>
    </row>
    <row r="4538" spans="1:20" x14ac:dyDescent="0.3">
      <c r="A4538" t="s">
        <v>4924</v>
      </c>
      <c r="B4538" t="str">
        <f>_xlfn.CONCAT(쿼리1[[#This Row],[주문번호]], "-", 쿼리1[[#This Row],[공정명]])</f>
        <v>20241017-1220N0066-제대</v>
      </c>
      <c r="C4538">
        <v>2</v>
      </c>
      <c r="D4538" t="s">
        <v>80</v>
      </c>
      <c r="E4538" s="1">
        <v>45582</v>
      </c>
      <c r="F4538" s="1">
        <v>45595</v>
      </c>
      <c r="G4538" s="1">
        <v>45601</v>
      </c>
      <c r="H4538" s="1">
        <v>45656</v>
      </c>
      <c r="I4538" s="1">
        <v>45601</v>
      </c>
      <c r="J4538" t="s">
        <v>31</v>
      </c>
      <c r="K4538" t="s">
        <v>32</v>
      </c>
      <c r="L4538">
        <v>9230</v>
      </c>
      <c r="M4538">
        <v>8970</v>
      </c>
      <c r="N4538">
        <v>6</v>
      </c>
      <c r="O4538" t="s">
        <v>394</v>
      </c>
      <c r="P4538" t="s">
        <v>3199</v>
      </c>
      <c r="Q4538" t="s">
        <v>42</v>
      </c>
      <c r="R4538" t="s">
        <v>2302</v>
      </c>
      <c r="S4538" t="s">
        <v>256</v>
      </c>
      <c r="T4538">
        <v>9230</v>
      </c>
    </row>
    <row r="4539" spans="1:20" x14ac:dyDescent="0.3">
      <c r="A4539" t="s">
        <v>4925</v>
      </c>
      <c r="B4539" t="str">
        <f>_xlfn.CONCAT(쿼리1[[#This Row],[주문번호]], "-", 쿼리1[[#This Row],[공정명]])</f>
        <v>20241017-1000150069-제대</v>
      </c>
      <c r="C4539">
        <v>2</v>
      </c>
      <c r="D4539" t="s">
        <v>80</v>
      </c>
      <c r="E4539" s="1">
        <v>45582</v>
      </c>
      <c r="F4539" s="1">
        <v>45595</v>
      </c>
      <c r="G4539" s="1">
        <v>45601</v>
      </c>
      <c r="H4539" s="1">
        <v>45656</v>
      </c>
      <c r="I4539" s="1">
        <v>45601</v>
      </c>
      <c r="J4539" t="s">
        <v>31</v>
      </c>
      <c r="K4539" t="s">
        <v>32</v>
      </c>
      <c r="L4539">
        <v>9230</v>
      </c>
      <c r="M4539">
        <v>9100</v>
      </c>
      <c r="N4539">
        <v>6</v>
      </c>
      <c r="O4539" t="s">
        <v>394</v>
      </c>
      <c r="P4539" t="s">
        <v>4926</v>
      </c>
      <c r="Q4539" t="s">
        <v>42</v>
      </c>
      <c r="R4539" t="s">
        <v>2302</v>
      </c>
      <c r="S4539" t="s">
        <v>256</v>
      </c>
      <c r="T4539">
        <v>9230</v>
      </c>
    </row>
    <row r="4540" spans="1:20" x14ac:dyDescent="0.3">
      <c r="A4540" t="s">
        <v>4927</v>
      </c>
      <c r="B4540" t="str">
        <f>_xlfn.CONCAT(쿼리1[[#This Row],[주문번호]], "-", 쿼리1[[#This Row],[공정명]])</f>
        <v>20240926-1000148794-제대</v>
      </c>
      <c r="C4540">
        <v>4</v>
      </c>
      <c r="D4540" t="s">
        <v>80</v>
      </c>
      <c r="E4540" s="1">
        <v>45561</v>
      </c>
      <c r="F4540" s="1">
        <v>45574</v>
      </c>
      <c r="G4540" s="1">
        <v>45575</v>
      </c>
      <c r="H4540" s="1">
        <v>45656</v>
      </c>
      <c r="I4540" s="1">
        <v>45575</v>
      </c>
      <c r="J4540" t="s">
        <v>31</v>
      </c>
      <c r="K4540" t="s">
        <v>32</v>
      </c>
      <c r="L4540">
        <v>26086</v>
      </c>
      <c r="M4540">
        <v>24910</v>
      </c>
      <c r="N4540">
        <v>1</v>
      </c>
      <c r="O4540" t="s">
        <v>91</v>
      </c>
      <c r="P4540" t="s">
        <v>2647</v>
      </c>
      <c r="Q4540" t="s">
        <v>4928</v>
      </c>
      <c r="R4540" t="s">
        <v>4929</v>
      </c>
      <c r="S4540" t="s">
        <v>256</v>
      </c>
      <c r="T4540">
        <v>26086</v>
      </c>
    </row>
    <row r="4541" spans="1:20" x14ac:dyDescent="0.3">
      <c r="A4541" t="s">
        <v>4927</v>
      </c>
      <c r="B4541" t="str">
        <f>_xlfn.CONCAT(쿼리1[[#This Row],[주문번호]], "-", 쿼리1[[#This Row],[공정명]])</f>
        <v>20240926-1000148794-제대</v>
      </c>
      <c r="C4541">
        <v>4</v>
      </c>
      <c r="D4541" t="s">
        <v>80</v>
      </c>
      <c r="E4541" s="1">
        <v>45561</v>
      </c>
      <c r="F4541" s="1">
        <v>45574</v>
      </c>
      <c r="G4541" s="1">
        <v>45573</v>
      </c>
      <c r="H4541" s="1">
        <v>45656</v>
      </c>
      <c r="I4541" s="1">
        <v>45575</v>
      </c>
      <c r="J4541" t="s">
        <v>31</v>
      </c>
      <c r="K4541" t="s">
        <v>39</v>
      </c>
      <c r="L4541">
        <v>26086</v>
      </c>
      <c r="M4541">
        <v>24910</v>
      </c>
      <c r="N4541">
        <v>-1</v>
      </c>
      <c r="O4541" t="s">
        <v>91</v>
      </c>
      <c r="P4541" t="s">
        <v>2647</v>
      </c>
      <c r="Q4541" t="s">
        <v>4928</v>
      </c>
      <c r="R4541" t="s">
        <v>4929</v>
      </c>
      <c r="S4541" t="s">
        <v>256</v>
      </c>
      <c r="T4541">
        <v>26086</v>
      </c>
    </row>
    <row r="4542" spans="1:20" x14ac:dyDescent="0.3">
      <c r="A4542" t="s">
        <v>4930</v>
      </c>
      <c r="B4542" t="str">
        <f>_xlfn.CONCAT(쿼리1[[#This Row],[주문번호]], "-", 쿼리1[[#This Row],[공정명]])</f>
        <v>20241121-1000148794-제대</v>
      </c>
      <c r="C4542">
        <v>4</v>
      </c>
      <c r="D4542" t="s">
        <v>80</v>
      </c>
      <c r="E4542" s="1">
        <v>45617</v>
      </c>
      <c r="F4542" s="1">
        <v>45630</v>
      </c>
      <c r="G4542" s="1">
        <v>45632</v>
      </c>
      <c r="H4542" s="1">
        <v>45656</v>
      </c>
      <c r="I4542" s="1">
        <v>45632</v>
      </c>
      <c r="J4542" t="s">
        <v>31</v>
      </c>
      <c r="K4542" t="s">
        <v>32</v>
      </c>
      <c r="L4542">
        <v>26086</v>
      </c>
      <c r="M4542">
        <v>24700</v>
      </c>
      <c r="N4542">
        <v>2</v>
      </c>
      <c r="O4542" t="s">
        <v>91</v>
      </c>
      <c r="P4542" t="s">
        <v>2647</v>
      </c>
      <c r="Q4542" t="s">
        <v>4928</v>
      </c>
      <c r="R4542" t="s">
        <v>4929</v>
      </c>
      <c r="S4542" t="s">
        <v>256</v>
      </c>
      <c r="T4542">
        <v>26086</v>
      </c>
    </row>
    <row r="4543" spans="1:20" x14ac:dyDescent="0.3">
      <c r="A4543" t="s">
        <v>4785</v>
      </c>
      <c r="B4543" t="str">
        <f>_xlfn.CONCAT(쿼리1[[#This Row],[주문번호]], "-", 쿼리1[[#This Row],[공정명]])</f>
        <v>20241128-1000161004-합지</v>
      </c>
      <c r="C4543">
        <v>3</v>
      </c>
      <c r="D4543" t="s">
        <v>60</v>
      </c>
      <c r="E4543" s="1">
        <v>45624</v>
      </c>
      <c r="F4543" s="1">
        <v>45635</v>
      </c>
      <c r="G4543" s="1">
        <v>45636</v>
      </c>
      <c r="H4543" s="1">
        <v>45656</v>
      </c>
      <c r="I4543" s="1">
        <v>45640</v>
      </c>
      <c r="J4543" t="s">
        <v>31</v>
      </c>
      <c r="K4543" t="s">
        <v>32</v>
      </c>
      <c r="L4543">
        <v>6000</v>
      </c>
      <c r="M4543">
        <v>6000</v>
      </c>
      <c r="N4543">
        <v>1</v>
      </c>
      <c r="O4543" t="s">
        <v>763</v>
      </c>
      <c r="P4543" t="s">
        <v>764</v>
      </c>
      <c r="Q4543" t="s">
        <v>4698</v>
      </c>
      <c r="R4543" t="s">
        <v>766</v>
      </c>
      <c r="S4543" t="s">
        <v>3709</v>
      </c>
      <c r="T4543">
        <v>30</v>
      </c>
    </row>
    <row r="4544" spans="1:20" x14ac:dyDescent="0.3">
      <c r="A4544" t="s">
        <v>4183</v>
      </c>
      <c r="B4544" t="str">
        <f>_xlfn.CONCAT(쿼리1[[#This Row],[주문번호]], "-", 쿼리1[[#This Row],[공정명]])</f>
        <v>20241128-1000164775-합지</v>
      </c>
      <c r="C4544">
        <v>3</v>
      </c>
      <c r="D4544" t="s">
        <v>60</v>
      </c>
      <c r="E4544" s="1">
        <v>45624</v>
      </c>
      <c r="F4544" s="1">
        <v>45635</v>
      </c>
      <c r="G4544" s="1">
        <v>45631</v>
      </c>
      <c r="H4544" s="1">
        <v>45656</v>
      </c>
      <c r="I4544" s="1">
        <v>45636</v>
      </c>
      <c r="J4544" t="s">
        <v>31</v>
      </c>
      <c r="K4544" t="s">
        <v>39</v>
      </c>
      <c r="L4544">
        <v>6000</v>
      </c>
      <c r="M4544">
        <v>6000</v>
      </c>
      <c r="N4544">
        <v>-4</v>
      </c>
      <c r="O4544" t="s">
        <v>763</v>
      </c>
      <c r="P4544" t="s">
        <v>764</v>
      </c>
      <c r="Q4544" t="s">
        <v>4184</v>
      </c>
      <c r="R4544" t="s">
        <v>766</v>
      </c>
      <c r="S4544" t="s">
        <v>3709</v>
      </c>
      <c r="T4544">
        <v>30</v>
      </c>
    </row>
    <row r="4545" spans="1:20" x14ac:dyDescent="0.3">
      <c r="A4545" t="s">
        <v>2442</v>
      </c>
      <c r="B4545" t="str">
        <f>_xlfn.CONCAT(쿼리1[[#This Row],[주문번호]], "-", 쿼리1[[#This Row],[공정명]])</f>
        <v>20241104-1000158450-합지</v>
      </c>
      <c r="C4545">
        <v>1</v>
      </c>
      <c r="D4545" t="s">
        <v>60</v>
      </c>
      <c r="E4545" s="1">
        <v>45600</v>
      </c>
      <c r="F4545" s="1">
        <v>45609</v>
      </c>
      <c r="G4545" s="1">
        <v>45605</v>
      </c>
      <c r="H4545" s="1">
        <v>45656</v>
      </c>
      <c r="I4545" s="1">
        <v>45610</v>
      </c>
      <c r="J4545" t="s">
        <v>31</v>
      </c>
      <c r="K4545" t="s">
        <v>39</v>
      </c>
      <c r="L4545">
        <v>6000</v>
      </c>
      <c r="M4545">
        <v>6000</v>
      </c>
      <c r="N4545">
        <v>-4</v>
      </c>
      <c r="O4545" t="s">
        <v>394</v>
      </c>
      <c r="P4545" t="s">
        <v>1032</v>
      </c>
      <c r="Q4545" t="s">
        <v>42</v>
      </c>
      <c r="R4545" t="s">
        <v>2441</v>
      </c>
      <c r="S4545" t="s">
        <v>3709</v>
      </c>
      <c r="T4545">
        <v>9230</v>
      </c>
    </row>
    <row r="4546" spans="1:20" x14ac:dyDescent="0.3">
      <c r="A4546" t="s">
        <v>3275</v>
      </c>
      <c r="B4546" t="str">
        <f>_xlfn.CONCAT(쿼리1[[#This Row],[주문번호]], "-", 쿼리1[[#This Row],[공정명]])</f>
        <v>20241203-1000169883-합지</v>
      </c>
      <c r="C4546">
        <v>1</v>
      </c>
      <c r="D4546" t="s">
        <v>60</v>
      </c>
      <c r="E4546" s="1">
        <v>45629</v>
      </c>
      <c r="F4546" s="1">
        <v>45638</v>
      </c>
      <c r="G4546" s="1">
        <v>45638</v>
      </c>
      <c r="H4546" s="1">
        <v>45656</v>
      </c>
      <c r="I4546" s="1">
        <v>45649</v>
      </c>
      <c r="J4546" t="s">
        <v>31</v>
      </c>
      <c r="K4546" t="s">
        <v>39</v>
      </c>
      <c r="L4546">
        <v>12000</v>
      </c>
      <c r="M4546">
        <v>12000</v>
      </c>
      <c r="N4546">
        <v>0</v>
      </c>
      <c r="O4546" t="s">
        <v>3276</v>
      </c>
      <c r="P4546" t="s">
        <v>3277</v>
      </c>
      <c r="Q4546" t="s">
        <v>42</v>
      </c>
      <c r="R4546" t="s">
        <v>3274</v>
      </c>
      <c r="S4546" t="s">
        <v>3709</v>
      </c>
      <c r="T4546">
        <v>41379</v>
      </c>
    </row>
    <row r="4547" spans="1:20" x14ac:dyDescent="0.3">
      <c r="A4547" t="s">
        <v>4931</v>
      </c>
      <c r="B4547" t="str">
        <f>_xlfn.CONCAT(쿼리1[[#This Row],[주문번호]], "-", 쿼리1[[#This Row],[공정명]])</f>
        <v>20241119-1000161252-합지</v>
      </c>
      <c r="C4547">
        <v>3</v>
      </c>
      <c r="D4547" t="s">
        <v>60</v>
      </c>
      <c r="E4547" s="1">
        <v>45615</v>
      </c>
      <c r="F4547" s="1">
        <v>45623</v>
      </c>
      <c r="G4547" s="1">
        <v>45621</v>
      </c>
      <c r="H4547" s="1">
        <v>45656</v>
      </c>
      <c r="I4547" s="1">
        <v>45624</v>
      </c>
      <c r="J4547" t="s">
        <v>31</v>
      </c>
      <c r="K4547" t="s">
        <v>39</v>
      </c>
      <c r="L4547">
        <v>4000</v>
      </c>
      <c r="M4547">
        <v>3500</v>
      </c>
      <c r="N4547">
        <v>-2</v>
      </c>
      <c r="O4547" t="s">
        <v>2694</v>
      </c>
      <c r="P4547" t="s">
        <v>4932</v>
      </c>
      <c r="Q4547" t="s">
        <v>4933</v>
      </c>
      <c r="R4547" t="s">
        <v>64</v>
      </c>
      <c r="S4547" t="s">
        <v>3709</v>
      </c>
      <c r="T4547">
        <v>16</v>
      </c>
    </row>
    <row r="4548" spans="1:20" x14ac:dyDescent="0.3">
      <c r="A4548" t="s">
        <v>4866</v>
      </c>
      <c r="B4548" t="str">
        <f>_xlfn.CONCAT(쿼리1[[#This Row],[주문번호]], "-", 쿼리1[[#This Row],[공정명]])</f>
        <v>20241112-1000161054-합지</v>
      </c>
      <c r="C4548">
        <v>3</v>
      </c>
      <c r="D4548" t="s">
        <v>60</v>
      </c>
      <c r="E4548" s="1">
        <v>45608</v>
      </c>
      <c r="F4548" s="1">
        <v>45617</v>
      </c>
      <c r="G4548" s="1">
        <v>45615</v>
      </c>
      <c r="H4548" s="1">
        <v>45656</v>
      </c>
      <c r="I4548" s="1">
        <v>45618</v>
      </c>
      <c r="J4548" t="s">
        <v>31</v>
      </c>
      <c r="K4548" t="s">
        <v>39</v>
      </c>
      <c r="L4548">
        <v>4000</v>
      </c>
      <c r="M4548">
        <v>4000</v>
      </c>
      <c r="N4548">
        <v>-2</v>
      </c>
      <c r="O4548" t="s">
        <v>141</v>
      </c>
      <c r="P4548" t="s">
        <v>1889</v>
      </c>
      <c r="Q4548" t="s">
        <v>1890</v>
      </c>
      <c r="R4548" t="s">
        <v>226</v>
      </c>
      <c r="S4548" t="s">
        <v>3709</v>
      </c>
      <c r="T4548">
        <v>8</v>
      </c>
    </row>
    <row r="4549" spans="1:20" x14ac:dyDescent="0.3">
      <c r="A4549" t="s">
        <v>3080</v>
      </c>
      <c r="B4549" t="str">
        <f>_xlfn.CONCAT(쿼리1[[#This Row],[주문번호]], "-", 쿼리1[[#This Row],[공정명]])</f>
        <v>20241118-1000146475-합지</v>
      </c>
      <c r="C4549">
        <v>3</v>
      </c>
      <c r="D4549" t="s">
        <v>60</v>
      </c>
      <c r="E4549" s="1">
        <v>45614</v>
      </c>
      <c r="F4549" s="1">
        <v>45623</v>
      </c>
      <c r="G4549" s="1">
        <v>45632</v>
      </c>
      <c r="H4549" s="1">
        <v>45656</v>
      </c>
      <c r="I4549" s="1">
        <v>45635</v>
      </c>
      <c r="J4549" t="s">
        <v>31</v>
      </c>
      <c r="K4549" t="s">
        <v>32</v>
      </c>
      <c r="L4549">
        <v>12000</v>
      </c>
      <c r="M4549">
        <v>12000</v>
      </c>
      <c r="N4549">
        <v>9</v>
      </c>
      <c r="O4549" t="s">
        <v>252</v>
      </c>
      <c r="P4549" t="s">
        <v>3078</v>
      </c>
      <c r="Q4549" t="s">
        <v>3079</v>
      </c>
      <c r="R4549" t="s">
        <v>1562</v>
      </c>
      <c r="S4549" t="s">
        <v>3709</v>
      </c>
      <c r="T4549">
        <v>133333</v>
      </c>
    </row>
    <row r="4550" spans="1:20" x14ac:dyDescent="0.3">
      <c r="A4550" t="s">
        <v>3019</v>
      </c>
      <c r="B4550" t="str">
        <f>_xlfn.CONCAT(쿼리1[[#This Row],[주문번호]], "-", 쿼리1[[#This Row],[공정명]])</f>
        <v>20241111-1000150951-합지</v>
      </c>
      <c r="C4550">
        <v>3</v>
      </c>
      <c r="D4550" t="s">
        <v>60</v>
      </c>
      <c r="E4550" s="1">
        <v>45607</v>
      </c>
      <c r="F4550" s="1">
        <v>45616</v>
      </c>
      <c r="G4550" s="1">
        <v>45614</v>
      </c>
      <c r="H4550" s="1">
        <v>45656</v>
      </c>
      <c r="I4550" s="1">
        <v>45616</v>
      </c>
      <c r="J4550" t="s">
        <v>31</v>
      </c>
      <c r="K4550" t="s">
        <v>39</v>
      </c>
      <c r="L4550">
        <v>4000</v>
      </c>
      <c r="M4550">
        <v>4000</v>
      </c>
      <c r="N4550">
        <v>-2</v>
      </c>
      <c r="O4550" t="s">
        <v>1395</v>
      </c>
      <c r="P4550" t="s">
        <v>3020</v>
      </c>
      <c r="Q4550" t="s">
        <v>3021</v>
      </c>
      <c r="R4550" t="s">
        <v>2571</v>
      </c>
      <c r="S4550" t="s">
        <v>3709</v>
      </c>
      <c r="T4550">
        <v>26666</v>
      </c>
    </row>
    <row r="4551" spans="1:20" x14ac:dyDescent="0.3">
      <c r="A4551" t="s">
        <v>4934</v>
      </c>
      <c r="B4551" t="str">
        <f>_xlfn.CONCAT(쿼리1[[#This Row],[주문번호]], "-", 쿼리1[[#This Row],[공정명]])</f>
        <v>20241111-1000150136-합지</v>
      </c>
      <c r="C4551">
        <v>3</v>
      </c>
      <c r="D4551" t="s">
        <v>60</v>
      </c>
      <c r="E4551" s="1">
        <v>45607</v>
      </c>
      <c r="F4551" s="1">
        <v>45616</v>
      </c>
      <c r="G4551" s="1">
        <v>45615</v>
      </c>
      <c r="H4551" s="1">
        <v>45656</v>
      </c>
      <c r="I4551" s="1">
        <v>45618</v>
      </c>
      <c r="J4551" t="s">
        <v>31</v>
      </c>
      <c r="K4551" t="s">
        <v>39</v>
      </c>
      <c r="L4551">
        <v>6000</v>
      </c>
      <c r="M4551">
        <v>5920</v>
      </c>
      <c r="N4551">
        <v>-1</v>
      </c>
      <c r="O4551" t="s">
        <v>536</v>
      </c>
      <c r="P4551" t="s">
        <v>1881</v>
      </c>
      <c r="Q4551" t="s">
        <v>1882</v>
      </c>
      <c r="R4551" t="s">
        <v>64</v>
      </c>
      <c r="S4551" t="s">
        <v>3709</v>
      </c>
      <c r="T4551">
        <v>24</v>
      </c>
    </row>
    <row r="4552" spans="1:20" x14ac:dyDescent="0.3">
      <c r="A4552" t="s">
        <v>2579</v>
      </c>
      <c r="B4552" t="str">
        <f>_xlfn.CONCAT(쿼리1[[#This Row],[주문번호]], "-", 쿼리1[[#This Row],[공정명]])</f>
        <v>20241120-1000169734-합지</v>
      </c>
      <c r="C4552">
        <v>3</v>
      </c>
      <c r="D4552" t="s">
        <v>60</v>
      </c>
      <c r="E4552" s="1">
        <v>45616</v>
      </c>
      <c r="F4552" s="1">
        <v>45625</v>
      </c>
      <c r="G4552" s="1">
        <v>45624</v>
      </c>
      <c r="H4552" s="1">
        <v>45656</v>
      </c>
      <c r="I4552" s="1">
        <v>45629</v>
      </c>
      <c r="J4552" t="s">
        <v>31</v>
      </c>
      <c r="K4552" t="s">
        <v>39</v>
      </c>
      <c r="L4552">
        <v>6000</v>
      </c>
      <c r="M4552">
        <v>6000</v>
      </c>
      <c r="N4552">
        <v>-1</v>
      </c>
      <c r="O4552" t="s">
        <v>128</v>
      </c>
      <c r="P4552" t="s">
        <v>2580</v>
      </c>
      <c r="Q4552" t="s">
        <v>2581</v>
      </c>
      <c r="R4552" t="s">
        <v>64</v>
      </c>
      <c r="S4552" t="s">
        <v>3709</v>
      </c>
      <c r="T4552">
        <v>35294</v>
      </c>
    </row>
    <row r="4553" spans="1:20" x14ac:dyDescent="0.3">
      <c r="A4553" t="s">
        <v>558</v>
      </c>
      <c r="B4553" t="str">
        <f>_xlfn.CONCAT(쿼리1[[#This Row],[주문번호]], "-", 쿼리1[[#This Row],[공정명]])</f>
        <v>20241105-1000161811-합지</v>
      </c>
      <c r="C4553">
        <v>3</v>
      </c>
      <c r="D4553" t="s">
        <v>60</v>
      </c>
      <c r="E4553" s="1">
        <v>45601</v>
      </c>
      <c r="F4553" s="1">
        <v>45610</v>
      </c>
      <c r="G4553" s="1">
        <v>45610</v>
      </c>
      <c r="H4553" s="1">
        <v>45656</v>
      </c>
      <c r="I4553" s="1">
        <v>45617</v>
      </c>
      <c r="J4553" t="s">
        <v>31</v>
      </c>
      <c r="K4553" t="s">
        <v>39</v>
      </c>
      <c r="L4553">
        <v>3000</v>
      </c>
      <c r="M4553">
        <v>3000</v>
      </c>
      <c r="N4553">
        <v>0</v>
      </c>
      <c r="O4553" t="s">
        <v>559</v>
      </c>
      <c r="P4553" t="s">
        <v>560</v>
      </c>
      <c r="Q4553" t="s">
        <v>561</v>
      </c>
      <c r="R4553" t="s">
        <v>64</v>
      </c>
      <c r="S4553" t="s">
        <v>3709</v>
      </c>
      <c r="T4553">
        <v>50000</v>
      </c>
    </row>
    <row r="4554" spans="1:20" x14ac:dyDescent="0.3">
      <c r="A4554" t="s">
        <v>4786</v>
      </c>
      <c r="B4554" t="str">
        <f>_xlfn.CONCAT(쿼리1[[#This Row],[주문번호]], "-", 쿼리1[[#This Row],[공정명]])</f>
        <v>20241218-1000149278-합지</v>
      </c>
      <c r="C4554">
        <v>3</v>
      </c>
      <c r="D4554" t="s">
        <v>60</v>
      </c>
      <c r="E4554" s="1">
        <v>45644</v>
      </c>
      <c r="F4554" s="1">
        <v>45653</v>
      </c>
      <c r="G4554" s="1">
        <v>45652</v>
      </c>
      <c r="H4554" s="1">
        <v>45656</v>
      </c>
      <c r="I4554" s="1">
        <v>45653</v>
      </c>
      <c r="J4554" t="s">
        <v>31</v>
      </c>
      <c r="K4554" t="s">
        <v>39</v>
      </c>
      <c r="L4554">
        <v>54000</v>
      </c>
      <c r="M4554">
        <v>6000</v>
      </c>
      <c r="N4554">
        <v>-1</v>
      </c>
      <c r="O4554" t="s">
        <v>3549</v>
      </c>
      <c r="P4554" t="s">
        <v>4787</v>
      </c>
      <c r="Q4554" t="s">
        <v>4788</v>
      </c>
      <c r="R4554" t="s">
        <v>4789</v>
      </c>
      <c r="S4554" t="s">
        <v>3709</v>
      </c>
      <c r="T4554">
        <v>1620</v>
      </c>
    </row>
    <row r="4555" spans="1:20" x14ac:dyDescent="0.3">
      <c r="A4555" t="s">
        <v>4786</v>
      </c>
      <c r="B4555" t="str">
        <f>_xlfn.CONCAT(쿼리1[[#This Row],[주문번호]], "-", 쿼리1[[#This Row],[공정명]])</f>
        <v>20241218-1000149278-합지</v>
      </c>
      <c r="C4555">
        <v>3</v>
      </c>
      <c r="D4555" t="s">
        <v>60</v>
      </c>
      <c r="E4555" s="1">
        <v>45644</v>
      </c>
      <c r="F4555" s="1">
        <v>45653</v>
      </c>
      <c r="G4555" s="1">
        <v>45652</v>
      </c>
      <c r="H4555" s="1">
        <v>45656</v>
      </c>
      <c r="I4555" s="1">
        <v>45653</v>
      </c>
      <c r="J4555" t="s">
        <v>31</v>
      </c>
      <c r="K4555" t="s">
        <v>39</v>
      </c>
      <c r="L4555">
        <v>54000</v>
      </c>
      <c r="M4555">
        <v>18000</v>
      </c>
      <c r="N4555">
        <v>-1</v>
      </c>
      <c r="O4555" t="s">
        <v>3549</v>
      </c>
      <c r="P4555" t="s">
        <v>4787</v>
      </c>
      <c r="Q4555" t="s">
        <v>4788</v>
      </c>
      <c r="R4555" t="s">
        <v>4789</v>
      </c>
      <c r="S4555" t="s">
        <v>3709</v>
      </c>
      <c r="T4555">
        <v>1620</v>
      </c>
    </row>
    <row r="4556" spans="1:20" x14ac:dyDescent="0.3">
      <c r="A4556" t="s">
        <v>4786</v>
      </c>
      <c r="B4556" t="str">
        <f>_xlfn.CONCAT(쿼리1[[#This Row],[주문번호]], "-", 쿼리1[[#This Row],[공정명]])</f>
        <v>20241218-1000149278-합지</v>
      </c>
      <c r="C4556">
        <v>3</v>
      </c>
      <c r="D4556" t="s">
        <v>60</v>
      </c>
      <c r="E4556" s="1">
        <v>45644</v>
      </c>
      <c r="F4556" s="1">
        <v>45653</v>
      </c>
      <c r="G4556" s="1">
        <v>45653</v>
      </c>
      <c r="H4556" s="1">
        <v>45656</v>
      </c>
      <c r="I4556" s="1">
        <v>45653</v>
      </c>
      <c r="J4556" t="s">
        <v>31</v>
      </c>
      <c r="K4556" t="s">
        <v>39</v>
      </c>
      <c r="L4556">
        <v>54000</v>
      </c>
      <c r="M4556">
        <v>30000</v>
      </c>
      <c r="N4556">
        <v>0</v>
      </c>
      <c r="O4556" t="s">
        <v>3549</v>
      </c>
      <c r="P4556" t="s">
        <v>4787</v>
      </c>
      <c r="Q4556" t="s">
        <v>4788</v>
      </c>
      <c r="R4556" t="s">
        <v>4789</v>
      </c>
      <c r="S4556" t="s">
        <v>3709</v>
      </c>
      <c r="T4556">
        <v>1620</v>
      </c>
    </row>
    <row r="4557" spans="1:20" x14ac:dyDescent="0.3">
      <c r="A4557" t="s">
        <v>4790</v>
      </c>
      <c r="B4557" t="str">
        <f>_xlfn.CONCAT(쿼리1[[#This Row],[주문번호]], "-", 쿼리1[[#This Row],[공정명]])</f>
        <v>20241105-1000149278-합지</v>
      </c>
      <c r="C4557">
        <v>3</v>
      </c>
      <c r="D4557" t="s">
        <v>60</v>
      </c>
      <c r="E4557" s="1">
        <v>45601</v>
      </c>
      <c r="F4557" s="1">
        <v>45610</v>
      </c>
      <c r="G4557" s="1">
        <v>45610</v>
      </c>
      <c r="H4557" s="1">
        <v>45656</v>
      </c>
      <c r="I4557" s="1">
        <v>45621</v>
      </c>
      <c r="J4557" t="s">
        <v>31</v>
      </c>
      <c r="K4557" t="s">
        <v>39</v>
      </c>
      <c r="L4557">
        <v>54000</v>
      </c>
      <c r="M4557">
        <v>47000</v>
      </c>
      <c r="N4557">
        <v>0</v>
      </c>
      <c r="O4557" t="s">
        <v>3549</v>
      </c>
      <c r="P4557" t="s">
        <v>4787</v>
      </c>
      <c r="Q4557" t="s">
        <v>4788</v>
      </c>
      <c r="R4557" t="s">
        <v>4789</v>
      </c>
      <c r="S4557" t="s">
        <v>3709</v>
      </c>
      <c r="T4557">
        <v>1620</v>
      </c>
    </row>
    <row r="4558" spans="1:20" x14ac:dyDescent="0.3">
      <c r="A4558" t="s">
        <v>1104</v>
      </c>
      <c r="B4558" t="str">
        <f>_xlfn.CONCAT(쿼리1[[#This Row],[주문번호]], "-", 쿼리1[[#This Row],[공정명]])</f>
        <v>20241002-1000152959-분단</v>
      </c>
      <c r="C4558">
        <v>4</v>
      </c>
      <c r="D4558" t="s">
        <v>196</v>
      </c>
      <c r="E4558" s="1">
        <v>45567</v>
      </c>
      <c r="F4558" s="1">
        <v>45579</v>
      </c>
      <c r="G4558" s="1">
        <v>45579</v>
      </c>
      <c r="H4558" s="1">
        <v>45656</v>
      </c>
      <c r="I4558" s="1">
        <v>45579</v>
      </c>
      <c r="J4558" t="s">
        <v>31</v>
      </c>
      <c r="K4558" t="s">
        <v>39</v>
      </c>
      <c r="L4558">
        <v>3000</v>
      </c>
      <c r="M4558">
        <v>3000</v>
      </c>
      <c r="N4558">
        <v>0</v>
      </c>
      <c r="O4558" t="s">
        <v>1095</v>
      </c>
      <c r="P4558" t="s">
        <v>780</v>
      </c>
      <c r="Q4558" t="s">
        <v>1105</v>
      </c>
      <c r="R4558" t="s">
        <v>766</v>
      </c>
      <c r="S4558" t="s">
        <v>190</v>
      </c>
      <c r="T4558">
        <v>15</v>
      </c>
    </row>
    <row r="4559" spans="1:20" x14ac:dyDescent="0.3">
      <c r="A4559" t="s">
        <v>4935</v>
      </c>
      <c r="B4559" t="str">
        <f>_xlfn.CONCAT(쿼리1[[#This Row],[주문번호]], "-", 쿼리1[[#This Row],[공정명]])</f>
        <v>20240912-1000167628-합지</v>
      </c>
      <c r="C4559">
        <v>3</v>
      </c>
      <c r="D4559" t="s">
        <v>60</v>
      </c>
      <c r="E4559" s="1">
        <v>45547</v>
      </c>
      <c r="F4559" s="1">
        <v>45558</v>
      </c>
      <c r="G4559" s="1">
        <v>45558</v>
      </c>
      <c r="H4559" s="1">
        <v>45656</v>
      </c>
      <c r="I4559" s="1">
        <v>45558</v>
      </c>
      <c r="J4559" t="s">
        <v>31</v>
      </c>
      <c r="K4559" t="s">
        <v>39</v>
      </c>
      <c r="L4559">
        <v>6000</v>
      </c>
      <c r="M4559">
        <v>6000</v>
      </c>
      <c r="N4559">
        <v>0</v>
      </c>
      <c r="O4559" t="s">
        <v>1095</v>
      </c>
      <c r="P4559" t="s">
        <v>1111</v>
      </c>
      <c r="Q4559" t="s">
        <v>4887</v>
      </c>
      <c r="R4559" t="s">
        <v>766</v>
      </c>
      <c r="S4559" t="s">
        <v>190</v>
      </c>
      <c r="T4559">
        <v>30</v>
      </c>
    </row>
    <row r="4560" spans="1:20" x14ac:dyDescent="0.3">
      <c r="A4560" t="s">
        <v>4935</v>
      </c>
      <c r="B4560" t="str">
        <f>_xlfn.CONCAT(쿼리1[[#This Row],[주문번호]], "-", 쿼리1[[#This Row],[공정명]])</f>
        <v>20240912-1000167628-분단</v>
      </c>
      <c r="C4560">
        <v>4</v>
      </c>
      <c r="D4560" t="s">
        <v>196</v>
      </c>
      <c r="E4560" s="1">
        <v>45547</v>
      </c>
      <c r="F4560" s="1">
        <v>45559</v>
      </c>
      <c r="G4560" s="1"/>
      <c r="H4560" s="1">
        <v>45656</v>
      </c>
      <c r="I4560" s="1">
        <v>45558</v>
      </c>
      <c r="J4560" t="s">
        <v>21</v>
      </c>
      <c r="K4560" t="s">
        <v>22</v>
      </c>
      <c r="L4560">
        <v>6000</v>
      </c>
      <c r="O4560" t="s">
        <v>1095</v>
      </c>
      <c r="P4560" t="s">
        <v>1111</v>
      </c>
      <c r="Q4560" t="s">
        <v>4887</v>
      </c>
      <c r="R4560" t="s">
        <v>766</v>
      </c>
      <c r="S4560" t="s">
        <v>190</v>
      </c>
      <c r="T4560">
        <v>30</v>
      </c>
    </row>
    <row r="4561" spans="1:20" x14ac:dyDescent="0.3">
      <c r="A4561" t="s">
        <v>1115</v>
      </c>
      <c r="B4561" t="str">
        <f>_xlfn.CONCAT(쿼리1[[#This Row],[주문번호]], "-", 쿼리1[[#This Row],[공정명]])</f>
        <v>20240902-1000150681-합지</v>
      </c>
      <c r="C4561">
        <v>3</v>
      </c>
      <c r="D4561" t="s">
        <v>60</v>
      </c>
      <c r="E4561" s="1">
        <v>45537</v>
      </c>
      <c r="F4561" s="1">
        <v>45546</v>
      </c>
      <c r="G4561" s="1">
        <v>45543</v>
      </c>
      <c r="H4561" s="1">
        <v>45656</v>
      </c>
      <c r="I4561" s="1">
        <v>45545</v>
      </c>
      <c r="J4561" t="s">
        <v>31</v>
      </c>
      <c r="K4561" t="s">
        <v>39</v>
      </c>
      <c r="L4561">
        <v>6000</v>
      </c>
      <c r="M4561">
        <v>6000</v>
      </c>
      <c r="N4561">
        <v>-3</v>
      </c>
      <c r="O4561" t="s">
        <v>1095</v>
      </c>
      <c r="P4561" t="s">
        <v>1100</v>
      </c>
      <c r="Q4561" t="s">
        <v>1114</v>
      </c>
      <c r="R4561" t="s">
        <v>766</v>
      </c>
      <c r="S4561" t="s">
        <v>190</v>
      </c>
      <c r="T4561">
        <v>30</v>
      </c>
    </row>
    <row r="4562" spans="1:20" x14ac:dyDescent="0.3">
      <c r="A4562" t="s">
        <v>1115</v>
      </c>
      <c r="B4562" t="str">
        <f>_xlfn.CONCAT(쿼리1[[#This Row],[주문번호]], "-", 쿼리1[[#This Row],[공정명]])</f>
        <v>20240902-1000150681-분단</v>
      </c>
      <c r="C4562">
        <v>4</v>
      </c>
      <c r="D4562" t="s">
        <v>196</v>
      </c>
      <c r="E4562" s="1">
        <v>45537</v>
      </c>
      <c r="F4562" s="1">
        <v>45547</v>
      </c>
      <c r="G4562" s="1">
        <v>45545</v>
      </c>
      <c r="H4562" s="1">
        <v>45656</v>
      </c>
      <c r="I4562" s="1">
        <v>45545</v>
      </c>
      <c r="J4562" t="s">
        <v>31</v>
      </c>
      <c r="K4562" t="s">
        <v>39</v>
      </c>
      <c r="L4562">
        <v>6000</v>
      </c>
      <c r="M4562">
        <v>6000</v>
      </c>
      <c r="N4562">
        <v>-2</v>
      </c>
      <c r="O4562" t="s">
        <v>1095</v>
      </c>
      <c r="P4562" t="s">
        <v>1100</v>
      </c>
      <c r="Q4562" t="s">
        <v>1114</v>
      </c>
      <c r="R4562" t="s">
        <v>766</v>
      </c>
      <c r="S4562" t="s">
        <v>190</v>
      </c>
      <c r="T4562">
        <v>30</v>
      </c>
    </row>
    <row r="4563" spans="1:20" x14ac:dyDescent="0.3">
      <c r="A4563" t="s">
        <v>1116</v>
      </c>
      <c r="B4563" t="str">
        <f>_xlfn.CONCAT(쿼리1[[#This Row],[주문번호]], "-", 쿼리1[[#This Row],[공정명]])</f>
        <v>20240902-1000166485-합지</v>
      </c>
      <c r="C4563">
        <v>3</v>
      </c>
      <c r="D4563" t="s">
        <v>60</v>
      </c>
      <c r="E4563" s="1">
        <v>45537</v>
      </c>
      <c r="F4563" s="1">
        <v>45546</v>
      </c>
      <c r="G4563" s="1">
        <v>45542</v>
      </c>
      <c r="H4563" s="1">
        <v>45656</v>
      </c>
      <c r="I4563" s="1">
        <v>45542</v>
      </c>
      <c r="J4563" t="s">
        <v>31</v>
      </c>
      <c r="K4563" t="s">
        <v>39</v>
      </c>
      <c r="L4563">
        <v>6000</v>
      </c>
      <c r="M4563">
        <v>6000</v>
      </c>
      <c r="N4563">
        <v>-4</v>
      </c>
      <c r="O4563" t="s">
        <v>779</v>
      </c>
      <c r="P4563" t="s">
        <v>780</v>
      </c>
      <c r="Q4563" t="s">
        <v>1117</v>
      </c>
      <c r="R4563" t="s">
        <v>766</v>
      </c>
      <c r="S4563" t="s">
        <v>190</v>
      </c>
      <c r="T4563">
        <v>30</v>
      </c>
    </row>
    <row r="4564" spans="1:20" x14ac:dyDescent="0.3">
      <c r="A4564" t="s">
        <v>1116</v>
      </c>
      <c r="B4564" t="str">
        <f>_xlfn.CONCAT(쿼리1[[#This Row],[주문번호]], "-", 쿼리1[[#This Row],[공정명]])</f>
        <v>20240902-1000166485-분단</v>
      </c>
      <c r="C4564">
        <v>4</v>
      </c>
      <c r="D4564" t="s">
        <v>196</v>
      </c>
      <c r="E4564" s="1">
        <v>45537</v>
      </c>
      <c r="F4564" s="1">
        <v>45547</v>
      </c>
      <c r="G4564" s="1"/>
      <c r="H4564" s="1">
        <v>45656</v>
      </c>
      <c r="I4564" s="1">
        <v>45542</v>
      </c>
      <c r="J4564" t="s">
        <v>21</v>
      </c>
      <c r="K4564" t="s">
        <v>22</v>
      </c>
      <c r="L4564">
        <v>6000</v>
      </c>
      <c r="O4564" t="s">
        <v>779</v>
      </c>
      <c r="P4564" t="s">
        <v>780</v>
      </c>
      <c r="Q4564" t="s">
        <v>1117</v>
      </c>
      <c r="R4564" t="s">
        <v>766</v>
      </c>
      <c r="S4564" t="s">
        <v>190</v>
      </c>
      <c r="T4564">
        <v>30</v>
      </c>
    </row>
    <row r="4565" spans="1:20" x14ac:dyDescent="0.3">
      <c r="A4565" t="s">
        <v>2440</v>
      </c>
      <c r="B4565" t="str">
        <f>_xlfn.CONCAT(쿼리1[[#This Row],[주문번호]], "-", 쿼리1[[#This Row],[공정명]])</f>
        <v>20240923-1000158450-합지</v>
      </c>
      <c r="C4565">
        <v>1</v>
      </c>
      <c r="D4565" t="s">
        <v>60</v>
      </c>
      <c r="E4565" s="1">
        <v>45558</v>
      </c>
      <c r="F4565" s="1">
        <v>45567</v>
      </c>
      <c r="G4565" s="1">
        <v>45561</v>
      </c>
      <c r="H4565" s="1">
        <v>45656</v>
      </c>
      <c r="I4565" s="1">
        <v>45561</v>
      </c>
      <c r="J4565" t="s">
        <v>31</v>
      </c>
      <c r="K4565" t="s">
        <v>39</v>
      </c>
      <c r="L4565">
        <v>6000</v>
      </c>
      <c r="M4565">
        <v>6000</v>
      </c>
      <c r="N4565">
        <v>-6</v>
      </c>
      <c r="O4565" t="s">
        <v>394</v>
      </c>
      <c r="P4565" t="s">
        <v>1032</v>
      </c>
      <c r="Q4565" t="s">
        <v>42</v>
      </c>
      <c r="R4565" t="s">
        <v>2441</v>
      </c>
      <c r="S4565" t="s">
        <v>190</v>
      </c>
      <c r="T4565">
        <v>9230</v>
      </c>
    </row>
    <row r="4566" spans="1:20" x14ac:dyDescent="0.3">
      <c r="A4566" t="s">
        <v>3014</v>
      </c>
      <c r="B4566" t="str">
        <f>_xlfn.CONCAT(쿼리1[[#This Row],[주문번호]], "-", 쿼리1[[#This Row],[공정명]])</f>
        <v>20241007-1000150745-합지</v>
      </c>
      <c r="C4566">
        <v>1</v>
      </c>
      <c r="D4566" t="s">
        <v>60</v>
      </c>
      <c r="E4566" s="1">
        <v>45572</v>
      </c>
      <c r="F4566" s="1">
        <v>45581</v>
      </c>
      <c r="G4566" s="1">
        <v>45581</v>
      </c>
      <c r="H4566" s="1">
        <v>45656</v>
      </c>
      <c r="I4566" s="1">
        <v>45586</v>
      </c>
      <c r="J4566" t="s">
        <v>31</v>
      </c>
      <c r="K4566" t="s">
        <v>39</v>
      </c>
      <c r="L4566">
        <v>6000</v>
      </c>
      <c r="M4566">
        <v>6000</v>
      </c>
      <c r="N4566">
        <v>0</v>
      </c>
      <c r="O4566" t="s">
        <v>394</v>
      </c>
      <c r="P4566" t="s">
        <v>671</v>
      </c>
      <c r="Q4566" t="s">
        <v>42</v>
      </c>
      <c r="R4566" t="s">
        <v>2441</v>
      </c>
      <c r="S4566" t="s">
        <v>190</v>
      </c>
      <c r="T4566">
        <v>17142</v>
      </c>
    </row>
    <row r="4567" spans="1:20" x14ac:dyDescent="0.3">
      <c r="A4567" t="s">
        <v>4936</v>
      </c>
      <c r="B4567" t="str">
        <f>_xlfn.CONCAT(쿼리1[[#This Row],[주문번호]], "-", 쿼리1[[#This Row],[공정명]])</f>
        <v>20240909-1000149278-합지</v>
      </c>
      <c r="C4567">
        <v>3</v>
      </c>
      <c r="D4567" t="s">
        <v>60</v>
      </c>
      <c r="E4567" s="1">
        <v>45544</v>
      </c>
      <c r="F4567" s="1">
        <v>45553</v>
      </c>
      <c r="G4567" s="1">
        <v>45548</v>
      </c>
      <c r="H4567" s="1">
        <v>45656</v>
      </c>
      <c r="I4567" s="1">
        <v>45548</v>
      </c>
      <c r="J4567" t="s">
        <v>31</v>
      </c>
      <c r="K4567" t="s">
        <v>39</v>
      </c>
      <c r="L4567">
        <v>54000</v>
      </c>
      <c r="M4567">
        <v>54000</v>
      </c>
      <c r="N4567">
        <v>-5</v>
      </c>
      <c r="O4567" t="s">
        <v>3549</v>
      </c>
      <c r="P4567" t="s">
        <v>4787</v>
      </c>
      <c r="Q4567" t="s">
        <v>4788</v>
      </c>
      <c r="R4567" t="s">
        <v>4789</v>
      </c>
      <c r="S4567" t="s">
        <v>190</v>
      </c>
      <c r="T4567">
        <v>1620</v>
      </c>
    </row>
    <row r="4568" spans="1:20" x14ac:dyDescent="0.3">
      <c r="A4568" t="s">
        <v>4936</v>
      </c>
      <c r="B4568" t="str">
        <f>_xlfn.CONCAT(쿼리1[[#This Row],[주문번호]], "-", 쿼리1[[#This Row],[공정명]])</f>
        <v>20240909-1000149278-분단</v>
      </c>
      <c r="C4568">
        <v>4</v>
      </c>
      <c r="D4568" t="s">
        <v>196</v>
      </c>
      <c r="E4568" s="1">
        <v>45544</v>
      </c>
      <c r="F4568" s="1">
        <v>45554</v>
      </c>
      <c r="G4568" s="1"/>
      <c r="H4568" s="1">
        <v>45656</v>
      </c>
      <c r="I4568" s="1">
        <v>45548</v>
      </c>
      <c r="J4568" t="s">
        <v>21</v>
      </c>
      <c r="K4568" t="s">
        <v>22</v>
      </c>
      <c r="L4568">
        <v>54000</v>
      </c>
      <c r="O4568" t="s">
        <v>3549</v>
      </c>
      <c r="P4568" t="s">
        <v>4787</v>
      </c>
      <c r="Q4568" t="s">
        <v>4788</v>
      </c>
      <c r="R4568" t="s">
        <v>4789</v>
      </c>
      <c r="S4568" t="s">
        <v>190</v>
      </c>
      <c r="T4568">
        <v>1620</v>
      </c>
    </row>
    <row r="4569" spans="1:20" x14ac:dyDescent="0.3">
      <c r="A4569" t="s">
        <v>858</v>
      </c>
      <c r="B4569" t="str">
        <f>_xlfn.CONCAT(쿼리1[[#This Row],[주문번호]], "-", 쿼리1[[#This Row],[공정명]])</f>
        <v>20241127-1000140639-합지</v>
      </c>
      <c r="C4569">
        <v>3</v>
      </c>
      <c r="D4569" t="s">
        <v>60</v>
      </c>
      <c r="E4569" s="1">
        <v>45623</v>
      </c>
      <c r="F4569" s="1">
        <v>45631</v>
      </c>
      <c r="G4569" s="1">
        <v>45635</v>
      </c>
      <c r="H4569" s="1">
        <v>45656</v>
      </c>
      <c r="I4569" s="1">
        <v>45637</v>
      </c>
      <c r="J4569" t="s">
        <v>31</v>
      </c>
      <c r="K4569" t="s">
        <v>32</v>
      </c>
      <c r="L4569">
        <v>6000</v>
      </c>
      <c r="M4569">
        <v>6000</v>
      </c>
      <c r="N4569">
        <v>4</v>
      </c>
      <c r="O4569" t="s">
        <v>859</v>
      </c>
      <c r="P4569" t="s">
        <v>860</v>
      </c>
      <c r="Q4569" t="s">
        <v>861</v>
      </c>
      <c r="R4569" t="s">
        <v>862</v>
      </c>
      <c r="S4569" t="s">
        <v>190</v>
      </c>
      <c r="T4569">
        <v>40000</v>
      </c>
    </row>
    <row r="4570" spans="1:20" x14ac:dyDescent="0.3">
      <c r="A4570" t="s">
        <v>858</v>
      </c>
      <c r="B4570" t="str">
        <f>_xlfn.CONCAT(쿼리1[[#This Row],[주문번호]], "-", 쿼리1[[#This Row],[공정명]])</f>
        <v>20241127-1000140639-분단</v>
      </c>
      <c r="C4570">
        <v>4</v>
      </c>
      <c r="D4570" t="s">
        <v>196</v>
      </c>
      <c r="E4570" s="1">
        <v>45623</v>
      </c>
      <c r="F4570" s="1">
        <v>45632</v>
      </c>
      <c r="G4570" s="1">
        <v>45635</v>
      </c>
      <c r="H4570" s="1">
        <v>45656</v>
      </c>
      <c r="I4570" s="1">
        <v>45637</v>
      </c>
      <c r="J4570" t="s">
        <v>31</v>
      </c>
      <c r="K4570" t="s">
        <v>32</v>
      </c>
      <c r="L4570">
        <v>6000</v>
      </c>
      <c r="M4570">
        <v>6000</v>
      </c>
      <c r="N4570">
        <v>3</v>
      </c>
      <c r="O4570" t="s">
        <v>859</v>
      </c>
      <c r="P4570" t="s">
        <v>860</v>
      </c>
      <c r="Q4570" t="s">
        <v>861</v>
      </c>
      <c r="R4570" t="s">
        <v>862</v>
      </c>
      <c r="S4570" t="s">
        <v>190</v>
      </c>
      <c r="T4570">
        <v>40000</v>
      </c>
    </row>
    <row r="4571" spans="1:20" x14ac:dyDescent="0.3">
      <c r="A4571" t="s">
        <v>4862</v>
      </c>
      <c r="B4571" t="str">
        <f>_xlfn.CONCAT(쿼리1[[#This Row],[주문번호]], "-", 쿼리1[[#This Row],[공정명]])</f>
        <v>20241018-1000160178-분단</v>
      </c>
      <c r="C4571">
        <v>4</v>
      </c>
      <c r="D4571" t="s">
        <v>196</v>
      </c>
      <c r="E4571" s="1">
        <v>45583</v>
      </c>
      <c r="F4571" s="1">
        <v>45595</v>
      </c>
      <c r="G4571" s="1">
        <v>45595</v>
      </c>
      <c r="H4571" s="1">
        <v>45656</v>
      </c>
      <c r="I4571" s="1">
        <v>45595</v>
      </c>
      <c r="J4571" t="s">
        <v>31</v>
      </c>
      <c r="K4571" t="s">
        <v>39</v>
      </c>
      <c r="L4571">
        <v>6000</v>
      </c>
      <c r="M4571">
        <v>6000</v>
      </c>
      <c r="N4571">
        <v>0</v>
      </c>
      <c r="O4571" t="s">
        <v>536</v>
      </c>
      <c r="P4571" t="s">
        <v>4863</v>
      </c>
      <c r="Q4571" t="s">
        <v>4864</v>
      </c>
      <c r="R4571" t="s">
        <v>3938</v>
      </c>
      <c r="S4571" t="s">
        <v>190</v>
      </c>
      <c r="T4571">
        <v>12</v>
      </c>
    </row>
    <row r="4572" spans="1:20" x14ac:dyDescent="0.3">
      <c r="A4572" t="s">
        <v>4937</v>
      </c>
      <c r="B4572" t="str">
        <f>_xlfn.CONCAT(쿼리1[[#This Row],[주문번호]], "-", 쿼리1[[#This Row],[공정명]])</f>
        <v>20240906-1000142163-합지</v>
      </c>
      <c r="C4572">
        <v>3</v>
      </c>
      <c r="D4572" t="s">
        <v>60</v>
      </c>
      <c r="E4572" s="1">
        <v>45541</v>
      </c>
      <c r="F4572" s="1">
        <v>45552</v>
      </c>
      <c r="G4572" s="1">
        <v>45547</v>
      </c>
      <c r="H4572" s="1">
        <v>45656</v>
      </c>
      <c r="I4572" s="1">
        <v>45547</v>
      </c>
      <c r="J4572" t="s">
        <v>31</v>
      </c>
      <c r="K4572" t="s">
        <v>39</v>
      </c>
      <c r="L4572">
        <v>6000</v>
      </c>
      <c r="M4572">
        <v>6000</v>
      </c>
      <c r="N4572">
        <v>-5</v>
      </c>
      <c r="O4572" t="s">
        <v>3920</v>
      </c>
      <c r="P4572" t="s">
        <v>3940</v>
      </c>
      <c r="Q4572" t="s">
        <v>3941</v>
      </c>
      <c r="R4572" t="s">
        <v>3938</v>
      </c>
      <c r="S4572" t="s">
        <v>190</v>
      </c>
      <c r="T4572">
        <v>12</v>
      </c>
    </row>
    <row r="4573" spans="1:20" x14ac:dyDescent="0.3">
      <c r="A4573" t="s">
        <v>4937</v>
      </c>
      <c r="B4573" t="str">
        <f>_xlfn.CONCAT(쿼리1[[#This Row],[주문번호]], "-", 쿼리1[[#This Row],[공정명]])</f>
        <v>20240906-1000142163-분단</v>
      </c>
      <c r="C4573">
        <v>4</v>
      </c>
      <c r="D4573" t="s">
        <v>196</v>
      </c>
      <c r="E4573" s="1">
        <v>45541</v>
      </c>
      <c r="F4573" s="1">
        <v>45553</v>
      </c>
      <c r="G4573" s="1"/>
      <c r="H4573" s="1">
        <v>45656</v>
      </c>
      <c r="I4573" s="1">
        <v>45547</v>
      </c>
      <c r="J4573" t="s">
        <v>21</v>
      </c>
      <c r="K4573" t="s">
        <v>22</v>
      </c>
      <c r="L4573">
        <v>6000</v>
      </c>
      <c r="O4573" t="s">
        <v>3920</v>
      </c>
      <c r="P4573" t="s">
        <v>3940</v>
      </c>
      <c r="Q4573" t="s">
        <v>3941</v>
      </c>
      <c r="R4573" t="s">
        <v>3938</v>
      </c>
      <c r="S4573" t="s">
        <v>190</v>
      </c>
      <c r="T4573">
        <v>12</v>
      </c>
    </row>
    <row r="4574" spans="1:20" x14ac:dyDescent="0.3">
      <c r="A4574" t="s">
        <v>4110</v>
      </c>
      <c r="B4574" t="str">
        <f>_xlfn.CONCAT(쿼리1[[#This Row],[주문번호]], "-", 쿼리1[[#This Row],[공정명]])</f>
        <v>20241202-1000151003-분단</v>
      </c>
      <c r="C4574">
        <v>4</v>
      </c>
      <c r="D4574" t="s">
        <v>196</v>
      </c>
      <c r="E4574" s="1">
        <v>45628</v>
      </c>
      <c r="F4574" s="1">
        <v>45638</v>
      </c>
      <c r="G4574" s="1">
        <v>45644</v>
      </c>
      <c r="H4574" s="1">
        <v>45656</v>
      </c>
      <c r="I4574" s="1">
        <v>45644</v>
      </c>
      <c r="J4574" t="s">
        <v>31</v>
      </c>
      <c r="K4574" t="s">
        <v>32</v>
      </c>
      <c r="L4574">
        <v>6000</v>
      </c>
      <c r="M4574">
        <v>6000</v>
      </c>
      <c r="N4574">
        <v>6</v>
      </c>
      <c r="O4574" t="s">
        <v>763</v>
      </c>
      <c r="P4574" t="s">
        <v>1100</v>
      </c>
      <c r="Q4574" t="s">
        <v>4111</v>
      </c>
      <c r="R4574" t="s">
        <v>766</v>
      </c>
      <c r="S4574" t="s">
        <v>4391</v>
      </c>
      <c r="T4574">
        <v>30</v>
      </c>
    </row>
    <row r="4575" spans="1:20" x14ac:dyDescent="0.3">
      <c r="A4575" t="s">
        <v>1120</v>
      </c>
      <c r="B4575" t="str">
        <f>_xlfn.CONCAT(쿼리1[[#This Row],[주문번호]], "-", 쿼리1[[#This Row],[공정명]])</f>
        <v>20241015-1000165782-분단</v>
      </c>
      <c r="C4575">
        <v>4</v>
      </c>
      <c r="D4575" t="s">
        <v>196</v>
      </c>
      <c r="E4575" s="1">
        <v>45580</v>
      </c>
      <c r="F4575" s="1">
        <v>45590</v>
      </c>
      <c r="G4575" s="1">
        <v>45589</v>
      </c>
      <c r="H4575" s="1">
        <v>45656</v>
      </c>
      <c r="I4575" s="1">
        <v>45589</v>
      </c>
      <c r="J4575" t="s">
        <v>31</v>
      </c>
      <c r="K4575" t="s">
        <v>39</v>
      </c>
      <c r="L4575">
        <v>6000</v>
      </c>
      <c r="M4575">
        <v>6000</v>
      </c>
      <c r="N4575">
        <v>-1</v>
      </c>
      <c r="O4575" t="s">
        <v>1095</v>
      </c>
      <c r="P4575" t="s">
        <v>1111</v>
      </c>
      <c r="Q4575" t="s">
        <v>1121</v>
      </c>
      <c r="R4575" t="s">
        <v>766</v>
      </c>
      <c r="S4575" t="s">
        <v>4391</v>
      </c>
      <c r="T4575">
        <v>30</v>
      </c>
    </row>
    <row r="4576" spans="1:20" x14ac:dyDescent="0.3">
      <c r="A4576" t="s">
        <v>1606</v>
      </c>
      <c r="B4576" t="str">
        <f>_xlfn.CONCAT(쿼리1[[#This Row],[주문번호]], "-", 쿼리1[[#This Row],[공정명]])</f>
        <v>20241119-1000150563-분단</v>
      </c>
      <c r="C4576">
        <v>4</v>
      </c>
      <c r="D4576" t="s">
        <v>196</v>
      </c>
      <c r="E4576" s="1">
        <v>45615</v>
      </c>
      <c r="F4576" s="1">
        <v>45625</v>
      </c>
      <c r="G4576" s="1">
        <v>45640</v>
      </c>
      <c r="H4576" s="1">
        <v>45656</v>
      </c>
      <c r="I4576" s="1">
        <v>45644</v>
      </c>
      <c r="J4576" t="s">
        <v>31</v>
      </c>
      <c r="K4576" t="s">
        <v>32</v>
      </c>
      <c r="L4576">
        <v>3000</v>
      </c>
      <c r="M4576">
        <v>3000</v>
      </c>
      <c r="N4576">
        <v>15</v>
      </c>
      <c r="O4576" t="s">
        <v>141</v>
      </c>
      <c r="P4576" t="s">
        <v>1607</v>
      </c>
      <c r="Q4576" t="s">
        <v>1608</v>
      </c>
      <c r="R4576" t="s">
        <v>1600</v>
      </c>
      <c r="S4576" t="s">
        <v>4391</v>
      </c>
      <c r="T4576">
        <v>30000</v>
      </c>
    </row>
    <row r="4577" spans="1:20" x14ac:dyDescent="0.3">
      <c r="A4577" t="s">
        <v>4938</v>
      </c>
      <c r="B4577" t="str">
        <f>_xlfn.CONCAT(쿼리1[[#This Row],[주문번호]], "-", 쿼리1[[#This Row],[공정명]])</f>
        <v>20240924-1120P0037-분단</v>
      </c>
      <c r="C4577">
        <v>2</v>
      </c>
      <c r="D4577" t="s">
        <v>196</v>
      </c>
      <c r="E4577" s="1">
        <v>45559</v>
      </c>
      <c r="F4577" s="1">
        <v>45569</v>
      </c>
      <c r="G4577" s="1">
        <v>45583</v>
      </c>
      <c r="H4577" s="1">
        <v>45656</v>
      </c>
      <c r="I4577" s="1">
        <v>45583</v>
      </c>
      <c r="J4577" t="s">
        <v>31</v>
      </c>
      <c r="K4577" t="s">
        <v>32</v>
      </c>
      <c r="L4577">
        <v>8000</v>
      </c>
      <c r="M4577">
        <v>8000</v>
      </c>
      <c r="N4577">
        <v>14</v>
      </c>
      <c r="O4577" t="s">
        <v>536</v>
      </c>
      <c r="P4577" t="s">
        <v>4199</v>
      </c>
      <c r="Q4577" t="s">
        <v>4200</v>
      </c>
      <c r="R4577" t="s">
        <v>26</v>
      </c>
      <c r="S4577" t="s">
        <v>4391</v>
      </c>
      <c r="T4577">
        <v>32</v>
      </c>
    </row>
    <row r="4578" spans="1:20" x14ac:dyDescent="0.3">
      <c r="A4578" t="s">
        <v>579</v>
      </c>
      <c r="B4578" t="str">
        <f>_xlfn.CONCAT(쿼리1[[#This Row],[주문번호]], "-", 쿼리1[[#This Row],[공정명]])</f>
        <v>20240926-1000140902-분단</v>
      </c>
      <c r="C4578">
        <v>2</v>
      </c>
      <c r="D4578" t="s">
        <v>196</v>
      </c>
      <c r="E4578" s="1">
        <v>45561</v>
      </c>
      <c r="F4578" s="1">
        <v>45572</v>
      </c>
      <c r="G4578" s="1">
        <v>45583</v>
      </c>
      <c r="H4578" s="1">
        <v>45656</v>
      </c>
      <c r="I4578" s="1">
        <v>45588</v>
      </c>
      <c r="J4578" t="s">
        <v>31</v>
      </c>
      <c r="K4578" t="s">
        <v>32</v>
      </c>
      <c r="L4578">
        <v>6000</v>
      </c>
      <c r="M4578">
        <v>6000</v>
      </c>
      <c r="N4578">
        <v>11</v>
      </c>
      <c r="O4578" t="s">
        <v>580</v>
      </c>
      <c r="P4578" t="s">
        <v>581</v>
      </c>
      <c r="Q4578" t="s">
        <v>582</v>
      </c>
      <c r="R4578" t="s">
        <v>26</v>
      </c>
      <c r="S4578" t="s">
        <v>4391</v>
      </c>
      <c r="T4578">
        <v>20000</v>
      </c>
    </row>
    <row r="4579" spans="1:20" x14ac:dyDescent="0.3">
      <c r="A4579" t="s">
        <v>4939</v>
      </c>
      <c r="B4579" t="str">
        <f>_xlfn.CONCAT(쿼리1[[#This Row],[주문번호]], "-", 쿼리1[[#This Row],[공정명]])</f>
        <v>20240926-2000168913-분단</v>
      </c>
      <c r="C4579">
        <v>1</v>
      </c>
      <c r="D4579" t="s">
        <v>196</v>
      </c>
      <c r="E4579" s="1">
        <v>45561</v>
      </c>
      <c r="F4579" s="1">
        <v>45562</v>
      </c>
      <c r="G4579" s="1">
        <v>45583</v>
      </c>
      <c r="H4579" s="1">
        <v>45656</v>
      </c>
      <c r="I4579" s="1">
        <v>45583</v>
      </c>
      <c r="J4579" t="s">
        <v>31</v>
      </c>
      <c r="K4579" t="s">
        <v>32</v>
      </c>
      <c r="L4579">
        <v>6000</v>
      </c>
      <c r="M4579">
        <v>6000</v>
      </c>
      <c r="N4579">
        <v>21</v>
      </c>
      <c r="O4579" t="s">
        <v>324</v>
      </c>
      <c r="P4579" t="s">
        <v>4851</v>
      </c>
      <c r="Q4579" t="s">
        <v>4852</v>
      </c>
      <c r="R4579" t="s">
        <v>26</v>
      </c>
      <c r="S4579" t="s">
        <v>4391</v>
      </c>
      <c r="T4579">
        <v>160</v>
      </c>
    </row>
    <row r="4580" spans="1:20" x14ac:dyDescent="0.3">
      <c r="A4580" t="s">
        <v>4940</v>
      </c>
      <c r="B4580" t="str">
        <f>_xlfn.CONCAT(쿼리1[[#This Row],[주문번호]], "-", 쿼리1[[#This Row],[공정명]])</f>
        <v>20241025-2000159650-분단</v>
      </c>
      <c r="C4580">
        <v>3</v>
      </c>
      <c r="D4580" t="s">
        <v>196</v>
      </c>
      <c r="E4580" s="1">
        <v>45590</v>
      </c>
      <c r="F4580" s="1">
        <v>45594</v>
      </c>
      <c r="G4580" s="1">
        <v>45610</v>
      </c>
      <c r="H4580" s="1">
        <v>45656</v>
      </c>
      <c r="I4580" s="1">
        <v>45610</v>
      </c>
      <c r="J4580" t="s">
        <v>31</v>
      </c>
      <c r="K4580" t="s">
        <v>32</v>
      </c>
      <c r="L4580">
        <v>120000</v>
      </c>
      <c r="M4580">
        <v>120000</v>
      </c>
      <c r="N4580">
        <v>16</v>
      </c>
      <c r="O4580" t="s">
        <v>4459</v>
      </c>
      <c r="P4580" t="s">
        <v>4694</v>
      </c>
      <c r="Q4580" t="s">
        <v>4695</v>
      </c>
      <c r="R4580" t="s">
        <v>26</v>
      </c>
      <c r="S4580" t="s">
        <v>4391</v>
      </c>
      <c r="T4580">
        <v>240</v>
      </c>
    </row>
    <row r="4581" spans="1:20" x14ac:dyDescent="0.3">
      <c r="A4581" t="s">
        <v>2468</v>
      </c>
      <c r="B4581" t="str">
        <f>_xlfn.CONCAT(쿼리1[[#This Row],[주문번호]], "-", 쿼리1[[#This Row],[공정명]])</f>
        <v>20241114-1000165013-분단</v>
      </c>
      <c r="C4581">
        <v>4</v>
      </c>
      <c r="D4581" t="s">
        <v>196</v>
      </c>
      <c r="E4581" s="1">
        <v>45610</v>
      </c>
      <c r="F4581" s="1">
        <v>45622</v>
      </c>
      <c r="G4581" s="1">
        <v>45621</v>
      </c>
      <c r="H4581" s="1">
        <v>45656</v>
      </c>
      <c r="I4581" s="1">
        <v>45625</v>
      </c>
      <c r="J4581" t="s">
        <v>31</v>
      </c>
      <c r="K4581" t="s">
        <v>39</v>
      </c>
      <c r="L4581">
        <v>6000</v>
      </c>
      <c r="M4581">
        <v>6000</v>
      </c>
      <c r="N4581">
        <v>-1</v>
      </c>
      <c r="O4581" t="s">
        <v>559</v>
      </c>
      <c r="P4581" t="s">
        <v>2469</v>
      </c>
      <c r="Q4581" t="s">
        <v>2470</v>
      </c>
      <c r="R4581" t="s">
        <v>1486</v>
      </c>
      <c r="S4581" t="s">
        <v>4391</v>
      </c>
      <c r="T4581">
        <v>36363</v>
      </c>
    </row>
    <row r="4582" spans="1:20" x14ac:dyDescent="0.3">
      <c r="A4582" t="s">
        <v>572</v>
      </c>
      <c r="B4582" t="str">
        <f>_xlfn.CONCAT(쿼리1[[#This Row],[주문번호]], "-", 쿼리1[[#This Row],[공정명]])</f>
        <v>20241126-1000155928-분단</v>
      </c>
      <c r="C4582">
        <v>4</v>
      </c>
      <c r="D4582" t="s">
        <v>196</v>
      </c>
      <c r="E4582" s="1">
        <v>45622</v>
      </c>
      <c r="F4582" s="1">
        <v>45632</v>
      </c>
      <c r="G4582" s="1">
        <v>45630</v>
      </c>
      <c r="H4582" s="1">
        <v>45656</v>
      </c>
      <c r="I4582" s="1">
        <v>45631</v>
      </c>
      <c r="J4582" t="s">
        <v>31</v>
      </c>
      <c r="K4582" t="s">
        <v>39</v>
      </c>
      <c r="L4582">
        <v>6000</v>
      </c>
      <c r="M4582">
        <v>6000</v>
      </c>
      <c r="N4582">
        <v>-2</v>
      </c>
      <c r="O4582" t="s">
        <v>573</v>
      </c>
      <c r="P4582" t="s">
        <v>574</v>
      </c>
      <c r="Q4582" t="s">
        <v>575</v>
      </c>
      <c r="R4582" t="s">
        <v>26</v>
      </c>
      <c r="S4582" t="s">
        <v>4391</v>
      </c>
      <c r="T4582">
        <v>17142</v>
      </c>
    </row>
    <row r="4583" spans="1:20" x14ac:dyDescent="0.3">
      <c r="A4583" t="s">
        <v>576</v>
      </c>
      <c r="B4583" t="str">
        <f>_xlfn.CONCAT(쿼리1[[#This Row],[주문번호]], "-", 쿼리1[[#This Row],[공정명]])</f>
        <v>20241029-1000164203-분단</v>
      </c>
      <c r="C4583">
        <v>4</v>
      </c>
      <c r="D4583" t="s">
        <v>196</v>
      </c>
      <c r="E4583" s="1">
        <v>45594</v>
      </c>
      <c r="F4583" s="1">
        <v>45604</v>
      </c>
      <c r="G4583" s="1">
        <v>45611</v>
      </c>
      <c r="H4583" s="1">
        <v>45656</v>
      </c>
      <c r="I4583" s="1">
        <v>45611</v>
      </c>
      <c r="J4583" t="s">
        <v>31</v>
      </c>
      <c r="K4583" t="s">
        <v>32</v>
      </c>
      <c r="L4583">
        <v>6000</v>
      </c>
      <c r="M4583">
        <v>6000</v>
      </c>
      <c r="N4583">
        <v>7</v>
      </c>
      <c r="O4583" t="s">
        <v>573</v>
      </c>
      <c r="P4583" t="s">
        <v>577</v>
      </c>
      <c r="Q4583" t="s">
        <v>578</v>
      </c>
      <c r="R4583" t="s">
        <v>26</v>
      </c>
      <c r="S4583" t="s">
        <v>4391</v>
      </c>
      <c r="T4583">
        <v>17647</v>
      </c>
    </row>
    <row r="4584" spans="1:20" x14ac:dyDescent="0.3">
      <c r="A4584" t="s">
        <v>4941</v>
      </c>
      <c r="B4584" t="str">
        <f>_xlfn.CONCAT(쿼리1[[#This Row],[주문번호]], "-", 쿼리1[[#This Row],[공정명]])</f>
        <v>20241017-1118P0239-분단</v>
      </c>
      <c r="C4584">
        <v>3</v>
      </c>
      <c r="D4584" t="s">
        <v>196</v>
      </c>
      <c r="E4584" s="1">
        <v>45582</v>
      </c>
      <c r="F4584" s="1">
        <v>45594</v>
      </c>
      <c r="G4584" s="1">
        <v>45593</v>
      </c>
      <c r="H4584" s="1">
        <v>45656</v>
      </c>
      <c r="I4584" s="1">
        <v>45593</v>
      </c>
      <c r="J4584" t="s">
        <v>31</v>
      </c>
      <c r="K4584" t="s">
        <v>39</v>
      </c>
      <c r="L4584">
        <v>4000</v>
      </c>
      <c r="M4584">
        <v>4000</v>
      </c>
      <c r="N4584">
        <v>-1</v>
      </c>
      <c r="O4584" t="s">
        <v>4942</v>
      </c>
      <c r="P4584" t="s">
        <v>4943</v>
      </c>
      <c r="Q4584" t="s">
        <v>4944</v>
      </c>
      <c r="R4584" t="s">
        <v>26</v>
      </c>
      <c r="S4584" t="s">
        <v>4391</v>
      </c>
      <c r="T4584">
        <v>16</v>
      </c>
    </row>
    <row r="4585" spans="1:20" x14ac:dyDescent="0.3">
      <c r="A4585" t="s">
        <v>4931</v>
      </c>
      <c r="B4585" t="str">
        <f>_xlfn.CONCAT(쿼리1[[#This Row],[주문번호]], "-", 쿼리1[[#This Row],[공정명]])</f>
        <v>20241119-1000161252-분단</v>
      </c>
      <c r="C4585">
        <v>4</v>
      </c>
      <c r="D4585" t="s">
        <v>196</v>
      </c>
      <c r="E4585" s="1">
        <v>45615</v>
      </c>
      <c r="F4585" s="1">
        <v>45624</v>
      </c>
      <c r="G4585" s="1">
        <v>45624</v>
      </c>
      <c r="H4585" s="1">
        <v>45656</v>
      </c>
      <c r="I4585" s="1">
        <v>45624</v>
      </c>
      <c r="J4585" t="s">
        <v>31</v>
      </c>
      <c r="K4585" t="s">
        <v>39</v>
      </c>
      <c r="L4585">
        <v>4000</v>
      </c>
      <c r="M4585">
        <v>3500</v>
      </c>
      <c r="N4585">
        <v>0</v>
      </c>
      <c r="O4585" t="s">
        <v>2694</v>
      </c>
      <c r="P4585" t="s">
        <v>4932</v>
      </c>
      <c r="Q4585" t="s">
        <v>4933</v>
      </c>
      <c r="R4585" t="s">
        <v>64</v>
      </c>
      <c r="S4585" t="s">
        <v>4391</v>
      </c>
      <c r="T4585">
        <v>16</v>
      </c>
    </row>
    <row r="4586" spans="1:20" x14ac:dyDescent="0.3">
      <c r="A4586" t="s">
        <v>4561</v>
      </c>
      <c r="B4586" t="str">
        <f>_xlfn.CONCAT(쿼리1[[#This Row],[주문번호]], "-", 쿼리1[[#This Row],[공정명]])</f>
        <v>20241219-1317N0087-분단</v>
      </c>
      <c r="C4586">
        <v>2</v>
      </c>
      <c r="D4586" t="s">
        <v>196</v>
      </c>
      <c r="E4586" s="1">
        <v>45645</v>
      </c>
      <c r="F4586" s="1">
        <v>45657</v>
      </c>
      <c r="G4586" s="1">
        <v>45654</v>
      </c>
      <c r="H4586" s="1">
        <v>45656</v>
      </c>
      <c r="I4586" s="1">
        <v>45654</v>
      </c>
      <c r="J4586" t="s">
        <v>31</v>
      </c>
      <c r="K4586" t="s">
        <v>39</v>
      </c>
      <c r="L4586">
        <v>6000</v>
      </c>
      <c r="M4586">
        <v>6000</v>
      </c>
      <c r="N4586">
        <v>-3</v>
      </c>
      <c r="O4586" t="s">
        <v>4562</v>
      </c>
      <c r="P4586" t="s">
        <v>4563</v>
      </c>
      <c r="Q4586" t="s">
        <v>42</v>
      </c>
      <c r="R4586" t="s">
        <v>4564</v>
      </c>
      <c r="S4586" t="s">
        <v>4391</v>
      </c>
      <c r="T4586">
        <v>12</v>
      </c>
    </row>
    <row r="4587" spans="1:20" x14ac:dyDescent="0.3">
      <c r="A4587" t="s">
        <v>4934</v>
      </c>
      <c r="B4587" t="str">
        <f>_xlfn.CONCAT(쿼리1[[#This Row],[주문번호]], "-", 쿼리1[[#This Row],[공정명]])</f>
        <v>20241111-1000150136-분단</v>
      </c>
      <c r="C4587">
        <v>4</v>
      </c>
      <c r="D4587" t="s">
        <v>196</v>
      </c>
      <c r="E4587" s="1">
        <v>45607</v>
      </c>
      <c r="F4587" s="1">
        <v>45617</v>
      </c>
      <c r="G4587" s="1">
        <v>45618</v>
      </c>
      <c r="H4587" s="1">
        <v>45656</v>
      </c>
      <c r="I4587" s="1">
        <v>45618</v>
      </c>
      <c r="J4587" t="s">
        <v>31</v>
      </c>
      <c r="K4587" t="s">
        <v>32</v>
      </c>
      <c r="L4587">
        <v>6000</v>
      </c>
      <c r="M4587">
        <v>6000</v>
      </c>
      <c r="N4587">
        <v>1</v>
      </c>
      <c r="O4587" t="s">
        <v>536</v>
      </c>
      <c r="P4587" t="s">
        <v>1881</v>
      </c>
      <c r="Q4587" t="s">
        <v>1882</v>
      </c>
      <c r="R4587" t="s">
        <v>64</v>
      </c>
      <c r="S4587" t="s">
        <v>4391</v>
      </c>
      <c r="T4587">
        <v>24</v>
      </c>
    </row>
    <row r="4588" spans="1:20" x14ac:dyDescent="0.3">
      <c r="A4588" t="s">
        <v>2980</v>
      </c>
      <c r="B4588" t="str">
        <f>_xlfn.CONCAT(쿼리1[[#This Row],[주문번호]], "-", 쿼리1[[#This Row],[공정명]])</f>
        <v>20241112-1000148935-분단</v>
      </c>
      <c r="C4588">
        <v>4</v>
      </c>
      <c r="D4588" t="s">
        <v>196</v>
      </c>
      <c r="E4588" s="1">
        <v>45608</v>
      </c>
      <c r="F4588" s="1">
        <v>45617</v>
      </c>
      <c r="G4588" s="1">
        <v>45622</v>
      </c>
      <c r="H4588" s="1">
        <v>45656</v>
      </c>
      <c r="I4588" s="1">
        <v>45625</v>
      </c>
      <c r="J4588" t="s">
        <v>31</v>
      </c>
      <c r="K4588" t="s">
        <v>32</v>
      </c>
      <c r="L4588">
        <v>6000</v>
      </c>
      <c r="M4588">
        <v>6000</v>
      </c>
      <c r="N4588">
        <v>5</v>
      </c>
      <c r="O4588" t="s">
        <v>2981</v>
      </c>
      <c r="P4588" t="s">
        <v>2982</v>
      </c>
      <c r="Q4588" t="s">
        <v>2983</v>
      </c>
      <c r="R4588" t="s">
        <v>64</v>
      </c>
      <c r="S4588" t="s">
        <v>4391</v>
      </c>
      <c r="T4588">
        <v>18750</v>
      </c>
    </row>
    <row r="4589" spans="1:20" x14ac:dyDescent="0.3">
      <c r="A4589" t="s">
        <v>1593</v>
      </c>
      <c r="B4589" t="str">
        <f>_xlfn.CONCAT(쿼리1[[#This Row],[주문번호]], "-", 쿼리1[[#This Row],[공정명]])</f>
        <v>20240903-1000162500-제대</v>
      </c>
      <c r="C4589">
        <v>2</v>
      </c>
      <c r="D4589" t="s">
        <v>80</v>
      </c>
      <c r="E4589" s="1">
        <v>45538</v>
      </c>
      <c r="F4589" s="1">
        <v>45558</v>
      </c>
      <c r="G4589" s="1">
        <v>45575</v>
      </c>
      <c r="H4589" s="1">
        <v>45656</v>
      </c>
      <c r="I4589" s="1">
        <v>45593</v>
      </c>
      <c r="J4589" t="s">
        <v>101</v>
      </c>
      <c r="K4589" t="s">
        <v>32</v>
      </c>
      <c r="L4589">
        <v>17142</v>
      </c>
      <c r="M4589">
        <v>14736</v>
      </c>
      <c r="N4589">
        <v>17</v>
      </c>
      <c r="O4589" t="s">
        <v>1590</v>
      </c>
      <c r="P4589" t="s">
        <v>1591</v>
      </c>
      <c r="Q4589" t="s">
        <v>42</v>
      </c>
      <c r="R4589" t="s">
        <v>1592</v>
      </c>
      <c r="S4589" t="s">
        <v>256</v>
      </c>
      <c r="T4589">
        <v>17142</v>
      </c>
    </row>
    <row r="4590" spans="1:20" x14ac:dyDescent="0.3">
      <c r="A4590" t="s">
        <v>4945</v>
      </c>
      <c r="B4590" t="str">
        <f>_xlfn.CONCAT(쿼리1[[#This Row],[주문번호]], "-", 쿼리1[[#This Row],[공정명]])</f>
        <v>20241115-1117P0099-제대</v>
      </c>
      <c r="C4590">
        <v>4</v>
      </c>
      <c r="D4590" t="s">
        <v>80</v>
      </c>
      <c r="E4590" s="1">
        <v>45611</v>
      </c>
      <c r="F4590" s="1">
        <v>45624</v>
      </c>
      <c r="G4590" s="1">
        <v>45625</v>
      </c>
      <c r="H4590" s="1">
        <v>45656</v>
      </c>
      <c r="I4590" s="1">
        <v>45625</v>
      </c>
      <c r="J4590" t="s">
        <v>31</v>
      </c>
      <c r="K4590" t="s">
        <v>32</v>
      </c>
      <c r="L4590">
        <v>27272</v>
      </c>
      <c r="M4590">
        <v>26400</v>
      </c>
      <c r="N4590">
        <v>1</v>
      </c>
      <c r="O4590" t="s">
        <v>731</v>
      </c>
      <c r="P4590" t="s">
        <v>4946</v>
      </c>
      <c r="Q4590" t="s">
        <v>4947</v>
      </c>
      <c r="R4590" t="s">
        <v>2235</v>
      </c>
      <c r="S4590" t="s">
        <v>256</v>
      </c>
      <c r="T4590">
        <v>27272</v>
      </c>
    </row>
    <row r="4591" spans="1:20" x14ac:dyDescent="0.3">
      <c r="A4591" t="s">
        <v>4948</v>
      </c>
      <c r="B4591" t="str">
        <f>_xlfn.CONCAT(쿼리1[[#This Row],[주문번호]], "-", 쿼리1[[#This Row],[공정명]])</f>
        <v>20241015-1116P0216-제대</v>
      </c>
      <c r="C4591">
        <v>4</v>
      </c>
      <c r="D4591" t="s">
        <v>80</v>
      </c>
      <c r="E4591" s="1">
        <v>45580</v>
      </c>
      <c r="F4591" s="1">
        <v>45593</v>
      </c>
      <c r="G4591" s="1">
        <v>45601</v>
      </c>
      <c r="H4591" s="1">
        <v>45656</v>
      </c>
      <c r="I4591" s="1">
        <v>45601</v>
      </c>
      <c r="J4591" t="s">
        <v>31</v>
      </c>
      <c r="K4591" t="s">
        <v>32</v>
      </c>
      <c r="L4591">
        <v>42857</v>
      </c>
      <c r="M4591">
        <v>39750</v>
      </c>
      <c r="N4591">
        <v>8</v>
      </c>
      <c r="O4591" t="s">
        <v>4949</v>
      </c>
      <c r="P4591" t="s">
        <v>4950</v>
      </c>
      <c r="Q4591" t="s">
        <v>4951</v>
      </c>
      <c r="R4591" t="s">
        <v>2235</v>
      </c>
      <c r="S4591" t="s">
        <v>256</v>
      </c>
      <c r="T4591">
        <v>42857</v>
      </c>
    </row>
    <row r="4592" spans="1:20" x14ac:dyDescent="0.3">
      <c r="A4592" t="s">
        <v>4952</v>
      </c>
      <c r="B4592" t="str">
        <f>_xlfn.CONCAT(쿼리1[[#This Row],[주문번호]], "-", 쿼리1[[#This Row],[공정명]])</f>
        <v>20241015-1620P0020-제대</v>
      </c>
      <c r="C4592">
        <v>4</v>
      </c>
      <c r="D4592" t="s">
        <v>80</v>
      </c>
      <c r="E4592" s="1">
        <v>45580</v>
      </c>
      <c r="F4592" s="1">
        <v>45593</v>
      </c>
      <c r="G4592" s="1">
        <v>45601</v>
      </c>
      <c r="H4592" s="1">
        <v>45656</v>
      </c>
      <c r="I4592" s="1">
        <v>45601</v>
      </c>
      <c r="J4592" t="s">
        <v>31</v>
      </c>
      <c r="K4592" t="s">
        <v>32</v>
      </c>
      <c r="L4592">
        <v>42857</v>
      </c>
      <c r="M4592">
        <v>39950</v>
      </c>
      <c r="N4592">
        <v>8</v>
      </c>
      <c r="O4592" t="s">
        <v>275</v>
      </c>
      <c r="P4592" t="s">
        <v>4953</v>
      </c>
      <c r="Q4592" t="s">
        <v>4954</v>
      </c>
      <c r="R4592" t="s">
        <v>2235</v>
      </c>
      <c r="S4592" t="s">
        <v>256</v>
      </c>
      <c r="T4592">
        <v>42857</v>
      </c>
    </row>
    <row r="4593" spans="1:20" x14ac:dyDescent="0.3">
      <c r="A4593" t="s">
        <v>4955</v>
      </c>
      <c r="B4593" t="str">
        <f>_xlfn.CONCAT(쿼리1[[#This Row],[주문번호]], "-", 쿼리1[[#This Row],[공정명]])</f>
        <v>20241030-1116P0200-제대</v>
      </c>
      <c r="C4593">
        <v>4</v>
      </c>
      <c r="D4593" t="s">
        <v>80</v>
      </c>
      <c r="E4593" s="1">
        <v>45595</v>
      </c>
      <c r="F4593" s="1">
        <v>45608</v>
      </c>
      <c r="G4593" s="1">
        <v>45608</v>
      </c>
      <c r="H4593" s="1">
        <v>45656</v>
      </c>
      <c r="I4593" s="1">
        <v>45608</v>
      </c>
      <c r="J4593" t="s">
        <v>31</v>
      </c>
      <c r="K4593" t="s">
        <v>39</v>
      </c>
      <c r="L4593">
        <v>16000</v>
      </c>
      <c r="M4593">
        <v>14800</v>
      </c>
      <c r="N4593">
        <v>0</v>
      </c>
      <c r="O4593" t="s">
        <v>4956</v>
      </c>
      <c r="P4593" t="s">
        <v>1927</v>
      </c>
      <c r="Q4593" t="s">
        <v>4957</v>
      </c>
      <c r="R4593" t="s">
        <v>484</v>
      </c>
      <c r="S4593" t="s">
        <v>256</v>
      </c>
      <c r="T4593">
        <v>16000</v>
      </c>
    </row>
    <row r="4594" spans="1:20" x14ac:dyDescent="0.3">
      <c r="A4594" t="s">
        <v>1398</v>
      </c>
      <c r="B4594" t="str">
        <f>_xlfn.CONCAT(쿼리1[[#This Row],[주문번호]], "-", 쿼리1[[#This Row],[공정명]])</f>
        <v>20240919-1000169125-제대</v>
      </c>
      <c r="C4594">
        <v>4</v>
      </c>
      <c r="D4594" t="s">
        <v>80</v>
      </c>
      <c r="E4594" s="1">
        <v>45554</v>
      </c>
      <c r="F4594" s="1">
        <v>45567</v>
      </c>
      <c r="G4594" s="1">
        <v>45575</v>
      </c>
      <c r="H4594" s="1">
        <v>45656</v>
      </c>
      <c r="I4594" s="1">
        <v>45575</v>
      </c>
      <c r="J4594" t="s">
        <v>31</v>
      </c>
      <c r="K4594" t="s">
        <v>32</v>
      </c>
      <c r="L4594">
        <v>23529</v>
      </c>
      <c r="M4594">
        <v>20900</v>
      </c>
      <c r="N4594">
        <v>8</v>
      </c>
      <c r="O4594" t="s">
        <v>1395</v>
      </c>
      <c r="P4594" t="s">
        <v>1399</v>
      </c>
      <c r="Q4594" t="s">
        <v>1400</v>
      </c>
      <c r="R4594" t="s">
        <v>1209</v>
      </c>
      <c r="S4594" t="s">
        <v>256</v>
      </c>
      <c r="T4594">
        <v>23529</v>
      </c>
    </row>
    <row r="4595" spans="1:20" x14ac:dyDescent="0.3">
      <c r="A4595" t="s">
        <v>1398</v>
      </c>
      <c r="B4595" t="str">
        <f>_xlfn.CONCAT(쿼리1[[#This Row],[주문번호]], "-", 쿼리1[[#This Row],[공정명]])</f>
        <v>20240919-1000169125-제대</v>
      </c>
      <c r="C4595">
        <v>4</v>
      </c>
      <c r="D4595" t="s">
        <v>80</v>
      </c>
      <c r="E4595" s="1">
        <v>45554</v>
      </c>
      <c r="F4595" s="1">
        <v>45567</v>
      </c>
      <c r="G4595" s="1">
        <v>45565</v>
      </c>
      <c r="H4595" s="1">
        <v>45656</v>
      </c>
      <c r="I4595" s="1">
        <v>45575</v>
      </c>
      <c r="J4595" t="s">
        <v>31</v>
      </c>
      <c r="K4595" t="s">
        <v>39</v>
      </c>
      <c r="L4595">
        <v>23529</v>
      </c>
      <c r="M4595">
        <v>20900</v>
      </c>
      <c r="N4595">
        <v>-2</v>
      </c>
      <c r="O4595" t="s">
        <v>1395</v>
      </c>
      <c r="P4595" t="s">
        <v>1399</v>
      </c>
      <c r="Q4595" t="s">
        <v>1400</v>
      </c>
      <c r="R4595" t="s">
        <v>1209</v>
      </c>
      <c r="S4595" t="s">
        <v>256</v>
      </c>
      <c r="T4595">
        <v>23529</v>
      </c>
    </row>
    <row r="4596" spans="1:20" x14ac:dyDescent="0.3">
      <c r="A4596" t="s">
        <v>4958</v>
      </c>
      <c r="B4596" t="str">
        <f>_xlfn.CONCAT(쿼리1[[#This Row],[주문번호]], "-", 쿼리1[[#This Row],[공정명]])</f>
        <v>20240904-1000168985-제대</v>
      </c>
      <c r="C4596">
        <v>3</v>
      </c>
      <c r="D4596" t="s">
        <v>80</v>
      </c>
      <c r="E4596" s="1">
        <v>45539</v>
      </c>
      <c r="F4596" s="1">
        <v>45554</v>
      </c>
      <c r="G4596" s="1">
        <v>45575</v>
      </c>
      <c r="H4596" s="1">
        <v>45656</v>
      </c>
      <c r="I4596" s="1">
        <v>45575</v>
      </c>
      <c r="J4596" t="s">
        <v>31</v>
      </c>
      <c r="K4596" t="s">
        <v>32</v>
      </c>
      <c r="L4596">
        <v>85714</v>
      </c>
      <c r="M4596">
        <v>81900</v>
      </c>
      <c r="N4596">
        <v>21</v>
      </c>
      <c r="O4596" t="s">
        <v>301</v>
      </c>
      <c r="P4596" t="s">
        <v>4959</v>
      </c>
      <c r="Q4596" t="s">
        <v>42</v>
      </c>
      <c r="R4596" t="s">
        <v>4960</v>
      </c>
      <c r="S4596" t="s">
        <v>256</v>
      </c>
      <c r="T4596">
        <v>85714</v>
      </c>
    </row>
    <row r="4597" spans="1:20" x14ac:dyDescent="0.3">
      <c r="A4597" t="s">
        <v>4958</v>
      </c>
      <c r="B4597" t="str">
        <f>_xlfn.CONCAT(쿼리1[[#This Row],[주문번호]], "-", 쿼리1[[#This Row],[공정명]])</f>
        <v>20240904-1000168985-제대</v>
      </c>
      <c r="C4597">
        <v>3</v>
      </c>
      <c r="D4597" t="s">
        <v>80</v>
      </c>
      <c r="E4597" s="1">
        <v>45539</v>
      </c>
      <c r="F4597" s="1">
        <v>45554</v>
      </c>
      <c r="G4597" s="1">
        <v>45575</v>
      </c>
      <c r="H4597" s="1">
        <v>45656</v>
      </c>
      <c r="I4597" s="1">
        <v>45575</v>
      </c>
      <c r="J4597" t="s">
        <v>31</v>
      </c>
      <c r="K4597" t="s">
        <v>32</v>
      </c>
      <c r="L4597">
        <v>85714</v>
      </c>
      <c r="M4597">
        <v>81900</v>
      </c>
      <c r="N4597">
        <v>21</v>
      </c>
      <c r="O4597" t="s">
        <v>301</v>
      </c>
      <c r="P4597" t="s">
        <v>4959</v>
      </c>
      <c r="Q4597" t="s">
        <v>42</v>
      </c>
      <c r="R4597" t="s">
        <v>4960</v>
      </c>
      <c r="S4597" t="s">
        <v>256</v>
      </c>
      <c r="T4597">
        <v>85714</v>
      </c>
    </row>
    <row r="4598" spans="1:20" x14ac:dyDescent="0.3">
      <c r="A4598" t="s">
        <v>4961</v>
      </c>
      <c r="B4598" t="str">
        <f>_xlfn.CONCAT(쿼리1[[#This Row],[주문번호]], "-", 쿼리1[[#This Row],[공정명]])</f>
        <v>20240910-1119P0113-제대</v>
      </c>
      <c r="C4598">
        <v>4</v>
      </c>
      <c r="D4598" t="s">
        <v>80</v>
      </c>
      <c r="E4598" s="1">
        <v>45545</v>
      </c>
      <c r="F4598" s="1">
        <v>45555</v>
      </c>
      <c r="G4598" s="1">
        <v>45575</v>
      </c>
      <c r="H4598" s="1">
        <v>45656</v>
      </c>
      <c r="I4598" s="1">
        <v>45575</v>
      </c>
      <c r="J4598" t="s">
        <v>31</v>
      </c>
      <c r="K4598" t="s">
        <v>32</v>
      </c>
      <c r="L4598">
        <v>171428</v>
      </c>
      <c r="M4598">
        <v>148600</v>
      </c>
      <c r="N4598">
        <v>20</v>
      </c>
      <c r="O4598" t="s">
        <v>91</v>
      </c>
      <c r="P4598" t="s">
        <v>291</v>
      </c>
      <c r="Q4598" t="s">
        <v>4962</v>
      </c>
      <c r="R4598" t="s">
        <v>4963</v>
      </c>
      <c r="S4598" t="s">
        <v>256</v>
      </c>
      <c r="T4598">
        <v>171428</v>
      </c>
    </row>
    <row r="4599" spans="1:20" x14ac:dyDescent="0.3">
      <c r="A4599" t="s">
        <v>4961</v>
      </c>
      <c r="B4599" t="str">
        <f>_xlfn.CONCAT(쿼리1[[#This Row],[주문번호]], "-", 쿼리1[[#This Row],[공정명]])</f>
        <v>20240910-1119P0113-제대</v>
      </c>
      <c r="C4599">
        <v>4</v>
      </c>
      <c r="D4599" t="s">
        <v>80</v>
      </c>
      <c r="E4599" s="1">
        <v>45545</v>
      </c>
      <c r="F4599" s="1">
        <v>45555</v>
      </c>
      <c r="G4599" s="1">
        <v>45575</v>
      </c>
      <c r="H4599" s="1">
        <v>45656</v>
      </c>
      <c r="I4599" s="1">
        <v>45575</v>
      </c>
      <c r="J4599" t="s">
        <v>31</v>
      </c>
      <c r="K4599" t="s">
        <v>32</v>
      </c>
      <c r="L4599">
        <v>171428</v>
      </c>
      <c r="M4599">
        <v>148600</v>
      </c>
      <c r="N4599">
        <v>20</v>
      </c>
      <c r="O4599" t="s">
        <v>91</v>
      </c>
      <c r="P4599" t="s">
        <v>291</v>
      </c>
      <c r="Q4599" t="s">
        <v>4962</v>
      </c>
      <c r="R4599" t="s">
        <v>4963</v>
      </c>
      <c r="S4599" t="s">
        <v>256</v>
      </c>
      <c r="T4599">
        <v>171428</v>
      </c>
    </row>
    <row r="4600" spans="1:20" x14ac:dyDescent="0.3">
      <c r="A4600" t="s">
        <v>4964</v>
      </c>
      <c r="B4600" t="str">
        <f>_xlfn.CONCAT(쿼리1[[#This Row],[주문번호]], "-", 쿼리1[[#This Row],[공정명]])</f>
        <v>20241224-1000156896-제대</v>
      </c>
      <c r="C4600">
        <v>5</v>
      </c>
      <c r="D4600" t="s">
        <v>80</v>
      </c>
      <c r="E4600" s="1">
        <v>45650</v>
      </c>
      <c r="F4600" s="1">
        <v>45664</v>
      </c>
      <c r="G4600" s="1"/>
      <c r="H4600" s="1">
        <v>45656</v>
      </c>
      <c r="I4600" s="1"/>
      <c r="J4600" t="s">
        <v>21</v>
      </c>
      <c r="K4600" t="s">
        <v>282</v>
      </c>
      <c r="L4600">
        <v>33333</v>
      </c>
      <c r="O4600" t="s">
        <v>859</v>
      </c>
      <c r="P4600" t="s">
        <v>2970</v>
      </c>
      <c r="Q4600" t="s">
        <v>4965</v>
      </c>
      <c r="R4600" t="s">
        <v>4963</v>
      </c>
      <c r="S4600" t="s">
        <v>256</v>
      </c>
      <c r="T4600">
        <v>33333</v>
      </c>
    </row>
    <row r="4601" spans="1:20" x14ac:dyDescent="0.3">
      <c r="A4601" t="s">
        <v>4966</v>
      </c>
      <c r="B4601" t="str">
        <f>_xlfn.CONCAT(쿼리1[[#This Row],[주문번호]], "-", 쿼리1[[#This Row],[공정명]])</f>
        <v>20240926-1000160893-제대</v>
      </c>
      <c r="C4601">
        <v>4</v>
      </c>
      <c r="D4601" t="s">
        <v>80</v>
      </c>
      <c r="E4601" s="1">
        <v>45561</v>
      </c>
      <c r="F4601" s="1">
        <v>45573</v>
      </c>
      <c r="G4601" s="1">
        <v>45579</v>
      </c>
      <c r="H4601" s="1">
        <v>45656</v>
      </c>
      <c r="I4601" s="1">
        <v>45579</v>
      </c>
      <c r="J4601" t="s">
        <v>31</v>
      </c>
      <c r="K4601" t="s">
        <v>32</v>
      </c>
      <c r="L4601">
        <v>57142</v>
      </c>
      <c r="M4601">
        <v>41100</v>
      </c>
      <c r="N4601">
        <v>6</v>
      </c>
      <c r="O4601" t="s">
        <v>252</v>
      </c>
      <c r="P4601" t="s">
        <v>4967</v>
      </c>
      <c r="Q4601" t="s">
        <v>4968</v>
      </c>
      <c r="R4601" t="s">
        <v>195</v>
      </c>
      <c r="S4601" t="s">
        <v>256</v>
      </c>
      <c r="T4601">
        <v>57142</v>
      </c>
    </row>
    <row r="4602" spans="1:20" x14ac:dyDescent="0.3">
      <c r="A4602" t="s">
        <v>4969</v>
      </c>
      <c r="B4602" t="str">
        <f>_xlfn.CONCAT(쿼리1[[#This Row],[주문번호]], "-", 쿼리1[[#This Row],[공정명]])</f>
        <v>20241210-1000160893-제대</v>
      </c>
      <c r="C4602">
        <v>4</v>
      </c>
      <c r="D4602" t="s">
        <v>80</v>
      </c>
      <c r="E4602" s="1">
        <v>45636</v>
      </c>
      <c r="F4602" s="1">
        <v>45646</v>
      </c>
      <c r="G4602" s="1">
        <v>45653</v>
      </c>
      <c r="H4602" s="1">
        <v>45656</v>
      </c>
      <c r="I4602" s="1">
        <v>45645</v>
      </c>
      <c r="J4602" t="s">
        <v>101</v>
      </c>
      <c r="K4602" t="s">
        <v>32</v>
      </c>
      <c r="L4602">
        <v>57142</v>
      </c>
      <c r="M4602">
        <v>14500</v>
      </c>
      <c r="N4602">
        <v>7</v>
      </c>
      <c r="O4602" t="s">
        <v>252</v>
      </c>
      <c r="P4602" t="s">
        <v>4967</v>
      </c>
      <c r="Q4602" t="s">
        <v>4968</v>
      </c>
      <c r="R4602" t="s">
        <v>195</v>
      </c>
      <c r="S4602" t="s">
        <v>256</v>
      </c>
      <c r="T4602">
        <v>57142</v>
      </c>
    </row>
    <row r="4603" spans="1:20" x14ac:dyDescent="0.3">
      <c r="A4603" t="s">
        <v>4970</v>
      </c>
      <c r="B4603" t="str">
        <f>_xlfn.CONCAT(쿼리1[[#This Row],[주문번호]], "-", 쿼리1[[#This Row],[공정명]])</f>
        <v>20241107-1000165383-제대</v>
      </c>
      <c r="C4603">
        <v>2</v>
      </c>
      <c r="D4603" t="s">
        <v>80</v>
      </c>
      <c r="E4603" s="1">
        <v>45603</v>
      </c>
      <c r="F4603" s="1">
        <v>45614</v>
      </c>
      <c r="G4603" s="1">
        <v>45617</v>
      </c>
      <c r="H4603" s="1">
        <v>45656</v>
      </c>
      <c r="I4603" s="1">
        <v>45617</v>
      </c>
      <c r="J4603" t="s">
        <v>31</v>
      </c>
      <c r="K4603" t="s">
        <v>32</v>
      </c>
      <c r="L4603">
        <v>35294</v>
      </c>
      <c r="M4603">
        <v>34100</v>
      </c>
      <c r="N4603">
        <v>3</v>
      </c>
      <c r="O4603" t="s">
        <v>3410</v>
      </c>
      <c r="P4603" t="s">
        <v>4971</v>
      </c>
      <c r="Q4603" t="s">
        <v>42</v>
      </c>
      <c r="R4603" t="s">
        <v>4972</v>
      </c>
      <c r="S4603" t="s">
        <v>256</v>
      </c>
      <c r="T4603">
        <v>35294</v>
      </c>
    </row>
    <row r="4604" spans="1:20" x14ac:dyDescent="0.3">
      <c r="A4604" t="s">
        <v>2885</v>
      </c>
      <c r="B4604" t="str">
        <f>_xlfn.CONCAT(쿼리1[[#This Row],[주문번호]], "-", 쿼리1[[#This Row],[공정명]])</f>
        <v>20241015-1000143480-인쇄</v>
      </c>
      <c r="C4604">
        <v>2</v>
      </c>
      <c r="D4604" t="s">
        <v>328</v>
      </c>
      <c r="E4604" s="1">
        <v>45580</v>
      </c>
      <c r="F4604" s="1">
        <v>45586</v>
      </c>
      <c r="G4604" s="1">
        <v>45581</v>
      </c>
      <c r="H4604" s="1">
        <v>45656</v>
      </c>
      <c r="I4604" s="1">
        <v>45593</v>
      </c>
      <c r="J4604" t="s">
        <v>31</v>
      </c>
      <c r="K4604" t="s">
        <v>39</v>
      </c>
      <c r="L4604">
        <v>12000</v>
      </c>
      <c r="M4604">
        <v>12000</v>
      </c>
      <c r="N4604">
        <v>-5</v>
      </c>
      <c r="O4604" t="s">
        <v>2886</v>
      </c>
      <c r="P4604" t="s">
        <v>2887</v>
      </c>
      <c r="Q4604" t="s">
        <v>2888</v>
      </c>
      <c r="R4604" t="s">
        <v>26</v>
      </c>
      <c r="S4604" t="s">
        <v>4973</v>
      </c>
      <c r="T4604">
        <v>30000</v>
      </c>
    </row>
    <row r="4605" spans="1:20" x14ac:dyDescent="0.3">
      <c r="A4605" t="s">
        <v>3371</v>
      </c>
      <c r="B4605" t="str">
        <f>_xlfn.CONCAT(쿼리1[[#This Row],[주문번호]], "-", 쿼리1[[#This Row],[공정명]])</f>
        <v>20241223-1000141398-인쇄</v>
      </c>
      <c r="C4605">
        <v>2</v>
      </c>
      <c r="D4605" t="s">
        <v>328</v>
      </c>
      <c r="E4605" s="1">
        <v>45649</v>
      </c>
      <c r="F4605" s="1">
        <v>45656</v>
      </c>
      <c r="G4605" s="1"/>
      <c r="H4605" s="1">
        <v>45656</v>
      </c>
      <c r="I4605" s="1"/>
      <c r="J4605" t="s">
        <v>21</v>
      </c>
      <c r="K4605" t="s">
        <v>282</v>
      </c>
      <c r="L4605">
        <v>12000</v>
      </c>
      <c r="O4605" t="s">
        <v>3230</v>
      </c>
      <c r="P4605" t="s">
        <v>3282</v>
      </c>
      <c r="Q4605" t="s">
        <v>3283</v>
      </c>
      <c r="R4605" t="s">
        <v>458</v>
      </c>
      <c r="S4605" t="s">
        <v>4973</v>
      </c>
      <c r="T4605">
        <v>30769</v>
      </c>
    </row>
    <row r="4606" spans="1:20" x14ac:dyDescent="0.3">
      <c r="A4606" t="s">
        <v>4974</v>
      </c>
      <c r="B4606" t="str">
        <f>_xlfn.CONCAT(쿼리1[[#This Row],[주문번호]], "-", 쿼리1[[#This Row],[공정명]])</f>
        <v>20240902-1000142163-합지</v>
      </c>
      <c r="C4606">
        <v>3</v>
      </c>
      <c r="D4606" t="s">
        <v>60</v>
      </c>
      <c r="E4606" s="1">
        <v>45537</v>
      </c>
      <c r="F4606" s="1">
        <v>45546</v>
      </c>
      <c r="G4606" s="1">
        <v>45541</v>
      </c>
      <c r="H4606" s="1">
        <v>45656</v>
      </c>
      <c r="I4606" s="1">
        <v>45541</v>
      </c>
      <c r="J4606" t="s">
        <v>31</v>
      </c>
      <c r="K4606" t="s">
        <v>39</v>
      </c>
      <c r="L4606">
        <v>6000</v>
      </c>
      <c r="M4606">
        <v>6000</v>
      </c>
      <c r="N4606">
        <v>-5</v>
      </c>
      <c r="O4606" t="s">
        <v>3920</v>
      </c>
      <c r="P4606" t="s">
        <v>3940</v>
      </c>
      <c r="Q4606" t="s">
        <v>3941</v>
      </c>
      <c r="R4606" t="s">
        <v>3938</v>
      </c>
      <c r="S4606" t="s">
        <v>190</v>
      </c>
      <c r="T4606">
        <v>12</v>
      </c>
    </row>
    <row r="4607" spans="1:20" x14ac:dyDescent="0.3">
      <c r="A4607" t="s">
        <v>4974</v>
      </c>
      <c r="B4607" t="str">
        <f>_xlfn.CONCAT(쿼리1[[#This Row],[주문번호]], "-", 쿼리1[[#This Row],[공정명]])</f>
        <v>20240902-1000142163-분단</v>
      </c>
      <c r="C4607">
        <v>4</v>
      </c>
      <c r="D4607" t="s">
        <v>196</v>
      </c>
      <c r="E4607" s="1">
        <v>45537</v>
      </c>
      <c r="F4607" s="1">
        <v>45547</v>
      </c>
      <c r="G4607" s="1">
        <v>45541</v>
      </c>
      <c r="H4607" s="1">
        <v>45656</v>
      </c>
      <c r="I4607" s="1">
        <v>45541</v>
      </c>
      <c r="J4607" t="s">
        <v>31</v>
      </c>
      <c r="K4607" t="s">
        <v>39</v>
      </c>
      <c r="L4607">
        <v>6000</v>
      </c>
      <c r="M4607">
        <v>6000</v>
      </c>
      <c r="N4607">
        <v>-6</v>
      </c>
      <c r="O4607" t="s">
        <v>3920</v>
      </c>
      <c r="P4607" t="s">
        <v>3940</v>
      </c>
      <c r="Q4607" t="s">
        <v>3941</v>
      </c>
      <c r="R4607" t="s">
        <v>3938</v>
      </c>
      <c r="S4607" t="s">
        <v>190</v>
      </c>
      <c r="T4607">
        <v>12</v>
      </c>
    </row>
    <row r="4608" spans="1:20" x14ac:dyDescent="0.3">
      <c r="A4608" t="s">
        <v>4813</v>
      </c>
      <c r="B4608" t="str">
        <f>_xlfn.CONCAT(쿼리1[[#This Row],[주문번호]], "-", 쿼리1[[#This Row],[공정명]])</f>
        <v>20240909-1000160961-합지</v>
      </c>
      <c r="C4608">
        <v>3</v>
      </c>
      <c r="D4608" t="s">
        <v>60</v>
      </c>
      <c r="E4608" s="1">
        <v>45544</v>
      </c>
      <c r="F4608" s="1">
        <v>45553</v>
      </c>
      <c r="G4608" s="1">
        <v>45547</v>
      </c>
      <c r="H4608" s="1">
        <v>45656</v>
      </c>
      <c r="I4608" s="1">
        <v>45547</v>
      </c>
      <c r="J4608" t="s">
        <v>31</v>
      </c>
      <c r="K4608" t="s">
        <v>39</v>
      </c>
      <c r="L4608">
        <v>6000</v>
      </c>
      <c r="M4608">
        <v>6000</v>
      </c>
      <c r="N4608">
        <v>-6</v>
      </c>
      <c r="O4608" t="s">
        <v>536</v>
      </c>
      <c r="P4608" t="s">
        <v>4814</v>
      </c>
      <c r="Q4608" t="s">
        <v>4815</v>
      </c>
      <c r="R4608" t="s">
        <v>3938</v>
      </c>
      <c r="S4608" t="s">
        <v>190</v>
      </c>
      <c r="T4608">
        <v>12</v>
      </c>
    </row>
    <row r="4609" spans="1:20" x14ac:dyDescent="0.3">
      <c r="A4609" t="s">
        <v>4297</v>
      </c>
      <c r="B4609" t="str">
        <f>_xlfn.CONCAT(쿼리1[[#This Row],[주문번호]], "-", 쿼리1[[#This Row],[공정명]])</f>
        <v>20240927-1000169116-합지</v>
      </c>
      <c r="C4609">
        <v>3</v>
      </c>
      <c r="D4609" t="s">
        <v>60</v>
      </c>
      <c r="E4609" s="1">
        <v>45562</v>
      </c>
      <c r="F4609" s="1">
        <v>45573</v>
      </c>
      <c r="G4609" s="1">
        <v>45579</v>
      </c>
      <c r="H4609" s="1">
        <v>45656</v>
      </c>
      <c r="I4609" s="1">
        <v>45579</v>
      </c>
      <c r="J4609" t="s">
        <v>31</v>
      </c>
      <c r="K4609" t="s">
        <v>32</v>
      </c>
      <c r="L4609">
        <v>6000</v>
      </c>
      <c r="M4609">
        <v>6000</v>
      </c>
      <c r="N4609">
        <v>6</v>
      </c>
      <c r="O4609" t="s">
        <v>536</v>
      </c>
      <c r="P4609" t="s">
        <v>4287</v>
      </c>
      <c r="Q4609" t="s">
        <v>4288</v>
      </c>
      <c r="R4609" t="s">
        <v>3938</v>
      </c>
      <c r="S4609" t="s">
        <v>190</v>
      </c>
      <c r="T4609">
        <v>12</v>
      </c>
    </row>
    <row r="4610" spans="1:20" x14ac:dyDescent="0.3">
      <c r="A4610" t="s">
        <v>4297</v>
      </c>
      <c r="B4610" t="str">
        <f>_xlfn.CONCAT(쿼리1[[#This Row],[주문번호]], "-", 쿼리1[[#This Row],[공정명]])</f>
        <v>20240927-1000169116-분단</v>
      </c>
      <c r="C4610">
        <v>4</v>
      </c>
      <c r="D4610" t="s">
        <v>196</v>
      </c>
      <c r="E4610" s="1">
        <v>45562</v>
      </c>
      <c r="F4610" s="1">
        <v>45574</v>
      </c>
      <c r="G4610" s="1">
        <v>45579</v>
      </c>
      <c r="H4610" s="1">
        <v>45656</v>
      </c>
      <c r="I4610" s="1">
        <v>45579</v>
      </c>
      <c r="J4610" t="s">
        <v>31</v>
      </c>
      <c r="K4610" t="s">
        <v>32</v>
      </c>
      <c r="L4610">
        <v>6000</v>
      </c>
      <c r="M4610">
        <v>6000</v>
      </c>
      <c r="N4610">
        <v>5</v>
      </c>
      <c r="O4610" t="s">
        <v>536</v>
      </c>
      <c r="P4610" t="s">
        <v>4287</v>
      </c>
      <c r="Q4610" t="s">
        <v>4288</v>
      </c>
      <c r="R4610" t="s">
        <v>3938</v>
      </c>
      <c r="S4610" t="s">
        <v>190</v>
      </c>
      <c r="T4610">
        <v>12</v>
      </c>
    </row>
    <row r="4611" spans="1:20" x14ac:dyDescent="0.3">
      <c r="A4611" t="s">
        <v>4975</v>
      </c>
      <c r="B4611" t="str">
        <f>_xlfn.CONCAT(쿼리1[[#This Row],[주문번호]], "-", 쿼리1[[#This Row],[공정명]])</f>
        <v>20241004-1000169242-합지</v>
      </c>
      <c r="C4611">
        <v>3</v>
      </c>
      <c r="D4611" t="s">
        <v>60</v>
      </c>
      <c r="E4611" s="1">
        <v>45569</v>
      </c>
      <c r="F4611" s="1">
        <v>45580</v>
      </c>
      <c r="G4611" s="1"/>
      <c r="H4611" s="1">
        <v>45656</v>
      </c>
      <c r="I4611" s="1">
        <v>45617</v>
      </c>
      <c r="J4611" t="s">
        <v>21</v>
      </c>
      <c r="K4611" t="s">
        <v>22</v>
      </c>
      <c r="L4611">
        <v>6000</v>
      </c>
      <c r="O4611" t="s">
        <v>536</v>
      </c>
      <c r="P4611" t="s">
        <v>4287</v>
      </c>
      <c r="Q4611" t="s">
        <v>4976</v>
      </c>
      <c r="R4611" t="s">
        <v>3938</v>
      </c>
      <c r="S4611" t="s">
        <v>190</v>
      </c>
      <c r="T4611">
        <v>12</v>
      </c>
    </row>
    <row r="4612" spans="1:20" x14ac:dyDescent="0.3">
      <c r="A4612" t="s">
        <v>4975</v>
      </c>
      <c r="B4612" t="str">
        <f>_xlfn.CONCAT(쿼리1[[#This Row],[주문번호]], "-", 쿼리1[[#This Row],[공정명]])</f>
        <v>20241004-1000169242-분단</v>
      </c>
      <c r="C4612">
        <v>4</v>
      </c>
      <c r="D4612" t="s">
        <v>196</v>
      </c>
      <c r="E4612" s="1">
        <v>45569</v>
      </c>
      <c r="F4612" s="1">
        <v>45581</v>
      </c>
      <c r="G4612" s="1"/>
      <c r="H4612" s="1">
        <v>45656</v>
      </c>
      <c r="I4612" s="1">
        <v>45617</v>
      </c>
      <c r="J4612" t="s">
        <v>21</v>
      </c>
      <c r="K4612" t="s">
        <v>22</v>
      </c>
      <c r="L4612">
        <v>6000</v>
      </c>
      <c r="O4612" t="s">
        <v>536</v>
      </c>
      <c r="P4612" t="s">
        <v>4287</v>
      </c>
      <c r="Q4612" t="s">
        <v>4976</v>
      </c>
      <c r="R4612" t="s">
        <v>3938</v>
      </c>
      <c r="S4612" t="s">
        <v>190</v>
      </c>
      <c r="T4612">
        <v>12</v>
      </c>
    </row>
    <row r="4613" spans="1:20" x14ac:dyDescent="0.3">
      <c r="A4613" t="s">
        <v>4847</v>
      </c>
      <c r="B4613" t="str">
        <f>_xlfn.CONCAT(쿼리1[[#This Row],[주문번호]], "-", 쿼리1[[#This Row],[공정명]])</f>
        <v>20240903-1000160961-합지</v>
      </c>
      <c r="C4613">
        <v>3</v>
      </c>
      <c r="D4613" t="s">
        <v>60</v>
      </c>
      <c r="E4613" s="1">
        <v>45538</v>
      </c>
      <c r="F4613" s="1">
        <v>45547</v>
      </c>
      <c r="G4613" s="1">
        <v>45541</v>
      </c>
      <c r="H4613" s="1">
        <v>45656</v>
      </c>
      <c r="I4613" s="1">
        <v>45541</v>
      </c>
      <c r="J4613" t="s">
        <v>31</v>
      </c>
      <c r="K4613" t="s">
        <v>39</v>
      </c>
      <c r="L4613">
        <v>6000</v>
      </c>
      <c r="M4613">
        <v>6000</v>
      </c>
      <c r="N4613">
        <v>-6</v>
      </c>
      <c r="O4613" t="s">
        <v>536</v>
      </c>
      <c r="P4613" t="s">
        <v>4814</v>
      </c>
      <c r="Q4613" t="s">
        <v>4815</v>
      </c>
      <c r="R4613" t="s">
        <v>3938</v>
      </c>
      <c r="S4613" t="s">
        <v>190</v>
      </c>
      <c r="T4613">
        <v>12</v>
      </c>
    </row>
    <row r="4614" spans="1:20" x14ac:dyDescent="0.3">
      <c r="A4614" t="s">
        <v>4977</v>
      </c>
      <c r="B4614" t="str">
        <f>_xlfn.CONCAT(쿼리1[[#This Row],[주문번호]], "-", 쿼리1[[#This Row],[공정명]])</f>
        <v>20241010-1000160961-합지</v>
      </c>
      <c r="C4614">
        <v>3</v>
      </c>
      <c r="D4614" t="s">
        <v>60</v>
      </c>
      <c r="E4614" s="1">
        <v>45575</v>
      </c>
      <c r="F4614" s="1">
        <v>45586</v>
      </c>
      <c r="G4614" s="1">
        <v>45583</v>
      </c>
      <c r="H4614" s="1">
        <v>45656</v>
      </c>
      <c r="I4614" s="1">
        <v>45583</v>
      </c>
      <c r="J4614" t="s">
        <v>31</v>
      </c>
      <c r="K4614" t="s">
        <v>39</v>
      </c>
      <c r="L4614">
        <v>12000</v>
      </c>
      <c r="M4614">
        <v>12000</v>
      </c>
      <c r="N4614">
        <v>-3</v>
      </c>
      <c r="O4614" t="s">
        <v>536</v>
      </c>
      <c r="P4614" t="s">
        <v>4814</v>
      </c>
      <c r="Q4614" t="s">
        <v>4815</v>
      </c>
      <c r="R4614" t="s">
        <v>3938</v>
      </c>
      <c r="S4614" t="s">
        <v>190</v>
      </c>
      <c r="T4614">
        <v>24</v>
      </c>
    </row>
    <row r="4615" spans="1:20" x14ac:dyDescent="0.3">
      <c r="A4615" t="s">
        <v>4321</v>
      </c>
      <c r="B4615" t="str">
        <f>_xlfn.CONCAT(쿼리1[[#This Row],[주문번호]], "-", 쿼리1[[#This Row],[공정명]])</f>
        <v>20240927-1000168988-합지</v>
      </c>
      <c r="C4615">
        <v>3</v>
      </c>
      <c r="D4615" t="s">
        <v>60</v>
      </c>
      <c r="E4615" s="1">
        <v>45562</v>
      </c>
      <c r="F4615" s="1">
        <v>45573</v>
      </c>
      <c r="G4615" s="1">
        <v>45579</v>
      </c>
      <c r="H4615" s="1">
        <v>45656</v>
      </c>
      <c r="I4615" s="1">
        <v>45579</v>
      </c>
      <c r="J4615" t="s">
        <v>31</v>
      </c>
      <c r="K4615" t="s">
        <v>32</v>
      </c>
      <c r="L4615">
        <v>6000</v>
      </c>
      <c r="M4615">
        <v>6000</v>
      </c>
      <c r="N4615">
        <v>6</v>
      </c>
      <c r="O4615" t="s">
        <v>536</v>
      </c>
      <c r="P4615" t="s">
        <v>3746</v>
      </c>
      <c r="Q4615" t="s">
        <v>4319</v>
      </c>
      <c r="R4615" t="s">
        <v>3938</v>
      </c>
      <c r="S4615" t="s">
        <v>190</v>
      </c>
      <c r="T4615">
        <v>12</v>
      </c>
    </row>
    <row r="4616" spans="1:20" x14ac:dyDescent="0.3">
      <c r="A4616" t="s">
        <v>4321</v>
      </c>
      <c r="B4616" t="str">
        <f>_xlfn.CONCAT(쿼리1[[#This Row],[주문번호]], "-", 쿼리1[[#This Row],[공정명]])</f>
        <v>20240927-1000168988-분단</v>
      </c>
      <c r="C4616">
        <v>4</v>
      </c>
      <c r="D4616" t="s">
        <v>196</v>
      </c>
      <c r="E4616" s="1">
        <v>45562</v>
      </c>
      <c r="F4616" s="1">
        <v>45574</v>
      </c>
      <c r="G4616" s="1">
        <v>45579</v>
      </c>
      <c r="H4616" s="1">
        <v>45656</v>
      </c>
      <c r="I4616" s="1">
        <v>45579</v>
      </c>
      <c r="J4616" t="s">
        <v>31</v>
      </c>
      <c r="K4616" t="s">
        <v>32</v>
      </c>
      <c r="L4616">
        <v>6000</v>
      </c>
      <c r="M4616">
        <v>6000</v>
      </c>
      <c r="N4616">
        <v>5</v>
      </c>
      <c r="O4616" t="s">
        <v>536</v>
      </c>
      <c r="P4616" t="s">
        <v>3746</v>
      </c>
      <c r="Q4616" t="s">
        <v>4319</v>
      </c>
      <c r="R4616" t="s">
        <v>3938</v>
      </c>
      <c r="S4616" t="s">
        <v>190</v>
      </c>
      <c r="T4616">
        <v>12</v>
      </c>
    </row>
    <row r="4617" spans="1:20" x14ac:dyDescent="0.3">
      <c r="A4617" t="s">
        <v>4323</v>
      </c>
      <c r="B4617" t="str">
        <f>_xlfn.CONCAT(쿼리1[[#This Row],[주문번호]], "-", 쿼리1[[#This Row],[공정명]])</f>
        <v>20241122-1000169610-분단</v>
      </c>
      <c r="C4617">
        <v>4</v>
      </c>
      <c r="D4617" t="s">
        <v>196</v>
      </c>
      <c r="E4617" s="1">
        <v>45618</v>
      </c>
      <c r="F4617" s="1">
        <v>45630</v>
      </c>
      <c r="G4617" s="1">
        <v>45621</v>
      </c>
      <c r="H4617" s="1">
        <v>45656</v>
      </c>
      <c r="I4617" s="1">
        <v>45621</v>
      </c>
      <c r="J4617" t="s">
        <v>31</v>
      </c>
      <c r="K4617" t="s">
        <v>39</v>
      </c>
      <c r="L4617">
        <v>12000</v>
      </c>
      <c r="M4617">
        <v>12000</v>
      </c>
      <c r="N4617">
        <v>-9</v>
      </c>
      <c r="O4617" t="s">
        <v>1407</v>
      </c>
      <c r="P4617" t="s">
        <v>4324</v>
      </c>
      <c r="Q4617" t="s">
        <v>4325</v>
      </c>
      <c r="R4617" t="s">
        <v>758</v>
      </c>
      <c r="S4617" t="s">
        <v>190</v>
      </c>
      <c r="T4617">
        <v>24</v>
      </c>
    </row>
    <row r="4618" spans="1:20" x14ac:dyDescent="0.3">
      <c r="A4618" t="s">
        <v>4326</v>
      </c>
      <c r="B4618" t="str">
        <f>_xlfn.CONCAT(쿼리1[[#This Row],[주문번호]], "-", 쿼리1[[#This Row],[공정명]])</f>
        <v>20241126-1000169266-합지</v>
      </c>
      <c r="C4618">
        <v>3</v>
      </c>
      <c r="D4618" t="s">
        <v>60</v>
      </c>
      <c r="E4618" s="1">
        <v>45622</v>
      </c>
      <c r="F4618" s="1">
        <v>45631</v>
      </c>
      <c r="G4618" s="1">
        <v>45630</v>
      </c>
      <c r="H4618" s="1">
        <v>45656</v>
      </c>
      <c r="I4618" s="1">
        <v>45630</v>
      </c>
      <c r="J4618" t="s">
        <v>31</v>
      </c>
      <c r="K4618" t="s">
        <v>39</v>
      </c>
      <c r="L4618">
        <v>12000</v>
      </c>
      <c r="M4618">
        <v>12000</v>
      </c>
      <c r="N4618">
        <v>-1</v>
      </c>
      <c r="O4618" t="s">
        <v>1407</v>
      </c>
      <c r="P4618" t="s">
        <v>1411</v>
      </c>
      <c r="Q4618" t="s">
        <v>3494</v>
      </c>
      <c r="R4618" t="s">
        <v>758</v>
      </c>
      <c r="S4618" t="s">
        <v>190</v>
      </c>
      <c r="T4618">
        <v>24</v>
      </c>
    </row>
    <row r="4619" spans="1:20" x14ac:dyDescent="0.3">
      <c r="A4619" t="s">
        <v>4326</v>
      </c>
      <c r="B4619" t="str">
        <f>_xlfn.CONCAT(쿼리1[[#This Row],[주문번호]], "-", 쿼리1[[#This Row],[공정명]])</f>
        <v>20241126-1000169266-분단</v>
      </c>
      <c r="C4619">
        <v>4</v>
      </c>
      <c r="D4619" t="s">
        <v>196</v>
      </c>
      <c r="E4619" s="1">
        <v>45622</v>
      </c>
      <c r="F4619" s="1">
        <v>45632</v>
      </c>
      <c r="G4619" s="1">
        <v>45630</v>
      </c>
      <c r="H4619" s="1">
        <v>45656</v>
      </c>
      <c r="I4619" s="1">
        <v>45630</v>
      </c>
      <c r="J4619" t="s">
        <v>31</v>
      </c>
      <c r="K4619" t="s">
        <v>39</v>
      </c>
      <c r="L4619">
        <v>12000</v>
      </c>
      <c r="M4619">
        <v>12000</v>
      </c>
      <c r="N4619">
        <v>-2</v>
      </c>
      <c r="O4619" t="s">
        <v>1407</v>
      </c>
      <c r="P4619" t="s">
        <v>1411</v>
      </c>
      <c r="Q4619" t="s">
        <v>3494</v>
      </c>
      <c r="R4619" t="s">
        <v>758</v>
      </c>
      <c r="S4619" t="s">
        <v>190</v>
      </c>
      <c r="T4619">
        <v>24</v>
      </c>
    </row>
    <row r="4620" spans="1:20" x14ac:dyDescent="0.3">
      <c r="A4620" t="s">
        <v>1334</v>
      </c>
      <c r="B4620" t="str">
        <f>_xlfn.CONCAT(쿼리1[[#This Row],[주문번호]], "-", 쿼리1[[#This Row],[공정명]])</f>
        <v>20241125-1000138905-인쇄</v>
      </c>
      <c r="C4620">
        <v>6</v>
      </c>
      <c r="D4620" t="s">
        <v>328</v>
      </c>
      <c r="E4620" s="1">
        <v>45621</v>
      </c>
      <c r="F4620" s="1">
        <v>45624</v>
      </c>
      <c r="G4620" s="1">
        <v>45624</v>
      </c>
      <c r="H4620" s="1">
        <v>45656</v>
      </c>
      <c r="I4620" s="1">
        <v>45636</v>
      </c>
      <c r="J4620" t="s">
        <v>31</v>
      </c>
      <c r="K4620" t="s">
        <v>39</v>
      </c>
      <c r="L4620">
        <v>6000</v>
      </c>
      <c r="M4620">
        <v>6000</v>
      </c>
      <c r="N4620">
        <v>0</v>
      </c>
      <c r="O4620" t="s">
        <v>564</v>
      </c>
      <c r="P4620" t="s">
        <v>1332</v>
      </c>
      <c r="Q4620" t="s">
        <v>1333</v>
      </c>
      <c r="R4620" t="s">
        <v>429</v>
      </c>
      <c r="S4620" t="s">
        <v>4242</v>
      </c>
      <c r="T4620">
        <v>20000</v>
      </c>
    </row>
    <row r="4621" spans="1:20" x14ac:dyDescent="0.3">
      <c r="A4621" t="s">
        <v>1153</v>
      </c>
      <c r="B4621" t="str">
        <f>_xlfn.CONCAT(쿼리1[[#This Row],[주문번호]], "-", 쿼리1[[#This Row],[공정명]])</f>
        <v>20241217-1000170022-인쇄</v>
      </c>
      <c r="C4621">
        <v>2</v>
      </c>
      <c r="D4621" t="s">
        <v>328</v>
      </c>
      <c r="E4621" s="1">
        <v>45643</v>
      </c>
      <c r="F4621" s="1">
        <v>45649</v>
      </c>
      <c r="G4621" s="1">
        <v>45651</v>
      </c>
      <c r="H4621" s="1">
        <v>45656</v>
      </c>
      <c r="I4621" s="1">
        <v>45651</v>
      </c>
      <c r="J4621" t="s">
        <v>31</v>
      </c>
      <c r="K4621" t="s">
        <v>32</v>
      </c>
      <c r="L4621">
        <v>6000</v>
      </c>
      <c r="M4621">
        <v>6000</v>
      </c>
      <c r="N4621">
        <v>2</v>
      </c>
      <c r="O4621" t="s">
        <v>979</v>
      </c>
      <c r="P4621" t="s">
        <v>1154</v>
      </c>
      <c r="Q4621" t="s">
        <v>1155</v>
      </c>
      <c r="R4621" t="s">
        <v>429</v>
      </c>
      <c r="S4621" t="s">
        <v>4242</v>
      </c>
      <c r="T4621">
        <v>21428</v>
      </c>
    </row>
    <row r="4622" spans="1:20" x14ac:dyDescent="0.3">
      <c r="A4622" t="s">
        <v>2937</v>
      </c>
      <c r="B4622" t="str">
        <f>_xlfn.CONCAT(쿼리1[[#This Row],[주문번호]], "-", 쿼리1[[#This Row],[공정명]])</f>
        <v>20241125-1000139790-인쇄</v>
      </c>
      <c r="C4622">
        <v>2</v>
      </c>
      <c r="D4622" t="s">
        <v>328</v>
      </c>
      <c r="E4622" s="1">
        <v>45621</v>
      </c>
      <c r="F4622" s="1">
        <v>45624</v>
      </c>
      <c r="G4622" s="1">
        <v>45626</v>
      </c>
      <c r="H4622" s="1">
        <v>45656</v>
      </c>
      <c r="I4622" s="1">
        <v>45636</v>
      </c>
      <c r="J4622" t="s">
        <v>31</v>
      </c>
      <c r="K4622" t="s">
        <v>32</v>
      </c>
      <c r="L4622">
        <v>6000</v>
      </c>
      <c r="M4622">
        <v>6000</v>
      </c>
      <c r="N4622">
        <v>2</v>
      </c>
      <c r="O4622" t="s">
        <v>564</v>
      </c>
      <c r="P4622" t="s">
        <v>2938</v>
      </c>
      <c r="Q4622" t="s">
        <v>2939</v>
      </c>
      <c r="R4622" t="s">
        <v>429</v>
      </c>
      <c r="S4622" t="s">
        <v>4242</v>
      </c>
      <c r="T4622">
        <v>27272</v>
      </c>
    </row>
    <row r="4623" spans="1:20" x14ac:dyDescent="0.3">
      <c r="A4623" t="s">
        <v>1331</v>
      </c>
      <c r="B4623" t="str">
        <f>_xlfn.CONCAT(쿼리1[[#This Row],[주문번호]], "-", 쿼리1[[#This Row],[공정명]])</f>
        <v>20241217-1000138905-인쇄</v>
      </c>
      <c r="C4623">
        <v>6</v>
      </c>
      <c r="D4623" t="s">
        <v>328</v>
      </c>
      <c r="E4623" s="1">
        <v>45643</v>
      </c>
      <c r="F4623" s="1">
        <v>45649</v>
      </c>
      <c r="G4623" s="1">
        <v>45649</v>
      </c>
      <c r="H4623" s="1">
        <v>45656</v>
      </c>
      <c r="I4623" s="1">
        <v>45649</v>
      </c>
      <c r="J4623" t="s">
        <v>31</v>
      </c>
      <c r="K4623" t="s">
        <v>39</v>
      </c>
      <c r="L4623">
        <v>6000</v>
      </c>
      <c r="M4623">
        <v>6000</v>
      </c>
      <c r="N4623">
        <v>0</v>
      </c>
      <c r="O4623" t="s">
        <v>564</v>
      </c>
      <c r="P4623" t="s">
        <v>1332</v>
      </c>
      <c r="Q4623" t="s">
        <v>1333</v>
      </c>
      <c r="R4623" t="s">
        <v>429</v>
      </c>
      <c r="S4623" t="s">
        <v>4242</v>
      </c>
      <c r="T4623">
        <v>20000</v>
      </c>
    </row>
    <row r="4624" spans="1:20" x14ac:dyDescent="0.3">
      <c r="A4624" t="s">
        <v>1335</v>
      </c>
      <c r="B4624" t="str">
        <f>_xlfn.CONCAT(쿼리1[[#This Row],[주문번호]], "-", 쿼리1[[#This Row],[공정명]])</f>
        <v>20241120-1119P0140-인쇄</v>
      </c>
      <c r="C4624">
        <v>2</v>
      </c>
      <c r="D4624" t="s">
        <v>328</v>
      </c>
      <c r="E4624" s="1">
        <v>45616</v>
      </c>
      <c r="F4624" s="1">
        <v>45618</v>
      </c>
      <c r="G4624" s="1">
        <v>45624</v>
      </c>
      <c r="H4624" s="1">
        <v>45656</v>
      </c>
      <c r="I4624" s="1">
        <v>45631</v>
      </c>
      <c r="J4624" t="s">
        <v>31</v>
      </c>
      <c r="K4624" t="s">
        <v>32</v>
      </c>
      <c r="L4624">
        <v>6000</v>
      </c>
      <c r="M4624">
        <v>6000</v>
      </c>
      <c r="N4624">
        <v>6</v>
      </c>
      <c r="O4624" t="s">
        <v>106</v>
      </c>
      <c r="P4624" t="s">
        <v>1336</v>
      </c>
      <c r="Q4624" t="s">
        <v>1337</v>
      </c>
      <c r="R4624" t="s">
        <v>26</v>
      </c>
      <c r="S4624" t="s">
        <v>4242</v>
      </c>
      <c r="T4624">
        <v>24000</v>
      </c>
    </row>
    <row r="4625" spans="1:20" x14ac:dyDescent="0.3">
      <c r="A4625" t="s">
        <v>1340</v>
      </c>
      <c r="B4625" t="str">
        <f>_xlfn.CONCAT(쿼리1[[#This Row],[주문번호]], "-", 쿼리1[[#This Row],[공정명]])</f>
        <v>20241008-1000138905-인쇄</v>
      </c>
      <c r="C4625">
        <v>6</v>
      </c>
      <c r="D4625" t="s">
        <v>328</v>
      </c>
      <c r="E4625" s="1">
        <v>45573</v>
      </c>
      <c r="F4625" s="1">
        <v>45579</v>
      </c>
      <c r="G4625" s="1">
        <v>45586</v>
      </c>
      <c r="H4625" s="1">
        <v>45656</v>
      </c>
      <c r="I4625" s="1">
        <v>45601</v>
      </c>
      <c r="J4625" t="s">
        <v>31</v>
      </c>
      <c r="K4625" t="s">
        <v>32</v>
      </c>
      <c r="L4625">
        <v>6000</v>
      </c>
      <c r="M4625">
        <v>6000</v>
      </c>
      <c r="N4625">
        <v>7</v>
      </c>
      <c r="O4625" t="s">
        <v>564</v>
      </c>
      <c r="P4625" t="s">
        <v>1332</v>
      </c>
      <c r="Q4625" t="s">
        <v>1333</v>
      </c>
      <c r="R4625" t="s">
        <v>429</v>
      </c>
      <c r="S4625" t="s">
        <v>4242</v>
      </c>
      <c r="T4625">
        <v>20000</v>
      </c>
    </row>
    <row r="4626" spans="1:20" x14ac:dyDescent="0.3">
      <c r="A4626" t="s">
        <v>4262</v>
      </c>
      <c r="B4626" t="str">
        <f>_xlfn.CONCAT(쿼리1[[#This Row],[주문번호]], "-", 쿼리1[[#This Row],[공정명]])</f>
        <v>20241122-1000169730-인쇄</v>
      </c>
      <c r="C4626">
        <v>2</v>
      </c>
      <c r="D4626" t="s">
        <v>328</v>
      </c>
      <c r="E4626" s="1">
        <v>45618</v>
      </c>
      <c r="F4626" s="1">
        <v>45624</v>
      </c>
      <c r="G4626" s="1">
        <v>45626</v>
      </c>
      <c r="H4626" s="1">
        <v>45656</v>
      </c>
      <c r="I4626" s="1">
        <v>45628</v>
      </c>
      <c r="J4626" t="s">
        <v>31</v>
      </c>
      <c r="K4626" t="s">
        <v>32</v>
      </c>
      <c r="L4626">
        <v>8000</v>
      </c>
      <c r="M4626">
        <v>8000</v>
      </c>
      <c r="N4626">
        <v>2</v>
      </c>
      <c r="O4626" t="s">
        <v>1533</v>
      </c>
      <c r="P4626" t="s">
        <v>4263</v>
      </c>
      <c r="Q4626" t="s">
        <v>4264</v>
      </c>
      <c r="R4626" t="s">
        <v>26</v>
      </c>
      <c r="S4626" t="s">
        <v>4242</v>
      </c>
      <c r="T4626">
        <v>48</v>
      </c>
    </row>
    <row r="4627" spans="1:20" x14ac:dyDescent="0.3">
      <c r="A4627" t="s">
        <v>2288</v>
      </c>
      <c r="B4627" t="str">
        <f>_xlfn.CONCAT(쿼리1[[#This Row],[주문번호]], "-", 쿼리1[[#This Row],[공정명]])</f>
        <v>20240902-1000142676-인쇄</v>
      </c>
      <c r="C4627">
        <v>2</v>
      </c>
      <c r="D4627" t="s">
        <v>328</v>
      </c>
      <c r="E4627" s="1">
        <v>45537</v>
      </c>
      <c r="F4627" s="1">
        <v>45541</v>
      </c>
      <c r="G4627" s="1">
        <v>45544</v>
      </c>
      <c r="H4627" s="1">
        <v>45656</v>
      </c>
      <c r="I4627" s="1">
        <v>45575</v>
      </c>
      <c r="J4627" t="s">
        <v>31</v>
      </c>
      <c r="K4627" t="s">
        <v>32</v>
      </c>
      <c r="L4627">
        <v>6000</v>
      </c>
      <c r="M4627">
        <v>6000</v>
      </c>
      <c r="N4627">
        <v>3</v>
      </c>
      <c r="O4627" t="s">
        <v>2191</v>
      </c>
      <c r="P4627" t="s">
        <v>2286</v>
      </c>
      <c r="Q4627" t="s">
        <v>2287</v>
      </c>
      <c r="R4627" t="s">
        <v>429</v>
      </c>
      <c r="S4627" t="s">
        <v>4242</v>
      </c>
      <c r="T4627">
        <v>10256</v>
      </c>
    </row>
    <row r="4628" spans="1:20" x14ac:dyDescent="0.3">
      <c r="A4628" t="s">
        <v>1339</v>
      </c>
      <c r="B4628" t="str">
        <f>_xlfn.CONCAT(쿼리1[[#This Row],[주문번호]], "-", 쿼리1[[#This Row],[공정명]])</f>
        <v>20240925-1000138905-인쇄</v>
      </c>
      <c r="C4628">
        <v>6</v>
      </c>
      <c r="D4628" t="s">
        <v>328</v>
      </c>
      <c r="E4628" s="1">
        <v>45560</v>
      </c>
      <c r="F4628" s="1">
        <v>45566</v>
      </c>
      <c r="G4628" s="1">
        <v>45569</v>
      </c>
      <c r="H4628" s="1">
        <v>45656</v>
      </c>
      <c r="I4628" s="1">
        <v>45595</v>
      </c>
      <c r="J4628" t="s">
        <v>31</v>
      </c>
      <c r="K4628" t="s">
        <v>32</v>
      </c>
      <c r="L4628">
        <v>6000</v>
      </c>
      <c r="M4628">
        <v>6000</v>
      </c>
      <c r="N4628">
        <v>3</v>
      </c>
      <c r="O4628" t="s">
        <v>564</v>
      </c>
      <c r="P4628" t="s">
        <v>1332</v>
      </c>
      <c r="Q4628" t="s">
        <v>1333</v>
      </c>
      <c r="R4628" t="s">
        <v>429</v>
      </c>
      <c r="S4628" t="s">
        <v>4242</v>
      </c>
      <c r="T4628">
        <v>20000</v>
      </c>
    </row>
    <row r="4629" spans="1:20" x14ac:dyDescent="0.3">
      <c r="A4629" t="s">
        <v>2941</v>
      </c>
      <c r="B4629" t="str">
        <f>_xlfn.CONCAT(쿼리1[[#This Row],[주문번호]], "-", 쿼리1[[#This Row],[공정명]])</f>
        <v>20240920-1000139790-인쇄</v>
      </c>
      <c r="C4629">
        <v>2</v>
      </c>
      <c r="D4629" t="s">
        <v>328</v>
      </c>
      <c r="E4629" s="1">
        <v>45555</v>
      </c>
      <c r="F4629" s="1">
        <v>45561</v>
      </c>
      <c r="G4629" s="1">
        <v>45560</v>
      </c>
      <c r="H4629" s="1">
        <v>45656</v>
      </c>
      <c r="I4629" s="1">
        <v>45560</v>
      </c>
      <c r="J4629" t="s">
        <v>31</v>
      </c>
      <c r="K4629" t="s">
        <v>39</v>
      </c>
      <c r="L4629">
        <v>6000</v>
      </c>
      <c r="M4629">
        <v>6000</v>
      </c>
      <c r="N4629">
        <v>-1</v>
      </c>
      <c r="O4629" t="s">
        <v>564</v>
      </c>
      <c r="P4629" t="s">
        <v>2938</v>
      </c>
      <c r="Q4629" t="s">
        <v>2939</v>
      </c>
      <c r="R4629" t="s">
        <v>429</v>
      </c>
      <c r="S4629" t="s">
        <v>4242</v>
      </c>
      <c r="T4629">
        <v>27272</v>
      </c>
    </row>
    <row r="4630" spans="1:20" x14ac:dyDescent="0.3">
      <c r="A4630" t="s">
        <v>1342</v>
      </c>
      <c r="B4630" t="str">
        <f>_xlfn.CONCAT(쿼리1[[#This Row],[주문번호]], "-", 쿼리1[[#This Row],[공정명]])</f>
        <v>20240919-1000138905-인쇄</v>
      </c>
      <c r="C4630">
        <v>6</v>
      </c>
      <c r="D4630" t="s">
        <v>328</v>
      </c>
      <c r="E4630" s="1">
        <v>45554</v>
      </c>
      <c r="F4630" s="1">
        <v>45554</v>
      </c>
      <c r="G4630" s="1">
        <v>45586</v>
      </c>
      <c r="H4630" s="1">
        <v>45656</v>
      </c>
      <c r="I4630" s="1">
        <v>45587</v>
      </c>
      <c r="J4630" t="s">
        <v>31</v>
      </c>
      <c r="K4630" t="s">
        <v>32</v>
      </c>
      <c r="L4630">
        <v>6000</v>
      </c>
      <c r="M4630">
        <v>6000</v>
      </c>
      <c r="N4630">
        <v>32</v>
      </c>
      <c r="O4630" t="s">
        <v>564</v>
      </c>
      <c r="P4630" t="s">
        <v>1332</v>
      </c>
      <c r="Q4630" t="s">
        <v>1333</v>
      </c>
      <c r="R4630" t="s">
        <v>429</v>
      </c>
      <c r="S4630" t="s">
        <v>4242</v>
      </c>
      <c r="T4630">
        <v>20000</v>
      </c>
    </row>
    <row r="4631" spans="1:20" x14ac:dyDescent="0.3">
      <c r="A4631" t="s">
        <v>2285</v>
      </c>
      <c r="B4631" t="str">
        <f>_xlfn.CONCAT(쿼리1[[#This Row],[주문번호]], "-", 쿼리1[[#This Row],[공정명]])</f>
        <v>20241008-1000142676-인쇄</v>
      </c>
      <c r="C4631">
        <v>2</v>
      </c>
      <c r="D4631" t="s">
        <v>328</v>
      </c>
      <c r="E4631" s="1">
        <v>45573</v>
      </c>
      <c r="F4631" s="1">
        <v>45579</v>
      </c>
      <c r="G4631" s="1">
        <v>45586</v>
      </c>
      <c r="H4631" s="1">
        <v>45656</v>
      </c>
      <c r="I4631" s="1">
        <v>45587</v>
      </c>
      <c r="J4631" t="s">
        <v>31</v>
      </c>
      <c r="K4631" t="s">
        <v>32</v>
      </c>
      <c r="L4631">
        <v>6000</v>
      </c>
      <c r="M4631">
        <v>6000</v>
      </c>
      <c r="N4631">
        <v>7</v>
      </c>
      <c r="O4631" t="s">
        <v>2191</v>
      </c>
      <c r="P4631" t="s">
        <v>2286</v>
      </c>
      <c r="Q4631" t="s">
        <v>2287</v>
      </c>
      <c r="R4631" t="s">
        <v>429</v>
      </c>
      <c r="S4631" t="s">
        <v>4242</v>
      </c>
      <c r="T4631">
        <v>10256</v>
      </c>
    </row>
    <row r="4632" spans="1:20" x14ac:dyDescent="0.3">
      <c r="A4632" t="s">
        <v>2940</v>
      </c>
      <c r="B4632" t="str">
        <f>_xlfn.CONCAT(쿼리1[[#This Row],[주문번호]], "-", 쿼리1[[#This Row],[공정명]])</f>
        <v>20241022-1000139790-인쇄</v>
      </c>
      <c r="C4632">
        <v>2</v>
      </c>
      <c r="D4632" t="s">
        <v>328</v>
      </c>
      <c r="E4632" s="1">
        <v>45587</v>
      </c>
      <c r="F4632" s="1">
        <v>45593</v>
      </c>
      <c r="G4632" s="1">
        <v>45595</v>
      </c>
      <c r="H4632" s="1">
        <v>45656</v>
      </c>
      <c r="I4632" s="1">
        <v>45600</v>
      </c>
      <c r="J4632" t="s">
        <v>31</v>
      </c>
      <c r="K4632" t="s">
        <v>32</v>
      </c>
      <c r="L4632">
        <v>6000</v>
      </c>
      <c r="M4632">
        <v>6000</v>
      </c>
      <c r="N4632">
        <v>2</v>
      </c>
      <c r="O4632" t="s">
        <v>564</v>
      </c>
      <c r="P4632" t="s">
        <v>2938</v>
      </c>
      <c r="Q4632" t="s">
        <v>2939</v>
      </c>
      <c r="R4632" t="s">
        <v>429</v>
      </c>
      <c r="S4632" t="s">
        <v>4242</v>
      </c>
      <c r="T4632">
        <v>27272</v>
      </c>
    </row>
    <row r="4633" spans="1:20" x14ac:dyDescent="0.3">
      <c r="A4633" t="s">
        <v>1341</v>
      </c>
      <c r="B4633" t="str">
        <f>_xlfn.CONCAT(쿼리1[[#This Row],[주문번호]], "-", 쿼리1[[#This Row],[공정명]])</f>
        <v>20241030-1000138905-인쇄</v>
      </c>
      <c r="C4633">
        <v>6</v>
      </c>
      <c r="D4633" t="s">
        <v>328</v>
      </c>
      <c r="E4633" s="1">
        <v>45595</v>
      </c>
      <c r="F4633" s="1">
        <v>45600</v>
      </c>
      <c r="G4633" s="1">
        <v>45598</v>
      </c>
      <c r="H4633" s="1">
        <v>45656</v>
      </c>
      <c r="I4633" s="1">
        <v>45621</v>
      </c>
      <c r="J4633" t="s">
        <v>31</v>
      </c>
      <c r="K4633" t="s">
        <v>39</v>
      </c>
      <c r="L4633">
        <v>6000</v>
      </c>
      <c r="M4633">
        <v>6000</v>
      </c>
      <c r="N4633">
        <v>-2</v>
      </c>
      <c r="O4633" t="s">
        <v>564</v>
      </c>
      <c r="P4633" t="s">
        <v>1332</v>
      </c>
      <c r="Q4633" t="s">
        <v>1333</v>
      </c>
      <c r="R4633" t="s">
        <v>429</v>
      </c>
      <c r="S4633" t="s">
        <v>4242</v>
      </c>
      <c r="T4633">
        <v>20000</v>
      </c>
    </row>
    <row r="4634" spans="1:20" x14ac:dyDescent="0.3">
      <c r="A4634" t="s">
        <v>3223</v>
      </c>
      <c r="B4634" t="str">
        <f>_xlfn.CONCAT(쿼리1[[#This Row],[주문번호]], "-", 쿼리1[[#This Row],[공정명]])</f>
        <v>20241024-1000163886-인쇄</v>
      </c>
      <c r="C4634">
        <v>2</v>
      </c>
      <c r="D4634" t="s">
        <v>328</v>
      </c>
      <c r="E4634" s="1">
        <v>45589</v>
      </c>
      <c r="F4634" s="1">
        <v>45595</v>
      </c>
      <c r="G4634" s="1">
        <v>45596</v>
      </c>
      <c r="H4634" s="1">
        <v>45656</v>
      </c>
      <c r="I4634" s="1">
        <v>45617</v>
      </c>
      <c r="J4634" t="s">
        <v>31</v>
      </c>
      <c r="K4634" t="s">
        <v>32</v>
      </c>
      <c r="L4634">
        <v>3000</v>
      </c>
      <c r="M4634">
        <v>6000</v>
      </c>
      <c r="N4634">
        <v>1</v>
      </c>
      <c r="O4634" t="s">
        <v>3224</v>
      </c>
      <c r="P4634" t="s">
        <v>3225</v>
      </c>
      <c r="Q4634" t="s">
        <v>3226</v>
      </c>
      <c r="R4634" t="s">
        <v>3227</v>
      </c>
      <c r="S4634" t="s">
        <v>4242</v>
      </c>
      <c r="T4634">
        <v>11000</v>
      </c>
    </row>
    <row r="4635" spans="1:20" x14ac:dyDescent="0.3">
      <c r="A4635" t="s">
        <v>3228</v>
      </c>
      <c r="B4635" t="str">
        <f>_xlfn.CONCAT(쿼리1[[#This Row],[주문번호]], "-", 쿼리1[[#This Row],[공정명]])</f>
        <v>20241216-1000163886-인쇄</v>
      </c>
      <c r="C4635">
        <v>2</v>
      </c>
      <c r="D4635" t="s">
        <v>328</v>
      </c>
      <c r="E4635" s="1">
        <v>45642</v>
      </c>
      <c r="F4635" s="1">
        <v>45646</v>
      </c>
      <c r="G4635" s="1"/>
      <c r="H4635" s="1">
        <v>45656</v>
      </c>
      <c r="I4635" s="1"/>
      <c r="J4635" t="s">
        <v>21</v>
      </c>
      <c r="K4635" t="s">
        <v>22</v>
      </c>
      <c r="L4635">
        <v>3000</v>
      </c>
      <c r="O4635" t="s">
        <v>3224</v>
      </c>
      <c r="P4635" t="s">
        <v>3225</v>
      </c>
      <c r="Q4635" t="s">
        <v>3226</v>
      </c>
      <c r="R4635" t="s">
        <v>3227</v>
      </c>
      <c r="S4635" t="s">
        <v>4242</v>
      </c>
      <c r="T4635">
        <v>11000</v>
      </c>
    </row>
    <row r="4636" spans="1:20" x14ac:dyDescent="0.3">
      <c r="A4636" t="s">
        <v>3877</v>
      </c>
      <c r="B4636" t="str">
        <f>_xlfn.CONCAT(쿼리1[[#This Row],[주문번호]], "-", 쿼리1[[#This Row],[공정명]])</f>
        <v>20241022-1419P0078-분단</v>
      </c>
      <c r="C4636">
        <v>3</v>
      </c>
      <c r="D4636" t="s">
        <v>196</v>
      </c>
      <c r="E4636" s="1">
        <v>45587</v>
      </c>
      <c r="F4636" s="1">
        <v>45597</v>
      </c>
      <c r="G4636" s="1">
        <v>45608</v>
      </c>
      <c r="H4636" s="1">
        <v>45656</v>
      </c>
      <c r="I4636" s="1">
        <v>45621</v>
      </c>
      <c r="J4636" t="s">
        <v>31</v>
      </c>
      <c r="K4636" t="s">
        <v>32</v>
      </c>
      <c r="L4636">
        <v>12000</v>
      </c>
      <c r="M4636">
        <v>12000</v>
      </c>
      <c r="N4636">
        <v>11</v>
      </c>
      <c r="O4636" t="s">
        <v>61</v>
      </c>
      <c r="P4636" t="s">
        <v>62</v>
      </c>
      <c r="Q4636" t="s">
        <v>63</v>
      </c>
      <c r="R4636" t="s">
        <v>64</v>
      </c>
      <c r="S4636" t="s">
        <v>4391</v>
      </c>
      <c r="T4636">
        <v>24</v>
      </c>
    </row>
    <row r="4637" spans="1:20" x14ac:dyDescent="0.3">
      <c r="A4637" t="s">
        <v>4512</v>
      </c>
      <c r="B4637" t="str">
        <f>_xlfn.CONCAT(쿼리1[[#This Row],[주문번호]], "-", 쿼리1[[#This Row],[공정명]])</f>
        <v>20241114-1217P0092-분단</v>
      </c>
      <c r="C4637">
        <v>4</v>
      </c>
      <c r="D4637" t="s">
        <v>196</v>
      </c>
      <c r="E4637" s="1">
        <v>45610</v>
      </c>
      <c r="F4637" s="1">
        <v>45622</v>
      </c>
      <c r="G4637" s="1">
        <v>45622</v>
      </c>
      <c r="H4637" s="1">
        <v>45656</v>
      </c>
      <c r="I4637" s="1">
        <v>45622</v>
      </c>
      <c r="J4637" t="s">
        <v>31</v>
      </c>
      <c r="K4637" t="s">
        <v>39</v>
      </c>
      <c r="L4637">
        <v>12000</v>
      </c>
      <c r="M4637">
        <v>12000</v>
      </c>
      <c r="N4637">
        <v>0</v>
      </c>
      <c r="O4637" t="s">
        <v>133</v>
      </c>
      <c r="P4637" t="s">
        <v>4127</v>
      </c>
      <c r="Q4637" t="s">
        <v>4513</v>
      </c>
      <c r="R4637" t="s">
        <v>58</v>
      </c>
      <c r="S4637" t="s">
        <v>4391</v>
      </c>
      <c r="T4637">
        <v>48</v>
      </c>
    </row>
    <row r="4638" spans="1:20" x14ac:dyDescent="0.3">
      <c r="A4638" t="s">
        <v>4126</v>
      </c>
      <c r="B4638" t="str">
        <f>_xlfn.CONCAT(쿼리1[[#This Row],[주문번호]], "-", 쿼리1[[#This Row],[공정명]])</f>
        <v>20241126-1217P0002-분단</v>
      </c>
      <c r="C4638">
        <v>5</v>
      </c>
      <c r="D4638" t="s">
        <v>196</v>
      </c>
      <c r="E4638" s="1">
        <v>45622</v>
      </c>
      <c r="F4638" s="1">
        <v>45632</v>
      </c>
      <c r="G4638" s="1">
        <v>45640</v>
      </c>
      <c r="H4638" s="1">
        <v>45656</v>
      </c>
      <c r="I4638" s="1">
        <v>45650</v>
      </c>
      <c r="J4638" t="s">
        <v>31</v>
      </c>
      <c r="K4638" t="s">
        <v>32</v>
      </c>
      <c r="L4638">
        <v>12000</v>
      </c>
      <c r="M4638">
        <v>6000</v>
      </c>
      <c r="N4638">
        <v>8</v>
      </c>
      <c r="O4638" t="s">
        <v>133</v>
      </c>
      <c r="P4638" t="s">
        <v>4127</v>
      </c>
      <c r="Q4638" t="s">
        <v>4128</v>
      </c>
      <c r="R4638" t="s">
        <v>58</v>
      </c>
      <c r="S4638" t="s">
        <v>4391</v>
      </c>
      <c r="T4638">
        <v>48</v>
      </c>
    </row>
    <row r="4639" spans="1:20" x14ac:dyDescent="0.3">
      <c r="A4639" t="s">
        <v>4126</v>
      </c>
      <c r="B4639" t="str">
        <f>_xlfn.CONCAT(쿼리1[[#This Row],[주문번호]], "-", 쿼리1[[#This Row],[공정명]])</f>
        <v>20241126-1217P0002-분단</v>
      </c>
      <c r="C4639">
        <v>5</v>
      </c>
      <c r="D4639" t="s">
        <v>196</v>
      </c>
      <c r="E4639" s="1">
        <v>45622</v>
      </c>
      <c r="F4639" s="1">
        <v>45632</v>
      </c>
      <c r="G4639" s="1">
        <v>45650</v>
      </c>
      <c r="H4639" s="1">
        <v>45656</v>
      </c>
      <c r="I4639" s="1">
        <v>45650</v>
      </c>
      <c r="J4639" t="s">
        <v>31</v>
      </c>
      <c r="K4639" t="s">
        <v>32</v>
      </c>
      <c r="L4639">
        <v>12000</v>
      </c>
      <c r="M4639">
        <v>6000</v>
      </c>
      <c r="N4639">
        <v>18</v>
      </c>
      <c r="O4639" t="s">
        <v>133</v>
      </c>
      <c r="P4639" t="s">
        <v>4127</v>
      </c>
      <c r="Q4639" t="s">
        <v>4128</v>
      </c>
      <c r="R4639" t="s">
        <v>58</v>
      </c>
      <c r="S4639" t="s">
        <v>4391</v>
      </c>
      <c r="T4639">
        <v>48</v>
      </c>
    </row>
    <row r="4640" spans="1:20" x14ac:dyDescent="0.3">
      <c r="A4640" t="s">
        <v>1624</v>
      </c>
      <c r="B4640" t="str">
        <f>_xlfn.CONCAT(쿼리1[[#This Row],[주문번호]], "-", 쿼리1[[#This Row],[공정명]])</f>
        <v>20241210-1220N0073-분단</v>
      </c>
      <c r="C4640">
        <v>2</v>
      </c>
      <c r="D4640" t="s">
        <v>196</v>
      </c>
      <c r="E4640" s="1">
        <v>45636</v>
      </c>
      <c r="F4640" s="1">
        <v>45646</v>
      </c>
      <c r="G4640" s="1">
        <v>45648</v>
      </c>
      <c r="H4640" s="1">
        <v>45656</v>
      </c>
      <c r="I4640" s="1">
        <v>45648</v>
      </c>
      <c r="J4640" t="s">
        <v>31</v>
      </c>
      <c r="K4640" t="s">
        <v>32</v>
      </c>
      <c r="L4640">
        <v>3000</v>
      </c>
      <c r="M4640">
        <v>3000</v>
      </c>
      <c r="N4640">
        <v>2</v>
      </c>
      <c r="O4640" t="s">
        <v>559</v>
      </c>
      <c r="P4640" t="s">
        <v>1625</v>
      </c>
      <c r="Q4640" t="s">
        <v>42</v>
      </c>
      <c r="R4640" t="s">
        <v>1626</v>
      </c>
      <c r="S4640" t="s">
        <v>4391</v>
      </c>
      <c r="T4640">
        <v>26086</v>
      </c>
    </row>
    <row r="4641" spans="1:20" x14ac:dyDescent="0.3">
      <c r="A4641" t="s">
        <v>4669</v>
      </c>
      <c r="B4641" t="str">
        <f>_xlfn.CONCAT(쿼리1[[#This Row],[주문번호]], "-", 쿼리1[[#This Row],[공정명]])</f>
        <v>20241220-1216P0156-분단</v>
      </c>
      <c r="C4641">
        <v>4</v>
      </c>
      <c r="D4641" t="s">
        <v>196</v>
      </c>
      <c r="E4641" s="1">
        <v>45646</v>
      </c>
      <c r="F4641" s="1">
        <v>45658</v>
      </c>
      <c r="G4641" s="1"/>
      <c r="H4641" s="1">
        <v>45656</v>
      </c>
      <c r="I4641" s="1"/>
      <c r="J4641" t="s">
        <v>21</v>
      </c>
      <c r="K4641" t="s">
        <v>282</v>
      </c>
      <c r="L4641">
        <v>8000</v>
      </c>
      <c r="O4641" t="s">
        <v>4670</v>
      </c>
      <c r="P4641" t="s">
        <v>4671</v>
      </c>
      <c r="Q4641" t="s">
        <v>4672</v>
      </c>
      <c r="R4641" t="s">
        <v>2774</v>
      </c>
      <c r="S4641" t="s">
        <v>4391</v>
      </c>
      <c r="T4641">
        <v>8</v>
      </c>
    </row>
    <row r="4642" spans="1:20" x14ac:dyDescent="0.3">
      <c r="A4642" t="s">
        <v>3122</v>
      </c>
      <c r="B4642" t="str">
        <f>_xlfn.CONCAT(쿼리1[[#This Row],[주문번호]], "-", 쿼리1[[#This Row],[공정명]])</f>
        <v>20241023-1000169461-분단</v>
      </c>
      <c r="C4642">
        <v>4</v>
      </c>
      <c r="D4642" t="s">
        <v>196</v>
      </c>
      <c r="E4642" s="1">
        <v>45588</v>
      </c>
      <c r="F4642" s="1">
        <v>45600</v>
      </c>
      <c r="G4642" s="1">
        <v>45605</v>
      </c>
      <c r="H4642" s="1">
        <v>45656</v>
      </c>
      <c r="I4642" s="1">
        <v>45621</v>
      </c>
      <c r="J4642" t="s">
        <v>31</v>
      </c>
      <c r="K4642" t="s">
        <v>32</v>
      </c>
      <c r="L4642">
        <v>3300</v>
      </c>
      <c r="M4642">
        <v>3300</v>
      </c>
      <c r="N4642">
        <v>5</v>
      </c>
      <c r="O4642" t="s">
        <v>859</v>
      </c>
      <c r="P4642" t="s">
        <v>3123</v>
      </c>
      <c r="Q4642" t="s">
        <v>3124</v>
      </c>
      <c r="R4642" t="s">
        <v>3125</v>
      </c>
      <c r="S4642" t="s">
        <v>4391</v>
      </c>
      <c r="T4642">
        <v>15000</v>
      </c>
    </row>
    <row r="4643" spans="1:20" x14ac:dyDescent="0.3">
      <c r="A4643" t="s">
        <v>4978</v>
      </c>
      <c r="B4643" t="str">
        <f>_xlfn.CONCAT(쿼리1[[#This Row],[주문번호]], "-", 쿼리1[[#This Row],[공정명]])</f>
        <v>20240902-1000151236-분단</v>
      </c>
      <c r="C4643">
        <v>4</v>
      </c>
      <c r="D4643" t="s">
        <v>196</v>
      </c>
      <c r="E4643" s="1">
        <v>45537</v>
      </c>
      <c r="F4643" s="1">
        <v>45547</v>
      </c>
      <c r="G4643" s="1">
        <v>45544</v>
      </c>
      <c r="H4643" s="1">
        <v>45656</v>
      </c>
      <c r="I4643" s="1">
        <v>45544</v>
      </c>
      <c r="J4643" t="s">
        <v>31</v>
      </c>
      <c r="K4643" t="s">
        <v>39</v>
      </c>
      <c r="L4643">
        <v>8000</v>
      </c>
      <c r="M4643">
        <v>8000</v>
      </c>
      <c r="N4643">
        <v>-3</v>
      </c>
      <c r="O4643" t="s">
        <v>1533</v>
      </c>
      <c r="P4643" t="s">
        <v>3911</v>
      </c>
      <c r="Q4643" t="s">
        <v>4812</v>
      </c>
      <c r="R4643" t="s">
        <v>26</v>
      </c>
      <c r="S4643" t="s">
        <v>4391</v>
      </c>
      <c r="T4643">
        <v>32</v>
      </c>
    </row>
    <row r="4644" spans="1:20" x14ac:dyDescent="0.3">
      <c r="A4644" t="s">
        <v>4979</v>
      </c>
      <c r="B4644" t="str">
        <f>_xlfn.CONCAT(쿼리1[[#This Row],[주문번호]], "-", 쿼리1[[#This Row],[공정명]])</f>
        <v>20240911-2000168902-분단</v>
      </c>
      <c r="C4644">
        <v>3</v>
      </c>
      <c r="D4644" t="s">
        <v>196</v>
      </c>
      <c r="E4644" s="1">
        <v>45546</v>
      </c>
      <c r="F4644" s="1">
        <v>45551</v>
      </c>
      <c r="G4644" s="1"/>
      <c r="H4644" s="1">
        <v>45656</v>
      </c>
      <c r="I4644" s="1">
        <v>45555</v>
      </c>
      <c r="J4644" t="s">
        <v>21</v>
      </c>
      <c r="K4644" t="s">
        <v>22</v>
      </c>
      <c r="L4644">
        <v>24000</v>
      </c>
      <c r="O4644" t="s">
        <v>4459</v>
      </c>
      <c r="P4644" t="s">
        <v>4690</v>
      </c>
      <c r="Q4644" t="s">
        <v>4691</v>
      </c>
      <c r="R4644" t="s">
        <v>26</v>
      </c>
      <c r="S4644" t="s">
        <v>4391</v>
      </c>
      <c r="T4644">
        <v>48</v>
      </c>
    </row>
    <row r="4645" spans="1:20" x14ac:dyDescent="0.3">
      <c r="A4645" t="s">
        <v>1622</v>
      </c>
      <c r="B4645" t="str">
        <f>_xlfn.CONCAT(쿼리1[[#This Row],[주문번호]], "-", 쿼리1[[#This Row],[공정명]])</f>
        <v>20241022-1000169421-분단</v>
      </c>
      <c r="C4645">
        <v>2</v>
      </c>
      <c r="D4645" t="s">
        <v>196</v>
      </c>
      <c r="E4645" s="1">
        <v>45587</v>
      </c>
      <c r="F4645" s="1">
        <v>45597</v>
      </c>
      <c r="G4645" s="1">
        <v>45597</v>
      </c>
      <c r="H4645" s="1">
        <v>45656</v>
      </c>
      <c r="I4645" s="1">
        <v>45601</v>
      </c>
      <c r="J4645" t="s">
        <v>31</v>
      </c>
      <c r="K4645" t="s">
        <v>39</v>
      </c>
      <c r="L4645">
        <v>3000</v>
      </c>
      <c r="M4645">
        <v>3000</v>
      </c>
      <c r="N4645">
        <v>0</v>
      </c>
      <c r="O4645" t="s">
        <v>559</v>
      </c>
      <c r="P4645" t="s">
        <v>1623</v>
      </c>
      <c r="Q4645" t="s">
        <v>42</v>
      </c>
      <c r="R4645" t="s">
        <v>1562</v>
      </c>
      <c r="S4645" t="s">
        <v>4391</v>
      </c>
      <c r="T4645">
        <v>92307</v>
      </c>
    </row>
    <row r="4646" spans="1:20" x14ac:dyDescent="0.3">
      <c r="A4646" t="s">
        <v>4101</v>
      </c>
      <c r="B4646" t="str">
        <f>_xlfn.CONCAT(쿼리1[[#This Row],[주문번호]], "-", 쿼리1[[#This Row],[공정명]])</f>
        <v>20241021-1219P0377-분단</v>
      </c>
      <c r="C4646">
        <v>4</v>
      </c>
      <c r="D4646" t="s">
        <v>196</v>
      </c>
      <c r="E4646" s="1">
        <v>45586</v>
      </c>
      <c r="F4646" s="1">
        <v>45596</v>
      </c>
      <c r="G4646" s="1">
        <v>45602</v>
      </c>
      <c r="H4646" s="1">
        <v>45656</v>
      </c>
      <c r="I4646" s="1">
        <v>45602</v>
      </c>
      <c r="J4646" t="s">
        <v>31</v>
      </c>
      <c r="K4646" t="s">
        <v>32</v>
      </c>
      <c r="L4646">
        <v>6000</v>
      </c>
      <c r="M4646">
        <v>6000</v>
      </c>
      <c r="N4646">
        <v>6</v>
      </c>
      <c r="O4646" t="s">
        <v>4098</v>
      </c>
      <c r="P4646" t="s">
        <v>4102</v>
      </c>
      <c r="Q4646" t="s">
        <v>4103</v>
      </c>
      <c r="R4646" t="s">
        <v>1562</v>
      </c>
      <c r="S4646" t="s">
        <v>4391</v>
      </c>
      <c r="T4646">
        <v>36</v>
      </c>
    </row>
    <row r="4647" spans="1:20" x14ac:dyDescent="0.3">
      <c r="A4647" t="s">
        <v>4140</v>
      </c>
      <c r="B4647" t="str">
        <f>_xlfn.CONCAT(쿼리1[[#This Row],[주문번호]], "-", 쿼리1[[#This Row],[공정명]])</f>
        <v>20241112-1000163400-분단</v>
      </c>
      <c r="C4647">
        <v>4</v>
      </c>
      <c r="D4647" t="s">
        <v>196</v>
      </c>
      <c r="E4647" s="1">
        <v>45608</v>
      </c>
      <c r="F4647" s="1">
        <v>45618</v>
      </c>
      <c r="G4647" s="1">
        <v>45621</v>
      </c>
      <c r="H4647" s="1">
        <v>45656</v>
      </c>
      <c r="I4647" s="1">
        <v>45621</v>
      </c>
      <c r="J4647" t="s">
        <v>31</v>
      </c>
      <c r="K4647" t="s">
        <v>32</v>
      </c>
      <c r="L4647">
        <v>6000</v>
      </c>
      <c r="M4647">
        <v>6000</v>
      </c>
      <c r="N4647">
        <v>3</v>
      </c>
      <c r="O4647" t="s">
        <v>4098</v>
      </c>
      <c r="P4647" t="s">
        <v>4099</v>
      </c>
      <c r="Q4647" t="s">
        <v>4141</v>
      </c>
      <c r="R4647" t="s">
        <v>1562</v>
      </c>
      <c r="S4647" t="s">
        <v>4391</v>
      </c>
      <c r="T4647">
        <v>36</v>
      </c>
    </row>
    <row r="4648" spans="1:20" x14ac:dyDescent="0.3">
      <c r="A4648" t="s">
        <v>4142</v>
      </c>
      <c r="B4648" t="str">
        <f>_xlfn.CONCAT(쿼리1[[#This Row],[주문번호]], "-", 쿼리1[[#This Row],[공정명]])</f>
        <v>20241106-1000158166-분단</v>
      </c>
      <c r="C4648">
        <v>3</v>
      </c>
      <c r="D4648" t="s">
        <v>196</v>
      </c>
      <c r="E4648" s="1">
        <v>45602</v>
      </c>
      <c r="F4648" s="1">
        <v>45614</v>
      </c>
      <c r="G4648" s="1">
        <v>45617</v>
      </c>
      <c r="H4648" s="1">
        <v>45656</v>
      </c>
      <c r="I4648" s="1">
        <v>45617</v>
      </c>
      <c r="J4648" t="s">
        <v>31</v>
      </c>
      <c r="K4648" t="s">
        <v>32</v>
      </c>
      <c r="L4648">
        <v>18000</v>
      </c>
      <c r="M4648">
        <v>18000</v>
      </c>
      <c r="N4648">
        <v>3</v>
      </c>
      <c r="O4648" t="s">
        <v>4098</v>
      </c>
      <c r="P4648" t="s">
        <v>4099</v>
      </c>
      <c r="Q4648" t="s">
        <v>4143</v>
      </c>
      <c r="R4648" t="s">
        <v>1562</v>
      </c>
      <c r="S4648" t="s">
        <v>4391</v>
      </c>
      <c r="T4648">
        <v>108</v>
      </c>
    </row>
    <row r="4649" spans="1:20" x14ac:dyDescent="0.3">
      <c r="A4649" t="s">
        <v>4147</v>
      </c>
      <c r="B4649" t="str">
        <f>_xlfn.CONCAT(쿼리1[[#This Row],[주문번호]], "-", 쿼리1[[#This Row],[공정명]])</f>
        <v>20241206-1000158166-분단</v>
      </c>
      <c r="C4649">
        <v>3</v>
      </c>
      <c r="D4649" t="s">
        <v>196</v>
      </c>
      <c r="E4649" s="1">
        <v>45632</v>
      </c>
      <c r="F4649" s="1">
        <v>45644</v>
      </c>
      <c r="G4649" s="1">
        <v>45648</v>
      </c>
      <c r="H4649" s="1">
        <v>45656</v>
      </c>
      <c r="I4649" s="1">
        <v>45648</v>
      </c>
      <c r="J4649" t="s">
        <v>31</v>
      </c>
      <c r="K4649" t="s">
        <v>32</v>
      </c>
      <c r="L4649">
        <v>18000</v>
      </c>
      <c r="M4649">
        <v>18000</v>
      </c>
      <c r="N4649">
        <v>4</v>
      </c>
      <c r="O4649" t="s">
        <v>4098</v>
      </c>
      <c r="P4649" t="s">
        <v>4099</v>
      </c>
      <c r="Q4649" t="s">
        <v>4143</v>
      </c>
      <c r="R4649" t="s">
        <v>1562</v>
      </c>
      <c r="S4649" t="s">
        <v>4391</v>
      </c>
      <c r="T4649">
        <v>108</v>
      </c>
    </row>
    <row r="4650" spans="1:20" x14ac:dyDescent="0.3">
      <c r="A4650" t="s">
        <v>4139</v>
      </c>
      <c r="B4650" t="str">
        <f>_xlfn.CONCAT(쿼리1[[#This Row],[주문번호]], "-", 쿼리1[[#This Row],[공정명]])</f>
        <v>20241023-1219P0379-분단</v>
      </c>
      <c r="C4650">
        <v>4</v>
      </c>
      <c r="D4650" t="s">
        <v>196</v>
      </c>
      <c r="E4650" s="1">
        <v>45588</v>
      </c>
      <c r="F4650" s="1">
        <v>45600</v>
      </c>
      <c r="G4650" s="1">
        <v>45602</v>
      </c>
      <c r="H4650" s="1">
        <v>45656</v>
      </c>
      <c r="I4650" s="1">
        <v>45602</v>
      </c>
      <c r="J4650" t="s">
        <v>31</v>
      </c>
      <c r="K4650" t="s">
        <v>32</v>
      </c>
      <c r="L4650">
        <v>6000</v>
      </c>
      <c r="M4650">
        <v>6000</v>
      </c>
      <c r="N4650">
        <v>2</v>
      </c>
      <c r="O4650" t="s">
        <v>4098</v>
      </c>
      <c r="P4650" t="s">
        <v>4102</v>
      </c>
      <c r="Q4650" t="s">
        <v>4138</v>
      </c>
      <c r="R4650" t="s">
        <v>1562</v>
      </c>
      <c r="S4650" t="s">
        <v>4391</v>
      </c>
      <c r="T4650">
        <v>36</v>
      </c>
    </row>
    <row r="4651" spans="1:20" x14ac:dyDescent="0.3">
      <c r="A4651" t="s">
        <v>4145</v>
      </c>
      <c r="B4651" t="str">
        <f>_xlfn.CONCAT(쿼리1[[#This Row],[주문번호]], "-", 쿼리1[[#This Row],[공정명]])</f>
        <v>20241120-1000157781-분단</v>
      </c>
      <c r="C4651">
        <v>4</v>
      </c>
      <c r="D4651" t="s">
        <v>196</v>
      </c>
      <c r="E4651" s="1">
        <v>45616</v>
      </c>
      <c r="F4651" s="1">
        <v>45628</v>
      </c>
      <c r="G4651" s="1">
        <v>45626</v>
      </c>
      <c r="H4651" s="1">
        <v>45656</v>
      </c>
      <c r="I4651" s="1">
        <v>45626</v>
      </c>
      <c r="J4651" t="s">
        <v>31</v>
      </c>
      <c r="K4651" t="s">
        <v>39</v>
      </c>
      <c r="L4651">
        <v>6000</v>
      </c>
      <c r="M4651">
        <v>6000</v>
      </c>
      <c r="N4651">
        <v>-2</v>
      </c>
      <c r="O4651" t="s">
        <v>4098</v>
      </c>
      <c r="P4651" t="s">
        <v>4102</v>
      </c>
      <c r="Q4651" t="s">
        <v>4146</v>
      </c>
      <c r="R4651" t="s">
        <v>1562</v>
      </c>
      <c r="S4651" t="s">
        <v>4391</v>
      </c>
      <c r="T4651">
        <v>36</v>
      </c>
    </row>
    <row r="4652" spans="1:20" x14ac:dyDescent="0.3">
      <c r="A4652" t="s">
        <v>4790</v>
      </c>
      <c r="B4652" t="str">
        <f>_xlfn.CONCAT(쿼리1[[#This Row],[주문번호]], "-", 쿼리1[[#This Row],[공정명]])</f>
        <v>20241105-1000149278-합지</v>
      </c>
      <c r="C4652">
        <v>3</v>
      </c>
      <c r="D4652" t="s">
        <v>60</v>
      </c>
      <c r="E4652" s="1">
        <v>45601</v>
      </c>
      <c r="F4652" s="1">
        <v>45610</v>
      </c>
      <c r="G4652" s="1">
        <v>45611</v>
      </c>
      <c r="H4652" s="1">
        <v>45656</v>
      </c>
      <c r="I4652" s="1">
        <v>45621</v>
      </c>
      <c r="J4652" t="s">
        <v>31</v>
      </c>
      <c r="K4652" t="s">
        <v>32</v>
      </c>
      <c r="L4652">
        <v>54000</v>
      </c>
      <c r="M4652">
        <v>6000</v>
      </c>
      <c r="N4652">
        <v>1</v>
      </c>
      <c r="O4652" t="s">
        <v>3549</v>
      </c>
      <c r="P4652" t="s">
        <v>4787</v>
      </c>
      <c r="Q4652" t="s">
        <v>4788</v>
      </c>
      <c r="R4652" t="s">
        <v>4789</v>
      </c>
      <c r="S4652" t="s">
        <v>3709</v>
      </c>
      <c r="T4652">
        <v>1620</v>
      </c>
    </row>
    <row r="4653" spans="1:20" x14ac:dyDescent="0.3">
      <c r="A4653" t="s">
        <v>864</v>
      </c>
      <c r="B4653" t="str">
        <f>_xlfn.CONCAT(쿼리1[[#This Row],[주문번호]], "-", 쿼리1[[#This Row],[공정명]])</f>
        <v>20241105-1000152365-합지</v>
      </c>
      <c r="C4653">
        <v>3</v>
      </c>
      <c r="D4653" t="s">
        <v>60</v>
      </c>
      <c r="E4653" s="1">
        <v>45601</v>
      </c>
      <c r="F4653" s="1">
        <v>45610</v>
      </c>
      <c r="G4653" s="1">
        <v>45610</v>
      </c>
      <c r="H4653" s="1">
        <v>45656</v>
      </c>
      <c r="I4653" s="1">
        <v>45616</v>
      </c>
      <c r="J4653" t="s">
        <v>31</v>
      </c>
      <c r="K4653" t="s">
        <v>39</v>
      </c>
      <c r="L4653">
        <v>6000</v>
      </c>
      <c r="M4653">
        <v>6000</v>
      </c>
      <c r="N4653">
        <v>0</v>
      </c>
      <c r="O4653" t="s">
        <v>128</v>
      </c>
      <c r="P4653" t="s">
        <v>865</v>
      </c>
      <c r="Q4653" t="s">
        <v>866</v>
      </c>
      <c r="R4653" t="s">
        <v>867</v>
      </c>
      <c r="S4653" t="s">
        <v>3709</v>
      </c>
      <c r="T4653">
        <v>27272</v>
      </c>
    </row>
    <row r="4654" spans="1:20" x14ac:dyDescent="0.3">
      <c r="A4654" t="s">
        <v>868</v>
      </c>
      <c r="B4654" t="str">
        <f>_xlfn.CONCAT(쿼리1[[#This Row],[주문번호]], "-", 쿼리1[[#This Row],[공정명]])</f>
        <v>20241105-1000152880-합지</v>
      </c>
      <c r="C4654">
        <v>3</v>
      </c>
      <c r="D4654" t="s">
        <v>60</v>
      </c>
      <c r="E4654" s="1">
        <v>45601</v>
      </c>
      <c r="F4654" s="1">
        <v>45610</v>
      </c>
      <c r="G4654" s="1">
        <v>45610</v>
      </c>
      <c r="H4654" s="1">
        <v>45656</v>
      </c>
      <c r="I4654" s="1">
        <v>45616</v>
      </c>
      <c r="J4654" t="s">
        <v>31</v>
      </c>
      <c r="K4654" t="s">
        <v>39</v>
      </c>
      <c r="L4654">
        <v>6000</v>
      </c>
      <c r="M4654">
        <v>6000</v>
      </c>
      <c r="N4654">
        <v>0</v>
      </c>
      <c r="O4654" t="s">
        <v>128</v>
      </c>
      <c r="P4654" t="s">
        <v>869</v>
      </c>
      <c r="Q4654" t="s">
        <v>870</v>
      </c>
      <c r="R4654" t="s">
        <v>867</v>
      </c>
      <c r="S4654" t="s">
        <v>3709</v>
      </c>
      <c r="T4654">
        <v>31578</v>
      </c>
    </row>
    <row r="4655" spans="1:20" x14ac:dyDescent="0.3">
      <c r="A4655" t="s">
        <v>871</v>
      </c>
      <c r="B4655" t="str">
        <f>_xlfn.CONCAT(쿼리1[[#This Row],[주문번호]], "-", 쿼리1[[#This Row],[공정명]])</f>
        <v>20241210-1000169985-합지</v>
      </c>
      <c r="C4655">
        <v>3</v>
      </c>
      <c r="D4655" t="s">
        <v>60</v>
      </c>
      <c r="E4655" s="1">
        <v>45636</v>
      </c>
      <c r="F4655" s="1">
        <v>45645</v>
      </c>
      <c r="G4655" s="1">
        <v>45643</v>
      </c>
      <c r="H4655" s="1">
        <v>45656</v>
      </c>
      <c r="I4655" s="1">
        <v>45650</v>
      </c>
      <c r="J4655" t="s">
        <v>31</v>
      </c>
      <c r="K4655" t="s">
        <v>39</v>
      </c>
      <c r="L4655">
        <v>5700</v>
      </c>
      <c r="M4655">
        <v>5700</v>
      </c>
      <c r="N4655">
        <v>-2</v>
      </c>
      <c r="O4655" t="s">
        <v>763</v>
      </c>
      <c r="P4655" t="s">
        <v>872</v>
      </c>
      <c r="Q4655" t="s">
        <v>873</v>
      </c>
      <c r="R4655" t="s">
        <v>874</v>
      </c>
      <c r="S4655" t="s">
        <v>3709</v>
      </c>
      <c r="T4655">
        <v>30500</v>
      </c>
    </row>
    <row r="4656" spans="1:20" x14ac:dyDescent="0.3">
      <c r="A4656" t="s">
        <v>875</v>
      </c>
      <c r="B4656" t="str">
        <f>_xlfn.CONCAT(쿼리1[[#This Row],[주문번호]], "-", 쿼리1[[#This Row],[공정명]])</f>
        <v>20241210-1000169983-합지</v>
      </c>
      <c r="C4656">
        <v>3</v>
      </c>
      <c r="D4656" t="s">
        <v>60</v>
      </c>
      <c r="E4656" s="1">
        <v>45636</v>
      </c>
      <c r="F4656" s="1">
        <v>45645</v>
      </c>
      <c r="G4656" s="1">
        <v>45643</v>
      </c>
      <c r="H4656" s="1">
        <v>45656</v>
      </c>
      <c r="I4656" s="1">
        <v>45650</v>
      </c>
      <c r="J4656" t="s">
        <v>31</v>
      </c>
      <c r="K4656" t="s">
        <v>39</v>
      </c>
      <c r="L4656">
        <v>1700</v>
      </c>
      <c r="M4656">
        <v>1700</v>
      </c>
      <c r="N4656">
        <v>-2</v>
      </c>
      <c r="O4656" t="s">
        <v>763</v>
      </c>
      <c r="P4656" t="s">
        <v>872</v>
      </c>
      <c r="Q4656" t="s">
        <v>876</v>
      </c>
      <c r="R4656" t="s">
        <v>874</v>
      </c>
      <c r="S4656" t="s">
        <v>3709</v>
      </c>
      <c r="T4656">
        <v>5300</v>
      </c>
    </row>
    <row r="4657" spans="1:20" x14ac:dyDescent="0.3">
      <c r="A4657" t="s">
        <v>3604</v>
      </c>
      <c r="B4657" t="str">
        <f>_xlfn.CONCAT(쿼리1[[#This Row],[주문번호]], "-", 쿼리1[[#This Row],[공정명]])</f>
        <v>20241224-1000169987-합지</v>
      </c>
      <c r="C4657">
        <v>3</v>
      </c>
      <c r="D4657" t="s">
        <v>60</v>
      </c>
      <c r="E4657" s="1">
        <v>45650</v>
      </c>
      <c r="F4657" s="1">
        <v>45659</v>
      </c>
      <c r="G4657" s="1">
        <v>45652</v>
      </c>
      <c r="H4657" s="1">
        <v>45656</v>
      </c>
      <c r="I4657" s="1">
        <v>45652</v>
      </c>
      <c r="J4657" t="s">
        <v>31</v>
      </c>
      <c r="K4657" t="s">
        <v>39</v>
      </c>
      <c r="L4657">
        <v>2000</v>
      </c>
      <c r="M4657">
        <v>2000</v>
      </c>
      <c r="N4657">
        <v>-7</v>
      </c>
      <c r="O4657" t="s">
        <v>763</v>
      </c>
      <c r="P4657" t="s">
        <v>872</v>
      </c>
      <c r="Q4657" t="s">
        <v>3605</v>
      </c>
      <c r="R4657" t="s">
        <v>874</v>
      </c>
      <c r="S4657" t="s">
        <v>3709</v>
      </c>
      <c r="T4657">
        <v>4900</v>
      </c>
    </row>
    <row r="4658" spans="1:20" x14ac:dyDescent="0.3">
      <c r="A4658" t="s">
        <v>4980</v>
      </c>
      <c r="B4658" t="str">
        <f>_xlfn.CONCAT(쿼리1[[#This Row],[주문번호]], "-", 쿼리1[[#This Row],[공정명]])</f>
        <v>20241030-1000169398-합지</v>
      </c>
      <c r="C4658">
        <v>3</v>
      </c>
      <c r="D4658" t="s">
        <v>60</v>
      </c>
      <c r="E4658" s="1">
        <v>45595</v>
      </c>
      <c r="F4658" s="1">
        <v>45604</v>
      </c>
      <c r="G4658" s="1">
        <v>45603</v>
      </c>
      <c r="H4658" s="1">
        <v>45656</v>
      </c>
      <c r="I4658" s="1">
        <v>45605</v>
      </c>
      <c r="J4658" t="s">
        <v>31</v>
      </c>
      <c r="K4658" t="s">
        <v>39</v>
      </c>
      <c r="L4658">
        <v>4000</v>
      </c>
      <c r="M4658">
        <v>3660</v>
      </c>
      <c r="N4658">
        <v>-1</v>
      </c>
      <c r="O4658" t="s">
        <v>3853</v>
      </c>
      <c r="P4658" t="s">
        <v>3854</v>
      </c>
      <c r="Q4658" t="s">
        <v>3855</v>
      </c>
      <c r="R4658" t="s">
        <v>26</v>
      </c>
      <c r="S4658" t="s">
        <v>3709</v>
      </c>
      <c r="T4658">
        <v>32</v>
      </c>
    </row>
    <row r="4659" spans="1:20" x14ac:dyDescent="0.3">
      <c r="A4659" t="s">
        <v>4981</v>
      </c>
      <c r="B4659" t="str">
        <f>_xlfn.CONCAT(쿼리1[[#This Row],[주문번호]], "-", 쿼리1[[#This Row],[공정명]])</f>
        <v>20241031-1000144500-합지</v>
      </c>
      <c r="C4659">
        <v>3</v>
      </c>
      <c r="D4659" t="s">
        <v>60</v>
      </c>
      <c r="E4659" s="1">
        <v>45596</v>
      </c>
      <c r="F4659" s="1">
        <v>45608</v>
      </c>
      <c r="G4659" s="1">
        <v>45603</v>
      </c>
      <c r="H4659" s="1">
        <v>45656</v>
      </c>
      <c r="I4659" s="1">
        <v>45607</v>
      </c>
      <c r="J4659" t="s">
        <v>31</v>
      </c>
      <c r="K4659" t="s">
        <v>39</v>
      </c>
      <c r="L4659">
        <v>16000</v>
      </c>
      <c r="M4659">
        <v>15300</v>
      </c>
      <c r="N4659">
        <v>-5</v>
      </c>
      <c r="O4659" t="s">
        <v>3853</v>
      </c>
      <c r="P4659" t="s">
        <v>4260</v>
      </c>
      <c r="Q4659" t="s">
        <v>4770</v>
      </c>
      <c r="R4659" t="s">
        <v>26</v>
      </c>
      <c r="S4659" t="s">
        <v>3709</v>
      </c>
      <c r="T4659">
        <v>64</v>
      </c>
    </row>
    <row r="4660" spans="1:20" x14ac:dyDescent="0.3">
      <c r="A4660" t="s">
        <v>4982</v>
      </c>
      <c r="B4660" t="str">
        <f>_xlfn.CONCAT(쿼리1[[#This Row],[주문번호]], "-", 쿼리1[[#This Row],[공정명]])</f>
        <v>20241104-1000165120-합지</v>
      </c>
      <c r="C4660">
        <v>3</v>
      </c>
      <c r="D4660" t="s">
        <v>60</v>
      </c>
      <c r="E4660" s="1">
        <v>45600</v>
      </c>
      <c r="F4660" s="1">
        <v>45609</v>
      </c>
      <c r="G4660" s="1">
        <v>45616</v>
      </c>
      <c r="H4660" s="1">
        <v>45656</v>
      </c>
      <c r="I4660" s="1">
        <v>45618</v>
      </c>
      <c r="J4660" t="s">
        <v>31</v>
      </c>
      <c r="K4660" t="s">
        <v>32</v>
      </c>
      <c r="L4660">
        <v>4000</v>
      </c>
      <c r="M4660">
        <v>4000</v>
      </c>
      <c r="N4660">
        <v>7</v>
      </c>
      <c r="O4660" t="s">
        <v>1533</v>
      </c>
      <c r="P4660" t="s">
        <v>4983</v>
      </c>
      <c r="Q4660" t="s">
        <v>4984</v>
      </c>
      <c r="R4660" t="s">
        <v>26</v>
      </c>
      <c r="S4660" t="s">
        <v>3709</v>
      </c>
      <c r="T4660">
        <v>16</v>
      </c>
    </row>
    <row r="4661" spans="1:20" x14ac:dyDescent="0.3">
      <c r="A4661" t="s">
        <v>3498</v>
      </c>
      <c r="B4661" t="str">
        <f>_xlfn.CONCAT(쿼리1[[#This Row],[주문번호]], "-", 쿼리1[[#This Row],[공정명]])</f>
        <v>20241219-1000163203-합지</v>
      </c>
      <c r="C4661">
        <v>1</v>
      </c>
      <c r="D4661" t="s">
        <v>60</v>
      </c>
      <c r="E4661" s="1">
        <v>45645</v>
      </c>
      <c r="F4661" s="1">
        <v>45656</v>
      </c>
      <c r="G4661" s="1">
        <v>45649</v>
      </c>
      <c r="H4661" s="1">
        <v>45656</v>
      </c>
      <c r="I4661" s="1">
        <v>45649</v>
      </c>
      <c r="J4661" t="s">
        <v>31</v>
      </c>
      <c r="K4661" t="s">
        <v>39</v>
      </c>
      <c r="L4661">
        <v>24000</v>
      </c>
      <c r="M4661">
        <v>24000</v>
      </c>
      <c r="N4661">
        <v>-7</v>
      </c>
      <c r="O4661" t="s">
        <v>91</v>
      </c>
      <c r="P4661" t="s">
        <v>1029</v>
      </c>
      <c r="Q4661" t="s">
        <v>42</v>
      </c>
      <c r="R4661" t="s">
        <v>3002</v>
      </c>
      <c r="S4661" t="s">
        <v>3709</v>
      </c>
      <c r="T4661">
        <v>133333</v>
      </c>
    </row>
    <row r="4662" spans="1:20" x14ac:dyDescent="0.3">
      <c r="A4662" t="s">
        <v>3010</v>
      </c>
      <c r="B4662" t="str">
        <f>_xlfn.CONCAT(쿼리1[[#This Row],[주문번호]], "-", 쿼리1[[#This Row],[공정명]])</f>
        <v>20241216-1000164981-합지</v>
      </c>
      <c r="C4662">
        <v>3</v>
      </c>
      <c r="D4662" t="s">
        <v>60</v>
      </c>
      <c r="E4662" s="1">
        <v>45642</v>
      </c>
      <c r="F4662" s="1">
        <v>45651</v>
      </c>
      <c r="G4662" s="1">
        <v>45649</v>
      </c>
      <c r="H4662" s="1">
        <v>45656</v>
      </c>
      <c r="I4662" s="1">
        <v>45653</v>
      </c>
      <c r="J4662" t="s">
        <v>31</v>
      </c>
      <c r="K4662" t="s">
        <v>39</v>
      </c>
      <c r="L4662">
        <v>6000</v>
      </c>
      <c r="M4662">
        <v>6000</v>
      </c>
      <c r="N4662">
        <v>-2</v>
      </c>
      <c r="O4662" t="s">
        <v>91</v>
      </c>
      <c r="P4662" t="s">
        <v>3004</v>
      </c>
      <c r="Q4662" t="s">
        <v>3011</v>
      </c>
      <c r="R4662" t="s">
        <v>3002</v>
      </c>
      <c r="S4662" t="s">
        <v>3709</v>
      </c>
      <c r="T4662">
        <v>28571</v>
      </c>
    </row>
    <row r="4663" spans="1:20" x14ac:dyDescent="0.3">
      <c r="A4663" t="s">
        <v>3501</v>
      </c>
      <c r="B4663" t="str">
        <f>_xlfn.CONCAT(쿼리1[[#This Row],[주문번호]], "-", 쿼리1[[#This Row],[공정명]])</f>
        <v>20241030-1000163203-합지</v>
      </c>
      <c r="C4663">
        <v>1</v>
      </c>
      <c r="D4663" t="s">
        <v>60</v>
      </c>
      <c r="E4663" s="1">
        <v>45595</v>
      </c>
      <c r="F4663" s="1">
        <v>45604</v>
      </c>
      <c r="G4663" s="1">
        <v>45601</v>
      </c>
      <c r="H4663" s="1">
        <v>45656</v>
      </c>
      <c r="I4663" s="1">
        <v>45604</v>
      </c>
      <c r="J4663" t="s">
        <v>31</v>
      </c>
      <c r="K4663" t="s">
        <v>39</v>
      </c>
      <c r="L4663">
        <v>12000</v>
      </c>
      <c r="M4663">
        <v>11510</v>
      </c>
      <c r="N4663">
        <v>-3</v>
      </c>
      <c r="O4663" t="s">
        <v>91</v>
      </c>
      <c r="P4663" t="s">
        <v>1029</v>
      </c>
      <c r="Q4663" t="s">
        <v>42</v>
      </c>
      <c r="R4663" t="s">
        <v>3002</v>
      </c>
      <c r="S4663" t="s">
        <v>3709</v>
      </c>
      <c r="T4663">
        <v>66666</v>
      </c>
    </row>
    <row r="4664" spans="1:20" x14ac:dyDescent="0.3">
      <c r="A4664" t="s">
        <v>3003</v>
      </c>
      <c r="B4664" t="str">
        <f>_xlfn.CONCAT(쿼리1[[#This Row],[주문번호]], "-", 쿼리1[[#This Row],[공정명]])</f>
        <v>20241216-1000164987-합지</v>
      </c>
      <c r="C4664">
        <v>3</v>
      </c>
      <c r="D4664" t="s">
        <v>60</v>
      </c>
      <c r="E4664" s="1">
        <v>45642</v>
      </c>
      <c r="F4664" s="1">
        <v>45651</v>
      </c>
      <c r="G4664" s="1">
        <v>45649</v>
      </c>
      <c r="H4664" s="1">
        <v>45656</v>
      </c>
      <c r="I4664" s="1">
        <v>45653</v>
      </c>
      <c r="J4664" t="s">
        <v>31</v>
      </c>
      <c r="K4664" t="s">
        <v>39</v>
      </c>
      <c r="L4664">
        <v>6000</v>
      </c>
      <c r="M4664">
        <v>6000</v>
      </c>
      <c r="N4664">
        <v>-2</v>
      </c>
      <c r="O4664" t="s">
        <v>91</v>
      </c>
      <c r="P4664" t="s">
        <v>3004</v>
      </c>
      <c r="Q4664" t="s">
        <v>3005</v>
      </c>
      <c r="R4664" t="s">
        <v>3002</v>
      </c>
      <c r="S4664" t="s">
        <v>3709</v>
      </c>
      <c r="T4664">
        <v>28571</v>
      </c>
    </row>
    <row r="4665" spans="1:20" x14ac:dyDescent="0.3">
      <c r="A4665" t="s">
        <v>1604</v>
      </c>
      <c r="B4665" t="str">
        <f>_xlfn.CONCAT(쿼리1[[#This Row],[주문번호]], "-", 쿼리1[[#This Row],[공정명]])</f>
        <v>20241119-1420P0135-합지</v>
      </c>
      <c r="C4665">
        <v>3</v>
      </c>
      <c r="D4665" t="s">
        <v>60</v>
      </c>
      <c r="E4665" s="1">
        <v>45615</v>
      </c>
      <c r="F4665" s="1">
        <v>45624</v>
      </c>
      <c r="G4665" s="1">
        <v>45636</v>
      </c>
      <c r="H4665" s="1">
        <v>45656</v>
      </c>
      <c r="I4665" s="1">
        <v>45644</v>
      </c>
      <c r="J4665" t="s">
        <v>31</v>
      </c>
      <c r="K4665" t="s">
        <v>32</v>
      </c>
      <c r="L4665">
        <v>1000</v>
      </c>
      <c r="M4665">
        <v>1000</v>
      </c>
      <c r="N4665">
        <v>12</v>
      </c>
      <c r="O4665" t="s">
        <v>141</v>
      </c>
      <c r="P4665" t="s">
        <v>1598</v>
      </c>
      <c r="Q4665" t="s">
        <v>1605</v>
      </c>
      <c r="R4665" t="s">
        <v>1600</v>
      </c>
      <c r="S4665" t="s">
        <v>3709</v>
      </c>
      <c r="T4665">
        <v>7000</v>
      </c>
    </row>
    <row r="4666" spans="1:20" x14ac:dyDescent="0.3">
      <c r="A4666" t="s">
        <v>1597</v>
      </c>
      <c r="B4666" t="str">
        <f>_xlfn.CONCAT(쿼리1[[#This Row],[주문번호]], "-", 쿼리1[[#This Row],[공정명]])</f>
        <v>20241119-1000143676-합지</v>
      </c>
      <c r="C4666">
        <v>3</v>
      </c>
      <c r="D4666" t="s">
        <v>60</v>
      </c>
      <c r="E4666" s="1">
        <v>45615</v>
      </c>
      <c r="F4666" s="1">
        <v>45624</v>
      </c>
      <c r="G4666" s="1">
        <v>45636</v>
      </c>
      <c r="H4666" s="1">
        <v>45656</v>
      </c>
      <c r="I4666" s="1">
        <v>45644</v>
      </c>
      <c r="J4666" t="s">
        <v>31</v>
      </c>
      <c r="K4666" t="s">
        <v>32</v>
      </c>
      <c r="L4666">
        <v>1000</v>
      </c>
      <c r="M4666">
        <v>1000</v>
      </c>
      <c r="N4666">
        <v>12</v>
      </c>
      <c r="O4666" t="s">
        <v>141</v>
      </c>
      <c r="P4666" t="s">
        <v>1598</v>
      </c>
      <c r="Q4666" t="s">
        <v>1599</v>
      </c>
      <c r="R4666" t="s">
        <v>1600</v>
      </c>
      <c r="S4666" t="s">
        <v>3709</v>
      </c>
      <c r="T4666">
        <v>7000</v>
      </c>
    </row>
    <row r="4667" spans="1:20" x14ac:dyDescent="0.3">
      <c r="A4667" t="s">
        <v>1601</v>
      </c>
      <c r="B4667" t="str">
        <f>_xlfn.CONCAT(쿼리1[[#This Row],[주문번호]], "-", 쿼리1[[#This Row],[공정명]])</f>
        <v>20241119-1420P0134-합지</v>
      </c>
      <c r="C4667">
        <v>3</v>
      </c>
      <c r="D4667" t="s">
        <v>60</v>
      </c>
      <c r="E4667" s="1">
        <v>45615</v>
      </c>
      <c r="F4667" s="1">
        <v>45624</v>
      </c>
      <c r="G4667" s="1">
        <v>45636</v>
      </c>
      <c r="H4667" s="1">
        <v>45656</v>
      </c>
      <c r="I4667" s="1">
        <v>45644</v>
      </c>
      <c r="J4667" t="s">
        <v>31</v>
      </c>
      <c r="K4667" t="s">
        <v>32</v>
      </c>
      <c r="L4667">
        <v>2000</v>
      </c>
      <c r="M4667">
        <v>1660</v>
      </c>
      <c r="N4667">
        <v>12</v>
      </c>
      <c r="O4667" t="s">
        <v>141</v>
      </c>
      <c r="P4667" t="s">
        <v>1602</v>
      </c>
      <c r="Q4667" t="s">
        <v>1603</v>
      </c>
      <c r="R4667" t="s">
        <v>1600</v>
      </c>
      <c r="S4667" t="s">
        <v>3709</v>
      </c>
      <c r="T4667">
        <v>16000</v>
      </c>
    </row>
    <row r="4668" spans="1:20" x14ac:dyDescent="0.3">
      <c r="A4668" t="s">
        <v>2885</v>
      </c>
      <c r="B4668" t="str">
        <f>_xlfn.CONCAT(쿼리1[[#This Row],[주문번호]], "-", 쿼리1[[#This Row],[공정명]])</f>
        <v>20241015-1000143480-분단</v>
      </c>
      <c r="C4668">
        <v>4</v>
      </c>
      <c r="D4668" t="s">
        <v>196</v>
      </c>
      <c r="E4668" s="1">
        <v>45580</v>
      </c>
      <c r="F4668" s="1">
        <v>45589</v>
      </c>
      <c r="G4668" s="1">
        <v>45589</v>
      </c>
      <c r="H4668" s="1">
        <v>45656</v>
      </c>
      <c r="I4668" s="1">
        <v>45593</v>
      </c>
      <c r="J4668" t="s">
        <v>31</v>
      </c>
      <c r="K4668" t="s">
        <v>39</v>
      </c>
      <c r="L4668">
        <v>12000</v>
      </c>
      <c r="M4668">
        <v>12000</v>
      </c>
      <c r="N4668">
        <v>0</v>
      </c>
      <c r="O4668" t="s">
        <v>2886</v>
      </c>
      <c r="P4668" t="s">
        <v>2887</v>
      </c>
      <c r="Q4668" t="s">
        <v>2888</v>
      </c>
      <c r="R4668" t="s">
        <v>26</v>
      </c>
      <c r="S4668" t="s">
        <v>1967</v>
      </c>
      <c r="T4668">
        <v>30000</v>
      </c>
    </row>
    <row r="4669" spans="1:20" x14ac:dyDescent="0.3">
      <c r="A4669" t="s">
        <v>4970</v>
      </c>
      <c r="B4669" t="str">
        <f>_xlfn.CONCAT(쿼리1[[#This Row],[주문번호]], "-", 쿼리1[[#This Row],[공정명]])</f>
        <v>20241107-1000165383-합지</v>
      </c>
      <c r="C4669">
        <v>1</v>
      </c>
      <c r="D4669" t="s">
        <v>60</v>
      </c>
      <c r="E4669" s="1">
        <v>45603</v>
      </c>
      <c r="F4669" s="1">
        <v>45610</v>
      </c>
      <c r="G4669" s="1">
        <v>45611</v>
      </c>
      <c r="H4669" s="1">
        <v>45656</v>
      </c>
      <c r="I4669" s="1">
        <v>45617</v>
      </c>
      <c r="J4669" t="s">
        <v>31</v>
      </c>
      <c r="K4669" t="s">
        <v>32</v>
      </c>
      <c r="L4669">
        <v>6000</v>
      </c>
      <c r="M4669">
        <v>6000</v>
      </c>
      <c r="N4669">
        <v>1</v>
      </c>
      <c r="O4669" t="s">
        <v>3410</v>
      </c>
      <c r="P4669" t="s">
        <v>4971</v>
      </c>
      <c r="Q4669" t="s">
        <v>42</v>
      </c>
      <c r="R4669" t="s">
        <v>4972</v>
      </c>
      <c r="S4669" t="s">
        <v>1967</v>
      </c>
      <c r="T4669">
        <v>35294</v>
      </c>
    </row>
    <row r="4670" spans="1:20" x14ac:dyDescent="0.3">
      <c r="A4670" t="s">
        <v>2865</v>
      </c>
      <c r="B4670" t="str">
        <f>_xlfn.CONCAT(쿼리1[[#This Row],[주문번호]], "-", 쿼리1[[#This Row],[공정명]])</f>
        <v>20240925-1000169208-합지</v>
      </c>
      <c r="C4670">
        <v>1</v>
      </c>
      <c r="D4670" t="s">
        <v>60</v>
      </c>
      <c r="E4670" s="1">
        <v>45560</v>
      </c>
      <c r="F4670" s="1">
        <v>45573</v>
      </c>
      <c r="G4670" s="1">
        <v>45572</v>
      </c>
      <c r="H4670" s="1">
        <v>45656</v>
      </c>
      <c r="I4670" s="1">
        <v>45576</v>
      </c>
      <c r="J4670" t="s">
        <v>31</v>
      </c>
      <c r="K4670" t="s">
        <v>39</v>
      </c>
      <c r="L4670">
        <v>6000</v>
      </c>
      <c r="M4670">
        <v>6000</v>
      </c>
      <c r="N4670">
        <v>-1</v>
      </c>
      <c r="O4670" t="s">
        <v>2866</v>
      </c>
      <c r="P4670" t="s">
        <v>1143</v>
      </c>
      <c r="Q4670" t="s">
        <v>42</v>
      </c>
      <c r="R4670" t="s">
        <v>2867</v>
      </c>
      <c r="S4670" t="s">
        <v>1967</v>
      </c>
      <c r="T4670">
        <v>40000</v>
      </c>
    </row>
    <row r="4671" spans="1:20" x14ac:dyDescent="0.3">
      <c r="A4671" t="s">
        <v>2865</v>
      </c>
      <c r="B4671" t="str">
        <f>_xlfn.CONCAT(쿼리1[[#This Row],[주문번호]], "-", 쿼리1[[#This Row],[공정명]])</f>
        <v>20240925-1000169208-합지</v>
      </c>
      <c r="C4671">
        <v>1</v>
      </c>
      <c r="D4671" t="s">
        <v>60</v>
      </c>
      <c r="E4671" s="1">
        <v>45560</v>
      </c>
      <c r="F4671" s="1">
        <v>45573</v>
      </c>
      <c r="G4671" s="1">
        <v>45572</v>
      </c>
      <c r="H4671" s="1">
        <v>45656</v>
      </c>
      <c r="I4671" s="1">
        <v>45576</v>
      </c>
      <c r="J4671" t="s">
        <v>31</v>
      </c>
      <c r="K4671" t="s">
        <v>39</v>
      </c>
      <c r="L4671">
        <v>6000</v>
      </c>
      <c r="M4671">
        <v>6000</v>
      </c>
      <c r="N4671">
        <v>-1</v>
      </c>
      <c r="O4671" t="s">
        <v>2866</v>
      </c>
      <c r="P4671" t="s">
        <v>1143</v>
      </c>
      <c r="Q4671" t="s">
        <v>42</v>
      </c>
      <c r="R4671" t="s">
        <v>2867</v>
      </c>
      <c r="S4671" t="s">
        <v>1967</v>
      </c>
      <c r="T4671">
        <v>40000</v>
      </c>
    </row>
    <row r="4672" spans="1:20" x14ac:dyDescent="0.3">
      <c r="A4672" t="s">
        <v>2865</v>
      </c>
      <c r="B4672" t="str">
        <f>_xlfn.CONCAT(쿼리1[[#This Row],[주문번호]], "-", 쿼리1[[#This Row],[공정명]])</f>
        <v>20240925-1000169208-합지</v>
      </c>
      <c r="C4672">
        <v>1</v>
      </c>
      <c r="D4672" t="s">
        <v>60</v>
      </c>
      <c r="E4672" s="1">
        <v>45560</v>
      </c>
      <c r="F4672" s="1">
        <v>45573</v>
      </c>
      <c r="G4672" s="1">
        <v>45572</v>
      </c>
      <c r="H4672" s="1">
        <v>45656</v>
      </c>
      <c r="I4672" s="1">
        <v>45576</v>
      </c>
      <c r="J4672" t="s">
        <v>31</v>
      </c>
      <c r="K4672" t="s">
        <v>39</v>
      </c>
      <c r="L4672">
        <v>6000</v>
      </c>
      <c r="M4672">
        <v>6000</v>
      </c>
      <c r="N4672">
        <v>-1</v>
      </c>
      <c r="O4672" t="s">
        <v>2866</v>
      </c>
      <c r="P4672" t="s">
        <v>1143</v>
      </c>
      <c r="Q4672" t="s">
        <v>42</v>
      </c>
      <c r="R4672" t="s">
        <v>2867</v>
      </c>
      <c r="S4672" t="s">
        <v>1967</v>
      </c>
      <c r="T4672">
        <v>40000</v>
      </c>
    </row>
    <row r="4673" spans="1:20" x14ac:dyDescent="0.3">
      <c r="A4673" t="s">
        <v>2865</v>
      </c>
      <c r="B4673" t="str">
        <f>_xlfn.CONCAT(쿼리1[[#This Row],[주문번호]], "-", 쿼리1[[#This Row],[공정명]])</f>
        <v>20240925-1000169208-합지</v>
      </c>
      <c r="C4673">
        <v>1</v>
      </c>
      <c r="D4673" t="s">
        <v>60</v>
      </c>
      <c r="E4673" s="1">
        <v>45560</v>
      </c>
      <c r="F4673" s="1">
        <v>45573</v>
      </c>
      <c r="G4673" s="1">
        <v>45572</v>
      </c>
      <c r="H4673" s="1">
        <v>45656</v>
      </c>
      <c r="I4673" s="1">
        <v>45576</v>
      </c>
      <c r="J4673" t="s">
        <v>31</v>
      </c>
      <c r="K4673" t="s">
        <v>39</v>
      </c>
      <c r="L4673">
        <v>6000</v>
      </c>
      <c r="M4673">
        <v>6000</v>
      </c>
      <c r="N4673">
        <v>-1</v>
      </c>
      <c r="O4673" t="s">
        <v>2866</v>
      </c>
      <c r="P4673" t="s">
        <v>1143</v>
      </c>
      <c r="Q4673" t="s">
        <v>42</v>
      </c>
      <c r="R4673" t="s">
        <v>2867</v>
      </c>
      <c r="S4673" t="s">
        <v>1967</v>
      </c>
      <c r="T4673">
        <v>40000</v>
      </c>
    </row>
    <row r="4674" spans="1:20" x14ac:dyDescent="0.3">
      <c r="A4674" t="s">
        <v>2865</v>
      </c>
      <c r="B4674" t="str">
        <f>_xlfn.CONCAT(쿼리1[[#This Row],[주문번호]], "-", 쿼리1[[#This Row],[공정명]])</f>
        <v>20240925-1000169208-분단</v>
      </c>
      <c r="C4674">
        <v>2</v>
      </c>
      <c r="D4674" t="s">
        <v>196</v>
      </c>
      <c r="E4674" s="1">
        <v>45560</v>
      </c>
      <c r="F4674" s="1">
        <v>45574</v>
      </c>
      <c r="G4674" s="1">
        <v>45572</v>
      </c>
      <c r="H4674" s="1">
        <v>45656</v>
      </c>
      <c r="I4674" s="1">
        <v>45576</v>
      </c>
      <c r="J4674" t="s">
        <v>31</v>
      </c>
      <c r="K4674" t="s">
        <v>39</v>
      </c>
      <c r="L4674">
        <v>6000</v>
      </c>
      <c r="M4674">
        <v>6000</v>
      </c>
      <c r="N4674">
        <v>-2</v>
      </c>
      <c r="O4674" t="s">
        <v>2866</v>
      </c>
      <c r="P4674" t="s">
        <v>1143</v>
      </c>
      <c r="Q4674" t="s">
        <v>42</v>
      </c>
      <c r="R4674" t="s">
        <v>2867</v>
      </c>
      <c r="S4674" t="s">
        <v>1967</v>
      </c>
      <c r="T4674">
        <v>40000</v>
      </c>
    </row>
    <row r="4675" spans="1:20" x14ac:dyDescent="0.3">
      <c r="A4675" t="s">
        <v>2842</v>
      </c>
      <c r="B4675" t="str">
        <f>_xlfn.CONCAT(쿼리1[[#This Row],[주문번호]], "-", 쿼리1[[#This Row],[공정명]])</f>
        <v>20241111-1000169592-합지</v>
      </c>
      <c r="C4675">
        <v>1</v>
      </c>
      <c r="D4675" t="s">
        <v>60</v>
      </c>
      <c r="E4675" s="1">
        <v>45607</v>
      </c>
      <c r="F4675" s="1">
        <v>45615</v>
      </c>
      <c r="G4675" s="1">
        <v>45614</v>
      </c>
      <c r="H4675" s="1">
        <v>45656</v>
      </c>
      <c r="I4675" s="1">
        <v>45614</v>
      </c>
      <c r="J4675" t="s">
        <v>31</v>
      </c>
      <c r="K4675" t="s">
        <v>39</v>
      </c>
      <c r="L4675">
        <v>6000</v>
      </c>
      <c r="M4675">
        <v>6000</v>
      </c>
      <c r="N4675">
        <v>-1</v>
      </c>
      <c r="O4675" t="s">
        <v>1946</v>
      </c>
      <c r="P4675" t="s">
        <v>2843</v>
      </c>
      <c r="Q4675" t="s">
        <v>42</v>
      </c>
      <c r="R4675" t="s">
        <v>2844</v>
      </c>
      <c r="S4675" t="s">
        <v>1967</v>
      </c>
      <c r="T4675">
        <v>5454</v>
      </c>
    </row>
    <row r="4676" spans="1:20" x14ac:dyDescent="0.3">
      <c r="A4676" t="s">
        <v>2842</v>
      </c>
      <c r="B4676" t="str">
        <f>_xlfn.CONCAT(쿼리1[[#This Row],[주문번호]], "-", 쿼리1[[#This Row],[공정명]])</f>
        <v>20241111-1000169592-합지</v>
      </c>
      <c r="C4676">
        <v>1</v>
      </c>
      <c r="D4676" t="s">
        <v>60</v>
      </c>
      <c r="E4676" s="1">
        <v>45607</v>
      </c>
      <c r="F4676" s="1">
        <v>45615</v>
      </c>
      <c r="G4676" s="1">
        <v>45614</v>
      </c>
      <c r="H4676" s="1">
        <v>45656</v>
      </c>
      <c r="I4676" s="1">
        <v>45614</v>
      </c>
      <c r="J4676" t="s">
        <v>31</v>
      </c>
      <c r="K4676" t="s">
        <v>39</v>
      </c>
      <c r="L4676">
        <v>6000</v>
      </c>
      <c r="M4676">
        <v>6000</v>
      </c>
      <c r="N4676">
        <v>-1</v>
      </c>
      <c r="O4676" t="s">
        <v>1946</v>
      </c>
      <c r="P4676" t="s">
        <v>2843</v>
      </c>
      <c r="Q4676" t="s">
        <v>42</v>
      </c>
      <c r="R4676" t="s">
        <v>2844</v>
      </c>
      <c r="S4676" t="s">
        <v>1967</v>
      </c>
      <c r="T4676">
        <v>5454</v>
      </c>
    </row>
    <row r="4677" spans="1:20" x14ac:dyDescent="0.3">
      <c r="A4677" t="s">
        <v>2842</v>
      </c>
      <c r="B4677" t="str">
        <f>_xlfn.CONCAT(쿼리1[[#This Row],[주문번호]], "-", 쿼리1[[#This Row],[공정명]])</f>
        <v>20241111-1000169592-합지</v>
      </c>
      <c r="C4677">
        <v>1</v>
      </c>
      <c r="D4677" t="s">
        <v>60</v>
      </c>
      <c r="E4677" s="1">
        <v>45607</v>
      </c>
      <c r="F4677" s="1">
        <v>45615</v>
      </c>
      <c r="G4677" s="1">
        <v>45614</v>
      </c>
      <c r="H4677" s="1">
        <v>45656</v>
      </c>
      <c r="I4677" s="1">
        <v>45614</v>
      </c>
      <c r="J4677" t="s">
        <v>31</v>
      </c>
      <c r="K4677" t="s">
        <v>39</v>
      </c>
      <c r="L4677">
        <v>6000</v>
      </c>
      <c r="M4677">
        <v>6000</v>
      </c>
      <c r="N4677">
        <v>-1</v>
      </c>
      <c r="O4677" t="s">
        <v>1946</v>
      </c>
      <c r="P4677" t="s">
        <v>2843</v>
      </c>
      <c r="Q4677" t="s">
        <v>42</v>
      </c>
      <c r="R4677" t="s">
        <v>2844</v>
      </c>
      <c r="S4677" t="s">
        <v>1967</v>
      </c>
      <c r="T4677">
        <v>5454</v>
      </c>
    </row>
    <row r="4678" spans="1:20" x14ac:dyDescent="0.3">
      <c r="A4678" t="s">
        <v>2842</v>
      </c>
      <c r="B4678" t="str">
        <f>_xlfn.CONCAT(쿼리1[[#This Row],[주문번호]], "-", 쿼리1[[#This Row],[공정명]])</f>
        <v>20241111-1000169592-합지</v>
      </c>
      <c r="C4678">
        <v>1</v>
      </c>
      <c r="D4678" t="s">
        <v>60</v>
      </c>
      <c r="E4678" s="1">
        <v>45607</v>
      </c>
      <c r="F4678" s="1">
        <v>45615</v>
      </c>
      <c r="G4678" s="1">
        <v>45614</v>
      </c>
      <c r="H4678" s="1">
        <v>45656</v>
      </c>
      <c r="I4678" s="1">
        <v>45614</v>
      </c>
      <c r="J4678" t="s">
        <v>31</v>
      </c>
      <c r="K4678" t="s">
        <v>39</v>
      </c>
      <c r="L4678">
        <v>6000</v>
      </c>
      <c r="M4678">
        <v>6000</v>
      </c>
      <c r="N4678">
        <v>-1</v>
      </c>
      <c r="O4678" t="s">
        <v>1946</v>
      </c>
      <c r="P4678" t="s">
        <v>2843</v>
      </c>
      <c r="Q4678" t="s">
        <v>42</v>
      </c>
      <c r="R4678" t="s">
        <v>2844</v>
      </c>
      <c r="S4678" t="s">
        <v>1967</v>
      </c>
      <c r="T4678">
        <v>5454</v>
      </c>
    </row>
    <row r="4679" spans="1:20" x14ac:dyDescent="0.3">
      <c r="A4679" t="s">
        <v>4352</v>
      </c>
      <c r="B4679" t="str">
        <f>_xlfn.CONCAT(쿼리1[[#This Row],[주문번호]], "-", 쿼리1[[#This Row],[공정명]])</f>
        <v>20241111-1000169593-합지</v>
      </c>
      <c r="C4679">
        <v>1</v>
      </c>
      <c r="D4679" t="s">
        <v>60</v>
      </c>
      <c r="E4679" s="1">
        <v>45607</v>
      </c>
      <c r="F4679" s="1">
        <v>45615</v>
      </c>
      <c r="G4679" s="1">
        <v>45614</v>
      </c>
      <c r="H4679" s="1">
        <v>45656</v>
      </c>
      <c r="I4679" s="1">
        <v>45622</v>
      </c>
      <c r="J4679" t="s">
        <v>31</v>
      </c>
      <c r="K4679" t="s">
        <v>39</v>
      </c>
      <c r="L4679">
        <v>6000</v>
      </c>
      <c r="M4679">
        <v>6000</v>
      </c>
      <c r="N4679">
        <v>-1</v>
      </c>
      <c r="O4679" t="s">
        <v>2357</v>
      </c>
      <c r="P4679" t="s">
        <v>1904</v>
      </c>
      <c r="Q4679" t="s">
        <v>42</v>
      </c>
      <c r="R4679" t="s">
        <v>2844</v>
      </c>
      <c r="S4679" t="s">
        <v>1967</v>
      </c>
      <c r="T4679">
        <v>21428</v>
      </c>
    </row>
    <row r="4680" spans="1:20" x14ac:dyDescent="0.3">
      <c r="A4680" t="s">
        <v>4357</v>
      </c>
      <c r="B4680" t="str">
        <f>_xlfn.CONCAT(쿼리1[[#This Row],[주문번호]], "-", 쿼리1[[#This Row],[공정명]])</f>
        <v>20241218-1000168252-합지</v>
      </c>
      <c r="C4680">
        <v>3</v>
      </c>
      <c r="D4680" t="s">
        <v>60</v>
      </c>
      <c r="E4680" s="1">
        <v>45644</v>
      </c>
      <c r="F4680" s="1">
        <v>45653</v>
      </c>
      <c r="G4680" s="1"/>
      <c r="H4680" s="1">
        <v>45656</v>
      </c>
      <c r="I4680" s="1">
        <v>45653</v>
      </c>
      <c r="J4680" t="s">
        <v>21</v>
      </c>
      <c r="K4680" t="s">
        <v>22</v>
      </c>
      <c r="L4680">
        <v>3600</v>
      </c>
      <c r="O4680" t="s">
        <v>3728</v>
      </c>
      <c r="P4680" t="s">
        <v>3577</v>
      </c>
      <c r="Q4680" t="s">
        <v>4358</v>
      </c>
      <c r="R4680" t="s">
        <v>4359</v>
      </c>
      <c r="S4680" t="s">
        <v>1967</v>
      </c>
      <c r="T4680">
        <v>30000</v>
      </c>
    </row>
    <row r="4681" spans="1:20" x14ac:dyDescent="0.3">
      <c r="A4681" t="s">
        <v>4360</v>
      </c>
      <c r="B4681" t="str">
        <f>_xlfn.CONCAT(쿼리1[[#This Row],[주문번호]], "-", 쿼리1[[#This Row],[공정명]])</f>
        <v>20241218-1000168248-합지</v>
      </c>
      <c r="C4681">
        <v>3</v>
      </c>
      <c r="D4681" t="s">
        <v>60</v>
      </c>
      <c r="E4681" s="1">
        <v>45644</v>
      </c>
      <c r="F4681" s="1">
        <v>45653</v>
      </c>
      <c r="G4681" s="1"/>
      <c r="H4681" s="1">
        <v>45656</v>
      </c>
      <c r="I4681" s="1">
        <v>45653</v>
      </c>
      <c r="J4681" t="s">
        <v>21</v>
      </c>
      <c r="K4681" t="s">
        <v>22</v>
      </c>
      <c r="L4681">
        <v>2400</v>
      </c>
      <c r="O4681" t="s">
        <v>3728</v>
      </c>
      <c r="P4681" t="s">
        <v>4361</v>
      </c>
      <c r="Q4681" t="s">
        <v>4362</v>
      </c>
      <c r="R4681" t="s">
        <v>4359</v>
      </c>
      <c r="S4681" t="s">
        <v>1967</v>
      </c>
      <c r="T4681">
        <v>20000</v>
      </c>
    </row>
    <row r="4682" spans="1:20" x14ac:dyDescent="0.3">
      <c r="A4682" t="s">
        <v>4360</v>
      </c>
      <c r="B4682" t="str">
        <f>_xlfn.CONCAT(쿼리1[[#This Row],[주문번호]], "-", 쿼리1[[#This Row],[공정명]])</f>
        <v>20241218-1000168248-합지</v>
      </c>
      <c r="C4682">
        <v>3</v>
      </c>
      <c r="D4682" t="s">
        <v>60</v>
      </c>
      <c r="E4682" s="1">
        <v>45644</v>
      </c>
      <c r="F4682" s="1">
        <v>45653</v>
      </c>
      <c r="G4682" s="1"/>
      <c r="H4682" s="1">
        <v>45656</v>
      </c>
      <c r="I4682" s="1">
        <v>45653</v>
      </c>
      <c r="J4682" t="s">
        <v>21</v>
      </c>
      <c r="K4682" t="s">
        <v>22</v>
      </c>
      <c r="L4682">
        <v>2400</v>
      </c>
      <c r="O4682" t="s">
        <v>3728</v>
      </c>
      <c r="P4682" t="s">
        <v>4361</v>
      </c>
      <c r="Q4682" t="s">
        <v>4362</v>
      </c>
      <c r="R4682" t="s">
        <v>4359</v>
      </c>
      <c r="S4682" t="s">
        <v>1967</v>
      </c>
      <c r="T4682">
        <v>20000</v>
      </c>
    </row>
    <row r="4683" spans="1:20" x14ac:dyDescent="0.3">
      <c r="A4683" t="s">
        <v>4360</v>
      </c>
      <c r="B4683" t="str">
        <f>_xlfn.CONCAT(쿼리1[[#This Row],[주문번호]], "-", 쿼리1[[#This Row],[공정명]])</f>
        <v>20241218-1000168248-분단</v>
      </c>
      <c r="C4683">
        <v>4</v>
      </c>
      <c r="D4683" t="s">
        <v>196</v>
      </c>
      <c r="E4683" s="1">
        <v>45644</v>
      </c>
      <c r="F4683" s="1">
        <v>45656</v>
      </c>
      <c r="G4683" s="1"/>
      <c r="H4683" s="1">
        <v>45656</v>
      </c>
      <c r="I4683" s="1">
        <v>45653</v>
      </c>
      <c r="J4683" t="s">
        <v>21</v>
      </c>
      <c r="K4683" t="s">
        <v>282</v>
      </c>
      <c r="L4683">
        <v>2400</v>
      </c>
      <c r="O4683" t="s">
        <v>3728</v>
      </c>
      <c r="P4683" t="s">
        <v>4361</v>
      </c>
      <c r="Q4683" t="s">
        <v>4362</v>
      </c>
      <c r="R4683" t="s">
        <v>4359</v>
      </c>
      <c r="S4683" t="s">
        <v>1967</v>
      </c>
      <c r="T4683">
        <v>20000</v>
      </c>
    </row>
    <row r="4684" spans="1:20" x14ac:dyDescent="0.3">
      <c r="A4684" t="s">
        <v>3390</v>
      </c>
      <c r="B4684" t="str">
        <f>_xlfn.CONCAT(쿼리1[[#This Row],[주문번호]], "-", 쿼리1[[#This Row],[공정명]])</f>
        <v>20241107-1000169579-합지</v>
      </c>
      <c r="C4684">
        <v>3</v>
      </c>
      <c r="D4684" t="s">
        <v>60</v>
      </c>
      <c r="E4684" s="1">
        <v>45603</v>
      </c>
      <c r="F4684" s="1">
        <v>45611</v>
      </c>
      <c r="G4684" s="1">
        <v>45618</v>
      </c>
      <c r="H4684" s="1">
        <v>45656</v>
      </c>
      <c r="I4684" s="1">
        <v>45622</v>
      </c>
      <c r="J4684" t="s">
        <v>31</v>
      </c>
      <c r="K4684" t="s">
        <v>32</v>
      </c>
      <c r="L4684">
        <v>6000</v>
      </c>
      <c r="M4684">
        <v>5920</v>
      </c>
      <c r="N4684">
        <v>7</v>
      </c>
      <c r="O4684" t="s">
        <v>1081</v>
      </c>
      <c r="P4684" t="s">
        <v>3391</v>
      </c>
      <c r="Q4684" t="s">
        <v>3392</v>
      </c>
      <c r="R4684" t="s">
        <v>3393</v>
      </c>
      <c r="S4684" t="s">
        <v>1967</v>
      </c>
      <c r="T4684">
        <v>33333</v>
      </c>
    </row>
    <row r="4685" spans="1:20" x14ac:dyDescent="0.3">
      <c r="A4685" t="s">
        <v>3390</v>
      </c>
      <c r="B4685" t="str">
        <f>_xlfn.CONCAT(쿼리1[[#This Row],[주문번호]], "-", 쿼리1[[#This Row],[공정명]])</f>
        <v>20241107-1000169579-합지</v>
      </c>
      <c r="C4685">
        <v>3</v>
      </c>
      <c r="D4685" t="s">
        <v>60</v>
      </c>
      <c r="E4685" s="1">
        <v>45603</v>
      </c>
      <c r="F4685" s="1">
        <v>45611</v>
      </c>
      <c r="G4685" s="1">
        <v>45618</v>
      </c>
      <c r="H4685" s="1">
        <v>45656</v>
      </c>
      <c r="I4685" s="1">
        <v>45622</v>
      </c>
      <c r="J4685" t="s">
        <v>31</v>
      </c>
      <c r="K4685" t="s">
        <v>32</v>
      </c>
      <c r="L4685">
        <v>6000</v>
      </c>
      <c r="M4685">
        <v>5920</v>
      </c>
      <c r="N4685">
        <v>7</v>
      </c>
      <c r="O4685" t="s">
        <v>1081</v>
      </c>
      <c r="P4685" t="s">
        <v>3391</v>
      </c>
      <c r="Q4685" t="s">
        <v>3392</v>
      </c>
      <c r="R4685" t="s">
        <v>3393</v>
      </c>
      <c r="S4685" t="s">
        <v>1967</v>
      </c>
      <c r="T4685">
        <v>33333</v>
      </c>
    </row>
    <row r="4686" spans="1:20" x14ac:dyDescent="0.3">
      <c r="A4686" t="s">
        <v>4245</v>
      </c>
      <c r="B4686" t="str">
        <f>_xlfn.CONCAT(쿼리1[[#This Row],[주문번호]], "-", 쿼리1[[#This Row],[공정명]])</f>
        <v>20241219-1000158227-분단</v>
      </c>
      <c r="C4686">
        <v>3</v>
      </c>
      <c r="D4686" t="s">
        <v>196</v>
      </c>
      <c r="E4686" s="1">
        <v>45645</v>
      </c>
      <c r="F4686" s="1">
        <v>45657</v>
      </c>
      <c r="G4686" s="1"/>
      <c r="H4686" s="1">
        <v>45656</v>
      </c>
      <c r="I4686" s="1"/>
      <c r="J4686" t="s">
        <v>21</v>
      </c>
      <c r="K4686" t="s">
        <v>282</v>
      </c>
      <c r="L4686">
        <v>12000</v>
      </c>
      <c r="O4686" t="s">
        <v>4098</v>
      </c>
      <c r="P4686" t="s">
        <v>4099</v>
      </c>
      <c r="Q4686" t="s">
        <v>4246</v>
      </c>
      <c r="R4686" t="s">
        <v>1562</v>
      </c>
      <c r="S4686" t="s">
        <v>4391</v>
      </c>
      <c r="T4686">
        <v>72</v>
      </c>
    </row>
    <row r="4687" spans="1:20" x14ac:dyDescent="0.3">
      <c r="A4687" t="s">
        <v>4248</v>
      </c>
      <c r="B4687" t="str">
        <f>_xlfn.CONCAT(쿼리1[[#This Row],[주문번호]], "-", 쿼리1[[#This Row],[공정명]])</f>
        <v>20241011-1219P0378-분단</v>
      </c>
      <c r="C4687">
        <v>4</v>
      </c>
      <c r="D4687" t="s">
        <v>196</v>
      </c>
      <c r="E4687" s="1">
        <v>45576</v>
      </c>
      <c r="F4687" s="1">
        <v>45588</v>
      </c>
      <c r="G4687" s="1">
        <v>45587</v>
      </c>
      <c r="H4687" s="1">
        <v>45656</v>
      </c>
      <c r="I4687" s="1">
        <v>45587</v>
      </c>
      <c r="J4687" t="s">
        <v>31</v>
      </c>
      <c r="K4687" t="s">
        <v>39</v>
      </c>
      <c r="L4687">
        <v>6000</v>
      </c>
      <c r="M4687">
        <v>6000</v>
      </c>
      <c r="N4687">
        <v>-1</v>
      </c>
      <c r="O4687" t="s">
        <v>4098</v>
      </c>
      <c r="P4687" t="s">
        <v>4102</v>
      </c>
      <c r="Q4687" t="s">
        <v>4136</v>
      </c>
      <c r="R4687" t="s">
        <v>1562</v>
      </c>
      <c r="S4687" t="s">
        <v>4391</v>
      </c>
      <c r="T4687">
        <v>36</v>
      </c>
    </row>
    <row r="4688" spans="1:20" x14ac:dyDescent="0.3">
      <c r="A4688" t="s">
        <v>4393</v>
      </c>
      <c r="B4688" t="str">
        <f>_xlfn.CONCAT(쿼리1[[#This Row],[주문번호]], "-", 쿼리1[[#This Row],[공정명]])</f>
        <v>20241023-1000158163-분단</v>
      </c>
      <c r="C4688">
        <v>4</v>
      </c>
      <c r="D4688" t="s">
        <v>196</v>
      </c>
      <c r="E4688" s="1">
        <v>45588</v>
      </c>
      <c r="F4688" s="1">
        <v>45600</v>
      </c>
      <c r="G4688" s="1">
        <v>45600</v>
      </c>
      <c r="H4688" s="1">
        <v>45656</v>
      </c>
      <c r="I4688" s="1">
        <v>45600</v>
      </c>
      <c r="J4688" t="s">
        <v>31</v>
      </c>
      <c r="K4688" t="s">
        <v>39</v>
      </c>
      <c r="L4688">
        <v>12000</v>
      </c>
      <c r="M4688">
        <v>12000</v>
      </c>
      <c r="N4688">
        <v>0</v>
      </c>
      <c r="O4688" t="s">
        <v>4098</v>
      </c>
      <c r="P4688" t="s">
        <v>4099</v>
      </c>
      <c r="Q4688" t="s">
        <v>4100</v>
      </c>
      <c r="R4688" t="s">
        <v>1562</v>
      </c>
      <c r="S4688" t="s">
        <v>4391</v>
      </c>
      <c r="T4688">
        <v>72</v>
      </c>
    </row>
    <row r="4689" spans="1:20" x14ac:dyDescent="0.3">
      <c r="A4689" t="s">
        <v>4664</v>
      </c>
      <c r="B4689" t="str">
        <f>_xlfn.CONCAT(쿼리1[[#This Row],[주문번호]], "-", 쿼리1[[#This Row],[공정명]])</f>
        <v>20241106-1000158227-분단</v>
      </c>
      <c r="C4689">
        <v>3</v>
      </c>
      <c r="D4689" t="s">
        <v>196</v>
      </c>
      <c r="E4689" s="1">
        <v>45602</v>
      </c>
      <c r="F4689" s="1">
        <v>45614</v>
      </c>
      <c r="G4689" s="1">
        <v>45621</v>
      </c>
      <c r="H4689" s="1">
        <v>45656</v>
      </c>
      <c r="I4689" s="1">
        <v>45621</v>
      </c>
      <c r="J4689" t="s">
        <v>31</v>
      </c>
      <c r="K4689" t="s">
        <v>32</v>
      </c>
      <c r="L4689">
        <v>12000</v>
      </c>
      <c r="M4689">
        <v>12000</v>
      </c>
      <c r="N4689">
        <v>7</v>
      </c>
      <c r="O4689" t="s">
        <v>4098</v>
      </c>
      <c r="P4689" t="s">
        <v>4099</v>
      </c>
      <c r="Q4689" t="s">
        <v>4246</v>
      </c>
      <c r="R4689" t="s">
        <v>1562</v>
      </c>
      <c r="S4689" t="s">
        <v>4391</v>
      </c>
      <c r="T4689">
        <v>72</v>
      </c>
    </row>
    <row r="4690" spans="1:20" x14ac:dyDescent="0.3">
      <c r="A4690" t="s">
        <v>4115</v>
      </c>
      <c r="B4690" t="str">
        <f>_xlfn.CONCAT(쿼리1[[#This Row],[주문번호]], "-", 쿼리1[[#This Row],[공정명]])</f>
        <v>20241028-1000164768-분단</v>
      </c>
      <c r="C4690">
        <v>4</v>
      </c>
      <c r="D4690" t="s">
        <v>196</v>
      </c>
      <c r="E4690" s="1">
        <v>45593</v>
      </c>
      <c r="F4690" s="1">
        <v>45602</v>
      </c>
      <c r="G4690" s="1">
        <v>45605</v>
      </c>
      <c r="H4690" s="1">
        <v>45656</v>
      </c>
      <c r="I4690" s="1">
        <v>45621</v>
      </c>
      <c r="J4690" t="s">
        <v>31</v>
      </c>
      <c r="K4690" t="s">
        <v>32</v>
      </c>
      <c r="L4690">
        <v>6000</v>
      </c>
      <c r="M4690">
        <v>6000</v>
      </c>
      <c r="N4690">
        <v>3</v>
      </c>
      <c r="O4690" t="s">
        <v>763</v>
      </c>
      <c r="P4690" t="s">
        <v>764</v>
      </c>
      <c r="Q4690" t="s">
        <v>4116</v>
      </c>
      <c r="R4690" t="s">
        <v>766</v>
      </c>
      <c r="S4690" t="s">
        <v>4391</v>
      </c>
      <c r="T4690">
        <v>30</v>
      </c>
    </row>
    <row r="4691" spans="1:20" x14ac:dyDescent="0.3">
      <c r="A4691" t="s">
        <v>4112</v>
      </c>
      <c r="B4691" t="str">
        <f>_xlfn.CONCAT(쿼리1[[#This Row],[주문번호]], "-", 쿼리1[[#This Row],[공정명]])</f>
        <v>20241107-1000153021-분단</v>
      </c>
      <c r="C4691">
        <v>4</v>
      </c>
      <c r="D4691" t="s">
        <v>196</v>
      </c>
      <c r="E4691" s="1">
        <v>45603</v>
      </c>
      <c r="F4691" s="1">
        <v>45615</v>
      </c>
      <c r="G4691" s="1">
        <v>45618</v>
      </c>
      <c r="H4691" s="1">
        <v>45656</v>
      </c>
      <c r="I4691" s="1">
        <v>45621</v>
      </c>
      <c r="J4691" t="s">
        <v>31</v>
      </c>
      <c r="K4691" t="s">
        <v>32</v>
      </c>
      <c r="L4691">
        <v>6000</v>
      </c>
      <c r="M4691">
        <v>6000</v>
      </c>
      <c r="N4691">
        <v>3</v>
      </c>
      <c r="O4691" t="s">
        <v>4113</v>
      </c>
      <c r="P4691" t="s">
        <v>780</v>
      </c>
      <c r="Q4691" t="s">
        <v>4114</v>
      </c>
      <c r="R4691" t="s">
        <v>766</v>
      </c>
      <c r="S4691" t="s">
        <v>4391</v>
      </c>
      <c r="T4691">
        <v>30</v>
      </c>
    </row>
    <row r="4692" spans="1:20" x14ac:dyDescent="0.3">
      <c r="A4692" t="s">
        <v>4082</v>
      </c>
      <c r="B4692" t="str">
        <f>_xlfn.CONCAT(쿼리1[[#This Row],[주문번호]], "-", 쿼리1[[#This Row],[공정명]])</f>
        <v>20241119-1000169708-분단</v>
      </c>
      <c r="C4692">
        <v>4</v>
      </c>
      <c r="D4692" t="s">
        <v>196</v>
      </c>
      <c r="E4692" s="1">
        <v>45615</v>
      </c>
      <c r="F4692" s="1">
        <v>45625</v>
      </c>
      <c r="G4692" s="1">
        <v>45625</v>
      </c>
      <c r="H4692" s="1">
        <v>45656</v>
      </c>
      <c r="I4692" s="1">
        <v>45625</v>
      </c>
      <c r="J4692" t="s">
        <v>31</v>
      </c>
      <c r="K4692" t="s">
        <v>39</v>
      </c>
      <c r="L4692">
        <v>6000</v>
      </c>
      <c r="M4692">
        <v>6000</v>
      </c>
      <c r="N4692">
        <v>0</v>
      </c>
      <c r="O4692" t="s">
        <v>1095</v>
      </c>
      <c r="P4692" t="s">
        <v>1111</v>
      </c>
      <c r="Q4692" t="s">
        <v>4083</v>
      </c>
      <c r="R4692" t="s">
        <v>766</v>
      </c>
      <c r="S4692" t="s">
        <v>4391</v>
      </c>
      <c r="T4692">
        <v>30</v>
      </c>
    </row>
    <row r="4693" spans="1:20" x14ac:dyDescent="0.3">
      <c r="A4693" t="s">
        <v>4697</v>
      </c>
      <c r="B4693" t="str">
        <f>_xlfn.CONCAT(쿼리1[[#This Row],[주문번호]], "-", 쿼리1[[#This Row],[공정명]])</f>
        <v>20241105-1000161004-분단</v>
      </c>
      <c r="C4693">
        <v>4</v>
      </c>
      <c r="D4693" t="s">
        <v>196</v>
      </c>
      <c r="E4693" s="1">
        <v>45601</v>
      </c>
      <c r="F4693" s="1">
        <v>45611</v>
      </c>
      <c r="G4693" s="1">
        <v>45614</v>
      </c>
      <c r="H4693" s="1">
        <v>45656</v>
      </c>
      <c r="I4693" s="1">
        <v>45614</v>
      </c>
      <c r="J4693" t="s">
        <v>31</v>
      </c>
      <c r="K4693" t="s">
        <v>32</v>
      </c>
      <c r="L4693">
        <v>6000</v>
      </c>
      <c r="M4693">
        <v>6000</v>
      </c>
      <c r="N4693">
        <v>3</v>
      </c>
      <c r="O4693" t="s">
        <v>763</v>
      </c>
      <c r="P4693" t="s">
        <v>764</v>
      </c>
      <c r="Q4693" t="s">
        <v>4698</v>
      </c>
      <c r="R4693" t="s">
        <v>766</v>
      </c>
      <c r="S4693" t="s">
        <v>4391</v>
      </c>
      <c r="T4693">
        <v>30</v>
      </c>
    </row>
    <row r="4694" spans="1:20" x14ac:dyDescent="0.3">
      <c r="A4694" t="s">
        <v>4980</v>
      </c>
      <c r="B4694" t="str">
        <f>_xlfn.CONCAT(쿼리1[[#This Row],[주문번호]], "-", 쿼리1[[#This Row],[공정명]])</f>
        <v>20241030-1000169398-분단</v>
      </c>
      <c r="C4694">
        <v>4</v>
      </c>
      <c r="D4694" t="s">
        <v>196</v>
      </c>
      <c r="E4694" s="1">
        <v>45595</v>
      </c>
      <c r="F4694" s="1">
        <v>45607</v>
      </c>
      <c r="G4694" s="1">
        <v>45605</v>
      </c>
      <c r="H4694" s="1">
        <v>45656</v>
      </c>
      <c r="I4694" s="1">
        <v>45605</v>
      </c>
      <c r="J4694" t="s">
        <v>31</v>
      </c>
      <c r="K4694" t="s">
        <v>39</v>
      </c>
      <c r="L4694">
        <v>4000</v>
      </c>
      <c r="M4694">
        <v>4000</v>
      </c>
      <c r="N4694">
        <v>-2</v>
      </c>
      <c r="O4694" t="s">
        <v>3853</v>
      </c>
      <c r="P4694" t="s">
        <v>3854</v>
      </c>
      <c r="Q4694" t="s">
        <v>3855</v>
      </c>
      <c r="R4694" t="s">
        <v>26</v>
      </c>
      <c r="S4694" t="s">
        <v>4391</v>
      </c>
      <c r="T4694">
        <v>32</v>
      </c>
    </row>
    <row r="4695" spans="1:20" x14ac:dyDescent="0.3">
      <c r="A4695" t="s">
        <v>4981</v>
      </c>
      <c r="B4695" t="str">
        <f>_xlfn.CONCAT(쿼리1[[#This Row],[주문번호]], "-", 쿼리1[[#This Row],[공정명]])</f>
        <v>20241031-1000144500-분단</v>
      </c>
      <c r="C4695">
        <v>4</v>
      </c>
      <c r="D4695" t="s">
        <v>196</v>
      </c>
      <c r="E4695" s="1">
        <v>45596</v>
      </c>
      <c r="F4695" s="1">
        <v>45609</v>
      </c>
      <c r="G4695" s="1">
        <v>45607</v>
      </c>
      <c r="H4695" s="1">
        <v>45656</v>
      </c>
      <c r="I4695" s="1">
        <v>45607</v>
      </c>
      <c r="J4695" t="s">
        <v>31</v>
      </c>
      <c r="K4695" t="s">
        <v>39</v>
      </c>
      <c r="L4695">
        <v>16000</v>
      </c>
      <c r="M4695">
        <v>16000</v>
      </c>
      <c r="N4695">
        <v>-2</v>
      </c>
      <c r="O4695" t="s">
        <v>3853</v>
      </c>
      <c r="P4695" t="s">
        <v>4260</v>
      </c>
      <c r="Q4695" t="s">
        <v>4770</v>
      </c>
      <c r="R4695" t="s">
        <v>26</v>
      </c>
      <c r="S4695" t="s">
        <v>4391</v>
      </c>
      <c r="T4695">
        <v>64</v>
      </c>
    </row>
    <row r="4696" spans="1:20" x14ac:dyDescent="0.3">
      <c r="A4696" t="s">
        <v>4982</v>
      </c>
      <c r="B4696" t="str">
        <f>_xlfn.CONCAT(쿼리1[[#This Row],[주문번호]], "-", 쿼리1[[#This Row],[공정명]])</f>
        <v>20241104-1000165120-분단</v>
      </c>
      <c r="C4696">
        <v>4</v>
      </c>
      <c r="D4696" t="s">
        <v>196</v>
      </c>
      <c r="E4696" s="1">
        <v>45600</v>
      </c>
      <c r="F4696" s="1">
        <v>45610</v>
      </c>
      <c r="G4696" s="1">
        <v>45618</v>
      </c>
      <c r="H4696" s="1">
        <v>45656</v>
      </c>
      <c r="I4696" s="1">
        <v>45618</v>
      </c>
      <c r="J4696" t="s">
        <v>31</v>
      </c>
      <c r="K4696" t="s">
        <v>32</v>
      </c>
      <c r="L4696">
        <v>4000</v>
      </c>
      <c r="M4696">
        <v>4000</v>
      </c>
      <c r="N4696">
        <v>8</v>
      </c>
      <c r="O4696" t="s">
        <v>1533</v>
      </c>
      <c r="P4696" t="s">
        <v>4983</v>
      </c>
      <c r="Q4696" t="s">
        <v>4984</v>
      </c>
      <c r="R4696" t="s">
        <v>26</v>
      </c>
      <c r="S4696" t="s">
        <v>4391</v>
      </c>
      <c r="T4696">
        <v>16</v>
      </c>
    </row>
    <row r="4697" spans="1:20" x14ac:dyDescent="0.3">
      <c r="A4697" t="s">
        <v>4985</v>
      </c>
      <c r="B4697" t="str">
        <f>_xlfn.CONCAT(쿼리1[[#This Row],[주문번호]], "-", 쿼리1[[#This Row],[공정명]])</f>
        <v>20241002-2000159650-분단</v>
      </c>
      <c r="C4697">
        <v>3</v>
      </c>
      <c r="D4697" t="s">
        <v>196</v>
      </c>
      <c r="E4697" s="1">
        <v>45567</v>
      </c>
      <c r="F4697" s="1">
        <v>45572</v>
      </c>
      <c r="G4697" s="1">
        <v>45583</v>
      </c>
      <c r="H4697" s="1">
        <v>45656</v>
      </c>
      <c r="I4697" s="1">
        <v>45583</v>
      </c>
      <c r="J4697" t="s">
        <v>31</v>
      </c>
      <c r="K4697" t="s">
        <v>32</v>
      </c>
      <c r="L4697">
        <v>20000</v>
      </c>
      <c r="M4697">
        <v>30000</v>
      </c>
      <c r="N4697">
        <v>11</v>
      </c>
      <c r="O4697" t="s">
        <v>4459</v>
      </c>
      <c r="P4697" t="s">
        <v>4694</v>
      </c>
      <c r="Q4697" t="s">
        <v>4695</v>
      </c>
      <c r="R4697" t="s">
        <v>26</v>
      </c>
      <c r="S4697" t="s">
        <v>4391</v>
      </c>
      <c r="T4697">
        <v>40</v>
      </c>
    </row>
    <row r="4698" spans="1:20" x14ac:dyDescent="0.3">
      <c r="A4698" t="s">
        <v>4986</v>
      </c>
      <c r="B4698" t="str">
        <f>_xlfn.CONCAT(쿼리1[[#This Row],[주문번호]], "-", 쿼리1[[#This Row],[공정명]])</f>
        <v>20240911-1000156554-분단</v>
      </c>
      <c r="C4698">
        <v>4</v>
      </c>
      <c r="D4698" t="s">
        <v>196</v>
      </c>
      <c r="E4698" s="1">
        <v>45546</v>
      </c>
      <c r="F4698" s="1">
        <v>45558</v>
      </c>
      <c r="G4698" s="1"/>
      <c r="H4698" s="1">
        <v>45656</v>
      </c>
      <c r="I4698" s="1">
        <v>45555</v>
      </c>
      <c r="J4698" t="s">
        <v>21</v>
      </c>
      <c r="K4698" t="s">
        <v>22</v>
      </c>
      <c r="L4698">
        <v>4000</v>
      </c>
      <c r="O4698" t="s">
        <v>3853</v>
      </c>
      <c r="P4698" t="s">
        <v>4214</v>
      </c>
      <c r="Q4698" t="s">
        <v>4312</v>
      </c>
      <c r="R4698" t="s">
        <v>26</v>
      </c>
      <c r="S4698" t="s">
        <v>4391</v>
      </c>
      <c r="T4698">
        <v>16</v>
      </c>
    </row>
    <row r="4699" spans="1:20" x14ac:dyDescent="0.3">
      <c r="A4699" t="s">
        <v>4987</v>
      </c>
      <c r="B4699" t="str">
        <f>_xlfn.CONCAT(쿼리1[[#This Row],[주문번호]], "-", 쿼리1[[#This Row],[공정명]])</f>
        <v>20240911-1000165934-분단</v>
      </c>
      <c r="C4699">
        <v>4</v>
      </c>
      <c r="D4699" t="s">
        <v>196</v>
      </c>
      <c r="E4699" s="1">
        <v>45546</v>
      </c>
      <c r="F4699" s="1">
        <v>45558</v>
      </c>
      <c r="G4699" s="1"/>
      <c r="H4699" s="1">
        <v>45656</v>
      </c>
      <c r="I4699" s="1">
        <v>45556</v>
      </c>
      <c r="J4699" t="s">
        <v>21</v>
      </c>
      <c r="K4699" t="s">
        <v>22</v>
      </c>
      <c r="L4699">
        <v>6000</v>
      </c>
      <c r="O4699" t="s">
        <v>1403</v>
      </c>
      <c r="P4699" t="s">
        <v>4825</v>
      </c>
      <c r="Q4699" t="s">
        <v>4826</v>
      </c>
      <c r="R4699" t="s">
        <v>26</v>
      </c>
      <c r="S4699" t="s">
        <v>4391</v>
      </c>
      <c r="T4699">
        <v>12</v>
      </c>
    </row>
    <row r="4700" spans="1:20" x14ac:dyDescent="0.3">
      <c r="A4700" t="s">
        <v>4108</v>
      </c>
      <c r="B4700" t="str">
        <f>_xlfn.CONCAT(쿼리1[[#This Row],[주문번호]], "-", 쿼리1[[#This Row],[공정명]])</f>
        <v>20241120-1000169739-분단</v>
      </c>
      <c r="C4700">
        <v>4</v>
      </c>
      <c r="D4700" t="s">
        <v>196</v>
      </c>
      <c r="E4700" s="1">
        <v>45616</v>
      </c>
      <c r="F4700" s="1">
        <v>45628</v>
      </c>
      <c r="G4700" s="1">
        <v>45625</v>
      </c>
      <c r="H4700" s="1">
        <v>45656</v>
      </c>
      <c r="I4700" s="1">
        <v>45625</v>
      </c>
      <c r="J4700" t="s">
        <v>31</v>
      </c>
      <c r="K4700" t="s">
        <v>39</v>
      </c>
      <c r="L4700">
        <v>6000</v>
      </c>
      <c r="M4700">
        <v>6000</v>
      </c>
      <c r="N4700">
        <v>-3</v>
      </c>
      <c r="O4700" t="s">
        <v>1095</v>
      </c>
      <c r="P4700" t="s">
        <v>1111</v>
      </c>
      <c r="Q4700" t="s">
        <v>4109</v>
      </c>
      <c r="R4700" t="s">
        <v>766</v>
      </c>
      <c r="S4700" t="s">
        <v>4391</v>
      </c>
      <c r="T4700">
        <v>30</v>
      </c>
    </row>
    <row r="4701" spans="1:20" x14ac:dyDescent="0.3">
      <c r="A4701" t="s">
        <v>4107</v>
      </c>
      <c r="B4701" t="str">
        <f>_xlfn.CONCAT(쿼리1[[#This Row],[주문번호]], "-", 쿼리1[[#This Row],[공정명]])</f>
        <v>20241219-1000162930-분단</v>
      </c>
      <c r="C4701">
        <v>4</v>
      </c>
      <c r="D4701" t="s">
        <v>196</v>
      </c>
      <c r="E4701" s="1">
        <v>45645</v>
      </c>
      <c r="F4701" s="1">
        <v>45657</v>
      </c>
      <c r="G4701" s="1"/>
      <c r="H4701" s="1">
        <v>45656</v>
      </c>
      <c r="I4701" s="1">
        <v>45652</v>
      </c>
      <c r="J4701" t="s">
        <v>21</v>
      </c>
      <c r="K4701" t="s">
        <v>282</v>
      </c>
      <c r="L4701">
        <v>6000</v>
      </c>
      <c r="O4701" t="s">
        <v>1095</v>
      </c>
      <c r="P4701" t="s">
        <v>1111</v>
      </c>
      <c r="Q4701" t="s">
        <v>1119</v>
      </c>
      <c r="R4701" t="s">
        <v>766</v>
      </c>
      <c r="S4701" t="s">
        <v>4391</v>
      </c>
      <c r="T4701">
        <v>30</v>
      </c>
    </row>
    <row r="4702" spans="1:20" x14ac:dyDescent="0.3">
      <c r="A4702" t="s">
        <v>1099</v>
      </c>
      <c r="B4702" t="str">
        <f>_xlfn.CONCAT(쿼리1[[#This Row],[주문번호]], "-", 쿼리1[[#This Row],[공정명]])</f>
        <v>20241015-1000152004-분단</v>
      </c>
      <c r="C4702">
        <v>4</v>
      </c>
      <c r="D4702" t="s">
        <v>196</v>
      </c>
      <c r="E4702" s="1">
        <v>45580</v>
      </c>
      <c r="F4702" s="1">
        <v>45590</v>
      </c>
      <c r="G4702" s="1">
        <v>45588</v>
      </c>
      <c r="H4702" s="1">
        <v>45656</v>
      </c>
      <c r="I4702" s="1">
        <v>45588</v>
      </c>
      <c r="J4702" t="s">
        <v>31</v>
      </c>
      <c r="K4702" t="s">
        <v>39</v>
      </c>
      <c r="L4702">
        <v>6000</v>
      </c>
      <c r="M4702">
        <v>6000</v>
      </c>
      <c r="N4702">
        <v>-2</v>
      </c>
      <c r="O4702" t="s">
        <v>1095</v>
      </c>
      <c r="P4702" t="s">
        <v>1100</v>
      </c>
      <c r="Q4702" t="s">
        <v>1101</v>
      </c>
      <c r="R4702" t="s">
        <v>766</v>
      </c>
      <c r="S4702" t="s">
        <v>4391</v>
      </c>
      <c r="T4702">
        <v>30</v>
      </c>
    </row>
    <row r="4703" spans="1:20" x14ac:dyDescent="0.3">
      <c r="A4703" t="s">
        <v>1118</v>
      </c>
      <c r="B4703" t="str">
        <f>_xlfn.CONCAT(쿼리1[[#This Row],[주문번호]], "-", 쿼리1[[#This Row],[공정명]])</f>
        <v>20241015-1000162930-분단</v>
      </c>
      <c r="C4703">
        <v>4</v>
      </c>
      <c r="D4703" t="s">
        <v>196</v>
      </c>
      <c r="E4703" s="1">
        <v>45580</v>
      </c>
      <c r="F4703" s="1">
        <v>45590</v>
      </c>
      <c r="G4703" s="1">
        <v>45589</v>
      </c>
      <c r="H4703" s="1">
        <v>45656</v>
      </c>
      <c r="I4703" s="1">
        <v>45589</v>
      </c>
      <c r="J4703" t="s">
        <v>31</v>
      </c>
      <c r="K4703" t="s">
        <v>39</v>
      </c>
      <c r="L4703">
        <v>6000</v>
      </c>
      <c r="M4703">
        <v>6000</v>
      </c>
      <c r="N4703">
        <v>-1</v>
      </c>
      <c r="O4703" t="s">
        <v>1095</v>
      </c>
      <c r="P4703" t="s">
        <v>1111</v>
      </c>
      <c r="Q4703" t="s">
        <v>1119</v>
      </c>
      <c r="R4703" t="s">
        <v>766</v>
      </c>
      <c r="S4703" t="s">
        <v>4391</v>
      </c>
      <c r="T4703">
        <v>30</v>
      </c>
    </row>
    <row r="4704" spans="1:20" x14ac:dyDescent="0.3">
      <c r="A4704" t="s">
        <v>3344</v>
      </c>
      <c r="B4704" t="str">
        <f>_xlfn.CONCAT(쿼리1[[#This Row],[주문번호]], "-", 쿼리1[[#This Row],[공정명]])</f>
        <v>20241022-1000149524-분단</v>
      </c>
      <c r="C4704">
        <v>3</v>
      </c>
      <c r="D4704" t="s">
        <v>196</v>
      </c>
      <c r="E4704" s="1">
        <v>45587</v>
      </c>
      <c r="F4704" s="1">
        <v>45597</v>
      </c>
      <c r="G4704" s="1">
        <v>45600</v>
      </c>
      <c r="H4704" s="1">
        <v>45656</v>
      </c>
      <c r="I4704" s="1">
        <v>45621</v>
      </c>
      <c r="J4704" t="s">
        <v>31</v>
      </c>
      <c r="K4704" t="s">
        <v>32</v>
      </c>
      <c r="L4704">
        <v>4000</v>
      </c>
      <c r="M4704">
        <v>4000</v>
      </c>
      <c r="N4704">
        <v>3</v>
      </c>
      <c r="O4704" t="s">
        <v>936</v>
      </c>
      <c r="P4704" t="s">
        <v>3345</v>
      </c>
      <c r="Q4704" t="s">
        <v>3346</v>
      </c>
      <c r="R4704" t="s">
        <v>64</v>
      </c>
      <c r="S4704" t="s">
        <v>4391</v>
      </c>
      <c r="T4704">
        <v>61538</v>
      </c>
    </row>
    <row r="4705" spans="1:20" x14ac:dyDescent="0.3">
      <c r="A4705" t="s">
        <v>1939</v>
      </c>
      <c r="B4705" t="str">
        <f>_xlfn.CONCAT(쿼리1[[#This Row],[주문번호]], "-", 쿼리1[[#This Row],[공정명]])</f>
        <v>20240904-1419P0047-분단</v>
      </c>
      <c r="C4705">
        <v>3</v>
      </c>
      <c r="D4705" t="s">
        <v>196</v>
      </c>
      <c r="E4705" s="1">
        <v>45539</v>
      </c>
      <c r="F4705" s="1">
        <v>45548</v>
      </c>
      <c r="G4705" s="1"/>
      <c r="H4705" s="1">
        <v>45656</v>
      </c>
      <c r="I4705" s="1">
        <v>45556</v>
      </c>
      <c r="J4705" t="s">
        <v>21</v>
      </c>
      <c r="K4705" t="s">
        <v>22</v>
      </c>
      <c r="L4705">
        <v>12000</v>
      </c>
      <c r="O4705" t="s">
        <v>1940</v>
      </c>
      <c r="P4705" t="s">
        <v>62</v>
      </c>
      <c r="Q4705" t="s">
        <v>1941</v>
      </c>
      <c r="R4705" t="s">
        <v>64</v>
      </c>
      <c r="S4705" t="s">
        <v>4391</v>
      </c>
      <c r="T4705">
        <v>24</v>
      </c>
    </row>
    <row r="4706" spans="1:20" x14ac:dyDescent="0.3">
      <c r="A4706" t="s">
        <v>558</v>
      </c>
      <c r="B4706" t="str">
        <f>_xlfn.CONCAT(쿼리1[[#This Row],[주문번호]], "-", 쿼리1[[#This Row],[공정명]])</f>
        <v>20241105-1000161811-분단</v>
      </c>
      <c r="C4706">
        <v>4</v>
      </c>
      <c r="D4706" t="s">
        <v>196</v>
      </c>
      <c r="E4706" s="1">
        <v>45601</v>
      </c>
      <c r="F4706" s="1">
        <v>45611</v>
      </c>
      <c r="G4706" s="1">
        <v>45617</v>
      </c>
      <c r="H4706" s="1">
        <v>45656</v>
      </c>
      <c r="I4706" s="1">
        <v>45617</v>
      </c>
      <c r="J4706" t="s">
        <v>31</v>
      </c>
      <c r="K4706" t="s">
        <v>32</v>
      </c>
      <c r="L4706">
        <v>3000</v>
      </c>
      <c r="M4706">
        <v>3000</v>
      </c>
      <c r="N4706">
        <v>6</v>
      </c>
      <c r="O4706" t="s">
        <v>559</v>
      </c>
      <c r="P4706" t="s">
        <v>560</v>
      </c>
      <c r="Q4706" t="s">
        <v>561</v>
      </c>
      <c r="R4706" t="s">
        <v>64</v>
      </c>
      <c r="S4706" t="s">
        <v>4391</v>
      </c>
      <c r="T4706">
        <v>50000</v>
      </c>
    </row>
    <row r="4707" spans="1:20" x14ac:dyDescent="0.3">
      <c r="A4707" t="s">
        <v>59</v>
      </c>
      <c r="B4707" t="str">
        <f>_xlfn.CONCAT(쿼리1[[#This Row],[주문번호]], "-", 쿼리1[[#This Row],[공정명]])</f>
        <v>20240903-1419P0078-분단</v>
      </c>
      <c r="C4707">
        <v>3</v>
      </c>
      <c r="D4707" t="s">
        <v>196</v>
      </c>
      <c r="E4707" s="1">
        <v>45538</v>
      </c>
      <c r="F4707" s="1">
        <v>45548</v>
      </c>
      <c r="G4707" s="1"/>
      <c r="H4707" s="1">
        <v>45656</v>
      </c>
      <c r="I4707" s="1">
        <v>45545</v>
      </c>
      <c r="J4707" t="s">
        <v>21</v>
      </c>
      <c r="K4707" t="s">
        <v>22</v>
      </c>
      <c r="L4707">
        <v>12000</v>
      </c>
      <c r="O4707" t="s">
        <v>61</v>
      </c>
      <c r="P4707" t="s">
        <v>62</v>
      </c>
      <c r="Q4707" t="s">
        <v>63</v>
      </c>
      <c r="R4707" t="s">
        <v>64</v>
      </c>
      <c r="S4707" t="s">
        <v>4391</v>
      </c>
      <c r="T4707">
        <v>24</v>
      </c>
    </row>
    <row r="4708" spans="1:20" x14ac:dyDescent="0.3">
      <c r="A4708" t="s">
        <v>1601</v>
      </c>
      <c r="B4708" t="str">
        <f>_xlfn.CONCAT(쿼리1[[#This Row],[주문번호]], "-", 쿼리1[[#This Row],[공정명]])</f>
        <v>20241119-1420P0134-분단</v>
      </c>
      <c r="C4708">
        <v>4</v>
      </c>
      <c r="D4708" t="s">
        <v>196</v>
      </c>
      <c r="E4708" s="1">
        <v>45615</v>
      </c>
      <c r="F4708" s="1">
        <v>45625</v>
      </c>
      <c r="G4708" s="1">
        <v>45640</v>
      </c>
      <c r="H4708" s="1">
        <v>45656</v>
      </c>
      <c r="I4708" s="1">
        <v>45644</v>
      </c>
      <c r="J4708" t="s">
        <v>31</v>
      </c>
      <c r="K4708" t="s">
        <v>32</v>
      </c>
      <c r="L4708">
        <v>2000</v>
      </c>
      <c r="M4708">
        <v>2000</v>
      </c>
      <c r="N4708">
        <v>15</v>
      </c>
      <c r="O4708" t="s">
        <v>141</v>
      </c>
      <c r="P4708" t="s">
        <v>1602</v>
      </c>
      <c r="Q4708" t="s">
        <v>1603</v>
      </c>
      <c r="R4708" t="s">
        <v>1600</v>
      </c>
      <c r="S4708" t="s">
        <v>4391</v>
      </c>
      <c r="T4708">
        <v>16000</v>
      </c>
    </row>
    <row r="4709" spans="1:20" x14ac:dyDescent="0.3">
      <c r="A4709" t="s">
        <v>4673</v>
      </c>
      <c r="B4709" t="str">
        <f>_xlfn.CONCAT(쿼리1[[#This Row],[주문번호]], "-", 쿼리1[[#This Row],[공정명]])</f>
        <v>20241204-1000169904-분단</v>
      </c>
      <c r="C4709">
        <v>4</v>
      </c>
      <c r="D4709" t="s">
        <v>196</v>
      </c>
      <c r="E4709" s="1">
        <v>45630</v>
      </c>
      <c r="F4709" s="1">
        <v>45642</v>
      </c>
      <c r="G4709" s="1">
        <v>45642</v>
      </c>
      <c r="H4709" s="1">
        <v>45656</v>
      </c>
      <c r="I4709" s="1">
        <v>45642</v>
      </c>
      <c r="J4709" t="s">
        <v>31</v>
      </c>
      <c r="K4709" t="s">
        <v>39</v>
      </c>
      <c r="L4709">
        <v>6000</v>
      </c>
      <c r="M4709">
        <v>6000</v>
      </c>
      <c r="N4709">
        <v>0</v>
      </c>
      <c r="O4709" t="s">
        <v>1095</v>
      </c>
      <c r="P4709" t="s">
        <v>1111</v>
      </c>
      <c r="Q4709" t="s">
        <v>4674</v>
      </c>
      <c r="R4709" t="s">
        <v>766</v>
      </c>
      <c r="S4709" t="s">
        <v>4391</v>
      </c>
      <c r="T4709">
        <v>30</v>
      </c>
    </row>
    <row r="4710" spans="1:20" x14ac:dyDescent="0.3">
      <c r="A4710" t="s">
        <v>1102</v>
      </c>
      <c r="B4710" t="str">
        <f>_xlfn.CONCAT(쿼리1[[#This Row],[주문번호]], "-", 쿼리1[[#This Row],[공정명]])</f>
        <v>20240902-1000160994-분단</v>
      </c>
      <c r="C4710">
        <v>4</v>
      </c>
      <c r="D4710" t="s">
        <v>196</v>
      </c>
      <c r="E4710" s="1">
        <v>45537</v>
      </c>
      <c r="F4710" s="1">
        <v>45547</v>
      </c>
      <c r="G4710" s="1">
        <v>45545</v>
      </c>
      <c r="H4710" s="1">
        <v>45656</v>
      </c>
      <c r="I4710" s="1">
        <v>45545</v>
      </c>
      <c r="J4710" t="s">
        <v>31</v>
      </c>
      <c r="K4710" t="s">
        <v>39</v>
      </c>
      <c r="L4710">
        <v>6000</v>
      </c>
      <c r="M4710">
        <v>6000</v>
      </c>
      <c r="N4710">
        <v>-2</v>
      </c>
      <c r="O4710" t="s">
        <v>763</v>
      </c>
      <c r="P4710" t="s">
        <v>764</v>
      </c>
      <c r="Q4710" t="s">
        <v>1103</v>
      </c>
      <c r="R4710" t="s">
        <v>766</v>
      </c>
      <c r="S4710" t="s">
        <v>4391</v>
      </c>
      <c r="T4710">
        <v>30</v>
      </c>
    </row>
    <row r="4711" spans="1:20" x14ac:dyDescent="0.3">
      <c r="A4711" t="s">
        <v>1604</v>
      </c>
      <c r="B4711" t="str">
        <f>_xlfn.CONCAT(쿼리1[[#This Row],[주문번호]], "-", 쿼리1[[#This Row],[공정명]])</f>
        <v>20241119-1420P0135-분단</v>
      </c>
      <c r="C4711">
        <v>4</v>
      </c>
      <c r="D4711" t="s">
        <v>196</v>
      </c>
      <c r="E4711" s="1">
        <v>45615</v>
      </c>
      <c r="F4711" s="1">
        <v>45625</v>
      </c>
      <c r="G4711" s="1">
        <v>45640</v>
      </c>
      <c r="H4711" s="1">
        <v>45656</v>
      </c>
      <c r="I4711" s="1">
        <v>45644</v>
      </c>
      <c r="J4711" t="s">
        <v>31</v>
      </c>
      <c r="K4711" t="s">
        <v>32</v>
      </c>
      <c r="L4711">
        <v>1000</v>
      </c>
      <c r="M4711">
        <v>1000</v>
      </c>
      <c r="N4711">
        <v>15</v>
      </c>
      <c r="O4711" t="s">
        <v>141</v>
      </c>
      <c r="P4711" t="s">
        <v>1598</v>
      </c>
      <c r="Q4711" t="s">
        <v>1605</v>
      </c>
      <c r="R4711" t="s">
        <v>1600</v>
      </c>
      <c r="S4711" t="s">
        <v>4391</v>
      </c>
      <c r="T4711">
        <v>7000</v>
      </c>
    </row>
    <row r="4712" spans="1:20" x14ac:dyDescent="0.3">
      <c r="A4712" t="s">
        <v>4988</v>
      </c>
      <c r="B4712" t="str">
        <f>_xlfn.CONCAT(쿼리1[[#This Row],[주문번호]], "-", 쿼리1[[#This Row],[공정명]])</f>
        <v>20240909-1118P0274-분단</v>
      </c>
      <c r="C4712">
        <v>3</v>
      </c>
      <c r="D4712" t="s">
        <v>196</v>
      </c>
      <c r="E4712" s="1">
        <v>45544</v>
      </c>
      <c r="F4712" s="1">
        <v>45554</v>
      </c>
      <c r="G4712" s="1"/>
      <c r="H4712" s="1">
        <v>45656</v>
      </c>
      <c r="I4712" s="1">
        <v>45556</v>
      </c>
      <c r="J4712" t="s">
        <v>21</v>
      </c>
      <c r="K4712" t="s">
        <v>22</v>
      </c>
      <c r="L4712">
        <v>4000</v>
      </c>
      <c r="O4712" t="s">
        <v>4210</v>
      </c>
      <c r="P4712" t="s">
        <v>4211</v>
      </c>
      <c r="Q4712" t="s">
        <v>4212</v>
      </c>
      <c r="R4712" t="s">
        <v>26</v>
      </c>
      <c r="S4712" t="s">
        <v>4391</v>
      </c>
      <c r="T4712">
        <v>16</v>
      </c>
    </row>
    <row r="4713" spans="1:20" x14ac:dyDescent="0.3">
      <c r="A4713" t="s">
        <v>1319</v>
      </c>
      <c r="B4713" t="str">
        <f>_xlfn.CONCAT(쿼리1[[#This Row],[주문번호]], "-", 쿼리1[[#This Row],[공정명]])</f>
        <v>20241029-1000164003-분단</v>
      </c>
      <c r="C4713">
        <v>3</v>
      </c>
      <c r="D4713" t="s">
        <v>196</v>
      </c>
      <c r="E4713" s="1">
        <v>45594</v>
      </c>
      <c r="F4713" s="1">
        <v>45604</v>
      </c>
      <c r="G4713" s="1">
        <v>45605</v>
      </c>
      <c r="H4713" s="1">
        <v>45656</v>
      </c>
      <c r="I4713" s="1">
        <v>45609</v>
      </c>
      <c r="J4713" t="s">
        <v>31</v>
      </c>
      <c r="K4713" t="s">
        <v>32</v>
      </c>
      <c r="L4713">
        <v>4000</v>
      </c>
      <c r="M4713">
        <v>4000</v>
      </c>
      <c r="N4713">
        <v>1</v>
      </c>
      <c r="O4713" t="s">
        <v>141</v>
      </c>
      <c r="P4713" t="s">
        <v>1320</v>
      </c>
      <c r="Q4713" t="s">
        <v>1321</v>
      </c>
      <c r="R4713" t="s">
        <v>1322</v>
      </c>
      <c r="S4713" t="s">
        <v>4391</v>
      </c>
      <c r="T4713">
        <v>34782</v>
      </c>
    </row>
    <row r="4714" spans="1:20" x14ac:dyDescent="0.3">
      <c r="A4714" t="s">
        <v>1323</v>
      </c>
      <c r="B4714" t="str">
        <f>_xlfn.CONCAT(쿼리1[[#This Row],[주문번호]], "-", 쿼리1[[#This Row],[공정명]])</f>
        <v>20241024-1219N0020-분단</v>
      </c>
      <c r="C4714">
        <v>2</v>
      </c>
      <c r="D4714" t="s">
        <v>196</v>
      </c>
      <c r="E4714" s="1">
        <v>45589</v>
      </c>
      <c r="F4714" s="1">
        <v>45601</v>
      </c>
      <c r="G4714" s="1">
        <v>45596</v>
      </c>
      <c r="H4714" s="1">
        <v>45656</v>
      </c>
      <c r="I4714" s="1">
        <v>45600</v>
      </c>
      <c r="J4714" t="s">
        <v>31</v>
      </c>
      <c r="K4714" t="s">
        <v>39</v>
      </c>
      <c r="L4714">
        <v>4000</v>
      </c>
      <c r="M4714">
        <v>4000</v>
      </c>
      <c r="N4714">
        <v>-5</v>
      </c>
      <c r="O4714" t="s">
        <v>141</v>
      </c>
      <c r="P4714" t="s">
        <v>1324</v>
      </c>
      <c r="Q4714" t="s">
        <v>42</v>
      </c>
      <c r="R4714" t="s">
        <v>1322</v>
      </c>
      <c r="S4714" t="s">
        <v>4391</v>
      </c>
      <c r="T4714">
        <v>44444</v>
      </c>
    </row>
    <row r="4715" spans="1:20" x14ac:dyDescent="0.3">
      <c r="A4715" t="s">
        <v>1325</v>
      </c>
      <c r="B4715" t="str">
        <f>_xlfn.CONCAT(쿼리1[[#This Row],[주문번호]], "-", 쿼리1[[#This Row],[공정명]])</f>
        <v>20241121-1219N0116-분단</v>
      </c>
      <c r="C4715">
        <v>2</v>
      </c>
      <c r="D4715" t="s">
        <v>196</v>
      </c>
      <c r="E4715" s="1">
        <v>45617</v>
      </c>
      <c r="F4715" s="1">
        <v>45629</v>
      </c>
      <c r="G4715" s="1">
        <v>45640</v>
      </c>
      <c r="H4715" s="1">
        <v>45656</v>
      </c>
      <c r="I4715" s="1">
        <v>45643</v>
      </c>
      <c r="J4715" t="s">
        <v>31</v>
      </c>
      <c r="K4715" t="s">
        <v>32</v>
      </c>
      <c r="L4715">
        <v>4000</v>
      </c>
      <c r="M4715">
        <v>4000</v>
      </c>
      <c r="N4715">
        <v>11</v>
      </c>
      <c r="O4715" t="s">
        <v>141</v>
      </c>
      <c r="P4715" t="s">
        <v>1326</v>
      </c>
      <c r="Q4715" t="s">
        <v>42</v>
      </c>
      <c r="R4715" t="s">
        <v>1322</v>
      </c>
      <c r="S4715" t="s">
        <v>4391</v>
      </c>
      <c r="T4715">
        <v>57142</v>
      </c>
    </row>
    <row r="4716" spans="1:20" x14ac:dyDescent="0.3">
      <c r="A4716" t="s">
        <v>1595</v>
      </c>
      <c r="B4716" t="str">
        <f>_xlfn.CONCAT(쿼리1[[#This Row],[주문번호]], "-", 쿼리1[[#This Row],[공정명]])</f>
        <v>20241206-1219N0020-분단</v>
      </c>
      <c r="C4716">
        <v>2</v>
      </c>
      <c r="D4716" t="s">
        <v>196</v>
      </c>
      <c r="E4716" s="1">
        <v>45632</v>
      </c>
      <c r="F4716" s="1">
        <v>45644</v>
      </c>
      <c r="G4716" s="1">
        <v>45645</v>
      </c>
      <c r="H4716" s="1">
        <v>45656</v>
      </c>
      <c r="I4716" s="1">
        <v>45646</v>
      </c>
      <c r="J4716" t="s">
        <v>31</v>
      </c>
      <c r="K4716" t="s">
        <v>32</v>
      </c>
      <c r="L4716">
        <v>4000</v>
      </c>
      <c r="M4716">
        <v>4000</v>
      </c>
      <c r="N4716">
        <v>1</v>
      </c>
      <c r="O4716" t="s">
        <v>141</v>
      </c>
      <c r="P4716" t="s">
        <v>1324</v>
      </c>
      <c r="Q4716" t="s">
        <v>42</v>
      </c>
      <c r="R4716" t="s">
        <v>1322</v>
      </c>
      <c r="S4716" t="s">
        <v>4391</v>
      </c>
      <c r="T4716">
        <v>44444</v>
      </c>
    </row>
    <row r="4717" spans="1:20" x14ac:dyDescent="0.3">
      <c r="A4717" t="s">
        <v>1606</v>
      </c>
      <c r="B4717" t="str">
        <f>_xlfn.CONCAT(쿼리1[[#This Row],[주문번호]], "-", 쿼리1[[#This Row],[공정명]])</f>
        <v>20241119-1000150563-합지</v>
      </c>
      <c r="C4717">
        <v>3</v>
      </c>
      <c r="D4717" t="s">
        <v>60</v>
      </c>
      <c r="E4717" s="1">
        <v>45615</v>
      </c>
      <c r="F4717" s="1">
        <v>45624</v>
      </c>
      <c r="G4717" s="1">
        <v>45636</v>
      </c>
      <c r="H4717" s="1">
        <v>45656</v>
      </c>
      <c r="I4717" s="1">
        <v>45644</v>
      </c>
      <c r="J4717" t="s">
        <v>31</v>
      </c>
      <c r="K4717" t="s">
        <v>32</v>
      </c>
      <c r="L4717">
        <v>3000</v>
      </c>
      <c r="M4717">
        <v>3000</v>
      </c>
      <c r="N4717">
        <v>12</v>
      </c>
      <c r="O4717" t="s">
        <v>141</v>
      </c>
      <c r="P4717" t="s">
        <v>1607</v>
      </c>
      <c r="Q4717" t="s">
        <v>1608</v>
      </c>
      <c r="R4717" t="s">
        <v>1600</v>
      </c>
      <c r="S4717" t="s">
        <v>3709</v>
      </c>
      <c r="T4717">
        <v>30000</v>
      </c>
    </row>
    <row r="4718" spans="1:20" x14ac:dyDescent="0.3">
      <c r="A4718" t="s">
        <v>4930</v>
      </c>
      <c r="B4718" t="str">
        <f>_xlfn.CONCAT(쿼리1[[#This Row],[주문번호]], "-", 쿼리1[[#This Row],[공정명]])</f>
        <v>20241121-1000148794-합지</v>
      </c>
      <c r="C4718">
        <v>3</v>
      </c>
      <c r="D4718" t="s">
        <v>60</v>
      </c>
      <c r="E4718" s="1">
        <v>45617</v>
      </c>
      <c r="F4718" s="1">
        <v>45628</v>
      </c>
      <c r="G4718" s="1">
        <v>45628</v>
      </c>
      <c r="H4718" s="1">
        <v>45656</v>
      </c>
      <c r="I4718" s="1">
        <v>45632</v>
      </c>
      <c r="J4718" t="s">
        <v>31</v>
      </c>
      <c r="K4718" t="s">
        <v>39</v>
      </c>
      <c r="L4718">
        <v>6000</v>
      </c>
      <c r="M4718">
        <v>6000</v>
      </c>
      <c r="N4718">
        <v>0</v>
      </c>
      <c r="O4718" t="s">
        <v>91</v>
      </c>
      <c r="P4718" t="s">
        <v>2647</v>
      </c>
      <c r="Q4718" t="s">
        <v>4928</v>
      </c>
      <c r="R4718" t="s">
        <v>4929</v>
      </c>
      <c r="S4718" t="s">
        <v>3709</v>
      </c>
      <c r="T4718">
        <v>26086</v>
      </c>
    </row>
    <row r="4719" spans="1:20" x14ac:dyDescent="0.3">
      <c r="A4719" t="s">
        <v>2231</v>
      </c>
      <c r="B4719" t="str">
        <f>_xlfn.CONCAT(쿼리1[[#This Row],[주문번호]], "-", 쿼리1[[#This Row],[공정명]])</f>
        <v>20241111-1000154020-합지</v>
      </c>
      <c r="C4719">
        <v>3</v>
      </c>
      <c r="D4719" t="s">
        <v>60</v>
      </c>
      <c r="E4719" s="1">
        <v>45607</v>
      </c>
      <c r="F4719" s="1">
        <v>45616</v>
      </c>
      <c r="G4719" s="1">
        <v>45615</v>
      </c>
      <c r="H4719" s="1">
        <v>45656</v>
      </c>
      <c r="I4719" s="1">
        <v>45618</v>
      </c>
      <c r="J4719" t="s">
        <v>31</v>
      </c>
      <c r="K4719" t="s">
        <v>39</v>
      </c>
      <c r="L4719">
        <v>8000</v>
      </c>
      <c r="M4719">
        <v>8000</v>
      </c>
      <c r="N4719">
        <v>-1</v>
      </c>
      <c r="O4719" t="s">
        <v>1395</v>
      </c>
      <c r="P4719" t="s">
        <v>1396</v>
      </c>
      <c r="Q4719" t="s">
        <v>1397</v>
      </c>
      <c r="R4719" t="s">
        <v>1209</v>
      </c>
      <c r="S4719" t="s">
        <v>3709</v>
      </c>
      <c r="T4719">
        <v>30769</v>
      </c>
    </row>
    <row r="4720" spans="1:20" x14ac:dyDescent="0.3">
      <c r="A4720" t="s">
        <v>4364</v>
      </c>
      <c r="B4720" t="str">
        <f>_xlfn.CONCAT(쿼리1[[#This Row],[주문번호]], "-", 쿼리1[[#This Row],[공정명]])</f>
        <v>20241120-1000167482-합지</v>
      </c>
      <c r="C4720">
        <v>3</v>
      </c>
      <c r="D4720" t="s">
        <v>60</v>
      </c>
      <c r="E4720" s="1">
        <v>45616</v>
      </c>
      <c r="F4720" s="1">
        <v>45622</v>
      </c>
      <c r="G4720" s="1">
        <v>45626</v>
      </c>
      <c r="H4720" s="1">
        <v>45656</v>
      </c>
      <c r="I4720" s="1">
        <v>45631</v>
      </c>
      <c r="J4720" t="s">
        <v>31</v>
      </c>
      <c r="K4720" t="s">
        <v>32</v>
      </c>
      <c r="L4720">
        <v>6000</v>
      </c>
      <c r="M4720">
        <v>6000</v>
      </c>
      <c r="N4720">
        <v>4</v>
      </c>
      <c r="O4720" t="s">
        <v>275</v>
      </c>
      <c r="P4720" t="s">
        <v>2869</v>
      </c>
      <c r="Q4720" t="s">
        <v>2870</v>
      </c>
      <c r="R4720" t="s">
        <v>2871</v>
      </c>
      <c r="S4720" t="s">
        <v>3709</v>
      </c>
      <c r="T4720">
        <v>20000</v>
      </c>
    </row>
    <row r="4721" spans="1:20" x14ac:dyDescent="0.3">
      <c r="A4721" t="s">
        <v>2230</v>
      </c>
      <c r="B4721" t="str">
        <f>_xlfn.CONCAT(쿼리1[[#This Row],[주문번호]], "-", 쿼리1[[#This Row],[공정명]])</f>
        <v>20241223-1000154020-합지</v>
      </c>
      <c r="C4721">
        <v>3</v>
      </c>
      <c r="D4721" t="s">
        <v>60</v>
      </c>
      <c r="E4721" s="1">
        <v>45649</v>
      </c>
      <c r="F4721" s="1">
        <v>45658</v>
      </c>
      <c r="G4721" s="1"/>
      <c r="H4721" s="1">
        <v>45656</v>
      </c>
      <c r="I4721" s="1"/>
      <c r="J4721" t="s">
        <v>21</v>
      </c>
      <c r="K4721" t="s">
        <v>282</v>
      </c>
      <c r="L4721">
        <v>8000</v>
      </c>
      <c r="O4721" t="s">
        <v>1395</v>
      </c>
      <c r="P4721" t="s">
        <v>1396</v>
      </c>
      <c r="Q4721" t="s">
        <v>1397</v>
      </c>
      <c r="R4721" t="s">
        <v>1209</v>
      </c>
      <c r="S4721" t="s">
        <v>3709</v>
      </c>
      <c r="T4721">
        <v>30769</v>
      </c>
    </row>
    <row r="4722" spans="1:20" x14ac:dyDescent="0.3">
      <c r="A4722" t="s">
        <v>2021</v>
      </c>
      <c r="B4722" t="str">
        <f>_xlfn.CONCAT(쿼리1[[#This Row],[주문번호]], "-", 쿼리1[[#This Row],[공정명]])</f>
        <v>20241223-1619N0040-합지</v>
      </c>
      <c r="C4722">
        <v>1</v>
      </c>
      <c r="D4722" t="s">
        <v>60</v>
      </c>
      <c r="E4722" s="1">
        <v>45649</v>
      </c>
      <c r="F4722" s="1">
        <v>45658</v>
      </c>
      <c r="G4722" s="1">
        <v>45652</v>
      </c>
      <c r="H4722" s="1">
        <v>45656</v>
      </c>
      <c r="I4722" s="1">
        <v>45652</v>
      </c>
      <c r="J4722" t="s">
        <v>31</v>
      </c>
      <c r="K4722" t="s">
        <v>39</v>
      </c>
      <c r="L4722">
        <v>12000</v>
      </c>
      <c r="M4722">
        <v>12000</v>
      </c>
      <c r="N4722">
        <v>-6</v>
      </c>
      <c r="O4722" t="s">
        <v>394</v>
      </c>
      <c r="P4722" t="s">
        <v>1032</v>
      </c>
      <c r="Q4722" t="s">
        <v>42</v>
      </c>
      <c r="R4722" t="s">
        <v>1035</v>
      </c>
      <c r="S4722" t="s">
        <v>3709</v>
      </c>
      <c r="T4722">
        <v>18461</v>
      </c>
    </row>
    <row r="4723" spans="1:20" x14ac:dyDescent="0.3">
      <c r="A4723" t="s">
        <v>2022</v>
      </c>
      <c r="B4723" t="str">
        <f>_xlfn.CONCAT(쿼리1[[#This Row],[주문번호]], "-", 쿼리1[[#This Row],[공정명]])</f>
        <v>20241224-13160151-합지</v>
      </c>
      <c r="C4723">
        <v>3</v>
      </c>
      <c r="D4723" t="s">
        <v>60</v>
      </c>
      <c r="E4723" s="1">
        <v>45650</v>
      </c>
      <c r="F4723" s="1">
        <v>45657</v>
      </c>
      <c r="G4723" s="1"/>
      <c r="H4723" s="1">
        <v>45656</v>
      </c>
      <c r="I4723" s="1"/>
      <c r="J4723" t="s">
        <v>21</v>
      </c>
      <c r="K4723" t="s">
        <v>282</v>
      </c>
      <c r="L4723">
        <v>12000</v>
      </c>
      <c r="O4723" t="s">
        <v>1052</v>
      </c>
      <c r="P4723" t="s">
        <v>1053</v>
      </c>
      <c r="Q4723" t="s">
        <v>1054</v>
      </c>
      <c r="R4723" t="s">
        <v>1050</v>
      </c>
      <c r="S4723" t="s">
        <v>3709</v>
      </c>
      <c r="T4723">
        <v>50000</v>
      </c>
    </row>
    <row r="4724" spans="1:20" x14ac:dyDescent="0.3">
      <c r="A4724" t="s">
        <v>2227</v>
      </c>
      <c r="B4724" t="str">
        <f>_xlfn.CONCAT(쿼리1[[#This Row],[주문번호]], "-", 쿼리1[[#This Row],[공정명]])</f>
        <v>20241128-1000169860-합지</v>
      </c>
      <c r="C4724">
        <v>3</v>
      </c>
      <c r="D4724" t="s">
        <v>60</v>
      </c>
      <c r="E4724" s="1">
        <v>45624</v>
      </c>
      <c r="F4724" s="1">
        <v>45635</v>
      </c>
      <c r="G4724" s="1">
        <v>45636</v>
      </c>
      <c r="H4724" s="1">
        <v>45656</v>
      </c>
      <c r="I4724" s="1">
        <v>45644</v>
      </c>
      <c r="J4724" t="s">
        <v>31</v>
      </c>
      <c r="K4724" t="s">
        <v>32</v>
      </c>
      <c r="L4724">
        <v>4000</v>
      </c>
      <c r="M4724">
        <v>4000</v>
      </c>
      <c r="N4724">
        <v>1</v>
      </c>
      <c r="O4724" t="s">
        <v>1395</v>
      </c>
      <c r="P4724" t="s">
        <v>2228</v>
      </c>
      <c r="Q4724" t="s">
        <v>2229</v>
      </c>
      <c r="R4724" t="s">
        <v>1209</v>
      </c>
      <c r="S4724" t="s">
        <v>3709</v>
      </c>
      <c r="T4724">
        <v>22222</v>
      </c>
    </row>
    <row r="4725" spans="1:20" x14ac:dyDescent="0.3">
      <c r="A4725" t="s">
        <v>4917</v>
      </c>
      <c r="B4725" t="str">
        <f>_xlfn.CONCAT(쿼리1[[#This Row],[주문번호]], "-", 쿼리1[[#This Row],[공정명]])</f>
        <v>20241219-1318P0145-합지</v>
      </c>
      <c r="C4725">
        <v>3</v>
      </c>
      <c r="D4725" t="s">
        <v>60</v>
      </c>
      <c r="E4725" s="1">
        <v>45645</v>
      </c>
      <c r="F4725" s="1">
        <v>45656</v>
      </c>
      <c r="G4725" s="1">
        <v>45652</v>
      </c>
      <c r="H4725" s="1">
        <v>45656</v>
      </c>
      <c r="I4725" s="1">
        <v>45652</v>
      </c>
      <c r="J4725" t="s">
        <v>31</v>
      </c>
      <c r="K4725" t="s">
        <v>39</v>
      </c>
      <c r="L4725">
        <v>3000</v>
      </c>
      <c r="M4725">
        <v>3000</v>
      </c>
      <c r="N4725">
        <v>-4</v>
      </c>
      <c r="O4725" t="s">
        <v>559</v>
      </c>
      <c r="P4725" t="s">
        <v>2159</v>
      </c>
      <c r="Q4725" t="s">
        <v>4918</v>
      </c>
      <c r="R4725" t="s">
        <v>4680</v>
      </c>
      <c r="S4725" t="s">
        <v>3709</v>
      </c>
      <c r="T4725">
        <v>60000</v>
      </c>
    </row>
    <row r="4726" spans="1:20" x14ac:dyDescent="0.3">
      <c r="A4726" t="s">
        <v>4919</v>
      </c>
      <c r="B4726" t="str">
        <f>_xlfn.CONCAT(쿼리1[[#This Row],[주문번호]], "-", 쿼리1[[#This Row],[공정명]])</f>
        <v>20241024-1318P0145-합지</v>
      </c>
      <c r="C4726">
        <v>3</v>
      </c>
      <c r="D4726" t="s">
        <v>60</v>
      </c>
      <c r="E4726" s="1">
        <v>45589</v>
      </c>
      <c r="F4726" s="1">
        <v>45600</v>
      </c>
      <c r="G4726" s="1">
        <v>45600</v>
      </c>
      <c r="H4726" s="1">
        <v>45656</v>
      </c>
      <c r="I4726" s="1">
        <v>45604</v>
      </c>
      <c r="J4726" t="s">
        <v>31</v>
      </c>
      <c r="K4726" t="s">
        <v>39</v>
      </c>
      <c r="L4726">
        <v>3000</v>
      </c>
      <c r="M4726">
        <v>3000</v>
      </c>
      <c r="N4726">
        <v>0</v>
      </c>
      <c r="O4726" t="s">
        <v>559</v>
      </c>
      <c r="P4726" t="s">
        <v>2159</v>
      </c>
      <c r="Q4726" t="s">
        <v>4918</v>
      </c>
      <c r="R4726" t="s">
        <v>4680</v>
      </c>
      <c r="S4726" t="s">
        <v>3709</v>
      </c>
      <c r="T4726">
        <v>60000</v>
      </c>
    </row>
    <row r="4727" spans="1:20" x14ac:dyDescent="0.3">
      <c r="A4727" t="s">
        <v>4681</v>
      </c>
      <c r="B4727" t="str">
        <f>_xlfn.CONCAT(쿼리1[[#This Row],[주문번호]], "-", 쿼리1[[#This Row],[공정명]])</f>
        <v>20241205-1000154176-합지</v>
      </c>
      <c r="C4727">
        <v>3</v>
      </c>
      <c r="D4727" t="s">
        <v>60</v>
      </c>
      <c r="E4727" s="1">
        <v>45631</v>
      </c>
      <c r="F4727" s="1">
        <v>45642</v>
      </c>
      <c r="G4727" s="1">
        <v>45639</v>
      </c>
      <c r="H4727" s="1">
        <v>45656</v>
      </c>
      <c r="I4727" s="1">
        <v>45644</v>
      </c>
      <c r="J4727" t="s">
        <v>31</v>
      </c>
      <c r="K4727" t="s">
        <v>39</v>
      </c>
      <c r="L4727">
        <v>8000</v>
      </c>
      <c r="M4727">
        <v>7800</v>
      </c>
      <c r="N4727">
        <v>-3</v>
      </c>
      <c r="O4727" t="s">
        <v>1817</v>
      </c>
      <c r="P4727" t="s">
        <v>4682</v>
      </c>
      <c r="Q4727" t="s">
        <v>4683</v>
      </c>
      <c r="R4727" t="s">
        <v>4684</v>
      </c>
      <c r="S4727" t="s">
        <v>3709</v>
      </c>
      <c r="T4727">
        <v>24</v>
      </c>
    </row>
    <row r="4728" spans="1:20" x14ac:dyDescent="0.3">
      <c r="A4728" t="s">
        <v>2034</v>
      </c>
      <c r="B4728" t="str">
        <f>_xlfn.CONCAT(쿼리1[[#This Row],[주문번호]], "-", 쿼리1[[#This Row],[공정명]])</f>
        <v>20241204-13160151-합지</v>
      </c>
      <c r="C4728">
        <v>3</v>
      </c>
      <c r="D4728" t="s">
        <v>60</v>
      </c>
      <c r="E4728" s="1">
        <v>45630</v>
      </c>
      <c r="F4728" s="1">
        <v>45637</v>
      </c>
      <c r="G4728" s="1">
        <v>45639</v>
      </c>
      <c r="H4728" s="1">
        <v>45656</v>
      </c>
      <c r="I4728" s="1">
        <v>45643</v>
      </c>
      <c r="J4728" t="s">
        <v>31</v>
      </c>
      <c r="K4728" t="s">
        <v>32</v>
      </c>
      <c r="L4728">
        <v>12000</v>
      </c>
      <c r="M4728">
        <v>11800</v>
      </c>
      <c r="N4728">
        <v>2</v>
      </c>
      <c r="O4728" t="s">
        <v>1052</v>
      </c>
      <c r="P4728" t="s">
        <v>1053</v>
      </c>
      <c r="Q4728" t="s">
        <v>1054</v>
      </c>
      <c r="R4728" t="s">
        <v>1050</v>
      </c>
      <c r="S4728" t="s">
        <v>3709</v>
      </c>
      <c r="T4728">
        <v>50000</v>
      </c>
    </row>
    <row r="4729" spans="1:20" x14ac:dyDescent="0.3">
      <c r="A4729" t="s">
        <v>2226</v>
      </c>
      <c r="B4729" t="str">
        <f>_xlfn.CONCAT(쿼리1[[#This Row],[주문번호]], "-", 쿼리1[[#This Row],[공정명]])</f>
        <v>20241126-131019-합지</v>
      </c>
      <c r="C4729">
        <v>1</v>
      </c>
      <c r="D4729" t="s">
        <v>60</v>
      </c>
      <c r="E4729" s="1">
        <v>45622</v>
      </c>
      <c r="F4729" s="1">
        <v>45631</v>
      </c>
      <c r="G4729" s="1">
        <v>45628</v>
      </c>
      <c r="H4729" s="1">
        <v>45656</v>
      </c>
      <c r="I4729" s="1">
        <v>45632</v>
      </c>
      <c r="J4729" t="s">
        <v>31</v>
      </c>
      <c r="K4729" t="s">
        <v>39</v>
      </c>
      <c r="L4729">
        <v>6000</v>
      </c>
      <c r="M4729">
        <v>6000</v>
      </c>
      <c r="N4729">
        <v>-3</v>
      </c>
      <c r="O4729" t="s">
        <v>394</v>
      </c>
      <c r="P4729" t="s">
        <v>1034</v>
      </c>
      <c r="Q4729" t="s">
        <v>42</v>
      </c>
      <c r="R4729" t="s">
        <v>1035</v>
      </c>
      <c r="S4729" t="s">
        <v>3709</v>
      </c>
      <c r="T4729">
        <v>9230</v>
      </c>
    </row>
    <row r="4730" spans="1:20" x14ac:dyDescent="0.3">
      <c r="A4730" t="s">
        <v>2020</v>
      </c>
      <c r="B4730" t="str">
        <f>_xlfn.CONCAT(쿼리1[[#This Row],[주문번호]], "-", 쿼리1[[#This Row],[공정명]])</f>
        <v>20241224-131019-합지</v>
      </c>
      <c r="C4730">
        <v>1</v>
      </c>
      <c r="D4730" t="s">
        <v>60</v>
      </c>
      <c r="E4730" s="1">
        <v>45650</v>
      </c>
      <c r="F4730" s="1">
        <v>45659</v>
      </c>
      <c r="G4730" s="1"/>
      <c r="H4730" s="1">
        <v>45656</v>
      </c>
      <c r="I4730" s="1"/>
      <c r="J4730" t="s">
        <v>21</v>
      </c>
      <c r="K4730" t="s">
        <v>282</v>
      </c>
      <c r="L4730">
        <v>6000</v>
      </c>
      <c r="O4730" t="s">
        <v>394</v>
      </c>
      <c r="P4730" t="s">
        <v>1034</v>
      </c>
      <c r="Q4730" t="s">
        <v>42</v>
      </c>
      <c r="R4730" t="s">
        <v>1035</v>
      </c>
      <c r="S4730" t="s">
        <v>3709</v>
      </c>
      <c r="T4730">
        <v>9230</v>
      </c>
    </row>
    <row r="4731" spans="1:20" x14ac:dyDescent="0.3">
      <c r="A4731" t="s">
        <v>2299</v>
      </c>
      <c r="B4731" t="str">
        <f>_xlfn.CONCAT(쿼리1[[#This Row],[주문번호]], "-", 쿼리1[[#This Row],[공정명]])</f>
        <v>20241106-1619N0040-합지</v>
      </c>
      <c r="C4731">
        <v>1</v>
      </c>
      <c r="D4731" t="s">
        <v>60</v>
      </c>
      <c r="E4731" s="1">
        <v>45602</v>
      </c>
      <c r="F4731" s="1">
        <v>45611</v>
      </c>
      <c r="G4731" s="1">
        <v>45623</v>
      </c>
      <c r="H4731" s="1">
        <v>45656</v>
      </c>
      <c r="I4731" s="1">
        <v>45628</v>
      </c>
      <c r="J4731" t="s">
        <v>31</v>
      </c>
      <c r="K4731" t="s">
        <v>32</v>
      </c>
      <c r="L4731">
        <v>6000</v>
      </c>
      <c r="M4731">
        <v>6000</v>
      </c>
      <c r="N4731">
        <v>12</v>
      </c>
      <c r="O4731" t="s">
        <v>394</v>
      </c>
      <c r="P4731" t="s">
        <v>1032</v>
      </c>
      <c r="Q4731" t="s">
        <v>42</v>
      </c>
      <c r="R4731" t="s">
        <v>1035</v>
      </c>
      <c r="S4731" t="s">
        <v>3709</v>
      </c>
      <c r="T4731">
        <v>9230</v>
      </c>
    </row>
    <row r="4732" spans="1:20" x14ac:dyDescent="0.3">
      <c r="A4732" t="s">
        <v>4915</v>
      </c>
      <c r="B4732" t="str">
        <f>_xlfn.CONCAT(쿼리1[[#This Row],[주문번호]], "-", 쿼리1[[#This Row],[공정명]])</f>
        <v>20241126-1000150889-합지</v>
      </c>
      <c r="C4732">
        <v>1</v>
      </c>
      <c r="D4732" t="s">
        <v>60</v>
      </c>
      <c r="E4732" s="1">
        <v>45622</v>
      </c>
      <c r="F4732" s="1">
        <v>45632</v>
      </c>
      <c r="G4732" s="1">
        <v>45629</v>
      </c>
      <c r="H4732" s="1">
        <v>45656</v>
      </c>
      <c r="I4732" s="1">
        <v>45637</v>
      </c>
      <c r="J4732" t="s">
        <v>31</v>
      </c>
      <c r="K4732" t="s">
        <v>39</v>
      </c>
      <c r="L4732">
        <v>6000</v>
      </c>
      <c r="M4732">
        <v>6000</v>
      </c>
      <c r="N4732">
        <v>-3</v>
      </c>
      <c r="O4732" t="s">
        <v>91</v>
      </c>
      <c r="P4732" t="s">
        <v>1043</v>
      </c>
      <c r="Q4732" t="s">
        <v>42</v>
      </c>
      <c r="R4732" t="s">
        <v>1035</v>
      </c>
      <c r="S4732" t="s">
        <v>3709</v>
      </c>
      <c r="T4732">
        <v>30000</v>
      </c>
    </row>
    <row r="4733" spans="1:20" x14ac:dyDescent="0.3">
      <c r="A4733" t="s">
        <v>1596</v>
      </c>
      <c r="B4733" t="str">
        <f>_xlfn.CONCAT(쿼리1[[#This Row],[주문번호]], "-", 쿼리1[[#This Row],[공정명]])</f>
        <v>20241202-1000153201-분단</v>
      </c>
      <c r="C4733">
        <v>2</v>
      </c>
      <c r="D4733" t="s">
        <v>196</v>
      </c>
      <c r="E4733" s="1">
        <v>45628</v>
      </c>
      <c r="F4733" s="1">
        <v>45638</v>
      </c>
      <c r="G4733" s="1">
        <v>45644</v>
      </c>
      <c r="H4733" s="1">
        <v>45656</v>
      </c>
      <c r="I4733" s="1">
        <v>45644</v>
      </c>
      <c r="J4733" t="s">
        <v>31</v>
      </c>
      <c r="K4733" t="s">
        <v>32</v>
      </c>
      <c r="L4733">
        <v>4000</v>
      </c>
      <c r="M4733">
        <v>4000</v>
      </c>
      <c r="N4733">
        <v>6</v>
      </c>
      <c r="O4733" t="s">
        <v>559</v>
      </c>
      <c r="P4733" t="s">
        <v>1320</v>
      </c>
      <c r="Q4733" t="s">
        <v>42</v>
      </c>
      <c r="R4733" t="s">
        <v>1322</v>
      </c>
      <c r="S4733" t="s">
        <v>4391</v>
      </c>
      <c r="T4733">
        <v>34782</v>
      </c>
    </row>
    <row r="4734" spans="1:20" x14ac:dyDescent="0.3">
      <c r="A4734" t="s">
        <v>4086</v>
      </c>
      <c r="B4734" t="str">
        <f>_xlfn.CONCAT(쿼리1[[#This Row],[주문번호]], "-", 쿼리1[[#This Row],[공정명]])</f>
        <v>20241105-1000164852-분단</v>
      </c>
      <c r="C4734">
        <v>4</v>
      </c>
      <c r="D4734" t="s">
        <v>196</v>
      </c>
      <c r="E4734" s="1">
        <v>45601</v>
      </c>
      <c r="F4734" s="1">
        <v>45611</v>
      </c>
      <c r="G4734" s="1">
        <v>45614</v>
      </c>
      <c r="H4734" s="1">
        <v>45656</v>
      </c>
      <c r="I4734" s="1">
        <v>45614</v>
      </c>
      <c r="J4734" t="s">
        <v>31</v>
      </c>
      <c r="K4734" t="s">
        <v>32</v>
      </c>
      <c r="L4734">
        <v>6000</v>
      </c>
      <c r="M4734">
        <v>6000</v>
      </c>
      <c r="N4734">
        <v>3</v>
      </c>
      <c r="O4734" t="s">
        <v>763</v>
      </c>
      <c r="P4734" t="s">
        <v>764</v>
      </c>
      <c r="Q4734" t="s">
        <v>4087</v>
      </c>
      <c r="R4734" t="s">
        <v>766</v>
      </c>
      <c r="S4734" t="s">
        <v>4391</v>
      </c>
      <c r="T4734">
        <v>30</v>
      </c>
    </row>
    <row r="4735" spans="1:20" x14ac:dyDescent="0.3">
      <c r="A4735" t="s">
        <v>1597</v>
      </c>
      <c r="B4735" t="str">
        <f>_xlfn.CONCAT(쿼리1[[#This Row],[주문번호]], "-", 쿼리1[[#This Row],[공정명]])</f>
        <v>20241119-1000143676-분단</v>
      </c>
      <c r="C4735">
        <v>4</v>
      </c>
      <c r="D4735" t="s">
        <v>196</v>
      </c>
      <c r="E4735" s="1">
        <v>45615</v>
      </c>
      <c r="F4735" s="1">
        <v>45625</v>
      </c>
      <c r="G4735" s="1">
        <v>45640</v>
      </c>
      <c r="H4735" s="1">
        <v>45656</v>
      </c>
      <c r="I4735" s="1">
        <v>45644</v>
      </c>
      <c r="J4735" t="s">
        <v>31</v>
      </c>
      <c r="K4735" t="s">
        <v>32</v>
      </c>
      <c r="L4735">
        <v>1000</v>
      </c>
      <c r="M4735">
        <v>1000</v>
      </c>
      <c r="N4735">
        <v>15</v>
      </c>
      <c r="O4735" t="s">
        <v>141</v>
      </c>
      <c r="P4735" t="s">
        <v>1598</v>
      </c>
      <c r="Q4735" t="s">
        <v>1599</v>
      </c>
      <c r="R4735" t="s">
        <v>1600</v>
      </c>
      <c r="S4735" t="s">
        <v>4391</v>
      </c>
      <c r="T4735">
        <v>7000</v>
      </c>
    </row>
    <row r="4736" spans="1:20" x14ac:dyDescent="0.3">
      <c r="A4736" t="s">
        <v>4084</v>
      </c>
      <c r="B4736" t="str">
        <f>_xlfn.CONCAT(쿼리1[[#This Row],[주문번호]], "-", 쿼리1[[#This Row],[공정명]])</f>
        <v>20241028-1000151996-분단</v>
      </c>
      <c r="C4736">
        <v>4</v>
      </c>
      <c r="D4736" t="s">
        <v>196</v>
      </c>
      <c r="E4736" s="1">
        <v>45593</v>
      </c>
      <c r="F4736" s="1">
        <v>45603</v>
      </c>
      <c r="G4736" s="1">
        <v>45605</v>
      </c>
      <c r="H4736" s="1">
        <v>45656</v>
      </c>
      <c r="I4736" s="1">
        <v>45621</v>
      </c>
      <c r="J4736" t="s">
        <v>31</v>
      </c>
      <c r="K4736" t="s">
        <v>32</v>
      </c>
      <c r="L4736">
        <v>6000</v>
      </c>
      <c r="M4736">
        <v>6000</v>
      </c>
      <c r="N4736">
        <v>2</v>
      </c>
      <c r="O4736" t="s">
        <v>1095</v>
      </c>
      <c r="P4736" t="s">
        <v>1100</v>
      </c>
      <c r="Q4736" t="s">
        <v>4085</v>
      </c>
      <c r="R4736" t="s">
        <v>766</v>
      </c>
      <c r="S4736" t="s">
        <v>4391</v>
      </c>
      <c r="T4736">
        <v>30</v>
      </c>
    </row>
    <row r="4737" spans="1:20" x14ac:dyDescent="0.3">
      <c r="A4737" t="s">
        <v>1106</v>
      </c>
      <c r="B4737" t="str">
        <f>_xlfn.CONCAT(쿼리1[[#This Row],[주문번호]], "-", 쿼리1[[#This Row],[공정명]])</f>
        <v>20241015-1000160999-분단</v>
      </c>
      <c r="C4737">
        <v>4</v>
      </c>
      <c r="D4737" t="s">
        <v>196</v>
      </c>
      <c r="E4737" s="1">
        <v>45580</v>
      </c>
      <c r="F4737" s="1">
        <v>45590</v>
      </c>
      <c r="G4737" s="1">
        <v>45589</v>
      </c>
      <c r="H4737" s="1">
        <v>45656</v>
      </c>
      <c r="I4737" s="1">
        <v>45589</v>
      </c>
      <c r="J4737" t="s">
        <v>31</v>
      </c>
      <c r="K4737" t="s">
        <v>39</v>
      </c>
      <c r="L4737">
        <v>6000</v>
      </c>
      <c r="M4737">
        <v>6000</v>
      </c>
      <c r="N4737">
        <v>-1</v>
      </c>
      <c r="O4737" t="s">
        <v>763</v>
      </c>
      <c r="P4737" t="s">
        <v>764</v>
      </c>
      <c r="Q4737" t="s">
        <v>1107</v>
      </c>
      <c r="R4737" t="s">
        <v>766</v>
      </c>
      <c r="S4737" t="s">
        <v>4391</v>
      </c>
      <c r="T4737">
        <v>30</v>
      </c>
    </row>
    <row r="4738" spans="1:20" x14ac:dyDescent="0.3">
      <c r="A4738" t="s">
        <v>1108</v>
      </c>
      <c r="B4738" t="str">
        <f>_xlfn.CONCAT(쿼리1[[#This Row],[주문번호]], "-", 쿼리1[[#This Row],[공정명]])</f>
        <v>20241015-1000164838-분단</v>
      </c>
      <c r="C4738">
        <v>4</v>
      </c>
      <c r="D4738" t="s">
        <v>196</v>
      </c>
      <c r="E4738" s="1">
        <v>45580</v>
      </c>
      <c r="F4738" s="1">
        <v>45590</v>
      </c>
      <c r="G4738" s="1">
        <v>45588</v>
      </c>
      <c r="H4738" s="1">
        <v>45656</v>
      </c>
      <c r="I4738" s="1">
        <v>45588</v>
      </c>
      <c r="J4738" t="s">
        <v>31</v>
      </c>
      <c r="K4738" t="s">
        <v>39</v>
      </c>
      <c r="L4738">
        <v>6000</v>
      </c>
      <c r="M4738">
        <v>6000</v>
      </c>
      <c r="N4738">
        <v>-2</v>
      </c>
      <c r="O4738" t="s">
        <v>763</v>
      </c>
      <c r="P4738" t="s">
        <v>764</v>
      </c>
      <c r="Q4738" t="s">
        <v>1109</v>
      </c>
      <c r="R4738" t="s">
        <v>766</v>
      </c>
      <c r="S4738" t="s">
        <v>4391</v>
      </c>
      <c r="T4738">
        <v>30</v>
      </c>
    </row>
    <row r="4739" spans="1:20" x14ac:dyDescent="0.3">
      <c r="A4739" t="s">
        <v>1113</v>
      </c>
      <c r="B4739" t="str">
        <f>_xlfn.CONCAT(쿼리1[[#This Row],[주문번호]], "-", 쿼리1[[#This Row],[공정명]])</f>
        <v>20241015-1000150681-분단</v>
      </c>
      <c r="C4739">
        <v>4</v>
      </c>
      <c r="D4739" t="s">
        <v>196</v>
      </c>
      <c r="E4739" s="1">
        <v>45580</v>
      </c>
      <c r="F4739" s="1">
        <v>45590</v>
      </c>
      <c r="G4739" s="1">
        <v>45588</v>
      </c>
      <c r="H4739" s="1">
        <v>45656</v>
      </c>
      <c r="I4739" s="1">
        <v>45588</v>
      </c>
      <c r="J4739" t="s">
        <v>31</v>
      </c>
      <c r="K4739" t="s">
        <v>39</v>
      </c>
      <c r="L4739">
        <v>6000</v>
      </c>
      <c r="M4739">
        <v>6000</v>
      </c>
      <c r="N4739">
        <v>-2</v>
      </c>
      <c r="O4739" t="s">
        <v>1095</v>
      </c>
      <c r="P4739" t="s">
        <v>1100</v>
      </c>
      <c r="Q4739" t="s">
        <v>1114</v>
      </c>
      <c r="R4739" t="s">
        <v>766</v>
      </c>
      <c r="S4739" t="s">
        <v>4391</v>
      </c>
      <c r="T4739">
        <v>30</v>
      </c>
    </row>
    <row r="4740" spans="1:20" x14ac:dyDescent="0.3">
      <c r="A4740" t="s">
        <v>4989</v>
      </c>
      <c r="B4740" t="str">
        <f>_xlfn.CONCAT(쿼리1[[#This Row],[주문번호]], "-", 쿼리1[[#This Row],[공정명]])</f>
        <v>20241015-1000167628-분단</v>
      </c>
      <c r="C4740">
        <v>4</v>
      </c>
      <c r="D4740" t="s">
        <v>196</v>
      </c>
      <c r="E4740" s="1">
        <v>45580</v>
      </c>
      <c r="F4740" s="1">
        <v>45590</v>
      </c>
      <c r="G4740" s="1">
        <v>45597</v>
      </c>
      <c r="H4740" s="1">
        <v>45656</v>
      </c>
      <c r="I4740" s="1">
        <v>45597</v>
      </c>
      <c r="J4740" t="s">
        <v>31</v>
      </c>
      <c r="K4740" t="s">
        <v>32</v>
      </c>
      <c r="L4740">
        <v>6000</v>
      </c>
      <c r="M4740">
        <v>6000</v>
      </c>
      <c r="N4740">
        <v>7</v>
      </c>
      <c r="O4740" t="s">
        <v>1095</v>
      </c>
      <c r="P4740" t="s">
        <v>1111</v>
      </c>
      <c r="Q4740" t="s">
        <v>4887</v>
      </c>
      <c r="R4740" t="s">
        <v>766</v>
      </c>
      <c r="S4740" t="s">
        <v>4391</v>
      </c>
      <c r="T4740">
        <v>30</v>
      </c>
    </row>
    <row r="4741" spans="1:20" x14ac:dyDescent="0.3">
      <c r="A4741" t="s">
        <v>4675</v>
      </c>
      <c r="B4741" t="str">
        <f>_xlfn.CONCAT(쿼리1[[#This Row],[주문번호]], "-", 쿼리1[[#This Row],[공정명]])</f>
        <v>20241204-1000169912-분단</v>
      </c>
      <c r="C4741">
        <v>4</v>
      </c>
      <c r="D4741" t="s">
        <v>196</v>
      </c>
      <c r="E4741" s="1">
        <v>45630</v>
      </c>
      <c r="F4741" s="1">
        <v>45642</v>
      </c>
      <c r="G4741" s="1">
        <v>45642</v>
      </c>
      <c r="H4741" s="1">
        <v>45656</v>
      </c>
      <c r="I4741" s="1">
        <v>45642</v>
      </c>
      <c r="J4741" t="s">
        <v>31</v>
      </c>
      <c r="K4741" t="s">
        <v>39</v>
      </c>
      <c r="L4741">
        <v>6000</v>
      </c>
      <c r="M4741">
        <v>6000</v>
      </c>
      <c r="N4741">
        <v>0</v>
      </c>
      <c r="O4741" t="s">
        <v>1095</v>
      </c>
      <c r="P4741" t="s">
        <v>1111</v>
      </c>
      <c r="Q4741" t="s">
        <v>4676</v>
      </c>
      <c r="R4741" t="s">
        <v>766</v>
      </c>
      <c r="S4741" t="s">
        <v>4391</v>
      </c>
      <c r="T4741">
        <v>30</v>
      </c>
    </row>
    <row r="4742" spans="1:20" x14ac:dyDescent="0.3">
      <c r="A4742" t="s">
        <v>4078</v>
      </c>
      <c r="B4742" t="str">
        <f>_xlfn.CONCAT(쿼리1[[#This Row],[주문번호]], "-", 쿼리1[[#This Row],[공정명]])</f>
        <v>20241119-1000169716-분단</v>
      </c>
      <c r="C4742">
        <v>4</v>
      </c>
      <c r="D4742" t="s">
        <v>196</v>
      </c>
      <c r="E4742" s="1">
        <v>45615</v>
      </c>
      <c r="F4742" s="1">
        <v>45625</v>
      </c>
      <c r="G4742" s="1">
        <v>45625</v>
      </c>
      <c r="H4742" s="1">
        <v>45656</v>
      </c>
      <c r="I4742" s="1">
        <v>45625</v>
      </c>
      <c r="J4742" t="s">
        <v>31</v>
      </c>
      <c r="K4742" t="s">
        <v>39</v>
      </c>
      <c r="L4742">
        <v>6000</v>
      </c>
      <c r="M4742">
        <v>6000</v>
      </c>
      <c r="N4742">
        <v>0</v>
      </c>
      <c r="O4742" t="s">
        <v>1095</v>
      </c>
      <c r="P4742" t="s">
        <v>1111</v>
      </c>
      <c r="Q4742" t="s">
        <v>4079</v>
      </c>
      <c r="R4742" t="s">
        <v>766</v>
      </c>
      <c r="S4742" t="s">
        <v>4391</v>
      </c>
      <c r="T4742">
        <v>30</v>
      </c>
    </row>
    <row r="4743" spans="1:20" x14ac:dyDescent="0.3">
      <c r="A4743" t="s">
        <v>4699</v>
      </c>
      <c r="B4743" t="str">
        <f>_xlfn.CONCAT(쿼리1[[#This Row],[주문번호]], "-", 쿼리1[[#This Row],[공정명]])</f>
        <v>20241121-1000169343-분단</v>
      </c>
      <c r="C4743">
        <v>4</v>
      </c>
      <c r="D4743" t="s">
        <v>196</v>
      </c>
      <c r="E4743" s="1">
        <v>45617</v>
      </c>
      <c r="F4743" s="1">
        <v>45629</v>
      </c>
      <c r="G4743" s="1">
        <v>45626</v>
      </c>
      <c r="H4743" s="1">
        <v>45656</v>
      </c>
      <c r="I4743" s="1">
        <v>45626</v>
      </c>
      <c r="J4743" t="s">
        <v>31</v>
      </c>
      <c r="K4743" t="s">
        <v>39</v>
      </c>
      <c r="L4743">
        <v>6000</v>
      </c>
      <c r="M4743">
        <v>6000</v>
      </c>
      <c r="N4743">
        <v>-3</v>
      </c>
      <c r="O4743" t="s">
        <v>4605</v>
      </c>
      <c r="P4743" t="s">
        <v>4606</v>
      </c>
      <c r="Q4743" t="s">
        <v>4662</v>
      </c>
      <c r="R4743" t="s">
        <v>2713</v>
      </c>
      <c r="S4743" t="s">
        <v>4391</v>
      </c>
      <c r="T4743">
        <v>36</v>
      </c>
    </row>
    <row r="4744" spans="1:20" x14ac:dyDescent="0.3">
      <c r="A4744" t="s">
        <v>4700</v>
      </c>
      <c r="B4744" t="str">
        <f>_xlfn.CONCAT(쿼리1[[#This Row],[주문번호]], "-", 쿼리1[[#This Row],[공정명]])</f>
        <v>20241121-1000166540-분단</v>
      </c>
      <c r="C4744">
        <v>4</v>
      </c>
      <c r="D4744" t="s">
        <v>196</v>
      </c>
      <c r="E4744" s="1">
        <v>45617</v>
      </c>
      <c r="F4744" s="1">
        <v>45629</v>
      </c>
      <c r="G4744" s="1">
        <v>45626</v>
      </c>
      <c r="H4744" s="1">
        <v>45656</v>
      </c>
      <c r="I4744" s="1">
        <v>45626</v>
      </c>
      <c r="J4744" t="s">
        <v>31</v>
      </c>
      <c r="K4744" t="s">
        <v>39</v>
      </c>
      <c r="L4744">
        <v>6000</v>
      </c>
      <c r="M4744">
        <v>6000</v>
      </c>
      <c r="N4744">
        <v>-3</v>
      </c>
      <c r="O4744" t="s">
        <v>4605</v>
      </c>
      <c r="P4744" t="s">
        <v>4606</v>
      </c>
      <c r="Q4744" t="s">
        <v>4609</v>
      </c>
      <c r="R4744" t="s">
        <v>2713</v>
      </c>
      <c r="S4744" t="s">
        <v>4391</v>
      </c>
      <c r="T4744">
        <v>36</v>
      </c>
    </row>
    <row r="4745" spans="1:20" x14ac:dyDescent="0.3">
      <c r="A4745" t="s">
        <v>4604</v>
      </c>
      <c r="B4745" t="str">
        <f>_xlfn.CONCAT(쿼리1[[#This Row],[주문번호]], "-", 쿼리1[[#This Row],[공정명]])</f>
        <v>20240909-1000166548-분단</v>
      </c>
      <c r="C4745">
        <v>4</v>
      </c>
      <c r="D4745" t="s">
        <v>196</v>
      </c>
      <c r="E4745" s="1">
        <v>45544</v>
      </c>
      <c r="F4745" s="1">
        <v>45555</v>
      </c>
      <c r="G4745" s="1">
        <v>45621</v>
      </c>
      <c r="H4745" s="1">
        <v>45656</v>
      </c>
      <c r="I4745" s="1">
        <v>45621</v>
      </c>
      <c r="J4745" t="s">
        <v>31</v>
      </c>
      <c r="K4745" t="s">
        <v>32</v>
      </c>
      <c r="L4745">
        <v>6000</v>
      </c>
      <c r="M4745">
        <v>0</v>
      </c>
      <c r="N4745">
        <v>66</v>
      </c>
      <c r="O4745" t="s">
        <v>4605</v>
      </c>
      <c r="P4745" t="s">
        <v>4606</v>
      </c>
      <c r="Q4745" t="s">
        <v>4607</v>
      </c>
      <c r="R4745" t="s">
        <v>2713</v>
      </c>
      <c r="S4745" t="s">
        <v>4391</v>
      </c>
      <c r="T4745">
        <v>36</v>
      </c>
    </row>
    <row r="4746" spans="1:20" x14ac:dyDescent="0.3">
      <c r="A4746" t="s">
        <v>4990</v>
      </c>
      <c r="B4746" t="str">
        <f>_xlfn.CONCAT(쿼리1[[#This Row],[주문번호]], "-", 쿼리1[[#This Row],[공정명]])</f>
        <v>20240925-1000163221-분단</v>
      </c>
      <c r="C4746">
        <v>4</v>
      </c>
      <c r="D4746" t="s">
        <v>196</v>
      </c>
      <c r="E4746" s="1">
        <v>45560</v>
      </c>
      <c r="F4746" s="1">
        <v>45572</v>
      </c>
      <c r="G4746" s="1">
        <v>45583</v>
      </c>
      <c r="H4746" s="1">
        <v>45656</v>
      </c>
      <c r="I4746" s="1">
        <v>45583</v>
      </c>
      <c r="J4746" t="s">
        <v>31</v>
      </c>
      <c r="K4746" t="s">
        <v>32</v>
      </c>
      <c r="L4746">
        <v>6000</v>
      </c>
      <c r="M4746">
        <v>6000</v>
      </c>
      <c r="N4746">
        <v>11</v>
      </c>
      <c r="O4746" t="s">
        <v>559</v>
      </c>
      <c r="P4746" t="s">
        <v>4991</v>
      </c>
      <c r="Q4746" t="s">
        <v>4992</v>
      </c>
      <c r="R4746" t="s">
        <v>571</v>
      </c>
      <c r="S4746" t="s">
        <v>4391</v>
      </c>
      <c r="T4746">
        <v>24</v>
      </c>
    </row>
    <row r="4747" spans="1:20" x14ac:dyDescent="0.3">
      <c r="A4747" t="s">
        <v>3054</v>
      </c>
      <c r="B4747" t="str">
        <f>_xlfn.CONCAT(쿼리1[[#This Row],[주문번호]], "-", 쿼리1[[#This Row],[공정명]])</f>
        <v>20241014-1000165165-분단</v>
      </c>
      <c r="C4747">
        <v>3</v>
      </c>
      <c r="D4747" t="s">
        <v>196</v>
      </c>
      <c r="E4747" s="1">
        <v>45579</v>
      </c>
      <c r="F4747" s="1">
        <v>45587</v>
      </c>
      <c r="G4747" s="1">
        <v>45586</v>
      </c>
      <c r="H4747" s="1">
        <v>45656</v>
      </c>
      <c r="I4747" s="1">
        <v>45590</v>
      </c>
      <c r="J4747" t="s">
        <v>31</v>
      </c>
      <c r="K4747" t="s">
        <v>39</v>
      </c>
      <c r="L4747">
        <v>12000</v>
      </c>
      <c r="M4747">
        <v>12000</v>
      </c>
      <c r="N4747">
        <v>-1</v>
      </c>
      <c r="O4747" t="s">
        <v>102</v>
      </c>
      <c r="P4747" t="s">
        <v>110</v>
      </c>
      <c r="Q4747" t="s">
        <v>111</v>
      </c>
      <c r="R4747" t="s">
        <v>26</v>
      </c>
      <c r="S4747" t="s">
        <v>4391</v>
      </c>
      <c r="T4747">
        <v>40000</v>
      </c>
    </row>
    <row r="4748" spans="1:20" x14ac:dyDescent="0.3">
      <c r="A4748" t="s">
        <v>4701</v>
      </c>
      <c r="B4748" t="str">
        <f>_xlfn.CONCAT(쿼리1[[#This Row],[주문번호]], "-", 쿼리1[[#This Row],[공정명]])</f>
        <v>20241115-1000154686-분단</v>
      </c>
      <c r="C4748">
        <v>4</v>
      </c>
      <c r="D4748" t="s">
        <v>196</v>
      </c>
      <c r="E4748" s="1">
        <v>45611</v>
      </c>
      <c r="F4748" s="1">
        <v>45623</v>
      </c>
      <c r="G4748" s="1">
        <v>45628</v>
      </c>
      <c r="H4748" s="1">
        <v>45656</v>
      </c>
      <c r="I4748" s="1">
        <v>45628</v>
      </c>
      <c r="J4748" t="s">
        <v>31</v>
      </c>
      <c r="K4748" t="s">
        <v>32</v>
      </c>
      <c r="L4748">
        <v>8000</v>
      </c>
      <c r="M4748">
        <v>8000</v>
      </c>
      <c r="N4748">
        <v>5</v>
      </c>
      <c r="O4748" t="s">
        <v>1533</v>
      </c>
      <c r="P4748" t="s">
        <v>3926</v>
      </c>
      <c r="Q4748" t="s">
        <v>3927</v>
      </c>
      <c r="R4748" t="s">
        <v>26</v>
      </c>
      <c r="S4748" t="s">
        <v>4391</v>
      </c>
      <c r="T4748">
        <v>32</v>
      </c>
    </row>
    <row r="4749" spans="1:20" x14ac:dyDescent="0.3">
      <c r="A4749" t="s">
        <v>2309</v>
      </c>
      <c r="B4749" t="str">
        <f>_xlfn.CONCAT(쿼리1[[#This Row],[주문번호]], "-", 쿼리1[[#This Row],[공정명]])</f>
        <v>20241210-1000157897-인쇄</v>
      </c>
      <c r="C4749">
        <v>2</v>
      </c>
      <c r="D4749" t="s">
        <v>328</v>
      </c>
      <c r="E4749" s="1">
        <v>45636</v>
      </c>
      <c r="F4749" s="1">
        <v>45639</v>
      </c>
      <c r="G4749" s="1"/>
      <c r="H4749" s="1">
        <v>45656</v>
      </c>
      <c r="I4749" s="1">
        <v>45654</v>
      </c>
      <c r="J4749" t="s">
        <v>31</v>
      </c>
      <c r="K4749" t="s">
        <v>22</v>
      </c>
      <c r="L4749">
        <v>6000</v>
      </c>
      <c r="O4749" t="s">
        <v>2310</v>
      </c>
      <c r="P4749" t="s">
        <v>2311</v>
      </c>
      <c r="Q4749" t="s">
        <v>2312</v>
      </c>
      <c r="R4749" t="s">
        <v>2313</v>
      </c>
      <c r="S4749" t="s">
        <v>4973</v>
      </c>
      <c r="T4749">
        <v>24000</v>
      </c>
    </row>
    <row r="4750" spans="1:20" x14ac:dyDescent="0.3">
      <c r="A4750" t="s">
        <v>4961</v>
      </c>
      <c r="B4750" t="str">
        <f>_xlfn.CONCAT(쿼리1[[#This Row],[주문번호]], "-", 쿼리1[[#This Row],[공정명]])</f>
        <v>20240910-1119P0113-인쇄</v>
      </c>
      <c r="C4750">
        <v>2</v>
      </c>
      <c r="D4750" t="s">
        <v>328</v>
      </c>
      <c r="E4750" s="1">
        <v>45545</v>
      </c>
      <c r="F4750" s="1">
        <v>45551</v>
      </c>
      <c r="G4750" s="1">
        <v>45559</v>
      </c>
      <c r="H4750" s="1">
        <v>45656</v>
      </c>
      <c r="I4750" s="1">
        <v>45575</v>
      </c>
      <c r="J4750" t="s">
        <v>31</v>
      </c>
      <c r="K4750" t="s">
        <v>32</v>
      </c>
      <c r="L4750">
        <v>6000</v>
      </c>
      <c r="M4750">
        <v>6000</v>
      </c>
      <c r="N4750">
        <v>8</v>
      </c>
      <c r="O4750" t="s">
        <v>91</v>
      </c>
      <c r="P4750" t="s">
        <v>291</v>
      </c>
      <c r="Q4750" t="s">
        <v>4962</v>
      </c>
      <c r="R4750" t="s">
        <v>4963</v>
      </c>
      <c r="S4750" t="s">
        <v>4973</v>
      </c>
      <c r="T4750">
        <v>171428</v>
      </c>
    </row>
    <row r="4751" spans="1:20" x14ac:dyDescent="0.3">
      <c r="A4751" t="s">
        <v>2031</v>
      </c>
      <c r="B4751" t="str">
        <f>_xlfn.CONCAT(쿼리1[[#This Row],[주문번호]], "-", 쿼리1[[#This Row],[공정명]])</f>
        <v>20241018-1000157447-인쇄</v>
      </c>
      <c r="C4751">
        <v>2</v>
      </c>
      <c r="D4751" t="s">
        <v>328</v>
      </c>
      <c r="E4751" s="1">
        <v>45583</v>
      </c>
      <c r="F4751" s="1">
        <v>45589</v>
      </c>
      <c r="G4751" s="1">
        <v>45584</v>
      </c>
      <c r="H4751" s="1">
        <v>45656</v>
      </c>
      <c r="I4751" s="1">
        <v>45595</v>
      </c>
      <c r="J4751" t="s">
        <v>31</v>
      </c>
      <c r="K4751" t="s">
        <v>39</v>
      </c>
      <c r="L4751">
        <v>6000</v>
      </c>
      <c r="M4751">
        <v>6000</v>
      </c>
      <c r="N4751">
        <v>-5</v>
      </c>
      <c r="O4751" t="s">
        <v>1403</v>
      </c>
      <c r="P4751" t="s">
        <v>2032</v>
      </c>
      <c r="Q4751" t="s">
        <v>2033</v>
      </c>
      <c r="R4751" t="s">
        <v>484</v>
      </c>
      <c r="S4751" t="s">
        <v>4973</v>
      </c>
      <c r="T4751">
        <v>18750</v>
      </c>
    </row>
    <row r="4752" spans="1:20" x14ac:dyDescent="0.3">
      <c r="A4752" t="s">
        <v>4681</v>
      </c>
      <c r="B4752" t="str">
        <f>_xlfn.CONCAT(쿼리1[[#This Row],[주문번호]], "-", 쿼리1[[#This Row],[공정명]])</f>
        <v>20241205-1000154176-인쇄</v>
      </c>
      <c r="C4752">
        <v>2</v>
      </c>
      <c r="D4752" t="s">
        <v>328</v>
      </c>
      <c r="E4752" s="1">
        <v>45631</v>
      </c>
      <c r="F4752" s="1">
        <v>45637</v>
      </c>
      <c r="G4752" s="1"/>
      <c r="H4752" s="1">
        <v>45656</v>
      </c>
      <c r="I4752" s="1">
        <v>45644</v>
      </c>
      <c r="J4752" t="s">
        <v>31</v>
      </c>
      <c r="K4752" t="s">
        <v>22</v>
      </c>
      <c r="L4752">
        <v>8000</v>
      </c>
      <c r="O4752" t="s">
        <v>1817</v>
      </c>
      <c r="P4752" t="s">
        <v>4682</v>
      </c>
      <c r="Q4752" t="s">
        <v>4683</v>
      </c>
      <c r="R4752" t="s">
        <v>4684</v>
      </c>
      <c r="S4752" t="s">
        <v>4973</v>
      </c>
      <c r="T4752">
        <v>24</v>
      </c>
    </row>
    <row r="4753" spans="1:20" x14ac:dyDescent="0.3">
      <c r="A4753" t="s">
        <v>2532</v>
      </c>
      <c r="B4753" t="str">
        <f>_xlfn.CONCAT(쿼리1[[#This Row],[주문번호]], "-", 쿼리1[[#This Row],[공정명]])</f>
        <v>20240910-1000151738-인쇄</v>
      </c>
      <c r="C4753">
        <v>2</v>
      </c>
      <c r="D4753" t="s">
        <v>328</v>
      </c>
      <c r="E4753" s="1">
        <v>45545</v>
      </c>
      <c r="F4753" s="1">
        <v>45551</v>
      </c>
      <c r="G4753" s="1">
        <v>45548</v>
      </c>
      <c r="H4753" s="1">
        <v>45656</v>
      </c>
      <c r="I4753" s="1">
        <v>45575</v>
      </c>
      <c r="J4753" t="s">
        <v>31</v>
      </c>
      <c r="K4753" t="s">
        <v>39</v>
      </c>
      <c r="L4753">
        <v>6000</v>
      </c>
      <c r="M4753">
        <v>6000</v>
      </c>
      <c r="N4753">
        <v>-3</v>
      </c>
      <c r="O4753" t="s">
        <v>91</v>
      </c>
      <c r="P4753" t="s">
        <v>2533</v>
      </c>
      <c r="Q4753" t="s">
        <v>2534</v>
      </c>
      <c r="R4753" t="s">
        <v>2535</v>
      </c>
      <c r="S4753" t="s">
        <v>4973</v>
      </c>
      <c r="T4753">
        <v>18181</v>
      </c>
    </row>
    <row r="4754" spans="1:20" x14ac:dyDescent="0.3">
      <c r="A4754" t="s">
        <v>4268</v>
      </c>
      <c r="B4754" t="str">
        <f>_xlfn.CONCAT(쿼리1[[#This Row],[주문번호]], "-", 쿼리1[[#This Row],[공정명]])</f>
        <v>20241119-1000151738-인쇄</v>
      </c>
      <c r="C4754">
        <v>2</v>
      </c>
      <c r="D4754" t="s">
        <v>328</v>
      </c>
      <c r="E4754" s="1">
        <v>45615</v>
      </c>
      <c r="F4754" s="1">
        <v>45621</v>
      </c>
      <c r="G4754" s="1">
        <v>45618</v>
      </c>
      <c r="H4754" s="1">
        <v>45656</v>
      </c>
      <c r="I4754" s="1">
        <v>45636</v>
      </c>
      <c r="J4754" t="s">
        <v>31</v>
      </c>
      <c r="K4754" t="s">
        <v>39</v>
      </c>
      <c r="L4754">
        <v>6000</v>
      </c>
      <c r="M4754">
        <v>6000</v>
      </c>
      <c r="N4754">
        <v>-3</v>
      </c>
      <c r="O4754" t="s">
        <v>91</v>
      </c>
      <c r="P4754" t="s">
        <v>2533</v>
      </c>
      <c r="Q4754" t="s">
        <v>2534</v>
      </c>
      <c r="R4754" t="s">
        <v>2535</v>
      </c>
      <c r="S4754" t="s">
        <v>4973</v>
      </c>
      <c r="T4754">
        <v>18181</v>
      </c>
    </row>
    <row r="4755" spans="1:20" x14ac:dyDescent="0.3">
      <c r="A4755" t="s">
        <v>3246</v>
      </c>
      <c r="B4755" t="str">
        <f>_xlfn.CONCAT(쿼리1[[#This Row],[주문번호]], "-", 쿼리1[[#This Row],[공정명]])</f>
        <v>20241219-1000170044-인쇄</v>
      </c>
      <c r="C4755">
        <v>2</v>
      </c>
      <c r="D4755" t="s">
        <v>328</v>
      </c>
      <c r="E4755" s="1">
        <v>45645</v>
      </c>
      <c r="F4755" s="1">
        <v>45652</v>
      </c>
      <c r="G4755" s="1"/>
      <c r="H4755" s="1">
        <v>45656</v>
      </c>
      <c r="I4755" s="1"/>
      <c r="J4755" t="s">
        <v>21</v>
      </c>
      <c r="K4755" t="s">
        <v>22</v>
      </c>
      <c r="L4755">
        <v>6000</v>
      </c>
      <c r="O4755" t="s">
        <v>3247</v>
      </c>
      <c r="P4755" t="s">
        <v>3248</v>
      </c>
      <c r="Q4755" t="s">
        <v>3249</v>
      </c>
      <c r="R4755" t="s">
        <v>43</v>
      </c>
      <c r="S4755" t="s">
        <v>4973</v>
      </c>
      <c r="T4755">
        <v>80000</v>
      </c>
    </row>
    <row r="4756" spans="1:20" x14ac:dyDescent="0.3">
      <c r="A4756" t="s">
        <v>3885</v>
      </c>
      <c r="B4756" t="str">
        <f>_xlfn.CONCAT(쿼리1[[#This Row],[주문번호]], "-", 쿼리1[[#This Row],[공정명]])</f>
        <v>20241119-1000156330-인쇄</v>
      </c>
      <c r="C4756">
        <v>2</v>
      </c>
      <c r="D4756" t="s">
        <v>328</v>
      </c>
      <c r="E4756" s="1">
        <v>45615</v>
      </c>
      <c r="F4756" s="1">
        <v>45621</v>
      </c>
      <c r="G4756" s="1">
        <v>45618</v>
      </c>
      <c r="H4756" s="1">
        <v>45656</v>
      </c>
      <c r="I4756" s="1">
        <v>45636</v>
      </c>
      <c r="J4756" t="s">
        <v>31</v>
      </c>
      <c r="K4756" t="s">
        <v>39</v>
      </c>
      <c r="L4756">
        <v>6000</v>
      </c>
      <c r="M4756">
        <v>6000</v>
      </c>
      <c r="N4756">
        <v>-3</v>
      </c>
      <c r="O4756" t="s">
        <v>693</v>
      </c>
      <c r="P4756" t="s">
        <v>3886</v>
      </c>
      <c r="Q4756" t="s">
        <v>3887</v>
      </c>
      <c r="R4756" t="s">
        <v>539</v>
      </c>
      <c r="S4756" t="s">
        <v>4973</v>
      </c>
      <c r="T4756">
        <v>24000</v>
      </c>
    </row>
    <row r="4757" spans="1:20" x14ac:dyDescent="0.3">
      <c r="A4757" t="s">
        <v>116</v>
      </c>
      <c r="B4757" t="str">
        <f>_xlfn.CONCAT(쿼리1[[#This Row],[주문번호]], "-", 쿼리1[[#This Row],[공정명]])</f>
        <v>20241025-1000167587-인쇄</v>
      </c>
      <c r="C4757">
        <v>2</v>
      </c>
      <c r="D4757" t="s">
        <v>328</v>
      </c>
      <c r="E4757" s="1">
        <v>45590</v>
      </c>
      <c r="F4757" s="1">
        <v>45596</v>
      </c>
      <c r="G4757" s="1">
        <v>45590</v>
      </c>
      <c r="H4757" s="1">
        <v>45656</v>
      </c>
      <c r="I4757" s="1">
        <v>45603</v>
      </c>
      <c r="J4757" t="s">
        <v>31</v>
      </c>
      <c r="K4757" t="s">
        <v>39</v>
      </c>
      <c r="L4757">
        <v>6000</v>
      </c>
      <c r="M4757">
        <v>6000</v>
      </c>
      <c r="N4757">
        <v>-6</v>
      </c>
      <c r="O4757" t="s">
        <v>117</v>
      </c>
      <c r="P4757" t="s">
        <v>118</v>
      </c>
      <c r="Q4757" t="s">
        <v>119</v>
      </c>
      <c r="R4757" t="s">
        <v>120</v>
      </c>
      <c r="S4757" t="s">
        <v>4973</v>
      </c>
      <c r="T4757">
        <v>37500</v>
      </c>
    </row>
    <row r="4758" spans="1:20" x14ac:dyDescent="0.3">
      <c r="A4758" t="s">
        <v>4993</v>
      </c>
      <c r="B4758" t="str">
        <f>_xlfn.CONCAT(쿼리1[[#This Row],[주문번호]], "-", 쿼리1[[#This Row],[공정명]])</f>
        <v>20241031-1000149729-인쇄</v>
      </c>
      <c r="C4758">
        <v>2</v>
      </c>
      <c r="D4758" t="s">
        <v>328</v>
      </c>
      <c r="E4758" s="1">
        <v>45596</v>
      </c>
      <c r="F4758" s="1">
        <v>45602</v>
      </c>
      <c r="G4758" s="1">
        <v>45618</v>
      </c>
      <c r="H4758" s="1">
        <v>45656</v>
      </c>
      <c r="I4758" s="1">
        <v>45618</v>
      </c>
      <c r="J4758" t="s">
        <v>31</v>
      </c>
      <c r="K4758" t="s">
        <v>32</v>
      </c>
      <c r="L4758">
        <v>6000</v>
      </c>
      <c r="M4758">
        <v>6000</v>
      </c>
      <c r="N4758">
        <v>16</v>
      </c>
      <c r="O4758" t="s">
        <v>536</v>
      </c>
      <c r="P4758" t="s">
        <v>4994</v>
      </c>
      <c r="Q4758" t="s">
        <v>4995</v>
      </c>
      <c r="R4758" t="s">
        <v>758</v>
      </c>
      <c r="S4758" t="s">
        <v>4973</v>
      </c>
      <c r="T4758">
        <v>12</v>
      </c>
    </row>
    <row r="4759" spans="1:20" x14ac:dyDescent="0.3">
      <c r="A4759" t="s">
        <v>4816</v>
      </c>
      <c r="B4759" t="str">
        <f>_xlfn.CONCAT(쿼리1[[#This Row],[주문번호]], "-", 쿼리1[[#This Row],[공정명]])</f>
        <v>20241218-1000138860-인쇄</v>
      </c>
      <c r="C4759">
        <v>2</v>
      </c>
      <c r="D4759" t="s">
        <v>328</v>
      </c>
      <c r="E4759" s="1">
        <v>45644</v>
      </c>
      <c r="F4759" s="1">
        <v>45650</v>
      </c>
      <c r="G4759" s="1"/>
      <c r="H4759" s="1">
        <v>45656</v>
      </c>
      <c r="I4759" s="1"/>
      <c r="J4759" t="s">
        <v>21</v>
      </c>
      <c r="K4759" t="s">
        <v>22</v>
      </c>
      <c r="L4759">
        <v>6000</v>
      </c>
      <c r="O4759" t="s">
        <v>559</v>
      </c>
      <c r="P4759" t="s">
        <v>4817</v>
      </c>
      <c r="Q4759" t="s">
        <v>4818</v>
      </c>
      <c r="R4759" t="s">
        <v>4819</v>
      </c>
      <c r="S4759" t="s">
        <v>4973</v>
      </c>
      <c r="T4759">
        <v>24</v>
      </c>
    </row>
    <row r="4760" spans="1:20" x14ac:dyDescent="0.3">
      <c r="A4760" t="s">
        <v>4996</v>
      </c>
      <c r="B4760" t="str">
        <f>_xlfn.CONCAT(쿼리1[[#This Row],[주문번호]], "-", 쿼리1[[#This Row],[공정명]])</f>
        <v>20240906-1000138860-인쇄</v>
      </c>
      <c r="C4760">
        <v>2</v>
      </c>
      <c r="D4760" t="s">
        <v>328</v>
      </c>
      <c r="E4760" s="1">
        <v>45541</v>
      </c>
      <c r="F4760" s="1">
        <v>45547</v>
      </c>
      <c r="G4760" s="1">
        <v>45545</v>
      </c>
      <c r="H4760" s="1">
        <v>45656</v>
      </c>
      <c r="I4760" s="1">
        <v>45560</v>
      </c>
      <c r="J4760" t="s">
        <v>31</v>
      </c>
      <c r="K4760" t="s">
        <v>39</v>
      </c>
      <c r="L4760">
        <v>6000</v>
      </c>
      <c r="M4760">
        <v>6000</v>
      </c>
      <c r="N4760">
        <v>-2</v>
      </c>
      <c r="O4760" t="s">
        <v>559</v>
      </c>
      <c r="P4760" t="s">
        <v>4817</v>
      </c>
      <c r="Q4760" t="s">
        <v>4818</v>
      </c>
      <c r="R4760" t="s">
        <v>4819</v>
      </c>
      <c r="S4760" t="s">
        <v>4973</v>
      </c>
      <c r="T4760">
        <v>24</v>
      </c>
    </row>
    <row r="4761" spans="1:20" x14ac:dyDescent="0.3">
      <c r="A4761" t="s">
        <v>935</v>
      </c>
      <c r="B4761" t="str">
        <f>_xlfn.CONCAT(쿼리1[[#This Row],[주문번호]], "-", 쿼리1[[#This Row],[공정명]])</f>
        <v>20241219-1218P0346-인쇄</v>
      </c>
      <c r="C4761">
        <v>2</v>
      </c>
      <c r="D4761" t="s">
        <v>328</v>
      </c>
      <c r="E4761" s="1">
        <v>45645</v>
      </c>
      <c r="F4761" s="1">
        <v>45651</v>
      </c>
      <c r="G4761" s="1"/>
      <c r="H4761" s="1">
        <v>45656</v>
      </c>
      <c r="I4761" s="1"/>
      <c r="J4761" t="s">
        <v>21</v>
      </c>
      <c r="K4761" t="s">
        <v>22</v>
      </c>
      <c r="L4761">
        <v>16000</v>
      </c>
      <c r="O4761" t="s">
        <v>936</v>
      </c>
      <c r="P4761" t="s">
        <v>937</v>
      </c>
      <c r="Q4761" t="s">
        <v>938</v>
      </c>
      <c r="R4761" t="s">
        <v>939</v>
      </c>
      <c r="S4761" t="s">
        <v>4973</v>
      </c>
      <c r="T4761">
        <v>51612</v>
      </c>
    </row>
    <row r="4762" spans="1:20" x14ac:dyDescent="0.3">
      <c r="A4762" t="s">
        <v>3372</v>
      </c>
      <c r="B4762" t="str">
        <f>_xlfn.CONCAT(쿼리1[[#This Row],[주문번호]], "-", 쿼리1[[#This Row],[공정명]])</f>
        <v>20241223-1000149225-인쇄</v>
      </c>
      <c r="C4762">
        <v>2</v>
      </c>
      <c r="D4762" t="s">
        <v>328</v>
      </c>
      <c r="E4762" s="1">
        <v>45649</v>
      </c>
      <c r="F4762" s="1">
        <v>45656</v>
      </c>
      <c r="G4762" s="1"/>
      <c r="H4762" s="1">
        <v>45656</v>
      </c>
      <c r="I4762" s="1"/>
      <c r="J4762" t="s">
        <v>21</v>
      </c>
      <c r="K4762" t="s">
        <v>282</v>
      </c>
      <c r="L4762">
        <v>12000</v>
      </c>
      <c r="O4762" t="s">
        <v>455</v>
      </c>
      <c r="P4762" t="s">
        <v>456</v>
      </c>
      <c r="Q4762" t="s">
        <v>460</v>
      </c>
      <c r="R4762" t="s">
        <v>458</v>
      </c>
      <c r="S4762" t="s">
        <v>4973</v>
      </c>
      <c r="T4762">
        <v>19047</v>
      </c>
    </row>
    <row r="4763" spans="1:20" x14ac:dyDescent="0.3">
      <c r="A4763" t="s">
        <v>454</v>
      </c>
      <c r="B4763" t="str">
        <f>_xlfn.CONCAT(쿼리1[[#This Row],[주문번호]], "-", 쿼리1[[#This Row],[공정명]])</f>
        <v>20240924-1000162760-인쇄</v>
      </c>
      <c r="C4763">
        <v>2</v>
      </c>
      <c r="D4763" t="s">
        <v>328</v>
      </c>
      <c r="E4763" s="1">
        <v>45559</v>
      </c>
      <c r="F4763" s="1">
        <v>45566</v>
      </c>
      <c r="G4763" s="1">
        <v>45566</v>
      </c>
      <c r="H4763" s="1">
        <v>45656</v>
      </c>
      <c r="I4763" s="1">
        <v>45593</v>
      </c>
      <c r="J4763" t="s">
        <v>31</v>
      </c>
      <c r="K4763" t="s">
        <v>39</v>
      </c>
      <c r="L4763">
        <v>4000</v>
      </c>
      <c r="M4763">
        <v>4000</v>
      </c>
      <c r="N4763">
        <v>0</v>
      </c>
      <c r="O4763" t="s">
        <v>455</v>
      </c>
      <c r="P4763" t="s">
        <v>456</v>
      </c>
      <c r="Q4763" t="s">
        <v>457</v>
      </c>
      <c r="R4763" t="s">
        <v>458</v>
      </c>
      <c r="S4763" t="s">
        <v>4973</v>
      </c>
      <c r="T4763">
        <v>6349</v>
      </c>
    </row>
    <row r="4764" spans="1:20" x14ac:dyDescent="0.3">
      <c r="A4764" t="s">
        <v>459</v>
      </c>
      <c r="B4764" t="str">
        <f>_xlfn.CONCAT(쿼리1[[#This Row],[주문번호]], "-", 쿼리1[[#This Row],[공정명]])</f>
        <v>20240924-1000149225-인쇄</v>
      </c>
      <c r="C4764">
        <v>2</v>
      </c>
      <c r="D4764" t="s">
        <v>328</v>
      </c>
      <c r="E4764" s="1">
        <v>45559</v>
      </c>
      <c r="F4764" s="1">
        <v>45566</v>
      </c>
      <c r="G4764" s="1">
        <v>45570</v>
      </c>
      <c r="H4764" s="1">
        <v>45656</v>
      </c>
      <c r="I4764" s="1">
        <v>45593</v>
      </c>
      <c r="J4764" t="s">
        <v>31</v>
      </c>
      <c r="K4764" t="s">
        <v>32</v>
      </c>
      <c r="L4764">
        <v>14000</v>
      </c>
      <c r="M4764">
        <v>14000</v>
      </c>
      <c r="N4764">
        <v>4</v>
      </c>
      <c r="O4764" t="s">
        <v>455</v>
      </c>
      <c r="P4764" t="s">
        <v>456</v>
      </c>
      <c r="Q4764" t="s">
        <v>460</v>
      </c>
      <c r="R4764" t="s">
        <v>458</v>
      </c>
      <c r="S4764" t="s">
        <v>4973</v>
      </c>
      <c r="T4764">
        <v>22222</v>
      </c>
    </row>
    <row r="4765" spans="1:20" x14ac:dyDescent="0.3">
      <c r="A4765" t="s">
        <v>3390</v>
      </c>
      <c r="B4765" t="str">
        <f>_xlfn.CONCAT(쿼리1[[#This Row],[주문번호]], "-", 쿼리1[[#This Row],[공정명]])</f>
        <v>20241107-1000169579-합지</v>
      </c>
      <c r="C4765">
        <v>3</v>
      </c>
      <c r="D4765" t="s">
        <v>60</v>
      </c>
      <c r="E4765" s="1">
        <v>45603</v>
      </c>
      <c r="F4765" s="1">
        <v>45611</v>
      </c>
      <c r="G4765" s="1">
        <v>45618</v>
      </c>
      <c r="H4765" s="1">
        <v>45656</v>
      </c>
      <c r="I4765" s="1">
        <v>45622</v>
      </c>
      <c r="J4765" t="s">
        <v>31</v>
      </c>
      <c r="K4765" t="s">
        <v>32</v>
      </c>
      <c r="L4765">
        <v>6000</v>
      </c>
      <c r="M4765">
        <v>5920</v>
      </c>
      <c r="N4765">
        <v>7</v>
      </c>
      <c r="O4765" t="s">
        <v>1081</v>
      </c>
      <c r="P4765" t="s">
        <v>3391</v>
      </c>
      <c r="Q4765" t="s">
        <v>3392</v>
      </c>
      <c r="R4765" t="s">
        <v>3393</v>
      </c>
      <c r="S4765" t="s">
        <v>1967</v>
      </c>
      <c r="T4765">
        <v>33333</v>
      </c>
    </row>
    <row r="4766" spans="1:20" x14ac:dyDescent="0.3">
      <c r="A4766" t="s">
        <v>3390</v>
      </c>
      <c r="B4766" t="str">
        <f>_xlfn.CONCAT(쿼리1[[#This Row],[주문번호]], "-", 쿼리1[[#This Row],[공정명]])</f>
        <v>20241107-1000169579-합지</v>
      </c>
      <c r="C4766">
        <v>3</v>
      </c>
      <c r="D4766" t="s">
        <v>60</v>
      </c>
      <c r="E4766" s="1">
        <v>45603</v>
      </c>
      <c r="F4766" s="1">
        <v>45611</v>
      </c>
      <c r="G4766" s="1">
        <v>45618</v>
      </c>
      <c r="H4766" s="1">
        <v>45656</v>
      </c>
      <c r="I4766" s="1">
        <v>45622</v>
      </c>
      <c r="J4766" t="s">
        <v>31</v>
      </c>
      <c r="K4766" t="s">
        <v>32</v>
      </c>
      <c r="L4766">
        <v>6000</v>
      </c>
      <c r="M4766">
        <v>5920</v>
      </c>
      <c r="N4766">
        <v>7</v>
      </c>
      <c r="O4766" t="s">
        <v>1081</v>
      </c>
      <c r="P4766" t="s">
        <v>3391</v>
      </c>
      <c r="Q4766" t="s">
        <v>3392</v>
      </c>
      <c r="R4766" t="s">
        <v>3393</v>
      </c>
      <c r="S4766" t="s">
        <v>1967</v>
      </c>
      <c r="T4766">
        <v>33333</v>
      </c>
    </row>
    <row r="4767" spans="1:20" x14ac:dyDescent="0.3">
      <c r="A4767" t="s">
        <v>2614</v>
      </c>
      <c r="B4767" t="str">
        <f>_xlfn.CONCAT(쿼리1[[#This Row],[주문번호]], "-", 쿼리1[[#This Row],[공정명]])</f>
        <v>20241022-1219P0098-합지</v>
      </c>
      <c r="C4767">
        <v>3</v>
      </c>
      <c r="D4767" t="s">
        <v>60</v>
      </c>
      <c r="E4767" s="1">
        <v>45587</v>
      </c>
      <c r="F4767" s="1">
        <v>45595</v>
      </c>
      <c r="G4767" s="1">
        <v>45607</v>
      </c>
      <c r="H4767" s="1">
        <v>45656</v>
      </c>
      <c r="I4767" s="1">
        <v>45608</v>
      </c>
      <c r="J4767" t="s">
        <v>31</v>
      </c>
      <c r="K4767" t="s">
        <v>32</v>
      </c>
      <c r="L4767">
        <v>6000</v>
      </c>
      <c r="M4767">
        <v>6000</v>
      </c>
      <c r="N4767">
        <v>12</v>
      </c>
      <c r="O4767" t="s">
        <v>201</v>
      </c>
      <c r="P4767" t="s">
        <v>2615</v>
      </c>
      <c r="Q4767" t="s">
        <v>2616</v>
      </c>
      <c r="R4767" t="s">
        <v>2617</v>
      </c>
      <c r="S4767" t="s">
        <v>1967</v>
      </c>
      <c r="T4767">
        <v>40000</v>
      </c>
    </row>
    <row r="4768" spans="1:20" x14ac:dyDescent="0.3">
      <c r="A4768" t="s">
        <v>3394</v>
      </c>
      <c r="B4768" t="str">
        <f>_xlfn.CONCAT(쿼리1[[#This Row],[주문번호]], "-", 쿼리1[[#This Row],[공정명]])</f>
        <v>20241010-1219P0060-합지</v>
      </c>
      <c r="C4768">
        <v>3</v>
      </c>
      <c r="D4768" t="s">
        <v>60</v>
      </c>
      <c r="E4768" s="1">
        <v>45575</v>
      </c>
      <c r="F4768" s="1">
        <v>45583</v>
      </c>
      <c r="G4768" s="1">
        <v>45586</v>
      </c>
      <c r="H4768" s="1">
        <v>45656</v>
      </c>
      <c r="I4768" s="1">
        <v>45590</v>
      </c>
      <c r="J4768" t="s">
        <v>31</v>
      </c>
      <c r="K4768" t="s">
        <v>32</v>
      </c>
      <c r="L4768">
        <v>6000</v>
      </c>
      <c r="M4768">
        <v>5500</v>
      </c>
      <c r="N4768">
        <v>3</v>
      </c>
      <c r="O4768" t="s">
        <v>201</v>
      </c>
      <c r="P4768" t="s">
        <v>737</v>
      </c>
      <c r="Q4768" t="s">
        <v>3395</v>
      </c>
      <c r="R4768" t="s">
        <v>2617</v>
      </c>
      <c r="S4768" t="s">
        <v>1967</v>
      </c>
      <c r="T4768">
        <v>30000</v>
      </c>
    </row>
    <row r="4769" spans="1:20" x14ac:dyDescent="0.3">
      <c r="A4769" t="s">
        <v>3396</v>
      </c>
      <c r="B4769" t="str">
        <f>_xlfn.CONCAT(쿼리1[[#This Row],[주문번호]], "-", 쿼리1[[#This Row],[공정명]])</f>
        <v>20240906-1220P0091-합지</v>
      </c>
      <c r="C4769">
        <v>3</v>
      </c>
      <c r="D4769" t="s">
        <v>60</v>
      </c>
      <c r="E4769" s="1">
        <v>45541</v>
      </c>
      <c r="F4769" s="1">
        <v>45551</v>
      </c>
      <c r="G4769" s="1">
        <v>45559</v>
      </c>
      <c r="H4769" s="1">
        <v>45656</v>
      </c>
      <c r="I4769" s="1">
        <v>45575</v>
      </c>
      <c r="J4769" t="s">
        <v>31</v>
      </c>
      <c r="K4769" t="s">
        <v>32</v>
      </c>
      <c r="L4769">
        <v>6000</v>
      </c>
      <c r="M4769">
        <v>6000</v>
      </c>
      <c r="N4769">
        <v>8</v>
      </c>
      <c r="O4769" t="s">
        <v>201</v>
      </c>
      <c r="P4769" t="s">
        <v>2615</v>
      </c>
      <c r="Q4769" t="s">
        <v>3397</v>
      </c>
      <c r="R4769" t="s">
        <v>2617</v>
      </c>
      <c r="S4769" t="s">
        <v>1967</v>
      </c>
      <c r="T4769">
        <v>40000</v>
      </c>
    </row>
    <row r="4770" spans="1:20" x14ac:dyDescent="0.3">
      <c r="A4770" t="s">
        <v>3782</v>
      </c>
      <c r="B4770" t="str">
        <f>_xlfn.CONCAT(쿼리1[[#This Row],[주문번호]], "-", 쿼리1[[#This Row],[공정명]])</f>
        <v>20241002-1000169234-합지</v>
      </c>
      <c r="C4770">
        <v>3</v>
      </c>
      <c r="D4770" t="s">
        <v>60</v>
      </c>
      <c r="E4770" s="1">
        <v>45567</v>
      </c>
      <c r="F4770" s="1">
        <v>45576</v>
      </c>
      <c r="G4770" s="1">
        <v>45579</v>
      </c>
      <c r="H4770" s="1">
        <v>45656</v>
      </c>
      <c r="I4770" s="1">
        <v>45582</v>
      </c>
      <c r="J4770" t="s">
        <v>31</v>
      </c>
      <c r="K4770" t="s">
        <v>32</v>
      </c>
      <c r="L4770">
        <v>6000</v>
      </c>
      <c r="M4770">
        <v>5900</v>
      </c>
      <c r="N4770">
        <v>3</v>
      </c>
      <c r="O4770" t="s">
        <v>252</v>
      </c>
      <c r="P4770" t="s">
        <v>3783</v>
      </c>
      <c r="Q4770" t="s">
        <v>3784</v>
      </c>
      <c r="R4770" t="s">
        <v>3785</v>
      </c>
      <c r="S4770" t="s">
        <v>1967</v>
      </c>
      <c r="T4770">
        <v>30000</v>
      </c>
    </row>
    <row r="4771" spans="1:20" x14ac:dyDescent="0.3">
      <c r="A4771" t="s">
        <v>4388</v>
      </c>
      <c r="B4771" t="str">
        <f>_xlfn.CONCAT(쿼리1[[#This Row],[주문번호]], "-", 쿼리1[[#This Row],[공정명]])</f>
        <v>20240906-1000168973-합지</v>
      </c>
      <c r="C4771">
        <v>4</v>
      </c>
      <c r="D4771" t="s">
        <v>60</v>
      </c>
      <c r="E4771" s="1">
        <v>45541</v>
      </c>
      <c r="F4771" s="1">
        <v>45554</v>
      </c>
      <c r="G4771" s="1">
        <v>45557</v>
      </c>
      <c r="H4771" s="1">
        <v>45656</v>
      </c>
      <c r="I4771" s="1">
        <v>45557</v>
      </c>
      <c r="J4771" t="s">
        <v>31</v>
      </c>
      <c r="K4771" t="s">
        <v>32</v>
      </c>
      <c r="L4771">
        <v>3000</v>
      </c>
      <c r="M4771">
        <v>2800</v>
      </c>
      <c r="N4771">
        <v>3</v>
      </c>
      <c r="O4771" t="s">
        <v>1086</v>
      </c>
      <c r="P4771" t="s">
        <v>4389</v>
      </c>
      <c r="Q4771" t="s">
        <v>4390</v>
      </c>
      <c r="R4771" t="s">
        <v>2425</v>
      </c>
      <c r="S4771" t="s">
        <v>1967</v>
      </c>
      <c r="T4771">
        <v>48</v>
      </c>
    </row>
    <row r="4772" spans="1:20" x14ac:dyDescent="0.3">
      <c r="A4772" t="s">
        <v>4388</v>
      </c>
      <c r="B4772" t="str">
        <f>_xlfn.CONCAT(쿼리1[[#This Row],[주문번호]], "-", 쿼리1[[#This Row],[공정명]])</f>
        <v>20240906-1000168973-합지</v>
      </c>
      <c r="C4772">
        <v>4</v>
      </c>
      <c r="D4772" t="s">
        <v>60</v>
      </c>
      <c r="E4772" s="1">
        <v>45541</v>
      </c>
      <c r="F4772" s="1">
        <v>45554</v>
      </c>
      <c r="G4772" s="1">
        <v>45557</v>
      </c>
      <c r="H4772" s="1">
        <v>45656</v>
      </c>
      <c r="I4772" s="1">
        <v>45557</v>
      </c>
      <c r="J4772" t="s">
        <v>31</v>
      </c>
      <c r="K4772" t="s">
        <v>32</v>
      </c>
      <c r="L4772">
        <v>3000</v>
      </c>
      <c r="M4772">
        <v>2800</v>
      </c>
      <c r="N4772">
        <v>3</v>
      </c>
      <c r="O4772" t="s">
        <v>1086</v>
      </c>
      <c r="P4772" t="s">
        <v>4389</v>
      </c>
      <c r="Q4772" t="s">
        <v>4390</v>
      </c>
      <c r="R4772" t="s">
        <v>2425</v>
      </c>
      <c r="S4772" t="s">
        <v>1967</v>
      </c>
      <c r="T4772">
        <v>48</v>
      </c>
    </row>
    <row r="4773" spans="1:20" x14ac:dyDescent="0.3">
      <c r="A4773" t="s">
        <v>4388</v>
      </c>
      <c r="B4773" t="str">
        <f>_xlfn.CONCAT(쿼리1[[#This Row],[주문번호]], "-", 쿼리1[[#This Row],[공정명]])</f>
        <v>20240906-1000168973-합지</v>
      </c>
      <c r="C4773">
        <v>4</v>
      </c>
      <c r="D4773" t="s">
        <v>60</v>
      </c>
      <c r="E4773" s="1">
        <v>45541</v>
      </c>
      <c r="F4773" s="1">
        <v>45554</v>
      </c>
      <c r="G4773" s="1">
        <v>45557</v>
      </c>
      <c r="H4773" s="1">
        <v>45656</v>
      </c>
      <c r="I4773" s="1">
        <v>45557</v>
      </c>
      <c r="J4773" t="s">
        <v>31</v>
      </c>
      <c r="K4773" t="s">
        <v>32</v>
      </c>
      <c r="L4773">
        <v>3000</v>
      </c>
      <c r="M4773">
        <v>2800</v>
      </c>
      <c r="N4773">
        <v>3</v>
      </c>
      <c r="O4773" t="s">
        <v>1086</v>
      </c>
      <c r="P4773" t="s">
        <v>4389</v>
      </c>
      <c r="Q4773" t="s">
        <v>4390</v>
      </c>
      <c r="R4773" t="s">
        <v>2425</v>
      </c>
      <c r="S4773" t="s">
        <v>1967</v>
      </c>
      <c r="T4773">
        <v>48</v>
      </c>
    </row>
    <row r="4774" spans="1:20" x14ac:dyDescent="0.3">
      <c r="A4774" t="s">
        <v>4388</v>
      </c>
      <c r="B4774" t="str">
        <f>_xlfn.CONCAT(쿼리1[[#This Row],[주문번호]], "-", 쿼리1[[#This Row],[공정명]])</f>
        <v>20240906-1000168973-합지</v>
      </c>
      <c r="C4774">
        <v>4</v>
      </c>
      <c r="D4774" t="s">
        <v>60</v>
      </c>
      <c r="E4774" s="1">
        <v>45541</v>
      </c>
      <c r="F4774" s="1">
        <v>45554</v>
      </c>
      <c r="G4774" s="1">
        <v>45557</v>
      </c>
      <c r="H4774" s="1">
        <v>45656</v>
      </c>
      <c r="I4774" s="1">
        <v>45557</v>
      </c>
      <c r="J4774" t="s">
        <v>31</v>
      </c>
      <c r="K4774" t="s">
        <v>32</v>
      </c>
      <c r="L4774">
        <v>3000</v>
      </c>
      <c r="M4774">
        <v>2800</v>
      </c>
      <c r="N4774">
        <v>3</v>
      </c>
      <c r="O4774" t="s">
        <v>1086</v>
      </c>
      <c r="P4774" t="s">
        <v>4389</v>
      </c>
      <c r="Q4774" t="s">
        <v>4390</v>
      </c>
      <c r="R4774" t="s">
        <v>2425</v>
      </c>
      <c r="S4774" t="s">
        <v>1967</v>
      </c>
      <c r="T4774">
        <v>48</v>
      </c>
    </row>
    <row r="4775" spans="1:20" x14ac:dyDescent="0.3">
      <c r="A4775" t="s">
        <v>4388</v>
      </c>
      <c r="B4775" t="str">
        <f>_xlfn.CONCAT(쿼리1[[#This Row],[주문번호]], "-", 쿼리1[[#This Row],[공정명]])</f>
        <v>20240906-1000168973-분단</v>
      </c>
      <c r="C4775">
        <v>5</v>
      </c>
      <c r="D4775" t="s">
        <v>196</v>
      </c>
      <c r="E4775" s="1">
        <v>45541</v>
      </c>
      <c r="F4775" s="1">
        <v>45555</v>
      </c>
      <c r="G4775" s="1"/>
      <c r="H4775" s="1">
        <v>45656</v>
      </c>
      <c r="I4775" s="1">
        <v>45557</v>
      </c>
      <c r="J4775" t="s">
        <v>21</v>
      </c>
      <c r="K4775" t="s">
        <v>22</v>
      </c>
      <c r="L4775">
        <v>3000</v>
      </c>
      <c r="O4775" t="s">
        <v>1086</v>
      </c>
      <c r="P4775" t="s">
        <v>4389</v>
      </c>
      <c r="Q4775" t="s">
        <v>4390</v>
      </c>
      <c r="R4775" t="s">
        <v>2425</v>
      </c>
      <c r="S4775" t="s">
        <v>1967</v>
      </c>
      <c r="T4775">
        <v>48</v>
      </c>
    </row>
    <row r="4776" spans="1:20" x14ac:dyDescent="0.3">
      <c r="A4776" t="s">
        <v>2475</v>
      </c>
      <c r="B4776" t="str">
        <f>_xlfn.CONCAT(쿼리1[[#This Row],[주문번호]], "-", 쿼리1[[#This Row],[공정명]])</f>
        <v>20240906-1000155632-합지</v>
      </c>
      <c r="C4776">
        <v>3</v>
      </c>
      <c r="D4776" t="s">
        <v>60</v>
      </c>
      <c r="E4776" s="1">
        <v>45541</v>
      </c>
      <c r="F4776" s="1">
        <v>45551</v>
      </c>
      <c r="G4776" s="1">
        <v>45546</v>
      </c>
      <c r="H4776" s="1">
        <v>45656</v>
      </c>
      <c r="I4776" s="1">
        <v>45546</v>
      </c>
      <c r="J4776" t="s">
        <v>31</v>
      </c>
      <c r="K4776" t="s">
        <v>39</v>
      </c>
      <c r="L4776">
        <v>4000</v>
      </c>
      <c r="M4776">
        <v>4000</v>
      </c>
      <c r="N4776">
        <v>-5</v>
      </c>
      <c r="O4776" t="s">
        <v>141</v>
      </c>
      <c r="P4776" t="s">
        <v>142</v>
      </c>
      <c r="Q4776" t="s">
        <v>2476</v>
      </c>
      <c r="R4776" t="s">
        <v>2474</v>
      </c>
      <c r="S4776" t="s">
        <v>1967</v>
      </c>
      <c r="T4776">
        <v>53333</v>
      </c>
    </row>
    <row r="4777" spans="1:20" x14ac:dyDescent="0.3">
      <c r="A4777" t="s">
        <v>2475</v>
      </c>
      <c r="B4777" t="str">
        <f>_xlfn.CONCAT(쿼리1[[#This Row],[주문번호]], "-", 쿼리1[[#This Row],[공정명]])</f>
        <v>20240906-1000155632-분단</v>
      </c>
      <c r="C4777">
        <v>4</v>
      </c>
      <c r="D4777" t="s">
        <v>196</v>
      </c>
      <c r="E4777" s="1">
        <v>45541</v>
      </c>
      <c r="F4777" s="1">
        <v>45552</v>
      </c>
      <c r="G4777" s="1"/>
      <c r="H4777" s="1">
        <v>45656</v>
      </c>
      <c r="I4777" s="1">
        <v>45546</v>
      </c>
      <c r="J4777" t="s">
        <v>31</v>
      </c>
      <c r="K4777" t="s">
        <v>22</v>
      </c>
      <c r="L4777">
        <v>4000</v>
      </c>
      <c r="O4777" t="s">
        <v>141</v>
      </c>
      <c r="P4777" t="s">
        <v>142</v>
      </c>
      <c r="Q4777" t="s">
        <v>2476</v>
      </c>
      <c r="R4777" t="s">
        <v>2474</v>
      </c>
      <c r="S4777" t="s">
        <v>1967</v>
      </c>
      <c r="T4777">
        <v>53333</v>
      </c>
    </row>
    <row r="4778" spans="1:20" x14ac:dyDescent="0.3">
      <c r="A4778" t="s">
        <v>2646</v>
      </c>
      <c r="B4778" t="str">
        <f>_xlfn.CONCAT(쿼리1[[#This Row],[주문번호]], "-", 쿼리1[[#This Row],[공정명]])</f>
        <v>20241112-1000160909-합지</v>
      </c>
      <c r="C4778">
        <v>1</v>
      </c>
      <c r="D4778" t="s">
        <v>60</v>
      </c>
      <c r="E4778" s="1">
        <v>45608</v>
      </c>
      <c r="F4778" s="1">
        <v>45616</v>
      </c>
      <c r="G4778" s="1">
        <v>45616</v>
      </c>
      <c r="H4778" s="1">
        <v>45656</v>
      </c>
      <c r="I4778" s="1">
        <v>45616</v>
      </c>
      <c r="J4778" t="s">
        <v>31</v>
      </c>
      <c r="K4778" t="s">
        <v>39</v>
      </c>
      <c r="L4778">
        <v>6000</v>
      </c>
      <c r="M4778">
        <v>6000</v>
      </c>
      <c r="N4778">
        <v>0</v>
      </c>
      <c r="O4778" t="s">
        <v>2319</v>
      </c>
      <c r="P4778" t="s">
        <v>2647</v>
      </c>
      <c r="Q4778" t="s">
        <v>42</v>
      </c>
      <c r="R4778" t="s">
        <v>2648</v>
      </c>
      <c r="S4778" t="s">
        <v>1967</v>
      </c>
      <c r="T4778">
        <v>26086</v>
      </c>
    </row>
    <row r="4779" spans="1:20" x14ac:dyDescent="0.3">
      <c r="A4779" t="s">
        <v>54</v>
      </c>
      <c r="B4779" t="str">
        <f>_xlfn.CONCAT(쿼리1[[#This Row],[주문번호]], "-", 쿼리1[[#This Row],[공정명]])</f>
        <v>20241119-1220P0312-합지</v>
      </c>
      <c r="C4779">
        <v>3</v>
      </c>
      <c r="D4779" t="s">
        <v>60</v>
      </c>
      <c r="E4779" s="1">
        <v>45615</v>
      </c>
      <c r="F4779" s="1">
        <v>45624</v>
      </c>
      <c r="G4779" s="1">
        <v>45628</v>
      </c>
      <c r="H4779" s="1">
        <v>45656</v>
      </c>
      <c r="I4779" s="1">
        <v>45631</v>
      </c>
      <c r="J4779" t="s">
        <v>31</v>
      </c>
      <c r="K4779" t="s">
        <v>32</v>
      </c>
      <c r="L4779">
        <v>6000</v>
      </c>
      <c r="M4779">
        <v>6000</v>
      </c>
      <c r="N4779">
        <v>4</v>
      </c>
      <c r="O4779" t="s">
        <v>55</v>
      </c>
      <c r="P4779" t="s">
        <v>56</v>
      </c>
      <c r="Q4779" t="s">
        <v>57</v>
      </c>
      <c r="R4779" t="s">
        <v>58</v>
      </c>
      <c r="S4779" t="s">
        <v>1967</v>
      </c>
      <c r="T4779">
        <v>14285</v>
      </c>
    </row>
    <row r="4780" spans="1:20" x14ac:dyDescent="0.3">
      <c r="A4780" t="s">
        <v>54</v>
      </c>
      <c r="B4780" t="str">
        <f>_xlfn.CONCAT(쿼리1[[#This Row],[주문번호]], "-", 쿼리1[[#This Row],[공정명]])</f>
        <v>20241119-1220P0312-합지</v>
      </c>
      <c r="C4780">
        <v>3</v>
      </c>
      <c r="D4780" t="s">
        <v>60</v>
      </c>
      <c r="E4780" s="1">
        <v>45615</v>
      </c>
      <c r="F4780" s="1">
        <v>45624</v>
      </c>
      <c r="G4780" s="1">
        <v>45628</v>
      </c>
      <c r="H4780" s="1">
        <v>45656</v>
      </c>
      <c r="I4780" s="1">
        <v>45631</v>
      </c>
      <c r="J4780" t="s">
        <v>31</v>
      </c>
      <c r="K4780" t="s">
        <v>32</v>
      </c>
      <c r="L4780">
        <v>6000</v>
      </c>
      <c r="M4780">
        <v>6000</v>
      </c>
      <c r="N4780">
        <v>4</v>
      </c>
      <c r="O4780" t="s">
        <v>55</v>
      </c>
      <c r="P4780" t="s">
        <v>56</v>
      </c>
      <c r="Q4780" t="s">
        <v>57</v>
      </c>
      <c r="R4780" t="s">
        <v>58</v>
      </c>
      <c r="S4780" t="s">
        <v>1967</v>
      </c>
      <c r="T4780">
        <v>14285</v>
      </c>
    </row>
    <row r="4781" spans="1:20" x14ac:dyDescent="0.3">
      <c r="A4781" t="s">
        <v>54</v>
      </c>
      <c r="B4781" t="str">
        <f>_xlfn.CONCAT(쿼리1[[#This Row],[주문번호]], "-", 쿼리1[[#This Row],[공정명]])</f>
        <v>20241119-1220P0312-분단</v>
      </c>
      <c r="C4781">
        <v>4</v>
      </c>
      <c r="D4781" t="s">
        <v>196</v>
      </c>
      <c r="E4781" s="1">
        <v>45615</v>
      </c>
      <c r="F4781" s="1">
        <v>45625</v>
      </c>
      <c r="G4781" s="1">
        <v>45628</v>
      </c>
      <c r="H4781" s="1">
        <v>45656</v>
      </c>
      <c r="I4781" s="1">
        <v>45631</v>
      </c>
      <c r="J4781" t="s">
        <v>31</v>
      </c>
      <c r="K4781" t="s">
        <v>32</v>
      </c>
      <c r="L4781">
        <v>6000</v>
      </c>
      <c r="M4781">
        <v>6000</v>
      </c>
      <c r="N4781">
        <v>3</v>
      </c>
      <c r="O4781" t="s">
        <v>55</v>
      </c>
      <c r="P4781" t="s">
        <v>56</v>
      </c>
      <c r="Q4781" t="s">
        <v>57</v>
      </c>
      <c r="R4781" t="s">
        <v>58</v>
      </c>
      <c r="S4781" t="s">
        <v>1967</v>
      </c>
      <c r="T4781">
        <v>14285</v>
      </c>
    </row>
    <row r="4782" spans="1:20" x14ac:dyDescent="0.3">
      <c r="A4782" t="s">
        <v>2019</v>
      </c>
      <c r="B4782" t="str">
        <f>_xlfn.CONCAT(쿼리1[[#This Row],[주문번호]], "-", 쿼리1[[#This Row],[공정명]])</f>
        <v>20241126-1619N0040-합지</v>
      </c>
      <c r="C4782">
        <v>1</v>
      </c>
      <c r="D4782" t="s">
        <v>60</v>
      </c>
      <c r="E4782" s="1">
        <v>45622</v>
      </c>
      <c r="F4782" s="1">
        <v>45631</v>
      </c>
      <c r="G4782" s="1">
        <v>45629</v>
      </c>
      <c r="H4782" s="1">
        <v>45656</v>
      </c>
      <c r="I4782" s="1">
        <v>45633</v>
      </c>
      <c r="J4782" t="s">
        <v>31</v>
      </c>
      <c r="K4782" t="s">
        <v>39</v>
      </c>
      <c r="L4782">
        <v>12000</v>
      </c>
      <c r="M4782">
        <v>12000</v>
      </c>
      <c r="N4782">
        <v>-2</v>
      </c>
      <c r="O4782" t="s">
        <v>394</v>
      </c>
      <c r="P4782" t="s">
        <v>1032</v>
      </c>
      <c r="Q4782" t="s">
        <v>42</v>
      </c>
      <c r="R4782" t="s">
        <v>1035</v>
      </c>
      <c r="S4782" t="s">
        <v>3709</v>
      </c>
      <c r="T4782">
        <v>18461</v>
      </c>
    </row>
    <row r="4783" spans="1:20" x14ac:dyDescent="0.3">
      <c r="A4783" t="s">
        <v>2017</v>
      </c>
      <c r="B4783" t="str">
        <f>_xlfn.CONCAT(쿼리1[[#This Row],[주문번호]], "-", 쿼리1[[#This Row],[공정명]])</f>
        <v>20241126-131020-합지</v>
      </c>
      <c r="C4783">
        <v>1</v>
      </c>
      <c r="D4783" t="s">
        <v>60</v>
      </c>
      <c r="E4783" s="1">
        <v>45622</v>
      </c>
      <c r="F4783" s="1">
        <v>45631</v>
      </c>
      <c r="G4783" s="1">
        <v>45628</v>
      </c>
      <c r="H4783" s="1">
        <v>45656</v>
      </c>
      <c r="I4783" s="1">
        <v>45632</v>
      </c>
      <c r="J4783" t="s">
        <v>31</v>
      </c>
      <c r="K4783" t="s">
        <v>39</v>
      </c>
      <c r="L4783">
        <v>12000</v>
      </c>
      <c r="M4783">
        <v>12000</v>
      </c>
      <c r="N4783">
        <v>-3</v>
      </c>
      <c r="O4783" t="s">
        <v>394</v>
      </c>
      <c r="P4783" t="s">
        <v>1040</v>
      </c>
      <c r="Q4783" t="s">
        <v>42</v>
      </c>
      <c r="R4783" t="s">
        <v>1035</v>
      </c>
      <c r="S4783" t="s">
        <v>3709</v>
      </c>
      <c r="T4783">
        <v>18461</v>
      </c>
    </row>
    <row r="4784" spans="1:20" x14ac:dyDescent="0.3">
      <c r="A4784" t="s">
        <v>2016</v>
      </c>
      <c r="B4784" t="str">
        <f>_xlfn.CONCAT(쿼리1[[#This Row],[주문번호]], "-", 쿼리1[[#This Row],[공정명]])</f>
        <v>20241223-131020-합지</v>
      </c>
      <c r="C4784">
        <v>1</v>
      </c>
      <c r="D4784" t="s">
        <v>60</v>
      </c>
      <c r="E4784" s="1">
        <v>45649</v>
      </c>
      <c r="F4784" s="1">
        <v>45658</v>
      </c>
      <c r="G4784" s="1">
        <v>45653</v>
      </c>
      <c r="H4784" s="1">
        <v>45656</v>
      </c>
      <c r="I4784" s="1">
        <v>45653</v>
      </c>
      <c r="J4784" t="s">
        <v>31</v>
      </c>
      <c r="K4784" t="s">
        <v>39</v>
      </c>
      <c r="L4784">
        <v>18000</v>
      </c>
      <c r="M4784">
        <v>6000</v>
      </c>
      <c r="N4784">
        <v>-5</v>
      </c>
      <c r="O4784" t="s">
        <v>394</v>
      </c>
      <c r="P4784" t="s">
        <v>1040</v>
      </c>
      <c r="Q4784" t="s">
        <v>42</v>
      </c>
      <c r="R4784" t="s">
        <v>1035</v>
      </c>
      <c r="S4784" t="s">
        <v>3709</v>
      </c>
      <c r="T4784">
        <v>27692</v>
      </c>
    </row>
    <row r="4785" spans="1:20" x14ac:dyDescent="0.3">
      <c r="A4785" t="s">
        <v>2016</v>
      </c>
      <c r="B4785" t="str">
        <f>_xlfn.CONCAT(쿼리1[[#This Row],[주문번호]], "-", 쿼리1[[#This Row],[공정명]])</f>
        <v>20241223-131020-합지</v>
      </c>
      <c r="C4785">
        <v>1</v>
      </c>
      <c r="D4785" t="s">
        <v>60</v>
      </c>
      <c r="E4785" s="1">
        <v>45649</v>
      </c>
      <c r="F4785" s="1">
        <v>45658</v>
      </c>
      <c r="G4785" s="1">
        <v>45653</v>
      </c>
      <c r="H4785" s="1">
        <v>45656</v>
      </c>
      <c r="I4785" s="1">
        <v>45653</v>
      </c>
      <c r="J4785" t="s">
        <v>31</v>
      </c>
      <c r="K4785" t="s">
        <v>39</v>
      </c>
      <c r="L4785">
        <v>18000</v>
      </c>
      <c r="M4785">
        <v>12000</v>
      </c>
      <c r="N4785">
        <v>-5</v>
      </c>
      <c r="O4785" t="s">
        <v>394</v>
      </c>
      <c r="P4785" t="s">
        <v>1040</v>
      </c>
      <c r="Q4785" t="s">
        <v>42</v>
      </c>
      <c r="R4785" t="s">
        <v>1035</v>
      </c>
      <c r="S4785" t="s">
        <v>3709</v>
      </c>
      <c r="T4785">
        <v>27692</v>
      </c>
    </row>
    <row r="4786" spans="1:20" x14ac:dyDescent="0.3">
      <c r="A4786" t="s">
        <v>2015</v>
      </c>
      <c r="B4786" t="str">
        <f>_xlfn.CONCAT(쿼리1[[#This Row],[주문번호]], "-", 쿼리1[[#This Row],[공정명]])</f>
        <v>20241224-1619N0023-합지</v>
      </c>
      <c r="C4786">
        <v>1</v>
      </c>
      <c r="D4786" t="s">
        <v>60</v>
      </c>
      <c r="E4786" s="1">
        <v>45650</v>
      </c>
      <c r="F4786" s="1">
        <v>45659</v>
      </c>
      <c r="G4786" s="1">
        <v>45654</v>
      </c>
      <c r="H4786" s="1">
        <v>45656</v>
      </c>
      <c r="I4786" s="1">
        <v>45654</v>
      </c>
      <c r="J4786" t="s">
        <v>31</v>
      </c>
      <c r="K4786" t="s">
        <v>39</v>
      </c>
      <c r="L4786">
        <v>6000</v>
      </c>
      <c r="M4786">
        <v>6000</v>
      </c>
      <c r="N4786">
        <v>-5</v>
      </c>
      <c r="O4786" t="s">
        <v>394</v>
      </c>
      <c r="P4786" t="s">
        <v>596</v>
      </c>
      <c r="Q4786" t="s">
        <v>42</v>
      </c>
      <c r="R4786" t="s">
        <v>1035</v>
      </c>
      <c r="S4786" t="s">
        <v>3709</v>
      </c>
      <c r="T4786">
        <v>15000</v>
      </c>
    </row>
    <row r="4787" spans="1:20" x14ac:dyDescent="0.3">
      <c r="A4787" t="s">
        <v>1807</v>
      </c>
      <c r="B4787" t="str">
        <f>_xlfn.CONCAT(쿼리1[[#This Row],[주문번호]], "-", 쿼리1[[#This Row],[공정명]])</f>
        <v>20241024-131019-합지</v>
      </c>
      <c r="C4787">
        <v>1</v>
      </c>
      <c r="D4787" t="s">
        <v>60</v>
      </c>
      <c r="E4787" s="1">
        <v>45589</v>
      </c>
      <c r="F4787" s="1">
        <v>45600</v>
      </c>
      <c r="G4787" s="1">
        <v>45597</v>
      </c>
      <c r="H4787" s="1">
        <v>45656</v>
      </c>
      <c r="I4787" s="1">
        <v>45598</v>
      </c>
      <c r="J4787" t="s">
        <v>31</v>
      </c>
      <c r="K4787" t="s">
        <v>39</v>
      </c>
      <c r="L4787">
        <v>6000</v>
      </c>
      <c r="M4787">
        <v>6000</v>
      </c>
      <c r="N4787">
        <v>-3</v>
      </c>
      <c r="O4787" t="s">
        <v>394</v>
      </c>
      <c r="P4787" t="s">
        <v>1034</v>
      </c>
      <c r="Q4787" t="s">
        <v>42</v>
      </c>
      <c r="R4787" t="s">
        <v>1035</v>
      </c>
      <c r="S4787" t="s">
        <v>3709</v>
      </c>
      <c r="T4787">
        <v>9230</v>
      </c>
    </row>
    <row r="4788" spans="1:20" x14ac:dyDescent="0.3">
      <c r="A4788" t="s">
        <v>1810</v>
      </c>
      <c r="B4788" t="str">
        <f>_xlfn.CONCAT(쿼리1[[#This Row],[주문번호]], "-", 쿼리1[[#This Row],[공정명]])</f>
        <v>20241024-131020-합지</v>
      </c>
      <c r="C4788">
        <v>1</v>
      </c>
      <c r="D4788" t="s">
        <v>60</v>
      </c>
      <c r="E4788" s="1">
        <v>45589</v>
      </c>
      <c r="F4788" s="1">
        <v>45601</v>
      </c>
      <c r="G4788" s="1">
        <v>45597</v>
      </c>
      <c r="H4788" s="1">
        <v>45656</v>
      </c>
      <c r="I4788" s="1">
        <v>45600</v>
      </c>
      <c r="J4788" t="s">
        <v>31</v>
      </c>
      <c r="K4788" t="s">
        <v>39</v>
      </c>
      <c r="L4788">
        <v>12000</v>
      </c>
      <c r="M4788">
        <v>12000</v>
      </c>
      <c r="N4788">
        <v>-4</v>
      </c>
      <c r="O4788" t="s">
        <v>394</v>
      </c>
      <c r="P4788" t="s">
        <v>1040</v>
      </c>
      <c r="Q4788" t="s">
        <v>42</v>
      </c>
      <c r="R4788" t="s">
        <v>1035</v>
      </c>
      <c r="S4788" t="s">
        <v>3709</v>
      </c>
      <c r="T4788">
        <v>18461</v>
      </c>
    </row>
    <row r="4789" spans="1:20" x14ac:dyDescent="0.3">
      <c r="A4789" t="s">
        <v>2298</v>
      </c>
      <c r="B4789" t="str">
        <f>_xlfn.CONCAT(쿼리1[[#This Row],[주문번호]], "-", 쿼리1[[#This Row],[공정명]])</f>
        <v>20241106-131020-합지</v>
      </c>
      <c r="C4789">
        <v>1</v>
      </c>
      <c r="D4789" t="s">
        <v>60</v>
      </c>
      <c r="E4789" s="1">
        <v>45602</v>
      </c>
      <c r="F4789" s="1">
        <v>45611</v>
      </c>
      <c r="G4789" s="1">
        <v>45615</v>
      </c>
      <c r="H4789" s="1">
        <v>45656</v>
      </c>
      <c r="I4789" s="1">
        <v>45619</v>
      </c>
      <c r="J4789" t="s">
        <v>31</v>
      </c>
      <c r="K4789" t="s">
        <v>32</v>
      </c>
      <c r="L4789">
        <v>12000</v>
      </c>
      <c r="M4789">
        <v>12000</v>
      </c>
      <c r="N4789">
        <v>4</v>
      </c>
      <c r="O4789" t="s">
        <v>394</v>
      </c>
      <c r="P4789" t="s">
        <v>1040</v>
      </c>
      <c r="Q4789" t="s">
        <v>42</v>
      </c>
      <c r="R4789" t="s">
        <v>1035</v>
      </c>
      <c r="S4789" t="s">
        <v>3709</v>
      </c>
      <c r="T4789">
        <v>18461</v>
      </c>
    </row>
    <row r="4790" spans="1:20" x14ac:dyDescent="0.3">
      <c r="A4790" t="s">
        <v>4912</v>
      </c>
      <c r="B4790" t="str">
        <f>_xlfn.CONCAT(쿼리1[[#This Row],[주문번호]], "-", 쿼리1[[#This Row],[공정명]])</f>
        <v>20241223-1000139587-합지</v>
      </c>
      <c r="C4790">
        <v>1</v>
      </c>
      <c r="D4790" t="s">
        <v>60</v>
      </c>
      <c r="E4790" s="1">
        <v>45649</v>
      </c>
      <c r="F4790" s="1">
        <v>45658</v>
      </c>
      <c r="G4790" s="1">
        <v>45654</v>
      </c>
      <c r="H4790" s="1">
        <v>45656</v>
      </c>
      <c r="I4790" s="1">
        <v>45654</v>
      </c>
      <c r="J4790" t="s">
        <v>31</v>
      </c>
      <c r="K4790" t="s">
        <v>39</v>
      </c>
      <c r="L4790">
        <v>6000</v>
      </c>
      <c r="M4790">
        <v>5900</v>
      </c>
      <c r="N4790">
        <v>-4</v>
      </c>
      <c r="O4790" t="s">
        <v>394</v>
      </c>
      <c r="P4790" t="s">
        <v>3321</v>
      </c>
      <c r="Q4790" t="s">
        <v>4913</v>
      </c>
      <c r="R4790" t="s">
        <v>1035</v>
      </c>
      <c r="S4790" t="s">
        <v>3709</v>
      </c>
      <c r="T4790">
        <v>24000</v>
      </c>
    </row>
    <row r="4791" spans="1:20" x14ac:dyDescent="0.3">
      <c r="A4791" t="s">
        <v>4912</v>
      </c>
      <c r="B4791" t="str">
        <f>_xlfn.CONCAT(쿼리1[[#This Row],[주문번호]], "-", 쿼리1[[#This Row],[공정명]])</f>
        <v>20241223-1000139587-합지</v>
      </c>
      <c r="C4791">
        <v>1</v>
      </c>
      <c r="D4791" t="s">
        <v>60</v>
      </c>
      <c r="E4791" s="1">
        <v>45649</v>
      </c>
      <c r="F4791" s="1">
        <v>45658</v>
      </c>
      <c r="G4791" s="1">
        <v>45654</v>
      </c>
      <c r="H4791" s="1">
        <v>45656</v>
      </c>
      <c r="I4791" s="1">
        <v>45654</v>
      </c>
      <c r="J4791" t="s">
        <v>31</v>
      </c>
      <c r="K4791" t="s">
        <v>39</v>
      </c>
      <c r="L4791">
        <v>6000</v>
      </c>
      <c r="M4791">
        <v>6000</v>
      </c>
      <c r="N4791">
        <v>-4</v>
      </c>
      <c r="O4791" t="s">
        <v>394</v>
      </c>
      <c r="P4791" t="s">
        <v>3321</v>
      </c>
      <c r="Q4791" t="s">
        <v>4913</v>
      </c>
      <c r="R4791" t="s">
        <v>1035</v>
      </c>
      <c r="S4791" t="s">
        <v>3709</v>
      </c>
      <c r="T4791">
        <v>24000</v>
      </c>
    </row>
    <row r="4792" spans="1:20" x14ac:dyDescent="0.3">
      <c r="A4792" t="s">
        <v>4912</v>
      </c>
      <c r="B4792" t="str">
        <f>_xlfn.CONCAT(쿼리1[[#This Row],[주문번호]], "-", 쿼리1[[#This Row],[공정명]])</f>
        <v>20241223-1000139587-합지</v>
      </c>
      <c r="C4792">
        <v>1</v>
      </c>
      <c r="D4792" t="s">
        <v>60</v>
      </c>
      <c r="E4792" s="1">
        <v>45649</v>
      </c>
      <c r="F4792" s="1">
        <v>45658</v>
      </c>
      <c r="G4792" s="1">
        <v>45654</v>
      </c>
      <c r="H4792" s="1">
        <v>45656</v>
      </c>
      <c r="I4792" s="1">
        <v>45654</v>
      </c>
      <c r="J4792" t="s">
        <v>31</v>
      </c>
      <c r="K4792" t="s">
        <v>39</v>
      </c>
      <c r="L4792">
        <v>6000</v>
      </c>
      <c r="M4792">
        <v>5900</v>
      </c>
      <c r="N4792">
        <v>-4</v>
      </c>
      <c r="O4792" t="s">
        <v>394</v>
      </c>
      <c r="P4792" t="s">
        <v>3321</v>
      </c>
      <c r="Q4792" t="s">
        <v>4913</v>
      </c>
      <c r="R4792" t="s">
        <v>1035</v>
      </c>
      <c r="S4792" t="s">
        <v>3709</v>
      </c>
      <c r="T4792">
        <v>24000</v>
      </c>
    </row>
    <row r="4793" spans="1:20" x14ac:dyDescent="0.3">
      <c r="A4793" t="s">
        <v>4912</v>
      </c>
      <c r="B4793" t="str">
        <f>_xlfn.CONCAT(쿼리1[[#This Row],[주문번호]], "-", 쿼리1[[#This Row],[공정명]])</f>
        <v>20241223-1000139587-합지</v>
      </c>
      <c r="C4793">
        <v>1</v>
      </c>
      <c r="D4793" t="s">
        <v>60</v>
      </c>
      <c r="E4793" s="1">
        <v>45649</v>
      </c>
      <c r="F4793" s="1">
        <v>45658</v>
      </c>
      <c r="G4793" s="1">
        <v>45654</v>
      </c>
      <c r="H4793" s="1">
        <v>45656</v>
      </c>
      <c r="I4793" s="1">
        <v>45654</v>
      </c>
      <c r="J4793" t="s">
        <v>31</v>
      </c>
      <c r="K4793" t="s">
        <v>39</v>
      </c>
      <c r="L4793">
        <v>6000</v>
      </c>
      <c r="M4793">
        <v>6000</v>
      </c>
      <c r="N4793">
        <v>-4</v>
      </c>
      <c r="O4793" t="s">
        <v>394</v>
      </c>
      <c r="P4793" t="s">
        <v>3321</v>
      </c>
      <c r="Q4793" t="s">
        <v>4913</v>
      </c>
      <c r="R4793" t="s">
        <v>1035</v>
      </c>
      <c r="S4793" t="s">
        <v>3709</v>
      </c>
      <c r="T4793">
        <v>24000</v>
      </c>
    </row>
    <row r="4794" spans="1:20" x14ac:dyDescent="0.3">
      <c r="A4794" t="s">
        <v>4914</v>
      </c>
      <c r="B4794" t="str">
        <f>_xlfn.CONCAT(쿼리1[[#This Row],[주문번호]], "-", 쿼리1[[#This Row],[공정명]])</f>
        <v>20241106-1619N0015-합지</v>
      </c>
      <c r="C4794">
        <v>1</v>
      </c>
      <c r="D4794" t="s">
        <v>60</v>
      </c>
      <c r="E4794" s="1">
        <v>45602</v>
      </c>
      <c r="F4794" s="1">
        <v>45611</v>
      </c>
      <c r="G4794" s="1">
        <v>45623</v>
      </c>
      <c r="H4794" s="1">
        <v>45656</v>
      </c>
      <c r="I4794" s="1">
        <v>45628</v>
      </c>
      <c r="J4794" t="s">
        <v>31</v>
      </c>
      <c r="K4794" t="s">
        <v>32</v>
      </c>
      <c r="L4794">
        <v>6000</v>
      </c>
      <c r="M4794">
        <v>6000</v>
      </c>
      <c r="N4794">
        <v>12</v>
      </c>
      <c r="O4794" t="s">
        <v>91</v>
      </c>
      <c r="P4794" t="s">
        <v>4910</v>
      </c>
      <c r="Q4794" t="s">
        <v>42</v>
      </c>
      <c r="R4794" t="s">
        <v>1035</v>
      </c>
      <c r="S4794" t="s">
        <v>3709</v>
      </c>
      <c r="T4794">
        <v>20000</v>
      </c>
    </row>
    <row r="4795" spans="1:20" x14ac:dyDescent="0.3">
      <c r="A4795" t="s">
        <v>1809</v>
      </c>
      <c r="B4795" t="str">
        <f>_xlfn.CONCAT(쿼리1[[#This Row],[주문번호]], "-", 쿼리1[[#This Row],[공정명]])</f>
        <v>20241030-1619N0023-합지</v>
      </c>
      <c r="C4795">
        <v>1</v>
      </c>
      <c r="D4795" t="s">
        <v>60</v>
      </c>
      <c r="E4795" s="1">
        <v>45595</v>
      </c>
      <c r="F4795" s="1">
        <v>45604</v>
      </c>
      <c r="G4795" s="1">
        <v>45601</v>
      </c>
      <c r="H4795" s="1">
        <v>45656</v>
      </c>
      <c r="I4795" s="1">
        <v>45609</v>
      </c>
      <c r="J4795" t="s">
        <v>31</v>
      </c>
      <c r="K4795" t="s">
        <v>39</v>
      </c>
      <c r="L4795">
        <v>6000</v>
      </c>
      <c r="M4795">
        <v>6000</v>
      </c>
      <c r="N4795">
        <v>-3</v>
      </c>
      <c r="O4795" t="s">
        <v>394</v>
      </c>
      <c r="P4795" t="s">
        <v>596</v>
      </c>
      <c r="Q4795" t="s">
        <v>42</v>
      </c>
      <c r="R4795" t="s">
        <v>1035</v>
      </c>
      <c r="S4795" t="s">
        <v>3709</v>
      </c>
      <c r="T4795">
        <v>15000</v>
      </c>
    </row>
    <row r="4796" spans="1:20" x14ac:dyDescent="0.3">
      <c r="A4796" t="s">
        <v>1521</v>
      </c>
      <c r="B4796" t="str">
        <f>_xlfn.CONCAT(쿼리1[[#This Row],[주문번호]], "-", 쿼리1[[#This Row],[공정명]])</f>
        <v>20241205-1000139129-합지</v>
      </c>
      <c r="C4796">
        <v>1</v>
      </c>
      <c r="D4796" t="s">
        <v>60</v>
      </c>
      <c r="E4796" s="1">
        <v>45631</v>
      </c>
      <c r="F4796" s="1">
        <v>45642</v>
      </c>
      <c r="G4796" s="1">
        <v>45649</v>
      </c>
      <c r="H4796" s="1">
        <v>45656</v>
      </c>
      <c r="I4796" s="1">
        <v>45654</v>
      </c>
      <c r="J4796" t="s">
        <v>31</v>
      </c>
      <c r="K4796" t="s">
        <v>32</v>
      </c>
      <c r="L4796">
        <v>6000</v>
      </c>
      <c r="M4796">
        <v>6000</v>
      </c>
      <c r="N4796">
        <v>7</v>
      </c>
      <c r="O4796" t="s">
        <v>394</v>
      </c>
      <c r="P4796" t="s">
        <v>678</v>
      </c>
      <c r="Q4796" t="s">
        <v>42</v>
      </c>
      <c r="R4796" t="s">
        <v>1022</v>
      </c>
      <c r="S4796" t="s">
        <v>3709</v>
      </c>
      <c r="T4796">
        <v>9230</v>
      </c>
    </row>
    <row r="4797" spans="1:20" x14ac:dyDescent="0.3">
      <c r="A4797" t="s">
        <v>2100</v>
      </c>
      <c r="B4797" t="str">
        <f>_xlfn.CONCAT(쿼리1[[#This Row],[주문번호]], "-", 쿼리1[[#This Row],[공정명]])</f>
        <v>20241224-1000162013-합지</v>
      </c>
      <c r="C4797">
        <v>3</v>
      </c>
      <c r="D4797" t="s">
        <v>60</v>
      </c>
      <c r="E4797" s="1">
        <v>45650</v>
      </c>
      <c r="F4797" s="1">
        <v>45657</v>
      </c>
      <c r="G4797" s="1"/>
      <c r="H4797" s="1">
        <v>45656</v>
      </c>
      <c r="I4797" s="1"/>
      <c r="J4797" t="s">
        <v>21</v>
      </c>
      <c r="K4797" t="s">
        <v>282</v>
      </c>
      <c r="L4797">
        <v>6000</v>
      </c>
      <c r="O4797" t="s">
        <v>91</v>
      </c>
      <c r="P4797" t="s">
        <v>689</v>
      </c>
      <c r="Q4797" t="s">
        <v>690</v>
      </c>
      <c r="R4797" t="s">
        <v>691</v>
      </c>
      <c r="S4797" t="s">
        <v>3709</v>
      </c>
      <c r="T4797">
        <v>28571</v>
      </c>
    </row>
    <row r="4798" spans="1:20" x14ac:dyDescent="0.3">
      <c r="A4798" t="s">
        <v>4805</v>
      </c>
      <c r="B4798" t="str">
        <f>_xlfn.CONCAT(쿼리1[[#This Row],[주문번호]], "-", 쿼리1[[#This Row],[공정명]])</f>
        <v>20241118-901001-합지</v>
      </c>
      <c r="C4798">
        <v>1</v>
      </c>
      <c r="D4798" t="s">
        <v>60</v>
      </c>
      <c r="E4798" s="1">
        <v>45614</v>
      </c>
      <c r="F4798" s="1">
        <v>45624</v>
      </c>
      <c r="G4798" s="1"/>
      <c r="H4798" s="1">
        <v>45656</v>
      </c>
      <c r="I4798" s="1"/>
      <c r="J4798" t="s">
        <v>21</v>
      </c>
      <c r="K4798" t="s">
        <v>22</v>
      </c>
      <c r="L4798">
        <v>24000</v>
      </c>
      <c r="O4798" t="s">
        <v>394</v>
      </c>
      <c r="P4798" t="s">
        <v>676</v>
      </c>
      <c r="Q4798" t="s">
        <v>42</v>
      </c>
      <c r="R4798" t="s">
        <v>199</v>
      </c>
      <c r="S4798" t="s">
        <v>3709</v>
      </c>
      <c r="T4798">
        <v>120000</v>
      </c>
    </row>
    <row r="4799" spans="1:20" x14ac:dyDescent="0.3">
      <c r="A4799" t="s">
        <v>4837</v>
      </c>
      <c r="B4799" t="str">
        <f>_xlfn.CONCAT(쿼리1[[#This Row],[주문번호]], "-", 쿼리1[[#This Row],[공정명]])</f>
        <v>20241029-1000162803-합지</v>
      </c>
      <c r="C4799">
        <v>3</v>
      </c>
      <c r="D4799" t="s">
        <v>60</v>
      </c>
      <c r="E4799" s="1">
        <v>45594</v>
      </c>
      <c r="F4799" s="1">
        <v>45603</v>
      </c>
      <c r="G4799" s="1">
        <v>45602</v>
      </c>
      <c r="H4799" s="1">
        <v>45656</v>
      </c>
      <c r="I4799" s="1">
        <v>45607</v>
      </c>
      <c r="J4799" t="s">
        <v>31</v>
      </c>
      <c r="K4799" t="s">
        <v>39</v>
      </c>
      <c r="L4799">
        <v>6000</v>
      </c>
      <c r="M4799">
        <v>6000</v>
      </c>
      <c r="N4799">
        <v>-1</v>
      </c>
      <c r="O4799" t="s">
        <v>698</v>
      </c>
      <c r="P4799" t="s">
        <v>4838</v>
      </c>
      <c r="Q4799" t="s">
        <v>4839</v>
      </c>
      <c r="R4799" t="s">
        <v>696</v>
      </c>
      <c r="S4799" t="s">
        <v>3709</v>
      </c>
      <c r="T4799">
        <v>23076</v>
      </c>
    </row>
    <row r="4800" spans="1:20" x14ac:dyDescent="0.3">
      <c r="A4800" t="s">
        <v>4019</v>
      </c>
      <c r="B4800" t="str">
        <f>_xlfn.CONCAT(쿼리1[[#This Row],[주문번호]], "-", 쿼리1[[#This Row],[공정명]])</f>
        <v>20240924-1000169166-인쇄</v>
      </c>
      <c r="C4800">
        <v>2</v>
      </c>
      <c r="D4800" t="s">
        <v>328</v>
      </c>
      <c r="E4800" s="1">
        <v>45559</v>
      </c>
      <c r="F4800" s="1">
        <v>45565</v>
      </c>
      <c r="G4800" s="1">
        <v>45586</v>
      </c>
      <c r="H4800" s="1">
        <v>45656</v>
      </c>
      <c r="I4800" s="1">
        <v>45586</v>
      </c>
      <c r="J4800" t="s">
        <v>31</v>
      </c>
      <c r="K4800" t="s">
        <v>32</v>
      </c>
      <c r="L4800">
        <v>6000</v>
      </c>
      <c r="M4800">
        <v>6000</v>
      </c>
      <c r="N4800">
        <v>21</v>
      </c>
      <c r="O4800" t="s">
        <v>615</v>
      </c>
      <c r="P4800" t="s">
        <v>616</v>
      </c>
      <c r="Q4800" t="s">
        <v>4020</v>
      </c>
      <c r="R4800" t="s">
        <v>613</v>
      </c>
      <c r="S4800" t="s">
        <v>4242</v>
      </c>
      <c r="T4800">
        <v>25000</v>
      </c>
    </row>
    <row r="4801" spans="1:20" x14ac:dyDescent="0.3">
      <c r="A4801" t="s">
        <v>4021</v>
      </c>
      <c r="B4801" t="str">
        <f>_xlfn.CONCAT(쿼리1[[#This Row],[주문번호]], "-", 쿼리1[[#This Row],[공정명]])</f>
        <v>20241206-1000169941-인쇄</v>
      </c>
      <c r="C4801">
        <v>2</v>
      </c>
      <c r="D4801" t="s">
        <v>328</v>
      </c>
      <c r="E4801" s="1">
        <v>45632</v>
      </c>
      <c r="F4801" s="1">
        <v>45638</v>
      </c>
      <c r="G4801" s="1">
        <v>45642</v>
      </c>
      <c r="H4801" s="1">
        <v>45656</v>
      </c>
      <c r="I4801" s="1">
        <v>45652</v>
      </c>
      <c r="J4801" t="s">
        <v>31</v>
      </c>
      <c r="K4801" t="s">
        <v>32</v>
      </c>
      <c r="L4801">
        <v>6000</v>
      </c>
      <c r="M4801">
        <v>6000</v>
      </c>
      <c r="N4801">
        <v>4</v>
      </c>
      <c r="O4801" t="s">
        <v>102</v>
      </c>
      <c r="P4801" t="s">
        <v>619</v>
      </c>
      <c r="Q4801" t="s">
        <v>4022</v>
      </c>
      <c r="R4801" t="s">
        <v>613</v>
      </c>
      <c r="S4801" t="s">
        <v>4242</v>
      </c>
      <c r="T4801">
        <v>20000</v>
      </c>
    </row>
    <row r="4802" spans="1:20" x14ac:dyDescent="0.3">
      <c r="A4802" t="s">
        <v>4275</v>
      </c>
      <c r="B4802" t="str">
        <f>_xlfn.CONCAT(쿼리1[[#This Row],[주문번호]], "-", 쿼리1[[#This Row],[공정명]])</f>
        <v>20241118-1000169444-인쇄</v>
      </c>
      <c r="C4802">
        <v>2</v>
      </c>
      <c r="D4802" t="s">
        <v>328</v>
      </c>
      <c r="E4802" s="1">
        <v>45614</v>
      </c>
      <c r="F4802" s="1">
        <v>45618</v>
      </c>
      <c r="G4802" s="1">
        <v>45619</v>
      </c>
      <c r="H4802" s="1">
        <v>45656</v>
      </c>
      <c r="I4802" s="1">
        <v>45625</v>
      </c>
      <c r="J4802" t="s">
        <v>31</v>
      </c>
      <c r="K4802" t="s">
        <v>32</v>
      </c>
      <c r="L4802">
        <v>6000</v>
      </c>
      <c r="M4802">
        <v>6000</v>
      </c>
      <c r="N4802">
        <v>1</v>
      </c>
      <c r="O4802" t="s">
        <v>1123</v>
      </c>
      <c r="P4802" t="s">
        <v>4276</v>
      </c>
      <c r="Q4802" t="s">
        <v>4277</v>
      </c>
      <c r="R4802" t="s">
        <v>204</v>
      </c>
      <c r="S4802" t="s">
        <v>4242</v>
      </c>
      <c r="T4802">
        <v>20000</v>
      </c>
    </row>
    <row r="4803" spans="1:20" x14ac:dyDescent="0.3">
      <c r="A4803" t="s">
        <v>4278</v>
      </c>
      <c r="B4803" t="str">
        <f>_xlfn.CONCAT(쿼리1[[#This Row],[주문번호]], "-", 쿼리1[[#This Row],[공정명]])</f>
        <v>20241023-1000169444-인쇄</v>
      </c>
      <c r="C4803">
        <v>2</v>
      </c>
      <c r="D4803" t="s">
        <v>328</v>
      </c>
      <c r="E4803" s="1">
        <v>45588</v>
      </c>
      <c r="F4803" s="1">
        <v>45594</v>
      </c>
      <c r="G4803" s="1">
        <v>45603</v>
      </c>
      <c r="H4803" s="1">
        <v>45656</v>
      </c>
      <c r="I4803" s="1">
        <v>45607</v>
      </c>
      <c r="J4803" t="s">
        <v>31</v>
      </c>
      <c r="K4803" t="s">
        <v>32</v>
      </c>
      <c r="L4803">
        <v>6000</v>
      </c>
      <c r="M4803">
        <v>6000</v>
      </c>
      <c r="N4803">
        <v>9</v>
      </c>
      <c r="O4803" t="s">
        <v>1123</v>
      </c>
      <c r="P4803" t="s">
        <v>4276</v>
      </c>
      <c r="Q4803" t="s">
        <v>4277</v>
      </c>
      <c r="R4803" t="s">
        <v>204</v>
      </c>
      <c r="S4803" t="s">
        <v>4242</v>
      </c>
      <c r="T4803">
        <v>20000</v>
      </c>
    </row>
    <row r="4804" spans="1:20" x14ac:dyDescent="0.3">
      <c r="A4804" t="s">
        <v>3576</v>
      </c>
      <c r="B4804" t="str">
        <f>_xlfn.CONCAT(쿼리1[[#This Row],[주문번호]], "-", 쿼리1[[#This Row],[공정명]])</f>
        <v>20241206-1000168436-인쇄</v>
      </c>
      <c r="C4804">
        <v>2</v>
      </c>
      <c r="D4804" t="s">
        <v>328</v>
      </c>
      <c r="E4804" s="1">
        <v>45632</v>
      </c>
      <c r="F4804" s="1">
        <v>45637</v>
      </c>
      <c r="G4804" s="1">
        <v>45642</v>
      </c>
      <c r="H4804" s="1">
        <v>45656</v>
      </c>
      <c r="I4804" s="1">
        <v>45652</v>
      </c>
      <c r="J4804" t="s">
        <v>31</v>
      </c>
      <c r="K4804" t="s">
        <v>32</v>
      </c>
      <c r="L4804">
        <v>9000</v>
      </c>
      <c r="M4804">
        <v>9000</v>
      </c>
      <c r="N4804">
        <v>5</v>
      </c>
      <c r="O4804" t="s">
        <v>364</v>
      </c>
      <c r="P4804" t="s">
        <v>3577</v>
      </c>
      <c r="Q4804" t="s">
        <v>3578</v>
      </c>
      <c r="R4804" t="s">
        <v>3579</v>
      </c>
      <c r="S4804" t="s">
        <v>4242</v>
      </c>
      <c r="T4804">
        <v>75000</v>
      </c>
    </row>
    <row r="4805" spans="1:20" x14ac:dyDescent="0.3">
      <c r="A4805" t="s">
        <v>610</v>
      </c>
      <c r="B4805" t="str">
        <f>_xlfn.CONCAT(쿼리1[[#This Row],[주문번호]], "-", 쿼리1[[#This Row],[공정명]])</f>
        <v>20241104-1000169505-인쇄</v>
      </c>
      <c r="C4805">
        <v>2</v>
      </c>
      <c r="D4805" t="s">
        <v>328</v>
      </c>
      <c r="E4805" s="1">
        <v>45600</v>
      </c>
      <c r="F4805" s="1">
        <v>45604</v>
      </c>
      <c r="G4805" s="1">
        <v>45608</v>
      </c>
      <c r="H4805" s="1">
        <v>45656</v>
      </c>
      <c r="I4805" s="1">
        <v>45621</v>
      </c>
      <c r="J4805" t="s">
        <v>31</v>
      </c>
      <c r="K4805" t="s">
        <v>32</v>
      </c>
      <c r="L4805">
        <v>6000</v>
      </c>
      <c r="M4805">
        <v>6000</v>
      </c>
      <c r="N4805">
        <v>4</v>
      </c>
      <c r="O4805" t="s">
        <v>102</v>
      </c>
      <c r="P4805" t="s">
        <v>611</v>
      </c>
      <c r="Q4805" t="s">
        <v>612</v>
      </c>
      <c r="R4805" t="s">
        <v>613</v>
      </c>
      <c r="S4805" t="s">
        <v>4242</v>
      </c>
      <c r="T4805">
        <v>17647</v>
      </c>
    </row>
    <row r="4806" spans="1:20" x14ac:dyDescent="0.3">
      <c r="A4806" t="s">
        <v>614</v>
      </c>
      <c r="B4806" t="str">
        <f>_xlfn.CONCAT(쿼리1[[#This Row],[주문번호]], "-", 쿼리1[[#This Row],[공정명]])</f>
        <v>20240924-1000169159-인쇄</v>
      </c>
      <c r="C4806">
        <v>2</v>
      </c>
      <c r="D4806" t="s">
        <v>328</v>
      </c>
      <c r="E4806" s="1">
        <v>45559</v>
      </c>
      <c r="F4806" s="1">
        <v>45565</v>
      </c>
      <c r="G4806" s="1">
        <v>45575</v>
      </c>
      <c r="H4806" s="1">
        <v>45656</v>
      </c>
      <c r="I4806" s="1">
        <v>45575</v>
      </c>
      <c r="J4806" t="s">
        <v>31</v>
      </c>
      <c r="K4806" t="s">
        <v>32</v>
      </c>
      <c r="L4806">
        <v>6000</v>
      </c>
      <c r="M4806">
        <v>6000</v>
      </c>
      <c r="N4806">
        <v>10</v>
      </c>
      <c r="O4806" t="s">
        <v>615</v>
      </c>
      <c r="P4806" t="s">
        <v>616</v>
      </c>
      <c r="Q4806" t="s">
        <v>617</v>
      </c>
      <c r="R4806" t="s">
        <v>613</v>
      </c>
      <c r="S4806" t="s">
        <v>4242</v>
      </c>
      <c r="T4806">
        <v>25000</v>
      </c>
    </row>
    <row r="4807" spans="1:20" x14ac:dyDescent="0.3">
      <c r="A4807" t="s">
        <v>621</v>
      </c>
      <c r="B4807" t="str">
        <f>_xlfn.CONCAT(쿼리1[[#This Row],[주문번호]], "-", 쿼리1[[#This Row],[공정명]])</f>
        <v>20241125-1000167833-인쇄</v>
      </c>
      <c r="C4807">
        <v>2</v>
      </c>
      <c r="D4807" t="s">
        <v>328</v>
      </c>
      <c r="E4807" s="1">
        <v>45621</v>
      </c>
      <c r="F4807" s="1">
        <v>45625</v>
      </c>
      <c r="G4807" s="1">
        <v>45624</v>
      </c>
      <c r="H4807" s="1">
        <v>45656</v>
      </c>
      <c r="I4807" s="1">
        <v>45632</v>
      </c>
      <c r="J4807" t="s">
        <v>31</v>
      </c>
      <c r="K4807" t="s">
        <v>39</v>
      </c>
      <c r="L4807">
        <v>6000</v>
      </c>
      <c r="M4807">
        <v>6000</v>
      </c>
      <c r="N4807">
        <v>-1</v>
      </c>
      <c r="O4807" t="s">
        <v>102</v>
      </c>
      <c r="P4807" t="s">
        <v>611</v>
      </c>
      <c r="Q4807" t="s">
        <v>622</v>
      </c>
      <c r="R4807" t="s">
        <v>613</v>
      </c>
      <c r="S4807" t="s">
        <v>4242</v>
      </c>
      <c r="T4807">
        <v>17647</v>
      </c>
    </row>
    <row r="4808" spans="1:20" x14ac:dyDescent="0.3">
      <c r="A4808" t="s">
        <v>618</v>
      </c>
      <c r="B4808" t="str">
        <f>_xlfn.CONCAT(쿼리1[[#This Row],[주문번호]], "-", 쿼리1[[#This Row],[공정명]])</f>
        <v>20240909-1000169042-인쇄</v>
      </c>
      <c r="C4808">
        <v>2</v>
      </c>
      <c r="D4808" t="s">
        <v>328</v>
      </c>
      <c r="E4808" s="1">
        <v>45544</v>
      </c>
      <c r="F4808" s="1">
        <v>45548</v>
      </c>
      <c r="G4808" s="1">
        <v>45555</v>
      </c>
      <c r="H4808" s="1">
        <v>45656</v>
      </c>
      <c r="I4808" s="1">
        <v>45560</v>
      </c>
      <c r="J4808" t="s">
        <v>31</v>
      </c>
      <c r="K4808" t="s">
        <v>32</v>
      </c>
      <c r="L4808">
        <v>6000</v>
      </c>
      <c r="M4808">
        <v>6000</v>
      </c>
      <c r="N4808">
        <v>7</v>
      </c>
      <c r="O4808" t="s">
        <v>102</v>
      </c>
      <c r="P4808" t="s">
        <v>619</v>
      </c>
      <c r="Q4808" t="s">
        <v>620</v>
      </c>
      <c r="R4808" t="s">
        <v>613</v>
      </c>
      <c r="S4808" t="s">
        <v>4242</v>
      </c>
      <c r="T4808">
        <v>20000</v>
      </c>
    </row>
    <row r="4809" spans="1:20" x14ac:dyDescent="0.3">
      <c r="A4809" t="s">
        <v>4016</v>
      </c>
      <c r="B4809" t="str">
        <f>_xlfn.CONCAT(쿼리1[[#This Row],[주문번호]], "-", 쿼리1[[#This Row],[공정명]])</f>
        <v>20241126-1000169799-인쇄</v>
      </c>
      <c r="C4809">
        <v>2</v>
      </c>
      <c r="D4809" t="s">
        <v>328</v>
      </c>
      <c r="E4809" s="1">
        <v>45622</v>
      </c>
      <c r="F4809" s="1">
        <v>45628</v>
      </c>
      <c r="G4809" s="1">
        <v>45630</v>
      </c>
      <c r="H4809" s="1">
        <v>45656</v>
      </c>
      <c r="I4809" s="1">
        <v>45642</v>
      </c>
      <c r="J4809" t="s">
        <v>31</v>
      </c>
      <c r="K4809" t="s">
        <v>32</v>
      </c>
      <c r="L4809">
        <v>6000</v>
      </c>
      <c r="M4809">
        <v>6000</v>
      </c>
      <c r="N4809">
        <v>2</v>
      </c>
      <c r="O4809" t="s">
        <v>2319</v>
      </c>
      <c r="P4809" t="s">
        <v>4017</v>
      </c>
      <c r="Q4809" t="s">
        <v>4018</v>
      </c>
      <c r="R4809" t="s">
        <v>613</v>
      </c>
      <c r="S4809" t="s">
        <v>4242</v>
      </c>
      <c r="T4809">
        <v>20000</v>
      </c>
    </row>
    <row r="4810" spans="1:20" x14ac:dyDescent="0.3">
      <c r="A4810" t="s">
        <v>623</v>
      </c>
      <c r="B4810" t="str">
        <f>_xlfn.CONCAT(쿼리1[[#This Row],[주문번호]], "-", 쿼리1[[#This Row],[공정명]])</f>
        <v>20241125-1000169769-인쇄</v>
      </c>
      <c r="C4810">
        <v>2</v>
      </c>
      <c r="D4810" t="s">
        <v>328</v>
      </c>
      <c r="E4810" s="1">
        <v>45621</v>
      </c>
      <c r="F4810" s="1">
        <v>45625</v>
      </c>
      <c r="G4810" s="1">
        <v>45624</v>
      </c>
      <c r="H4810" s="1">
        <v>45656</v>
      </c>
      <c r="I4810" s="1">
        <v>45632</v>
      </c>
      <c r="J4810" t="s">
        <v>31</v>
      </c>
      <c r="K4810" t="s">
        <v>39</v>
      </c>
      <c r="L4810">
        <v>6000</v>
      </c>
      <c r="M4810">
        <v>6000</v>
      </c>
      <c r="N4810">
        <v>-1</v>
      </c>
      <c r="O4810" t="s">
        <v>102</v>
      </c>
      <c r="P4810" t="s">
        <v>619</v>
      </c>
      <c r="Q4810" t="s">
        <v>624</v>
      </c>
      <c r="R4810" t="s">
        <v>613</v>
      </c>
      <c r="S4810" t="s">
        <v>4242</v>
      </c>
      <c r="T4810">
        <v>20000</v>
      </c>
    </row>
    <row r="4811" spans="1:20" x14ac:dyDescent="0.3">
      <c r="A4811" t="s">
        <v>127</v>
      </c>
      <c r="B4811" t="str">
        <f>_xlfn.CONCAT(쿼리1[[#This Row],[주문번호]], "-", 쿼리1[[#This Row],[공정명]])</f>
        <v>20240906-1000146282-인쇄</v>
      </c>
      <c r="C4811">
        <v>2</v>
      </c>
      <c r="D4811" t="s">
        <v>328</v>
      </c>
      <c r="E4811" s="1">
        <v>45541</v>
      </c>
      <c r="F4811" s="1">
        <v>45546</v>
      </c>
      <c r="G4811" s="1">
        <v>45547</v>
      </c>
      <c r="H4811" s="1">
        <v>45656</v>
      </c>
      <c r="I4811" s="1">
        <v>45559</v>
      </c>
      <c r="J4811" t="s">
        <v>31</v>
      </c>
      <c r="K4811" t="s">
        <v>32</v>
      </c>
      <c r="L4811">
        <v>6000</v>
      </c>
      <c r="M4811">
        <v>6000</v>
      </c>
      <c r="N4811">
        <v>1</v>
      </c>
      <c r="O4811" t="s">
        <v>128</v>
      </c>
      <c r="P4811" t="s">
        <v>129</v>
      </c>
      <c r="Q4811" t="s">
        <v>130</v>
      </c>
      <c r="R4811" t="s">
        <v>131</v>
      </c>
      <c r="S4811" t="s">
        <v>4242</v>
      </c>
      <c r="T4811">
        <v>23076</v>
      </c>
    </row>
    <row r="4812" spans="1:20" x14ac:dyDescent="0.3">
      <c r="A4812" t="s">
        <v>2661</v>
      </c>
      <c r="B4812" t="str">
        <f>_xlfn.CONCAT(쿼리1[[#This Row],[주문번호]], "-", 쿼리1[[#This Row],[공정명]])</f>
        <v>20241007-1000155928-인쇄</v>
      </c>
      <c r="C4812">
        <v>2</v>
      </c>
      <c r="D4812" t="s">
        <v>328</v>
      </c>
      <c r="E4812" s="1">
        <v>45572</v>
      </c>
      <c r="F4812" s="1">
        <v>45580</v>
      </c>
      <c r="G4812" s="1">
        <v>45596</v>
      </c>
      <c r="H4812" s="1">
        <v>45656</v>
      </c>
      <c r="I4812" s="1">
        <v>45597</v>
      </c>
      <c r="J4812" t="s">
        <v>31</v>
      </c>
      <c r="K4812" t="s">
        <v>32</v>
      </c>
      <c r="L4812">
        <v>6000</v>
      </c>
      <c r="M4812">
        <v>6000</v>
      </c>
      <c r="N4812">
        <v>16</v>
      </c>
      <c r="O4812" t="s">
        <v>573</v>
      </c>
      <c r="P4812" t="s">
        <v>574</v>
      </c>
      <c r="Q4812" t="s">
        <v>575</v>
      </c>
      <c r="R4812" t="s">
        <v>26</v>
      </c>
      <c r="S4812" t="s">
        <v>4242</v>
      </c>
      <c r="T4812">
        <v>17142</v>
      </c>
    </row>
    <row r="4813" spans="1:20" x14ac:dyDescent="0.3">
      <c r="A4813" t="s">
        <v>4657</v>
      </c>
      <c r="B4813" t="str">
        <f>_xlfn.CONCAT(쿼리1[[#This Row],[주문번호]], "-", 쿼리1[[#This Row],[공정명]])</f>
        <v>20241022-1000165926-인쇄</v>
      </c>
      <c r="C4813">
        <v>2</v>
      </c>
      <c r="D4813" t="s">
        <v>328</v>
      </c>
      <c r="E4813" s="1">
        <v>45587</v>
      </c>
      <c r="F4813" s="1">
        <v>45593</v>
      </c>
      <c r="G4813" s="1">
        <v>45595</v>
      </c>
      <c r="H4813" s="1">
        <v>45656</v>
      </c>
      <c r="I4813" s="1">
        <v>45597</v>
      </c>
      <c r="J4813" t="s">
        <v>31</v>
      </c>
      <c r="K4813" t="s">
        <v>32</v>
      </c>
      <c r="L4813">
        <v>18000</v>
      </c>
      <c r="M4813">
        <v>6000</v>
      </c>
      <c r="N4813">
        <v>2</v>
      </c>
      <c r="O4813" t="s">
        <v>1403</v>
      </c>
      <c r="P4813" t="s">
        <v>1404</v>
      </c>
      <c r="Q4813" t="s">
        <v>4244</v>
      </c>
      <c r="R4813" t="s">
        <v>26</v>
      </c>
      <c r="S4813" t="s">
        <v>4242</v>
      </c>
      <c r="T4813">
        <v>36</v>
      </c>
    </row>
    <row r="4814" spans="1:20" x14ac:dyDescent="0.3">
      <c r="A4814" t="s">
        <v>4657</v>
      </c>
      <c r="B4814" t="str">
        <f>_xlfn.CONCAT(쿼리1[[#This Row],[주문번호]], "-", 쿼리1[[#This Row],[공정명]])</f>
        <v>20241022-1000165926-인쇄</v>
      </c>
      <c r="C4814">
        <v>2</v>
      </c>
      <c r="D4814" t="s">
        <v>328</v>
      </c>
      <c r="E4814" s="1">
        <v>45587</v>
      </c>
      <c r="F4814" s="1">
        <v>45593</v>
      </c>
      <c r="G4814" s="1">
        <v>45595</v>
      </c>
      <c r="H4814" s="1">
        <v>45656</v>
      </c>
      <c r="I4814" s="1">
        <v>45597</v>
      </c>
      <c r="J4814" t="s">
        <v>31</v>
      </c>
      <c r="K4814" t="s">
        <v>32</v>
      </c>
      <c r="L4814">
        <v>18000</v>
      </c>
      <c r="M4814">
        <v>18000</v>
      </c>
      <c r="N4814">
        <v>2</v>
      </c>
      <c r="O4814" t="s">
        <v>1403</v>
      </c>
      <c r="P4814" t="s">
        <v>1404</v>
      </c>
      <c r="Q4814" t="s">
        <v>4244</v>
      </c>
      <c r="R4814" t="s">
        <v>26</v>
      </c>
      <c r="S4814" t="s">
        <v>4242</v>
      </c>
      <c r="T4814">
        <v>36</v>
      </c>
    </row>
    <row r="4815" spans="1:20" x14ac:dyDescent="0.3">
      <c r="A4815" t="s">
        <v>3651</v>
      </c>
      <c r="B4815" t="str">
        <f>_xlfn.CONCAT(쿼리1[[#This Row],[주문번호]], "-", 쿼리1[[#This Row],[공정명]])</f>
        <v>20241105-1118P0111-인쇄</v>
      </c>
      <c r="C4815">
        <v>2</v>
      </c>
      <c r="D4815" t="s">
        <v>328</v>
      </c>
      <c r="E4815" s="1">
        <v>45601</v>
      </c>
      <c r="F4815" s="1">
        <v>45607</v>
      </c>
      <c r="G4815" s="1">
        <v>45615</v>
      </c>
      <c r="H4815" s="1">
        <v>45656</v>
      </c>
      <c r="I4815" s="1">
        <v>45621</v>
      </c>
      <c r="J4815" t="s">
        <v>31</v>
      </c>
      <c r="K4815" t="s">
        <v>32</v>
      </c>
      <c r="L4815">
        <v>6000</v>
      </c>
      <c r="M4815">
        <v>6000</v>
      </c>
      <c r="N4815">
        <v>8</v>
      </c>
      <c r="O4815" t="s">
        <v>592</v>
      </c>
      <c r="P4815" t="s">
        <v>593</v>
      </c>
      <c r="Q4815" t="s">
        <v>3652</v>
      </c>
      <c r="R4815" t="s">
        <v>417</v>
      </c>
      <c r="S4815" t="s">
        <v>4242</v>
      </c>
      <c r="T4815">
        <v>27272</v>
      </c>
    </row>
    <row r="4816" spans="1:20" x14ac:dyDescent="0.3">
      <c r="A4816" t="s">
        <v>3653</v>
      </c>
      <c r="B4816" t="str">
        <f>_xlfn.CONCAT(쿼리1[[#This Row],[주문번호]], "-", 쿼리1[[#This Row],[공정명]])</f>
        <v>20241105-1119P0080-인쇄</v>
      </c>
      <c r="C4816">
        <v>2</v>
      </c>
      <c r="D4816" t="s">
        <v>328</v>
      </c>
      <c r="E4816" s="1">
        <v>45601</v>
      </c>
      <c r="F4816" s="1">
        <v>45607</v>
      </c>
      <c r="G4816" s="1">
        <v>45615</v>
      </c>
      <c r="H4816" s="1">
        <v>45656</v>
      </c>
      <c r="I4816" s="1">
        <v>45621</v>
      </c>
      <c r="J4816" t="s">
        <v>31</v>
      </c>
      <c r="K4816" t="s">
        <v>32</v>
      </c>
      <c r="L4816">
        <v>6000</v>
      </c>
      <c r="M4816">
        <v>6000</v>
      </c>
      <c r="N4816">
        <v>8</v>
      </c>
      <c r="O4816" t="s">
        <v>592</v>
      </c>
      <c r="P4816" t="s">
        <v>593</v>
      </c>
      <c r="Q4816" t="s">
        <v>3654</v>
      </c>
      <c r="R4816" t="s">
        <v>417</v>
      </c>
      <c r="S4816" t="s">
        <v>4242</v>
      </c>
      <c r="T4816">
        <v>27272</v>
      </c>
    </row>
    <row r="4817" spans="1:20" x14ac:dyDescent="0.3">
      <c r="A4817" t="s">
        <v>4833</v>
      </c>
      <c r="B4817" t="str">
        <f>_xlfn.CONCAT(쿼리1[[#This Row],[주문번호]], "-", 쿼리1[[#This Row],[공정명]])</f>
        <v>20241121-1119P0054-인쇄</v>
      </c>
      <c r="C4817">
        <v>2</v>
      </c>
      <c r="D4817" t="s">
        <v>328</v>
      </c>
      <c r="E4817" s="1">
        <v>45617</v>
      </c>
      <c r="F4817" s="1">
        <v>45623</v>
      </c>
      <c r="G4817" s="1">
        <v>45636</v>
      </c>
      <c r="H4817" s="1">
        <v>45656</v>
      </c>
      <c r="I4817" s="1">
        <v>45644</v>
      </c>
      <c r="J4817" t="s">
        <v>31</v>
      </c>
      <c r="K4817" t="s">
        <v>32</v>
      </c>
      <c r="L4817">
        <v>6000</v>
      </c>
      <c r="M4817">
        <v>6000</v>
      </c>
      <c r="N4817">
        <v>13</v>
      </c>
      <c r="O4817" t="s">
        <v>564</v>
      </c>
      <c r="P4817" t="s">
        <v>1488</v>
      </c>
      <c r="Q4817" t="s">
        <v>1489</v>
      </c>
      <c r="R4817" t="s">
        <v>417</v>
      </c>
      <c r="S4817" t="s">
        <v>4242</v>
      </c>
      <c r="T4817">
        <v>27272</v>
      </c>
    </row>
    <row r="4818" spans="1:20" x14ac:dyDescent="0.3">
      <c r="A4818" t="s">
        <v>4835</v>
      </c>
      <c r="B4818" t="str">
        <f>_xlfn.CONCAT(쿼리1[[#This Row],[주문번호]], "-", 쿼리1[[#This Row],[공정명]])</f>
        <v>20241206-1119P0054-인쇄</v>
      </c>
      <c r="C4818">
        <v>2</v>
      </c>
      <c r="D4818" t="s">
        <v>328</v>
      </c>
      <c r="E4818" s="1">
        <v>45632</v>
      </c>
      <c r="F4818" s="1">
        <v>45638</v>
      </c>
      <c r="G4818" s="1">
        <v>45636</v>
      </c>
      <c r="H4818" s="1">
        <v>45656</v>
      </c>
      <c r="I4818" s="1">
        <v>45644</v>
      </c>
      <c r="J4818" t="s">
        <v>31</v>
      </c>
      <c r="K4818" t="s">
        <v>39</v>
      </c>
      <c r="L4818">
        <v>6000</v>
      </c>
      <c r="M4818">
        <v>6000</v>
      </c>
      <c r="N4818">
        <v>-2</v>
      </c>
      <c r="O4818" t="s">
        <v>564</v>
      </c>
      <c r="P4818" t="s">
        <v>1488</v>
      </c>
      <c r="Q4818" t="s">
        <v>1489</v>
      </c>
      <c r="R4818" t="s">
        <v>417</v>
      </c>
      <c r="S4818" t="s">
        <v>4242</v>
      </c>
      <c r="T4818">
        <v>27272</v>
      </c>
    </row>
    <row r="4819" spans="1:20" x14ac:dyDescent="0.3">
      <c r="A4819" t="s">
        <v>591</v>
      </c>
      <c r="B4819" t="str">
        <f>_xlfn.CONCAT(쿼리1[[#This Row],[주문번호]], "-", 쿼리1[[#This Row],[공정명]])</f>
        <v>20241206-1000167559-인쇄</v>
      </c>
      <c r="C4819">
        <v>2</v>
      </c>
      <c r="D4819" t="s">
        <v>328</v>
      </c>
      <c r="E4819" s="1">
        <v>45632</v>
      </c>
      <c r="F4819" s="1">
        <v>45638</v>
      </c>
      <c r="G4819" s="1">
        <v>45649</v>
      </c>
      <c r="H4819" s="1">
        <v>45656</v>
      </c>
      <c r="I4819" s="1">
        <v>45653</v>
      </c>
      <c r="J4819" t="s">
        <v>31</v>
      </c>
      <c r="K4819" t="s">
        <v>32</v>
      </c>
      <c r="L4819">
        <v>6000</v>
      </c>
      <c r="M4819">
        <v>6000</v>
      </c>
      <c r="N4819">
        <v>11</v>
      </c>
      <c r="O4819" t="s">
        <v>592</v>
      </c>
      <c r="P4819" t="s">
        <v>593</v>
      </c>
      <c r="Q4819" t="s">
        <v>594</v>
      </c>
      <c r="R4819" t="s">
        <v>417</v>
      </c>
      <c r="S4819" t="s">
        <v>4242</v>
      </c>
      <c r="T4819">
        <v>27272</v>
      </c>
    </row>
    <row r="4820" spans="1:20" x14ac:dyDescent="0.3">
      <c r="A4820" t="s">
        <v>3343</v>
      </c>
      <c r="B4820" t="str">
        <f>_xlfn.CONCAT(쿼리1[[#This Row],[주문번호]], "-", 쿼리1[[#This Row],[공정명]])</f>
        <v>20241210-11150297-인쇄</v>
      </c>
      <c r="C4820">
        <v>2</v>
      </c>
      <c r="D4820" t="s">
        <v>328</v>
      </c>
      <c r="E4820" s="1">
        <v>45636</v>
      </c>
      <c r="F4820" s="1">
        <v>45637</v>
      </c>
      <c r="G4820" s="1">
        <v>45639</v>
      </c>
      <c r="H4820" s="1">
        <v>45656</v>
      </c>
      <c r="I4820" s="1">
        <v>45647</v>
      </c>
      <c r="J4820" t="s">
        <v>31</v>
      </c>
      <c r="K4820" t="s">
        <v>32</v>
      </c>
      <c r="L4820">
        <v>12000</v>
      </c>
      <c r="M4820">
        <v>12000</v>
      </c>
      <c r="N4820">
        <v>2</v>
      </c>
      <c r="O4820" t="s">
        <v>1346</v>
      </c>
      <c r="P4820" t="s">
        <v>1347</v>
      </c>
      <c r="Q4820" t="s">
        <v>1348</v>
      </c>
      <c r="R4820" t="s">
        <v>26</v>
      </c>
      <c r="S4820" t="s">
        <v>4242</v>
      </c>
      <c r="T4820">
        <v>48000</v>
      </c>
    </row>
    <row r="4821" spans="1:20" x14ac:dyDescent="0.3">
      <c r="A4821" t="s">
        <v>3945</v>
      </c>
      <c r="B4821" t="str">
        <f>_xlfn.CONCAT(쿼리1[[#This Row],[주문번호]], "-", 쿼리1[[#This Row],[공정명]])</f>
        <v>20241224-1000165504-인쇄</v>
      </c>
      <c r="C4821">
        <v>2</v>
      </c>
      <c r="D4821" t="s">
        <v>328</v>
      </c>
      <c r="E4821" s="1">
        <v>45650</v>
      </c>
      <c r="F4821" s="1">
        <v>45656</v>
      </c>
      <c r="G4821" s="1"/>
      <c r="H4821" s="1">
        <v>45656</v>
      </c>
      <c r="I4821" s="1"/>
      <c r="J4821" t="s">
        <v>21</v>
      </c>
      <c r="K4821" t="s">
        <v>282</v>
      </c>
      <c r="L4821">
        <v>6000</v>
      </c>
      <c r="O4821" t="s">
        <v>1407</v>
      </c>
      <c r="P4821" t="s">
        <v>1647</v>
      </c>
      <c r="Q4821" t="s">
        <v>1648</v>
      </c>
      <c r="R4821" t="s">
        <v>758</v>
      </c>
      <c r="S4821" t="s">
        <v>4242</v>
      </c>
      <c r="T4821">
        <v>12</v>
      </c>
    </row>
    <row r="4822" spans="1:20" x14ac:dyDescent="0.3">
      <c r="A4822" t="s">
        <v>3743</v>
      </c>
      <c r="B4822" t="str">
        <f>_xlfn.CONCAT(쿼리1[[#This Row],[주문번호]], "-", 쿼리1[[#This Row],[공정명]])</f>
        <v>20240902-1000165504-인쇄</v>
      </c>
      <c r="C4822">
        <v>2</v>
      </c>
      <c r="D4822" t="s">
        <v>328</v>
      </c>
      <c r="E4822" s="1">
        <v>45537</v>
      </c>
      <c r="F4822" s="1">
        <v>45541</v>
      </c>
      <c r="G4822" s="1">
        <v>45544</v>
      </c>
      <c r="H4822" s="1">
        <v>45656</v>
      </c>
      <c r="I4822" s="1">
        <v>45544</v>
      </c>
      <c r="J4822" t="s">
        <v>31</v>
      </c>
      <c r="K4822" t="s">
        <v>32</v>
      </c>
      <c r="L4822">
        <v>6000</v>
      </c>
      <c r="M4822">
        <v>6000</v>
      </c>
      <c r="N4822">
        <v>3</v>
      </c>
      <c r="O4822" t="s">
        <v>1407</v>
      </c>
      <c r="P4822" t="s">
        <v>1647</v>
      </c>
      <c r="Q4822" t="s">
        <v>1648</v>
      </c>
      <c r="R4822" t="s">
        <v>758</v>
      </c>
      <c r="S4822" t="s">
        <v>4242</v>
      </c>
      <c r="T4822">
        <v>12</v>
      </c>
    </row>
    <row r="4823" spans="1:20" x14ac:dyDescent="0.3">
      <c r="A4823" t="s">
        <v>3507</v>
      </c>
      <c r="B4823" t="str">
        <f>_xlfn.CONCAT(쿼리1[[#This Row],[주문번호]], "-", 쿼리1[[#This Row],[공정명]])</f>
        <v>20241129-1000169868-인쇄</v>
      </c>
      <c r="C4823">
        <v>2</v>
      </c>
      <c r="D4823" t="s">
        <v>328</v>
      </c>
      <c r="E4823" s="1">
        <v>45625</v>
      </c>
      <c r="F4823" s="1">
        <v>45630</v>
      </c>
      <c r="G4823" s="1">
        <v>45630</v>
      </c>
      <c r="H4823" s="1">
        <v>45656</v>
      </c>
      <c r="I4823" s="1">
        <v>45635</v>
      </c>
      <c r="J4823" t="s">
        <v>31</v>
      </c>
      <c r="K4823" t="s">
        <v>39</v>
      </c>
      <c r="L4823">
        <v>3000</v>
      </c>
      <c r="M4823">
        <v>3000</v>
      </c>
      <c r="N4823">
        <v>0</v>
      </c>
      <c r="O4823" t="s">
        <v>731</v>
      </c>
      <c r="P4823" t="s">
        <v>3508</v>
      </c>
      <c r="Q4823" t="s">
        <v>3509</v>
      </c>
      <c r="R4823" t="s">
        <v>609</v>
      </c>
      <c r="S4823" t="s">
        <v>4242</v>
      </c>
      <c r="T4823">
        <v>11538</v>
      </c>
    </row>
    <row r="4824" spans="1:20" x14ac:dyDescent="0.3">
      <c r="A4824" t="s">
        <v>4050</v>
      </c>
      <c r="B4824" t="str">
        <f>_xlfn.CONCAT(쿼리1[[#This Row],[주문번호]], "-", 쿼리1[[#This Row],[공정명]])</f>
        <v>20241204-1000169868-인쇄</v>
      </c>
      <c r="C4824">
        <v>2</v>
      </c>
      <c r="D4824" t="s">
        <v>328</v>
      </c>
      <c r="E4824" s="1">
        <v>45630</v>
      </c>
      <c r="F4824" s="1">
        <v>45636</v>
      </c>
      <c r="G4824" s="1">
        <v>45631</v>
      </c>
      <c r="H4824" s="1">
        <v>45656</v>
      </c>
      <c r="I4824" s="1">
        <v>45631</v>
      </c>
      <c r="J4824" t="s">
        <v>31</v>
      </c>
      <c r="K4824" t="s">
        <v>39</v>
      </c>
      <c r="L4824">
        <v>3000</v>
      </c>
      <c r="M4824">
        <v>3000</v>
      </c>
      <c r="N4824">
        <v>-5</v>
      </c>
      <c r="O4824" t="s">
        <v>731</v>
      </c>
      <c r="P4824" t="s">
        <v>3508</v>
      </c>
      <c r="Q4824" t="s">
        <v>3509</v>
      </c>
      <c r="R4824" t="s">
        <v>609</v>
      </c>
      <c r="S4824" t="s">
        <v>4242</v>
      </c>
      <c r="T4824">
        <v>1</v>
      </c>
    </row>
    <row r="4825" spans="1:20" x14ac:dyDescent="0.3">
      <c r="A4825" t="s">
        <v>75</v>
      </c>
      <c r="B4825" t="str">
        <f>_xlfn.CONCAT(쿼리1[[#This Row],[주문번호]], "-", 쿼리1[[#This Row],[공정명]])</f>
        <v>20240905-1000164302-인쇄</v>
      </c>
      <c r="C4825">
        <v>2</v>
      </c>
      <c r="D4825" t="s">
        <v>328</v>
      </c>
      <c r="E4825" s="1">
        <v>45540</v>
      </c>
      <c r="F4825" s="1">
        <v>45546</v>
      </c>
      <c r="G4825" s="1">
        <v>45556</v>
      </c>
      <c r="H4825" s="1">
        <v>45656</v>
      </c>
      <c r="I4825" s="1">
        <v>45590</v>
      </c>
      <c r="J4825" t="s">
        <v>31</v>
      </c>
      <c r="K4825" t="s">
        <v>32</v>
      </c>
      <c r="L4825">
        <v>6000</v>
      </c>
      <c r="M4825">
        <v>6000</v>
      </c>
      <c r="N4825">
        <v>10</v>
      </c>
      <c r="O4825" t="s">
        <v>46</v>
      </c>
      <c r="P4825" t="s">
        <v>56</v>
      </c>
      <c r="Q4825" t="s">
        <v>76</v>
      </c>
      <c r="R4825" t="s">
        <v>77</v>
      </c>
      <c r="S4825" t="s">
        <v>4242</v>
      </c>
      <c r="T4825">
        <v>14285</v>
      </c>
    </row>
    <row r="4826" spans="1:20" x14ac:dyDescent="0.3">
      <c r="A4826" t="s">
        <v>4462</v>
      </c>
      <c r="B4826" t="str">
        <f>_xlfn.CONCAT(쿼리1[[#This Row],[주문번호]], "-", 쿼리1[[#This Row],[공정명]])</f>
        <v>20241112-1000154862-인쇄</v>
      </c>
      <c r="C4826">
        <v>2</v>
      </c>
      <c r="D4826" t="s">
        <v>328</v>
      </c>
      <c r="E4826" s="1">
        <v>45608</v>
      </c>
      <c r="F4826" s="1">
        <v>45614</v>
      </c>
      <c r="G4826" s="1">
        <v>45618</v>
      </c>
      <c r="H4826" s="1">
        <v>45656</v>
      </c>
      <c r="I4826" s="1">
        <v>45628</v>
      </c>
      <c r="J4826" t="s">
        <v>31</v>
      </c>
      <c r="K4826" t="s">
        <v>32</v>
      </c>
      <c r="L4826">
        <v>6000</v>
      </c>
      <c r="M4826">
        <v>6000</v>
      </c>
      <c r="N4826">
        <v>4</v>
      </c>
      <c r="O4826" t="s">
        <v>1964</v>
      </c>
      <c r="P4826" t="s">
        <v>4463</v>
      </c>
      <c r="Q4826" t="s">
        <v>4464</v>
      </c>
      <c r="R4826" t="s">
        <v>3976</v>
      </c>
      <c r="S4826" t="s">
        <v>4242</v>
      </c>
      <c r="T4826">
        <v>12</v>
      </c>
    </row>
    <row r="4827" spans="1:20" x14ac:dyDescent="0.3">
      <c r="A4827" t="s">
        <v>4468</v>
      </c>
      <c r="B4827" t="str">
        <f>_xlfn.CONCAT(쿼리1[[#This Row],[주문번호]], "-", 쿼리1[[#This Row],[공정명]])</f>
        <v>20241112-1000155213-인쇄</v>
      </c>
      <c r="C4827">
        <v>2</v>
      </c>
      <c r="D4827" t="s">
        <v>328</v>
      </c>
      <c r="E4827" s="1">
        <v>45608</v>
      </c>
      <c r="F4827" s="1">
        <v>45614</v>
      </c>
      <c r="G4827" s="1">
        <v>45618</v>
      </c>
      <c r="H4827" s="1">
        <v>45656</v>
      </c>
      <c r="I4827" s="1">
        <v>45624</v>
      </c>
      <c r="J4827" t="s">
        <v>31</v>
      </c>
      <c r="K4827" t="s">
        <v>32</v>
      </c>
      <c r="L4827">
        <v>6000</v>
      </c>
      <c r="M4827">
        <v>6000</v>
      </c>
      <c r="N4827">
        <v>4</v>
      </c>
      <c r="O4827" t="s">
        <v>1964</v>
      </c>
      <c r="P4827" t="s">
        <v>4469</v>
      </c>
      <c r="Q4827" t="s">
        <v>4470</v>
      </c>
      <c r="R4827" t="s">
        <v>3976</v>
      </c>
      <c r="S4827" t="s">
        <v>4242</v>
      </c>
      <c r="T4827">
        <v>18</v>
      </c>
    </row>
    <row r="4828" spans="1:20" x14ac:dyDescent="0.3">
      <c r="A4828" t="s">
        <v>2135</v>
      </c>
      <c r="B4828" t="str">
        <f>_xlfn.CONCAT(쿼리1[[#This Row],[주문번호]], "-", 쿼리1[[#This Row],[공정명]])</f>
        <v>20241209-1420P0042-인쇄</v>
      </c>
      <c r="C4828">
        <v>2</v>
      </c>
      <c r="D4828" t="s">
        <v>328</v>
      </c>
      <c r="E4828" s="1">
        <v>45635</v>
      </c>
      <c r="F4828" s="1">
        <v>45639</v>
      </c>
      <c r="G4828" s="1">
        <v>45644</v>
      </c>
      <c r="H4828" s="1">
        <v>45656</v>
      </c>
      <c r="I4828" s="1">
        <v>45653</v>
      </c>
      <c r="J4828" t="s">
        <v>31</v>
      </c>
      <c r="K4828" t="s">
        <v>32</v>
      </c>
      <c r="L4828">
        <v>6000</v>
      </c>
      <c r="M4828">
        <v>6000</v>
      </c>
      <c r="N4828">
        <v>5</v>
      </c>
      <c r="O4828" t="s">
        <v>1950</v>
      </c>
      <c r="P4828" t="s">
        <v>2122</v>
      </c>
      <c r="Q4828" t="s">
        <v>2123</v>
      </c>
      <c r="R4828" t="s">
        <v>539</v>
      </c>
      <c r="S4828" t="s">
        <v>4242</v>
      </c>
      <c r="T4828">
        <v>23076</v>
      </c>
    </row>
    <row r="4829" spans="1:20" x14ac:dyDescent="0.3">
      <c r="A4829" t="s">
        <v>3890</v>
      </c>
      <c r="B4829" t="str">
        <f>_xlfn.CONCAT(쿼리1[[#This Row],[주문번호]], "-", 쿼리1[[#This Row],[공정명]])</f>
        <v>20241212-1420P0232-인쇄</v>
      </c>
      <c r="C4829">
        <v>3</v>
      </c>
      <c r="D4829" t="s">
        <v>328</v>
      </c>
      <c r="E4829" s="1">
        <v>45638</v>
      </c>
      <c r="F4829" s="1">
        <v>45644</v>
      </c>
      <c r="G4829" s="1">
        <v>45646</v>
      </c>
      <c r="H4829" s="1">
        <v>45656</v>
      </c>
      <c r="I4829" s="1">
        <v>45646</v>
      </c>
      <c r="J4829" t="s">
        <v>31</v>
      </c>
      <c r="K4829" t="s">
        <v>32</v>
      </c>
      <c r="L4829">
        <v>6000</v>
      </c>
      <c r="M4829">
        <v>6000</v>
      </c>
      <c r="N4829">
        <v>2</v>
      </c>
      <c r="O4829" t="s">
        <v>3891</v>
      </c>
      <c r="P4829" t="s">
        <v>3892</v>
      </c>
      <c r="Q4829" t="s">
        <v>3893</v>
      </c>
      <c r="R4829" t="s">
        <v>539</v>
      </c>
      <c r="S4829" t="s">
        <v>4242</v>
      </c>
      <c r="T4829">
        <v>20000</v>
      </c>
    </row>
    <row r="4830" spans="1:20" x14ac:dyDescent="0.3">
      <c r="A4830" t="s">
        <v>3281</v>
      </c>
      <c r="B4830" t="str">
        <f>_xlfn.CONCAT(쿼리1[[#This Row],[주문번호]], "-", 쿼리1[[#This Row],[공정명]])</f>
        <v>20240924-1000141398-인쇄</v>
      </c>
      <c r="C4830">
        <v>2</v>
      </c>
      <c r="D4830" t="s">
        <v>328</v>
      </c>
      <c r="E4830" s="1">
        <v>45559</v>
      </c>
      <c r="F4830" s="1">
        <v>45566</v>
      </c>
      <c r="G4830" s="1">
        <v>45569</v>
      </c>
      <c r="H4830" s="1">
        <v>45656</v>
      </c>
      <c r="I4830" s="1">
        <v>45587</v>
      </c>
      <c r="J4830" t="s">
        <v>31</v>
      </c>
      <c r="K4830" t="s">
        <v>32</v>
      </c>
      <c r="L4830">
        <v>12000</v>
      </c>
      <c r="M4830">
        <v>12000</v>
      </c>
      <c r="N4830">
        <v>3</v>
      </c>
      <c r="O4830" t="s">
        <v>3230</v>
      </c>
      <c r="P4830" t="s">
        <v>3282</v>
      </c>
      <c r="Q4830" t="s">
        <v>3283</v>
      </c>
      <c r="R4830" t="s">
        <v>458</v>
      </c>
      <c r="S4830" t="s">
        <v>4973</v>
      </c>
      <c r="T4830">
        <v>30769</v>
      </c>
    </row>
    <row r="4831" spans="1:20" x14ac:dyDescent="0.3">
      <c r="A4831" t="s">
        <v>2434</v>
      </c>
      <c r="B4831" t="str">
        <f>_xlfn.CONCAT(쿼리1[[#This Row],[주문번호]], "-", 쿼리1[[#This Row],[공정명]])</f>
        <v>20241014-1000149303-인쇄</v>
      </c>
      <c r="C4831">
        <v>2</v>
      </c>
      <c r="D4831" t="s">
        <v>328</v>
      </c>
      <c r="E4831" s="1">
        <v>45579</v>
      </c>
      <c r="F4831" s="1">
        <v>45583</v>
      </c>
      <c r="G4831" s="1">
        <v>45580</v>
      </c>
      <c r="H4831" s="1">
        <v>45656</v>
      </c>
      <c r="I4831" s="1">
        <v>45594</v>
      </c>
      <c r="J4831" t="s">
        <v>31</v>
      </c>
      <c r="K4831" t="s">
        <v>39</v>
      </c>
      <c r="L4831">
        <v>6000</v>
      </c>
      <c r="M4831">
        <v>6000</v>
      </c>
      <c r="N4831">
        <v>-3</v>
      </c>
      <c r="O4831" t="s">
        <v>1311</v>
      </c>
      <c r="P4831" t="s">
        <v>2433</v>
      </c>
      <c r="Q4831" t="s">
        <v>2435</v>
      </c>
      <c r="R4831" t="s">
        <v>1486</v>
      </c>
      <c r="S4831" t="s">
        <v>4973</v>
      </c>
      <c r="T4831">
        <v>11320</v>
      </c>
    </row>
    <row r="4832" spans="1:20" x14ac:dyDescent="0.3">
      <c r="A4832" t="s">
        <v>3022</v>
      </c>
      <c r="B4832" t="str">
        <f>_xlfn.CONCAT(쿼리1[[#This Row],[주문번호]], "-", 쿼리1[[#This Row],[공정명]])</f>
        <v>20241105-1000161675-인쇄</v>
      </c>
      <c r="C4832">
        <v>2</v>
      </c>
      <c r="D4832" t="s">
        <v>328</v>
      </c>
      <c r="E4832" s="1">
        <v>45601</v>
      </c>
      <c r="F4832" s="1">
        <v>45607</v>
      </c>
      <c r="G4832" s="1">
        <v>45618</v>
      </c>
      <c r="H4832" s="1">
        <v>45656</v>
      </c>
      <c r="I4832" s="1">
        <v>45621</v>
      </c>
      <c r="J4832" t="s">
        <v>31</v>
      </c>
      <c r="K4832" t="s">
        <v>32</v>
      </c>
      <c r="L4832">
        <v>4000</v>
      </c>
      <c r="M4832">
        <v>4000</v>
      </c>
      <c r="N4832">
        <v>11</v>
      </c>
      <c r="O4832" t="s">
        <v>3023</v>
      </c>
      <c r="P4832" t="s">
        <v>3024</v>
      </c>
      <c r="Q4832" t="s">
        <v>3025</v>
      </c>
      <c r="R4832" t="s">
        <v>2571</v>
      </c>
      <c r="S4832" t="s">
        <v>4973</v>
      </c>
      <c r="T4832">
        <v>12903</v>
      </c>
    </row>
    <row r="4833" spans="1:20" x14ac:dyDescent="0.3">
      <c r="A4833" t="s">
        <v>2567</v>
      </c>
      <c r="B4833" t="str">
        <f>_xlfn.CONCAT(쿼리1[[#This Row],[주문번호]], "-", 쿼리1[[#This Row],[공정명]])</f>
        <v>20241121-1000135557-인쇄</v>
      </c>
      <c r="C4833">
        <v>2</v>
      </c>
      <c r="D4833" t="s">
        <v>328</v>
      </c>
      <c r="E4833" s="1">
        <v>45617</v>
      </c>
      <c r="F4833" s="1">
        <v>45623</v>
      </c>
      <c r="G4833" s="1">
        <v>45618</v>
      </c>
      <c r="H4833" s="1">
        <v>45656</v>
      </c>
      <c r="I4833" s="1">
        <v>45635</v>
      </c>
      <c r="J4833" t="s">
        <v>31</v>
      </c>
      <c r="K4833" t="s">
        <v>39</v>
      </c>
      <c r="L4833">
        <v>6000</v>
      </c>
      <c r="M4833">
        <v>6000</v>
      </c>
      <c r="N4833">
        <v>-5</v>
      </c>
      <c r="O4833" t="s">
        <v>133</v>
      </c>
      <c r="P4833" t="s">
        <v>2562</v>
      </c>
      <c r="Q4833" t="s">
        <v>2563</v>
      </c>
      <c r="R4833" t="s">
        <v>449</v>
      </c>
      <c r="S4833" t="s">
        <v>4973</v>
      </c>
      <c r="T4833">
        <v>24000</v>
      </c>
    </row>
    <row r="4834" spans="1:20" x14ac:dyDescent="0.3">
      <c r="A4834" t="s">
        <v>445</v>
      </c>
      <c r="B4834" t="str">
        <f>_xlfn.CONCAT(쿼리1[[#This Row],[주문번호]], "-", 쿼리1[[#This Row],[공정명]])</f>
        <v>20241226-1000165842-인쇄</v>
      </c>
      <c r="C4834">
        <v>2</v>
      </c>
      <c r="D4834" t="s">
        <v>328</v>
      </c>
      <c r="E4834" s="1">
        <v>45652</v>
      </c>
      <c r="F4834" s="1">
        <v>45658</v>
      </c>
      <c r="G4834" s="1"/>
      <c r="H4834" s="1">
        <v>45656</v>
      </c>
      <c r="I4834" s="1"/>
      <c r="J4834" t="s">
        <v>21</v>
      </c>
      <c r="K4834" t="s">
        <v>282</v>
      </c>
      <c r="L4834">
        <v>6000</v>
      </c>
      <c r="O4834" t="s">
        <v>446</v>
      </c>
      <c r="P4834" t="s">
        <v>447</v>
      </c>
      <c r="Q4834" t="s">
        <v>448</v>
      </c>
      <c r="R4834" t="s">
        <v>449</v>
      </c>
      <c r="S4834" t="s">
        <v>4973</v>
      </c>
      <c r="T4834">
        <v>16216</v>
      </c>
    </row>
    <row r="4835" spans="1:20" x14ac:dyDescent="0.3">
      <c r="A4835" t="s">
        <v>2568</v>
      </c>
      <c r="B4835" t="str">
        <f>_xlfn.CONCAT(쿼리1[[#This Row],[주문번호]], "-", 쿼리1[[#This Row],[공정명]])</f>
        <v>20241128-1219P0268-인쇄</v>
      </c>
      <c r="C4835">
        <v>2</v>
      </c>
      <c r="D4835" t="s">
        <v>328</v>
      </c>
      <c r="E4835" s="1">
        <v>45624</v>
      </c>
      <c r="F4835" s="1">
        <v>45630</v>
      </c>
      <c r="G4835" s="1"/>
      <c r="H4835" s="1">
        <v>45656</v>
      </c>
      <c r="I4835" s="1">
        <v>45642</v>
      </c>
      <c r="J4835" t="s">
        <v>31</v>
      </c>
      <c r="K4835" t="s">
        <v>22</v>
      </c>
      <c r="L4835">
        <v>8000</v>
      </c>
      <c r="O4835" t="s">
        <v>1395</v>
      </c>
      <c r="P4835" t="s">
        <v>2569</v>
      </c>
      <c r="Q4835" t="s">
        <v>2570</v>
      </c>
      <c r="R4835" t="s">
        <v>2571</v>
      </c>
      <c r="S4835" t="s">
        <v>4973</v>
      </c>
      <c r="T4835">
        <v>53333</v>
      </c>
    </row>
    <row r="4836" spans="1:20" x14ac:dyDescent="0.3">
      <c r="A4836" t="s">
        <v>2561</v>
      </c>
      <c r="B4836" t="str">
        <f>_xlfn.CONCAT(쿼리1[[#This Row],[주문번호]], "-", 쿼리1[[#This Row],[공정명]])</f>
        <v>20240910-1000135557-인쇄</v>
      </c>
      <c r="C4836">
        <v>2</v>
      </c>
      <c r="D4836" t="s">
        <v>328</v>
      </c>
      <c r="E4836" s="1">
        <v>45545</v>
      </c>
      <c r="F4836" s="1">
        <v>45551</v>
      </c>
      <c r="G4836" s="1">
        <v>45559</v>
      </c>
      <c r="H4836" s="1">
        <v>45656</v>
      </c>
      <c r="I4836" s="1">
        <v>45575</v>
      </c>
      <c r="J4836" t="s">
        <v>31</v>
      </c>
      <c r="K4836" t="s">
        <v>32</v>
      </c>
      <c r="L4836">
        <v>6000</v>
      </c>
      <c r="M4836">
        <v>6000</v>
      </c>
      <c r="N4836">
        <v>8</v>
      </c>
      <c r="O4836" t="s">
        <v>133</v>
      </c>
      <c r="P4836" t="s">
        <v>2562</v>
      </c>
      <c r="Q4836" t="s">
        <v>2563</v>
      </c>
      <c r="R4836" t="s">
        <v>449</v>
      </c>
      <c r="S4836" t="s">
        <v>4973</v>
      </c>
      <c r="T4836">
        <v>24000</v>
      </c>
    </row>
    <row r="4837" spans="1:20" x14ac:dyDescent="0.3">
      <c r="A4837" t="s">
        <v>2127</v>
      </c>
      <c r="B4837" t="str">
        <f>_xlfn.CONCAT(쿼리1[[#This Row],[주문번호]], "-", 쿼리1[[#This Row],[공정명]])</f>
        <v>20241219-1419P0341-인쇄</v>
      </c>
      <c r="C4837">
        <v>2</v>
      </c>
      <c r="D4837" t="s">
        <v>328</v>
      </c>
      <c r="E4837" s="1">
        <v>45645</v>
      </c>
      <c r="F4837" s="1">
        <v>45651</v>
      </c>
      <c r="G4837" s="1"/>
      <c r="H4837" s="1">
        <v>45656</v>
      </c>
      <c r="I4837" s="1"/>
      <c r="J4837" t="s">
        <v>21</v>
      </c>
      <c r="K4837" t="s">
        <v>22</v>
      </c>
      <c r="L4837">
        <v>6000</v>
      </c>
      <c r="O4837" t="s">
        <v>180</v>
      </c>
      <c r="P4837" t="s">
        <v>2116</v>
      </c>
      <c r="Q4837" t="s">
        <v>2117</v>
      </c>
      <c r="R4837" t="s">
        <v>539</v>
      </c>
      <c r="S4837" t="s">
        <v>4973</v>
      </c>
      <c r="T4837">
        <v>30769</v>
      </c>
    </row>
    <row r="4838" spans="1:20" x14ac:dyDescent="0.3">
      <c r="A4838" t="s">
        <v>2115</v>
      </c>
      <c r="B4838" t="str">
        <f>_xlfn.CONCAT(쿼리1[[#This Row],[주문번호]], "-", 쿼리1[[#This Row],[공정명]])</f>
        <v>20240909-1419P0341-인쇄</v>
      </c>
      <c r="C4838">
        <v>2</v>
      </c>
      <c r="D4838" t="s">
        <v>328</v>
      </c>
      <c r="E4838" s="1">
        <v>45544</v>
      </c>
      <c r="F4838" s="1">
        <v>45548</v>
      </c>
      <c r="G4838" s="1">
        <v>45555</v>
      </c>
      <c r="H4838" s="1">
        <v>45656</v>
      </c>
      <c r="I4838" s="1">
        <v>45575</v>
      </c>
      <c r="J4838" t="s">
        <v>31</v>
      </c>
      <c r="K4838" t="s">
        <v>32</v>
      </c>
      <c r="L4838">
        <v>6000</v>
      </c>
      <c r="M4838">
        <v>6000</v>
      </c>
      <c r="N4838">
        <v>7</v>
      </c>
      <c r="O4838" t="s">
        <v>180</v>
      </c>
      <c r="P4838" t="s">
        <v>2116</v>
      </c>
      <c r="Q4838" t="s">
        <v>2117</v>
      </c>
      <c r="R4838" t="s">
        <v>539</v>
      </c>
      <c r="S4838" t="s">
        <v>4973</v>
      </c>
      <c r="T4838">
        <v>30769</v>
      </c>
    </row>
    <row r="4839" spans="1:20" x14ac:dyDescent="0.3">
      <c r="A4839" t="s">
        <v>1442</v>
      </c>
      <c r="B4839" t="str">
        <f>_xlfn.CONCAT(쿼리1[[#This Row],[주문번호]], "-", 쿼리1[[#This Row],[공정명]])</f>
        <v>20240904-1000143636-인쇄</v>
      </c>
      <c r="C4839">
        <v>2</v>
      </c>
      <c r="D4839" t="s">
        <v>328</v>
      </c>
      <c r="E4839" s="1">
        <v>45539</v>
      </c>
      <c r="F4839" s="1">
        <v>45545</v>
      </c>
      <c r="G4839" s="1">
        <v>45559</v>
      </c>
      <c r="H4839" s="1">
        <v>45656</v>
      </c>
      <c r="I4839" s="1">
        <v>45559</v>
      </c>
      <c r="J4839" t="s">
        <v>31</v>
      </c>
      <c r="K4839" t="s">
        <v>32</v>
      </c>
      <c r="L4839">
        <v>6000</v>
      </c>
      <c r="M4839">
        <v>6000</v>
      </c>
      <c r="N4839">
        <v>14</v>
      </c>
      <c r="O4839" t="s">
        <v>1439</v>
      </c>
      <c r="P4839" t="s">
        <v>1440</v>
      </c>
      <c r="Q4839" t="s">
        <v>1441</v>
      </c>
      <c r="R4839" t="s">
        <v>1436</v>
      </c>
      <c r="S4839" t="s">
        <v>4973</v>
      </c>
      <c r="T4839">
        <v>35294</v>
      </c>
    </row>
    <row r="4840" spans="1:20" x14ac:dyDescent="0.3">
      <c r="A4840" t="s">
        <v>1085</v>
      </c>
      <c r="B4840" t="str">
        <f>_xlfn.CONCAT(쿼리1[[#This Row],[주문번호]], "-", 쿼리1[[#This Row],[공정명]])</f>
        <v>20241220-13160016-인쇄</v>
      </c>
      <c r="C4840">
        <v>2</v>
      </c>
      <c r="D4840" t="s">
        <v>328</v>
      </c>
      <c r="E4840" s="1">
        <v>45646</v>
      </c>
      <c r="F4840" s="1">
        <v>45652</v>
      </c>
      <c r="G4840" s="1"/>
      <c r="H4840" s="1">
        <v>45656</v>
      </c>
      <c r="I4840" s="1"/>
      <c r="J4840" t="s">
        <v>21</v>
      </c>
      <c r="K4840" t="s">
        <v>22</v>
      </c>
      <c r="L4840">
        <v>24000</v>
      </c>
      <c r="O4840" t="s">
        <v>1086</v>
      </c>
      <c r="P4840" t="s">
        <v>1087</v>
      </c>
      <c r="Q4840" t="s">
        <v>1088</v>
      </c>
      <c r="R4840" t="s">
        <v>1084</v>
      </c>
      <c r="S4840" t="s">
        <v>4973</v>
      </c>
      <c r="T4840">
        <v>114285</v>
      </c>
    </row>
    <row r="4841" spans="1:20" x14ac:dyDescent="0.3">
      <c r="A4841" t="s">
        <v>1438</v>
      </c>
      <c r="B4841" t="str">
        <f>_xlfn.CONCAT(쿼리1[[#This Row],[주문번호]], "-", 쿼리1[[#This Row],[공정명]])</f>
        <v>20241203-1000143636-인쇄</v>
      </c>
      <c r="C4841">
        <v>2</v>
      </c>
      <c r="D4841" t="s">
        <v>328</v>
      </c>
      <c r="E4841" s="1">
        <v>45629</v>
      </c>
      <c r="F4841" s="1">
        <v>45635</v>
      </c>
      <c r="G4841" s="1"/>
      <c r="H4841" s="1">
        <v>45656</v>
      </c>
      <c r="I4841" s="1">
        <v>45646</v>
      </c>
      <c r="J4841" t="s">
        <v>31</v>
      </c>
      <c r="K4841" t="s">
        <v>22</v>
      </c>
      <c r="L4841">
        <v>6000</v>
      </c>
      <c r="O4841" t="s">
        <v>1439</v>
      </c>
      <c r="P4841" t="s">
        <v>1440</v>
      </c>
      <c r="Q4841" t="s">
        <v>1441</v>
      </c>
      <c r="R4841" t="s">
        <v>1436</v>
      </c>
      <c r="S4841" t="s">
        <v>4973</v>
      </c>
      <c r="T4841">
        <v>35294</v>
      </c>
    </row>
    <row r="4842" spans="1:20" x14ac:dyDescent="0.3">
      <c r="A4842" t="s">
        <v>1437</v>
      </c>
      <c r="B4842" t="str">
        <f>_xlfn.CONCAT(쿼리1[[#This Row],[주문번호]], "-", 쿼리1[[#This Row],[공정명]])</f>
        <v>20241008-13160016-인쇄</v>
      </c>
      <c r="C4842">
        <v>2</v>
      </c>
      <c r="D4842" t="s">
        <v>328</v>
      </c>
      <c r="E4842" s="1">
        <v>45573</v>
      </c>
      <c r="F4842" s="1">
        <v>45579</v>
      </c>
      <c r="G4842" s="1">
        <v>45580</v>
      </c>
      <c r="H4842" s="1">
        <v>45656</v>
      </c>
      <c r="I4842" s="1">
        <v>45601</v>
      </c>
      <c r="J4842" t="s">
        <v>31</v>
      </c>
      <c r="K4842" t="s">
        <v>32</v>
      </c>
      <c r="L4842">
        <v>24000</v>
      </c>
      <c r="M4842">
        <v>24000</v>
      </c>
      <c r="N4842">
        <v>1</v>
      </c>
      <c r="O4842" t="s">
        <v>1086</v>
      </c>
      <c r="P4842" t="s">
        <v>1087</v>
      </c>
      <c r="Q4842" t="s">
        <v>1088</v>
      </c>
      <c r="R4842" t="s">
        <v>1084</v>
      </c>
      <c r="S4842" t="s">
        <v>4973</v>
      </c>
      <c r="T4842">
        <v>114285</v>
      </c>
    </row>
    <row r="4843" spans="1:20" x14ac:dyDescent="0.3">
      <c r="A4843" t="s">
        <v>2078</v>
      </c>
      <c r="B4843" t="str">
        <f>_xlfn.CONCAT(쿼리1[[#This Row],[주문번호]], "-", 쿼리1[[#This Row],[공정명]])</f>
        <v>20241112-1000139689-인쇄</v>
      </c>
      <c r="C4843">
        <v>2</v>
      </c>
      <c r="D4843" t="s">
        <v>328</v>
      </c>
      <c r="E4843" s="1">
        <v>45608</v>
      </c>
      <c r="F4843" s="1">
        <v>45614</v>
      </c>
      <c r="G4843" s="1">
        <v>45618</v>
      </c>
      <c r="H4843" s="1">
        <v>45656</v>
      </c>
      <c r="I4843" s="1">
        <v>45625</v>
      </c>
      <c r="J4843" t="s">
        <v>31</v>
      </c>
      <c r="K4843" t="s">
        <v>32</v>
      </c>
      <c r="L4843">
        <v>6000</v>
      </c>
      <c r="M4843">
        <v>6000</v>
      </c>
      <c r="N4843">
        <v>4</v>
      </c>
      <c r="O4843" t="s">
        <v>559</v>
      </c>
      <c r="P4843" t="s">
        <v>2079</v>
      </c>
      <c r="Q4843" t="s">
        <v>1321</v>
      </c>
      <c r="R4843" t="s">
        <v>2076</v>
      </c>
      <c r="S4843" t="s">
        <v>4973</v>
      </c>
      <c r="T4843">
        <v>61538</v>
      </c>
    </row>
    <row r="4844" spans="1:20" x14ac:dyDescent="0.3">
      <c r="A4844" t="s">
        <v>3451</v>
      </c>
      <c r="B4844" t="str">
        <f>_xlfn.CONCAT(쿼리1[[#This Row],[주문번호]], "-", 쿼리1[[#This Row],[공정명]])</f>
        <v>20241216-1117P0162-인쇄</v>
      </c>
      <c r="C4844">
        <v>2</v>
      </c>
      <c r="D4844" t="s">
        <v>328</v>
      </c>
      <c r="E4844" s="1">
        <v>45642</v>
      </c>
      <c r="F4844" s="1">
        <v>45646</v>
      </c>
      <c r="G4844" s="1"/>
      <c r="H4844" s="1">
        <v>45656</v>
      </c>
      <c r="I4844" s="1">
        <v>45653</v>
      </c>
      <c r="J4844" t="s">
        <v>31</v>
      </c>
      <c r="K4844" t="s">
        <v>22</v>
      </c>
      <c r="L4844">
        <v>12000</v>
      </c>
      <c r="O4844" t="s">
        <v>275</v>
      </c>
      <c r="P4844" t="s">
        <v>276</v>
      </c>
      <c r="Q4844" t="s">
        <v>3444</v>
      </c>
      <c r="R4844" t="s">
        <v>278</v>
      </c>
      <c r="S4844" t="s">
        <v>4973</v>
      </c>
      <c r="T4844">
        <v>34285</v>
      </c>
    </row>
    <row r="4845" spans="1:20" x14ac:dyDescent="0.3">
      <c r="A4845" t="s">
        <v>298</v>
      </c>
      <c r="B4845" t="str">
        <f>_xlfn.CONCAT(쿼리1[[#This Row],[주문번호]], "-", 쿼리1[[#This Row],[공정명]])</f>
        <v>20241203-1117P0158-인쇄</v>
      </c>
      <c r="C4845">
        <v>2</v>
      </c>
      <c r="D4845" t="s">
        <v>328</v>
      </c>
      <c r="E4845" s="1">
        <v>45629</v>
      </c>
      <c r="F4845" s="1">
        <v>45631</v>
      </c>
      <c r="G4845" s="1"/>
      <c r="H4845" s="1">
        <v>45656</v>
      </c>
      <c r="I4845" s="1">
        <v>45643</v>
      </c>
      <c r="J4845" t="s">
        <v>31</v>
      </c>
      <c r="K4845" t="s">
        <v>22</v>
      </c>
      <c r="L4845">
        <v>6000</v>
      </c>
      <c r="O4845" t="s">
        <v>275</v>
      </c>
      <c r="P4845" t="s">
        <v>276</v>
      </c>
      <c r="Q4845" t="s">
        <v>299</v>
      </c>
      <c r="R4845" t="s">
        <v>278</v>
      </c>
      <c r="S4845" t="s">
        <v>4973</v>
      </c>
      <c r="T4845">
        <v>17142</v>
      </c>
    </row>
    <row r="4846" spans="1:20" x14ac:dyDescent="0.3">
      <c r="A4846" t="s">
        <v>4997</v>
      </c>
      <c r="B4846" t="str">
        <f>_xlfn.CONCAT(쿼리1[[#This Row],[주문번호]], "-", 쿼리1[[#This Row],[공정명]])</f>
        <v>20240909-1000154681-분단</v>
      </c>
      <c r="C4846">
        <v>4</v>
      </c>
      <c r="D4846" t="s">
        <v>196</v>
      </c>
      <c r="E4846" s="1">
        <v>45544</v>
      </c>
      <c r="F4846" s="1">
        <v>45554</v>
      </c>
      <c r="G4846" s="1">
        <v>45650</v>
      </c>
      <c r="H4846" s="1">
        <v>45656</v>
      </c>
      <c r="I4846" s="1">
        <v>45650</v>
      </c>
      <c r="J4846" t="s">
        <v>31</v>
      </c>
      <c r="K4846" t="s">
        <v>32</v>
      </c>
      <c r="L4846">
        <v>8000</v>
      </c>
      <c r="M4846">
        <v>0</v>
      </c>
      <c r="N4846">
        <v>96</v>
      </c>
      <c r="O4846" t="s">
        <v>1533</v>
      </c>
      <c r="P4846" t="s">
        <v>4998</v>
      </c>
      <c r="Q4846" t="s">
        <v>3918</v>
      </c>
      <c r="R4846" t="s">
        <v>26</v>
      </c>
      <c r="S4846" t="s">
        <v>4391</v>
      </c>
      <c r="T4846">
        <v>32</v>
      </c>
    </row>
    <row r="4847" spans="1:20" x14ac:dyDescent="0.3">
      <c r="A4847" t="s">
        <v>4999</v>
      </c>
      <c r="B4847" t="str">
        <f>_xlfn.CONCAT(쿼리1[[#This Row],[주문번호]], "-", 쿼리1[[#This Row],[공정명]])</f>
        <v>20240911-1118P0274-분단</v>
      </c>
      <c r="C4847">
        <v>3</v>
      </c>
      <c r="D4847" t="s">
        <v>196</v>
      </c>
      <c r="E4847" s="1">
        <v>45546</v>
      </c>
      <c r="F4847" s="1">
        <v>45558</v>
      </c>
      <c r="G4847" s="1"/>
      <c r="H4847" s="1">
        <v>45656</v>
      </c>
      <c r="I4847" s="1">
        <v>45554</v>
      </c>
      <c r="J4847" t="s">
        <v>21</v>
      </c>
      <c r="K4847" t="s">
        <v>22</v>
      </c>
      <c r="L4847">
        <v>4000</v>
      </c>
      <c r="O4847" t="s">
        <v>4210</v>
      </c>
      <c r="P4847" t="s">
        <v>4211</v>
      </c>
      <c r="Q4847" t="s">
        <v>4212</v>
      </c>
      <c r="R4847" t="s">
        <v>26</v>
      </c>
      <c r="S4847" t="s">
        <v>4391</v>
      </c>
      <c r="T4847">
        <v>16</v>
      </c>
    </row>
    <row r="4848" spans="1:20" x14ac:dyDescent="0.3">
      <c r="A4848" t="s">
        <v>5000</v>
      </c>
      <c r="B4848" t="str">
        <f>_xlfn.CONCAT(쿼리1[[#This Row],[주문번호]], "-", 쿼리1[[#This Row],[공정명]])</f>
        <v>20240912-1000144500-분단</v>
      </c>
      <c r="C4848">
        <v>4</v>
      </c>
      <c r="D4848" t="s">
        <v>196</v>
      </c>
      <c r="E4848" s="1">
        <v>45547</v>
      </c>
      <c r="F4848" s="1">
        <v>45559</v>
      </c>
      <c r="G4848" s="1">
        <v>45621</v>
      </c>
      <c r="H4848" s="1">
        <v>45656</v>
      </c>
      <c r="I4848" s="1">
        <v>45621</v>
      </c>
      <c r="J4848" t="s">
        <v>31</v>
      </c>
      <c r="K4848" t="s">
        <v>32</v>
      </c>
      <c r="L4848">
        <v>8000</v>
      </c>
      <c r="M4848">
        <v>0</v>
      </c>
      <c r="N4848">
        <v>62</v>
      </c>
      <c r="O4848" t="s">
        <v>3853</v>
      </c>
      <c r="P4848" t="s">
        <v>4260</v>
      </c>
      <c r="Q4848" t="s">
        <v>4770</v>
      </c>
      <c r="R4848" t="s">
        <v>26</v>
      </c>
      <c r="S4848" t="s">
        <v>4391</v>
      </c>
      <c r="T4848">
        <v>32</v>
      </c>
    </row>
    <row r="4849" spans="1:20" x14ac:dyDescent="0.3">
      <c r="A4849" t="s">
        <v>179</v>
      </c>
      <c r="B4849" t="str">
        <f>_xlfn.CONCAT(쿼리1[[#This Row],[주문번호]], "-", 쿼리1[[#This Row],[공정명]])</f>
        <v>20240926-1000167950-분단</v>
      </c>
      <c r="C4849">
        <v>3</v>
      </c>
      <c r="D4849" t="s">
        <v>196</v>
      </c>
      <c r="E4849" s="1">
        <v>45561</v>
      </c>
      <c r="F4849" s="1">
        <v>45573</v>
      </c>
      <c r="G4849" s="1">
        <v>45573</v>
      </c>
      <c r="H4849" s="1">
        <v>45656</v>
      </c>
      <c r="I4849" s="1">
        <v>45580</v>
      </c>
      <c r="J4849" t="s">
        <v>31</v>
      </c>
      <c r="K4849" t="s">
        <v>39</v>
      </c>
      <c r="L4849">
        <v>9000</v>
      </c>
      <c r="M4849">
        <v>9000</v>
      </c>
      <c r="N4849">
        <v>0</v>
      </c>
      <c r="O4849" t="s">
        <v>180</v>
      </c>
      <c r="P4849" t="s">
        <v>181</v>
      </c>
      <c r="Q4849" t="s">
        <v>182</v>
      </c>
      <c r="R4849" t="s">
        <v>26</v>
      </c>
      <c r="S4849" t="s">
        <v>4391</v>
      </c>
      <c r="T4849">
        <v>20000</v>
      </c>
    </row>
    <row r="4850" spans="1:20" x14ac:dyDescent="0.3">
      <c r="A4850" t="s">
        <v>5001</v>
      </c>
      <c r="B4850" t="str">
        <f>_xlfn.CONCAT(쿼리1[[#This Row],[주문번호]], "-", 쿼리1[[#This Row],[공정명]])</f>
        <v>20241004-2000160621-분단</v>
      </c>
      <c r="C4850">
        <v>1</v>
      </c>
      <c r="D4850" t="s">
        <v>196</v>
      </c>
      <c r="E4850" s="1">
        <v>45569</v>
      </c>
      <c r="F4850" s="1">
        <v>45572</v>
      </c>
      <c r="G4850" s="1">
        <v>45581</v>
      </c>
      <c r="H4850" s="1">
        <v>45656</v>
      </c>
      <c r="I4850" s="1">
        <v>45581</v>
      </c>
      <c r="J4850" t="s">
        <v>31</v>
      </c>
      <c r="K4850" t="s">
        <v>32</v>
      </c>
      <c r="L4850">
        <v>18000</v>
      </c>
      <c r="M4850">
        <v>0</v>
      </c>
      <c r="N4850">
        <v>9</v>
      </c>
      <c r="O4850" t="s">
        <v>832</v>
      </c>
      <c r="P4850" t="s">
        <v>4525</v>
      </c>
      <c r="Q4850" t="s">
        <v>4526</v>
      </c>
      <c r="R4850" t="s">
        <v>26</v>
      </c>
      <c r="S4850" t="s">
        <v>4391</v>
      </c>
      <c r="T4850">
        <v>585</v>
      </c>
    </row>
    <row r="4851" spans="1:20" x14ac:dyDescent="0.3">
      <c r="A4851" t="s">
        <v>4076</v>
      </c>
      <c r="B4851" t="str">
        <f>_xlfn.CONCAT(쿼리1[[#This Row],[주문번호]], "-", 쿼리1[[#This Row],[공정명]])</f>
        <v>20241128-1000164817-분단</v>
      </c>
      <c r="C4851">
        <v>4</v>
      </c>
      <c r="D4851" t="s">
        <v>196</v>
      </c>
      <c r="E4851" s="1">
        <v>45624</v>
      </c>
      <c r="F4851" s="1">
        <v>45636</v>
      </c>
      <c r="G4851" s="1">
        <v>45636</v>
      </c>
      <c r="H4851" s="1">
        <v>45656</v>
      </c>
      <c r="I4851" s="1">
        <v>45636</v>
      </c>
      <c r="J4851" t="s">
        <v>31</v>
      </c>
      <c r="K4851" t="s">
        <v>39</v>
      </c>
      <c r="L4851">
        <v>6000</v>
      </c>
      <c r="M4851">
        <v>6000</v>
      </c>
      <c r="N4851">
        <v>0</v>
      </c>
      <c r="O4851" t="s">
        <v>763</v>
      </c>
      <c r="P4851" t="s">
        <v>764</v>
      </c>
      <c r="Q4851" t="s">
        <v>4077</v>
      </c>
      <c r="R4851" t="s">
        <v>766</v>
      </c>
      <c r="S4851" t="s">
        <v>4391</v>
      </c>
      <c r="T4851">
        <v>30</v>
      </c>
    </row>
    <row r="4852" spans="1:20" x14ac:dyDescent="0.3">
      <c r="A4852" t="s">
        <v>1097</v>
      </c>
      <c r="B4852" t="str">
        <f>_xlfn.CONCAT(쿼리1[[#This Row],[주문번호]], "-", 쿼리1[[#This Row],[공정명]])</f>
        <v>20240902-1000152967-분단</v>
      </c>
      <c r="C4852">
        <v>4</v>
      </c>
      <c r="D4852" t="s">
        <v>196</v>
      </c>
      <c r="E4852" s="1">
        <v>45537</v>
      </c>
      <c r="F4852" s="1">
        <v>45547</v>
      </c>
      <c r="G4852" s="1"/>
      <c r="H4852" s="1">
        <v>45656</v>
      </c>
      <c r="I4852" s="1">
        <v>45544</v>
      </c>
      <c r="J4852" t="s">
        <v>21</v>
      </c>
      <c r="K4852" t="s">
        <v>22</v>
      </c>
      <c r="L4852">
        <v>6000</v>
      </c>
      <c r="O4852" t="s">
        <v>1095</v>
      </c>
      <c r="P4852" t="s">
        <v>780</v>
      </c>
      <c r="Q4852" t="s">
        <v>1098</v>
      </c>
      <c r="R4852" t="s">
        <v>766</v>
      </c>
      <c r="S4852" t="s">
        <v>4391</v>
      </c>
      <c r="T4852">
        <v>30</v>
      </c>
    </row>
    <row r="4853" spans="1:20" x14ac:dyDescent="0.3">
      <c r="A4853" t="s">
        <v>4075</v>
      </c>
      <c r="B4853" t="str">
        <f>_xlfn.CONCAT(쿼리1[[#This Row],[주문번호]], "-", 쿼리1[[#This Row],[공정명]])</f>
        <v>20241122-1000162922-분단</v>
      </c>
      <c r="C4853">
        <v>4</v>
      </c>
      <c r="D4853" t="s">
        <v>196</v>
      </c>
      <c r="E4853" s="1">
        <v>45618</v>
      </c>
      <c r="F4853" s="1">
        <v>45630</v>
      </c>
      <c r="G4853" s="1">
        <v>45632</v>
      </c>
      <c r="H4853" s="1">
        <v>45656</v>
      </c>
      <c r="I4853" s="1">
        <v>45632</v>
      </c>
      <c r="J4853" t="s">
        <v>31</v>
      </c>
      <c r="K4853" t="s">
        <v>32</v>
      </c>
      <c r="L4853">
        <v>6000</v>
      </c>
      <c r="M4853">
        <v>6000</v>
      </c>
      <c r="N4853">
        <v>2</v>
      </c>
      <c r="O4853" t="s">
        <v>1095</v>
      </c>
      <c r="P4853" t="s">
        <v>1111</v>
      </c>
      <c r="Q4853" t="s">
        <v>1112</v>
      </c>
      <c r="R4853" t="s">
        <v>766</v>
      </c>
      <c r="S4853" t="s">
        <v>4391</v>
      </c>
      <c r="T4853">
        <v>30</v>
      </c>
    </row>
    <row r="4854" spans="1:20" x14ac:dyDescent="0.3">
      <c r="A4854" t="s">
        <v>4073</v>
      </c>
      <c r="B4854" t="str">
        <f>_xlfn.CONCAT(쿼리1[[#This Row],[주문번호]], "-", 쿼리1[[#This Row],[공정명]])</f>
        <v>20241028-1000150674-분단</v>
      </c>
      <c r="C4854">
        <v>4</v>
      </c>
      <c r="D4854" t="s">
        <v>196</v>
      </c>
      <c r="E4854" s="1">
        <v>45593</v>
      </c>
      <c r="F4854" s="1">
        <v>45603</v>
      </c>
      <c r="G4854" s="1">
        <v>45600</v>
      </c>
      <c r="H4854" s="1">
        <v>45656</v>
      </c>
      <c r="I4854" s="1">
        <v>45621</v>
      </c>
      <c r="J4854" t="s">
        <v>31</v>
      </c>
      <c r="K4854" t="s">
        <v>39</v>
      </c>
      <c r="L4854">
        <v>6000</v>
      </c>
      <c r="M4854">
        <v>6000</v>
      </c>
      <c r="N4854">
        <v>-3</v>
      </c>
      <c r="O4854" t="s">
        <v>1095</v>
      </c>
      <c r="P4854" t="s">
        <v>1100</v>
      </c>
      <c r="Q4854" t="s">
        <v>4074</v>
      </c>
      <c r="R4854" t="s">
        <v>766</v>
      </c>
      <c r="S4854" t="s">
        <v>4391</v>
      </c>
      <c r="T4854">
        <v>30</v>
      </c>
    </row>
    <row r="4855" spans="1:20" x14ac:dyDescent="0.3">
      <c r="A4855" t="s">
        <v>4072</v>
      </c>
      <c r="B4855" t="str">
        <f>_xlfn.CONCAT(쿼리1[[#This Row],[주문번호]], "-", 쿼리1[[#This Row],[공정명]])</f>
        <v>20241108-1000162938-분단</v>
      </c>
      <c r="C4855">
        <v>4</v>
      </c>
      <c r="D4855" t="s">
        <v>196</v>
      </c>
      <c r="E4855" s="1">
        <v>45604</v>
      </c>
      <c r="F4855" s="1">
        <v>45616</v>
      </c>
      <c r="G4855" s="1">
        <v>45618</v>
      </c>
      <c r="H4855" s="1">
        <v>45656</v>
      </c>
      <c r="I4855" s="1">
        <v>45621</v>
      </c>
      <c r="J4855" t="s">
        <v>31</v>
      </c>
      <c r="K4855" t="s">
        <v>32</v>
      </c>
      <c r="L4855">
        <v>6000</v>
      </c>
      <c r="M4855">
        <v>6000</v>
      </c>
      <c r="N4855">
        <v>2</v>
      </c>
      <c r="O4855" t="s">
        <v>1095</v>
      </c>
      <c r="P4855" t="s">
        <v>1111</v>
      </c>
      <c r="Q4855" t="s">
        <v>1693</v>
      </c>
      <c r="R4855" t="s">
        <v>766</v>
      </c>
      <c r="S4855" t="s">
        <v>4391</v>
      </c>
      <c r="T4855">
        <v>30</v>
      </c>
    </row>
    <row r="4856" spans="1:20" x14ac:dyDescent="0.3">
      <c r="A4856" t="s">
        <v>1532</v>
      </c>
      <c r="B4856" t="str">
        <f>_xlfn.CONCAT(쿼리1[[#This Row],[주문번호]], "-", 쿼리1[[#This Row],[공정명]])</f>
        <v>20241126-1000169830-분단</v>
      </c>
      <c r="C4856">
        <v>4</v>
      </c>
      <c r="D4856" t="s">
        <v>196</v>
      </c>
      <c r="E4856" s="1">
        <v>45622</v>
      </c>
      <c r="F4856" s="1">
        <v>45632</v>
      </c>
      <c r="G4856" s="1">
        <v>45640</v>
      </c>
      <c r="H4856" s="1">
        <v>45656</v>
      </c>
      <c r="I4856" s="1">
        <v>45642</v>
      </c>
      <c r="J4856" t="s">
        <v>31</v>
      </c>
      <c r="K4856" t="s">
        <v>32</v>
      </c>
      <c r="L4856">
        <v>4000</v>
      </c>
      <c r="M4856">
        <v>4000</v>
      </c>
      <c r="N4856">
        <v>8</v>
      </c>
      <c r="O4856" t="s">
        <v>1533</v>
      </c>
      <c r="P4856" t="s">
        <v>1534</v>
      </c>
      <c r="Q4856" t="s">
        <v>1535</v>
      </c>
      <c r="R4856" t="s">
        <v>1536</v>
      </c>
      <c r="S4856" t="s">
        <v>4391</v>
      </c>
      <c r="T4856">
        <v>20512</v>
      </c>
    </row>
    <row r="4857" spans="1:20" x14ac:dyDescent="0.3">
      <c r="A4857" t="s">
        <v>1851</v>
      </c>
      <c r="B4857" t="str">
        <f>_xlfn.CONCAT(쿼리1[[#This Row],[주문번호]], "-", 쿼리1[[#This Row],[공정명]])</f>
        <v>20241029-1000169233-분단</v>
      </c>
      <c r="C4857">
        <v>2</v>
      </c>
      <c r="D4857" t="s">
        <v>196</v>
      </c>
      <c r="E4857" s="1">
        <v>45594</v>
      </c>
      <c r="F4857" s="1">
        <v>45604</v>
      </c>
      <c r="G4857" s="1">
        <v>45605</v>
      </c>
      <c r="H4857" s="1">
        <v>45656</v>
      </c>
      <c r="I4857" s="1">
        <v>45609</v>
      </c>
      <c r="J4857" t="s">
        <v>31</v>
      </c>
      <c r="K4857" t="s">
        <v>32</v>
      </c>
      <c r="L4857">
        <v>15000</v>
      </c>
      <c r="M4857">
        <v>15000</v>
      </c>
      <c r="N4857">
        <v>1</v>
      </c>
      <c r="O4857" t="s">
        <v>559</v>
      </c>
      <c r="P4857" t="s">
        <v>1852</v>
      </c>
      <c r="Q4857" t="s">
        <v>42</v>
      </c>
      <c r="R4857" t="s">
        <v>1853</v>
      </c>
      <c r="S4857" t="s">
        <v>4391</v>
      </c>
      <c r="T4857">
        <v>139534</v>
      </c>
    </row>
    <row r="4858" spans="1:20" x14ac:dyDescent="0.3">
      <c r="A4858" t="s">
        <v>1854</v>
      </c>
      <c r="B4858" t="str">
        <f>_xlfn.CONCAT(쿼리1[[#This Row],[주문번호]], "-", 쿼리1[[#This Row],[공정명]])</f>
        <v>20241209-1000169233-분단</v>
      </c>
      <c r="C4858">
        <v>2</v>
      </c>
      <c r="D4858" t="s">
        <v>196</v>
      </c>
      <c r="E4858" s="1">
        <v>45635</v>
      </c>
      <c r="F4858" s="1">
        <v>45645</v>
      </c>
      <c r="G4858" s="1">
        <v>45645</v>
      </c>
      <c r="H4858" s="1">
        <v>45656</v>
      </c>
      <c r="I4858" s="1">
        <v>45646</v>
      </c>
      <c r="J4858" t="s">
        <v>31</v>
      </c>
      <c r="K4858" t="s">
        <v>39</v>
      </c>
      <c r="L4858">
        <v>15000</v>
      </c>
      <c r="M4858">
        <v>15000</v>
      </c>
      <c r="N4858">
        <v>0</v>
      </c>
      <c r="O4858" t="s">
        <v>559</v>
      </c>
      <c r="P4858" t="s">
        <v>1852</v>
      </c>
      <c r="Q4858" t="s">
        <v>42</v>
      </c>
      <c r="R4858" t="s">
        <v>1853</v>
      </c>
      <c r="S4858" t="s">
        <v>4391</v>
      </c>
      <c r="T4858">
        <v>139534</v>
      </c>
    </row>
    <row r="4859" spans="1:20" x14ac:dyDescent="0.3">
      <c r="A4859" t="s">
        <v>4645</v>
      </c>
      <c r="B4859" t="str">
        <f>_xlfn.CONCAT(쿼리1[[#This Row],[주문번호]], "-", 쿼리1[[#This Row],[공정명]])</f>
        <v>20241119-1000160814-분단</v>
      </c>
      <c r="C4859">
        <v>2</v>
      </c>
      <c r="D4859" t="s">
        <v>196</v>
      </c>
      <c r="E4859" s="1">
        <v>45615</v>
      </c>
      <c r="F4859" s="1">
        <v>45625</v>
      </c>
      <c r="G4859" s="1">
        <v>45640</v>
      </c>
      <c r="H4859" s="1">
        <v>45656</v>
      </c>
      <c r="I4859" s="1">
        <v>45640</v>
      </c>
      <c r="J4859" t="s">
        <v>31</v>
      </c>
      <c r="K4859" t="s">
        <v>32</v>
      </c>
      <c r="L4859">
        <v>6000</v>
      </c>
      <c r="M4859">
        <v>6000</v>
      </c>
      <c r="N4859">
        <v>15</v>
      </c>
      <c r="O4859" t="s">
        <v>559</v>
      </c>
      <c r="P4859" t="s">
        <v>4595</v>
      </c>
      <c r="Q4859" t="s">
        <v>42</v>
      </c>
      <c r="R4859" t="s">
        <v>1424</v>
      </c>
      <c r="S4859" t="s">
        <v>4391</v>
      </c>
      <c r="T4859">
        <v>6</v>
      </c>
    </row>
    <row r="4860" spans="1:20" x14ac:dyDescent="0.3">
      <c r="A4860" t="s">
        <v>4646</v>
      </c>
      <c r="B4860" t="str">
        <f>_xlfn.CONCAT(쿼리1[[#This Row],[주문번호]], "-", 쿼리1[[#This Row],[공정명]])</f>
        <v>20241119-1000155014-분단</v>
      </c>
      <c r="C4860">
        <v>2</v>
      </c>
      <c r="D4860" t="s">
        <v>196</v>
      </c>
      <c r="E4860" s="1">
        <v>45615</v>
      </c>
      <c r="F4860" s="1">
        <v>45625</v>
      </c>
      <c r="G4860" s="1">
        <v>45640</v>
      </c>
      <c r="H4860" s="1">
        <v>45656</v>
      </c>
      <c r="I4860" s="1">
        <v>45640</v>
      </c>
      <c r="J4860" t="s">
        <v>31</v>
      </c>
      <c r="K4860" t="s">
        <v>32</v>
      </c>
      <c r="L4860">
        <v>6000</v>
      </c>
      <c r="M4860">
        <v>6000</v>
      </c>
      <c r="N4860">
        <v>15</v>
      </c>
      <c r="O4860" t="s">
        <v>559</v>
      </c>
      <c r="P4860" t="s">
        <v>4647</v>
      </c>
      <c r="Q4860" t="s">
        <v>42</v>
      </c>
      <c r="R4860" t="s">
        <v>1424</v>
      </c>
      <c r="S4860" t="s">
        <v>4391</v>
      </c>
      <c r="T4860">
        <v>6</v>
      </c>
    </row>
    <row r="4861" spans="1:20" x14ac:dyDescent="0.3">
      <c r="A4861" t="s">
        <v>2543</v>
      </c>
      <c r="B4861" t="str">
        <f>_xlfn.CONCAT(쿼리1[[#This Row],[주문번호]], "-", 쿼리1[[#This Row],[공정명]])</f>
        <v>20241010-1000166216-분단</v>
      </c>
      <c r="C4861">
        <v>4</v>
      </c>
      <c r="D4861" t="s">
        <v>196</v>
      </c>
      <c r="E4861" s="1">
        <v>45575</v>
      </c>
      <c r="F4861" s="1">
        <v>45587</v>
      </c>
      <c r="G4861" s="1">
        <v>45583</v>
      </c>
      <c r="H4861" s="1">
        <v>45656</v>
      </c>
      <c r="I4861" s="1">
        <v>45583</v>
      </c>
      <c r="J4861" t="s">
        <v>31</v>
      </c>
      <c r="K4861" t="s">
        <v>39</v>
      </c>
      <c r="L4861">
        <v>6000</v>
      </c>
      <c r="M4861">
        <v>6000</v>
      </c>
      <c r="N4861">
        <v>-4</v>
      </c>
      <c r="O4861" t="s">
        <v>117</v>
      </c>
      <c r="P4861" t="s">
        <v>2544</v>
      </c>
      <c r="Q4861" t="s">
        <v>2545</v>
      </c>
      <c r="R4861" t="s">
        <v>2546</v>
      </c>
      <c r="S4861" t="s">
        <v>4391</v>
      </c>
      <c r="T4861">
        <v>24</v>
      </c>
    </row>
    <row r="4862" spans="1:20" x14ac:dyDescent="0.3">
      <c r="A4862" t="s">
        <v>3556</v>
      </c>
      <c r="B4862" t="str">
        <f>_xlfn.CONCAT(쿼리1[[#This Row],[주문번호]], "-", 쿼리1[[#This Row],[공정명]])</f>
        <v>20241030-12150353-분단</v>
      </c>
      <c r="C4862">
        <v>4</v>
      </c>
      <c r="D4862" t="s">
        <v>196</v>
      </c>
      <c r="E4862" s="1">
        <v>45595</v>
      </c>
      <c r="F4862" s="1">
        <v>45607</v>
      </c>
      <c r="G4862" s="1">
        <v>45608</v>
      </c>
      <c r="H4862" s="1">
        <v>45656</v>
      </c>
      <c r="I4862" s="1">
        <v>45611</v>
      </c>
      <c r="J4862" t="s">
        <v>31</v>
      </c>
      <c r="K4862" t="s">
        <v>32</v>
      </c>
      <c r="L4862">
        <v>6000</v>
      </c>
      <c r="M4862">
        <v>6000</v>
      </c>
      <c r="N4862">
        <v>1</v>
      </c>
      <c r="O4862" t="s">
        <v>3557</v>
      </c>
      <c r="P4862" t="s">
        <v>3558</v>
      </c>
      <c r="Q4862" t="s">
        <v>3559</v>
      </c>
      <c r="R4862" t="s">
        <v>3560</v>
      </c>
      <c r="S4862" t="s">
        <v>4391</v>
      </c>
      <c r="T4862">
        <v>30000</v>
      </c>
    </row>
    <row r="4863" spans="1:20" x14ac:dyDescent="0.3">
      <c r="A4863" t="s">
        <v>1450</v>
      </c>
      <c r="B4863" t="str">
        <f>_xlfn.CONCAT(쿼리1[[#This Row],[주문번호]], "-", 쿼리1[[#This Row],[공정명]])</f>
        <v>20241213-1000168625-분단</v>
      </c>
      <c r="C4863">
        <v>4</v>
      </c>
      <c r="D4863" t="s">
        <v>196</v>
      </c>
      <c r="E4863" s="1">
        <v>45639</v>
      </c>
      <c r="F4863" s="1">
        <v>45650</v>
      </c>
      <c r="G4863" s="1">
        <v>45654</v>
      </c>
      <c r="H4863" s="1">
        <v>45656</v>
      </c>
      <c r="I4863" s="1">
        <v>45654</v>
      </c>
      <c r="J4863" t="s">
        <v>31</v>
      </c>
      <c r="K4863" t="s">
        <v>32</v>
      </c>
      <c r="L4863">
        <v>6000</v>
      </c>
      <c r="M4863">
        <v>6000</v>
      </c>
      <c r="N4863">
        <v>4</v>
      </c>
      <c r="O4863" t="s">
        <v>1177</v>
      </c>
      <c r="P4863" t="s">
        <v>1451</v>
      </c>
      <c r="Q4863" t="s">
        <v>1452</v>
      </c>
      <c r="R4863" t="s">
        <v>1445</v>
      </c>
      <c r="S4863" t="s">
        <v>4391</v>
      </c>
      <c r="T4863">
        <v>35294</v>
      </c>
    </row>
    <row r="4864" spans="1:20" x14ac:dyDescent="0.3">
      <c r="A4864" t="s">
        <v>1497</v>
      </c>
      <c r="B4864" t="str">
        <f>_xlfn.CONCAT(쿼리1[[#This Row],[주문번호]], "-", 쿼리1[[#This Row],[공정명]])</f>
        <v>20241008-1000150470-분단</v>
      </c>
      <c r="C4864">
        <v>4</v>
      </c>
      <c r="D4864" t="s">
        <v>196</v>
      </c>
      <c r="E4864" s="1">
        <v>45573</v>
      </c>
      <c r="F4864" s="1">
        <v>45583</v>
      </c>
      <c r="G4864" s="1">
        <v>45583</v>
      </c>
      <c r="H4864" s="1">
        <v>45656</v>
      </c>
      <c r="I4864" s="1">
        <v>45587</v>
      </c>
      <c r="J4864" t="s">
        <v>31</v>
      </c>
      <c r="K4864" t="s">
        <v>39</v>
      </c>
      <c r="L4864">
        <v>6000</v>
      </c>
      <c r="M4864">
        <v>6000</v>
      </c>
      <c r="N4864">
        <v>0</v>
      </c>
      <c r="O4864" t="s">
        <v>1498</v>
      </c>
      <c r="P4864" t="s">
        <v>1499</v>
      </c>
      <c r="Q4864" t="s">
        <v>1500</v>
      </c>
      <c r="R4864" t="s">
        <v>1459</v>
      </c>
      <c r="S4864" t="s">
        <v>4391</v>
      </c>
      <c r="T4864">
        <v>20000</v>
      </c>
    </row>
    <row r="4865" spans="1:20" x14ac:dyDescent="0.3">
      <c r="A4865" t="s">
        <v>3367</v>
      </c>
      <c r="B4865" t="str">
        <f>_xlfn.CONCAT(쿼리1[[#This Row],[주문번호]], "-", 쿼리1[[#This Row],[공정명]])</f>
        <v>20241119-1000154257-분단</v>
      </c>
      <c r="C4865">
        <v>4</v>
      </c>
      <c r="D4865" t="s">
        <v>196</v>
      </c>
      <c r="E4865" s="1">
        <v>45615</v>
      </c>
      <c r="F4865" s="1">
        <v>45625</v>
      </c>
      <c r="G4865" s="1">
        <v>45625</v>
      </c>
      <c r="H4865" s="1">
        <v>45656</v>
      </c>
      <c r="I4865" s="1">
        <v>45635</v>
      </c>
      <c r="J4865" t="s">
        <v>31</v>
      </c>
      <c r="K4865" t="s">
        <v>39</v>
      </c>
      <c r="L4865">
        <v>6000</v>
      </c>
      <c r="M4865">
        <v>6000</v>
      </c>
      <c r="N4865">
        <v>0</v>
      </c>
      <c r="O4865" t="s">
        <v>564</v>
      </c>
      <c r="P4865" t="s">
        <v>3368</v>
      </c>
      <c r="Q4865" t="s">
        <v>3369</v>
      </c>
      <c r="R4865" t="s">
        <v>1459</v>
      </c>
      <c r="S4865" t="s">
        <v>4391</v>
      </c>
      <c r="T4865">
        <v>25000</v>
      </c>
    </row>
    <row r="4866" spans="1:20" x14ac:dyDescent="0.3">
      <c r="A4866" t="s">
        <v>1863</v>
      </c>
      <c r="B4866" t="str">
        <f>_xlfn.CONCAT(쿼리1[[#This Row],[주문번호]], "-", 쿼리1[[#This Row],[공정명]])</f>
        <v>20241212-1000150470-분단</v>
      </c>
      <c r="C4866">
        <v>4</v>
      </c>
      <c r="D4866" t="s">
        <v>196</v>
      </c>
      <c r="E4866" s="1">
        <v>45638</v>
      </c>
      <c r="F4866" s="1">
        <v>45650</v>
      </c>
      <c r="G4866" s="1">
        <v>45648</v>
      </c>
      <c r="H4866" s="1">
        <v>45656</v>
      </c>
      <c r="I4866" s="1">
        <v>45649</v>
      </c>
      <c r="J4866" t="s">
        <v>31</v>
      </c>
      <c r="K4866" t="s">
        <v>39</v>
      </c>
      <c r="L4866">
        <v>6000</v>
      </c>
      <c r="M4866">
        <v>6000</v>
      </c>
      <c r="N4866">
        <v>-2</v>
      </c>
      <c r="O4866" t="s">
        <v>1498</v>
      </c>
      <c r="P4866" t="s">
        <v>1499</v>
      </c>
      <c r="Q4866" t="s">
        <v>1500</v>
      </c>
      <c r="R4866" t="s">
        <v>1459</v>
      </c>
      <c r="S4866" t="s">
        <v>4391</v>
      </c>
      <c r="T4866">
        <v>20000</v>
      </c>
    </row>
    <row r="4867" spans="1:20" x14ac:dyDescent="0.3">
      <c r="A4867" t="s">
        <v>1501</v>
      </c>
      <c r="B4867" t="str">
        <f>_xlfn.CONCAT(쿼리1[[#This Row],[주문번호]], "-", 쿼리1[[#This Row],[공정명]])</f>
        <v>20241007-1000150470-분단</v>
      </c>
      <c r="C4867">
        <v>4</v>
      </c>
      <c r="D4867" t="s">
        <v>196</v>
      </c>
      <c r="E4867" s="1">
        <v>45572</v>
      </c>
      <c r="F4867" s="1">
        <v>45582</v>
      </c>
      <c r="G4867" s="1">
        <v>45583</v>
      </c>
      <c r="H4867" s="1">
        <v>45656</v>
      </c>
      <c r="I4867" s="1">
        <v>45587</v>
      </c>
      <c r="J4867" t="s">
        <v>31</v>
      </c>
      <c r="K4867" t="s">
        <v>32</v>
      </c>
      <c r="L4867">
        <v>6000</v>
      </c>
      <c r="M4867">
        <v>6000</v>
      </c>
      <c r="N4867">
        <v>1</v>
      </c>
      <c r="O4867" t="s">
        <v>1498</v>
      </c>
      <c r="P4867" t="s">
        <v>1499</v>
      </c>
      <c r="Q4867" t="s">
        <v>1500</v>
      </c>
      <c r="R4867" t="s">
        <v>1459</v>
      </c>
      <c r="S4867" t="s">
        <v>4391</v>
      </c>
      <c r="T4867">
        <v>20000</v>
      </c>
    </row>
    <row r="4868" spans="1:20" x14ac:dyDescent="0.3">
      <c r="A4868" t="s">
        <v>4642</v>
      </c>
      <c r="B4868" t="str">
        <f>_xlfn.CONCAT(쿼리1[[#This Row],[주문번호]], "-", 쿼리1[[#This Row],[공정명]])</f>
        <v>20241223-1000144411-분단</v>
      </c>
      <c r="C4868">
        <v>4</v>
      </c>
      <c r="D4868" t="s">
        <v>196</v>
      </c>
      <c r="E4868" s="1">
        <v>45649</v>
      </c>
      <c r="F4868" s="1">
        <v>45659</v>
      </c>
      <c r="G4868" s="1"/>
      <c r="H4868" s="1">
        <v>45656</v>
      </c>
      <c r="I4868" s="1"/>
      <c r="J4868" t="s">
        <v>21</v>
      </c>
      <c r="K4868" t="s">
        <v>282</v>
      </c>
      <c r="L4868">
        <v>8000</v>
      </c>
      <c r="O4868" t="s">
        <v>1817</v>
      </c>
      <c r="P4868" t="s">
        <v>4643</v>
      </c>
      <c r="Q4868" t="s">
        <v>4644</v>
      </c>
      <c r="R4868" t="s">
        <v>1906</v>
      </c>
      <c r="S4868" t="s">
        <v>4391</v>
      </c>
      <c r="T4868">
        <v>24</v>
      </c>
    </row>
    <row r="4869" spans="1:20" x14ac:dyDescent="0.3">
      <c r="A4869" t="s">
        <v>5002</v>
      </c>
      <c r="B4869" t="str">
        <f>_xlfn.CONCAT(쿼리1[[#This Row],[주문번호]], "-", 쿼리1[[#This Row],[공정명]])</f>
        <v>20240903-1000168979-분단</v>
      </c>
      <c r="C4869">
        <v>4</v>
      </c>
      <c r="D4869" t="s">
        <v>196</v>
      </c>
      <c r="E4869" s="1">
        <v>45538</v>
      </c>
      <c r="F4869" s="1">
        <v>45548</v>
      </c>
      <c r="G4869" s="1">
        <v>45600</v>
      </c>
      <c r="H4869" s="1">
        <v>45656</v>
      </c>
      <c r="I4869" s="1">
        <v>45600</v>
      </c>
      <c r="J4869" t="s">
        <v>31</v>
      </c>
      <c r="K4869" t="s">
        <v>32</v>
      </c>
      <c r="L4869">
        <v>4000</v>
      </c>
      <c r="M4869">
        <v>0</v>
      </c>
      <c r="N4869">
        <v>52</v>
      </c>
      <c r="O4869" t="s">
        <v>141</v>
      </c>
      <c r="P4869" t="s">
        <v>5003</v>
      </c>
      <c r="Q4869" t="s">
        <v>5004</v>
      </c>
      <c r="R4869" t="s">
        <v>725</v>
      </c>
      <c r="S4869" t="s">
        <v>4391</v>
      </c>
      <c r="T4869">
        <v>24</v>
      </c>
    </row>
    <row r="4870" spans="1:20" x14ac:dyDescent="0.3">
      <c r="A4870" t="s">
        <v>5005</v>
      </c>
      <c r="B4870" t="str">
        <f>_xlfn.CONCAT(쿼리1[[#This Row],[주문번호]], "-", 쿼리1[[#This Row],[공정명]])</f>
        <v>20240903-1000168981-분단</v>
      </c>
      <c r="C4870">
        <v>4</v>
      </c>
      <c r="D4870" t="s">
        <v>196</v>
      </c>
      <c r="E4870" s="1">
        <v>45538</v>
      </c>
      <c r="F4870" s="1">
        <v>45548</v>
      </c>
      <c r="G4870" s="1">
        <v>45621</v>
      </c>
      <c r="H4870" s="1">
        <v>45656</v>
      </c>
      <c r="I4870" s="1">
        <v>45621</v>
      </c>
      <c r="J4870" t="s">
        <v>31</v>
      </c>
      <c r="K4870" t="s">
        <v>32</v>
      </c>
      <c r="L4870">
        <v>4000</v>
      </c>
      <c r="M4870">
        <v>0</v>
      </c>
      <c r="N4870">
        <v>73</v>
      </c>
      <c r="O4870" t="s">
        <v>141</v>
      </c>
      <c r="P4870" t="s">
        <v>3433</v>
      </c>
      <c r="Q4870" t="s">
        <v>4709</v>
      </c>
      <c r="R4870" t="s">
        <v>725</v>
      </c>
      <c r="S4870" t="s">
        <v>4391</v>
      </c>
      <c r="T4870">
        <v>16</v>
      </c>
    </row>
    <row r="4871" spans="1:20" x14ac:dyDescent="0.3">
      <c r="A4871" t="s">
        <v>5006</v>
      </c>
      <c r="B4871" t="str">
        <f>_xlfn.CONCAT(쿼리1[[#This Row],[주문번호]], "-", 쿼리1[[#This Row],[공정명]])</f>
        <v>20240903-1000165856-분단</v>
      </c>
      <c r="C4871">
        <v>4</v>
      </c>
      <c r="D4871" t="s">
        <v>196</v>
      </c>
      <c r="E4871" s="1">
        <v>45538</v>
      </c>
      <c r="F4871" s="1">
        <v>45548</v>
      </c>
      <c r="G4871" s="1">
        <v>45546</v>
      </c>
      <c r="H4871" s="1">
        <v>45656</v>
      </c>
      <c r="I4871" s="1">
        <v>45546</v>
      </c>
      <c r="J4871" t="s">
        <v>31</v>
      </c>
      <c r="K4871" t="s">
        <v>39</v>
      </c>
      <c r="L4871">
        <v>4000</v>
      </c>
      <c r="M4871">
        <v>4000</v>
      </c>
      <c r="N4871">
        <v>-2</v>
      </c>
      <c r="O4871" t="s">
        <v>141</v>
      </c>
      <c r="P4871" t="s">
        <v>5007</v>
      </c>
      <c r="Q4871" t="s">
        <v>5008</v>
      </c>
      <c r="R4871" t="s">
        <v>725</v>
      </c>
      <c r="S4871" t="s">
        <v>4391</v>
      </c>
      <c r="T4871">
        <v>24</v>
      </c>
    </row>
    <row r="4872" spans="1:20" x14ac:dyDescent="0.3">
      <c r="A4872" t="s">
        <v>5009</v>
      </c>
      <c r="B4872" t="str">
        <f>_xlfn.CONCAT(쿼리1[[#This Row],[주문번호]], "-", 쿼리1[[#This Row],[공정명]])</f>
        <v>20241017-1000156802-분단</v>
      </c>
      <c r="C4872">
        <v>4</v>
      </c>
      <c r="D4872" t="s">
        <v>196</v>
      </c>
      <c r="E4872" s="1">
        <v>45582</v>
      </c>
      <c r="F4872" s="1">
        <v>45594</v>
      </c>
      <c r="G4872" s="1">
        <v>45593</v>
      </c>
      <c r="H4872" s="1">
        <v>45656</v>
      </c>
      <c r="I4872" s="1">
        <v>45593</v>
      </c>
      <c r="J4872" t="s">
        <v>31</v>
      </c>
      <c r="K4872" t="s">
        <v>39</v>
      </c>
      <c r="L4872">
        <v>12000</v>
      </c>
      <c r="M4872">
        <v>12000</v>
      </c>
      <c r="N4872">
        <v>-1</v>
      </c>
      <c r="O4872" t="s">
        <v>3255</v>
      </c>
      <c r="P4872" t="s">
        <v>4506</v>
      </c>
      <c r="Q4872" t="s">
        <v>4507</v>
      </c>
      <c r="R4872" t="s">
        <v>725</v>
      </c>
      <c r="S4872" t="s">
        <v>4391</v>
      </c>
      <c r="T4872">
        <v>100</v>
      </c>
    </row>
    <row r="4873" spans="1:20" x14ac:dyDescent="0.3">
      <c r="A4873" t="s">
        <v>5010</v>
      </c>
      <c r="B4873" t="str">
        <f>_xlfn.CONCAT(쿼리1[[#This Row],[주문번호]], "-", 쿼리1[[#This Row],[공정명]])</f>
        <v>20240925-1000169207-분단</v>
      </c>
      <c r="C4873">
        <v>2</v>
      </c>
      <c r="D4873" t="s">
        <v>196</v>
      </c>
      <c r="E4873" s="1">
        <v>45560</v>
      </c>
      <c r="F4873" s="1">
        <v>45572</v>
      </c>
      <c r="G4873" s="1">
        <v>45583</v>
      </c>
      <c r="H4873" s="1">
        <v>45656</v>
      </c>
      <c r="I4873" s="1">
        <v>45583</v>
      </c>
      <c r="J4873" t="s">
        <v>31</v>
      </c>
      <c r="K4873" t="s">
        <v>32</v>
      </c>
      <c r="L4873">
        <v>2000</v>
      </c>
      <c r="M4873">
        <v>2000</v>
      </c>
      <c r="N4873">
        <v>11</v>
      </c>
      <c r="O4873" t="s">
        <v>5011</v>
      </c>
      <c r="P4873" t="s">
        <v>4124</v>
      </c>
      <c r="Q4873" t="s">
        <v>42</v>
      </c>
      <c r="R4873" t="s">
        <v>725</v>
      </c>
      <c r="S4873" t="s">
        <v>4391</v>
      </c>
      <c r="T4873">
        <v>4</v>
      </c>
    </row>
    <row r="4874" spans="1:20" x14ac:dyDescent="0.3">
      <c r="A4874" t="s">
        <v>5012</v>
      </c>
      <c r="B4874" t="str">
        <f>_xlfn.CONCAT(쿼리1[[#This Row],[주문번호]], "-", 쿼리1[[#This Row],[공정명]])</f>
        <v>20240925-1000169206-분단</v>
      </c>
      <c r="C4874">
        <v>2</v>
      </c>
      <c r="D4874" t="s">
        <v>196</v>
      </c>
      <c r="E4874" s="1">
        <v>45560</v>
      </c>
      <c r="F4874" s="1">
        <v>45572</v>
      </c>
      <c r="G4874" s="1">
        <v>45583</v>
      </c>
      <c r="H4874" s="1">
        <v>45656</v>
      </c>
      <c r="I4874" s="1">
        <v>45583</v>
      </c>
      <c r="J4874" t="s">
        <v>31</v>
      </c>
      <c r="K4874" t="s">
        <v>32</v>
      </c>
      <c r="L4874">
        <v>4000</v>
      </c>
      <c r="M4874">
        <v>4000</v>
      </c>
      <c r="N4874">
        <v>11</v>
      </c>
      <c r="O4874" t="s">
        <v>5011</v>
      </c>
      <c r="P4874" t="s">
        <v>3256</v>
      </c>
      <c r="Q4874" t="s">
        <v>42</v>
      </c>
      <c r="R4874" t="s">
        <v>725</v>
      </c>
      <c r="S4874" t="s">
        <v>4391</v>
      </c>
      <c r="T4874">
        <v>8</v>
      </c>
    </row>
    <row r="4875" spans="1:20" x14ac:dyDescent="0.3">
      <c r="A4875" t="s">
        <v>4499</v>
      </c>
      <c r="B4875" t="str">
        <f>_xlfn.CONCAT(쿼리1[[#This Row],[주문번호]], "-", 쿼리1[[#This Row],[공정명]])</f>
        <v>20241121-1000151718-분단</v>
      </c>
      <c r="C4875">
        <v>4</v>
      </c>
      <c r="D4875" t="s">
        <v>196</v>
      </c>
      <c r="E4875" s="1">
        <v>45617</v>
      </c>
      <c r="F4875" s="1">
        <v>45629</v>
      </c>
      <c r="G4875" s="1">
        <v>45630</v>
      </c>
      <c r="H4875" s="1">
        <v>45656</v>
      </c>
      <c r="I4875" s="1">
        <v>45630</v>
      </c>
      <c r="J4875" t="s">
        <v>31</v>
      </c>
      <c r="K4875" t="s">
        <v>32</v>
      </c>
      <c r="L4875">
        <v>12000</v>
      </c>
      <c r="M4875">
        <v>12000</v>
      </c>
      <c r="N4875">
        <v>1</v>
      </c>
      <c r="O4875" t="s">
        <v>4500</v>
      </c>
      <c r="P4875" t="s">
        <v>4501</v>
      </c>
      <c r="Q4875" t="s">
        <v>4502</v>
      </c>
      <c r="R4875" t="s">
        <v>725</v>
      </c>
      <c r="S4875" t="s">
        <v>4391</v>
      </c>
      <c r="T4875">
        <v>24</v>
      </c>
    </row>
    <row r="4876" spans="1:20" x14ac:dyDescent="0.3">
      <c r="A4876" t="s">
        <v>4503</v>
      </c>
      <c r="B4876" t="str">
        <f>_xlfn.CONCAT(쿼리1[[#This Row],[주문번호]], "-", 쿼리1[[#This Row],[공정명]])</f>
        <v>20241121-1000166906-분단</v>
      </c>
      <c r="C4876">
        <v>4</v>
      </c>
      <c r="D4876" t="s">
        <v>196</v>
      </c>
      <c r="E4876" s="1">
        <v>45617</v>
      </c>
      <c r="F4876" s="1">
        <v>45629</v>
      </c>
      <c r="G4876" s="1">
        <v>45630</v>
      </c>
      <c r="H4876" s="1">
        <v>45656</v>
      </c>
      <c r="I4876" s="1">
        <v>45630</v>
      </c>
      <c r="J4876" t="s">
        <v>31</v>
      </c>
      <c r="K4876" t="s">
        <v>32</v>
      </c>
      <c r="L4876">
        <v>12000</v>
      </c>
      <c r="M4876">
        <v>12000</v>
      </c>
      <c r="N4876">
        <v>1</v>
      </c>
      <c r="O4876" t="s">
        <v>1315</v>
      </c>
      <c r="P4876" t="s">
        <v>4501</v>
      </c>
      <c r="Q4876" t="s">
        <v>4504</v>
      </c>
      <c r="R4876" t="s">
        <v>725</v>
      </c>
      <c r="S4876" t="s">
        <v>4391</v>
      </c>
      <c r="T4876">
        <v>24</v>
      </c>
    </row>
    <row r="4877" spans="1:20" x14ac:dyDescent="0.3">
      <c r="A4877" t="s">
        <v>5013</v>
      </c>
      <c r="B4877" t="str">
        <f>_xlfn.CONCAT(쿼리1[[#This Row],[주문번호]], "-", 쿼리1[[#This Row],[공정명]])</f>
        <v>20241023-1000146532-분단</v>
      </c>
      <c r="C4877">
        <v>4</v>
      </c>
      <c r="D4877" t="s">
        <v>196</v>
      </c>
      <c r="E4877" s="1">
        <v>45588</v>
      </c>
      <c r="F4877" s="1">
        <v>45600</v>
      </c>
      <c r="G4877" s="1">
        <v>45605</v>
      </c>
      <c r="H4877" s="1">
        <v>45656</v>
      </c>
      <c r="I4877" s="1">
        <v>45621</v>
      </c>
      <c r="J4877" t="s">
        <v>31</v>
      </c>
      <c r="K4877" t="s">
        <v>32</v>
      </c>
      <c r="L4877">
        <v>12000</v>
      </c>
      <c r="M4877">
        <v>12000</v>
      </c>
      <c r="N4877">
        <v>5</v>
      </c>
      <c r="O4877" t="s">
        <v>4500</v>
      </c>
      <c r="P4877" t="s">
        <v>4501</v>
      </c>
      <c r="Q4877" t="s">
        <v>5014</v>
      </c>
      <c r="R4877" t="s">
        <v>725</v>
      </c>
      <c r="S4877" t="s">
        <v>4391</v>
      </c>
      <c r="T4877">
        <v>24</v>
      </c>
    </row>
    <row r="4878" spans="1:20" x14ac:dyDescent="0.3">
      <c r="A4878" t="s">
        <v>2434</v>
      </c>
      <c r="B4878" t="str">
        <f>_xlfn.CONCAT(쿼리1[[#This Row],[주문번호]], "-", 쿼리1[[#This Row],[공정명]])</f>
        <v>20241014-1000149303-합지</v>
      </c>
      <c r="C4878">
        <v>3</v>
      </c>
      <c r="D4878" t="s">
        <v>60</v>
      </c>
      <c r="E4878" s="1">
        <v>45579</v>
      </c>
      <c r="F4878" s="1">
        <v>45588</v>
      </c>
      <c r="G4878" s="1">
        <v>45593</v>
      </c>
      <c r="H4878" s="1">
        <v>45656</v>
      </c>
      <c r="I4878" s="1">
        <v>45594</v>
      </c>
      <c r="J4878" t="s">
        <v>31</v>
      </c>
      <c r="K4878" t="s">
        <v>32</v>
      </c>
      <c r="L4878">
        <v>6000</v>
      </c>
      <c r="M4878">
        <v>6000</v>
      </c>
      <c r="N4878">
        <v>5</v>
      </c>
      <c r="O4878" t="s">
        <v>1311</v>
      </c>
      <c r="P4878" t="s">
        <v>2433</v>
      </c>
      <c r="Q4878" t="s">
        <v>2435</v>
      </c>
      <c r="R4878" t="s">
        <v>1486</v>
      </c>
      <c r="S4878" t="s">
        <v>1967</v>
      </c>
      <c r="T4878">
        <v>11320</v>
      </c>
    </row>
    <row r="4879" spans="1:20" x14ac:dyDescent="0.3">
      <c r="A4879" t="s">
        <v>2434</v>
      </c>
      <c r="B4879" t="str">
        <f>_xlfn.CONCAT(쿼리1[[#This Row],[주문번호]], "-", 쿼리1[[#This Row],[공정명]])</f>
        <v>20241014-1000149303-합지</v>
      </c>
      <c r="C4879">
        <v>3</v>
      </c>
      <c r="D4879" t="s">
        <v>60</v>
      </c>
      <c r="E4879" s="1">
        <v>45579</v>
      </c>
      <c r="F4879" s="1">
        <v>45588</v>
      </c>
      <c r="G4879" s="1">
        <v>45593</v>
      </c>
      <c r="H4879" s="1">
        <v>45656</v>
      </c>
      <c r="I4879" s="1">
        <v>45594</v>
      </c>
      <c r="J4879" t="s">
        <v>31</v>
      </c>
      <c r="K4879" t="s">
        <v>32</v>
      </c>
      <c r="L4879">
        <v>6000</v>
      </c>
      <c r="M4879">
        <v>6000</v>
      </c>
      <c r="N4879">
        <v>5</v>
      </c>
      <c r="O4879" t="s">
        <v>1311</v>
      </c>
      <c r="P4879" t="s">
        <v>2433</v>
      </c>
      <c r="Q4879" t="s">
        <v>2435</v>
      </c>
      <c r="R4879" t="s">
        <v>1486</v>
      </c>
      <c r="S4879" t="s">
        <v>1967</v>
      </c>
      <c r="T4879">
        <v>11320</v>
      </c>
    </row>
    <row r="4880" spans="1:20" x14ac:dyDescent="0.3">
      <c r="A4880" t="s">
        <v>2434</v>
      </c>
      <c r="B4880" t="str">
        <f>_xlfn.CONCAT(쿼리1[[#This Row],[주문번호]], "-", 쿼리1[[#This Row],[공정명]])</f>
        <v>20241014-1000149303-합지</v>
      </c>
      <c r="C4880">
        <v>3</v>
      </c>
      <c r="D4880" t="s">
        <v>60</v>
      </c>
      <c r="E4880" s="1">
        <v>45579</v>
      </c>
      <c r="F4880" s="1">
        <v>45588</v>
      </c>
      <c r="G4880" s="1">
        <v>45593</v>
      </c>
      <c r="H4880" s="1">
        <v>45656</v>
      </c>
      <c r="I4880" s="1">
        <v>45594</v>
      </c>
      <c r="J4880" t="s">
        <v>31</v>
      </c>
      <c r="K4880" t="s">
        <v>32</v>
      </c>
      <c r="L4880">
        <v>6000</v>
      </c>
      <c r="M4880">
        <v>6000</v>
      </c>
      <c r="N4880">
        <v>5</v>
      </c>
      <c r="O4880" t="s">
        <v>1311</v>
      </c>
      <c r="P4880" t="s">
        <v>2433</v>
      </c>
      <c r="Q4880" t="s">
        <v>2435</v>
      </c>
      <c r="R4880" t="s">
        <v>1486</v>
      </c>
      <c r="S4880" t="s">
        <v>1967</v>
      </c>
      <c r="T4880">
        <v>11320</v>
      </c>
    </row>
    <row r="4881" spans="1:20" x14ac:dyDescent="0.3">
      <c r="A4881" t="s">
        <v>2434</v>
      </c>
      <c r="B4881" t="str">
        <f>_xlfn.CONCAT(쿼리1[[#This Row],[주문번호]], "-", 쿼리1[[#This Row],[공정명]])</f>
        <v>20241014-1000149303-합지</v>
      </c>
      <c r="C4881">
        <v>3</v>
      </c>
      <c r="D4881" t="s">
        <v>60</v>
      </c>
      <c r="E4881" s="1">
        <v>45579</v>
      </c>
      <c r="F4881" s="1">
        <v>45588</v>
      </c>
      <c r="G4881" s="1">
        <v>45593</v>
      </c>
      <c r="H4881" s="1">
        <v>45656</v>
      </c>
      <c r="I4881" s="1">
        <v>45594</v>
      </c>
      <c r="J4881" t="s">
        <v>31</v>
      </c>
      <c r="K4881" t="s">
        <v>32</v>
      </c>
      <c r="L4881">
        <v>6000</v>
      </c>
      <c r="M4881">
        <v>6000</v>
      </c>
      <c r="N4881">
        <v>5</v>
      </c>
      <c r="O4881" t="s">
        <v>1311</v>
      </c>
      <c r="P4881" t="s">
        <v>2433</v>
      </c>
      <c r="Q4881" t="s">
        <v>2435</v>
      </c>
      <c r="R4881" t="s">
        <v>1486</v>
      </c>
      <c r="S4881" t="s">
        <v>1967</v>
      </c>
      <c r="T4881">
        <v>11320</v>
      </c>
    </row>
    <row r="4882" spans="1:20" x14ac:dyDescent="0.3">
      <c r="A4882" t="s">
        <v>3335</v>
      </c>
      <c r="B4882" t="str">
        <f>_xlfn.CONCAT(쿼리1[[#This Row],[주문번호]], "-", 쿼리1[[#This Row],[공정명]])</f>
        <v>20241101-1220N0018-합지</v>
      </c>
      <c r="C4882">
        <v>1</v>
      </c>
      <c r="D4882" t="s">
        <v>60</v>
      </c>
      <c r="E4882" s="1">
        <v>45597</v>
      </c>
      <c r="F4882" s="1">
        <v>45610</v>
      </c>
      <c r="G4882" s="1">
        <v>45607</v>
      </c>
      <c r="H4882" s="1">
        <v>45656</v>
      </c>
      <c r="I4882" s="1">
        <v>45609</v>
      </c>
      <c r="J4882" t="s">
        <v>31</v>
      </c>
      <c r="K4882" t="s">
        <v>39</v>
      </c>
      <c r="L4882">
        <v>6000</v>
      </c>
      <c r="M4882">
        <v>6000</v>
      </c>
      <c r="N4882">
        <v>-3</v>
      </c>
      <c r="O4882" t="s">
        <v>1061</v>
      </c>
      <c r="P4882" t="s">
        <v>3336</v>
      </c>
      <c r="Q4882" t="s">
        <v>42</v>
      </c>
      <c r="R4882" t="s">
        <v>1486</v>
      </c>
      <c r="S4882" t="s">
        <v>1967</v>
      </c>
      <c r="T4882">
        <v>13333</v>
      </c>
    </row>
    <row r="4883" spans="1:20" x14ac:dyDescent="0.3">
      <c r="A4883" t="s">
        <v>3335</v>
      </c>
      <c r="B4883" t="str">
        <f>_xlfn.CONCAT(쿼리1[[#This Row],[주문번호]], "-", 쿼리1[[#This Row],[공정명]])</f>
        <v>20241101-1220N0018-합지</v>
      </c>
      <c r="C4883">
        <v>1</v>
      </c>
      <c r="D4883" t="s">
        <v>60</v>
      </c>
      <c r="E4883" s="1">
        <v>45597</v>
      </c>
      <c r="F4883" s="1">
        <v>45610</v>
      </c>
      <c r="G4883" s="1">
        <v>45607</v>
      </c>
      <c r="H4883" s="1">
        <v>45656</v>
      </c>
      <c r="I4883" s="1">
        <v>45609</v>
      </c>
      <c r="J4883" t="s">
        <v>31</v>
      </c>
      <c r="K4883" t="s">
        <v>39</v>
      </c>
      <c r="L4883">
        <v>6000</v>
      </c>
      <c r="M4883">
        <v>6000</v>
      </c>
      <c r="N4883">
        <v>-3</v>
      </c>
      <c r="O4883" t="s">
        <v>1061</v>
      </c>
      <c r="P4883" t="s">
        <v>3336</v>
      </c>
      <c r="Q4883" t="s">
        <v>42</v>
      </c>
      <c r="R4883" t="s">
        <v>1486</v>
      </c>
      <c r="S4883" t="s">
        <v>1967</v>
      </c>
      <c r="T4883">
        <v>13333</v>
      </c>
    </row>
    <row r="4884" spans="1:20" x14ac:dyDescent="0.3">
      <c r="A4884" t="s">
        <v>3335</v>
      </c>
      <c r="B4884" t="str">
        <f>_xlfn.CONCAT(쿼리1[[#This Row],[주문번호]], "-", 쿼리1[[#This Row],[공정명]])</f>
        <v>20241101-1220N0018-합지</v>
      </c>
      <c r="C4884">
        <v>1</v>
      </c>
      <c r="D4884" t="s">
        <v>60</v>
      </c>
      <c r="E4884" s="1">
        <v>45597</v>
      </c>
      <c r="F4884" s="1">
        <v>45610</v>
      </c>
      <c r="G4884" s="1">
        <v>45607</v>
      </c>
      <c r="H4884" s="1">
        <v>45656</v>
      </c>
      <c r="I4884" s="1">
        <v>45609</v>
      </c>
      <c r="J4884" t="s">
        <v>31</v>
      </c>
      <c r="K4884" t="s">
        <v>39</v>
      </c>
      <c r="L4884">
        <v>6000</v>
      </c>
      <c r="M4884">
        <v>6000</v>
      </c>
      <c r="N4884">
        <v>-3</v>
      </c>
      <c r="O4884" t="s">
        <v>1061</v>
      </c>
      <c r="P4884" t="s">
        <v>3336</v>
      </c>
      <c r="Q4884" t="s">
        <v>42</v>
      </c>
      <c r="R4884" t="s">
        <v>1486</v>
      </c>
      <c r="S4884" t="s">
        <v>1967</v>
      </c>
      <c r="T4884">
        <v>13333</v>
      </c>
    </row>
    <row r="4885" spans="1:20" x14ac:dyDescent="0.3">
      <c r="A4885" t="s">
        <v>3335</v>
      </c>
      <c r="B4885" t="str">
        <f>_xlfn.CONCAT(쿼리1[[#This Row],[주문번호]], "-", 쿼리1[[#This Row],[공정명]])</f>
        <v>20241101-1220N0018-합지</v>
      </c>
      <c r="C4885">
        <v>1</v>
      </c>
      <c r="D4885" t="s">
        <v>60</v>
      </c>
      <c r="E4885" s="1">
        <v>45597</v>
      </c>
      <c r="F4885" s="1">
        <v>45610</v>
      </c>
      <c r="G4885" s="1">
        <v>45607</v>
      </c>
      <c r="H4885" s="1">
        <v>45656</v>
      </c>
      <c r="I4885" s="1">
        <v>45609</v>
      </c>
      <c r="J4885" t="s">
        <v>31</v>
      </c>
      <c r="K4885" t="s">
        <v>39</v>
      </c>
      <c r="L4885">
        <v>6000</v>
      </c>
      <c r="M4885">
        <v>6000</v>
      </c>
      <c r="N4885">
        <v>-3</v>
      </c>
      <c r="O4885" t="s">
        <v>1061</v>
      </c>
      <c r="P4885" t="s">
        <v>3336</v>
      </c>
      <c r="Q4885" t="s">
        <v>42</v>
      </c>
      <c r="R4885" t="s">
        <v>1486</v>
      </c>
      <c r="S4885" t="s">
        <v>1967</v>
      </c>
      <c r="T4885">
        <v>13333</v>
      </c>
    </row>
    <row r="4886" spans="1:20" x14ac:dyDescent="0.3">
      <c r="A4886" t="s">
        <v>4462</v>
      </c>
      <c r="B4886" t="str">
        <f>_xlfn.CONCAT(쿼리1[[#This Row],[주문번호]], "-", 쿼리1[[#This Row],[공정명]])</f>
        <v>20241112-1000154862-합지</v>
      </c>
      <c r="C4886">
        <v>3</v>
      </c>
      <c r="D4886" t="s">
        <v>60</v>
      </c>
      <c r="E4886" s="1">
        <v>45608</v>
      </c>
      <c r="F4886" s="1">
        <v>45617</v>
      </c>
      <c r="G4886" s="1">
        <v>45628</v>
      </c>
      <c r="H4886" s="1">
        <v>45656</v>
      </c>
      <c r="I4886" s="1">
        <v>45628</v>
      </c>
      <c r="J4886" t="s">
        <v>31</v>
      </c>
      <c r="K4886" t="s">
        <v>32</v>
      </c>
      <c r="L4886">
        <v>6000</v>
      </c>
      <c r="M4886">
        <v>5900</v>
      </c>
      <c r="N4886">
        <v>11</v>
      </c>
      <c r="O4886" t="s">
        <v>1964</v>
      </c>
      <c r="P4886" t="s">
        <v>4463</v>
      </c>
      <c r="Q4886" t="s">
        <v>4464</v>
      </c>
      <c r="R4886" t="s">
        <v>3976</v>
      </c>
      <c r="S4886" t="s">
        <v>1967</v>
      </c>
      <c r="T4886">
        <v>12</v>
      </c>
    </row>
    <row r="4887" spans="1:20" x14ac:dyDescent="0.3">
      <c r="A4887" t="s">
        <v>4468</v>
      </c>
      <c r="B4887" t="str">
        <f>_xlfn.CONCAT(쿼리1[[#This Row],[주문번호]], "-", 쿼리1[[#This Row],[공정명]])</f>
        <v>20241112-1000155213-합지</v>
      </c>
      <c r="C4887">
        <v>3</v>
      </c>
      <c r="D4887" t="s">
        <v>60</v>
      </c>
      <c r="E4887" s="1">
        <v>45608</v>
      </c>
      <c r="F4887" s="1">
        <v>45617</v>
      </c>
      <c r="G4887" s="1">
        <v>45621</v>
      </c>
      <c r="H4887" s="1">
        <v>45656</v>
      </c>
      <c r="I4887" s="1">
        <v>45624</v>
      </c>
      <c r="J4887" t="s">
        <v>31</v>
      </c>
      <c r="K4887" t="s">
        <v>32</v>
      </c>
      <c r="L4887">
        <v>6000</v>
      </c>
      <c r="M4887">
        <v>5900</v>
      </c>
      <c r="N4887">
        <v>4</v>
      </c>
      <c r="O4887" t="s">
        <v>1964</v>
      </c>
      <c r="P4887" t="s">
        <v>4469</v>
      </c>
      <c r="Q4887" t="s">
        <v>4470</v>
      </c>
      <c r="R4887" t="s">
        <v>3976</v>
      </c>
      <c r="S4887" t="s">
        <v>1967</v>
      </c>
      <c r="T4887">
        <v>18</v>
      </c>
    </row>
    <row r="4888" spans="1:20" x14ac:dyDescent="0.3">
      <c r="A4888" t="s">
        <v>4468</v>
      </c>
      <c r="B4888" t="str">
        <f>_xlfn.CONCAT(쿼리1[[#This Row],[주문번호]], "-", 쿼리1[[#This Row],[공정명]])</f>
        <v>20241112-1000155213-합지</v>
      </c>
      <c r="C4888">
        <v>3</v>
      </c>
      <c r="D4888" t="s">
        <v>60</v>
      </c>
      <c r="E4888" s="1">
        <v>45608</v>
      </c>
      <c r="F4888" s="1">
        <v>45617</v>
      </c>
      <c r="G4888" s="1">
        <v>45622</v>
      </c>
      <c r="H4888" s="1">
        <v>45656</v>
      </c>
      <c r="I4888" s="1">
        <v>45624</v>
      </c>
      <c r="J4888" t="s">
        <v>31</v>
      </c>
      <c r="K4888" t="s">
        <v>32</v>
      </c>
      <c r="L4888">
        <v>6000</v>
      </c>
      <c r="M4888">
        <v>0</v>
      </c>
      <c r="N4888">
        <v>5</v>
      </c>
      <c r="O4888" t="s">
        <v>1964</v>
      </c>
      <c r="P4888" t="s">
        <v>4469</v>
      </c>
      <c r="Q4888" t="s">
        <v>4470</v>
      </c>
      <c r="R4888" t="s">
        <v>3976</v>
      </c>
      <c r="S4888" t="s">
        <v>1967</v>
      </c>
      <c r="T4888">
        <v>18</v>
      </c>
    </row>
    <row r="4889" spans="1:20" x14ac:dyDescent="0.3">
      <c r="A4889" t="s">
        <v>4468</v>
      </c>
      <c r="B4889" t="str">
        <f>_xlfn.CONCAT(쿼리1[[#This Row],[주문번호]], "-", 쿼리1[[#This Row],[공정명]])</f>
        <v>20241112-1000155213-합지</v>
      </c>
      <c r="C4889">
        <v>3</v>
      </c>
      <c r="D4889" t="s">
        <v>60</v>
      </c>
      <c r="E4889" s="1">
        <v>45608</v>
      </c>
      <c r="F4889" s="1">
        <v>45617</v>
      </c>
      <c r="G4889" s="1">
        <v>45621</v>
      </c>
      <c r="H4889" s="1">
        <v>45656</v>
      </c>
      <c r="I4889" s="1">
        <v>45624</v>
      </c>
      <c r="J4889" t="s">
        <v>31</v>
      </c>
      <c r="K4889" t="s">
        <v>32</v>
      </c>
      <c r="L4889">
        <v>6000</v>
      </c>
      <c r="M4889">
        <v>5900</v>
      </c>
      <c r="N4889">
        <v>4</v>
      </c>
      <c r="O4889" t="s">
        <v>1964</v>
      </c>
      <c r="P4889" t="s">
        <v>4469</v>
      </c>
      <c r="Q4889" t="s">
        <v>4470</v>
      </c>
      <c r="R4889" t="s">
        <v>3976</v>
      </c>
      <c r="S4889" t="s">
        <v>1967</v>
      </c>
      <c r="T4889">
        <v>18</v>
      </c>
    </row>
    <row r="4890" spans="1:20" x14ac:dyDescent="0.3">
      <c r="A4890" t="s">
        <v>5015</v>
      </c>
      <c r="B4890" t="str">
        <f>_xlfn.CONCAT(쿼리1[[#This Row],[주문번호]], "-", 쿼리1[[#This Row],[공정명]])</f>
        <v>20241226-1419P0022-합지</v>
      </c>
      <c r="C4890">
        <v>3</v>
      </c>
      <c r="D4890" t="s">
        <v>60</v>
      </c>
      <c r="E4890" s="1">
        <v>45652</v>
      </c>
      <c r="F4890" s="1">
        <v>45659</v>
      </c>
      <c r="G4890" s="1"/>
      <c r="H4890" s="1">
        <v>45656</v>
      </c>
      <c r="I4890" s="1"/>
      <c r="J4890" t="s">
        <v>21</v>
      </c>
      <c r="K4890" t="s">
        <v>282</v>
      </c>
      <c r="L4890">
        <v>6000</v>
      </c>
      <c r="O4890" t="s">
        <v>5016</v>
      </c>
      <c r="P4890" t="s">
        <v>5017</v>
      </c>
      <c r="Q4890" t="s">
        <v>5018</v>
      </c>
      <c r="R4890" t="s">
        <v>3976</v>
      </c>
      <c r="S4890" t="s">
        <v>1967</v>
      </c>
      <c r="T4890">
        <v>6</v>
      </c>
    </row>
    <row r="4891" spans="1:20" x14ac:dyDescent="0.3">
      <c r="A4891" t="s">
        <v>3972</v>
      </c>
      <c r="B4891" t="str">
        <f>_xlfn.CONCAT(쿼리1[[#This Row],[주문번호]], "-", 쿼리1[[#This Row],[공정명]])</f>
        <v>20241220-1420P0065-합지</v>
      </c>
      <c r="C4891">
        <v>3</v>
      </c>
      <c r="D4891" t="s">
        <v>60</v>
      </c>
      <c r="E4891" s="1">
        <v>45646</v>
      </c>
      <c r="F4891" s="1">
        <v>45657</v>
      </c>
      <c r="G4891" s="1"/>
      <c r="H4891" s="1">
        <v>45656</v>
      </c>
      <c r="I4891" s="1">
        <v>45652</v>
      </c>
      <c r="J4891" t="s">
        <v>21</v>
      </c>
      <c r="K4891" t="s">
        <v>282</v>
      </c>
      <c r="L4891">
        <v>6000</v>
      </c>
      <c r="O4891" t="s">
        <v>3973</v>
      </c>
      <c r="P4891" t="s">
        <v>3974</v>
      </c>
      <c r="Q4891" t="s">
        <v>3975</v>
      </c>
      <c r="R4891" t="s">
        <v>3976</v>
      </c>
      <c r="S4891" t="s">
        <v>1967</v>
      </c>
      <c r="T4891">
        <v>22222</v>
      </c>
    </row>
    <row r="4892" spans="1:20" x14ac:dyDescent="0.3">
      <c r="A4892" t="s">
        <v>5019</v>
      </c>
      <c r="B4892" t="str">
        <f>_xlfn.CONCAT(쿼리1[[#This Row],[주문번호]], "-", 쿼리1[[#This Row],[공정명]])</f>
        <v>20241226-1000147483-합지</v>
      </c>
      <c r="C4892">
        <v>3</v>
      </c>
      <c r="D4892" t="s">
        <v>60</v>
      </c>
      <c r="E4892" s="1">
        <v>45652</v>
      </c>
      <c r="F4892" s="1">
        <v>45663</v>
      </c>
      <c r="G4892" s="1"/>
      <c r="H4892" s="1">
        <v>45656</v>
      </c>
      <c r="I4892" s="1"/>
      <c r="J4892" t="s">
        <v>21</v>
      </c>
      <c r="K4892" t="s">
        <v>282</v>
      </c>
      <c r="L4892">
        <v>6000</v>
      </c>
      <c r="O4892" t="s">
        <v>1964</v>
      </c>
      <c r="P4892" t="s">
        <v>3711</v>
      </c>
      <c r="Q4892" t="s">
        <v>5020</v>
      </c>
      <c r="R4892" t="s">
        <v>3976</v>
      </c>
      <c r="S4892" t="s">
        <v>1967</v>
      </c>
      <c r="T4892">
        <v>18</v>
      </c>
    </row>
    <row r="4893" spans="1:20" x14ac:dyDescent="0.3">
      <c r="A4893" t="s">
        <v>3977</v>
      </c>
      <c r="B4893" t="str">
        <f>_xlfn.CONCAT(쿼리1[[#This Row],[주문번호]], "-", 쿼리1[[#This Row],[공정명]])</f>
        <v>20241218-1418P0069-합지</v>
      </c>
      <c r="C4893">
        <v>3</v>
      </c>
      <c r="D4893" t="s">
        <v>60</v>
      </c>
      <c r="E4893" s="1">
        <v>45644</v>
      </c>
      <c r="F4893" s="1">
        <v>45653</v>
      </c>
      <c r="G4893" s="1"/>
      <c r="H4893" s="1">
        <v>45656</v>
      </c>
      <c r="I4893" s="1">
        <v>45652</v>
      </c>
      <c r="J4893" t="s">
        <v>21</v>
      </c>
      <c r="K4893" t="s">
        <v>22</v>
      </c>
      <c r="L4893">
        <v>6000</v>
      </c>
      <c r="O4893" t="s">
        <v>3973</v>
      </c>
      <c r="P4893" t="s">
        <v>3974</v>
      </c>
      <c r="Q4893" t="s">
        <v>3978</v>
      </c>
      <c r="R4893" t="s">
        <v>3976</v>
      </c>
      <c r="S4893" t="s">
        <v>1967</v>
      </c>
      <c r="T4893">
        <v>22222</v>
      </c>
    </row>
    <row r="4894" spans="1:20" x14ac:dyDescent="0.3">
      <c r="A4894" t="s">
        <v>4479</v>
      </c>
      <c r="B4894" t="str">
        <f>_xlfn.CONCAT(쿼리1[[#This Row],[주문번호]], "-", 쿼리1[[#This Row],[공정명]])</f>
        <v>20241219-1000155213-합지</v>
      </c>
      <c r="C4894">
        <v>3</v>
      </c>
      <c r="D4894" t="s">
        <v>60</v>
      </c>
      <c r="E4894" s="1">
        <v>45645</v>
      </c>
      <c r="F4894" s="1">
        <v>45656</v>
      </c>
      <c r="G4894" s="1"/>
      <c r="H4894" s="1">
        <v>45656</v>
      </c>
      <c r="I4894" s="1">
        <v>45652</v>
      </c>
      <c r="J4894" t="s">
        <v>21</v>
      </c>
      <c r="K4894" t="s">
        <v>282</v>
      </c>
      <c r="L4894">
        <v>12000</v>
      </c>
      <c r="O4894" t="s">
        <v>1964</v>
      </c>
      <c r="P4894" t="s">
        <v>4469</v>
      </c>
      <c r="Q4894" t="s">
        <v>4470</v>
      </c>
      <c r="R4894" t="s">
        <v>3976</v>
      </c>
      <c r="S4894" t="s">
        <v>1967</v>
      </c>
      <c r="T4894">
        <v>36</v>
      </c>
    </row>
    <row r="4895" spans="1:20" x14ac:dyDescent="0.3">
      <c r="A4895" t="s">
        <v>5021</v>
      </c>
      <c r="B4895" t="str">
        <f>_xlfn.CONCAT(쿼리1[[#This Row],[주문번호]], "-", 쿼리1[[#This Row],[공정명]])</f>
        <v>20241127-1000134607-합지</v>
      </c>
      <c r="C4895">
        <v>3</v>
      </c>
      <c r="D4895" t="s">
        <v>60</v>
      </c>
      <c r="E4895" s="1">
        <v>45623</v>
      </c>
      <c r="F4895" s="1">
        <v>45632</v>
      </c>
      <c r="G4895" s="1">
        <v>45629</v>
      </c>
      <c r="H4895" s="1">
        <v>45656</v>
      </c>
      <c r="I4895" s="1">
        <v>45629</v>
      </c>
      <c r="J4895" t="s">
        <v>31</v>
      </c>
      <c r="K4895" t="s">
        <v>39</v>
      </c>
      <c r="L4895">
        <v>6000</v>
      </c>
      <c r="M4895">
        <v>6000</v>
      </c>
      <c r="N4895">
        <v>-3</v>
      </c>
      <c r="O4895" t="s">
        <v>2694</v>
      </c>
      <c r="P4895" t="s">
        <v>1642</v>
      </c>
      <c r="Q4895" t="s">
        <v>3378</v>
      </c>
      <c r="R4895" t="s">
        <v>758</v>
      </c>
      <c r="S4895" t="s">
        <v>190</v>
      </c>
      <c r="T4895">
        <v>12</v>
      </c>
    </row>
    <row r="4896" spans="1:20" x14ac:dyDescent="0.3">
      <c r="A4896" t="s">
        <v>5021</v>
      </c>
      <c r="B4896" t="str">
        <f>_xlfn.CONCAT(쿼리1[[#This Row],[주문번호]], "-", 쿼리1[[#This Row],[공정명]])</f>
        <v>20241127-1000134607-분단</v>
      </c>
      <c r="C4896">
        <v>4</v>
      </c>
      <c r="D4896" t="s">
        <v>196</v>
      </c>
      <c r="E4896" s="1">
        <v>45623</v>
      </c>
      <c r="F4896" s="1">
        <v>45635</v>
      </c>
      <c r="G4896" s="1">
        <v>45629</v>
      </c>
      <c r="H4896" s="1">
        <v>45656</v>
      </c>
      <c r="I4896" s="1">
        <v>45629</v>
      </c>
      <c r="J4896" t="s">
        <v>31</v>
      </c>
      <c r="K4896" t="s">
        <v>39</v>
      </c>
      <c r="L4896">
        <v>6000</v>
      </c>
      <c r="M4896">
        <v>6000</v>
      </c>
      <c r="N4896">
        <v>-6</v>
      </c>
      <c r="O4896" t="s">
        <v>2694</v>
      </c>
      <c r="P4896" t="s">
        <v>1642</v>
      </c>
      <c r="Q4896" t="s">
        <v>3378</v>
      </c>
      <c r="R4896" t="s">
        <v>758</v>
      </c>
      <c r="S4896" t="s">
        <v>190</v>
      </c>
      <c r="T4896">
        <v>12</v>
      </c>
    </row>
    <row r="4897" spans="1:20" x14ac:dyDescent="0.3">
      <c r="A4897" t="s">
        <v>4327</v>
      </c>
      <c r="B4897" t="str">
        <f>_xlfn.CONCAT(쿼리1[[#This Row],[주문번호]], "-", 쿼리1[[#This Row],[공정명]])</f>
        <v>20241129-1000168339-합지</v>
      </c>
      <c r="C4897">
        <v>3</v>
      </c>
      <c r="D4897" t="s">
        <v>60</v>
      </c>
      <c r="E4897" s="1">
        <v>45625</v>
      </c>
      <c r="F4897" s="1">
        <v>45636</v>
      </c>
      <c r="G4897" s="1">
        <v>45636</v>
      </c>
      <c r="H4897" s="1">
        <v>45656</v>
      </c>
      <c r="I4897" s="1">
        <v>45636</v>
      </c>
      <c r="J4897" t="s">
        <v>31</v>
      </c>
      <c r="K4897" t="s">
        <v>39</v>
      </c>
      <c r="L4897">
        <v>6000</v>
      </c>
      <c r="M4897">
        <v>6000</v>
      </c>
      <c r="N4897">
        <v>0</v>
      </c>
      <c r="O4897" t="s">
        <v>1407</v>
      </c>
      <c r="P4897" t="s">
        <v>3108</v>
      </c>
      <c r="Q4897" t="s">
        <v>3109</v>
      </c>
      <c r="R4897" t="s">
        <v>758</v>
      </c>
      <c r="S4897" t="s">
        <v>190</v>
      </c>
      <c r="T4897">
        <v>12</v>
      </c>
    </row>
    <row r="4898" spans="1:20" x14ac:dyDescent="0.3">
      <c r="A4898" t="s">
        <v>4337</v>
      </c>
      <c r="B4898" t="str">
        <f>_xlfn.CONCAT(쿼리1[[#This Row],[주문번호]], "-", 쿼리1[[#This Row],[공정명]])</f>
        <v>20241111-1000169381-분단</v>
      </c>
      <c r="C4898">
        <v>4</v>
      </c>
      <c r="D4898" t="s">
        <v>196</v>
      </c>
      <c r="E4898" s="1">
        <v>45607</v>
      </c>
      <c r="F4898" s="1">
        <v>45617</v>
      </c>
      <c r="G4898" s="1">
        <v>45611</v>
      </c>
      <c r="H4898" s="1">
        <v>45656</v>
      </c>
      <c r="I4898" s="1">
        <v>45611</v>
      </c>
      <c r="J4898" t="s">
        <v>31</v>
      </c>
      <c r="K4898" t="s">
        <v>39</v>
      </c>
      <c r="L4898">
        <v>9000</v>
      </c>
      <c r="M4898">
        <v>9000</v>
      </c>
      <c r="N4898">
        <v>-6</v>
      </c>
      <c r="O4898" t="s">
        <v>1407</v>
      </c>
      <c r="P4898" t="s">
        <v>3487</v>
      </c>
      <c r="Q4898" t="s">
        <v>3488</v>
      </c>
      <c r="R4898" t="s">
        <v>758</v>
      </c>
      <c r="S4898" t="s">
        <v>190</v>
      </c>
      <c r="T4898">
        <v>18</v>
      </c>
    </row>
    <row r="4899" spans="1:20" x14ac:dyDescent="0.3">
      <c r="A4899" t="s">
        <v>4328</v>
      </c>
      <c r="B4899" t="str">
        <f>_xlfn.CONCAT(쿼리1[[#This Row],[주문번호]], "-", 쿼리1[[#This Row],[공정명]])</f>
        <v>20241113-1000169275-합지</v>
      </c>
      <c r="C4899">
        <v>3</v>
      </c>
      <c r="D4899" t="s">
        <v>60</v>
      </c>
      <c r="E4899" s="1">
        <v>45609</v>
      </c>
      <c r="F4899" s="1">
        <v>45618</v>
      </c>
      <c r="G4899" s="1">
        <v>45617</v>
      </c>
      <c r="H4899" s="1">
        <v>45656</v>
      </c>
      <c r="I4899" s="1">
        <v>45617</v>
      </c>
      <c r="J4899" t="s">
        <v>31</v>
      </c>
      <c r="K4899" t="s">
        <v>39</v>
      </c>
      <c r="L4899">
        <v>6000</v>
      </c>
      <c r="M4899">
        <v>6000</v>
      </c>
      <c r="N4899">
        <v>-1</v>
      </c>
      <c r="O4899" t="s">
        <v>1407</v>
      </c>
      <c r="P4899" t="s">
        <v>3251</v>
      </c>
      <c r="Q4899" t="s">
        <v>4285</v>
      </c>
      <c r="R4899" t="s">
        <v>758</v>
      </c>
      <c r="S4899" t="s">
        <v>190</v>
      </c>
      <c r="T4899">
        <v>12</v>
      </c>
    </row>
    <row r="4900" spans="1:20" x14ac:dyDescent="0.3">
      <c r="A4900" t="s">
        <v>4328</v>
      </c>
      <c r="B4900" t="str">
        <f>_xlfn.CONCAT(쿼리1[[#This Row],[주문번호]], "-", 쿼리1[[#This Row],[공정명]])</f>
        <v>20241113-1000169275-분단</v>
      </c>
      <c r="C4900">
        <v>4</v>
      </c>
      <c r="D4900" t="s">
        <v>196</v>
      </c>
      <c r="E4900" s="1">
        <v>45609</v>
      </c>
      <c r="F4900" s="1">
        <v>45621</v>
      </c>
      <c r="G4900" s="1">
        <v>45617</v>
      </c>
      <c r="H4900" s="1">
        <v>45656</v>
      </c>
      <c r="I4900" s="1">
        <v>45617</v>
      </c>
      <c r="J4900" t="s">
        <v>31</v>
      </c>
      <c r="K4900" t="s">
        <v>39</v>
      </c>
      <c r="L4900">
        <v>6000</v>
      </c>
      <c r="M4900">
        <v>6000</v>
      </c>
      <c r="N4900">
        <v>-4</v>
      </c>
      <c r="O4900" t="s">
        <v>1407</v>
      </c>
      <c r="P4900" t="s">
        <v>3251</v>
      </c>
      <c r="Q4900" t="s">
        <v>4285</v>
      </c>
      <c r="R4900" t="s">
        <v>758</v>
      </c>
      <c r="S4900" t="s">
        <v>190</v>
      </c>
      <c r="T4900">
        <v>12</v>
      </c>
    </row>
    <row r="4901" spans="1:20" x14ac:dyDescent="0.3">
      <c r="A4901" t="s">
        <v>4329</v>
      </c>
      <c r="B4901" t="str">
        <f>_xlfn.CONCAT(쿼리1[[#This Row],[주문번호]], "-", 쿼리1[[#This Row],[공정명]])</f>
        <v>20241210-1000169973-합지</v>
      </c>
      <c r="C4901">
        <v>3</v>
      </c>
      <c r="D4901" t="s">
        <v>60</v>
      </c>
      <c r="E4901" s="1">
        <v>45636</v>
      </c>
      <c r="F4901" s="1">
        <v>45645</v>
      </c>
      <c r="G4901" s="1">
        <v>45644</v>
      </c>
      <c r="H4901" s="1">
        <v>45656</v>
      </c>
      <c r="I4901" s="1">
        <v>45644</v>
      </c>
      <c r="J4901" t="s">
        <v>31</v>
      </c>
      <c r="K4901" t="s">
        <v>39</v>
      </c>
      <c r="L4901">
        <v>18000</v>
      </c>
      <c r="M4901">
        <v>18000</v>
      </c>
      <c r="N4901">
        <v>-1</v>
      </c>
      <c r="O4901" t="s">
        <v>1407</v>
      </c>
      <c r="P4901" t="s">
        <v>1411</v>
      </c>
      <c r="Q4901" t="s">
        <v>4282</v>
      </c>
      <c r="R4901" t="s">
        <v>758</v>
      </c>
      <c r="S4901" t="s">
        <v>190</v>
      </c>
      <c r="T4901">
        <v>36</v>
      </c>
    </row>
    <row r="4902" spans="1:20" x14ac:dyDescent="0.3">
      <c r="A4902" t="s">
        <v>4329</v>
      </c>
      <c r="B4902" t="str">
        <f>_xlfn.CONCAT(쿼리1[[#This Row],[주문번호]], "-", 쿼리1[[#This Row],[공정명]])</f>
        <v>20241210-1000169973-분단</v>
      </c>
      <c r="C4902">
        <v>4</v>
      </c>
      <c r="D4902" t="s">
        <v>196</v>
      </c>
      <c r="E4902" s="1">
        <v>45636</v>
      </c>
      <c r="F4902" s="1">
        <v>45646</v>
      </c>
      <c r="G4902" s="1">
        <v>45644</v>
      </c>
      <c r="H4902" s="1">
        <v>45656</v>
      </c>
      <c r="I4902" s="1">
        <v>45644</v>
      </c>
      <c r="J4902" t="s">
        <v>31</v>
      </c>
      <c r="K4902" t="s">
        <v>39</v>
      </c>
      <c r="L4902">
        <v>18000</v>
      </c>
      <c r="M4902">
        <v>18000</v>
      </c>
      <c r="N4902">
        <v>-2</v>
      </c>
      <c r="O4902" t="s">
        <v>1407</v>
      </c>
      <c r="P4902" t="s">
        <v>1411</v>
      </c>
      <c r="Q4902" t="s">
        <v>4282</v>
      </c>
      <c r="R4902" t="s">
        <v>758</v>
      </c>
      <c r="S4902" t="s">
        <v>190</v>
      </c>
      <c r="T4902">
        <v>36</v>
      </c>
    </row>
    <row r="4903" spans="1:20" x14ac:dyDescent="0.3">
      <c r="A4903" t="s">
        <v>4330</v>
      </c>
      <c r="B4903" t="str">
        <f>_xlfn.CONCAT(쿼리1[[#This Row],[주문번호]], "-", 쿼리1[[#This Row],[공정명]])</f>
        <v>20241217-1000169973-합지</v>
      </c>
      <c r="C4903">
        <v>3</v>
      </c>
      <c r="D4903" t="s">
        <v>60</v>
      </c>
      <c r="E4903" s="1">
        <v>45643</v>
      </c>
      <c r="F4903" s="1">
        <v>45652</v>
      </c>
      <c r="G4903" s="1">
        <v>45650</v>
      </c>
      <c r="H4903" s="1">
        <v>45656</v>
      </c>
      <c r="I4903" s="1">
        <v>45650</v>
      </c>
      <c r="J4903" t="s">
        <v>31</v>
      </c>
      <c r="K4903" t="s">
        <v>39</v>
      </c>
      <c r="L4903">
        <v>6000</v>
      </c>
      <c r="M4903">
        <v>6000</v>
      </c>
      <c r="N4903">
        <v>-2</v>
      </c>
      <c r="O4903" t="s">
        <v>1407</v>
      </c>
      <c r="P4903" t="s">
        <v>1411</v>
      </c>
      <c r="Q4903" t="s">
        <v>4282</v>
      </c>
      <c r="R4903" t="s">
        <v>758</v>
      </c>
      <c r="S4903" t="s">
        <v>190</v>
      </c>
      <c r="T4903">
        <v>12</v>
      </c>
    </row>
    <row r="4904" spans="1:20" x14ac:dyDescent="0.3">
      <c r="A4904" t="s">
        <v>4338</v>
      </c>
      <c r="B4904" t="str">
        <f>_xlfn.CONCAT(쿼리1[[#This Row],[주문번호]], "-", 쿼리1[[#This Row],[공정명]])</f>
        <v>20241011-1000163056-합지</v>
      </c>
      <c r="C4904">
        <v>3</v>
      </c>
      <c r="D4904" t="s">
        <v>60</v>
      </c>
      <c r="E4904" s="1">
        <v>45576</v>
      </c>
      <c r="F4904" s="1">
        <v>45587</v>
      </c>
      <c r="G4904" s="1">
        <v>45587</v>
      </c>
      <c r="H4904" s="1">
        <v>45656</v>
      </c>
      <c r="I4904" s="1">
        <v>45587</v>
      </c>
      <c r="J4904" t="s">
        <v>31</v>
      </c>
      <c r="K4904" t="s">
        <v>39</v>
      </c>
      <c r="L4904">
        <v>18000</v>
      </c>
      <c r="M4904">
        <v>18000</v>
      </c>
      <c r="N4904">
        <v>0</v>
      </c>
      <c r="O4904" t="s">
        <v>1407</v>
      </c>
      <c r="P4904" t="s">
        <v>1642</v>
      </c>
      <c r="Q4904" t="s">
        <v>3484</v>
      </c>
      <c r="R4904" t="s">
        <v>758</v>
      </c>
      <c r="S4904" t="s">
        <v>190</v>
      </c>
      <c r="T4904">
        <v>36</v>
      </c>
    </row>
    <row r="4905" spans="1:20" x14ac:dyDescent="0.3">
      <c r="A4905" t="s">
        <v>4338</v>
      </c>
      <c r="B4905" t="str">
        <f>_xlfn.CONCAT(쿼리1[[#This Row],[주문번호]], "-", 쿼리1[[#This Row],[공정명]])</f>
        <v>20241011-1000163056-분단</v>
      </c>
      <c r="C4905">
        <v>4</v>
      </c>
      <c r="D4905" t="s">
        <v>196</v>
      </c>
      <c r="E4905" s="1">
        <v>45576</v>
      </c>
      <c r="F4905" s="1">
        <v>45588</v>
      </c>
      <c r="G4905" s="1">
        <v>45587</v>
      </c>
      <c r="H4905" s="1">
        <v>45656</v>
      </c>
      <c r="I4905" s="1">
        <v>45587</v>
      </c>
      <c r="J4905" t="s">
        <v>31</v>
      </c>
      <c r="K4905" t="s">
        <v>39</v>
      </c>
      <c r="L4905">
        <v>18000</v>
      </c>
      <c r="M4905">
        <v>18000</v>
      </c>
      <c r="N4905">
        <v>-1</v>
      </c>
      <c r="O4905" t="s">
        <v>1407</v>
      </c>
      <c r="P4905" t="s">
        <v>1642</v>
      </c>
      <c r="Q4905" t="s">
        <v>3484</v>
      </c>
      <c r="R4905" t="s">
        <v>758</v>
      </c>
      <c r="S4905" t="s">
        <v>190</v>
      </c>
      <c r="T4905">
        <v>36</v>
      </c>
    </row>
    <row r="4906" spans="1:20" x14ac:dyDescent="0.3">
      <c r="A4906" t="s">
        <v>5022</v>
      </c>
      <c r="B4906" t="str">
        <f>_xlfn.CONCAT(쿼리1[[#This Row],[주문번호]], "-", 쿼리1[[#This Row],[공정명]])</f>
        <v>20241104-1000142163-합지</v>
      </c>
      <c r="C4906">
        <v>3</v>
      </c>
      <c r="D4906" t="s">
        <v>60</v>
      </c>
      <c r="E4906" s="1">
        <v>45600</v>
      </c>
      <c r="F4906" s="1">
        <v>45609</v>
      </c>
      <c r="G4906" s="1">
        <v>45611</v>
      </c>
      <c r="H4906" s="1">
        <v>45656</v>
      </c>
      <c r="I4906" s="1">
        <v>45617</v>
      </c>
      <c r="J4906" t="s">
        <v>31</v>
      </c>
      <c r="K4906" t="s">
        <v>32</v>
      </c>
      <c r="L4906">
        <v>6000</v>
      </c>
      <c r="M4906">
        <v>6000</v>
      </c>
      <c r="N4906">
        <v>2</v>
      </c>
      <c r="O4906" t="s">
        <v>3920</v>
      </c>
      <c r="P4906" t="s">
        <v>3940</v>
      </c>
      <c r="Q4906" t="s">
        <v>3941</v>
      </c>
      <c r="R4906" t="s">
        <v>3938</v>
      </c>
      <c r="S4906" t="s">
        <v>190</v>
      </c>
      <c r="T4906">
        <v>12</v>
      </c>
    </row>
    <row r="4907" spans="1:20" x14ac:dyDescent="0.3">
      <c r="A4907" t="s">
        <v>5022</v>
      </c>
      <c r="B4907" t="str">
        <f>_xlfn.CONCAT(쿼리1[[#This Row],[주문번호]], "-", 쿼리1[[#This Row],[공정명]])</f>
        <v>20241104-1000142163-분단</v>
      </c>
      <c r="C4907">
        <v>4</v>
      </c>
      <c r="D4907" t="s">
        <v>196</v>
      </c>
      <c r="E4907" s="1">
        <v>45600</v>
      </c>
      <c r="F4907" s="1">
        <v>45610</v>
      </c>
      <c r="G4907" s="1">
        <v>45611</v>
      </c>
      <c r="H4907" s="1">
        <v>45656</v>
      </c>
      <c r="I4907" s="1">
        <v>45617</v>
      </c>
      <c r="J4907" t="s">
        <v>31</v>
      </c>
      <c r="K4907" t="s">
        <v>32</v>
      </c>
      <c r="L4907">
        <v>6000</v>
      </c>
      <c r="M4907">
        <v>6000</v>
      </c>
      <c r="N4907">
        <v>1</v>
      </c>
      <c r="O4907" t="s">
        <v>3920</v>
      </c>
      <c r="P4907" t="s">
        <v>3940</v>
      </c>
      <c r="Q4907" t="s">
        <v>3941</v>
      </c>
      <c r="R4907" t="s">
        <v>3938</v>
      </c>
      <c r="S4907" t="s">
        <v>190</v>
      </c>
      <c r="T4907">
        <v>12</v>
      </c>
    </row>
    <row r="4908" spans="1:20" x14ac:dyDescent="0.3">
      <c r="A4908" t="s">
        <v>4846</v>
      </c>
      <c r="B4908" t="str">
        <f>_xlfn.CONCAT(쿼리1[[#This Row],[주문번호]], "-", 쿼리1[[#This Row],[공정명]])</f>
        <v>20240927-1000160961-합지</v>
      </c>
      <c r="C4908">
        <v>3</v>
      </c>
      <c r="D4908" t="s">
        <v>60</v>
      </c>
      <c r="E4908" s="1">
        <v>45562</v>
      </c>
      <c r="F4908" s="1">
        <v>45573</v>
      </c>
      <c r="G4908" s="1">
        <v>45579</v>
      </c>
      <c r="H4908" s="1">
        <v>45656</v>
      </c>
      <c r="I4908" s="1">
        <v>45579</v>
      </c>
      <c r="J4908" t="s">
        <v>31</v>
      </c>
      <c r="K4908" t="s">
        <v>32</v>
      </c>
      <c r="L4908">
        <v>6000</v>
      </c>
      <c r="M4908">
        <v>6000</v>
      </c>
      <c r="N4908">
        <v>6</v>
      </c>
      <c r="O4908" t="s">
        <v>536</v>
      </c>
      <c r="P4908" t="s">
        <v>4814</v>
      </c>
      <c r="Q4908" t="s">
        <v>4815</v>
      </c>
      <c r="R4908" t="s">
        <v>3938</v>
      </c>
      <c r="S4908" t="s">
        <v>190</v>
      </c>
      <c r="T4908">
        <v>12</v>
      </c>
    </row>
    <row r="4909" spans="1:20" x14ac:dyDescent="0.3">
      <c r="A4909" t="s">
        <v>5023</v>
      </c>
      <c r="B4909" t="str">
        <f>_xlfn.CONCAT(쿼리1[[#This Row],[주문번호]], "-", 쿼리1[[#This Row],[공정명]])</f>
        <v>20240903-1000168977-분단</v>
      </c>
      <c r="C4909">
        <v>4</v>
      </c>
      <c r="D4909" t="s">
        <v>196</v>
      </c>
      <c r="E4909" s="1">
        <v>45538</v>
      </c>
      <c r="F4909" s="1">
        <v>45548</v>
      </c>
      <c r="G4909" s="1"/>
      <c r="H4909" s="1">
        <v>45656</v>
      </c>
      <c r="I4909" s="1">
        <v>45544</v>
      </c>
      <c r="J4909" t="s">
        <v>21</v>
      </c>
      <c r="K4909" t="s">
        <v>22</v>
      </c>
      <c r="L4909">
        <v>4000</v>
      </c>
      <c r="O4909" t="s">
        <v>141</v>
      </c>
      <c r="P4909" t="s">
        <v>5003</v>
      </c>
      <c r="Q4909" t="s">
        <v>5024</v>
      </c>
      <c r="R4909" t="s">
        <v>725</v>
      </c>
      <c r="S4909" t="s">
        <v>4391</v>
      </c>
      <c r="T4909">
        <v>24</v>
      </c>
    </row>
    <row r="4910" spans="1:20" x14ac:dyDescent="0.3">
      <c r="A4910" t="s">
        <v>4505</v>
      </c>
      <c r="B4910" t="str">
        <f>_xlfn.CONCAT(쿼리1[[#This Row],[주문번호]], "-", 쿼리1[[#This Row],[공정명]])</f>
        <v>20241227-1000156802-분단</v>
      </c>
      <c r="C4910">
        <v>4</v>
      </c>
      <c r="D4910" t="s">
        <v>196</v>
      </c>
      <c r="E4910" s="1">
        <v>45653</v>
      </c>
      <c r="F4910" s="1">
        <v>45665</v>
      </c>
      <c r="G4910" s="1"/>
      <c r="H4910" s="1">
        <v>45656</v>
      </c>
      <c r="I4910" s="1"/>
      <c r="J4910" t="s">
        <v>21</v>
      </c>
      <c r="K4910" t="s">
        <v>282</v>
      </c>
      <c r="L4910">
        <v>12000</v>
      </c>
      <c r="O4910" t="s">
        <v>3255</v>
      </c>
      <c r="P4910" t="s">
        <v>4506</v>
      </c>
      <c r="Q4910" t="s">
        <v>4507</v>
      </c>
      <c r="R4910" t="s">
        <v>725</v>
      </c>
      <c r="S4910" t="s">
        <v>4391</v>
      </c>
      <c r="T4910">
        <v>100</v>
      </c>
    </row>
    <row r="4911" spans="1:20" x14ac:dyDescent="0.3">
      <c r="A4911" t="s">
        <v>1314</v>
      </c>
      <c r="B4911" t="str">
        <f>_xlfn.CONCAT(쿼리1[[#This Row],[주문번호]], "-", 쿼리1[[#This Row],[공정명]])</f>
        <v>20241129-1000169824-분단</v>
      </c>
      <c r="C4911">
        <v>4</v>
      </c>
      <c r="D4911" t="s">
        <v>196</v>
      </c>
      <c r="E4911" s="1">
        <v>45625</v>
      </c>
      <c r="F4911" s="1">
        <v>45637</v>
      </c>
      <c r="G4911" s="1">
        <v>45636</v>
      </c>
      <c r="H4911" s="1">
        <v>45656</v>
      </c>
      <c r="I4911" s="1">
        <v>45637</v>
      </c>
      <c r="J4911" t="s">
        <v>31</v>
      </c>
      <c r="K4911" t="s">
        <v>39</v>
      </c>
      <c r="L4911">
        <v>6000</v>
      </c>
      <c r="M4911">
        <v>6000</v>
      </c>
      <c r="N4911">
        <v>-1</v>
      </c>
      <c r="O4911" t="s">
        <v>1315</v>
      </c>
      <c r="P4911" t="s">
        <v>1316</v>
      </c>
      <c r="Q4911" t="s">
        <v>1317</v>
      </c>
      <c r="R4911" t="s">
        <v>725</v>
      </c>
      <c r="S4911" t="s">
        <v>4391</v>
      </c>
      <c r="T4911">
        <v>16901</v>
      </c>
    </row>
    <row r="4912" spans="1:20" x14ac:dyDescent="0.3">
      <c r="A4912" t="s">
        <v>1318</v>
      </c>
      <c r="B4912" t="str">
        <f>_xlfn.CONCAT(쿼리1[[#This Row],[주문번호]], "-", 쿼리1[[#This Row],[공정명]])</f>
        <v>20241217-1000169824-분단</v>
      </c>
      <c r="C4912">
        <v>4</v>
      </c>
      <c r="D4912" t="s">
        <v>196</v>
      </c>
      <c r="E4912" s="1">
        <v>45643</v>
      </c>
      <c r="F4912" s="1">
        <v>45653</v>
      </c>
      <c r="G4912" s="1">
        <v>45654</v>
      </c>
      <c r="H4912" s="1">
        <v>45656</v>
      </c>
      <c r="I4912" s="1">
        <v>45654</v>
      </c>
      <c r="J4912" t="s">
        <v>31</v>
      </c>
      <c r="K4912" t="s">
        <v>32</v>
      </c>
      <c r="L4912">
        <v>6000</v>
      </c>
      <c r="M4912">
        <v>6000</v>
      </c>
      <c r="N4912">
        <v>1</v>
      </c>
      <c r="O4912" t="s">
        <v>1315</v>
      </c>
      <c r="P4912" t="s">
        <v>1316</v>
      </c>
      <c r="Q4912" t="s">
        <v>1317</v>
      </c>
      <c r="R4912" t="s">
        <v>725</v>
      </c>
      <c r="S4912" t="s">
        <v>4391</v>
      </c>
      <c r="T4912">
        <v>16901</v>
      </c>
    </row>
    <row r="4913" spans="1:20" x14ac:dyDescent="0.3">
      <c r="A4913" t="s">
        <v>4508</v>
      </c>
      <c r="B4913" t="str">
        <f>_xlfn.CONCAT(쿼리1[[#This Row],[주문번호]], "-", 쿼리1[[#This Row],[공정명]])</f>
        <v>20241224-1000164152-분단</v>
      </c>
      <c r="C4913">
        <v>4</v>
      </c>
      <c r="D4913" t="s">
        <v>196</v>
      </c>
      <c r="E4913" s="1">
        <v>45650</v>
      </c>
      <c r="F4913" s="1">
        <v>45660</v>
      </c>
      <c r="G4913" s="1"/>
      <c r="H4913" s="1">
        <v>45656</v>
      </c>
      <c r="I4913" s="1"/>
      <c r="J4913" t="s">
        <v>21</v>
      </c>
      <c r="K4913" t="s">
        <v>282</v>
      </c>
      <c r="L4913">
        <v>6000</v>
      </c>
      <c r="O4913" t="s">
        <v>4509</v>
      </c>
      <c r="P4913" t="s">
        <v>4510</v>
      </c>
      <c r="Q4913" t="s">
        <v>4511</v>
      </c>
      <c r="R4913" t="s">
        <v>725</v>
      </c>
      <c r="S4913" t="s">
        <v>4391</v>
      </c>
      <c r="T4913">
        <v>200</v>
      </c>
    </row>
    <row r="4914" spans="1:20" x14ac:dyDescent="0.3">
      <c r="A4914" t="s">
        <v>3999</v>
      </c>
      <c r="B4914" t="str">
        <f>_xlfn.CONCAT(쿼리1[[#This Row],[주문번호]], "-", 쿼리1[[#This Row],[공정명]])</f>
        <v>20241008-1216P0100-분단</v>
      </c>
      <c r="C4914">
        <v>4</v>
      </c>
      <c r="D4914" t="s">
        <v>196</v>
      </c>
      <c r="E4914" s="1">
        <v>45573</v>
      </c>
      <c r="F4914" s="1">
        <v>45583</v>
      </c>
      <c r="G4914" s="1">
        <v>45586</v>
      </c>
      <c r="H4914" s="1">
        <v>45656</v>
      </c>
      <c r="I4914" s="1">
        <v>45586</v>
      </c>
      <c r="J4914" t="s">
        <v>31</v>
      </c>
      <c r="K4914" t="s">
        <v>32</v>
      </c>
      <c r="L4914">
        <v>6000</v>
      </c>
      <c r="M4914">
        <v>6000</v>
      </c>
      <c r="N4914">
        <v>3</v>
      </c>
      <c r="O4914" t="s">
        <v>1403</v>
      </c>
      <c r="P4914" t="s">
        <v>4000</v>
      </c>
      <c r="Q4914" t="s">
        <v>4001</v>
      </c>
      <c r="R4914" t="s">
        <v>3547</v>
      </c>
      <c r="S4914" t="s">
        <v>4391</v>
      </c>
      <c r="T4914">
        <v>40</v>
      </c>
    </row>
    <row r="4915" spans="1:20" x14ac:dyDescent="0.3">
      <c r="A4915" t="s">
        <v>4572</v>
      </c>
      <c r="B4915" t="str">
        <f>_xlfn.CONCAT(쿼리1[[#This Row],[주문번호]], "-", 쿼리1[[#This Row],[공정명]])</f>
        <v>20241101-1219N0097-분단</v>
      </c>
      <c r="C4915">
        <v>2</v>
      </c>
      <c r="D4915" t="s">
        <v>196</v>
      </c>
      <c r="E4915" s="1">
        <v>45597</v>
      </c>
      <c r="F4915" s="1">
        <v>45609</v>
      </c>
      <c r="G4915" s="1">
        <v>45605</v>
      </c>
      <c r="H4915" s="1">
        <v>45656</v>
      </c>
      <c r="I4915" s="1">
        <v>45605</v>
      </c>
      <c r="J4915" t="s">
        <v>31</v>
      </c>
      <c r="K4915" t="s">
        <v>39</v>
      </c>
      <c r="L4915">
        <v>6000</v>
      </c>
      <c r="M4915">
        <v>6000</v>
      </c>
      <c r="N4915">
        <v>-4</v>
      </c>
      <c r="O4915" t="s">
        <v>1403</v>
      </c>
      <c r="P4915" t="s">
        <v>4566</v>
      </c>
      <c r="Q4915" t="s">
        <v>42</v>
      </c>
      <c r="R4915" t="s">
        <v>3547</v>
      </c>
      <c r="S4915" t="s">
        <v>4391</v>
      </c>
      <c r="T4915">
        <v>90</v>
      </c>
    </row>
    <row r="4916" spans="1:20" x14ac:dyDescent="0.3">
      <c r="A4916" t="s">
        <v>5025</v>
      </c>
      <c r="B4916" t="str">
        <f>_xlfn.CONCAT(쿼리1[[#This Row],[주문번호]], "-", 쿼리1[[#This Row],[공정명]])</f>
        <v>20241106-1216P0101-분단</v>
      </c>
      <c r="C4916">
        <v>4</v>
      </c>
      <c r="D4916" t="s">
        <v>196</v>
      </c>
      <c r="E4916" s="1">
        <v>45602</v>
      </c>
      <c r="F4916" s="1">
        <v>45614</v>
      </c>
      <c r="G4916" s="1">
        <v>45615</v>
      </c>
      <c r="H4916" s="1">
        <v>45656</v>
      </c>
      <c r="I4916" s="1">
        <v>45621</v>
      </c>
      <c r="J4916" t="s">
        <v>31</v>
      </c>
      <c r="K4916" t="s">
        <v>32</v>
      </c>
      <c r="L4916">
        <v>6000</v>
      </c>
      <c r="M4916">
        <v>6000</v>
      </c>
      <c r="N4916">
        <v>1</v>
      </c>
      <c r="O4916" t="s">
        <v>5026</v>
      </c>
      <c r="P4916" t="s">
        <v>4127</v>
      </c>
      <c r="Q4916" t="s">
        <v>4001</v>
      </c>
      <c r="R4916" t="s">
        <v>3547</v>
      </c>
      <c r="S4916" t="s">
        <v>4391</v>
      </c>
      <c r="T4916">
        <v>24</v>
      </c>
    </row>
    <row r="4917" spans="1:20" x14ac:dyDescent="0.3">
      <c r="A4917" t="s">
        <v>5027</v>
      </c>
      <c r="B4917" t="str">
        <f>_xlfn.CONCAT(쿼리1[[#This Row],[주문번호]], "-", 쿼리1[[#This Row],[공정명]])</f>
        <v>20241014-1217P0022-분단</v>
      </c>
      <c r="C4917">
        <v>4</v>
      </c>
      <c r="D4917" t="s">
        <v>196</v>
      </c>
      <c r="E4917" s="1">
        <v>45579</v>
      </c>
      <c r="F4917" s="1">
        <v>45589</v>
      </c>
      <c r="G4917" s="1">
        <v>45593</v>
      </c>
      <c r="H4917" s="1">
        <v>45656</v>
      </c>
      <c r="I4917" s="1">
        <v>45593</v>
      </c>
      <c r="J4917" t="s">
        <v>31</v>
      </c>
      <c r="K4917" t="s">
        <v>32</v>
      </c>
      <c r="L4917">
        <v>6000</v>
      </c>
      <c r="M4917">
        <v>6000</v>
      </c>
      <c r="N4917">
        <v>4</v>
      </c>
      <c r="O4917" t="s">
        <v>5028</v>
      </c>
      <c r="P4917" t="s">
        <v>5029</v>
      </c>
      <c r="Q4917" t="s">
        <v>5030</v>
      </c>
      <c r="R4917" t="s">
        <v>3547</v>
      </c>
      <c r="S4917" t="s">
        <v>4391</v>
      </c>
      <c r="T4917">
        <v>120</v>
      </c>
    </row>
    <row r="4918" spans="1:20" x14ac:dyDescent="0.3">
      <c r="A4918" t="s">
        <v>4573</v>
      </c>
      <c r="B4918" t="str">
        <f>_xlfn.CONCAT(쿼리1[[#This Row],[주문번호]], "-", 쿼리1[[#This Row],[공정명]])</f>
        <v>20241126-1216P0138-분단</v>
      </c>
      <c r="C4918">
        <v>3</v>
      </c>
      <c r="D4918" t="s">
        <v>196</v>
      </c>
      <c r="E4918" s="1">
        <v>45622</v>
      </c>
      <c r="F4918" s="1">
        <v>45632</v>
      </c>
      <c r="G4918" s="1">
        <v>45640</v>
      </c>
      <c r="H4918" s="1">
        <v>45656</v>
      </c>
      <c r="I4918" s="1">
        <v>45640</v>
      </c>
      <c r="J4918" t="s">
        <v>31</v>
      </c>
      <c r="K4918" t="s">
        <v>32</v>
      </c>
      <c r="L4918">
        <v>6000</v>
      </c>
      <c r="M4918">
        <v>6000</v>
      </c>
      <c r="N4918">
        <v>8</v>
      </c>
      <c r="O4918" t="s">
        <v>4005</v>
      </c>
      <c r="P4918" t="s">
        <v>4006</v>
      </c>
      <c r="Q4918" t="s">
        <v>4001</v>
      </c>
      <c r="R4918" t="s">
        <v>3547</v>
      </c>
      <c r="S4918" t="s">
        <v>4391</v>
      </c>
      <c r="T4918">
        <v>36</v>
      </c>
    </row>
    <row r="4919" spans="1:20" x14ac:dyDescent="0.3">
      <c r="A4919" t="s">
        <v>4574</v>
      </c>
      <c r="B4919" t="str">
        <f>_xlfn.CONCAT(쿼리1[[#This Row],[주문번호]], "-", 쿼리1[[#This Row],[공정명]])</f>
        <v>20241129-1216P0103-분단</v>
      </c>
      <c r="C4919">
        <v>4</v>
      </c>
      <c r="D4919" t="s">
        <v>196</v>
      </c>
      <c r="E4919" s="1">
        <v>45625</v>
      </c>
      <c r="F4919" s="1">
        <v>45637</v>
      </c>
      <c r="G4919" s="1">
        <v>45640</v>
      </c>
      <c r="H4919" s="1">
        <v>45656</v>
      </c>
      <c r="I4919" s="1">
        <v>45640</v>
      </c>
      <c r="J4919" t="s">
        <v>31</v>
      </c>
      <c r="K4919" t="s">
        <v>32</v>
      </c>
      <c r="L4919">
        <v>6000</v>
      </c>
      <c r="M4919">
        <v>6000</v>
      </c>
      <c r="N4919">
        <v>3</v>
      </c>
      <c r="O4919" t="s">
        <v>1403</v>
      </c>
      <c r="P4919" t="s">
        <v>4575</v>
      </c>
      <c r="Q4919" t="s">
        <v>4001</v>
      </c>
      <c r="R4919" t="s">
        <v>3547</v>
      </c>
      <c r="S4919" t="s">
        <v>4391</v>
      </c>
      <c r="T4919">
        <v>60</v>
      </c>
    </row>
    <row r="4920" spans="1:20" x14ac:dyDescent="0.3">
      <c r="A4920" t="s">
        <v>1911</v>
      </c>
      <c r="B4920" t="str">
        <f>_xlfn.CONCAT(쿼리1[[#This Row],[주문번호]], "-", 쿼리1[[#This Row],[공정명]])</f>
        <v>20241129-1000156124-분단</v>
      </c>
      <c r="C4920">
        <v>4</v>
      </c>
      <c r="D4920" t="s">
        <v>196</v>
      </c>
      <c r="E4920" s="1">
        <v>45625</v>
      </c>
      <c r="F4920" s="1">
        <v>45637</v>
      </c>
      <c r="G4920" s="1">
        <v>45636</v>
      </c>
      <c r="H4920" s="1">
        <v>45656</v>
      </c>
      <c r="I4920" s="1">
        <v>45638</v>
      </c>
      <c r="J4920" t="s">
        <v>31</v>
      </c>
      <c r="K4920" t="s">
        <v>39</v>
      </c>
      <c r="L4920">
        <v>6000</v>
      </c>
      <c r="M4920">
        <v>6000</v>
      </c>
      <c r="N4920">
        <v>-1</v>
      </c>
      <c r="O4920" t="s">
        <v>859</v>
      </c>
      <c r="P4920" t="s">
        <v>1912</v>
      </c>
      <c r="Q4920" t="s">
        <v>1913</v>
      </c>
      <c r="R4920" t="s">
        <v>1611</v>
      </c>
      <c r="S4920" t="s">
        <v>4391</v>
      </c>
      <c r="T4920">
        <v>54545</v>
      </c>
    </row>
    <row r="4921" spans="1:20" x14ac:dyDescent="0.3">
      <c r="A4921" t="s">
        <v>1614</v>
      </c>
      <c r="B4921" t="str">
        <f>_xlfn.CONCAT(쿼리1[[#This Row],[주문번호]], "-", 쿼리1[[#This Row],[공정명]])</f>
        <v>20241021-140289-분단</v>
      </c>
      <c r="C4921">
        <v>1</v>
      </c>
      <c r="D4921" t="s">
        <v>196</v>
      </c>
      <c r="E4921" s="1">
        <v>45586</v>
      </c>
      <c r="F4921" s="1">
        <v>45587</v>
      </c>
      <c r="G4921" s="1">
        <v>45587</v>
      </c>
      <c r="H4921" s="1">
        <v>45656</v>
      </c>
      <c r="I4921" s="1">
        <v>45588</v>
      </c>
      <c r="J4921" t="s">
        <v>31</v>
      </c>
      <c r="K4921" t="s">
        <v>39</v>
      </c>
      <c r="L4921">
        <v>600</v>
      </c>
      <c r="M4921">
        <v>600</v>
      </c>
      <c r="N4921">
        <v>0</v>
      </c>
      <c r="O4921" t="s">
        <v>1615</v>
      </c>
      <c r="P4921" t="s">
        <v>1616</v>
      </c>
      <c r="Q4921" t="s">
        <v>42</v>
      </c>
      <c r="R4921" t="s">
        <v>1617</v>
      </c>
      <c r="S4921" t="s">
        <v>4391</v>
      </c>
      <c r="T4921">
        <v>3000</v>
      </c>
    </row>
    <row r="4922" spans="1:20" x14ac:dyDescent="0.3">
      <c r="A4922" t="s">
        <v>5031</v>
      </c>
      <c r="B4922" t="str">
        <f>_xlfn.CONCAT(쿼리1[[#This Row],[주문번호]], "-", 쿼리1[[#This Row],[공정명]])</f>
        <v>20241016-131108-분단</v>
      </c>
      <c r="C4922">
        <v>4</v>
      </c>
      <c r="D4922" t="s">
        <v>196</v>
      </c>
      <c r="E4922" s="1">
        <v>45581</v>
      </c>
      <c r="F4922" s="1">
        <v>45590</v>
      </c>
      <c r="G4922" s="1">
        <v>45590</v>
      </c>
      <c r="H4922" s="1">
        <v>45656</v>
      </c>
      <c r="I4922" s="1">
        <v>45590</v>
      </c>
      <c r="J4922" t="s">
        <v>31</v>
      </c>
      <c r="K4922" t="s">
        <v>39</v>
      </c>
      <c r="L4922">
        <v>6000</v>
      </c>
      <c r="M4922">
        <v>6000</v>
      </c>
      <c r="N4922">
        <v>0</v>
      </c>
      <c r="O4922" t="s">
        <v>5032</v>
      </c>
      <c r="P4922" t="s">
        <v>5033</v>
      </c>
      <c r="Q4922" t="s">
        <v>5034</v>
      </c>
      <c r="R4922" t="s">
        <v>1367</v>
      </c>
      <c r="S4922" t="s">
        <v>4391</v>
      </c>
      <c r="T4922">
        <v>24</v>
      </c>
    </row>
    <row r="4923" spans="1:20" x14ac:dyDescent="0.3">
      <c r="A4923" t="s">
        <v>5035</v>
      </c>
      <c r="B4923" t="str">
        <f>_xlfn.CONCAT(쿼리1[[#This Row],[주문번호]], "-", 쿼리1[[#This Row],[공정명]])</f>
        <v>20241226-2219N0045-분단</v>
      </c>
      <c r="C4923">
        <v>1</v>
      </c>
      <c r="D4923" t="s">
        <v>196</v>
      </c>
      <c r="E4923" s="1">
        <v>45652</v>
      </c>
      <c r="F4923" s="1">
        <v>45653</v>
      </c>
      <c r="G4923" s="1"/>
      <c r="H4923" s="1">
        <v>45656</v>
      </c>
      <c r="I4923" s="1"/>
      <c r="J4923" t="s">
        <v>21</v>
      </c>
      <c r="K4923" t="s">
        <v>22</v>
      </c>
      <c r="L4923">
        <v>2000</v>
      </c>
      <c r="O4923" t="s">
        <v>663</v>
      </c>
      <c r="P4923" t="s">
        <v>5036</v>
      </c>
      <c r="Q4923" t="s">
        <v>42</v>
      </c>
      <c r="R4923" t="s">
        <v>1367</v>
      </c>
      <c r="S4923" t="s">
        <v>4391</v>
      </c>
      <c r="T4923">
        <v>32</v>
      </c>
    </row>
    <row r="4924" spans="1:20" x14ac:dyDescent="0.3">
      <c r="A4924" t="s">
        <v>3612</v>
      </c>
      <c r="B4924" t="str">
        <f>_xlfn.CONCAT(쿼리1[[#This Row],[주문번호]], "-", 쿼리1[[#This Row],[공정명]])</f>
        <v>20241217-1220P0185-분단</v>
      </c>
      <c r="C4924">
        <v>4</v>
      </c>
      <c r="D4924" t="s">
        <v>196</v>
      </c>
      <c r="E4924" s="1">
        <v>45643</v>
      </c>
      <c r="F4924" s="1">
        <v>45653</v>
      </c>
      <c r="G4924" s="1"/>
      <c r="H4924" s="1">
        <v>45656</v>
      </c>
      <c r="I4924" s="1"/>
      <c r="J4924" t="s">
        <v>21</v>
      </c>
      <c r="K4924" t="s">
        <v>22</v>
      </c>
      <c r="L4924">
        <v>3000</v>
      </c>
      <c r="O4924" t="s">
        <v>2150</v>
      </c>
      <c r="P4924" t="s">
        <v>1143</v>
      </c>
      <c r="Q4924" t="s">
        <v>3613</v>
      </c>
      <c r="R4924" t="s">
        <v>2148</v>
      </c>
      <c r="S4924" t="s">
        <v>4391</v>
      </c>
      <c r="T4924">
        <v>20000</v>
      </c>
    </row>
    <row r="4925" spans="1:20" x14ac:dyDescent="0.3">
      <c r="A4925" t="s">
        <v>3614</v>
      </c>
      <c r="B4925" t="str">
        <f>_xlfn.CONCAT(쿼리1[[#This Row],[주문번호]], "-", 쿼리1[[#This Row],[공정명]])</f>
        <v>20241217-1219P0187-분단</v>
      </c>
      <c r="C4925">
        <v>4</v>
      </c>
      <c r="D4925" t="s">
        <v>196</v>
      </c>
      <c r="E4925" s="1">
        <v>45643</v>
      </c>
      <c r="F4925" s="1">
        <v>45653</v>
      </c>
      <c r="G4925" s="1"/>
      <c r="H4925" s="1">
        <v>45656</v>
      </c>
      <c r="I4925" s="1"/>
      <c r="J4925" t="s">
        <v>21</v>
      </c>
      <c r="K4925" t="s">
        <v>22</v>
      </c>
      <c r="L4925">
        <v>3000</v>
      </c>
      <c r="O4925" t="s">
        <v>2150</v>
      </c>
      <c r="P4925" t="s">
        <v>1143</v>
      </c>
      <c r="Q4925" t="s">
        <v>3615</v>
      </c>
      <c r="R4925" t="s">
        <v>2148</v>
      </c>
      <c r="S4925" t="s">
        <v>4391</v>
      </c>
      <c r="T4925">
        <v>20000</v>
      </c>
    </row>
    <row r="4926" spans="1:20" x14ac:dyDescent="0.3">
      <c r="A4926" t="s">
        <v>3632</v>
      </c>
      <c r="B4926" t="str">
        <f>_xlfn.CONCAT(쿼리1[[#This Row],[주문번호]], "-", 쿼리1[[#This Row],[공정명]])</f>
        <v>20241227-1219P0188-분단</v>
      </c>
      <c r="C4926">
        <v>4</v>
      </c>
      <c r="D4926" t="s">
        <v>196</v>
      </c>
      <c r="E4926" s="1">
        <v>45653</v>
      </c>
      <c r="F4926" s="1">
        <v>45665</v>
      </c>
      <c r="G4926" s="1"/>
      <c r="H4926" s="1">
        <v>45656</v>
      </c>
      <c r="I4926" s="1"/>
      <c r="J4926" t="s">
        <v>21</v>
      </c>
      <c r="K4926" t="s">
        <v>282</v>
      </c>
      <c r="L4926">
        <v>3000</v>
      </c>
      <c r="O4926" t="s">
        <v>2150</v>
      </c>
      <c r="P4926" t="s">
        <v>1143</v>
      </c>
      <c r="Q4926" t="s">
        <v>3633</v>
      </c>
      <c r="R4926" t="s">
        <v>2148</v>
      </c>
      <c r="S4926" t="s">
        <v>4391</v>
      </c>
      <c r="T4926">
        <v>20000</v>
      </c>
    </row>
    <row r="4927" spans="1:20" x14ac:dyDescent="0.3">
      <c r="A4927" t="s">
        <v>2149</v>
      </c>
      <c r="B4927" t="str">
        <f>_xlfn.CONCAT(쿼리1[[#This Row],[주문번호]], "-", 쿼리1[[#This Row],[공정명]])</f>
        <v>20241007-1219P0228-분단</v>
      </c>
      <c r="C4927">
        <v>4</v>
      </c>
      <c r="D4927" t="s">
        <v>196</v>
      </c>
      <c r="E4927" s="1">
        <v>45572</v>
      </c>
      <c r="F4927" s="1">
        <v>45582</v>
      </c>
      <c r="G4927" s="1">
        <v>45586</v>
      </c>
      <c r="H4927" s="1">
        <v>45656</v>
      </c>
      <c r="I4927" s="1">
        <v>45587</v>
      </c>
      <c r="J4927" t="s">
        <v>31</v>
      </c>
      <c r="K4927" t="s">
        <v>32</v>
      </c>
      <c r="L4927">
        <v>3000</v>
      </c>
      <c r="M4927">
        <v>3000</v>
      </c>
      <c r="N4927">
        <v>4</v>
      </c>
      <c r="O4927" t="s">
        <v>2150</v>
      </c>
      <c r="P4927" t="s">
        <v>1143</v>
      </c>
      <c r="Q4927" t="s">
        <v>2151</v>
      </c>
      <c r="R4927" t="s">
        <v>2148</v>
      </c>
      <c r="S4927" t="s">
        <v>4391</v>
      </c>
      <c r="T4927">
        <v>20000</v>
      </c>
    </row>
    <row r="4928" spans="1:20" x14ac:dyDescent="0.3">
      <c r="A4928" t="s">
        <v>2156</v>
      </c>
      <c r="B4928" t="str">
        <f>_xlfn.CONCAT(쿼리1[[#This Row],[주문번호]], "-", 쿼리1[[#This Row],[공정명]])</f>
        <v>20241007-1219P0330-분단</v>
      </c>
      <c r="C4928">
        <v>4</v>
      </c>
      <c r="D4928" t="s">
        <v>196</v>
      </c>
      <c r="E4928" s="1">
        <v>45572</v>
      </c>
      <c r="F4928" s="1">
        <v>45582</v>
      </c>
      <c r="G4928" s="1">
        <v>45586</v>
      </c>
      <c r="H4928" s="1">
        <v>45656</v>
      </c>
      <c r="I4928" s="1">
        <v>45587</v>
      </c>
      <c r="J4928" t="s">
        <v>31</v>
      </c>
      <c r="K4928" t="s">
        <v>32</v>
      </c>
      <c r="L4928">
        <v>3000</v>
      </c>
      <c r="M4928">
        <v>3000</v>
      </c>
      <c r="N4928">
        <v>4</v>
      </c>
      <c r="O4928" t="s">
        <v>2150</v>
      </c>
      <c r="P4928" t="s">
        <v>1143</v>
      </c>
      <c r="Q4928" t="s">
        <v>2157</v>
      </c>
      <c r="R4928" t="s">
        <v>2148</v>
      </c>
      <c r="S4928" t="s">
        <v>4391</v>
      </c>
      <c r="T4928">
        <v>20000</v>
      </c>
    </row>
    <row r="4929" spans="1:20" x14ac:dyDescent="0.3">
      <c r="A4929" t="s">
        <v>4565</v>
      </c>
      <c r="B4929" t="str">
        <f>_xlfn.CONCAT(쿼리1[[#This Row],[주문번호]], "-", 쿼리1[[#This Row],[공정명]])</f>
        <v>20241227-110013-분단</v>
      </c>
      <c r="C4929">
        <v>4</v>
      </c>
      <c r="D4929" t="s">
        <v>196</v>
      </c>
      <c r="E4929" s="1">
        <v>45653</v>
      </c>
      <c r="F4929" s="1">
        <v>45665</v>
      </c>
      <c r="G4929" s="1"/>
      <c r="H4929" s="1">
        <v>45656</v>
      </c>
      <c r="I4929" s="1"/>
      <c r="J4929" t="s">
        <v>21</v>
      </c>
      <c r="K4929" t="s">
        <v>282</v>
      </c>
      <c r="L4929">
        <v>6000</v>
      </c>
      <c r="O4929" t="s">
        <v>4509</v>
      </c>
      <c r="P4929" t="s">
        <v>4566</v>
      </c>
      <c r="Q4929" t="s">
        <v>4567</v>
      </c>
      <c r="R4929" t="s">
        <v>4568</v>
      </c>
      <c r="S4929" t="s">
        <v>4391</v>
      </c>
      <c r="T4929">
        <v>90</v>
      </c>
    </row>
    <row r="4930" spans="1:20" x14ac:dyDescent="0.3">
      <c r="A4930" t="s">
        <v>1688</v>
      </c>
      <c r="B4930" t="str">
        <f>_xlfn.CONCAT(쿼리1[[#This Row],[주문번호]], "-", 쿼리1[[#This Row],[공정명]])</f>
        <v>20241015-1000150688-분단</v>
      </c>
      <c r="C4930">
        <v>4</v>
      </c>
      <c r="D4930" t="s">
        <v>196</v>
      </c>
      <c r="E4930" s="1">
        <v>45580</v>
      </c>
      <c r="F4930" s="1">
        <v>45590</v>
      </c>
      <c r="G4930" s="1">
        <v>45588</v>
      </c>
      <c r="H4930" s="1">
        <v>45656</v>
      </c>
      <c r="I4930" s="1">
        <v>45588</v>
      </c>
      <c r="J4930" t="s">
        <v>31</v>
      </c>
      <c r="K4930" t="s">
        <v>39</v>
      </c>
      <c r="L4930">
        <v>6000</v>
      </c>
      <c r="M4930">
        <v>6000</v>
      </c>
      <c r="N4930">
        <v>-2</v>
      </c>
      <c r="O4930" t="s">
        <v>1095</v>
      </c>
      <c r="P4930" t="s">
        <v>1100</v>
      </c>
      <c r="Q4930" t="s">
        <v>1689</v>
      </c>
      <c r="R4930" t="s">
        <v>766</v>
      </c>
      <c r="S4930" t="s">
        <v>4391</v>
      </c>
      <c r="T4930">
        <v>30</v>
      </c>
    </row>
    <row r="4931" spans="1:20" x14ac:dyDescent="0.3">
      <c r="A4931" t="s">
        <v>1690</v>
      </c>
      <c r="B4931" t="str">
        <f>_xlfn.CONCAT(쿼리1[[#This Row],[주문번호]], "-", 쿼리1[[#This Row],[공정명]])</f>
        <v>20241015-1000160969-분단</v>
      </c>
      <c r="C4931">
        <v>4</v>
      </c>
      <c r="D4931" t="s">
        <v>196</v>
      </c>
      <c r="E4931" s="1">
        <v>45580</v>
      </c>
      <c r="F4931" s="1">
        <v>45590</v>
      </c>
      <c r="G4931" s="1">
        <v>45589</v>
      </c>
      <c r="H4931" s="1">
        <v>45656</v>
      </c>
      <c r="I4931" s="1">
        <v>45589</v>
      </c>
      <c r="J4931" t="s">
        <v>31</v>
      </c>
      <c r="K4931" t="s">
        <v>39</v>
      </c>
      <c r="L4931">
        <v>6000</v>
      </c>
      <c r="M4931">
        <v>6000</v>
      </c>
      <c r="N4931">
        <v>-1</v>
      </c>
      <c r="O4931" t="s">
        <v>763</v>
      </c>
      <c r="P4931" t="s">
        <v>764</v>
      </c>
      <c r="Q4931" t="s">
        <v>1691</v>
      </c>
      <c r="R4931" t="s">
        <v>766</v>
      </c>
      <c r="S4931" t="s">
        <v>4391</v>
      </c>
      <c r="T4931">
        <v>30</v>
      </c>
    </row>
    <row r="4932" spans="1:20" x14ac:dyDescent="0.3">
      <c r="A4932" t="s">
        <v>1692</v>
      </c>
      <c r="B4932" t="str">
        <f>_xlfn.CONCAT(쿼리1[[#This Row],[주문번호]], "-", 쿼리1[[#This Row],[공정명]])</f>
        <v>20241015-1000162938-분단</v>
      </c>
      <c r="C4932">
        <v>4</v>
      </c>
      <c r="D4932" t="s">
        <v>196</v>
      </c>
      <c r="E4932" s="1">
        <v>45580</v>
      </c>
      <c r="F4932" s="1">
        <v>45590</v>
      </c>
      <c r="G4932" s="1">
        <v>45589</v>
      </c>
      <c r="H4932" s="1">
        <v>45656</v>
      </c>
      <c r="I4932" s="1">
        <v>45589</v>
      </c>
      <c r="J4932" t="s">
        <v>31</v>
      </c>
      <c r="K4932" t="s">
        <v>39</v>
      </c>
      <c r="L4932">
        <v>6000</v>
      </c>
      <c r="M4932">
        <v>6000</v>
      </c>
      <c r="N4932">
        <v>-1</v>
      </c>
      <c r="O4932" t="s">
        <v>1095</v>
      </c>
      <c r="P4932" t="s">
        <v>1111</v>
      </c>
      <c r="Q4932" t="s">
        <v>1693</v>
      </c>
      <c r="R4932" t="s">
        <v>766</v>
      </c>
      <c r="S4932" t="s">
        <v>4391</v>
      </c>
      <c r="T4932">
        <v>30</v>
      </c>
    </row>
    <row r="4933" spans="1:20" x14ac:dyDescent="0.3">
      <c r="A4933" t="s">
        <v>4237</v>
      </c>
      <c r="B4933" t="str">
        <f>_xlfn.CONCAT(쿼리1[[#This Row],[주문번호]], "-", 쿼리1[[#This Row],[공정명]])</f>
        <v>20241007-130652-분단</v>
      </c>
      <c r="C4933">
        <v>4</v>
      </c>
      <c r="D4933" t="s">
        <v>196</v>
      </c>
      <c r="E4933" s="1">
        <v>45572</v>
      </c>
      <c r="F4933" s="1">
        <v>45582</v>
      </c>
      <c r="G4933" s="1">
        <v>45586</v>
      </c>
      <c r="H4933" s="1">
        <v>45656</v>
      </c>
      <c r="I4933" s="1">
        <v>45586</v>
      </c>
      <c r="J4933" t="s">
        <v>31</v>
      </c>
      <c r="K4933" t="s">
        <v>32</v>
      </c>
      <c r="L4933">
        <v>6000</v>
      </c>
      <c r="M4933">
        <v>6000</v>
      </c>
      <c r="N4933">
        <v>4</v>
      </c>
      <c r="O4933" t="s">
        <v>4238</v>
      </c>
      <c r="P4933" t="s">
        <v>4239</v>
      </c>
      <c r="Q4933" t="s">
        <v>4240</v>
      </c>
      <c r="R4933" t="s">
        <v>4241</v>
      </c>
      <c r="S4933" t="s">
        <v>4391</v>
      </c>
      <c r="T4933">
        <v>6</v>
      </c>
    </row>
    <row r="4934" spans="1:20" x14ac:dyDescent="0.3">
      <c r="A4934" t="s">
        <v>5037</v>
      </c>
      <c r="B4934" t="str">
        <f>_xlfn.CONCAT(쿼리1[[#This Row],[주문번호]], "-", 쿼리1[[#This Row],[공정명]])</f>
        <v>20241115-1317P0028-분단</v>
      </c>
      <c r="C4934">
        <v>4</v>
      </c>
      <c r="D4934" t="s">
        <v>196</v>
      </c>
      <c r="E4934" s="1">
        <v>45611</v>
      </c>
      <c r="F4934" s="1">
        <v>45623</v>
      </c>
      <c r="G4934" s="1">
        <v>45628</v>
      </c>
      <c r="H4934" s="1">
        <v>45656</v>
      </c>
      <c r="I4934" s="1">
        <v>45628</v>
      </c>
      <c r="J4934" t="s">
        <v>31</v>
      </c>
      <c r="K4934" t="s">
        <v>32</v>
      </c>
      <c r="L4934">
        <v>12000</v>
      </c>
      <c r="M4934">
        <v>12000</v>
      </c>
      <c r="N4934">
        <v>5</v>
      </c>
      <c r="O4934" t="s">
        <v>3549</v>
      </c>
      <c r="P4934" t="s">
        <v>4711</v>
      </c>
      <c r="Q4934" t="s">
        <v>4712</v>
      </c>
      <c r="R4934" t="s">
        <v>4713</v>
      </c>
      <c r="S4934" t="s">
        <v>4391</v>
      </c>
      <c r="T4934">
        <v>240</v>
      </c>
    </row>
    <row r="4935" spans="1:20" x14ac:dyDescent="0.3">
      <c r="A4935" t="s">
        <v>4495</v>
      </c>
      <c r="B4935" t="str">
        <f>_xlfn.CONCAT(쿼리1[[#This Row],[주문번호]], "-", 쿼리1[[#This Row],[공정명]])</f>
        <v>20241128-1319P0061-분단</v>
      </c>
      <c r="C4935">
        <v>5</v>
      </c>
      <c r="D4935" t="s">
        <v>196</v>
      </c>
      <c r="E4935" s="1">
        <v>45624</v>
      </c>
      <c r="F4935" s="1">
        <v>45636</v>
      </c>
      <c r="G4935" s="1">
        <v>45644</v>
      </c>
      <c r="H4935" s="1">
        <v>45656</v>
      </c>
      <c r="I4935" s="1">
        <v>45644</v>
      </c>
      <c r="J4935" t="s">
        <v>31</v>
      </c>
      <c r="K4935" t="s">
        <v>32</v>
      </c>
      <c r="L4935">
        <v>6000</v>
      </c>
      <c r="M4935">
        <v>6000</v>
      </c>
      <c r="N4935">
        <v>8</v>
      </c>
      <c r="O4935" t="s">
        <v>1704</v>
      </c>
      <c r="P4935" t="s">
        <v>4496</v>
      </c>
      <c r="Q4935" t="s">
        <v>4497</v>
      </c>
      <c r="R4935" t="s">
        <v>4494</v>
      </c>
      <c r="S4935" t="s">
        <v>4391</v>
      </c>
      <c r="T4935">
        <v>36</v>
      </c>
    </row>
    <row r="4936" spans="1:20" x14ac:dyDescent="0.3">
      <c r="A4936" t="s">
        <v>4498</v>
      </c>
      <c r="B4936" t="str">
        <f>_xlfn.CONCAT(쿼리1[[#This Row],[주문번호]], "-", 쿼리1[[#This Row],[공정명]])</f>
        <v>20240923-1319P0061-분단</v>
      </c>
      <c r="C4936">
        <v>5</v>
      </c>
      <c r="D4936" t="s">
        <v>196</v>
      </c>
      <c r="E4936" s="1">
        <v>45558</v>
      </c>
      <c r="F4936" s="1">
        <v>45579</v>
      </c>
      <c r="G4936" s="1">
        <v>45583</v>
      </c>
      <c r="H4936" s="1">
        <v>45656</v>
      </c>
      <c r="I4936" s="1">
        <v>45583</v>
      </c>
      <c r="J4936" t="s">
        <v>31</v>
      </c>
      <c r="K4936" t="s">
        <v>32</v>
      </c>
      <c r="L4936">
        <v>6000</v>
      </c>
      <c r="M4936">
        <v>6000</v>
      </c>
      <c r="N4936">
        <v>4</v>
      </c>
      <c r="O4936" t="s">
        <v>1704</v>
      </c>
      <c r="P4936" t="s">
        <v>4496</v>
      </c>
      <c r="Q4936" t="s">
        <v>4497</v>
      </c>
      <c r="R4936" t="s">
        <v>4494</v>
      </c>
      <c r="S4936" t="s">
        <v>4391</v>
      </c>
      <c r="T4936">
        <v>36</v>
      </c>
    </row>
    <row r="4937" spans="1:20" x14ac:dyDescent="0.3">
      <c r="A4937" t="s">
        <v>2070</v>
      </c>
      <c r="B4937" t="str">
        <f>_xlfn.CONCAT(쿼리1[[#This Row],[주문번호]], "-", 쿼리1[[#This Row],[공정명]])</f>
        <v>20241210-1000150222-분단</v>
      </c>
      <c r="C4937">
        <v>4</v>
      </c>
      <c r="D4937" t="s">
        <v>196</v>
      </c>
      <c r="E4937" s="1">
        <v>45636</v>
      </c>
      <c r="F4937" s="1">
        <v>45646</v>
      </c>
      <c r="G4937" s="1">
        <v>45648</v>
      </c>
      <c r="H4937" s="1">
        <v>45656</v>
      </c>
      <c r="I4937" s="1">
        <v>45652</v>
      </c>
      <c r="J4937" t="s">
        <v>31</v>
      </c>
      <c r="K4937" t="s">
        <v>32</v>
      </c>
      <c r="L4937">
        <v>4000</v>
      </c>
      <c r="M4937">
        <v>4000</v>
      </c>
      <c r="N4937">
        <v>2</v>
      </c>
      <c r="O4937" t="s">
        <v>1817</v>
      </c>
      <c r="P4937" t="s">
        <v>2071</v>
      </c>
      <c r="Q4937" t="s">
        <v>2072</v>
      </c>
      <c r="R4937" t="s">
        <v>1496</v>
      </c>
      <c r="S4937" t="s">
        <v>4391</v>
      </c>
      <c r="T4937">
        <v>30769</v>
      </c>
    </row>
    <row r="4938" spans="1:20" x14ac:dyDescent="0.3">
      <c r="A4938" t="s">
        <v>2073</v>
      </c>
      <c r="B4938" t="str">
        <f>_xlfn.CONCAT(쿼리1[[#This Row],[주문번호]], "-", 쿼리1[[#This Row],[공정명]])</f>
        <v>20241101-1000169077-분단</v>
      </c>
      <c r="C4938">
        <v>4</v>
      </c>
      <c r="D4938" t="s">
        <v>196</v>
      </c>
      <c r="E4938" s="1">
        <v>45597</v>
      </c>
      <c r="F4938" s="1">
        <v>45609</v>
      </c>
      <c r="G4938" s="1">
        <v>45610</v>
      </c>
      <c r="H4938" s="1">
        <v>45656</v>
      </c>
      <c r="I4938" s="1">
        <v>45617</v>
      </c>
      <c r="J4938" t="s">
        <v>31</v>
      </c>
      <c r="K4938" t="s">
        <v>32</v>
      </c>
      <c r="L4938">
        <v>16000</v>
      </c>
      <c r="M4938">
        <v>8000</v>
      </c>
      <c r="N4938">
        <v>1</v>
      </c>
      <c r="O4938" t="s">
        <v>559</v>
      </c>
      <c r="P4938" t="s">
        <v>2074</v>
      </c>
      <c r="Q4938" t="s">
        <v>2075</v>
      </c>
      <c r="R4938" t="s">
        <v>2076</v>
      </c>
      <c r="S4938" t="s">
        <v>4391</v>
      </c>
      <c r="T4938">
        <v>164102</v>
      </c>
    </row>
    <row r="4939" spans="1:20" x14ac:dyDescent="0.3">
      <c r="A4939" t="s">
        <v>2078</v>
      </c>
      <c r="B4939" t="str">
        <f>_xlfn.CONCAT(쿼리1[[#This Row],[주문번호]], "-", 쿼리1[[#This Row],[공정명]])</f>
        <v>20241112-1000139689-분단</v>
      </c>
      <c r="C4939">
        <v>4</v>
      </c>
      <c r="D4939" t="s">
        <v>196</v>
      </c>
      <c r="E4939" s="1">
        <v>45608</v>
      </c>
      <c r="F4939" s="1">
        <v>45618</v>
      </c>
      <c r="G4939" s="1">
        <v>45622</v>
      </c>
      <c r="H4939" s="1">
        <v>45656</v>
      </c>
      <c r="I4939" s="1">
        <v>45625</v>
      </c>
      <c r="J4939" t="s">
        <v>31</v>
      </c>
      <c r="K4939" t="s">
        <v>32</v>
      </c>
      <c r="L4939">
        <v>6000</v>
      </c>
      <c r="M4939">
        <v>6000</v>
      </c>
      <c r="N4939">
        <v>4</v>
      </c>
      <c r="O4939" t="s">
        <v>559</v>
      </c>
      <c r="P4939" t="s">
        <v>2079</v>
      </c>
      <c r="Q4939" t="s">
        <v>1321</v>
      </c>
      <c r="R4939" t="s">
        <v>2076</v>
      </c>
      <c r="S4939" t="s">
        <v>4391</v>
      </c>
      <c r="T4939">
        <v>61538</v>
      </c>
    </row>
    <row r="4940" spans="1:20" x14ac:dyDescent="0.3">
      <c r="A4940" t="s">
        <v>2891</v>
      </c>
      <c r="B4940" t="str">
        <f>_xlfn.CONCAT(쿼리1[[#This Row],[주문번호]], "-", 쿼리1[[#This Row],[공정명]])</f>
        <v>20241128-1000169862-분단</v>
      </c>
      <c r="C4940">
        <v>4</v>
      </c>
      <c r="D4940" t="s">
        <v>196</v>
      </c>
      <c r="E4940" s="1">
        <v>45624</v>
      </c>
      <c r="F4940" s="1">
        <v>45636</v>
      </c>
      <c r="G4940" s="1">
        <v>45644</v>
      </c>
      <c r="H4940" s="1">
        <v>45656</v>
      </c>
      <c r="I4940" s="1">
        <v>45644</v>
      </c>
      <c r="J4940" t="s">
        <v>31</v>
      </c>
      <c r="K4940" t="s">
        <v>32</v>
      </c>
      <c r="L4940">
        <v>6000</v>
      </c>
      <c r="M4940">
        <v>6000</v>
      </c>
      <c r="N4940">
        <v>8</v>
      </c>
      <c r="O4940" t="s">
        <v>46</v>
      </c>
      <c r="P4940" t="s">
        <v>2892</v>
      </c>
      <c r="Q4940" t="s">
        <v>2893</v>
      </c>
      <c r="R4940" t="s">
        <v>2076</v>
      </c>
      <c r="S4940" t="s">
        <v>4391</v>
      </c>
      <c r="T4940">
        <v>15000</v>
      </c>
    </row>
    <row r="4941" spans="1:20" x14ac:dyDescent="0.3">
      <c r="A4941" t="s">
        <v>5038</v>
      </c>
      <c r="B4941" t="str">
        <f>_xlfn.CONCAT(쿼리1[[#This Row],[주문번호]], "-", 쿼리1[[#This Row],[공정명]])</f>
        <v>20241016-1117N0012-분단</v>
      </c>
      <c r="C4941">
        <v>2</v>
      </c>
      <c r="D4941" t="s">
        <v>196</v>
      </c>
      <c r="E4941" s="1">
        <v>45581</v>
      </c>
      <c r="F4941" s="1">
        <v>45593</v>
      </c>
      <c r="G4941" s="1">
        <v>45597</v>
      </c>
      <c r="H4941" s="1">
        <v>45656</v>
      </c>
      <c r="I4941" s="1">
        <v>45597</v>
      </c>
      <c r="J4941" t="s">
        <v>31</v>
      </c>
      <c r="K4941" t="s">
        <v>32</v>
      </c>
      <c r="L4941">
        <v>6000</v>
      </c>
      <c r="M4941">
        <v>6000</v>
      </c>
      <c r="N4941">
        <v>4</v>
      </c>
      <c r="O4941" t="s">
        <v>3549</v>
      </c>
      <c r="P4941" t="s">
        <v>3906</v>
      </c>
      <c r="Q4941" t="s">
        <v>42</v>
      </c>
      <c r="R4941" t="s">
        <v>5039</v>
      </c>
      <c r="S4941" t="s">
        <v>4391</v>
      </c>
      <c r="T4941">
        <v>18</v>
      </c>
    </row>
    <row r="4942" spans="1:20" x14ac:dyDescent="0.3">
      <c r="A4942" t="s">
        <v>4151</v>
      </c>
      <c r="B4942" t="str">
        <f>_xlfn.CONCAT(쿼리1[[#This Row],[주문번호]], "-", 쿼리1[[#This Row],[공정명]])</f>
        <v>20241128-1000164761-분단</v>
      </c>
      <c r="C4942">
        <v>4</v>
      </c>
      <c r="D4942" t="s">
        <v>196</v>
      </c>
      <c r="E4942" s="1">
        <v>45624</v>
      </c>
      <c r="F4942" s="1">
        <v>45636</v>
      </c>
      <c r="G4942" s="1">
        <v>45633</v>
      </c>
      <c r="H4942" s="1">
        <v>45656</v>
      </c>
      <c r="I4942" s="1">
        <v>45633</v>
      </c>
      <c r="J4942" t="s">
        <v>31</v>
      </c>
      <c r="K4942" t="s">
        <v>39</v>
      </c>
      <c r="L4942">
        <v>6000</v>
      </c>
      <c r="M4942">
        <v>6000</v>
      </c>
      <c r="N4942">
        <v>-3</v>
      </c>
      <c r="O4942" t="s">
        <v>763</v>
      </c>
      <c r="P4942" t="s">
        <v>764</v>
      </c>
      <c r="Q4942" t="s">
        <v>768</v>
      </c>
      <c r="R4942" t="s">
        <v>766</v>
      </c>
      <c r="S4942" t="s">
        <v>4391</v>
      </c>
      <c r="T4942">
        <v>30</v>
      </c>
    </row>
    <row r="4943" spans="1:20" x14ac:dyDescent="0.3">
      <c r="A4943" t="s">
        <v>1202</v>
      </c>
      <c r="B4943" t="str">
        <f>_xlfn.CONCAT(쿼리1[[#This Row],[주문번호]], "-", 쿼리1[[#This Row],[공정명]])</f>
        <v>20241211-1420P0052-합지</v>
      </c>
      <c r="C4943">
        <v>3</v>
      </c>
      <c r="D4943" t="s">
        <v>60</v>
      </c>
      <c r="E4943" s="1">
        <v>45637</v>
      </c>
      <c r="F4943" s="1">
        <v>45646</v>
      </c>
      <c r="G4943" s="1">
        <v>45644</v>
      </c>
      <c r="H4943" s="1">
        <v>45656</v>
      </c>
      <c r="I4943" s="1">
        <v>45649</v>
      </c>
      <c r="J4943" t="s">
        <v>31</v>
      </c>
      <c r="K4943" t="s">
        <v>39</v>
      </c>
      <c r="L4943">
        <v>4000</v>
      </c>
      <c r="M4943">
        <v>3800</v>
      </c>
      <c r="N4943">
        <v>-2</v>
      </c>
      <c r="O4943" t="s">
        <v>1203</v>
      </c>
      <c r="P4943" t="s">
        <v>1204</v>
      </c>
      <c r="Q4943" t="s">
        <v>1205</v>
      </c>
      <c r="R4943" t="s">
        <v>696</v>
      </c>
      <c r="S4943" t="s">
        <v>3709</v>
      </c>
      <c r="T4943">
        <v>17621</v>
      </c>
    </row>
    <row r="4944" spans="1:20" x14ac:dyDescent="0.3">
      <c r="A4944" t="s">
        <v>4894</v>
      </c>
      <c r="B4944" t="str">
        <f>_xlfn.CONCAT(쿼리1[[#This Row],[주문번호]], "-", 쿼리1[[#This Row],[공정명]])</f>
        <v>20241223-1000162808-합지</v>
      </c>
      <c r="C4944">
        <v>3</v>
      </c>
      <c r="D4944" t="s">
        <v>60</v>
      </c>
      <c r="E4944" s="1">
        <v>45649</v>
      </c>
      <c r="F4944" s="1">
        <v>45658</v>
      </c>
      <c r="G4944" s="1">
        <v>45654</v>
      </c>
      <c r="H4944" s="1">
        <v>45656</v>
      </c>
      <c r="I4944" s="1">
        <v>45654</v>
      </c>
      <c r="J4944" t="s">
        <v>31</v>
      </c>
      <c r="K4944" t="s">
        <v>39</v>
      </c>
      <c r="L4944">
        <v>6000</v>
      </c>
      <c r="M4944">
        <v>5740</v>
      </c>
      <c r="N4944">
        <v>-4</v>
      </c>
      <c r="O4944" t="s">
        <v>698</v>
      </c>
      <c r="P4944" t="s">
        <v>4895</v>
      </c>
      <c r="Q4944" t="s">
        <v>4896</v>
      </c>
      <c r="R4944" t="s">
        <v>696</v>
      </c>
      <c r="S4944" t="s">
        <v>3709</v>
      </c>
      <c r="T4944">
        <v>20000</v>
      </c>
    </row>
    <row r="4945" spans="1:20" x14ac:dyDescent="0.3">
      <c r="A4945" t="s">
        <v>2107</v>
      </c>
      <c r="B4945" t="str">
        <f>_xlfn.CONCAT(쿼리1[[#This Row],[주문번호]], "-", 쿼리1[[#This Row],[공정명]])</f>
        <v>20241227-1000163556-합지</v>
      </c>
      <c r="C4945">
        <v>3</v>
      </c>
      <c r="D4945" t="s">
        <v>60</v>
      </c>
      <c r="E4945" s="1">
        <v>45653</v>
      </c>
      <c r="F4945" s="1">
        <v>45664</v>
      </c>
      <c r="G4945" s="1"/>
      <c r="H4945" s="1">
        <v>45656</v>
      </c>
      <c r="I4945" s="1"/>
      <c r="J4945" t="s">
        <v>21</v>
      </c>
      <c r="K4945" t="s">
        <v>282</v>
      </c>
      <c r="L4945">
        <v>6000</v>
      </c>
      <c r="O4945" t="s">
        <v>698</v>
      </c>
      <c r="P4945" t="s">
        <v>2108</v>
      </c>
      <c r="Q4945" t="s">
        <v>2109</v>
      </c>
      <c r="R4945" t="s">
        <v>696</v>
      </c>
      <c r="S4945" t="s">
        <v>3709</v>
      </c>
      <c r="T4945">
        <v>25000</v>
      </c>
    </row>
    <row r="4946" spans="1:20" x14ac:dyDescent="0.3">
      <c r="A4946" t="s">
        <v>1514</v>
      </c>
      <c r="B4946" t="str">
        <f>_xlfn.CONCAT(쿼리1[[#This Row],[주문번호]], "-", 쿼리1[[#This Row],[공정명]])</f>
        <v>20241118-900011-합지</v>
      </c>
      <c r="C4946">
        <v>1</v>
      </c>
      <c r="D4946" t="s">
        <v>60</v>
      </c>
      <c r="E4946" s="1">
        <v>45614</v>
      </c>
      <c r="F4946" s="1">
        <v>45623</v>
      </c>
      <c r="G4946" s="1">
        <v>45640</v>
      </c>
      <c r="H4946" s="1">
        <v>45656</v>
      </c>
      <c r="I4946" s="1">
        <v>45654</v>
      </c>
      <c r="J4946" t="s">
        <v>31</v>
      </c>
      <c r="K4946" t="s">
        <v>32</v>
      </c>
      <c r="L4946">
        <v>120000</v>
      </c>
      <c r="M4946">
        <v>54000</v>
      </c>
      <c r="N4946">
        <v>17</v>
      </c>
      <c r="O4946" t="s">
        <v>673</v>
      </c>
      <c r="P4946" t="s">
        <v>1515</v>
      </c>
      <c r="Q4946" t="s">
        <v>42</v>
      </c>
      <c r="R4946" t="s">
        <v>199</v>
      </c>
      <c r="S4946" t="s">
        <v>3709</v>
      </c>
      <c r="T4946">
        <v>428571</v>
      </c>
    </row>
    <row r="4947" spans="1:20" x14ac:dyDescent="0.3">
      <c r="A4947" t="s">
        <v>1514</v>
      </c>
      <c r="B4947" t="str">
        <f>_xlfn.CONCAT(쿼리1[[#This Row],[주문번호]], "-", 쿼리1[[#This Row],[공정명]])</f>
        <v>20241118-900011-합지</v>
      </c>
      <c r="C4947">
        <v>1</v>
      </c>
      <c r="D4947" t="s">
        <v>60</v>
      </c>
      <c r="E4947" s="1">
        <v>45614</v>
      </c>
      <c r="F4947" s="1">
        <v>45623</v>
      </c>
      <c r="G4947" s="1">
        <v>45653</v>
      </c>
      <c r="H4947" s="1">
        <v>45656</v>
      </c>
      <c r="I4947" s="1">
        <v>45654</v>
      </c>
      <c r="J4947" t="s">
        <v>31</v>
      </c>
      <c r="K4947" t="s">
        <v>32</v>
      </c>
      <c r="L4947">
        <v>120000</v>
      </c>
      <c r="M4947">
        <v>54000</v>
      </c>
      <c r="N4947">
        <v>30</v>
      </c>
      <c r="O4947" t="s">
        <v>673</v>
      </c>
      <c r="P4947" t="s">
        <v>1515</v>
      </c>
      <c r="Q4947" t="s">
        <v>42</v>
      </c>
      <c r="R4947" t="s">
        <v>199</v>
      </c>
      <c r="S4947" t="s">
        <v>3709</v>
      </c>
      <c r="T4947">
        <v>428571</v>
      </c>
    </row>
    <row r="4948" spans="1:20" x14ac:dyDescent="0.3">
      <c r="A4948" t="s">
        <v>1514</v>
      </c>
      <c r="B4948" t="str">
        <f>_xlfn.CONCAT(쿼리1[[#This Row],[주문번호]], "-", 쿼리1[[#This Row],[공정명]])</f>
        <v>20241118-900011-합지</v>
      </c>
      <c r="C4948">
        <v>1</v>
      </c>
      <c r="D4948" t="s">
        <v>60</v>
      </c>
      <c r="E4948" s="1">
        <v>45614</v>
      </c>
      <c r="F4948" s="1">
        <v>45623</v>
      </c>
      <c r="G4948" s="1">
        <v>45654</v>
      </c>
      <c r="H4948" s="1">
        <v>45656</v>
      </c>
      <c r="I4948" s="1">
        <v>45654</v>
      </c>
      <c r="J4948" t="s">
        <v>31</v>
      </c>
      <c r="K4948" t="s">
        <v>32</v>
      </c>
      <c r="L4948">
        <v>120000</v>
      </c>
      <c r="M4948">
        <v>12000</v>
      </c>
      <c r="N4948">
        <v>31</v>
      </c>
      <c r="O4948" t="s">
        <v>673</v>
      </c>
      <c r="P4948" t="s">
        <v>1515</v>
      </c>
      <c r="Q4948" t="s">
        <v>42</v>
      </c>
      <c r="R4948" t="s">
        <v>199</v>
      </c>
      <c r="S4948" t="s">
        <v>3709</v>
      </c>
      <c r="T4948">
        <v>428571</v>
      </c>
    </row>
    <row r="4949" spans="1:20" x14ac:dyDescent="0.3">
      <c r="A4949" t="s">
        <v>4761</v>
      </c>
      <c r="B4949" t="str">
        <f>_xlfn.CONCAT(쿼리1[[#This Row],[주문번호]], "-", 쿼리1[[#This Row],[공정명]])</f>
        <v>20241024-901004-합지</v>
      </c>
      <c r="C4949">
        <v>1</v>
      </c>
      <c r="D4949" t="s">
        <v>60</v>
      </c>
      <c r="E4949" s="1">
        <v>45589</v>
      </c>
      <c r="F4949" s="1">
        <v>45601</v>
      </c>
      <c r="G4949" s="1">
        <v>45597</v>
      </c>
      <c r="H4949" s="1">
        <v>45656</v>
      </c>
      <c r="I4949" s="1">
        <v>45601</v>
      </c>
      <c r="J4949" t="s">
        <v>31</v>
      </c>
      <c r="K4949" t="s">
        <v>39</v>
      </c>
      <c r="L4949">
        <v>24000</v>
      </c>
      <c r="M4949">
        <v>24000</v>
      </c>
      <c r="N4949">
        <v>-4</v>
      </c>
      <c r="O4949" t="s">
        <v>394</v>
      </c>
      <c r="P4949" t="s">
        <v>683</v>
      </c>
      <c r="Q4949" t="s">
        <v>42</v>
      </c>
      <c r="R4949" t="s">
        <v>199</v>
      </c>
      <c r="S4949" t="s">
        <v>3709</v>
      </c>
      <c r="T4949">
        <v>75000</v>
      </c>
    </row>
    <row r="4950" spans="1:20" x14ac:dyDescent="0.3">
      <c r="A4950" t="s">
        <v>1195</v>
      </c>
      <c r="B4950" t="str">
        <f>_xlfn.CONCAT(쿼리1[[#This Row],[주문번호]], "-", 쿼리1[[#This Row],[공정명]])</f>
        <v>20241118-901003-합지</v>
      </c>
      <c r="C4950">
        <v>1</v>
      </c>
      <c r="D4950" t="s">
        <v>60</v>
      </c>
      <c r="E4950" s="1">
        <v>45614</v>
      </c>
      <c r="F4950" s="1">
        <v>45624</v>
      </c>
      <c r="G4950" s="1">
        <v>45647</v>
      </c>
      <c r="H4950" s="1">
        <v>45656</v>
      </c>
      <c r="I4950" s="1">
        <v>45647</v>
      </c>
      <c r="J4950" t="s">
        <v>31</v>
      </c>
      <c r="K4950" t="s">
        <v>32</v>
      </c>
      <c r="L4950">
        <v>24000</v>
      </c>
      <c r="M4950">
        <v>24000</v>
      </c>
      <c r="N4950">
        <v>23</v>
      </c>
      <c r="O4950" t="s">
        <v>670</v>
      </c>
      <c r="P4950" t="s">
        <v>1196</v>
      </c>
      <c r="Q4950" t="s">
        <v>42</v>
      </c>
      <c r="R4950" t="s">
        <v>199</v>
      </c>
      <c r="S4950" t="s">
        <v>3709</v>
      </c>
      <c r="T4950">
        <v>96000</v>
      </c>
    </row>
    <row r="4951" spans="1:20" x14ac:dyDescent="0.3">
      <c r="A4951" t="s">
        <v>1185</v>
      </c>
      <c r="B4951" t="str">
        <f>_xlfn.CONCAT(쿼리1[[#This Row],[주문번호]], "-", 쿼리1[[#This Row],[공정명]])</f>
        <v>20241118-901002-합지</v>
      </c>
      <c r="C4951">
        <v>1</v>
      </c>
      <c r="D4951" t="s">
        <v>60</v>
      </c>
      <c r="E4951" s="1">
        <v>45614</v>
      </c>
      <c r="F4951" s="1">
        <v>45624</v>
      </c>
      <c r="G4951" s="1">
        <v>45637</v>
      </c>
      <c r="H4951" s="1">
        <v>45656</v>
      </c>
      <c r="I4951" s="1">
        <v>45637</v>
      </c>
      <c r="J4951" t="s">
        <v>31</v>
      </c>
      <c r="K4951" t="s">
        <v>32</v>
      </c>
      <c r="L4951">
        <v>36000</v>
      </c>
      <c r="M4951">
        <v>12000</v>
      </c>
      <c r="N4951">
        <v>13</v>
      </c>
      <c r="O4951" t="s">
        <v>1186</v>
      </c>
      <c r="P4951" t="s">
        <v>1187</v>
      </c>
      <c r="Q4951" t="s">
        <v>42</v>
      </c>
      <c r="R4951" t="s">
        <v>199</v>
      </c>
      <c r="S4951" t="s">
        <v>3709</v>
      </c>
      <c r="T4951">
        <v>144000</v>
      </c>
    </row>
    <row r="4952" spans="1:20" x14ac:dyDescent="0.3">
      <c r="A4952" t="s">
        <v>1185</v>
      </c>
      <c r="B4952" t="str">
        <f>_xlfn.CONCAT(쿼리1[[#This Row],[주문번호]], "-", 쿼리1[[#This Row],[공정명]])</f>
        <v>20241118-901002-합지</v>
      </c>
      <c r="C4952">
        <v>1</v>
      </c>
      <c r="D4952" t="s">
        <v>60</v>
      </c>
      <c r="E4952" s="1">
        <v>45614</v>
      </c>
      <c r="F4952" s="1">
        <v>45624</v>
      </c>
      <c r="G4952" s="1">
        <v>45637</v>
      </c>
      <c r="H4952" s="1">
        <v>45656</v>
      </c>
      <c r="I4952" s="1">
        <v>45637</v>
      </c>
      <c r="J4952" t="s">
        <v>31</v>
      </c>
      <c r="K4952" t="s">
        <v>32</v>
      </c>
      <c r="L4952">
        <v>36000</v>
      </c>
      <c r="M4952">
        <v>24000</v>
      </c>
      <c r="N4952">
        <v>13</v>
      </c>
      <c r="O4952" t="s">
        <v>1186</v>
      </c>
      <c r="P4952" t="s">
        <v>1187</v>
      </c>
      <c r="Q4952" t="s">
        <v>42</v>
      </c>
      <c r="R4952" t="s">
        <v>199</v>
      </c>
      <c r="S4952" t="s">
        <v>3709</v>
      </c>
      <c r="T4952">
        <v>144000</v>
      </c>
    </row>
    <row r="4953" spans="1:20" x14ac:dyDescent="0.3">
      <c r="A4953" t="s">
        <v>1181</v>
      </c>
      <c r="B4953" t="str">
        <f>_xlfn.CONCAT(쿼리1[[#This Row],[주문번호]], "-", 쿼리1[[#This Row],[공정명]])</f>
        <v>20241025-900019-합지</v>
      </c>
      <c r="C4953">
        <v>1</v>
      </c>
      <c r="D4953" t="s">
        <v>60</v>
      </c>
      <c r="E4953" s="1">
        <v>45590</v>
      </c>
      <c r="F4953" s="1">
        <v>45601</v>
      </c>
      <c r="G4953" s="1">
        <v>45600</v>
      </c>
      <c r="H4953" s="1">
        <v>45656</v>
      </c>
      <c r="I4953" s="1">
        <v>45628</v>
      </c>
      <c r="J4953" t="s">
        <v>31</v>
      </c>
      <c r="K4953" t="s">
        <v>39</v>
      </c>
      <c r="L4953">
        <v>36000</v>
      </c>
      <c r="M4953">
        <v>36000</v>
      </c>
      <c r="N4953">
        <v>-1</v>
      </c>
      <c r="O4953" t="s">
        <v>673</v>
      </c>
      <c r="P4953" t="s">
        <v>678</v>
      </c>
      <c r="Q4953" t="s">
        <v>42</v>
      </c>
      <c r="R4953" t="s">
        <v>199</v>
      </c>
      <c r="S4953" t="s">
        <v>3709</v>
      </c>
      <c r="T4953">
        <v>55384</v>
      </c>
    </row>
    <row r="4954" spans="1:20" x14ac:dyDescent="0.3">
      <c r="A4954" t="s">
        <v>1157</v>
      </c>
      <c r="B4954" t="str">
        <f>_xlfn.CONCAT(쿼리1[[#This Row],[주문번호]], "-", 쿼리1[[#This Row],[공정명]])</f>
        <v>20241210-901005-합지</v>
      </c>
      <c r="C4954">
        <v>1</v>
      </c>
      <c r="D4954" t="s">
        <v>60</v>
      </c>
      <c r="E4954" s="1">
        <v>45636</v>
      </c>
      <c r="F4954" s="1">
        <v>45646</v>
      </c>
      <c r="G4954" s="1">
        <v>45647</v>
      </c>
      <c r="H4954" s="1">
        <v>45656</v>
      </c>
      <c r="I4954" s="1">
        <v>45653</v>
      </c>
      <c r="J4954" t="s">
        <v>31</v>
      </c>
      <c r="K4954" t="s">
        <v>32</v>
      </c>
      <c r="L4954">
        <v>36000</v>
      </c>
      <c r="M4954">
        <v>18000</v>
      </c>
      <c r="N4954">
        <v>1</v>
      </c>
      <c r="O4954" t="s">
        <v>670</v>
      </c>
      <c r="P4954" t="s">
        <v>671</v>
      </c>
      <c r="Q4954" t="s">
        <v>42</v>
      </c>
      <c r="R4954" t="s">
        <v>199</v>
      </c>
      <c r="S4954" t="s">
        <v>3709</v>
      </c>
      <c r="T4954">
        <v>102857</v>
      </c>
    </row>
    <row r="4955" spans="1:20" x14ac:dyDescent="0.3">
      <c r="A4955" t="s">
        <v>1157</v>
      </c>
      <c r="B4955" t="str">
        <f>_xlfn.CONCAT(쿼리1[[#This Row],[주문번호]], "-", 쿼리1[[#This Row],[공정명]])</f>
        <v>20241210-901005-합지</v>
      </c>
      <c r="C4955">
        <v>1</v>
      </c>
      <c r="D4955" t="s">
        <v>60</v>
      </c>
      <c r="E4955" s="1">
        <v>45636</v>
      </c>
      <c r="F4955" s="1">
        <v>45646</v>
      </c>
      <c r="G4955" s="1">
        <v>45653</v>
      </c>
      <c r="H4955" s="1">
        <v>45656</v>
      </c>
      <c r="I4955" s="1">
        <v>45653</v>
      </c>
      <c r="J4955" t="s">
        <v>31</v>
      </c>
      <c r="K4955" t="s">
        <v>32</v>
      </c>
      <c r="L4955">
        <v>36000</v>
      </c>
      <c r="M4955">
        <v>18000</v>
      </c>
      <c r="N4955">
        <v>7</v>
      </c>
      <c r="O4955" t="s">
        <v>670</v>
      </c>
      <c r="P4955" t="s">
        <v>671</v>
      </c>
      <c r="Q4955" t="s">
        <v>42</v>
      </c>
      <c r="R4955" t="s">
        <v>199</v>
      </c>
      <c r="S4955" t="s">
        <v>3709</v>
      </c>
      <c r="T4955">
        <v>102857</v>
      </c>
    </row>
    <row r="4956" spans="1:20" x14ac:dyDescent="0.3">
      <c r="A4956" t="s">
        <v>4654</v>
      </c>
      <c r="B4956" t="str">
        <f>_xlfn.CONCAT(쿼리1[[#This Row],[주문번호]], "-", 쿼리1[[#This Row],[공정명]])</f>
        <v>20241114-900005-합지</v>
      </c>
      <c r="C4956">
        <v>1</v>
      </c>
      <c r="D4956" t="s">
        <v>60</v>
      </c>
      <c r="E4956" s="1">
        <v>45610</v>
      </c>
      <c r="F4956" s="1">
        <v>45621</v>
      </c>
      <c r="G4956" s="1">
        <v>45630</v>
      </c>
      <c r="H4956" s="1">
        <v>45656</v>
      </c>
      <c r="I4956" s="1">
        <v>45633</v>
      </c>
      <c r="J4956" t="s">
        <v>31</v>
      </c>
      <c r="K4956" t="s">
        <v>32</v>
      </c>
      <c r="L4956">
        <v>120000</v>
      </c>
      <c r="M4956">
        <v>36000</v>
      </c>
      <c r="N4956">
        <v>9</v>
      </c>
      <c r="O4956" t="s">
        <v>673</v>
      </c>
      <c r="P4956" t="s">
        <v>676</v>
      </c>
      <c r="Q4956" t="s">
        <v>42</v>
      </c>
      <c r="R4956" t="s">
        <v>199</v>
      </c>
      <c r="S4956" t="s">
        <v>3709</v>
      </c>
      <c r="T4956">
        <v>600000</v>
      </c>
    </row>
    <row r="4957" spans="1:20" x14ac:dyDescent="0.3">
      <c r="A4957" t="s">
        <v>4654</v>
      </c>
      <c r="B4957" t="str">
        <f>_xlfn.CONCAT(쿼리1[[#This Row],[주문번호]], "-", 쿼리1[[#This Row],[공정명]])</f>
        <v>20241114-900005-합지</v>
      </c>
      <c r="C4957">
        <v>1</v>
      </c>
      <c r="D4957" t="s">
        <v>60</v>
      </c>
      <c r="E4957" s="1">
        <v>45610</v>
      </c>
      <c r="F4957" s="1">
        <v>45621</v>
      </c>
      <c r="G4957" s="1">
        <v>45631</v>
      </c>
      <c r="H4957" s="1">
        <v>45656</v>
      </c>
      <c r="I4957" s="1">
        <v>45633</v>
      </c>
      <c r="J4957" t="s">
        <v>31</v>
      </c>
      <c r="K4957" t="s">
        <v>32</v>
      </c>
      <c r="L4957">
        <v>120000</v>
      </c>
      <c r="M4957">
        <v>30000</v>
      </c>
      <c r="N4957">
        <v>10</v>
      </c>
      <c r="O4957" t="s">
        <v>673</v>
      </c>
      <c r="P4957" t="s">
        <v>676</v>
      </c>
      <c r="Q4957" t="s">
        <v>42</v>
      </c>
      <c r="R4957" t="s">
        <v>199</v>
      </c>
      <c r="S4957" t="s">
        <v>3709</v>
      </c>
      <c r="T4957">
        <v>600000</v>
      </c>
    </row>
    <row r="4958" spans="1:20" x14ac:dyDescent="0.3">
      <c r="A4958" t="s">
        <v>4654</v>
      </c>
      <c r="B4958" t="str">
        <f>_xlfn.CONCAT(쿼리1[[#This Row],[주문번호]], "-", 쿼리1[[#This Row],[공정명]])</f>
        <v>20241114-900005-합지</v>
      </c>
      <c r="C4958">
        <v>1</v>
      </c>
      <c r="D4958" t="s">
        <v>60</v>
      </c>
      <c r="E4958" s="1">
        <v>45610</v>
      </c>
      <c r="F4958" s="1">
        <v>45621</v>
      </c>
      <c r="G4958" s="1">
        <v>45633</v>
      </c>
      <c r="H4958" s="1">
        <v>45656</v>
      </c>
      <c r="I4958" s="1">
        <v>45633</v>
      </c>
      <c r="J4958" t="s">
        <v>31</v>
      </c>
      <c r="K4958" t="s">
        <v>32</v>
      </c>
      <c r="L4958">
        <v>120000</v>
      </c>
      <c r="M4958">
        <v>54000</v>
      </c>
      <c r="N4958">
        <v>12</v>
      </c>
      <c r="O4958" t="s">
        <v>673</v>
      </c>
      <c r="P4958" t="s">
        <v>676</v>
      </c>
      <c r="Q4958" t="s">
        <v>42</v>
      </c>
      <c r="R4958" t="s">
        <v>199</v>
      </c>
      <c r="S4958" t="s">
        <v>3709</v>
      </c>
      <c r="T4958">
        <v>600000</v>
      </c>
    </row>
    <row r="4959" spans="1:20" x14ac:dyDescent="0.3">
      <c r="A4959" t="s">
        <v>4551</v>
      </c>
      <c r="B4959" t="str">
        <f>_xlfn.CONCAT(쿼리1[[#This Row],[주문번호]], "-", 쿼리1[[#This Row],[공정명]])</f>
        <v>20241025-900002-합지</v>
      </c>
      <c r="C4959">
        <v>1</v>
      </c>
      <c r="D4959" t="s">
        <v>60</v>
      </c>
      <c r="E4959" s="1">
        <v>45590</v>
      </c>
      <c r="F4959" s="1">
        <v>45601</v>
      </c>
      <c r="G4959" s="1">
        <v>45601</v>
      </c>
      <c r="H4959" s="1">
        <v>45656</v>
      </c>
      <c r="I4959" s="1">
        <v>45607</v>
      </c>
      <c r="J4959" t="s">
        <v>31</v>
      </c>
      <c r="K4959" t="s">
        <v>39</v>
      </c>
      <c r="L4959">
        <v>24000</v>
      </c>
      <c r="M4959">
        <v>24000</v>
      </c>
      <c r="N4959">
        <v>0</v>
      </c>
      <c r="O4959" t="s">
        <v>91</v>
      </c>
      <c r="P4959" t="s">
        <v>686</v>
      </c>
      <c r="Q4959" t="s">
        <v>42</v>
      </c>
      <c r="R4959" t="s">
        <v>199</v>
      </c>
      <c r="S4959" t="s">
        <v>3709</v>
      </c>
      <c r="T4959">
        <v>320000</v>
      </c>
    </row>
    <row r="4960" spans="1:20" x14ac:dyDescent="0.3">
      <c r="A4960" t="s">
        <v>1191</v>
      </c>
      <c r="B4960" t="str">
        <f>_xlfn.CONCAT(쿼리1[[#This Row],[주문번호]], "-", 쿼리1[[#This Row],[공정명]])</f>
        <v>20241025-900008-합지</v>
      </c>
      <c r="C4960">
        <v>1</v>
      </c>
      <c r="D4960" t="s">
        <v>60</v>
      </c>
      <c r="E4960" s="1">
        <v>45590</v>
      </c>
      <c r="F4960" s="1">
        <v>45601</v>
      </c>
      <c r="G4960" s="1">
        <v>45609</v>
      </c>
      <c r="H4960" s="1">
        <v>45656</v>
      </c>
      <c r="I4960" s="1">
        <v>45610</v>
      </c>
      <c r="J4960" t="s">
        <v>31</v>
      </c>
      <c r="K4960" t="s">
        <v>32</v>
      </c>
      <c r="L4960">
        <v>180000</v>
      </c>
      <c r="M4960">
        <v>72000</v>
      </c>
      <c r="N4960">
        <v>8</v>
      </c>
      <c r="O4960" t="s">
        <v>1192</v>
      </c>
      <c r="P4960" t="s">
        <v>1193</v>
      </c>
      <c r="Q4960" t="s">
        <v>42</v>
      </c>
      <c r="R4960" t="s">
        <v>199</v>
      </c>
      <c r="S4960" t="s">
        <v>3709</v>
      </c>
      <c r="T4960">
        <v>720000</v>
      </c>
    </row>
    <row r="4961" spans="1:20" x14ac:dyDescent="0.3">
      <c r="A4961" t="s">
        <v>3726</v>
      </c>
      <c r="B4961" t="str">
        <f>_xlfn.CONCAT(쿼리1[[#This Row],[주문번호]], "-", 쿼리1[[#This Row],[공정명]])</f>
        <v>20241018-1000168436-인쇄</v>
      </c>
      <c r="C4961">
        <v>2</v>
      </c>
      <c r="D4961" t="s">
        <v>328</v>
      </c>
      <c r="E4961" s="1">
        <v>45583</v>
      </c>
      <c r="F4961" s="1">
        <v>45589</v>
      </c>
      <c r="G4961" s="1">
        <v>45603</v>
      </c>
      <c r="H4961" s="1">
        <v>45656</v>
      </c>
      <c r="I4961" s="1">
        <v>45609</v>
      </c>
      <c r="J4961" t="s">
        <v>31</v>
      </c>
      <c r="K4961" t="s">
        <v>32</v>
      </c>
      <c r="L4961">
        <v>6000</v>
      </c>
      <c r="M4961">
        <v>6000</v>
      </c>
      <c r="N4961">
        <v>14</v>
      </c>
      <c r="O4961" t="s">
        <v>364</v>
      </c>
      <c r="P4961" t="s">
        <v>3577</v>
      </c>
      <c r="Q4961" t="s">
        <v>3578</v>
      </c>
      <c r="R4961" t="s">
        <v>3579</v>
      </c>
      <c r="S4961" t="s">
        <v>4242</v>
      </c>
      <c r="T4961">
        <v>50000</v>
      </c>
    </row>
    <row r="4962" spans="1:20" x14ac:dyDescent="0.3">
      <c r="A4962" t="s">
        <v>3727</v>
      </c>
      <c r="B4962" t="str">
        <f>_xlfn.CONCAT(쿼리1[[#This Row],[주문번호]], "-", 쿼리1[[#This Row],[공정명]])</f>
        <v>20241017-1000169362-인쇄</v>
      </c>
      <c r="C4962">
        <v>2</v>
      </c>
      <c r="D4962" t="s">
        <v>328</v>
      </c>
      <c r="E4962" s="1">
        <v>45582</v>
      </c>
      <c r="F4962" s="1">
        <v>45588</v>
      </c>
      <c r="G4962" s="1">
        <v>45603</v>
      </c>
      <c r="H4962" s="1">
        <v>45656</v>
      </c>
      <c r="I4962" s="1">
        <v>45608</v>
      </c>
      <c r="J4962" t="s">
        <v>31</v>
      </c>
      <c r="K4962" t="s">
        <v>32</v>
      </c>
      <c r="L4962">
        <v>2300</v>
      </c>
      <c r="M4962">
        <v>2300</v>
      </c>
      <c r="N4962">
        <v>15</v>
      </c>
      <c r="O4962" t="s">
        <v>3728</v>
      </c>
      <c r="P4962" t="s">
        <v>3729</v>
      </c>
      <c r="Q4962" t="s">
        <v>3730</v>
      </c>
      <c r="R4962" t="s">
        <v>3579</v>
      </c>
      <c r="S4962" t="s">
        <v>4242</v>
      </c>
      <c r="T4962">
        <v>17692</v>
      </c>
    </row>
    <row r="4963" spans="1:20" x14ac:dyDescent="0.3">
      <c r="A4963" t="s">
        <v>3831</v>
      </c>
      <c r="B4963" t="str">
        <f>_xlfn.CONCAT(쿼리1[[#This Row],[주문번호]], "-", 쿼리1[[#This Row],[공정명]])</f>
        <v>20241017-1000164310-인쇄</v>
      </c>
      <c r="C4963">
        <v>2</v>
      </c>
      <c r="D4963" t="s">
        <v>328</v>
      </c>
      <c r="E4963" s="1">
        <v>45582</v>
      </c>
      <c r="F4963" s="1">
        <v>45588</v>
      </c>
      <c r="G4963" s="1">
        <v>45603</v>
      </c>
      <c r="H4963" s="1">
        <v>45656</v>
      </c>
      <c r="I4963" s="1">
        <v>45609</v>
      </c>
      <c r="J4963" t="s">
        <v>31</v>
      </c>
      <c r="K4963" t="s">
        <v>32</v>
      </c>
      <c r="L4963">
        <v>3700</v>
      </c>
      <c r="M4963">
        <v>3700</v>
      </c>
      <c r="N4963">
        <v>15</v>
      </c>
      <c r="O4963" t="s">
        <v>3728</v>
      </c>
      <c r="P4963" t="s">
        <v>3729</v>
      </c>
      <c r="Q4963" t="s">
        <v>3832</v>
      </c>
      <c r="R4963" t="s">
        <v>3579</v>
      </c>
      <c r="S4963" t="s">
        <v>4242</v>
      </c>
      <c r="T4963">
        <v>46153</v>
      </c>
    </row>
    <row r="4964" spans="1:20" x14ac:dyDescent="0.3">
      <c r="A4964" t="s">
        <v>4023</v>
      </c>
      <c r="B4964" t="str">
        <f>_xlfn.CONCAT(쿼리1[[#This Row],[주문번호]], "-", 쿼리1[[#This Row],[공정명]])</f>
        <v>20240909-1000168436-인쇄</v>
      </c>
      <c r="C4964">
        <v>2</v>
      </c>
      <c r="D4964" t="s">
        <v>328</v>
      </c>
      <c r="E4964" s="1">
        <v>45544</v>
      </c>
      <c r="F4964" s="1">
        <v>45548</v>
      </c>
      <c r="G4964" s="1">
        <v>45547</v>
      </c>
      <c r="H4964" s="1">
        <v>45656</v>
      </c>
      <c r="I4964" s="1">
        <v>45557</v>
      </c>
      <c r="J4964" t="s">
        <v>31</v>
      </c>
      <c r="K4964" t="s">
        <v>39</v>
      </c>
      <c r="L4964">
        <v>6000</v>
      </c>
      <c r="M4964">
        <v>6000</v>
      </c>
      <c r="N4964">
        <v>-1</v>
      </c>
      <c r="O4964" t="s">
        <v>364</v>
      </c>
      <c r="P4964" t="s">
        <v>3577</v>
      </c>
      <c r="Q4964" t="s">
        <v>3578</v>
      </c>
      <c r="R4964" t="s">
        <v>3579</v>
      </c>
      <c r="S4964" t="s">
        <v>4242</v>
      </c>
      <c r="T4964">
        <v>50000</v>
      </c>
    </row>
    <row r="4965" spans="1:20" x14ac:dyDescent="0.3">
      <c r="A4965" t="s">
        <v>3587</v>
      </c>
      <c r="B4965" t="str">
        <f>_xlfn.CONCAT(쿼리1[[#This Row],[주문번호]], "-", 쿼리1[[#This Row],[공정명]])</f>
        <v>20241206-1000168443-인쇄</v>
      </c>
      <c r="C4965">
        <v>2</v>
      </c>
      <c r="D4965" t="s">
        <v>328</v>
      </c>
      <c r="E4965" s="1">
        <v>45632</v>
      </c>
      <c r="F4965" s="1">
        <v>45637</v>
      </c>
      <c r="G4965" s="1">
        <v>45642</v>
      </c>
      <c r="H4965" s="1">
        <v>45656</v>
      </c>
      <c r="I4965" s="1">
        <v>45652</v>
      </c>
      <c r="J4965" t="s">
        <v>31</v>
      </c>
      <c r="K4965" t="s">
        <v>32</v>
      </c>
      <c r="L4965">
        <v>3000</v>
      </c>
      <c r="M4965">
        <v>3000</v>
      </c>
      <c r="N4965">
        <v>5</v>
      </c>
      <c r="O4965" t="s">
        <v>364</v>
      </c>
      <c r="P4965" t="s">
        <v>3577</v>
      </c>
      <c r="Q4965" t="s">
        <v>3588</v>
      </c>
      <c r="R4965" t="s">
        <v>3579</v>
      </c>
      <c r="S4965" t="s">
        <v>4242</v>
      </c>
      <c r="T4965">
        <v>25000</v>
      </c>
    </row>
    <row r="4966" spans="1:20" x14ac:dyDescent="0.3">
      <c r="A4966" t="s">
        <v>3972</v>
      </c>
      <c r="B4966" t="str">
        <f>_xlfn.CONCAT(쿼리1[[#This Row],[주문번호]], "-", 쿼리1[[#This Row],[공정명]])</f>
        <v>20241220-1420P0065-인쇄</v>
      </c>
      <c r="C4966">
        <v>2</v>
      </c>
      <c r="D4966" t="s">
        <v>328</v>
      </c>
      <c r="E4966" s="1">
        <v>45646</v>
      </c>
      <c r="F4966" s="1">
        <v>45652</v>
      </c>
      <c r="G4966" s="1">
        <v>45652</v>
      </c>
      <c r="H4966" s="1">
        <v>45656</v>
      </c>
      <c r="I4966" s="1">
        <v>45652</v>
      </c>
      <c r="J4966" t="s">
        <v>31</v>
      </c>
      <c r="K4966" t="s">
        <v>39</v>
      </c>
      <c r="L4966">
        <v>6000</v>
      </c>
      <c r="M4966">
        <v>6000</v>
      </c>
      <c r="N4966">
        <v>0</v>
      </c>
      <c r="O4966" t="s">
        <v>3973</v>
      </c>
      <c r="P4966" t="s">
        <v>3974</v>
      </c>
      <c r="Q4966" t="s">
        <v>3975</v>
      </c>
      <c r="R4966" t="s">
        <v>3976</v>
      </c>
      <c r="S4966" t="s">
        <v>4242</v>
      </c>
      <c r="T4966">
        <v>22222</v>
      </c>
    </row>
    <row r="4967" spans="1:20" x14ac:dyDescent="0.3">
      <c r="A4967" t="s">
        <v>5019</v>
      </c>
      <c r="B4967" t="str">
        <f>_xlfn.CONCAT(쿼리1[[#This Row],[주문번호]], "-", 쿼리1[[#This Row],[공정명]])</f>
        <v>20241226-1000147483-인쇄</v>
      </c>
      <c r="C4967">
        <v>2</v>
      </c>
      <c r="D4967" t="s">
        <v>328</v>
      </c>
      <c r="E4967" s="1">
        <v>45652</v>
      </c>
      <c r="F4967" s="1">
        <v>45658</v>
      </c>
      <c r="G4967" s="1"/>
      <c r="H4967" s="1">
        <v>45656</v>
      </c>
      <c r="I4967" s="1"/>
      <c r="J4967" t="s">
        <v>21</v>
      </c>
      <c r="K4967" t="s">
        <v>282</v>
      </c>
      <c r="L4967">
        <v>6000</v>
      </c>
      <c r="O4967" t="s">
        <v>1964</v>
      </c>
      <c r="P4967" t="s">
        <v>3711</v>
      </c>
      <c r="Q4967" t="s">
        <v>5020</v>
      </c>
      <c r="R4967" t="s">
        <v>3976</v>
      </c>
      <c r="S4967" t="s">
        <v>4242</v>
      </c>
      <c r="T4967">
        <v>18</v>
      </c>
    </row>
    <row r="4968" spans="1:20" x14ac:dyDescent="0.3">
      <c r="A4968" t="s">
        <v>5040</v>
      </c>
      <c r="B4968" t="str">
        <f>_xlfn.CONCAT(쿼리1[[#This Row],[주문번호]], "-", 쿼리1[[#This Row],[공정명]])</f>
        <v>20240930-1000169148-인쇄</v>
      </c>
      <c r="C4968">
        <v>2</v>
      </c>
      <c r="D4968" t="s">
        <v>328</v>
      </c>
      <c r="E4968" s="1">
        <v>45565</v>
      </c>
      <c r="F4968" s="1">
        <v>45569</v>
      </c>
      <c r="G4968" s="1">
        <v>45586</v>
      </c>
      <c r="H4968" s="1">
        <v>45656</v>
      </c>
      <c r="I4968" s="1">
        <v>45586</v>
      </c>
      <c r="J4968" t="s">
        <v>31</v>
      </c>
      <c r="K4968" t="s">
        <v>32</v>
      </c>
      <c r="L4968">
        <v>12000</v>
      </c>
      <c r="M4968">
        <v>12000</v>
      </c>
      <c r="N4968">
        <v>17</v>
      </c>
      <c r="O4968" t="s">
        <v>1403</v>
      </c>
      <c r="P4968" t="s">
        <v>1404</v>
      </c>
      <c r="Q4968" t="s">
        <v>1405</v>
      </c>
      <c r="R4968" t="s">
        <v>26</v>
      </c>
      <c r="S4968" t="s">
        <v>4242</v>
      </c>
      <c r="T4968">
        <v>24</v>
      </c>
    </row>
    <row r="4969" spans="1:20" x14ac:dyDescent="0.3">
      <c r="A4969" t="s">
        <v>3977</v>
      </c>
      <c r="B4969" t="str">
        <f>_xlfn.CONCAT(쿼리1[[#This Row],[주문번호]], "-", 쿼리1[[#This Row],[공정명]])</f>
        <v>20241218-1418P0069-인쇄</v>
      </c>
      <c r="C4969">
        <v>2</v>
      </c>
      <c r="D4969" t="s">
        <v>328</v>
      </c>
      <c r="E4969" s="1">
        <v>45644</v>
      </c>
      <c r="F4969" s="1">
        <v>45650</v>
      </c>
      <c r="G4969" s="1">
        <v>45652</v>
      </c>
      <c r="H4969" s="1">
        <v>45656</v>
      </c>
      <c r="I4969" s="1">
        <v>45652</v>
      </c>
      <c r="J4969" t="s">
        <v>31</v>
      </c>
      <c r="K4969" t="s">
        <v>32</v>
      </c>
      <c r="L4969">
        <v>6000</v>
      </c>
      <c r="M4969">
        <v>6000</v>
      </c>
      <c r="N4969">
        <v>2</v>
      </c>
      <c r="O4969" t="s">
        <v>3973</v>
      </c>
      <c r="P4969" t="s">
        <v>3974</v>
      </c>
      <c r="Q4969" t="s">
        <v>3978</v>
      </c>
      <c r="R4969" t="s">
        <v>3976</v>
      </c>
      <c r="S4969" t="s">
        <v>4242</v>
      </c>
      <c r="T4969">
        <v>22222</v>
      </c>
    </row>
    <row r="4970" spans="1:20" x14ac:dyDescent="0.3">
      <c r="A4970" t="s">
        <v>3983</v>
      </c>
      <c r="B4970" t="str">
        <f>_xlfn.CONCAT(쿼리1[[#This Row],[주문번호]], "-", 쿼리1[[#This Row],[공정명]])</f>
        <v>20241018-1420P0065-인쇄</v>
      </c>
      <c r="C4970">
        <v>2</v>
      </c>
      <c r="D4970" t="s">
        <v>328</v>
      </c>
      <c r="E4970" s="1">
        <v>45583</v>
      </c>
      <c r="F4970" s="1">
        <v>45589</v>
      </c>
      <c r="G4970" s="1">
        <v>45608</v>
      </c>
      <c r="H4970" s="1">
        <v>45656</v>
      </c>
      <c r="I4970" s="1">
        <v>45621</v>
      </c>
      <c r="J4970" t="s">
        <v>31</v>
      </c>
      <c r="K4970" t="s">
        <v>32</v>
      </c>
      <c r="L4970">
        <v>6000</v>
      </c>
      <c r="M4970">
        <v>6000</v>
      </c>
      <c r="N4970">
        <v>19</v>
      </c>
      <c r="O4970" t="s">
        <v>3973</v>
      </c>
      <c r="P4970" t="s">
        <v>3974</v>
      </c>
      <c r="Q4970" t="s">
        <v>3975</v>
      </c>
      <c r="R4970" t="s">
        <v>3976</v>
      </c>
      <c r="S4970" t="s">
        <v>4242</v>
      </c>
      <c r="T4970">
        <v>22222</v>
      </c>
    </row>
    <row r="4971" spans="1:20" x14ac:dyDescent="0.3">
      <c r="A4971" t="s">
        <v>4479</v>
      </c>
      <c r="B4971" t="str">
        <f>_xlfn.CONCAT(쿼리1[[#This Row],[주문번호]], "-", 쿼리1[[#This Row],[공정명]])</f>
        <v>20241219-1000155213-인쇄</v>
      </c>
      <c r="C4971">
        <v>2</v>
      </c>
      <c r="D4971" t="s">
        <v>328</v>
      </c>
      <c r="E4971" s="1">
        <v>45645</v>
      </c>
      <c r="F4971" s="1">
        <v>45651</v>
      </c>
      <c r="G4971" s="1">
        <v>45652</v>
      </c>
      <c r="H4971" s="1">
        <v>45656</v>
      </c>
      <c r="I4971" s="1">
        <v>45652</v>
      </c>
      <c r="J4971" t="s">
        <v>31</v>
      </c>
      <c r="K4971" t="s">
        <v>32</v>
      </c>
      <c r="L4971">
        <v>12000</v>
      </c>
      <c r="M4971">
        <v>6000</v>
      </c>
      <c r="N4971">
        <v>1</v>
      </c>
      <c r="O4971" t="s">
        <v>1964</v>
      </c>
      <c r="P4971" t="s">
        <v>4469</v>
      </c>
      <c r="Q4971" t="s">
        <v>4470</v>
      </c>
      <c r="R4971" t="s">
        <v>3976</v>
      </c>
      <c r="S4971" t="s">
        <v>4242</v>
      </c>
      <c r="T4971">
        <v>36</v>
      </c>
    </row>
    <row r="4972" spans="1:20" x14ac:dyDescent="0.3">
      <c r="A4972" t="s">
        <v>4479</v>
      </c>
      <c r="B4972" t="str">
        <f>_xlfn.CONCAT(쿼리1[[#This Row],[주문번호]], "-", 쿼리1[[#This Row],[공정명]])</f>
        <v>20241219-1000155213-인쇄</v>
      </c>
      <c r="C4972">
        <v>2</v>
      </c>
      <c r="D4972" t="s">
        <v>328</v>
      </c>
      <c r="E4972" s="1">
        <v>45645</v>
      </c>
      <c r="F4972" s="1">
        <v>45651</v>
      </c>
      <c r="G4972" s="1">
        <v>45652</v>
      </c>
      <c r="H4972" s="1">
        <v>45656</v>
      </c>
      <c r="I4972" s="1">
        <v>45652</v>
      </c>
      <c r="J4972" t="s">
        <v>31</v>
      </c>
      <c r="K4972" t="s">
        <v>32</v>
      </c>
      <c r="L4972">
        <v>12000</v>
      </c>
      <c r="M4972">
        <v>12000</v>
      </c>
      <c r="N4972">
        <v>1</v>
      </c>
      <c r="O4972" t="s">
        <v>1964</v>
      </c>
      <c r="P4972" t="s">
        <v>4469</v>
      </c>
      <c r="Q4972" t="s">
        <v>4470</v>
      </c>
      <c r="R4972" t="s">
        <v>3976</v>
      </c>
      <c r="S4972" t="s">
        <v>4242</v>
      </c>
      <c r="T4972">
        <v>36</v>
      </c>
    </row>
    <row r="4973" spans="1:20" x14ac:dyDescent="0.3">
      <c r="A4973" t="s">
        <v>3979</v>
      </c>
      <c r="B4973" t="str">
        <f>_xlfn.CONCAT(쿼리1[[#This Row],[주문번호]], "-", 쿼리1[[#This Row],[공정명]])</f>
        <v>20241218-1418P0068-인쇄</v>
      </c>
      <c r="C4973">
        <v>2</v>
      </c>
      <c r="D4973" t="s">
        <v>328</v>
      </c>
      <c r="E4973" s="1">
        <v>45644</v>
      </c>
      <c r="F4973" s="1">
        <v>45650</v>
      </c>
      <c r="G4973" s="1">
        <v>45652</v>
      </c>
      <c r="H4973" s="1">
        <v>45656</v>
      </c>
      <c r="I4973" s="1">
        <v>45652</v>
      </c>
      <c r="J4973" t="s">
        <v>31</v>
      </c>
      <c r="K4973" t="s">
        <v>32</v>
      </c>
      <c r="L4973">
        <v>6000</v>
      </c>
      <c r="M4973">
        <v>6000</v>
      </c>
      <c r="N4973">
        <v>2</v>
      </c>
      <c r="O4973" t="s">
        <v>3973</v>
      </c>
      <c r="P4973" t="s">
        <v>3974</v>
      </c>
      <c r="Q4973" t="s">
        <v>3980</v>
      </c>
      <c r="R4973" t="s">
        <v>3976</v>
      </c>
      <c r="S4973" t="s">
        <v>4242</v>
      </c>
      <c r="T4973">
        <v>22222</v>
      </c>
    </row>
    <row r="4974" spans="1:20" x14ac:dyDescent="0.3">
      <c r="A4974" t="s">
        <v>3981</v>
      </c>
      <c r="B4974" t="str">
        <f>_xlfn.CONCAT(쿼리1[[#This Row],[주문번호]], "-", 쿼리1[[#This Row],[공정명]])</f>
        <v>20241018-1420P0064-인쇄</v>
      </c>
      <c r="C4974">
        <v>2</v>
      </c>
      <c r="D4974" t="s">
        <v>328</v>
      </c>
      <c r="E4974" s="1">
        <v>45583</v>
      </c>
      <c r="F4974" s="1">
        <v>45589</v>
      </c>
      <c r="G4974" s="1">
        <v>45608</v>
      </c>
      <c r="H4974" s="1">
        <v>45656</v>
      </c>
      <c r="I4974" s="1">
        <v>45621</v>
      </c>
      <c r="J4974" t="s">
        <v>31</v>
      </c>
      <c r="K4974" t="s">
        <v>32</v>
      </c>
      <c r="L4974">
        <v>6000</v>
      </c>
      <c r="M4974">
        <v>6000</v>
      </c>
      <c r="N4974">
        <v>19</v>
      </c>
      <c r="O4974" t="s">
        <v>3973</v>
      </c>
      <c r="P4974" t="s">
        <v>3974</v>
      </c>
      <c r="Q4974" t="s">
        <v>3982</v>
      </c>
      <c r="R4974" t="s">
        <v>3976</v>
      </c>
      <c r="S4974" t="s">
        <v>4242</v>
      </c>
      <c r="T4974">
        <v>22222</v>
      </c>
    </row>
    <row r="4975" spans="1:20" x14ac:dyDescent="0.3">
      <c r="A4975" t="s">
        <v>4945</v>
      </c>
      <c r="B4975" t="str">
        <f>_xlfn.CONCAT(쿼리1[[#This Row],[주문번호]], "-", 쿼리1[[#This Row],[공정명]])</f>
        <v>20241115-1117P0099-인쇄</v>
      </c>
      <c r="C4975">
        <v>2</v>
      </c>
      <c r="D4975" t="s">
        <v>328</v>
      </c>
      <c r="E4975" s="1">
        <v>45611</v>
      </c>
      <c r="F4975" s="1">
        <v>45617</v>
      </c>
      <c r="G4975" s="1">
        <v>45618</v>
      </c>
      <c r="H4975" s="1">
        <v>45656</v>
      </c>
      <c r="I4975" s="1">
        <v>45625</v>
      </c>
      <c r="J4975" t="s">
        <v>31</v>
      </c>
      <c r="K4975" t="s">
        <v>32</v>
      </c>
      <c r="L4975">
        <v>6000</v>
      </c>
      <c r="M4975">
        <v>6000</v>
      </c>
      <c r="N4975">
        <v>1</v>
      </c>
      <c r="O4975" t="s">
        <v>731</v>
      </c>
      <c r="P4975" t="s">
        <v>4946</v>
      </c>
      <c r="Q4975" t="s">
        <v>4947</v>
      </c>
      <c r="R4975" t="s">
        <v>2235</v>
      </c>
      <c r="S4975" t="s">
        <v>4242</v>
      </c>
      <c r="T4975">
        <v>27272</v>
      </c>
    </row>
    <row r="4976" spans="1:20" x14ac:dyDescent="0.3">
      <c r="A4976" t="s">
        <v>2232</v>
      </c>
      <c r="B4976" t="str">
        <f>_xlfn.CONCAT(쿼리1[[#This Row],[주문번호]], "-", 쿼리1[[#This Row],[공정명]])</f>
        <v>20241015-1620P0021-인쇄</v>
      </c>
      <c r="C4976">
        <v>2</v>
      </c>
      <c r="D4976" t="s">
        <v>328</v>
      </c>
      <c r="E4976" s="1">
        <v>45580</v>
      </c>
      <c r="F4976" s="1">
        <v>45586</v>
      </c>
      <c r="G4976" s="1">
        <v>45588</v>
      </c>
      <c r="H4976" s="1">
        <v>45656</v>
      </c>
      <c r="I4976" s="1">
        <v>45594</v>
      </c>
      <c r="J4976" t="s">
        <v>31</v>
      </c>
      <c r="K4976" t="s">
        <v>32</v>
      </c>
      <c r="L4976">
        <v>6000</v>
      </c>
      <c r="M4976">
        <v>6000</v>
      </c>
      <c r="N4976">
        <v>2</v>
      </c>
      <c r="O4976" t="s">
        <v>275</v>
      </c>
      <c r="P4976" t="s">
        <v>2233</v>
      </c>
      <c r="Q4976" t="s">
        <v>2234</v>
      </c>
      <c r="R4976" t="s">
        <v>2235</v>
      </c>
      <c r="S4976" t="s">
        <v>4242</v>
      </c>
      <c r="T4976">
        <v>27272</v>
      </c>
    </row>
    <row r="4977" spans="1:20" x14ac:dyDescent="0.3">
      <c r="A4977" t="s">
        <v>279</v>
      </c>
      <c r="B4977" t="str">
        <f>_xlfn.CONCAT(쿼리1[[#This Row],[주문번호]], "-", 쿼리1[[#This Row],[공정명]])</f>
        <v>20241101-1117P0157-인쇄</v>
      </c>
      <c r="C4977">
        <v>2</v>
      </c>
      <c r="D4977" t="s">
        <v>328</v>
      </c>
      <c r="E4977" s="1">
        <v>45597</v>
      </c>
      <c r="F4977" s="1">
        <v>45603</v>
      </c>
      <c r="G4977" s="1">
        <v>45618</v>
      </c>
      <c r="H4977" s="1">
        <v>45656</v>
      </c>
      <c r="I4977" s="1">
        <v>45618</v>
      </c>
      <c r="J4977" t="s">
        <v>31</v>
      </c>
      <c r="K4977" t="s">
        <v>32</v>
      </c>
      <c r="L4977">
        <v>6000</v>
      </c>
      <c r="M4977">
        <v>6000</v>
      </c>
      <c r="N4977">
        <v>15</v>
      </c>
      <c r="O4977" t="s">
        <v>275</v>
      </c>
      <c r="P4977" t="s">
        <v>276</v>
      </c>
      <c r="Q4977" t="s">
        <v>280</v>
      </c>
      <c r="R4977" t="s">
        <v>278</v>
      </c>
      <c r="S4977" t="s">
        <v>4973</v>
      </c>
      <c r="T4977">
        <v>17142</v>
      </c>
    </row>
    <row r="4978" spans="1:20" x14ac:dyDescent="0.3">
      <c r="A4978" t="s">
        <v>2483</v>
      </c>
      <c r="B4978" t="str">
        <f>_xlfn.CONCAT(쿼리1[[#This Row],[주문번호]], "-", 쿼리1[[#This Row],[공정명]])</f>
        <v>20240927-1217P0106-인쇄</v>
      </c>
      <c r="C4978">
        <v>2</v>
      </c>
      <c r="D4978" t="s">
        <v>328</v>
      </c>
      <c r="E4978" s="1">
        <v>45562</v>
      </c>
      <c r="F4978" s="1">
        <v>45568</v>
      </c>
      <c r="G4978" s="1">
        <v>45579</v>
      </c>
      <c r="H4978" s="1">
        <v>45656</v>
      </c>
      <c r="I4978" s="1">
        <v>45581</v>
      </c>
      <c r="J4978" t="s">
        <v>31</v>
      </c>
      <c r="K4978" t="s">
        <v>32</v>
      </c>
      <c r="L4978">
        <v>12000</v>
      </c>
      <c r="M4978">
        <v>12000</v>
      </c>
      <c r="N4978">
        <v>11</v>
      </c>
      <c r="O4978" t="s">
        <v>117</v>
      </c>
      <c r="P4978" t="s">
        <v>283</v>
      </c>
      <c r="Q4978" t="s">
        <v>284</v>
      </c>
      <c r="R4978" t="s">
        <v>285</v>
      </c>
      <c r="S4978" t="s">
        <v>4973</v>
      </c>
      <c r="T4978">
        <v>26666</v>
      </c>
    </row>
    <row r="4979" spans="1:20" x14ac:dyDescent="0.3">
      <c r="A4979" t="s">
        <v>281</v>
      </c>
      <c r="B4979" t="str">
        <f>_xlfn.CONCAT(쿼리1[[#This Row],[주문번호]], "-", 쿼리1[[#This Row],[공정명]])</f>
        <v>20241227-1217P0106-인쇄</v>
      </c>
      <c r="C4979">
        <v>2</v>
      </c>
      <c r="D4979" t="s">
        <v>328</v>
      </c>
      <c r="E4979" s="1">
        <v>45653</v>
      </c>
      <c r="F4979" s="1">
        <v>45659</v>
      </c>
      <c r="G4979" s="1"/>
      <c r="H4979" s="1">
        <v>45656</v>
      </c>
      <c r="I4979" s="1"/>
      <c r="J4979" t="s">
        <v>21</v>
      </c>
      <c r="K4979" t="s">
        <v>282</v>
      </c>
      <c r="L4979">
        <v>6000</v>
      </c>
      <c r="O4979" t="s">
        <v>117</v>
      </c>
      <c r="P4979" t="s">
        <v>283</v>
      </c>
      <c r="Q4979" t="s">
        <v>284</v>
      </c>
      <c r="R4979" t="s">
        <v>285</v>
      </c>
      <c r="S4979" t="s">
        <v>4973</v>
      </c>
      <c r="T4979">
        <v>13333</v>
      </c>
    </row>
    <row r="4980" spans="1:20" x14ac:dyDescent="0.3">
      <c r="A4980" t="s">
        <v>3074</v>
      </c>
      <c r="B4980" t="str">
        <f>_xlfn.CONCAT(쿼리1[[#This Row],[주문번호]], "-", 쿼리1[[#This Row],[공정명]])</f>
        <v>20240923-1117P0161-인쇄</v>
      </c>
      <c r="C4980">
        <v>2</v>
      </c>
      <c r="D4980" t="s">
        <v>328</v>
      </c>
      <c r="E4980" s="1">
        <v>45558</v>
      </c>
      <c r="F4980" s="1">
        <v>45562</v>
      </c>
      <c r="G4980" s="1">
        <v>45560</v>
      </c>
      <c r="H4980" s="1">
        <v>45656</v>
      </c>
      <c r="I4980" s="1">
        <v>45575</v>
      </c>
      <c r="J4980" t="s">
        <v>31</v>
      </c>
      <c r="K4980" t="s">
        <v>39</v>
      </c>
      <c r="L4980">
        <v>6000</v>
      </c>
      <c r="M4980">
        <v>6000</v>
      </c>
      <c r="N4980">
        <v>-2</v>
      </c>
      <c r="O4980" t="s">
        <v>275</v>
      </c>
      <c r="P4980" t="s">
        <v>276</v>
      </c>
      <c r="Q4980" t="s">
        <v>3075</v>
      </c>
      <c r="R4980" t="s">
        <v>278</v>
      </c>
      <c r="S4980" t="s">
        <v>4973</v>
      </c>
      <c r="T4980">
        <v>17142</v>
      </c>
    </row>
    <row r="4981" spans="1:20" x14ac:dyDescent="0.3">
      <c r="A4981" t="s">
        <v>3443</v>
      </c>
      <c r="B4981" t="str">
        <f>_xlfn.CONCAT(쿼리1[[#This Row],[주문번호]], "-", 쿼리1[[#This Row],[공정명]])</f>
        <v>20240903-1117P0162-인쇄</v>
      </c>
      <c r="C4981">
        <v>2</v>
      </c>
      <c r="D4981" t="s">
        <v>328</v>
      </c>
      <c r="E4981" s="1">
        <v>45538</v>
      </c>
      <c r="F4981" s="1">
        <v>45544</v>
      </c>
      <c r="G4981" s="1">
        <v>45541</v>
      </c>
      <c r="H4981" s="1">
        <v>45656</v>
      </c>
      <c r="I4981" s="1">
        <v>45559</v>
      </c>
      <c r="J4981" t="s">
        <v>31</v>
      </c>
      <c r="K4981" t="s">
        <v>39</v>
      </c>
      <c r="L4981">
        <v>12000</v>
      </c>
      <c r="M4981">
        <v>12000</v>
      </c>
      <c r="N4981">
        <v>-3</v>
      </c>
      <c r="O4981" t="s">
        <v>275</v>
      </c>
      <c r="P4981" t="s">
        <v>276</v>
      </c>
      <c r="Q4981" t="s">
        <v>3444</v>
      </c>
      <c r="R4981" t="s">
        <v>278</v>
      </c>
      <c r="S4981" t="s">
        <v>4973</v>
      </c>
      <c r="T4981">
        <v>34285</v>
      </c>
    </row>
    <row r="4982" spans="1:20" x14ac:dyDescent="0.3">
      <c r="A4982" t="s">
        <v>3443</v>
      </c>
      <c r="B4982" t="str">
        <f>_xlfn.CONCAT(쿼리1[[#This Row],[주문번호]], "-", 쿼리1[[#This Row],[공정명]])</f>
        <v>20240903-1117P0162-인쇄</v>
      </c>
      <c r="C4982">
        <v>2</v>
      </c>
      <c r="D4982" t="s">
        <v>328</v>
      </c>
      <c r="E4982" s="1">
        <v>45538</v>
      </c>
      <c r="F4982" s="1">
        <v>45544</v>
      </c>
      <c r="G4982" s="1">
        <v>45559</v>
      </c>
      <c r="H4982" s="1">
        <v>45656</v>
      </c>
      <c r="I4982" s="1">
        <v>45559</v>
      </c>
      <c r="J4982" t="s">
        <v>31</v>
      </c>
      <c r="K4982" t="s">
        <v>32</v>
      </c>
      <c r="L4982">
        <v>12000</v>
      </c>
      <c r="M4982">
        <v>12000</v>
      </c>
      <c r="N4982">
        <v>15</v>
      </c>
      <c r="O4982" t="s">
        <v>275</v>
      </c>
      <c r="P4982" t="s">
        <v>276</v>
      </c>
      <c r="Q4982" t="s">
        <v>3444</v>
      </c>
      <c r="R4982" t="s">
        <v>278</v>
      </c>
      <c r="S4982" t="s">
        <v>4973</v>
      </c>
      <c r="T4982">
        <v>34285</v>
      </c>
    </row>
    <row r="4983" spans="1:20" x14ac:dyDescent="0.3">
      <c r="A4983" t="s">
        <v>3443</v>
      </c>
      <c r="B4983" t="str">
        <f>_xlfn.CONCAT(쿼리1[[#This Row],[주문번호]], "-", 쿼리1[[#This Row],[공정명]])</f>
        <v>20240903-1117P0162-인쇄</v>
      </c>
      <c r="C4983">
        <v>2</v>
      </c>
      <c r="D4983" t="s">
        <v>328</v>
      </c>
      <c r="E4983" s="1">
        <v>45538</v>
      </c>
      <c r="F4983" s="1">
        <v>45544</v>
      </c>
      <c r="G4983" s="1">
        <v>45550</v>
      </c>
      <c r="H4983" s="1">
        <v>45656</v>
      </c>
      <c r="I4983" s="1">
        <v>45559</v>
      </c>
      <c r="J4983" t="s">
        <v>31</v>
      </c>
      <c r="K4983" t="s">
        <v>32</v>
      </c>
      <c r="L4983">
        <v>12000</v>
      </c>
      <c r="M4983">
        <v>-12000</v>
      </c>
      <c r="N4983">
        <v>6</v>
      </c>
      <c r="O4983" t="s">
        <v>275</v>
      </c>
      <c r="P4983" t="s">
        <v>276</v>
      </c>
      <c r="Q4983" t="s">
        <v>3444</v>
      </c>
      <c r="R4983" t="s">
        <v>278</v>
      </c>
      <c r="S4983" t="s">
        <v>4973</v>
      </c>
      <c r="T4983">
        <v>34285</v>
      </c>
    </row>
    <row r="4984" spans="1:20" x14ac:dyDescent="0.3">
      <c r="A4984" t="s">
        <v>3443</v>
      </c>
      <c r="B4984" t="str">
        <f>_xlfn.CONCAT(쿼리1[[#This Row],[주문번호]], "-", 쿼리1[[#This Row],[공정명]])</f>
        <v>20240903-1117P0162-인쇄</v>
      </c>
      <c r="C4984">
        <v>2</v>
      </c>
      <c r="D4984" t="s">
        <v>328</v>
      </c>
      <c r="E4984" s="1">
        <v>45538</v>
      </c>
      <c r="F4984" s="1">
        <v>45544</v>
      </c>
      <c r="G4984" s="1">
        <v>45550</v>
      </c>
      <c r="H4984" s="1">
        <v>45656</v>
      </c>
      <c r="I4984" s="1">
        <v>45559</v>
      </c>
      <c r="J4984" t="s">
        <v>31</v>
      </c>
      <c r="K4984" t="s">
        <v>32</v>
      </c>
      <c r="L4984">
        <v>12000</v>
      </c>
      <c r="M4984">
        <v>-12000</v>
      </c>
      <c r="N4984">
        <v>6</v>
      </c>
      <c r="O4984" t="s">
        <v>275</v>
      </c>
      <c r="P4984" t="s">
        <v>276</v>
      </c>
      <c r="Q4984" t="s">
        <v>3444</v>
      </c>
      <c r="R4984" t="s">
        <v>278</v>
      </c>
      <c r="S4984" t="s">
        <v>4973</v>
      </c>
      <c r="T4984">
        <v>34285</v>
      </c>
    </row>
    <row r="4985" spans="1:20" x14ac:dyDescent="0.3">
      <c r="A4985" t="s">
        <v>3443</v>
      </c>
      <c r="B4985" t="str">
        <f>_xlfn.CONCAT(쿼리1[[#This Row],[주문번호]], "-", 쿼리1[[#This Row],[공정명]])</f>
        <v>20240903-1117P0162-인쇄</v>
      </c>
      <c r="C4985">
        <v>2</v>
      </c>
      <c r="D4985" t="s">
        <v>328</v>
      </c>
      <c r="E4985" s="1">
        <v>45538</v>
      </c>
      <c r="F4985" s="1">
        <v>45544</v>
      </c>
      <c r="G4985" s="1">
        <v>45550</v>
      </c>
      <c r="H4985" s="1">
        <v>45656</v>
      </c>
      <c r="I4985" s="1">
        <v>45559</v>
      </c>
      <c r="J4985" t="s">
        <v>31</v>
      </c>
      <c r="K4985" t="s">
        <v>32</v>
      </c>
      <c r="L4985">
        <v>12000</v>
      </c>
      <c r="M4985">
        <v>12000</v>
      </c>
      <c r="N4985">
        <v>6</v>
      </c>
      <c r="O4985" t="s">
        <v>275</v>
      </c>
      <c r="P4985" t="s">
        <v>276</v>
      </c>
      <c r="Q4985" t="s">
        <v>3444</v>
      </c>
      <c r="R4985" t="s">
        <v>278</v>
      </c>
      <c r="S4985" t="s">
        <v>4973</v>
      </c>
      <c r="T4985">
        <v>34285</v>
      </c>
    </row>
    <row r="4986" spans="1:20" x14ac:dyDescent="0.3">
      <c r="A4986" t="s">
        <v>3445</v>
      </c>
      <c r="B4986" t="str">
        <f>_xlfn.CONCAT(쿼리1[[#This Row],[주문번호]], "-", 쿼리1[[#This Row],[공정명]])</f>
        <v>20240924-1117P0162-인쇄</v>
      </c>
      <c r="C4986">
        <v>2</v>
      </c>
      <c r="D4986" t="s">
        <v>328</v>
      </c>
      <c r="E4986" s="1">
        <v>45559</v>
      </c>
      <c r="F4986" s="1">
        <v>45565</v>
      </c>
      <c r="G4986" s="1">
        <v>45565</v>
      </c>
      <c r="H4986" s="1">
        <v>45656</v>
      </c>
      <c r="I4986" s="1">
        <v>45565</v>
      </c>
      <c r="J4986" t="s">
        <v>31</v>
      </c>
      <c r="K4986" t="s">
        <v>39</v>
      </c>
      <c r="L4986">
        <v>12000</v>
      </c>
      <c r="M4986">
        <v>6000</v>
      </c>
      <c r="N4986">
        <v>0</v>
      </c>
      <c r="O4986" t="s">
        <v>275</v>
      </c>
      <c r="P4986" t="s">
        <v>276</v>
      </c>
      <c r="Q4986" t="s">
        <v>3444</v>
      </c>
      <c r="R4986" t="s">
        <v>278</v>
      </c>
      <c r="S4986" t="s">
        <v>4973</v>
      </c>
      <c r="T4986">
        <v>34285</v>
      </c>
    </row>
    <row r="4987" spans="1:20" x14ac:dyDescent="0.3">
      <c r="A4987" t="s">
        <v>3446</v>
      </c>
      <c r="B4987" t="str">
        <f>_xlfn.CONCAT(쿼리1[[#This Row],[주문번호]], "-", 쿼리1[[#This Row],[공정명]])</f>
        <v>20241029-1117P0162-인쇄</v>
      </c>
      <c r="C4987">
        <v>2</v>
      </c>
      <c r="D4987" t="s">
        <v>328</v>
      </c>
      <c r="E4987" s="1">
        <v>45594</v>
      </c>
      <c r="F4987" s="1">
        <v>45600</v>
      </c>
      <c r="G4987" s="1">
        <v>45618</v>
      </c>
      <c r="H4987" s="1">
        <v>45656</v>
      </c>
      <c r="I4987" s="1">
        <v>45618</v>
      </c>
      <c r="J4987" t="s">
        <v>31</v>
      </c>
      <c r="K4987" t="s">
        <v>32</v>
      </c>
      <c r="L4987">
        <v>12000</v>
      </c>
      <c r="M4987">
        <v>12000</v>
      </c>
      <c r="N4987">
        <v>18</v>
      </c>
      <c r="O4987" t="s">
        <v>275</v>
      </c>
      <c r="P4987" t="s">
        <v>276</v>
      </c>
      <c r="Q4987" t="s">
        <v>3444</v>
      </c>
      <c r="R4987" t="s">
        <v>278</v>
      </c>
      <c r="S4987" t="s">
        <v>4973</v>
      </c>
      <c r="T4987">
        <v>34285</v>
      </c>
    </row>
    <row r="4988" spans="1:20" x14ac:dyDescent="0.3">
      <c r="A4988" t="s">
        <v>274</v>
      </c>
      <c r="B4988" t="str">
        <f>_xlfn.CONCAT(쿼리1[[#This Row],[주문번호]], "-", 쿼리1[[#This Row],[공정명]])</f>
        <v>20241101-1117P0159-인쇄</v>
      </c>
      <c r="C4988">
        <v>2</v>
      </c>
      <c r="D4988" t="s">
        <v>328</v>
      </c>
      <c r="E4988" s="1">
        <v>45597</v>
      </c>
      <c r="F4988" s="1">
        <v>45603</v>
      </c>
      <c r="G4988" s="1">
        <v>45618</v>
      </c>
      <c r="H4988" s="1">
        <v>45656</v>
      </c>
      <c r="I4988" s="1">
        <v>45618</v>
      </c>
      <c r="J4988" t="s">
        <v>31</v>
      </c>
      <c r="K4988" t="s">
        <v>32</v>
      </c>
      <c r="L4988">
        <v>6000</v>
      </c>
      <c r="M4988">
        <v>6000</v>
      </c>
      <c r="N4988">
        <v>15</v>
      </c>
      <c r="O4988" t="s">
        <v>275</v>
      </c>
      <c r="P4988" t="s">
        <v>276</v>
      </c>
      <c r="Q4988" t="s">
        <v>277</v>
      </c>
      <c r="R4988" t="s">
        <v>278</v>
      </c>
      <c r="S4988" t="s">
        <v>4973</v>
      </c>
      <c r="T4988">
        <v>17142</v>
      </c>
    </row>
    <row r="4989" spans="1:20" x14ac:dyDescent="0.3">
      <c r="A4989" t="s">
        <v>4730</v>
      </c>
      <c r="B4989" t="str">
        <f>_xlfn.CONCAT(쿼리1[[#This Row],[주문번호]], "-", 쿼리1[[#This Row],[공정명]])</f>
        <v>20241206-1000137122-인쇄</v>
      </c>
      <c r="C4989">
        <v>2</v>
      </c>
      <c r="D4989" t="s">
        <v>328</v>
      </c>
      <c r="E4989" s="1">
        <v>45632</v>
      </c>
      <c r="F4989" s="1">
        <v>45638</v>
      </c>
      <c r="G4989" s="1">
        <v>45643</v>
      </c>
      <c r="H4989" s="1">
        <v>45656</v>
      </c>
      <c r="I4989" s="1">
        <v>45649</v>
      </c>
      <c r="J4989" t="s">
        <v>31</v>
      </c>
      <c r="K4989" t="s">
        <v>32</v>
      </c>
      <c r="L4989">
        <v>6000</v>
      </c>
      <c r="M4989">
        <v>6000</v>
      </c>
      <c r="N4989">
        <v>5</v>
      </c>
      <c r="O4989" t="s">
        <v>1964</v>
      </c>
      <c r="P4989" t="s">
        <v>4731</v>
      </c>
      <c r="Q4989" t="s">
        <v>4732</v>
      </c>
      <c r="R4989" t="s">
        <v>4236</v>
      </c>
      <c r="S4989" t="s">
        <v>5041</v>
      </c>
      <c r="T4989">
        <v>6</v>
      </c>
    </row>
    <row r="4990" spans="1:20" x14ac:dyDescent="0.3">
      <c r="A4990" t="s">
        <v>4733</v>
      </c>
      <c r="B4990" t="str">
        <f>_xlfn.CONCAT(쿼리1[[#This Row],[주문번호]], "-", 쿼리1[[#This Row],[공정명]])</f>
        <v>20241206-1000137781-인쇄</v>
      </c>
      <c r="C4990">
        <v>2</v>
      </c>
      <c r="D4990" t="s">
        <v>328</v>
      </c>
      <c r="E4990" s="1">
        <v>45632</v>
      </c>
      <c r="F4990" s="1">
        <v>45638</v>
      </c>
      <c r="G4990" s="1">
        <v>45643</v>
      </c>
      <c r="H4990" s="1">
        <v>45656</v>
      </c>
      <c r="I4990" s="1">
        <v>45649</v>
      </c>
      <c r="J4990" t="s">
        <v>31</v>
      </c>
      <c r="K4990" t="s">
        <v>32</v>
      </c>
      <c r="L4990">
        <v>6000</v>
      </c>
      <c r="M4990">
        <v>6000</v>
      </c>
      <c r="N4990">
        <v>5</v>
      </c>
      <c r="O4990" t="s">
        <v>1964</v>
      </c>
      <c r="P4990" t="s">
        <v>4734</v>
      </c>
      <c r="Q4990" t="s">
        <v>4735</v>
      </c>
      <c r="R4990" t="s">
        <v>4236</v>
      </c>
      <c r="S4990" t="s">
        <v>5041</v>
      </c>
      <c r="T4990">
        <v>12</v>
      </c>
    </row>
    <row r="4991" spans="1:20" x14ac:dyDescent="0.3">
      <c r="A4991" t="s">
        <v>2070</v>
      </c>
      <c r="B4991" t="str">
        <f>_xlfn.CONCAT(쿼리1[[#This Row],[주문번호]], "-", 쿼리1[[#This Row],[공정명]])</f>
        <v>20241210-1000150222-인쇄</v>
      </c>
      <c r="C4991">
        <v>2</v>
      </c>
      <c r="D4991" t="s">
        <v>328</v>
      </c>
      <c r="E4991" s="1">
        <v>45636</v>
      </c>
      <c r="F4991" s="1">
        <v>45642</v>
      </c>
      <c r="G4991" s="1">
        <v>45642</v>
      </c>
      <c r="H4991" s="1">
        <v>45656</v>
      </c>
      <c r="I4991" s="1">
        <v>45652</v>
      </c>
      <c r="J4991" t="s">
        <v>31</v>
      </c>
      <c r="K4991" t="s">
        <v>39</v>
      </c>
      <c r="L4991">
        <v>4000</v>
      </c>
      <c r="M4991">
        <v>4000</v>
      </c>
      <c r="N4991">
        <v>0</v>
      </c>
      <c r="O4991" t="s">
        <v>1817</v>
      </c>
      <c r="P4991" t="s">
        <v>2071</v>
      </c>
      <c r="Q4991" t="s">
        <v>2072</v>
      </c>
      <c r="R4991" t="s">
        <v>1496</v>
      </c>
      <c r="S4991" t="s">
        <v>5041</v>
      </c>
      <c r="T4991">
        <v>30769</v>
      </c>
    </row>
    <row r="4992" spans="1:20" x14ac:dyDescent="0.3">
      <c r="A4992" t="s">
        <v>1074</v>
      </c>
      <c r="B4992" t="str">
        <f>_xlfn.CONCAT(쿼리1[[#This Row],[주문번호]], "-", 쿼리1[[#This Row],[공정명]])</f>
        <v>20241104-1000148427-인쇄</v>
      </c>
      <c r="C4992">
        <v>1</v>
      </c>
      <c r="D4992" t="s">
        <v>328</v>
      </c>
      <c r="E4992" s="1">
        <v>45600</v>
      </c>
      <c r="F4992" s="1">
        <v>45602</v>
      </c>
      <c r="G4992" s="1">
        <v>45617</v>
      </c>
      <c r="H4992" s="1">
        <v>45656</v>
      </c>
      <c r="I4992" s="1">
        <v>45617</v>
      </c>
      <c r="J4992" t="s">
        <v>31</v>
      </c>
      <c r="K4992" t="s">
        <v>32</v>
      </c>
      <c r="L4992">
        <v>6000</v>
      </c>
      <c r="M4992">
        <v>6000</v>
      </c>
      <c r="N4992">
        <v>15</v>
      </c>
      <c r="O4992" t="s">
        <v>275</v>
      </c>
      <c r="P4992" t="s">
        <v>1065</v>
      </c>
      <c r="Q4992" t="s">
        <v>1066</v>
      </c>
      <c r="R4992" t="s">
        <v>1067</v>
      </c>
      <c r="S4992" t="s">
        <v>5041</v>
      </c>
      <c r="T4992">
        <v>28571</v>
      </c>
    </row>
    <row r="4993" spans="1:20" x14ac:dyDescent="0.3">
      <c r="A4993" t="s">
        <v>1064</v>
      </c>
      <c r="B4993" t="str">
        <f>_xlfn.CONCAT(쿼리1[[#This Row],[주문번호]], "-", 쿼리1[[#This Row],[공정명]])</f>
        <v>20240920-1000148427-인쇄</v>
      </c>
      <c r="C4993">
        <v>1</v>
      </c>
      <c r="D4993" t="s">
        <v>328</v>
      </c>
      <c r="E4993" s="1">
        <v>45555</v>
      </c>
      <c r="F4993" s="1">
        <v>45559</v>
      </c>
      <c r="G4993" s="1">
        <v>45558</v>
      </c>
      <c r="H4993" s="1">
        <v>45656</v>
      </c>
      <c r="I4993" s="1">
        <v>45575</v>
      </c>
      <c r="J4993" t="s">
        <v>31</v>
      </c>
      <c r="K4993" t="s">
        <v>39</v>
      </c>
      <c r="L4993">
        <v>6000</v>
      </c>
      <c r="M4993">
        <v>6000</v>
      </c>
      <c r="N4993">
        <v>-1</v>
      </c>
      <c r="O4993" t="s">
        <v>275</v>
      </c>
      <c r="P4993" t="s">
        <v>1065</v>
      </c>
      <c r="Q4993" t="s">
        <v>1066</v>
      </c>
      <c r="R4993" t="s">
        <v>1067</v>
      </c>
      <c r="S4993" t="s">
        <v>5041</v>
      </c>
      <c r="T4993">
        <v>28571</v>
      </c>
    </row>
    <row r="4994" spans="1:20" x14ac:dyDescent="0.3">
      <c r="A4994" t="s">
        <v>1191</v>
      </c>
      <c r="B4994" t="str">
        <f>_xlfn.CONCAT(쿼리1[[#This Row],[주문번호]], "-", 쿼리1[[#This Row],[공정명]])</f>
        <v>20241025-900008-합지</v>
      </c>
      <c r="C4994">
        <v>1</v>
      </c>
      <c r="D4994" t="s">
        <v>60</v>
      </c>
      <c r="E4994" s="1">
        <v>45590</v>
      </c>
      <c r="F4994" s="1">
        <v>45601</v>
      </c>
      <c r="G4994" s="1">
        <v>45610</v>
      </c>
      <c r="H4994" s="1">
        <v>45656</v>
      </c>
      <c r="I4994" s="1">
        <v>45610</v>
      </c>
      <c r="J4994" t="s">
        <v>31</v>
      </c>
      <c r="K4994" t="s">
        <v>32</v>
      </c>
      <c r="L4994">
        <v>180000</v>
      </c>
      <c r="M4994">
        <v>18000</v>
      </c>
      <c r="N4994">
        <v>9</v>
      </c>
      <c r="O4994" t="s">
        <v>1192</v>
      </c>
      <c r="P4994" t="s">
        <v>1193</v>
      </c>
      <c r="Q4994" t="s">
        <v>42</v>
      </c>
      <c r="R4994" t="s">
        <v>199</v>
      </c>
      <c r="S4994" t="s">
        <v>3709</v>
      </c>
      <c r="T4994">
        <v>720000</v>
      </c>
    </row>
    <row r="4995" spans="1:20" x14ac:dyDescent="0.3">
      <c r="A4995" t="s">
        <v>1191</v>
      </c>
      <c r="B4995" t="str">
        <f>_xlfn.CONCAT(쿼리1[[#This Row],[주문번호]], "-", 쿼리1[[#This Row],[공정명]])</f>
        <v>20241025-900008-합지</v>
      </c>
      <c r="C4995">
        <v>1</v>
      </c>
      <c r="D4995" t="s">
        <v>60</v>
      </c>
      <c r="E4995" s="1">
        <v>45590</v>
      </c>
      <c r="F4995" s="1">
        <v>45601</v>
      </c>
      <c r="G4995" s="1">
        <v>45602</v>
      </c>
      <c r="H4995" s="1">
        <v>45656</v>
      </c>
      <c r="I4995" s="1">
        <v>45610</v>
      </c>
      <c r="J4995" t="s">
        <v>31</v>
      </c>
      <c r="K4995" t="s">
        <v>32</v>
      </c>
      <c r="L4995">
        <v>180000</v>
      </c>
      <c r="M4995">
        <v>12000</v>
      </c>
      <c r="N4995">
        <v>1</v>
      </c>
      <c r="O4995" t="s">
        <v>1192</v>
      </c>
      <c r="P4995" t="s">
        <v>1193</v>
      </c>
      <c r="Q4995" t="s">
        <v>42</v>
      </c>
      <c r="R4995" t="s">
        <v>199</v>
      </c>
      <c r="S4995" t="s">
        <v>3709</v>
      </c>
      <c r="T4995">
        <v>720000</v>
      </c>
    </row>
    <row r="4996" spans="1:20" x14ac:dyDescent="0.3">
      <c r="A4996" t="s">
        <v>1191</v>
      </c>
      <c r="B4996" t="str">
        <f>_xlfn.CONCAT(쿼리1[[#This Row],[주문번호]], "-", 쿼리1[[#This Row],[공정명]])</f>
        <v>20241025-900008-합지</v>
      </c>
      <c r="C4996">
        <v>1</v>
      </c>
      <c r="D4996" t="s">
        <v>60</v>
      </c>
      <c r="E4996" s="1">
        <v>45590</v>
      </c>
      <c r="F4996" s="1">
        <v>45601</v>
      </c>
      <c r="G4996" s="1">
        <v>45603</v>
      </c>
      <c r="H4996" s="1">
        <v>45656</v>
      </c>
      <c r="I4996" s="1">
        <v>45610</v>
      </c>
      <c r="J4996" t="s">
        <v>31</v>
      </c>
      <c r="K4996" t="s">
        <v>32</v>
      </c>
      <c r="L4996">
        <v>180000</v>
      </c>
      <c r="M4996">
        <v>24000</v>
      </c>
      <c r="N4996">
        <v>2</v>
      </c>
      <c r="O4996" t="s">
        <v>1192</v>
      </c>
      <c r="P4996" t="s">
        <v>1193</v>
      </c>
      <c r="Q4996" t="s">
        <v>42</v>
      </c>
      <c r="R4996" t="s">
        <v>199</v>
      </c>
      <c r="S4996" t="s">
        <v>3709</v>
      </c>
      <c r="T4996">
        <v>720000</v>
      </c>
    </row>
    <row r="4997" spans="1:20" x14ac:dyDescent="0.3">
      <c r="A4997" t="s">
        <v>1191</v>
      </c>
      <c r="B4997" t="str">
        <f>_xlfn.CONCAT(쿼리1[[#This Row],[주문번호]], "-", 쿼리1[[#This Row],[공정명]])</f>
        <v>20241025-900008-합지</v>
      </c>
      <c r="C4997">
        <v>1</v>
      </c>
      <c r="D4997" t="s">
        <v>60</v>
      </c>
      <c r="E4997" s="1">
        <v>45590</v>
      </c>
      <c r="F4997" s="1">
        <v>45601</v>
      </c>
      <c r="G4997" s="1">
        <v>45603</v>
      </c>
      <c r="H4997" s="1">
        <v>45656</v>
      </c>
      <c r="I4997" s="1">
        <v>45610</v>
      </c>
      <c r="J4997" t="s">
        <v>31</v>
      </c>
      <c r="K4997" t="s">
        <v>32</v>
      </c>
      <c r="L4997">
        <v>180000</v>
      </c>
      <c r="M4997">
        <v>36000</v>
      </c>
      <c r="N4997">
        <v>2</v>
      </c>
      <c r="O4997" t="s">
        <v>1192</v>
      </c>
      <c r="P4997" t="s">
        <v>1193</v>
      </c>
      <c r="Q4997" t="s">
        <v>42</v>
      </c>
      <c r="R4997" t="s">
        <v>199</v>
      </c>
      <c r="S4997" t="s">
        <v>3709</v>
      </c>
      <c r="T4997">
        <v>720000</v>
      </c>
    </row>
    <row r="4998" spans="1:20" x14ac:dyDescent="0.3">
      <c r="A4998" t="s">
        <v>1175</v>
      </c>
      <c r="B4998" t="str">
        <f>_xlfn.CONCAT(쿼리1[[#This Row],[주문번호]], "-", 쿼리1[[#This Row],[공정명]])</f>
        <v>20241118-900012-합지</v>
      </c>
      <c r="C4998">
        <v>1</v>
      </c>
      <c r="D4998" t="s">
        <v>60</v>
      </c>
      <c r="E4998" s="1">
        <v>45614</v>
      </c>
      <c r="F4998" s="1">
        <v>45623</v>
      </c>
      <c r="G4998" s="1">
        <v>45628</v>
      </c>
      <c r="H4998" s="1">
        <v>45656</v>
      </c>
      <c r="I4998" s="1">
        <v>45647</v>
      </c>
      <c r="J4998" t="s">
        <v>31</v>
      </c>
      <c r="K4998" t="s">
        <v>32</v>
      </c>
      <c r="L4998">
        <v>120000</v>
      </c>
      <c r="M4998">
        <v>24000</v>
      </c>
      <c r="N4998">
        <v>5</v>
      </c>
      <c r="O4998" t="s">
        <v>91</v>
      </c>
      <c r="P4998" t="s">
        <v>683</v>
      </c>
      <c r="Q4998" t="s">
        <v>42</v>
      </c>
      <c r="R4998" t="s">
        <v>199</v>
      </c>
      <c r="S4998" t="s">
        <v>3709</v>
      </c>
      <c r="T4998">
        <v>375000</v>
      </c>
    </row>
    <row r="4999" spans="1:20" x14ac:dyDescent="0.3">
      <c r="A4999" t="s">
        <v>1175</v>
      </c>
      <c r="B4999" t="str">
        <f>_xlfn.CONCAT(쿼리1[[#This Row],[주문번호]], "-", 쿼리1[[#This Row],[공정명]])</f>
        <v>20241118-900012-합지</v>
      </c>
      <c r="C4999">
        <v>1</v>
      </c>
      <c r="D4999" t="s">
        <v>60</v>
      </c>
      <c r="E4999" s="1">
        <v>45614</v>
      </c>
      <c r="F4999" s="1">
        <v>45623</v>
      </c>
      <c r="G4999" s="1">
        <v>45628</v>
      </c>
      <c r="H4999" s="1">
        <v>45656</v>
      </c>
      <c r="I4999" s="1">
        <v>45647</v>
      </c>
      <c r="J4999" t="s">
        <v>31</v>
      </c>
      <c r="K4999" t="s">
        <v>32</v>
      </c>
      <c r="L4999">
        <v>120000</v>
      </c>
      <c r="M4999">
        <v>24000</v>
      </c>
      <c r="N4999">
        <v>5</v>
      </c>
      <c r="O4999" t="s">
        <v>91</v>
      </c>
      <c r="P4999" t="s">
        <v>683</v>
      </c>
      <c r="Q4999" t="s">
        <v>42</v>
      </c>
      <c r="R4999" t="s">
        <v>199</v>
      </c>
      <c r="S4999" t="s">
        <v>3709</v>
      </c>
      <c r="T4999">
        <v>375000</v>
      </c>
    </row>
    <row r="5000" spans="1:20" x14ac:dyDescent="0.3">
      <c r="A5000" t="s">
        <v>1175</v>
      </c>
      <c r="B5000" t="str">
        <f>_xlfn.CONCAT(쿼리1[[#This Row],[주문번호]], "-", 쿼리1[[#This Row],[공정명]])</f>
        <v>20241118-900012-합지</v>
      </c>
      <c r="C5000">
        <v>1</v>
      </c>
      <c r="D5000" t="s">
        <v>60</v>
      </c>
      <c r="E5000" s="1">
        <v>45614</v>
      </c>
      <c r="F5000" s="1">
        <v>45623</v>
      </c>
      <c r="G5000" s="1">
        <v>45644</v>
      </c>
      <c r="H5000" s="1">
        <v>45656</v>
      </c>
      <c r="I5000" s="1">
        <v>45647</v>
      </c>
      <c r="J5000" t="s">
        <v>31</v>
      </c>
      <c r="K5000" t="s">
        <v>32</v>
      </c>
      <c r="L5000">
        <v>120000</v>
      </c>
      <c r="M5000">
        <v>24000</v>
      </c>
      <c r="N5000">
        <v>21</v>
      </c>
      <c r="O5000" t="s">
        <v>91</v>
      </c>
      <c r="P5000" t="s">
        <v>683</v>
      </c>
      <c r="Q5000" t="s">
        <v>42</v>
      </c>
      <c r="R5000" t="s">
        <v>199</v>
      </c>
      <c r="S5000" t="s">
        <v>3709</v>
      </c>
      <c r="T5000">
        <v>375000</v>
      </c>
    </row>
    <row r="5001" spans="1:20" x14ac:dyDescent="0.3">
      <c r="A5001" t="s">
        <v>4548</v>
      </c>
      <c r="B5001" t="str">
        <f>_xlfn.CONCAT(쿼리1[[#This Row],[주문번호]], "-", 쿼리1[[#This Row],[공정명]])</f>
        <v>20241118-900004-합지</v>
      </c>
      <c r="C5001">
        <v>1</v>
      </c>
      <c r="D5001" t="s">
        <v>60</v>
      </c>
      <c r="E5001" s="1">
        <v>45614</v>
      </c>
      <c r="F5001" s="1">
        <v>45623</v>
      </c>
      <c r="G5001" s="1">
        <v>45635</v>
      </c>
      <c r="H5001" s="1">
        <v>45656</v>
      </c>
      <c r="I5001" s="1"/>
      <c r="J5001" t="s">
        <v>101</v>
      </c>
      <c r="K5001" t="s">
        <v>32</v>
      </c>
      <c r="L5001">
        <v>120000</v>
      </c>
      <c r="M5001">
        <v>60000</v>
      </c>
      <c r="N5001">
        <v>12</v>
      </c>
      <c r="O5001" t="s">
        <v>91</v>
      </c>
      <c r="P5001" t="s">
        <v>666</v>
      </c>
      <c r="Q5001" t="s">
        <v>42</v>
      </c>
      <c r="R5001" t="s">
        <v>199</v>
      </c>
      <c r="S5001" t="s">
        <v>3709</v>
      </c>
      <c r="T5001">
        <v>666666</v>
      </c>
    </row>
    <row r="5002" spans="1:20" x14ac:dyDescent="0.3">
      <c r="A5002" t="s">
        <v>4548</v>
      </c>
      <c r="B5002" t="str">
        <f>_xlfn.CONCAT(쿼리1[[#This Row],[주문번호]], "-", 쿼리1[[#This Row],[공정명]])</f>
        <v>20241118-900004-합지</v>
      </c>
      <c r="C5002">
        <v>1</v>
      </c>
      <c r="D5002" t="s">
        <v>60</v>
      </c>
      <c r="E5002" s="1">
        <v>45614</v>
      </c>
      <c r="F5002" s="1">
        <v>45623</v>
      </c>
      <c r="G5002" s="1">
        <v>45643</v>
      </c>
      <c r="H5002" s="1">
        <v>45656</v>
      </c>
      <c r="I5002" s="1"/>
      <c r="J5002" t="s">
        <v>101</v>
      </c>
      <c r="K5002" t="s">
        <v>32</v>
      </c>
      <c r="L5002">
        <v>120000</v>
      </c>
      <c r="M5002">
        <v>36000</v>
      </c>
      <c r="N5002">
        <v>20</v>
      </c>
      <c r="O5002" t="s">
        <v>91</v>
      </c>
      <c r="P5002" t="s">
        <v>666</v>
      </c>
      <c r="Q5002" t="s">
        <v>42</v>
      </c>
      <c r="R5002" t="s">
        <v>199</v>
      </c>
      <c r="S5002" t="s">
        <v>3709</v>
      </c>
      <c r="T5002">
        <v>666666</v>
      </c>
    </row>
    <row r="5003" spans="1:20" x14ac:dyDescent="0.3">
      <c r="A5003" t="s">
        <v>4548</v>
      </c>
      <c r="B5003" t="str">
        <f>_xlfn.CONCAT(쿼리1[[#This Row],[주문번호]], "-", 쿼리1[[#This Row],[공정명]])</f>
        <v>20241118-900004-합지</v>
      </c>
      <c r="C5003">
        <v>1</v>
      </c>
      <c r="D5003" t="s">
        <v>60</v>
      </c>
      <c r="E5003" s="1">
        <v>45614</v>
      </c>
      <c r="F5003" s="1">
        <v>45623</v>
      </c>
      <c r="G5003" s="1">
        <v>45649</v>
      </c>
      <c r="H5003" s="1">
        <v>45656</v>
      </c>
      <c r="I5003" s="1"/>
      <c r="J5003" t="s">
        <v>101</v>
      </c>
      <c r="K5003" t="s">
        <v>32</v>
      </c>
      <c r="L5003">
        <v>120000</v>
      </c>
      <c r="M5003">
        <v>12000</v>
      </c>
      <c r="N5003">
        <v>26</v>
      </c>
      <c r="O5003" t="s">
        <v>91</v>
      </c>
      <c r="P5003" t="s">
        <v>666</v>
      </c>
      <c r="Q5003" t="s">
        <v>42</v>
      </c>
      <c r="R5003" t="s">
        <v>199</v>
      </c>
      <c r="S5003" t="s">
        <v>3709</v>
      </c>
      <c r="T5003">
        <v>666666</v>
      </c>
    </row>
    <row r="5004" spans="1:20" x14ac:dyDescent="0.3">
      <c r="A5004" t="s">
        <v>4549</v>
      </c>
      <c r="B5004" t="str">
        <f>_xlfn.CONCAT(쿼리1[[#This Row],[주문번호]], "-", 쿼리1[[#This Row],[공정명]])</f>
        <v>20241118-900008-합지</v>
      </c>
      <c r="C5004">
        <v>1</v>
      </c>
      <c r="D5004" t="s">
        <v>60</v>
      </c>
      <c r="E5004" s="1">
        <v>45614</v>
      </c>
      <c r="F5004" s="1">
        <v>45623</v>
      </c>
      <c r="G5004" s="1">
        <v>45635</v>
      </c>
      <c r="H5004" s="1">
        <v>45656</v>
      </c>
      <c r="I5004" s="1"/>
      <c r="J5004" t="s">
        <v>101</v>
      </c>
      <c r="K5004" t="s">
        <v>32</v>
      </c>
      <c r="L5004">
        <v>120000</v>
      </c>
      <c r="M5004">
        <v>24000</v>
      </c>
      <c r="N5004">
        <v>12</v>
      </c>
      <c r="O5004" t="s">
        <v>1192</v>
      </c>
      <c r="P5004" t="s">
        <v>1193</v>
      </c>
      <c r="Q5004" t="s">
        <v>42</v>
      </c>
      <c r="R5004" t="s">
        <v>199</v>
      </c>
      <c r="S5004" t="s">
        <v>3709</v>
      </c>
      <c r="T5004">
        <v>480000</v>
      </c>
    </row>
    <row r="5005" spans="1:20" x14ac:dyDescent="0.3">
      <c r="A5005" t="s">
        <v>4549</v>
      </c>
      <c r="B5005" t="str">
        <f>_xlfn.CONCAT(쿼리1[[#This Row],[주문번호]], "-", 쿼리1[[#This Row],[공정명]])</f>
        <v>20241118-900008-합지</v>
      </c>
      <c r="C5005">
        <v>1</v>
      </c>
      <c r="D5005" t="s">
        <v>60</v>
      </c>
      <c r="E5005" s="1">
        <v>45614</v>
      </c>
      <c r="F5005" s="1">
        <v>45623</v>
      </c>
      <c r="G5005" s="1">
        <v>45642</v>
      </c>
      <c r="H5005" s="1">
        <v>45656</v>
      </c>
      <c r="I5005" s="1"/>
      <c r="J5005" t="s">
        <v>101</v>
      </c>
      <c r="K5005" t="s">
        <v>32</v>
      </c>
      <c r="L5005">
        <v>120000</v>
      </c>
      <c r="M5005">
        <v>60000</v>
      </c>
      <c r="N5005">
        <v>19</v>
      </c>
      <c r="O5005" t="s">
        <v>1192</v>
      </c>
      <c r="P5005" t="s">
        <v>1193</v>
      </c>
      <c r="Q5005" t="s">
        <v>42</v>
      </c>
      <c r="R5005" t="s">
        <v>199</v>
      </c>
      <c r="S5005" t="s">
        <v>3709</v>
      </c>
      <c r="T5005">
        <v>480000</v>
      </c>
    </row>
    <row r="5006" spans="1:20" x14ac:dyDescent="0.3">
      <c r="A5006" t="s">
        <v>4549</v>
      </c>
      <c r="B5006" t="str">
        <f>_xlfn.CONCAT(쿼리1[[#This Row],[주문번호]], "-", 쿼리1[[#This Row],[공정명]])</f>
        <v>20241118-900008-합지</v>
      </c>
      <c r="C5006">
        <v>1</v>
      </c>
      <c r="D5006" t="s">
        <v>60</v>
      </c>
      <c r="E5006" s="1">
        <v>45614</v>
      </c>
      <c r="F5006" s="1">
        <v>45623</v>
      </c>
      <c r="G5006" s="1">
        <v>45642</v>
      </c>
      <c r="H5006" s="1">
        <v>45656</v>
      </c>
      <c r="I5006" s="1"/>
      <c r="J5006" t="s">
        <v>101</v>
      </c>
      <c r="K5006" t="s">
        <v>32</v>
      </c>
      <c r="L5006">
        <v>120000</v>
      </c>
      <c r="M5006">
        <v>18000</v>
      </c>
      <c r="N5006">
        <v>19</v>
      </c>
      <c r="O5006" t="s">
        <v>1192</v>
      </c>
      <c r="P5006" t="s">
        <v>1193</v>
      </c>
      <c r="Q5006" t="s">
        <v>42</v>
      </c>
      <c r="R5006" t="s">
        <v>199</v>
      </c>
      <c r="S5006" t="s">
        <v>3709</v>
      </c>
      <c r="T5006">
        <v>480000</v>
      </c>
    </row>
    <row r="5007" spans="1:20" x14ac:dyDescent="0.3">
      <c r="A5007" t="s">
        <v>4549</v>
      </c>
      <c r="B5007" t="str">
        <f>_xlfn.CONCAT(쿼리1[[#This Row],[주문번호]], "-", 쿼리1[[#This Row],[공정명]])</f>
        <v>20241118-900008-합지</v>
      </c>
      <c r="C5007">
        <v>1</v>
      </c>
      <c r="D5007" t="s">
        <v>60</v>
      </c>
      <c r="E5007" s="1">
        <v>45614</v>
      </c>
      <c r="F5007" s="1">
        <v>45623</v>
      </c>
      <c r="G5007" s="1">
        <v>45644</v>
      </c>
      <c r="H5007" s="1">
        <v>45656</v>
      </c>
      <c r="I5007" s="1"/>
      <c r="J5007" t="s">
        <v>101</v>
      </c>
      <c r="K5007" t="s">
        <v>32</v>
      </c>
      <c r="L5007">
        <v>120000</v>
      </c>
      <c r="M5007">
        <v>6000</v>
      </c>
      <c r="N5007">
        <v>21</v>
      </c>
      <c r="O5007" t="s">
        <v>1192</v>
      </c>
      <c r="P5007" t="s">
        <v>1193</v>
      </c>
      <c r="Q5007" t="s">
        <v>42</v>
      </c>
      <c r="R5007" t="s">
        <v>199</v>
      </c>
      <c r="S5007" t="s">
        <v>3709</v>
      </c>
      <c r="T5007">
        <v>480000</v>
      </c>
    </row>
    <row r="5008" spans="1:20" x14ac:dyDescent="0.3">
      <c r="A5008" t="s">
        <v>1175</v>
      </c>
      <c r="B5008" t="str">
        <f>_xlfn.CONCAT(쿼리1[[#This Row],[주문번호]], "-", 쿼리1[[#This Row],[공정명]])</f>
        <v>20241118-900012-합지</v>
      </c>
      <c r="C5008">
        <v>1</v>
      </c>
      <c r="D5008" t="s">
        <v>60</v>
      </c>
      <c r="E5008" s="1">
        <v>45614</v>
      </c>
      <c r="F5008" s="1">
        <v>45623</v>
      </c>
      <c r="G5008" s="1">
        <v>45625</v>
      </c>
      <c r="H5008" s="1">
        <v>45656</v>
      </c>
      <c r="I5008" s="1">
        <v>45647</v>
      </c>
      <c r="J5008" t="s">
        <v>31</v>
      </c>
      <c r="K5008" t="s">
        <v>32</v>
      </c>
      <c r="L5008">
        <v>120000</v>
      </c>
      <c r="M5008">
        <v>18000</v>
      </c>
      <c r="N5008">
        <v>2</v>
      </c>
      <c r="O5008" t="s">
        <v>91</v>
      </c>
      <c r="P5008" t="s">
        <v>683</v>
      </c>
      <c r="Q5008" t="s">
        <v>42</v>
      </c>
      <c r="R5008" t="s">
        <v>199</v>
      </c>
      <c r="S5008" t="s">
        <v>3709</v>
      </c>
      <c r="T5008">
        <v>375000</v>
      </c>
    </row>
    <row r="5009" spans="1:20" x14ac:dyDescent="0.3">
      <c r="A5009" t="s">
        <v>1175</v>
      </c>
      <c r="B5009" t="str">
        <f>_xlfn.CONCAT(쿼리1[[#This Row],[주문번호]], "-", 쿼리1[[#This Row],[공정명]])</f>
        <v>20241118-900012-합지</v>
      </c>
      <c r="C5009">
        <v>1</v>
      </c>
      <c r="D5009" t="s">
        <v>60</v>
      </c>
      <c r="E5009" s="1">
        <v>45614</v>
      </c>
      <c r="F5009" s="1">
        <v>45623</v>
      </c>
      <c r="G5009" s="1">
        <v>45626</v>
      </c>
      <c r="H5009" s="1">
        <v>45656</v>
      </c>
      <c r="I5009" s="1">
        <v>45647</v>
      </c>
      <c r="J5009" t="s">
        <v>31</v>
      </c>
      <c r="K5009" t="s">
        <v>32</v>
      </c>
      <c r="L5009">
        <v>120000</v>
      </c>
      <c r="M5009">
        <v>30000</v>
      </c>
      <c r="N5009">
        <v>3</v>
      </c>
      <c r="O5009" t="s">
        <v>91</v>
      </c>
      <c r="P5009" t="s">
        <v>683</v>
      </c>
      <c r="Q5009" t="s">
        <v>42</v>
      </c>
      <c r="R5009" t="s">
        <v>199</v>
      </c>
      <c r="S5009" t="s">
        <v>3709</v>
      </c>
      <c r="T5009">
        <v>375000</v>
      </c>
    </row>
    <row r="5010" spans="1:20" x14ac:dyDescent="0.3">
      <c r="A5010" t="s">
        <v>4536</v>
      </c>
      <c r="B5010" t="str">
        <f>_xlfn.CONCAT(쿼리1[[#This Row],[주문번호]], "-", 쿼리1[[#This Row],[공정명]])</f>
        <v>20241216-900002-합지</v>
      </c>
      <c r="C5010">
        <v>1</v>
      </c>
      <c r="D5010" t="s">
        <v>60</v>
      </c>
      <c r="E5010" s="1">
        <v>45642</v>
      </c>
      <c r="F5010" s="1">
        <v>45651</v>
      </c>
      <c r="G5010" s="1"/>
      <c r="H5010" s="1">
        <v>45656</v>
      </c>
      <c r="I5010" s="1"/>
      <c r="J5010" t="s">
        <v>21</v>
      </c>
      <c r="K5010" t="s">
        <v>22</v>
      </c>
      <c r="L5010">
        <v>36000</v>
      </c>
      <c r="O5010" t="s">
        <v>91</v>
      </c>
      <c r="P5010" t="s">
        <v>686</v>
      </c>
      <c r="Q5010" t="s">
        <v>42</v>
      </c>
      <c r="R5010" t="s">
        <v>199</v>
      </c>
      <c r="S5010" t="s">
        <v>3709</v>
      </c>
      <c r="T5010">
        <v>480000</v>
      </c>
    </row>
    <row r="5011" spans="1:20" x14ac:dyDescent="0.3">
      <c r="A5011" t="s">
        <v>4537</v>
      </c>
      <c r="B5011" t="str">
        <f>_xlfn.CONCAT(쿼리1[[#This Row],[주문번호]], "-", 쿼리1[[#This Row],[공정명]])</f>
        <v>20241118-900009-합지</v>
      </c>
      <c r="C5011">
        <v>1</v>
      </c>
      <c r="D5011" t="s">
        <v>60</v>
      </c>
      <c r="E5011" s="1">
        <v>45614</v>
      </c>
      <c r="F5011" s="1">
        <v>45623</v>
      </c>
      <c r="G5011" s="1">
        <v>45625</v>
      </c>
      <c r="H5011" s="1">
        <v>45656</v>
      </c>
      <c r="I5011" s="1">
        <v>45625</v>
      </c>
      <c r="J5011" t="s">
        <v>31</v>
      </c>
      <c r="K5011" t="s">
        <v>32</v>
      </c>
      <c r="L5011">
        <v>36000</v>
      </c>
      <c r="M5011">
        <v>36000</v>
      </c>
      <c r="N5011">
        <v>2</v>
      </c>
      <c r="O5011" t="s">
        <v>91</v>
      </c>
      <c r="P5011" t="s">
        <v>198</v>
      </c>
      <c r="Q5011" t="s">
        <v>42</v>
      </c>
      <c r="R5011" t="s">
        <v>199</v>
      </c>
      <c r="S5011" t="s">
        <v>3709</v>
      </c>
      <c r="T5011">
        <v>144000</v>
      </c>
    </row>
    <row r="5012" spans="1:20" x14ac:dyDescent="0.3">
      <c r="A5012" t="s">
        <v>4543</v>
      </c>
      <c r="B5012" t="str">
        <f>_xlfn.CONCAT(쿼리1[[#This Row],[주문번호]], "-", 쿼리1[[#This Row],[공정명]])</f>
        <v>20241025-900004-합지</v>
      </c>
      <c r="C5012">
        <v>1</v>
      </c>
      <c r="D5012" t="s">
        <v>60</v>
      </c>
      <c r="E5012" s="1">
        <v>45590</v>
      </c>
      <c r="F5012" s="1">
        <v>45601</v>
      </c>
      <c r="G5012" s="1">
        <v>45607</v>
      </c>
      <c r="H5012" s="1">
        <v>45656</v>
      </c>
      <c r="I5012" s="1">
        <v>45649</v>
      </c>
      <c r="J5012" t="s">
        <v>31</v>
      </c>
      <c r="K5012" t="s">
        <v>32</v>
      </c>
      <c r="L5012">
        <v>72000</v>
      </c>
      <c r="M5012">
        <v>72000</v>
      </c>
      <c r="N5012">
        <v>6</v>
      </c>
      <c r="O5012" t="s">
        <v>91</v>
      </c>
      <c r="P5012" t="s">
        <v>666</v>
      </c>
      <c r="Q5012" t="s">
        <v>42</v>
      </c>
      <c r="R5012" t="s">
        <v>199</v>
      </c>
      <c r="S5012" t="s">
        <v>3709</v>
      </c>
      <c r="T5012">
        <v>400000</v>
      </c>
    </row>
    <row r="5013" spans="1:20" x14ac:dyDescent="0.3">
      <c r="A5013" t="s">
        <v>1860</v>
      </c>
      <c r="B5013" t="str">
        <f>_xlfn.CONCAT(쿼리1[[#This Row],[주문번호]], "-", 쿼리1[[#This Row],[공정명]])</f>
        <v>20241029-1000158739-인쇄</v>
      </c>
      <c r="C5013">
        <v>2</v>
      </c>
      <c r="D5013" t="s">
        <v>328</v>
      </c>
      <c r="E5013" s="1">
        <v>45594</v>
      </c>
      <c r="F5013" s="1">
        <v>45600</v>
      </c>
      <c r="G5013" s="1">
        <v>45617</v>
      </c>
      <c r="H5013" s="1">
        <v>45656</v>
      </c>
      <c r="I5013" s="1">
        <v>45621</v>
      </c>
      <c r="J5013" t="s">
        <v>31</v>
      </c>
      <c r="K5013" t="s">
        <v>32</v>
      </c>
      <c r="L5013">
        <v>6000</v>
      </c>
      <c r="M5013">
        <v>6000</v>
      </c>
      <c r="N5013">
        <v>17</v>
      </c>
      <c r="O5013" t="s">
        <v>1857</v>
      </c>
      <c r="P5013" t="s">
        <v>1861</v>
      </c>
      <c r="Q5013" t="s">
        <v>1862</v>
      </c>
      <c r="R5013" t="s">
        <v>1459</v>
      </c>
      <c r="S5013" t="s">
        <v>5041</v>
      </c>
      <c r="T5013">
        <v>21818</v>
      </c>
    </row>
    <row r="5014" spans="1:20" x14ac:dyDescent="0.3">
      <c r="A5014" t="s">
        <v>2559</v>
      </c>
      <c r="B5014" t="str">
        <f>_xlfn.CONCAT(쿼리1[[#This Row],[주문번호]], "-", 쿼리1[[#This Row],[공정명]])</f>
        <v>20241204-1000169920-인쇄</v>
      </c>
      <c r="C5014">
        <v>2</v>
      </c>
      <c r="D5014" t="s">
        <v>328</v>
      </c>
      <c r="E5014" s="1">
        <v>45630</v>
      </c>
      <c r="F5014" s="1">
        <v>45636</v>
      </c>
      <c r="G5014" s="1">
        <v>45638</v>
      </c>
      <c r="H5014" s="1">
        <v>45656</v>
      </c>
      <c r="I5014" s="1">
        <v>45644</v>
      </c>
      <c r="J5014" t="s">
        <v>31</v>
      </c>
      <c r="K5014" t="s">
        <v>32</v>
      </c>
      <c r="L5014">
        <v>6000</v>
      </c>
      <c r="M5014">
        <v>6000</v>
      </c>
      <c r="N5014">
        <v>2</v>
      </c>
      <c r="O5014" t="s">
        <v>693</v>
      </c>
      <c r="P5014" t="s">
        <v>2116</v>
      </c>
      <c r="Q5014" t="s">
        <v>2560</v>
      </c>
      <c r="R5014" t="s">
        <v>539</v>
      </c>
      <c r="S5014" t="s">
        <v>5041</v>
      </c>
      <c r="T5014">
        <v>30769</v>
      </c>
    </row>
    <row r="5015" spans="1:20" x14ac:dyDescent="0.3">
      <c r="A5015" t="s">
        <v>554</v>
      </c>
      <c r="B5015" t="str">
        <f>_xlfn.CONCAT(쿼리1[[#This Row],[주문번호]], "-", 쿼리1[[#This Row],[공정명]])</f>
        <v>20241224-1420P0058-인쇄</v>
      </c>
      <c r="C5015">
        <v>2</v>
      </c>
      <c r="D5015" t="s">
        <v>328</v>
      </c>
      <c r="E5015" s="1">
        <v>45650</v>
      </c>
      <c r="F5015" s="1">
        <v>45656</v>
      </c>
      <c r="G5015" s="1"/>
      <c r="H5015" s="1">
        <v>45656</v>
      </c>
      <c r="I5015" s="1"/>
      <c r="J5015" t="s">
        <v>21</v>
      </c>
      <c r="K5015" t="s">
        <v>282</v>
      </c>
      <c r="L5015">
        <v>12000</v>
      </c>
      <c r="O5015" t="s">
        <v>555</v>
      </c>
      <c r="P5015" t="s">
        <v>556</v>
      </c>
      <c r="Q5015" t="s">
        <v>557</v>
      </c>
      <c r="R5015" t="s">
        <v>64</v>
      </c>
      <c r="S5015" t="s">
        <v>5041</v>
      </c>
      <c r="T5015">
        <v>32432</v>
      </c>
    </row>
    <row r="5016" spans="1:20" x14ac:dyDescent="0.3">
      <c r="A5016" t="s">
        <v>1963</v>
      </c>
      <c r="B5016" t="str">
        <f>_xlfn.CONCAT(쿼리1[[#This Row],[주문번호]], "-", 쿼리1[[#This Row],[공정명]])</f>
        <v>20241219-1000160832-인쇄</v>
      </c>
      <c r="C5016">
        <v>2</v>
      </c>
      <c r="D5016" t="s">
        <v>328</v>
      </c>
      <c r="E5016" s="1">
        <v>45645</v>
      </c>
      <c r="F5016" s="1">
        <v>45651</v>
      </c>
      <c r="G5016" s="1">
        <v>45652</v>
      </c>
      <c r="H5016" s="1">
        <v>45656</v>
      </c>
      <c r="I5016" s="1">
        <v>45652</v>
      </c>
      <c r="J5016" t="s">
        <v>31</v>
      </c>
      <c r="K5016" t="s">
        <v>32</v>
      </c>
      <c r="L5016">
        <v>6000</v>
      </c>
      <c r="M5016">
        <v>6000</v>
      </c>
      <c r="N5016">
        <v>1</v>
      </c>
      <c r="O5016" t="s">
        <v>1964</v>
      </c>
      <c r="P5016" t="s">
        <v>1965</v>
      </c>
      <c r="Q5016" t="s">
        <v>1966</v>
      </c>
      <c r="R5016" t="s">
        <v>64</v>
      </c>
      <c r="S5016" t="s">
        <v>5041</v>
      </c>
      <c r="T5016">
        <v>12</v>
      </c>
    </row>
    <row r="5017" spans="1:20" x14ac:dyDescent="0.3">
      <c r="A5017" t="s">
        <v>562</v>
      </c>
      <c r="B5017" t="str">
        <f>_xlfn.CONCAT(쿼리1[[#This Row],[주문번호]], "-", 쿼리1[[#This Row],[공정명]])</f>
        <v>20241022-1420P0058-인쇄</v>
      </c>
      <c r="C5017">
        <v>2</v>
      </c>
      <c r="D5017" t="s">
        <v>328</v>
      </c>
      <c r="E5017" s="1">
        <v>45587</v>
      </c>
      <c r="F5017" s="1">
        <v>45593</v>
      </c>
      <c r="G5017" s="1">
        <v>45588</v>
      </c>
      <c r="H5017" s="1">
        <v>45656</v>
      </c>
      <c r="I5017" s="1">
        <v>45603</v>
      </c>
      <c r="J5017" t="s">
        <v>31</v>
      </c>
      <c r="K5017" t="s">
        <v>39</v>
      </c>
      <c r="L5017">
        <v>12000</v>
      </c>
      <c r="M5017">
        <v>12000</v>
      </c>
      <c r="N5017">
        <v>-5</v>
      </c>
      <c r="O5017" t="s">
        <v>555</v>
      </c>
      <c r="P5017" t="s">
        <v>556</v>
      </c>
      <c r="Q5017" t="s">
        <v>557</v>
      </c>
      <c r="R5017" t="s">
        <v>64</v>
      </c>
      <c r="S5017" t="s">
        <v>5041</v>
      </c>
      <c r="T5017">
        <v>32432</v>
      </c>
    </row>
    <row r="5018" spans="1:20" x14ac:dyDescent="0.3">
      <c r="A5018" t="s">
        <v>3877</v>
      </c>
      <c r="B5018" t="str">
        <f>_xlfn.CONCAT(쿼리1[[#This Row],[주문번호]], "-", 쿼리1[[#This Row],[공정명]])</f>
        <v>20241022-1419P0078-인쇄</v>
      </c>
      <c r="C5018">
        <v>1</v>
      </c>
      <c r="D5018" t="s">
        <v>328</v>
      </c>
      <c r="E5018" s="1">
        <v>45587</v>
      </c>
      <c r="F5018" s="1">
        <v>45593</v>
      </c>
      <c r="G5018" s="1">
        <v>45588</v>
      </c>
      <c r="H5018" s="1">
        <v>45656</v>
      </c>
      <c r="I5018" s="1">
        <v>45621</v>
      </c>
      <c r="J5018" t="s">
        <v>31</v>
      </c>
      <c r="K5018" t="s">
        <v>39</v>
      </c>
      <c r="L5018">
        <v>12000</v>
      </c>
      <c r="M5018">
        <v>12000</v>
      </c>
      <c r="N5018">
        <v>-5</v>
      </c>
      <c r="O5018" t="s">
        <v>61</v>
      </c>
      <c r="P5018" t="s">
        <v>62</v>
      </c>
      <c r="Q5018" t="s">
        <v>63</v>
      </c>
      <c r="R5018" t="s">
        <v>64</v>
      </c>
      <c r="S5018" t="s">
        <v>5041</v>
      </c>
      <c r="T5018">
        <v>24</v>
      </c>
    </row>
    <row r="5019" spans="1:20" x14ac:dyDescent="0.3">
      <c r="A5019" t="s">
        <v>3878</v>
      </c>
      <c r="B5019" t="str">
        <f>_xlfn.CONCAT(쿼리1[[#This Row],[주문번호]], "-", 쿼리1[[#This Row],[공정명]])</f>
        <v>20241219-1000148123-인쇄</v>
      </c>
      <c r="C5019">
        <v>2</v>
      </c>
      <c r="D5019" t="s">
        <v>328</v>
      </c>
      <c r="E5019" s="1">
        <v>45645</v>
      </c>
      <c r="F5019" s="1">
        <v>45651</v>
      </c>
      <c r="G5019" s="1">
        <v>45652</v>
      </c>
      <c r="H5019" s="1">
        <v>45656</v>
      </c>
      <c r="I5019" s="1">
        <v>45652</v>
      </c>
      <c r="J5019" t="s">
        <v>31</v>
      </c>
      <c r="K5019" t="s">
        <v>32</v>
      </c>
      <c r="L5019">
        <v>6000</v>
      </c>
      <c r="M5019">
        <v>6000</v>
      </c>
      <c r="N5019">
        <v>1</v>
      </c>
      <c r="O5019" t="s">
        <v>1964</v>
      </c>
      <c r="P5019" t="s">
        <v>1965</v>
      </c>
      <c r="Q5019" t="s">
        <v>3879</v>
      </c>
      <c r="R5019" t="s">
        <v>64</v>
      </c>
      <c r="S5019" t="s">
        <v>5041</v>
      </c>
      <c r="T5019">
        <v>12</v>
      </c>
    </row>
    <row r="5020" spans="1:20" x14ac:dyDescent="0.3">
      <c r="A5020" t="s">
        <v>567</v>
      </c>
      <c r="B5020" t="str">
        <f>_xlfn.CONCAT(쿼리1[[#This Row],[주문번호]], "-", 쿼리1[[#This Row],[공정명]])</f>
        <v>20241022-1420P0057-인쇄</v>
      </c>
      <c r="C5020">
        <v>2</v>
      </c>
      <c r="D5020" t="s">
        <v>328</v>
      </c>
      <c r="E5020" s="1">
        <v>45587</v>
      </c>
      <c r="F5020" s="1">
        <v>45593</v>
      </c>
      <c r="G5020" s="1">
        <v>45617</v>
      </c>
      <c r="H5020" s="1">
        <v>45656</v>
      </c>
      <c r="I5020" s="1">
        <v>45617</v>
      </c>
      <c r="J5020" t="s">
        <v>31</v>
      </c>
      <c r="K5020" t="s">
        <v>32</v>
      </c>
      <c r="L5020">
        <v>12000</v>
      </c>
      <c r="M5020">
        <v>12000</v>
      </c>
      <c r="N5020">
        <v>24</v>
      </c>
      <c r="O5020" t="s">
        <v>555</v>
      </c>
      <c r="P5020" t="s">
        <v>556</v>
      </c>
      <c r="Q5020" t="s">
        <v>568</v>
      </c>
      <c r="R5020" t="s">
        <v>64</v>
      </c>
      <c r="S5020" t="s">
        <v>5041</v>
      </c>
      <c r="T5020">
        <v>32432</v>
      </c>
    </row>
    <row r="5021" spans="1:20" x14ac:dyDescent="0.3">
      <c r="A5021" t="s">
        <v>945</v>
      </c>
      <c r="B5021" t="str">
        <f>_xlfn.CONCAT(쿼리1[[#This Row],[주문번호]], "-", 쿼리1[[#This Row],[공정명]])</f>
        <v>20241224-1420P0057-인쇄</v>
      </c>
      <c r="C5021">
        <v>2</v>
      </c>
      <c r="D5021" t="s">
        <v>328</v>
      </c>
      <c r="E5021" s="1">
        <v>45650</v>
      </c>
      <c r="F5021" s="1">
        <v>45656</v>
      </c>
      <c r="G5021" s="1"/>
      <c r="H5021" s="1">
        <v>45656</v>
      </c>
      <c r="I5021" s="1"/>
      <c r="J5021" t="s">
        <v>21</v>
      </c>
      <c r="K5021" t="s">
        <v>282</v>
      </c>
      <c r="L5021">
        <v>12000</v>
      </c>
      <c r="O5021" t="s">
        <v>555</v>
      </c>
      <c r="P5021" t="s">
        <v>556</v>
      </c>
      <c r="Q5021" t="s">
        <v>568</v>
      </c>
      <c r="R5021" t="s">
        <v>64</v>
      </c>
      <c r="S5021" t="s">
        <v>5041</v>
      </c>
      <c r="T5021">
        <v>32432</v>
      </c>
    </row>
    <row r="5022" spans="1:20" x14ac:dyDescent="0.3">
      <c r="A5022" t="s">
        <v>4974</v>
      </c>
      <c r="B5022" t="str">
        <f>_xlfn.CONCAT(쿼리1[[#This Row],[주문번호]], "-", 쿼리1[[#This Row],[공정명]])</f>
        <v>20240902-1000142163-인쇄</v>
      </c>
      <c r="C5022">
        <v>2</v>
      </c>
      <c r="D5022" t="s">
        <v>328</v>
      </c>
      <c r="E5022" s="1">
        <v>45537</v>
      </c>
      <c r="F5022" s="1">
        <v>45541</v>
      </c>
      <c r="G5022" s="1">
        <v>45540</v>
      </c>
      <c r="H5022" s="1">
        <v>45656</v>
      </c>
      <c r="I5022" s="1">
        <v>45541</v>
      </c>
      <c r="J5022" t="s">
        <v>31</v>
      </c>
      <c r="K5022" t="s">
        <v>39</v>
      </c>
      <c r="L5022">
        <v>6000</v>
      </c>
      <c r="M5022">
        <v>6000</v>
      </c>
      <c r="N5022">
        <v>-1</v>
      </c>
      <c r="O5022" t="s">
        <v>3920</v>
      </c>
      <c r="P5022" t="s">
        <v>3940</v>
      </c>
      <c r="Q5022" t="s">
        <v>3941</v>
      </c>
      <c r="R5022" t="s">
        <v>3938</v>
      </c>
      <c r="S5022" t="s">
        <v>5041</v>
      </c>
      <c r="T5022">
        <v>12</v>
      </c>
    </row>
    <row r="5023" spans="1:20" x14ac:dyDescent="0.3">
      <c r="A5023" t="s">
        <v>4813</v>
      </c>
      <c r="B5023" t="str">
        <f>_xlfn.CONCAT(쿼리1[[#This Row],[주문번호]], "-", 쿼리1[[#This Row],[공정명]])</f>
        <v>20240909-1000160961-인쇄</v>
      </c>
      <c r="C5023">
        <v>2</v>
      </c>
      <c r="D5023" t="s">
        <v>328</v>
      </c>
      <c r="E5023" s="1">
        <v>45544</v>
      </c>
      <c r="F5023" s="1">
        <v>45548</v>
      </c>
      <c r="G5023" s="1">
        <v>45547</v>
      </c>
      <c r="H5023" s="1">
        <v>45656</v>
      </c>
      <c r="I5023" s="1">
        <v>45547</v>
      </c>
      <c r="J5023" t="s">
        <v>31</v>
      </c>
      <c r="K5023" t="s">
        <v>39</v>
      </c>
      <c r="L5023">
        <v>6000</v>
      </c>
      <c r="M5023">
        <v>6000</v>
      </c>
      <c r="N5023">
        <v>-1</v>
      </c>
      <c r="O5023" t="s">
        <v>536</v>
      </c>
      <c r="P5023" t="s">
        <v>4814</v>
      </c>
      <c r="Q5023" t="s">
        <v>4815</v>
      </c>
      <c r="R5023" t="s">
        <v>3938</v>
      </c>
      <c r="S5023" t="s">
        <v>5041</v>
      </c>
      <c r="T5023">
        <v>12</v>
      </c>
    </row>
    <row r="5024" spans="1:20" x14ac:dyDescent="0.3">
      <c r="A5024" t="s">
        <v>4975</v>
      </c>
      <c r="B5024" t="str">
        <f>_xlfn.CONCAT(쿼리1[[#This Row],[주문번호]], "-", 쿼리1[[#This Row],[공정명]])</f>
        <v>20241004-1000169242-인쇄</v>
      </c>
      <c r="C5024">
        <v>2</v>
      </c>
      <c r="D5024" t="s">
        <v>328</v>
      </c>
      <c r="E5024" s="1">
        <v>45569</v>
      </c>
      <c r="F5024" s="1">
        <v>45575</v>
      </c>
      <c r="G5024" s="1">
        <v>45617</v>
      </c>
      <c r="H5024" s="1">
        <v>45656</v>
      </c>
      <c r="I5024" s="1">
        <v>45617</v>
      </c>
      <c r="J5024" t="s">
        <v>31</v>
      </c>
      <c r="K5024" t="s">
        <v>32</v>
      </c>
      <c r="L5024">
        <v>6000</v>
      </c>
      <c r="M5024">
        <v>6000</v>
      </c>
      <c r="N5024">
        <v>42</v>
      </c>
      <c r="O5024" t="s">
        <v>536</v>
      </c>
      <c r="P5024" t="s">
        <v>4287</v>
      </c>
      <c r="Q5024" t="s">
        <v>4976</v>
      </c>
      <c r="R5024" t="s">
        <v>3938</v>
      </c>
      <c r="S5024" t="s">
        <v>5041</v>
      </c>
      <c r="T5024">
        <v>12</v>
      </c>
    </row>
    <row r="5025" spans="1:20" x14ac:dyDescent="0.3">
      <c r="A5025" t="s">
        <v>4975</v>
      </c>
      <c r="B5025" t="str">
        <f>_xlfn.CONCAT(쿼리1[[#This Row],[주문번호]], "-", 쿼리1[[#This Row],[공정명]])</f>
        <v>20241004-1000169242-인쇄</v>
      </c>
      <c r="C5025">
        <v>2</v>
      </c>
      <c r="D5025" t="s">
        <v>328</v>
      </c>
      <c r="E5025" s="1">
        <v>45569</v>
      </c>
      <c r="F5025" s="1">
        <v>45575</v>
      </c>
      <c r="G5025" s="1">
        <v>45575</v>
      </c>
      <c r="H5025" s="1">
        <v>45656</v>
      </c>
      <c r="I5025" s="1">
        <v>45617</v>
      </c>
      <c r="J5025" t="s">
        <v>31</v>
      </c>
      <c r="K5025" t="s">
        <v>39</v>
      </c>
      <c r="L5025">
        <v>6000</v>
      </c>
      <c r="M5025">
        <v>6000</v>
      </c>
      <c r="N5025">
        <v>0</v>
      </c>
      <c r="O5025" t="s">
        <v>536</v>
      </c>
      <c r="P5025" t="s">
        <v>4287</v>
      </c>
      <c r="Q5025" t="s">
        <v>4976</v>
      </c>
      <c r="R5025" t="s">
        <v>3938</v>
      </c>
      <c r="S5025" t="s">
        <v>5041</v>
      </c>
      <c r="T5025">
        <v>12</v>
      </c>
    </row>
    <row r="5026" spans="1:20" x14ac:dyDescent="0.3">
      <c r="A5026" t="s">
        <v>4847</v>
      </c>
      <c r="B5026" t="str">
        <f>_xlfn.CONCAT(쿼리1[[#This Row],[주문번호]], "-", 쿼리1[[#This Row],[공정명]])</f>
        <v>20240903-1000160961-인쇄</v>
      </c>
      <c r="C5026">
        <v>2</v>
      </c>
      <c r="D5026" t="s">
        <v>328</v>
      </c>
      <c r="E5026" s="1">
        <v>45538</v>
      </c>
      <c r="F5026" s="1">
        <v>45544</v>
      </c>
      <c r="G5026" s="1">
        <v>45540</v>
      </c>
      <c r="H5026" s="1">
        <v>45656</v>
      </c>
      <c r="I5026" s="1">
        <v>45541</v>
      </c>
      <c r="J5026" t="s">
        <v>31</v>
      </c>
      <c r="K5026" t="s">
        <v>39</v>
      </c>
      <c r="L5026">
        <v>6000</v>
      </c>
      <c r="M5026">
        <v>6000</v>
      </c>
      <c r="N5026">
        <v>-4</v>
      </c>
      <c r="O5026" t="s">
        <v>536</v>
      </c>
      <c r="P5026" t="s">
        <v>4814</v>
      </c>
      <c r="Q5026" t="s">
        <v>4815</v>
      </c>
      <c r="R5026" t="s">
        <v>3938</v>
      </c>
      <c r="S5026" t="s">
        <v>5041</v>
      </c>
      <c r="T5026">
        <v>12</v>
      </c>
    </row>
    <row r="5027" spans="1:20" x14ac:dyDescent="0.3">
      <c r="A5027" t="s">
        <v>3979</v>
      </c>
      <c r="B5027" t="str">
        <f>_xlfn.CONCAT(쿼리1[[#This Row],[주문번호]], "-", 쿼리1[[#This Row],[공정명]])</f>
        <v>20241218-1418P0068-합지</v>
      </c>
      <c r="C5027">
        <v>3</v>
      </c>
      <c r="D5027" t="s">
        <v>60</v>
      </c>
      <c r="E5027" s="1">
        <v>45644</v>
      </c>
      <c r="F5027" s="1">
        <v>45653</v>
      </c>
      <c r="G5027" s="1"/>
      <c r="H5027" s="1">
        <v>45656</v>
      </c>
      <c r="I5027" s="1">
        <v>45652</v>
      </c>
      <c r="J5027" t="s">
        <v>21</v>
      </c>
      <c r="K5027" t="s">
        <v>22</v>
      </c>
      <c r="L5027">
        <v>6000</v>
      </c>
      <c r="O5027" t="s">
        <v>3973</v>
      </c>
      <c r="P5027" t="s">
        <v>3974</v>
      </c>
      <c r="Q5027" t="s">
        <v>3980</v>
      </c>
      <c r="R5027" t="s">
        <v>3976</v>
      </c>
      <c r="S5027" t="s">
        <v>1967</v>
      </c>
      <c r="T5027">
        <v>22222</v>
      </c>
    </row>
    <row r="5028" spans="1:20" x14ac:dyDescent="0.3">
      <c r="A5028" t="s">
        <v>5042</v>
      </c>
      <c r="B5028" t="str">
        <f>_xlfn.CONCAT(쿼리1[[#This Row],[주문번호]], "-", 쿼리1[[#This Row],[공정명]])</f>
        <v>20241226-1419P0021-합지</v>
      </c>
      <c r="C5028">
        <v>3</v>
      </c>
      <c r="D5028" t="s">
        <v>60</v>
      </c>
      <c r="E5028" s="1">
        <v>45652</v>
      </c>
      <c r="F5028" s="1">
        <v>45659</v>
      </c>
      <c r="G5028" s="1"/>
      <c r="H5028" s="1">
        <v>45656</v>
      </c>
      <c r="I5028" s="1"/>
      <c r="J5028" t="s">
        <v>21</v>
      </c>
      <c r="K5028" t="s">
        <v>282</v>
      </c>
      <c r="L5028">
        <v>6000</v>
      </c>
      <c r="O5028" t="s">
        <v>5016</v>
      </c>
      <c r="P5028" t="s">
        <v>5043</v>
      </c>
      <c r="Q5028" t="s">
        <v>5044</v>
      </c>
      <c r="R5028" t="s">
        <v>3976</v>
      </c>
      <c r="S5028" t="s">
        <v>1967</v>
      </c>
      <c r="T5028">
        <v>6</v>
      </c>
    </row>
    <row r="5029" spans="1:20" x14ac:dyDescent="0.3">
      <c r="A5029" t="s">
        <v>3981</v>
      </c>
      <c r="B5029" t="str">
        <f>_xlfn.CONCAT(쿼리1[[#This Row],[주문번호]], "-", 쿼리1[[#This Row],[공정명]])</f>
        <v>20241018-1420P0064-합지</v>
      </c>
      <c r="C5029">
        <v>3</v>
      </c>
      <c r="D5029" t="s">
        <v>60</v>
      </c>
      <c r="E5029" s="1">
        <v>45583</v>
      </c>
      <c r="F5029" s="1">
        <v>45594</v>
      </c>
      <c r="G5029" s="1">
        <v>45607</v>
      </c>
      <c r="H5029" s="1">
        <v>45656</v>
      </c>
      <c r="I5029" s="1">
        <v>45621</v>
      </c>
      <c r="J5029" t="s">
        <v>31</v>
      </c>
      <c r="K5029" t="s">
        <v>32</v>
      </c>
      <c r="L5029">
        <v>6000</v>
      </c>
      <c r="M5029">
        <v>6000</v>
      </c>
      <c r="N5029">
        <v>13</v>
      </c>
      <c r="O5029" t="s">
        <v>3973</v>
      </c>
      <c r="P5029" t="s">
        <v>3974</v>
      </c>
      <c r="Q5029" t="s">
        <v>3982</v>
      </c>
      <c r="R5029" t="s">
        <v>3976</v>
      </c>
      <c r="S5029" t="s">
        <v>1967</v>
      </c>
      <c r="T5029">
        <v>22222</v>
      </c>
    </row>
    <row r="5030" spans="1:20" x14ac:dyDescent="0.3">
      <c r="A5030" t="s">
        <v>3981</v>
      </c>
      <c r="B5030" t="str">
        <f>_xlfn.CONCAT(쿼리1[[#This Row],[주문번호]], "-", 쿼리1[[#This Row],[공정명]])</f>
        <v>20241018-1420P0064-합지</v>
      </c>
      <c r="C5030">
        <v>3</v>
      </c>
      <c r="D5030" t="s">
        <v>60</v>
      </c>
      <c r="E5030" s="1">
        <v>45583</v>
      </c>
      <c r="F5030" s="1">
        <v>45594</v>
      </c>
      <c r="G5030" s="1">
        <v>45621</v>
      </c>
      <c r="H5030" s="1">
        <v>45656</v>
      </c>
      <c r="I5030" s="1">
        <v>45621</v>
      </c>
      <c r="J5030" t="s">
        <v>31</v>
      </c>
      <c r="K5030" t="s">
        <v>32</v>
      </c>
      <c r="L5030">
        <v>6000</v>
      </c>
      <c r="M5030">
        <v>0</v>
      </c>
      <c r="N5030">
        <v>27</v>
      </c>
      <c r="O5030" t="s">
        <v>3973</v>
      </c>
      <c r="P5030" t="s">
        <v>3974</v>
      </c>
      <c r="Q5030" t="s">
        <v>3982</v>
      </c>
      <c r="R5030" t="s">
        <v>3976</v>
      </c>
      <c r="S5030" t="s">
        <v>1967</v>
      </c>
      <c r="T5030">
        <v>22222</v>
      </c>
    </row>
    <row r="5031" spans="1:20" x14ac:dyDescent="0.3">
      <c r="A5031" t="s">
        <v>3983</v>
      </c>
      <c r="B5031" t="str">
        <f>_xlfn.CONCAT(쿼리1[[#This Row],[주문번호]], "-", 쿼리1[[#This Row],[공정명]])</f>
        <v>20241018-1420P0065-합지</v>
      </c>
      <c r="C5031">
        <v>3</v>
      </c>
      <c r="D5031" t="s">
        <v>60</v>
      </c>
      <c r="E5031" s="1">
        <v>45583</v>
      </c>
      <c r="F5031" s="1">
        <v>45594</v>
      </c>
      <c r="G5031" s="1">
        <v>45607</v>
      </c>
      <c r="H5031" s="1">
        <v>45656</v>
      </c>
      <c r="I5031" s="1">
        <v>45621</v>
      </c>
      <c r="J5031" t="s">
        <v>31</v>
      </c>
      <c r="K5031" t="s">
        <v>32</v>
      </c>
      <c r="L5031">
        <v>6000</v>
      </c>
      <c r="M5031">
        <v>6000</v>
      </c>
      <c r="N5031">
        <v>13</v>
      </c>
      <c r="O5031" t="s">
        <v>3973</v>
      </c>
      <c r="P5031" t="s">
        <v>3974</v>
      </c>
      <c r="Q5031" t="s">
        <v>3975</v>
      </c>
      <c r="R5031" t="s">
        <v>3976</v>
      </c>
      <c r="S5031" t="s">
        <v>1967</v>
      </c>
      <c r="T5031">
        <v>22222</v>
      </c>
    </row>
    <row r="5032" spans="1:20" x14ac:dyDescent="0.3">
      <c r="A5032" t="s">
        <v>3983</v>
      </c>
      <c r="B5032" t="str">
        <f>_xlfn.CONCAT(쿼리1[[#This Row],[주문번호]], "-", 쿼리1[[#This Row],[공정명]])</f>
        <v>20241018-1420P0065-합지</v>
      </c>
      <c r="C5032">
        <v>3</v>
      </c>
      <c r="D5032" t="s">
        <v>60</v>
      </c>
      <c r="E5032" s="1">
        <v>45583</v>
      </c>
      <c r="F5032" s="1">
        <v>45594</v>
      </c>
      <c r="G5032" s="1">
        <v>45621</v>
      </c>
      <c r="H5032" s="1">
        <v>45656</v>
      </c>
      <c r="I5032" s="1">
        <v>45621</v>
      </c>
      <c r="J5032" t="s">
        <v>31</v>
      </c>
      <c r="K5032" t="s">
        <v>32</v>
      </c>
      <c r="L5032">
        <v>6000</v>
      </c>
      <c r="M5032">
        <v>0</v>
      </c>
      <c r="N5032">
        <v>27</v>
      </c>
      <c r="O5032" t="s">
        <v>3973</v>
      </c>
      <c r="P5032" t="s">
        <v>3974</v>
      </c>
      <c r="Q5032" t="s">
        <v>3975</v>
      </c>
      <c r="R5032" t="s">
        <v>3976</v>
      </c>
      <c r="S5032" t="s">
        <v>1967</v>
      </c>
      <c r="T5032">
        <v>22222</v>
      </c>
    </row>
    <row r="5033" spans="1:20" x14ac:dyDescent="0.3">
      <c r="A5033" t="s">
        <v>3984</v>
      </c>
      <c r="B5033" t="str">
        <f>_xlfn.CONCAT(쿼리1[[#This Row],[주문번호]], "-", 쿼리1[[#This Row],[공정명]])</f>
        <v>20241227-1116P0150-합지</v>
      </c>
      <c r="C5033">
        <v>3</v>
      </c>
      <c r="D5033" t="s">
        <v>60</v>
      </c>
      <c r="E5033" s="1">
        <v>45653</v>
      </c>
      <c r="F5033" s="1">
        <v>45664</v>
      </c>
      <c r="G5033" s="1"/>
      <c r="H5033" s="1">
        <v>45656</v>
      </c>
      <c r="I5033" s="1"/>
      <c r="J5033" t="s">
        <v>21</v>
      </c>
      <c r="K5033" t="s">
        <v>282</v>
      </c>
      <c r="L5033">
        <v>18000</v>
      </c>
      <c r="O5033" t="s">
        <v>3985</v>
      </c>
      <c r="P5033" t="s">
        <v>3986</v>
      </c>
      <c r="Q5033" t="s">
        <v>3987</v>
      </c>
      <c r="R5033" t="s">
        <v>2638</v>
      </c>
      <c r="S5033" t="s">
        <v>1967</v>
      </c>
      <c r="T5033">
        <v>105882</v>
      </c>
    </row>
    <row r="5034" spans="1:20" x14ac:dyDescent="0.3">
      <c r="A5034" t="s">
        <v>3984</v>
      </c>
      <c r="B5034" t="str">
        <f>_xlfn.CONCAT(쿼리1[[#This Row],[주문번호]], "-", 쿼리1[[#This Row],[공정명]])</f>
        <v>20241227-1116P0150-분단</v>
      </c>
      <c r="C5034">
        <v>4</v>
      </c>
      <c r="D5034" t="s">
        <v>196</v>
      </c>
      <c r="E5034" s="1">
        <v>45653</v>
      </c>
      <c r="F5034" s="1">
        <v>45665</v>
      </c>
      <c r="G5034" s="1"/>
      <c r="H5034" s="1">
        <v>45656</v>
      </c>
      <c r="I5034" s="1"/>
      <c r="J5034" t="s">
        <v>21</v>
      </c>
      <c r="K5034" t="s">
        <v>282</v>
      </c>
      <c r="L5034">
        <v>18000</v>
      </c>
      <c r="O5034" t="s">
        <v>3985</v>
      </c>
      <c r="P5034" t="s">
        <v>3986</v>
      </c>
      <c r="Q5034" t="s">
        <v>3987</v>
      </c>
      <c r="R5034" t="s">
        <v>2638</v>
      </c>
      <c r="S5034" t="s">
        <v>1967</v>
      </c>
      <c r="T5034">
        <v>105882</v>
      </c>
    </row>
    <row r="5035" spans="1:20" x14ac:dyDescent="0.3">
      <c r="A5035" t="s">
        <v>2634</v>
      </c>
      <c r="B5035" t="str">
        <f>_xlfn.CONCAT(쿼리1[[#This Row],[주문번호]], "-", 쿼리1[[#This Row],[공정명]])</f>
        <v>20241010-1119P0153-합지</v>
      </c>
      <c r="C5035">
        <v>3</v>
      </c>
      <c r="D5035" t="s">
        <v>60</v>
      </c>
      <c r="E5035" s="1">
        <v>45575</v>
      </c>
      <c r="F5035" s="1">
        <v>45582</v>
      </c>
      <c r="G5035" s="1">
        <v>45586</v>
      </c>
      <c r="H5035" s="1">
        <v>45656</v>
      </c>
      <c r="I5035" s="1">
        <v>45586</v>
      </c>
      <c r="J5035" t="s">
        <v>31</v>
      </c>
      <c r="K5035" t="s">
        <v>32</v>
      </c>
      <c r="L5035">
        <v>12000</v>
      </c>
      <c r="M5035">
        <v>11850</v>
      </c>
      <c r="N5035">
        <v>4</v>
      </c>
      <c r="O5035" t="s">
        <v>2635</v>
      </c>
      <c r="P5035" t="s">
        <v>2636</v>
      </c>
      <c r="Q5035" t="s">
        <v>2637</v>
      </c>
      <c r="R5035" t="s">
        <v>2638</v>
      </c>
      <c r="S5035" t="s">
        <v>1967</v>
      </c>
      <c r="T5035">
        <v>46153</v>
      </c>
    </row>
    <row r="5036" spans="1:20" x14ac:dyDescent="0.3">
      <c r="A5036" t="s">
        <v>3988</v>
      </c>
      <c r="B5036" t="str">
        <f>_xlfn.CONCAT(쿼리1[[#This Row],[주문번호]], "-", 쿼리1[[#This Row],[공정명]])</f>
        <v>20241227-1117P0049-합지</v>
      </c>
      <c r="C5036">
        <v>3</v>
      </c>
      <c r="D5036" t="s">
        <v>60</v>
      </c>
      <c r="E5036" s="1">
        <v>45653</v>
      </c>
      <c r="F5036" s="1">
        <v>45664</v>
      </c>
      <c r="G5036" s="1"/>
      <c r="H5036" s="1">
        <v>45656</v>
      </c>
      <c r="I5036" s="1"/>
      <c r="J5036" t="s">
        <v>21</v>
      </c>
      <c r="K5036" t="s">
        <v>282</v>
      </c>
      <c r="L5036">
        <v>6000</v>
      </c>
      <c r="O5036" t="s">
        <v>3985</v>
      </c>
      <c r="P5036" t="s">
        <v>3989</v>
      </c>
      <c r="Q5036" t="s">
        <v>3990</v>
      </c>
      <c r="R5036" t="s">
        <v>2638</v>
      </c>
      <c r="S5036" t="s">
        <v>1967</v>
      </c>
      <c r="T5036">
        <v>31578</v>
      </c>
    </row>
    <row r="5037" spans="1:20" x14ac:dyDescent="0.3">
      <c r="A5037" t="s">
        <v>3988</v>
      </c>
      <c r="B5037" t="str">
        <f>_xlfn.CONCAT(쿼리1[[#This Row],[주문번호]], "-", 쿼리1[[#This Row],[공정명]])</f>
        <v>20241227-1117P0049-분단</v>
      </c>
      <c r="C5037">
        <v>4</v>
      </c>
      <c r="D5037" t="s">
        <v>196</v>
      </c>
      <c r="E5037" s="1">
        <v>45653</v>
      </c>
      <c r="F5037" s="1">
        <v>45665</v>
      </c>
      <c r="G5037" s="1"/>
      <c r="H5037" s="1">
        <v>45656</v>
      </c>
      <c r="I5037" s="1"/>
      <c r="J5037" t="s">
        <v>21</v>
      </c>
      <c r="K5037" t="s">
        <v>282</v>
      </c>
      <c r="L5037">
        <v>6000</v>
      </c>
      <c r="O5037" t="s">
        <v>3985</v>
      </c>
      <c r="P5037" t="s">
        <v>3989</v>
      </c>
      <c r="Q5037" t="s">
        <v>3990</v>
      </c>
      <c r="R5037" t="s">
        <v>2638</v>
      </c>
      <c r="S5037" t="s">
        <v>1967</v>
      </c>
      <c r="T5037">
        <v>31578</v>
      </c>
    </row>
    <row r="5038" spans="1:20" x14ac:dyDescent="0.3">
      <c r="A5038" t="s">
        <v>955</v>
      </c>
      <c r="B5038" t="str">
        <f>_xlfn.CONCAT(쿼리1[[#This Row],[주문번호]], "-", 쿼리1[[#This Row],[공정명]])</f>
        <v>20241010-1000157188-합지</v>
      </c>
      <c r="C5038">
        <v>1</v>
      </c>
      <c r="D5038" t="s">
        <v>60</v>
      </c>
      <c r="E5038" s="1">
        <v>45575</v>
      </c>
      <c r="F5038" s="1">
        <v>45583</v>
      </c>
      <c r="G5038" s="1">
        <v>45582</v>
      </c>
      <c r="H5038" s="1">
        <v>45656</v>
      </c>
      <c r="I5038" s="1">
        <v>45590</v>
      </c>
      <c r="J5038" t="s">
        <v>31</v>
      </c>
      <c r="K5038" t="s">
        <v>39</v>
      </c>
      <c r="L5038">
        <v>6000</v>
      </c>
      <c r="M5038">
        <v>6000</v>
      </c>
      <c r="N5038">
        <v>-1</v>
      </c>
      <c r="O5038" t="s">
        <v>91</v>
      </c>
      <c r="P5038" t="s">
        <v>956</v>
      </c>
      <c r="Q5038" t="s">
        <v>42</v>
      </c>
      <c r="R5038" t="s">
        <v>957</v>
      </c>
      <c r="S5038" t="s">
        <v>1967</v>
      </c>
      <c r="T5038">
        <v>9230</v>
      </c>
    </row>
    <row r="5039" spans="1:20" x14ac:dyDescent="0.3">
      <c r="A5039" t="s">
        <v>4037</v>
      </c>
      <c r="B5039" t="str">
        <f>_xlfn.CONCAT(쿼리1[[#This Row],[주문번호]], "-", 쿼리1[[#This Row],[공정명]])</f>
        <v>20241011-1000137720-합지</v>
      </c>
      <c r="C5039">
        <v>3</v>
      </c>
      <c r="D5039" t="s">
        <v>60</v>
      </c>
      <c r="E5039" s="1">
        <v>45576</v>
      </c>
      <c r="F5039" s="1">
        <v>45586</v>
      </c>
      <c r="G5039" s="1">
        <v>45586</v>
      </c>
      <c r="H5039" s="1">
        <v>45656</v>
      </c>
      <c r="I5039" s="1">
        <v>45586</v>
      </c>
      <c r="J5039" t="s">
        <v>31</v>
      </c>
      <c r="K5039" t="s">
        <v>39</v>
      </c>
      <c r="L5039">
        <v>6000</v>
      </c>
      <c r="M5039">
        <v>6000</v>
      </c>
      <c r="N5039">
        <v>0</v>
      </c>
      <c r="O5039" t="s">
        <v>91</v>
      </c>
      <c r="P5039" t="s">
        <v>92</v>
      </c>
      <c r="Q5039" t="s">
        <v>4038</v>
      </c>
      <c r="R5039" t="s">
        <v>4039</v>
      </c>
      <c r="S5039" t="s">
        <v>1967</v>
      </c>
      <c r="T5039">
        <v>24000</v>
      </c>
    </row>
    <row r="5040" spans="1:20" x14ac:dyDescent="0.3">
      <c r="A5040" t="s">
        <v>958</v>
      </c>
      <c r="B5040" t="str">
        <f>_xlfn.CONCAT(쿼리1[[#This Row],[주문번호]], "-", 쿼리1[[#This Row],[공정명]])</f>
        <v>20241217-1000159615-합지</v>
      </c>
      <c r="C5040">
        <v>3</v>
      </c>
      <c r="D5040" t="s">
        <v>60</v>
      </c>
      <c r="E5040" s="1">
        <v>45643</v>
      </c>
      <c r="F5040" s="1">
        <v>45651</v>
      </c>
      <c r="G5040" s="1"/>
      <c r="H5040" s="1">
        <v>45656</v>
      </c>
      <c r="I5040" s="1">
        <v>45652</v>
      </c>
      <c r="J5040" t="s">
        <v>21</v>
      </c>
      <c r="K5040" t="s">
        <v>22</v>
      </c>
      <c r="L5040">
        <v>6000</v>
      </c>
      <c r="O5040" t="s">
        <v>201</v>
      </c>
      <c r="P5040" t="s">
        <v>959</v>
      </c>
      <c r="Q5040" t="s">
        <v>960</v>
      </c>
      <c r="R5040" t="s">
        <v>961</v>
      </c>
      <c r="S5040" t="s">
        <v>1967</v>
      </c>
      <c r="T5040">
        <v>15789</v>
      </c>
    </row>
    <row r="5041" spans="1:20" x14ac:dyDescent="0.3">
      <c r="A5041" t="s">
        <v>4168</v>
      </c>
      <c r="B5041" t="str">
        <f>_xlfn.CONCAT(쿼리1[[#This Row],[주문번호]], "-", 쿼리1[[#This Row],[공정명]])</f>
        <v>20240909-1000166038-합지</v>
      </c>
      <c r="C5041">
        <v>3</v>
      </c>
      <c r="D5041" t="s">
        <v>60</v>
      </c>
      <c r="E5041" s="1">
        <v>45544</v>
      </c>
      <c r="F5041" s="1">
        <v>45552</v>
      </c>
      <c r="G5041" s="1">
        <v>45559</v>
      </c>
      <c r="H5041" s="1">
        <v>45656</v>
      </c>
      <c r="I5041" s="1">
        <v>45575</v>
      </c>
      <c r="J5041" t="s">
        <v>31</v>
      </c>
      <c r="K5041" t="s">
        <v>32</v>
      </c>
      <c r="L5041">
        <v>6000</v>
      </c>
      <c r="M5041">
        <v>5900</v>
      </c>
      <c r="N5041">
        <v>7</v>
      </c>
      <c r="O5041" t="s">
        <v>4169</v>
      </c>
      <c r="P5041" t="s">
        <v>4170</v>
      </c>
      <c r="Q5041" t="s">
        <v>4171</v>
      </c>
      <c r="R5041" t="s">
        <v>4172</v>
      </c>
      <c r="S5041" t="s">
        <v>1967</v>
      </c>
      <c r="T5041">
        <v>21428</v>
      </c>
    </row>
    <row r="5042" spans="1:20" x14ac:dyDescent="0.3">
      <c r="A5042" t="s">
        <v>4168</v>
      </c>
      <c r="B5042" t="str">
        <f>_xlfn.CONCAT(쿼리1[[#This Row],[주문번호]], "-", 쿼리1[[#This Row],[공정명]])</f>
        <v>20240909-1000166038-합지</v>
      </c>
      <c r="C5042">
        <v>3</v>
      </c>
      <c r="D5042" t="s">
        <v>60</v>
      </c>
      <c r="E5042" s="1">
        <v>45544</v>
      </c>
      <c r="F5042" s="1">
        <v>45552</v>
      </c>
      <c r="G5042" s="1">
        <v>45559</v>
      </c>
      <c r="H5042" s="1">
        <v>45656</v>
      </c>
      <c r="I5042" s="1">
        <v>45575</v>
      </c>
      <c r="J5042" t="s">
        <v>31</v>
      </c>
      <c r="K5042" t="s">
        <v>32</v>
      </c>
      <c r="L5042">
        <v>6000</v>
      </c>
      <c r="M5042">
        <v>5900</v>
      </c>
      <c r="N5042">
        <v>7</v>
      </c>
      <c r="O5042" t="s">
        <v>4169</v>
      </c>
      <c r="P5042" t="s">
        <v>4170</v>
      </c>
      <c r="Q5042" t="s">
        <v>4171</v>
      </c>
      <c r="R5042" t="s">
        <v>4172</v>
      </c>
      <c r="S5042" t="s">
        <v>1967</v>
      </c>
      <c r="T5042">
        <v>21428</v>
      </c>
    </row>
    <row r="5043" spans="1:20" x14ac:dyDescent="0.3">
      <c r="A5043" t="s">
        <v>1696</v>
      </c>
      <c r="B5043" t="str">
        <f>_xlfn.CONCAT(쿼리1[[#This Row],[주문번호]], "-", 쿼리1[[#This Row],[공정명]])</f>
        <v>20241015-1000160989-분단</v>
      </c>
      <c r="C5043">
        <v>4</v>
      </c>
      <c r="D5043" t="s">
        <v>196</v>
      </c>
      <c r="E5043" s="1">
        <v>45580</v>
      </c>
      <c r="F5043" s="1">
        <v>45590</v>
      </c>
      <c r="G5043" s="1">
        <v>45589</v>
      </c>
      <c r="H5043" s="1">
        <v>45656</v>
      </c>
      <c r="I5043" s="1">
        <v>45589</v>
      </c>
      <c r="J5043" t="s">
        <v>31</v>
      </c>
      <c r="K5043" t="s">
        <v>39</v>
      </c>
      <c r="L5043">
        <v>6000</v>
      </c>
      <c r="M5043">
        <v>6000</v>
      </c>
      <c r="N5043">
        <v>-1</v>
      </c>
      <c r="O5043" t="s">
        <v>763</v>
      </c>
      <c r="P5043" t="s">
        <v>764</v>
      </c>
      <c r="Q5043" t="s">
        <v>1697</v>
      </c>
      <c r="R5043" t="s">
        <v>766</v>
      </c>
      <c r="S5043" t="s">
        <v>4391</v>
      </c>
      <c r="T5043">
        <v>30</v>
      </c>
    </row>
    <row r="5044" spans="1:20" x14ac:dyDescent="0.3">
      <c r="A5044" t="s">
        <v>1698</v>
      </c>
      <c r="B5044" t="str">
        <f>_xlfn.CONCAT(쿼리1[[#This Row],[주문번호]], "-", 쿼리1[[#This Row],[공정명]])</f>
        <v>20241015-1000164747-분단</v>
      </c>
      <c r="C5044">
        <v>4</v>
      </c>
      <c r="D5044" t="s">
        <v>196</v>
      </c>
      <c r="E5044" s="1">
        <v>45580</v>
      </c>
      <c r="F5044" s="1">
        <v>45590</v>
      </c>
      <c r="G5044" s="1">
        <v>45588</v>
      </c>
      <c r="H5044" s="1">
        <v>45656</v>
      </c>
      <c r="I5044" s="1">
        <v>45588</v>
      </c>
      <c r="J5044" t="s">
        <v>31</v>
      </c>
      <c r="K5044" t="s">
        <v>39</v>
      </c>
      <c r="L5044">
        <v>6000</v>
      </c>
      <c r="M5044">
        <v>6000</v>
      </c>
      <c r="N5044">
        <v>-2</v>
      </c>
      <c r="O5044" t="s">
        <v>763</v>
      </c>
      <c r="P5044" t="s">
        <v>764</v>
      </c>
      <c r="Q5044" t="s">
        <v>1699</v>
      </c>
      <c r="R5044" t="s">
        <v>766</v>
      </c>
      <c r="S5044" t="s">
        <v>4391</v>
      </c>
      <c r="T5044">
        <v>30</v>
      </c>
    </row>
    <row r="5045" spans="1:20" x14ac:dyDescent="0.3">
      <c r="A5045" t="s">
        <v>776</v>
      </c>
      <c r="B5045" t="str">
        <f>_xlfn.CONCAT(쿼리1[[#This Row],[주문번호]], "-", 쿼리1[[#This Row],[공정명]])</f>
        <v>20241015-1000164810-분단</v>
      </c>
      <c r="C5045">
        <v>4</v>
      </c>
      <c r="D5045" t="s">
        <v>196</v>
      </c>
      <c r="E5045" s="1">
        <v>45580</v>
      </c>
      <c r="F5045" s="1">
        <v>45590</v>
      </c>
      <c r="G5045" s="1">
        <v>45588</v>
      </c>
      <c r="H5045" s="1">
        <v>45656</v>
      </c>
      <c r="I5045" s="1">
        <v>45588</v>
      </c>
      <c r="J5045" t="s">
        <v>31</v>
      </c>
      <c r="K5045" t="s">
        <v>39</v>
      </c>
      <c r="L5045">
        <v>6000</v>
      </c>
      <c r="M5045">
        <v>6000</v>
      </c>
      <c r="N5045">
        <v>-2</v>
      </c>
      <c r="O5045" t="s">
        <v>763</v>
      </c>
      <c r="P5045" t="s">
        <v>764</v>
      </c>
      <c r="Q5045" t="s">
        <v>777</v>
      </c>
      <c r="R5045" t="s">
        <v>766</v>
      </c>
      <c r="S5045" t="s">
        <v>4391</v>
      </c>
      <c r="T5045">
        <v>30</v>
      </c>
    </row>
    <row r="5046" spans="1:20" x14ac:dyDescent="0.3">
      <c r="A5046" t="s">
        <v>4149</v>
      </c>
      <c r="B5046" t="str">
        <f>_xlfn.CONCAT(쿼리1[[#This Row],[주문번호]], "-", 쿼리1[[#This Row],[공정명]])</f>
        <v>20241028-1000151027-분단</v>
      </c>
      <c r="C5046">
        <v>4</v>
      </c>
      <c r="D5046" t="s">
        <v>196</v>
      </c>
      <c r="E5046" s="1">
        <v>45593</v>
      </c>
      <c r="F5046" s="1">
        <v>45603</v>
      </c>
      <c r="G5046" s="1">
        <v>45605</v>
      </c>
      <c r="H5046" s="1">
        <v>45656</v>
      </c>
      <c r="I5046" s="1">
        <v>45621</v>
      </c>
      <c r="J5046" t="s">
        <v>31</v>
      </c>
      <c r="K5046" t="s">
        <v>32</v>
      </c>
      <c r="L5046">
        <v>6000</v>
      </c>
      <c r="M5046">
        <v>6000</v>
      </c>
      <c r="N5046">
        <v>2</v>
      </c>
      <c r="O5046" t="s">
        <v>763</v>
      </c>
      <c r="P5046" t="s">
        <v>1100</v>
      </c>
      <c r="Q5046" t="s">
        <v>4150</v>
      </c>
      <c r="R5046" t="s">
        <v>766</v>
      </c>
      <c r="S5046" t="s">
        <v>4391</v>
      </c>
      <c r="T5046">
        <v>30</v>
      </c>
    </row>
    <row r="5047" spans="1:20" x14ac:dyDescent="0.3">
      <c r="A5047" t="s">
        <v>569</v>
      </c>
      <c r="B5047" t="str">
        <f>_xlfn.CONCAT(쿼리1[[#This Row],[주문번호]], "-", 쿼리1[[#This Row],[공정명]])</f>
        <v>20241125-1000155158-분단</v>
      </c>
      <c r="C5047">
        <v>2</v>
      </c>
      <c r="D5047" t="s">
        <v>196</v>
      </c>
      <c r="E5047" s="1">
        <v>45621</v>
      </c>
      <c r="F5047" s="1">
        <v>45631</v>
      </c>
      <c r="G5047" s="1">
        <v>45630</v>
      </c>
      <c r="H5047" s="1">
        <v>45656</v>
      </c>
      <c r="I5047" s="1">
        <v>45631</v>
      </c>
      <c r="J5047" t="s">
        <v>31</v>
      </c>
      <c r="K5047" t="s">
        <v>39</v>
      </c>
      <c r="L5047">
        <v>4000</v>
      </c>
      <c r="M5047">
        <v>4000</v>
      </c>
      <c r="N5047">
        <v>-1</v>
      </c>
      <c r="O5047" t="s">
        <v>141</v>
      </c>
      <c r="P5047" t="s">
        <v>570</v>
      </c>
      <c r="Q5047" t="s">
        <v>42</v>
      </c>
      <c r="R5047" t="s">
        <v>571</v>
      </c>
      <c r="S5047" t="s">
        <v>4391</v>
      </c>
      <c r="T5047">
        <v>21621</v>
      </c>
    </row>
    <row r="5048" spans="1:20" x14ac:dyDescent="0.3">
      <c r="A5048" t="s">
        <v>157</v>
      </c>
      <c r="B5048" t="str">
        <f>_xlfn.CONCAT(쿼리1[[#This Row],[주문번호]], "-", 쿼리1[[#This Row],[공정명]])</f>
        <v>20241107-1000138589-분단</v>
      </c>
      <c r="C5048">
        <v>4</v>
      </c>
      <c r="D5048" t="s">
        <v>196</v>
      </c>
      <c r="E5048" s="1">
        <v>45603</v>
      </c>
      <c r="F5048" s="1">
        <v>45614</v>
      </c>
      <c r="G5048" s="1">
        <v>45621</v>
      </c>
      <c r="H5048" s="1">
        <v>45656</v>
      </c>
      <c r="I5048" s="1">
        <v>45622</v>
      </c>
      <c r="J5048" t="s">
        <v>31</v>
      </c>
      <c r="K5048" t="s">
        <v>32</v>
      </c>
      <c r="L5048">
        <v>4000</v>
      </c>
      <c r="M5048">
        <v>4000</v>
      </c>
      <c r="N5048">
        <v>7</v>
      </c>
      <c r="O5048" t="s">
        <v>141</v>
      </c>
      <c r="P5048" t="s">
        <v>158</v>
      </c>
      <c r="Q5048" t="s">
        <v>159</v>
      </c>
      <c r="R5048" t="s">
        <v>144</v>
      </c>
      <c r="S5048" t="s">
        <v>4391</v>
      </c>
      <c r="T5048">
        <v>50000</v>
      </c>
    </row>
    <row r="5049" spans="1:20" x14ac:dyDescent="0.3">
      <c r="A5049" t="s">
        <v>160</v>
      </c>
      <c r="B5049" t="str">
        <f>_xlfn.CONCAT(쿼리1[[#This Row],[주문번호]], "-", 쿼리1[[#This Row],[공정명]])</f>
        <v>20241029-1000164262-분단</v>
      </c>
      <c r="C5049">
        <v>4</v>
      </c>
      <c r="D5049" t="s">
        <v>196</v>
      </c>
      <c r="E5049" s="1">
        <v>45594</v>
      </c>
      <c r="F5049" s="1">
        <v>45604</v>
      </c>
      <c r="G5049" s="1">
        <v>45605</v>
      </c>
      <c r="H5049" s="1">
        <v>45656</v>
      </c>
      <c r="I5049" s="1">
        <v>45608</v>
      </c>
      <c r="J5049" t="s">
        <v>31</v>
      </c>
      <c r="K5049" t="s">
        <v>32</v>
      </c>
      <c r="L5049">
        <v>4000</v>
      </c>
      <c r="M5049">
        <v>4000</v>
      </c>
      <c r="N5049">
        <v>1</v>
      </c>
      <c r="O5049" t="s">
        <v>141</v>
      </c>
      <c r="P5049" t="s">
        <v>142</v>
      </c>
      <c r="Q5049" t="s">
        <v>161</v>
      </c>
      <c r="R5049" t="s">
        <v>144</v>
      </c>
      <c r="S5049" t="s">
        <v>4391</v>
      </c>
      <c r="T5049">
        <v>53333</v>
      </c>
    </row>
    <row r="5050" spans="1:20" x14ac:dyDescent="0.3">
      <c r="A5050" t="s">
        <v>552</v>
      </c>
      <c r="B5050" t="str">
        <f>_xlfn.CONCAT(쿼리1[[#This Row],[주문번호]], "-", 쿼리1[[#This Row],[공정명]])</f>
        <v>20241030-1000164246-분단</v>
      </c>
      <c r="C5050">
        <v>4</v>
      </c>
      <c r="D5050" t="s">
        <v>196</v>
      </c>
      <c r="E5050" s="1">
        <v>45595</v>
      </c>
      <c r="F5050" s="1">
        <v>45607</v>
      </c>
      <c r="G5050" s="1">
        <v>45605</v>
      </c>
      <c r="H5050" s="1">
        <v>45656</v>
      </c>
      <c r="I5050" s="1">
        <v>45608</v>
      </c>
      <c r="J5050" t="s">
        <v>31</v>
      </c>
      <c r="K5050" t="s">
        <v>39</v>
      </c>
      <c r="L5050">
        <v>4000</v>
      </c>
      <c r="M5050">
        <v>4000</v>
      </c>
      <c r="N5050">
        <v>-2</v>
      </c>
      <c r="O5050" t="s">
        <v>141</v>
      </c>
      <c r="P5050" t="s">
        <v>142</v>
      </c>
      <c r="Q5050" t="s">
        <v>553</v>
      </c>
      <c r="R5050" t="s">
        <v>144</v>
      </c>
      <c r="S5050" t="s">
        <v>4391</v>
      </c>
      <c r="T5050">
        <v>53333</v>
      </c>
    </row>
    <row r="5051" spans="1:20" x14ac:dyDescent="0.3">
      <c r="A5051" t="s">
        <v>535</v>
      </c>
      <c r="B5051" t="str">
        <f>_xlfn.CONCAT(쿼리1[[#This Row],[주문번호]], "-", 쿼리1[[#This Row],[공정명]])</f>
        <v>20241122-1000140557-분단</v>
      </c>
      <c r="C5051">
        <v>4</v>
      </c>
      <c r="D5051" t="s">
        <v>196</v>
      </c>
      <c r="E5051" s="1">
        <v>45618</v>
      </c>
      <c r="F5051" s="1">
        <v>45630</v>
      </c>
      <c r="G5051" s="1">
        <v>45630</v>
      </c>
      <c r="H5051" s="1">
        <v>45656</v>
      </c>
      <c r="I5051" s="1">
        <v>45632</v>
      </c>
      <c r="J5051" t="s">
        <v>31</v>
      </c>
      <c r="K5051" t="s">
        <v>39</v>
      </c>
      <c r="L5051">
        <v>6000</v>
      </c>
      <c r="M5051">
        <v>6000</v>
      </c>
      <c r="N5051">
        <v>0</v>
      </c>
      <c r="O5051" t="s">
        <v>536</v>
      </c>
      <c r="P5051" t="s">
        <v>537</v>
      </c>
      <c r="Q5051" t="s">
        <v>538</v>
      </c>
      <c r="R5051" t="s">
        <v>539</v>
      </c>
      <c r="S5051" t="s">
        <v>4391</v>
      </c>
      <c r="T5051">
        <v>23076</v>
      </c>
    </row>
    <row r="5052" spans="1:20" x14ac:dyDescent="0.3">
      <c r="A5052" t="s">
        <v>2274</v>
      </c>
      <c r="B5052" t="str">
        <f>_xlfn.CONCAT(쿼리1[[#This Row],[주문번호]], "-", 쿼리1[[#This Row],[공정명]])</f>
        <v>20240909-1000161638-분단</v>
      </c>
      <c r="C5052">
        <v>4</v>
      </c>
      <c r="D5052" t="s">
        <v>196</v>
      </c>
      <c r="E5052" s="1">
        <v>45544</v>
      </c>
      <c r="F5052" s="1">
        <v>45554</v>
      </c>
      <c r="G5052" s="1"/>
      <c r="H5052" s="1">
        <v>45656</v>
      </c>
      <c r="I5052" s="1">
        <v>45556</v>
      </c>
      <c r="J5052" t="s">
        <v>31</v>
      </c>
      <c r="K5052" t="s">
        <v>22</v>
      </c>
      <c r="L5052">
        <v>6000</v>
      </c>
      <c r="O5052" t="s">
        <v>1478</v>
      </c>
      <c r="P5052" t="s">
        <v>2275</v>
      </c>
      <c r="Q5052" t="s">
        <v>2276</v>
      </c>
      <c r="R5052" t="s">
        <v>539</v>
      </c>
      <c r="S5052" t="s">
        <v>4391</v>
      </c>
      <c r="T5052">
        <v>35294</v>
      </c>
    </row>
    <row r="5053" spans="1:20" x14ac:dyDescent="0.3">
      <c r="A5053" t="s">
        <v>5045</v>
      </c>
      <c r="B5053" t="str">
        <f>_xlfn.CONCAT(쿼리1[[#This Row],[주문번호]], "-", 쿼리1[[#This Row],[공정명]])</f>
        <v>20241213-1119P0064-분단</v>
      </c>
      <c r="C5053">
        <v>4</v>
      </c>
      <c r="D5053" t="s">
        <v>196</v>
      </c>
      <c r="E5053" s="1">
        <v>45639</v>
      </c>
      <c r="F5053" s="1">
        <v>45651</v>
      </c>
      <c r="G5053" s="1"/>
      <c r="H5053" s="1">
        <v>45656</v>
      </c>
      <c r="I5053" s="1">
        <v>45652</v>
      </c>
      <c r="J5053" t="s">
        <v>21</v>
      </c>
      <c r="K5053" t="s">
        <v>22</v>
      </c>
      <c r="L5053">
        <v>6000</v>
      </c>
      <c r="O5053" t="s">
        <v>133</v>
      </c>
      <c r="P5053" t="s">
        <v>5046</v>
      </c>
      <c r="Q5053" t="s">
        <v>5047</v>
      </c>
      <c r="R5053" t="s">
        <v>5048</v>
      </c>
      <c r="S5053" t="s">
        <v>4391</v>
      </c>
      <c r="T5053">
        <v>24</v>
      </c>
    </row>
    <row r="5054" spans="1:20" x14ac:dyDescent="0.3">
      <c r="A5054" t="s">
        <v>5049</v>
      </c>
      <c r="B5054" t="str">
        <f>_xlfn.CONCAT(쿼리1[[#This Row],[주문번호]], "-", 쿼리1[[#This Row],[공정명]])</f>
        <v>20241029-1119P0064-분단</v>
      </c>
      <c r="C5054">
        <v>4</v>
      </c>
      <c r="D5054" t="s">
        <v>196</v>
      </c>
      <c r="E5054" s="1">
        <v>45594</v>
      </c>
      <c r="F5054" s="1">
        <v>45604</v>
      </c>
      <c r="G5054" s="1">
        <v>45611</v>
      </c>
      <c r="H5054" s="1">
        <v>45656</v>
      </c>
      <c r="I5054" s="1">
        <v>45621</v>
      </c>
      <c r="J5054" t="s">
        <v>31</v>
      </c>
      <c r="K5054" t="s">
        <v>32</v>
      </c>
      <c r="L5054">
        <v>6000</v>
      </c>
      <c r="M5054">
        <v>6000</v>
      </c>
      <c r="N5054">
        <v>7</v>
      </c>
      <c r="O5054" t="s">
        <v>133</v>
      </c>
      <c r="P5054" t="s">
        <v>5046</v>
      </c>
      <c r="Q5054" t="s">
        <v>5047</v>
      </c>
      <c r="R5054" t="s">
        <v>5048</v>
      </c>
      <c r="S5054" t="s">
        <v>4391</v>
      </c>
      <c r="T5054">
        <v>24</v>
      </c>
    </row>
    <row r="5055" spans="1:20" x14ac:dyDescent="0.3">
      <c r="A5055" t="s">
        <v>5050</v>
      </c>
      <c r="B5055" t="str">
        <f>_xlfn.CONCAT(쿼리1[[#This Row],[주문번호]], "-", 쿼리1[[#This Row],[공정명]])</f>
        <v>20241011-1117P0074-분단</v>
      </c>
      <c r="C5055">
        <v>4</v>
      </c>
      <c r="D5055" t="s">
        <v>196</v>
      </c>
      <c r="E5055" s="1">
        <v>45576</v>
      </c>
      <c r="F5055" s="1">
        <v>45588</v>
      </c>
      <c r="G5055" s="1">
        <v>45588</v>
      </c>
      <c r="H5055" s="1">
        <v>45656</v>
      </c>
      <c r="I5055" s="1">
        <v>45588</v>
      </c>
      <c r="J5055" t="s">
        <v>31</v>
      </c>
      <c r="K5055" t="s">
        <v>39</v>
      </c>
      <c r="L5055">
        <v>8000</v>
      </c>
      <c r="M5055">
        <v>8000</v>
      </c>
      <c r="N5055">
        <v>0</v>
      </c>
      <c r="O5055" t="s">
        <v>3255</v>
      </c>
      <c r="P5055" t="s">
        <v>5051</v>
      </c>
      <c r="Q5055" t="s">
        <v>5052</v>
      </c>
      <c r="R5055" t="s">
        <v>5053</v>
      </c>
      <c r="S5055" t="s">
        <v>4391</v>
      </c>
      <c r="T5055">
        <v>32</v>
      </c>
    </row>
    <row r="5056" spans="1:20" x14ac:dyDescent="0.3">
      <c r="A5056" t="s">
        <v>1075</v>
      </c>
      <c r="B5056" t="str">
        <f>_xlfn.CONCAT(쿼리1[[#This Row],[주문번호]], "-", 쿼리1[[#This Row],[공정명]])</f>
        <v>20241014-1000154528-분단</v>
      </c>
      <c r="C5056">
        <v>5</v>
      </c>
      <c r="D5056" t="s">
        <v>196</v>
      </c>
      <c r="E5056" s="1">
        <v>45579</v>
      </c>
      <c r="F5056" s="1">
        <v>45600</v>
      </c>
      <c r="G5056" s="1">
        <v>45596</v>
      </c>
      <c r="H5056" s="1">
        <v>45656</v>
      </c>
      <c r="I5056" s="1">
        <v>45601</v>
      </c>
      <c r="J5056" t="s">
        <v>31</v>
      </c>
      <c r="K5056" t="s">
        <v>39</v>
      </c>
      <c r="L5056">
        <v>12000</v>
      </c>
      <c r="M5056">
        <v>12000</v>
      </c>
      <c r="N5056">
        <v>-4</v>
      </c>
      <c r="O5056" t="s">
        <v>1076</v>
      </c>
      <c r="P5056" t="s">
        <v>1077</v>
      </c>
      <c r="Q5056" t="s">
        <v>1078</v>
      </c>
      <c r="R5056" t="s">
        <v>1079</v>
      </c>
      <c r="S5056" t="s">
        <v>4391</v>
      </c>
      <c r="T5056">
        <v>30000</v>
      </c>
    </row>
    <row r="5057" spans="1:20" x14ac:dyDescent="0.3">
      <c r="A5057" t="s">
        <v>140</v>
      </c>
      <c r="B5057" t="str">
        <f>_xlfn.CONCAT(쿼리1[[#This Row],[주문번호]], "-", 쿼리1[[#This Row],[공정명]])</f>
        <v>20241024-1000164232-분단</v>
      </c>
      <c r="C5057">
        <v>4</v>
      </c>
      <c r="D5057" t="s">
        <v>196</v>
      </c>
      <c r="E5057" s="1">
        <v>45589</v>
      </c>
      <c r="F5057" s="1">
        <v>45601</v>
      </c>
      <c r="G5057" s="1">
        <v>45601</v>
      </c>
      <c r="H5057" s="1">
        <v>45656</v>
      </c>
      <c r="I5057" s="1">
        <v>45602</v>
      </c>
      <c r="J5057" t="s">
        <v>31</v>
      </c>
      <c r="K5057" t="s">
        <v>39</v>
      </c>
      <c r="L5057">
        <v>4000</v>
      </c>
      <c r="M5057">
        <v>4000</v>
      </c>
      <c r="N5057">
        <v>0</v>
      </c>
      <c r="O5057" t="s">
        <v>141</v>
      </c>
      <c r="P5057" t="s">
        <v>142</v>
      </c>
      <c r="Q5057" t="s">
        <v>143</v>
      </c>
      <c r="R5057" t="s">
        <v>144</v>
      </c>
      <c r="S5057" t="s">
        <v>4391</v>
      </c>
      <c r="T5057">
        <v>53333</v>
      </c>
    </row>
    <row r="5058" spans="1:20" x14ac:dyDescent="0.3">
      <c r="A5058" t="s">
        <v>145</v>
      </c>
      <c r="B5058" t="str">
        <f>_xlfn.CONCAT(쿼리1[[#This Row],[주문번호]], "-", 쿼리1[[#This Row],[공정명]])</f>
        <v>20241030-1000162448-분단</v>
      </c>
      <c r="C5058">
        <v>4</v>
      </c>
      <c r="D5058" t="s">
        <v>196</v>
      </c>
      <c r="E5058" s="1">
        <v>45595</v>
      </c>
      <c r="F5058" s="1">
        <v>45607</v>
      </c>
      <c r="G5058" s="1">
        <v>45608</v>
      </c>
      <c r="H5058" s="1">
        <v>45656</v>
      </c>
      <c r="I5058" s="1">
        <v>45609</v>
      </c>
      <c r="J5058" t="s">
        <v>31</v>
      </c>
      <c r="K5058" t="s">
        <v>32</v>
      </c>
      <c r="L5058">
        <v>4000</v>
      </c>
      <c r="M5058">
        <v>2000</v>
      </c>
      <c r="N5058">
        <v>1</v>
      </c>
      <c r="O5058" t="s">
        <v>141</v>
      </c>
      <c r="P5058" t="s">
        <v>146</v>
      </c>
      <c r="Q5058" t="s">
        <v>147</v>
      </c>
      <c r="R5058" t="s">
        <v>144</v>
      </c>
      <c r="S5058" t="s">
        <v>4391</v>
      </c>
      <c r="T5058">
        <v>38095</v>
      </c>
    </row>
    <row r="5059" spans="1:20" x14ac:dyDescent="0.3">
      <c r="A5059" t="s">
        <v>4168</v>
      </c>
      <c r="B5059" t="str">
        <f>_xlfn.CONCAT(쿼리1[[#This Row],[주문번호]], "-", 쿼리1[[#This Row],[공정명]])</f>
        <v>20240909-1000166038-합지</v>
      </c>
      <c r="C5059">
        <v>3</v>
      </c>
      <c r="D5059" t="s">
        <v>60</v>
      </c>
      <c r="E5059" s="1">
        <v>45544</v>
      </c>
      <c r="F5059" s="1">
        <v>45552</v>
      </c>
      <c r="G5059" s="1">
        <v>45559</v>
      </c>
      <c r="H5059" s="1">
        <v>45656</v>
      </c>
      <c r="I5059" s="1">
        <v>45575</v>
      </c>
      <c r="J5059" t="s">
        <v>31</v>
      </c>
      <c r="K5059" t="s">
        <v>32</v>
      </c>
      <c r="L5059">
        <v>6000</v>
      </c>
      <c r="M5059">
        <v>5900</v>
      </c>
      <c r="N5059">
        <v>7</v>
      </c>
      <c r="O5059" t="s">
        <v>4169</v>
      </c>
      <c r="P5059" t="s">
        <v>4170</v>
      </c>
      <c r="Q5059" t="s">
        <v>4171</v>
      </c>
      <c r="R5059" t="s">
        <v>4172</v>
      </c>
      <c r="S5059" t="s">
        <v>1967</v>
      </c>
      <c r="T5059">
        <v>21428</v>
      </c>
    </row>
    <row r="5060" spans="1:20" x14ac:dyDescent="0.3">
      <c r="A5060" t="s">
        <v>4168</v>
      </c>
      <c r="B5060" t="str">
        <f>_xlfn.CONCAT(쿼리1[[#This Row],[주문번호]], "-", 쿼리1[[#This Row],[공정명]])</f>
        <v>20240909-1000166038-합지</v>
      </c>
      <c r="C5060">
        <v>3</v>
      </c>
      <c r="D5060" t="s">
        <v>60</v>
      </c>
      <c r="E5060" s="1">
        <v>45544</v>
      </c>
      <c r="F5060" s="1">
        <v>45552</v>
      </c>
      <c r="G5060" s="1">
        <v>45559</v>
      </c>
      <c r="H5060" s="1">
        <v>45656</v>
      </c>
      <c r="I5060" s="1">
        <v>45575</v>
      </c>
      <c r="J5060" t="s">
        <v>31</v>
      </c>
      <c r="K5060" t="s">
        <v>32</v>
      </c>
      <c r="L5060">
        <v>6000</v>
      </c>
      <c r="M5060">
        <v>5900</v>
      </c>
      <c r="N5060">
        <v>7</v>
      </c>
      <c r="O5060" t="s">
        <v>4169</v>
      </c>
      <c r="P5060" t="s">
        <v>4170</v>
      </c>
      <c r="Q5060" t="s">
        <v>4171</v>
      </c>
      <c r="R5060" t="s">
        <v>4172</v>
      </c>
      <c r="S5060" t="s">
        <v>1967</v>
      </c>
      <c r="T5060">
        <v>21428</v>
      </c>
    </row>
    <row r="5061" spans="1:20" x14ac:dyDescent="0.3">
      <c r="A5061" t="s">
        <v>4168</v>
      </c>
      <c r="B5061" t="str">
        <f>_xlfn.CONCAT(쿼리1[[#This Row],[주문번호]], "-", 쿼리1[[#This Row],[공정명]])</f>
        <v>20240909-1000166038-분단</v>
      </c>
      <c r="C5061">
        <v>4</v>
      </c>
      <c r="D5061" t="s">
        <v>196</v>
      </c>
      <c r="E5061" s="1">
        <v>45544</v>
      </c>
      <c r="F5061" s="1">
        <v>45553</v>
      </c>
      <c r="G5061" s="1"/>
      <c r="H5061" s="1">
        <v>45656</v>
      </c>
      <c r="I5061" s="1">
        <v>45575</v>
      </c>
      <c r="J5061" t="s">
        <v>31</v>
      </c>
      <c r="K5061" t="s">
        <v>22</v>
      </c>
      <c r="L5061">
        <v>6000</v>
      </c>
      <c r="O5061" t="s">
        <v>4169</v>
      </c>
      <c r="P5061" t="s">
        <v>4170</v>
      </c>
      <c r="Q5061" t="s">
        <v>4171</v>
      </c>
      <c r="R5061" t="s">
        <v>4172</v>
      </c>
      <c r="S5061" t="s">
        <v>1967</v>
      </c>
      <c r="T5061">
        <v>21428</v>
      </c>
    </row>
    <row r="5062" spans="1:20" x14ac:dyDescent="0.3">
      <c r="A5062" t="s">
        <v>3831</v>
      </c>
      <c r="B5062" t="str">
        <f>_xlfn.CONCAT(쿼리1[[#This Row],[주문번호]], "-", 쿼리1[[#This Row],[공정명]])</f>
        <v>20241017-1000164310-분단</v>
      </c>
      <c r="C5062">
        <v>4</v>
      </c>
      <c r="D5062" t="s">
        <v>196</v>
      </c>
      <c r="E5062" s="1">
        <v>45582</v>
      </c>
      <c r="F5062" s="1">
        <v>45594</v>
      </c>
      <c r="G5062" s="1">
        <v>45607</v>
      </c>
      <c r="H5062" s="1">
        <v>45656</v>
      </c>
      <c r="I5062" s="1">
        <v>45609</v>
      </c>
      <c r="J5062" t="s">
        <v>31</v>
      </c>
      <c r="K5062" t="s">
        <v>32</v>
      </c>
      <c r="L5062">
        <v>3700</v>
      </c>
      <c r="M5062">
        <v>3650</v>
      </c>
      <c r="N5062">
        <v>13</v>
      </c>
      <c r="O5062" t="s">
        <v>3728</v>
      </c>
      <c r="P5062" t="s">
        <v>3729</v>
      </c>
      <c r="Q5062" t="s">
        <v>3832</v>
      </c>
      <c r="R5062" t="s">
        <v>3579</v>
      </c>
      <c r="S5062" t="s">
        <v>1967</v>
      </c>
      <c r="T5062">
        <v>46153</v>
      </c>
    </row>
    <row r="5063" spans="1:20" x14ac:dyDescent="0.3">
      <c r="A5063" t="s">
        <v>4023</v>
      </c>
      <c r="B5063" t="str">
        <f>_xlfn.CONCAT(쿼리1[[#This Row],[주문번호]], "-", 쿼리1[[#This Row],[공정명]])</f>
        <v>20240909-1000168436-합지</v>
      </c>
      <c r="C5063">
        <v>3</v>
      </c>
      <c r="D5063" t="s">
        <v>60</v>
      </c>
      <c r="E5063" s="1">
        <v>45544</v>
      </c>
      <c r="F5063" s="1">
        <v>45553</v>
      </c>
      <c r="G5063" s="1">
        <v>45557</v>
      </c>
      <c r="H5063" s="1">
        <v>45656</v>
      </c>
      <c r="I5063" s="1">
        <v>45557</v>
      </c>
      <c r="J5063" t="s">
        <v>31</v>
      </c>
      <c r="K5063" t="s">
        <v>32</v>
      </c>
      <c r="L5063">
        <v>6000</v>
      </c>
      <c r="M5063">
        <v>5700</v>
      </c>
      <c r="N5063">
        <v>4</v>
      </c>
      <c r="O5063" t="s">
        <v>364</v>
      </c>
      <c r="P5063" t="s">
        <v>3577</v>
      </c>
      <c r="Q5063" t="s">
        <v>3578</v>
      </c>
      <c r="R5063" t="s">
        <v>3579</v>
      </c>
      <c r="S5063" t="s">
        <v>1967</v>
      </c>
      <c r="T5063">
        <v>50000</v>
      </c>
    </row>
    <row r="5064" spans="1:20" x14ac:dyDescent="0.3">
      <c r="A5064" t="s">
        <v>4023</v>
      </c>
      <c r="B5064" t="str">
        <f>_xlfn.CONCAT(쿼리1[[#This Row],[주문번호]], "-", 쿼리1[[#This Row],[공정명]])</f>
        <v>20240909-1000168436-합지</v>
      </c>
      <c r="C5064">
        <v>3</v>
      </c>
      <c r="D5064" t="s">
        <v>60</v>
      </c>
      <c r="E5064" s="1">
        <v>45544</v>
      </c>
      <c r="F5064" s="1">
        <v>45553</v>
      </c>
      <c r="G5064" s="1">
        <v>45557</v>
      </c>
      <c r="H5064" s="1">
        <v>45656</v>
      </c>
      <c r="I5064" s="1">
        <v>45557</v>
      </c>
      <c r="J5064" t="s">
        <v>31</v>
      </c>
      <c r="K5064" t="s">
        <v>32</v>
      </c>
      <c r="L5064">
        <v>6000</v>
      </c>
      <c r="M5064">
        <v>5700</v>
      </c>
      <c r="N5064">
        <v>4</v>
      </c>
      <c r="O5064" t="s">
        <v>364</v>
      </c>
      <c r="P5064" t="s">
        <v>3577</v>
      </c>
      <c r="Q5064" t="s">
        <v>3578</v>
      </c>
      <c r="R5064" t="s">
        <v>3579</v>
      </c>
      <c r="S5064" t="s">
        <v>1967</v>
      </c>
      <c r="T5064">
        <v>50000</v>
      </c>
    </row>
    <row r="5065" spans="1:20" x14ac:dyDescent="0.3">
      <c r="A5065" t="s">
        <v>4023</v>
      </c>
      <c r="B5065" t="str">
        <f>_xlfn.CONCAT(쿼리1[[#This Row],[주문번호]], "-", 쿼리1[[#This Row],[공정명]])</f>
        <v>20240909-1000168436-합지</v>
      </c>
      <c r="C5065">
        <v>3</v>
      </c>
      <c r="D5065" t="s">
        <v>60</v>
      </c>
      <c r="E5065" s="1">
        <v>45544</v>
      </c>
      <c r="F5065" s="1">
        <v>45553</v>
      </c>
      <c r="G5065" s="1">
        <v>45557</v>
      </c>
      <c r="H5065" s="1">
        <v>45656</v>
      </c>
      <c r="I5065" s="1">
        <v>45557</v>
      </c>
      <c r="J5065" t="s">
        <v>31</v>
      </c>
      <c r="K5065" t="s">
        <v>32</v>
      </c>
      <c r="L5065">
        <v>6000</v>
      </c>
      <c r="M5065">
        <v>5700</v>
      </c>
      <c r="N5065">
        <v>4</v>
      </c>
      <c r="O5065" t="s">
        <v>364</v>
      </c>
      <c r="P5065" t="s">
        <v>3577</v>
      </c>
      <c r="Q5065" t="s">
        <v>3578</v>
      </c>
      <c r="R5065" t="s">
        <v>3579</v>
      </c>
      <c r="S5065" t="s">
        <v>1967</v>
      </c>
      <c r="T5065">
        <v>50000</v>
      </c>
    </row>
    <row r="5066" spans="1:20" x14ac:dyDescent="0.3">
      <c r="A5066" t="s">
        <v>4023</v>
      </c>
      <c r="B5066" t="str">
        <f>_xlfn.CONCAT(쿼리1[[#This Row],[주문번호]], "-", 쿼리1[[#This Row],[공정명]])</f>
        <v>20240909-1000168436-합지</v>
      </c>
      <c r="C5066">
        <v>3</v>
      </c>
      <c r="D5066" t="s">
        <v>60</v>
      </c>
      <c r="E5066" s="1">
        <v>45544</v>
      </c>
      <c r="F5066" s="1">
        <v>45553</v>
      </c>
      <c r="G5066" s="1">
        <v>45557</v>
      </c>
      <c r="H5066" s="1">
        <v>45656</v>
      </c>
      <c r="I5066" s="1">
        <v>45557</v>
      </c>
      <c r="J5066" t="s">
        <v>31</v>
      </c>
      <c r="K5066" t="s">
        <v>32</v>
      </c>
      <c r="L5066">
        <v>6000</v>
      </c>
      <c r="M5066">
        <v>5700</v>
      </c>
      <c r="N5066">
        <v>4</v>
      </c>
      <c r="O5066" t="s">
        <v>364</v>
      </c>
      <c r="P5066" t="s">
        <v>3577</v>
      </c>
      <c r="Q5066" t="s">
        <v>3578</v>
      </c>
      <c r="R5066" t="s">
        <v>3579</v>
      </c>
      <c r="S5066" t="s">
        <v>1967</v>
      </c>
      <c r="T5066">
        <v>50000</v>
      </c>
    </row>
    <row r="5067" spans="1:20" x14ac:dyDescent="0.3">
      <c r="A5067" t="s">
        <v>4023</v>
      </c>
      <c r="B5067" t="str">
        <f>_xlfn.CONCAT(쿼리1[[#This Row],[주문번호]], "-", 쿼리1[[#This Row],[공정명]])</f>
        <v>20240909-1000168436-분단</v>
      </c>
      <c r="C5067">
        <v>4</v>
      </c>
      <c r="D5067" t="s">
        <v>196</v>
      </c>
      <c r="E5067" s="1">
        <v>45544</v>
      </c>
      <c r="F5067" s="1">
        <v>45554</v>
      </c>
      <c r="G5067" s="1"/>
      <c r="H5067" s="1">
        <v>45656</v>
      </c>
      <c r="I5067" s="1">
        <v>45557</v>
      </c>
      <c r="J5067" t="s">
        <v>31</v>
      </c>
      <c r="K5067" t="s">
        <v>22</v>
      </c>
      <c r="L5067">
        <v>6000</v>
      </c>
      <c r="O5067" t="s">
        <v>364</v>
      </c>
      <c r="P5067" t="s">
        <v>3577</v>
      </c>
      <c r="Q5067" t="s">
        <v>3578</v>
      </c>
      <c r="R5067" t="s">
        <v>3579</v>
      </c>
      <c r="S5067" t="s">
        <v>1967</v>
      </c>
      <c r="T5067">
        <v>50000</v>
      </c>
    </row>
    <row r="5068" spans="1:20" x14ac:dyDescent="0.3">
      <c r="A5068" t="s">
        <v>971</v>
      </c>
      <c r="B5068" t="str">
        <f>_xlfn.CONCAT(쿼리1[[#This Row],[주문번호]], "-", 쿼리1[[#This Row],[공정명]])</f>
        <v>20241024-1000169478-합지</v>
      </c>
      <c r="C5068">
        <v>1</v>
      </c>
      <c r="D5068" t="s">
        <v>60</v>
      </c>
      <c r="E5068" s="1">
        <v>45589</v>
      </c>
      <c r="F5068" s="1">
        <v>45597</v>
      </c>
      <c r="G5068" s="1">
        <v>45602</v>
      </c>
      <c r="H5068" s="1">
        <v>45656</v>
      </c>
      <c r="I5068" s="1">
        <v>45602</v>
      </c>
      <c r="J5068" t="s">
        <v>31</v>
      </c>
      <c r="K5068" t="s">
        <v>32</v>
      </c>
      <c r="L5068">
        <v>3000</v>
      </c>
      <c r="M5068">
        <v>3000</v>
      </c>
      <c r="N5068">
        <v>5</v>
      </c>
      <c r="O5068" t="s">
        <v>972</v>
      </c>
      <c r="P5068" t="s">
        <v>596</v>
      </c>
      <c r="Q5068" t="s">
        <v>42</v>
      </c>
      <c r="R5068" t="s">
        <v>973</v>
      </c>
      <c r="S5068" t="s">
        <v>1967</v>
      </c>
      <c r="T5068">
        <v>7500</v>
      </c>
    </row>
    <row r="5069" spans="1:20" x14ac:dyDescent="0.3">
      <c r="A5069" t="s">
        <v>2846</v>
      </c>
      <c r="B5069" t="str">
        <f>_xlfn.CONCAT(쿼리1[[#This Row],[주문번호]], "-", 쿼리1[[#This Row],[공정명]])</f>
        <v>20241024-1000169479-합지</v>
      </c>
      <c r="C5069">
        <v>1</v>
      </c>
      <c r="D5069" t="s">
        <v>60</v>
      </c>
      <c r="E5069" s="1">
        <v>45589</v>
      </c>
      <c r="F5069" s="1">
        <v>45597</v>
      </c>
      <c r="G5069" s="1">
        <v>45596</v>
      </c>
      <c r="H5069" s="1">
        <v>45656</v>
      </c>
      <c r="I5069" s="1">
        <v>45608</v>
      </c>
      <c r="J5069" t="s">
        <v>31</v>
      </c>
      <c r="K5069" t="s">
        <v>39</v>
      </c>
      <c r="L5069">
        <v>3000</v>
      </c>
      <c r="M5069">
        <v>3000</v>
      </c>
      <c r="N5069">
        <v>-1</v>
      </c>
      <c r="O5069" t="s">
        <v>1946</v>
      </c>
      <c r="P5069" t="s">
        <v>2847</v>
      </c>
      <c r="Q5069" t="s">
        <v>42</v>
      </c>
      <c r="R5069" t="s">
        <v>973</v>
      </c>
      <c r="S5069" t="s">
        <v>1967</v>
      </c>
      <c r="T5069">
        <v>2727</v>
      </c>
    </row>
    <row r="5070" spans="1:20" x14ac:dyDescent="0.3">
      <c r="A5070" t="s">
        <v>2846</v>
      </c>
      <c r="B5070" t="str">
        <f>_xlfn.CONCAT(쿼리1[[#This Row],[주문번호]], "-", 쿼리1[[#This Row],[공정명]])</f>
        <v>20241024-1000169479-합지</v>
      </c>
      <c r="C5070">
        <v>1</v>
      </c>
      <c r="D5070" t="s">
        <v>60</v>
      </c>
      <c r="E5070" s="1">
        <v>45589</v>
      </c>
      <c r="F5070" s="1">
        <v>45597</v>
      </c>
      <c r="G5070" s="1">
        <v>45596</v>
      </c>
      <c r="H5070" s="1">
        <v>45656</v>
      </c>
      <c r="I5070" s="1">
        <v>45608</v>
      </c>
      <c r="J5070" t="s">
        <v>31</v>
      </c>
      <c r="K5070" t="s">
        <v>39</v>
      </c>
      <c r="L5070">
        <v>3000</v>
      </c>
      <c r="M5070">
        <v>3000</v>
      </c>
      <c r="N5070">
        <v>-1</v>
      </c>
      <c r="O5070" t="s">
        <v>1946</v>
      </c>
      <c r="P5070" t="s">
        <v>2847</v>
      </c>
      <c r="Q5070" t="s">
        <v>42</v>
      </c>
      <c r="R5070" t="s">
        <v>973</v>
      </c>
      <c r="S5070" t="s">
        <v>1967</v>
      </c>
      <c r="T5070">
        <v>2727</v>
      </c>
    </row>
    <row r="5071" spans="1:20" x14ac:dyDescent="0.3">
      <c r="A5071" t="s">
        <v>2846</v>
      </c>
      <c r="B5071" t="str">
        <f>_xlfn.CONCAT(쿼리1[[#This Row],[주문번호]], "-", 쿼리1[[#This Row],[공정명]])</f>
        <v>20241024-1000169479-합지</v>
      </c>
      <c r="C5071">
        <v>1</v>
      </c>
      <c r="D5071" t="s">
        <v>60</v>
      </c>
      <c r="E5071" s="1">
        <v>45589</v>
      </c>
      <c r="F5071" s="1">
        <v>45597</v>
      </c>
      <c r="G5071" s="1">
        <v>45596</v>
      </c>
      <c r="H5071" s="1">
        <v>45656</v>
      </c>
      <c r="I5071" s="1">
        <v>45608</v>
      </c>
      <c r="J5071" t="s">
        <v>31</v>
      </c>
      <c r="K5071" t="s">
        <v>39</v>
      </c>
      <c r="L5071">
        <v>3000</v>
      </c>
      <c r="M5071">
        <v>3000</v>
      </c>
      <c r="N5071">
        <v>-1</v>
      </c>
      <c r="O5071" t="s">
        <v>1946</v>
      </c>
      <c r="P5071" t="s">
        <v>2847</v>
      </c>
      <c r="Q5071" t="s">
        <v>42</v>
      </c>
      <c r="R5071" t="s">
        <v>973</v>
      </c>
      <c r="S5071" t="s">
        <v>1967</v>
      </c>
      <c r="T5071">
        <v>2727</v>
      </c>
    </row>
    <row r="5072" spans="1:20" x14ac:dyDescent="0.3">
      <c r="A5072" t="s">
        <v>2846</v>
      </c>
      <c r="B5072" t="str">
        <f>_xlfn.CONCAT(쿼리1[[#This Row],[주문번호]], "-", 쿼리1[[#This Row],[공정명]])</f>
        <v>20241024-1000169479-합지</v>
      </c>
      <c r="C5072">
        <v>1</v>
      </c>
      <c r="D5072" t="s">
        <v>60</v>
      </c>
      <c r="E5072" s="1">
        <v>45589</v>
      </c>
      <c r="F5072" s="1">
        <v>45597</v>
      </c>
      <c r="G5072" s="1">
        <v>45596</v>
      </c>
      <c r="H5072" s="1">
        <v>45656</v>
      </c>
      <c r="I5072" s="1">
        <v>45608</v>
      </c>
      <c r="J5072" t="s">
        <v>31</v>
      </c>
      <c r="K5072" t="s">
        <v>39</v>
      </c>
      <c r="L5072">
        <v>3000</v>
      </c>
      <c r="M5072">
        <v>3000</v>
      </c>
      <c r="N5072">
        <v>-1</v>
      </c>
      <c r="O5072" t="s">
        <v>1946</v>
      </c>
      <c r="P5072" t="s">
        <v>2847</v>
      </c>
      <c r="Q5072" t="s">
        <v>42</v>
      </c>
      <c r="R5072" t="s">
        <v>973</v>
      </c>
      <c r="S5072" t="s">
        <v>1967</v>
      </c>
      <c r="T5072">
        <v>2727</v>
      </c>
    </row>
    <row r="5073" spans="1:20" x14ac:dyDescent="0.3">
      <c r="A5073" t="s">
        <v>4353</v>
      </c>
      <c r="B5073" t="str">
        <f>_xlfn.CONCAT(쿼리1[[#This Row],[주문번호]], "-", 쿼리1[[#This Row],[공정명]])</f>
        <v>20241118-1000159286-합지</v>
      </c>
      <c r="C5073">
        <v>3</v>
      </c>
      <c r="D5073" t="s">
        <v>60</v>
      </c>
      <c r="E5073" s="1">
        <v>45614</v>
      </c>
      <c r="F5073" s="1">
        <v>45623</v>
      </c>
      <c r="G5073" s="1">
        <v>45624</v>
      </c>
      <c r="H5073" s="1">
        <v>45656</v>
      </c>
      <c r="I5073" s="1">
        <v>45630</v>
      </c>
      <c r="J5073" t="s">
        <v>31</v>
      </c>
      <c r="K5073" t="s">
        <v>32</v>
      </c>
      <c r="L5073">
        <v>6000</v>
      </c>
      <c r="M5073">
        <v>6000</v>
      </c>
      <c r="N5073">
        <v>1</v>
      </c>
      <c r="O5073" t="s">
        <v>55</v>
      </c>
      <c r="P5073" t="s">
        <v>4354</v>
      </c>
      <c r="Q5073" t="s">
        <v>4355</v>
      </c>
      <c r="R5073" t="s">
        <v>4356</v>
      </c>
      <c r="S5073" t="s">
        <v>1967</v>
      </c>
      <c r="T5073">
        <v>57142</v>
      </c>
    </row>
    <row r="5074" spans="1:20" x14ac:dyDescent="0.3">
      <c r="A5074" t="s">
        <v>4353</v>
      </c>
      <c r="B5074" t="str">
        <f>_xlfn.CONCAT(쿼리1[[#This Row],[주문번호]], "-", 쿼리1[[#This Row],[공정명]])</f>
        <v>20241118-1000159286-합지</v>
      </c>
      <c r="C5074">
        <v>3</v>
      </c>
      <c r="D5074" t="s">
        <v>60</v>
      </c>
      <c r="E5074" s="1">
        <v>45614</v>
      </c>
      <c r="F5074" s="1">
        <v>45623</v>
      </c>
      <c r="G5074" s="1">
        <v>45624</v>
      </c>
      <c r="H5074" s="1">
        <v>45656</v>
      </c>
      <c r="I5074" s="1">
        <v>45630</v>
      </c>
      <c r="J5074" t="s">
        <v>31</v>
      </c>
      <c r="K5074" t="s">
        <v>32</v>
      </c>
      <c r="L5074">
        <v>6000</v>
      </c>
      <c r="M5074">
        <v>6000</v>
      </c>
      <c r="N5074">
        <v>1</v>
      </c>
      <c r="O5074" t="s">
        <v>55</v>
      </c>
      <c r="P5074" t="s">
        <v>4354</v>
      </c>
      <c r="Q5074" t="s">
        <v>4355</v>
      </c>
      <c r="R5074" t="s">
        <v>4356</v>
      </c>
      <c r="S5074" t="s">
        <v>1967</v>
      </c>
      <c r="T5074">
        <v>57142</v>
      </c>
    </row>
    <row r="5075" spans="1:20" x14ac:dyDescent="0.3">
      <c r="A5075" t="s">
        <v>4948</v>
      </c>
      <c r="B5075" t="str">
        <f>_xlfn.CONCAT(쿼리1[[#This Row],[주문번호]], "-", 쿼리1[[#This Row],[공정명]])</f>
        <v>20241015-1116P0216-인쇄</v>
      </c>
      <c r="C5075">
        <v>2</v>
      </c>
      <c r="D5075" t="s">
        <v>328</v>
      </c>
      <c r="E5075" s="1">
        <v>45580</v>
      </c>
      <c r="F5075" s="1">
        <v>45586</v>
      </c>
      <c r="G5075" s="1">
        <v>45586</v>
      </c>
      <c r="H5075" s="1">
        <v>45656</v>
      </c>
      <c r="I5075" s="1">
        <v>45601</v>
      </c>
      <c r="J5075" t="s">
        <v>31</v>
      </c>
      <c r="K5075" t="s">
        <v>39</v>
      </c>
      <c r="L5075">
        <v>6000</v>
      </c>
      <c r="M5075">
        <v>0</v>
      </c>
      <c r="N5075">
        <v>0</v>
      </c>
      <c r="O5075" t="s">
        <v>4949</v>
      </c>
      <c r="P5075" t="s">
        <v>4950</v>
      </c>
      <c r="Q5075" t="s">
        <v>4951</v>
      </c>
      <c r="R5075" t="s">
        <v>2235</v>
      </c>
      <c r="S5075" t="s">
        <v>4242</v>
      </c>
      <c r="T5075">
        <v>42857</v>
      </c>
    </row>
    <row r="5076" spans="1:20" x14ac:dyDescent="0.3">
      <c r="A5076" t="s">
        <v>4948</v>
      </c>
      <c r="B5076" t="str">
        <f>_xlfn.CONCAT(쿼리1[[#This Row],[주문번호]], "-", 쿼리1[[#This Row],[공정명]])</f>
        <v>20241015-1116P0216-인쇄</v>
      </c>
      <c r="C5076">
        <v>2</v>
      </c>
      <c r="D5076" t="s">
        <v>328</v>
      </c>
      <c r="E5076" s="1">
        <v>45580</v>
      </c>
      <c r="F5076" s="1">
        <v>45586</v>
      </c>
      <c r="G5076" s="1">
        <v>45598</v>
      </c>
      <c r="H5076" s="1">
        <v>45656</v>
      </c>
      <c r="I5076" s="1">
        <v>45601</v>
      </c>
      <c r="J5076" t="s">
        <v>31</v>
      </c>
      <c r="K5076" t="s">
        <v>32</v>
      </c>
      <c r="L5076">
        <v>6000</v>
      </c>
      <c r="M5076">
        <v>6000</v>
      </c>
      <c r="N5076">
        <v>12</v>
      </c>
      <c r="O5076" t="s">
        <v>4949</v>
      </c>
      <c r="P5076" t="s">
        <v>4950</v>
      </c>
      <c r="Q5076" t="s">
        <v>4951</v>
      </c>
      <c r="R5076" t="s">
        <v>2235</v>
      </c>
      <c r="S5076" t="s">
        <v>4242</v>
      </c>
      <c r="T5076">
        <v>42857</v>
      </c>
    </row>
    <row r="5077" spans="1:20" x14ac:dyDescent="0.3">
      <c r="A5077" t="s">
        <v>4952</v>
      </c>
      <c r="B5077" t="str">
        <f>_xlfn.CONCAT(쿼리1[[#This Row],[주문번호]], "-", 쿼리1[[#This Row],[공정명]])</f>
        <v>20241015-1620P0020-인쇄</v>
      </c>
      <c r="C5077">
        <v>2</v>
      </c>
      <c r="D5077" t="s">
        <v>328</v>
      </c>
      <c r="E5077" s="1">
        <v>45580</v>
      </c>
      <c r="F5077" s="1">
        <v>45586</v>
      </c>
      <c r="G5077" s="1">
        <v>45586</v>
      </c>
      <c r="H5077" s="1">
        <v>45656</v>
      </c>
      <c r="I5077" s="1">
        <v>45601</v>
      </c>
      <c r="J5077" t="s">
        <v>31</v>
      </c>
      <c r="K5077" t="s">
        <v>39</v>
      </c>
      <c r="L5077">
        <v>6000</v>
      </c>
      <c r="M5077">
        <v>0</v>
      </c>
      <c r="N5077">
        <v>0</v>
      </c>
      <c r="O5077" t="s">
        <v>275</v>
      </c>
      <c r="P5077" t="s">
        <v>4953</v>
      </c>
      <c r="Q5077" t="s">
        <v>4954</v>
      </c>
      <c r="R5077" t="s">
        <v>2235</v>
      </c>
      <c r="S5077" t="s">
        <v>4242</v>
      </c>
      <c r="T5077">
        <v>42857</v>
      </c>
    </row>
    <row r="5078" spans="1:20" x14ac:dyDescent="0.3">
      <c r="A5078" t="s">
        <v>4952</v>
      </c>
      <c r="B5078" t="str">
        <f>_xlfn.CONCAT(쿼리1[[#This Row],[주문번호]], "-", 쿼리1[[#This Row],[공정명]])</f>
        <v>20241015-1620P0020-인쇄</v>
      </c>
      <c r="C5078">
        <v>2</v>
      </c>
      <c r="D5078" t="s">
        <v>328</v>
      </c>
      <c r="E5078" s="1">
        <v>45580</v>
      </c>
      <c r="F5078" s="1">
        <v>45586</v>
      </c>
      <c r="G5078" s="1">
        <v>45598</v>
      </c>
      <c r="H5078" s="1">
        <v>45656</v>
      </c>
      <c r="I5078" s="1">
        <v>45601</v>
      </c>
      <c r="J5078" t="s">
        <v>31</v>
      </c>
      <c r="K5078" t="s">
        <v>32</v>
      </c>
      <c r="L5078">
        <v>6000</v>
      </c>
      <c r="M5078">
        <v>6000</v>
      </c>
      <c r="N5078">
        <v>12</v>
      </c>
      <c r="O5078" t="s">
        <v>275</v>
      </c>
      <c r="P5078" t="s">
        <v>4953</v>
      </c>
      <c r="Q5078" t="s">
        <v>4954</v>
      </c>
      <c r="R5078" t="s">
        <v>2235</v>
      </c>
      <c r="S5078" t="s">
        <v>4242</v>
      </c>
      <c r="T5078">
        <v>42857</v>
      </c>
    </row>
    <row r="5079" spans="1:20" x14ac:dyDescent="0.3">
      <c r="A5079" t="s">
        <v>1627</v>
      </c>
      <c r="B5079" t="str">
        <f>_xlfn.CONCAT(쿼리1[[#This Row],[주문번호]], "-", 쿼리1[[#This Row],[공정명]])</f>
        <v>20241119-11150281-인쇄</v>
      </c>
      <c r="C5079">
        <v>2</v>
      </c>
      <c r="D5079" t="s">
        <v>328</v>
      </c>
      <c r="E5079" s="1">
        <v>45615</v>
      </c>
      <c r="F5079" s="1">
        <v>45616</v>
      </c>
      <c r="G5079" s="1">
        <v>45619</v>
      </c>
      <c r="H5079" s="1">
        <v>45656</v>
      </c>
      <c r="I5079" s="1">
        <v>45623</v>
      </c>
      <c r="J5079" t="s">
        <v>31</v>
      </c>
      <c r="K5079" t="s">
        <v>32</v>
      </c>
      <c r="L5079">
        <v>6000</v>
      </c>
      <c r="M5079">
        <v>6000</v>
      </c>
      <c r="N5079">
        <v>3</v>
      </c>
      <c r="O5079" t="s">
        <v>1346</v>
      </c>
      <c r="P5079" t="s">
        <v>1628</v>
      </c>
      <c r="Q5079" t="s">
        <v>1629</v>
      </c>
      <c r="R5079" t="s">
        <v>26</v>
      </c>
      <c r="S5079" t="s">
        <v>4242</v>
      </c>
      <c r="T5079">
        <v>24000</v>
      </c>
    </row>
    <row r="5080" spans="1:20" x14ac:dyDescent="0.3">
      <c r="A5080" t="s">
        <v>2669</v>
      </c>
      <c r="B5080" t="str">
        <f>_xlfn.CONCAT(쿼리1[[#This Row],[주문번호]], "-", 쿼리1[[#This Row],[공정명]])</f>
        <v>20241029-1000164212-인쇄</v>
      </c>
      <c r="C5080">
        <v>2</v>
      </c>
      <c r="D5080" t="s">
        <v>328</v>
      </c>
      <c r="E5080" s="1">
        <v>45594</v>
      </c>
      <c r="F5080" s="1">
        <v>45600</v>
      </c>
      <c r="G5080" s="1">
        <v>45608</v>
      </c>
      <c r="H5080" s="1">
        <v>45656</v>
      </c>
      <c r="I5080" s="1">
        <v>45611</v>
      </c>
      <c r="J5080" t="s">
        <v>31</v>
      </c>
      <c r="K5080" t="s">
        <v>32</v>
      </c>
      <c r="L5080">
        <v>6000</v>
      </c>
      <c r="M5080">
        <v>6000</v>
      </c>
      <c r="N5080">
        <v>8</v>
      </c>
      <c r="O5080" t="s">
        <v>573</v>
      </c>
      <c r="P5080" t="s">
        <v>2670</v>
      </c>
      <c r="Q5080" t="s">
        <v>2671</v>
      </c>
      <c r="R5080" t="s">
        <v>26</v>
      </c>
      <c r="S5080" t="s">
        <v>4242</v>
      </c>
      <c r="T5080">
        <v>20000</v>
      </c>
    </row>
    <row r="5081" spans="1:20" x14ac:dyDescent="0.3">
      <c r="A5081" t="s">
        <v>1345</v>
      </c>
      <c r="B5081" t="str">
        <f>_xlfn.CONCAT(쿼리1[[#This Row],[주문번호]], "-", 쿼리1[[#This Row],[공정명]])</f>
        <v>20241029-11150297-인쇄</v>
      </c>
      <c r="C5081">
        <v>2</v>
      </c>
      <c r="D5081" t="s">
        <v>328</v>
      </c>
      <c r="E5081" s="1">
        <v>45594</v>
      </c>
      <c r="F5081" s="1">
        <v>45596</v>
      </c>
      <c r="G5081" s="1">
        <v>45608</v>
      </c>
      <c r="H5081" s="1">
        <v>45656</v>
      </c>
      <c r="I5081" s="1">
        <v>45616</v>
      </c>
      <c r="J5081" t="s">
        <v>31</v>
      </c>
      <c r="K5081" t="s">
        <v>32</v>
      </c>
      <c r="L5081">
        <v>12000</v>
      </c>
      <c r="M5081">
        <v>12000</v>
      </c>
      <c r="N5081">
        <v>12</v>
      </c>
      <c r="O5081" t="s">
        <v>1346</v>
      </c>
      <c r="P5081" t="s">
        <v>1347</v>
      </c>
      <c r="Q5081" t="s">
        <v>1348</v>
      </c>
      <c r="R5081" t="s">
        <v>26</v>
      </c>
      <c r="S5081" t="s">
        <v>4242</v>
      </c>
      <c r="T5081">
        <v>48000</v>
      </c>
    </row>
    <row r="5082" spans="1:20" x14ac:dyDescent="0.3">
      <c r="A5082" t="s">
        <v>1343</v>
      </c>
      <c r="B5082" t="str">
        <f>_xlfn.CONCAT(쿼리1[[#This Row],[주문번호]], "-", 쿼리1[[#This Row],[공정명]])</f>
        <v>20241023-1000138905-인쇄</v>
      </c>
      <c r="C5082">
        <v>6</v>
      </c>
      <c r="D5082" t="s">
        <v>328</v>
      </c>
      <c r="E5082" s="1">
        <v>45588</v>
      </c>
      <c r="F5082" s="1">
        <v>45593</v>
      </c>
      <c r="G5082" s="1">
        <v>45598</v>
      </c>
      <c r="H5082" s="1">
        <v>45656</v>
      </c>
      <c r="I5082" s="1">
        <v>45605</v>
      </c>
      <c r="J5082" t="s">
        <v>31</v>
      </c>
      <c r="K5082" t="s">
        <v>32</v>
      </c>
      <c r="L5082">
        <v>6000</v>
      </c>
      <c r="M5082">
        <v>6000</v>
      </c>
      <c r="N5082">
        <v>5</v>
      </c>
      <c r="O5082" t="s">
        <v>564</v>
      </c>
      <c r="P5082" t="s">
        <v>1332</v>
      </c>
      <c r="Q5082" t="s">
        <v>1333</v>
      </c>
      <c r="R5082" t="s">
        <v>429</v>
      </c>
      <c r="S5082" t="s">
        <v>4242</v>
      </c>
      <c r="T5082">
        <v>20000</v>
      </c>
    </row>
    <row r="5083" spans="1:20" x14ac:dyDescent="0.3">
      <c r="A5083" t="s">
        <v>4766</v>
      </c>
      <c r="B5083" t="str">
        <f>_xlfn.CONCAT(쿼리1[[#This Row],[주문번호]], "-", 쿼리1[[#This Row],[공정명]])</f>
        <v>20241030-1000165926-인쇄</v>
      </c>
      <c r="C5083">
        <v>2</v>
      </c>
      <c r="D5083" t="s">
        <v>328</v>
      </c>
      <c r="E5083" s="1">
        <v>45595</v>
      </c>
      <c r="F5083" s="1">
        <v>45601</v>
      </c>
      <c r="G5083" s="1">
        <v>45608</v>
      </c>
      <c r="H5083" s="1">
        <v>45656</v>
      </c>
      <c r="I5083" s="1">
        <v>45621</v>
      </c>
      <c r="J5083" t="s">
        <v>31</v>
      </c>
      <c r="K5083" t="s">
        <v>32</v>
      </c>
      <c r="L5083">
        <v>30000</v>
      </c>
      <c r="M5083">
        <v>30000</v>
      </c>
      <c r="N5083">
        <v>7</v>
      </c>
      <c r="O5083" t="s">
        <v>1403</v>
      </c>
      <c r="P5083" t="s">
        <v>1404</v>
      </c>
      <c r="Q5083" t="s">
        <v>4244</v>
      </c>
      <c r="R5083" t="s">
        <v>26</v>
      </c>
      <c r="S5083" t="s">
        <v>4242</v>
      </c>
      <c r="T5083">
        <v>60</v>
      </c>
    </row>
    <row r="5084" spans="1:20" x14ac:dyDescent="0.3">
      <c r="A5084" t="s">
        <v>4743</v>
      </c>
      <c r="B5084" t="str">
        <f>_xlfn.CONCAT(쿼리1[[#This Row],[주문번호]], "-", 쿼리1[[#This Row],[공정명]])</f>
        <v>20241118-1000169148-인쇄</v>
      </c>
      <c r="C5084">
        <v>2</v>
      </c>
      <c r="D5084" t="s">
        <v>328</v>
      </c>
      <c r="E5084" s="1">
        <v>45614</v>
      </c>
      <c r="F5084" s="1">
        <v>45618</v>
      </c>
      <c r="G5084" s="1">
        <v>45619</v>
      </c>
      <c r="H5084" s="1">
        <v>45656</v>
      </c>
      <c r="I5084" s="1">
        <v>45625</v>
      </c>
      <c r="J5084" t="s">
        <v>31</v>
      </c>
      <c r="K5084" t="s">
        <v>32</v>
      </c>
      <c r="L5084">
        <v>12000</v>
      </c>
      <c r="M5084">
        <v>6000</v>
      </c>
      <c r="N5084">
        <v>1</v>
      </c>
      <c r="O5084" t="s">
        <v>1403</v>
      </c>
      <c r="P5084" t="s">
        <v>1404</v>
      </c>
      <c r="Q5084" t="s">
        <v>1405</v>
      </c>
      <c r="R5084" t="s">
        <v>26</v>
      </c>
      <c r="S5084" t="s">
        <v>4242</v>
      </c>
      <c r="T5084">
        <v>24</v>
      </c>
    </row>
    <row r="5085" spans="1:20" x14ac:dyDescent="0.3">
      <c r="A5085" t="s">
        <v>4743</v>
      </c>
      <c r="B5085" t="str">
        <f>_xlfn.CONCAT(쿼리1[[#This Row],[주문번호]], "-", 쿼리1[[#This Row],[공정명]])</f>
        <v>20241118-1000169148-인쇄</v>
      </c>
      <c r="C5085">
        <v>2</v>
      </c>
      <c r="D5085" t="s">
        <v>328</v>
      </c>
      <c r="E5085" s="1">
        <v>45614</v>
      </c>
      <c r="F5085" s="1">
        <v>45618</v>
      </c>
      <c r="G5085" s="1">
        <v>45619</v>
      </c>
      <c r="H5085" s="1">
        <v>45656</v>
      </c>
      <c r="I5085" s="1">
        <v>45625</v>
      </c>
      <c r="J5085" t="s">
        <v>31</v>
      </c>
      <c r="K5085" t="s">
        <v>32</v>
      </c>
      <c r="L5085">
        <v>12000</v>
      </c>
      <c r="M5085">
        <v>6000</v>
      </c>
      <c r="N5085">
        <v>1</v>
      </c>
      <c r="O5085" t="s">
        <v>1403</v>
      </c>
      <c r="P5085" t="s">
        <v>1404</v>
      </c>
      <c r="Q5085" t="s">
        <v>1405</v>
      </c>
      <c r="R5085" t="s">
        <v>26</v>
      </c>
      <c r="S5085" t="s">
        <v>4242</v>
      </c>
      <c r="T5085">
        <v>24</v>
      </c>
    </row>
    <row r="5086" spans="1:20" x14ac:dyDescent="0.3">
      <c r="A5086" t="s">
        <v>1630</v>
      </c>
      <c r="B5086" t="str">
        <f>_xlfn.CONCAT(쿼리1[[#This Row],[주문번호]], "-", 쿼리1[[#This Row],[공정명]])</f>
        <v>20241126-11150297-인쇄</v>
      </c>
      <c r="C5086">
        <v>2</v>
      </c>
      <c r="D5086" t="s">
        <v>328</v>
      </c>
      <c r="E5086" s="1">
        <v>45622</v>
      </c>
      <c r="F5086" s="1">
        <v>45623</v>
      </c>
      <c r="G5086" s="1">
        <v>45629</v>
      </c>
      <c r="H5086" s="1">
        <v>45656</v>
      </c>
      <c r="I5086" s="1">
        <v>45635</v>
      </c>
      <c r="J5086" t="s">
        <v>31</v>
      </c>
      <c r="K5086" t="s">
        <v>32</v>
      </c>
      <c r="L5086">
        <v>12000</v>
      </c>
      <c r="M5086">
        <v>12000</v>
      </c>
      <c r="N5086">
        <v>6</v>
      </c>
      <c r="O5086" t="s">
        <v>1346</v>
      </c>
      <c r="P5086" t="s">
        <v>1347</v>
      </c>
      <c r="Q5086" t="s">
        <v>1348</v>
      </c>
      <c r="R5086" t="s">
        <v>26</v>
      </c>
      <c r="S5086" t="s">
        <v>4242</v>
      </c>
      <c r="T5086">
        <v>48000</v>
      </c>
    </row>
    <row r="5087" spans="1:20" x14ac:dyDescent="0.3">
      <c r="A5087" t="s">
        <v>1634</v>
      </c>
      <c r="B5087" t="str">
        <f>_xlfn.CONCAT(쿼리1[[#This Row],[주문번호]], "-", 쿼리1[[#This Row],[공정명]])</f>
        <v>20241111-1000138905-인쇄</v>
      </c>
      <c r="C5087">
        <v>6</v>
      </c>
      <c r="D5087" t="s">
        <v>328</v>
      </c>
      <c r="E5087" s="1">
        <v>45607</v>
      </c>
      <c r="F5087" s="1">
        <v>45611</v>
      </c>
      <c r="G5087" s="1">
        <v>45614</v>
      </c>
      <c r="H5087" s="1">
        <v>45656</v>
      </c>
      <c r="I5087" s="1">
        <v>45621</v>
      </c>
      <c r="J5087" t="s">
        <v>31</v>
      </c>
      <c r="K5087" t="s">
        <v>32</v>
      </c>
      <c r="L5087">
        <v>6000</v>
      </c>
      <c r="M5087">
        <v>6000</v>
      </c>
      <c r="N5087">
        <v>3</v>
      </c>
      <c r="O5087" t="s">
        <v>564</v>
      </c>
      <c r="P5087" t="s">
        <v>1332</v>
      </c>
      <c r="Q5087" t="s">
        <v>1333</v>
      </c>
      <c r="R5087" t="s">
        <v>429</v>
      </c>
      <c r="S5087" t="s">
        <v>4242</v>
      </c>
      <c r="T5087">
        <v>20000</v>
      </c>
    </row>
    <row r="5088" spans="1:20" x14ac:dyDescent="0.3">
      <c r="A5088" t="s">
        <v>2942</v>
      </c>
      <c r="B5088" t="str">
        <f>_xlfn.CONCAT(쿼리1[[#This Row],[주문번호]], "-", 쿼리1[[#This Row],[공정명]])</f>
        <v>20241217-1000139790-인쇄</v>
      </c>
      <c r="C5088">
        <v>2</v>
      </c>
      <c r="D5088" t="s">
        <v>328</v>
      </c>
      <c r="E5088" s="1">
        <v>45643</v>
      </c>
      <c r="F5088" s="1">
        <v>45649</v>
      </c>
      <c r="G5088" s="1">
        <v>45651</v>
      </c>
      <c r="H5088" s="1">
        <v>45656</v>
      </c>
      <c r="I5088" s="1">
        <v>45651</v>
      </c>
      <c r="J5088" t="s">
        <v>31</v>
      </c>
      <c r="K5088" t="s">
        <v>32</v>
      </c>
      <c r="L5088">
        <v>6000</v>
      </c>
      <c r="M5088">
        <v>6000</v>
      </c>
      <c r="N5088">
        <v>2</v>
      </c>
      <c r="O5088" t="s">
        <v>564</v>
      </c>
      <c r="P5088" t="s">
        <v>2938</v>
      </c>
      <c r="Q5088" t="s">
        <v>2939</v>
      </c>
      <c r="R5088" t="s">
        <v>429</v>
      </c>
      <c r="S5088" t="s">
        <v>4242</v>
      </c>
      <c r="T5088">
        <v>27272</v>
      </c>
    </row>
    <row r="5089" spans="1:20" x14ac:dyDescent="0.3">
      <c r="A5089" t="s">
        <v>2107</v>
      </c>
      <c r="B5089" t="str">
        <f>_xlfn.CONCAT(쿼리1[[#This Row],[주문번호]], "-", 쿼리1[[#This Row],[공정명]])</f>
        <v>20241227-1000163556-인쇄</v>
      </c>
      <c r="C5089">
        <v>2</v>
      </c>
      <c r="D5089" t="s">
        <v>328</v>
      </c>
      <c r="E5089" s="1">
        <v>45653</v>
      </c>
      <c r="F5089" s="1">
        <v>45659</v>
      </c>
      <c r="G5089" s="1"/>
      <c r="H5089" s="1">
        <v>45656</v>
      </c>
      <c r="I5089" s="1"/>
      <c r="J5089" t="s">
        <v>21</v>
      </c>
      <c r="K5089" t="s">
        <v>282</v>
      </c>
      <c r="L5089">
        <v>6000</v>
      </c>
      <c r="O5089" t="s">
        <v>698</v>
      </c>
      <c r="P5089" t="s">
        <v>2108</v>
      </c>
      <c r="Q5089" t="s">
        <v>2109</v>
      </c>
      <c r="R5089" t="s">
        <v>696</v>
      </c>
      <c r="S5089" t="s">
        <v>4242</v>
      </c>
      <c r="T5089">
        <v>25000</v>
      </c>
    </row>
    <row r="5090" spans="1:20" x14ac:dyDescent="0.3">
      <c r="A5090" t="s">
        <v>704</v>
      </c>
      <c r="B5090" t="str">
        <f>_xlfn.CONCAT(쿼리1[[#This Row],[주문번호]], "-", 쿼리1[[#This Row],[공정명]])</f>
        <v>20241021-1000163165-인쇄</v>
      </c>
      <c r="C5090">
        <v>2</v>
      </c>
      <c r="D5090" t="s">
        <v>328</v>
      </c>
      <c r="E5090" s="1">
        <v>45586</v>
      </c>
      <c r="F5090" s="1">
        <v>45590</v>
      </c>
      <c r="G5090" s="1">
        <v>45608</v>
      </c>
      <c r="H5090" s="1">
        <v>45656</v>
      </c>
      <c r="I5090" s="1">
        <v>45609</v>
      </c>
      <c r="J5090" t="s">
        <v>31</v>
      </c>
      <c r="K5090" t="s">
        <v>32</v>
      </c>
      <c r="L5090">
        <v>6000</v>
      </c>
      <c r="M5090">
        <v>6000</v>
      </c>
      <c r="N5090">
        <v>18</v>
      </c>
      <c r="O5090" t="s">
        <v>698</v>
      </c>
      <c r="P5090" t="s">
        <v>705</v>
      </c>
      <c r="Q5090" t="s">
        <v>706</v>
      </c>
      <c r="R5090" t="s">
        <v>696</v>
      </c>
      <c r="S5090" t="s">
        <v>4242</v>
      </c>
      <c r="T5090">
        <v>26086</v>
      </c>
    </row>
    <row r="5091" spans="1:20" x14ac:dyDescent="0.3">
      <c r="A5091" t="s">
        <v>150</v>
      </c>
      <c r="B5091" t="str">
        <f>_xlfn.CONCAT(쿼리1[[#This Row],[주문번호]], "-", 쿼리1[[#This Row],[공정명]])</f>
        <v>20241008-1120P0030-분단</v>
      </c>
      <c r="C5091">
        <v>4</v>
      </c>
      <c r="D5091" t="s">
        <v>196</v>
      </c>
      <c r="E5091" s="1">
        <v>45573</v>
      </c>
      <c r="F5091" s="1">
        <v>45582</v>
      </c>
      <c r="G5091" s="1">
        <v>45583</v>
      </c>
      <c r="H5091" s="1">
        <v>45656</v>
      </c>
      <c r="I5091" s="1">
        <v>45587</v>
      </c>
      <c r="J5091" t="s">
        <v>31</v>
      </c>
      <c r="K5091" t="s">
        <v>32</v>
      </c>
      <c r="L5091">
        <v>4000</v>
      </c>
      <c r="M5091">
        <v>4000</v>
      </c>
      <c r="N5091">
        <v>1</v>
      </c>
      <c r="O5091" t="s">
        <v>141</v>
      </c>
      <c r="P5091" t="s">
        <v>151</v>
      </c>
      <c r="Q5091" t="s">
        <v>152</v>
      </c>
      <c r="R5091" t="s">
        <v>144</v>
      </c>
      <c r="S5091" t="s">
        <v>4391</v>
      </c>
      <c r="T5091">
        <v>42105</v>
      </c>
    </row>
    <row r="5092" spans="1:20" x14ac:dyDescent="0.3">
      <c r="A5092" t="s">
        <v>153</v>
      </c>
      <c r="B5092" t="str">
        <f>_xlfn.CONCAT(쿼리1[[#This Row],[주문번호]], "-", 쿼리1[[#This Row],[공정명]])</f>
        <v>20241212-1000159652-분단</v>
      </c>
      <c r="C5092">
        <v>4</v>
      </c>
      <c r="D5092" t="s">
        <v>196</v>
      </c>
      <c r="E5092" s="1">
        <v>45638</v>
      </c>
      <c r="F5092" s="1">
        <v>45650</v>
      </c>
      <c r="G5092" s="1">
        <v>45650</v>
      </c>
      <c r="H5092" s="1">
        <v>45656</v>
      </c>
      <c r="I5092" s="1">
        <v>45653</v>
      </c>
      <c r="J5092" t="s">
        <v>31</v>
      </c>
      <c r="K5092" t="s">
        <v>39</v>
      </c>
      <c r="L5092">
        <v>4000</v>
      </c>
      <c r="M5092">
        <v>4000</v>
      </c>
      <c r="N5092">
        <v>0</v>
      </c>
      <c r="O5092" t="s">
        <v>141</v>
      </c>
      <c r="P5092" t="s">
        <v>154</v>
      </c>
      <c r="Q5092" t="s">
        <v>155</v>
      </c>
      <c r="R5092" t="s">
        <v>144</v>
      </c>
      <c r="S5092" t="s">
        <v>4391</v>
      </c>
      <c r="T5092">
        <v>55172</v>
      </c>
    </row>
    <row r="5093" spans="1:20" x14ac:dyDescent="0.3">
      <c r="A5093" t="s">
        <v>156</v>
      </c>
      <c r="B5093" t="str">
        <f>_xlfn.CONCAT(쿼리1[[#This Row],[주문번호]], "-", 쿼리1[[#This Row],[공정명]])</f>
        <v>20241030-1000159652-분단</v>
      </c>
      <c r="C5093">
        <v>4</v>
      </c>
      <c r="D5093" t="s">
        <v>196</v>
      </c>
      <c r="E5093" s="1">
        <v>45595</v>
      </c>
      <c r="F5093" s="1">
        <v>45607</v>
      </c>
      <c r="G5093" s="1">
        <v>45621</v>
      </c>
      <c r="H5093" s="1">
        <v>45656</v>
      </c>
      <c r="I5093" s="1">
        <v>45622</v>
      </c>
      <c r="J5093" t="s">
        <v>31</v>
      </c>
      <c r="K5093" t="s">
        <v>32</v>
      </c>
      <c r="L5093">
        <v>4000</v>
      </c>
      <c r="M5093">
        <v>4000</v>
      </c>
      <c r="N5093">
        <v>14</v>
      </c>
      <c r="O5093" t="s">
        <v>141</v>
      </c>
      <c r="P5093" t="s">
        <v>154</v>
      </c>
      <c r="Q5093" t="s">
        <v>155</v>
      </c>
      <c r="R5093" t="s">
        <v>144</v>
      </c>
      <c r="S5093" t="s">
        <v>4391</v>
      </c>
      <c r="T5093">
        <v>55172</v>
      </c>
    </row>
    <row r="5094" spans="1:20" x14ac:dyDescent="0.3">
      <c r="A5094" t="s">
        <v>4057</v>
      </c>
      <c r="B5094" t="str">
        <f>_xlfn.CONCAT(쿼리1[[#This Row],[주문번호]], "-", 쿼리1[[#This Row],[공정명]])</f>
        <v>20241224-1000157043-제대</v>
      </c>
      <c r="C5094">
        <v>4</v>
      </c>
      <c r="D5094" t="s">
        <v>80</v>
      </c>
      <c r="E5094" s="1">
        <v>45650</v>
      </c>
      <c r="F5094" s="1">
        <v>45665</v>
      </c>
      <c r="G5094" s="1"/>
      <c r="H5094" s="1">
        <v>45656</v>
      </c>
      <c r="I5094" s="1"/>
      <c r="J5094" t="s">
        <v>21</v>
      </c>
      <c r="K5094" t="s">
        <v>282</v>
      </c>
      <c r="L5094">
        <v>150000</v>
      </c>
      <c r="O5094" t="s">
        <v>4058</v>
      </c>
      <c r="P5094" t="s">
        <v>4059</v>
      </c>
      <c r="Q5094" t="s">
        <v>4060</v>
      </c>
      <c r="R5094" t="s">
        <v>4061</v>
      </c>
      <c r="S5094" t="s">
        <v>5054</v>
      </c>
      <c r="T5094">
        <v>150000</v>
      </c>
    </row>
    <row r="5095" spans="1:20" x14ac:dyDescent="0.3">
      <c r="A5095" t="s">
        <v>5055</v>
      </c>
      <c r="B5095" t="str">
        <f>_xlfn.CONCAT(쿼리1[[#This Row],[주문번호]], "-", 쿼리1[[#This Row],[공정명]])</f>
        <v>20241022-1000157037-제대</v>
      </c>
      <c r="C5095">
        <v>4</v>
      </c>
      <c r="D5095" t="s">
        <v>80</v>
      </c>
      <c r="E5095" s="1">
        <v>45587</v>
      </c>
      <c r="F5095" s="1">
        <v>45600</v>
      </c>
      <c r="G5095" s="1">
        <v>45603</v>
      </c>
      <c r="H5095" s="1">
        <v>45656</v>
      </c>
      <c r="I5095" s="1">
        <v>45603</v>
      </c>
      <c r="J5095" t="s">
        <v>31</v>
      </c>
      <c r="K5095" t="s">
        <v>32</v>
      </c>
      <c r="L5095">
        <v>30000</v>
      </c>
      <c r="M5095">
        <v>28600</v>
      </c>
      <c r="N5095">
        <v>3</v>
      </c>
      <c r="O5095" t="s">
        <v>4058</v>
      </c>
      <c r="P5095" t="s">
        <v>4059</v>
      </c>
      <c r="Q5095" t="s">
        <v>5056</v>
      </c>
      <c r="R5095" t="s">
        <v>4061</v>
      </c>
      <c r="S5095" t="s">
        <v>5054</v>
      </c>
      <c r="T5095">
        <v>30000</v>
      </c>
    </row>
    <row r="5096" spans="1:20" x14ac:dyDescent="0.3">
      <c r="A5096" t="s">
        <v>4062</v>
      </c>
      <c r="B5096" t="str">
        <f>_xlfn.CONCAT(쿼리1[[#This Row],[주문번호]], "-", 쿼리1[[#This Row],[공정명]])</f>
        <v>20241224-1000157041-제대</v>
      </c>
      <c r="C5096">
        <v>4</v>
      </c>
      <c r="D5096" t="s">
        <v>80</v>
      </c>
      <c r="E5096" s="1">
        <v>45650</v>
      </c>
      <c r="F5096" s="1">
        <v>45665</v>
      </c>
      <c r="G5096" s="1"/>
      <c r="H5096" s="1">
        <v>45656</v>
      </c>
      <c r="I5096" s="1"/>
      <c r="J5096" t="s">
        <v>21</v>
      </c>
      <c r="K5096" t="s">
        <v>282</v>
      </c>
      <c r="L5096">
        <v>150000</v>
      </c>
      <c r="O5096" t="s">
        <v>4058</v>
      </c>
      <c r="P5096" t="s">
        <v>4063</v>
      </c>
      <c r="Q5096" t="s">
        <v>4064</v>
      </c>
      <c r="R5096" t="s">
        <v>4061</v>
      </c>
      <c r="S5096" t="s">
        <v>5054</v>
      </c>
      <c r="T5096">
        <v>150000</v>
      </c>
    </row>
    <row r="5097" spans="1:20" x14ac:dyDescent="0.3">
      <c r="A5097" t="s">
        <v>4353</v>
      </c>
      <c r="B5097" t="str">
        <f>_xlfn.CONCAT(쿼리1[[#This Row],[주문번호]], "-", 쿼리1[[#This Row],[공정명]])</f>
        <v>20241118-1000159286-합지</v>
      </c>
      <c r="C5097">
        <v>3</v>
      </c>
      <c r="D5097" t="s">
        <v>60</v>
      </c>
      <c r="E5097" s="1">
        <v>45614</v>
      </c>
      <c r="F5097" s="1">
        <v>45623</v>
      </c>
      <c r="G5097" s="1">
        <v>45624</v>
      </c>
      <c r="H5097" s="1">
        <v>45656</v>
      </c>
      <c r="I5097" s="1">
        <v>45630</v>
      </c>
      <c r="J5097" t="s">
        <v>31</v>
      </c>
      <c r="K5097" t="s">
        <v>32</v>
      </c>
      <c r="L5097">
        <v>6000</v>
      </c>
      <c r="M5097">
        <v>6000</v>
      </c>
      <c r="N5097">
        <v>1</v>
      </c>
      <c r="O5097" t="s">
        <v>55</v>
      </c>
      <c r="P5097" t="s">
        <v>4354</v>
      </c>
      <c r="Q5097" t="s">
        <v>4355</v>
      </c>
      <c r="R5097" t="s">
        <v>4356</v>
      </c>
      <c r="S5097" t="s">
        <v>1967</v>
      </c>
      <c r="T5097">
        <v>57142</v>
      </c>
    </row>
    <row r="5098" spans="1:20" x14ac:dyDescent="0.3">
      <c r="A5098" t="s">
        <v>4353</v>
      </c>
      <c r="B5098" t="str">
        <f>_xlfn.CONCAT(쿼리1[[#This Row],[주문번호]], "-", 쿼리1[[#This Row],[공정명]])</f>
        <v>20241118-1000159286-합지</v>
      </c>
      <c r="C5098">
        <v>3</v>
      </c>
      <c r="D5098" t="s">
        <v>60</v>
      </c>
      <c r="E5098" s="1">
        <v>45614</v>
      </c>
      <c r="F5098" s="1">
        <v>45623</v>
      </c>
      <c r="G5098" s="1">
        <v>45624</v>
      </c>
      <c r="H5098" s="1">
        <v>45656</v>
      </c>
      <c r="I5098" s="1">
        <v>45630</v>
      </c>
      <c r="J5098" t="s">
        <v>31</v>
      </c>
      <c r="K5098" t="s">
        <v>32</v>
      </c>
      <c r="L5098">
        <v>6000</v>
      </c>
      <c r="M5098">
        <v>6000</v>
      </c>
      <c r="N5098">
        <v>1</v>
      </c>
      <c r="O5098" t="s">
        <v>55</v>
      </c>
      <c r="P5098" t="s">
        <v>4354</v>
      </c>
      <c r="Q5098" t="s">
        <v>4355</v>
      </c>
      <c r="R5098" t="s">
        <v>4356</v>
      </c>
      <c r="S5098" t="s">
        <v>1967</v>
      </c>
      <c r="T5098">
        <v>57142</v>
      </c>
    </row>
    <row r="5099" spans="1:20" x14ac:dyDescent="0.3">
      <c r="A5099" t="s">
        <v>4357</v>
      </c>
      <c r="B5099" t="str">
        <f>_xlfn.CONCAT(쿼리1[[#This Row],[주문번호]], "-", 쿼리1[[#This Row],[공정명]])</f>
        <v>20241218-1000168252-합지</v>
      </c>
      <c r="C5099">
        <v>3</v>
      </c>
      <c r="D5099" t="s">
        <v>60</v>
      </c>
      <c r="E5099" s="1">
        <v>45644</v>
      </c>
      <c r="F5099" s="1">
        <v>45653</v>
      </c>
      <c r="G5099" s="1"/>
      <c r="H5099" s="1">
        <v>45656</v>
      </c>
      <c r="I5099" s="1">
        <v>45653</v>
      </c>
      <c r="J5099" t="s">
        <v>21</v>
      </c>
      <c r="K5099" t="s">
        <v>22</v>
      </c>
      <c r="L5099">
        <v>3600</v>
      </c>
      <c r="O5099" t="s">
        <v>3728</v>
      </c>
      <c r="P5099" t="s">
        <v>3577</v>
      </c>
      <c r="Q5099" t="s">
        <v>4358</v>
      </c>
      <c r="R5099" t="s">
        <v>4359</v>
      </c>
      <c r="S5099" t="s">
        <v>1967</v>
      </c>
      <c r="T5099">
        <v>30000</v>
      </c>
    </row>
    <row r="5100" spans="1:20" x14ac:dyDescent="0.3">
      <c r="A5100" t="s">
        <v>4357</v>
      </c>
      <c r="B5100" t="str">
        <f>_xlfn.CONCAT(쿼리1[[#This Row],[주문번호]], "-", 쿼리1[[#This Row],[공정명]])</f>
        <v>20241218-1000168252-분단</v>
      </c>
      <c r="C5100">
        <v>4</v>
      </c>
      <c r="D5100" t="s">
        <v>196</v>
      </c>
      <c r="E5100" s="1">
        <v>45644</v>
      </c>
      <c r="F5100" s="1">
        <v>45656</v>
      </c>
      <c r="G5100" s="1"/>
      <c r="H5100" s="1">
        <v>45656</v>
      </c>
      <c r="I5100" s="1">
        <v>45653</v>
      </c>
      <c r="J5100" t="s">
        <v>21</v>
      </c>
      <c r="K5100" t="s">
        <v>282</v>
      </c>
      <c r="L5100">
        <v>3600</v>
      </c>
      <c r="O5100" t="s">
        <v>3728</v>
      </c>
      <c r="P5100" t="s">
        <v>3577</v>
      </c>
      <c r="Q5100" t="s">
        <v>4358</v>
      </c>
      <c r="R5100" t="s">
        <v>4359</v>
      </c>
      <c r="S5100" t="s">
        <v>1967</v>
      </c>
      <c r="T5100">
        <v>30000</v>
      </c>
    </row>
    <row r="5101" spans="1:20" x14ac:dyDescent="0.3">
      <c r="A5101" t="s">
        <v>200</v>
      </c>
      <c r="B5101" t="str">
        <f>_xlfn.CONCAT(쿼리1[[#This Row],[주문번호]], "-", 쿼리1[[#This Row],[공정명]])</f>
        <v>20240906-1000166027-합지</v>
      </c>
      <c r="C5101">
        <v>3</v>
      </c>
      <c r="D5101" t="s">
        <v>60</v>
      </c>
      <c r="E5101" s="1">
        <v>45541</v>
      </c>
      <c r="F5101" s="1">
        <v>45551</v>
      </c>
      <c r="G5101" s="1">
        <v>45556</v>
      </c>
      <c r="H5101" s="1">
        <v>45656</v>
      </c>
      <c r="I5101" s="1">
        <v>45590</v>
      </c>
      <c r="J5101" t="s">
        <v>31</v>
      </c>
      <c r="K5101" t="s">
        <v>32</v>
      </c>
      <c r="L5101">
        <v>18000</v>
      </c>
      <c r="M5101">
        <v>18000</v>
      </c>
      <c r="N5101">
        <v>5</v>
      </c>
      <c r="O5101" t="s">
        <v>201</v>
      </c>
      <c r="P5101" t="s">
        <v>202</v>
      </c>
      <c r="Q5101" t="s">
        <v>203</v>
      </c>
      <c r="R5101" t="s">
        <v>204</v>
      </c>
      <c r="S5101" t="s">
        <v>1967</v>
      </c>
      <c r="T5101">
        <v>45000</v>
      </c>
    </row>
    <row r="5102" spans="1:20" x14ac:dyDescent="0.3">
      <c r="A5102" t="s">
        <v>200</v>
      </c>
      <c r="B5102" t="str">
        <f>_xlfn.CONCAT(쿼리1[[#This Row],[주문번호]], "-", 쿼리1[[#This Row],[공정명]])</f>
        <v>20240906-1000166027-합지</v>
      </c>
      <c r="C5102">
        <v>3</v>
      </c>
      <c r="D5102" t="s">
        <v>60</v>
      </c>
      <c r="E5102" s="1">
        <v>45541</v>
      </c>
      <c r="F5102" s="1">
        <v>45551</v>
      </c>
      <c r="G5102" s="1">
        <v>45565</v>
      </c>
      <c r="H5102" s="1">
        <v>45656</v>
      </c>
      <c r="I5102" s="1">
        <v>45590</v>
      </c>
      <c r="J5102" t="s">
        <v>31</v>
      </c>
      <c r="K5102" t="s">
        <v>32</v>
      </c>
      <c r="L5102">
        <v>18000</v>
      </c>
      <c r="M5102">
        <v>18000</v>
      </c>
      <c r="N5102">
        <v>14</v>
      </c>
      <c r="O5102" t="s">
        <v>201</v>
      </c>
      <c r="P5102" t="s">
        <v>202</v>
      </c>
      <c r="Q5102" t="s">
        <v>203</v>
      </c>
      <c r="R5102" t="s">
        <v>204</v>
      </c>
      <c r="S5102" t="s">
        <v>1967</v>
      </c>
      <c r="T5102">
        <v>45000</v>
      </c>
    </row>
    <row r="5103" spans="1:20" x14ac:dyDescent="0.3">
      <c r="A5103" t="s">
        <v>200</v>
      </c>
      <c r="B5103" t="str">
        <f>_xlfn.CONCAT(쿼리1[[#This Row],[주문번호]], "-", 쿼리1[[#This Row],[공정명]])</f>
        <v>20240906-1000166027-합지</v>
      </c>
      <c r="C5103">
        <v>3</v>
      </c>
      <c r="D5103" t="s">
        <v>60</v>
      </c>
      <c r="E5103" s="1">
        <v>45541</v>
      </c>
      <c r="F5103" s="1">
        <v>45551</v>
      </c>
      <c r="G5103" s="1">
        <v>45556</v>
      </c>
      <c r="H5103" s="1">
        <v>45656</v>
      </c>
      <c r="I5103" s="1">
        <v>45590</v>
      </c>
      <c r="J5103" t="s">
        <v>31</v>
      </c>
      <c r="K5103" t="s">
        <v>32</v>
      </c>
      <c r="L5103">
        <v>18000</v>
      </c>
      <c r="M5103">
        <v>18000</v>
      </c>
      <c r="N5103">
        <v>5</v>
      </c>
      <c r="O5103" t="s">
        <v>201</v>
      </c>
      <c r="P5103" t="s">
        <v>202</v>
      </c>
      <c r="Q5103" t="s">
        <v>203</v>
      </c>
      <c r="R5103" t="s">
        <v>204</v>
      </c>
      <c r="S5103" t="s">
        <v>1967</v>
      </c>
      <c r="T5103">
        <v>45000</v>
      </c>
    </row>
    <row r="5104" spans="1:20" x14ac:dyDescent="0.3">
      <c r="A5104" t="s">
        <v>200</v>
      </c>
      <c r="B5104" t="str">
        <f>_xlfn.CONCAT(쿼리1[[#This Row],[주문번호]], "-", 쿼리1[[#This Row],[공정명]])</f>
        <v>20240906-1000166027-합지</v>
      </c>
      <c r="C5104">
        <v>3</v>
      </c>
      <c r="D5104" t="s">
        <v>60</v>
      </c>
      <c r="E5104" s="1">
        <v>45541</v>
      </c>
      <c r="F5104" s="1">
        <v>45551</v>
      </c>
      <c r="G5104" s="1">
        <v>45565</v>
      </c>
      <c r="H5104" s="1">
        <v>45656</v>
      </c>
      <c r="I5104" s="1">
        <v>45590</v>
      </c>
      <c r="J5104" t="s">
        <v>31</v>
      </c>
      <c r="K5104" t="s">
        <v>32</v>
      </c>
      <c r="L5104">
        <v>18000</v>
      </c>
      <c r="M5104">
        <v>18000</v>
      </c>
      <c r="N5104">
        <v>14</v>
      </c>
      <c r="O5104" t="s">
        <v>201</v>
      </c>
      <c r="P5104" t="s">
        <v>202</v>
      </c>
      <c r="Q5104" t="s">
        <v>203</v>
      </c>
      <c r="R5104" t="s">
        <v>204</v>
      </c>
      <c r="S5104" t="s">
        <v>1967</v>
      </c>
      <c r="T5104">
        <v>45000</v>
      </c>
    </row>
    <row r="5105" spans="1:20" x14ac:dyDescent="0.3">
      <c r="A5105" t="s">
        <v>3229</v>
      </c>
      <c r="B5105" t="str">
        <f>_xlfn.CONCAT(쿼리1[[#This Row],[주문번호]], "-", 쿼리1[[#This Row],[공정명]])</f>
        <v>20241122-1000162401-합지</v>
      </c>
      <c r="C5105">
        <v>3</v>
      </c>
      <c r="D5105" t="s">
        <v>60</v>
      </c>
      <c r="E5105" s="1">
        <v>45618</v>
      </c>
      <c r="F5105" s="1">
        <v>45629</v>
      </c>
      <c r="G5105" s="1">
        <v>45638</v>
      </c>
      <c r="H5105" s="1">
        <v>45656</v>
      </c>
      <c r="I5105" s="1">
        <v>45644</v>
      </c>
      <c r="J5105" t="s">
        <v>31</v>
      </c>
      <c r="K5105" t="s">
        <v>32</v>
      </c>
      <c r="L5105">
        <v>6000</v>
      </c>
      <c r="M5105">
        <v>6000</v>
      </c>
      <c r="N5105">
        <v>9</v>
      </c>
      <c r="O5105" t="s">
        <v>3230</v>
      </c>
      <c r="P5105" t="s">
        <v>3231</v>
      </c>
      <c r="Q5105" t="s">
        <v>3232</v>
      </c>
      <c r="R5105" t="s">
        <v>3233</v>
      </c>
      <c r="S5105" t="s">
        <v>1967</v>
      </c>
      <c r="T5105">
        <v>8571</v>
      </c>
    </row>
    <row r="5106" spans="1:20" x14ac:dyDescent="0.3">
      <c r="A5106" t="s">
        <v>3229</v>
      </c>
      <c r="B5106" t="str">
        <f>_xlfn.CONCAT(쿼리1[[#This Row],[주문번호]], "-", 쿼리1[[#This Row],[공정명]])</f>
        <v>20241122-1000162401-합지</v>
      </c>
      <c r="C5106">
        <v>3</v>
      </c>
      <c r="D5106" t="s">
        <v>60</v>
      </c>
      <c r="E5106" s="1">
        <v>45618</v>
      </c>
      <c r="F5106" s="1">
        <v>45629</v>
      </c>
      <c r="G5106" s="1">
        <v>45638</v>
      </c>
      <c r="H5106" s="1">
        <v>45656</v>
      </c>
      <c r="I5106" s="1">
        <v>45644</v>
      </c>
      <c r="J5106" t="s">
        <v>31</v>
      </c>
      <c r="K5106" t="s">
        <v>32</v>
      </c>
      <c r="L5106">
        <v>6000</v>
      </c>
      <c r="M5106">
        <v>6000</v>
      </c>
      <c r="N5106">
        <v>9</v>
      </c>
      <c r="O5106" t="s">
        <v>3230</v>
      </c>
      <c r="P5106" t="s">
        <v>3231</v>
      </c>
      <c r="Q5106" t="s">
        <v>3232</v>
      </c>
      <c r="R5106" t="s">
        <v>3233</v>
      </c>
      <c r="S5106" t="s">
        <v>1967</v>
      </c>
      <c r="T5106">
        <v>8571</v>
      </c>
    </row>
    <row r="5107" spans="1:20" x14ac:dyDescent="0.3">
      <c r="A5107" t="s">
        <v>3229</v>
      </c>
      <c r="B5107" t="str">
        <f>_xlfn.CONCAT(쿼리1[[#This Row],[주문번호]], "-", 쿼리1[[#This Row],[공정명]])</f>
        <v>20241122-1000162401-합지</v>
      </c>
      <c r="C5107">
        <v>3</v>
      </c>
      <c r="D5107" t="s">
        <v>60</v>
      </c>
      <c r="E5107" s="1">
        <v>45618</v>
      </c>
      <c r="F5107" s="1">
        <v>45629</v>
      </c>
      <c r="G5107" s="1">
        <v>45638</v>
      </c>
      <c r="H5107" s="1">
        <v>45656</v>
      </c>
      <c r="I5107" s="1">
        <v>45644</v>
      </c>
      <c r="J5107" t="s">
        <v>31</v>
      </c>
      <c r="K5107" t="s">
        <v>32</v>
      </c>
      <c r="L5107">
        <v>6000</v>
      </c>
      <c r="M5107">
        <v>6000</v>
      </c>
      <c r="N5107">
        <v>9</v>
      </c>
      <c r="O5107" t="s">
        <v>3230</v>
      </c>
      <c r="P5107" t="s">
        <v>3231</v>
      </c>
      <c r="Q5107" t="s">
        <v>3232</v>
      </c>
      <c r="R5107" t="s">
        <v>3233</v>
      </c>
      <c r="S5107" t="s">
        <v>1967</v>
      </c>
      <c r="T5107">
        <v>8571</v>
      </c>
    </row>
    <row r="5108" spans="1:20" x14ac:dyDescent="0.3">
      <c r="A5108" t="s">
        <v>3229</v>
      </c>
      <c r="B5108" t="str">
        <f>_xlfn.CONCAT(쿼리1[[#This Row],[주문번호]], "-", 쿼리1[[#This Row],[공정명]])</f>
        <v>20241122-1000162401-합지</v>
      </c>
      <c r="C5108">
        <v>3</v>
      </c>
      <c r="D5108" t="s">
        <v>60</v>
      </c>
      <c r="E5108" s="1">
        <v>45618</v>
      </c>
      <c r="F5108" s="1">
        <v>45629</v>
      </c>
      <c r="G5108" s="1">
        <v>45638</v>
      </c>
      <c r="H5108" s="1">
        <v>45656</v>
      </c>
      <c r="I5108" s="1">
        <v>45644</v>
      </c>
      <c r="J5108" t="s">
        <v>31</v>
      </c>
      <c r="K5108" t="s">
        <v>32</v>
      </c>
      <c r="L5108">
        <v>6000</v>
      </c>
      <c r="M5108">
        <v>6000</v>
      </c>
      <c r="N5108">
        <v>9</v>
      </c>
      <c r="O5108" t="s">
        <v>3230</v>
      </c>
      <c r="P5108" t="s">
        <v>3231</v>
      </c>
      <c r="Q5108" t="s">
        <v>3232</v>
      </c>
      <c r="R5108" t="s">
        <v>3233</v>
      </c>
      <c r="S5108" t="s">
        <v>1967</v>
      </c>
      <c r="T5108">
        <v>8571</v>
      </c>
    </row>
    <row r="5109" spans="1:20" x14ac:dyDescent="0.3">
      <c r="A5109" t="s">
        <v>3229</v>
      </c>
      <c r="B5109" t="str">
        <f>_xlfn.CONCAT(쿼리1[[#This Row],[주문번호]], "-", 쿼리1[[#This Row],[공정명]])</f>
        <v>20241122-1000162401-합지</v>
      </c>
      <c r="C5109">
        <v>3</v>
      </c>
      <c r="D5109" t="s">
        <v>60</v>
      </c>
      <c r="E5109" s="1">
        <v>45618</v>
      </c>
      <c r="F5109" s="1">
        <v>45629</v>
      </c>
      <c r="G5109" s="1">
        <v>45638</v>
      </c>
      <c r="H5109" s="1">
        <v>45656</v>
      </c>
      <c r="I5109" s="1">
        <v>45644</v>
      </c>
      <c r="J5109" t="s">
        <v>31</v>
      </c>
      <c r="K5109" t="s">
        <v>32</v>
      </c>
      <c r="L5109">
        <v>6000</v>
      </c>
      <c r="M5109">
        <v>6000</v>
      </c>
      <c r="N5109">
        <v>9</v>
      </c>
      <c r="O5109" t="s">
        <v>3230</v>
      </c>
      <c r="P5109" t="s">
        <v>3231</v>
      </c>
      <c r="Q5109" t="s">
        <v>3232</v>
      </c>
      <c r="R5109" t="s">
        <v>3233</v>
      </c>
      <c r="S5109" t="s">
        <v>1967</v>
      </c>
      <c r="T5109">
        <v>8571</v>
      </c>
    </row>
    <row r="5110" spans="1:20" x14ac:dyDescent="0.3">
      <c r="A5110" t="s">
        <v>3229</v>
      </c>
      <c r="B5110" t="str">
        <f>_xlfn.CONCAT(쿼리1[[#This Row],[주문번호]], "-", 쿼리1[[#This Row],[공정명]])</f>
        <v>20241122-1000162401-합지</v>
      </c>
      <c r="C5110">
        <v>3</v>
      </c>
      <c r="D5110" t="s">
        <v>60</v>
      </c>
      <c r="E5110" s="1">
        <v>45618</v>
      </c>
      <c r="F5110" s="1">
        <v>45629</v>
      </c>
      <c r="G5110" s="1">
        <v>45638</v>
      </c>
      <c r="H5110" s="1">
        <v>45656</v>
      </c>
      <c r="I5110" s="1">
        <v>45644</v>
      </c>
      <c r="J5110" t="s">
        <v>31</v>
      </c>
      <c r="K5110" t="s">
        <v>32</v>
      </c>
      <c r="L5110">
        <v>6000</v>
      </c>
      <c r="M5110">
        <v>6000</v>
      </c>
      <c r="N5110">
        <v>9</v>
      </c>
      <c r="O5110" t="s">
        <v>3230</v>
      </c>
      <c r="P5110" t="s">
        <v>3231</v>
      </c>
      <c r="Q5110" t="s">
        <v>3232</v>
      </c>
      <c r="R5110" t="s">
        <v>3233</v>
      </c>
      <c r="S5110" t="s">
        <v>1967</v>
      </c>
      <c r="T5110">
        <v>8571</v>
      </c>
    </row>
    <row r="5111" spans="1:20" x14ac:dyDescent="0.3">
      <c r="A5111" t="s">
        <v>3229</v>
      </c>
      <c r="B5111" t="str">
        <f>_xlfn.CONCAT(쿼리1[[#This Row],[주문번호]], "-", 쿼리1[[#This Row],[공정명]])</f>
        <v>20241122-1000162401-합지</v>
      </c>
      <c r="C5111">
        <v>3</v>
      </c>
      <c r="D5111" t="s">
        <v>60</v>
      </c>
      <c r="E5111" s="1">
        <v>45618</v>
      </c>
      <c r="F5111" s="1">
        <v>45629</v>
      </c>
      <c r="G5111" s="1">
        <v>45638</v>
      </c>
      <c r="H5111" s="1">
        <v>45656</v>
      </c>
      <c r="I5111" s="1">
        <v>45644</v>
      </c>
      <c r="J5111" t="s">
        <v>31</v>
      </c>
      <c r="K5111" t="s">
        <v>32</v>
      </c>
      <c r="L5111">
        <v>6000</v>
      </c>
      <c r="M5111">
        <v>6000</v>
      </c>
      <c r="N5111">
        <v>9</v>
      </c>
      <c r="O5111" t="s">
        <v>3230</v>
      </c>
      <c r="P5111" t="s">
        <v>3231</v>
      </c>
      <c r="Q5111" t="s">
        <v>3232</v>
      </c>
      <c r="R5111" t="s">
        <v>3233</v>
      </c>
      <c r="S5111" t="s">
        <v>1967</v>
      </c>
      <c r="T5111">
        <v>8571</v>
      </c>
    </row>
    <row r="5112" spans="1:20" x14ac:dyDescent="0.3">
      <c r="A5112" t="s">
        <v>3229</v>
      </c>
      <c r="B5112" t="str">
        <f>_xlfn.CONCAT(쿼리1[[#This Row],[주문번호]], "-", 쿼리1[[#This Row],[공정명]])</f>
        <v>20241122-1000162401-합지</v>
      </c>
      <c r="C5112">
        <v>3</v>
      </c>
      <c r="D5112" t="s">
        <v>60</v>
      </c>
      <c r="E5112" s="1">
        <v>45618</v>
      </c>
      <c r="F5112" s="1">
        <v>45629</v>
      </c>
      <c r="G5112" s="1">
        <v>45638</v>
      </c>
      <c r="H5112" s="1">
        <v>45656</v>
      </c>
      <c r="I5112" s="1">
        <v>45644</v>
      </c>
      <c r="J5112" t="s">
        <v>31</v>
      </c>
      <c r="K5112" t="s">
        <v>32</v>
      </c>
      <c r="L5112">
        <v>6000</v>
      </c>
      <c r="M5112">
        <v>6000</v>
      </c>
      <c r="N5112">
        <v>9</v>
      </c>
      <c r="O5112" t="s">
        <v>3230</v>
      </c>
      <c r="P5112" t="s">
        <v>3231</v>
      </c>
      <c r="Q5112" t="s">
        <v>3232</v>
      </c>
      <c r="R5112" t="s">
        <v>3233</v>
      </c>
      <c r="S5112" t="s">
        <v>1967</v>
      </c>
      <c r="T5112">
        <v>8571</v>
      </c>
    </row>
    <row r="5113" spans="1:20" x14ac:dyDescent="0.3">
      <c r="A5113" t="s">
        <v>3229</v>
      </c>
      <c r="B5113" t="str">
        <f>_xlfn.CONCAT(쿼리1[[#This Row],[주문번호]], "-", 쿼리1[[#This Row],[공정명]])</f>
        <v>20241122-1000162401-합지</v>
      </c>
      <c r="C5113">
        <v>3</v>
      </c>
      <c r="D5113" t="s">
        <v>60</v>
      </c>
      <c r="E5113" s="1">
        <v>45618</v>
      </c>
      <c r="F5113" s="1">
        <v>45629</v>
      </c>
      <c r="G5113" s="1">
        <v>45638</v>
      </c>
      <c r="H5113" s="1">
        <v>45656</v>
      </c>
      <c r="I5113" s="1">
        <v>45644</v>
      </c>
      <c r="J5113" t="s">
        <v>31</v>
      </c>
      <c r="K5113" t="s">
        <v>32</v>
      </c>
      <c r="L5113">
        <v>6000</v>
      </c>
      <c r="M5113">
        <v>6000</v>
      </c>
      <c r="N5113">
        <v>9</v>
      </c>
      <c r="O5113" t="s">
        <v>3230</v>
      </c>
      <c r="P5113" t="s">
        <v>3231</v>
      </c>
      <c r="Q5113" t="s">
        <v>3232</v>
      </c>
      <c r="R5113" t="s">
        <v>3233</v>
      </c>
      <c r="S5113" t="s">
        <v>1967</v>
      </c>
      <c r="T5113">
        <v>8571</v>
      </c>
    </row>
    <row r="5114" spans="1:20" x14ac:dyDescent="0.3">
      <c r="A5114" t="s">
        <v>3229</v>
      </c>
      <c r="B5114" t="str">
        <f>_xlfn.CONCAT(쿼리1[[#This Row],[주문번호]], "-", 쿼리1[[#This Row],[공정명]])</f>
        <v>20241122-1000162401-합지</v>
      </c>
      <c r="C5114">
        <v>3</v>
      </c>
      <c r="D5114" t="s">
        <v>60</v>
      </c>
      <c r="E5114" s="1">
        <v>45618</v>
      </c>
      <c r="F5114" s="1">
        <v>45629</v>
      </c>
      <c r="G5114" s="1">
        <v>45638</v>
      </c>
      <c r="H5114" s="1">
        <v>45656</v>
      </c>
      <c r="I5114" s="1">
        <v>45644</v>
      </c>
      <c r="J5114" t="s">
        <v>31</v>
      </c>
      <c r="K5114" t="s">
        <v>32</v>
      </c>
      <c r="L5114">
        <v>6000</v>
      </c>
      <c r="M5114">
        <v>6000</v>
      </c>
      <c r="N5114">
        <v>9</v>
      </c>
      <c r="O5114" t="s">
        <v>3230</v>
      </c>
      <c r="P5114" t="s">
        <v>3231</v>
      </c>
      <c r="Q5114" t="s">
        <v>3232</v>
      </c>
      <c r="R5114" t="s">
        <v>3233</v>
      </c>
      <c r="S5114" t="s">
        <v>1967</v>
      </c>
      <c r="T5114">
        <v>8571</v>
      </c>
    </row>
    <row r="5115" spans="1:20" x14ac:dyDescent="0.3">
      <c r="A5115" t="s">
        <v>3229</v>
      </c>
      <c r="B5115" t="str">
        <f>_xlfn.CONCAT(쿼리1[[#This Row],[주문번호]], "-", 쿼리1[[#This Row],[공정명]])</f>
        <v>20241122-1000162401-합지</v>
      </c>
      <c r="C5115">
        <v>3</v>
      </c>
      <c r="D5115" t="s">
        <v>60</v>
      </c>
      <c r="E5115" s="1">
        <v>45618</v>
      </c>
      <c r="F5115" s="1">
        <v>45629</v>
      </c>
      <c r="G5115" s="1">
        <v>45638</v>
      </c>
      <c r="H5115" s="1">
        <v>45656</v>
      </c>
      <c r="I5115" s="1">
        <v>45644</v>
      </c>
      <c r="J5115" t="s">
        <v>31</v>
      </c>
      <c r="K5115" t="s">
        <v>32</v>
      </c>
      <c r="L5115">
        <v>6000</v>
      </c>
      <c r="M5115">
        <v>6000</v>
      </c>
      <c r="N5115">
        <v>9</v>
      </c>
      <c r="O5115" t="s">
        <v>3230</v>
      </c>
      <c r="P5115" t="s">
        <v>3231</v>
      </c>
      <c r="Q5115" t="s">
        <v>3232</v>
      </c>
      <c r="R5115" t="s">
        <v>3233</v>
      </c>
      <c r="S5115" t="s">
        <v>1967</v>
      </c>
      <c r="T5115">
        <v>8571</v>
      </c>
    </row>
    <row r="5116" spans="1:20" x14ac:dyDescent="0.3">
      <c r="A5116" t="s">
        <v>3229</v>
      </c>
      <c r="B5116" t="str">
        <f>_xlfn.CONCAT(쿼리1[[#This Row],[주문번호]], "-", 쿼리1[[#This Row],[공정명]])</f>
        <v>20241122-1000162401-합지</v>
      </c>
      <c r="C5116">
        <v>3</v>
      </c>
      <c r="D5116" t="s">
        <v>60</v>
      </c>
      <c r="E5116" s="1">
        <v>45618</v>
      </c>
      <c r="F5116" s="1">
        <v>45629</v>
      </c>
      <c r="G5116" s="1">
        <v>45638</v>
      </c>
      <c r="H5116" s="1">
        <v>45656</v>
      </c>
      <c r="I5116" s="1">
        <v>45644</v>
      </c>
      <c r="J5116" t="s">
        <v>31</v>
      </c>
      <c r="K5116" t="s">
        <v>32</v>
      </c>
      <c r="L5116">
        <v>6000</v>
      </c>
      <c r="M5116">
        <v>6000</v>
      </c>
      <c r="N5116">
        <v>9</v>
      </c>
      <c r="O5116" t="s">
        <v>3230</v>
      </c>
      <c r="P5116" t="s">
        <v>3231</v>
      </c>
      <c r="Q5116" t="s">
        <v>3232</v>
      </c>
      <c r="R5116" t="s">
        <v>3233</v>
      </c>
      <c r="S5116" t="s">
        <v>1967</v>
      </c>
      <c r="T5116">
        <v>8571</v>
      </c>
    </row>
    <row r="5117" spans="1:20" x14ac:dyDescent="0.3">
      <c r="A5117" t="s">
        <v>3229</v>
      </c>
      <c r="B5117" t="str">
        <f>_xlfn.CONCAT(쿼리1[[#This Row],[주문번호]], "-", 쿼리1[[#This Row],[공정명]])</f>
        <v>20241122-1000162401-합지</v>
      </c>
      <c r="C5117">
        <v>3</v>
      </c>
      <c r="D5117" t="s">
        <v>60</v>
      </c>
      <c r="E5117" s="1">
        <v>45618</v>
      </c>
      <c r="F5117" s="1">
        <v>45629</v>
      </c>
      <c r="G5117" s="1">
        <v>45638</v>
      </c>
      <c r="H5117" s="1">
        <v>45656</v>
      </c>
      <c r="I5117" s="1">
        <v>45644</v>
      </c>
      <c r="J5117" t="s">
        <v>31</v>
      </c>
      <c r="K5117" t="s">
        <v>32</v>
      </c>
      <c r="L5117">
        <v>6000</v>
      </c>
      <c r="M5117">
        <v>6000</v>
      </c>
      <c r="N5117">
        <v>9</v>
      </c>
      <c r="O5117" t="s">
        <v>3230</v>
      </c>
      <c r="P5117" t="s">
        <v>3231</v>
      </c>
      <c r="Q5117" t="s">
        <v>3232</v>
      </c>
      <c r="R5117" t="s">
        <v>3233</v>
      </c>
      <c r="S5117" t="s">
        <v>1967</v>
      </c>
      <c r="T5117">
        <v>8571</v>
      </c>
    </row>
    <row r="5118" spans="1:20" x14ac:dyDescent="0.3">
      <c r="A5118" t="s">
        <v>3229</v>
      </c>
      <c r="B5118" t="str">
        <f>_xlfn.CONCAT(쿼리1[[#This Row],[주문번호]], "-", 쿼리1[[#This Row],[공정명]])</f>
        <v>20241122-1000162401-합지</v>
      </c>
      <c r="C5118">
        <v>3</v>
      </c>
      <c r="D5118" t="s">
        <v>60</v>
      </c>
      <c r="E5118" s="1">
        <v>45618</v>
      </c>
      <c r="F5118" s="1">
        <v>45629</v>
      </c>
      <c r="G5118" s="1">
        <v>45638</v>
      </c>
      <c r="H5118" s="1">
        <v>45656</v>
      </c>
      <c r="I5118" s="1">
        <v>45644</v>
      </c>
      <c r="J5118" t="s">
        <v>31</v>
      </c>
      <c r="K5118" t="s">
        <v>32</v>
      </c>
      <c r="L5118">
        <v>6000</v>
      </c>
      <c r="M5118">
        <v>6000</v>
      </c>
      <c r="N5118">
        <v>9</v>
      </c>
      <c r="O5118" t="s">
        <v>3230</v>
      </c>
      <c r="P5118" t="s">
        <v>3231</v>
      </c>
      <c r="Q5118" t="s">
        <v>3232</v>
      </c>
      <c r="R5118" t="s">
        <v>3233</v>
      </c>
      <c r="S5118" t="s">
        <v>1967</v>
      </c>
      <c r="T5118">
        <v>8571</v>
      </c>
    </row>
    <row r="5119" spans="1:20" x14ac:dyDescent="0.3">
      <c r="A5119" t="s">
        <v>3229</v>
      </c>
      <c r="B5119" t="str">
        <f>_xlfn.CONCAT(쿼리1[[#This Row],[주문번호]], "-", 쿼리1[[#This Row],[공정명]])</f>
        <v>20241122-1000162401-합지</v>
      </c>
      <c r="C5119">
        <v>3</v>
      </c>
      <c r="D5119" t="s">
        <v>60</v>
      </c>
      <c r="E5119" s="1">
        <v>45618</v>
      </c>
      <c r="F5119" s="1">
        <v>45629</v>
      </c>
      <c r="G5119" s="1">
        <v>45638</v>
      </c>
      <c r="H5119" s="1">
        <v>45656</v>
      </c>
      <c r="I5119" s="1">
        <v>45644</v>
      </c>
      <c r="J5119" t="s">
        <v>31</v>
      </c>
      <c r="K5119" t="s">
        <v>32</v>
      </c>
      <c r="L5119">
        <v>6000</v>
      </c>
      <c r="M5119">
        <v>6000</v>
      </c>
      <c r="N5119">
        <v>9</v>
      </c>
      <c r="O5119" t="s">
        <v>3230</v>
      </c>
      <c r="P5119" t="s">
        <v>3231</v>
      </c>
      <c r="Q5119" t="s">
        <v>3232</v>
      </c>
      <c r="R5119" t="s">
        <v>3233</v>
      </c>
      <c r="S5119" t="s">
        <v>1967</v>
      </c>
      <c r="T5119">
        <v>8571</v>
      </c>
    </row>
    <row r="5120" spans="1:20" x14ac:dyDescent="0.3">
      <c r="A5120" t="s">
        <v>3229</v>
      </c>
      <c r="B5120" t="str">
        <f>_xlfn.CONCAT(쿼리1[[#This Row],[주문번호]], "-", 쿼리1[[#This Row],[공정명]])</f>
        <v>20241122-1000162401-합지</v>
      </c>
      <c r="C5120">
        <v>3</v>
      </c>
      <c r="D5120" t="s">
        <v>60</v>
      </c>
      <c r="E5120" s="1">
        <v>45618</v>
      </c>
      <c r="F5120" s="1">
        <v>45629</v>
      </c>
      <c r="G5120" s="1">
        <v>45638</v>
      </c>
      <c r="H5120" s="1">
        <v>45656</v>
      </c>
      <c r="I5120" s="1">
        <v>45644</v>
      </c>
      <c r="J5120" t="s">
        <v>31</v>
      </c>
      <c r="K5120" t="s">
        <v>32</v>
      </c>
      <c r="L5120">
        <v>6000</v>
      </c>
      <c r="M5120">
        <v>6000</v>
      </c>
      <c r="N5120">
        <v>9</v>
      </c>
      <c r="O5120" t="s">
        <v>3230</v>
      </c>
      <c r="P5120" t="s">
        <v>3231</v>
      </c>
      <c r="Q5120" t="s">
        <v>3232</v>
      </c>
      <c r="R5120" t="s">
        <v>3233</v>
      </c>
      <c r="S5120" t="s">
        <v>1967</v>
      </c>
      <c r="T5120">
        <v>8571</v>
      </c>
    </row>
    <row r="5121" spans="1:20" x14ac:dyDescent="0.3">
      <c r="A5121" t="s">
        <v>3229</v>
      </c>
      <c r="B5121" t="str">
        <f>_xlfn.CONCAT(쿼리1[[#This Row],[주문번호]], "-", 쿼리1[[#This Row],[공정명]])</f>
        <v>20241122-1000162401-분단</v>
      </c>
      <c r="C5121">
        <v>4</v>
      </c>
      <c r="D5121" t="s">
        <v>196</v>
      </c>
      <c r="E5121" s="1">
        <v>45618</v>
      </c>
      <c r="F5121" s="1">
        <v>45630</v>
      </c>
      <c r="G5121" s="1">
        <v>45638</v>
      </c>
      <c r="H5121" s="1">
        <v>45656</v>
      </c>
      <c r="I5121" s="1">
        <v>45644</v>
      </c>
      <c r="J5121" t="s">
        <v>31</v>
      </c>
      <c r="K5121" t="s">
        <v>32</v>
      </c>
      <c r="L5121">
        <v>6000</v>
      </c>
      <c r="M5121">
        <v>6000</v>
      </c>
      <c r="N5121">
        <v>8</v>
      </c>
      <c r="O5121" t="s">
        <v>3230</v>
      </c>
      <c r="P5121" t="s">
        <v>3231</v>
      </c>
      <c r="Q5121" t="s">
        <v>3232</v>
      </c>
      <c r="R5121" t="s">
        <v>3233</v>
      </c>
      <c r="S5121" t="s">
        <v>1967</v>
      </c>
      <c r="T5121">
        <v>8571</v>
      </c>
    </row>
    <row r="5122" spans="1:20" x14ac:dyDescent="0.3">
      <c r="A5122" t="s">
        <v>1800</v>
      </c>
      <c r="B5122" t="str">
        <f>_xlfn.CONCAT(쿼리1[[#This Row],[주문번호]], "-", 쿼리1[[#This Row],[공정명]])</f>
        <v>20241220-1000138362-합지</v>
      </c>
      <c r="C5122">
        <v>1</v>
      </c>
      <c r="D5122" t="s">
        <v>60</v>
      </c>
      <c r="E5122" s="1">
        <v>45646</v>
      </c>
      <c r="F5122" s="1">
        <v>45656</v>
      </c>
      <c r="G5122" s="1"/>
      <c r="H5122" s="1">
        <v>45656</v>
      </c>
      <c r="I5122" s="1"/>
      <c r="J5122" t="s">
        <v>21</v>
      </c>
      <c r="K5122" t="s">
        <v>282</v>
      </c>
      <c r="L5122">
        <v>6000</v>
      </c>
      <c r="O5122" t="s">
        <v>394</v>
      </c>
      <c r="P5122" t="s">
        <v>676</v>
      </c>
      <c r="Q5122" t="s">
        <v>42</v>
      </c>
      <c r="R5122" t="s">
        <v>1022</v>
      </c>
      <c r="S5122" t="s">
        <v>1967</v>
      </c>
      <c r="T5122">
        <v>30000</v>
      </c>
    </row>
    <row r="5123" spans="1:20" x14ac:dyDescent="0.3">
      <c r="A5123" t="s">
        <v>1803</v>
      </c>
      <c r="B5123" t="str">
        <f>_xlfn.CONCAT(쿼리1[[#This Row],[주문번호]], "-", 쿼리1[[#This Row],[공정명]])</f>
        <v>20241010-1000138362-합지</v>
      </c>
      <c r="C5123">
        <v>1</v>
      </c>
      <c r="D5123" t="s">
        <v>60</v>
      </c>
      <c r="E5123" s="1">
        <v>45575</v>
      </c>
      <c r="F5123" s="1">
        <v>45583</v>
      </c>
      <c r="G5123" s="1">
        <v>45583</v>
      </c>
      <c r="H5123" s="1">
        <v>45656</v>
      </c>
      <c r="I5123" s="1">
        <v>45583</v>
      </c>
      <c r="J5123" t="s">
        <v>31</v>
      </c>
      <c r="K5123" t="s">
        <v>39</v>
      </c>
      <c r="L5123">
        <v>12000</v>
      </c>
      <c r="M5123">
        <v>12000</v>
      </c>
      <c r="N5123">
        <v>0</v>
      </c>
      <c r="O5123" t="s">
        <v>394</v>
      </c>
      <c r="P5123" t="s">
        <v>676</v>
      </c>
      <c r="Q5123" t="s">
        <v>42</v>
      </c>
      <c r="R5123" t="s">
        <v>1022</v>
      </c>
      <c r="S5123" t="s">
        <v>1967</v>
      </c>
      <c r="T5123">
        <v>60000</v>
      </c>
    </row>
    <row r="5124" spans="1:20" x14ac:dyDescent="0.3">
      <c r="A5124" t="s">
        <v>2300</v>
      </c>
      <c r="B5124" t="str">
        <f>_xlfn.CONCAT(쿼리1[[#This Row],[주문번호]], "-", 쿼리1[[#This Row],[공정명]])</f>
        <v>20241008-1218N0070-합지</v>
      </c>
      <c r="C5124">
        <v>1</v>
      </c>
      <c r="D5124" t="s">
        <v>60</v>
      </c>
      <c r="E5124" s="1">
        <v>45573</v>
      </c>
      <c r="F5124" s="1">
        <v>45581</v>
      </c>
      <c r="G5124" s="1">
        <v>45579</v>
      </c>
      <c r="H5124" s="1">
        <v>45656</v>
      </c>
      <c r="I5124" s="1">
        <v>45586</v>
      </c>
      <c r="J5124" t="s">
        <v>31</v>
      </c>
      <c r="K5124" t="s">
        <v>39</v>
      </c>
      <c r="L5124">
        <v>6000</v>
      </c>
      <c r="M5124">
        <v>6000</v>
      </c>
      <c r="N5124">
        <v>-2</v>
      </c>
      <c r="O5124" t="s">
        <v>673</v>
      </c>
      <c r="P5124" t="s">
        <v>2301</v>
      </c>
      <c r="Q5124" t="s">
        <v>42</v>
      </c>
      <c r="R5124" t="s">
        <v>2302</v>
      </c>
      <c r="S5124" t="s">
        <v>1967</v>
      </c>
      <c r="T5124">
        <v>13333</v>
      </c>
    </row>
    <row r="5125" spans="1:20" x14ac:dyDescent="0.3">
      <c r="A5125" t="s">
        <v>2023</v>
      </c>
      <c r="B5125" t="str">
        <f>_xlfn.CONCAT(쿼리1[[#This Row],[주문번호]], "-", 쿼리1[[#This Row],[공정명]])</f>
        <v>20241021-1000139301-합지</v>
      </c>
      <c r="C5125">
        <v>3</v>
      </c>
      <c r="D5125" t="s">
        <v>60</v>
      </c>
      <c r="E5125" s="1">
        <v>45586</v>
      </c>
      <c r="F5125" s="1">
        <v>45595</v>
      </c>
      <c r="G5125" s="1">
        <v>45602</v>
      </c>
      <c r="H5125" s="1">
        <v>45656</v>
      </c>
      <c r="I5125" s="1">
        <v>45604</v>
      </c>
      <c r="J5125" t="s">
        <v>31</v>
      </c>
      <c r="K5125" t="s">
        <v>32</v>
      </c>
      <c r="L5125">
        <v>3500</v>
      </c>
      <c r="M5125">
        <v>3380</v>
      </c>
      <c r="N5125">
        <v>7</v>
      </c>
      <c r="O5125" t="s">
        <v>252</v>
      </c>
      <c r="P5125" t="s">
        <v>2024</v>
      </c>
      <c r="Q5125" t="s">
        <v>2025</v>
      </c>
      <c r="R5125" t="s">
        <v>2026</v>
      </c>
      <c r="S5125" t="s">
        <v>1967</v>
      </c>
      <c r="T5125">
        <v>23333</v>
      </c>
    </row>
    <row r="5126" spans="1:20" x14ac:dyDescent="0.3">
      <c r="A5126" t="s">
        <v>2027</v>
      </c>
      <c r="B5126" t="str">
        <f>_xlfn.CONCAT(쿼리1[[#This Row],[주문번호]], "-", 쿼리1[[#This Row],[공정명]])</f>
        <v>20241021-1000140982-합지</v>
      </c>
      <c r="C5126">
        <v>1</v>
      </c>
      <c r="D5126" t="s">
        <v>60</v>
      </c>
      <c r="E5126" s="1">
        <v>45586</v>
      </c>
      <c r="F5126" s="1">
        <v>45595</v>
      </c>
      <c r="G5126" s="1">
        <v>45602</v>
      </c>
      <c r="H5126" s="1">
        <v>45656</v>
      </c>
      <c r="I5126" s="1">
        <v>45604</v>
      </c>
      <c r="J5126" t="s">
        <v>31</v>
      </c>
      <c r="K5126" t="s">
        <v>32</v>
      </c>
      <c r="L5126">
        <v>1500</v>
      </c>
      <c r="M5126">
        <v>1500</v>
      </c>
      <c r="N5126">
        <v>7</v>
      </c>
      <c r="O5126" t="s">
        <v>252</v>
      </c>
      <c r="P5126" t="s">
        <v>2028</v>
      </c>
      <c r="Q5126" t="s">
        <v>42</v>
      </c>
      <c r="R5126" t="s">
        <v>2026</v>
      </c>
      <c r="S5126" t="s">
        <v>1967</v>
      </c>
      <c r="T5126">
        <v>10000</v>
      </c>
    </row>
    <row r="5127" spans="1:20" x14ac:dyDescent="0.3">
      <c r="A5127" t="s">
        <v>2029</v>
      </c>
      <c r="B5127" t="str">
        <f>_xlfn.CONCAT(쿼리1[[#This Row],[주문번호]], "-", 쿼리1[[#This Row],[공정명]])</f>
        <v>20241021-1000139306-합지</v>
      </c>
      <c r="C5127">
        <v>3</v>
      </c>
      <c r="D5127" t="s">
        <v>60</v>
      </c>
      <c r="E5127" s="1">
        <v>45586</v>
      </c>
      <c r="F5127" s="1">
        <v>45595</v>
      </c>
      <c r="G5127" s="1">
        <v>45602</v>
      </c>
      <c r="H5127" s="1">
        <v>45656</v>
      </c>
      <c r="I5127" s="1">
        <v>45604</v>
      </c>
      <c r="J5127" t="s">
        <v>31</v>
      </c>
      <c r="K5127" t="s">
        <v>32</v>
      </c>
      <c r="L5127">
        <v>1000</v>
      </c>
      <c r="M5127">
        <v>1000</v>
      </c>
      <c r="N5127">
        <v>7</v>
      </c>
      <c r="O5127" t="s">
        <v>252</v>
      </c>
      <c r="P5127" t="s">
        <v>2024</v>
      </c>
      <c r="Q5127" t="s">
        <v>2030</v>
      </c>
      <c r="R5127" t="s">
        <v>2026</v>
      </c>
      <c r="S5127" t="s">
        <v>1967</v>
      </c>
      <c r="T5127">
        <v>6666</v>
      </c>
    </row>
    <row r="5128" spans="1:20" x14ac:dyDescent="0.3">
      <c r="A5128" t="s">
        <v>2031</v>
      </c>
      <c r="B5128" t="str">
        <f>_xlfn.CONCAT(쿼리1[[#This Row],[주문번호]], "-", 쿼리1[[#This Row],[공정명]])</f>
        <v>20241018-1000157447-합지</v>
      </c>
      <c r="C5128">
        <v>3</v>
      </c>
      <c r="D5128" t="s">
        <v>60</v>
      </c>
      <c r="E5128" s="1">
        <v>45583</v>
      </c>
      <c r="F5128" s="1">
        <v>45593</v>
      </c>
      <c r="G5128" s="1">
        <v>45594</v>
      </c>
      <c r="H5128" s="1">
        <v>45656</v>
      </c>
      <c r="I5128" s="1">
        <v>45595</v>
      </c>
      <c r="J5128" t="s">
        <v>31</v>
      </c>
      <c r="K5128" t="s">
        <v>32</v>
      </c>
      <c r="L5128">
        <v>6000</v>
      </c>
      <c r="M5128">
        <v>5920</v>
      </c>
      <c r="N5128">
        <v>1</v>
      </c>
      <c r="O5128" t="s">
        <v>1403</v>
      </c>
      <c r="P5128" t="s">
        <v>2032</v>
      </c>
      <c r="Q5128" t="s">
        <v>2033</v>
      </c>
      <c r="R5128" t="s">
        <v>484</v>
      </c>
      <c r="S5128" t="s">
        <v>1967</v>
      </c>
      <c r="T5128">
        <v>18750</v>
      </c>
    </row>
    <row r="5129" spans="1:20" x14ac:dyDescent="0.3">
      <c r="A5129" t="s">
        <v>1171</v>
      </c>
      <c r="B5129" t="str">
        <f>_xlfn.CONCAT(쿼리1[[#This Row],[주문번호]], "-", 쿼리1[[#This Row],[공정명]])</f>
        <v>20241025-900020-합지</v>
      </c>
      <c r="C5129">
        <v>1</v>
      </c>
      <c r="D5129" t="s">
        <v>60</v>
      </c>
      <c r="E5129" s="1">
        <v>45590</v>
      </c>
      <c r="F5129" s="1">
        <v>45601</v>
      </c>
      <c r="G5129" s="1">
        <v>45616</v>
      </c>
      <c r="H5129" s="1">
        <v>45656</v>
      </c>
      <c r="I5129" s="1">
        <v>45616</v>
      </c>
      <c r="J5129" t="s">
        <v>31</v>
      </c>
      <c r="K5129" t="s">
        <v>32</v>
      </c>
      <c r="L5129">
        <v>36000</v>
      </c>
      <c r="M5129">
        <v>36000</v>
      </c>
      <c r="N5129">
        <v>15</v>
      </c>
      <c r="O5129" t="s">
        <v>673</v>
      </c>
      <c r="P5129" t="s">
        <v>1172</v>
      </c>
      <c r="Q5129" t="s">
        <v>42</v>
      </c>
      <c r="R5129" t="s">
        <v>199</v>
      </c>
      <c r="S5129" t="s">
        <v>3709</v>
      </c>
      <c r="T5129">
        <v>51428</v>
      </c>
    </row>
    <row r="5130" spans="1:20" x14ac:dyDescent="0.3">
      <c r="A5130" t="s">
        <v>1865</v>
      </c>
      <c r="B5130" t="str">
        <f>_xlfn.CONCAT(쿼리1[[#This Row],[주문번호]], "-", 쿼리1[[#This Row],[공정명]])</f>
        <v>20241025-900001-합지</v>
      </c>
      <c r="C5130">
        <v>1</v>
      </c>
      <c r="D5130" t="s">
        <v>60</v>
      </c>
      <c r="E5130" s="1">
        <v>45590</v>
      </c>
      <c r="F5130" s="1">
        <v>45601</v>
      </c>
      <c r="G5130" s="1">
        <v>45615</v>
      </c>
      <c r="H5130" s="1">
        <v>45656</v>
      </c>
      <c r="I5130" s="1">
        <v>45626</v>
      </c>
      <c r="J5130" t="s">
        <v>31</v>
      </c>
      <c r="K5130" t="s">
        <v>32</v>
      </c>
      <c r="L5130">
        <v>24000</v>
      </c>
      <c r="M5130">
        <v>24000</v>
      </c>
      <c r="N5130">
        <v>14</v>
      </c>
      <c r="O5130" t="s">
        <v>91</v>
      </c>
      <c r="P5130" t="s">
        <v>1189</v>
      </c>
      <c r="Q5130" t="s">
        <v>42</v>
      </c>
      <c r="R5130" t="s">
        <v>199</v>
      </c>
      <c r="S5130" t="s">
        <v>3709</v>
      </c>
      <c r="T5130">
        <v>480000</v>
      </c>
    </row>
    <row r="5131" spans="1:20" x14ac:dyDescent="0.3">
      <c r="A5131" t="s">
        <v>4516</v>
      </c>
      <c r="B5131" t="str">
        <f>_xlfn.CONCAT(쿼리1[[#This Row],[주문번호]], "-", 쿼리1[[#This Row],[공정명]])</f>
        <v>20241025-900015-합지</v>
      </c>
      <c r="C5131">
        <v>1</v>
      </c>
      <c r="D5131" t="s">
        <v>60</v>
      </c>
      <c r="E5131" s="1">
        <v>45590</v>
      </c>
      <c r="F5131" s="1">
        <v>45601</v>
      </c>
      <c r="G5131" s="1">
        <v>45615</v>
      </c>
      <c r="H5131" s="1">
        <v>45656</v>
      </c>
      <c r="I5131" s="1">
        <v>45617</v>
      </c>
      <c r="J5131" t="s">
        <v>31</v>
      </c>
      <c r="K5131" t="s">
        <v>32</v>
      </c>
      <c r="L5131">
        <v>18000</v>
      </c>
      <c r="M5131">
        <v>12000</v>
      </c>
      <c r="N5131">
        <v>14</v>
      </c>
      <c r="O5131" t="s">
        <v>91</v>
      </c>
      <c r="P5131" t="s">
        <v>1152</v>
      </c>
      <c r="Q5131" t="s">
        <v>42</v>
      </c>
      <c r="R5131" t="s">
        <v>199</v>
      </c>
      <c r="S5131" t="s">
        <v>3709</v>
      </c>
      <c r="T5131">
        <v>27692</v>
      </c>
    </row>
    <row r="5132" spans="1:20" x14ac:dyDescent="0.3">
      <c r="A5132" t="s">
        <v>4516</v>
      </c>
      <c r="B5132" t="str">
        <f>_xlfn.CONCAT(쿼리1[[#This Row],[주문번호]], "-", 쿼리1[[#This Row],[공정명]])</f>
        <v>20241025-900015-합지</v>
      </c>
      <c r="C5132">
        <v>1</v>
      </c>
      <c r="D5132" t="s">
        <v>60</v>
      </c>
      <c r="E5132" s="1">
        <v>45590</v>
      </c>
      <c r="F5132" s="1">
        <v>45601</v>
      </c>
      <c r="G5132" s="1">
        <v>45615</v>
      </c>
      <c r="H5132" s="1">
        <v>45656</v>
      </c>
      <c r="I5132" s="1">
        <v>45617</v>
      </c>
      <c r="J5132" t="s">
        <v>31</v>
      </c>
      <c r="K5132" t="s">
        <v>32</v>
      </c>
      <c r="L5132">
        <v>18000</v>
      </c>
      <c r="M5132">
        <v>6000</v>
      </c>
      <c r="N5132">
        <v>14</v>
      </c>
      <c r="O5132" t="s">
        <v>91</v>
      </c>
      <c r="P5132" t="s">
        <v>1152</v>
      </c>
      <c r="Q5132" t="s">
        <v>42</v>
      </c>
      <c r="R5132" t="s">
        <v>199</v>
      </c>
      <c r="S5132" t="s">
        <v>3709</v>
      </c>
      <c r="T5132">
        <v>27692</v>
      </c>
    </row>
    <row r="5133" spans="1:20" x14ac:dyDescent="0.3">
      <c r="A5133" t="s">
        <v>1864</v>
      </c>
      <c r="B5133" t="str">
        <f>_xlfn.CONCAT(쿼리1[[#This Row],[주문번호]], "-", 쿼리1[[#This Row],[공정명]])</f>
        <v>20241118-900001-합지</v>
      </c>
      <c r="C5133">
        <v>1</v>
      </c>
      <c r="D5133" t="s">
        <v>60</v>
      </c>
      <c r="E5133" s="1">
        <v>45614</v>
      </c>
      <c r="F5133" s="1">
        <v>45623</v>
      </c>
      <c r="G5133" s="1">
        <v>45622</v>
      </c>
      <c r="H5133" s="1">
        <v>45656</v>
      </c>
      <c r="I5133" s="1">
        <v>45624</v>
      </c>
      <c r="J5133" t="s">
        <v>31</v>
      </c>
      <c r="K5133" t="s">
        <v>39</v>
      </c>
      <c r="L5133">
        <v>60000</v>
      </c>
      <c r="M5133">
        <v>36000</v>
      </c>
      <c r="N5133">
        <v>-1</v>
      </c>
      <c r="O5133" t="s">
        <v>91</v>
      </c>
      <c r="P5133" t="s">
        <v>1189</v>
      </c>
      <c r="Q5133" t="s">
        <v>42</v>
      </c>
      <c r="R5133" t="s">
        <v>199</v>
      </c>
      <c r="S5133" t="s">
        <v>3709</v>
      </c>
      <c r="T5133">
        <v>1200000</v>
      </c>
    </row>
    <row r="5134" spans="1:20" x14ac:dyDescent="0.3">
      <c r="A5134" t="s">
        <v>1864</v>
      </c>
      <c r="B5134" t="str">
        <f>_xlfn.CONCAT(쿼리1[[#This Row],[주문번호]], "-", 쿼리1[[#This Row],[공정명]])</f>
        <v>20241118-900001-합지</v>
      </c>
      <c r="C5134">
        <v>1</v>
      </c>
      <c r="D5134" t="s">
        <v>60</v>
      </c>
      <c r="E5134" s="1">
        <v>45614</v>
      </c>
      <c r="F5134" s="1">
        <v>45623</v>
      </c>
      <c r="G5134" s="1">
        <v>45624</v>
      </c>
      <c r="H5134" s="1">
        <v>45656</v>
      </c>
      <c r="I5134" s="1">
        <v>45624</v>
      </c>
      <c r="J5134" t="s">
        <v>31</v>
      </c>
      <c r="K5134" t="s">
        <v>32</v>
      </c>
      <c r="L5134">
        <v>60000</v>
      </c>
      <c r="M5134">
        <v>24000</v>
      </c>
      <c r="N5134">
        <v>1</v>
      </c>
      <c r="O5134" t="s">
        <v>91</v>
      </c>
      <c r="P5134" t="s">
        <v>1189</v>
      </c>
      <c r="Q5134" t="s">
        <v>42</v>
      </c>
      <c r="R5134" t="s">
        <v>199</v>
      </c>
      <c r="S5134" t="s">
        <v>3709</v>
      </c>
      <c r="T5134">
        <v>1200000</v>
      </c>
    </row>
    <row r="5135" spans="1:20" x14ac:dyDescent="0.3">
      <c r="A5135" t="s">
        <v>4514</v>
      </c>
      <c r="B5135" t="str">
        <f>_xlfn.CONCAT(쿼리1[[#This Row],[주문번호]], "-", 쿼리1[[#This Row],[공정명]])</f>
        <v>20241118-900007-합지</v>
      </c>
      <c r="C5135">
        <v>1</v>
      </c>
      <c r="D5135" t="s">
        <v>60</v>
      </c>
      <c r="E5135" s="1">
        <v>45614</v>
      </c>
      <c r="F5135" s="1">
        <v>45623</v>
      </c>
      <c r="G5135" s="1">
        <v>45635</v>
      </c>
      <c r="H5135" s="1">
        <v>45656</v>
      </c>
      <c r="I5135" s="1"/>
      <c r="J5135" t="s">
        <v>101</v>
      </c>
      <c r="K5135" t="s">
        <v>32</v>
      </c>
      <c r="L5135">
        <v>72000</v>
      </c>
      <c r="M5135">
        <v>18000</v>
      </c>
      <c r="N5135">
        <v>12</v>
      </c>
      <c r="O5135" t="s">
        <v>91</v>
      </c>
      <c r="P5135" t="s">
        <v>287</v>
      </c>
      <c r="Q5135" t="s">
        <v>42</v>
      </c>
      <c r="R5135" t="s">
        <v>199</v>
      </c>
      <c r="S5135" t="s">
        <v>3709</v>
      </c>
      <c r="T5135">
        <v>313043</v>
      </c>
    </row>
    <row r="5136" spans="1:20" x14ac:dyDescent="0.3">
      <c r="A5136" t="s">
        <v>4514</v>
      </c>
      <c r="B5136" t="str">
        <f>_xlfn.CONCAT(쿼리1[[#This Row],[주문번호]], "-", 쿼리1[[#This Row],[공정명]])</f>
        <v>20241118-900007-합지</v>
      </c>
      <c r="C5136">
        <v>1</v>
      </c>
      <c r="D5136" t="s">
        <v>60</v>
      </c>
      <c r="E5136" s="1">
        <v>45614</v>
      </c>
      <c r="F5136" s="1">
        <v>45623</v>
      </c>
      <c r="G5136" s="1">
        <v>45636</v>
      </c>
      <c r="H5136" s="1">
        <v>45656</v>
      </c>
      <c r="I5136" s="1"/>
      <c r="J5136" t="s">
        <v>101</v>
      </c>
      <c r="K5136" t="s">
        <v>32</v>
      </c>
      <c r="L5136">
        <v>72000</v>
      </c>
      <c r="M5136">
        <v>12000</v>
      </c>
      <c r="N5136">
        <v>13</v>
      </c>
      <c r="O5136" t="s">
        <v>91</v>
      </c>
      <c r="P5136" t="s">
        <v>287</v>
      </c>
      <c r="Q5136" t="s">
        <v>42</v>
      </c>
      <c r="R5136" t="s">
        <v>199</v>
      </c>
      <c r="S5136" t="s">
        <v>3709</v>
      </c>
      <c r="T5136">
        <v>313043</v>
      </c>
    </row>
    <row r="5137" spans="1:20" x14ac:dyDescent="0.3">
      <c r="A5137" t="s">
        <v>4514</v>
      </c>
      <c r="B5137" t="str">
        <f>_xlfn.CONCAT(쿼리1[[#This Row],[주문번호]], "-", 쿼리1[[#This Row],[공정명]])</f>
        <v>20241118-900007-합지</v>
      </c>
      <c r="C5137">
        <v>1</v>
      </c>
      <c r="D5137" t="s">
        <v>60</v>
      </c>
      <c r="E5137" s="1">
        <v>45614</v>
      </c>
      <c r="F5137" s="1">
        <v>45623</v>
      </c>
      <c r="G5137" s="1">
        <v>45643</v>
      </c>
      <c r="H5137" s="1">
        <v>45656</v>
      </c>
      <c r="I5137" s="1"/>
      <c r="J5137" t="s">
        <v>101</v>
      </c>
      <c r="K5137" t="s">
        <v>32</v>
      </c>
      <c r="L5137">
        <v>72000</v>
      </c>
      <c r="M5137">
        <v>30000</v>
      </c>
      <c r="N5137">
        <v>20</v>
      </c>
      <c r="O5137" t="s">
        <v>91</v>
      </c>
      <c r="P5137" t="s">
        <v>287</v>
      </c>
      <c r="Q5137" t="s">
        <v>42</v>
      </c>
      <c r="R5137" t="s">
        <v>199</v>
      </c>
      <c r="S5137" t="s">
        <v>3709</v>
      </c>
      <c r="T5137">
        <v>313043</v>
      </c>
    </row>
    <row r="5138" spans="1:20" x14ac:dyDescent="0.3">
      <c r="A5138" t="s">
        <v>1639</v>
      </c>
      <c r="B5138" t="str">
        <f>_xlfn.CONCAT(쿼리1[[#This Row],[주문번호]], "-", 쿼리1[[#This Row],[공정명]])</f>
        <v>20241025-900012-합지</v>
      </c>
      <c r="C5138">
        <v>1</v>
      </c>
      <c r="D5138" t="s">
        <v>60</v>
      </c>
      <c r="E5138" s="1">
        <v>45590</v>
      </c>
      <c r="F5138" s="1">
        <v>45602</v>
      </c>
      <c r="G5138" s="1">
        <v>45612</v>
      </c>
      <c r="H5138" s="1">
        <v>45656</v>
      </c>
      <c r="I5138" s="1">
        <v>45617</v>
      </c>
      <c r="J5138" t="s">
        <v>31</v>
      </c>
      <c r="K5138" t="s">
        <v>32</v>
      </c>
      <c r="L5138">
        <v>180000</v>
      </c>
      <c r="M5138">
        <v>36000</v>
      </c>
      <c r="N5138">
        <v>10</v>
      </c>
      <c r="O5138" t="s">
        <v>91</v>
      </c>
      <c r="P5138" t="s">
        <v>683</v>
      </c>
      <c r="Q5138" t="s">
        <v>42</v>
      </c>
      <c r="R5138" t="s">
        <v>199</v>
      </c>
      <c r="S5138" t="s">
        <v>3709</v>
      </c>
      <c r="T5138">
        <v>562500</v>
      </c>
    </row>
    <row r="5139" spans="1:20" x14ac:dyDescent="0.3">
      <c r="A5139" t="s">
        <v>1639</v>
      </c>
      <c r="B5139" t="str">
        <f>_xlfn.CONCAT(쿼리1[[#This Row],[주문번호]], "-", 쿼리1[[#This Row],[공정명]])</f>
        <v>20241025-900012-합지</v>
      </c>
      <c r="C5139">
        <v>1</v>
      </c>
      <c r="D5139" t="s">
        <v>60</v>
      </c>
      <c r="E5139" s="1">
        <v>45590</v>
      </c>
      <c r="F5139" s="1">
        <v>45602</v>
      </c>
      <c r="G5139" s="1">
        <v>45601</v>
      </c>
      <c r="H5139" s="1">
        <v>45656</v>
      </c>
      <c r="I5139" s="1">
        <v>45617</v>
      </c>
      <c r="J5139" t="s">
        <v>31</v>
      </c>
      <c r="K5139" t="s">
        <v>39</v>
      </c>
      <c r="L5139">
        <v>180000</v>
      </c>
      <c r="M5139">
        <v>30000</v>
      </c>
      <c r="N5139">
        <v>-1</v>
      </c>
      <c r="O5139" t="s">
        <v>91</v>
      </c>
      <c r="P5139" t="s">
        <v>683</v>
      </c>
      <c r="Q5139" t="s">
        <v>42</v>
      </c>
      <c r="R5139" t="s">
        <v>199</v>
      </c>
      <c r="S5139" t="s">
        <v>3709</v>
      </c>
      <c r="T5139">
        <v>562500</v>
      </c>
    </row>
    <row r="5140" spans="1:20" x14ac:dyDescent="0.3">
      <c r="A5140" t="s">
        <v>1639</v>
      </c>
      <c r="B5140" t="str">
        <f>_xlfn.CONCAT(쿼리1[[#This Row],[주문번호]], "-", 쿼리1[[#This Row],[공정명]])</f>
        <v>20241025-900012-합지</v>
      </c>
      <c r="C5140">
        <v>1</v>
      </c>
      <c r="D5140" t="s">
        <v>60</v>
      </c>
      <c r="E5140" s="1">
        <v>45590</v>
      </c>
      <c r="F5140" s="1">
        <v>45602</v>
      </c>
      <c r="G5140" s="1">
        <v>45614</v>
      </c>
      <c r="H5140" s="1">
        <v>45656</v>
      </c>
      <c r="I5140" s="1">
        <v>45617</v>
      </c>
      <c r="J5140" t="s">
        <v>31</v>
      </c>
      <c r="K5140" t="s">
        <v>32</v>
      </c>
      <c r="L5140">
        <v>180000</v>
      </c>
      <c r="M5140">
        <v>42000</v>
      </c>
      <c r="N5140">
        <v>12</v>
      </c>
      <c r="O5140" t="s">
        <v>91</v>
      </c>
      <c r="P5140" t="s">
        <v>683</v>
      </c>
      <c r="Q5140" t="s">
        <v>42</v>
      </c>
      <c r="R5140" t="s">
        <v>199</v>
      </c>
      <c r="S5140" t="s">
        <v>3709</v>
      </c>
      <c r="T5140">
        <v>562500</v>
      </c>
    </row>
    <row r="5141" spans="1:20" x14ac:dyDescent="0.3">
      <c r="A5141" t="s">
        <v>1639</v>
      </c>
      <c r="B5141" t="str">
        <f>_xlfn.CONCAT(쿼리1[[#This Row],[주문번호]], "-", 쿼리1[[#This Row],[공정명]])</f>
        <v>20241025-900012-합지</v>
      </c>
      <c r="C5141">
        <v>1</v>
      </c>
      <c r="D5141" t="s">
        <v>60</v>
      </c>
      <c r="E5141" s="1">
        <v>45590</v>
      </c>
      <c r="F5141" s="1">
        <v>45602</v>
      </c>
      <c r="G5141" s="1">
        <v>45616</v>
      </c>
      <c r="H5141" s="1">
        <v>45656</v>
      </c>
      <c r="I5141" s="1">
        <v>45617</v>
      </c>
      <c r="J5141" t="s">
        <v>31</v>
      </c>
      <c r="K5141" t="s">
        <v>32</v>
      </c>
      <c r="L5141">
        <v>180000</v>
      </c>
      <c r="M5141">
        <v>12000</v>
      </c>
      <c r="N5141">
        <v>14</v>
      </c>
      <c r="O5141" t="s">
        <v>91</v>
      </c>
      <c r="P5141" t="s">
        <v>683</v>
      </c>
      <c r="Q5141" t="s">
        <v>42</v>
      </c>
      <c r="R5141" t="s">
        <v>199</v>
      </c>
      <c r="S5141" t="s">
        <v>3709</v>
      </c>
      <c r="T5141">
        <v>562500</v>
      </c>
    </row>
    <row r="5142" spans="1:20" x14ac:dyDescent="0.3">
      <c r="A5142" t="s">
        <v>1639</v>
      </c>
      <c r="B5142" t="str">
        <f>_xlfn.CONCAT(쿼리1[[#This Row],[주문번호]], "-", 쿼리1[[#This Row],[공정명]])</f>
        <v>20241025-900012-합지</v>
      </c>
      <c r="C5142">
        <v>1</v>
      </c>
      <c r="D5142" t="s">
        <v>60</v>
      </c>
      <c r="E5142" s="1">
        <v>45590</v>
      </c>
      <c r="F5142" s="1">
        <v>45602</v>
      </c>
      <c r="G5142" s="1">
        <v>45617</v>
      </c>
      <c r="H5142" s="1">
        <v>45656</v>
      </c>
      <c r="I5142" s="1">
        <v>45617</v>
      </c>
      <c r="J5142" t="s">
        <v>31</v>
      </c>
      <c r="K5142" t="s">
        <v>32</v>
      </c>
      <c r="L5142">
        <v>180000</v>
      </c>
      <c r="M5142">
        <v>30000</v>
      </c>
      <c r="N5142">
        <v>15</v>
      </c>
      <c r="O5142" t="s">
        <v>91</v>
      </c>
      <c r="P5142" t="s">
        <v>683</v>
      </c>
      <c r="Q5142" t="s">
        <v>42</v>
      </c>
      <c r="R5142" t="s">
        <v>199</v>
      </c>
      <c r="S5142" t="s">
        <v>3709</v>
      </c>
      <c r="T5142">
        <v>562500</v>
      </c>
    </row>
    <row r="5143" spans="1:20" x14ac:dyDescent="0.3">
      <c r="A5143" t="s">
        <v>1639</v>
      </c>
      <c r="B5143" t="str">
        <f>_xlfn.CONCAT(쿼리1[[#This Row],[주문번호]], "-", 쿼리1[[#This Row],[공정명]])</f>
        <v>20241025-900012-합지</v>
      </c>
      <c r="C5143">
        <v>1</v>
      </c>
      <c r="D5143" t="s">
        <v>60</v>
      </c>
      <c r="E5143" s="1">
        <v>45590</v>
      </c>
      <c r="F5143" s="1">
        <v>45602</v>
      </c>
      <c r="G5143" s="1">
        <v>45617</v>
      </c>
      <c r="H5143" s="1">
        <v>45656</v>
      </c>
      <c r="I5143" s="1">
        <v>45617</v>
      </c>
      <c r="J5143" t="s">
        <v>31</v>
      </c>
      <c r="K5143" t="s">
        <v>32</v>
      </c>
      <c r="L5143">
        <v>180000</v>
      </c>
      <c r="M5143">
        <v>30000</v>
      </c>
      <c r="N5143">
        <v>15</v>
      </c>
      <c r="O5143" t="s">
        <v>91</v>
      </c>
      <c r="P5143" t="s">
        <v>683</v>
      </c>
      <c r="Q5143" t="s">
        <v>42</v>
      </c>
      <c r="R5143" t="s">
        <v>199</v>
      </c>
      <c r="S5143" t="s">
        <v>3709</v>
      </c>
      <c r="T5143">
        <v>562500</v>
      </c>
    </row>
    <row r="5144" spans="1:20" x14ac:dyDescent="0.3">
      <c r="A5144" t="s">
        <v>4443</v>
      </c>
      <c r="B5144" t="str">
        <f>_xlfn.CONCAT(쿼리1[[#This Row],[주문번호]], "-", 쿼리1[[#This Row],[공정명]])</f>
        <v>20241025-900005-합지</v>
      </c>
      <c r="C5144">
        <v>1</v>
      </c>
      <c r="D5144" t="s">
        <v>60</v>
      </c>
      <c r="E5144" s="1">
        <v>45590</v>
      </c>
      <c r="F5144" s="1">
        <v>45601</v>
      </c>
      <c r="G5144" s="1">
        <v>45600</v>
      </c>
      <c r="H5144" s="1">
        <v>45656</v>
      </c>
      <c r="I5144" s="1">
        <v>45614</v>
      </c>
      <c r="J5144" t="s">
        <v>31</v>
      </c>
      <c r="K5144" t="s">
        <v>39</v>
      </c>
      <c r="L5144">
        <v>72000</v>
      </c>
      <c r="M5144">
        <v>72000</v>
      </c>
      <c r="N5144">
        <v>-1</v>
      </c>
      <c r="O5144" t="s">
        <v>673</v>
      </c>
      <c r="P5144" t="s">
        <v>676</v>
      </c>
      <c r="Q5144" t="s">
        <v>42</v>
      </c>
      <c r="R5144" t="s">
        <v>199</v>
      </c>
      <c r="S5144" t="s">
        <v>3709</v>
      </c>
      <c r="T5144">
        <v>360000</v>
      </c>
    </row>
    <row r="5145" spans="1:20" x14ac:dyDescent="0.3">
      <c r="A5145" t="s">
        <v>4482</v>
      </c>
      <c r="B5145" t="str">
        <f>_xlfn.CONCAT(쿼리1[[#This Row],[주문번호]], "-", 쿼리1[[#This Row],[공정명]])</f>
        <v>20241112-900007-합지</v>
      </c>
      <c r="C5145">
        <v>1</v>
      </c>
      <c r="D5145" t="s">
        <v>60</v>
      </c>
      <c r="E5145" s="1">
        <v>45608</v>
      </c>
      <c r="F5145" s="1">
        <v>45617</v>
      </c>
      <c r="G5145" s="1">
        <v>45617</v>
      </c>
      <c r="H5145" s="1">
        <v>45656</v>
      </c>
      <c r="I5145" s="1">
        <v>45619</v>
      </c>
      <c r="J5145" t="s">
        <v>31</v>
      </c>
      <c r="K5145" t="s">
        <v>39</v>
      </c>
      <c r="L5145">
        <v>90000</v>
      </c>
      <c r="M5145">
        <v>36000</v>
      </c>
      <c r="N5145">
        <v>0</v>
      </c>
      <c r="O5145" t="s">
        <v>91</v>
      </c>
      <c r="P5145" t="s">
        <v>287</v>
      </c>
      <c r="Q5145" t="s">
        <v>42</v>
      </c>
      <c r="R5145" t="s">
        <v>199</v>
      </c>
      <c r="S5145" t="s">
        <v>3709</v>
      </c>
      <c r="T5145">
        <v>391304</v>
      </c>
    </row>
    <row r="5146" spans="1:20" x14ac:dyDescent="0.3">
      <c r="A5146" t="s">
        <v>4482</v>
      </c>
      <c r="B5146" t="str">
        <f>_xlfn.CONCAT(쿼리1[[#This Row],[주문번호]], "-", 쿼리1[[#This Row],[공정명]])</f>
        <v>20241112-900007-합지</v>
      </c>
      <c r="C5146">
        <v>1</v>
      </c>
      <c r="D5146" t="s">
        <v>60</v>
      </c>
      <c r="E5146" s="1">
        <v>45608</v>
      </c>
      <c r="F5146" s="1">
        <v>45617</v>
      </c>
      <c r="G5146" s="1">
        <v>45618</v>
      </c>
      <c r="H5146" s="1">
        <v>45656</v>
      </c>
      <c r="I5146" s="1">
        <v>45619</v>
      </c>
      <c r="J5146" t="s">
        <v>31</v>
      </c>
      <c r="K5146" t="s">
        <v>32</v>
      </c>
      <c r="L5146">
        <v>90000</v>
      </c>
      <c r="M5146">
        <v>36000</v>
      </c>
      <c r="N5146">
        <v>1</v>
      </c>
      <c r="O5146" t="s">
        <v>91</v>
      </c>
      <c r="P5146" t="s">
        <v>287</v>
      </c>
      <c r="Q5146" t="s">
        <v>42</v>
      </c>
      <c r="R5146" t="s">
        <v>199</v>
      </c>
      <c r="S5146" t="s">
        <v>3709</v>
      </c>
      <c r="T5146">
        <v>391304</v>
      </c>
    </row>
    <row r="5147" spans="1:20" x14ac:dyDescent="0.3">
      <c r="A5147" t="s">
        <v>4482</v>
      </c>
      <c r="B5147" t="str">
        <f>_xlfn.CONCAT(쿼리1[[#This Row],[주문번호]], "-", 쿼리1[[#This Row],[공정명]])</f>
        <v>20241112-900007-합지</v>
      </c>
      <c r="C5147">
        <v>1</v>
      </c>
      <c r="D5147" t="s">
        <v>60</v>
      </c>
      <c r="E5147" s="1">
        <v>45608</v>
      </c>
      <c r="F5147" s="1">
        <v>45617</v>
      </c>
      <c r="G5147" s="1">
        <v>45619</v>
      </c>
      <c r="H5147" s="1">
        <v>45656</v>
      </c>
      <c r="I5147" s="1">
        <v>45619</v>
      </c>
      <c r="J5147" t="s">
        <v>31</v>
      </c>
      <c r="K5147" t="s">
        <v>32</v>
      </c>
      <c r="L5147">
        <v>90000</v>
      </c>
      <c r="M5147">
        <v>18000</v>
      </c>
      <c r="N5147">
        <v>2</v>
      </c>
      <c r="O5147" t="s">
        <v>91</v>
      </c>
      <c r="P5147" t="s">
        <v>287</v>
      </c>
      <c r="Q5147" t="s">
        <v>42</v>
      </c>
      <c r="R5147" t="s">
        <v>199</v>
      </c>
      <c r="S5147" t="s">
        <v>3709</v>
      </c>
      <c r="T5147">
        <v>391304</v>
      </c>
    </row>
    <row r="5148" spans="1:20" x14ac:dyDescent="0.3">
      <c r="A5148" t="s">
        <v>4977</v>
      </c>
      <c r="B5148" t="str">
        <f>_xlfn.CONCAT(쿼리1[[#This Row],[주문번호]], "-", 쿼리1[[#This Row],[공정명]])</f>
        <v>20241010-1000160961-인쇄</v>
      </c>
      <c r="C5148">
        <v>2</v>
      </c>
      <c r="D5148" t="s">
        <v>328</v>
      </c>
      <c r="E5148" s="1">
        <v>45575</v>
      </c>
      <c r="F5148" s="1">
        <v>45581</v>
      </c>
      <c r="G5148" s="1">
        <v>45581</v>
      </c>
      <c r="H5148" s="1">
        <v>45656</v>
      </c>
      <c r="I5148" s="1">
        <v>45583</v>
      </c>
      <c r="J5148" t="s">
        <v>31</v>
      </c>
      <c r="K5148" t="s">
        <v>39</v>
      </c>
      <c r="L5148">
        <v>12000</v>
      </c>
      <c r="M5148">
        <v>11999</v>
      </c>
      <c r="N5148">
        <v>0</v>
      </c>
      <c r="O5148" t="s">
        <v>536</v>
      </c>
      <c r="P5148" t="s">
        <v>4814</v>
      </c>
      <c r="Q5148" t="s">
        <v>4815</v>
      </c>
      <c r="R5148" t="s">
        <v>3938</v>
      </c>
      <c r="S5148" t="s">
        <v>5041</v>
      </c>
      <c r="T5148">
        <v>24</v>
      </c>
    </row>
    <row r="5149" spans="1:20" x14ac:dyDescent="0.3">
      <c r="A5149" t="s">
        <v>5022</v>
      </c>
      <c r="B5149" t="str">
        <f>_xlfn.CONCAT(쿼리1[[#This Row],[주문번호]], "-", 쿼리1[[#This Row],[공정명]])</f>
        <v>20241104-1000142163-인쇄</v>
      </c>
      <c r="C5149">
        <v>2</v>
      </c>
      <c r="D5149" t="s">
        <v>328</v>
      </c>
      <c r="E5149" s="1">
        <v>45600</v>
      </c>
      <c r="F5149" s="1">
        <v>45604</v>
      </c>
      <c r="G5149" s="1">
        <v>45617</v>
      </c>
      <c r="H5149" s="1">
        <v>45656</v>
      </c>
      <c r="I5149" s="1">
        <v>45617</v>
      </c>
      <c r="J5149" t="s">
        <v>31</v>
      </c>
      <c r="K5149" t="s">
        <v>32</v>
      </c>
      <c r="L5149">
        <v>6000</v>
      </c>
      <c r="M5149">
        <v>6000</v>
      </c>
      <c r="N5149">
        <v>13</v>
      </c>
      <c r="O5149" t="s">
        <v>3920</v>
      </c>
      <c r="P5149" t="s">
        <v>3940</v>
      </c>
      <c r="Q5149" t="s">
        <v>3941</v>
      </c>
      <c r="R5149" t="s">
        <v>3938</v>
      </c>
      <c r="S5149" t="s">
        <v>5041</v>
      </c>
      <c r="T5149">
        <v>12</v>
      </c>
    </row>
    <row r="5150" spans="1:20" x14ac:dyDescent="0.3">
      <c r="A5150" t="s">
        <v>4846</v>
      </c>
      <c r="B5150" t="str">
        <f>_xlfn.CONCAT(쿼리1[[#This Row],[주문번호]], "-", 쿼리1[[#This Row],[공정명]])</f>
        <v>20240927-1000160961-인쇄</v>
      </c>
      <c r="C5150">
        <v>2</v>
      </c>
      <c r="D5150" t="s">
        <v>328</v>
      </c>
      <c r="E5150" s="1">
        <v>45562</v>
      </c>
      <c r="F5150" s="1">
        <v>45568</v>
      </c>
      <c r="G5150" s="1">
        <v>45566</v>
      </c>
      <c r="H5150" s="1">
        <v>45656</v>
      </c>
      <c r="I5150" s="1">
        <v>45579</v>
      </c>
      <c r="J5150" t="s">
        <v>31</v>
      </c>
      <c r="K5150" t="s">
        <v>39</v>
      </c>
      <c r="L5150">
        <v>6000</v>
      </c>
      <c r="M5150">
        <v>6000</v>
      </c>
      <c r="N5150">
        <v>-2</v>
      </c>
      <c r="O5150" t="s">
        <v>536</v>
      </c>
      <c r="P5150" t="s">
        <v>4814</v>
      </c>
      <c r="Q5150" t="s">
        <v>4815</v>
      </c>
      <c r="R5150" t="s">
        <v>3938</v>
      </c>
      <c r="S5150" t="s">
        <v>5041</v>
      </c>
      <c r="T5150">
        <v>12</v>
      </c>
    </row>
    <row r="5151" spans="1:20" x14ac:dyDescent="0.3">
      <c r="A5151" t="s">
        <v>5057</v>
      </c>
      <c r="B5151" t="str">
        <f>_xlfn.CONCAT(쿼리1[[#This Row],[주문번호]], "-", 쿼리1[[#This Row],[공정명]])</f>
        <v>20241007-1000142163-인쇄</v>
      </c>
      <c r="C5151">
        <v>2</v>
      </c>
      <c r="D5151" t="s">
        <v>328</v>
      </c>
      <c r="E5151" s="1">
        <v>45572</v>
      </c>
      <c r="F5151" s="1">
        <v>45576</v>
      </c>
      <c r="G5151" s="1">
        <v>45617</v>
      </c>
      <c r="H5151" s="1">
        <v>45656</v>
      </c>
      <c r="I5151" s="1">
        <v>45617</v>
      </c>
      <c r="J5151" t="s">
        <v>31</v>
      </c>
      <c r="K5151" t="s">
        <v>32</v>
      </c>
      <c r="L5151">
        <v>6000</v>
      </c>
      <c r="M5151">
        <v>6000</v>
      </c>
      <c r="N5151">
        <v>41</v>
      </c>
      <c r="O5151" t="s">
        <v>3920</v>
      </c>
      <c r="P5151" t="s">
        <v>3940</v>
      </c>
      <c r="Q5151" t="s">
        <v>3941</v>
      </c>
      <c r="R5151" t="s">
        <v>3938</v>
      </c>
      <c r="S5151" t="s">
        <v>5041</v>
      </c>
      <c r="T5151">
        <v>12</v>
      </c>
    </row>
    <row r="5152" spans="1:20" x14ac:dyDescent="0.3">
      <c r="A5152" t="s">
        <v>5057</v>
      </c>
      <c r="B5152" t="str">
        <f>_xlfn.CONCAT(쿼리1[[#This Row],[주문번호]], "-", 쿼리1[[#This Row],[공정명]])</f>
        <v>20241007-1000142163-인쇄</v>
      </c>
      <c r="C5152">
        <v>2</v>
      </c>
      <c r="D5152" t="s">
        <v>328</v>
      </c>
      <c r="E5152" s="1">
        <v>45572</v>
      </c>
      <c r="F5152" s="1">
        <v>45576</v>
      </c>
      <c r="G5152" s="1">
        <v>45576</v>
      </c>
      <c r="H5152" s="1">
        <v>45656</v>
      </c>
      <c r="I5152" s="1">
        <v>45617</v>
      </c>
      <c r="J5152" t="s">
        <v>31</v>
      </c>
      <c r="K5152" t="s">
        <v>39</v>
      </c>
      <c r="L5152">
        <v>6000</v>
      </c>
      <c r="M5152">
        <v>6000</v>
      </c>
      <c r="N5152">
        <v>0</v>
      </c>
      <c r="O5152" t="s">
        <v>3920</v>
      </c>
      <c r="P5152" t="s">
        <v>3940</v>
      </c>
      <c r="Q5152" t="s">
        <v>3941</v>
      </c>
      <c r="R5152" t="s">
        <v>3938</v>
      </c>
      <c r="S5152" t="s">
        <v>5041</v>
      </c>
      <c r="T5152">
        <v>12</v>
      </c>
    </row>
    <row r="5153" spans="1:20" x14ac:dyDescent="0.3">
      <c r="A5153" t="s">
        <v>5058</v>
      </c>
      <c r="B5153" t="str">
        <f>_xlfn.CONCAT(쿼리1[[#This Row],[주문번호]], "-", 쿼리1[[#This Row],[공정명]])</f>
        <v>20241029-1000160961-인쇄</v>
      </c>
      <c r="C5153">
        <v>2</v>
      </c>
      <c r="D5153" t="s">
        <v>328</v>
      </c>
      <c r="E5153" s="1">
        <v>45594</v>
      </c>
      <c r="F5153" s="1">
        <v>45600</v>
      </c>
      <c r="G5153" s="1">
        <v>45617</v>
      </c>
      <c r="H5153" s="1">
        <v>45656</v>
      </c>
      <c r="I5153" s="1">
        <v>45617</v>
      </c>
      <c r="J5153" t="s">
        <v>31</v>
      </c>
      <c r="K5153" t="s">
        <v>32</v>
      </c>
      <c r="L5153">
        <v>6000</v>
      </c>
      <c r="M5153">
        <v>6000</v>
      </c>
      <c r="N5153">
        <v>17</v>
      </c>
      <c r="O5153" t="s">
        <v>536</v>
      </c>
      <c r="P5153" t="s">
        <v>4814</v>
      </c>
      <c r="Q5153" t="s">
        <v>4815</v>
      </c>
      <c r="R5153" t="s">
        <v>3938</v>
      </c>
      <c r="S5153" t="s">
        <v>5041</v>
      </c>
      <c r="T5153">
        <v>12</v>
      </c>
    </row>
    <row r="5154" spans="1:20" x14ac:dyDescent="0.3">
      <c r="A5154" t="s">
        <v>5059</v>
      </c>
      <c r="B5154" t="str">
        <f>_xlfn.CONCAT(쿼리1[[#This Row],[주문번호]], "-", 쿼리1[[#This Row],[공정명]])</f>
        <v>20241219-1000160961-인쇄</v>
      </c>
      <c r="C5154">
        <v>2</v>
      </c>
      <c r="D5154" t="s">
        <v>328</v>
      </c>
      <c r="E5154" s="1">
        <v>45645</v>
      </c>
      <c r="F5154" s="1">
        <v>45651</v>
      </c>
      <c r="G5154" s="1">
        <v>45652</v>
      </c>
      <c r="H5154" s="1">
        <v>45656</v>
      </c>
      <c r="I5154" s="1">
        <v>45652</v>
      </c>
      <c r="J5154" t="s">
        <v>31</v>
      </c>
      <c r="K5154" t="s">
        <v>32</v>
      </c>
      <c r="L5154">
        <v>6000</v>
      </c>
      <c r="M5154">
        <v>6000</v>
      </c>
      <c r="N5154">
        <v>1</v>
      </c>
      <c r="O5154" t="s">
        <v>536</v>
      </c>
      <c r="P5154" t="s">
        <v>5060</v>
      </c>
      <c r="Q5154" t="s">
        <v>4815</v>
      </c>
      <c r="R5154" t="s">
        <v>3938</v>
      </c>
      <c r="S5154" t="s">
        <v>5041</v>
      </c>
      <c r="T5154">
        <v>24</v>
      </c>
    </row>
    <row r="5155" spans="1:20" x14ac:dyDescent="0.3">
      <c r="A5155" t="s">
        <v>4065</v>
      </c>
      <c r="B5155" t="str">
        <f>_xlfn.CONCAT(쿼리1[[#This Row],[주문번호]], "-", 쿼리1[[#This Row],[공정명]])</f>
        <v>20241125-1000142163-인쇄</v>
      </c>
      <c r="C5155">
        <v>2</v>
      </c>
      <c r="D5155" t="s">
        <v>328</v>
      </c>
      <c r="E5155" s="1">
        <v>45621</v>
      </c>
      <c r="F5155" s="1">
        <v>45625</v>
      </c>
      <c r="G5155" s="1">
        <v>45622</v>
      </c>
      <c r="H5155" s="1">
        <v>45656</v>
      </c>
      <c r="I5155" s="1">
        <v>45625</v>
      </c>
      <c r="J5155" t="s">
        <v>31</v>
      </c>
      <c r="K5155" t="s">
        <v>39</v>
      </c>
      <c r="L5155">
        <v>6000</v>
      </c>
      <c r="M5155">
        <v>6000</v>
      </c>
      <c r="N5155">
        <v>-3</v>
      </c>
      <c r="O5155" t="s">
        <v>3920</v>
      </c>
      <c r="P5155" t="s">
        <v>3940</v>
      </c>
      <c r="Q5155" t="s">
        <v>3941</v>
      </c>
      <c r="R5155" t="s">
        <v>3938</v>
      </c>
      <c r="S5155" t="s">
        <v>5041</v>
      </c>
      <c r="T5155">
        <v>12</v>
      </c>
    </row>
    <row r="5156" spans="1:20" x14ac:dyDescent="0.3">
      <c r="A5156" t="s">
        <v>4065</v>
      </c>
      <c r="B5156" t="str">
        <f>_xlfn.CONCAT(쿼리1[[#This Row],[주문번호]], "-", 쿼리1[[#This Row],[공정명]])</f>
        <v>20241125-1000142163-인쇄</v>
      </c>
      <c r="C5156">
        <v>2</v>
      </c>
      <c r="D5156" t="s">
        <v>328</v>
      </c>
      <c r="E5156" s="1">
        <v>45621</v>
      </c>
      <c r="F5156" s="1">
        <v>45625</v>
      </c>
      <c r="G5156" s="1">
        <v>45621</v>
      </c>
      <c r="H5156" s="1">
        <v>45656</v>
      </c>
      <c r="I5156" s="1">
        <v>45625</v>
      </c>
      <c r="J5156" t="s">
        <v>31</v>
      </c>
      <c r="K5156" t="s">
        <v>39</v>
      </c>
      <c r="L5156">
        <v>6000</v>
      </c>
      <c r="M5156">
        <v>6000</v>
      </c>
      <c r="N5156">
        <v>-4</v>
      </c>
      <c r="O5156" t="s">
        <v>3920</v>
      </c>
      <c r="P5156" t="s">
        <v>3940</v>
      </c>
      <c r="Q5156" t="s">
        <v>3941</v>
      </c>
      <c r="R5156" t="s">
        <v>3938</v>
      </c>
      <c r="S5156" t="s">
        <v>5041</v>
      </c>
      <c r="T5156">
        <v>12</v>
      </c>
    </row>
    <row r="5157" spans="1:20" x14ac:dyDescent="0.3">
      <c r="A5157" t="s">
        <v>1641</v>
      </c>
      <c r="B5157" t="str">
        <f>_xlfn.CONCAT(쿼리1[[#This Row],[주문번호]], "-", 쿼리1[[#This Row],[공정명]])</f>
        <v>20241028-1000134600-인쇄</v>
      </c>
      <c r="C5157">
        <v>2</v>
      </c>
      <c r="D5157" t="s">
        <v>328</v>
      </c>
      <c r="E5157" s="1">
        <v>45593</v>
      </c>
      <c r="F5157" s="1">
        <v>45597</v>
      </c>
      <c r="G5157" s="1">
        <v>45617</v>
      </c>
      <c r="H5157" s="1">
        <v>45656</v>
      </c>
      <c r="I5157" s="1">
        <v>45617</v>
      </c>
      <c r="J5157" t="s">
        <v>31</v>
      </c>
      <c r="K5157" t="s">
        <v>32</v>
      </c>
      <c r="L5157">
        <v>6000</v>
      </c>
      <c r="M5157">
        <v>6000</v>
      </c>
      <c r="N5157">
        <v>20</v>
      </c>
      <c r="O5157" t="s">
        <v>536</v>
      </c>
      <c r="P5157" t="s">
        <v>1642</v>
      </c>
      <c r="Q5157" t="s">
        <v>1643</v>
      </c>
      <c r="R5157" t="s">
        <v>758</v>
      </c>
      <c r="S5157" t="s">
        <v>5041</v>
      </c>
      <c r="T5157">
        <v>12</v>
      </c>
    </row>
    <row r="5158" spans="1:20" x14ac:dyDescent="0.3">
      <c r="A5158" t="s">
        <v>4865</v>
      </c>
      <c r="B5158" t="str">
        <f>_xlfn.CONCAT(쿼리1[[#This Row],[주문번호]], "-", 쿼리1[[#This Row],[공정명]])</f>
        <v>20241121-1000134607-인쇄</v>
      </c>
      <c r="C5158">
        <v>2</v>
      </c>
      <c r="D5158" t="s">
        <v>328</v>
      </c>
      <c r="E5158" s="1">
        <v>45617</v>
      </c>
      <c r="F5158" s="1">
        <v>45623</v>
      </c>
      <c r="G5158" s="1">
        <v>45617</v>
      </c>
      <c r="H5158" s="1">
        <v>45656</v>
      </c>
      <c r="I5158" s="1">
        <v>45617</v>
      </c>
      <c r="J5158" t="s">
        <v>31</v>
      </c>
      <c r="K5158" t="s">
        <v>39</v>
      </c>
      <c r="L5158">
        <v>6000</v>
      </c>
      <c r="M5158">
        <v>6000</v>
      </c>
      <c r="N5158">
        <v>-6</v>
      </c>
      <c r="O5158" t="s">
        <v>536</v>
      </c>
      <c r="P5158" t="s">
        <v>1642</v>
      </c>
      <c r="Q5158" t="s">
        <v>3378</v>
      </c>
      <c r="R5158" t="s">
        <v>758</v>
      </c>
      <c r="S5158" t="s">
        <v>5041</v>
      </c>
      <c r="T5158">
        <v>12</v>
      </c>
    </row>
    <row r="5159" spans="1:20" x14ac:dyDescent="0.3">
      <c r="A5159" t="s">
        <v>4877</v>
      </c>
      <c r="B5159" t="str">
        <f>_xlfn.CONCAT(쿼리1[[#This Row],[주문번호]], "-", 쿼리1[[#This Row],[공정명]])</f>
        <v>20241115-1000134600-인쇄</v>
      </c>
      <c r="C5159">
        <v>2</v>
      </c>
      <c r="D5159" t="s">
        <v>328</v>
      </c>
      <c r="E5159" s="1">
        <v>45611</v>
      </c>
      <c r="F5159" s="1">
        <v>45617</v>
      </c>
      <c r="G5159" s="1">
        <v>45617</v>
      </c>
      <c r="H5159" s="1">
        <v>45656</v>
      </c>
      <c r="I5159" s="1">
        <v>45617</v>
      </c>
      <c r="J5159" t="s">
        <v>31</v>
      </c>
      <c r="K5159" t="s">
        <v>39</v>
      </c>
      <c r="L5159">
        <v>6000</v>
      </c>
      <c r="M5159">
        <v>6000</v>
      </c>
      <c r="N5159">
        <v>0</v>
      </c>
      <c r="O5159" t="s">
        <v>2694</v>
      </c>
      <c r="P5159" t="s">
        <v>1642</v>
      </c>
      <c r="Q5159" t="s">
        <v>1643</v>
      </c>
      <c r="R5159" t="s">
        <v>758</v>
      </c>
      <c r="S5159" t="s">
        <v>5041</v>
      </c>
      <c r="T5159">
        <v>12</v>
      </c>
    </row>
    <row r="5160" spans="1:20" x14ac:dyDescent="0.3">
      <c r="A5160" t="s">
        <v>5021</v>
      </c>
      <c r="B5160" t="str">
        <f>_xlfn.CONCAT(쿼리1[[#This Row],[주문번호]], "-", 쿼리1[[#This Row],[공정명]])</f>
        <v>20241127-1000134607-인쇄</v>
      </c>
      <c r="C5160">
        <v>2</v>
      </c>
      <c r="D5160" t="s">
        <v>328</v>
      </c>
      <c r="E5160" s="1">
        <v>45623</v>
      </c>
      <c r="F5160" s="1">
        <v>45629</v>
      </c>
      <c r="G5160" s="1">
        <v>45628</v>
      </c>
      <c r="H5160" s="1">
        <v>45656</v>
      </c>
      <c r="I5160" s="1">
        <v>45629</v>
      </c>
      <c r="J5160" t="s">
        <v>31</v>
      </c>
      <c r="K5160" t="s">
        <v>39</v>
      </c>
      <c r="L5160">
        <v>6000</v>
      </c>
      <c r="M5160">
        <v>6000</v>
      </c>
      <c r="N5160">
        <v>-1</v>
      </c>
      <c r="O5160" t="s">
        <v>2694</v>
      </c>
      <c r="P5160" t="s">
        <v>1642</v>
      </c>
      <c r="Q5160" t="s">
        <v>3378</v>
      </c>
      <c r="R5160" t="s">
        <v>758</v>
      </c>
      <c r="S5160" t="s">
        <v>5041</v>
      </c>
      <c r="T5160">
        <v>12</v>
      </c>
    </row>
    <row r="5161" spans="1:20" x14ac:dyDescent="0.3">
      <c r="A5161" t="s">
        <v>2409</v>
      </c>
      <c r="B5161" t="str">
        <f>_xlfn.CONCAT(쿼리1[[#This Row],[주문번호]], "-", 쿼리1[[#This Row],[공정명]])</f>
        <v>20241121-1000141177-인쇄</v>
      </c>
      <c r="C5161">
        <v>2</v>
      </c>
      <c r="D5161" t="s">
        <v>328</v>
      </c>
      <c r="E5161" s="1">
        <v>45617</v>
      </c>
      <c r="F5161" s="1">
        <v>45621</v>
      </c>
      <c r="G5161" s="1">
        <v>45617</v>
      </c>
      <c r="H5161" s="1">
        <v>45656</v>
      </c>
      <c r="I5161" s="1">
        <v>45629</v>
      </c>
      <c r="J5161" t="s">
        <v>31</v>
      </c>
      <c r="K5161" t="s">
        <v>39</v>
      </c>
      <c r="L5161">
        <v>6000</v>
      </c>
      <c r="M5161">
        <v>6000</v>
      </c>
      <c r="N5161">
        <v>-4</v>
      </c>
      <c r="O5161" t="s">
        <v>2410</v>
      </c>
      <c r="P5161" t="s">
        <v>2411</v>
      </c>
      <c r="Q5161" t="s">
        <v>2412</v>
      </c>
      <c r="R5161" t="s">
        <v>2413</v>
      </c>
      <c r="S5161" t="s">
        <v>5041</v>
      </c>
      <c r="T5161">
        <v>28571</v>
      </c>
    </row>
    <row r="5162" spans="1:20" x14ac:dyDescent="0.3">
      <c r="A5162" t="s">
        <v>3812</v>
      </c>
      <c r="B5162" t="str">
        <f>_xlfn.CONCAT(쿼리1[[#This Row],[주문번호]], "-", 쿼리1[[#This Row],[공정명]])</f>
        <v>20241128-1000167850-인쇄</v>
      </c>
      <c r="C5162">
        <v>1</v>
      </c>
      <c r="D5162" t="s">
        <v>328</v>
      </c>
      <c r="E5162" s="1">
        <v>45624</v>
      </c>
      <c r="F5162" s="1">
        <v>45630</v>
      </c>
      <c r="G5162" s="1">
        <v>45628</v>
      </c>
      <c r="H5162" s="1">
        <v>45656</v>
      </c>
      <c r="I5162" s="1">
        <v>45635</v>
      </c>
      <c r="J5162" t="s">
        <v>31</v>
      </c>
      <c r="K5162" t="s">
        <v>39</v>
      </c>
      <c r="L5162">
        <v>6000</v>
      </c>
      <c r="M5162">
        <v>6000</v>
      </c>
      <c r="N5162">
        <v>-2</v>
      </c>
      <c r="O5162" t="s">
        <v>3813</v>
      </c>
      <c r="P5162" t="s">
        <v>107</v>
      </c>
      <c r="Q5162" t="s">
        <v>3814</v>
      </c>
      <c r="R5162" t="s">
        <v>2413</v>
      </c>
      <c r="S5162" t="s">
        <v>5041</v>
      </c>
      <c r="T5162">
        <v>20689</v>
      </c>
    </row>
    <row r="5163" spans="1:20" x14ac:dyDescent="0.3">
      <c r="A5163" t="s">
        <v>2955</v>
      </c>
      <c r="B5163" t="str">
        <f>_xlfn.CONCAT(쿼리1[[#This Row],[주문번호]], "-", 쿼리1[[#This Row],[공정명]])</f>
        <v>20241210-1000155695-인쇄</v>
      </c>
      <c r="C5163">
        <v>2</v>
      </c>
      <c r="D5163" t="s">
        <v>328</v>
      </c>
      <c r="E5163" s="1">
        <v>45636</v>
      </c>
      <c r="F5163" s="1">
        <v>45642</v>
      </c>
      <c r="G5163" s="1">
        <v>45638</v>
      </c>
      <c r="H5163" s="1">
        <v>45656</v>
      </c>
      <c r="I5163" s="1">
        <v>45646</v>
      </c>
      <c r="J5163" t="s">
        <v>31</v>
      </c>
      <c r="K5163" t="s">
        <v>39</v>
      </c>
      <c r="L5163">
        <v>12000</v>
      </c>
      <c r="M5163">
        <v>12000</v>
      </c>
      <c r="N5163">
        <v>-4</v>
      </c>
      <c r="O5163" t="s">
        <v>1086</v>
      </c>
      <c r="P5163" t="s">
        <v>2956</v>
      </c>
      <c r="Q5163" t="s">
        <v>2957</v>
      </c>
      <c r="R5163" t="s">
        <v>1298</v>
      </c>
      <c r="S5163" t="s">
        <v>5041</v>
      </c>
      <c r="T5163">
        <v>16</v>
      </c>
    </row>
    <row r="5164" spans="1:20" x14ac:dyDescent="0.3">
      <c r="A5164" t="s">
        <v>4937</v>
      </c>
      <c r="B5164" t="str">
        <f>_xlfn.CONCAT(쿼리1[[#This Row],[주문번호]], "-", 쿼리1[[#This Row],[공정명]])</f>
        <v>20240906-1000142163-인쇄</v>
      </c>
      <c r="C5164">
        <v>2</v>
      </c>
      <c r="D5164" t="s">
        <v>328</v>
      </c>
      <c r="E5164" s="1">
        <v>45541</v>
      </c>
      <c r="F5164" s="1">
        <v>45547</v>
      </c>
      <c r="G5164" s="1">
        <v>45546</v>
      </c>
      <c r="H5164" s="1">
        <v>45656</v>
      </c>
      <c r="I5164" s="1">
        <v>45547</v>
      </c>
      <c r="J5164" t="s">
        <v>31</v>
      </c>
      <c r="K5164" t="s">
        <v>39</v>
      </c>
      <c r="L5164">
        <v>6000</v>
      </c>
      <c r="M5164">
        <v>6000</v>
      </c>
      <c r="N5164">
        <v>-1</v>
      </c>
      <c r="O5164" t="s">
        <v>3920</v>
      </c>
      <c r="P5164" t="s">
        <v>3940</v>
      </c>
      <c r="Q5164" t="s">
        <v>3941</v>
      </c>
      <c r="R5164" t="s">
        <v>3938</v>
      </c>
      <c r="S5164" t="s">
        <v>5041</v>
      </c>
      <c r="T5164">
        <v>12</v>
      </c>
    </row>
    <row r="5165" spans="1:20" x14ac:dyDescent="0.3">
      <c r="A5165" t="s">
        <v>3667</v>
      </c>
      <c r="B5165" t="str">
        <f>_xlfn.CONCAT(쿼리1[[#This Row],[주문번호]], "-", 쿼리1[[#This Row],[공정명]])</f>
        <v>20241018-1000161019-인쇄</v>
      </c>
      <c r="C5165">
        <v>2</v>
      </c>
      <c r="D5165" t="s">
        <v>328</v>
      </c>
      <c r="E5165" s="1">
        <v>45583</v>
      </c>
      <c r="F5165" s="1">
        <v>45589</v>
      </c>
      <c r="G5165" s="1">
        <v>45587</v>
      </c>
      <c r="H5165" s="1">
        <v>45656</v>
      </c>
      <c r="I5165" s="1">
        <v>45593</v>
      </c>
      <c r="J5165" t="s">
        <v>31</v>
      </c>
      <c r="K5165" t="s">
        <v>39</v>
      </c>
      <c r="L5165">
        <v>6000</v>
      </c>
      <c r="M5165">
        <v>6000</v>
      </c>
      <c r="N5165">
        <v>-2</v>
      </c>
      <c r="O5165" t="s">
        <v>3668</v>
      </c>
      <c r="P5165" t="s">
        <v>3669</v>
      </c>
      <c r="Q5165" t="s">
        <v>3670</v>
      </c>
      <c r="R5165" t="s">
        <v>2413</v>
      </c>
      <c r="S5165" t="s">
        <v>5041</v>
      </c>
      <c r="T5165">
        <v>21428</v>
      </c>
    </row>
    <row r="5166" spans="1:20" x14ac:dyDescent="0.3">
      <c r="A5166" t="s">
        <v>1579</v>
      </c>
      <c r="B5166" t="str">
        <f>_xlfn.CONCAT(쿼리1[[#This Row],[주문번호]], "-", 쿼리1[[#This Row],[공정명]])</f>
        <v>20241203-120754-인쇄</v>
      </c>
      <c r="C5166">
        <v>2</v>
      </c>
      <c r="D5166" t="s">
        <v>328</v>
      </c>
      <c r="E5166" s="1">
        <v>45629</v>
      </c>
      <c r="F5166" s="1">
        <v>45635</v>
      </c>
      <c r="G5166" s="1">
        <v>45638</v>
      </c>
      <c r="H5166" s="1">
        <v>45656</v>
      </c>
      <c r="I5166" s="1">
        <v>45650</v>
      </c>
      <c r="J5166" t="s">
        <v>31</v>
      </c>
      <c r="K5166" t="s">
        <v>32</v>
      </c>
      <c r="L5166">
        <v>3000</v>
      </c>
      <c r="M5166">
        <v>3000</v>
      </c>
      <c r="N5166">
        <v>3</v>
      </c>
      <c r="O5166" t="s">
        <v>1465</v>
      </c>
      <c r="P5166" t="s">
        <v>1466</v>
      </c>
      <c r="Q5166" t="s">
        <v>1580</v>
      </c>
      <c r="R5166" t="s">
        <v>1468</v>
      </c>
      <c r="S5166" t="s">
        <v>5041</v>
      </c>
      <c r="T5166">
        <v>6</v>
      </c>
    </row>
    <row r="5167" spans="1:20" x14ac:dyDescent="0.3">
      <c r="A5167" t="s">
        <v>1582</v>
      </c>
      <c r="B5167" t="str">
        <f>_xlfn.CONCAT(쿼리1[[#This Row],[주문번호]], "-", 쿼리1[[#This Row],[공정명]])</f>
        <v>20241203-120749-인쇄</v>
      </c>
      <c r="C5167">
        <v>2</v>
      </c>
      <c r="D5167" t="s">
        <v>328</v>
      </c>
      <c r="E5167" s="1">
        <v>45629</v>
      </c>
      <c r="F5167" s="1">
        <v>45635</v>
      </c>
      <c r="G5167" s="1">
        <v>45638</v>
      </c>
      <c r="H5167" s="1">
        <v>45656</v>
      </c>
      <c r="I5167" s="1">
        <v>45650</v>
      </c>
      <c r="J5167" t="s">
        <v>31</v>
      </c>
      <c r="K5167" t="s">
        <v>32</v>
      </c>
      <c r="L5167">
        <v>3000</v>
      </c>
      <c r="M5167">
        <v>3000</v>
      </c>
      <c r="N5167">
        <v>3</v>
      </c>
      <c r="O5167" t="s">
        <v>1465</v>
      </c>
      <c r="P5167" t="s">
        <v>1466</v>
      </c>
      <c r="Q5167" t="s">
        <v>1583</v>
      </c>
      <c r="R5167" t="s">
        <v>1468</v>
      </c>
      <c r="S5167" t="s">
        <v>5041</v>
      </c>
      <c r="T5167">
        <v>6</v>
      </c>
    </row>
    <row r="5168" spans="1:20" x14ac:dyDescent="0.3">
      <c r="A5168" t="s">
        <v>1585</v>
      </c>
      <c r="B5168" t="str">
        <f>_xlfn.CONCAT(쿼리1[[#This Row],[주문번호]], "-", 쿼리1[[#This Row],[공정명]])</f>
        <v>20241203-140369-인쇄</v>
      </c>
      <c r="C5168">
        <v>2</v>
      </c>
      <c r="D5168" t="s">
        <v>328</v>
      </c>
      <c r="E5168" s="1">
        <v>45629</v>
      </c>
      <c r="F5168" s="1">
        <v>45635</v>
      </c>
      <c r="G5168" s="1">
        <v>45638</v>
      </c>
      <c r="H5168" s="1">
        <v>45656</v>
      </c>
      <c r="I5168" s="1">
        <v>45650</v>
      </c>
      <c r="J5168" t="s">
        <v>31</v>
      </c>
      <c r="K5168" t="s">
        <v>32</v>
      </c>
      <c r="L5168">
        <v>3000</v>
      </c>
      <c r="M5168">
        <v>3000</v>
      </c>
      <c r="N5168">
        <v>3</v>
      </c>
      <c r="O5168" t="s">
        <v>1465</v>
      </c>
      <c r="P5168" t="s">
        <v>1470</v>
      </c>
      <c r="Q5168" t="s">
        <v>1586</v>
      </c>
      <c r="R5168" t="s">
        <v>1468</v>
      </c>
      <c r="S5168" t="s">
        <v>5041</v>
      </c>
      <c r="T5168">
        <v>6</v>
      </c>
    </row>
    <row r="5169" spans="1:20" x14ac:dyDescent="0.3">
      <c r="A5169" t="s">
        <v>1587</v>
      </c>
      <c r="B5169" t="str">
        <f>_xlfn.CONCAT(쿼리1[[#This Row],[주문번호]], "-", 쿼리1[[#This Row],[공정명]])</f>
        <v>20241203-140504-인쇄</v>
      </c>
      <c r="C5169">
        <v>2</v>
      </c>
      <c r="D5169" t="s">
        <v>328</v>
      </c>
      <c r="E5169" s="1">
        <v>45629</v>
      </c>
      <c r="F5169" s="1">
        <v>45635</v>
      </c>
      <c r="G5169" s="1">
        <v>45653</v>
      </c>
      <c r="H5169" s="1">
        <v>45656</v>
      </c>
      <c r="I5169" s="1">
        <v>45653</v>
      </c>
      <c r="J5169" t="s">
        <v>31</v>
      </c>
      <c r="K5169" t="s">
        <v>32</v>
      </c>
      <c r="L5169">
        <v>3000</v>
      </c>
      <c r="M5169">
        <v>3000</v>
      </c>
      <c r="N5169">
        <v>18</v>
      </c>
      <c r="O5169" t="s">
        <v>1465</v>
      </c>
      <c r="P5169" t="s">
        <v>1466</v>
      </c>
      <c r="Q5169" t="s">
        <v>1588</v>
      </c>
      <c r="R5169" t="s">
        <v>1468</v>
      </c>
      <c r="S5169" t="s">
        <v>5041</v>
      </c>
      <c r="T5169">
        <v>6</v>
      </c>
    </row>
    <row r="5170" spans="1:20" x14ac:dyDescent="0.3">
      <c r="A5170" t="s">
        <v>3105</v>
      </c>
      <c r="B5170" t="str">
        <f>_xlfn.CONCAT(쿼리1[[#This Row],[주문번호]], "-", 쿼리1[[#This Row],[공정명]])</f>
        <v>20241002-1000156505-인쇄</v>
      </c>
      <c r="C5170">
        <v>2</v>
      </c>
      <c r="D5170" t="s">
        <v>328</v>
      </c>
      <c r="E5170" s="1">
        <v>45567</v>
      </c>
      <c r="F5170" s="1">
        <v>45573</v>
      </c>
      <c r="G5170" s="1">
        <v>45572</v>
      </c>
      <c r="H5170" s="1">
        <v>45656</v>
      </c>
      <c r="I5170" s="1">
        <v>45579</v>
      </c>
      <c r="J5170" t="s">
        <v>31</v>
      </c>
      <c r="K5170" t="s">
        <v>39</v>
      </c>
      <c r="L5170">
        <v>6000</v>
      </c>
      <c r="M5170">
        <v>6000</v>
      </c>
      <c r="N5170">
        <v>-1</v>
      </c>
      <c r="O5170" t="s">
        <v>2410</v>
      </c>
      <c r="P5170" t="s">
        <v>2411</v>
      </c>
      <c r="Q5170" t="s">
        <v>3106</v>
      </c>
      <c r="R5170" t="s">
        <v>2413</v>
      </c>
      <c r="S5170" t="s">
        <v>5041</v>
      </c>
      <c r="T5170">
        <v>28571</v>
      </c>
    </row>
    <row r="5171" spans="1:20" x14ac:dyDescent="0.3">
      <c r="A5171" t="s">
        <v>3796</v>
      </c>
      <c r="B5171" t="str">
        <f>_xlfn.CONCAT(쿼리1[[#This Row],[주문번호]], "-", 쿼리1[[#This Row],[공정명]])</f>
        <v>20240919-1000161019-인쇄</v>
      </c>
      <c r="C5171">
        <v>2</v>
      </c>
      <c r="D5171" t="s">
        <v>328</v>
      </c>
      <c r="E5171" s="1">
        <v>45554</v>
      </c>
      <c r="F5171" s="1">
        <v>45560</v>
      </c>
      <c r="G5171" s="1">
        <v>45555</v>
      </c>
      <c r="H5171" s="1">
        <v>45656</v>
      </c>
      <c r="I5171" s="1">
        <v>45559</v>
      </c>
      <c r="J5171" t="s">
        <v>31</v>
      </c>
      <c r="K5171" t="s">
        <v>39</v>
      </c>
      <c r="L5171">
        <v>6000</v>
      </c>
      <c r="M5171">
        <v>6000</v>
      </c>
      <c r="N5171">
        <v>-5</v>
      </c>
      <c r="O5171" t="s">
        <v>3668</v>
      </c>
      <c r="P5171" t="s">
        <v>3669</v>
      </c>
      <c r="Q5171" t="s">
        <v>3670</v>
      </c>
      <c r="R5171" t="s">
        <v>2413</v>
      </c>
      <c r="S5171" t="s">
        <v>5041</v>
      </c>
      <c r="T5171">
        <v>21428</v>
      </c>
    </row>
    <row r="5172" spans="1:20" x14ac:dyDescent="0.3">
      <c r="A5172" t="s">
        <v>3817</v>
      </c>
      <c r="B5172" t="str">
        <f>_xlfn.CONCAT(쿼리1[[#This Row],[주문번호]], "-", 쿼리1[[#This Row],[공정명]])</f>
        <v>20241105-1000167850-인쇄</v>
      </c>
      <c r="C5172">
        <v>1</v>
      </c>
      <c r="D5172" t="s">
        <v>328</v>
      </c>
      <c r="E5172" s="1">
        <v>45601</v>
      </c>
      <c r="F5172" s="1">
        <v>45607</v>
      </c>
      <c r="G5172" s="1">
        <v>45617</v>
      </c>
      <c r="H5172" s="1">
        <v>45656</v>
      </c>
      <c r="I5172" s="1">
        <v>45617</v>
      </c>
      <c r="J5172" t="s">
        <v>31</v>
      </c>
      <c r="K5172" t="s">
        <v>32</v>
      </c>
      <c r="L5172">
        <v>6000</v>
      </c>
      <c r="M5172">
        <v>6000</v>
      </c>
      <c r="N5172">
        <v>10</v>
      </c>
      <c r="O5172" t="s">
        <v>3813</v>
      </c>
      <c r="P5172" t="s">
        <v>107</v>
      </c>
      <c r="Q5172" t="s">
        <v>3814</v>
      </c>
      <c r="R5172" t="s">
        <v>2413</v>
      </c>
      <c r="S5172" t="s">
        <v>5041</v>
      </c>
      <c r="T5172">
        <v>20689</v>
      </c>
    </row>
    <row r="5173" spans="1:20" x14ac:dyDescent="0.3">
      <c r="A5173" t="s">
        <v>3751</v>
      </c>
      <c r="B5173" t="str">
        <f>_xlfn.CONCAT(쿼리1[[#This Row],[주문번호]], "-", 쿼리1[[#This Row],[공정명]])</f>
        <v>20240906-1000141177-인쇄</v>
      </c>
      <c r="C5173">
        <v>2</v>
      </c>
      <c r="D5173" t="s">
        <v>328</v>
      </c>
      <c r="E5173" s="1">
        <v>45541</v>
      </c>
      <c r="F5173" s="1">
        <v>45545</v>
      </c>
      <c r="G5173" s="1">
        <v>45544</v>
      </c>
      <c r="H5173" s="1">
        <v>45656</v>
      </c>
      <c r="I5173" s="1">
        <v>45575</v>
      </c>
      <c r="J5173" t="s">
        <v>31</v>
      </c>
      <c r="K5173" t="s">
        <v>39</v>
      </c>
      <c r="L5173">
        <v>6000</v>
      </c>
      <c r="M5173">
        <v>6000</v>
      </c>
      <c r="N5173">
        <v>-1</v>
      </c>
      <c r="O5173" t="s">
        <v>2410</v>
      </c>
      <c r="P5173" t="s">
        <v>2411</v>
      </c>
      <c r="Q5173" t="s">
        <v>2412</v>
      </c>
      <c r="R5173" t="s">
        <v>2413</v>
      </c>
      <c r="S5173" t="s">
        <v>5041</v>
      </c>
      <c r="T5173">
        <v>28571</v>
      </c>
    </row>
    <row r="5174" spans="1:20" x14ac:dyDescent="0.3">
      <c r="A5174" t="s">
        <v>3939</v>
      </c>
      <c r="B5174" t="str">
        <f>_xlfn.CONCAT(쿼리1[[#This Row],[주문번호]], "-", 쿼리1[[#This Row],[공정명]])</f>
        <v>20241122-1000142163-인쇄</v>
      </c>
      <c r="C5174">
        <v>2</v>
      </c>
      <c r="D5174" t="s">
        <v>328</v>
      </c>
      <c r="E5174" s="1">
        <v>45618</v>
      </c>
      <c r="F5174" s="1">
        <v>45624</v>
      </c>
      <c r="G5174" s="1">
        <v>45622</v>
      </c>
      <c r="H5174" s="1">
        <v>45656</v>
      </c>
      <c r="I5174" s="1">
        <v>45625</v>
      </c>
      <c r="J5174" t="s">
        <v>31</v>
      </c>
      <c r="K5174" t="s">
        <v>39</v>
      </c>
      <c r="L5174">
        <v>6000</v>
      </c>
      <c r="M5174">
        <v>6000</v>
      </c>
      <c r="N5174">
        <v>-2</v>
      </c>
      <c r="O5174" t="s">
        <v>3920</v>
      </c>
      <c r="P5174" t="s">
        <v>3940</v>
      </c>
      <c r="Q5174" t="s">
        <v>3941</v>
      </c>
      <c r="R5174" t="s">
        <v>3938</v>
      </c>
      <c r="S5174" t="s">
        <v>5041</v>
      </c>
      <c r="T5174">
        <v>12</v>
      </c>
    </row>
    <row r="5175" spans="1:20" x14ac:dyDescent="0.3">
      <c r="A5175" t="s">
        <v>3939</v>
      </c>
      <c r="B5175" t="str">
        <f>_xlfn.CONCAT(쿼리1[[#This Row],[주문번호]], "-", 쿼리1[[#This Row],[공정명]])</f>
        <v>20241122-1000142163-인쇄</v>
      </c>
      <c r="C5175">
        <v>2</v>
      </c>
      <c r="D5175" t="s">
        <v>328</v>
      </c>
      <c r="E5175" s="1">
        <v>45618</v>
      </c>
      <c r="F5175" s="1">
        <v>45624</v>
      </c>
      <c r="G5175" s="1">
        <v>45620</v>
      </c>
      <c r="H5175" s="1">
        <v>45656</v>
      </c>
      <c r="I5175" s="1">
        <v>45625</v>
      </c>
      <c r="J5175" t="s">
        <v>31</v>
      </c>
      <c r="K5175" t="s">
        <v>39</v>
      </c>
      <c r="L5175">
        <v>6000</v>
      </c>
      <c r="M5175">
        <v>6000</v>
      </c>
      <c r="N5175">
        <v>-4</v>
      </c>
      <c r="O5175" t="s">
        <v>3920</v>
      </c>
      <c r="P5175" t="s">
        <v>3940</v>
      </c>
      <c r="Q5175" t="s">
        <v>3941</v>
      </c>
      <c r="R5175" t="s">
        <v>3938</v>
      </c>
      <c r="S5175" t="s">
        <v>5041</v>
      </c>
      <c r="T5175">
        <v>12</v>
      </c>
    </row>
    <row r="5176" spans="1:20" x14ac:dyDescent="0.3">
      <c r="A5176" t="s">
        <v>3939</v>
      </c>
      <c r="B5176" t="str">
        <f>_xlfn.CONCAT(쿼리1[[#This Row],[주문번호]], "-", 쿼리1[[#This Row],[공정명]])</f>
        <v>20241122-1000142163-인쇄</v>
      </c>
      <c r="C5176">
        <v>2</v>
      </c>
      <c r="D5176" t="s">
        <v>328</v>
      </c>
      <c r="E5176" s="1">
        <v>45618</v>
      </c>
      <c r="F5176" s="1">
        <v>45624</v>
      </c>
      <c r="G5176" s="1">
        <v>45621</v>
      </c>
      <c r="H5176" s="1">
        <v>45656</v>
      </c>
      <c r="I5176" s="1">
        <v>45625</v>
      </c>
      <c r="J5176" t="s">
        <v>31</v>
      </c>
      <c r="K5176" t="s">
        <v>39</v>
      </c>
      <c r="L5176">
        <v>6000</v>
      </c>
      <c r="M5176">
        <v>6000</v>
      </c>
      <c r="N5176">
        <v>-3</v>
      </c>
      <c r="O5176" t="s">
        <v>3920</v>
      </c>
      <c r="P5176" t="s">
        <v>3940</v>
      </c>
      <c r="Q5176" t="s">
        <v>3941</v>
      </c>
      <c r="R5176" t="s">
        <v>3938</v>
      </c>
      <c r="S5176" t="s">
        <v>5041</v>
      </c>
      <c r="T5176">
        <v>12</v>
      </c>
    </row>
    <row r="5177" spans="1:20" x14ac:dyDescent="0.3">
      <c r="A5177" t="s">
        <v>1508</v>
      </c>
      <c r="B5177" t="str">
        <f>_xlfn.CONCAT(쿼리1[[#This Row],[주문번호]], "-", 쿼리1[[#This Row],[공정명]])</f>
        <v>20241021-1000162893-인쇄</v>
      </c>
      <c r="C5177">
        <v>2</v>
      </c>
      <c r="D5177" t="s">
        <v>328</v>
      </c>
      <c r="E5177" s="1">
        <v>45586</v>
      </c>
      <c r="F5177" s="1">
        <v>45590</v>
      </c>
      <c r="G5177" s="1">
        <v>45608</v>
      </c>
      <c r="H5177" s="1">
        <v>45656</v>
      </c>
      <c r="I5177" s="1">
        <v>45621</v>
      </c>
      <c r="J5177" t="s">
        <v>31</v>
      </c>
      <c r="K5177" t="s">
        <v>32</v>
      </c>
      <c r="L5177">
        <v>6000</v>
      </c>
      <c r="M5177">
        <v>6000</v>
      </c>
      <c r="N5177">
        <v>18</v>
      </c>
      <c r="O5177" t="s">
        <v>698</v>
      </c>
      <c r="P5177" t="s">
        <v>1509</v>
      </c>
      <c r="Q5177" t="s">
        <v>1510</v>
      </c>
      <c r="R5177" t="s">
        <v>696</v>
      </c>
      <c r="S5177" t="s">
        <v>4242</v>
      </c>
      <c r="T5177">
        <v>29268</v>
      </c>
    </row>
    <row r="5178" spans="1:20" x14ac:dyDescent="0.3">
      <c r="A5178" t="s">
        <v>1657</v>
      </c>
      <c r="B5178" t="str">
        <f>_xlfn.CONCAT(쿼리1[[#This Row],[주문번호]], "-", 쿼리1[[#This Row],[공정명]])</f>
        <v>20241030-1000169496-인쇄</v>
      </c>
      <c r="C5178">
        <v>2</v>
      </c>
      <c r="D5178" t="s">
        <v>328</v>
      </c>
      <c r="E5178" s="1">
        <v>45595</v>
      </c>
      <c r="F5178" s="1">
        <v>45601</v>
      </c>
      <c r="G5178" s="1">
        <v>45603</v>
      </c>
      <c r="H5178" s="1">
        <v>45656</v>
      </c>
      <c r="I5178" s="1">
        <v>45608</v>
      </c>
      <c r="J5178" t="s">
        <v>31</v>
      </c>
      <c r="K5178" t="s">
        <v>32</v>
      </c>
      <c r="L5178">
        <v>5000</v>
      </c>
      <c r="M5178">
        <v>5000</v>
      </c>
      <c r="N5178">
        <v>2</v>
      </c>
      <c r="O5178" t="s">
        <v>1456</v>
      </c>
      <c r="P5178" t="s">
        <v>1658</v>
      </c>
      <c r="Q5178" t="s">
        <v>1659</v>
      </c>
      <c r="R5178" t="s">
        <v>1459</v>
      </c>
      <c r="S5178" t="s">
        <v>4242</v>
      </c>
      <c r="T5178">
        <v>21739</v>
      </c>
    </row>
    <row r="5179" spans="1:20" x14ac:dyDescent="0.3">
      <c r="A5179" t="s">
        <v>1669</v>
      </c>
      <c r="B5179" t="str">
        <f>_xlfn.CONCAT(쿼리1[[#This Row],[주문번호]], "-", 쿼리1[[#This Row],[공정명]])</f>
        <v>20241025-1000156875-인쇄</v>
      </c>
      <c r="C5179">
        <v>2</v>
      </c>
      <c r="D5179" t="s">
        <v>328</v>
      </c>
      <c r="E5179" s="1">
        <v>45590</v>
      </c>
      <c r="F5179" s="1">
        <v>45596</v>
      </c>
      <c r="G5179" s="1">
        <v>45603</v>
      </c>
      <c r="H5179" s="1">
        <v>45656</v>
      </c>
      <c r="I5179" s="1">
        <v>45607</v>
      </c>
      <c r="J5179" t="s">
        <v>31</v>
      </c>
      <c r="K5179" t="s">
        <v>32</v>
      </c>
      <c r="L5179">
        <v>6000</v>
      </c>
      <c r="M5179">
        <v>6000</v>
      </c>
      <c r="N5179">
        <v>7</v>
      </c>
      <c r="O5179" t="s">
        <v>1664</v>
      </c>
      <c r="P5179" t="s">
        <v>1667</v>
      </c>
      <c r="Q5179" t="s">
        <v>1668</v>
      </c>
      <c r="R5179" t="s">
        <v>1459</v>
      </c>
      <c r="S5179" t="s">
        <v>4242</v>
      </c>
      <c r="T5179">
        <v>26086</v>
      </c>
    </row>
    <row r="5180" spans="1:20" x14ac:dyDescent="0.3">
      <c r="A5180" t="s">
        <v>1670</v>
      </c>
      <c r="B5180" t="str">
        <f>_xlfn.CONCAT(쿼리1[[#This Row],[주문번호]], "-", 쿼리1[[#This Row],[공정명]])</f>
        <v>20241104-1000156875-인쇄</v>
      </c>
      <c r="C5180">
        <v>2</v>
      </c>
      <c r="D5180" t="s">
        <v>328</v>
      </c>
      <c r="E5180" s="1">
        <v>45600</v>
      </c>
      <c r="F5180" s="1">
        <v>45604</v>
      </c>
      <c r="G5180" s="1">
        <v>45603</v>
      </c>
      <c r="H5180" s="1">
        <v>45656</v>
      </c>
      <c r="I5180" s="1">
        <v>45607</v>
      </c>
      <c r="J5180" t="s">
        <v>31</v>
      </c>
      <c r="K5180" t="s">
        <v>39</v>
      </c>
      <c r="L5180">
        <v>6000</v>
      </c>
      <c r="M5180">
        <v>6000</v>
      </c>
      <c r="N5180">
        <v>-1</v>
      </c>
      <c r="O5180" t="s">
        <v>1664</v>
      </c>
      <c r="P5180" t="s">
        <v>1667</v>
      </c>
      <c r="Q5180" t="s">
        <v>1668</v>
      </c>
      <c r="R5180" t="s">
        <v>1459</v>
      </c>
      <c r="S5180" t="s">
        <v>4242</v>
      </c>
      <c r="T5180">
        <v>26086</v>
      </c>
    </row>
    <row r="5181" spans="1:20" x14ac:dyDescent="0.3">
      <c r="A5181" t="s">
        <v>5061</v>
      </c>
      <c r="B5181" t="str">
        <f>_xlfn.CONCAT(쿼리1[[#This Row],[주문번호]], "-", 쿼리1[[#This Row],[공정명]])</f>
        <v>20241225-1000147483-인쇄</v>
      </c>
      <c r="C5181">
        <v>2</v>
      </c>
      <c r="D5181" t="s">
        <v>328</v>
      </c>
      <c r="E5181" s="1">
        <v>45651</v>
      </c>
      <c r="F5181" s="1">
        <v>45656</v>
      </c>
      <c r="G5181" s="1"/>
      <c r="H5181" s="1">
        <v>45656</v>
      </c>
      <c r="I5181" s="1"/>
      <c r="J5181" t="s">
        <v>21</v>
      </c>
      <c r="K5181" t="s">
        <v>282</v>
      </c>
      <c r="L5181">
        <v>6000</v>
      </c>
      <c r="S5181" t="s">
        <v>4242</v>
      </c>
    </row>
    <row r="5182" spans="1:20" x14ac:dyDescent="0.3">
      <c r="A5182" t="s">
        <v>1663</v>
      </c>
      <c r="B5182" t="str">
        <f>_xlfn.CONCAT(쿼리1[[#This Row],[주문번호]], "-", 쿼리1[[#This Row],[공정명]])</f>
        <v>20241030-1000156413-인쇄</v>
      </c>
      <c r="C5182">
        <v>2</v>
      </c>
      <c r="D5182" t="s">
        <v>328</v>
      </c>
      <c r="E5182" s="1">
        <v>45595</v>
      </c>
      <c r="F5182" s="1">
        <v>45601</v>
      </c>
      <c r="G5182" s="1">
        <v>45603</v>
      </c>
      <c r="H5182" s="1">
        <v>45656</v>
      </c>
      <c r="I5182" s="1">
        <v>45608</v>
      </c>
      <c r="J5182" t="s">
        <v>31</v>
      </c>
      <c r="K5182" t="s">
        <v>32</v>
      </c>
      <c r="L5182">
        <v>1000</v>
      </c>
      <c r="M5182">
        <v>1000</v>
      </c>
      <c r="N5182">
        <v>2</v>
      </c>
      <c r="O5182" t="s">
        <v>1664</v>
      </c>
      <c r="P5182" t="s">
        <v>1658</v>
      </c>
      <c r="Q5182" t="s">
        <v>1665</v>
      </c>
      <c r="R5182" t="s">
        <v>1459</v>
      </c>
      <c r="S5182" t="s">
        <v>4242</v>
      </c>
      <c r="T5182">
        <v>4347</v>
      </c>
    </row>
    <row r="5183" spans="1:20" x14ac:dyDescent="0.3">
      <c r="A5183" t="s">
        <v>5045</v>
      </c>
      <c r="B5183" t="str">
        <f>_xlfn.CONCAT(쿼리1[[#This Row],[주문번호]], "-", 쿼리1[[#This Row],[공정명]])</f>
        <v>20241213-1119P0064-인쇄</v>
      </c>
      <c r="C5183">
        <v>2</v>
      </c>
      <c r="D5183" t="s">
        <v>328</v>
      </c>
      <c r="E5183" s="1">
        <v>45639</v>
      </c>
      <c r="F5183" s="1">
        <v>45645</v>
      </c>
      <c r="G5183" s="1">
        <v>45652</v>
      </c>
      <c r="H5183" s="1">
        <v>45656</v>
      </c>
      <c r="I5183" s="1">
        <v>45652</v>
      </c>
      <c r="J5183" t="s">
        <v>31</v>
      </c>
      <c r="K5183" t="s">
        <v>32</v>
      </c>
      <c r="L5183">
        <v>6000</v>
      </c>
      <c r="M5183">
        <v>6000</v>
      </c>
      <c r="N5183">
        <v>7</v>
      </c>
      <c r="O5183" t="s">
        <v>133</v>
      </c>
      <c r="P5183" t="s">
        <v>5046</v>
      </c>
      <c r="Q5183" t="s">
        <v>5047</v>
      </c>
      <c r="R5183" t="s">
        <v>5048</v>
      </c>
      <c r="S5183" t="s">
        <v>4242</v>
      </c>
      <c r="T5183">
        <v>24</v>
      </c>
    </row>
    <row r="5184" spans="1:20" x14ac:dyDescent="0.3">
      <c r="A5184" t="s">
        <v>5049</v>
      </c>
      <c r="B5184" t="str">
        <f>_xlfn.CONCAT(쿼리1[[#This Row],[주문번호]], "-", 쿼리1[[#This Row],[공정명]])</f>
        <v>20241029-1119P0064-인쇄</v>
      </c>
      <c r="C5184">
        <v>2</v>
      </c>
      <c r="D5184" t="s">
        <v>328</v>
      </c>
      <c r="E5184" s="1">
        <v>45594</v>
      </c>
      <c r="F5184" s="1">
        <v>45600</v>
      </c>
      <c r="G5184" s="1">
        <v>45608</v>
      </c>
      <c r="H5184" s="1">
        <v>45656</v>
      </c>
      <c r="I5184" s="1">
        <v>45621</v>
      </c>
      <c r="J5184" t="s">
        <v>31</v>
      </c>
      <c r="K5184" t="s">
        <v>32</v>
      </c>
      <c r="L5184">
        <v>6000</v>
      </c>
      <c r="M5184">
        <v>6000</v>
      </c>
      <c r="N5184">
        <v>8</v>
      </c>
      <c r="O5184" t="s">
        <v>133</v>
      </c>
      <c r="P5184" t="s">
        <v>5046</v>
      </c>
      <c r="Q5184" t="s">
        <v>5047</v>
      </c>
      <c r="R5184" t="s">
        <v>5048</v>
      </c>
      <c r="S5184" t="s">
        <v>4242</v>
      </c>
      <c r="T5184">
        <v>24</v>
      </c>
    </row>
    <row r="5185" spans="1:20" x14ac:dyDescent="0.3">
      <c r="A5185" t="s">
        <v>5062</v>
      </c>
      <c r="B5185" t="str">
        <f>_xlfn.CONCAT(쿼리1[[#This Row],[주문번호]], "-", 쿼리1[[#This Row],[공정명]])</f>
        <v>20241210-1119P0106-인쇄</v>
      </c>
      <c r="C5185">
        <v>2</v>
      </c>
      <c r="D5185" t="s">
        <v>328</v>
      </c>
      <c r="E5185" s="1">
        <v>45636</v>
      </c>
      <c r="F5185" s="1">
        <v>45642</v>
      </c>
      <c r="G5185" s="1">
        <v>45639</v>
      </c>
      <c r="H5185" s="1">
        <v>45656</v>
      </c>
      <c r="I5185" s="1">
        <v>45639</v>
      </c>
      <c r="J5185" t="s">
        <v>31</v>
      </c>
      <c r="K5185" t="s">
        <v>39</v>
      </c>
      <c r="L5185">
        <v>6000</v>
      </c>
      <c r="M5185">
        <v>6000</v>
      </c>
      <c r="N5185">
        <v>-3</v>
      </c>
      <c r="O5185" t="s">
        <v>5063</v>
      </c>
      <c r="P5185" t="s">
        <v>5064</v>
      </c>
      <c r="Q5185" t="s">
        <v>5065</v>
      </c>
      <c r="R5185" t="s">
        <v>5048</v>
      </c>
      <c r="S5185" t="s">
        <v>4242</v>
      </c>
      <c r="T5185">
        <v>48</v>
      </c>
    </row>
    <row r="5186" spans="1:20" x14ac:dyDescent="0.3">
      <c r="A5186" t="s">
        <v>2515</v>
      </c>
      <c r="B5186" t="str">
        <f>_xlfn.CONCAT(쿼리1[[#This Row],[주문번호]], "-", 쿼리1[[#This Row],[공정명]])</f>
        <v>20240924-130537-인쇄</v>
      </c>
      <c r="C5186">
        <v>3</v>
      </c>
      <c r="D5186" t="s">
        <v>328</v>
      </c>
      <c r="E5186" s="1">
        <v>45559</v>
      </c>
      <c r="F5186" s="1">
        <v>45565</v>
      </c>
      <c r="G5186" s="1">
        <v>45575</v>
      </c>
      <c r="H5186" s="1">
        <v>45656</v>
      </c>
      <c r="I5186" s="1">
        <v>45579</v>
      </c>
      <c r="J5186" t="s">
        <v>31</v>
      </c>
      <c r="K5186" t="s">
        <v>32</v>
      </c>
      <c r="L5186">
        <v>18000</v>
      </c>
      <c r="M5186">
        <v>12000</v>
      </c>
      <c r="N5186">
        <v>10</v>
      </c>
      <c r="O5186" t="s">
        <v>128</v>
      </c>
      <c r="P5186" t="s">
        <v>2516</v>
      </c>
      <c r="Q5186" t="s">
        <v>2517</v>
      </c>
      <c r="R5186" t="s">
        <v>1906</v>
      </c>
      <c r="S5186" t="s">
        <v>4242</v>
      </c>
      <c r="T5186">
        <v>94736</v>
      </c>
    </row>
    <row r="5187" spans="1:20" x14ac:dyDescent="0.3">
      <c r="A5187" t="s">
        <v>3524</v>
      </c>
      <c r="B5187" t="str">
        <f>_xlfn.CONCAT(쿼리1[[#This Row],[주문번호]], "-", 쿼리1[[#This Row],[공정명]])</f>
        <v>20240913-1000141313-인쇄</v>
      </c>
      <c r="C5187">
        <v>2</v>
      </c>
      <c r="D5187" t="s">
        <v>328</v>
      </c>
      <c r="E5187" s="1">
        <v>45548</v>
      </c>
      <c r="F5187" s="1">
        <v>45554</v>
      </c>
      <c r="G5187" s="1">
        <v>45568</v>
      </c>
      <c r="H5187" s="1">
        <v>45656</v>
      </c>
      <c r="I5187" s="1">
        <v>45575</v>
      </c>
      <c r="J5187" t="s">
        <v>31</v>
      </c>
      <c r="K5187" t="s">
        <v>32</v>
      </c>
      <c r="L5187">
        <v>6000</v>
      </c>
      <c r="M5187">
        <v>6000</v>
      </c>
      <c r="N5187">
        <v>14</v>
      </c>
      <c r="O5187" t="s">
        <v>3525</v>
      </c>
      <c r="P5187" t="s">
        <v>3526</v>
      </c>
      <c r="Q5187" t="s">
        <v>3527</v>
      </c>
      <c r="R5187" t="s">
        <v>1774</v>
      </c>
      <c r="S5187" t="s">
        <v>4242</v>
      </c>
      <c r="T5187">
        <v>104347</v>
      </c>
    </row>
    <row r="5188" spans="1:20" x14ac:dyDescent="0.3">
      <c r="A5188" t="s">
        <v>3467</v>
      </c>
      <c r="B5188" t="str">
        <f>_xlfn.CONCAT(쿼리1[[#This Row],[주문번호]], "-", 쿼리1[[#This Row],[공정명]])</f>
        <v>20241129-1000147476-인쇄</v>
      </c>
      <c r="C5188">
        <v>2</v>
      </c>
      <c r="D5188" t="s">
        <v>328</v>
      </c>
      <c r="E5188" s="1">
        <v>45625</v>
      </c>
      <c r="F5188" s="1">
        <v>45631</v>
      </c>
      <c r="G5188" s="1">
        <v>45636</v>
      </c>
      <c r="H5188" s="1">
        <v>45656</v>
      </c>
      <c r="I5188" s="1">
        <v>45649</v>
      </c>
      <c r="J5188" t="s">
        <v>31</v>
      </c>
      <c r="K5188" t="s">
        <v>32</v>
      </c>
      <c r="L5188">
        <v>6000</v>
      </c>
      <c r="M5188">
        <v>6000</v>
      </c>
      <c r="N5188">
        <v>5</v>
      </c>
      <c r="O5188" t="s">
        <v>3468</v>
      </c>
      <c r="P5188" t="s">
        <v>3469</v>
      </c>
      <c r="Q5188" t="s">
        <v>3470</v>
      </c>
      <c r="R5188" t="s">
        <v>3471</v>
      </c>
      <c r="S5188" t="s">
        <v>4242</v>
      </c>
      <c r="T5188">
        <v>24</v>
      </c>
    </row>
    <row r="5189" spans="1:20" x14ac:dyDescent="0.3">
      <c r="A5189" t="s">
        <v>4503</v>
      </c>
      <c r="B5189" t="str">
        <f>_xlfn.CONCAT(쿼리1[[#This Row],[주문번호]], "-", 쿼리1[[#This Row],[공정명]])</f>
        <v>20241121-1000166906-인쇄</v>
      </c>
      <c r="C5189">
        <v>2</v>
      </c>
      <c r="D5189" t="s">
        <v>328</v>
      </c>
      <c r="E5189" s="1">
        <v>45617</v>
      </c>
      <c r="F5189" s="1">
        <v>45623</v>
      </c>
      <c r="G5189" s="1">
        <v>45626</v>
      </c>
      <c r="H5189" s="1">
        <v>45656</v>
      </c>
      <c r="I5189" s="1">
        <v>45630</v>
      </c>
      <c r="J5189" t="s">
        <v>31</v>
      </c>
      <c r="K5189" t="s">
        <v>32</v>
      </c>
      <c r="L5189">
        <v>12000</v>
      </c>
      <c r="M5189">
        <v>12000</v>
      </c>
      <c r="N5189">
        <v>3</v>
      </c>
      <c r="O5189" t="s">
        <v>1315</v>
      </c>
      <c r="P5189" t="s">
        <v>4501</v>
      </c>
      <c r="Q5189" t="s">
        <v>4504</v>
      </c>
      <c r="R5189" t="s">
        <v>725</v>
      </c>
      <c r="S5189" t="s">
        <v>4242</v>
      </c>
      <c r="T5189">
        <v>24</v>
      </c>
    </row>
    <row r="5190" spans="1:20" x14ac:dyDescent="0.3">
      <c r="A5190" t="s">
        <v>2553</v>
      </c>
      <c r="B5190" t="str">
        <f>_xlfn.CONCAT(쿼리1[[#This Row],[주문번호]], "-", 쿼리1[[#This Row],[공정명]])</f>
        <v>20241216-1000150806-인쇄</v>
      </c>
      <c r="C5190">
        <v>2</v>
      </c>
      <c r="D5190" t="s">
        <v>328</v>
      </c>
      <c r="E5190" s="1">
        <v>45642</v>
      </c>
      <c r="F5190" s="1">
        <v>45646</v>
      </c>
      <c r="G5190" s="1"/>
      <c r="H5190" s="1">
        <v>45656</v>
      </c>
      <c r="I5190" s="1"/>
      <c r="J5190" t="s">
        <v>21</v>
      </c>
      <c r="K5190" t="s">
        <v>22</v>
      </c>
      <c r="L5190">
        <v>6000</v>
      </c>
      <c r="O5190" t="s">
        <v>693</v>
      </c>
      <c r="P5190" t="s">
        <v>2554</v>
      </c>
      <c r="Q5190" t="s">
        <v>2555</v>
      </c>
      <c r="R5190" t="s">
        <v>539</v>
      </c>
      <c r="S5190" t="s">
        <v>4242</v>
      </c>
      <c r="T5190">
        <v>21428</v>
      </c>
    </row>
    <row r="5191" spans="1:20" x14ac:dyDescent="0.3">
      <c r="A5191" t="s">
        <v>3883</v>
      </c>
      <c r="B5191" t="str">
        <f>_xlfn.CONCAT(쿼리1[[#This Row],[주문번호]], "-", 쿼리1[[#This Row],[공정명]])</f>
        <v>20241216-1000150800-인쇄</v>
      </c>
      <c r="C5191">
        <v>2</v>
      </c>
      <c r="D5191" t="s">
        <v>328</v>
      </c>
      <c r="E5191" s="1">
        <v>45642</v>
      </c>
      <c r="F5191" s="1">
        <v>45646</v>
      </c>
      <c r="G5191" s="1"/>
      <c r="H5191" s="1">
        <v>45656</v>
      </c>
      <c r="I5191" s="1"/>
      <c r="J5191" t="s">
        <v>21</v>
      </c>
      <c r="K5191" t="s">
        <v>22</v>
      </c>
      <c r="L5191">
        <v>6000</v>
      </c>
      <c r="O5191" t="s">
        <v>693</v>
      </c>
      <c r="P5191" t="s">
        <v>2554</v>
      </c>
      <c r="Q5191" t="s">
        <v>3884</v>
      </c>
      <c r="R5191" t="s">
        <v>539</v>
      </c>
      <c r="S5191" t="s">
        <v>4242</v>
      </c>
      <c r="T5191">
        <v>21428</v>
      </c>
    </row>
    <row r="5192" spans="1:20" x14ac:dyDescent="0.3">
      <c r="A5192" t="s">
        <v>2121</v>
      </c>
      <c r="B5192" t="str">
        <f>_xlfn.CONCAT(쿼리1[[#This Row],[주문번호]], "-", 쿼리1[[#This Row],[공정명]])</f>
        <v>20241018-1420P0042-인쇄</v>
      </c>
      <c r="C5192">
        <v>2</v>
      </c>
      <c r="D5192" t="s">
        <v>328</v>
      </c>
      <c r="E5192" s="1">
        <v>45583</v>
      </c>
      <c r="F5192" s="1">
        <v>45589</v>
      </c>
      <c r="G5192" s="1">
        <v>45614</v>
      </c>
      <c r="H5192" s="1">
        <v>45656</v>
      </c>
      <c r="I5192" s="1">
        <v>45621</v>
      </c>
      <c r="J5192" t="s">
        <v>31</v>
      </c>
      <c r="K5192" t="s">
        <v>32</v>
      </c>
      <c r="L5192">
        <v>6000</v>
      </c>
      <c r="M5192">
        <v>6000</v>
      </c>
      <c r="N5192">
        <v>25</v>
      </c>
      <c r="O5192" t="s">
        <v>1950</v>
      </c>
      <c r="P5192" t="s">
        <v>2122</v>
      </c>
      <c r="Q5192" t="s">
        <v>2123</v>
      </c>
      <c r="R5192" t="s">
        <v>539</v>
      </c>
      <c r="S5192" t="s">
        <v>4242</v>
      </c>
      <c r="T5192">
        <v>23076</v>
      </c>
    </row>
    <row r="5193" spans="1:20" x14ac:dyDescent="0.3">
      <c r="A5193" t="s">
        <v>2124</v>
      </c>
      <c r="B5193" t="str">
        <f>_xlfn.CONCAT(쿼리1[[#This Row],[주문번호]], "-", 쿼리1[[#This Row],[공정명]])</f>
        <v>20241008-1000161724-인쇄</v>
      </c>
      <c r="C5193">
        <v>2</v>
      </c>
      <c r="D5193" t="s">
        <v>328</v>
      </c>
      <c r="E5193" s="1">
        <v>45573</v>
      </c>
      <c r="F5193" s="1">
        <v>45579</v>
      </c>
      <c r="G5193" s="1">
        <v>45598</v>
      </c>
      <c r="H5193" s="1">
        <v>45656</v>
      </c>
      <c r="I5193" s="1">
        <v>45601</v>
      </c>
      <c r="J5193" t="s">
        <v>31</v>
      </c>
      <c r="K5193" t="s">
        <v>32</v>
      </c>
      <c r="L5193">
        <v>6000</v>
      </c>
      <c r="M5193">
        <v>6000</v>
      </c>
      <c r="N5193">
        <v>19</v>
      </c>
      <c r="O5193" t="s">
        <v>698</v>
      </c>
      <c r="P5193" t="s">
        <v>2125</v>
      </c>
      <c r="Q5193" t="s">
        <v>2126</v>
      </c>
      <c r="R5193" t="s">
        <v>539</v>
      </c>
      <c r="S5193" t="s">
        <v>4242</v>
      </c>
      <c r="T5193">
        <v>46153</v>
      </c>
    </row>
    <row r="5194" spans="1:20" x14ac:dyDescent="0.3">
      <c r="A5194" t="s">
        <v>4442</v>
      </c>
      <c r="B5194" t="str">
        <f>_xlfn.CONCAT(쿼리1[[#This Row],[주문번호]], "-", 쿼리1[[#This Row],[공정명]])</f>
        <v>20241114-900002-합지</v>
      </c>
      <c r="C5194">
        <v>1</v>
      </c>
      <c r="D5194" t="s">
        <v>60</v>
      </c>
      <c r="E5194" s="1">
        <v>45610</v>
      </c>
      <c r="F5194" s="1">
        <v>45621</v>
      </c>
      <c r="G5194" s="1">
        <v>45624</v>
      </c>
      <c r="H5194" s="1">
        <v>45656</v>
      </c>
      <c r="I5194" s="1">
        <v>45625</v>
      </c>
      <c r="J5194" t="s">
        <v>31</v>
      </c>
      <c r="K5194" t="s">
        <v>32</v>
      </c>
      <c r="L5194">
        <v>24000</v>
      </c>
      <c r="M5194">
        <v>12000</v>
      </c>
      <c r="N5194">
        <v>3</v>
      </c>
      <c r="O5194" t="s">
        <v>91</v>
      </c>
      <c r="P5194" t="s">
        <v>686</v>
      </c>
      <c r="Q5194" t="s">
        <v>42</v>
      </c>
      <c r="R5194" t="s">
        <v>199</v>
      </c>
      <c r="S5194" t="s">
        <v>3709</v>
      </c>
      <c r="T5194">
        <v>320000</v>
      </c>
    </row>
    <row r="5195" spans="1:20" x14ac:dyDescent="0.3">
      <c r="A5195" t="s">
        <v>4442</v>
      </c>
      <c r="B5195" t="str">
        <f>_xlfn.CONCAT(쿼리1[[#This Row],[주문번호]], "-", 쿼리1[[#This Row],[공정명]])</f>
        <v>20241114-900002-합지</v>
      </c>
      <c r="C5195">
        <v>1</v>
      </c>
      <c r="D5195" t="s">
        <v>60</v>
      </c>
      <c r="E5195" s="1">
        <v>45610</v>
      </c>
      <c r="F5195" s="1">
        <v>45621</v>
      </c>
      <c r="G5195" s="1">
        <v>45625</v>
      </c>
      <c r="H5195" s="1">
        <v>45656</v>
      </c>
      <c r="I5195" s="1">
        <v>45625</v>
      </c>
      <c r="J5195" t="s">
        <v>31</v>
      </c>
      <c r="K5195" t="s">
        <v>32</v>
      </c>
      <c r="L5195">
        <v>24000</v>
      </c>
      <c r="M5195">
        <v>12000</v>
      </c>
      <c r="N5195">
        <v>4</v>
      </c>
      <c r="O5195" t="s">
        <v>91</v>
      </c>
      <c r="P5195" t="s">
        <v>686</v>
      </c>
      <c r="Q5195" t="s">
        <v>42</v>
      </c>
      <c r="R5195" t="s">
        <v>199</v>
      </c>
      <c r="S5195" t="s">
        <v>3709</v>
      </c>
      <c r="T5195">
        <v>320000</v>
      </c>
    </row>
    <row r="5196" spans="1:20" x14ac:dyDescent="0.3">
      <c r="A5196" t="s">
        <v>4484</v>
      </c>
      <c r="B5196" t="str">
        <f>_xlfn.CONCAT(쿼리1[[#This Row],[주문번호]], "-", 쿼리1[[#This Row],[공정명]])</f>
        <v>20241025-900009-합지</v>
      </c>
      <c r="C5196">
        <v>1</v>
      </c>
      <c r="D5196" t="s">
        <v>60</v>
      </c>
      <c r="E5196" s="1">
        <v>45590</v>
      </c>
      <c r="F5196" s="1">
        <v>45601</v>
      </c>
      <c r="G5196" s="1">
        <v>45607</v>
      </c>
      <c r="H5196" s="1">
        <v>45656</v>
      </c>
      <c r="I5196" s="1">
        <v>45607</v>
      </c>
      <c r="J5196" t="s">
        <v>31</v>
      </c>
      <c r="K5196" t="s">
        <v>32</v>
      </c>
      <c r="L5196">
        <v>72000</v>
      </c>
      <c r="M5196">
        <v>72000</v>
      </c>
      <c r="N5196">
        <v>6</v>
      </c>
      <c r="O5196" t="s">
        <v>91</v>
      </c>
      <c r="P5196" t="s">
        <v>198</v>
      </c>
      <c r="Q5196" t="s">
        <v>42</v>
      </c>
      <c r="R5196" t="s">
        <v>199</v>
      </c>
      <c r="S5196" t="s">
        <v>3709</v>
      </c>
      <c r="T5196">
        <v>288000</v>
      </c>
    </row>
    <row r="5197" spans="1:20" x14ac:dyDescent="0.3">
      <c r="A5197" t="s">
        <v>1176</v>
      </c>
      <c r="B5197" t="str">
        <f>_xlfn.CONCAT(쿼리1[[#This Row],[주문번호]], "-", 쿼리1[[#This Row],[공정명]])</f>
        <v>20241121-904001-합지</v>
      </c>
      <c r="C5197">
        <v>1</v>
      </c>
      <c r="D5197" t="s">
        <v>60</v>
      </c>
      <c r="E5197" s="1">
        <v>45617</v>
      </c>
      <c r="F5197" s="1">
        <v>45629</v>
      </c>
      <c r="G5197" s="1">
        <v>45637</v>
      </c>
      <c r="H5197" s="1">
        <v>45656</v>
      </c>
      <c r="I5197" s="1">
        <v>45650</v>
      </c>
      <c r="J5197" t="s">
        <v>31</v>
      </c>
      <c r="K5197" t="s">
        <v>32</v>
      </c>
      <c r="L5197">
        <v>12000</v>
      </c>
      <c r="M5197">
        <v>12000</v>
      </c>
      <c r="N5197">
        <v>8</v>
      </c>
      <c r="O5197" t="s">
        <v>1177</v>
      </c>
      <c r="P5197" t="s">
        <v>1178</v>
      </c>
      <c r="Q5197" t="s">
        <v>42</v>
      </c>
      <c r="R5197" t="s">
        <v>199</v>
      </c>
      <c r="S5197" t="s">
        <v>3709</v>
      </c>
      <c r="T5197">
        <v>240000</v>
      </c>
    </row>
    <row r="5198" spans="1:20" x14ac:dyDescent="0.3">
      <c r="A5198" t="s">
        <v>4412</v>
      </c>
      <c r="B5198" t="str">
        <f>_xlfn.CONCAT(쿼리1[[#This Row],[주문번호]], "-", 쿼리1[[#This Row],[공정명]])</f>
        <v>20241119-1000165156-합지</v>
      </c>
      <c r="C5198">
        <v>3</v>
      </c>
      <c r="D5198" t="s">
        <v>60</v>
      </c>
      <c r="E5198" s="1">
        <v>45615</v>
      </c>
      <c r="F5198" s="1">
        <v>45624</v>
      </c>
      <c r="G5198" s="1"/>
      <c r="H5198" s="1">
        <v>45656</v>
      </c>
      <c r="I5198" s="1"/>
      <c r="J5198" t="s">
        <v>21</v>
      </c>
      <c r="K5198" t="s">
        <v>22</v>
      </c>
      <c r="L5198">
        <v>30000</v>
      </c>
      <c r="O5198" t="s">
        <v>4413</v>
      </c>
      <c r="P5198" t="s">
        <v>4414</v>
      </c>
      <c r="Q5198" t="s">
        <v>4415</v>
      </c>
      <c r="R5198" t="s">
        <v>4416</v>
      </c>
      <c r="S5198" t="s">
        <v>3709</v>
      </c>
      <c r="T5198">
        <v>75000</v>
      </c>
    </row>
    <row r="5199" spans="1:20" x14ac:dyDescent="0.3">
      <c r="A5199" t="s">
        <v>4428</v>
      </c>
      <c r="B5199" t="str">
        <f>_xlfn.CONCAT(쿼리1[[#This Row],[주문번호]], "-", 쿼리1[[#This Row],[공정명]])</f>
        <v>20241111-1000154318-합지</v>
      </c>
      <c r="C5199">
        <v>1</v>
      </c>
      <c r="D5199" t="s">
        <v>60</v>
      </c>
      <c r="E5199" s="1">
        <v>45607</v>
      </c>
      <c r="F5199" s="1">
        <v>45616</v>
      </c>
      <c r="G5199" s="1">
        <v>45616</v>
      </c>
      <c r="H5199" s="1">
        <v>45656</v>
      </c>
      <c r="I5199" s="1">
        <v>45622</v>
      </c>
      <c r="J5199" t="s">
        <v>31</v>
      </c>
      <c r="K5199" t="s">
        <v>39</v>
      </c>
      <c r="L5199">
        <v>6000</v>
      </c>
      <c r="M5199">
        <v>6000</v>
      </c>
      <c r="N5199">
        <v>0</v>
      </c>
      <c r="O5199" t="s">
        <v>1465</v>
      </c>
      <c r="P5199" t="s">
        <v>4429</v>
      </c>
      <c r="Q5199" t="s">
        <v>42</v>
      </c>
      <c r="R5199" t="s">
        <v>2948</v>
      </c>
      <c r="S5199" t="s">
        <v>3709</v>
      </c>
      <c r="T5199">
        <v>15000</v>
      </c>
    </row>
    <row r="5200" spans="1:20" x14ac:dyDescent="0.3">
      <c r="A5200" t="s">
        <v>4743</v>
      </c>
      <c r="B5200" t="str">
        <f>_xlfn.CONCAT(쿼리1[[#This Row],[주문번호]], "-", 쿼리1[[#This Row],[공정명]])</f>
        <v>20241118-1000169148-합지</v>
      </c>
      <c r="C5200">
        <v>3</v>
      </c>
      <c r="D5200" t="s">
        <v>60</v>
      </c>
      <c r="E5200" s="1">
        <v>45614</v>
      </c>
      <c r="F5200" s="1">
        <v>45623</v>
      </c>
      <c r="G5200" s="1">
        <v>45622</v>
      </c>
      <c r="H5200" s="1">
        <v>45656</v>
      </c>
      <c r="I5200" s="1">
        <v>45625</v>
      </c>
      <c r="J5200" t="s">
        <v>31</v>
      </c>
      <c r="K5200" t="s">
        <v>39</v>
      </c>
      <c r="L5200">
        <v>12000</v>
      </c>
      <c r="M5200">
        <v>12000</v>
      </c>
      <c r="N5200">
        <v>-1</v>
      </c>
      <c r="O5200" t="s">
        <v>1403</v>
      </c>
      <c r="P5200" t="s">
        <v>1404</v>
      </c>
      <c r="Q5200" t="s">
        <v>1405</v>
      </c>
      <c r="R5200" t="s">
        <v>26</v>
      </c>
      <c r="S5200" t="s">
        <v>3709</v>
      </c>
      <c r="T5200">
        <v>24</v>
      </c>
    </row>
    <row r="5201" spans="1:20" x14ac:dyDescent="0.3">
      <c r="A5201" t="s">
        <v>4745</v>
      </c>
      <c r="B5201" t="str">
        <f>_xlfn.CONCAT(쿼리1[[#This Row],[주문번호]], "-", 쿼리1[[#This Row],[공정명]])</f>
        <v>20241107-1000138622-합지</v>
      </c>
      <c r="C5201">
        <v>3</v>
      </c>
      <c r="D5201" t="s">
        <v>60</v>
      </c>
      <c r="E5201" s="1">
        <v>45603</v>
      </c>
      <c r="F5201" s="1">
        <v>45614</v>
      </c>
      <c r="G5201" s="1">
        <v>45621</v>
      </c>
      <c r="H5201" s="1">
        <v>45656</v>
      </c>
      <c r="I5201" s="1">
        <v>45625</v>
      </c>
      <c r="J5201" t="s">
        <v>31</v>
      </c>
      <c r="K5201" t="s">
        <v>32</v>
      </c>
      <c r="L5201">
        <v>80000</v>
      </c>
      <c r="M5201">
        <v>48000</v>
      </c>
      <c r="N5201">
        <v>7</v>
      </c>
      <c r="O5201" t="s">
        <v>536</v>
      </c>
      <c r="P5201" t="s">
        <v>3929</v>
      </c>
      <c r="Q5201" t="s">
        <v>3930</v>
      </c>
      <c r="R5201" t="s">
        <v>26</v>
      </c>
      <c r="S5201" t="s">
        <v>3709</v>
      </c>
      <c r="T5201">
        <v>320</v>
      </c>
    </row>
    <row r="5202" spans="1:20" x14ac:dyDescent="0.3">
      <c r="A5202" t="s">
        <v>4745</v>
      </c>
      <c r="B5202" t="str">
        <f>_xlfn.CONCAT(쿼리1[[#This Row],[주문번호]], "-", 쿼리1[[#This Row],[공정명]])</f>
        <v>20241107-1000138622-합지</v>
      </c>
      <c r="C5202">
        <v>3</v>
      </c>
      <c r="D5202" t="s">
        <v>60</v>
      </c>
      <c r="E5202" s="1">
        <v>45603</v>
      </c>
      <c r="F5202" s="1">
        <v>45614</v>
      </c>
      <c r="G5202" s="1">
        <v>45621</v>
      </c>
      <c r="H5202" s="1">
        <v>45656</v>
      </c>
      <c r="I5202" s="1">
        <v>45625</v>
      </c>
      <c r="J5202" t="s">
        <v>31</v>
      </c>
      <c r="K5202" t="s">
        <v>32</v>
      </c>
      <c r="L5202">
        <v>80000</v>
      </c>
      <c r="M5202">
        <v>23590</v>
      </c>
      <c r="N5202">
        <v>7</v>
      </c>
      <c r="O5202" t="s">
        <v>536</v>
      </c>
      <c r="P5202" t="s">
        <v>3929</v>
      </c>
      <c r="Q5202" t="s">
        <v>3930</v>
      </c>
      <c r="R5202" t="s">
        <v>26</v>
      </c>
      <c r="S5202" t="s">
        <v>3709</v>
      </c>
      <c r="T5202">
        <v>320</v>
      </c>
    </row>
    <row r="5203" spans="1:20" x14ac:dyDescent="0.3">
      <c r="A5203" t="s">
        <v>4070</v>
      </c>
      <c r="B5203" t="str">
        <f>_xlfn.CONCAT(쿼리1[[#This Row],[주문번호]], "-", 쿼리1[[#This Row],[공정명]])</f>
        <v>20241107-1000169561-합지</v>
      </c>
      <c r="C5203">
        <v>3</v>
      </c>
      <c r="D5203" t="s">
        <v>60</v>
      </c>
      <c r="E5203" s="1">
        <v>45603</v>
      </c>
      <c r="F5203" s="1">
        <v>45614</v>
      </c>
      <c r="G5203" s="1"/>
      <c r="H5203" s="1">
        <v>45656</v>
      </c>
      <c r="I5203" s="1">
        <v>45618</v>
      </c>
      <c r="J5203" t="s">
        <v>31</v>
      </c>
      <c r="K5203" t="s">
        <v>22</v>
      </c>
      <c r="L5203">
        <v>8000</v>
      </c>
      <c r="O5203" t="s">
        <v>3853</v>
      </c>
      <c r="P5203" t="s">
        <v>4043</v>
      </c>
      <c r="Q5203" t="s">
        <v>4071</v>
      </c>
      <c r="R5203" t="s">
        <v>26</v>
      </c>
      <c r="S5203" t="s">
        <v>3709</v>
      </c>
      <c r="T5203">
        <v>32</v>
      </c>
    </row>
    <row r="5204" spans="1:20" x14ac:dyDescent="0.3">
      <c r="A5204" t="s">
        <v>1156</v>
      </c>
      <c r="B5204" t="str">
        <f>_xlfn.CONCAT(쿼리1[[#This Row],[주문번호]], "-", 쿼리1[[#This Row],[공정명]])</f>
        <v>20241210-901008-합지</v>
      </c>
      <c r="C5204">
        <v>1</v>
      </c>
      <c r="D5204" t="s">
        <v>60</v>
      </c>
      <c r="E5204" s="1">
        <v>45636</v>
      </c>
      <c r="F5204" s="1">
        <v>45646</v>
      </c>
      <c r="G5204" s="1">
        <v>45654</v>
      </c>
      <c r="H5204" s="1">
        <v>45656</v>
      </c>
      <c r="I5204" s="1"/>
      <c r="J5204" t="s">
        <v>101</v>
      </c>
      <c r="K5204" t="s">
        <v>32</v>
      </c>
      <c r="L5204">
        <v>36000</v>
      </c>
      <c r="M5204">
        <v>12000</v>
      </c>
      <c r="N5204">
        <v>8</v>
      </c>
      <c r="O5204" t="s">
        <v>394</v>
      </c>
      <c r="P5204" t="s">
        <v>678</v>
      </c>
      <c r="Q5204" t="s">
        <v>42</v>
      </c>
      <c r="R5204" t="s">
        <v>199</v>
      </c>
      <c r="S5204" t="s">
        <v>3709</v>
      </c>
      <c r="T5204">
        <v>55384</v>
      </c>
    </row>
    <row r="5205" spans="1:20" x14ac:dyDescent="0.3">
      <c r="A5205" t="s">
        <v>4363</v>
      </c>
      <c r="B5205" t="str">
        <f>_xlfn.CONCAT(쿼리1[[#This Row],[주문번호]], "-", 쿼리1[[#This Row],[공정명]])</f>
        <v>20241120-1000169370-합지</v>
      </c>
      <c r="C5205">
        <v>3</v>
      </c>
      <c r="D5205" t="s">
        <v>60</v>
      </c>
      <c r="E5205" s="1">
        <v>45616</v>
      </c>
      <c r="F5205" s="1">
        <v>45625</v>
      </c>
      <c r="G5205" s="1">
        <v>45623</v>
      </c>
      <c r="H5205" s="1">
        <v>45656</v>
      </c>
      <c r="I5205" s="1">
        <v>45628</v>
      </c>
      <c r="J5205" t="s">
        <v>31</v>
      </c>
      <c r="K5205" t="s">
        <v>39</v>
      </c>
      <c r="L5205">
        <v>6000</v>
      </c>
      <c r="M5205">
        <v>6000</v>
      </c>
      <c r="N5205">
        <v>-2</v>
      </c>
      <c r="O5205" t="s">
        <v>180</v>
      </c>
      <c r="P5205" t="s">
        <v>4035</v>
      </c>
      <c r="Q5205" t="s">
        <v>4036</v>
      </c>
      <c r="R5205" t="s">
        <v>1839</v>
      </c>
      <c r="S5205" t="s">
        <v>3709</v>
      </c>
      <c r="T5205">
        <v>18750</v>
      </c>
    </row>
    <row r="5206" spans="1:20" x14ac:dyDescent="0.3">
      <c r="A5206" t="s">
        <v>1151</v>
      </c>
      <c r="B5206" t="str">
        <f>_xlfn.CONCAT(쿼리1[[#This Row],[주문번호]], "-", 쿼리1[[#This Row],[공정명]])</f>
        <v>20241118-900015-합지</v>
      </c>
      <c r="C5206">
        <v>1</v>
      </c>
      <c r="D5206" t="s">
        <v>60</v>
      </c>
      <c r="E5206" s="1">
        <v>45614</v>
      </c>
      <c r="F5206" s="1">
        <v>45623</v>
      </c>
      <c r="G5206" s="1">
        <v>45630</v>
      </c>
      <c r="H5206" s="1">
        <v>45656</v>
      </c>
      <c r="I5206" s="1">
        <v>45649</v>
      </c>
      <c r="J5206" t="s">
        <v>31</v>
      </c>
      <c r="K5206" t="s">
        <v>32</v>
      </c>
      <c r="L5206">
        <v>36000</v>
      </c>
      <c r="M5206">
        <v>18000</v>
      </c>
      <c r="N5206">
        <v>7</v>
      </c>
      <c r="O5206" t="s">
        <v>91</v>
      </c>
      <c r="P5206" t="s">
        <v>1152</v>
      </c>
      <c r="Q5206" t="s">
        <v>42</v>
      </c>
      <c r="R5206" t="s">
        <v>199</v>
      </c>
      <c r="S5206" t="s">
        <v>3709</v>
      </c>
      <c r="T5206">
        <v>55384</v>
      </c>
    </row>
    <row r="5207" spans="1:20" x14ac:dyDescent="0.3">
      <c r="A5207" t="s">
        <v>1151</v>
      </c>
      <c r="B5207" t="str">
        <f>_xlfn.CONCAT(쿼리1[[#This Row],[주문번호]], "-", 쿼리1[[#This Row],[공정명]])</f>
        <v>20241118-900015-합지</v>
      </c>
      <c r="C5207">
        <v>1</v>
      </c>
      <c r="D5207" t="s">
        <v>60</v>
      </c>
      <c r="E5207" s="1">
        <v>45614</v>
      </c>
      <c r="F5207" s="1">
        <v>45623</v>
      </c>
      <c r="G5207" s="1">
        <v>45632</v>
      </c>
      <c r="H5207" s="1">
        <v>45656</v>
      </c>
      <c r="I5207" s="1">
        <v>45649</v>
      </c>
      <c r="J5207" t="s">
        <v>31</v>
      </c>
      <c r="K5207" t="s">
        <v>32</v>
      </c>
      <c r="L5207">
        <v>36000</v>
      </c>
      <c r="M5207">
        <v>6000</v>
      </c>
      <c r="N5207">
        <v>9</v>
      </c>
      <c r="O5207" t="s">
        <v>91</v>
      </c>
      <c r="P5207" t="s">
        <v>1152</v>
      </c>
      <c r="Q5207" t="s">
        <v>42</v>
      </c>
      <c r="R5207" t="s">
        <v>199</v>
      </c>
      <c r="S5207" t="s">
        <v>3709</v>
      </c>
      <c r="T5207">
        <v>55384</v>
      </c>
    </row>
    <row r="5208" spans="1:20" x14ac:dyDescent="0.3">
      <c r="A5208" t="s">
        <v>1151</v>
      </c>
      <c r="B5208" t="str">
        <f>_xlfn.CONCAT(쿼리1[[#This Row],[주문번호]], "-", 쿼리1[[#This Row],[공정명]])</f>
        <v>20241118-900015-합지</v>
      </c>
      <c r="C5208">
        <v>1</v>
      </c>
      <c r="D5208" t="s">
        <v>60</v>
      </c>
      <c r="E5208" s="1">
        <v>45614</v>
      </c>
      <c r="F5208" s="1">
        <v>45623</v>
      </c>
      <c r="G5208" s="1">
        <v>45635</v>
      </c>
      <c r="H5208" s="1">
        <v>45656</v>
      </c>
      <c r="I5208" s="1">
        <v>45649</v>
      </c>
      <c r="J5208" t="s">
        <v>31</v>
      </c>
      <c r="K5208" t="s">
        <v>32</v>
      </c>
      <c r="L5208">
        <v>36000</v>
      </c>
      <c r="M5208">
        <v>18000</v>
      </c>
      <c r="N5208">
        <v>12</v>
      </c>
      <c r="O5208" t="s">
        <v>91</v>
      </c>
      <c r="P5208" t="s">
        <v>1152</v>
      </c>
      <c r="Q5208" t="s">
        <v>42</v>
      </c>
      <c r="R5208" t="s">
        <v>199</v>
      </c>
      <c r="S5208" t="s">
        <v>3709</v>
      </c>
      <c r="T5208">
        <v>55384</v>
      </c>
    </row>
    <row r="5209" spans="1:20" x14ac:dyDescent="0.3">
      <c r="A5209" t="s">
        <v>4783</v>
      </c>
      <c r="B5209" t="str">
        <f>_xlfn.CONCAT(쿼리1[[#This Row],[주문번호]], "-", 쿼리1[[#This Row],[공정명]])</f>
        <v>20241107-1000169402-합지</v>
      </c>
      <c r="C5209">
        <v>3</v>
      </c>
      <c r="D5209" t="s">
        <v>60</v>
      </c>
      <c r="E5209" s="1">
        <v>45603</v>
      </c>
      <c r="F5209" s="1">
        <v>45614</v>
      </c>
      <c r="G5209" s="1">
        <v>45609</v>
      </c>
      <c r="H5209" s="1">
        <v>45656</v>
      </c>
      <c r="I5209" s="1">
        <v>45614</v>
      </c>
      <c r="J5209" t="s">
        <v>31</v>
      </c>
      <c r="K5209" t="s">
        <v>39</v>
      </c>
      <c r="L5209">
        <v>4000</v>
      </c>
      <c r="M5209">
        <v>3850</v>
      </c>
      <c r="N5209">
        <v>-5</v>
      </c>
      <c r="O5209" t="s">
        <v>3853</v>
      </c>
      <c r="P5209" t="s">
        <v>3854</v>
      </c>
      <c r="Q5209" t="s">
        <v>3857</v>
      </c>
      <c r="R5209" t="s">
        <v>26</v>
      </c>
      <c r="S5209" t="s">
        <v>3709</v>
      </c>
      <c r="T5209">
        <v>32</v>
      </c>
    </row>
    <row r="5210" spans="1:20" x14ac:dyDescent="0.3">
      <c r="A5210" t="s">
        <v>4782</v>
      </c>
      <c r="B5210" t="str">
        <f>_xlfn.CONCAT(쿼리1[[#This Row],[주문번호]], "-", 쿼리1[[#This Row],[공정명]])</f>
        <v>20241111-1000169587-합지</v>
      </c>
      <c r="C5210">
        <v>3</v>
      </c>
      <c r="D5210" t="s">
        <v>60</v>
      </c>
      <c r="E5210" s="1">
        <v>45607</v>
      </c>
      <c r="F5210" s="1">
        <v>45616</v>
      </c>
      <c r="G5210" s="1">
        <v>45615</v>
      </c>
      <c r="H5210" s="1">
        <v>45656</v>
      </c>
      <c r="I5210" s="1">
        <v>45623</v>
      </c>
      <c r="J5210" t="s">
        <v>31</v>
      </c>
      <c r="K5210" t="s">
        <v>39</v>
      </c>
      <c r="L5210">
        <v>20000</v>
      </c>
      <c r="M5210">
        <v>11360</v>
      </c>
      <c r="N5210">
        <v>-1</v>
      </c>
      <c r="O5210" t="s">
        <v>3853</v>
      </c>
      <c r="P5210" t="s">
        <v>2704</v>
      </c>
      <c r="Q5210" t="s">
        <v>4202</v>
      </c>
      <c r="R5210" t="s">
        <v>26</v>
      </c>
      <c r="S5210" t="s">
        <v>3709</v>
      </c>
      <c r="T5210">
        <v>80</v>
      </c>
    </row>
    <row r="5211" spans="1:20" x14ac:dyDescent="0.3">
      <c r="A5211" t="s">
        <v>2345</v>
      </c>
      <c r="B5211" t="str">
        <f>_xlfn.CONCAT(쿼리1[[#This Row],[주문번호]], "-", 쿼리1[[#This Row],[공정명]])</f>
        <v>20241205-1000146641-인쇄</v>
      </c>
      <c r="C5211">
        <v>2</v>
      </c>
      <c r="D5211" t="s">
        <v>328</v>
      </c>
      <c r="E5211" s="1">
        <v>45631</v>
      </c>
      <c r="F5211" s="1">
        <v>45637</v>
      </c>
      <c r="G5211" s="1">
        <v>45636</v>
      </c>
      <c r="H5211" s="1">
        <v>45656</v>
      </c>
      <c r="I5211" s="1">
        <v>45643</v>
      </c>
      <c r="J5211" t="s">
        <v>31</v>
      </c>
      <c r="K5211" t="s">
        <v>39</v>
      </c>
      <c r="L5211">
        <v>6000</v>
      </c>
      <c r="M5211">
        <v>6000</v>
      </c>
      <c r="N5211">
        <v>-1</v>
      </c>
      <c r="O5211" t="s">
        <v>2191</v>
      </c>
      <c r="P5211" t="s">
        <v>2346</v>
      </c>
      <c r="Q5211" t="s">
        <v>2347</v>
      </c>
      <c r="R5211" t="s">
        <v>539</v>
      </c>
      <c r="S5211" t="s">
        <v>4242</v>
      </c>
      <c r="T5211">
        <v>16666</v>
      </c>
    </row>
    <row r="5212" spans="1:20" x14ac:dyDescent="0.3">
      <c r="A5212" t="s">
        <v>3162</v>
      </c>
      <c r="B5212" t="str">
        <f>_xlfn.CONCAT(쿼리1[[#This Row],[주문번호]], "-", 쿼리1[[#This Row],[공정명]])</f>
        <v>20240911-1000136937-인쇄</v>
      </c>
      <c r="C5212">
        <v>2</v>
      </c>
      <c r="D5212" t="s">
        <v>328</v>
      </c>
      <c r="E5212" s="1">
        <v>45546</v>
      </c>
      <c r="F5212" s="1">
        <v>45552</v>
      </c>
      <c r="G5212" s="1">
        <v>45556</v>
      </c>
      <c r="H5212" s="1">
        <v>45656</v>
      </c>
      <c r="I5212" s="1">
        <v>45561</v>
      </c>
      <c r="J5212" t="s">
        <v>31</v>
      </c>
      <c r="K5212" t="s">
        <v>32</v>
      </c>
      <c r="L5212">
        <v>6000</v>
      </c>
      <c r="M5212">
        <v>6000</v>
      </c>
      <c r="N5212">
        <v>4</v>
      </c>
      <c r="O5212" t="s">
        <v>1950</v>
      </c>
      <c r="P5212" t="s">
        <v>3163</v>
      </c>
      <c r="Q5212" t="s">
        <v>3164</v>
      </c>
      <c r="R5212" t="s">
        <v>539</v>
      </c>
      <c r="S5212" t="s">
        <v>4242</v>
      </c>
      <c r="T5212">
        <v>16666</v>
      </c>
    </row>
    <row r="5213" spans="1:20" x14ac:dyDescent="0.3">
      <c r="A5213" t="s">
        <v>2550</v>
      </c>
      <c r="B5213" t="str">
        <f>_xlfn.CONCAT(쿼리1[[#This Row],[주문번호]], "-", 쿼리1[[#This Row],[공정명]])</f>
        <v>20241121-1000150850-인쇄</v>
      </c>
      <c r="C5213">
        <v>2</v>
      </c>
      <c r="D5213" t="s">
        <v>328</v>
      </c>
      <c r="E5213" s="1">
        <v>45617</v>
      </c>
      <c r="F5213" s="1">
        <v>45623</v>
      </c>
      <c r="G5213" s="1">
        <v>45624</v>
      </c>
      <c r="H5213" s="1">
        <v>45656</v>
      </c>
      <c r="I5213" s="1">
        <v>45635</v>
      </c>
      <c r="J5213" t="s">
        <v>31</v>
      </c>
      <c r="K5213" t="s">
        <v>32</v>
      </c>
      <c r="L5213">
        <v>6000</v>
      </c>
      <c r="M5213">
        <v>6000</v>
      </c>
      <c r="N5213">
        <v>1</v>
      </c>
      <c r="O5213" t="s">
        <v>698</v>
      </c>
      <c r="P5213" t="s">
        <v>2125</v>
      </c>
      <c r="Q5213" t="s">
        <v>2551</v>
      </c>
      <c r="R5213" t="s">
        <v>539</v>
      </c>
      <c r="S5213" t="s">
        <v>4242</v>
      </c>
      <c r="T5213">
        <v>46153</v>
      </c>
    </row>
    <row r="5214" spans="1:20" x14ac:dyDescent="0.3">
      <c r="A5214" t="s">
        <v>2190</v>
      </c>
      <c r="B5214" t="str">
        <f>_xlfn.CONCAT(쿼리1[[#This Row],[주문번호]], "-", 쿼리1[[#This Row],[공정명]])</f>
        <v>20240919-1000146651-인쇄</v>
      </c>
      <c r="C5214">
        <v>2</v>
      </c>
      <c r="D5214" t="s">
        <v>328</v>
      </c>
      <c r="E5214" s="1">
        <v>45554</v>
      </c>
      <c r="F5214" s="1">
        <v>45560</v>
      </c>
      <c r="G5214" s="1">
        <v>45560</v>
      </c>
      <c r="H5214" s="1">
        <v>45656</v>
      </c>
      <c r="I5214" s="1">
        <v>45575</v>
      </c>
      <c r="J5214" t="s">
        <v>31</v>
      </c>
      <c r="K5214" t="s">
        <v>39</v>
      </c>
      <c r="L5214">
        <v>3000</v>
      </c>
      <c r="M5214">
        <v>3000</v>
      </c>
      <c r="N5214">
        <v>0</v>
      </c>
      <c r="O5214" t="s">
        <v>2191</v>
      </c>
      <c r="P5214" t="s">
        <v>2192</v>
      </c>
      <c r="Q5214" t="s">
        <v>2193</v>
      </c>
      <c r="R5214" t="s">
        <v>539</v>
      </c>
      <c r="S5214" t="s">
        <v>4242</v>
      </c>
      <c r="T5214">
        <v>13043</v>
      </c>
    </row>
    <row r="5215" spans="1:20" x14ac:dyDescent="0.3">
      <c r="A5215" t="s">
        <v>3032</v>
      </c>
      <c r="B5215" t="str">
        <f>_xlfn.CONCAT(쿼리1[[#This Row],[주문번호]], "-", 쿼리1[[#This Row],[공정명]])</f>
        <v>20241219-1000167225-인쇄</v>
      </c>
      <c r="C5215">
        <v>2</v>
      </c>
      <c r="D5215" t="s">
        <v>328</v>
      </c>
      <c r="E5215" s="1">
        <v>45645</v>
      </c>
      <c r="F5215" s="1">
        <v>45651</v>
      </c>
      <c r="G5215" s="1">
        <v>45652</v>
      </c>
      <c r="H5215" s="1">
        <v>45656</v>
      </c>
      <c r="I5215" s="1">
        <v>45652</v>
      </c>
      <c r="J5215" t="s">
        <v>31</v>
      </c>
      <c r="K5215" t="s">
        <v>32</v>
      </c>
      <c r="L5215">
        <v>12000</v>
      </c>
      <c r="M5215">
        <v>12000</v>
      </c>
      <c r="N5215">
        <v>1</v>
      </c>
      <c r="O5215" t="s">
        <v>102</v>
      </c>
      <c r="P5215" t="s">
        <v>2715</v>
      </c>
      <c r="Q5215" t="s">
        <v>3033</v>
      </c>
      <c r="R5215" t="s">
        <v>2713</v>
      </c>
      <c r="S5215" t="s">
        <v>4242</v>
      </c>
      <c r="T5215">
        <v>40000</v>
      </c>
    </row>
    <row r="5216" spans="1:20" x14ac:dyDescent="0.3">
      <c r="A5216" t="s">
        <v>2709</v>
      </c>
      <c r="B5216" t="str">
        <f>_xlfn.CONCAT(쿼리1[[#This Row],[주문번호]], "-", 쿼리1[[#This Row],[공정명]])</f>
        <v>20241128-1000167023-인쇄</v>
      </c>
      <c r="C5216">
        <v>2</v>
      </c>
      <c r="D5216" t="s">
        <v>328</v>
      </c>
      <c r="E5216" s="1">
        <v>45624</v>
      </c>
      <c r="F5216" s="1">
        <v>45630</v>
      </c>
      <c r="G5216" s="1">
        <v>45632</v>
      </c>
      <c r="H5216" s="1">
        <v>45656</v>
      </c>
      <c r="I5216" s="1">
        <v>45636</v>
      </c>
      <c r="J5216" t="s">
        <v>31</v>
      </c>
      <c r="K5216" t="s">
        <v>32</v>
      </c>
      <c r="L5216">
        <v>6000</v>
      </c>
      <c r="M5216">
        <v>6000</v>
      </c>
      <c r="N5216">
        <v>2</v>
      </c>
      <c r="O5216" t="s">
        <v>2710</v>
      </c>
      <c r="P5216" t="s">
        <v>2711</v>
      </c>
      <c r="Q5216" t="s">
        <v>2712</v>
      </c>
      <c r="R5216" t="s">
        <v>2713</v>
      </c>
      <c r="S5216" t="s">
        <v>4242</v>
      </c>
      <c r="T5216">
        <v>20000</v>
      </c>
    </row>
    <row r="5217" spans="1:20" x14ac:dyDescent="0.3">
      <c r="A5217" t="s">
        <v>2714</v>
      </c>
      <c r="B5217" t="str">
        <f>_xlfn.CONCAT(쿼리1[[#This Row],[주문번호]], "-", 쿼리1[[#This Row],[공정명]])</f>
        <v>20241226-1000167735-인쇄</v>
      </c>
      <c r="C5217">
        <v>2</v>
      </c>
      <c r="D5217" t="s">
        <v>328</v>
      </c>
      <c r="E5217" s="1">
        <v>45652</v>
      </c>
      <c r="F5217" s="1">
        <v>45658</v>
      </c>
      <c r="G5217" s="1"/>
      <c r="H5217" s="1">
        <v>45656</v>
      </c>
      <c r="I5217" s="1"/>
      <c r="J5217" t="s">
        <v>21</v>
      </c>
      <c r="K5217" t="s">
        <v>282</v>
      </c>
      <c r="L5217">
        <v>6000</v>
      </c>
      <c r="O5217" t="s">
        <v>102</v>
      </c>
      <c r="P5217" t="s">
        <v>2715</v>
      </c>
      <c r="Q5217" t="s">
        <v>2716</v>
      </c>
      <c r="R5217" t="s">
        <v>2713</v>
      </c>
      <c r="S5217" t="s">
        <v>4242</v>
      </c>
      <c r="T5217">
        <v>20000</v>
      </c>
    </row>
    <row r="5218" spans="1:20" x14ac:dyDescent="0.3">
      <c r="A5218" t="s">
        <v>2767</v>
      </c>
      <c r="B5218" t="str">
        <f>_xlfn.CONCAT(쿼리1[[#This Row],[주문번호]], "-", 쿼리1[[#This Row],[공정명]])</f>
        <v>20241226-1000168189-인쇄</v>
      </c>
      <c r="C5218">
        <v>2</v>
      </c>
      <c r="D5218" t="s">
        <v>328</v>
      </c>
      <c r="E5218" s="1">
        <v>45652</v>
      </c>
      <c r="F5218" s="1">
        <v>45658</v>
      </c>
      <c r="G5218" s="1"/>
      <c r="H5218" s="1">
        <v>45656</v>
      </c>
      <c r="I5218" s="1"/>
      <c r="J5218" t="s">
        <v>21</v>
      </c>
      <c r="K5218" t="s">
        <v>282</v>
      </c>
      <c r="L5218">
        <v>6000</v>
      </c>
      <c r="O5218" t="s">
        <v>102</v>
      </c>
      <c r="P5218" t="s">
        <v>2768</v>
      </c>
      <c r="Q5218" t="s">
        <v>2769</v>
      </c>
      <c r="R5218" t="s">
        <v>2713</v>
      </c>
      <c r="S5218" t="s">
        <v>4242</v>
      </c>
      <c r="T5218">
        <v>22222</v>
      </c>
    </row>
    <row r="5219" spans="1:20" x14ac:dyDescent="0.3">
      <c r="A5219" t="s">
        <v>2130</v>
      </c>
      <c r="B5219" t="str">
        <f>_xlfn.CONCAT(쿼리1[[#This Row],[주문번호]], "-", 쿼리1[[#This Row],[공정명]])</f>
        <v>20241125-1420P0163-인쇄</v>
      </c>
      <c r="C5219">
        <v>2</v>
      </c>
      <c r="D5219" t="s">
        <v>328</v>
      </c>
      <c r="E5219" s="1">
        <v>45621</v>
      </c>
      <c r="F5219" s="1">
        <v>45625</v>
      </c>
      <c r="G5219" s="1">
        <v>45624</v>
      </c>
      <c r="H5219" s="1">
        <v>45656</v>
      </c>
      <c r="I5219" s="1">
        <v>45630</v>
      </c>
      <c r="J5219" t="s">
        <v>31</v>
      </c>
      <c r="K5219" t="s">
        <v>39</v>
      </c>
      <c r="L5219">
        <v>6000</v>
      </c>
      <c r="M5219">
        <v>6000</v>
      </c>
      <c r="N5219">
        <v>-1</v>
      </c>
      <c r="O5219" t="s">
        <v>1950</v>
      </c>
      <c r="P5219" t="s">
        <v>2131</v>
      </c>
      <c r="Q5219" t="s">
        <v>2132</v>
      </c>
      <c r="R5219" t="s">
        <v>539</v>
      </c>
      <c r="S5219" t="s">
        <v>4242</v>
      </c>
      <c r="T5219">
        <v>26086</v>
      </c>
    </row>
    <row r="5220" spans="1:20" x14ac:dyDescent="0.3">
      <c r="A5220" t="s">
        <v>3041</v>
      </c>
      <c r="B5220" t="str">
        <f>_xlfn.CONCAT(쿼리1[[#This Row],[주문번호]], "-", 쿼리1[[#This Row],[공정명]])</f>
        <v>20241204-1000168502-인쇄</v>
      </c>
      <c r="C5220">
        <v>2</v>
      </c>
      <c r="D5220" t="s">
        <v>328</v>
      </c>
      <c r="E5220" s="1">
        <v>45630</v>
      </c>
      <c r="F5220" s="1">
        <v>45636</v>
      </c>
      <c r="G5220" s="1">
        <v>45636</v>
      </c>
      <c r="H5220" s="1">
        <v>45656</v>
      </c>
      <c r="I5220" s="1">
        <v>45640</v>
      </c>
      <c r="J5220" t="s">
        <v>31</v>
      </c>
      <c r="K5220" t="s">
        <v>39</v>
      </c>
      <c r="L5220">
        <v>6000</v>
      </c>
      <c r="M5220">
        <v>6000</v>
      </c>
      <c r="N5220">
        <v>0</v>
      </c>
      <c r="O5220" t="s">
        <v>2710</v>
      </c>
      <c r="P5220" t="s">
        <v>3039</v>
      </c>
      <c r="Q5220" t="s">
        <v>3042</v>
      </c>
      <c r="R5220" t="s">
        <v>2713</v>
      </c>
      <c r="S5220" t="s">
        <v>4242</v>
      </c>
      <c r="T5220">
        <v>18750</v>
      </c>
    </row>
    <row r="5221" spans="1:20" x14ac:dyDescent="0.3">
      <c r="A5221" t="s">
        <v>3038</v>
      </c>
      <c r="B5221" t="str">
        <f>_xlfn.CONCAT(쿼리1[[#This Row],[주문번호]], "-", 쿼리1[[#This Row],[공정명]])</f>
        <v>20241121-1000168075-인쇄</v>
      </c>
      <c r="C5221">
        <v>2</v>
      </c>
      <c r="D5221" t="s">
        <v>328</v>
      </c>
      <c r="E5221" s="1">
        <v>45617</v>
      </c>
      <c r="F5221" s="1">
        <v>45623</v>
      </c>
      <c r="G5221" s="1">
        <v>45622</v>
      </c>
      <c r="H5221" s="1">
        <v>45656</v>
      </c>
      <c r="I5221" s="1">
        <v>45628</v>
      </c>
      <c r="J5221" t="s">
        <v>31</v>
      </c>
      <c r="K5221" t="s">
        <v>39</v>
      </c>
      <c r="L5221">
        <v>12000</v>
      </c>
      <c r="M5221">
        <v>12000</v>
      </c>
      <c r="N5221">
        <v>-1</v>
      </c>
      <c r="O5221" t="s">
        <v>2710</v>
      </c>
      <c r="P5221" t="s">
        <v>3039</v>
      </c>
      <c r="Q5221" t="s">
        <v>3040</v>
      </c>
      <c r="R5221" t="s">
        <v>2713</v>
      </c>
      <c r="S5221" t="s">
        <v>4242</v>
      </c>
      <c r="T5221">
        <v>37500</v>
      </c>
    </row>
    <row r="5222" spans="1:20" x14ac:dyDescent="0.3">
      <c r="A5222" t="s">
        <v>3034</v>
      </c>
      <c r="B5222" t="str">
        <f>_xlfn.CONCAT(쿼리1[[#This Row],[주문번호]], "-", 쿼리1[[#This Row],[공정명]])</f>
        <v>20241021-1000169390-인쇄</v>
      </c>
      <c r="C5222">
        <v>2</v>
      </c>
      <c r="D5222" t="s">
        <v>328</v>
      </c>
      <c r="E5222" s="1">
        <v>45586</v>
      </c>
      <c r="F5222" s="1">
        <v>45590</v>
      </c>
      <c r="G5222" s="1">
        <v>45603</v>
      </c>
      <c r="H5222" s="1">
        <v>45656</v>
      </c>
      <c r="I5222" s="1">
        <v>45621</v>
      </c>
      <c r="J5222" t="s">
        <v>31</v>
      </c>
      <c r="K5222" t="s">
        <v>32</v>
      </c>
      <c r="L5222">
        <v>6000</v>
      </c>
      <c r="M5222">
        <v>6000</v>
      </c>
      <c r="N5222">
        <v>13</v>
      </c>
      <c r="O5222" t="s">
        <v>3035</v>
      </c>
      <c r="P5222" t="s">
        <v>3036</v>
      </c>
      <c r="Q5222" t="s">
        <v>3037</v>
      </c>
      <c r="R5222" t="s">
        <v>2713</v>
      </c>
      <c r="S5222" t="s">
        <v>4242</v>
      </c>
      <c r="T5222">
        <v>22222</v>
      </c>
    </row>
    <row r="5223" spans="1:20" x14ac:dyDescent="0.3">
      <c r="A5223" t="s">
        <v>3055</v>
      </c>
      <c r="B5223" t="str">
        <f>_xlfn.CONCAT(쿼리1[[#This Row],[주문번호]], "-", 쿼리1[[#This Row],[공정명]])</f>
        <v>20241121-1000168067-인쇄</v>
      </c>
      <c r="C5223">
        <v>2</v>
      </c>
      <c r="D5223" t="s">
        <v>328</v>
      </c>
      <c r="E5223" s="1">
        <v>45617</v>
      </c>
      <c r="F5223" s="1">
        <v>45623</v>
      </c>
      <c r="G5223" s="1">
        <v>45622</v>
      </c>
      <c r="H5223" s="1">
        <v>45656</v>
      </c>
      <c r="I5223" s="1">
        <v>45628</v>
      </c>
      <c r="J5223" t="s">
        <v>31</v>
      </c>
      <c r="K5223" t="s">
        <v>39</v>
      </c>
      <c r="L5223">
        <v>6000</v>
      </c>
      <c r="M5223">
        <v>6000</v>
      </c>
      <c r="N5223">
        <v>-1</v>
      </c>
      <c r="O5223" t="s">
        <v>2710</v>
      </c>
      <c r="P5223" t="s">
        <v>3056</v>
      </c>
      <c r="Q5223" t="s">
        <v>3057</v>
      </c>
      <c r="R5223" t="s">
        <v>2713</v>
      </c>
      <c r="S5223" t="s">
        <v>4242</v>
      </c>
      <c r="T5223">
        <v>20618</v>
      </c>
    </row>
    <row r="5224" spans="1:20" x14ac:dyDescent="0.3">
      <c r="A5224" t="s">
        <v>4699</v>
      </c>
      <c r="B5224" t="str">
        <f>_xlfn.CONCAT(쿼리1[[#This Row],[주문번호]], "-", 쿼리1[[#This Row],[공정명]])</f>
        <v>20241121-1000169343-인쇄</v>
      </c>
      <c r="C5224">
        <v>2</v>
      </c>
      <c r="D5224" t="s">
        <v>328</v>
      </c>
      <c r="E5224" s="1">
        <v>45617</v>
      </c>
      <c r="F5224" s="1">
        <v>45623</v>
      </c>
      <c r="G5224" s="1">
        <v>45622</v>
      </c>
      <c r="H5224" s="1">
        <v>45656</v>
      </c>
      <c r="I5224" s="1">
        <v>45626</v>
      </c>
      <c r="J5224" t="s">
        <v>31</v>
      </c>
      <c r="K5224" t="s">
        <v>39</v>
      </c>
      <c r="L5224">
        <v>6000</v>
      </c>
      <c r="M5224">
        <v>6000</v>
      </c>
      <c r="N5224">
        <v>-1</v>
      </c>
      <c r="O5224" t="s">
        <v>4605</v>
      </c>
      <c r="P5224" t="s">
        <v>4606</v>
      </c>
      <c r="Q5224" t="s">
        <v>4662</v>
      </c>
      <c r="R5224" t="s">
        <v>2713</v>
      </c>
      <c r="S5224" t="s">
        <v>4242</v>
      </c>
      <c r="T5224">
        <v>36</v>
      </c>
    </row>
    <row r="5225" spans="1:20" x14ac:dyDescent="0.3">
      <c r="A5225" t="s">
        <v>3058</v>
      </c>
      <c r="B5225" t="str">
        <f>_xlfn.CONCAT(쿼리1[[#This Row],[주문번호]], "-", 쿼리1[[#This Row],[공정명]])</f>
        <v>20241115-1000167225-인쇄</v>
      </c>
      <c r="C5225">
        <v>2</v>
      </c>
      <c r="D5225" t="s">
        <v>328</v>
      </c>
      <c r="E5225" s="1">
        <v>45611</v>
      </c>
      <c r="F5225" s="1">
        <v>45617</v>
      </c>
      <c r="G5225" s="1">
        <v>45626</v>
      </c>
      <c r="H5225" s="1">
        <v>45656</v>
      </c>
      <c r="I5225" s="1">
        <v>45638</v>
      </c>
      <c r="J5225" t="s">
        <v>31</v>
      </c>
      <c r="K5225" t="s">
        <v>32</v>
      </c>
      <c r="L5225">
        <v>12000</v>
      </c>
      <c r="M5225">
        <v>12000</v>
      </c>
      <c r="N5225">
        <v>9</v>
      </c>
      <c r="O5225" t="s">
        <v>102</v>
      </c>
      <c r="P5225" t="s">
        <v>2715</v>
      </c>
      <c r="Q5225" t="s">
        <v>3033</v>
      </c>
      <c r="R5225" t="s">
        <v>2713</v>
      </c>
      <c r="S5225" t="s">
        <v>4242</v>
      </c>
      <c r="T5225">
        <v>40000</v>
      </c>
    </row>
    <row r="5226" spans="1:20" x14ac:dyDescent="0.3">
      <c r="A5226" t="s">
        <v>3304</v>
      </c>
      <c r="B5226" t="str">
        <f>_xlfn.CONCAT(쿼리1[[#This Row],[주문번호]], "-", 쿼리1[[#This Row],[공정명]])</f>
        <v>20241022-1000169432-인쇄</v>
      </c>
      <c r="C5226">
        <v>2</v>
      </c>
      <c r="D5226" t="s">
        <v>328</v>
      </c>
      <c r="E5226" s="1">
        <v>45587</v>
      </c>
      <c r="F5226" s="1">
        <v>45593</v>
      </c>
      <c r="G5226" s="1">
        <v>45603</v>
      </c>
      <c r="H5226" s="1">
        <v>45656</v>
      </c>
      <c r="I5226" s="1">
        <v>45608</v>
      </c>
      <c r="J5226" t="s">
        <v>31</v>
      </c>
      <c r="K5226" t="s">
        <v>32</v>
      </c>
      <c r="L5226">
        <v>6000</v>
      </c>
      <c r="M5226">
        <v>6000</v>
      </c>
      <c r="N5226">
        <v>10</v>
      </c>
      <c r="O5226" t="s">
        <v>2710</v>
      </c>
      <c r="P5226" t="s">
        <v>3302</v>
      </c>
      <c r="Q5226" t="s">
        <v>3305</v>
      </c>
      <c r="R5226" t="s">
        <v>2713</v>
      </c>
      <c r="S5226" t="s">
        <v>4242</v>
      </c>
      <c r="T5226">
        <v>20000</v>
      </c>
    </row>
    <row r="5227" spans="1:20" x14ac:dyDescent="0.3">
      <c r="A5227" t="s">
        <v>3234</v>
      </c>
      <c r="B5227" t="str">
        <f>_xlfn.CONCAT(쿼리1[[#This Row],[주문번호]], "-", 쿼리1[[#This Row],[공정명]])</f>
        <v>20241011-1000143717-합지</v>
      </c>
      <c r="C5227">
        <v>3</v>
      </c>
      <c r="D5227" t="s">
        <v>60</v>
      </c>
      <c r="E5227" s="1">
        <v>45576</v>
      </c>
      <c r="F5227" s="1">
        <v>45586</v>
      </c>
      <c r="G5227" s="1">
        <v>45588</v>
      </c>
      <c r="H5227" s="1">
        <v>45656</v>
      </c>
      <c r="I5227" s="1">
        <v>45595</v>
      </c>
      <c r="J5227" t="s">
        <v>31</v>
      </c>
      <c r="K5227" t="s">
        <v>32</v>
      </c>
      <c r="L5227">
        <v>6000</v>
      </c>
      <c r="M5227">
        <v>5900</v>
      </c>
      <c r="N5227">
        <v>2</v>
      </c>
      <c r="O5227" t="s">
        <v>3235</v>
      </c>
      <c r="P5227" t="s">
        <v>3236</v>
      </c>
      <c r="Q5227" t="s">
        <v>3237</v>
      </c>
      <c r="R5227" t="s">
        <v>484</v>
      </c>
      <c r="S5227" t="s">
        <v>1967</v>
      </c>
      <c r="T5227">
        <v>19354</v>
      </c>
    </row>
    <row r="5228" spans="1:20" x14ac:dyDescent="0.3">
      <c r="A5228" t="s">
        <v>2875</v>
      </c>
      <c r="B5228" t="str">
        <f>_xlfn.CONCAT(쿼리1[[#This Row],[주문번호]], "-", 쿼리1[[#This Row],[공정명]])</f>
        <v>20241011-1000163313-합지</v>
      </c>
      <c r="C5228">
        <v>3</v>
      </c>
      <c r="D5228" t="s">
        <v>60</v>
      </c>
      <c r="E5228" s="1">
        <v>45576</v>
      </c>
      <c r="F5228" s="1">
        <v>45587</v>
      </c>
      <c r="G5228" s="1">
        <v>45590</v>
      </c>
      <c r="H5228" s="1">
        <v>45656</v>
      </c>
      <c r="I5228" s="1">
        <v>45594</v>
      </c>
      <c r="J5228" t="s">
        <v>31</v>
      </c>
      <c r="K5228" t="s">
        <v>32</v>
      </c>
      <c r="L5228">
        <v>6000</v>
      </c>
      <c r="M5228">
        <v>6000</v>
      </c>
      <c r="N5228">
        <v>3</v>
      </c>
      <c r="O5228" t="s">
        <v>2876</v>
      </c>
      <c r="P5228" t="s">
        <v>2877</v>
      </c>
      <c r="Q5228" t="s">
        <v>2878</v>
      </c>
      <c r="R5228" t="s">
        <v>2879</v>
      </c>
      <c r="S5228" t="s">
        <v>1967</v>
      </c>
      <c r="T5228">
        <v>18750</v>
      </c>
    </row>
    <row r="5229" spans="1:20" x14ac:dyDescent="0.3">
      <c r="A5229" t="s">
        <v>2875</v>
      </c>
      <c r="B5229" t="str">
        <f>_xlfn.CONCAT(쿼리1[[#This Row],[주문번호]], "-", 쿼리1[[#This Row],[공정명]])</f>
        <v>20241011-1000163313-분단</v>
      </c>
      <c r="C5229">
        <v>4</v>
      </c>
      <c r="D5229" t="s">
        <v>196</v>
      </c>
      <c r="E5229" s="1">
        <v>45576</v>
      </c>
      <c r="F5229" s="1">
        <v>45588</v>
      </c>
      <c r="G5229" s="1">
        <v>45590</v>
      </c>
      <c r="H5229" s="1">
        <v>45656</v>
      </c>
      <c r="I5229" s="1">
        <v>45594</v>
      </c>
      <c r="J5229" t="s">
        <v>31</v>
      </c>
      <c r="K5229" t="s">
        <v>32</v>
      </c>
      <c r="L5229">
        <v>6000</v>
      </c>
      <c r="M5229">
        <v>6000</v>
      </c>
      <c r="N5229">
        <v>2</v>
      </c>
      <c r="O5229" t="s">
        <v>2876</v>
      </c>
      <c r="P5229" t="s">
        <v>2877</v>
      </c>
      <c r="Q5229" t="s">
        <v>2878</v>
      </c>
      <c r="R5229" t="s">
        <v>2879</v>
      </c>
      <c r="S5229" t="s">
        <v>1967</v>
      </c>
      <c r="T5229">
        <v>18750</v>
      </c>
    </row>
    <row r="5230" spans="1:20" x14ac:dyDescent="0.3">
      <c r="A5230" t="s">
        <v>4958</v>
      </c>
      <c r="B5230" t="str">
        <f>_xlfn.CONCAT(쿼리1[[#This Row],[주문번호]], "-", 쿼리1[[#This Row],[공정명]])</f>
        <v>20240904-1000168985-합지</v>
      </c>
      <c r="C5230">
        <v>1</v>
      </c>
      <c r="D5230" t="s">
        <v>60</v>
      </c>
      <c r="E5230" s="1">
        <v>45539</v>
      </c>
      <c r="F5230" s="1">
        <v>45551</v>
      </c>
      <c r="G5230" s="1">
        <v>45547</v>
      </c>
      <c r="H5230" s="1">
        <v>45656</v>
      </c>
      <c r="I5230" s="1">
        <v>45575</v>
      </c>
      <c r="J5230" t="s">
        <v>31</v>
      </c>
      <c r="K5230" t="s">
        <v>39</v>
      </c>
      <c r="L5230">
        <v>6000</v>
      </c>
      <c r="M5230">
        <v>6000</v>
      </c>
      <c r="N5230">
        <v>-4</v>
      </c>
      <c r="O5230" t="s">
        <v>301</v>
      </c>
      <c r="P5230" t="s">
        <v>4959</v>
      </c>
      <c r="Q5230" t="s">
        <v>42</v>
      </c>
      <c r="R5230" t="s">
        <v>4960</v>
      </c>
      <c r="S5230" t="s">
        <v>1967</v>
      </c>
      <c r="T5230">
        <v>85714</v>
      </c>
    </row>
    <row r="5231" spans="1:20" x14ac:dyDescent="0.3">
      <c r="A5231" t="s">
        <v>4958</v>
      </c>
      <c r="B5231" t="str">
        <f>_xlfn.CONCAT(쿼리1[[#This Row],[주문번호]], "-", 쿼리1[[#This Row],[공정명]])</f>
        <v>20240904-1000168985-합지</v>
      </c>
      <c r="C5231">
        <v>1</v>
      </c>
      <c r="D5231" t="s">
        <v>60</v>
      </c>
      <c r="E5231" s="1">
        <v>45539</v>
      </c>
      <c r="F5231" s="1">
        <v>45551</v>
      </c>
      <c r="G5231" s="1">
        <v>45547</v>
      </c>
      <c r="H5231" s="1">
        <v>45656</v>
      </c>
      <c r="I5231" s="1">
        <v>45575</v>
      </c>
      <c r="J5231" t="s">
        <v>31</v>
      </c>
      <c r="K5231" t="s">
        <v>39</v>
      </c>
      <c r="L5231">
        <v>6000</v>
      </c>
      <c r="M5231">
        <v>6000</v>
      </c>
      <c r="N5231">
        <v>-4</v>
      </c>
      <c r="O5231" t="s">
        <v>301</v>
      </c>
      <c r="P5231" t="s">
        <v>4959</v>
      </c>
      <c r="Q5231" t="s">
        <v>42</v>
      </c>
      <c r="R5231" t="s">
        <v>4960</v>
      </c>
      <c r="S5231" t="s">
        <v>1967</v>
      </c>
      <c r="T5231">
        <v>85714</v>
      </c>
    </row>
    <row r="5232" spans="1:20" x14ac:dyDescent="0.3">
      <c r="A5232" t="s">
        <v>4958</v>
      </c>
      <c r="B5232" t="str">
        <f>_xlfn.CONCAT(쿼리1[[#This Row],[주문번호]], "-", 쿼리1[[#This Row],[공정명]])</f>
        <v>20240904-1000168985-분단</v>
      </c>
      <c r="C5232">
        <v>2</v>
      </c>
      <c r="D5232" t="s">
        <v>196</v>
      </c>
      <c r="E5232" s="1">
        <v>45539</v>
      </c>
      <c r="F5232" s="1">
        <v>45552</v>
      </c>
      <c r="G5232" s="1"/>
      <c r="H5232" s="1">
        <v>45656</v>
      </c>
      <c r="I5232" s="1">
        <v>45575</v>
      </c>
      <c r="J5232" t="s">
        <v>31</v>
      </c>
      <c r="K5232" t="s">
        <v>22</v>
      </c>
      <c r="L5232">
        <v>6000</v>
      </c>
      <c r="O5232" t="s">
        <v>301</v>
      </c>
      <c r="P5232" t="s">
        <v>4959</v>
      </c>
      <c r="Q5232" t="s">
        <v>42</v>
      </c>
      <c r="R5232" t="s">
        <v>4960</v>
      </c>
      <c r="S5232" t="s">
        <v>1967</v>
      </c>
      <c r="T5232">
        <v>85714</v>
      </c>
    </row>
    <row r="5233" spans="1:20" x14ac:dyDescent="0.3">
      <c r="A5233" t="s">
        <v>2306</v>
      </c>
      <c r="B5233" t="str">
        <f>_xlfn.CONCAT(쿼리1[[#This Row],[주문번호]], "-", 쿼리1[[#This Row],[공정명]])</f>
        <v>20241121-1000156163-합지</v>
      </c>
      <c r="C5233">
        <v>1</v>
      </c>
      <c r="D5233" t="s">
        <v>60</v>
      </c>
      <c r="E5233" s="1">
        <v>45617</v>
      </c>
      <c r="F5233" s="1">
        <v>45625</v>
      </c>
      <c r="G5233" s="1">
        <v>45631</v>
      </c>
      <c r="H5233" s="1">
        <v>45656</v>
      </c>
      <c r="I5233" s="1">
        <v>45631</v>
      </c>
      <c r="J5233" t="s">
        <v>31</v>
      </c>
      <c r="K5233" t="s">
        <v>32</v>
      </c>
      <c r="L5233">
        <v>6000</v>
      </c>
      <c r="M5233">
        <v>6000</v>
      </c>
      <c r="N5233">
        <v>6</v>
      </c>
      <c r="O5233" t="s">
        <v>91</v>
      </c>
      <c r="P5233" t="s">
        <v>2307</v>
      </c>
      <c r="Q5233" t="s">
        <v>42</v>
      </c>
      <c r="R5233" t="s">
        <v>2308</v>
      </c>
      <c r="S5233" t="s">
        <v>1967</v>
      </c>
      <c r="T5233">
        <v>17142</v>
      </c>
    </row>
    <row r="5234" spans="1:20" x14ac:dyDescent="0.3">
      <c r="A5234" t="s">
        <v>4945</v>
      </c>
      <c r="B5234" t="str">
        <f>_xlfn.CONCAT(쿼리1[[#This Row],[주문번호]], "-", 쿼리1[[#This Row],[공정명]])</f>
        <v>20241115-1117P0099-합지</v>
      </c>
      <c r="C5234">
        <v>3</v>
      </c>
      <c r="D5234" t="s">
        <v>60</v>
      </c>
      <c r="E5234" s="1">
        <v>45611</v>
      </c>
      <c r="F5234" s="1">
        <v>45622</v>
      </c>
      <c r="G5234" s="1">
        <v>45621</v>
      </c>
      <c r="H5234" s="1">
        <v>45656</v>
      </c>
      <c r="I5234" s="1">
        <v>45625</v>
      </c>
      <c r="J5234" t="s">
        <v>31</v>
      </c>
      <c r="K5234" t="s">
        <v>39</v>
      </c>
      <c r="L5234">
        <v>6000</v>
      </c>
      <c r="M5234">
        <v>6000</v>
      </c>
      <c r="N5234">
        <v>-1</v>
      </c>
      <c r="O5234" t="s">
        <v>731</v>
      </c>
      <c r="P5234" t="s">
        <v>4946</v>
      </c>
      <c r="Q5234" t="s">
        <v>4947</v>
      </c>
      <c r="R5234" t="s">
        <v>2235</v>
      </c>
      <c r="S5234" t="s">
        <v>1967</v>
      </c>
      <c r="T5234">
        <v>27272</v>
      </c>
    </row>
    <row r="5235" spans="1:20" x14ac:dyDescent="0.3">
      <c r="A5235" t="s">
        <v>2232</v>
      </c>
      <c r="B5235" t="str">
        <f>_xlfn.CONCAT(쿼리1[[#This Row],[주문번호]], "-", 쿼리1[[#This Row],[공정명]])</f>
        <v>20241015-1620P0021-합지</v>
      </c>
      <c r="C5235">
        <v>3</v>
      </c>
      <c r="D5235" t="s">
        <v>60</v>
      </c>
      <c r="E5235" s="1">
        <v>45580</v>
      </c>
      <c r="F5235" s="1">
        <v>45589</v>
      </c>
      <c r="G5235" s="1">
        <v>45593</v>
      </c>
      <c r="H5235" s="1">
        <v>45656</v>
      </c>
      <c r="I5235" s="1">
        <v>45594</v>
      </c>
      <c r="J5235" t="s">
        <v>31</v>
      </c>
      <c r="K5235" t="s">
        <v>32</v>
      </c>
      <c r="L5235">
        <v>6000</v>
      </c>
      <c r="M5235">
        <v>6000</v>
      </c>
      <c r="N5235">
        <v>4</v>
      </c>
      <c r="O5235" t="s">
        <v>275</v>
      </c>
      <c r="P5235" t="s">
        <v>2233</v>
      </c>
      <c r="Q5235" t="s">
        <v>2234</v>
      </c>
      <c r="R5235" t="s">
        <v>2235</v>
      </c>
      <c r="S5235" t="s">
        <v>1967</v>
      </c>
      <c r="T5235">
        <v>27272</v>
      </c>
    </row>
    <row r="5236" spans="1:20" x14ac:dyDescent="0.3">
      <c r="A5236" t="s">
        <v>2236</v>
      </c>
      <c r="B5236" t="str">
        <f>_xlfn.CONCAT(쿼리1[[#This Row],[주문번호]], "-", 쿼리1[[#This Row],[공정명]])</f>
        <v>20240923-1118P0261-합지</v>
      </c>
      <c r="C5236">
        <v>3</v>
      </c>
      <c r="D5236" t="s">
        <v>60</v>
      </c>
      <c r="E5236" s="1">
        <v>45558</v>
      </c>
      <c r="F5236" s="1">
        <v>45566</v>
      </c>
      <c r="G5236" s="1">
        <v>45569</v>
      </c>
      <c r="H5236" s="1">
        <v>45656</v>
      </c>
      <c r="I5236" s="1">
        <v>45569</v>
      </c>
      <c r="J5236" t="s">
        <v>31</v>
      </c>
      <c r="K5236" t="s">
        <v>32</v>
      </c>
      <c r="L5236">
        <v>6000</v>
      </c>
      <c r="M5236">
        <v>6000</v>
      </c>
      <c r="N5236">
        <v>3</v>
      </c>
      <c r="O5236" t="s">
        <v>91</v>
      </c>
      <c r="P5236" t="s">
        <v>2237</v>
      </c>
      <c r="Q5236" t="s">
        <v>2238</v>
      </c>
      <c r="R5236" t="s">
        <v>2235</v>
      </c>
      <c r="S5236" t="s">
        <v>1967</v>
      </c>
      <c r="T5236">
        <v>27272</v>
      </c>
    </row>
    <row r="5237" spans="1:20" x14ac:dyDescent="0.3">
      <c r="A5237" t="s">
        <v>2239</v>
      </c>
      <c r="B5237" t="str">
        <f>_xlfn.CONCAT(쿼리1[[#This Row],[주문번호]], "-", 쿼리1[[#This Row],[공정명]])</f>
        <v>20240923-1117P0198-합지</v>
      </c>
      <c r="C5237">
        <v>2</v>
      </c>
      <c r="D5237" t="s">
        <v>60</v>
      </c>
      <c r="E5237" s="1">
        <v>45558</v>
      </c>
      <c r="F5237" s="1">
        <v>45566</v>
      </c>
      <c r="G5237" s="1">
        <v>45603</v>
      </c>
      <c r="H5237" s="1">
        <v>45656</v>
      </c>
      <c r="I5237" s="1">
        <v>45604</v>
      </c>
      <c r="J5237" t="s">
        <v>31</v>
      </c>
      <c r="K5237" t="s">
        <v>32</v>
      </c>
      <c r="L5237">
        <v>6000</v>
      </c>
      <c r="M5237">
        <v>6000</v>
      </c>
      <c r="N5237">
        <v>37</v>
      </c>
      <c r="O5237" t="s">
        <v>2240</v>
      </c>
      <c r="P5237" t="s">
        <v>2241</v>
      </c>
      <c r="Q5237" t="s">
        <v>2242</v>
      </c>
      <c r="R5237" t="s">
        <v>2235</v>
      </c>
      <c r="S5237" t="s">
        <v>1967</v>
      </c>
      <c r="T5237">
        <v>8571</v>
      </c>
    </row>
    <row r="5238" spans="1:20" x14ac:dyDescent="0.3">
      <c r="A5238" t="s">
        <v>4948</v>
      </c>
      <c r="B5238" t="str">
        <f>_xlfn.CONCAT(쿼리1[[#This Row],[주문번호]], "-", 쿼리1[[#This Row],[공정명]])</f>
        <v>20241015-1116P0216-합지</v>
      </c>
      <c r="C5238">
        <v>3</v>
      </c>
      <c r="D5238" t="s">
        <v>60</v>
      </c>
      <c r="E5238" s="1">
        <v>45580</v>
      </c>
      <c r="F5238" s="1">
        <v>45589</v>
      </c>
      <c r="G5238" s="1">
        <v>45600</v>
      </c>
      <c r="H5238" s="1">
        <v>45656</v>
      </c>
      <c r="I5238" s="1">
        <v>45601</v>
      </c>
      <c r="J5238" t="s">
        <v>31</v>
      </c>
      <c r="K5238" t="s">
        <v>32</v>
      </c>
      <c r="L5238">
        <v>6000</v>
      </c>
      <c r="M5238">
        <v>5750</v>
      </c>
      <c r="N5238">
        <v>11</v>
      </c>
      <c r="O5238" t="s">
        <v>4949</v>
      </c>
      <c r="P5238" t="s">
        <v>4950</v>
      </c>
      <c r="Q5238" t="s">
        <v>4951</v>
      </c>
      <c r="R5238" t="s">
        <v>2235</v>
      </c>
      <c r="S5238" t="s">
        <v>1967</v>
      </c>
      <c r="T5238">
        <v>42857</v>
      </c>
    </row>
    <row r="5239" spans="1:20" x14ac:dyDescent="0.3">
      <c r="A5239" t="s">
        <v>4952</v>
      </c>
      <c r="B5239" t="str">
        <f>_xlfn.CONCAT(쿼리1[[#This Row],[주문번호]], "-", 쿼리1[[#This Row],[공정명]])</f>
        <v>20241015-1620P0020-합지</v>
      </c>
      <c r="C5239">
        <v>3</v>
      </c>
      <c r="D5239" t="s">
        <v>60</v>
      </c>
      <c r="E5239" s="1">
        <v>45580</v>
      </c>
      <c r="F5239" s="1">
        <v>45589</v>
      </c>
      <c r="G5239" s="1">
        <v>45600</v>
      </c>
      <c r="H5239" s="1">
        <v>45656</v>
      </c>
      <c r="I5239" s="1">
        <v>45601</v>
      </c>
      <c r="J5239" t="s">
        <v>31</v>
      </c>
      <c r="K5239" t="s">
        <v>32</v>
      </c>
      <c r="L5239">
        <v>6000</v>
      </c>
      <c r="M5239">
        <v>5800</v>
      </c>
      <c r="N5239">
        <v>11</v>
      </c>
      <c r="O5239" t="s">
        <v>275</v>
      </c>
      <c r="P5239" t="s">
        <v>4953</v>
      </c>
      <c r="Q5239" t="s">
        <v>4954</v>
      </c>
      <c r="R5239" t="s">
        <v>2235</v>
      </c>
      <c r="S5239" t="s">
        <v>1967</v>
      </c>
      <c r="T5239">
        <v>42857</v>
      </c>
    </row>
    <row r="5240" spans="1:20" x14ac:dyDescent="0.3">
      <c r="A5240" t="s">
        <v>4961</v>
      </c>
      <c r="B5240" t="str">
        <f>_xlfn.CONCAT(쿼리1[[#This Row],[주문번호]], "-", 쿼리1[[#This Row],[공정명]])</f>
        <v>20240910-1119P0113-합지</v>
      </c>
      <c r="C5240">
        <v>3</v>
      </c>
      <c r="D5240" t="s">
        <v>60</v>
      </c>
      <c r="E5240" s="1">
        <v>45545</v>
      </c>
      <c r="F5240" s="1">
        <v>45553</v>
      </c>
      <c r="G5240" s="1">
        <v>45555</v>
      </c>
      <c r="H5240" s="1">
        <v>45656</v>
      </c>
      <c r="I5240" s="1">
        <v>45575</v>
      </c>
      <c r="J5240" t="s">
        <v>31</v>
      </c>
      <c r="K5240" t="s">
        <v>32</v>
      </c>
      <c r="L5240">
        <v>6000</v>
      </c>
      <c r="M5240">
        <v>6000</v>
      </c>
      <c r="N5240">
        <v>2</v>
      </c>
      <c r="O5240" t="s">
        <v>91</v>
      </c>
      <c r="P5240" t="s">
        <v>291</v>
      </c>
      <c r="Q5240" t="s">
        <v>4962</v>
      </c>
      <c r="R5240" t="s">
        <v>4963</v>
      </c>
      <c r="S5240" t="s">
        <v>1967</v>
      </c>
      <c r="T5240">
        <v>171428</v>
      </c>
    </row>
    <row r="5241" spans="1:20" x14ac:dyDescent="0.3">
      <c r="A5241" t="s">
        <v>5066</v>
      </c>
      <c r="B5241" t="str">
        <f>_xlfn.CONCAT(쿼리1[[#This Row],[주문번호]], "-", 쿼리1[[#This Row],[공정명]])</f>
        <v>20241008-11160105-합지</v>
      </c>
      <c r="C5241">
        <v>1</v>
      </c>
      <c r="D5241" t="s">
        <v>60</v>
      </c>
      <c r="E5241" s="1">
        <v>45573</v>
      </c>
      <c r="F5241" s="1">
        <v>45581</v>
      </c>
      <c r="G5241" s="1">
        <v>45581</v>
      </c>
      <c r="H5241" s="1">
        <v>45656</v>
      </c>
      <c r="I5241" s="1">
        <v>45581</v>
      </c>
      <c r="J5241" t="s">
        <v>31</v>
      </c>
      <c r="K5241" t="s">
        <v>39</v>
      </c>
      <c r="L5241">
        <v>6000</v>
      </c>
      <c r="M5241">
        <v>6000</v>
      </c>
      <c r="N5241">
        <v>0</v>
      </c>
      <c r="O5241" t="s">
        <v>3243</v>
      </c>
      <c r="P5241" t="s">
        <v>3244</v>
      </c>
      <c r="Q5241" t="s">
        <v>42</v>
      </c>
      <c r="R5241" t="s">
        <v>4963</v>
      </c>
      <c r="S5241" t="s">
        <v>1967</v>
      </c>
      <c r="T5241">
        <v>68</v>
      </c>
    </row>
    <row r="5242" spans="1:20" x14ac:dyDescent="0.3">
      <c r="A5242" t="s">
        <v>5066</v>
      </c>
      <c r="B5242" t="str">
        <f>_xlfn.CONCAT(쿼리1[[#This Row],[주문번호]], "-", 쿼리1[[#This Row],[공정명]])</f>
        <v>20241008-11160105-분단</v>
      </c>
      <c r="C5242">
        <v>2</v>
      </c>
      <c r="D5242" t="s">
        <v>196</v>
      </c>
      <c r="E5242" s="1">
        <v>45573</v>
      </c>
      <c r="F5242" s="1">
        <v>45582</v>
      </c>
      <c r="G5242" s="1">
        <v>45581</v>
      </c>
      <c r="H5242" s="1">
        <v>45656</v>
      </c>
      <c r="I5242" s="1">
        <v>45581</v>
      </c>
      <c r="J5242" t="s">
        <v>31</v>
      </c>
      <c r="K5242" t="s">
        <v>39</v>
      </c>
      <c r="L5242">
        <v>6000</v>
      </c>
      <c r="M5242">
        <v>6000</v>
      </c>
      <c r="N5242">
        <v>-1</v>
      </c>
      <c r="O5242" t="s">
        <v>3243</v>
      </c>
      <c r="P5242" t="s">
        <v>3244</v>
      </c>
      <c r="Q5242" t="s">
        <v>42</v>
      </c>
      <c r="R5242" t="s">
        <v>4963</v>
      </c>
      <c r="S5242" t="s">
        <v>1967</v>
      </c>
      <c r="T5242">
        <v>68</v>
      </c>
    </row>
    <row r="5243" spans="1:20" x14ac:dyDescent="0.3">
      <c r="A5243" t="s">
        <v>4964</v>
      </c>
      <c r="B5243" t="str">
        <f>_xlfn.CONCAT(쿼리1[[#This Row],[주문번호]], "-", 쿼리1[[#This Row],[공정명]])</f>
        <v>20241224-1000156896-합지</v>
      </c>
      <c r="C5243">
        <v>3</v>
      </c>
      <c r="D5243" t="s">
        <v>60</v>
      </c>
      <c r="E5243" s="1">
        <v>45650</v>
      </c>
      <c r="F5243" s="1">
        <v>45659</v>
      </c>
      <c r="G5243" s="1"/>
      <c r="H5243" s="1">
        <v>45656</v>
      </c>
      <c r="I5243" s="1"/>
      <c r="J5243" t="s">
        <v>21</v>
      </c>
      <c r="K5243" t="s">
        <v>282</v>
      </c>
      <c r="L5243">
        <v>6000</v>
      </c>
      <c r="O5243" t="s">
        <v>859</v>
      </c>
      <c r="P5243" t="s">
        <v>2970</v>
      </c>
      <c r="Q5243" t="s">
        <v>4965</v>
      </c>
      <c r="R5243" t="s">
        <v>4963</v>
      </c>
      <c r="S5243" t="s">
        <v>1967</v>
      </c>
      <c r="T5243">
        <v>33333</v>
      </c>
    </row>
    <row r="5244" spans="1:20" x14ac:dyDescent="0.3">
      <c r="A5244" t="s">
        <v>4782</v>
      </c>
      <c r="B5244" t="str">
        <f>_xlfn.CONCAT(쿼리1[[#This Row],[주문번호]], "-", 쿼리1[[#This Row],[공정명]])</f>
        <v>20241111-1000169587-합지</v>
      </c>
      <c r="C5244">
        <v>3</v>
      </c>
      <c r="D5244" t="s">
        <v>60</v>
      </c>
      <c r="E5244" s="1">
        <v>45607</v>
      </c>
      <c r="F5244" s="1">
        <v>45616</v>
      </c>
      <c r="G5244" s="1">
        <v>45623</v>
      </c>
      <c r="H5244" s="1">
        <v>45656</v>
      </c>
      <c r="I5244" s="1">
        <v>45623</v>
      </c>
      <c r="J5244" t="s">
        <v>31</v>
      </c>
      <c r="K5244" t="s">
        <v>32</v>
      </c>
      <c r="L5244">
        <v>20000</v>
      </c>
      <c r="M5244">
        <v>7310</v>
      </c>
      <c r="N5244">
        <v>7</v>
      </c>
      <c r="O5244" t="s">
        <v>3853</v>
      </c>
      <c r="P5244" t="s">
        <v>2704</v>
      </c>
      <c r="Q5244" t="s">
        <v>4202</v>
      </c>
      <c r="R5244" t="s">
        <v>26</v>
      </c>
      <c r="S5244" t="s">
        <v>3709</v>
      </c>
      <c r="T5244">
        <v>80</v>
      </c>
    </row>
    <row r="5245" spans="1:20" x14ac:dyDescent="0.3">
      <c r="A5245" t="s">
        <v>188</v>
      </c>
      <c r="B5245" t="str">
        <f>_xlfn.CONCAT(쿼리1[[#This Row],[주문번호]], "-", 쿼리1[[#This Row],[공정명]])</f>
        <v>20241126-1000167950-합지</v>
      </c>
      <c r="C5245">
        <v>2</v>
      </c>
      <c r="D5245" t="s">
        <v>60</v>
      </c>
      <c r="E5245" s="1">
        <v>45622</v>
      </c>
      <c r="F5245" s="1">
        <v>45631</v>
      </c>
      <c r="G5245" s="1">
        <v>45630</v>
      </c>
      <c r="H5245" s="1">
        <v>45656</v>
      </c>
      <c r="I5245" s="1">
        <v>45633</v>
      </c>
      <c r="J5245" t="s">
        <v>31</v>
      </c>
      <c r="K5245" t="s">
        <v>39</v>
      </c>
      <c r="L5245">
        <v>9000</v>
      </c>
      <c r="M5245">
        <v>9000</v>
      </c>
      <c r="N5245">
        <v>-1</v>
      </c>
      <c r="O5245" t="s">
        <v>180</v>
      </c>
      <c r="P5245" t="s">
        <v>181</v>
      </c>
      <c r="Q5245" t="s">
        <v>182</v>
      </c>
      <c r="R5245" t="s">
        <v>26</v>
      </c>
      <c r="S5245" t="s">
        <v>3709</v>
      </c>
      <c r="T5245">
        <v>20000</v>
      </c>
    </row>
    <row r="5246" spans="1:20" x14ac:dyDescent="0.3">
      <c r="A5246" t="s">
        <v>4772</v>
      </c>
      <c r="B5246" t="str">
        <f>_xlfn.CONCAT(쿼리1[[#This Row],[주문번호]], "-", 쿼리1[[#This Row],[공정명]])</f>
        <v>20241104-1000159472-합지</v>
      </c>
      <c r="C5246">
        <v>3</v>
      </c>
      <c r="D5246" t="s">
        <v>60</v>
      </c>
      <c r="E5246" s="1">
        <v>45600</v>
      </c>
      <c r="F5246" s="1">
        <v>45609</v>
      </c>
      <c r="G5246" s="1">
        <v>45609</v>
      </c>
      <c r="H5246" s="1">
        <v>45656</v>
      </c>
      <c r="I5246" s="1">
        <v>45614</v>
      </c>
      <c r="J5246" t="s">
        <v>31</v>
      </c>
      <c r="K5246" t="s">
        <v>39</v>
      </c>
      <c r="L5246">
        <v>8000</v>
      </c>
      <c r="M5246">
        <v>8000</v>
      </c>
      <c r="N5246">
        <v>0</v>
      </c>
      <c r="O5246" t="s">
        <v>1533</v>
      </c>
      <c r="P5246" t="s">
        <v>4260</v>
      </c>
      <c r="Q5246" t="s">
        <v>4773</v>
      </c>
      <c r="R5246" t="s">
        <v>26</v>
      </c>
      <c r="S5246" t="s">
        <v>3709</v>
      </c>
      <c r="T5246">
        <v>32</v>
      </c>
    </row>
    <row r="5247" spans="1:20" x14ac:dyDescent="0.3">
      <c r="A5247" t="s">
        <v>4767</v>
      </c>
      <c r="B5247" t="str">
        <f>_xlfn.CONCAT(쿼리1[[#This Row],[주문번호]], "-", 쿼리1[[#This Row],[공정명]])</f>
        <v>20241115-1000169568-합지</v>
      </c>
      <c r="C5247">
        <v>3</v>
      </c>
      <c r="D5247" t="s">
        <v>60</v>
      </c>
      <c r="E5247" s="1">
        <v>45611</v>
      </c>
      <c r="F5247" s="1">
        <v>45618</v>
      </c>
      <c r="G5247" s="1">
        <v>45616</v>
      </c>
      <c r="H5247" s="1">
        <v>45656</v>
      </c>
      <c r="I5247" s="1">
        <v>45616</v>
      </c>
      <c r="J5247" t="s">
        <v>31</v>
      </c>
      <c r="K5247" t="s">
        <v>39</v>
      </c>
      <c r="L5247">
        <v>8000</v>
      </c>
      <c r="M5247">
        <v>7620</v>
      </c>
      <c r="N5247">
        <v>-2</v>
      </c>
      <c r="O5247" t="s">
        <v>1407</v>
      </c>
      <c r="P5247" t="s">
        <v>4043</v>
      </c>
      <c r="Q5247" t="s">
        <v>4044</v>
      </c>
      <c r="R5247" t="s">
        <v>26</v>
      </c>
      <c r="S5247" t="s">
        <v>3709</v>
      </c>
      <c r="T5247">
        <v>32</v>
      </c>
    </row>
    <row r="5248" spans="1:20" x14ac:dyDescent="0.3">
      <c r="A5248" t="s">
        <v>4769</v>
      </c>
      <c r="B5248" t="str">
        <f>_xlfn.CONCAT(쿼리1[[#This Row],[주문번호]], "-", 쿼리1[[#This Row],[공정명]])</f>
        <v>20241227-1000144500-합지</v>
      </c>
      <c r="C5248">
        <v>3</v>
      </c>
      <c r="D5248" t="s">
        <v>60</v>
      </c>
      <c r="E5248" s="1">
        <v>45653</v>
      </c>
      <c r="F5248" s="1">
        <v>45665</v>
      </c>
      <c r="G5248" s="1"/>
      <c r="H5248" s="1">
        <v>45656</v>
      </c>
      <c r="I5248" s="1"/>
      <c r="J5248" t="s">
        <v>21</v>
      </c>
      <c r="K5248" t="s">
        <v>282</v>
      </c>
      <c r="L5248">
        <v>8000</v>
      </c>
      <c r="O5248" t="s">
        <v>3853</v>
      </c>
      <c r="P5248" t="s">
        <v>4260</v>
      </c>
      <c r="Q5248" t="s">
        <v>4770</v>
      </c>
      <c r="R5248" t="s">
        <v>26</v>
      </c>
      <c r="S5248" t="s">
        <v>3709</v>
      </c>
      <c r="T5248">
        <v>32</v>
      </c>
    </row>
    <row r="5249" spans="1:20" x14ac:dyDescent="0.3">
      <c r="A5249" t="s">
        <v>4774</v>
      </c>
      <c r="B5249" t="str">
        <f>_xlfn.CONCAT(쿼리1[[#This Row],[주문번호]], "-", 쿼리1[[#This Row],[공정명]])</f>
        <v>20241115-1000169561-합지</v>
      </c>
      <c r="C5249">
        <v>3</v>
      </c>
      <c r="D5249" t="s">
        <v>60</v>
      </c>
      <c r="E5249" s="1">
        <v>45611</v>
      </c>
      <c r="F5249" s="1">
        <v>45618</v>
      </c>
      <c r="G5249" s="1">
        <v>45616</v>
      </c>
      <c r="H5249" s="1">
        <v>45656</v>
      </c>
      <c r="I5249" s="1">
        <v>45616</v>
      </c>
      <c r="J5249" t="s">
        <v>31</v>
      </c>
      <c r="K5249" t="s">
        <v>39</v>
      </c>
      <c r="L5249">
        <v>8000</v>
      </c>
      <c r="M5249">
        <v>7630</v>
      </c>
      <c r="N5249">
        <v>-2</v>
      </c>
      <c r="O5249" t="s">
        <v>1407</v>
      </c>
      <c r="P5249" t="s">
        <v>4043</v>
      </c>
      <c r="Q5249" t="s">
        <v>4071</v>
      </c>
      <c r="R5249" t="s">
        <v>26</v>
      </c>
      <c r="S5249" t="s">
        <v>3709</v>
      </c>
      <c r="T5249">
        <v>32</v>
      </c>
    </row>
    <row r="5250" spans="1:20" x14ac:dyDescent="0.3">
      <c r="A5250" t="s">
        <v>4775</v>
      </c>
      <c r="B5250" t="str">
        <f>_xlfn.CONCAT(쿼리1[[#This Row],[주문번호]], "-", 쿼리1[[#This Row],[공정명]])</f>
        <v>20241202-1000168693-합지</v>
      </c>
      <c r="C5250">
        <v>3</v>
      </c>
      <c r="D5250" t="s">
        <v>60</v>
      </c>
      <c r="E5250" s="1">
        <v>45628</v>
      </c>
      <c r="F5250" s="1">
        <v>45636</v>
      </c>
      <c r="G5250" s="1">
        <v>45637</v>
      </c>
      <c r="H5250" s="1">
        <v>45656</v>
      </c>
      <c r="I5250" s="1">
        <v>45642</v>
      </c>
      <c r="J5250" t="s">
        <v>31</v>
      </c>
      <c r="K5250" t="s">
        <v>32</v>
      </c>
      <c r="L5250">
        <v>4000</v>
      </c>
      <c r="M5250">
        <v>4000</v>
      </c>
      <c r="N5250">
        <v>1</v>
      </c>
      <c r="O5250" t="s">
        <v>3255</v>
      </c>
      <c r="P5250" t="s">
        <v>4776</v>
      </c>
      <c r="Q5250" t="s">
        <v>4777</v>
      </c>
      <c r="R5250" t="s">
        <v>26</v>
      </c>
      <c r="S5250" t="s">
        <v>3709</v>
      </c>
      <c r="T5250">
        <v>16</v>
      </c>
    </row>
    <row r="5251" spans="1:20" x14ac:dyDescent="0.3">
      <c r="A5251" t="s">
        <v>4778</v>
      </c>
      <c r="B5251" t="str">
        <f>_xlfn.CONCAT(쿼리1[[#This Row],[주문번호]], "-", 쿼리1[[#This Row],[공정명]])</f>
        <v>20241206-1000152145-합지</v>
      </c>
      <c r="C5251">
        <v>3</v>
      </c>
      <c r="D5251" t="s">
        <v>60</v>
      </c>
      <c r="E5251" s="1">
        <v>45632</v>
      </c>
      <c r="F5251" s="1">
        <v>45643</v>
      </c>
      <c r="G5251" s="1">
        <v>45639</v>
      </c>
      <c r="H5251" s="1">
        <v>45656</v>
      </c>
      <c r="I5251" s="1">
        <v>45644</v>
      </c>
      <c r="J5251" t="s">
        <v>31</v>
      </c>
      <c r="K5251" t="s">
        <v>39</v>
      </c>
      <c r="L5251">
        <v>4000</v>
      </c>
      <c r="M5251">
        <v>4000</v>
      </c>
      <c r="N5251">
        <v>-4</v>
      </c>
      <c r="O5251" t="s">
        <v>3920</v>
      </c>
      <c r="P5251" t="s">
        <v>3911</v>
      </c>
      <c r="Q5251" t="s">
        <v>4779</v>
      </c>
      <c r="R5251" t="s">
        <v>26</v>
      </c>
      <c r="S5251" t="s">
        <v>3709</v>
      </c>
      <c r="T5251">
        <v>16</v>
      </c>
    </row>
    <row r="5252" spans="1:20" x14ac:dyDescent="0.3">
      <c r="A5252" t="s">
        <v>4780</v>
      </c>
      <c r="B5252" t="str">
        <f>_xlfn.CONCAT(쿼리1[[#This Row],[주문번호]], "-", 쿼리1[[#This Row],[공정명]])</f>
        <v>20241209-1000169989-합지</v>
      </c>
      <c r="C5252">
        <v>1</v>
      </c>
      <c r="D5252" t="s">
        <v>60</v>
      </c>
      <c r="E5252" s="1">
        <v>45635</v>
      </c>
      <c r="F5252" s="1">
        <v>45644</v>
      </c>
      <c r="G5252" s="1">
        <v>45644</v>
      </c>
      <c r="H5252" s="1">
        <v>45656</v>
      </c>
      <c r="I5252" s="1">
        <v>45645</v>
      </c>
      <c r="J5252" t="s">
        <v>31</v>
      </c>
      <c r="K5252" t="s">
        <v>39</v>
      </c>
      <c r="L5252">
        <v>4000</v>
      </c>
      <c r="M5252">
        <v>4000</v>
      </c>
      <c r="N5252">
        <v>0</v>
      </c>
      <c r="O5252" t="s">
        <v>1533</v>
      </c>
      <c r="P5252" t="s">
        <v>4781</v>
      </c>
      <c r="Q5252" t="s">
        <v>4409</v>
      </c>
      <c r="R5252" t="s">
        <v>26</v>
      </c>
      <c r="S5252" t="s">
        <v>3709</v>
      </c>
      <c r="T5252">
        <v>16</v>
      </c>
    </row>
    <row r="5253" spans="1:20" x14ac:dyDescent="0.3">
      <c r="A5253" t="s">
        <v>4747</v>
      </c>
      <c r="B5253" t="str">
        <f>_xlfn.CONCAT(쿼리1[[#This Row],[주문번호]], "-", 쿼리1[[#This Row],[공정명]])</f>
        <v>20241107-1000161948-합지</v>
      </c>
      <c r="C5253">
        <v>3</v>
      </c>
      <c r="D5253" t="s">
        <v>60</v>
      </c>
      <c r="E5253" s="1">
        <v>45603</v>
      </c>
      <c r="F5253" s="1">
        <v>45614</v>
      </c>
      <c r="G5253" s="1">
        <v>45611</v>
      </c>
      <c r="H5253" s="1">
        <v>45656</v>
      </c>
      <c r="I5253" s="1">
        <v>45614</v>
      </c>
      <c r="J5253" t="s">
        <v>31</v>
      </c>
      <c r="K5253" t="s">
        <v>39</v>
      </c>
      <c r="L5253">
        <v>8000</v>
      </c>
      <c r="M5253">
        <v>8000</v>
      </c>
      <c r="N5253">
        <v>-3</v>
      </c>
      <c r="O5253" t="s">
        <v>1533</v>
      </c>
      <c r="P5253" t="s">
        <v>4204</v>
      </c>
      <c r="Q5253" t="s">
        <v>4205</v>
      </c>
      <c r="R5253" t="s">
        <v>26</v>
      </c>
      <c r="S5253" t="s">
        <v>3709</v>
      </c>
      <c r="T5253">
        <v>32</v>
      </c>
    </row>
    <row r="5254" spans="1:20" x14ac:dyDescent="0.3">
      <c r="A5254" t="s">
        <v>2672</v>
      </c>
      <c r="B5254" t="str">
        <f>_xlfn.CONCAT(쿼리1[[#This Row],[주문번호]], "-", 쿼리1[[#This Row],[공정명]])</f>
        <v>20241107-1000168256-합지</v>
      </c>
      <c r="C5254">
        <v>1</v>
      </c>
      <c r="D5254" t="s">
        <v>60</v>
      </c>
      <c r="E5254" s="1">
        <v>45603</v>
      </c>
      <c r="F5254" s="1">
        <v>45614</v>
      </c>
      <c r="G5254" s="1">
        <v>45605</v>
      </c>
      <c r="H5254" s="1">
        <v>45656</v>
      </c>
      <c r="I5254" s="1">
        <v>45611</v>
      </c>
      <c r="J5254" t="s">
        <v>31</v>
      </c>
      <c r="K5254" t="s">
        <v>39</v>
      </c>
      <c r="L5254">
        <v>12000</v>
      </c>
      <c r="M5254">
        <v>12000</v>
      </c>
      <c r="N5254">
        <v>-9</v>
      </c>
      <c r="O5254" t="s">
        <v>915</v>
      </c>
      <c r="P5254" t="s">
        <v>2664</v>
      </c>
      <c r="Q5254" t="s">
        <v>2665</v>
      </c>
      <c r="R5254" t="s">
        <v>26</v>
      </c>
      <c r="S5254" t="s">
        <v>3709</v>
      </c>
      <c r="T5254">
        <v>53333</v>
      </c>
    </row>
    <row r="5255" spans="1:20" x14ac:dyDescent="0.3">
      <c r="A5255" t="s">
        <v>4768</v>
      </c>
      <c r="B5255" t="str">
        <f>_xlfn.CONCAT(쿼리1[[#This Row],[주문번호]], "-", 쿼리1[[#This Row],[공정명]])</f>
        <v>20241211-1000138622-합지</v>
      </c>
      <c r="C5255">
        <v>3</v>
      </c>
      <c r="D5255" t="s">
        <v>60</v>
      </c>
      <c r="E5255" s="1">
        <v>45637</v>
      </c>
      <c r="F5255" s="1">
        <v>45646</v>
      </c>
      <c r="G5255" s="1">
        <v>45644</v>
      </c>
      <c r="H5255" s="1">
        <v>45656</v>
      </c>
      <c r="I5255" s="1">
        <v>45650</v>
      </c>
      <c r="J5255" t="s">
        <v>31</v>
      </c>
      <c r="K5255" t="s">
        <v>39</v>
      </c>
      <c r="L5255">
        <v>80000</v>
      </c>
      <c r="M5255">
        <v>24000</v>
      </c>
      <c r="N5255">
        <v>-2</v>
      </c>
      <c r="O5255" t="s">
        <v>536</v>
      </c>
      <c r="P5255" t="s">
        <v>3929</v>
      </c>
      <c r="Q5255" t="s">
        <v>3930</v>
      </c>
      <c r="R5255" t="s">
        <v>26</v>
      </c>
      <c r="S5255" t="s">
        <v>3709</v>
      </c>
      <c r="T5255">
        <v>320</v>
      </c>
    </row>
    <row r="5256" spans="1:20" x14ac:dyDescent="0.3">
      <c r="A5256" t="s">
        <v>4768</v>
      </c>
      <c r="B5256" t="str">
        <f>_xlfn.CONCAT(쿼리1[[#This Row],[주문번호]], "-", 쿼리1[[#This Row],[공정명]])</f>
        <v>20241211-1000138622-합지</v>
      </c>
      <c r="C5256">
        <v>3</v>
      </c>
      <c r="D5256" t="s">
        <v>60</v>
      </c>
      <c r="E5256" s="1">
        <v>45637</v>
      </c>
      <c r="F5256" s="1">
        <v>45646</v>
      </c>
      <c r="G5256" s="1">
        <v>45645</v>
      </c>
      <c r="H5256" s="1">
        <v>45656</v>
      </c>
      <c r="I5256" s="1">
        <v>45650</v>
      </c>
      <c r="J5256" t="s">
        <v>31</v>
      </c>
      <c r="K5256" t="s">
        <v>39</v>
      </c>
      <c r="L5256">
        <v>80000</v>
      </c>
      <c r="M5256">
        <v>56000</v>
      </c>
      <c r="N5256">
        <v>-1</v>
      </c>
      <c r="O5256" t="s">
        <v>536</v>
      </c>
      <c r="P5256" t="s">
        <v>3929</v>
      </c>
      <c r="Q5256" t="s">
        <v>3930</v>
      </c>
      <c r="R5256" t="s">
        <v>26</v>
      </c>
      <c r="S5256" t="s">
        <v>3709</v>
      </c>
      <c r="T5256">
        <v>320</v>
      </c>
    </row>
    <row r="5257" spans="1:20" x14ac:dyDescent="0.3">
      <c r="A5257" t="s">
        <v>1630</v>
      </c>
      <c r="B5257" t="str">
        <f>_xlfn.CONCAT(쿼리1[[#This Row],[주문번호]], "-", 쿼리1[[#This Row],[공정명]])</f>
        <v>20241126-11150297-합지</v>
      </c>
      <c r="C5257">
        <v>3</v>
      </c>
      <c r="D5257" t="s">
        <v>60</v>
      </c>
      <c r="E5257" s="1">
        <v>45622</v>
      </c>
      <c r="F5257" s="1">
        <v>45628</v>
      </c>
      <c r="G5257" s="1">
        <v>45630</v>
      </c>
      <c r="H5257" s="1">
        <v>45656</v>
      </c>
      <c r="I5257" s="1">
        <v>45635</v>
      </c>
      <c r="J5257" t="s">
        <v>31</v>
      </c>
      <c r="K5257" t="s">
        <v>32</v>
      </c>
      <c r="L5257">
        <v>12000</v>
      </c>
      <c r="M5257">
        <v>11800</v>
      </c>
      <c r="N5257">
        <v>2</v>
      </c>
      <c r="O5257" t="s">
        <v>1346</v>
      </c>
      <c r="P5257" t="s">
        <v>1347</v>
      </c>
      <c r="Q5257" t="s">
        <v>1348</v>
      </c>
      <c r="R5257" t="s">
        <v>26</v>
      </c>
      <c r="S5257" t="s">
        <v>3709</v>
      </c>
      <c r="T5257">
        <v>48000</v>
      </c>
    </row>
    <row r="5258" spans="1:20" x14ac:dyDescent="0.3">
      <c r="A5258" t="s">
        <v>4764</v>
      </c>
      <c r="B5258" t="str">
        <f>_xlfn.CONCAT(쿼리1[[#This Row],[주문번호]], "-", 쿼리1[[#This Row],[공정명]])</f>
        <v>20241226-1119P0160-합지</v>
      </c>
      <c r="C5258">
        <v>3</v>
      </c>
      <c r="D5258" t="s">
        <v>60</v>
      </c>
      <c r="E5258" s="1">
        <v>45652</v>
      </c>
      <c r="F5258" s="1">
        <v>45663</v>
      </c>
      <c r="G5258" s="1"/>
      <c r="H5258" s="1">
        <v>45656</v>
      </c>
      <c r="I5258" s="1"/>
      <c r="J5258" t="s">
        <v>21</v>
      </c>
      <c r="K5258" t="s">
        <v>282</v>
      </c>
      <c r="L5258">
        <v>8000</v>
      </c>
      <c r="O5258" t="s">
        <v>1533</v>
      </c>
      <c r="P5258" t="s">
        <v>4666</v>
      </c>
      <c r="Q5258" t="s">
        <v>4667</v>
      </c>
      <c r="R5258" t="s">
        <v>26</v>
      </c>
      <c r="S5258" t="s">
        <v>3709</v>
      </c>
      <c r="T5258">
        <v>32</v>
      </c>
    </row>
    <row r="5259" spans="1:20" x14ac:dyDescent="0.3">
      <c r="A5259" t="s">
        <v>4964</v>
      </c>
      <c r="B5259" t="str">
        <f>_xlfn.CONCAT(쿼리1[[#This Row],[주문번호]], "-", 쿼리1[[#This Row],[공정명]])</f>
        <v>20241224-1000156896-분단</v>
      </c>
      <c r="C5259">
        <v>4</v>
      </c>
      <c r="D5259" t="s">
        <v>196</v>
      </c>
      <c r="E5259" s="1">
        <v>45650</v>
      </c>
      <c r="F5259" s="1">
        <v>45660</v>
      </c>
      <c r="G5259" s="1"/>
      <c r="H5259" s="1">
        <v>45656</v>
      </c>
      <c r="I5259" s="1"/>
      <c r="J5259" t="s">
        <v>21</v>
      </c>
      <c r="K5259" t="s">
        <v>282</v>
      </c>
      <c r="L5259">
        <v>6000</v>
      </c>
      <c r="O5259" t="s">
        <v>859</v>
      </c>
      <c r="P5259" t="s">
        <v>2970</v>
      </c>
      <c r="Q5259" t="s">
        <v>4965</v>
      </c>
      <c r="R5259" t="s">
        <v>4963</v>
      </c>
      <c r="S5259" t="s">
        <v>1967</v>
      </c>
      <c r="T5259">
        <v>33333</v>
      </c>
    </row>
    <row r="5260" spans="1:20" x14ac:dyDescent="0.3">
      <c r="A5260" t="s">
        <v>3284</v>
      </c>
      <c r="B5260" t="str">
        <f>_xlfn.CONCAT(쿼리1[[#This Row],[주문번호]], "-", 쿼리1[[#This Row],[공정명]])</f>
        <v>20241227-1220P0186-합지</v>
      </c>
      <c r="C5260">
        <v>3</v>
      </c>
      <c r="D5260" t="s">
        <v>60</v>
      </c>
      <c r="E5260" s="1">
        <v>45653</v>
      </c>
      <c r="F5260" s="1">
        <v>45659</v>
      </c>
      <c r="G5260" s="1"/>
      <c r="H5260" s="1">
        <v>45656</v>
      </c>
      <c r="I5260" s="1"/>
      <c r="J5260" t="s">
        <v>21</v>
      </c>
      <c r="K5260" t="s">
        <v>282</v>
      </c>
      <c r="L5260">
        <v>6000</v>
      </c>
      <c r="O5260" t="s">
        <v>979</v>
      </c>
      <c r="P5260" t="s">
        <v>3285</v>
      </c>
      <c r="Q5260" t="s">
        <v>3286</v>
      </c>
      <c r="R5260" t="s">
        <v>3287</v>
      </c>
      <c r="S5260" t="s">
        <v>1967</v>
      </c>
      <c r="T5260">
        <v>27272</v>
      </c>
    </row>
    <row r="5261" spans="1:20" x14ac:dyDescent="0.3">
      <c r="A5261" t="s">
        <v>3288</v>
      </c>
      <c r="B5261" t="str">
        <f>_xlfn.CONCAT(쿼리1[[#This Row],[주문번호]], "-", 쿼리1[[#This Row],[공정명]])</f>
        <v>20241205-1000138052-합지</v>
      </c>
      <c r="C5261">
        <v>3</v>
      </c>
      <c r="D5261" t="s">
        <v>60</v>
      </c>
      <c r="E5261" s="1">
        <v>45631</v>
      </c>
      <c r="F5261" s="1">
        <v>45638</v>
      </c>
      <c r="G5261" s="1">
        <v>45642</v>
      </c>
      <c r="H5261" s="1">
        <v>45656</v>
      </c>
      <c r="I5261" s="1">
        <v>45646</v>
      </c>
      <c r="J5261" t="s">
        <v>31</v>
      </c>
      <c r="K5261" t="s">
        <v>32</v>
      </c>
      <c r="L5261">
        <v>6000</v>
      </c>
      <c r="M5261">
        <v>5880</v>
      </c>
      <c r="N5261">
        <v>4</v>
      </c>
      <c r="O5261" t="s">
        <v>979</v>
      </c>
      <c r="P5261" t="s">
        <v>3289</v>
      </c>
      <c r="Q5261" t="s">
        <v>3290</v>
      </c>
      <c r="R5261" t="s">
        <v>3287</v>
      </c>
      <c r="S5261" t="s">
        <v>1967</v>
      </c>
      <c r="T5261">
        <v>24000</v>
      </c>
    </row>
    <row r="5262" spans="1:20" x14ac:dyDescent="0.3">
      <c r="A5262" t="s">
        <v>3291</v>
      </c>
      <c r="B5262" t="str">
        <f>_xlfn.CONCAT(쿼리1[[#This Row],[주문번호]], "-", 쿼리1[[#This Row],[공정명]])</f>
        <v>20241205-1000141781-합지</v>
      </c>
      <c r="C5262">
        <v>3</v>
      </c>
      <c r="D5262" t="s">
        <v>60</v>
      </c>
      <c r="E5262" s="1">
        <v>45631</v>
      </c>
      <c r="F5262" s="1">
        <v>45638</v>
      </c>
      <c r="G5262" s="1">
        <v>45642</v>
      </c>
      <c r="H5262" s="1">
        <v>45656</v>
      </c>
      <c r="I5262" s="1">
        <v>45646</v>
      </c>
      <c r="J5262" t="s">
        <v>31</v>
      </c>
      <c r="K5262" t="s">
        <v>32</v>
      </c>
      <c r="L5262">
        <v>6000</v>
      </c>
      <c r="M5262">
        <v>5870</v>
      </c>
      <c r="N5262">
        <v>4</v>
      </c>
      <c r="O5262" t="s">
        <v>979</v>
      </c>
      <c r="P5262" t="s">
        <v>3289</v>
      </c>
      <c r="Q5262" t="s">
        <v>3292</v>
      </c>
      <c r="R5262" t="s">
        <v>3287</v>
      </c>
      <c r="S5262" t="s">
        <v>1967</v>
      </c>
      <c r="T5262">
        <v>24000</v>
      </c>
    </row>
    <row r="5263" spans="1:20" x14ac:dyDescent="0.3">
      <c r="A5263" t="s">
        <v>3293</v>
      </c>
      <c r="B5263" t="str">
        <f>_xlfn.CONCAT(쿼리1[[#This Row],[주문번호]], "-", 쿼리1[[#This Row],[공정명]])</f>
        <v>20240927-1220P0186-합지</v>
      </c>
      <c r="C5263">
        <v>3</v>
      </c>
      <c r="D5263" t="s">
        <v>60</v>
      </c>
      <c r="E5263" s="1">
        <v>45562</v>
      </c>
      <c r="F5263" s="1">
        <v>45568</v>
      </c>
      <c r="G5263" s="1">
        <v>45576</v>
      </c>
      <c r="H5263" s="1">
        <v>45656</v>
      </c>
      <c r="I5263" s="1">
        <v>45586</v>
      </c>
      <c r="J5263" t="s">
        <v>31</v>
      </c>
      <c r="K5263" t="s">
        <v>32</v>
      </c>
      <c r="L5263">
        <v>6000</v>
      </c>
      <c r="M5263">
        <v>6000</v>
      </c>
      <c r="N5263">
        <v>8</v>
      </c>
      <c r="O5263" t="s">
        <v>979</v>
      </c>
      <c r="P5263" t="s">
        <v>3285</v>
      </c>
      <c r="Q5263" t="s">
        <v>3286</v>
      </c>
      <c r="R5263" t="s">
        <v>3287</v>
      </c>
      <c r="S5263" t="s">
        <v>1967</v>
      </c>
      <c r="T5263">
        <v>27272</v>
      </c>
    </row>
    <row r="5264" spans="1:20" x14ac:dyDescent="0.3">
      <c r="A5264" t="s">
        <v>2419</v>
      </c>
      <c r="B5264" t="str">
        <f>_xlfn.CONCAT(쿼리1[[#This Row],[주문번호]], "-", 쿼리1[[#This Row],[공정명]])</f>
        <v>20241029-1419P0380-합지</v>
      </c>
      <c r="C5264">
        <v>3</v>
      </c>
      <c r="D5264" t="s">
        <v>60</v>
      </c>
      <c r="E5264" s="1">
        <v>45594</v>
      </c>
      <c r="F5264" s="1">
        <v>45602</v>
      </c>
      <c r="G5264" s="1">
        <v>45604</v>
      </c>
      <c r="H5264" s="1">
        <v>45656</v>
      </c>
      <c r="I5264" s="1">
        <v>45604</v>
      </c>
      <c r="J5264" t="s">
        <v>31</v>
      </c>
      <c r="K5264" t="s">
        <v>32</v>
      </c>
      <c r="L5264">
        <v>6000</v>
      </c>
      <c r="M5264">
        <v>5850</v>
      </c>
      <c r="N5264">
        <v>2</v>
      </c>
      <c r="O5264" t="s">
        <v>91</v>
      </c>
      <c r="P5264" t="s">
        <v>1515</v>
      </c>
      <c r="Q5264" t="s">
        <v>2420</v>
      </c>
      <c r="R5264" t="s">
        <v>2421</v>
      </c>
      <c r="S5264" t="s">
        <v>1967</v>
      </c>
      <c r="T5264">
        <v>21428</v>
      </c>
    </row>
    <row r="5265" spans="1:20" x14ac:dyDescent="0.3">
      <c r="A5265" t="s">
        <v>1487</v>
      </c>
      <c r="B5265" t="str">
        <f>_xlfn.CONCAT(쿼리1[[#This Row],[주문번호]], "-", 쿼리1[[#This Row],[공정명]])</f>
        <v>20240924-1119P0054-합지</v>
      </c>
      <c r="C5265">
        <v>3</v>
      </c>
      <c r="D5265" t="s">
        <v>60</v>
      </c>
      <c r="E5265" s="1">
        <v>45559</v>
      </c>
      <c r="F5265" s="1">
        <v>45567</v>
      </c>
      <c r="G5265" s="1">
        <v>45573</v>
      </c>
      <c r="H5265" s="1">
        <v>45656</v>
      </c>
      <c r="I5265" s="1">
        <v>45573</v>
      </c>
      <c r="J5265" t="s">
        <v>31</v>
      </c>
      <c r="K5265" t="s">
        <v>32</v>
      </c>
      <c r="L5265">
        <v>12000</v>
      </c>
      <c r="M5265">
        <v>12000</v>
      </c>
      <c r="N5265">
        <v>6</v>
      </c>
      <c r="O5265" t="s">
        <v>564</v>
      </c>
      <c r="P5265" t="s">
        <v>1488</v>
      </c>
      <c r="Q5265" t="s">
        <v>1489</v>
      </c>
      <c r="R5265" t="s">
        <v>417</v>
      </c>
      <c r="S5265" t="s">
        <v>1967</v>
      </c>
      <c r="T5265">
        <v>54545</v>
      </c>
    </row>
    <row r="5266" spans="1:20" x14ac:dyDescent="0.3">
      <c r="A5266" t="s">
        <v>4830</v>
      </c>
      <c r="B5266" t="str">
        <f>_xlfn.CONCAT(쿼리1[[#This Row],[주문번호]], "-", 쿼리1[[#This Row],[공정명]])</f>
        <v>20241121-1118P0116-합지</v>
      </c>
      <c r="C5266">
        <v>3</v>
      </c>
      <c r="D5266" t="s">
        <v>60</v>
      </c>
      <c r="E5266" s="1">
        <v>45617</v>
      </c>
      <c r="F5266" s="1">
        <v>45625</v>
      </c>
      <c r="G5266" s="1">
        <v>45625</v>
      </c>
      <c r="H5266" s="1">
        <v>45656</v>
      </c>
      <c r="I5266" s="1">
        <v>45630</v>
      </c>
      <c r="J5266" t="s">
        <v>31</v>
      </c>
      <c r="K5266" t="s">
        <v>39</v>
      </c>
      <c r="L5266">
        <v>6000</v>
      </c>
      <c r="M5266">
        <v>6000</v>
      </c>
      <c r="N5266">
        <v>0</v>
      </c>
      <c r="O5266" t="s">
        <v>592</v>
      </c>
      <c r="P5266" t="s">
        <v>4831</v>
      </c>
      <c r="Q5266" t="s">
        <v>4832</v>
      </c>
      <c r="R5266" t="s">
        <v>417</v>
      </c>
      <c r="S5266" t="s">
        <v>1967</v>
      </c>
      <c r="T5266">
        <v>31578</v>
      </c>
    </row>
    <row r="5267" spans="1:20" x14ac:dyDescent="0.3">
      <c r="A5267" t="s">
        <v>4833</v>
      </c>
      <c r="B5267" t="str">
        <f>_xlfn.CONCAT(쿼리1[[#This Row],[주문번호]], "-", 쿼리1[[#This Row],[공정명]])</f>
        <v>20241121-1119P0054-합지</v>
      </c>
      <c r="C5267">
        <v>3</v>
      </c>
      <c r="D5267" t="s">
        <v>60</v>
      </c>
      <c r="E5267" s="1">
        <v>45617</v>
      </c>
      <c r="F5267" s="1">
        <v>45625</v>
      </c>
      <c r="G5267" s="1">
        <v>45642</v>
      </c>
      <c r="H5267" s="1">
        <v>45656</v>
      </c>
      <c r="I5267" s="1">
        <v>45644</v>
      </c>
      <c r="J5267" t="s">
        <v>31</v>
      </c>
      <c r="K5267" t="s">
        <v>32</v>
      </c>
      <c r="L5267">
        <v>6000</v>
      </c>
      <c r="M5267">
        <v>6000</v>
      </c>
      <c r="N5267">
        <v>17</v>
      </c>
      <c r="O5267" t="s">
        <v>564</v>
      </c>
      <c r="P5267" t="s">
        <v>1488</v>
      </c>
      <c r="Q5267" t="s">
        <v>1489</v>
      </c>
      <c r="R5267" t="s">
        <v>417</v>
      </c>
      <c r="S5267" t="s">
        <v>1967</v>
      </c>
      <c r="T5267">
        <v>27272</v>
      </c>
    </row>
    <row r="5268" spans="1:20" x14ac:dyDescent="0.3">
      <c r="A5268" t="s">
        <v>2249</v>
      </c>
      <c r="B5268" t="str">
        <f>_xlfn.CONCAT(쿼리1[[#This Row],[주문번호]], "-", 쿼리1[[#This Row],[공정명]])</f>
        <v>20241112-11160076-합지</v>
      </c>
      <c r="C5268">
        <v>3</v>
      </c>
      <c r="D5268" t="s">
        <v>60</v>
      </c>
      <c r="E5268" s="1">
        <v>45608</v>
      </c>
      <c r="F5268" s="1">
        <v>45616</v>
      </c>
      <c r="G5268" s="1">
        <v>45621</v>
      </c>
      <c r="H5268" s="1">
        <v>45656</v>
      </c>
      <c r="I5268" s="1">
        <v>45622</v>
      </c>
      <c r="J5268" t="s">
        <v>31</v>
      </c>
      <c r="K5268" t="s">
        <v>32</v>
      </c>
      <c r="L5268">
        <v>6000</v>
      </c>
      <c r="M5268">
        <v>6000</v>
      </c>
      <c r="N5268">
        <v>5</v>
      </c>
      <c r="O5268" t="s">
        <v>117</v>
      </c>
      <c r="P5268" t="s">
        <v>1336</v>
      </c>
      <c r="Q5268" t="s">
        <v>2250</v>
      </c>
      <c r="R5268" t="s">
        <v>417</v>
      </c>
      <c r="S5268" t="s">
        <v>1967</v>
      </c>
      <c r="T5268">
        <v>24000</v>
      </c>
    </row>
    <row r="5269" spans="1:20" x14ac:dyDescent="0.3">
      <c r="A5269" t="s">
        <v>4834</v>
      </c>
      <c r="B5269" t="str">
        <f>_xlfn.CONCAT(쿼리1[[#This Row],[주문번호]], "-", 쿼리1[[#This Row],[공정명]])</f>
        <v>20241226-1118P0116-합지</v>
      </c>
      <c r="C5269">
        <v>3</v>
      </c>
      <c r="D5269" t="s">
        <v>60</v>
      </c>
      <c r="E5269" s="1">
        <v>45652</v>
      </c>
      <c r="F5269" s="1">
        <v>45660</v>
      </c>
      <c r="G5269" s="1"/>
      <c r="H5269" s="1">
        <v>45656</v>
      </c>
      <c r="I5269" s="1"/>
      <c r="J5269" t="s">
        <v>21</v>
      </c>
      <c r="K5269" t="s">
        <v>282</v>
      </c>
      <c r="L5269">
        <v>6000</v>
      </c>
      <c r="O5269" t="s">
        <v>592</v>
      </c>
      <c r="P5269" t="s">
        <v>4831</v>
      </c>
      <c r="Q5269" t="s">
        <v>4832</v>
      </c>
      <c r="R5269" t="s">
        <v>417</v>
      </c>
      <c r="S5269" t="s">
        <v>1967</v>
      </c>
      <c r="T5269">
        <v>31578</v>
      </c>
    </row>
    <row r="5270" spans="1:20" x14ac:dyDescent="0.3">
      <c r="A5270" t="s">
        <v>4835</v>
      </c>
      <c r="B5270" t="str">
        <f>_xlfn.CONCAT(쿼리1[[#This Row],[주문번호]], "-", 쿼리1[[#This Row],[공정명]])</f>
        <v>20241206-1119P0054-합지</v>
      </c>
      <c r="C5270">
        <v>3</v>
      </c>
      <c r="D5270" t="s">
        <v>60</v>
      </c>
      <c r="E5270" s="1">
        <v>45632</v>
      </c>
      <c r="F5270" s="1">
        <v>45642</v>
      </c>
      <c r="G5270" s="1">
        <v>45642</v>
      </c>
      <c r="H5270" s="1">
        <v>45656</v>
      </c>
      <c r="I5270" s="1">
        <v>45644</v>
      </c>
      <c r="J5270" t="s">
        <v>31</v>
      </c>
      <c r="K5270" t="s">
        <v>39</v>
      </c>
      <c r="L5270">
        <v>6000</v>
      </c>
      <c r="M5270">
        <v>5920</v>
      </c>
      <c r="N5270">
        <v>0</v>
      </c>
      <c r="O5270" t="s">
        <v>564</v>
      </c>
      <c r="P5270" t="s">
        <v>1488</v>
      </c>
      <c r="Q5270" t="s">
        <v>1489</v>
      </c>
      <c r="R5270" t="s">
        <v>417</v>
      </c>
      <c r="S5270" t="s">
        <v>1967</v>
      </c>
      <c r="T5270">
        <v>27272</v>
      </c>
    </row>
    <row r="5271" spans="1:20" x14ac:dyDescent="0.3">
      <c r="A5271" t="s">
        <v>591</v>
      </c>
      <c r="B5271" t="str">
        <f>_xlfn.CONCAT(쿼리1[[#This Row],[주문번호]], "-", 쿼리1[[#This Row],[공정명]])</f>
        <v>20241206-1000167559-합지</v>
      </c>
      <c r="C5271">
        <v>3</v>
      </c>
      <c r="D5271" t="s">
        <v>60</v>
      </c>
      <c r="E5271" s="1">
        <v>45632</v>
      </c>
      <c r="F5271" s="1">
        <v>45642</v>
      </c>
      <c r="G5271" s="1">
        <v>45653</v>
      </c>
      <c r="H5271" s="1">
        <v>45656</v>
      </c>
      <c r="I5271" s="1">
        <v>45653</v>
      </c>
      <c r="J5271" t="s">
        <v>31</v>
      </c>
      <c r="K5271" t="s">
        <v>32</v>
      </c>
      <c r="L5271">
        <v>6000</v>
      </c>
      <c r="M5271">
        <v>6000</v>
      </c>
      <c r="N5271">
        <v>11</v>
      </c>
      <c r="O5271" t="s">
        <v>592</v>
      </c>
      <c r="P5271" t="s">
        <v>593</v>
      </c>
      <c r="Q5271" t="s">
        <v>594</v>
      </c>
      <c r="R5271" t="s">
        <v>417</v>
      </c>
      <c r="S5271" t="s">
        <v>1967</v>
      </c>
      <c r="T5271">
        <v>27272</v>
      </c>
    </row>
    <row r="5272" spans="1:20" x14ac:dyDescent="0.3">
      <c r="A5272" t="s">
        <v>2406</v>
      </c>
      <c r="B5272" t="str">
        <f>_xlfn.CONCAT(쿼리1[[#This Row],[주문번호]], "-", 쿼리1[[#This Row],[공정명]])</f>
        <v>20241218-1419P0330-합지</v>
      </c>
      <c r="C5272">
        <v>3</v>
      </c>
      <c r="D5272" t="s">
        <v>60</v>
      </c>
      <c r="E5272" s="1">
        <v>45644</v>
      </c>
      <c r="F5272" s="1">
        <v>45652</v>
      </c>
      <c r="G5272" s="1"/>
      <c r="H5272" s="1">
        <v>45656</v>
      </c>
      <c r="I5272" s="1">
        <v>45652</v>
      </c>
      <c r="J5272" t="s">
        <v>21</v>
      </c>
      <c r="K5272" t="s">
        <v>22</v>
      </c>
      <c r="L5272">
        <v>6000</v>
      </c>
      <c r="O5272" t="s">
        <v>91</v>
      </c>
      <c r="P5272" t="s">
        <v>2407</v>
      </c>
      <c r="Q5272" t="s">
        <v>2408</v>
      </c>
      <c r="R5272" t="s">
        <v>2084</v>
      </c>
      <c r="S5272" t="s">
        <v>1967</v>
      </c>
      <c r="T5272">
        <v>13333</v>
      </c>
    </row>
    <row r="5273" spans="1:20" x14ac:dyDescent="0.3">
      <c r="A5273" t="s">
        <v>2406</v>
      </c>
      <c r="B5273" t="str">
        <f>_xlfn.CONCAT(쿼리1[[#This Row],[주문번호]], "-", 쿼리1[[#This Row],[공정명]])</f>
        <v>20241218-1419P0330-분단</v>
      </c>
      <c r="C5273">
        <v>4</v>
      </c>
      <c r="D5273" t="s">
        <v>196</v>
      </c>
      <c r="E5273" s="1">
        <v>45644</v>
      </c>
      <c r="F5273" s="1">
        <v>45653</v>
      </c>
      <c r="G5273" s="1"/>
      <c r="H5273" s="1">
        <v>45656</v>
      </c>
      <c r="I5273" s="1">
        <v>45652</v>
      </c>
      <c r="J5273" t="s">
        <v>21</v>
      </c>
      <c r="K5273" t="s">
        <v>22</v>
      </c>
      <c r="L5273">
        <v>6000</v>
      </c>
      <c r="O5273" t="s">
        <v>91</v>
      </c>
      <c r="P5273" t="s">
        <v>2407</v>
      </c>
      <c r="Q5273" t="s">
        <v>2408</v>
      </c>
      <c r="R5273" t="s">
        <v>2084</v>
      </c>
      <c r="S5273" t="s">
        <v>1967</v>
      </c>
      <c r="T5273">
        <v>13333</v>
      </c>
    </row>
    <row r="5274" spans="1:20" x14ac:dyDescent="0.3">
      <c r="A5274" t="s">
        <v>2292</v>
      </c>
      <c r="B5274" t="str">
        <f>_xlfn.CONCAT(쿼리1[[#This Row],[주문번호]], "-", 쿼리1[[#This Row],[공정명]])</f>
        <v>20241108-1000152567-합지</v>
      </c>
      <c r="C5274">
        <v>3</v>
      </c>
      <c r="D5274" t="s">
        <v>60</v>
      </c>
      <c r="E5274" s="1">
        <v>45604</v>
      </c>
      <c r="F5274" s="1">
        <v>45615</v>
      </c>
      <c r="G5274" s="1">
        <v>45621</v>
      </c>
      <c r="H5274" s="1">
        <v>45656</v>
      </c>
      <c r="I5274" s="1">
        <v>45625</v>
      </c>
      <c r="J5274" t="s">
        <v>31</v>
      </c>
      <c r="K5274" t="s">
        <v>32</v>
      </c>
      <c r="L5274">
        <v>6000</v>
      </c>
      <c r="M5274">
        <v>5900</v>
      </c>
      <c r="N5274">
        <v>6</v>
      </c>
      <c r="O5274" t="s">
        <v>2293</v>
      </c>
      <c r="P5274" t="s">
        <v>2294</v>
      </c>
      <c r="Q5274" t="s">
        <v>2295</v>
      </c>
      <c r="R5274" t="s">
        <v>2291</v>
      </c>
      <c r="S5274" t="s">
        <v>1967</v>
      </c>
      <c r="T5274">
        <v>14285</v>
      </c>
    </row>
    <row r="5275" spans="1:20" x14ac:dyDescent="0.3">
      <c r="A5275" t="s">
        <v>2292</v>
      </c>
      <c r="B5275" t="str">
        <f>_xlfn.CONCAT(쿼리1[[#This Row],[주문번호]], "-", 쿼리1[[#This Row],[공정명]])</f>
        <v>20241108-1000152567-합지</v>
      </c>
      <c r="C5275">
        <v>3</v>
      </c>
      <c r="D5275" t="s">
        <v>60</v>
      </c>
      <c r="E5275" s="1">
        <v>45604</v>
      </c>
      <c r="F5275" s="1">
        <v>45615</v>
      </c>
      <c r="G5275" s="1">
        <v>45621</v>
      </c>
      <c r="H5275" s="1">
        <v>45656</v>
      </c>
      <c r="I5275" s="1">
        <v>45625</v>
      </c>
      <c r="J5275" t="s">
        <v>31</v>
      </c>
      <c r="K5275" t="s">
        <v>32</v>
      </c>
      <c r="L5275">
        <v>6000</v>
      </c>
      <c r="M5275">
        <v>5900</v>
      </c>
      <c r="N5275">
        <v>6</v>
      </c>
      <c r="O5275" t="s">
        <v>2293</v>
      </c>
      <c r="P5275" t="s">
        <v>2294</v>
      </c>
      <c r="Q5275" t="s">
        <v>2295</v>
      </c>
      <c r="R5275" t="s">
        <v>2291</v>
      </c>
      <c r="S5275" t="s">
        <v>1967</v>
      </c>
      <c r="T5275">
        <v>14285</v>
      </c>
    </row>
    <row r="5276" spans="1:20" x14ac:dyDescent="0.3">
      <c r="A5276" t="s">
        <v>5067</v>
      </c>
      <c r="B5276" t="str">
        <f>_xlfn.CONCAT(쿼리1[[#This Row],[주문번호]], "-", 쿼리1[[#This Row],[공정명]])</f>
        <v>20241210-1000160961-인쇄</v>
      </c>
      <c r="C5276">
        <v>2</v>
      </c>
      <c r="D5276" t="s">
        <v>328</v>
      </c>
      <c r="E5276" s="1">
        <v>45636</v>
      </c>
      <c r="F5276" s="1">
        <v>45639</v>
      </c>
      <c r="G5276" s="1">
        <v>45638</v>
      </c>
      <c r="H5276" s="1">
        <v>45656</v>
      </c>
      <c r="I5276" s="1">
        <v>45639</v>
      </c>
      <c r="J5276" t="s">
        <v>31</v>
      </c>
      <c r="K5276" t="s">
        <v>39</v>
      </c>
      <c r="L5276">
        <v>6000</v>
      </c>
      <c r="M5276">
        <v>6000</v>
      </c>
      <c r="N5276">
        <v>-1</v>
      </c>
      <c r="O5276" t="s">
        <v>536</v>
      </c>
      <c r="P5276" t="s">
        <v>5060</v>
      </c>
      <c r="Q5276" t="s">
        <v>4815</v>
      </c>
      <c r="R5276" t="s">
        <v>3938</v>
      </c>
      <c r="S5276" t="s">
        <v>5041</v>
      </c>
      <c r="T5276">
        <v>24</v>
      </c>
    </row>
    <row r="5277" spans="1:20" x14ac:dyDescent="0.3">
      <c r="A5277" t="s">
        <v>4054</v>
      </c>
      <c r="B5277" t="str">
        <f>_xlfn.CONCAT(쿼리1[[#This Row],[주문번호]], "-", 쿼리1[[#This Row],[공정명]])</f>
        <v>20241219-1000142163-인쇄</v>
      </c>
      <c r="C5277">
        <v>2</v>
      </c>
      <c r="D5277" t="s">
        <v>328</v>
      </c>
      <c r="E5277" s="1">
        <v>45645</v>
      </c>
      <c r="F5277" s="1">
        <v>45651</v>
      </c>
      <c r="G5277" s="1">
        <v>45652</v>
      </c>
      <c r="H5277" s="1">
        <v>45656</v>
      </c>
      <c r="I5277" s="1">
        <v>45654</v>
      </c>
      <c r="J5277" t="s">
        <v>31</v>
      </c>
      <c r="K5277" t="s">
        <v>32</v>
      </c>
      <c r="L5277">
        <v>6000</v>
      </c>
      <c r="M5277">
        <v>6000</v>
      </c>
      <c r="N5277">
        <v>1</v>
      </c>
      <c r="O5277" t="s">
        <v>3920</v>
      </c>
      <c r="P5277" t="s">
        <v>3940</v>
      </c>
      <c r="Q5277" t="s">
        <v>3941</v>
      </c>
      <c r="R5277" t="s">
        <v>3938</v>
      </c>
      <c r="S5277" t="s">
        <v>5041</v>
      </c>
      <c r="T5277">
        <v>12</v>
      </c>
    </row>
    <row r="5278" spans="1:20" x14ac:dyDescent="0.3">
      <c r="A5278" t="s">
        <v>3713</v>
      </c>
      <c r="B5278" t="str">
        <f>_xlfn.CONCAT(쿼리1[[#This Row],[주문번호]], "-", 쿼리1[[#This Row],[공정명]])</f>
        <v>20240923-1000157709-인쇄</v>
      </c>
      <c r="C5278">
        <v>2</v>
      </c>
      <c r="D5278" t="s">
        <v>328</v>
      </c>
      <c r="E5278" s="1">
        <v>45558</v>
      </c>
      <c r="F5278" s="1">
        <v>45562</v>
      </c>
      <c r="G5278" s="1">
        <v>45560</v>
      </c>
      <c r="H5278" s="1">
        <v>45656</v>
      </c>
      <c r="I5278" s="1">
        <v>45575</v>
      </c>
      <c r="J5278" t="s">
        <v>31</v>
      </c>
      <c r="K5278" t="s">
        <v>39</v>
      </c>
      <c r="L5278">
        <v>6000</v>
      </c>
      <c r="M5278">
        <v>6000</v>
      </c>
      <c r="N5278">
        <v>-2</v>
      </c>
      <c r="O5278" t="s">
        <v>394</v>
      </c>
      <c r="P5278" t="s">
        <v>1043</v>
      </c>
      <c r="Q5278" t="s">
        <v>3714</v>
      </c>
      <c r="R5278" t="s">
        <v>3715</v>
      </c>
      <c r="S5278" t="s">
        <v>5041</v>
      </c>
      <c r="T5278">
        <v>30000</v>
      </c>
    </row>
    <row r="5279" spans="1:20" x14ac:dyDescent="0.3">
      <c r="A5279" t="s">
        <v>3894</v>
      </c>
      <c r="B5279" t="str">
        <f>_xlfn.CONCAT(쿼리1[[#This Row],[주문번호]], "-", 쿼리1[[#This Row],[공정명]])</f>
        <v>20241122-1000161630-인쇄</v>
      </c>
      <c r="C5279">
        <v>2</v>
      </c>
      <c r="D5279" t="s">
        <v>328</v>
      </c>
      <c r="E5279" s="1">
        <v>45618</v>
      </c>
      <c r="F5279" s="1">
        <v>45624</v>
      </c>
      <c r="G5279" s="1">
        <v>45618</v>
      </c>
      <c r="H5279" s="1">
        <v>45656</v>
      </c>
      <c r="I5279" s="1">
        <v>45635</v>
      </c>
      <c r="J5279" t="s">
        <v>31</v>
      </c>
      <c r="K5279" t="s">
        <v>39</v>
      </c>
      <c r="L5279">
        <v>6000</v>
      </c>
      <c r="M5279">
        <v>6000</v>
      </c>
      <c r="N5279">
        <v>-6</v>
      </c>
      <c r="O5279" t="s">
        <v>3895</v>
      </c>
      <c r="P5279" t="s">
        <v>3896</v>
      </c>
      <c r="Q5279" t="s">
        <v>3897</v>
      </c>
      <c r="R5279" t="s">
        <v>2660</v>
      </c>
      <c r="S5279" t="s">
        <v>5041</v>
      </c>
      <c r="T5279">
        <v>33333</v>
      </c>
    </row>
    <row r="5280" spans="1:20" x14ac:dyDescent="0.3">
      <c r="A5280" t="s">
        <v>3377</v>
      </c>
      <c r="B5280" t="str">
        <f>_xlfn.CONCAT(쿼리1[[#This Row],[주문번호]], "-", 쿼리1[[#This Row],[공정명]])</f>
        <v>20240910-1000134607-인쇄</v>
      </c>
      <c r="C5280">
        <v>2</v>
      </c>
      <c r="D5280" t="s">
        <v>328</v>
      </c>
      <c r="E5280" s="1">
        <v>45545</v>
      </c>
      <c r="F5280" s="1">
        <v>45548</v>
      </c>
      <c r="G5280" s="1">
        <v>45548</v>
      </c>
      <c r="H5280" s="1">
        <v>45656</v>
      </c>
      <c r="I5280" s="1">
        <v>45554</v>
      </c>
      <c r="J5280" t="s">
        <v>31</v>
      </c>
      <c r="K5280" t="s">
        <v>39</v>
      </c>
      <c r="L5280">
        <v>4000</v>
      </c>
      <c r="M5280">
        <v>4000</v>
      </c>
      <c r="N5280">
        <v>0</v>
      </c>
      <c r="O5280" t="s">
        <v>2694</v>
      </c>
      <c r="P5280" t="s">
        <v>1642</v>
      </c>
      <c r="Q5280" t="s">
        <v>3378</v>
      </c>
      <c r="R5280" t="s">
        <v>758</v>
      </c>
      <c r="S5280" t="s">
        <v>5041</v>
      </c>
      <c r="T5280">
        <v>8</v>
      </c>
    </row>
    <row r="5281" spans="1:20" x14ac:dyDescent="0.3">
      <c r="A5281" t="s">
        <v>3984</v>
      </c>
      <c r="B5281" t="str">
        <f>_xlfn.CONCAT(쿼리1[[#This Row],[주문번호]], "-", 쿼리1[[#This Row],[공정명]])</f>
        <v>20241227-1116P0150-인쇄</v>
      </c>
      <c r="C5281">
        <v>2</v>
      </c>
      <c r="D5281" t="s">
        <v>328</v>
      </c>
      <c r="E5281" s="1">
        <v>45653</v>
      </c>
      <c r="F5281" s="1">
        <v>45659</v>
      </c>
      <c r="G5281" s="1"/>
      <c r="H5281" s="1">
        <v>45656</v>
      </c>
      <c r="I5281" s="1"/>
      <c r="J5281" t="s">
        <v>21</v>
      </c>
      <c r="K5281" t="s">
        <v>282</v>
      </c>
      <c r="L5281">
        <v>18000</v>
      </c>
      <c r="O5281" t="s">
        <v>3985</v>
      </c>
      <c r="P5281" t="s">
        <v>3986</v>
      </c>
      <c r="Q5281" t="s">
        <v>3987</v>
      </c>
      <c r="R5281" t="s">
        <v>2638</v>
      </c>
      <c r="S5281" t="s">
        <v>5041</v>
      </c>
      <c r="T5281">
        <v>105882</v>
      </c>
    </row>
    <row r="5282" spans="1:20" x14ac:dyDescent="0.3">
      <c r="A5282" t="s">
        <v>4587</v>
      </c>
      <c r="B5282" t="str">
        <f>_xlfn.CONCAT(쿼리1[[#This Row],[주문번호]], "-", 쿼리1[[#This Row],[공정명]])</f>
        <v>20240925-1120P0066-인쇄</v>
      </c>
      <c r="C5282">
        <v>2</v>
      </c>
      <c r="D5282" t="s">
        <v>328</v>
      </c>
      <c r="E5282" s="1">
        <v>45560</v>
      </c>
      <c r="F5282" s="1">
        <v>45566</v>
      </c>
      <c r="G5282" s="1">
        <v>45569</v>
      </c>
      <c r="H5282" s="1">
        <v>45656</v>
      </c>
      <c r="I5282" s="1">
        <v>45579</v>
      </c>
      <c r="J5282" t="s">
        <v>31</v>
      </c>
      <c r="K5282" t="s">
        <v>32</v>
      </c>
      <c r="L5282">
        <v>6000</v>
      </c>
      <c r="M5282">
        <v>6000</v>
      </c>
      <c r="N5282">
        <v>3</v>
      </c>
      <c r="O5282" t="s">
        <v>91</v>
      </c>
      <c r="P5282" t="s">
        <v>4588</v>
      </c>
      <c r="Q5282" t="s">
        <v>4589</v>
      </c>
      <c r="R5282" t="s">
        <v>4590</v>
      </c>
      <c r="S5282" t="s">
        <v>5041</v>
      </c>
      <c r="T5282">
        <v>17142</v>
      </c>
    </row>
    <row r="5283" spans="1:20" x14ac:dyDescent="0.3">
      <c r="A5283" t="s">
        <v>2102</v>
      </c>
      <c r="B5283" t="str">
        <f>_xlfn.CONCAT(쿼리1[[#This Row],[주문번호]], "-", 쿼리1[[#This Row],[공정명]])</f>
        <v>20241015-1418P0052-인쇄</v>
      </c>
      <c r="C5283">
        <v>2</v>
      </c>
      <c r="D5283" t="s">
        <v>328</v>
      </c>
      <c r="E5283" s="1">
        <v>45580</v>
      </c>
      <c r="F5283" s="1">
        <v>45586</v>
      </c>
      <c r="G5283" s="1">
        <v>45590</v>
      </c>
      <c r="H5283" s="1">
        <v>45656</v>
      </c>
      <c r="I5283" s="1">
        <v>45602</v>
      </c>
      <c r="J5283" t="s">
        <v>31</v>
      </c>
      <c r="K5283" t="s">
        <v>32</v>
      </c>
      <c r="L5283">
        <v>6000</v>
      </c>
      <c r="M5283">
        <v>6000</v>
      </c>
      <c r="N5283">
        <v>4</v>
      </c>
      <c r="O5283" t="s">
        <v>698</v>
      </c>
      <c r="P5283" t="s">
        <v>1943</v>
      </c>
      <c r="Q5283" t="s">
        <v>2103</v>
      </c>
      <c r="R5283" t="s">
        <v>696</v>
      </c>
      <c r="S5283" t="s">
        <v>5041</v>
      </c>
      <c r="T5283">
        <v>26086</v>
      </c>
    </row>
    <row r="5284" spans="1:20" x14ac:dyDescent="0.3">
      <c r="A5284" t="s">
        <v>2406</v>
      </c>
      <c r="B5284" t="str">
        <f>_xlfn.CONCAT(쿼리1[[#This Row],[주문번호]], "-", 쿼리1[[#This Row],[공정명]])</f>
        <v>20241218-1419P0330-인쇄</v>
      </c>
      <c r="C5284">
        <v>2</v>
      </c>
      <c r="D5284" t="s">
        <v>328</v>
      </c>
      <c r="E5284" s="1">
        <v>45644</v>
      </c>
      <c r="F5284" s="1">
        <v>45650</v>
      </c>
      <c r="G5284" s="1">
        <v>45652</v>
      </c>
      <c r="H5284" s="1">
        <v>45656</v>
      </c>
      <c r="I5284" s="1">
        <v>45652</v>
      </c>
      <c r="J5284" t="s">
        <v>31</v>
      </c>
      <c r="K5284" t="s">
        <v>32</v>
      </c>
      <c r="L5284">
        <v>6000</v>
      </c>
      <c r="M5284">
        <v>6000</v>
      </c>
      <c r="N5284">
        <v>2</v>
      </c>
      <c r="O5284" t="s">
        <v>91</v>
      </c>
      <c r="P5284" t="s">
        <v>2407</v>
      </c>
      <c r="Q5284" t="s">
        <v>2408</v>
      </c>
      <c r="R5284" t="s">
        <v>2084</v>
      </c>
      <c r="S5284" t="s">
        <v>5041</v>
      </c>
      <c r="T5284">
        <v>13333</v>
      </c>
    </row>
    <row r="5285" spans="1:20" x14ac:dyDescent="0.3">
      <c r="A5285" t="s">
        <v>2102</v>
      </c>
      <c r="B5285" t="str">
        <f>_xlfn.CONCAT(쿼리1[[#This Row],[주문번호]], "-", 쿼리1[[#This Row],[공정명]])</f>
        <v>20241015-1418P0052-합지</v>
      </c>
      <c r="C5285">
        <v>3</v>
      </c>
      <c r="D5285" t="s">
        <v>60</v>
      </c>
      <c r="E5285" s="1">
        <v>45580</v>
      </c>
      <c r="F5285" s="1">
        <v>45589</v>
      </c>
      <c r="G5285" s="1">
        <v>45597</v>
      </c>
      <c r="H5285" s="1">
        <v>45656</v>
      </c>
      <c r="I5285" s="1">
        <v>45602</v>
      </c>
      <c r="J5285" t="s">
        <v>31</v>
      </c>
      <c r="K5285" t="s">
        <v>32</v>
      </c>
      <c r="L5285">
        <v>6000</v>
      </c>
      <c r="M5285">
        <v>6000</v>
      </c>
      <c r="N5285">
        <v>8</v>
      </c>
      <c r="O5285" t="s">
        <v>698</v>
      </c>
      <c r="P5285" t="s">
        <v>1943</v>
      </c>
      <c r="Q5285" t="s">
        <v>2103</v>
      </c>
      <c r="R5285" t="s">
        <v>696</v>
      </c>
      <c r="S5285" t="s">
        <v>5068</v>
      </c>
      <c r="T5285">
        <v>26086</v>
      </c>
    </row>
    <row r="5286" spans="1:20" x14ac:dyDescent="0.3">
      <c r="A5286" t="s">
        <v>121</v>
      </c>
      <c r="B5286" t="str">
        <f>_xlfn.CONCAT(쿼리1[[#This Row],[주문번호]], "-", 쿼리1[[#This Row],[공정명]])</f>
        <v>20241014-1000163732-합지</v>
      </c>
      <c r="C5286">
        <v>1</v>
      </c>
      <c r="D5286" t="s">
        <v>60</v>
      </c>
      <c r="E5286" s="1">
        <v>45579</v>
      </c>
      <c r="F5286" s="1">
        <v>45588</v>
      </c>
      <c r="G5286" s="1">
        <v>45583</v>
      </c>
      <c r="H5286" s="1">
        <v>45656</v>
      </c>
      <c r="I5286" s="1">
        <v>45591</v>
      </c>
      <c r="J5286" t="s">
        <v>31</v>
      </c>
      <c r="K5286" t="s">
        <v>39</v>
      </c>
      <c r="L5286">
        <v>6000</v>
      </c>
      <c r="M5286">
        <v>6000</v>
      </c>
      <c r="N5286">
        <v>-5</v>
      </c>
      <c r="O5286" t="s">
        <v>91</v>
      </c>
      <c r="P5286" t="s">
        <v>122</v>
      </c>
      <c r="Q5286" t="s">
        <v>123</v>
      </c>
      <c r="R5286" t="s">
        <v>26</v>
      </c>
      <c r="S5286" t="s">
        <v>5068</v>
      </c>
      <c r="T5286">
        <v>17142</v>
      </c>
    </row>
    <row r="5287" spans="1:20" x14ac:dyDescent="0.3">
      <c r="A5287" t="s">
        <v>126</v>
      </c>
      <c r="B5287" t="str">
        <f>_xlfn.CONCAT(쿼리1[[#This Row],[주문번호]], "-", 쿼리1[[#This Row],[공정명]])</f>
        <v>20241018-1000165165-합지</v>
      </c>
      <c r="C5287">
        <v>1</v>
      </c>
      <c r="D5287" t="s">
        <v>60</v>
      </c>
      <c r="E5287" s="1">
        <v>45583</v>
      </c>
      <c r="F5287" s="1">
        <v>45590</v>
      </c>
      <c r="G5287" s="1">
        <v>45587</v>
      </c>
      <c r="H5287" s="1">
        <v>45656</v>
      </c>
      <c r="I5287" s="1">
        <v>45597</v>
      </c>
      <c r="J5287" t="s">
        <v>31</v>
      </c>
      <c r="K5287" t="s">
        <v>39</v>
      </c>
      <c r="L5287">
        <v>12000</v>
      </c>
      <c r="M5287">
        <v>12000</v>
      </c>
      <c r="N5287">
        <v>-3</v>
      </c>
      <c r="O5287" t="s">
        <v>102</v>
      </c>
      <c r="P5287" t="s">
        <v>110</v>
      </c>
      <c r="Q5287" t="s">
        <v>111</v>
      </c>
      <c r="R5287" t="s">
        <v>26</v>
      </c>
      <c r="S5287" t="s">
        <v>5068</v>
      </c>
      <c r="T5287">
        <v>40000</v>
      </c>
    </row>
    <row r="5288" spans="1:20" x14ac:dyDescent="0.3">
      <c r="A5288" t="s">
        <v>100</v>
      </c>
      <c r="B5288" t="str">
        <f>_xlfn.CONCAT(쿼리1[[#This Row],[주문번호]], "-", 쿼리1[[#This Row],[공정명]])</f>
        <v>20240923-1117P0197-합지</v>
      </c>
      <c r="C5288">
        <v>3</v>
      </c>
      <c r="D5288" t="s">
        <v>60</v>
      </c>
      <c r="E5288" s="1">
        <v>45558</v>
      </c>
      <c r="F5288" s="1">
        <v>45567</v>
      </c>
      <c r="G5288" s="1">
        <v>45569</v>
      </c>
      <c r="H5288" s="1">
        <v>45656</v>
      </c>
      <c r="I5288" s="1">
        <v>45572</v>
      </c>
      <c r="J5288" t="s">
        <v>31</v>
      </c>
      <c r="K5288" t="s">
        <v>32</v>
      </c>
      <c r="L5288">
        <v>6000</v>
      </c>
      <c r="M5288">
        <v>6000</v>
      </c>
      <c r="N5288">
        <v>2</v>
      </c>
      <c r="O5288" t="s">
        <v>102</v>
      </c>
      <c r="P5288" t="s">
        <v>103</v>
      </c>
      <c r="Q5288" t="s">
        <v>104</v>
      </c>
      <c r="R5288" t="s">
        <v>26</v>
      </c>
      <c r="S5288" t="s">
        <v>5068</v>
      </c>
      <c r="T5288">
        <v>22222</v>
      </c>
    </row>
    <row r="5289" spans="1:20" x14ac:dyDescent="0.3">
      <c r="A5289" t="s">
        <v>982</v>
      </c>
      <c r="B5289" t="str">
        <f>_xlfn.CONCAT(쿼리1[[#This Row],[주문번호]], "-", 쿼리1[[#This Row],[공정명]])</f>
        <v>20241206-1000163732-합지</v>
      </c>
      <c r="C5289">
        <v>1</v>
      </c>
      <c r="D5289" t="s">
        <v>60</v>
      </c>
      <c r="E5289" s="1">
        <v>45632</v>
      </c>
      <c r="F5289" s="1">
        <v>45642</v>
      </c>
      <c r="G5289" s="1">
        <v>45636</v>
      </c>
      <c r="H5289" s="1">
        <v>45656</v>
      </c>
      <c r="I5289" s="1">
        <v>45644</v>
      </c>
      <c r="J5289" t="s">
        <v>31</v>
      </c>
      <c r="K5289" t="s">
        <v>39</v>
      </c>
      <c r="L5289">
        <v>6000</v>
      </c>
      <c r="M5289">
        <v>6000</v>
      </c>
      <c r="N5289">
        <v>-6</v>
      </c>
      <c r="O5289" t="s">
        <v>91</v>
      </c>
      <c r="P5289" t="s">
        <v>122</v>
      </c>
      <c r="Q5289" t="s">
        <v>123</v>
      </c>
      <c r="R5289" t="s">
        <v>26</v>
      </c>
      <c r="S5289" t="s">
        <v>5068</v>
      </c>
      <c r="T5289">
        <v>17142</v>
      </c>
    </row>
    <row r="5290" spans="1:20" x14ac:dyDescent="0.3">
      <c r="A5290" t="s">
        <v>3520</v>
      </c>
      <c r="B5290" t="str">
        <f>_xlfn.CONCAT(쿼리1[[#This Row],[주문번호]], "-", 쿼리1[[#This Row],[공정명]])</f>
        <v>20240906-1000169006-합지</v>
      </c>
      <c r="C5290">
        <v>3</v>
      </c>
      <c r="D5290" t="s">
        <v>60</v>
      </c>
      <c r="E5290" s="1">
        <v>45541</v>
      </c>
      <c r="F5290" s="1">
        <v>45552</v>
      </c>
      <c r="G5290" s="1">
        <v>45549</v>
      </c>
      <c r="H5290" s="1">
        <v>45656</v>
      </c>
      <c r="I5290" s="1">
        <v>45575</v>
      </c>
      <c r="J5290" t="s">
        <v>31</v>
      </c>
      <c r="K5290" t="s">
        <v>39</v>
      </c>
      <c r="L5290">
        <v>3000</v>
      </c>
      <c r="M5290">
        <v>3000</v>
      </c>
      <c r="N5290">
        <v>-3</v>
      </c>
      <c r="O5290" t="s">
        <v>859</v>
      </c>
      <c r="P5290" t="s">
        <v>2622</v>
      </c>
      <c r="Q5290" t="s">
        <v>3521</v>
      </c>
      <c r="R5290" t="s">
        <v>84</v>
      </c>
      <c r="S5290" t="s">
        <v>5068</v>
      </c>
      <c r="T5290">
        <v>15789</v>
      </c>
    </row>
    <row r="5291" spans="1:20" x14ac:dyDescent="0.3">
      <c r="A5291" t="s">
        <v>5069</v>
      </c>
      <c r="B5291" t="str">
        <f>_xlfn.CONCAT(쿼리1[[#This Row],[주문번호]], "-", 쿼리1[[#This Row],[공정명]])</f>
        <v>20240919-1000160522-합지</v>
      </c>
      <c r="C5291">
        <v>3</v>
      </c>
      <c r="D5291" t="s">
        <v>60</v>
      </c>
      <c r="E5291" s="1">
        <v>45554</v>
      </c>
      <c r="F5291" s="1">
        <v>45565</v>
      </c>
      <c r="G5291" s="1">
        <v>45562</v>
      </c>
      <c r="H5291" s="1">
        <v>45656</v>
      </c>
      <c r="I5291" s="1">
        <v>45565</v>
      </c>
      <c r="J5291" t="s">
        <v>31</v>
      </c>
      <c r="K5291" t="s">
        <v>39</v>
      </c>
      <c r="L5291">
        <v>12000</v>
      </c>
      <c r="M5291">
        <v>11750</v>
      </c>
      <c r="N5291">
        <v>-3</v>
      </c>
      <c r="O5291" t="s">
        <v>180</v>
      </c>
      <c r="P5291" t="s">
        <v>2950</v>
      </c>
      <c r="Q5291" t="s">
        <v>3825</v>
      </c>
      <c r="R5291" t="s">
        <v>2084</v>
      </c>
      <c r="S5291" t="s">
        <v>5068</v>
      </c>
      <c r="T5291">
        <v>48</v>
      </c>
    </row>
    <row r="5292" spans="1:20" x14ac:dyDescent="0.3">
      <c r="A5292" t="s">
        <v>2292</v>
      </c>
      <c r="B5292" t="str">
        <f>_xlfn.CONCAT(쿼리1[[#This Row],[주문번호]], "-", 쿼리1[[#This Row],[공정명]])</f>
        <v>20241108-1000152567-합지</v>
      </c>
      <c r="C5292">
        <v>3</v>
      </c>
      <c r="D5292" t="s">
        <v>60</v>
      </c>
      <c r="E5292" s="1">
        <v>45604</v>
      </c>
      <c r="F5292" s="1">
        <v>45615</v>
      </c>
      <c r="G5292" s="1">
        <v>45621</v>
      </c>
      <c r="H5292" s="1">
        <v>45656</v>
      </c>
      <c r="I5292" s="1">
        <v>45625</v>
      </c>
      <c r="J5292" t="s">
        <v>31</v>
      </c>
      <c r="K5292" t="s">
        <v>32</v>
      </c>
      <c r="L5292">
        <v>6000</v>
      </c>
      <c r="M5292">
        <v>5900</v>
      </c>
      <c r="N5292">
        <v>6</v>
      </c>
      <c r="O5292" t="s">
        <v>2293</v>
      </c>
      <c r="P5292" t="s">
        <v>2294</v>
      </c>
      <c r="Q5292" t="s">
        <v>2295</v>
      </c>
      <c r="R5292" t="s">
        <v>2291</v>
      </c>
      <c r="S5292" t="s">
        <v>1967</v>
      </c>
      <c r="T5292">
        <v>14285</v>
      </c>
    </row>
    <row r="5293" spans="1:20" x14ac:dyDescent="0.3">
      <c r="A5293" t="s">
        <v>2292</v>
      </c>
      <c r="B5293" t="str">
        <f>_xlfn.CONCAT(쿼리1[[#This Row],[주문번호]], "-", 쿼리1[[#This Row],[공정명]])</f>
        <v>20241108-1000152567-합지</v>
      </c>
      <c r="C5293">
        <v>3</v>
      </c>
      <c r="D5293" t="s">
        <v>60</v>
      </c>
      <c r="E5293" s="1">
        <v>45604</v>
      </c>
      <c r="F5293" s="1">
        <v>45615</v>
      </c>
      <c r="G5293" s="1">
        <v>45621</v>
      </c>
      <c r="H5293" s="1">
        <v>45656</v>
      </c>
      <c r="I5293" s="1">
        <v>45625</v>
      </c>
      <c r="J5293" t="s">
        <v>31</v>
      </c>
      <c r="K5293" t="s">
        <v>32</v>
      </c>
      <c r="L5293">
        <v>6000</v>
      </c>
      <c r="M5293">
        <v>5900</v>
      </c>
      <c r="N5293">
        <v>6</v>
      </c>
      <c r="O5293" t="s">
        <v>2293</v>
      </c>
      <c r="P5293" t="s">
        <v>2294</v>
      </c>
      <c r="Q5293" t="s">
        <v>2295</v>
      </c>
      <c r="R5293" t="s">
        <v>2291</v>
      </c>
      <c r="S5293" t="s">
        <v>1967</v>
      </c>
      <c r="T5293">
        <v>14285</v>
      </c>
    </row>
    <row r="5294" spans="1:20" x14ac:dyDescent="0.3">
      <c r="A5294" t="s">
        <v>2292</v>
      </c>
      <c r="B5294" t="str">
        <f>_xlfn.CONCAT(쿼리1[[#This Row],[주문번호]], "-", 쿼리1[[#This Row],[공정명]])</f>
        <v>20241108-1000152567-합지</v>
      </c>
      <c r="C5294">
        <v>3</v>
      </c>
      <c r="D5294" t="s">
        <v>60</v>
      </c>
      <c r="E5294" s="1">
        <v>45604</v>
      </c>
      <c r="F5294" s="1">
        <v>45615</v>
      </c>
      <c r="G5294" s="1">
        <v>45621</v>
      </c>
      <c r="H5294" s="1">
        <v>45656</v>
      </c>
      <c r="I5294" s="1">
        <v>45625</v>
      </c>
      <c r="J5294" t="s">
        <v>31</v>
      </c>
      <c r="K5294" t="s">
        <v>32</v>
      </c>
      <c r="L5294">
        <v>6000</v>
      </c>
      <c r="M5294">
        <v>5900</v>
      </c>
      <c r="N5294">
        <v>6</v>
      </c>
      <c r="O5294" t="s">
        <v>2293</v>
      </c>
      <c r="P5294" t="s">
        <v>2294</v>
      </c>
      <c r="Q5294" t="s">
        <v>2295</v>
      </c>
      <c r="R5294" t="s">
        <v>2291</v>
      </c>
      <c r="S5294" t="s">
        <v>1967</v>
      </c>
      <c r="T5294">
        <v>14285</v>
      </c>
    </row>
    <row r="5295" spans="1:20" x14ac:dyDescent="0.3">
      <c r="A5295" t="s">
        <v>2292</v>
      </c>
      <c r="B5295" t="str">
        <f>_xlfn.CONCAT(쿼리1[[#This Row],[주문번호]], "-", 쿼리1[[#This Row],[공정명]])</f>
        <v>20241108-1000152567-합지</v>
      </c>
      <c r="C5295">
        <v>3</v>
      </c>
      <c r="D5295" t="s">
        <v>60</v>
      </c>
      <c r="E5295" s="1">
        <v>45604</v>
      </c>
      <c r="F5295" s="1">
        <v>45615</v>
      </c>
      <c r="G5295" s="1">
        <v>45621</v>
      </c>
      <c r="H5295" s="1">
        <v>45656</v>
      </c>
      <c r="I5295" s="1">
        <v>45625</v>
      </c>
      <c r="J5295" t="s">
        <v>31</v>
      </c>
      <c r="K5295" t="s">
        <v>32</v>
      </c>
      <c r="L5295">
        <v>6000</v>
      </c>
      <c r="M5295">
        <v>5900</v>
      </c>
      <c r="N5295">
        <v>6</v>
      </c>
      <c r="O5295" t="s">
        <v>2293</v>
      </c>
      <c r="P5295" t="s">
        <v>2294</v>
      </c>
      <c r="Q5295" t="s">
        <v>2295</v>
      </c>
      <c r="R5295" t="s">
        <v>2291</v>
      </c>
      <c r="S5295" t="s">
        <v>1967</v>
      </c>
      <c r="T5295">
        <v>14285</v>
      </c>
    </row>
    <row r="5296" spans="1:20" x14ac:dyDescent="0.3">
      <c r="A5296" t="s">
        <v>2292</v>
      </c>
      <c r="B5296" t="str">
        <f>_xlfn.CONCAT(쿼리1[[#This Row],[주문번호]], "-", 쿼리1[[#This Row],[공정명]])</f>
        <v>20241108-1000152567-합지</v>
      </c>
      <c r="C5296">
        <v>3</v>
      </c>
      <c r="D5296" t="s">
        <v>60</v>
      </c>
      <c r="E5296" s="1">
        <v>45604</v>
      </c>
      <c r="F5296" s="1">
        <v>45615</v>
      </c>
      <c r="G5296" s="1">
        <v>45621</v>
      </c>
      <c r="H5296" s="1">
        <v>45656</v>
      </c>
      <c r="I5296" s="1">
        <v>45625</v>
      </c>
      <c r="J5296" t="s">
        <v>31</v>
      </c>
      <c r="K5296" t="s">
        <v>32</v>
      </c>
      <c r="L5296">
        <v>6000</v>
      </c>
      <c r="M5296">
        <v>5900</v>
      </c>
      <c r="N5296">
        <v>6</v>
      </c>
      <c r="O5296" t="s">
        <v>2293</v>
      </c>
      <c r="P5296" t="s">
        <v>2294</v>
      </c>
      <c r="Q5296" t="s">
        <v>2295</v>
      </c>
      <c r="R5296" t="s">
        <v>2291</v>
      </c>
      <c r="S5296" t="s">
        <v>1967</v>
      </c>
      <c r="T5296">
        <v>14285</v>
      </c>
    </row>
    <row r="5297" spans="1:20" x14ac:dyDescent="0.3">
      <c r="A5297" t="s">
        <v>2292</v>
      </c>
      <c r="B5297" t="str">
        <f>_xlfn.CONCAT(쿼리1[[#This Row],[주문번호]], "-", 쿼리1[[#This Row],[공정명]])</f>
        <v>20241108-1000152567-합지</v>
      </c>
      <c r="C5297">
        <v>3</v>
      </c>
      <c r="D5297" t="s">
        <v>60</v>
      </c>
      <c r="E5297" s="1">
        <v>45604</v>
      </c>
      <c r="F5297" s="1">
        <v>45615</v>
      </c>
      <c r="G5297" s="1">
        <v>45621</v>
      </c>
      <c r="H5297" s="1">
        <v>45656</v>
      </c>
      <c r="I5297" s="1">
        <v>45625</v>
      </c>
      <c r="J5297" t="s">
        <v>31</v>
      </c>
      <c r="K5297" t="s">
        <v>32</v>
      </c>
      <c r="L5297">
        <v>6000</v>
      </c>
      <c r="M5297">
        <v>5900</v>
      </c>
      <c r="N5297">
        <v>6</v>
      </c>
      <c r="O5297" t="s">
        <v>2293</v>
      </c>
      <c r="P5297" t="s">
        <v>2294</v>
      </c>
      <c r="Q5297" t="s">
        <v>2295</v>
      </c>
      <c r="R5297" t="s">
        <v>2291</v>
      </c>
      <c r="S5297" t="s">
        <v>1967</v>
      </c>
      <c r="T5297">
        <v>14285</v>
      </c>
    </row>
    <row r="5298" spans="1:20" x14ac:dyDescent="0.3">
      <c r="A5298" t="s">
        <v>2292</v>
      </c>
      <c r="B5298" t="str">
        <f>_xlfn.CONCAT(쿼리1[[#This Row],[주문번호]], "-", 쿼리1[[#This Row],[공정명]])</f>
        <v>20241108-1000152567-합지</v>
      </c>
      <c r="C5298">
        <v>3</v>
      </c>
      <c r="D5298" t="s">
        <v>60</v>
      </c>
      <c r="E5298" s="1">
        <v>45604</v>
      </c>
      <c r="F5298" s="1">
        <v>45615</v>
      </c>
      <c r="G5298" s="1">
        <v>45621</v>
      </c>
      <c r="H5298" s="1">
        <v>45656</v>
      </c>
      <c r="I5298" s="1">
        <v>45625</v>
      </c>
      <c r="J5298" t="s">
        <v>31</v>
      </c>
      <c r="K5298" t="s">
        <v>32</v>
      </c>
      <c r="L5298">
        <v>6000</v>
      </c>
      <c r="M5298">
        <v>5900</v>
      </c>
      <c r="N5298">
        <v>6</v>
      </c>
      <c r="O5298" t="s">
        <v>2293</v>
      </c>
      <c r="P5298" t="s">
        <v>2294</v>
      </c>
      <c r="Q5298" t="s">
        <v>2295</v>
      </c>
      <c r="R5298" t="s">
        <v>2291</v>
      </c>
      <c r="S5298" t="s">
        <v>1967</v>
      </c>
      <c r="T5298">
        <v>14285</v>
      </c>
    </row>
    <row r="5299" spans="1:20" x14ac:dyDescent="0.3">
      <c r="A5299" t="s">
        <v>2289</v>
      </c>
      <c r="B5299" t="str">
        <f>_xlfn.CONCAT(쿼리1[[#This Row],[주문번호]], "-", 쿼리1[[#This Row],[공정명]])</f>
        <v>20241226-1000161385-합지</v>
      </c>
      <c r="C5299">
        <v>3</v>
      </c>
      <c r="D5299" t="s">
        <v>60</v>
      </c>
      <c r="E5299" s="1">
        <v>45652</v>
      </c>
      <c r="F5299" s="1">
        <v>45664</v>
      </c>
      <c r="G5299" s="1"/>
      <c r="H5299" s="1">
        <v>45656</v>
      </c>
      <c r="I5299" s="1"/>
      <c r="J5299" t="s">
        <v>21</v>
      </c>
      <c r="K5299" t="s">
        <v>282</v>
      </c>
      <c r="L5299">
        <v>6000</v>
      </c>
      <c r="O5299" t="s">
        <v>1969</v>
      </c>
      <c r="P5299" t="s">
        <v>2290</v>
      </c>
      <c r="Q5299" t="s">
        <v>42</v>
      </c>
      <c r="R5299" t="s">
        <v>2291</v>
      </c>
      <c r="S5299" t="s">
        <v>1967</v>
      </c>
      <c r="T5299">
        <v>34285</v>
      </c>
    </row>
    <row r="5300" spans="1:20" x14ac:dyDescent="0.3">
      <c r="A5300" t="s">
        <v>2289</v>
      </c>
      <c r="B5300" t="str">
        <f>_xlfn.CONCAT(쿼리1[[#This Row],[주문번호]], "-", 쿼리1[[#This Row],[공정명]])</f>
        <v>20241226-1000161385-합지</v>
      </c>
      <c r="C5300">
        <v>3</v>
      </c>
      <c r="D5300" t="s">
        <v>60</v>
      </c>
      <c r="E5300" s="1">
        <v>45652</v>
      </c>
      <c r="F5300" s="1">
        <v>45664</v>
      </c>
      <c r="G5300" s="1"/>
      <c r="H5300" s="1">
        <v>45656</v>
      </c>
      <c r="I5300" s="1"/>
      <c r="J5300" t="s">
        <v>21</v>
      </c>
      <c r="K5300" t="s">
        <v>282</v>
      </c>
      <c r="L5300">
        <v>6000</v>
      </c>
      <c r="O5300" t="s">
        <v>1969</v>
      </c>
      <c r="P5300" t="s">
        <v>2290</v>
      </c>
      <c r="Q5300" t="s">
        <v>42</v>
      </c>
      <c r="R5300" t="s">
        <v>2291</v>
      </c>
      <c r="S5300" t="s">
        <v>1967</v>
      </c>
      <c r="T5300">
        <v>34285</v>
      </c>
    </row>
    <row r="5301" spans="1:20" x14ac:dyDescent="0.3">
      <c r="A5301" t="s">
        <v>2289</v>
      </c>
      <c r="B5301" t="str">
        <f>_xlfn.CONCAT(쿼리1[[#This Row],[주문번호]], "-", 쿼리1[[#This Row],[공정명]])</f>
        <v>20241226-1000161385-분단</v>
      </c>
      <c r="C5301">
        <v>4</v>
      </c>
      <c r="D5301" t="s">
        <v>196</v>
      </c>
      <c r="E5301" s="1">
        <v>45652</v>
      </c>
      <c r="F5301" s="1">
        <v>45665</v>
      </c>
      <c r="G5301" s="1"/>
      <c r="H5301" s="1">
        <v>45656</v>
      </c>
      <c r="I5301" s="1"/>
      <c r="J5301" t="s">
        <v>21</v>
      </c>
      <c r="K5301" t="s">
        <v>282</v>
      </c>
      <c r="L5301">
        <v>6000</v>
      </c>
      <c r="O5301" t="s">
        <v>1969</v>
      </c>
      <c r="P5301" t="s">
        <v>2290</v>
      </c>
      <c r="Q5301" t="s">
        <v>42</v>
      </c>
      <c r="R5301" t="s">
        <v>2291</v>
      </c>
      <c r="S5301" t="s">
        <v>1967</v>
      </c>
      <c r="T5301">
        <v>34285</v>
      </c>
    </row>
    <row r="5302" spans="1:20" x14ac:dyDescent="0.3">
      <c r="A5302" t="s">
        <v>2292</v>
      </c>
      <c r="B5302" t="str">
        <f>_xlfn.CONCAT(쿼리1[[#This Row],[주문번호]], "-", 쿼리1[[#This Row],[공정명]])</f>
        <v>20241108-1000152567-분단</v>
      </c>
      <c r="C5302">
        <v>4</v>
      </c>
      <c r="D5302" t="s">
        <v>196</v>
      </c>
      <c r="E5302" s="1">
        <v>45604</v>
      </c>
      <c r="F5302" s="1">
        <v>45616</v>
      </c>
      <c r="G5302" s="1">
        <v>45621</v>
      </c>
      <c r="H5302" s="1">
        <v>45656</v>
      </c>
      <c r="I5302" s="1">
        <v>45625</v>
      </c>
      <c r="J5302" t="s">
        <v>31</v>
      </c>
      <c r="K5302" t="s">
        <v>32</v>
      </c>
      <c r="L5302">
        <v>6000</v>
      </c>
      <c r="M5302">
        <v>5900</v>
      </c>
      <c r="N5302">
        <v>5</v>
      </c>
      <c r="O5302" t="s">
        <v>2293</v>
      </c>
      <c r="P5302" t="s">
        <v>2294</v>
      </c>
      <c r="Q5302" t="s">
        <v>2295</v>
      </c>
      <c r="R5302" t="s">
        <v>2291</v>
      </c>
      <c r="S5302" t="s">
        <v>1967</v>
      </c>
      <c r="T5302">
        <v>14285</v>
      </c>
    </row>
    <row r="5303" spans="1:20" x14ac:dyDescent="0.3">
      <c r="A5303" t="s">
        <v>4420</v>
      </c>
      <c r="B5303" t="str">
        <f>_xlfn.CONCAT(쿼리1[[#This Row],[주문번호]], "-", 쿼리1[[#This Row],[공정명]])</f>
        <v>20241223-1000148478-합지</v>
      </c>
      <c r="C5303">
        <v>1</v>
      </c>
      <c r="D5303" t="s">
        <v>60</v>
      </c>
      <c r="E5303" s="1">
        <v>45649</v>
      </c>
      <c r="F5303" s="1">
        <v>45657</v>
      </c>
      <c r="G5303" s="1"/>
      <c r="H5303" s="1">
        <v>45656</v>
      </c>
      <c r="I5303" s="1"/>
      <c r="J5303" t="s">
        <v>21</v>
      </c>
      <c r="K5303" t="s">
        <v>282</v>
      </c>
      <c r="L5303">
        <v>6000</v>
      </c>
      <c r="O5303" t="s">
        <v>128</v>
      </c>
      <c r="P5303" t="s">
        <v>4421</v>
      </c>
      <c r="Q5303" t="s">
        <v>42</v>
      </c>
      <c r="R5303" t="s">
        <v>2291</v>
      </c>
      <c r="S5303" t="s">
        <v>1967</v>
      </c>
      <c r="T5303">
        <v>37500</v>
      </c>
    </row>
    <row r="5304" spans="1:20" x14ac:dyDescent="0.3">
      <c r="A5304" t="s">
        <v>2455</v>
      </c>
      <c r="B5304" t="str">
        <f>_xlfn.CONCAT(쿼리1[[#This Row],[주문번호]], "-", 쿼리1[[#This Row],[공정명]])</f>
        <v>20240924-1000145879-합지</v>
      </c>
      <c r="C5304">
        <v>1</v>
      </c>
      <c r="D5304" t="s">
        <v>60</v>
      </c>
      <c r="E5304" s="1">
        <v>45559</v>
      </c>
      <c r="F5304" s="1">
        <v>45569</v>
      </c>
      <c r="G5304" s="1">
        <v>45566</v>
      </c>
      <c r="H5304" s="1">
        <v>45656</v>
      </c>
      <c r="I5304" s="1">
        <v>45577</v>
      </c>
      <c r="J5304" t="s">
        <v>31</v>
      </c>
      <c r="K5304" t="s">
        <v>39</v>
      </c>
      <c r="L5304">
        <v>6000</v>
      </c>
      <c r="M5304">
        <v>6000</v>
      </c>
      <c r="N5304">
        <v>-3</v>
      </c>
      <c r="O5304" t="s">
        <v>1969</v>
      </c>
      <c r="P5304" t="s">
        <v>2456</v>
      </c>
      <c r="Q5304" t="s">
        <v>42</v>
      </c>
      <c r="R5304" t="s">
        <v>2291</v>
      </c>
      <c r="S5304" t="s">
        <v>1967</v>
      </c>
      <c r="T5304">
        <v>15000</v>
      </c>
    </row>
    <row r="5305" spans="1:20" x14ac:dyDescent="0.3">
      <c r="A5305" t="s">
        <v>2455</v>
      </c>
      <c r="B5305" t="str">
        <f>_xlfn.CONCAT(쿼리1[[#This Row],[주문번호]], "-", 쿼리1[[#This Row],[공정명]])</f>
        <v>20240924-1000145879-합지</v>
      </c>
      <c r="C5305">
        <v>1</v>
      </c>
      <c r="D5305" t="s">
        <v>60</v>
      </c>
      <c r="E5305" s="1">
        <v>45559</v>
      </c>
      <c r="F5305" s="1">
        <v>45569</v>
      </c>
      <c r="G5305" s="1">
        <v>45577</v>
      </c>
      <c r="H5305" s="1">
        <v>45656</v>
      </c>
      <c r="I5305" s="1">
        <v>45577</v>
      </c>
      <c r="J5305" t="s">
        <v>31</v>
      </c>
      <c r="K5305" t="s">
        <v>32</v>
      </c>
      <c r="L5305">
        <v>6000</v>
      </c>
      <c r="M5305">
        <v>6000</v>
      </c>
      <c r="N5305">
        <v>8</v>
      </c>
      <c r="O5305" t="s">
        <v>1969</v>
      </c>
      <c r="P5305" t="s">
        <v>2456</v>
      </c>
      <c r="Q5305" t="s">
        <v>42</v>
      </c>
      <c r="R5305" t="s">
        <v>2291</v>
      </c>
      <c r="S5305" t="s">
        <v>1967</v>
      </c>
      <c r="T5305">
        <v>15000</v>
      </c>
    </row>
    <row r="5306" spans="1:20" x14ac:dyDescent="0.3">
      <c r="A5306" t="s">
        <v>2455</v>
      </c>
      <c r="B5306" t="str">
        <f>_xlfn.CONCAT(쿼리1[[#This Row],[주문번호]], "-", 쿼리1[[#This Row],[공정명]])</f>
        <v>20240924-1000145879-합지</v>
      </c>
      <c r="C5306">
        <v>1</v>
      </c>
      <c r="D5306" t="s">
        <v>60</v>
      </c>
      <c r="E5306" s="1">
        <v>45559</v>
      </c>
      <c r="F5306" s="1">
        <v>45569</v>
      </c>
      <c r="G5306" s="1">
        <v>45566</v>
      </c>
      <c r="H5306" s="1">
        <v>45656</v>
      </c>
      <c r="I5306" s="1">
        <v>45577</v>
      </c>
      <c r="J5306" t="s">
        <v>31</v>
      </c>
      <c r="K5306" t="s">
        <v>39</v>
      </c>
      <c r="L5306">
        <v>6000</v>
      </c>
      <c r="M5306">
        <v>6000</v>
      </c>
      <c r="N5306">
        <v>-3</v>
      </c>
      <c r="O5306" t="s">
        <v>1969</v>
      </c>
      <c r="P5306" t="s">
        <v>2456</v>
      </c>
      <c r="Q5306" t="s">
        <v>42</v>
      </c>
      <c r="R5306" t="s">
        <v>2291</v>
      </c>
      <c r="S5306" t="s">
        <v>1967</v>
      </c>
      <c r="T5306">
        <v>15000</v>
      </c>
    </row>
    <row r="5307" spans="1:20" x14ac:dyDescent="0.3">
      <c r="A5307" t="s">
        <v>2455</v>
      </c>
      <c r="B5307" t="str">
        <f>_xlfn.CONCAT(쿼리1[[#This Row],[주문번호]], "-", 쿼리1[[#This Row],[공정명]])</f>
        <v>20240924-1000145879-합지</v>
      </c>
      <c r="C5307">
        <v>1</v>
      </c>
      <c r="D5307" t="s">
        <v>60</v>
      </c>
      <c r="E5307" s="1">
        <v>45559</v>
      </c>
      <c r="F5307" s="1">
        <v>45569</v>
      </c>
      <c r="G5307" s="1">
        <v>45577</v>
      </c>
      <c r="H5307" s="1">
        <v>45656</v>
      </c>
      <c r="I5307" s="1">
        <v>45577</v>
      </c>
      <c r="J5307" t="s">
        <v>31</v>
      </c>
      <c r="K5307" t="s">
        <v>32</v>
      </c>
      <c r="L5307">
        <v>6000</v>
      </c>
      <c r="M5307">
        <v>6000</v>
      </c>
      <c r="N5307">
        <v>8</v>
      </c>
      <c r="O5307" t="s">
        <v>1969</v>
      </c>
      <c r="P5307" t="s">
        <v>2456</v>
      </c>
      <c r="Q5307" t="s">
        <v>42</v>
      </c>
      <c r="R5307" t="s">
        <v>2291</v>
      </c>
      <c r="S5307" t="s">
        <v>1967</v>
      </c>
      <c r="T5307">
        <v>15000</v>
      </c>
    </row>
    <row r="5308" spans="1:20" x14ac:dyDescent="0.3">
      <c r="A5308" t="s">
        <v>2455</v>
      </c>
      <c r="B5308" t="str">
        <f>_xlfn.CONCAT(쿼리1[[#This Row],[주문번호]], "-", 쿼리1[[#This Row],[공정명]])</f>
        <v>20240924-1000145879-분단</v>
      </c>
      <c r="C5308">
        <v>2</v>
      </c>
      <c r="D5308" t="s">
        <v>196</v>
      </c>
      <c r="E5308" s="1">
        <v>45559</v>
      </c>
      <c r="F5308" s="1">
        <v>45572</v>
      </c>
      <c r="G5308" s="1"/>
      <c r="H5308" s="1">
        <v>45656</v>
      </c>
      <c r="I5308" s="1">
        <v>45577</v>
      </c>
      <c r="J5308" t="s">
        <v>31</v>
      </c>
      <c r="K5308" t="s">
        <v>22</v>
      </c>
      <c r="L5308">
        <v>6000</v>
      </c>
      <c r="O5308" t="s">
        <v>1969</v>
      </c>
      <c r="P5308" t="s">
        <v>2456</v>
      </c>
      <c r="Q5308" t="s">
        <v>42</v>
      </c>
      <c r="R5308" t="s">
        <v>2291</v>
      </c>
      <c r="S5308" t="s">
        <v>1967</v>
      </c>
      <c r="T5308">
        <v>15000</v>
      </c>
    </row>
    <row r="5309" spans="1:20" x14ac:dyDescent="0.3">
      <c r="A5309" t="s">
        <v>4422</v>
      </c>
      <c r="B5309" t="str">
        <f>_xlfn.CONCAT(쿼리1[[#This Row],[주문번호]], "-", 쿼리1[[#This Row],[공정명]])</f>
        <v>20240911-1000148478-합지</v>
      </c>
      <c r="C5309">
        <v>1</v>
      </c>
      <c r="D5309" t="s">
        <v>60</v>
      </c>
      <c r="E5309" s="1">
        <v>45546</v>
      </c>
      <c r="F5309" s="1">
        <v>45554</v>
      </c>
      <c r="G5309" s="1">
        <v>45558</v>
      </c>
      <c r="H5309" s="1">
        <v>45656</v>
      </c>
      <c r="I5309" s="1">
        <v>45575</v>
      </c>
      <c r="J5309" t="s">
        <v>31</v>
      </c>
      <c r="K5309" t="s">
        <v>32</v>
      </c>
      <c r="L5309">
        <v>6000</v>
      </c>
      <c r="M5309">
        <v>6000</v>
      </c>
      <c r="N5309">
        <v>4</v>
      </c>
      <c r="O5309" t="s">
        <v>128</v>
      </c>
      <c r="P5309" t="s">
        <v>4421</v>
      </c>
      <c r="Q5309" t="s">
        <v>42</v>
      </c>
      <c r="R5309" t="s">
        <v>2291</v>
      </c>
      <c r="S5309" t="s">
        <v>1967</v>
      </c>
      <c r="T5309">
        <v>37500</v>
      </c>
    </row>
    <row r="5310" spans="1:20" x14ac:dyDescent="0.3">
      <c r="A5310" t="s">
        <v>4577</v>
      </c>
      <c r="B5310" t="str">
        <f>_xlfn.CONCAT(쿼리1[[#This Row],[주문번호]], "-", 쿼리1[[#This Row],[공정명]])</f>
        <v>20241126-1000165668-합지</v>
      </c>
      <c r="C5310">
        <v>2</v>
      </c>
      <c r="D5310" t="s">
        <v>60</v>
      </c>
      <c r="E5310" s="1">
        <v>45622</v>
      </c>
      <c r="F5310" s="1">
        <v>45631</v>
      </c>
      <c r="G5310" s="1">
        <v>45632</v>
      </c>
      <c r="H5310" s="1">
        <v>45656</v>
      </c>
      <c r="I5310" s="1">
        <v>45636</v>
      </c>
      <c r="J5310" t="s">
        <v>31</v>
      </c>
      <c r="K5310" t="s">
        <v>32</v>
      </c>
      <c r="L5310">
        <v>8000</v>
      </c>
      <c r="M5310">
        <v>7710</v>
      </c>
      <c r="N5310">
        <v>1</v>
      </c>
      <c r="O5310" t="s">
        <v>2694</v>
      </c>
      <c r="P5310" t="s">
        <v>2695</v>
      </c>
      <c r="Q5310" t="s">
        <v>2696</v>
      </c>
      <c r="R5310" t="s">
        <v>2084</v>
      </c>
      <c r="S5310" t="s">
        <v>3709</v>
      </c>
      <c r="T5310">
        <v>24</v>
      </c>
    </row>
    <row r="5311" spans="1:20" x14ac:dyDescent="0.3">
      <c r="A5311" t="s">
        <v>4578</v>
      </c>
      <c r="B5311" t="str">
        <f>_xlfn.CONCAT(쿼리1[[#This Row],[주문번호]], "-", 쿼리1[[#This Row],[공정명]])</f>
        <v>20241107-1418P0016-합지</v>
      </c>
      <c r="C5311">
        <v>3</v>
      </c>
      <c r="D5311" t="s">
        <v>60</v>
      </c>
      <c r="E5311" s="1">
        <v>45603</v>
      </c>
      <c r="F5311" s="1">
        <v>45611</v>
      </c>
      <c r="G5311" s="1">
        <v>45614</v>
      </c>
      <c r="H5311" s="1">
        <v>45656</v>
      </c>
      <c r="I5311" s="1">
        <v>45617</v>
      </c>
      <c r="J5311" t="s">
        <v>31</v>
      </c>
      <c r="K5311" t="s">
        <v>32</v>
      </c>
      <c r="L5311">
        <v>6000</v>
      </c>
      <c r="M5311">
        <v>6000</v>
      </c>
      <c r="N5311">
        <v>3</v>
      </c>
      <c r="O5311" t="s">
        <v>180</v>
      </c>
      <c r="P5311" t="s">
        <v>2698</v>
      </c>
      <c r="Q5311" t="s">
        <v>2699</v>
      </c>
      <c r="R5311" t="s">
        <v>2084</v>
      </c>
      <c r="S5311" t="s">
        <v>3709</v>
      </c>
      <c r="T5311">
        <v>18</v>
      </c>
    </row>
    <row r="5312" spans="1:20" x14ac:dyDescent="0.3">
      <c r="A5312" t="s">
        <v>4579</v>
      </c>
      <c r="B5312" t="str">
        <f>_xlfn.CONCAT(쿼리1[[#This Row],[주문번호]], "-", 쿼리1[[#This Row],[공정명]])</f>
        <v>20241101-1000160573-합지</v>
      </c>
      <c r="C5312">
        <v>3</v>
      </c>
      <c r="D5312" t="s">
        <v>60</v>
      </c>
      <c r="E5312" s="1">
        <v>45597</v>
      </c>
      <c r="F5312" s="1">
        <v>45607</v>
      </c>
      <c r="G5312" s="1">
        <v>45608</v>
      </c>
      <c r="H5312" s="1">
        <v>45656</v>
      </c>
      <c r="I5312" s="1">
        <v>45610</v>
      </c>
      <c r="J5312" t="s">
        <v>31</v>
      </c>
      <c r="K5312" t="s">
        <v>32</v>
      </c>
      <c r="L5312">
        <v>6000</v>
      </c>
      <c r="M5312">
        <v>6000</v>
      </c>
      <c r="N5312">
        <v>1</v>
      </c>
      <c r="O5312" t="s">
        <v>559</v>
      </c>
      <c r="P5312" t="s">
        <v>2704</v>
      </c>
      <c r="Q5312" t="s">
        <v>2705</v>
      </c>
      <c r="R5312" t="s">
        <v>2706</v>
      </c>
      <c r="S5312" t="s">
        <v>3709</v>
      </c>
      <c r="T5312">
        <v>24</v>
      </c>
    </row>
    <row r="5313" spans="1:20" x14ac:dyDescent="0.3">
      <c r="A5313" t="s">
        <v>4580</v>
      </c>
      <c r="B5313" t="str">
        <f>_xlfn.CONCAT(쿼리1[[#This Row],[주문번호]], "-", 쿼리1[[#This Row],[공정명]])</f>
        <v>20241112-1000160573-합지</v>
      </c>
      <c r="C5313">
        <v>3</v>
      </c>
      <c r="D5313" t="s">
        <v>60</v>
      </c>
      <c r="E5313" s="1">
        <v>45608</v>
      </c>
      <c r="F5313" s="1">
        <v>45617</v>
      </c>
      <c r="G5313" s="1">
        <v>45618</v>
      </c>
      <c r="H5313" s="1">
        <v>45656</v>
      </c>
      <c r="I5313" s="1">
        <v>45622</v>
      </c>
      <c r="J5313" t="s">
        <v>31</v>
      </c>
      <c r="K5313" t="s">
        <v>32</v>
      </c>
      <c r="L5313">
        <v>6000</v>
      </c>
      <c r="M5313">
        <v>6000</v>
      </c>
      <c r="N5313">
        <v>1</v>
      </c>
      <c r="O5313" t="s">
        <v>559</v>
      </c>
      <c r="P5313" t="s">
        <v>2704</v>
      </c>
      <c r="Q5313" t="s">
        <v>2705</v>
      </c>
      <c r="R5313" t="s">
        <v>2706</v>
      </c>
      <c r="S5313" t="s">
        <v>3709</v>
      </c>
      <c r="T5313">
        <v>24</v>
      </c>
    </row>
    <row r="5314" spans="1:20" x14ac:dyDescent="0.3">
      <c r="A5314" t="s">
        <v>4581</v>
      </c>
      <c r="B5314" t="str">
        <f>_xlfn.CONCAT(쿼리1[[#This Row],[주문번호]], "-", 쿼리1[[#This Row],[공정명]])</f>
        <v>20241125-1000160573-합지</v>
      </c>
      <c r="C5314">
        <v>3</v>
      </c>
      <c r="D5314" t="s">
        <v>60</v>
      </c>
      <c r="E5314" s="1">
        <v>45621</v>
      </c>
      <c r="F5314" s="1">
        <v>45630</v>
      </c>
      <c r="G5314" s="1">
        <v>45632</v>
      </c>
      <c r="H5314" s="1">
        <v>45656</v>
      </c>
      <c r="I5314" s="1">
        <v>45636</v>
      </c>
      <c r="J5314" t="s">
        <v>31</v>
      </c>
      <c r="K5314" t="s">
        <v>32</v>
      </c>
      <c r="L5314">
        <v>6000</v>
      </c>
      <c r="M5314">
        <v>6000</v>
      </c>
      <c r="N5314">
        <v>2</v>
      </c>
      <c r="O5314" t="s">
        <v>559</v>
      </c>
      <c r="P5314" t="s">
        <v>2704</v>
      </c>
      <c r="Q5314" t="s">
        <v>2705</v>
      </c>
      <c r="R5314" t="s">
        <v>2706</v>
      </c>
      <c r="S5314" t="s">
        <v>3709</v>
      </c>
      <c r="T5314">
        <v>24</v>
      </c>
    </row>
    <row r="5315" spans="1:20" x14ac:dyDescent="0.3">
      <c r="A5315" t="s">
        <v>4622</v>
      </c>
      <c r="B5315" t="str">
        <f>_xlfn.CONCAT(쿼리1[[#This Row],[주문번호]], "-", 쿼리1[[#This Row],[공정명]])</f>
        <v>20241227-1000160573-합지</v>
      </c>
      <c r="C5315">
        <v>3</v>
      </c>
      <c r="D5315" t="s">
        <v>60</v>
      </c>
      <c r="E5315" s="1">
        <v>45653</v>
      </c>
      <c r="F5315" s="1">
        <v>45664</v>
      </c>
      <c r="G5315" s="1"/>
      <c r="H5315" s="1">
        <v>45656</v>
      </c>
      <c r="I5315" s="1"/>
      <c r="J5315" t="s">
        <v>21</v>
      </c>
      <c r="K5315" t="s">
        <v>282</v>
      </c>
      <c r="L5315">
        <v>6000</v>
      </c>
      <c r="O5315" t="s">
        <v>559</v>
      </c>
      <c r="P5315" t="s">
        <v>2704</v>
      </c>
      <c r="Q5315" t="s">
        <v>2705</v>
      </c>
      <c r="R5315" t="s">
        <v>2706</v>
      </c>
      <c r="S5315" t="s">
        <v>3709</v>
      </c>
      <c r="T5315">
        <v>24</v>
      </c>
    </row>
    <row r="5316" spans="1:20" x14ac:dyDescent="0.3">
      <c r="A5316" t="s">
        <v>4624</v>
      </c>
      <c r="B5316" t="str">
        <f>_xlfn.CONCAT(쿼리1[[#This Row],[주문번호]], "-", 쿼리1[[#This Row],[공정명]])</f>
        <v>20241216-1000160573-합지</v>
      </c>
      <c r="C5316">
        <v>3</v>
      </c>
      <c r="D5316" t="s">
        <v>60</v>
      </c>
      <c r="E5316" s="1">
        <v>45642</v>
      </c>
      <c r="F5316" s="1">
        <v>45651</v>
      </c>
      <c r="G5316" s="1">
        <v>45646</v>
      </c>
      <c r="H5316" s="1">
        <v>45656</v>
      </c>
      <c r="I5316" s="1">
        <v>45650</v>
      </c>
      <c r="J5316" t="s">
        <v>31</v>
      </c>
      <c r="K5316" t="s">
        <v>39</v>
      </c>
      <c r="L5316">
        <v>6000</v>
      </c>
      <c r="M5316">
        <v>6000</v>
      </c>
      <c r="N5316">
        <v>-5</v>
      </c>
      <c r="O5316" t="s">
        <v>559</v>
      </c>
      <c r="P5316" t="s">
        <v>2704</v>
      </c>
      <c r="Q5316" t="s">
        <v>2705</v>
      </c>
      <c r="R5316" t="s">
        <v>2706</v>
      </c>
      <c r="S5316" t="s">
        <v>3709</v>
      </c>
      <c r="T5316">
        <v>24</v>
      </c>
    </row>
    <row r="5317" spans="1:20" x14ac:dyDescent="0.3">
      <c r="A5317" t="s">
        <v>4625</v>
      </c>
      <c r="B5317" t="str">
        <f>_xlfn.CONCAT(쿼리1[[#This Row],[주문번호]], "-", 쿼리1[[#This Row],[공정명]])</f>
        <v>20241209-1000160573-합지</v>
      </c>
      <c r="C5317">
        <v>3</v>
      </c>
      <c r="D5317" t="s">
        <v>60</v>
      </c>
      <c r="E5317" s="1">
        <v>45635</v>
      </c>
      <c r="F5317" s="1">
        <v>45643</v>
      </c>
      <c r="G5317" s="1">
        <v>45639</v>
      </c>
      <c r="H5317" s="1">
        <v>45656</v>
      </c>
      <c r="I5317" s="1">
        <v>45644</v>
      </c>
      <c r="J5317" t="s">
        <v>31</v>
      </c>
      <c r="K5317" t="s">
        <v>39</v>
      </c>
      <c r="L5317">
        <v>6000</v>
      </c>
      <c r="M5317">
        <v>6000</v>
      </c>
      <c r="N5317">
        <v>-4</v>
      </c>
      <c r="O5317" t="s">
        <v>559</v>
      </c>
      <c r="P5317" t="s">
        <v>2704</v>
      </c>
      <c r="Q5317" t="s">
        <v>2705</v>
      </c>
      <c r="R5317" t="s">
        <v>2706</v>
      </c>
      <c r="S5317" t="s">
        <v>3709</v>
      </c>
      <c r="T5317">
        <v>24</v>
      </c>
    </row>
    <row r="5318" spans="1:20" x14ac:dyDescent="0.3">
      <c r="A5318" t="s">
        <v>1153</v>
      </c>
      <c r="B5318" t="str">
        <f>_xlfn.CONCAT(쿼리1[[#This Row],[주문번호]], "-", 쿼리1[[#This Row],[공정명]])</f>
        <v>20241217-1000170022-합지</v>
      </c>
      <c r="C5318">
        <v>3</v>
      </c>
      <c r="D5318" t="s">
        <v>60</v>
      </c>
      <c r="E5318" s="1">
        <v>45643</v>
      </c>
      <c r="F5318" s="1">
        <v>45652</v>
      </c>
      <c r="G5318" s="1"/>
      <c r="H5318" s="1">
        <v>45656</v>
      </c>
      <c r="I5318" s="1">
        <v>45651</v>
      </c>
      <c r="J5318" t="s">
        <v>21</v>
      </c>
      <c r="K5318" t="s">
        <v>22</v>
      </c>
      <c r="L5318">
        <v>6000</v>
      </c>
      <c r="O5318" t="s">
        <v>979</v>
      </c>
      <c r="P5318" t="s">
        <v>1154</v>
      </c>
      <c r="Q5318" t="s">
        <v>1155</v>
      </c>
      <c r="R5318" t="s">
        <v>429</v>
      </c>
      <c r="S5318" t="s">
        <v>3709</v>
      </c>
      <c r="T5318">
        <v>21428</v>
      </c>
    </row>
    <row r="5319" spans="1:20" x14ac:dyDescent="0.3">
      <c r="A5319" t="s">
        <v>5070</v>
      </c>
      <c r="B5319" t="str">
        <f>_xlfn.CONCAT(쿼리1[[#This Row],[주문번호]], "-", 쿼리1[[#This Row],[공정명]])</f>
        <v>20241227-3000166854-턴키</v>
      </c>
      <c r="C5319">
        <v>2</v>
      </c>
      <c r="D5319" t="s">
        <v>20</v>
      </c>
      <c r="E5319" s="1">
        <v>45653</v>
      </c>
      <c r="F5319" s="1">
        <v>45660</v>
      </c>
      <c r="G5319" s="1"/>
      <c r="H5319" s="1">
        <v>45656</v>
      </c>
      <c r="I5319" s="1"/>
      <c r="J5319" t="s">
        <v>21</v>
      </c>
      <c r="K5319" t="s">
        <v>282</v>
      </c>
      <c r="L5319">
        <v>50000</v>
      </c>
      <c r="O5319" t="s">
        <v>5071</v>
      </c>
      <c r="P5319" t="s">
        <v>5072</v>
      </c>
      <c r="Q5319" t="s">
        <v>5073</v>
      </c>
      <c r="R5319" t="s">
        <v>1839</v>
      </c>
      <c r="S5319" t="s">
        <v>5074</v>
      </c>
      <c r="T5319">
        <v>50000</v>
      </c>
    </row>
    <row r="5320" spans="1:20" x14ac:dyDescent="0.3">
      <c r="A5320" t="s">
        <v>5075</v>
      </c>
      <c r="B5320" t="str">
        <f>_xlfn.CONCAT(쿼리1[[#This Row],[주문번호]], "-", 쿼리1[[#This Row],[공정명]])</f>
        <v>20241127-3000166854-턴키</v>
      </c>
      <c r="C5320">
        <v>2</v>
      </c>
      <c r="D5320" t="s">
        <v>20</v>
      </c>
      <c r="E5320" s="1">
        <v>45623</v>
      </c>
      <c r="F5320" s="1">
        <v>45630</v>
      </c>
      <c r="G5320" s="1"/>
      <c r="H5320" s="1">
        <v>45656</v>
      </c>
      <c r="I5320" s="1"/>
      <c r="J5320" t="s">
        <v>21</v>
      </c>
      <c r="K5320" t="s">
        <v>22</v>
      </c>
      <c r="L5320">
        <v>50000</v>
      </c>
      <c r="O5320" t="s">
        <v>5071</v>
      </c>
      <c r="P5320" t="s">
        <v>5072</v>
      </c>
      <c r="Q5320" t="s">
        <v>5073</v>
      </c>
      <c r="R5320" t="s">
        <v>1839</v>
      </c>
      <c r="S5320" t="s">
        <v>5074</v>
      </c>
      <c r="T5320">
        <v>50000</v>
      </c>
    </row>
    <row r="5321" spans="1:20" x14ac:dyDescent="0.3">
      <c r="A5321" t="s">
        <v>5076</v>
      </c>
      <c r="B5321" t="str">
        <f>_xlfn.CONCAT(쿼리1[[#This Row],[주문번호]], "-", 쿼리1[[#This Row],[공정명]])</f>
        <v>20240924-2000147229-턴키</v>
      </c>
      <c r="C5321">
        <v>2</v>
      </c>
      <c r="D5321" t="s">
        <v>20</v>
      </c>
      <c r="E5321" s="1">
        <v>45559</v>
      </c>
      <c r="F5321" s="1">
        <v>45566</v>
      </c>
      <c r="G5321" s="1"/>
      <c r="H5321" s="1">
        <v>45656</v>
      </c>
      <c r="I5321" s="1"/>
      <c r="J5321" t="s">
        <v>21</v>
      </c>
      <c r="K5321" t="s">
        <v>22</v>
      </c>
      <c r="L5321">
        <v>52000</v>
      </c>
      <c r="O5321" t="s">
        <v>67</v>
      </c>
      <c r="P5321" t="s">
        <v>5077</v>
      </c>
      <c r="Q5321" t="s">
        <v>5078</v>
      </c>
      <c r="R5321" t="s">
        <v>5079</v>
      </c>
      <c r="S5321" t="s">
        <v>5074</v>
      </c>
      <c r="T5321">
        <v>52000</v>
      </c>
    </row>
    <row r="5322" spans="1:20" x14ac:dyDescent="0.3">
      <c r="A5322" t="s">
        <v>5080</v>
      </c>
      <c r="B5322" t="str">
        <f>_xlfn.CONCAT(쿼리1[[#This Row],[주문번호]], "-", 쿼리1[[#This Row],[공정명]])</f>
        <v>20240910-2000147229-턴키</v>
      </c>
      <c r="C5322">
        <v>2</v>
      </c>
      <c r="D5322" t="s">
        <v>20</v>
      </c>
      <c r="E5322" s="1">
        <v>45545</v>
      </c>
      <c r="F5322" s="1">
        <v>45552</v>
      </c>
      <c r="G5322" s="1"/>
      <c r="H5322" s="1">
        <v>45656</v>
      </c>
      <c r="I5322" s="1"/>
      <c r="J5322" t="s">
        <v>21</v>
      </c>
      <c r="K5322" t="s">
        <v>22</v>
      </c>
      <c r="L5322">
        <v>10000</v>
      </c>
      <c r="O5322" t="s">
        <v>67</v>
      </c>
      <c r="P5322" t="s">
        <v>5077</v>
      </c>
      <c r="Q5322" t="s">
        <v>5078</v>
      </c>
      <c r="R5322" t="s">
        <v>5079</v>
      </c>
      <c r="S5322" t="s">
        <v>5074</v>
      </c>
      <c r="T5322">
        <v>10000</v>
      </c>
    </row>
    <row r="5323" spans="1:20" x14ac:dyDescent="0.3">
      <c r="A5323" t="s">
        <v>5081</v>
      </c>
      <c r="B5323" t="str">
        <f>_xlfn.CONCAT(쿼리1[[#This Row],[주문번호]], "-", 쿼리1[[#This Row],[공정명]])</f>
        <v>20241202-2000153103-턴키</v>
      </c>
      <c r="C5323">
        <v>1</v>
      </c>
      <c r="D5323" t="s">
        <v>20</v>
      </c>
      <c r="E5323" s="1">
        <v>45628</v>
      </c>
      <c r="F5323" s="1">
        <v>45635</v>
      </c>
      <c r="G5323" s="1"/>
      <c r="H5323" s="1">
        <v>45656</v>
      </c>
      <c r="I5323" s="1"/>
      <c r="J5323" t="s">
        <v>21</v>
      </c>
      <c r="K5323" t="s">
        <v>22</v>
      </c>
      <c r="L5323">
        <v>40000</v>
      </c>
      <c r="O5323" t="s">
        <v>1571</v>
      </c>
      <c r="P5323" t="s">
        <v>5082</v>
      </c>
      <c r="Q5323" t="s">
        <v>42</v>
      </c>
      <c r="R5323" t="s">
        <v>1961</v>
      </c>
      <c r="S5323" t="s">
        <v>5074</v>
      </c>
      <c r="T5323">
        <v>40000</v>
      </c>
    </row>
    <row r="5324" spans="1:20" x14ac:dyDescent="0.3">
      <c r="A5324" t="s">
        <v>5083</v>
      </c>
      <c r="B5324" t="str">
        <f>_xlfn.CONCAT(쿼리1[[#This Row],[주문번호]], "-", 쿼리1[[#This Row],[공정명]])</f>
        <v>20241022-2419P0021-턴키</v>
      </c>
      <c r="C5324">
        <v>1</v>
      </c>
      <c r="D5324" t="s">
        <v>20</v>
      </c>
      <c r="E5324" s="1">
        <v>45587</v>
      </c>
      <c r="F5324" s="1">
        <v>45594</v>
      </c>
      <c r="G5324" s="1"/>
      <c r="H5324" s="1">
        <v>45656</v>
      </c>
      <c r="I5324" s="1"/>
      <c r="J5324" t="s">
        <v>21</v>
      </c>
      <c r="K5324" t="s">
        <v>22</v>
      </c>
      <c r="L5324">
        <v>20000</v>
      </c>
      <c r="O5324" t="s">
        <v>5084</v>
      </c>
      <c r="P5324" t="s">
        <v>5085</v>
      </c>
      <c r="Q5324" t="s">
        <v>5086</v>
      </c>
      <c r="R5324" t="s">
        <v>64</v>
      </c>
      <c r="S5324" t="s">
        <v>5074</v>
      </c>
      <c r="T5324">
        <v>20000</v>
      </c>
    </row>
    <row r="5325" spans="1:20" x14ac:dyDescent="0.3">
      <c r="A5325" t="s">
        <v>5087</v>
      </c>
      <c r="B5325" t="str">
        <f>_xlfn.CONCAT(쿼리1[[#This Row],[주문번호]], "-", 쿼리1[[#This Row],[공정명]])</f>
        <v>20241204-2000147243-턴키</v>
      </c>
      <c r="C5325">
        <v>1</v>
      </c>
      <c r="D5325" t="s">
        <v>20</v>
      </c>
      <c r="E5325" s="1">
        <v>45630</v>
      </c>
      <c r="F5325" s="1">
        <v>45637</v>
      </c>
      <c r="G5325" s="1"/>
      <c r="H5325" s="1">
        <v>45656</v>
      </c>
      <c r="I5325" s="1"/>
      <c r="J5325" t="s">
        <v>21</v>
      </c>
      <c r="K5325" t="s">
        <v>22</v>
      </c>
      <c r="L5325">
        <v>60312</v>
      </c>
      <c r="O5325" t="s">
        <v>5088</v>
      </c>
      <c r="P5325" t="s">
        <v>5089</v>
      </c>
      <c r="Q5325" t="s">
        <v>5090</v>
      </c>
      <c r="R5325" t="s">
        <v>505</v>
      </c>
      <c r="S5325" t="s">
        <v>5074</v>
      </c>
      <c r="T5325">
        <v>60312</v>
      </c>
    </row>
    <row r="5326" spans="1:20" x14ac:dyDescent="0.3">
      <c r="A5326" t="s">
        <v>4604</v>
      </c>
      <c r="B5326" t="str">
        <f>_xlfn.CONCAT(쿼리1[[#This Row],[주문번호]], "-", 쿼리1[[#This Row],[공정명]])</f>
        <v>20240909-1000166548-인쇄</v>
      </c>
      <c r="C5326">
        <v>2</v>
      </c>
      <c r="D5326" t="s">
        <v>328</v>
      </c>
      <c r="E5326" s="1">
        <v>45544</v>
      </c>
      <c r="F5326" s="1">
        <v>45548</v>
      </c>
      <c r="G5326" s="1">
        <v>45547</v>
      </c>
      <c r="H5326" s="1">
        <v>45656</v>
      </c>
      <c r="I5326" s="1">
        <v>45621</v>
      </c>
      <c r="J5326" t="s">
        <v>31</v>
      </c>
      <c r="K5326" t="s">
        <v>39</v>
      </c>
      <c r="L5326">
        <v>6000</v>
      </c>
      <c r="M5326">
        <v>6000</v>
      </c>
      <c r="N5326">
        <v>-1</v>
      </c>
      <c r="O5326" t="s">
        <v>4605</v>
      </c>
      <c r="P5326" t="s">
        <v>4606</v>
      </c>
      <c r="Q5326" t="s">
        <v>4607</v>
      </c>
      <c r="R5326" t="s">
        <v>2713</v>
      </c>
      <c r="S5326" t="s">
        <v>4242</v>
      </c>
      <c r="T5326">
        <v>36</v>
      </c>
    </row>
    <row r="5327" spans="1:20" x14ac:dyDescent="0.3">
      <c r="A5327" t="s">
        <v>3060</v>
      </c>
      <c r="B5327" t="str">
        <f>_xlfn.CONCAT(쿼리1[[#This Row],[주문번호]], "-", 쿼리1[[#This Row],[공정명]])</f>
        <v>20240911-1000167249-인쇄</v>
      </c>
      <c r="C5327">
        <v>2</v>
      </c>
      <c r="D5327" t="s">
        <v>328</v>
      </c>
      <c r="E5327" s="1">
        <v>45546</v>
      </c>
      <c r="F5327" s="1">
        <v>45552</v>
      </c>
      <c r="G5327" s="1">
        <v>45555</v>
      </c>
      <c r="H5327" s="1">
        <v>45656</v>
      </c>
      <c r="I5327" s="1">
        <v>45575</v>
      </c>
      <c r="J5327" t="s">
        <v>31</v>
      </c>
      <c r="K5327" t="s">
        <v>32</v>
      </c>
      <c r="L5327">
        <v>12000</v>
      </c>
      <c r="M5327">
        <v>12000</v>
      </c>
      <c r="N5327">
        <v>3</v>
      </c>
      <c r="O5327" t="s">
        <v>2710</v>
      </c>
      <c r="P5327" t="s">
        <v>3061</v>
      </c>
      <c r="Q5327" t="s">
        <v>3062</v>
      </c>
      <c r="R5327" t="s">
        <v>2713</v>
      </c>
      <c r="S5327" t="s">
        <v>4242</v>
      </c>
      <c r="T5327">
        <v>24000</v>
      </c>
    </row>
    <row r="5328" spans="1:20" x14ac:dyDescent="0.3">
      <c r="A5328" t="s">
        <v>2717</v>
      </c>
      <c r="B5328" t="str">
        <f>_xlfn.CONCAT(쿼리1[[#This Row],[주문번호]], "-", 쿼리1[[#This Row],[공정명]])</f>
        <v>20240910-1000169050-인쇄</v>
      </c>
      <c r="C5328">
        <v>2</v>
      </c>
      <c r="D5328" t="s">
        <v>328</v>
      </c>
      <c r="E5328" s="1">
        <v>45545</v>
      </c>
      <c r="F5328" s="1">
        <v>45551</v>
      </c>
      <c r="G5328" s="1">
        <v>45555</v>
      </c>
      <c r="H5328" s="1">
        <v>45656</v>
      </c>
      <c r="I5328" s="1">
        <v>45575</v>
      </c>
      <c r="J5328" t="s">
        <v>31</v>
      </c>
      <c r="K5328" t="s">
        <v>32</v>
      </c>
      <c r="L5328">
        <v>6000</v>
      </c>
      <c r="M5328">
        <v>6000</v>
      </c>
      <c r="N5328">
        <v>4</v>
      </c>
      <c r="O5328" t="s">
        <v>2710</v>
      </c>
      <c r="P5328" t="s">
        <v>2718</v>
      </c>
      <c r="Q5328" t="s">
        <v>2719</v>
      </c>
      <c r="R5328" t="s">
        <v>2713</v>
      </c>
      <c r="S5328" t="s">
        <v>4242</v>
      </c>
      <c r="T5328">
        <v>28571</v>
      </c>
    </row>
    <row r="5329" spans="1:20" x14ac:dyDescent="0.3">
      <c r="A5329" t="s">
        <v>3301</v>
      </c>
      <c r="B5329" t="str">
        <f>_xlfn.CONCAT(쿼리1[[#This Row],[주문번호]], "-", 쿼리1[[#This Row],[공정명]])</f>
        <v>20241002-1000167373-인쇄</v>
      </c>
      <c r="C5329">
        <v>2</v>
      </c>
      <c r="D5329" t="s">
        <v>328</v>
      </c>
      <c r="E5329" s="1">
        <v>45567</v>
      </c>
      <c r="F5329" s="1">
        <v>45573</v>
      </c>
      <c r="G5329" s="1">
        <v>45586</v>
      </c>
      <c r="H5329" s="1">
        <v>45656</v>
      </c>
      <c r="I5329" s="1">
        <v>45586</v>
      </c>
      <c r="J5329" t="s">
        <v>31</v>
      </c>
      <c r="K5329" t="s">
        <v>32</v>
      </c>
      <c r="L5329">
        <v>12000</v>
      </c>
      <c r="M5329">
        <v>12000</v>
      </c>
      <c r="N5329">
        <v>13</v>
      </c>
      <c r="O5329" t="s">
        <v>2710</v>
      </c>
      <c r="P5329" t="s">
        <v>3302</v>
      </c>
      <c r="Q5329" t="s">
        <v>3303</v>
      </c>
      <c r="R5329" t="s">
        <v>2713</v>
      </c>
      <c r="S5329" t="s">
        <v>4242</v>
      </c>
      <c r="T5329">
        <v>40000</v>
      </c>
    </row>
    <row r="5330" spans="1:20" x14ac:dyDescent="0.3">
      <c r="A5330" t="s">
        <v>3306</v>
      </c>
      <c r="B5330" t="str">
        <f>_xlfn.CONCAT(쿼리1[[#This Row],[주문번호]], "-", 쿼리1[[#This Row],[공정명]])</f>
        <v>20241120-1000167349-인쇄</v>
      </c>
      <c r="C5330">
        <v>2</v>
      </c>
      <c r="D5330" t="s">
        <v>328</v>
      </c>
      <c r="E5330" s="1">
        <v>45616</v>
      </c>
      <c r="F5330" s="1">
        <v>45621</v>
      </c>
      <c r="G5330" s="1">
        <v>45621</v>
      </c>
      <c r="H5330" s="1">
        <v>45656</v>
      </c>
      <c r="I5330" s="1">
        <v>45628</v>
      </c>
      <c r="J5330" t="s">
        <v>31</v>
      </c>
      <c r="K5330" t="s">
        <v>39</v>
      </c>
      <c r="L5330">
        <v>6000</v>
      </c>
      <c r="M5330">
        <v>6000</v>
      </c>
      <c r="N5330">
        <v>0</v>
      </c>
      <c r="O5330" t="s">
        <v>102</v>
      </c>
      <c r="P5330" t="s">
        <v>2768</v>
      </c>
      <c r="Q5330" t="s">
        <v>3307</v>
      </c>
      <c r="R5330" t="s">
        <v>2713</v>
      </c>
      <c r="S5330" t="s">
        <v>4242</v>
      </c>
      <c r="T5330">
        <v>22222</v>
      </c>
    </row>
    <row r="5331" spans="1:20" x14ac:dyDescent="0.3">
      <c r="A5331" t="s">
        <v>3497</v>
      </c>
      <c r="B5331" t="str">
        <f>_xlfn.CONCAT(쿼리1[[#This Row],[주문번호]], "-", 쿼리1[[#This Row],[공정명]])</f>
        <v>20241104-1000159391-인쇄</v>
      </c>
      <c r="C5331">
        <v>2</v>
      </c>
      <c r="D5331" t="s">
        <v>328</v>
      </c>
      <c r="E5331" s="1">
        <v>45600</v>
      </c>
      <c r="F5331" s="1">
        <v>45604</v>
      </c>
      <c r="G5331" s="1">
        <v>45608</v>
      </c>
      <c r="H5331" s="1">
        <v>45656</v>
      </c>
      <c r="I5331" s="1">
        <v>45614</v>
      </c>
      <c r="J5331" t="s">
        <v>31</v>
      </c>
      <c r="K5331" t="s">
        <v>32</v>
      </c>
      <c r="L5331">
        <v>12000</v>
      </c>
      <c r="M5331">
        <v>12000</v>
      </c>
      <c r="N5331">
        <v>4</v>
      </c>
      <c r="O5331" t="s">
        <v>128</v>
      </c>
      <c r="P5331" t="s">
        <v>2583</v>
      </c>
      <c r="Q5331" t="s">
        <v>2584</v>
      </c>
      <c r="R5331" t="s">
        <v>64</v>
      </c>
      <c r="S5331" t="s">
        <v>4242</v>
      </c>
      <c r="T5331">
        <v>70588</v>
      </c>
    </row>
    <row r="5332" spans="1:20" x14ac:dyDescent="0.3">
      <c r="A5332" t="s">
        <v>2182</v>
      </c>
      <c r="B5332" t="str">
        <f>_xlfn.CONCAT(쿼리1[[#This Row],[주문번호]], "-", 쿼리1[[#This Row],[공정명]])</f>
        <v>20241023-1000149912-인쇄</v>
      </c>
      <c r="C5332">
        <v>2</v>
      </c>
      <c r="D5332" t="s">
        <v>328</v>
      </c>
      <c r="E5332" s="1">
        <v>45588</v>
      </c>
      <c r="F5332" s="1">
        <v>45594</v>
      </c>
      <c r="G5332" s="1">
        <v>45595</v>
      </c>
      <c r="H5332" s="1">
        <v>45656</v>
      </c>
      <c r="I5332" s="1">
        <v>45601</v>
      </c>
      <c r="J5332" t="s">
        <v>31</v>
      </c>
      <c r="K5332" t="s">
        <v>32</v>
      </c>
      <c r="L5332">
        <v>3300</v>
      </c>
      <c r="M5332">
        <v>6000</v>
      </c>
      <c r="N5332">
        <v>1</v>
      </c>
      <c r="O5332" t="s">
        <v>731</v>
      </c>
      <c r="P5332" t="s">
        <v>2183</v>
      </c>
      <c r="Q5332" t="s">
        <v>2184</v>
      </c>
      <c r="R5332" t="s">
        <v>64</v>
      </c>
      <c r="S5332" t="s">
        <v>4242</v>
      </c>
      <c r="T5332">
        <v>15714</v>
      </c>
    </row>
    <row r="5333" spans="1:20" x14ac:dyDescent="0.3">
      <c r="A5333" t="s">
        <v>2182</v>
      </c>
      <c r="B5333" t="str">
        <f>_xlfn.CONCAT(쿼리1[[#This Row],[주문번호]], "-", 쿼리1[[#This Row],[공정명]])</f>
        <v>20241023-1000149912-인쇄</v>
      </c>
      <c r="C5333">
        <v>2</v>
      </c>
      <c r="D5333" t="s">
        <v>328</v>
      </c>
      <c r="E5333" s="1">
        <v>45588</v>
      </c>
      <c r="F5333" s="1">
        <v>45594</v>
      </c>
      <c r="G5333" s="1">
        <v>45589</v>
      </c>
      <c r="H5333" s="1">
        <v>45656</v>
      </c>
      <c r="I5333" s="1">
        <v>45601</v>
      </c>
      <c r="J5333" t="s">
        <v>31</v>
      </c>
      <c r="K5333" t="s">
        <v>39</v>
      </c>
      <c r="L5333">
        <v>3300</v>
      </c>
      <c r="M5333">
        <v>6000</v>
      </c>
      <c r="N5333">
        <v>-5</v>
      </c>
      <c r="O5333" t="s">
        <v>731</v>
      </c>
      <c r="P5333" t="s">
        <v>2183</v>
      </c>
      <c r="Q5333" t="s">
        <v>2184</v>
      </c>
      <c r="R5333" t="s">
        <v>64</v>
      </c>
      <c r="S5333" t="s">
        <v>4242</v>
      </c>
      <c r="T5333">
        <v>15714</v>
      </c>
    </row>
    <row r="5334" spans="1:20" x14ac:dyDescent="0.3">
      <c r="A5334" t="s">
        <v>2582</v>
      </c>
      <c r="B5334" t="str">
        <f>_xlfn.CONCAT(쿼리1[[#This Row],[주문번호]], "-", 쿼리1[[#This Row],[공정명]])</f>
        <v>20241018-1000159391-인쇄</v>
      </c>
      <c r="C5334">
        <v>2</v>
      </c>
      <c r="D5334" t="s">
        <v>328</v>
      </c>
      <c r="E5334" s="1">
        <v>45583</v>
      </c>
      <c r="F5334" s="1">
        <v>45589</v>
      </c>
      <c r="G5334" s="1">
        <v>45595</v>
      </c>
      <c r="H5334" s="1">
        <v>45656</v>
      </c>
      <c r="I5334" s="1">
        <v>45601</v>
      </c>
      <c r="J5334" t="s">
        <v>31</v>
      </c>
      <c r="K5334" t="s">
        <v>32</v>
      </c>
      <c r="L5334">
        <v>6000</v>
      </c>
      <c r="M5334">
        <v>6000</v>
      </c>
      <c r="N5334">
        <v>6</v>
      </c>
      <c r="O5334" t="s">
        <v>128</v>
      </c>
      <c r="P5334" t="s">
        <v>2583</v>
      </c>
      <c r="Q5334" t="s">
        <v>2584</v>
      </c>
      <c r="R5334" t="s">
        <v>64</v>
      </c>
      <c r="S5334" t="s">
        <v>4242</v>
      </c>
      <c r="T5334">
        <v>35294</v>
      </c>
    </row>
    <row r="5335" spans="1:20" x14ac:dyDescent="0.3">
      <c r="A5335" t="s">
        <v>4673</v>
      </c>
      <c r="B5335" t="str">
        <f>_xlfn.CONCAT(쿼리1[[#This Row],[주문번호]], "-", 쿼리1[[#This Row],[공정명]])</f>
        <v>20241204-1000169904-인쇄</v>
      </c>
      <c r="C5335">
        <v>2</v>
      </c>
      <c r="D5335" t="s">
        <v>328</v>
      </c>
      <c r="E5335" s="1">
        <v>45630</v>
      </c>
      <c r="F5335" s="1">
        <v>45636</v>
      </c>
      <c r="G5335" s="1">
        <v>45636</v>
      </c>
      <c r="H5335" s="1">
        <v>45656</v>
      </c>
      <c r="I5335" s="1">
        <v>45642</v>
      </c>
      <c r="J5335" t="s">
        <v>31</v>
      </c>
      <c r="K5335" t="s">
        <v>39</v>
      </c>
      <c r="L5335">
        <v>6000</v>
      </c>
      <c r="M5335">
        <v>6000</v>
      </c>
      <c r="N5335">
        <v>0</v>
      </c>
      <c r="O5335" t="s">
        <v>1095</v>
      </c>
      <c r="P5335" t="s">
        <v>1111</v>
      </c>
      <c r="Q5335" t="s">
        <v>4674</v>
      </c>
      <c r="R5335" t="s">
        <v>766</v>
      </c>
      <c r="S5335" t="s">
        <v>4242</v>
      </c>
      <c r="T5335">
        <v>30</v>
      </c>
    </row>
    <row r="5336" spans="1:20" x14ac:dyDescent="0.3">
      <c r="A5336" t="s">
        <v>4700</v>
      </c>
      <c r="B5336" t="str">
        <f>_xlfn.CONCAT(쿼리1[[#This Row],[주문번호]], "-", 쿼리1[[#This Row],[공정명]])</f>
        <v>20241121-1000166540-인쇄</v>
      </c>
      <c r="C5336">
        <v>2</v>
      </c>
      <c r="D5336" t="s">
        <v>328</v>
      </c>
      <c r="E5336" s="1">
        <v>45617</v>
      </c>
      <c r="F5336" s="1">
        <v>45623</v>
      </c>
      <c r="G5336" s="1">
        <v>45622</v>
      </c>
      <c r="H5336" s="1">
        <v>45656</v>
      </c>
      <c r="I5336" s="1">
        <v>45626</v>
      </c>
      <c r="J5336" t="s">
        <v>31</v>
      </c>
      <c r="K5336" t="s">
        <v>39</v>
      </c>
      <c r="L5336">
        <v>6000</v>
      </c>
      <c r="M5336">
        <v>6000</v>
      </c>
      <c r="N5336">
        <v>-1</v>
      </c>
      <c r="O5336" t="s">
        <v>4605</v>
      </c>
      <c r="P5336" t="s">
        <v>4606</v>
      </c>
      <c r="Q5336" t="s">
        <v>4609</v>
      </c>
      <c r="R5336" t="s">
        <v>2713</v>
      </c>
      <c r="S5336" t="s">
        <v>4242</v>
      </c>
      <c r="T5336">
        <v>36</v>
      </c>
    </row>
    <row r="5337" spans="1:20" x14ac:dyDescent="0.3">
      <c r="A5337" t="s">
        <v>2978</v>
      </c>
      <c r="B5337" t="str">
        <f>_xlfn.CONCAT(쿼리1[[#This Row],[주문번호]], "-", 쿼리1[[#This Row],[공정명]])</f>
        <v>20241011-1000159765-인쇄</v>
      </c>
      <c r="C5337">
        <v>2</v>
      </c>
      <c r="D5337" t="s">
        <v>328</v>
      </c>
      <c r="E5337" s="1">
        <v>45576</v>
      </c>
      <c r="F5337" s="1">
        <v>45582</v>
      </c>
      <c r="G5337" s="1">
        <v>45586</v>
      </c>
      <c r="H5337" s="1">
        <v>45656</v>
      </c>
      <c r="I5337" s="1">
        <v>45590</v>
      </c>
      <c r="J5337" t="s">
        <v>31</v>
      </c>
      <c r="K5337" t="s">
        <v>32</v>
      </c>
      <c r="L5337">
        <v>3300</v>
      </c>
      <c r="M5337">
        <v>3300</v>
      </c>
      <c r="N5337">
        <v>4</v>
      </c>
      <c r="O5337" t="s">
        <v>731</v>
      </c>
      <c r="P5337" t="s">
        <v>2183</v>
      </c>
      <c r="Q5337" t="s">
        <v>2979</v>
      </c>
      <c r="R5337" t="s">
        <v>64</v>
      </c>
      <c r="S5337" t="s">
        <v>4242</v>
      </c>
      <c r="T5337">
        <v>15714</v>
      </c>
    </row>
    <row r="5338" spans="1:20" x14ac:dyDescent="0.3">
      <c r="A5338" t="s">
        <v>2720</v>
      </c>
      <c r="B5338" t="str">
        <f>_xlfn.CONCAT(쿼리1[[#This Row],[주문번호]], "-", 쿼리1[[#This Row],[공정명]])</f>
        <v>20241128-1000166996-인쇄</v>
      </c>
      <c r="C5338">
        <v>2</v>
      </c>
      <c r="D5338" t="s">
        <v>328</v>
      </c>
      <c r="E5338" s="1">
        <v>45624</v>
      </c>
      <c r="F5338" s="1">
        <v>45630</v>
      </c>
      <c r="G5338" s="1">
        <v>45632</v>
      </c>
      <c r="H5338" s="1">
        <v>45656</v>
      </c>
      <c r="I5338" s="1">
        <v>45632</v>
      </c>
      <c r="J5338" t="s">
        <v>31</v>
      </c>
      <c r="K5338" t="s">
        <v>32</v>
      </c>
      <c r="L5338">
        <v>6000</v>
      </c>
      <c r="M5338">
        <v>6000</v>
      </c>
      <c r="N5338">
        <v>2</v>
      </c>
      <c r="O5338" t="s">
        <v>2710</v>
      </c>
      <c r="P5338" t="s">
        <v>2721</v>
      </c>
      <c r="Q5338" t="s">
        <v>2722</v>
      </c>
      <c r="R5338" t="s">
        <v>2713</v>
      </c>
      <c r="S5338" t="s">
        <v>4242</v>
      </c>
      <c r="T5338">
        <v>21428</v>
      </c>
    </row>
    <row r="5339" spans="1:20" x14ac:dyDescent="0.3">
      <c r="A5339" t="s">
        <v>4989</v>
      </c>
      <c r="B5339" t="str">
        <f>_xlfn.CONCAT(쿼리1[[#This Row],[주문번호]], "-", 쿼리1[[#This Row],[공정명]])</f>
        <v>20241015-1000167628-인쇄</v>
      </c>
      <c r="C5339">
        <v>2</v>
      </c>
      <c r="D5339" t="s">
        <v>328</v>
      </c>
      <c r="E5339" s="1">
        <v>45580</v>
      </c>
      <c r="F5339" s="1">
        <v>45586</v>
      </c>
      <c r="G5339" s="1">
        <v>45586</v>
      </c>
      <c r="H5339" s="1">
        <v>45656</v>
      </c>
      <c r="I5339" s="1">
        <v>45597</v>
      </c>
      <c r="J5339" t="s">
        <v>31</v>
      </c>
      <c r="K5339" t="s">
        <v>39</v>
      </c>
      <c r="L5339">
        <v>6000</v>
      </c>
      <c r="M5339">
        <v>0</v>
      </c>
      <c r="N5339">
        <v>0</v>
      </c>
      <c r="O5339" t="s">
        <v>1095</v>
      </c>
      <c r="P5339" t="s">
        <v>1111</v>
      </c>
      <c r="Q5339" t="s">
        <v>4887</v>
      </c>
      <c r="R5339" t="s">
        <v>766</v>
      </c>
      <c r="S5339" t="s">
        <v>4242</v>
      </c>
      <c r="T5339">
        <v>30</v>
      </c>
    </row>
    <row r="5340" spans="1:20" x14ac:dyDescent="0.3">
      <c r="A5340" t="s">
        <v>4989</v>
      </c>
      <c r="B5340" t="str">
        <f>_xlfn.CONCAT(쿼리1[[#This Row],[주문번호]], "-", 쿼리1[[#This Row],[공정명]])</f>
        <v>20241015-1000167628-인쇄</v>
      </c>
      <c r="C5340">
        <v>2</v>
      </c>
      <c r="D5340" t="s">
        <v>328</v>
      </c>
      <c r="E5340" s="1">
        <v>45580</v>
      </c>
      <c r="F5340" s="1">
        <v>45586</v>
      </c>
      <c r="G5340" s="1">
        <v>45595</v>
      </c>
      <c r="H5340" s="1">
        <v>45656</v>
      </c>
      <c r="I5340" s="1">
        <v>45597</v>
      </c>
      <c r="J5340" t="s">
        <v>31</v>
      </c>
      <c r="K5340" t="s">
        <v>32</v>
      </c>
      <c r="L5340">
        <v>6000</v>
      </c>
      <c r="M5340">
        <v>6000</v>
      </c>
      <c r="N5340">
        <v>9</v>
      </c>
      <c r="O5340" t="s">
        <v>1095</v>
      </c>
      <c r="P5340" t="s">
        <v>1111</v>
      </c>
      <c r="Q5340" t="s">
        <v>4887</v>
      </c>
      <c r="R5340" t="s">
        <v>766</v>
      </c>
      <c r="S5340" t="s">
        <v>4242</v>
      </c>
      <c r="T5340">
        <v>30</v>
      </c>
    </row>
    <row r="5341" spans="1:20" x14ac:dyDescent="0.3">
      <c r="A5341" t="s">
        <v>4675</v>
      </c>
      <c r="B5341" t="str">
        <f>_xlfn.CONCAT(쿼리1[[#This Row],[주문번호]], "-", 쿼리1[[#This Row],[공정명]])</f>
        <v>20241204-1000169912-인쇄</v>
      </c>
      <c r="C5341">
        <v>2</v>
      </c>
      <c r="D5341" t="s">
        <v>328</v>
      </c>
      <c r="E5341" s="1">
        <v>45630</v>
      </c>
      <c r="F5341" s="1">
        <v>45636</v>
      </c>
      <c r="G5341" s="1">
        <v>45636</v>
      </c>
      <c r="H5341" s="1">
        <v>45656</v>
      </c>
      <c r="I5341" s="1">
        <v>45642</v>
      </c>
      <c r="J5341" t="s">
        <v>31</v>
      </c>
      <c r="K5341" t="s">
        <v>39</v>
      </c>
      <c r="L5341">
        <v>6000</v>
      </c>
      <c r="M5341">
        <v>6000</v>
      </c>
      <c r="N5341">
        <v>0</v>
      </c>
      <c r="O5341" t="s">
        <v>1095</v>
      </c>
      <c r="P5341" t="s">
        <v>1111</v>
      </c>
      <c r="Q5341" t="s">
        <v>4676</v>
      </c>
      <c r="R5341" t="s">
        <v>766</v>
      </c>
      <c r="S5341" t="s">
        <v>4242</v>
      </c>
      <c r="T5341">
        <v>30</v>
      </c>
    </row>
    <row r="5342" spans="1:20" x14ac:dyDescent="0.3">
      <c r="A5342" t="s">
        <v>5069</v>
      </c>
      <c r="B5342" t="str">
        <f>_xlfn.CONCAT(쿼리1[[#This Row],[주문번호]], "-", 쿼리1[[#This Row],[공정명]])</f>
        <v>20240919-1000160522-분단</v>
      </c>
      <c r="C5342">
        <v>4</v>
      </c>
      <c r="D5342" t="s">
        <v>196</v>
      </c>
      <c r="E5342" s="1">
        <v>45554</v>
      </c>
      <c r="F5342" s="1">
        <v>45566</v>
      </c>
      <c r="G5342" s="1">
        <v>45565</v>
      </c>
      <c r="H5342" s="1">
        <v>45656</v>
      </c>
      <c r="I5342" s="1">
        <v>45565</v>
      </c>
      <c r="J5342" t="s">
        <v>31</v>
      </c>
      <c r="K5342" t="s">
        <v>39</v>
      </c>
      <c r="L5342">
        <v>12000</v>
      </c>
      <c r="M5342">
        <v>11750</v>
      </c>
      <c r="N5342">
        <v>-1</v>
      </c>
      <c r="O5342" t="s">
        <v>180</v>
      </c>
      <c r="P5342" t="s">
        <v>2950</v>
      </c>
      <c r="Q5342" t="s">
        <v>3825</v>
      </c>
      <c r="R5342" t="s">
        <v>2084</v>
      </c>
      <c r="S5342" t="s">
        <v>5068</v>
      </c>
      <c r="T5342">
        <v>48</v>
      </c>
    </row>
    <row r="5343" spans="1:20" x14ac:dyDescent="0.3">
      <c r="A5343" t="s">
        <v>5069</v>
      </c>
      <c r="B5343" t="str">
        <f>_xlfn.CONCAT(쿼리1[[#This Row],[주문번호]], "-", 쿼리1[[#This Row],[공정명]])</f>
        <v>20240919-1000160522-분단</v>
      </c>
      <c r="C5343">
        <v>4</v>
      </c>
      <c r="D5343" t="s">
        <v>196</v>
      </c>
      <c r="E5343" s="1">
        <v>45554</v>
      </c>
      <c r="F5343" s="1">
        <v>45566</v>
      </c>
      <c r="G5343" s="1">
        <v>45565</v>
      </c>
      <c r="H5343" s="1">
        <v>45656</v>
      </c>
      <c r="I5343" s="1">
        <v>45565</v>
      </c>
      <c r="J5343" t="s">
        <v>31</v>
      </c>
      <c r="K5343" t="s">
        <v>39</v>
      </c>
      <c r="L5343">
        <v>12000</v>
      </c>
      <c r="M5343">
        <v>11750</v>
      </c>
      <c r="N5343">
        <v>-1</v>
      </c>
      <c r="O5343" t="s">
        <v>180</v>
      </c>
      <c r="P5343" t="s">
        <v>2950</v>
      </c>
      <c r="Q5343" t="s">
        <v>3825</v>
      </c>
      <c r="R5343" t="s">
        <v>2084</v>
      </c>
      <c r="S5343" t="s">
        <v>5068</v>
      </c>
      <c r="T5343">
        <v>48</v>
      </c>
    </row>
    <row r="5344" spans="1:20" x14ac:dyDescent="0.3">
      <c r="A5344" t="s">
        <v>1339</v>
      </c>
      <c r="B5344" t="str">
        <f>_xlfn.CONCAT(쿼리1[[#This Row],[주문번호]], "-", 쿼리1[[#This Row],[공정명]])</f>
        <v>20240925-1000138905-합지</v>
      </c>
      <c r="C5344">
        <v>7</v>
      </c>
      <c r="D5344" t="s">
        <v>60</v>
      </c>
      <c r="E5344" s="1">
        <v>45560</v>
      </c>
      <c r="F5344" s="1">
        <v>45569</v>
      </c>
      <c r="G5344" s="1">
        <v>45567</v>
      </c>
      <c r="H5344" s="1">
        <v>45656</v>
      </c>
      <c r="I5344" s="1">
        <v>45595</v>
      </c>
      <c r="J5344" t="s">
        <v>31</v>
      </c>
      <c r="K5344" t="s">
        <v>39</v>
      </c>
      <c r="L5344">
        <v>6000</v>
      </c>
      <c r="M5344">
        <v>6000</v>
      </c>
      <c r="N5344">
        <v>-2</v>
      </c>
      <c r="O5344" t="s">
        <v>564</v>
      </c>
      <c r="P5344" t="s">
        <v>1332</v>
      </c>
      <c r="Q5344" t="s">
        <v>1333</v>
      </c>
      <c r="R5344" t="s">
        <v>429</v>
      </c>
      <c r="S5344" t="s">
        <v>5068</v>
      </c>
      <c r="T5344">
        <v>20000</v>
      </c>
    </row>
    <row r="5345" spans="1:20" x14ac:dyDescent="0.3">
      <c r="A5345" t="s">
        <v>2288</v>
      </c>
      <c r="B5345" t="str">
        <f>_xlfn.CONCAT(쿼리1[[#This Row],[주문번호]], "-", 쿼리1[[#This Row],[공정명]])</f>
        <v>20240902-1000142676-합지</v>
      </c>
      <c r="C5345">
        <v>3</v>
      </c>
      <c r="D5345" t="s">
        <v>60</v>
      </c>
      <c r="E5345" s="1">
        <v>45537</v>
      </c>
      <c r="F5345" s="1">
        <v>45546</v>
      </c>
      <c r="G5345" s="1">
        <v>45546</v>
      </c>
      <c r="H5345" s="1">
        <v>45656</v>
      </c>
      <c r="I5345" s="1">
        <v>45575</v>
      </c>
      <c r="J5345" t="s">
        <v>31</v>
      </c>
      <c r="K5345" t="s">
        <v>39</v>
      </c>
      <c r="L5345">
        <v>6000</v>
      </c>
      <c r="M5345">
        <v>6000</v>
      </c>
      <c r="N5345">
        <v>0</v>
      </c>
      <c r="O5345" t="s">
        <v>2191</v>
      </c>
      <c r="P5345" t="s">
        <v>2286</v>
      </c>
      <c r="Q5345" t="s">
        <v>2287</v>
      </c>
      <c r="R5345" t="s">
        <v>429</v>
      </c>
      <c r="S5345" t="s">
        <v>5068</v>
      </c>
      <c r="T5345">
        <v>10256</v>
      </c>
    </row>
    <row r="5346" spans="1:20" x14ac:dyDescent="0.3">
      <c r="A5346" t="s">
        <v>1520</v>
      </c>
      <c r="B5346" t="str">
        <f>_xlfn.CONCAT(쿼리1[[#This Row],[주문번호]], "-", 쿼리1[[#This Row],[공정명]])</f>
        <v>20241205-1000137856-합지</v>
      </c>
      <c r="C5346">
        <v>1</v>
      </c>
      <c r="D5346" t="s">
        <v>60</v>
      </c>
      <c r="E5346" s="1">
        <v>45631</v>
      </c>
      <c r="F5346" s="1">
        <v>45642</v>
      </c>
      <c r="G5346" s="1">
        <v>45636</v>
      </c>
      <c r="H5346" s="1">
        <v>45656</v>
      </c>
      <c r="I5346" s="1">
        <v>45646</v>
      </c>
      <c r="J5346" t="s">
        <v>31</v>
      </c>
      <c r="K5346" t="s">
        <v>39</v>
      </c>
      <c r="L5346">
        <v>12000</v>
      </c>
      <c r="M5346">
        <v>12000</v>
      </c>
      <c r="N5346">
        <v>-6</v>
      </c>
      <c r="O5346" t="s">
        <v>394</v>
      </c>
      <c r="P5346" t="s">
        <v>671</v>
      </c>
      <c r="Q5346" t="s">
        <v>42</v>
      </c>
      <c r="R5346" t="s">
        <v>1022</v>
      </c>
      <c r="S5346" t="s">
        <v>5068</v>
      </c>
      <c r="T5346">
        <v>34285</v>
      </c>
    </row>
    <row r="5347" spans="1:20" x14ac:dyDescent="0.3">
      <c r="A5347" t="s">
        <v>1511</v>
      </c>
      <c r="B5347" t="str">
        <f>_xlfn.CONCAT(쿼리1[[#This Row],[주문번호]], "-", 쿼리1[[#This Row],[공정명]])</f>
        <v>20241211-1419P0236-합지</v>
      </c>
      <c r="C5347">
        <v>3</v>
      </c>
      <c r="D5347" t="s">
        <v>60</v>
      </c>
      <c r="E5347" s="1">
        <v>45637</v>
      </c>
      <c r="F5347" s="1">
        <v>45646</v>
      </c>
      <c r="G5347" s="1">
        <v>45649</v>
      </c>
      <c r="H5347" s="1">
        <v>45656</v>
      </c>
      <c r="I5347" s="1">
        <v>45653</v>
      </c>
      <c r="J5347" t="s">
        <v>31</v>
      </c>
      <c r="K5347" t="s">
        <v>32</v>
      </c>
      <c r="L5347">
        <v>6000</v>
      </c>
      <c r="M5347">
        <v>6000</v>
      </c>
      <c r="N5347">
        <v>3</v>
      </c>
      <c r="O5347" t="s">
        <v>693</v>
      </c>
      <c r="P5347" t="s">
        <v>1512</v>
      </c>
      <c r="Q5347" t="s">
        <v>1513</v>
      </c>
      <c r="R5347" t="s">
        <v>696</v>
      </c>
      <c r="S5347" t="s">
        <v>5068</v>
      </c>
      <c r="T5347">
        <v>11428</v>
      </c>
    </row>
    <row r="5348" spans="1:20" x14ac:dyDescent="0.3">
      <c r="A5348" t="s">
        <v>1519</v>
      </c>
      <c r="B5348" t="str">
        <f>_xlfn.CONCAT(쿼리1[[#This Row],[주문번호]], "-", 쿼리1[[#This Row],[공정명]])</f>
        <v>20241220-1000137856-합지</v>
      </c>
      <c r="C5348">
        <v>1</v>
      </c>
      <c r="D5348" t="s">
        <v>60</v>
      </c>
      <c r="E5348" s="1">
        <v>45646</v>
      </c>
      <c r="F5348" s="1">
        <v>45657</v>
      </c>
      <c r="G5348" s="1">
        <v>45654</v>
      </c>
      <c r="H5348" s="1">
        <v>45656</v>
      </c>
      <c r="I5348" s="1">
        <v>45654</v>
      </c>
      <c r="J5348" t="s">
        <v>31</v>
      </c>
      <c r="K5348" t="s">
        <v>39</v>
      </c>
      <c r="L5348">
        <v>12000</v>
      </c>
      <c r="M5348">
        <v>12000</v>
      </c>
      <c r="N5348">
        <v>-3</v>
      </c>
      <c r="O5348" t="s">
        <v>394</v>
      </c>
      <c r="P5348" t="s">
        <v>671</v>
      </c>
      <c r="Q5348" t="s">
        <v>42</v>
      </c>
      <c r="R5348" t="s">
        <v>1022</v>
      </c>
      <c r="S5348" t="s">
        <v>5068</v>
      </c>
      <c r="T5348">
        <v>34285</v>
      </c>
    </row>
    <row r="5349" spans="1:20" x14ac:dyDescent="0.3">
      <c r="A5349" t="s">
        <v>4897</v>
      </c>
      <c r="B5349" t="str">
        <f>_xlfn.CONCAT(쿼리1[[#This Row],[주문번호]], "-", 쿼리1[[#This Row],[공정명]])</f>
        <v>20241220-1000138445-합지</v>
      </c>
      <c r="C5349">
        <v>1</v>
      </c>
      <c r="D5349" t="s">
        <v>60</v>
      </c>
      <c r="E5349" s="1">
        <v>45646</v>
      </c>
      <c r="F5349" s="1">
        <v>45657</v>
      </c>
      <c r="G5349" s="1">
        <v>45654</v>
      </c>
      <c r="H5349" s="1">
        <v>45656</v>
      </c>
      <c r="I5349" s="1">
        <v>45654</v>
      </c>
      <c r="J5349" t="s">
        <v>31</v>
      </c>
      <c r="K5349" t="s">
        <v>39</v>
      </c>
      <c r="L5349">
        <v>6000</v>
      </c>
      <c r="M5349">
        <v>6000</v>
      </c>
      <c r="N5349">
        <v>-3</v>
      </c>
      <c r="O5349" t="s">
        <v>394</v>
      </c>
      <c r="P5349" t="s">
        <v>596</v>
      </c>
      <c r="Q5349" t="s">
        <v>42</v>
      </c>
      <c r="R5349" t="s">
        <v>1022</v>
      </c>
      <c r="S5349" t="s">
        <v>5068</v>
      </c>
      <c r="T5349">
        <v>15000</v>
      </c>
    </row>
    <row r="5350" spans="1:20" x14ac:dyDescent="0.3">
      <c r="A5350" t="s">
        <v>4922</v>
      </c>
      <c r="B5350" t="str">
        <f>_xlfn.CONCAT(쿼리1[[#This Row],[주문번호]], "-", 쿼리1[[#This Row],[공정명]])</f>
        <v>20241217-1000150070-합지</v>
      </c>
      <c r="C5350">
        <v>1</v>
      </c>
      <c r="D5350" t="s">
        <v>60</v>
      </c>
      <c r="E5350" s="1">
        <v>45643</v>
      </c>
      <c r="F5350" s="1">
        <v>45652</v>
      </c>
      <c r="G5350" s="1">
        <v>45649</v>
      </c>
      <c r="H5350" s="1">
        <v>45656</v>
      </c>
      <c r="I5350" s="1">
        <v>45649</v>
      </c>
      <c r="J5350" t="s">
        <v>31</v>
      </c>
      <c r="K5350" t="s">
        <v>39</v>
      </c>
      <c r="L5350">
        <v>6000</v>
      </c>
      <c r="M5350">
        <v>6000</v>
      </c>
      <c r="N5350">
        <v>-3</v>
      </c>
      <c r="O5350" t="s">
        <v>394</v>
      </c>
      <c r="P5350" t="s">
        <v>1021</v>
      </c>
      <c r="Q5350" t="s">
        <v>42</v>
      </c>
      <c r="R5350" t="s">
        <v>2302</v>
      </c>
      <c r="S5350" t="s">
        <v>5068</v>
      </c>
      <c r="T5350">
        <v>24000</v>
      </c>
    </row>
    <row r="5351" spans="1:20" x14ac:dyDescent="0.3">
      <c r="A5351" t="s">
        <v>4921</v>
      </c>
      <c r="B5351" t="str">
        <f>_xlfn.CONCAT(쿼리1[[#This Row],[주문번호]], "-", 쿼리1[[#This Row],[공정명]])</f>
        <v>20240924-1000150070-합지</v>
      </c>
      <c r="C5351">
        <v>1</v>
      </c>
      <c r="D5351" t="s">
        <v>60</v>
      </c>
      <c r="E5351" s="1">
        <v>45559</v>
      </c>
      <c r="F5351" s="1">
        <v>45568</v>
      </c>
      <c r="G5351" s="1">
        <v>45562</v>
      </c>
      <c r="H5351" s="1">
        <v>45656</v>
      </c>
      <c r="I5351" s="1">
        <v>45575</v>
      </c>
      <c r="J5351" t="s">
        <v>31</v>
      </c>
      <c r="K5351" t="s">
        <v>39</v>
      </c>
      <c r="L5351">
        <v>6000</v>
      </c>
      <c r="M5351">
        <v>6000</v>
      </c>
      <c r="N5351">
        <v>-6</v>
      </c>
      <c r="O5351" t="s">
        <v>394</v>
      </c>
      <c r="P5351" t="s">
        <v>1021</v>
      </c>
      <c r="Q5351" t="s">
        <v>42</v>
      </c>
      <c r="R5351" t="s">
        <v>2302</v>
      </c>
      <c r="S5351" t="s">
        <v>5068</v>
      </c>
      <c r="T5351">
        <v>24000</v>
      </c>
    </row>
    <row r="5352" spans="1:20" x14ac:dyDescent="0.3">
      <c r="A5352" t="s">
        <v>4955</v>
      </c>
      <c r="B5352" t="str">
        <f>_xlfn.CONCAT(쿼리1[[#This Row],[주문번호]], "-", 쿼리1[[#This Row],[공정명]])</f>
        <v>20241030-1116P0200-합지</v>
      </c>
      <c r="C5352">
        <v>3</v>
      </c>
      <c r="D5352" t="s">
        <v>60</v>
      </c>
      <c r="E5352" s="1">
        <v>45595</v>
      </c>
      <c r="F5352" s="1">
        <v>45604</v>
      </c>
      <c r="G5352" s="1">
        <v>45603</v>
      </c>
      <c r="H5352" s="1">
        <v>45656</v>
      </c>
      <c r="I5352" s="1">
        <v>45608</v>
      </c>
      <c r="J5352" t="s">
        <v>31</v>
      </c>
      <c r="K5352" t="s">
        <v>39</v>
      </c>
      <c r="L5352">
        <v>4000</v>
      </c>
      <c r="M5352">
        <v>4000</v>
      </c>
      <c r="N5352">
        <v>-1</v>
      </c>
      <c r="O5352" t="s">
        <v>4956</v>
      </c>
      <c r="P5352" t="s">
        <v>1927</v>
      </c>
      <c r="Q5352" t="s">
        <v>4957</v>
      </c>
      <c r="R5352" t="s">
        <v>484</v>
      </c>
      <c r="S5352" t="s">
        <v>5068</v>
      </c>
      <c r="T5352">
        <v>16000</v>
      </c>
    </row>
    <row r="5353" spans="1:20" x14ac:dyDescent="0.3">
      <c r="A5353" t="s">
        <v>4925</v>
      </c>
      <c r="B5353" t="str">
        <f>_xlfn.CONCAT(쿼리1[[#This Row],[주문번호]], "-", 쿼리1[[#This Row],[공정명]])</f>
        <v>20241017-1000150069-합지</v>
      </c>
      <c r="C5353">
        <v>1</v>
      </c>
      <c r="D5353" t="s">
        <v>60</v>
      </c>
      <c r="E5353" s="1">
        <v>45582</v>
      </c>
      <c r="F5353" s="1">
        <v>45593</v>
      </c>
      <c r="G5353" s="1">
        <v>45587</v>
      </c>
      <c r="H5353" s="1">
        <v>45656</v>
      </c>
      <c r="I5353" s="1">
        <v>45601</v>
      </c>
      <c r="J5353" t="s">
        <v>31</v>
      </c>
      <c r="K5353" t="s">
        <v>39</v>
      </c>
      <c r="L5353">
        <v>6000</v>
      </c>
      <c r="M5353">
        <v>6000</v>
      </c>
      <c r="N5353">
        <v>-6</v>
      </c>
      <c r="O5353" t="s">
        <v>394</v>
      </c>
      <c r="P5353" t="s">
        <v>4926</v>
      </c>
      <c r="Q5353" t="s">
        <v>42</v>
      </c>
      <c r="R5353" t="s">
        <v>2302</v>
      </c>
      <c r="S5353" t="s">
        <v>5068</v>
      </c>
      <c r="T5353">
        <v>9230</v>
      </c>
    </row>
    <row r="5354" spans="1:20" x14ac:dyDescent="0.3">
      <c r="A5354" t="s">
        <v>4924</v>
      </c>
      <c r="B5354" t="str">
        <f>_xlfn.CONCAT(쿼리1[[#This Row],[주문번호]], "-", 쿼리1[[#This Row],[공정명]])</f>
        <v>20241017-1220N0066-합지</v>
      </c>
      <c r="C5354">
        <v>1</v>
      </c>
      <c r="D5354" t="s">
        <v>60</v>
      </c>
      <c r="E5354" s="1">
        <v>45582</v>
      </c>
      <c r="F5354" s="1">
        <v>45593</v>
      </c>
      <c r="G5354" s="1">
        <v>45587</v>
      </c>
      <c r="H5354" s="1">
        <v>45656</v>
      </c>
      <c r="I5354" s="1">
        <v>45601</v>
      </c>
      <c r="J5354" t="s">
        <v>31</v>
      </c>
      <c r="K5354" t="s">
        <v>39</v>
      </c>
      <c r="L5354">
        <v>6000</v>
      </c>
      <c r="M5354">
        <v>6000</v>
      </c>
      <c r="N5354">
        <v>-6</v>
      </c>
      <c r="O5354" t="s">
        <v>394</v>
      </c>
      <c r="P5354" t="s">
        <v>3199</v>
      </c>
      <c r="Q5354" t="s">
        <v>42</v>
      </c>
      <c r="R5354" t="s">
        <v>2302</v>
      </c>
      <c r="S5354" t="s">
        <v>5068</v>
      </c>
      <c r="T5354">
        <v>9230</v>
      </c>
    </row>
    <row r="5355" spans="1:20" x14ac:dyDescent="0.3">
      <c r="A5355" t="s">
        <v>4923</v>
      </c>
      <c r="B5355" t="str">
        <f>_xlfn.CONCAT(쿼리1[[#This Row],[주문번호]], "-", 쿼리1[[#This Row],[공정명]])</f>
        <v>20241217-1000136058-합지</v>
      </c>
      <c r="C5355">
        <v>1</v>
      </c>
      <c r="D5355" t="s">
        <v>60</v>
      </c>
      <c r="E5355" s="1">
        <v>45643</v>
      </c>
      <c r="F5355" s="1">
        <v>45652</v>
      </c>
      <c r="G5355" s="1">
        <v>45649</v>
      </c>
      <c r="H5355" s="1">
        <v>45656</v>
      </c>
      <c r="I5355" s="1">
        <v>45649</v>
      </c>
      <c r="J5355" t="s">
        <v>31</v>
      </c>
      <c r="K5355" t="s">
        <v>39</v>
      </c>
      <c r="L5355">
        <v>12000</v>
      </c>
      <c r="M5355">
        <v>12000</v>
      </c>
      <c r="N5355">
        <v>-3</v>
      </c>
      <c r="O5355" t="s">
        <v>394</v>
      </c>
      <c r="P5355" t="s">
        <v>671</v>
      </c>
      <c r="Q5355" t="s">
        <v>42</v>
      </c>
      <c r="R5355" t="s">
        <v>2302</v>
      </c>
      <c r="S5355" t="s">
        <v>5068</v>
      </c>
      <c r="T5355">
        <v>34285</v>
      </c>
    </row>
    <row r="5356" spans="1:20" x14ac:dyDescent="0.3">
      <c r="A5356" t="s">
        <v>4927</v>
      </c>
      <c r="B5356" t="str">
        <f>_xlfn.CONCAT(쿼리1[[#This Row],[주문번호]], "-", 쿼리1[[#This Row],[공정명]])</f>
        <v>20240926-1000148794-합지</v>
      </c>
      <c r="C5356">
        <v>3</v>
      </c>
      <c r="D5356" t="s">
        <v>60</v>
      </c>
      <c r="E5356" s="1">
        <v>45561</v>
      </c>
      <c r="F5356" s="1">
        <v>45572</v>
      </c>
      <c r="G5356" s="1">
        <v>45569</v>
      </c>
      <c r="H5356" s="1">
        <v>45656</v>
      </c>
      <c r="I5356" s="1">
        <v>45575</v>
      </c>
      <c r="J5356" t="s">
        <v>31</v>
      </c>
      <c r="K5356" t="s">
        <v>39</v>
      </c>
      <c r="L5356">
        <v>6000</v>
      </c>
      <c r="M5356">
        <v>6000</v>
      </c>
      <c r="N5356">
        <v>-3</v>
      </c>
      <c r="O5356" t="s">
        <v>91</v>
      </c>
      <c r="P5356" t="s">
        <v>2647</v>
      </c>
      <c r="Q5356" t="s">
        <v>4928</v>
      </c>
      <c r="R5356" t="s">
        <v>4929</v>
      </c>
      <c r="S5356" t="s">
        <v>5068</v>
      </c>
      <c r="T5356">
        <v>26086</v>
      </c>
    </row>
    <row r="5357" spans="1:20" x14ac:dyDescent="0.3">
      <c r="A5357" t="s">
        <v>4916</v>
      </c>
      <c r="B5357" t="str">
        <f>_xlfn.CONCAT(쿼리1[[#This Row],[주문번호]], "-", 쿼리1[[#This Row],[공정명]])</f>
        <v>20241223-131021-합지</v>
      </c>
      <c r="C5357">
        <v>1</v>
      </c>
      <c r="D5357" t="s">
        <v>60</v>
      </c>
      <c r="E5357" s="1">
        <v>45649</v>
      </c>
      <c r="F5357" s="1">
        <v>45658</v>
      </c>
      <c r="G5357" s="1">
        <v>45654</v>
      </c>
      <c r="H5357" s="1">
        <v>45656</v>
      </c>
      <c r="I5357" s="1">
        <v>45654</v>
      </c>
      <c r="J5357" t="s">
        <v>31</v>
      </c>
      <c r="K5357" t="s">
        <v>39</v>
      </c>
      <c r="L5357">
        <v>24000</v>
      </c>
      <c r="M5357">
        <v>24000</v>
      </c>
      <c r="N5357">
        <v>-4</v>
      </c>
      <c r="O5357" t="s">
        <v>394</v>
      </c>
      <c r="P5357" t="s">
        <v>671</v>
      </c>
      <c r="Q5357" t="s">
        <v>42</v>
      </c>
      <c r="R5357" t="s">
        <v>1035</v>
      </c>
      <c r="S5357" t="s">
        <v>5068</v>
      </c>
      <c r="T5357">
        <v>68571</v>
      </c>
    </row>
    <row r="5358" spans="1:20" x14ac:dyDescent="0.3">
      <c r="A5358" t="s">
        <v>2018</v>
      </c>
      <c r="B5358" t="str">
        <f>_xlfn.CONCAT(쿼리1[[#This Row],[주문번호]], "-", 쿼리1[[#This Row],[공정명]])</f>
        <v>20241106-131021-합지</v>
      </c>
      <c r="C5358">
        <v>1</v>
      </c>
      <c r="D5358" t="s">
        <v>60</v>
      </c>
      <c r="E5358" s="1">
        <v>45602</v>
      </c>
      <c r="F5358" s="1">
        <v>45611</v>
      </c>
      <c r="G5358" s="1">
        <v>45608</v>
      </c>
      <c r="H5358" s="1">
        <v>45656</v>
      </c>
      <c r="I5358" s="1">
        <v>45614</v>
      </c>
      <c r="J5358" t="s">
        <v>31</v>
      </c>
      <c r="K5358" t="s">
        <v>39</v>
      </c>
      <c r="L5358">
        <v>18000</v>
      </c>
      <c r="M5358">
        <v>18000</v>
      </c>
      <c r="N5358">
        <v>-3</v>
      </c>
      <c r="O5358" t="s">
        <v>394</v>
      </c>
      <c r="P5358" t="s">
        <v>671</v>
      </c>
      <c r="Q5358" t="s">
        <v>42</v>
      </c>
      <c r="R5358" t="s">
        <v>1035</v>
      </c>
      <c r="S5358" t="s">
        <v>5068</v>
      </c>
      <c r="T5358">
        <v>51428</v>
      </c>
    </row>
    <row r="5359" spans="1:20" x14ac:dyDescent="0.3">
      <c r="A5359" t="s">
        <v>1808</v>
      </c>
      <c r="B5359" t="str">
        <f>_xlfn.CONCAT(쿼리1[[#This Row],[주문번호]], "-", 쿼리1[[#This Row],[공정명]])</f>
        <v>20241024-131021-합지</v>
      </c>
      <c r="C5359">
        <v>1</v>
      </c>
      <c r="D5359" t="s">
        <v>60</v>
      </c>
      <c r="E5359" s="1">
        <v>45589</v>
      </c>
      <c r="F5359" s="1">
        <v>45600</v>
      </c>
      <c r="G5359" s="1">
        <v>45595</v>
      </c>
      <c r="H5359" s="1">
        <v>45656</v>
      </c>
      <c r="I5359" s="1">
        <v>45601</v>
      </c>
      <c r="J5359" t="s">
        <v>31</v>
      </c>
      <c r="K5359" t="s">
        <v>39</v>
      </c>
      <c r="L5359">
        <v>18000</v>
      </c>
      <c r="M5359">
        <v>16560</v>
      </c>
      <c r="N5359">
        <v>-5</v>
      </c>
      <c r="O5359" t="s">
        <v>394</v>
      </c>
      <c r="P5359" t="s">
        <v>671</v>
      </c>
      <c r="Q5359" t="s">
        <v>42</v>
      </c>
      <c r="R5359" t="s">
        <v>1035</v>
      </c>
      <c r="S5359" t="s">
        <v>5068</v>
      </c>
      <c r="T5359">
        <v>51428</v>
      </c>
    </row>
    <row r="5360" spans="1:20" x14ac:dyDescent="0.3">
      <c r="A5360" t="s">
        <v>4906</v>
      </c>
      <c r="B5360" t="str">
        <f>_xlfn.CONCAT(쿼리1[[#This Row],[주문번호]], "-", 쿼리1[[#This Row],[공정명]])</f>
        <v>20241126-131021-합지</v>
      </c>
      <c r="C5360">
        <v>1</v>
      </c>
      <c r="D5360" t="s">
        <v>60</v>
      </c>
      <c r="E5360" s="1">
        <v>45622</v>
      </c>
      <c r="F5360" s="1">
        <v>45631</v>
      </c>
      <c r="G5360" s="1">
        <v>45629</v>
      </c>
      <c r="H5360" s="1">
        <v>45656</v>
      </c>
      <c r="I5360" s="1">
        <v>45636</v>
      </c>
      <c r="J5360" t="s">
        <v>31</v>
      </c>
      <c r="K5360" t="s">
        <v>39</v>
      </c>
      <c r="L5360">
        <v>18000</v>
      </c>
      <c r="M5360">
        <v>18000</v>
      </c>
      <c r="N5360">
        <v>-2</v>
      </c>
      <c r="O5360" t="s">
        <v>394</v>
      </c>
      <c r="P5360" t="s">
        <v>671</v>
      </c>
      <c r="Q5360" t="s">
        <v>42</v>
      </c>
      <c r="R5360" t="s">
        <v>1035</v>
      </c>
      <c r="S5360" t="s">
        <v>5068</v>
      </c>
      <c r="T5360">
        <v>51428</v>
      </c>
    </row>
    <row r="5361" spans="1:20" x14ac:dyDescent="0.3">
      <c r="A5361" t="s">
        <v>4911</v>
      </c>
      <c r="B5361" t="str">
        <f>_xlfn.CONCAT(쿼리1[[#This Row],[주문번호]], "-", 쿼리1[[#This Row],[공정명]])</f>
        <v>20241106-131022-합지</v>
      </c>
      <c r="C5361">
        <v>1</v>
      </c>
      <c r="D5361" t="s">
        <v>60</v>
      </c>
      <c r="E5361" s="1">
        <v>45602</v>
      </c>
      <c r="F5361" s="1">
        <v>45611</v>
      </c>
      <c r="G5361" s="1">
        <v>45608</v>
      </c>
      <c r="H5361" s="1">
        <v>45656</v>
      </c>
      <c r="I5361" s="1">
        <v>45616</v>
      </c>
      <c r="J5361" t="s">
        <v>31</v>
      </c>
      <c r="K5361" t="s">
        <v>39</v>
      </c>
      <c r="L5361">
        <v>12000</v>
      </c>
      <c r="M5361">
        <v>12000</v>
      </c>
      <c r="N5361">
        <v>-3</v>
      </c>
      <c r="O5361" t="s">
        <v>394</v>
      </c>
      <c r="P5361" t="s">
        <v>1021</v>
      </c>
      <c r="Q5361" t="s">
        <v>42</v>
      </c>
      <c r="R5361" t="s">
        <v>1035</v>
      </c>
      <c r="S5361" t="s">
        <v>5068</v>
      </c>
      <c r="T5361">
        <v>48000</v>
      </c>
    </row>
    <row r="5362" spans="1:20" x14ac:dyDescent="0.3">
      <c r="A5362" t="s">
        <v>4908</v>
      </c>
      <c r="B5362" t="str">
        <f>_xlfn.CONCAT(쿼리1[[#This Row],[주문번호]], "-", 쿼리1[[#This Row],[공정명]])</f>
        <v>20241024-131022-합지</v>
      </c>
      <c r="C5362">
        <v>1</v>
      </c>
      <c r="D5362" t="s">
        <v>60</v>
      </c>
      <c r="E5362" s="1">
        <v>45589</v>
      </c>
      <c r="F5362" s="1">
        <v>45600</v>
      </c>
      <c r="G5362" s="1">
        <v>45597</v>
      </c>
      <c r="H5362" s="1">
        <v>45656</v>
      </c>
      <c r="I5362" s="1">
        <v>45603</v>
      </c>
      <c r="J5362" t="s">
        <v>31</v>
      </c>
      <c r="K5362" t="s">
        <v>39</v>
      </c>
      <c r="L5362">
        <v>12000</v>
      </c>
      <c r="M5362">
        <v>12000</v>
      </c>
      <c r="N5362">
        <v>-3</v>
      </c>
      <c r="O5362" t="s">
        <v>394</v>
      </c>
      <c r="P5362" t="s">
        <v>1021</v>
      </c>
      <c r="Q5362" t="s">
        <v>42</v>
      </c>
      <c r="R5362" t="s">
        <v>1035</v>
      </c>
      <c r="S5362" t="s">
        <v>5068</v>
      </c>
      <c r="T5362">
        <v>48000</v>
      </c>
    </row>
    <row r="5363" spans="1:20" x14ac:dyDescent="0.3">
      <c r="A5363" t="s">
        <v>4903</v>
      </c>
      <c r="B5363" t="str">
        <f>_xlfn.CONCAT(쿼리1[[#This Row],[주문번호]], "-", 쿼리1[[#This Row],[공정명]])</f>
        <v>20241223-131022-합지</v>
      </c>
      <c r="C5363">
        <v>1</v>
      </c>
      <c r="D5363" t="s">
        <v>60</v>
      </c>
      <c r="E5363" s="1">
        <v>45649</v>
      </c>
      <c r="F5363" s="1">
        <v>45658</v>
      </c>
      <c r="G5363" s="1">
        <v>45654</v>
      </c>
      <c r="H5363" s="1">
        <v>45656</v>
      </c>
      <c r="I5363" s="1">
        <v>45654</v>
      </c>
      <c r="J5363" t="s">
        <v>31</v>
      </c>
      <c r="K5363" t="s">
        <v>39</v>
      </c>
      <c r="L5363">
        <v>12000</v>
      </c>
      <c r="M5363">
        <v>12000</v>
      </c>
      <c r="N5363">
        <v>-4</v>
      </c>
      <c r="O5363" t="s">
        <v>394</v>
      </c>
      <c r="P5363" t="s">
        <v>1021</v>
      </c>
      <c r="Q5363" t="s">
        <v>42</v>
      </c>
      <c r="R5363" t="s">
        <v>1035</v>
      </c>
      <c r="S5363" t="s">
        <v>5068</v>
      </c>
      <c r="T5363">
        <v>48000</v>
      </c>
    </row>
    <row r="5364" spans="1:20" x14ac:dyDescent="0.3">
      <c r="A5364" t="s">
        <v>1805</v>
      </c>
      <c r="B5364" t="str">
        <f>_xlfn.CONCAT(쿼리1[[#This Row],[주문번호]], "-", 쿼리1[[#This Row],[공정명]])</f>
        <v>20241011-131021-합지</v>
      </c>
      <c r="C5364">
        <v>1</v>
      </c>
      <c r="D5364" t="s">
        <v>60</v>
      </c>
      <c r="E5364" s="1">
        <v>45576</v>
      </c>
      <c r="F5364" s="1">
        <v>45587</v>
      </c>
      <c r="G5364" s="1">
        <v>45581</v>
      </c>
      <c r="H5364" s="1">
        <v>45656</v>
      </c>
      <c r="I5364" s="1">
        <v>45586</v>
      </c>
      <c r="J5364" t="s">
        <v>31</v>
      </c>
      <c r="K5364" t="s">
        <v>39</v>
      </c>
      <c r="L5364">
        <v>18000</v>
      </c>
      <c r="M5364">
        <v>18000</v>
      </c>
      <c r="N5364">
        <v>-6</v>
      </c>
      <c r="O5364" t="s">
        <v>394</v>
      </c>
      <c r="P5364" t="s">
        <v>671</v>
      </c>
      <c r="Q5364" t="s">
        <v>42</v>
      </c>
      <c r="R5364" t="s">
        <v>1035</v>
      </c>
      <c r="S5364" t="s">
        <v>5068</v>
      </c>
      <c r="T5364">
        <v>51428</v>
      </c>
    </row>
    <row r="5365" spans="1:20" x14ac:dyDescent="0.3">
      <c r="A5365" t="s">
        <v>1806</v>
      </c>
      <c r="B5365" t="str">
        <f>_xlfn.CONCAT(쿼리1[[#This Row],[주문번호]], "-", 쿼리1[[#This Row],[공정명]])</f>
        <v>20241011-131022-합지</v>
      </c>
      <c r="C5365">
        <v>1</v>
      </c>
      <c r="D5365" t="s">
        <v>60</v>
      </c>
      <c r="E5365" s="1">
        <v>45576</v>
      </c>
      <c r="F5365" s="1">
        <v>45587</v>
      </c>
      <c r="G5365" s="1">
        <v>45581</v>
      </c>
      <c r="H5365" s="1">
        <v>45656</v>
      </c>
      <c r="I5365" s="1">
        <v>45587</v>
      </c>
      <c r="J5365" t="s">
        <v>31</v>
      </c>
      <c r="K5365" t="s">
        <v>39</v>
      </c>
      <c r="L5365">
        <v>12000</v>
      </c>
      <c r="M5365">
        <v>12000</v>
      </c>
      <c r="N5365">
        <v>-6</v>
      </c>
      <c r="O5365" t="s">
        <v>394</v>
      </c>
      <c r="P5365" t="s">
        <v>1021</v>
      </c>
      <c r="Q5365" t="s">
        <v>42</v>
      </c>
      <c r="R5365" t="s">
        <v>1035</v>
      </c>
      <c r="S5365" t="s">
        <v>5068</v>
      </c>
      <c r="T5365">
        <v>48000</v>
      </c>
    </row>
    <row r="5366" spans="1:20" x14ac:dyDescent="0.3">
      <c r="A5366" t="s">
        <v>4905</v>
      </c>
      <c r="B5366" t="str">
        <f>_xlfn.CONCAT(쿼리1[[#This Row],[주문번호]], "-", 쿼리1[[#This Row],[공정명]])</f>
        <v>20241126-131022-합지</v>
      </c>
      <c r="C5366">
        <v>1</v>
      </c>
      <c r="D5366" t="s">
        <v>60</v>
      </c>
      <c r="E5366" s="1">
        <v>45622</v>
      </c>
      <c r="F5366" s="1">
        <v>45631</v>
      </c>
      <c r="G5366" s="1">
        <v>45629</v>
      </c>
      <c r="H5366" s="1">
        <v>45656</v>
      </c>
      <c r="I5366" s="1">
        <v>45636</v>
      </c>
      <c r="J5366" t="s">
        <v>31</v>
      </c>
      <c r="K5366" t="s">
        <v>39</v>
      </c>
      <c r="L5366">
        <v>12000</v>
      </c>
      <c r="M5366">
        <v>12000</v>
      </c>
      <c r="N5366">
        <v>-2</v>
      </c>
      <c r="O5366" t="s">
        <v>394</v>
      </c>
      <c r="P5366" t="s">
        <v>1021</v>
      </c>
      <c r="Q5366" t="s">
        <v>42</v>
      </c>
      <c r="R5366" t="s">
        <v>1035</v>
      </c>
      <c r="S5366" t="s">
        <v>5068</v>
      </c>
      <c r="T5366">
        <v>48000</v>
      </c>
    </row>
    <row r="5367" spans="1:20" x14ac:dyDescent="0.3">
      <c r="A5367" t="s">
        <v>4902</v>
      </c>
      <c r="B5367" t="str">
        <f>_xlfn.CONCAT(쿼리1[[#This Row],[주문번호]], "-", 쿼리1[[#This Row],[공정명]])</f>
        <v>20240912-131022-합지</v>
      </c>
      <c r="C5367">
        <v>1</v>
      </c>
      <c r="D5367" t="s">
        <v>60</v>
      </c>
      <c r="E5367" s="1">
        <v>45547</v>
      </c>
      <c r="F5367" s="1">
        <v>45555</v>
      </c>
      <c r="G5367" s="1">
        <v>45555</v>
      </c>
      <c r="H5367" s="1">
        <v>45656</v>
      </c>
      <c r="I5367" s="1">
        <v>45575</v>
      </c>
      <c r="J5367" t="s">
        <v>31</v>
      </c>
      <c r="K5367" t="s">
        <v>39</v>
      </c>
      <c r="L5367">
        <v>12000</v>
      </c>
      <c r="M5367">
        <v>12000</v>
      </c>
      <c r="N5367">
        <v>0</v>
      </c>
      <c r="O5367" t="s">
        <v>394</v>
      </c>
      <c r="P5367" t="s">
        <v>1021</v>
      </c>
      <c r="Q5367" t="s">
        <v>42</v>
      </c>
      <c r="R5367" t="s">
        <v>1035</v>
      </c>
      <c r="S5367" t="s">
        <v>5068</v>
      </c>
      <c r="T5367">
        <v>48000</v>
      </c>
    </row>
    <row r="5368" spans="1:20" x14ac:dyDescent="0.3">
      <c r="A5368" t="s">
        <v>4901</v>
      </c>
      <c r="B5368" t="str">
        <f>_xlfn.CONCAT(쿼리1[[#This Row],[주문번호]], "-", 쿼리1[[#This Row],[공정명]])</f>
        <v>20240912-131021-합지</v>
      </c>
      <c r="C5368">
        <v>1</v>
      </c>
      <c r="D5368" t="s">
        <v>60</v>
      </c>
      <c r="E5368" s="1">
        <v>45547</v>
      </c>
      <c r="F5368" s="1">
        <v>45555</v>
      </c>
      <c r="G5368" s="1">
        <v>45558</v>
      </c>
      <c r="H5368" s="1">
        <v>45656</v>
      </c>
      <c r="I5368" s="1">
        <v>45575</v>
      </c>
      <c r="J5368" t="s">
        <v>31</v>
      </c>
      <c r="K5368" t="s">
        <v>32</v>
      </c>
      <c r="L5368">
        <v>36000</v>
      </c>
      <c r="M5368">
        <v>36000</v>
      </c>
      <c r="N5368">
        <v>3</v>
      </c>
      <c r="O5368" t="s">
        <v>394</v>
      </c>
      <c r="P5368" t="s">
        <v>671</v>
      </c>
      <c r="Q5368" t="s">
        <v>42</v>
      </c>
      <c r="R5368" t="s">
        <v>1035</v>
      </c>
      <c r="S5368" t="s">
        <v>5068</v>
      </c>
      <c r="T5368">
        <v>102857</v>
      </c>
    </row>
    <row r="5369" spans="1:20" x14ac:dyDescent="0.3">
      <c r="A5369" t="s">
        <v>1801</v>
      </c>
      <c r="B5369" t="str">
        <f>_xlfn.CONCAT(쿼리1[[#This Row],[주문번호]], "-", 쿼리1[[#This Row],[공정명]])</f>
        <v>20240903-1000164698-합지</v>
      </c>
      <c r="C5369">
        <v>1</v>
      </c>
      <c r="D5369" t="s">
        <v>60</v>
      </c>
      <c r="E5369" s="1">
        <v>45538</v>
      </c>
      <c r="F5369" s="1">
        <v>45547</v>
      </c>
      <c r="G5369" s="1">
        <v>45541</v>
      </c>
      <c r="H5369" s="1">
        <v>45656</v>
      </c>
      <c r="I5369" s="1">
        <v>45546</v>
      </c>
      <c r="J5369" t="s">
        <v>31</v>
      </c>
      <c r="K5369" t="s">
        <v>39</v>
      </c>
      <c r="L5369">
        <v>6000</v>
      </c>
      <c r="M5369">
        <v>6000</v>
      </c>
      <c r="N5369">
        <v>-6</v>
      </c>
      <c r="O5369" t="s">
        <v>91</v>
      </c>
      <c r="P5369" t="s">
        <v>1172</v>
      </c>
      <c r="Q5369" t="s">
        <v>42</v>
      </c>
      <c r="R5369" t="s">
        <v>1022</v>
      </c>
      <c r="S5369" t="s">
        <v>5068</v>
      </c>
      <c r="T5369">
        <v>8571</v>
      </c>
    </row>
    <row r="5370" spans="1:20" x14ac:dyDescent="0.3">
      <c r="A5370" t="s">
        <v>1802</v>
      </c>
      <c r="B5370" t="str">
        <f>_xlfn.CONCAT(쿼리1[[#This Row],[주문번호]], "-", 쿼리1[[#This Row],[공정명]])</f>
        <v>20241010-1000137856-합지</v>
      </c>
      <c r="C5370">
        <v>1</v>
      </c>
      <c r="D5370" t="s">
        <v>60</v>
      </c>
      <c r="E5370" s="1">
        <v>45575</v>
      </c>
      <c r="F5370" s="1">
        <v>45586</v>
      </c>
      <c r="G5370" s="1">
        <v>45580</v>
      </c>
      <c r="H5370" s="1">
        <v>45656</v>
      </c>
      <c r="I5370" s="1">
        <v>45583</v>
      </c>
      <c r="J5370" t="s">
        <v>31</v>
      </c>
      <c r="K5370" t="s">
        <v>39</v>
      </c>
      <c r="L5370">
        <v>12000</v>
      </c>
      <c r="M5370">
        <v>12000</v>
      </c>
      <c r="N5370">
        <v>-6</v>
      </c>
      <c r="O5370" t="s">
        <v>394</v>
      </c>
      <c r="P5370" t="s">
        <v>671</v>
      </c>
      <c r="Q5370" t="s">
        <v>42</v>
      </c>
      <c r="R5370" t="s">
        <v>1022</v>
      </c>
      <c r="S5370" t="s">
        <v>5068</v>
      </c>
      <c r="T5370">
        <v>34285</v>
      </c>
    </row>
    <row r="5371" spans="1:20" x14ac:dyDescent="0.3">
      <c r="A5371" t="s">
        <v>4899</v>
      </c>
      <c r="B5371" t="str">
        <f>_xlfn.CONCAT(쿼리1[[#This Row],[주문번호]], "-", 쿼리1[[#This Row],[공정명]])</f>
        <v>20241010-1000168606-합지</v>
      </c>
      <c r="C5371">
        <v>1</v>
      </c>
      <c r="D5371" t="s">
        <v>60</v>
      </c>
      <c r="E5371" s="1">
        <v>45575</v>
      </c>
      <c r="F5371" s="1">
        <v>45586</v>
      </c>
      <c r="G5371" s="1">
        <v>45580</v>
      </c>
      <c r="H5371" s="1">
        <v>45656</v>
      </c>
      <c r="I5371" s="1">
        <v>45587</v>
      </c>
      <c r="J5371" t="s">
        <v>31</v>
      </c>
      <c r="K5371" t="s">
        <v>39</v>
      </c>
      <c r="L5371">
        <v>12000</v>
      </c>
      <c r="M5371">
        <v>12000</v>
      </c>
      <c r="N5371">
        <v>-6</v>
      </c>
      <c r="O5371" t="s">
        <v>394</v>
      </c>
      <c r="P5371" t="s">
        <v>1927</v>
      </c>
      <c r="Q5371" t="s">
        <v>42</v>
      </c>
      <c r="R5371" t="s">
        <v>1022</v>
      </c>
      <c r="S5371" t="s">
        <v>5068</v>
      </c>
      <c r="T5371">
        <v>48000</v>
      </c>
    </row>
    <row r="5372" spans="1:20" x14ac:dyDescent="0.3">
      <c r="A5372" t="s">
        <v>2092</v>
      </c>
      <c r="B5372" t="str">
        <f>_xlfn.CONCAT(쿼리1[[#This Row],[주문번호]], "-", 쿼리1[[#This Row],[공정명]])</f>
        <v>20240903-900011-합지</v>
      </c>
      <c r="C5372">
        <v>1</v>
      </c>
      <c r="D5372" t="s">
        <v>60</v>
      </c>
      <c r="E5372" s="1">
        <v>45538</v>
      </c>
      <c r="F5372" s="1">
        <v>45546</v>
      </c>
      <c r="G5372" s="1">
        <v>45545</v>
      </c>
      <c r="H5372" s="1">
        <v>45656</v>
      </c>
      <c r="I5372" s="1">
        <v>45575</v>
      </c>
      <c r="J5372" t="s">
        <v>31</v>
      </c>
      <c r="K5372" t="s">
        <v>39</v>
      </c>
      <c r="L5372">
        <v>120000</v>
      </c>
      <c r="M5372">
        <v>120000</v>
      </c>
      <c r="N5372">
        <v>-1</v>
      </c>
      <c r="O5372" t="s">
        <v>673</v>
      </c>
      <c r="P5372" t="s">
        <v>1515</v>
      </c>
      <c r="Q5372" t="s">
        <v>42</v>
      </c>
      <c r="R5372" t="s">
        <v>199</v>
      </c>
      <c r="S5372" t="s">
        <v>5068</v>
      </c>
      <c r="T5372">
        <v>428571</v>
      </c>
    </row>
    <row r="5373" spans="1:20" x14ac:dyDescent="0.3">
      <c r="A5373" t="s">
        <v>5091</v>
      </c>
      <c r="B5373" t="str">
        <f>_xlfn.CONCAT(쿼리1[[#This Row],[주문번호]], "-", 쿼리1[[#This Row],[공정명]])</f>
        <v>20240920-980006-합지</v>
      </c>
      <c r="C5373">
        <v>1</v>
      </c>
      <c r="D5373" t="s">
        <v>60</v>
      </c>
      <c r="E5373" s="1">
        <v>45555</v>
      </c>
      <c r="F5373" s="1">
        <v>45566</v>
      </c>
      <c r="G5373" s="1">
        <v>45560</v>
      </c>
      <c r="H5373" s="1">
        <v>45656</v>
      </c>
      <c r="I5373" s="1">
        <v>45562</v>
      </c>
      <c r="J5373" t="s">
        <v>31</v>
      </c>
      <c r="K5373" t="s">
        <v>39</v>
      </c>
      <c r="L5373">
        <v>12000</v>
      </c>
      <c r="M5373">
        <v>12000</v>
      </c>
      <c r="N5373">
        <v>-6</v>
      </c>
      <c r="O5373" t="s">
        <v>5092</v>
      </c>
      <c r="P5373" t="s">
        <v>5093</v>
      </c>
      <c r="Q5373" t="s">
        <v>42</v>
      </c>
      <c r="R5373" t="s">
        <v>199</v>
      </c>
      <c r="S5373" t="s">
        <v>5068</v>
      </c>
      <c r="T5373">
        <v>360</v>
      </c>
    </row>
    <row r="5374" spans="1:20" x14ac:dyDescent="0.3">
      <c r="A5374" t="s">
        <v>5091</v>
      </c>
      <c r="B5374" t="str">
        <f>_xlfn.CONCAT(쿼리1[[#This Row],[주문번호]], "-", 쿼리1[[#This Row],[공정명]])</f>
        <v>20240920-980006-분단</v>
      </c>
      <c r="C5374">
        <v>2</v>
      </c>
      <c r="D5374" t="s">
        <v>196</v>
      </c>
      <c r="E5374" s="1">
        <v>45555</v>
      </c>
      <c r="F5374" s="1">
        <v>45567</v>
      </c>
      <c r="G5374" s="1">
        <v>45562</v>
      </c>
      <c r="H5374" s="1">
        <v>45656</v>
      </c>
      <c r="I5374" s="1">
        <v>45562</v>
      </c>
      <c r="J5374" t="s">
        <v>31</v>
      </c>
      <c r="K5374" t="s">
        <v>39</v>
      </c>
      <c r="L5374">
        <v>12000</v>
      </c>
      <c r="M5374">
        <v>12000</v>
      </c>
      <c r="N5374">
        <v>-5</v>
      </c>
      <c r="O5374" t="s">
        <v>5092</v>
      </c>
      <c r="P5374" t="s">
        <v>5093</v>
      </c>
      <c r="Q5374" t="s">
        <v>42</v>
      </c>
      <c r="R5374" t="s">
        <v>199</v>
      </c>
      <c r="S5374" t="s">
        <v>5068</v>
      </c>
      <c r="T5374">
        <v>360</v>
      </c>
    </row>
    <row r="5375" spans="1:20" x14ac:dyDescent="0.3">
      <c r="A5375" t="s">
        <v>1874</v>
      </c>
      <c r="B5375" t="str">
        <f>_xlfn.CONCAT(쿼리1[[#This Row],[주문번호]], "-", 쿼리1[[#This Row],[공정명]])</f>
        <v>20241021-900021-합지</v>
      </c>
      <c r="C5375">
        <v>1</v>
      </c>
      <c r="D5375" t="s">
        <v>60</v>
      </c>
      <c r="E5375" s="1">
        <v>45586</v>
      </c>
      <c r="F5375" s="1">
        <v>45600</v>
      </c>
      <c r="G5375" s="1">
        <v>45597</v>
      </c>
      <c r="H5375" s="1">
        <v>45656</v>
      </c>
      <c r="I5375" s="1">
        <v>45610</v>
      </c>
      <c r="J5375" t="s">
        <v>31</v>
      </c>
      <c r="K5375" t="s">
        <v>39</v>
      </c>
      <c r="L5375">
        <v>24000</v>
      </c>
      <c r="M5375">
        <v>24000</v>
      </c>
      <c r="N5375">
        <v>-3</v>
      </c>
      <c r="O5375" t="s">
        <v>91</v>
      </c>
      <c r="P5375" t="s">
        <v>1875</v>
      </c>
      <c r="Q5375" t="s">
        <v>42</v>
      </c>
      <c r="R5375" t="s">
        <v>199</v>
      </c>
      <c r="S5375" t="s">
        <v>5068</v>
      </c>
      <c r="T5375">
        <v>53333</v>
      </c>
    </row>
    <row r="5376" spans="1:20" x14ac:dyDescent="0.3">
      <c r="A5376" t="s">
        <v>1640</v>
      </c>
      <c r="B5376" t="str">
        <f>_xlfn.CONCAT(쿼리1[[#This Row],[주문번호]], "-", 쿼리1[[#This Row],[공정명]])</f>
        <v>20241118-901007-합지</v>
      </c>
      <c r="C5376">
        <v>1</v>
      </c>
      <c r="D5376" t="s">
        <v>60</v>
      </c>
      <c r="E5376" s="1">
        <v>45614</v>
      </c>
      <c r="F5376" s="1">
        <v>45624</v>
      </c>
      <c r="G5376" s="1">
        <v>45629</v>
      </c>
      <c r="H5376" s="1">
        <v>45656</v>
      </c>
      <c r="I5376" s="1">
        <v>45647</v>
      </c>
      <c r="J5376" t="s">
        <v>31</v>
      </c>
      <c r="K5376" t="s">
        <v>32</v>
      </c>
      <c r="L5376">
        <v>36000</v>
      </c>
      <c r="M5376">
        <v>36000</v>
      </c>
      <c r="N5376">
        <v>5</v>
      </c>
      <c r="O5376" t="s">
        <v>394</v>
      </c>
      <c r="P5376" t="s">
        <v>668</v>
      </c>
      <c r="Q5376" t="s">
        <v>42</v>
      </c>
      <c r="R5376" t="s">
        <v>199</v>
      </c>
      <c r="S5376" t="s">
        <v>5068</v>
      </c>
      <c r="T5376">
        <v>90000</v>
      </c>
    </row>
    <row r="5377" spans="1:20" x14ac:dyDescent="0.3">
      <c r="A5377" t="s">
        <v>4836</v>
      </c>
      <c r="B5377" t="str">
        <f>_xlfn.CONCAT(쿼리1[[#This Row],[주문번호]], "-", 쿼리1[[#This Row],[공정명]])</f>
        <v>20240930-900020-합지</v>
      </c>
      <c r="C5377">
        <v>1</v>
      </c>
      <c r="D5377" t="s">
        <v>60</v>
      </c>
      <c r="E5377" s="1">
        <v>45565</v>
      </c>
      <c r="F5377" s="1">
        <v>45574</v>
      </c>
      <c r="G5377" s="1">
        <v>45580</v>
      </c>
      <c r="H5377" s="1">
        <v>45656</v>
      </c>
      <c r="I5377" s="1">
        <v>45603</v>
      </c>
      <c r="J5377" t="s">
        <v>31</v>
      </c>
      <c r="K5377" t="s">
        <v>32</v>
      </c>
      <c r="L5377">
        <v>18000</v>
      </c>
      <c r="M5377">
        <v>18000</v>
      </c>
      <c r="N5377">
        <v>6</v>
      </c>
      <c r="O5377" t="s">
        <v>673</v>
      </c>
      <c r="P5377" t="s">
        <v>1172</v>
      </c>
      <c r="Q5377" t="s">
        <v>42</v>
      </c>
      <c r="R5377" t="s">
        <v>199</v>
      </c>
      <c r="S5377" t="s">
        <v>5068</v>
      </c>
      <c r="T5377">
        <v>25714</v>
      </c>
    </row>
    <row r="5378" spans="1:20" x14ac:dyDescent="0.3">
      <c r="A5378" t="s">
        <v>3334</v>
      </c>
      <c r="B5378" t="str">
        <f>_xlfn.CONCAT(쿼리1[[#This Row],[주문번호]], "-", 쿼리1[[#This Row],[공정명]])</f>
        <v>20240903-1000165165-합지</v>
      </c>
      <c r="C5378">
        <v>1</v>
      </c>
      <c r="D5378" t="s">
        <v>60</v>
      </c>
      <c r="E5378" s="1">
        <v>45538</v>
      </c>
      <c r="F5378" s="1">
        <v>45544</v>
      </c>
      <c r="G5378" s="1">
        <v>45541</v>
      </c>
      <c r="H5378" s="1">
        <v>45656</v>
      </c>
      <c r="I5378" s="1">
        <v>45546</v>
      </c>
      <c r="J5378" t="s">
        <v>31</v>
      </c>
      <c r="K5378" t="s">
        <v>39</v>
      </c>
      <c r="L5378">
        <v>12000</v>
      </c>
      <c r="M5378">
        <v>12000</v>
      </c>
      <c r="N5378">
        <v>-3</v>
      </c>
      <c r="O5378" t="s">
        <v>102</v>
      </c>
      <c r="P5378" t="s">
        <v>110</v>
      </c>
      <c r="Q5378" t="s">
        <v>111</v>
      </c>
      <c r="R5378" t="s">
        <v>26</v>
      </c>
      <c r="S5378" t="s">
        <v>5068</v>
      </c>
      <c r="T5378">
        <v>40000</v>
      </c>
    </row>
    <row r="5379" spans="1:20" x14ac:dyDescent="0.3">
      <c r="A5379" t="s">
        <v>5057</v>
      </c>
      <c r="B5379" t="str">
        <f>_xlfn.CONCAT(쿼리1[[#This Row],[주문번호]], "-", 쿼리1[[#This Row],[공정명]])</f>
        <v>20241007-1000142163-합지</v>
      </c>
      <c r="C5379">
        <v>3</v>
      </c>
      <c r="D5379" t="s">
        <v>60</v>
      </c>
      <c r="E5379" s="1">
        <v>45572</v>
      </c>
      <c r="F5379" s="1">
        <v>45581</v>
      </c>
      <c r="G5379" s="1">
        <v>45581</v>
      </c>
      <c r="H5379" s="1">
        <v>45656</v>
      </c>
      <c r="I5379" s="1">
        <v>45617</v>
      </c>
      <c r="J5379" t="s">
        <v>31</v>
      </c>
      <c r="K5379" t="s">
        <v>39</v>
      </c>
      <c r="L5379">
        <v>6000</v>
      </c>
      <c r="M5379">
        <v>6000</v>
      </c>
      <c r="N5379">
        <v>0</v>
      </c>
      <c r="O5379" t="s">
        <v>3920</v>
      </c>
      <c r="P5379" t="s">
        <v>3940</v>
      </c>
      <c r="Q5379" t="s">
        <v>3941</v>
      </c>
      <c r="R5379" t="s">
        <v>3938</v>
      </c>
      <c r="S5379" t="s">
        <v>190</v>
      </c>
      <c r="T5379">
        <v>12</v>
      </c>
    </row>
    <row r="5380" spans="1:20" x14ac:dyDescent="0.3">
      <c r="A5380" t="s">
        <v>5057</v>
      </c>
      <c r="B5380" t="str">
        <f>_xlfn.CONCAT(쿼리1[[#This Row],[주문번호]], "-", 쿼리1[[#This Row],[공정명]])</f>
        <v>20241007-1000142163-분단</v>
      </c>
      <c r="C5380">
        <v>4</v>
      </c>
      <c r="D5380" t="s">
        <v>196</v>
      </c>
      <c r="E5380" s="1">
        <v>45572</v>
      </c>
      <c r="F5380" s="1">
        <v>45582</v>
      </c>
      <c r="G5380" s="1">
        <v>45581</v>
      </c>
      <c r="H5380" s="1">
        <v>45656</v>
      </c>
      <c r="I5380" s="1">
        <v>45617</v>
      </c>
      <c r="J5380" t="s">
        <v>31</v>
      </c>
      <c r="K5380" t="s">
        <v>39</v>
      </c>
      <c r="L5380">
        <v>6000</v>
      </c>
      <c r="M5380">
        <v>6000</v>
      </c>
      <c r="N5380">
        <v>-1</v>
      </c>
      <c r="O5380" t="s">
        <v>3920</v>
      </c>
      <c r="P5380" t="s">
        <v>3940</v>
      </c>
      <c r="Q5380" t="s">
        <v>3941</v>
      </c>
      <c r="R5380" t="s">
        <v>3938</v>
      </c>
      <c r="S5380" t="s">
        <v>190</v>
      </c>
      <c r="T5380">
        <v>12</v>
      </c>
    </row>
    <row r="5381" spans="1:20" x14ac:dyDescent="0.3">
      <c r="A5381" t="s">
        <v>5094</v>
      </c>
      <c r="B5381" t="str">
        <f>_xlfn.CONCAT(쿼리1[[#This Row],[주문번호]], "-", 쿼리1[[#This Row],[공정명]])</f>
        <v>20241018-1000160183-합지</v>
      </c>
      <c r="C5381">
        <v>3</v>
      </c>
      <c r="D5381" t="s">
        <v>60</v>
      </c>
      <c r="E5381" s="1">
        <v>45583</v>
      </c>
      <c r="F5381" s="1">
        <v>45594</v>
      </c>
      <c r="G5381" s="1">
        <v>45595</v>
      </c>
      <c r="H5381" s="1">
        <v>45656</v>
      </c>
      <c r="I5381" s="1">
        <v>45595</v>
      </c>
      <c r="J5381" t="s">
        <v>31</v>
      </c>
      <c r="K5381" t="s">
        <v>32</v>
      </c>
      <c r="L5381">
        <v>6000</v>
      </c>
      <c r="M5381">
        <v>6000</v>
      </c>
      <c r="N5381">
        <v>1</v>
      </c>
      <c r="O5381" t="s">
        <v>536</v>
      </c>
      <c r="P5381" t="s">
        <v>4863</v>
      </c>
      <c r="Q5381" t="s">
        <v>5095</v>
      </c>
      <c r="R5381" t="s">
        <v>3938</v>
      </c>
      <c r="S5381" t="s">
        <v>190</v>
      </c>
      <c r="T5381">
        <v>12</v>
      </c>
    </row>
    <row r="5382" spans="1:20" x14ac:dyDescent="0.3">
      <c r="A5382" t="s">
        <v>5094</v>
      </c>
      <c r="B5382" t="str">
        <f>_xlfn.CONCAT(쿼리1[[#This Row],[주문번호]], "-", 쿼리1[[#This Row],[공정명]])</f>
        <v>20241018-1000160183-분단</v>
      </c>
      <c r="C5382">
        <v>4</v>
      </c>
      <c r="D5382" t="s">
        <v>196</v>
      </c>
      <c r="E5382" s="1">
        <v>45583</v>
      </c>
      <c r="F5382" s="1">
        <v>45595</v>
      </c>
      <c r="G5382" s="1">
        <v>45595</v>
      </c>
      <c r="H5382" s="1">
        <v>45656</v>
      </c>
      <c r="I5382" s="1">
        <v>45595</v>
      </c>
      <c r="J5382" t="s">
        <v>31</v>
      </c>
      <c r="K5382" t="s">
        <v>39</v>
      </c>
      <c r="L5382">
        <v>6000</v>
      </c>
      <c r="M5382">
        <v>6000</v>
      </c>
      <c r="N5382">
        <v>0</v>
      </c>
      <c r="O5382" t="s">
        <v>536</v>
      </c>
      <c r="P5382" t="s">
        <v>4863</v>
      </c>
      <c r="Q5382" t="s">
        <v>5095</v>
      </c>
      <c r="R5382" t="s">
        <v>3938</v>
      </c>
      <c r="S5382" t="s">
        <v>190</v>
      </c>
      <c r="T5382">
        <v>12</v>
      </c>
    </row>
    <row r="5383" spans="1:20" x14ac:dyDescent="0.3">
      <c r="A5383" t="s">
        <v>5058</v>
      </c>
      <c r="B5383" t="str">
        <f>_xlfn.CONCAT(쿼리1[[#This Row],[주문번호]], "-", 쿼리1[[#This Row],[공정명]])</f>
        <v>20241029-1000160961-합지</v>
      </c>
      <c r="C5383">
        <v>3</v>
      </c>
      <c r="D5383" t="s">
        <v>60</v>
      </c>
      <c r="E5383" s="1">
        <v>45594</v>
      </c>
      <c r="F5383" s="1">
        <v>45603</v>
      </c>
      <c r="G5383" s="1">
        <v>45601</v>
      </c>
      <c r="H5383" s="1">
        <v>45656</v>
      </c>
      <c r="I5383" s="1">
        <v>45617</v>
      </c>
      <c r="J5383" t="s">
        <v>31</v>
      </c>
      <c r="K5383" t="s">
        <v>39</v>
      </c>
      <c r="L5383">
        <v>6000</v>
      </c>
      <c r="M5383">
        <v>6000</v>
      </c>
      <c r="N5383">
        <v>-2</v>
      </c>
      <c r="O5383" t="s">
        <v>536</v>
      </c>
      <c r="P5383" t="s">
        <v>4814</v>
      </c>
      <c r="Q5383" t="s">
        <v>4815</v>
      </c>
      <c r="R5383" t="s">
        <v>3938</v>
      </c>
      <c r="S5383" t="s">
        <v>190</v>
      </c>
      <c r="T5383">
        <v>12</v>
      </c>
    </row>
    <row r="5384" spans="1:20" x14ac:dyDescent="0.3">
      <c r="A5384" t="s">
        <v>5058</v>
      </c>
      <c r="B5384" t="str">
        <f>_xlfn.CONCAT(쿼리1[[#This Row],[주문번호]], "-", 쿼리1[[#This Row],[공정명]])</f>
        <v>20241029-1000160961-분단</v>
      </c>
      <c r="C5384">
        <v>4</v>
      </c>
      <c r="D5384" t="s">
        <v>196</v>
      </c>
      <c r="E5384" s="1">
        <v>45594</v>
      </c>
      <c r="F5384" s="1">
        <v>45604</v>
      </c>
      <c r="G5384" s="1">
        <v>45601</v>
      </c>
      <c r="H5384" s="1">
        <v>45656</v>
      </c>
      <c r="I5384" s="1">
        <v>45617</v>
      </c>
      <c r="J5384" t="s">
        <v>31</v>
      </c>
      <c r="K5384" t="s">
        <v>39</v>
      </c>
      <c r="L5384">
        <v>6000</v>
      </c>
      <c r="M5384">
        <v>6000</v>
      </c>
      <c r="N5384">
        <v>-3</v>
      </c>
      <c r="O5384" t="s">
        <v>536</v>
      </c>
      <c r="P5384" t="s">
        <v>4814</v>
      </c>
      <c r="Q5384" t="s">
        <v>4815</v>
      </c>
      <c r="R5384" t="s">
        <v>3938</v>
      </c>
      <c r="S5384" t="s">
        <v>190</v>
      </c>
      <c r="T5384">
        <v>12</v>
      </c>
    </row>
    <row r="5385" spans="1:20" x14ac:dyDescent="0.3">
      <c r="A5385" t="s">
        <v>5059</v>
      </c>
      <c r="B5385" t="str">
        <f>_xlfn.CONCAT(쿼리1[[#This Row],[주문번호]], "-", 쿼리1[[#This Row],[공정명]])</f>
        <v>20241219-1000160961-합지</v>
      </c>
      <c r="C5385">
        <v>3</v>
      </c>
      <c r="D5385" t="s">
        <v>60</v>
      </c>
      <c r="E5385" s="1">
        <v>45645</v>
      </c>
      <c r="F5385" s="1">
        <v>45656</v>
      </c>
      <c r="G5385" s="1"/>
      <c r="H5385" s="1">
        <v>45656</v>
      </c>
      <c r="I5385" s="1">
        <v>45652</v>
      </c>
      <c r="J5385" t="s">
        <v>21</v>
      </c>
      <c r="K5385" t="s">
        <v>282</v>
      </c>
      <c r="L5385">
        <v>6000</v>
      </c>
      <c r="O5385" t="s">
        <v>536</v>
      </c>
      <c r="P5385" t="s">
        <v>5060</v>
      </c>
      <c r="Q5385" t="s">
        <v>4815</v>
      </c>
      <c r="R5385" t="s">
        <v>3938</v>
      </c>
      <c r="S5385" t="s">
        <v>190</v>
      </c>
      <c r="T5385">
        <v>24</v>
      </c>
    </row>
    <row r="5386" spans="1:20" x14ac:dyDescent="0.3">
      <c r="A5386" t="s">
        <v>5059</v>
      </c>
      <c r="B5386" t="str">
        <f>_xlfn.CONCAT(쿼리1[[#This Row],[주문번호]], "-", 쿼리1[[#This Row],[공정명]])</f>
        <v>20241219-1000160961-분단</v>
      </c>
      <c r="C5386">
        <v>4</v>
      </c>
      <c r="D5386" t="s">
        <v>196</v>
      </c>
      <c r="E5386" s="1">
        <v>45645</v>
      </c>
      <c r="F5386" s="1">
        <v>45657</v>
      </c>
      <c r="G5386" s="1"/>
      <c r="H5386" s="1">
        <v>45656</v>
      </c>
      <c r="I5386" s="1">
        <v>45652</v>
      </c>
      <c r="J5386" t="s">
        <v>21</v>
      </c>
      <c r="K5386" t="s">
        <v>282</v>
      </c>
      <c r="L5386">
        <v>6000</v>
      </c>
      <c r="O5386" t="s">
        <v>536</v>
      </c>
      <c r="P5386" t="s">
        <v>5060</v>
      </c>
      <c r="Q5386" t="s">
        <v>4815</v>
      </c>
      <c r="R5386" t="s">
        <v>3938</v>
      </c>
      <c r="S5386" t="s">
        <v>190</v>
      </c>
      <c r="T5386">
        <v>24</v>
      </c>
    </row>
    <row r="5387" spans="1:20" x14ac:dyDescent="0.3">
      <c r="A5387" t="s">
        <v>4317</v>
      </c>
      <c r="B5387" t="str">
        <f>_xlfn.CONCAT(쿼리1[[#This Row],[주문번호]], "-", 쿼리1[[#This Row],[공정명]])</f>
        <v>20241104-1000168551-합지</v>
      </c>
      <c r="C5387">
        <v>3</v>
      </c>
      <c r="D5387" t="s">
        <v>60</v>
      </c>
      <c r="E5387" s="1">
        <v>45600</v>
      </c>
      <c r="F5387" s="1">
        <v>45609</v>
      </c>
      <c r="G5387" s="1">
        <v>45604</v>
      </c>
      <c r="H5387" s="1">
        <v>45656</v>
      </c>
      <c r="I5387" s="1">
        <v>45604</v>
      </c>
      <c r="J5387" t="s">
        <v>31</v>
      </c>
      <c r="K5387" t="s">
        <v>39</v>
      </c>
      <c r="L5387">
        <v>6000</v>
      </c>
      <c r="M5387">
        <v>6000</v>
      </c>
      <c r="N5387">
        <v>-5</v>
      </c>
      <c r="O5387" t="s">
        <v>536</v>
      </c>
      <c r="P5387" t="s">
        <v>4294</v>
      </c>
      <c r="Q5387" t="s">
        <v>4295</v>
      </c>
      <c r="R5387" t="s">
        <v>3938</v>
      </c>
      <c r="S5387" t="s">
        <v>190</v>
      </c>
      <c r="T5387">
        <v>18</v>
      </c>
    </row>
    <row r="5388" spans="1:20" x14ac:dyDescent="0.3">
      <c r="A5388" t="s">
        <v>4317</v>
      </c>
      <c r="B5388" t="str">
        <f>_xlfn.CONCAT(쿼리1[[#This Row],[주문번호]], "-", 쿼리1[[#This Row],[공정명]])</f>
        <v>20241104-1000168551-분단</v>
      </c>
      <c r="C5388">
        <v>4</v>
      </c>
      <c r="D5388" t="s">
        <v>196</v>
      </c>
      <c r="E5388" s="1">
        <v>45600</v>
      </c>
      <c r="F5388" s="1">
        <v>45610</v>
      </c>
      <c r="G5388" s="1">
        <v>45604</v>
      </c>
      <c r="H5388" s="1">
        <v>45656</v>
      </c>
      <c r="I5388" s="1">
        <v>45604</v>
      </c>
      <c r="J5388" t="s">
        <v>31</v>
      </c>
      <c r="K5388" t="s">
        <v>39</v>
      </c>
      <c r="L5388">
        <v>6000</v>
      </c>
      <c r="M5388">
        <v>6000</v>
      </c>
      <c r="N5388">
        <v>-6</v>
      </c>
      <c r="O5388" t="s">
        <v>536</v>
      </c>
      <c r="P5388" t="s">
        <v>4294</v>
      </c>
      <c r="Q5388" t="s">
        <v>4295</v>
      </c>
      <c r="R5388" t="s">
        <v>3938</v>
      </c>
      <c r="S5388" t="s">
        <v>190</v>
      </c>
      <c r="T5388">
        <v>18</v>
      </c>
    </row>
    <row r="5389" spans="1:20" x14ac:dyDescent="0.3">
      <c r="A5389" t="s">
        <v>4977</v>
      </c>
      <c r="B5389" t="str">
        <f>_xlfn.CONCAT(쿼리1[[#This Row],[주문번호]], "-", 쿼리1[[#This Row],[공정명]])</f>
        <v>20241010-1000160961-분단</v>
      </c>
      <c r="C5389">
        <v>4</v>
      </c>
      <c r="D5389" t="s">
        <v>196</v>
      </c>
      <c r="E5389" s="1">
        <v>45575</v>
      </c>
      <c r="F5389" s="1">
        <v>45587</v>
      </c>
      <c r="G5389" s="1">
        <v>45583</v>
      </c>
      <c r="H5389" s="1">
        <v>45656</v>
      </c>
      <c r="I5389" s="1">
        <v>45583</v>
      </c>
      <c r="J5389" t="s">
        <v>31</v>
      </c>
      <c r="K5389" t="s">
        <v>39</v>
      </c>
      <c r="L5389">
        <v>12000</v>
      </c>
      <c r="M5389">
        <v>12000</v>
      </c>
      <c r="N5389">
        <v>-4</v>
      </c>
      <c r="O5389" t="s">
        <v>536</v>
      </c>
      <c r="P5389" t="s">
        <v>4814</v>
      </c>
      <c r="Q5389" t="s">
        <v>4815</v>
      </c>
      <c r="R5389" t="s">
        <v>3938</v>
      </c>
      <c r="S5389" t="s">
        <v>190</v>
      </c>
      <c r="T5389">
        <v>24</v>
      </c>
    </row>
    <row r="5390" spans="1:20" x14ac:dyDescent="0.3">
      <c r="A5390" t="s">
        <v>4298</v>
      </c>
      <c r="B5390" t="str">
        <f>_xlfn.CONCAT(쿼리1[[#This Row],[주문번호]], "-", 쿼리1[[#This Row],[공정명]])</f>
        <v>20241021-1000163063-합지</v>
      </c>
      <c r="C5390">
        <v>3</v>
      </c>
      <c r="D5390" t="s">
        <v>60</v>
      </c>
      <c r="E5390" s="1">
        <v>45586</v>
      </c>
      <c r="F5390" s="1">
        <v>45595</v>
      </c>
      <c r="G5390" s="1">
        <v>45595</v>
      </c>
      <c r="H5390" s="1">
        <v>45656</v>
      </c>
      <c r="I5390" s="1">
        <v>45595</v>
      </c>
      <c r="J5390" t="s">
        <v>31</v>
      </c>
      <c r="K5390" t="s">
        <v>39</v>
      </c>
      <c r="L5390">
        <v>6000</v>
      </c>
      <c r="M5390">
        <v>6000</v>
      </c>
      <c r="N5390">
        <v>0</v>
      </c>
      <c r="O5390" t="s">
        <v>1407</v>
      </c>
      <c r="P5390" t="s">
        <v>1642</v>
      </c>
      <c r="Q5390" t="s">
        <v>1645</v>
      </c>
      <c r="R5390" t="s">
        <v>758</v>
      </c>
      <c r="S5390" t="s">
        <v>190</v>
      </c>
      <c r="T5390">
        <v>12</v>
      </c>
    </row>
    <row r="5391" spans="1:20" x14ac:dyDescent="0.3">
      <c r="A5391" t="s">
        <v>4298</v>
      </c>
      <c r="B5391" t="str">
        <f>_xlfn.CONCAT(쿼리1[[#This Row],[주문번호]], "-", 쿼리1[[#This Row],[공정명]])</f>
        <v>20241021-1000163063-분단</v>
      </c>
      <c r="C5391">
        <v>4</v>
      </c>
      <c r="D5391" t="s">
        <v>196</v>
      </c>
      <c r="E5391" s="1">
        <v>45586</v>
      </c>
      <c r="F5391" s="1">
        <v>45596</v>
      </c>
      <c r="G5391" s="1">
        <v>45595</v>
      </c>
      <c r="H5391" s="1">
        <v>45656</v>
      </c>
      <c r="I5391" s="1">
        <v>45595</v>
      </c>
      <c r="J5391" t="s">
        <v>31</v>
      </c>
      <c r="K5391" t="s">
        <v>39</v>
      </c>
      <c r="L5391">
        <v>6000</v>
      </c>
      <c r="M5391">
        <v>6000</v>
      </c>
      <c r="N5391">
        <v>-1</v>
      </c>
      <c r="O5391" t="s">
        <v>1407</v>
      </c>
      <c r="P5391" t="s">
        <v>1642</v>
      </c>
      <c r="Q5391" t="s">
        <v>1645</v>
      </c>
      <c r="R5391" t="s">
        <v>758</v>
      </c>
      <c r="S5391" t="s">
        <v>190</v>
      </c>
      <c r="T5391">
        <v>12</v>
      </c>
    </row>
    <row r="5392" spans="1:20" x14ac:dyDescent="0.3">
      <c r="A5392" t="s">
        <v>4299</v>
      </c>
      <c r="B5392" t="str">
        <f>_xlfn.CONCAT(쿼리1[[#This Row],[주문번호]], "-", 쿼리1[[#This Row],[공정명]])</f>
        <v>20241028-1000168510-합지</v>
      </c>
      <c r="C5392">
        <v>3</v>
      </c>
      <c r="D5392" t="s">
        <v>60</v>
      </c>
      <c r="E5392" s="1">
        <v>45593</v>
      </c>
      <c r="F5392" s="1">
        <v>45602</v>
      </c>
      <c r="G5392" s="1">
        <v>45600</v>
      </c>
      <c r="H5392" s="1">
        <v>45656</v>
      </c>
      <c r="I5392" s="1">
        <v>45600</v>
      </c>
      <c r="J5392" t="s">
        <v>31</v>
      </c>
      <c r="K5392" t="s">
        <v>39</v>
      </c>
      <c r="L5392">
        <v>6000</v>
      </c>
      <c r="M5392">
        <v>6000</v>
      </c>
      <c r="N5392">
        <v>-2</v>
      </c>
      <c r="O5392" t="s">
        <v>1407</v>
      </c>
      <c r="P5392" t="s">
        <v>1411</v>
      </c>
      <c r="Q5392" t="s">
        <v>1652</v>
      </c>
      <c r="R5392" t="s">
        <v>758</v>
      </c>
      <c r="S5392" t="s">
        <v>190</v>
      </c>
      <c r="T5392">
        <v>12</v>
      </c>
    </row>
    <row r="5393" spans="1:20" x14ac:dyDescent="0.3">
      <c r="A5393" t="s">
        <v>2457</v>
      </c>
      <c r="B5393" t="str">
        <f>_xlfn.CONCAT(쿼리1[[#This Row],[주문번호]], "-", 쿼리1[[#This Row],[공정명]])</f>
        <v>20240923-1000152567-합지</v>
      </c>
      <c r="C5393">
        <v>3</v>
      </c>
      <c r="D5393" t="s">
        <v>60</v>
      </c>
      <c r="E5393" s="1">
        <v>45558</v>
      </c>
      <c r="F5393" s="1">
        <v>45567</v>
      </c>
      <c r="G5393" s="1">
        <v>45565</v>
      </c>
      <c r="H5393" s="1">
        <v>45656</v>
      </c>
      <c r="I5393" s="1">
        <v>45568</v>
      </c>
      <c r="J5393" t="s">
        <v>31</v>
      </c>
      <c r="K5393" t="s">
        <v>39</v>
      </c>
      <c r="L5393">
        <v>6000</v>
      </c>
      <c r="M5393">
        <v>6000</v>
      </c>
      <c r="N5393">
        <v>-2</v>
      </c>
      <c r="O5393" t="s">
        <v>2293</v>
      </c>
      <c r="P5393" t="s">
        <v>2294</v>
      </c>
      <c r="Q5393" t="s">
        <v>2295</v>
      </c>
      <c r="R5393" t="s">
        <v>2291</v>
      </c>
      <c r="S5393" t="s">
        <v>1967</v>
      </c>
      <c r="T5393">
        <v>14285</v>
      </c>
    </row>
    <row r="5394" spans="1:20" x14ac:dyDescent="0.3">
      <c r="A5394" t="s">
        <v>2457</v>
      </c>
      <c r="B5394" t="str">
        <f>_xlfn.CONCAT(쿼리1[[#This Row],[주문번호]], "-", 쿼리1[[#This Row],[공정명]])</f>
        <v>20240923-1000152567-합지</v>
      </c>
      <c r="C5394">
        <v>3</v>
      </c>
      <c r="D5394" t="s">
        <v>60</v>
      </c>
      <c r="E5394" s="1">
        <v>45558</v>
      </c>
      <c r="F5394" s="1">
        <v>45567</v>
      </c>
      <c r="G5394" s="1">
        <v>45568</v>
      </c>
      <c r="H5394" s="1">
        <v>45656</v>
      </c>
      <c r="I5394" s="1">
        <v>45568</v>
      </c>
      <c r="J5394" t="s">
        <v>31</v>
      </c>
      <c r="K5394" t="s">
        <v>32</v>
      </c>
      <c r="L5394">
        <v>6000</v>
      </c>
      <c r="M5394">
        <v>6000</v>
      </c>
      <c r="N5394">
        <v>1</v>
      </c>
      <c r="O5394" t="s">
        <v>2293</v>
      </c>
      <c r="P5394" t="s">
        <v>2294</v>
      </c>
      <c r="Q5394" t="s">
        <v>2295</v>
      </c>
      <c r="R5394" t="s">
        <v>2291</v>
      </c>
      <c r="S5394" t="s">
        <v>1967</v>
      </c>
      <c r="T5394">
        <v>14285</v>
      </c>
    </row>
    <row r="5395" spans="1:20" x14ac:dyDescent="0.3">
      <c r="A5395" t="s">
        <v>3167</v>
      </c>
      <c r="B5395" t="str">
        <f>_xlfn.CONCAT(쿼리1[[#This Row],[주문번호]], "-", 쿼리1[[#This Row],[공정명]])</f>
        <v>20241018-1317P0030-합지</v>
      </c>
      <c r="C5395">
        <v>3</v>
      </c>
      <c r="D5395" t="s">
        <v>60</v>
      </c>
      <c r="E5395" s="1">
        <v>45583</v>
      </c>
      <c r="F5395" s="1">
        <v>45594</v>
      </c>
      <c r="G5395" s="1">
        <v>45603</v>
      </c>
      <c r="H5395" s="1">
        <v>45656</v>
      </c>
      <c r="I5395" s="1">
        <v>45614</v>
      </c>
      <c r="J5395" t="s">
        <v>31</v>
      </c>
      <c r="K5395" t="s">
        <v>32</v>
      </c>
      <c r="L5395">
        <v>6000</v>
      </c>
      <c r="M5395">
        <v>5900</v>
      </c>
      <c r="N5395">
        <v>9</v>
      </c>
      <c r="O5395" t="s">
        <v>3168</v>
      </c>
      <c r="P5395" t="s">
        <v>3169</v>
      </c>
      <c r="Q5395" t="s">
        <v>3170</v>
      </c>
      <c r="R5395" t="s">
        <v>3171</v>
      </c>
      <c r="S5395" t="s">
        <v>1967</v>
      </c>
      <c r="T5395">
        <v>40000</v>
      </c>
    </row>
    <row r="5396" spans="1:20" x14ac:dyDescent="0.3">
      <c r="A5396" t="s">
        <v>3167</v>
      </c>
      <c r="B5396" t="str">
        <f>_xlfn.CONCAT(쿼리1[[#This Row],[주문번호]], "-", 쿼리1[[#This Row],[공정명]])</f>
        <v>20241018-1317P0030-합지</v>
      </c>
      <c r="C5396">
        <v>3</v>
      </c>
      <c r="D5396" t="s">
        <v>60</v>
      </c>
      <c r="E5396" s="1">
        <v>45583</v>
      </c>
      <c r="F5396" s="1">
        <v>45594</v>
      </c>
      <c r="G5396" s="1">
        <v>45603</v>
      </c>
      <c r="H5396" s="1">
        <v>45656</v>
      </c>
      <c r="I5396" s="1">
        <v>45614</v>
      </c>
      <c r="J5396" t="s">
        <v>31</v>
      </c>
      <c r="K5396" t="s">
        <v>32</v>
      </c>
      <c r="L5396">
        <v>6000</v>
      </c>
      <c r="M5396">
        <v>5900</v>
      </c>
      <c r="N5396">
        <v>9</v>
      </c>
      <c r="O5396" t="s">
        <v>3168</v>
      </c>
      <c r="P5396" t="s">
        <v>3169</v>
      </c>
      <c r="Q5396" t="s">
        <v>3170</v>
      </c>
      <c r="R5396" t="s">
        <v>3171</v>
      </c>
      <c r="S5396" t="s">
        <v>1967</v>
      </c>
      <c r="T5396">
        <v>40000</v>
      </c>
    </row>
    <row r="5397" spans="1:20" x14ac:dyDescent="0.3">
      <c r="A5397" t="s">
        <v>3167</v>
      </c>
      <c r="B5397" t="str">
        <f>_xlfn.CONCAT(쿼리1[[#This Row],[주문번호]], "-", 쿼리1[[#This Row],[공정명]])</f>
        <v>20241018-1317P0030-합지</v>
      </c>
      <c r="C5397">
        <v>3</v>
      </c>
      <c r="D5397" t="s">
        <v>60</v>
      </c>
      <c r="E5397" s="1">
        <v>45583</v>
      </c>
      <c r="F5397" s="1">
        <v>45594</v>
      </c>
      <c r="G5397" s="1">
        <v>45603</v>
      </c>
      <c r="H5397" s="1">
        <v>45656</v>
      </c>
      <c r="I5397" s="1">
        <v>45614</v>
      </c>
      <c r="J5397" t="s">
        <v>31</v>
      </c>
      <c r="K5397" t="s">
        <v>32</v>
      </c>
      <c r="L5397">
        <v>6000</v>
      </c>
      <c r="M5397">
        <v>5900</v>
      </c>
      <c r="N5397">
        <v>9</v>
      </c>
      <c r="O5397" t="s">
        <v>3168</v>
      </c>
      <c r="P5397" t="s">
        <v>3169</v>
      </c>
      <c r="Q5397" t="s">
        <v>3170</v>
      </c>
      <c r="R5397" t="s">
        <v>3171</v>
      </c>
      <c r="S5397" t="s">
        <v>1967</v>
      </c>
      <c r="T5397">
        <v>40000</v>
      </c>
    </row>
    <row r="5398" spans="1:20" x14ac:dyDescent="0.3">
      <c r="A5398" t="s">
        <v>3167</v>
      </c>
      <c r="B5398" t="str">
        <f>_xlfn.CONCAT(쿼리1[[#This Row],[주문번호]], "-", 쿼리1[[#This Row],[공정명]])</f>
        <v>20241018-1317P0030-분단</v>
      </c>
      <c r="C5398">
        <v>4</v>
      </c>
      <c r="D5398" t="s">
        <v>196</v>
      </c>
      <c r="E5398" s="1">
        <v>45583</v>
      </c>
      <c r="F5398" s="1">
        <v>45595</v>
      </c>
      <c r="G5398" s="1">
        <v>45603</v>
      </c>
      <c r="H5398" s="1">
        <v>45656</v>
      </c>
      <c r="I5398" s="1">
        <v>45614</v>
      </c>
      <c r="J5398" t="s">
        <v>31</v>
      </c>
      <c r="K5398" t="s">
        <v>32</v>
      </c>
      <c r="L5398">
        <v>6000</v>
      </c>
      <c r="M5398">
        <v>5900</v>
      </c>
      <c r="N5398">
        <v>8</v>
      </c>
      <c r="O5398" t="s">
        <v>3168</v>
      </c>
      <c r="P5398" t="s">
        <v>3169</v>
      </c>
      <c r="Q5398" t="s">
        <v>3170</v>
      </c>
      <c r="R5398" t="s">
        <v>3171</v>
      </c>
      <c r="S5398" t="s">
        <v>1967</v>
      </c>
      <c r="T5398">
        <v>40000</v>
      </c>
    </row>
    <row r="5399" spans="1:20" x14ac:dyDescent="0.3">
      <c r="A5399" t="s">
        <v>4176</v>
      </c>
      <c r="B5399" t="str">
        <f>_xlfn.CONCAT(쿼리1[[#This Row],[주문번호]], "-", 쿼리1[[#This Row],[공정명]])</f>
        <v>20241014-1000169335-합지</v>
      </c>
      <c r="C5399">
        <v>1</v>
      </c>
      <c r="D5399" t="s">
        <v>60</v>
      </c>
      <c r="E5399" s="1">
        <v>45579</v>
      </c>
      <c r="F5399" s="1">
        <v>45587</v>
      </c>
      <c r="G5399" s="1">
        <v>45583</v>
      </c>
      <c r="H5399" s="1">
        <v>45656</v>
      </c>
      <c r="I5399" s="1">
        <v>45587</v>
      </c>
      <c r="J5399" t="s">
        <v>31</v>
      </c>
      <c r="K5399" t="s">
        <v>39</v>
      </c>
      <c r="L5399">
        <v>6000</v>
      </c>
      <c r="M5399">
        <v>6000</v>
      </c>
      <c r="N5399">
        <v>-4</v>
      </c>
      <c r="O5399" t="s">
        <v>3410</v>
      </c>
      <c r="P5399" t="s">
        <v>92</v>
      </c>
      <c r="Q5399" t="s">
        <v>42</v>
      </c>
      <c r="R5399" t="s">
        <v>571</v>
      </c>
      <c r="S5399" t="s">
        <v>1967</v>
      </c>
      <c r="T5399">
        <v>24000</v>
      </c>
    </row>
    <row r="5400" spans="1:20" x14ac:dyDescent="0.3">
      <c r="A5400" t="s">
        <v>1866</v>
      </c>
      <c r="B5400" t="str">
        <f>_xlfn.CONCAT(쿼리1[[#This Row],[주문번호]], "-", 쿼리1[[#This Row],[공정명]])</f>
        <v>20241219-902004-합지</v>
      </c>
      <c r="C5400">
        <v>1</v>
      </c>
      <c r="D5400" t="s">
        <v>60</v>
      </c>
      <c r="E5400" s="1">
        <v>45645</v>
      </c>
      <c r="F5400" s="1">
        <v>45653</v>
      </c>
      <c r="G5400" s="1"/>
      <c r="H5400" s="1">
        <v>45656</v>
      </c>
      <c r="I5400" s="1"/>
      <c r="J5400" t="s">
        <v>21</v>
      </c>
      <c r="K5400" t="s">
        <v>22</v>
      </c>
      <c r="L5400">
        <v>24000</v>
      </c>
      <c r="O5400" t="s">
        <v>1517</v>
      </c>
      <c r="P5400" t="s">
        <v>1867</v>
      </c>
      <c r="Q5400" t="s">
        <v>42</v>
      </c>
      <c r="R5400" t="s">
        <v>199</v>
      </c>
      <c r="S5400" t="s">
        <v>1967</v>
      </c>
      <c r="T5400">
        <v>75000</v>
      </c>
    </row>
    <row r="5401" spans="1:20" x14ac:dyDescent="0.3">
      <c r="A5401" t="s">
        <v>2457</v>
      </c>
      <c r="B5401" t="str">
        <f>_xlfn.CONCAT(쿼리1[[#This Row],[주문번호]], "-", 쿼리1[[#This Row],[공정명]])</f>
        <v>20240923-1000152567-합지</v>
      </c>
      <c r="C5401">
        <v>3</v>
      </c>
      <c r="D5401" t="s">
        <v>60</v>
      </c>
      <c r="E5401" s="1">
        <v>45558</v>
      </c>
      <c r="F5401" s="1">
        <v>45567</v>
      </c>
      <c r="G5401" s="1">
        <v>45568</v>
      </c>
      <c r="H5401" s="1">
        <v>45656</v>
      </c>
      <c r="I5401" s="1">
        <v>45568</v>
      </c>
      <c r="J5401" t="s">
        <v>31</v>
      </c>
      <c r="K5401" t="s">
        <v>32</v>
      </c>
      <c r="L5401">
        <v>6000</v>
      </c>
      <c r="M5401">
        <v>6000</v>
      </c>
      <c r="N5401">
        <v>1</v>
      </c>
      <c r="O5401" t="s">
        <v>2293</v>
      </c>
      <c r="P5401" t="s">
        <v>2294</v>
      </c>
      <c r="Q5401" t="s">
        <v>2295</v>
      </c>
      <c r="R5401" t="s">
        <v>2291</v>
      </c>
      <c r="S5401" t="s">
        <v>1967</v>
      </c>
      <c r="T5401">
        <v>14285</v>
      </c>
    </row>
    <row r="5402" spans="1:20" x14ac:dyDescent="0.3">
      <c r="A5402" t="s">
        <v>2457</v>
      </c>
      <c r="B5402" t="str">
        <f>_xlfn.CONCAT(쿼리1[[#This Row],[주문번호]], "-", 쿼리1[[#This Row],[공정명]])</f>
        <v>20240923-1000152567-합지</v>
      </c>
      <c r="C5402">
        <v>3</v>
      </c>
      <c r="D5402" t="s">
        <v>60</v>
      </c>
      <c r="E5402" s="1">
        <v>45558</v>
      </c>
      <c r="F5402" s="1">
        <v>45567</v>
      </c>
      <c r="G5402" s="1">
        <v>45565</v>
      </c>
      <c r="H5402" s="1">
        <v>45656</v>
      </c>
      <c r="I5402" s="1">
        <v>45568</v>
      </c>
      <c r="J5402" t="s">
        <v>31</v>
      </c>
      <c r="K5402" t="s">
        <v>39</v>
      </c>
      <c r="L5402">
        <v>6000</v>
      </c>
      <c r="M5402">
        <v>6000</v>
      </c>
      <c r="N5402">
        <v>-2</v>
      </c>
      <c r="O5402" t="s">
        <v>2293</v>
      </c>
      <c r="P5402" t="s">
        <v>2294</v>
      </c>
      <c r="Q5402" t="s">
        <v>2295</v>
      </c>
      <c r="R5402" t="s">
        <v>2291</v>
      </c>
      <c r="S5402" t="s">
        <v>1967</v>
      </c>
      <c r="T5402">
        <v>14285</v>
      </c>
    </row>
    <row r="5403" spans="1:20" x14ac:dyDescent="0.3">
      <c r="A5403" t="s">
        <v>2457</v>
      </c>
      <c r="B5403" t="str">
        <f>_xlfn.CONCAT(쿼리1[[#This Row],[주문번호]], "-", 쿼리1[[#This Row],[공정명]])</f>
        <v>20240923-1000152567-합지</v>
      </c>
      <c r="C5403">
        <v>3</v>
      </c>
      <c r="D5403" t="s">
        <v>60</v>
      </c>
      <c r="E5403" s="1">
        <v>45558</v>
      </c>
      <c r="F5403" s="1">
        <v>45567</v>
      </c>
      <c r="G5403" s="1">
        <v>45568</v>
      </c>
      <c r="H5403" s="1">
        <v>45656</v>
      </c>
      <c r="I5403" s="1">
        <v>45568</v>
      </c>
      <c r="J5403" t="s">
        <v>31</v>
      </c>
      <c r="K5403" t="s">
        <v>32</v>
      </c>
      <c r="L5403">
        <v>6000</v>
      </c>
      <c r="M5403">
        <v>6000</v>
      </c>
      <c r="N5403">
        <v>1</v>
      </c>
      <c r="O5403" t="s">
        <v>2293</v>
      </c>
      <c r="P5403" t="s">
        <v>2294</v>
      </c>
      <c r="Q5403" t="s">
        <v>2295</v>
      </c>
      <c r="R5403" t="s">
        <v>2291</v>
      </c>
      <c r="S5403" t="s">
        <v>1967</v>
      </c>
      <c r="T5403">
        <v>14285</v>
      </c>
    </row>
    <row r="5404" spans="1:20" x14ac:dyDescent="0.3">
      <c r="A5404" t="s">
        <v>2457</v>
      </c>
      <c r="B5404" t="str">
        <f>_xlfn.CONCAT(쿼리1[[#This Row],[주문번호]], "-", 쿼리1[[#This Row],[공정명]])</f>
        <v>20240923-1000152567-합지</v>
      </c>
      <c r="C5404">
        <v>3</v>
      </c>
      <c r="D5404" t="s">
        <v>60</v>
      </c>
      <c r="E5404" s="1">
        <v>45558</v>
      </c>
      <c r="F5404" s="1">
        <v>45567</v>
      </c>
      <c r="G5404" s="1">
        <v>45568</v>
      </c>
      <c r="H5404" s="1">
        <v>45656</v>
      </c>
      <c r="I5404" s="1">
        <v>45568</v>
      </c>
      <c r="J5404" t="s">
        <v>31</v>
      </c>
      <c r="K5404" t="s">
        <v>32</v>
      </c>
      <c r="L5404">
        <v>6000</v>
      </c>
      <c r="M5404">
        <v>6000</v>
      </c>
      <c r="N5404">
        <v>1</v>
      </c>
      <c r="O5404" t="s">
        <v>2293</v>
      </c>
      <c r="P5404" t="s">
        <v>2294</v>
      </c>
      <c r="Q5404" t="s">
        <v>2295</v>
      </c>
      <c r="R5404" t="s">
        <v>2291</v>
      </c>
      <c r="S5404" t="s">
        <v>1967</v>
      </c>
      <c r="T5404">
        <v>14285</v>
      </c>
    </row>
    <row r="5405" spans="1:20" x14ac:dyDescent="0.3">
      <c r="A5405" t="s">
        <v>2457</v>
      </c>
      <c r="B5405" t="str">
        <f>_xlfn.CONCAT(쿼리1[[#This Row],[주문번호]], "-", 쿼리1[[#This Row],[공정명]])</f>
        <v>20240923-1000152567-합지</v>
      </c>
      <c r="C5405">
        <v>3</v>
      </c>
      <c r="D5405" t="s">
        <v>60</v>
      </c>
      <c r="E5405" s="1">
        <v>45558</v>
      </c>
      <c r="F5405" s="1">
        <v>45567</v>
      </c>
      <c r="G5405" s="1">
        <v>45565</v>
      </c>
      <c r="H5405" s="1">
        <v>45656</v>
      </c>
      <c r="I5405" s="1">
        <v>45568</v>
      </c>
      <c r="J5405" t="s">
        <v>31</v>
      </c>
      <c r="K5405" t="s">
        <v>39</v>
      </c>
      <c r="L5405">
        <v>6000</v>
      </c>
      <c r="M5405">
        <v>6000</v>
      </c>
      <c r="N5405">
        <v>-2</v>
      </c>
      <c r="O5405" t="s">
        <v>2293</v>
      </c>
      <c r="P5405" t="s">
        <v>2294</v>
      </c>
      <c r="Q5405" t="s">
        <v>2295</v>
      </c>
      <c r="R5405" t="s">
        <v>2291</v>
      </c>
      <c r="S5405" t="s">
        <v>1967</v>
      </c>
      <c r="T5405">
        <v>14285</v>
      </c>
    </row>
    <row r="5406" spans="1:20" x14ac:dyDescent="0.3">
      <c r="A5406" t="s">
        <v>2457</v>
      </c>
      <c r="B5406" t="str">
        <f>_xlfn.CONCAT(쿼리1[[#This Row],[주문번호]], "-", 쿼리1[[#This Row],[공정명]])</f>
        <v>20240923-1000152567-합지</v>
      </c>
      <c r="C5406">
        <v>3</v>
      </c>
      <c r="D5406" t="s">
        <v>60</v>
      </c>
      <c r="E5406" s="1">
        <v>45558</v>
      </c>
      <c r="F5406" s="1">
        <v>45567</v>
      </c>
      <c r="G5406" s="1">
        <v>45568</v>
      </c>
      <c r="H5406" s="1">
        <v>45656</v>
      </c>
      <c r="I5406" s="1">
        <v>45568</v>
      </c>
      <c r="J5406" t="s">
        <v>31</v>
      </c>
      <c r="K5406" t="s">
        <v>32</v>
      </c>
      <c r="L5406">
        <v>6000</v>
      </c>
      <c r="M5406">
        <v>6000</v>
      </c>
      <c r="N5406">
        <v>1</v>
      </c>
      <c r="O5406" t="s">
        <v>2293</v>
      </c>
      <c r="P5406" t="s">
        <v>2294</v>
      </c>
      <c r="Q5406" t="s">
        <v>2295</v>
      </c>
      <c r="R5406" t="s">
        <v>2291</v>
      </c>
      <c r="S5406" t="s">
        <v>1967</v>
      </c>
      <c r="T5406">
        <v>14285</v>
      </c>
    </row>
    <row r="5407" spans="1:20" x14ac:dyDescent="0.3">
      <c r="A5407" t="s">
        <v>2457</v>
      </c>
      <c r="B5407" t="str">
        <f>_xlfn.CONCAT(쿼리1[[#This Row],[주문번호]], "-", 쿼리1[[#This Row],[공정명]])</f>
        <v>20240923-1000152567-합지</v>
      </c>
      <c r="C5407">
        <v>3</v>
      </c>
      <c r="D5407" t="s">
        <v>60</v>
      </c>
      <c r="E5407" s="1">
        <v>45558</v>
      </c>
      <c r="F5407" s="1">
        <v>45567</v>
      </c>
      <c r="G5407" s="1">
        <v>45568</v>
      </c>
      <c r="H5407" s="1">
        <v>45656</v>
      </c>
      <c r="I5407" s="1">
        <v>45568</v>
      </c>
      <c r="J5407" t="s">
        <v>31</v>
      </c>
      <c r="K5407" t="s">
        <v>32</v>
      </c>
      <c r="L5407">
        <v>6000</v>
      </c>
      <c r="M5407">
        <v>6000</v>
      </c>
      <c r="N5407">
        <v>1</v>
      </c>
      <c r="O5407" t="s">
        <v>2293</v>
      </c>
      <c r="P5407" t="s">
        <v>2294</v>
      </c>
      <c r="Q5407" t="s">
        <v>2295</v>
      </c>
      <c r="R5407" t="s">
        <v>2291</v>
      </c>
      <c r="S5407" t="s">
        <v>1967</v>
      </c>
      <c r="T5407">
        <v>14285</v>
      </c>
    </row>
    <row r="5408" spans="1:20" x14ac:dyDescent="0.3">
      <c r="A5408" t="s">
        <v>2457</v>
      </c>
      <c r="B5408" t="str">
        <f>_xlfn.CONCAT(쿼리1[[#This Row],[주문번호]], "-", 쿼리1[[#This Row],[공정명]])</f>
        <v>20240923-1000152567-분단</v>
      </c>
      <c r="C5408">
        <v>4</v>
      </c>
      <c r="D5408" t="s">
        <v>196</v>
      </c>
      <c r="E5408" s="1">
        <v>45558</v>
      </c>
      <c r="F5408" s="1">
        <v>45568</v>
      </c>
      <c r="G5408" s="1"/>
      <c r="H5408" s="1">
        <v>45656</v>
      </c>
      <c r="I5408" s="1">
        <v>45568</v>
      </c>
      <c r="J5408" t="s">
        <v>31</v>
      </c>
      <c r="K5408" t="s">
        <v>22</v>
      </c>
      <c r="L5408">
        <v>6000</v>
      </c>
      <c r="O5408" t="s">
        <v>2293</v>
      </c>
      <c r="P5408" t="s">
        <v>2294</v>
      </c>
      <c r="Q5408" t="s">
        <v>2295</v>
      </c>
      <c r="R5408" t="s">
        <v>2291</v>
      </c>
      <c r="S5408" t="s">
        <v>1967</v>
      </c>
      <c r="T5408">
        <v>14285</v>
      </c>
    </row>
    <row r="5409" spans="1:20" x14ac:dyDescent="0.3">
      <c r="A5409" t="s">
        <v>4423</v>
      </c>
      <c r="B5409" t="str">
        <f>_xlfn.CONCAT(쿼리1[[#This Row],[주문번호]], "-", 쿼리1[[#This Row],[공정명]])</f>
        <v>20241227-1000161317-인쇄</v>
      </c>
      <c r="C5409">
        <v>2</v>
      </c>
      <c r="D5409" t="s">
        <v>328</v>
      </c>
      <c r="E5409" s="1">
        <v>45653</v>
      </c>
      <c r="F5409" s="1">
        <v>45659</v>
      </c>
      <c r="G5409" s="1"/>
      <c r="H5409" s="1">
        <v>45656</v>
      </c>
      <c r="I5409" s="1"/>
      <c r="J5409" t="s">
        <v>21</v>
      </c>
      <c r="K5409" t="s">
        <v>282</v>
      </c>
      <c r="L5409">
        <v>6000</v>
      </c>
      <c r="O5409" t="s">
        <v>4424</v>
      </c>
      <c r="P5409" t="s">
        <v>4425</v>
      </c>
      <c r="Q5409" t="s">
        <v>4426</v>
      </c>
      <c r="R5409" t="s">
        <v>4427</v>
      </c>
      <c r="S5409" t="s">
        <v>1967</v>
      </c>
      <c r="T5409">
        <v>30000</v>
      </c>
    </row>
    <row r="5410" spans="1:20" x14ac:dyDescent="0.3">
      <c r="A5410" t="s">
        <v>4423</v>
      </c>
      <c r="B5410" t="str">
        <f>_xlfn.CONCAT(쿼리1[[#This Row],[주문번호]], "-", 쿼리1[[#This Row],[공정명]])</f>
        <v>20241227-1000161317-합지</v>
      </c>
      <c r="C5410">
        <v>3</v>
      </c>
      <c r="D5410" t="s">
        <v>60</v>
      </c>
      <c r="E5410" s="1">
        <v>45653</v>
      </c>
      <c r="F5410" s="1">
        <v>45664</v>
      </c>
      <c r="G5410" s="1"/>
      <c r="H5410" s="1">
        <v>45656</v>
      </c>
      <c r="I5410" s="1"/>
      <c r="J5410" t="s">
        <v>21</v>
      </c>
      <c r="K5410" t="s">
        <v>282</v>
      </c>
      <c r="L5410">
        <v>6000</v>
      </c>
      <c r="O5410" t="s">
        <v>4424</v>
      </c>
      <c r="P5410" t="s">
        <v>4425</v>
      </c>
      <c r="Q5410" t="s">
        <v>4426</v>
      </c>
      <c r="R5410" t="s">
        <v>4427</v>
      </c>
      <c r="S5410" t="s">
        <v>1967</v>
      </c>
      <c r="T5410">
        <v>30000</v>
      </c>
    </row>
    <row r="5411" spans="1:20" x14ac:dyDescent="0.3">
      <c r="A5411" t="s">
        <v>4423</v>
      </c>
      <c r="B5411" t="str">
        <f>_xlfn.CONCAT(쿼리1[[#This Row],[주문번호]], "-", 쿼리1[[#This Row],[공정명]])</f>
        <v>20241227-1000161317-합지</v>
      </c>
      <c r="C5411">
        <v>3</v>
      </c>
      <c r="D5411" t="s">
        <v>60</v>
      </c>
      <c r="E5411" s="1">
        <v>45653</v>
      </c>
      <c r="F5411" s="1">
        <v>45664</v>
      </c>
      <c r="G5411" s="1"/>
      <c r="H5411" s="1">
        <v>45656</v>
      </c>
      <c r="I5411" s="1"/>
      <c r="J5411" t="s">
        <v>21</v>
      </c>
      <c r="K5411" t="s">
        <v>282</v>
      </c>
      <c r="L5411">
        <v>6000</v>
      </c>
      <c r="O5411" t="s">
        <v>4424</v>
      </c>
      <c r="P5411" t="s">
        <v>4425</v>
      </c>
      <c r="Q5411" t="s">
        <v>4426</v>
      </c>
      <c r="R5411" t="s">
        <v>4427</v>
      </c>
      <c r="S5411" t="s">
        <v>1967</v>
      </c>
      <c r="T5411">
        <v>30000</v>
      </c>
    </row>
    <row r="5412" spans="1:20" x14ac:dyDescent="0.3">
      <c r="A5412" t="s">
        <v>4423</v>
      </c>
      <c r="B5412" t="str">
        <f>_xlfn.CONCAT(쿼리1[[#This Row],[주문번호]], "-", 쿼리1[[#This Row],[공정명]])</f>
        <v>20241227-1000161317-합지</v>
      </c>
      <c r="C5412">
        <v>3</v>
      </c>
      <c r="D5412" t="s">
        <v>60</v>
      </c>
      <c r="E5412" s="1">
        <v>45653</v>
      </c>
      <c r="F5412" s="1">
        <v>45664</v>
      </c>
      <c r="G5412" s="1"/>
      <c r="H5412" s="1">
        <v>45656</v>
      </c>
      <c r="I5412" s="1"/>
      <c r="J5412" t="s">
        <v>21</v>
      </c>
      <c r="K5412" t="s">
        <v>282</v>
      </c>
      <c r="L5412">
        <v>6000</v>
      </c>
      <c r="O5412" t="s">
        <v>4424</v>
      </c>
      <c r="P5412" t="s">
        <v>4425</v>
      </c>
      <c r="Q5412" t="s">
        <v>4426</v>
      </c>
      <c r="R5412" t="s">
        <v>4427</v>
      </c>
      <c r="S5412" t="s">
        <v>1967</v>
      </c>
      <c r="T5412">
        <v>30000</v>
      </c>
    </row>
    <row r="5413" spans="1:20" x14ac:dyDescent="0.3">
      <c r="A5413" t="s">
        <v>4423</v>
      </c>
      <c r="B5413" t="str">
        <f>_xlfn.CONCAT(쿼리1[[#This Row],[주문번호]], "-", 쿼리1[[#This Row],[공정명]])</f>
        <v>20241227-1000161317-분단</v>
      </c>
      <c r="C5413">
        <v>4</v>
      </c>
      <c r="D5413" t="s">
        <v>196</v>
      </c>
      <c r="E5413" s="1">
        <v>45653</v>
      </c>
      <c r="F5413" s="1">
        <v>45665</v>
      </c>
      <c r="G5413" s="1"/>
      <c r="H5413" s="1">
        <v>45656</v>
      </c>
      <c r="I5413" s="1"/>
      <c r="J5413" t="s">
        <v>21</v>
      </c>
      <c r="K5413" t="s">
        <v>282</v>
      </c>
      <c r="L5413">
        <v>6000</v>
      </c>
      <c r="O5413" t="s">
        <v>4424</v>
      </c>
      <c r="P5413" t="s">
        <v>4425</v>
      </c>
      <c r="Q5413" t="s">
        <v>4426</v>
      </c>
      <c r="R5413" t="s">
        <v>4427</v>
      </c>
      <c r="S5413" t="s">
        <v>1967</v>
      </c>
      <c r="T5413">
        <v>30000</v>
      </c>
    </row>
    <row r="5414" spans="1:20" x14ac:dyDescent="0.3">
      <c r="A5414" t="s">
        <v>2479</v>
      </c>
      <c r="B5414" t="str">
        <f>_xlfn.CONCAT(쿼리1[[#This Row],[주문번호]], "-", 쿼리1[[#This Row],[공정명]])</f>
        <v>20241023-1000149779-합지</v>
      </c>
      <c r="C5414">
        <v>3</v>
      </c>
      <c r="D5414" t="s">
        <v>60</v>
      </c>
      <c r="E5414" s="1">
        <v>45588</v>
      </c>
      <c r="F5414" s="1">
        <v>45595</v>
      </c>
      <c r="G5414" s="1">
        <v>45607</v>
      </c>
      <c r="H5414" s="1">
        <v>45656</v>
      </c>
      <c r="I5414" s="1">
        <v>45610</v>
      </c>
      <c r="J5414" t="s">
        <v>31</v>
      </c>
      <c r="K5414" t="s">
        <v>32</v>
      </c>
      <c r="L5414">
        <v>6000</v>
      </c>
      <c r="M5414">
        <v>5910</v>
      </c>
      <c r="N5414">
        <v>12</v>
      </c>
      <c r="O5414" t="s">
        <v>275</v>
      </c>
      <c r="P5414" t="s">
        <v>2480</v>
      </c>
      <c r="Q5414" t="s">
        <v>2481</v>
      </c>
      <c r="R5414" t="s">
        <v>2482</v>
      </c>
      <c r="S5414" t="s">
        <v>1967</v>
      </c>
      <c r="T5414">
        <v>53333</v>
      </c>
    </row>
    <row r="5415" spans="1:20" x14ac:dyDescent="0.3">
      <c r="A5415" t="s">
        <v>2479</v>
      </c>
      <c r="B5415" t="str">
        <f>_xlfn.CONCAT(쿼리1[[#This Row],[주문번호]], "-", 쿼리1[[#This Row],[공정명]])</f>
        <v>20241023-1000149779-분단</v>
      </c>
      <c r="C5415">
        <v>4</v>
      </c>
      <c r="D5415" t="s">
        <v>196</v>
      </c>
      <c r="E5415" s="1">
        <v>45588</v>
      </c>
      <c r="F5415" s="1">
        <v>45596</v>
      </c>
      <c r="G5415" s="1">
        <v>45607</v>
      </c>
      <c r="H5415" s="1">
        <v>45656</v>
      </c>
      <c r="I5415" s="1">
        <v>45610</v>
      </c>
      <c r="J5415" t="s">
        <v>31</v>
      </c>
      <c r="K5415" t="s">
        <v>32</v>
      </c>
      <c r="L5415">
        <v>6000</v>
      </c>
      <c r="M5415">
        <v>5910</v>
      </c>
      <c r="N5415">
        <v>11</v>
      </c>
      <c r="O5415" t="s">
        <v>275</v>
      </c>
      <c r="P5415" t="s">
        <v>2480</v>
      </c>
      <c r="Q5415" t="s">
        <v>2481</v>
      </c>
      <c r="R5415" t="s">
        <v>2482</v>
      </c>
      <c r="S5415" t="s">
        <v>1967</v>
      </c>
      <c r="T5415">
        <v>53333</v>
      </c>
    </row>
    <row r="5416" spans="1:20" x14ac:dyDescent="0.3">
      <c r="A5416" t="s">
        <v>4432</v>
      </c>
      <c r="B5416" t="str">
        <f>_xlfn.CONCAT(쿼리1[[#This Row],[주문번호]], "-", 쿼리1[[#This Row],[공정명]])</f>
        <v>20241030-930108-합지</v>
      </c>
      <c r="C5416">
        <v>1</v>
      </c>
      <c r="D5416" t="s">
        <v>60</v>
      </c>
      <c r="E5416" s="1">
        <v>45595</v>
      </c>
      <c r="F5416" s="1">
        <v>45604</v>
      </c>
      <c r="G5416" s="1">
        <v>45611</v>
      </c>
      <c r="H5416" s="1">
        <v>45656</v>
      </c>
      <c r="I5416" s="1">
        <v>45628</v>
      </c>
      <c r="J5416" t="s">
        <v>31</v>
      </c>
      <c r="K5416" t="s">
        <v>32</v>
      </c>
      <c r="L5416">
        <v>12000</v>
      </c>
      <c r="M5416">
        <v>12000</v>
      </c>
      <c r="N5416">
        <v>7</v>
      </c>
      <c r="O5416" t="s">
        <v>1183</v>
      </c>
      <c r="P5416" t="s">
        <v>4433</v>
      </c>
      <c r="Q5416" t="s">
        <v>42</v>
      </c>
      <c r="R5416" t="s">
        <v>199</v>
      </c>
      <c r="S5416" t="s">
        <v>1967</v>
      </c>
      <c r="T5416">
        <v>184615</v>
      </c>
    </row>
    <row r="5417" spans="1:20" x14ac:dyDescent="0.3">
      <c r="A5417" t="s">
        <v>4432</v>
      </c>
      <c r="B5417" t="str">
        <f>_xlfn.CONCAT(쿼리1[[#This Row],[주문번호]], "-", 쿼리1[[#This Row],[공정명]])</f>
        <v>20241030-930108-합지</v>
      </c>
      <c r="C5417">
        <v>1</v>
      </c>
      <c r="D5417" t="s">
        <v>60</v>
      </c>
      <c r="E5417" s="1">
        <v>45595</v>
      </c>
      <c r="F5417" s="1">
        <v>45604</v>
      </c>
      <c r="G5417" s="1">
        <v>45621</v>
      </c>
      <c r="H5417" s="1">
        <v>45656</v>
      </c>
      <c r="I5417" s="1">
        <v>45628</v>
      </c>
      <c r="J5417" t="s">
        <v>31</v>
      </c>
      <c r="K5417" t="s">
        <v>32</v>
      </c>
      <c r="L5417">
        <v>12000</v>
      </c>
      <c r="M5417">
        <v>0</v>
      </c>
      <c r="N5417">
        <v>17</v>
      </c>
      <c r="O5417" t="s">
        <v>1183</v>
      </c>
      <c r="P5417" t="s">
        <v>4433</v>
      </c>
      <c r="Q5417" t="s">
        <v>42</v>
      </c>
      <c r="R5417" t="s">
        <v>199</v>
      </c>
      <c r="S5417" t="s">
        <v>1967</v>
      </c>
      <c r="T5417">
        <v>184615</v>
      </c>
    </row>
    <row r="5418" spans="1:20" x14ac:dyDescent="0.3">
      <c r="A5418" t="s">
        <v>4432</v>
      </c>
      <c r="B5418" t="str">
        <f>_xlfn.CONCAT(쿼리1[[#This Row],[주문번호]], "-", 쿼리1[[#This Row],[공정명]])</f>
        <v>20241030-930108-분단</v>
      </c>
      <c r="C5418">
        <v>2</v>
      </c>
      <c r="D5418" t="s">
        <v>196</v>
      </c>
      <c r="E5418" s="1">
        <v>45595</v>
      </c>
      <c r="F5418" s="1">
        <v>45607</v>
      </c>
      <c r="G5418" s="1">
        <v>45611</v>
      </c>
      <c r="H5418" s="1">
        <v>45656</v>
      </c>
      <c r="I5418" s="1">
        <v>45628</v>
      </c>
      <c r="J5418" t="s">
        <v>31</v>
      </c>
      <c r="K5418" t="s">
        <v>32</v>
      </c>
      <c r="L5418">
        <v>12000</v>
      </c>
      <c r="M5418">
        <v>12000</v>
      </c>
      <c r="N5418">
        <v>4</v>
      </c>
      <c r="O5418" t="s">
        <v>1183</v>
      </c>
      <c r="P5418" t="s">
        <v>4433</v>
      </c>
      <c r="Q5418" t="s">
        <v>42</v>
      </c>
      <c r="R5418" t="s">
        <v>199</v>
      </c>
      <c r="S5418" t="s">
        <v>1967</v>
      </c>
      <c r="T5418">
        <v>184615</v>
      </c>
    </row>
    <row r="5419" spans="1:20" x14ac:dyDescent="0.3">
      <c r="A5419" t="s">
        <v>1868</v>
      </c>
      <c r="B5419" t="str">
        <f>_xlfn.CONCAT(쿼리1[[#This Row],[주문번호]], "-", 쿼리1[[#This Row],[공정명]])</f>
        <v>20241218-902003-합지</v>
      </c>
      <c r="C5419">
        <v>1</v>
      </c>
      <c r="D5419" t="s">
        <v>60</v>
      </c>
      <c r="E5419" s="1">
        <v>45644</v>
      </c>
      <c r="F5419" s="1">
        <v>45652</v>
      </c>
      <c r="G5419" s="1"/>
      <c r="H5419" s="1">
        <v>45656</v>
      </c>
      <c r="I5419" s="1"/>
      <c r="J5419" t="s">
        <v>21</v>
      </c>
      <c r="K5419" t="s">
        <v>22</v>
      </c>
      <c r="L5419">
        <v>24000</v>
      </c>
      <c r="O5419" t="s">
        <v>1517</v>
      </c>
      <c r="P5419" t="s">
        <v>1869</v>
      </c>
      <c r="Q5419" t="s">
        <v>42</v>
      </c>
      <c r="R5419" t="s">
        <v>199</v>
      </c>
      <c r="S5419" t="s">
        <v>1967</v>
      </c>
      <c r="T5419">
        <v>96000</v>
      </c>
    </row>
    <row r="5420" spans="1:20" x14ac:dyDescent="0.3">
      <c r="A5420" t="s">
        <v>1141</v>
      </c>
      <c r="B5420" t="str">
        <f>_xlfn.CONCAT(쿼리1[[#This Row],[주문번호]], "-", 쿼리1[[#This Row],[공정명]])</f>
        <v>20241218-904003-합지</v>
      </c>
      <c r="C5420">
        <v>1</v>
      </c>
      <c r="D5420" t="s">
        <v>60</v>
      </c>
      <c r="E5420" s="1">
        <v>45644</v>
      </c>
      <c r="F5420" s="1">
        <v>45652</v>
      </c>
      <c r="G5420" s="1"/>
      <c r="H5420" s="1">
        <v>45656</v>
      </c>
      <c r="I5420" s="1"/>
      <c r="J5420" t="s">
        <v>21</v>
      </c>
      <c r="K5420" t="s">
        <v>22</v>
      </c>
      <c r="L5420">
        <v>12000</v>
      </c>
      <c r="O5420" t="s">
        <v>1142</v>
      </c>
      <c r="P5420" t="s">
        <v>1143</v>
      </c>
      <c r="Q5420" t="s">
        <v>42</v>
      </c>
      <c r="R5420" t="s">
        <v>199</v>
      </c>
      <c r="S5420" t="s">
        <v>1967</v>
      </c>
      <c r="T5420">
        <v>80000</v>
      </c>
    </row>
    <row r="5421" spans="1:20" x14ac:dyDescent="0.3">
      <c r="A5421" t="s">
        <v>1141</v>
      </c>
      <c r="B5421" t="str">
        <f>_xlfn.CONCAT(쿼리1[[#This Row],[주문번호]], "-", 쿼리1[[#This Row],[공정명]])</f>
        <v>20241218-904003-분단</v>
      </c>
      <c r="C5421">
        <v>2</v>
      </c>
      <c r="D5421" t="s">
        <v>196</v>
      </c>
      <c r="E5421" s="1">
        <v>45644</v>
      </c>
      <c r="F5421" s="1">
        <v>45653</v>
      </c>
      <c r="G5421" s="1"/>
      <c r="H5421" s="1">
        <v>45656</v>
      </c>
      <c r="I5421" s="1"/>
      <c r="J5421" t="s">
        <v>21</v>
      </c>
      <c r="K5421" t="s">
        <v>22</v>
      </c>
      <c r="L5421">
        <v>12000</v>
      </c>
      <c r="O5421" t="s">
        <v>1142</v>
      </c>
      <c r="P5421" t="s">
        <v>1143</v>
      </c>
      <c r="Q5421" t="s">
        <v>42</v>
      </c>
      <c r="R5421" t="s">
        <v>199</v>
      </c>
      <c r="S5421" t="s">
        <v>1967</v>
      </c>
      <c r="T5421">
        <v>80000</v>
      </c>
    </row>
    <row r="5422" spans="1:20" x14ac:dyDescent="0.3">
      <c r="A5422" t="s">
        <v>1145</v>
      </c>
      <c r="B5422" t="str">
        <f>_xlfn.CONCAT(쿼리1[[#This Row],[주문번호]], "-", 쿼리1[[#This Row],[공정명]])</f>
        <v>20241010-914504-합지</v>
      </c>
      <c r="C5422">
        <v>1</v>
      </c>
      <c r="D5422" t="s">
        <v>60</v>
      </c>
      <c r="E5422" s="1">
        <v>45575</v>
      </c>
      <c r="F5422" s="1">
        <v>45583</v>
      </c>
      <c r="G5422" s="1">
        <v>45586</v>
      </c>
      <c r="H5422" s="1">
        <v>45656</v>
      </c>
      <c r="I5422" s="1">
        <v>45607</v>
      </c>
      <c r="J5422" t="s">
        <v>31</v>
      </c>
      <c r="K5422" t="s">
        <v>32</v>
      </c>
      <c r="L5422">
        <v>12000</v>
      </c>
      <c r="M5422">
        <v>12000</v>
      </c>
      <c r="N5422">
        <v>3</v>
      </c>
      <c r="O5422" t="s">
        <v>1146</v>
      </c>
      <c r="P5422" t="s">
        <v>1147</v>
      </c>
      <c r="Q5422" t="s">
        <v>42</v>
      </c>
      <c r="R5422" t="s">
        <v>199</v>
      </c>
      <c r="S5422" t="s">
        <v>1967</v>
      </c>
      <c r="T5422">
        <v>120000</v>
      </c>
    </row>
    <row r="5423" spans="1:20" x14ac:dyDescent="0.3">
      <c r="A5423" t="s">
        <v>1145</v>
      </c>
      <c r="B5423" t="str">
        <f>_xlfn.CONCAT(쿼리1[[#This Row],[주문번호]], "-", 쿼리1[[#This Row],[공정명]])</f>
        <v>20241010-914504-합지</v>
      </c>
      <c r="C5423">
        <v>1</v>
      </c>
      <c r="D5423" t="s">
        <v>60</v>
      </c>
      <c r="E5423" s="1">
        <v>45575</v>
      </c>
      <c r="F5423" s="1">
        <v>45583</v>
      </c>
      <c r="G5423" s="1">
        <v>45586</v>
      </c>
      <c r="H5423" s="1">
        <v>45656</v>
      </c>
      <c r="I5423" s="1">
        <v>45607</v>
      </c>
      <c r="J5423" t="s">
        <v>31</v>
      </c>
      <c r="K5423" t="s">
        <v>32</v>
      </c>
      <c r="L5423">
        <v>12000</v>
      </c>
      <c r="M5423">
        <v>12000</v>
      </c>
      <c r="N5423">
        <v>3</v>
      </c>
      <c r="O5423" t="s">
        <v>1146</v>
      </c>
      <c r="P5423" t="s">
        <v>1147</v>
      </c>
      <c r="Q5423" t="s">
        <v>42</v>
      </c>
      <c r="R5423" t="s">
        <v>199</v>
      </c>
      <c r="S5423" t="s">
        <v>1967</v>
      </c>
      <c r="T5423">
        <v>120000</v>
      </c>
    </row>
    <row r="5424" spans="1:20" x14ac:dyDescent="0.3">
      <c r="A5424" t="s">
        <v>1145</v>
      </c>
      <c r="B5424" t="str">
        <f>_xlfn.CONCAT(쿼리1[[#This Row],[주문번호]], "-", 쿼리1[[#This Row],[공정명]])</f>
        <v>20241010-914504-합지</v>
      </c>
      <c r="C5424">
        <v>1</v>
      </c>
      <c r="D5424" t="s">
        <v>60</v>
      </c>
      <c r="E5424" s="1">
        <v>45575</v>
      </c>
      <c r="F5424" s="1">
        <v>45583</v>
      </c>
      <c r="G5424" s="1">
        <v>45586</v>
      </c>
      <c r="H5424" s="1">
        <v>45656</v>
      </c>
      <c r="I5424" s="1">
        <v>45607</v>
      </c>
      <c r="J5424" t="s">
        <v>31</v>
      </c>
      <c r="K5424" t="s">
        <v>32</v>
      </c>
      <c r="L5424">
        <v>12000</v>
      </c>
      <c r="M5424">
        <v>12000</v>
      </c>
      <c r="N5424">
        <v>3</v>
      </c>
      <c r="O5424" t="s">
        <v>1146</v>
      </c>
      <c r="P5424" t="s">
        <v>1147</v>
      </c>
      <c r="Q5424" t="s">
        <v>42</v>
      </c>
      <c r="R5424" t="s">
        <v>199</v>
      </c>
      <c r="S5424" t="s">
        <v>1967</v>
      </c>
      <c r="T5424">
        <v>120000</v>
      </c>
    </row>
    <row r="5425" spans="1:20" x14ac:dyDescent="0.3">
      <c r="A5425" t="s">
        <v>1145</v>
      </c>
      <c r="B5425" t="str">
        <f>_xlfn.CONCAT(쿼리1[[#This Row],[주문번호]], "-", 쿼리1[[#This Row],[공정명]])</f>
        <v>20241010-914504-합지</v>
      </c>
      <c r="C5425">
        <v>1</v>
      </c>
      <c r="D5425" t="s">
        <v>60</v>
      </c>
      <c r="E5425" s="1">
        <v>45575</v>
      </c>
      <c r="F5425" s="1">
        <v>45583</v>
      </c>
      <c r="G5425" s="1">
        <v>45586</v>
      </c>
      <c r="H5425" s="1">
        <v>45656</v>
      </c>
      <c r="I5425" s="1">
        <v>45607</v>
      </c>
      <c r="J5425" t="s">
        <v>31</v>
      </c>
      <c r="K5425" t="s">
        <v>32</v>
      </c>
      <c r="L5425">
        <v>12000</v>
      </c>
      <c r="M5425">
        <v>12000</v>
      </c>
      <c r="N5425">
        <v>3</v>
      </c>
      <c r="O5425" t="s">
        <v>1146</v>
      </c>
      <c r="P5425" t="s">
        <v>1147</v>
      </c>
      <c r="Q5425" t="s">
        <v>42</v>
      </c>
      <c r="R5425" t="s">
        <v>199</v>
      </c>
      <c r="S5425" t="s">
        <v>1967</v>
      </c>
      <c r="T5425">
        <v>120000</v>
      </c>
    </row>
    <row r="5426" spans="1:20" x14ac:dyDescent="0.3">
      <c r="A5426" t="s">
        <v>1145</v>
      </c>
      <c r="B5426" t="str">
        <f>_xlfn.CONCAT(쿼리1[[#This Row],[주문번호]], "-", 쿼리1[[#This Row],[공정명]])</f>
        <v>20241010-914504-합지</v>
      </c>
      <c r="C5426">
        <v>1</v>
      </c>
      <c r="D5426" t="s">
        <v>60</v>
      </c>
      <c r="E5426" s="1">
        <v>45575</v>
      </c>
      <c r="F5426" s="1">
        <v>45583</v>
      </c>
      <c r="G5426" s="1">
        <v>45586</v>
      </c>
      <c r="H5426" s="1">
        <v>45656</v>
      </c>
      <c r="I5426" s="1">
        <v>45607</v>
      </c>
      <c r="J5426" t="s">
        <v>31</v>
      </c>
      <c r="K5426" t="s">
        <v>32</v>
      </c>
      <c r="L5426">
        <v>12000</v>
      </c>
      <c r="M5426">
        <v>12000</v>
      </c>
      <c r="N5426">
        <v>3</v>
      </c>
      <c r="O5426" t="s">
        <v>1146</v>
      </c>
      <c r="P5426" t="s">
        <v>1147</v>
      </c>
      <c r="Q5426" t="s">
        <v>42</v>
      </c>
      <c r="R5426" t="s">
        <v>199</v>
      </c>
      <c r="S5426" t="s">
        <v>1967</v>
      </c>
      <c r="T5426">
        <v>120000</v>
      </c>
    </row>
    <row r="5427" spans="1:20" x14ac:dyDescent="0.3">
      <c r="A5427" t="s">
        <v>2422</v>
      </c>
      <c r="B5427" t="str">
        <f>_xlfn.CONCAT(쿼리1[[#This Row],[주문번호]], "-", 쿼리1[[#This Row],[공정명]])</f>
        <v>20240924-1000169179-합지</v>
      </c>
      <c r="C5427">
        <v>1</v>
      </c>
      <c r="D5427" t="s">
        <v>60</v>
      </c>
      <c r="E5427" s="1">
        <v>45559</v>
      </c>
      <c r="F5427" s="1">
        <v>45568</v>
      </c>
      <c r="G5427" s="1">
        <v>45562</v>
      </c>
      <c r="H5427" s="1">
        <v>45656</v>
      </c>
      <c r="I5427" s="1">
        <v>45562</v>
      </c>
      <c r="J5427" t="s">
        <v>31</v>
      </c>
      <c r="K5427" t="s">
        <v>39</v>
      </c>
      <c r="L5427">
        <v>5000</v>
      </c>
      <c r="M5427">
        <v>5000</v>
      </c>
      <c r="N5427">
        <v>-6</v>
      </c>
      <c r="O5427" t="s">
        <v>102</v>
      </c>
      <c r="P5427" t="s">
        <v>2423</v>
      </c>
      <c r="Q5427" t="s">
        <v>2424</v>
      </c>
      <c r="R5427" t="s">
        <v>2425</v>
      </c>
      <c r="S5427" t="s">
        <v>5068</v>
      </c>
      <c r="T5427">
        <v>24390</v>
      </c>
    </row>
    <row r="5428" spans="1:20" x14ac:dyDescent="0.3">
      <c r="A5428" t="s">
        <v>4829</v>
      </c>
      <c r="B5428" t="str">
        <f>_xlfn.CONCAT(쿼리1[[#This Row],[주문번호]], "-", 쿼리1[[#This Row],[공정명]])</f>
        <v>20241104-1000168434-합지</v>
      </c>
      <c r="C5428">
        <v>3</v>
      </c>
      <c r="D5428" t="s">
        <v>60</v>
      </c>
      <c r="E5428" s="1">
        <v>45600</v>
      </c>
      <c r="F5428" s="1">
        <v>45609</v>
      </c>
      <c r="G5428" s="1">
        <v>45607</v>
      </c>
      <c r="H5428" s="1">
        <v>45656</v>
      </c>
      <c r="I5428" s="1">
        <v>45611</v>
      </c>
      <c r="J5428" t="s">
        <v>31</v>
      </c>
      <c r="K5428" t="s">
        <v>39</v>
      </c>
      <c r="L5428">
        <v>12000</v>
      </c>
      <c r="M5428">
        <v>12000</v>
      </c>
      <c r="N5428">
        <v>-2</v>
      </c>
      <c r="O5428" t="s">
        <v>731</v>
      </c>
      <c r="P5428" t="s">
        <v>2540</v>
      </c>
      <c r="Q5428" t="s">
        <v>2541</v>
      </c>
      <c r="R5428" t="s">
        <v>2542</v>
      </c>
      <c r="S5428" t="s">
        <v>5068</v>
      </c>
      <c r="T5428">
        <v>37500</v>
      </c>
    </row>
    <row r="5429" spans="1:20" x14ac:dyDescent="0.3">
      <c r="A5429" t="s">
        <v>2849</v>
      </c>
      <c r="B5429" t="str">
        <f>_xlfn.CONCAT(쿼리1[[#This Row],[주문번호]], "-", 쿼리1[[#This Row],[공정명]])</f>
        <v>20241114-1000156840-합지</v>
      </c>
      <c r="C5429">
        <v>1</v>
      </c>
      <c r="D5429" t="s">
        <v>60</v>
      </c>
      <c r="E5429" s="1">
        <v>45610</v>
      </c>
      <c r="F5429" s="1">
        <v>45621</v>
      </c>
      <c r="G5429" s="1">
        <v>45616</v>
      </c>
      <c r="H5429" s="1">
        <v>45656</v>
      </c>
      <c r="I5429" s="1">
        <v>45618</v>
      </c>
      <c r="J5429" t="s">
        <v>31</v>
      </c>
      <c r="K5429" t="s">
        <v>39</v>
      </c>
      <c r="L5429">
        <v>12000</v>
      </c>
      <c r="M5429">
        <v>12000</v>
      </c>
      <c r="N5429">
        <v>-5</v>
      </c>
      <c r="O5429" t="s">
        <v>91</v>
      </c>
      <c r="P5429" t="s">
        <v>2850</v>
      </c>
      <c r="Q5429" t="s">
        <v>42</v>
      </c>
      <c r="R5429" t="s">
        <v>2851</v>
      </c>
      <c r="S5429" t="s">
        <v>5068</v>
      </c>
      <c r="T5429">
        <v>38709</v>
      </c>
    </row>
    <row r="5430" spans="1:20" x14ac:dyDescent="0.3">
      <c r="A5430" t="s">
        <v>3054</v>
      </c>
      <c r="B5430" t="str">
        <f>_xlfn.CONCAT(쿼리1[[#This Row],[주문번호]], "-", 쿼리1[[#This Row],[공정명]])</f>
        <v>20241014-1000165165-합지</v>
      </c>
      <c r="C5430">
        <v>1</v>
      </c>
      <c r="D5430" t="s">
        <v>60</v>
      </c>
      <c r="E5430" s="1">
        <v>45579</v>
      </c>
      <c r="F5430" s="1">
        <v>45586</v>
      </c>
      <c r="G5430" s="1">
        <v>45583</v>
      </c>
      <c r="H5430" s="1">
        <v>45656</v>
      </c>
      <c r="I5430" s="1">
        <v>45590</v>
      </c>
      <c r="J5430" t="s">
        <v>31</v>
      </c>
      <c r="K5430" t="s">
        <v>39</v>
      </c>
      <c r="L5430">
        <v>12000</v>
      </c>
      <c r="M5430">
        <v>12000</v>
      </c>
      <c r="N5430">
        <v>-3</v>
      </c>
      <c r="O5430" t="s">
        <v>102</v>
      </c>
      <c r="P5430" t="s">
        <v>110</v>
      </c>
      <c r="Q5430" t="s">
        <v>111</v>
      </c>
      <c r="R5430" t="s">
        <v>26</v>
      </c>
      <c r="S5430" t="s">
        <v>5068</v>
      </c>
      <c r="T5430">
        <v>40000</v>
      </c>
    </row>
    <row r="5431" spans="1:20" x14ac:dyDescent="0.3">
      <c r="A5431" t="s">
        <v>3962</v>
      </c>
      <c r="B5431" t="str">
        <f>_xlfn.CONCAT(쿼리1[[#This Row],[주문번호]], "-", 쿼리1[[#This Row],[공정명]])</f>
        <v>20241021-1000166461-합지</v>
      </c>
      <c r="C5431">
        <v>3</v>
      </c>
      <c r="D5431" t="s">
        <v>60</v>
      </c>
      <c r="E5431" s="1">
        <v>45586</v>
      </c>
      <c r="F5431" s="1">
        <v>45595</v>
      </c>
      <c r="G5431" s="1">
        <v>45593</v>
      </c>
      <c r="H5431" s="1">
        <v>45656</v>
      </c>
      <c r="I5431" s="1">
        <v>45607</v>
      </c>
      <c r="J5431" t="s">
        <v>31</v>
      </c>
      <c r="K5431" t="s">
        <v>39</v>
      </c>
      <c r="L5431">
        <v>6000</v>
      </c>
      <c r="M5431">
        <v>6000</v>
      </c>
      <c r="N5431">
        <v>-2</v>
      </c>
      <c r="O5431" t="s">
        <v>3956</v>
      </c>
      <c r="P5431" t="s">
        <v>3963</v>
      </c>
      <c r="Q5431" t="s">
        <v>3964</v>
      </c>
      <c r="R5431" t="s">
        <v>3959</v>
      </c>
      <c r="S5431" t="s">
        <v>5068</v>
      </c>
      <c r="T5431">
        <v>33333</v>
      </c>
    </row>
    <row r="5432" spans="1:20" x14ac:dyDescent="0.3">
      <c r="A5432" t="s">
        <v>95</v>
      </c>
      <c r="B5432" t="str">
        <f>_xlfn.CONCAT(쿼리1[[#This Row],[주문번호]], "-", 쿼리1[[#This Row],[공정명]])</f>
        <v>20240902-1000159561-합지</v>
      </c>
      <c r="C5432">
        <v>3</v>
      </c>
      <c r="D5432" t="s">
        <v>60</v>
      </c>
      <c r="E5432" s="1">
        <v>45537</v>
      </c>
      <c r="F5432" s="1">
        <v>45546</v>
      </c>
      <c r="G5432" s="1">
        <v>45549</v>
      </c>
      <c r="H5432" s="1">
        <v>45656</v>
      </c>
      <c r="I5432" s="1">
        <v>45575</v>
      </c>
      <c r="J5432" t="s">
        <v>31</v>
      </c>
      <c r="K5432" t="s">
        <v>32</v>
      </c>
      <c r="L5432">
        <v>6000</v>
      </c>
      <c r="M5432">
        <v>6000</v>
      </c>
      <c r="N5432">
        <v>3</v>
      </c>
      <c r="O5432" t="s">
        <v>96</v>
      </c>
      <c r="P5432" t="s">
        <v>97</v>
      </c>
      <c r="Q5432" t="s">
        <v>98</v>
      </c>
      <c r="R5432" t="s">
        <v>99</v>
      </c>
      <c r="S5432" t="s">
        <v>5068</v>
      </c>
      <c r="T5432">
        <v>28571</v>
      </c>
    </row>
    <row r="5433" spans="1:20" x14ac:dyDescent="0.3">
      <c r="A5433" t="s">
        <v>2461</v>
      </c>
      <c r="B5433" t="str">
        <f>_xlfn.CONCAT(쿼리1[[#This Row],[주문번호]], "-", 쿼리1[[#This Row],[공정명]])</f>
        <v>20241202-1420N0002-합지</v>
      </c>
      <c r="C5433">
        <v>1</v>
      </c>
      <c r="D5433" t="s">
        <v>60</v>
      </c>
      <c r="E5433" s="1">
        <v>45628</v>
      </c>
      <c r="F5433" s="1">
        <v>45637</v>
      </c>
      <c r="G5433" s="1">
        <v>45631</v>
      </c>
      <c r="H5433" s="1">
        <v>45656</v>
      </c>
      <c r="I5433" s="1">
        <v>45644</v>
      </c>
      <c r="J5433" t="s">
        <v>31</v>
      </c>
      <c r="K5433" t="s">
        <v>39</v>
      </c>
      <c r="L5433">
        <v>6000</v>
      </c>
      <c r="M5433">
        <v>6000</v>
      </c>
      <c r="N5433">
        <v>-6</v>
      </c>
      <c r="O5433" t="s">
        <v>2459</v>
      </c>
      <c r="P5433" t="s">
        <v>2460</v>
      </c>
      <c r="Q5433" t="s">
        <v>42</v>
      </c>
      <c r="R5433" t="s">
        <v>539</v>
      </c>
      <c r="S5433" t="s">
        <v>5068</v>
      </c>
      <c r="T5433">
        <v>11881</v>
      </c>
    </row>
    <row r="5434" spans="1:20" x14ac:dyDescent="0.3">
      <c r="A5434" t="s">
        <v>3811</v>
      </c>
      <c r="B5434" t="str">
        <f>_xlfn.CONCAT(쿼리1[[#This Row],[주문번호]], "-", 쿼리1[[#This Row],[공정명]])</f>
        <v>20240919-1000168759-합지</v>
      </c>
      <c r="C5434">
        <v>3</v>
      </c>
      <c r="D5434" t="s">
        <v>60</v>
      </c>
      <c r="E5434" s="1">
        <v>45554</v>
      </c>
      <c r="F5434" s="1">
        <v>45565</v>
      </c>
      <c r="G5434" s="1">
        <v>45561</v>
      </c>
      <c r="H5434" s="1">
        <v>45656</v>
      </c>
      <c r="I5434" s="1">
        <v>45575</v>
      </c>
      <c r="J5434" t="s">
        <v>31</v>
      </c>
      <c r="K5434" t="s">
        <v>39</v>
      </c>
      <c r="L5434">
        <v>18000</v>
      </c>
      <c r="M5434">
        <v>18000</v>
      </c>
      <c r="N5434">
        <v>-4</v>
      </c>
      <c r="O5434" t="s">
        <v>394</v>
      </c>
      <c r="P5434" t="s">
        <v>3802</v>
      </c>
      <c r="Q5434" t="s">
        <v>3803</v>
      </c>
      <c r="R5434" t="s">
        <v>954</v>
      </c>
      <c r="S5434" t="s">
        <v>5068</v>
      </c>
      <c r="T5434">
        <v>25714</v>
      </c>
    </row>
    <row r="5435" spans="1:20" x14ac:dyDescent="0.3">
      <c r="A5435" t="s">
        <v>2429</v>
      </c>
      <c r="B5435" t="str">
        <f>_xlfn.CONCAT(쿼리1[[#This Row],[주문번호]], "-", 쿼리1[[#This Row],[공정명]])</f>
        <v>20240919-1000168763-합지</v>
      </c>
      <c r="C5435">
        <v>3</v>
      </c>
      <c r="D5435" t="s">
        <v>60</v>
      </c>
      <c r="E5435" s="1">
        <v>45554</v>
      </c>
      <c r="F5435" s="1">
        <v>45565</v>
      </c>
      <c r="G5435" s="1">
        <v>45561</v>
      </c>
      <c r="H5435" s="1">
        <v>45656</v>
      </c>
      <c r="I5435" s="1">
        <v>45561</v>
      </c>
      <c r="J5435" t="s">
        <v>31</v>
      </c>
      <c r="K5435" t="s">
        <v>39</v>
      </c>
      <c r="L5435">
        <v>18000</v>
      </c>
      <c r="M5435">
        <v>18000</v>
      </c>
      <c r="N5435">
        <v>-4</v>
      </c>
      <c r="O5435" t="s">
        <v>394</v>
      </c>
      <c r="P5435" t="s">
        <v>2430</v>
      </c>
      <c r="Q5435" t="s">
        <v>2431</v>
      </c>
      <c r="R5435" t="s">
        <v>954</v>
      </c>
      <c r="S5435" t="s">
        <v>5068</v>
      </c>
      <c r="T5435">
        <v>25714</v>
      </c>
    </row>
    <row r="5436" spans="1:20" x14ac:dyDescent="0.3">
      <c r="A5436" t="s">
        <v>4181</v>
      </c>
      <c r="B5436" t="str">
        <f>_xlfn.CONCAT(쿼리1[[#This Row],[주문번호]], "-", 쿼리1[[#This Row],[공정명]])</f>
        <v>20240919-1000168755-합지</v>
      </c>
      <c r="C5436">
        <v>3</v>
      </c>
      <c r="D5436" t="s">
        <v>60</v>
      </c>
      <c r="E5436" s="1">
        <v>45554</v>
      </c>
      <c r="F5436" s="1">
        <v>45565</v>
      </c>
      <c r="G5436" s="1">
        <v>45561</v>
      </c>
      <c r="H5436" s="1">
        <v>45656</v>
      </c>
      <c r="I5436" s="1">
        <v>45575</v>
      </c>
      <c r="J5436" t="s">
        <v>31</v>
      </c>
      <c r="K5436" t="s">
        <v>39</v>
      </c>
      <c r="L5436">
        <v>72000</v>
      </c>
      <c r="M5436">
        <v>72000</v>
      </c>
      <c r="N5436">
        <v>-4</v>
      </c>
      <c r="O5436" t="s">
        <v>394</v>
      </c>
      <c r="P5436" t="s">
        <v>4182</v>
      </c>
      <c r="Q5436" t="s">
        <v>3799</v>
      </c>
      <c r="R5436" t="s">
        <v>954</v>
      </c>
      <c r="S5436" t="s">
        <v>5068</v>
      </c>
      <c r="T5436">
        <v>90000</v>
      </c>
    </row>
    <row r="5437" spans="1:20" x14ac:dyDescent="0.3">
      <c r="A5437" t="s">
        <v>3951</v>
      </c>
      <c r="B5437" t="str">
        <f>_xlfn.CONCAT(쿼리1[[#This Row],[주문번호]], "-", 쿼리1[[#This Row],[공정명]])</f>
        <v>20241205-1000153537-합지</v>
      </c>
      <c r="C5437">
        <v>3</v>
      </c>
      <c r="D5437" t="s">
        <v>60</v>
      </c>
      <c r="E5437" s="1">
        <v>45631</v>
      </c>
      <c r="F5437" s="1">
        <v>45642</v>
      </c>
      <c r="G5437" s="1">
        <v>45643</v>
      </c>
      <c r="H5437" s="1">
        <v>45656</v>
      </c>
      <c r="I5437" s="1">
        <v>45649</v>
      </c>
      <c r="J5437" t="s">
        <v>31</v>
      </c>
      <c r="K5437" t="s">
        <v>32</v>
      </c>
      <c r="L5437">
        <v>12000</v>
      </c>
      <c r="M5437">
        <v>12000</v>
      </c>
      <c r="N5437">
        <v>1</v>
      </c>
      <c r="O5437" t="s">
        <v>305</v>
      </c>
      <c r="P5437" t="s">
        <v>3952</v>
      </c>
      <c r="Q5437" t="s">
        <v>3953</v>
      </c>
      <c r="R5437" t="s">
        <v>3954</v>
      </c>
      <c r="S5437" t="s">
        <v>5068</v>
      </c>
      <c r="T5437">
        <v>54545</v>
      </c>
    </row>
    <row r="5438" spans="1:20" x14ac:dyDescent="0.3">
      <c r="A5438" t="s">
        <v>2628</v>
      </c>
      <c r="B5438" t="str">
        <f>_xlfn.CONCAT(쿼리1[[#This Row],[주문번호]], "-", 쿼리1[[#This Row],[공정명]])</f>
        <v>20241025-1000169065-합지</v>
      </c>
      <c r="C5438">
        <v>3</v>
      </c>
      <c r="D5438" t="s">
        <v>60</v>
      </c>
      <c r="E5438" s="1">
        <v>45590</v>
      </c>
      <c r="F5438" s="1">
        <v>45601</v>
      </c>
      <c r="G5438" s="1">
        <v>45602</v>
      </c>
      <c r="H5438" s="1">
        <v>45656</v>
      </c>
      <c r="I5438" s="1">
        <v>45608</v>
      </c>
      <c r="J5438" t="s">
        <v>31</v>
      </c>
      <c r="K5438" t="s">
        <v>32</v>
      </c>
      <c r="L5438">
        <v>6000</v>
      </c>
      <c r="M5438">
        <v>6000</v>
      </c>
      <c r="N5438">
        <v>1</v>
      </c>
      <c r="O5438" t="s">
        <v>117</v>
      </c>
      <c r="P5438" t="s">
        <v>2540</v>
      </c>
      <c r="Q5438" t="s">
        <v>2629</v>
      </c>
      <c r="R5438" t="s">
        <v>120</v>
      </c>
      <c r="S5438" t="s">
        <v>5068</v>
      </c>
      <c r="T5438">
        <v>18750</v>
      </c>
    </row>
    <row r="5439" spans="1:20" x14ac:dyDescent="0.3">
      <c r="A5439" t="s">
        <v>116</v>
      </c>
      <c r="B5439" t="str">
        <f>_xlfn.CONCAT(쿼리1[[#This Row],[주문번호]], "-", 쿼리1[[#This Row],[공정명]])</f>
        <v>20241025-1000167587-합지</v>
      </c>
      <c r="C5439">
        <v>3</v>
      </c>
      <c r="D5439" t="s">
        <v>60</v>
      </c>
      <c r="E5439" s="1">
        <v>45590</v>
      </c>
      <c r="F5439" s="1">
        <v>45601</v>
      </c>
      <c r="G5439" s="1">
        <v>45597</v>
      </c>
      <c r="H5439" s="1">
        <v>45656</v>
      </c>
      <c r="I5439" s="1">
        <v>45603</v>
      </c>
      <c r="J5439" t="s">
        <v>31</v>
      </c>
      <c r="K5439" t="s">
        <v>39</v>
      </c>
      <c r="L5439">
        <v>6000</v>
      </c>
      <c r="M5439">
        <v>6000</v>
      </c>
      <c r="N5439">
        <v>-4</v>
      </c>
      <c r="O5439" t="s">
        <v>117</v>
      </c>
      <c r="P5439" t="s">
        <v>118</v>
      </c>
      <c r="Q5439" t="s">
        <v>119</v>
      </c>
      <c r="R5439" t="s">
        <v>120</v>
      </c>
      <c r="S5439" t="s">
        <v>5068</v>
      </c>
      <c r="T5439">
        <v>37500</v>
      </c>
    </row>
    <row r="5440" spans="1:20" x14ac:dyDescent="0.3">
      <c r="A5440" t="s">
        <v>3789</v>
      </c>
      <c r="B5440" t="str">
        <f>_xlfn.CONCAT(쿼리1[[#This Row],[주문번호]], "-", 쿼리1[[#This Row],[공정명]])</f>
        <v>20240911-1000169065-합지</v>
      </c>
      <c r="C5440">
        <v>3</v>
      </c>
      <c r="D5440" t="s">
        <v>60</v>
      </c>
      <c r="E5440" s="1">
        <v>45546</v>
      </c>
      <c r="F5440" s="1">
        <v>45555</v>
      </c>
      <c r="G5440" s="1">
        <v>45560</v>
      </c>
      <c r="H5440" s="1">
        <v>45656</v>
      </c>
      <c r="I5440" s="1">
        <v>45575</v>
      </c>
      <c r="J5440" t="s">
        <v>31</v>
      </c>
      <c r="K5440" t="s">
        <v>32</v>
      </c>
      <c r="L5440">
        <v>6000</v>
      </c>
      <c r="M5440">
        <v>6000</v>
      </c>
      <c r="N5440">
        <v>5</v>
      </c>
      <c r="O5440" t="s">
        <v>117</v>
      </c>
      <c r="P5440" t="s">
        <v>2540</v>
      </c>
      <c r="Q5440" t="s">
        <v>2629</v>
      </c>
      <c r="R5440" t="s">
        <v>120</v>
      </c>
      <c r="S5440" t="s">
        <v>5068</v>
      </c>
      <c r="T5440">
        <v>18750</v>
      </c>
    </row>
    <row r="5441" spans="1:20" x14ac:dyDescent="0.3">
      <c r="A5441" t="s">
        <v>3666</v>
      </c>
      <c r="B5441" t="str">
        <f>_xlfn.CONCAT(쿼리1[[#This Row],[주문번호]], "-", 쿼리1[[#This Row],[공정명]])</f>
        <v>20240923-1000162478-합지</v>
      </c>
      <c r="C5441">
        <v>3</v>
      </c>
      <c r="D5441" t="s">
        <v>60</v>
      </c>
      <c r="E5441" s="1">
        <v>45558</v>
      </c>
      <c r="F5441" s="1">
        <v>45567</v>
      </c>
      <c r="G5441" s="1">
        <v>45567</v>
      </c>
      <c r="H5441" s="1">
        <v>45656</v>
      </c>
      <c r="I5441" s="1">
        <v>45576</v>
      </c>
      <c r="J5441" t="s">
        <v>31</v>
      </c>
      <c r="K5441" t="s">
        <v>39</v>
      </c>
      <c r="L5441">
        <v>18000</v>
      </c>
      <c r="M5441">
        <v>18000</v>
      </c>
      <c r="N5441">
        <v>0</v>
      </c>
      <c r="O5441" t="s">
        <v>580</v>
      </c>
      <c r="P5441" t="s">
        <v>2997</v>
      </c>
      <c r="Q5441" t="s">
        <v>2998</v>
      </c>
      <c r="R5441" t="s">
        <v>2999</v>
      </c>
      <c r="S5441" t="s">
        <v>5068</v>
      </c>
      <c r="T5441">
        <v>94736</v>
      </c>
    </row>
    <row r="5442" spans="1:20" x14ac:dyDescent="0.3">
      <c r="A5442" t="s">
        <v>3665</v>
      </c>
      <c r="B5442" t="str">
        <f>_xlfn.CONCAT(쿼리1[[#This Row],[주문번호]], "-", 쿼리1[[#This Row],[공정명]])</f>
        <v>20240930-1000169142-합지</v>
      </c>
      <c r="C5442">
        <v>3</v>
      </c>
      <c r="D5442" t="s">
        <v>60</v>
      </c>
      <c r="E5442" s="1">
        <v>45565</v>
      </c>
      <c r="F5442" s="1">
        <v>45572</v>
      </c>
      <c r="G5442" s="1"/>
      <c r="H5442" s="1">
        <v>45656</v>
      </c>
      <c r="I5442" s="1">
        <v>45576</v>
      </c>
      <c r="J5442" t="s">
        <v>31</v>
      </c>
      <c r="K5442" t="s">
        <v>22</v>
      </c>
      <c r="L5442">
        <v>6000</v>
      </c>
      <c r="O5442" t="s">
        <v>3661</v>
      </c>
      <c r="P5442" t="s">
        <v>3662</v>
      </c>
      <c r="Q5442" t="s">
        <v>3663</v>
      </c>
      <c r="R5442" t="s">
        <v>3664</v>
      </c>
      <c r="S5442" t="s">
        <v>5068</v>
      </c>
      <c r="T5442">
        <v>18750</v>
      </c>
    </row>
    <row r="5443" spans="1:20" x14ac:dyDescent="0.3">
      <c r="A5443" t="s">
        <v>5096</v>
      </c>
      <c r="B5443" t="str">
        <f>_xlfn.CONCAT(쿼리1[[#This Row],[주문번호]], "-", 쿼리1[[#This Row],[공정명]])</f>
        <v>20240910-2000147243-턴키</v>
      </c>
      <c r="C5443">
        <v>1</v>
      </c>
      <c r="D5443" t="s">
        <v>20</v>
      </c>
      <c r="E5443" s="1">
        <v>45545</v>
      </c>
      <c r="F5443" s="1">
        <v>45552</v>
      </c>
      <c r="G5443" s="1"/>
      <c r="H5443" s="1">
        <v>45656</v>
      </c>
      <c r="I5443" s="1"/>
      <c r="J5443" t="s">
        <v>21</v>
      </c>
      <c r="K5443" t="s">
        <v>22</v>
      </c>
      <c r="L5443">
        <v>60312</v>
      </c>
      <c r="O5443" t="s">
        <v>5088</v>
      </c>
      <c r="P5443" t="s">
        <v>5089</v>
      </c>
      <c r="Q5443" t="s">
        <v>5090</v>
      </c>
      <c r="R5443" t="s">
        <v>505</v>
      </c>
      <c r="S5443" t="s">
        <v>5074</v>
      </c>
      <c r="T5443">
        <v>60312</v>
      </c>
    </row>
    <row r="5444" spans="1:20" x14ac:dyDescent="0.3">
      <c r="A5444" t="s">
        <v>5097</v>
      </c>
      <c r="B5444" t="str">
        <f>_xlfn.CONCAT(쿼리1[[#This Row],[주문번호]], "-", 쿼리1[[#This Row],[공정명]])</f>
        <v>20240923-2000161751-턴키</v>
      </c>
      <c r="C5444">
        <v>2</v>
      </c>
      <c r="D5444" t="s">
        <v>20</v>
      </c>
      <c r="E5444" s="1">
        <v>45558</v>
      </c>
      <c r="F5444" s="1">
        <v>45565</v>
      </c>
      <c r="G5444" s="1"/>
      <c r="H5444" s="1">
        <v>45656</v>
      </c>
      <c r="I5444" s="1"/>
      <c r="J5444" t="s">
        <v>21</v>
      </c>
      <c r="K5444" t="s">
        <v>22</v>
      </c>
      <c r="L5444">
        <v>10000</v>
      </c>
      <c r="O5444" t="s">
        <v>5098</v>
      </c>
      <c r="P5444" t="s">
        <v>5099</v>
      </c>
      <c r="Q5444" t="s">
        <v>5100</v>
      </c>
      <c r="R5444" t="s">
        <v>26</v>
      </c>
      <c r="S5444" t="s">
        <v>5074</v>
      </c>
      <c r="T5444">
        <v>10000</v>
      </c>
    </row>
    <row r="5445" spans="1:20" x14ac:dyDescent="0.3">
      <c r="A5445" t="s">
        <v>5101</v>
      </c>
      <c r="B5445" t="str">
        <f>_xlfn.CONCAT(쿼리1[[#This Row],[주문번호]], "-", 쿼리1[[#This Row],[공정명]])</f>
        <v>20241213-2120P0024-턴키</v>
      </c>
      <c r="C5445">
        <v>2</v>
      </c>
      <c r="D5445" t="s">
        <v>20</v>
      </c>
      <c r="E5445" s="1">
        <v>45639</v>
      </c>
      <c r="F5445" s="1">
        <v>45645</v>
      </c>
      <c r="G5445" s="1"/>
      <c r="H5445" s="1">
        <v>45656</v>
      </c>
      <c r="I5445" s="1"/>
      <c r="J5445" t="s">
        <v>21</v>
      </c>
      <c r="K5445" t="s">
        <v>22</v>
      </c>
      <c r="L5445">
        <v>10000</v>
      </c>
      <c r="O5445" t="s">
        <v>5102</v>
      </c>
      <c r="P5445" t="s">
        <v>5103</v>
      </c>
      <c r="Q5445" t="s">
        <v>5104</v>
      </c>
      <c r="R5445" t="s">
        <v>5105</v>
      </c>
      <c r="S5445" t="s">
        <v>5074</v>
      </c>
      <c r="T5445">
        <v>10000</v>
      </c>
    </row>
    <row r="5446" spans="1:20" x14ac:dyDescent="0.3">
      <c r="A5446" t="s">
        <v>5106</v>
      </c>
      <c r="B5446" t="str">
        <f>_xlfn.CONCAT(쿼리1[[#This Row],[주문번호]], "-", 쿼리1[[#This Row],[공정명]])</f>
        <v>20240902-21160087-턴키</v>
      </c>
      <c r="C5446">
        <v>2</v>
      </c>
      <c r="D5446" t="s">
        <v>20</v>
      </c>
      <c r="E5446" s="1">
        <v>45537</v>
      </c>
      <c r="F5446" s="1">
        <v>45544</v>
      </c>
      <c r="G5446" s="1"/>
      <c r="H5446" s="1">
        <v>45656</v>
      </c>
      <c r="I5446" s="1"/>
      <c r="J5446" t="s">
        <v>21</v>
      </c>
      <c r="K5446" t="s">
        <v>22</v>
      </c>
      <c r="L5446">
        <v>3000</v>
      </c>
      <c r="O5446" t="s">
        <v>410</v>
      </c>
      <c r="P5446" t="s">
        <v>5107</v>
      </c>
      <c r="Q5446" t="s">
        <v>5108</v>
      </c>
      <c r="R5446" t="s">
        <v>5105</v>
      </c>
      <c r="S5446" t="s">
        <v>5074</v>
      </c>
      <c r="T5446">
        <v>3000</v>
      </c>
    </row>
    <row r="5447" spans="1:20" x14ac:dyDescent="0.3">
      <c r="A5447" t="s">
        <v>5109</v>
      </c>
      <c r="B5447" t="str">
        <f>_xlfn.CONCAT(쿼리1[[#This Row],[주문번호]], "-", 쿼리1[[#This Row],[공정명]])</f>
        <v>20241010-2000157637-턴키</v>
      </c>
      <c r="C5447">
        <v>2</v>
      </c>
      <c r="D5447" t="s">
        <v>20</v>
      </c>
      <c r="E5447" s="1">
        <v>45575</v>
      </c>
      <c r="F5447" s="1">
        <v>45582</v>
      </c>
      <c r="G5447" s="1"/>
      <c r="H5447" s="1">
        <v>45656</v>
      </c>
      <c r="I5447" s="1"/>
      <c r="J5447" t="s">
        <v>21</v>
      </c>
      <c r="K5447" t="s">
        <v>22</v>
      </c>
      <c r="L5447">
        <v>20000</v>
      </c>
      <c r="O5447" t="s">
        <v>1358</v>
      </c>
      <c r="P5447" t="s">
        <v>5110</v>
      </c>
      <c r="Q5447" t="s">
        <v>5111</v>
      </c>
      <c r="R5447" t="s">
        <v>5112</v>
      </c>
      <c r="S5447" t="s">
        <v>5074</v>
      </c>
      <c r="T5447">
        <v>20000</v>
      </c>
    </row>
    <row r="5448" spans="1:20" x14ac:dyDescent="0.3">
      <c r="A5448" t="s">
        <v>5113</v>
      </c>
      <c r="B5448" t="str">
        <f>_xlfn.CONCAT(쿼리1[[#This Row],[주문번호]], "-", 쿼리1[[#This Row],[공정명]])</f>
        <v>20241128-230630-턴키</v>
      </c>
      <c r="C5448">
        <v>1</v>
      </c>
      <c r="D5448" t="s">
        <v>20</v>
      </c>
      <c r="E5448" s="1">
        <v>45624</v>
      </c>
      <c r="F5448" s="1">
        <v>45631</v>
      </c>
      <c r="G5448" s="1"/>
      <c r="H5448" s="1">
        <v>45656</v>
      </c>
      <c r="I5448" s="1"/>
      <c r="J5448" t="s">
        <v>21</v>
      </c>
      <c r="K5448" t="s">
        <v>22</v>
      </c>
      <c r="L5448">
        <v>20000</v>
      </c>
      <c r="O5448" t="s">
        <v>5114</v>
      </c>
      <c r="P5448" t="s">
        <v>5115</v>
      </c>
      <c r="Q5448" t="s">
        <v>42</v>
      </c>
      <c r="R5448" t="s">
        <v>1674</v>
      </c>
      <c r="S5448" t="s">
        <v>5074</v>
      </c>
      <c r="T5448">
        <v>20000</v>
      </c>
    </row>
    <row r="5449" spans="1:20" x14ac:dyDescent="0.3">
      <c r="A5449" t="s">
        <v>5116</v>
      </c>
      <c r="B5449" t="str">
        <f>_xlfn.CONCAT(쿼리1[[#This Row],[주문번호]], "-", 쿼리1[[#This Row],[공정명]])</f>
        <v>20241211-21150066-턴키</v>
      </c>
      <c r="C5449">
        <v>1</v>
      </c>
      <c r="D5449" t="s">
        <v>20</v>
      </c>
      <c r="E5449" s="1">
        <v>45637</v>
      </c>
      <c r="F5449" s="1">
        <v>45643</v>
      </c>
      <c r="G5449" s="1"/>
      <c r="H5449" s="1">
        <v>45656</v>
      </c>
      <c r="I5449" s="1"/>
      <c r="J5449" t="s">
        <v>21</v>
      </c>
      <c r="K5449" t="s">
        <v>22</v>
      </c>
      <c r="L5449">
        <v>20000</v>
      </c>
      <c r="O5449" t="s">
        <v>414</v>
      </c>
      <c r="P5449" t="s">
        <v>5117</v>
      </c>
      <c r="Q5449" t="s">
        <v>42</v>
      </c>
      <c r="R5449" t="s">
        <v>1674</v>
      </c>
      <c r="S5449" t="s">
        <v>5074</v>
      </c>
      <c r="T5449">
        <v>20000</v>
      </c>
    </row>
    <row r="5450" spans="1:20" x14ac:dyDescent="0.3">
      <c r="A5450" t="s">
        <v>5118</v>
      </c>
      <c r="B5450" t="str">
        <f>_xlfn.CONCAT(쿼리1[[#This Row],[주문번호]], "-", 쿼리1[[#This Row],[공정명]])</f>
        <v>20240925-2116N0044-턴키</v>
      </c>
      <c r="C5450">
        <v>1</v>
      </c>
      <c r="D5450" t="s">
        <v>20</v>
      </c>
      <c r="E5450" s="1">
        <v>45560</v>
      </c>
      <c r="F5450" s="1">
        <v>45567</v>
      </c>
      <c r="G5450" s="1"/>
      <c r="H5450" s="1">
        <v>45656</v>
      </c>
      <c r="I5450" s="1"/>
      <c r="J5450" t="s">
        <v>21</v>
      </c>
      <c r="K5450" t="s">
        <v>22</v>
      </c>
      <c r="L5450">
        <v>20000</v>
      </c>
      <c r="O5450" t="s">
        <v>486</v>
      </c>
      <c r="P5450" t="s">
        <v>5119</v>
      </c>
      <c r="Q5450" t="s">
        <v>42</v>
      </c>
      <c r="R5450" t="s">
        <v>1674</v>
      </c>
      <c r="S5450" t="s">
        <v>5074</v>
      </c>
      <c r="T5450">
        <v>20000</v>
      </c>
    </row>
    <row r="5451" spans="1:20" x14ac:dyDescent="0.3">
      <c r="A5451" t="s">
        <v>5120</v>
      </c>
      <c r="B5451" t="str">
        <f>_xlfn.CONCAT(쿼리1[[#This Row],[주문번호]], "-", 쿼리1[[#This Row],[공정명]])</f>
        <v>20241217-2118N0068-턴키</v>
      </c>
      <c r="C5451">
        <v>1</v>
      </c>
      <c r="D5451" t="s">
        <v>20</v>
      </c>
      <c r="E5451" s="1">
        <v>45643</v>
      </c>
      <c r="F5451" s="1">
        <v>45650</v>
      </c>
      <c r="G5451" s="1"/>
      <c r="H5451" s="1">
        <v>45656</v>
      </c>
      <c r="I5451" s="1"/>
      <c r="J5451" t="s">
        <v>21</v>
      </c>
      <c r="K5451" t="s">
        <v>22</v>
      </c>
      <c r="L5451">
        <v>20416</v>
      </c>
      <c r="O5451" t="s">
        <v>486</v>
      </c>
      <c r="P5451" t="s">
        <v>5121</v>
      </c>
      <c r="Q5451" t="s">
        <v>42</v>
      </c>
      <c r="R5451" t="s">
        <v>1674</v>
      </c>
      <c r="S5451" t="s">
        <v>5074</v>
      </c>
      <c r="T5451">
        <v>20416</v>
      </c>
    </row>
    <row r="5452" spans="1:20" x14ac:dyDescent="0.3">
      <c r="A5452" t="s">
        <v>5122</v>
      </c>
      <c r="B5452" t="str">
        <f>_xlfn.CONCAT(쿼리1[[#This Row],[주문번호]], "-", 쿼리1[[#This Row],[공정명]])</f>
        <v>20240902-2000156845-턴키</v>
      </c>
      <c r="C5452">
        <v>2</v>
      </c>
      <c r="D5452" t="s">
        <v>20</v>
      </c>
      <c r="E5452" s="1">
        <v>45537</v>
      </c>
      <c r="F5452" s="1">
        <v>45544</v>
      </c>
      <c r="G5452" s="1"/>
      <c r="H5452" s="1">
        <v>45656</v>
      </c>
      <c r="I5452" s="1"/>
      <c r="J5452" t="s">
        <v>21</v>
      </c>
      <c r="K5452" t="s">
        <v>22</v>
      </c>
      <c r="L5452">
        <v>20000</v>
      </c>
      <c r="O5452" t="s">
        <v>1717</v>
      </c>
      <c r="P5452" t="s">
        <v>5123</v>
      </c>
      <c r="Q5452" t="s">
        <v>5124</v>
      </c>
      <c r="R5452" t="s">
        <v>1720</v>
      </c>
      <c r="S5452" t="s">
        <v>5074</v>
      </c>
      <c r="T5452">
        <v>20000</v>
      </c>
    </row>
    <row r="5453" spans="1:20" x14ac:dyDescent="0.3">
      <c r="A5453" t="s">
        <v>5125</v>
      </c>
      <c r="B5453" t="str">
        <f>_xlfn.CONCAT(쿼리1[[#This Row],[주문번호]], "-", 쿼리1[[#This Row],[공정명]])</f>
        <v>20241107-2000156845-턴키</v>
      </c>
      <c r="C5453">
        <v>2</v>
      </c>
      <c r="D5453" t="s">
        <v>20</v>
      </c>
      <c r="E5453" s="1">
        <v>45603</v>
      </c>
      <c r="F5453" s="1">
        <v>45610</v>
      </c>
      <c r="G5453" s="1"/>
      <c r="H5453" s="1">
        <v>45656</v>
      </c>
      <c r="I5453" s="1"/>
      <c r="J5453" t="s">
        <v>21</v>
      </c>
      <c r="K5453" t="s">
        <v>22</v>
      </c>
      <c r="L5453">
        <v>20000</v>
      </c>
      <c r="O5453" t="s">
        <v>1717</v>
      </c>
      <c r="P5453" t="s">
        <v>5123</v>
      </c>
      <c r="Q5453" t="s">
        <v>5124</v>
      </c>
      <c r="R5453" t="s">
        <v>1720</v>
      </c>
      <c r="S5453" t="s">
        <v>5074</v>
      </c>
      <c r="T5453">
        <v>20000</v>
      </c>
    </row>
    <row r="5454" spans="1:20" x14ac:dyDescent="0.3">
      <c r="A5454" t="s">
        <v>5126</v>
      </c>
      <c r="B5454" t="str">
        <f>_xlfn.CONCAT(쿼리1[[#This Row],[주문번호]], "-", 쿼리1[[#This Row],[공정명]])</f>
        <v>20241206-2000138320-턴키</v>
      </c>
      <c r="C5454">
        <v>1</v>
      </c>
      <c r="D5454" t="s">
        <v>20</v>
      </c>
      <c r="E5454" s="1">
        <v>45632</v>
      </c>
      <c r="F5454" s="1">
        <v>45639</v>
      </c>
      <c r="G5454" s="1"/>
      <c r="H5454" s="1">
        <v>45656</v>
      </c>
      <c r="I5454" s="1"/>
      <c r="J5454" t="s">
        <v>21</v>
      </c>
      <c r="K5454" t="s">
        <v>22</v>
      </c>
      <c r="L5454">
        <v>6000</v>
      </c>
      <c r="O5454" t="s">
        <v>410</v>
      </c>
      <c r="P5454" t="s">
        <v>411</v>
      </c>
      <c r="Q5454" t="s">
        <v>42</v>
      </c>
      <c r="R5454" t="s">
        <v>412</v>
      </c>
      <c r="S5454" t="s">
        <v>5074</v>
      </c>
      <c r="T5454">
        <v>6000</v>
      </c>
    </row>
    <row r="5455" spans="1:20" x14ac:dyDescent="0.3">
      <c r="A5455" t="s">
        <v>5127</v>
      </c>
      <c r="B5455" t="str">
        <f>_xlfn.CONCAT(쿼리1[[#This Row],[주문번호]], "-", 쿼리1[[#This Row],[공정명]])</f>
        <v>20241121-2000152715-턴키</v>
      </c>
      <c r="C5455">
        <v>1</v>
      </c>
      <c r="D5455" t="s">
        <v>20</v>
      </c>
      <c r="E5455" s="1">
        <v>45617</v>
      </c>
      <c r="F5455" s="1">
        <v>45624</v>
      </c>
      <c r="G5455" s="1"/>
      <c r="H5455" s="1">
        <v>45656</v>
      </c>
      <c r="I5455" s="1"/>
      <c r="J5455" t="s">
        <v>21</v>
      </c>
      <c r="K5455" t="s">
        <v>22</v>
      </c>
      <c r="L5455">
        <v>15000</v>
      </c>
      <c r="O5455" t="s">
        <v>410</v>
      </c>
      <c r="P5455" t="s">
        <v>5128</v>
      </c>
      <c r="Q5455" t="s">
        <v>42</v>
      </c>
      <c r="R5455" t="s">
        <v>5129</v>
      </c>
      <c r="S5455" t="s">
        <v>5074</v>
      </c>
      <c r="T5455">
        <v>15000</v>
      </c>
    </row>
    <row r="5456" spans="1:20" x14ac:dyDescent="0.3">
      <c r="A5456" t="s">
        <v>5130</v>
      </c>
      <c r="B5456" t="str">
        <f>_xlfn.CONCAT(쿼리1[[#This Row],[주문번호]], "-", 쿼리1[[#This Row],[공정명]])</f>
        <v>20241107-2000157607-턴키</v>
      </c>
      <c r="C5456">
        <v>1</v>
      </c>
      <c r="D5456" t="s">
        <v>20</v>
      </c>
      <c r="E5456" s="1">
        <v>45603</v>
      </c>
      <c r="F5456" s="1">
        <v>45610</v>
      </c>
      <c r="G5456" s="1"/>
      <c r="H5456" s="1">
        <v>45656</v>
      </c>
      <c r="I5456" s="1"/>
      <c r="J5456" t="s">
        <v>21</v>
      </c>
      <c r="K5456" t="s">
        <v>22</v>
      </c>
      <c r="L5456">
        <v>10000</v>
      </c>
      <c r="O5456" t="s">
        <v>67</v>
      </c>
      <c r="P5456" t="s">
        <v>5131</v>
      </c>
      <c r="Q5456" t="s">
        <v>42</v>
      </c>
      <c r="R5456" t="s">
        <v>3474</v>
      </c>
      <c r="S5456" t="s">
        <v>5074</v>
      </c>
      <c r="T5456">
        <v>10000</v>
      </c>
    </row>
    <row r="5457" spans="1:20" x14ac:dyDescent="0.3">
      <c r="A5457" t="s">
        <v>5132</v>
      </c>
      <c r="B5457" t="str">
        <f>_xlfn.CONCAT(쿼리1[[#This Row],[주문번호]], "-", 쿼리1[[#This Row],[공정명]])</f>
        <v>20241028-2000169488-턴키</v>
      </c>
      <c r="C5457">
        <v>1</v>
      </c>
      <c r="D5457" t="s">
        <v>20</v>
      </c>
      <c r="E5457" s="1">
        <v>45593</v>
      </c>
      <c r="F5457" s="1">
        <v>45600</v>
      </c>
      <c r="G5457" s="1"/>
      <c r="H5457" s="1">
        <v>45656</v>
      </c>
      <c r="I5457" s="1"/>
      <c r="J5457" t="s">
        <v>21</v>
      </c>
      <c r="K5457" t="s">
        <v>22</v>
      </c>
      <c r="L5457">
        <v>26000</v>
      </c>
      <c r="O5457" t="s">
        <v>5133</v>
      </c>
      <c r="P5457" t="s">
        <v>1565</v>
      </c>
      <c r="Q5457" t="s">
        <v>42</v>
      </c>
      <c r="R5457" t="s">
        <v>714</v>
      </c>
      <c r="S5457" t="s">
        <v>5074</v>
      </c>
      <c r="T5457">
        <v>26000</v>
      </c>
    </row>
    <row r="5458" spans="1:20" x14ac:dyDescent="0.3">
      <c r="A5458" t="s">
        <v>5134</v>
      </c>
      <c r="B5458" t="str">
        <f>_xlfn.CONCAT(쿼리1[[#This Row],[주문번호]], "-", 쿼리1[[#This Row],[공정명]])</f>
        <v>20241203-2219N0016-턴키</v>
      </c>
      <c r="C5458">
        <v>1</v>
      </c>
      <c r="D5458" t="s">
        <v>20</v>
      </c>
      <c r="E5458" s="1">
        <v>45629</v>
      </c>
      <c r="F5458" s="1">
        <v>45636</v>
      </c>
      <c r="G5458" s="1"/>
      <c r="H5458" s="1">
        <v>45656</v>
      </c>
      <c r="I5458" s="1"/>
      <c r="J5458" t="s">
        <v>21</v>
      </c>
      <c r="K5458" t="s">
        <v>22</v>
      </c>
      <c r="L5458">
        <v>20000</v>
      </c>
      <c r="O5458" t="s">
        <v>5135</v>
      </c>
      <c r="P5458" t="s">
        <v>5136</v>
      </c>
      <c r="Q5458" t="s">
        <v>42</v>
      </c>
      <c r="R5458" t="s">
        <v>1763</v>
      </c>
      <c r="S5458" t="s">
        <v>5074</v>
      </c>
      <c r="T5458">
        <v>20000</v>
      </c>
    </row>
    <row r="5459" spans="1:20" x14ac:dyDescent="0.3">
      <c r="A5459" t="s">
        <v>5137</v>
      </c>
      <c r="B5459" t="str">
        <f>_xlfn.CONCAT(쿼리1[[#This Row],[주문번호]], "-", 쿼리1[[#This Row],[공정명]])</f>
        <v>20241018-2000156649-턴키</v>
      </c>
      <c r="C5459">
        <v>1</v>
      </c>
      <c r="D5459" t="s">
        <v>20</v>
      </c>
      <c r="E5459" s="1">
        <v>45583</v>
      </c>
      <c r="F5459" s="1">
        <v>45590</v>
      </c>
      <c r="G5459" s="1"/>
      <c r="H5459" s="1">
        <v>45656</v>
      </c>
      <c r="I5459" s="1"/>
      <c r="J5459" t="s">
        <v>21</v>
      </c>
      <c r="K5459" t="s">
        <v>22</v>
      </c>
      <c r="L5459">
        <v>10000</v>
      </c>
      <c r="O5459" t="s">
        <v>410</v>
      </c>
      <c r="P5459" t="s">
        <v>5138</v>
      </c>
      <c r="Q5459" t="s">
        <v>42</v>
      </c>
      <c r="R5459" t="s">
        <v>5139</v>
      </c>
      <c r="S5459" t="s">
        <v>5074</v>
      </c>
      <c r="T5459">
        <v>10000</v>
      </c>
    </row>
    <row r="5460" spans="1:20" x14ac:dyDescent="0.3">
      <c r="A5460" t="s">
        <v>3665</v>
      </c>
      <c r="B5460" t="str">
        <f>_xlfn.CONCAT(쿼리1[[#This Row],[주문번호]], "-", 쿼리1[[#This Row],[공정명]])</f>
        <v>20240930-1000169142-분단</v>
      </c>
      <c r="C5460">
        <v>4</v>
      </c>
      <c r="D5460" t="s">
        <v>196</v>
      </c>
      <c r="E5460" s="1">
        <v>45565</v>
      </c>
      <c r="F5460" s="1">
        <v>45573</v>
      </c>
      <c r="G5460" s="1"/>
      <c r="H5460" s="1">
        <v>45656</v>
      </c>
      <c r="I5460" s="1">
        <v>45576</v>
      </c>
      <c r="J5460" t="s">
        <v>31</v>
      </c>
      <c r="K5460" t="s">
        <v>22</v>
      </c>
      <c r="L5460">
        <v>6000</v>
      </c>
      <c r="O5460" t="s">
        <v>3661</v>
      </c>
      <c r="P5460" t="s">
        <v>3662</v>
      </c>
      <c r="Q5460" t="s">
        <v>3663</v>
      </c>
      <c r="R5460" t="s">
        <v>3664</v>
      </c>
      <c r="S5460" t="s">
        <v>5068</v>
      </c>
      <c r="T5460">
        <v>18750</v>
      </c>
    </row>
    <row r="5461" spans="1:20" x14ac:dyDescent="0.3">
      <c r="A5461" t="s">
        <v>3660</v>
      </c>
      <c r="B5461" t="str">
        <f>_xlfn.CONCAT(쿼리1[[#This Row],[주문번호]], "-", 쿼리1[[#This Row],[공정명]])</f>
        <v>20240924-1000169142-합지</v>
      </c>
      <c r="C5461">
        <v>3</v>
      </c>
      <c r="D5461" t="s">
        <v>60</v>
      </c>
      <c r="E5461" s="1">
        <v>45559</v>
      </c>
      <c r="F5461" s="1">
        <v>45568</v>
      </c>
      <c r="G5461" s="1">
        <v>45569</v>
      </c>
      <c r="H5461" s="1">
        <v>45656</v>
      </c>
      <c r="I5461" s="1">
        <v>45579</v>
      </c>
      <c r="J5461" t="s">
        <v>31</v>
      </c>
      <c r="K5461" t="s">
        <v>32</v>
      </c>
      <c r="L5461">
        <v>6000</v>
      </c>
      <c r="M5461">
        <v>60000</v>
      </c>
      <c r="N5461">
        <v>1</v>
      </c>
      <c r="O5461" t="s">
        <v>3661</v>
      </c>
      <c r="P5461" t="s">
        <v>3662</v>
      </c>
      <c r="Q5461" t="s">
        <v>3663</v>
      </c>
      <c r="R5461" t="s">
        <v>3664</v>
      </c>
      <c r="S5461" t="s">
        <v>5068</v>
      </c>
      <c r="T5461">
        <v>18750</v>
      </c>
    </row>
    <row r="5462" spans="1:20" x14ac:dyDescent="0.3">
      <c r="A5462" t="s">
        <v>3660</v>
      </c>
      <c r="B5462" t="str">
        <f>_xlfn.CONCAT(쿼리1[[#This Row],[주문번호]], "-", 쿼리1[[#This Row],[공정명]])</f>
        <v>20240924-1000169142-분단</v>
      </c>
      <c r="C5462">
        <v>4</v>
      </c>
      <c r="D5462" t="s">
        <v>196</v>
      </c>
      <c r="E5462" s="1">
        <v>45559</v>
      </c>
      <c r="F5462" s="1">
        <v>45569</v>
      </c>
      <c r="G5462" s="1">
        <v>45579</v>
      </c>
      <c r="H5462" s="1">
        <v>45656</v>
      </c>
      <c r="I5462" s="1">
        <v>45579</v>
      </c>
      <c r="J5462" t="s">
        <v>31</v>
      </c>
      <c r="K5462" t="s">
        <v>32</v>
      </c>
      <c r="L5462">
        <v>6000</v>
      </c>
      <c r="M5462">
        <v>6000</v>
      </c>
      <c r="N5462">
        <v>10</v>
      </c>
      <c r="O5462" t="s">
        <v>3661</v>
      </c>
      <c r="P5462" t="s">
        <v>3662</v>
      </c>
      <c r="Q5462" t="s">
        <v>3663</v>
      </c>
      <c r="R5462" t="s">
        <v>3664</v>
      </c>
      <c r="S5462" t="s">
        <v>5068</v>
      </c>
      <c r="T5462">
        <v>18750</v>
      </c>
    </row>
    <row r="5463" spans="1:20" x14ac:dyDescent="0.3">
      <c r="A5463" t="s">
        <v>3674</v>
      </c>
      <c r="B5463" t="str">
        <f>_xlfn.CONCAT(쿼리1[[#This Row],[주문번호]], "-", 쿼리1[[#This Row],[공정명]])</f>
        <v>20240924-1000169175-합지</v>
      </c>
      <c r="C5463">
        <v>3</v>
      </c>
      <c r="D5463" t="s">
        <v>60</v>
      </c>
      <c r="E5463" s="1">
        <v>45559</v>
      </c>
      <c r="F5463" s="1">
        <v>45568</v>
      </c>
      <c r="G5463" s="1">
        <v>45567</v>
      </c>
      <c r="H5463" s="1">
        <v>45656</v>
      </c>
      <c r="I5463" s="1">
        <v>45575</v>
      </c>
      <c r="J5463" t="s">
        <v>31</v>
      </c>
      <c r="K5463" t="s">
        <v>39</v>
      </c>
      <c r="L5463">
        <v>8000</v>
      </c>
      <c r="M5463">
        <v>7980</v>
      </c>
      <c r="N5463">
        <v>-1</v>
      </c>
      <c r="O5463" t="s">
        <v>763</v>
      </c>
      <c r="P5463" t="s">
        <v>872</v>
      </c>
      <c r="Q5463" t="s">
        <v>3675</v>
      </c>
      <c r="R5463" t="s">
        <v>874</v>
      </c>
      <c r="S5463" t="s">
        <v>5068</v>
      </c>
      <c r="T5463">
        <v>43200</v>
      </c>
    </row>
    <row r="5464" spans="1:20" x14ac:dyDescent="0.3">
      <c r="A5464" t="s">
        <v>3016</v>
      </c>
      <c r="B5464" t="str">
        <f>_xlfn.CONCAT(쿼리1[[#This Row],[주문번호]], "-", 쿼리1[[#This Row],[공정명]])</f>
        <v>20241129-1000150744-합지</v>
      </c>
      <c r="C5464">
        <v>1</v>
      </c>
      <c r="D5464" t="s">
        <v>60</v>
      </c>
      <c r="E5464" s="1">
        <v>45625</v>
      </c>
      <c r="F5464" s="1">
        <v>45636</v>
      </c>
      <c r="G5464" s="1">
        <v>45631</v>
      </c>
      <c r="H5464" s="1">
        <v>45656</v>
      </c>
      <c r="I5464" s="1">
        <v>45635</v>
      </c>
      <c r="J5464" t="s">
        <v>31</v>
      </c>
      <c r="K5464" t="s">
        <v>39</v>
      </c>
      <c r="L5464">
        <v>6000</v>
      </c>
      <c r="M5464">
        <v>6000</v>
      </c>
      <c r="N5464">
        <v>-5</v>
      </c>
      <c r="O5464" t="s">
        <v>394</v>
      </c>
      <c r="P5464" t="s">
        <v>678</v>
      </c>
      <c r="Q5464" t="s">
        <v>42</v>
      </c>
      <c r="R5464" t="s">
        <v>2441</v>
      </c>
      <c r="S5464" t="s">
        <v>5068</v>
      </c>
      <c r="T5464">
        <v>9230</v>
      </c>
    </row>
    <row r="5465" spans="1:20" x14ac:dyDescent="0.3">
      <c r="A5465" t="s">
        <v>1683</v>
      </c>
      <c r="B5465" t="str">
        <f>_xlfn.CONCAT(쿼리1[[#This Row],[주문번호]], "-", 쿼리1[[#This Row],[공정명]])</f>
        <v>20241211-1117N0055-합지</v>
      </c>
      <c r="C5465">
        <v>1</v>
      </c>
      <c r="D5465" t="s">
        <v>60</v>
      </c>
      <c r="E5465" s="1">
        <v>45637</v>
      </c>
      <c r="F5465" s="1">
        <v>45646</v>
      </c>
      <c r="G5465" s="1">
        <v>45643</v>
      </c>
      <c r="H5465" s="1">
        <v>45656</v>
      </c>
      <c r="I5465" s="1">
        <v>45652</v>
      </c>
      <c r="J5465" t="s">
        <v>31</v>
      </c>
      <c r="K5465" t="s">
        <v>39</v>
      </c>
      <c r="L5465">
        <v>12000</v>
      </c>
      <c r="M5465">
        <v>12000</v>
      </c>
      <c r="N5465">
        <v>-3</v>
      </c>
      <c r="O5465" t="s">
        <v>716</v>
      </c>
      <c r="P5465" t="s">
        <v>717</v>
      </c>
      <c r="Q5465" t="s">
        <v>42</v>
      </c>
      <c r="R5465" t="s">
        <v>714</v>
      </c>
      <c r="S5465" t="s">
        <v>5068</v>
      </c>
      <c r="T5465">
        <v>40000</v>
      </c>
    </row>
    <row r="5466" spans="1:20" x14ac:dyDescent="0.3">
      <c r="A5466" t="s">
        <v>4996</v>
      </c>
      <c r="B5466" t="str">
        <f>_xlfn.CONCAT(쿼리1[[#This Row],[주문번호]], "-", 쿼리1[[#This Row],[공정명]])</f>
        <v>20240906-1000138860-합지</v>
      </c>
      <c r="C5466">
        <v>3</v>
      </c>
      <c r="D5466" t="s">
        <v>60</v>
      </c>
      <c r="E5466" s="1">
        <v>45541</v>
      </c>
      <c r="F5466" s="1">
        <v>45552</v>
      </c>
      <c r="G5466" s="1">
        <v>45549</v>
      </c>
      <c r="H5466" s="1">
        <v>45656</v>
      </c>
      <c r="I5466" s="1">
        <v>45560</v>
      </c>
      <c r="J5466" t="s">
        <v>31</v>
      </c>
      <c r="K5466" t="s">
        <v>39</v>
      </c>
      <c r="L5466">
        <v>6000</v>
      </c>
      <c r="M5466">
        <v>6000</v>
      </c>
      <c r="N5466">
        <v>-3</v>
      </c>
      <c r="O5466" t="s">
        <v>559</v>
      </c>
      <c r="P5466" t="s">
        <v>4817</v>
      </c>
      <c r="Q5466" t="s">
        <v>4818</v>
      </c>
      <c r="R5466" t="s">
        <v>4819</v>
      </c>
      <c r="S5466" t="s">
        <v>5068</v>
      </c>
      <c r="T5466">
        <v>24</v>
      </c>
    </row>
    <row r="5467" spans="1:20" x14ac:dyDescent="0.3">
      <c r="A5467" t="s">
        <v>4996</v>
      </c>
      <c r="B5467" t="str">
        <f>_xlfn.CONCAT(쿼리1[[#This Row],[주문번호]], "-", 쿼리1[[#This Row],[공정명]])</f>
        <v>20240906-1000138860-분단</v>
      </c>
      <c r="C5467">
        <v>4</v>
      </c>
      <c r="D5467" t="s">
        <v>196</v>
      </c>
      <c r="E5467" s="1">
        <v>45541</v>
      </c>
      <c r="F5467" s="1">
        <v>45553</v>
      </c>
      <c r="G5467" s="1">
        <v>45560</v>
      </c>
      <c r="H5467" s="1">
        <v>45656</v>
      </c>
      <c r="I5467" s="1">
        <v>45560</v>
      </c>
      <c r="J5467" t="s">
        <v>31</v>
      </c>
      <c r="K5467" t="s">
        <v>32</v>
      </c>
      <c r="L5467">
        <v>6000</v>
      </c>
      <c r="M5467">
        <v>6000</v>
      </c>
      <c r="N5467">
        <v>7</v>
      </c>
      <c r="O5467" t="s">
        <v>559</v>
      </c>
      <c r="P5467" t="s">
        <v>4817</v>
      </c>
      <c r="Q5467" t="s">
        <v>4818</v>
      </c>
      <c r="R5467" t="s">
        <v>4819</v>
      </c>
      <c r="S5467" t="s">
        <v>5068</v>
      </c>
      <c r="T5467">
        <v>24</v>
      </c>
    </row>
    <row r="5468" spans="1:20" x14ac:dyDescent="0.3">
      <c r="A5468" t="s">
        <v>5140</v>
      </c>
      <c r="B5468" t="str">
        <f>_xlfn.CONCAT(쿼리1[[#This Row],[주문번호]], "-", 쿼리1[[#This Row],[공정명]])</f>
        <v>20240906-1000137344-합지</v>
      </c>
      <c r="C5468">
        <v>3</v>
      </c>
      <c r="D5468" t="s">
        <v>60</v>
      </c>
      <c r="E5468" s="1">
        <v>45541</v>
      </c>
      <c r="F5468" s="1">
        <v>45552</v>
      </c>
      <c r="G5468" s="1">
        <v>45549</v>
      </c>
      <c r="H5468" s="1">
        <v>45656</v>
      </c>
      <c r="I5468" s="1">
        <v>45560</v>
      </c>
      <c r="J5468" t="s">
        <v>31</v>
      </c>
      <c r="K5468" t="s">
        <v>39</v>
      </c>
      <c r="L5468">
        <v>8000</v>
      </c>
      <c r="M5468">
        <v>8000</v>
      </c>
      <c r="N5468">
        <v>-3</v>
      </c>
      <c r="O5468" t="s">
        <v>2694</v>
      </c>
      <c r="P5468" t="s">
        <v>5141</v>
      </c>
      <c r="Q5468" t="s">
        <v>5142</v>
      </c>
      <c r="R5468" t="s">
        <v>4819</v>
      </c>
      <c r="S5468" t="s">
        <v>5068</v>
      </c>
      <c r="T5468">
        <v>32</v>
      </c>
    </row>
    <row r="5469" spans="1:20" x14ac:dyDescent="0.3">
      <c r="A5469" t="s">
        <v>5140</v>
      </c>
      <c r="B5469" t="str">
        <f>_xlfn.CONCAT(쿼리1[[#This Row],[주문번호]], "-", 쿼리1[[#This Row],[공정명]])</f>
        <v>20240906-1000137344-분단</v>
      </c>
      <c r="C5469">
        <v>4</v>
      </c>
      <c r="D5469" t="s">
        <v>196</v>
      </c>
      <c r="E5469" s="1">
        <v>45541</v>
      </c>
      <c r="F5469" s="1">
        <v>45553</v>
      </c>
      <c r="G5469" s="1">
        <v>45560</v>
      </c>
      <c r="H5469" s="1">
        <v>45656</v>
      </c>
      <c r="I5469" s="1">
        <v>45560</v>
      </c>
      <c r="J5469" t="s">
        <v>31</v>
      </c>
      <c r="K5469" t="s">
        <v>32</v>
      </c>
      <c r="L5469">
        <v>8000</v>
      </c>
      <c r="M5469">
        <v>6000</v>
      </c>
      <c r="N5469">
        <v>7</v>
      </c>
      <c r="O5469" t="s">
        <v>2694</v>
      </c>
      <c r="P5469" t="s">
        <v>5141</v>
      </c>
      <c r="Q5469" t="s">
        <v>5142</v>
      </c>
      <c r="R5469" t="s">
        <v>4819</v>
      </c>
      <c r="S5469" t="s">
        <v>5068</v>
      </c>
      <c r="T5469">
        <v>32</v>
      </c>
    </row>
    <row r="5470" spans="1:20" x14ac:dyDescent="0.3">
      <c r="A5470" t="s">
        <v>4080</v>
      </c>
      <c r="B5470" t="str">
        <f>_xlfn.CONCAT(쿼리1[[#This Row],[주문번호]], "-", 쿼리1[[#This Row],[공정명]])</f>
        <v>20241120-1000151019-합지</v>
      </c>
      <c r="C5470">
        <v>3</v>
      </c>
      <c r="D5470" t="s">
        <v>60</v>
      </c>
      <c r="E5470" s="1">
        <v>45616</v>
      </c>
      <c r="F5470" s="1">
        <v>45625</v>
      </c>
      <c r="G5470" s="1">
        <v>45623</v>
      </c>
      <c r="H5470" s="1">
        <v>45656</v>
      </c>
      <c r="I5470" s="1">
        <v>45643</v>
      </c>
      <c r="J5470" t="s">
        <v>31</v>
      </c>
      <c r="K5470" t="s">
        <v>39</v>
      </c>
      <c r="L5470">
        <v>6000</v>
      </c>
      <c r="M5470">
        <v>6000</v>
      </c>
      <c r="N5470">
        <v>-2</v>
      </c>
      <c r="O5470" t="s">
        <v>763</v>
      </c>
      <c r="P5470" t="s">
        <v>1100</v>
      </c>
      <c r="Q5470" t="s">
        <v>4081</v>
      </c>
      <c r="R5470" t="s">
        <v>766</v>
      </c>
      <c r="S5470" t="s">
        <v>5068</v>
      </c>
      <c r="T5470">
        <v>30</v>
      </c>
    </row>
    <row r="5471" spans="1:20" x14ac:dyDescent="0.3">
      <c r="A5471" t="s">
        <v>4080</v>
      </c>
      <c r="B5471" t="str">
        <f>_xlfn.CONCAT(쿼리1[[#This Row],[주문번호]], "-", 쿼리1[[#This Row],[공정명]])</f>
        <v>20241120-1000151019-분단</v>
      </c>
      <c r="C5471">
        <v>4</v>
      </c>
      <c r="D5471" t="s">
        <v>196</v>
      </c>
      <c r="E5471" s="1">
        <v>45616</v>
      </c>
      <c r="F5471" s="1">
        <v>45628</v>
      </c>
      <c r="G5471" s="1">
        <v>45643</v>
      </c>
      <c r="H5471" s="1">
        <v>45656</v>
      </c>
      <c r="I5471" s="1">
        <v>45643</v>
      </c>
      <c r="J5471" t="s">
        <v>31</v>
      </c>
      <c r="K5471" t="s">
        <v>32</v>
      </c>
      <c r="L5471">
        <v>6000</v>
      </c>
      <c r="M5471">
        <v>6000</v>
      </c>
      <c r="N5471">
        <v>15</v>
      </c>
      <c r="O5471" t="s">
        <v>763</v>
      </c>
      <c r="P5471" t="s">
        <v>1100</v>
      </c>
      <c r="Q5471" t="s">
        <v>4081</v>
      </c>
      <c r="R5471" t="s">
        <v>766</v>
      </c>
      <c r="S5471" t="s">
        <v>5068</v>
      </c>
      <c r="T5471">
        <v>30</v>
      </c>
    </row>
    <row r="5472" spans="1:20" x14ac:dyDescent="0.3">
      <c r="A5472" t="s">
        <v>3602</v>
      </c>
      <c r="B5472" t="str">
        <f>_xlfn.CONCAT(쿼리1[[#This Row],[주문번호]], "-", 쿼리1[[#This Row],[공정명]])</f>
        <v>20240924-1000169177-합지</v>
      </c>
      <c r="C5472">
        <v>3</v>
      </c>
      <c r="D5472" t="s">
        <v>60</v>
      </c>
      <c r="E5472" s="1">
        <v>45559</v>
      </c>
      <c r="F5472" s="1">
        <v>45568</v>
      </c>
      <c r="G5472" s="1">
        <v>45567</v>
      </c>
      <c r="H5472" s="1">
        <v>45656</v>
      </c>
      <c r="I5472" s="1">
        <v>45575</v>
      </c>
      <c r="J5472" t="s">
        <v>31</v>
      </c>
      <c r="K5472" t="s">
        <v>39</v>
      </c>
      <c r="L5472">
        <v>1700</v>
      </c>
      <c r="M5472">
        <v>1870</v>
      </c>
      <c r="N5472">
        <v>-1</v>
      </c>
      <c r="O5472" t="s">
        <v>763</v>
      </c>
      <c r="P5472" t="s">
        <v>872</v>
      </c>
      <c r="Q5472" t="s">
        <v>3603</v>
      </c>
      <c r="R5472" t="s">
        <v>874</v>
      </c>
      <c r="S5472" t="s">
        <v>5068</v>
      </c>
      <c r="T5472">
        <v>4800</v>
      </c>
    </row>
    <row r="5473" spans="1:20" x14ac:dyDescent="0.3">
      <c r="A5473" t="s">
        <v>3599</v>
      </c>
      <c r="B5473" t="str">
        <f>_xlfn.CONCAT(쿼리1[[#This Row],[주문번호]], "-", 쿼리1[[#This Row],[공정명]])</f>
        <v>20240906-1000168999-합지</v>
      </c>
      <c r="C5473">
        <v>3</v>
      </c>
      <c r="D5473" t="s">
        <v>60</v>
      </c>
      <c r="E5473" s="1">
        <v>45541</v>
      </c>
      <c r="F5473" s="1">
        <v>45552</v>
      </c>
      <c r="G5473" s="1">
        <v>45549</v>
      </c>
      <c r="H5473" s="1">
        <v>45656</v>
      </c>
      <c r="I5473" s="1">
        <v>45575</v>
      </c>
      <c r="J5473" t="s">
        <v>31</v>
      </c>
      <c r="K5473" t="s">
        <v>39</v>
      </c>
      <c r="L5473">
        <v>3000</v>
      </c>
      <c r="M5473">
        <v>3000</v>
      </c>
      <c r="N5473">
        <v>-3</v>
      </c>
      <c r="O5473" t="s">
        <v>859</v>
      </c>
      <c r="P5473" t="s">
        <v>2622</v>
      </c>
      <c r="Q5473" t="s">
        <v>3600</v>
      </c>
      <c r="R5473" t="s">
        <v>84</v>
      </c>
      <c r="S5473" t="s">
        <v>5068</v>
      </c>
      <c r="T5473">
        <v>15789</v>
      </c>
    </row>
    <row r="5474" spans="1:20" x14ac:dyDescent="0.3">
      <c r="A5474" t="s">
        <v>3008</v>
      </c>
      <c r="B5474" t="str">
        <f>_xlfn.CONCAT(쿼리1[[#This Row],[주문번호]], "-", 쿼리1[[#This Row],[공정명]])</f>
        <v>20240926-1000138836-합지</v>
      </c>
      <c r="C5474">
        <v>3</v>
      </c>
      <c r="D5474" t="s">
        <v>60</v>
      </c>
      <c r="E5474" s="1">
        <v>45561</v>
      </c>
      <c r="F5474" s="1">
        <v>45572</v>
      </c>
      <c r="G5474" s="1">
        <v>45580</v>
      </c>
      <c r="H5474" s="1">
        <v>45656</v>
      </c>
      <c r="I5474" s="1">
        <v>45583</v>
      </c>
      <c r="J5474" t="s">
        <v>31</v>
      </c>
      <c r="K5474" t="s">
        <v>32</v>
      </c>
      <c r="L5474">
        <v>6000</v>
      </c>
      <c r="M5474">
        <v>6000</v>
      </c>
      <c r="N5474">
        <v>8</v>
      </c>
      <c r="O5474" t="s">
        <v>275</v>
      </c>
      <c r="P5474" t="s">
        <v>1043</v>
      </c>
      <c r="Q5474" t="s">
        <v>3009</v>
      </c>
      <c r="R5474" t="s">
        <v>3002</v>
      </c>
      <c r="S5474" t="s">
        <v>5068</v>
      </c>
      <c r="T5474">
        <v>30000</v>
      </c>
    </row>
    <row r="5475" spans="1:20" x14ac:dyDescent="0.3">
      <c r="A5475" t="s">
        <v>3141</v>
      </c>
      <c r="B5475" t="str">
        <f>_xlfn.CONCAT(쿼리1[[#This Row],[주문번호]], "-", 쿼리1[[#This Row],[공정명]])</f>
        <v>20241022-1000139378-합지</v>
      </c>
      <c r="C5475">
        <v>1</v>
      </c>
      <c r="D5475" t="s">
        <v>60</v>
      </c>
      <c r="E5475" s="1">
        <v>45587</v>
      </c>
      <c r="F5475" s="1">
        <v>45595</v>
      </c>
      <c r="G5475" s="1">
        <v>45590</v>
      </c>
      <c r="H5475" s="1">
        <v>45656</v>
      </c>
      <c r="I5475" s="1">
        <v>45607</v>
      </c>
      <c r="J5475" t="s">
        <v>31</v>
      </c>
      <c r="K5475" t="s">
        <v>39</v>
      </c>
      <c r="L5475">
        <v>6000</v>
      </c>
      <c r="M5475">
        <v>6000</v>
      </c>
      <c r="N5475">
        <v>-5</v>
      </c>
      <c r="O5475" t="s">
        <v>3133</v>
      </c>
      <c r="P5475" t="s">
        <v>3134</v>
      </c>
      <c r="Q5475" t="s">
        <v>42</v>
      </c>
      <c r="R5475" t="s">
        <v>3135</v>
      </c>
      <c r="S5475" t="s">
        <v>5068</v>
      </c>
      <c r="T5475">
        <v>50000</v>
      </c>
    </row>
    <row r="5476" spans="1:20" x14ac:dyDescent="0.3">
      <c r="A5476" t="s">
        <v>3141</v>
      </c>
      <c r="B5476" t="str">
        <f>_xlfn.CONCAT(쿼리1[[#This Row],[주문번호]], "-", 쿼리1[[#This Row],[공정명]])</f>
        <v>20241022-1000139378-분단</v>
      </c>
      <c r="C5476">
        <v>2</v>
      </c>
      <c r="D5476" t="s">
        <v>196</v>
      </c>
      <c r="E5476" s="1">
        <v>45587</v>
      </c>
      <c r="F5476" s="1">
        <v>45596</v>
      </c>
      <c r="G5476" s="1">
        <v>45593</v>
      </c>
      <c r="H5476" s="1">
        <v>45656</v>
      </c>
      <c r="I5476" s="1">
        <v>45607</v>
      </c>
      <c r="J5476" t="s">
        <v>31</v>
      </c>
      <c r="K5476" t="s">
        <v>39</v>
      </c>
      <c r="L5476">
        <v>6000</v>
      </c>
      <c r="M5476">
        <v>6000</v>
      </c>
      <c r="N5476">
        <v>-3</v>
      </c>
      <c r="O5476" t="s">
        <v>3133</v>
      </c>
      <c r="P5476" t="s">
        <v>3134</v>
      </c>
      <c r="Q5476" t="s">
        <v>42</v>
      </c>
      <c r="R5476" t="s">
        <v>3135</v>
      </c>
      <c r="S5476" t="s">
        <v>5068</v>
      </c>
      <c r="T5476">
        <v>50000</v>
      </c>
    </row>
    <row r="5477" spans="1:20" x14ac:dyDescent="0.3">
      <c r="A5477" t="s">
        <v>5143</v>
      </c>
      <c r="B5477" t="str">
        <f>_xlfn.CONCAT(쿼리1[[#This Row],[주문번호]], "-", 쿼리1[[#This Row],[공정명]])</f>
        <v>20241202-2000166865-턴키</v>
      </c>
      <c r="C5477">
        <v>1</v>
      </c>
      <c r="D5477" t="s">
        <v>20</v>
      </c>
      <c r="E5477" s="1">
        <v>45628</v>
      </c>
      <c r="F5477" s="1">
        <v>45635</v>
      </c>
      <c r="G5477" s="1"/>
      <c r="H5477" s="1">
        <v>45656</v>
      </c>
      <c r="I5477" s="1"/>
      <c r="J5477" t="s">
        <v>21</v>
      </c>
      <c r="K5477" t="s">
        <v>22</v>
      </c>
      <c r="L5477">
        <v>10000</v>
      </c>
      <c r="O5477" t="s">
        <v>5144</v>
      </c>
      <c r="P5477" t="s">
        <v>5145</v>
      </c>
      <c r="Q5477" t="s">
        <v>42</v>
      </c>
      <c r="R5477" t="s">
        <v>2399</v>
      </c>
      <c r="S5477" t="s">
        <v>5074</v>
      </c>
      <c r="T5477">
        <v>10000</v>
      </c>
    </row>
    <row r="5478" spans="1:20" x14ac:dyDescent="0.3">
      <c r="A5478" t="s">
        <v>5146</v>
      </c>
      <c r="B5478" t="str">
        <f>_xlfn.CONCAT(쿼리1[[#This Row],[주문번호]], "-", 쿼리1[[#This Row],[공정명]])</f>
        <v>20241223-2519N0001-턴키</v>
      </c>
      <c r="C5478">
        <v>1</v>
      </c>
      <c r="D5478" t="s">
        <v>20</v>
      </c>
      <c r="E5478" s="1">
        <v>45649</v>
      </c>
      <c r="F5478" s="1">
        <v>45656</v>
      </c>
      <c r="G5478" s="1"/>
      <c r="H5478" s="1">
        <v>45656</v>
      </c>
      <c r="I5478" s="1"/>
      <c r="J5478" t="s">
        <v>21</v>
      </c>
      <c r="K5478" t="s">
        <v>282</v>
      </c>
      <c r="L5478">
        <v>10000</v>
      </c>
      <c r="O5478" t="s">
        <v>5147</v>
      </c>
      <c r="P5478" t="s">
        <v>5148</v>
      </c>
      <c r="Q5478" t="s">
        <v>42</v>
      </c>
      <c r="R5478" t="s">
        <v>2399</v>
      </c>
      <c r="S5478" t="s">
        <v>5074</v>
      </c>
      <c r="T5478">
        <v>10000</v>
      </c>
    </row>
    <row r="5479" spans="1:20" x14ac:dyDescent="0.3">
      <c r="A5479" t="s">
        <v>5149</v>
      </c>
      <c r="B5479" t="str">
        <f>_xlfn.CONCAT(쿼리1[[#This Row],[주문번호]], "-", 쿼리1[[#This Row],[공정명]])</f>
        <v>20241029-2000166865-턴키</v>
      </c>
      <c r="C5479">
        <v>1</v>
      </c>
      <c r="D5479" t="s">
        <v>20</v>
      </c>
      <c r="E5479" s="1">
        <v>45594</v>
      </c>
      <c r="F5479" s="1">
        <v>45601</v>
      </c>
      <c r="G5479" s="1"/>
      <c r="H5479" s="1">
        <v>45656</v>
      </c>
      <c r="I5479" s="1"/>
      <c r="J5479" t="s">
        <v>21</v>
      </c>
      <c r="K5479" t="s">
        <v>22</v>
      </c>
      <c r="L5479">
        <v>10000</v>
      </c>
      <c r="O5479" t="s">
        <v>5144</v>
      </c>
      <c r="P5479" t="s">
        <v>5145</v>
      </c>
      <c r="Q5479" t="s">
        <v>42</v>
      </c>
      <c r="R5479" t="s">
        <v>2399</v>
      </c>
      <c r="S5479" t="s">
        <v>5074</v>
      </c>
      <c r="T5479">
        <v>10000</v>
      </c>
    </row>
    <row r="5480" spans="1:20" x14ac:dyDescent="0.3">
      <c r="A5480" t="s">
        <v>5150</v>
      </c>
      <c r="B5480" t="str">
        <f>_xlfn.CONCAT(쿼리1[[#This Row],[주문번호]], "-", 쿼리1[[#This Row],[공정명]])</f>
        <v>20241101-2519N0001-턴키</v>
      </c>
      <c r="C5480">
        <v>1</v>
      </c>
      <c r="D5480" t="s">
        <v>20</v>
      </c>
      <c r="E5480" s="1">
        <v>45597</v>
      </c>
      <c r="F5480" s="1">
        <v>45604</v>
      </c>
      <c r="G5480" s="1"/>
      <c r="H5480" s="1">
        <v>45656</v>
      </c>
      <c r="I5480" s="1"/>
      <c r="J5480" t="s">
        <v>21</v>
      </c>
      <c r="K5480" t="s">
        <v>22</v>
      </c>
      <c r="L5480">
        <v>15000</v>
      </c>
      <c r="O5480" t="s">
        <v>5147</v>
      </c>
      <c r="P5480" t="s">
        <v>5148</v>
      </c>
      <c r="Q5480" t="s">
        <v>42</v>
      </c>
      <c r="R5480" t="s">
        <v>2399</v>
      </c>
      <c r="S5480" t="s">
        <v>5074</v>
      </c>
      <c r="T5480">
        <v>15000</v>
      </c>
    </row>
    <row r="5481" spans="1:20" x14ac:dyDescent="0.3">
      <c r="A5481" t="s">
        <v>5151</v>
      </c>
      <c r="B5481" t="str">
        <f>_xlfn.CONCAT(쿼리1[[#This Row],[주문번호]], "-", 쿼리1[[#This Row],[공정명]])</f>
        <v>20241202-2519N0001-턴키</v>
      </c>
      <c r="C5481">
        <v>1</v>
      </c>
      <c r="D5481" t="s">
        <v>20</v>
      </c>
      <c r="E5481" s="1">
        <v>45628</v>
      </c>
      <c r="F5481" s="1">
        <v>45635</v>
      </c>
      <c r="G5481" s="1"/>
      <c r="H5481" s="1">
        <v>45656</v>
      </c>
      <c r="I5481" s="1"/>
      <c r="J5481" t="s">
        <v>21</v>
      </c>
      <c r="K5481" t="s">
        <v>22</v>
      </c>
      <c r="L5481">
        <v>15000</v>
      </c>
      <c r="O5481" t="s">
        <v>5147</v>
      </c>
      <c r="P5481" t="s">
        <v>5148</v>
      </c>
      <c r="Q5481" t="s">
        <v>42</v>
      </c>
      <c r="R5481" t="s">
        <v>2399</v>
      </c>
      <c r="S5481" t="s">
        <v>5074</v>
      </c>
      <c r="T5481">
        <v>15000</v>
      </c>
    </row>
    <row r="5482" spans="1:20" x14ac:dyDescent="0.3">
      <c r="A5482" t="s">
        <v>5152</v>
      </c>
      <c r="B5482" t="str">
        <f>_xlfn.CONCAT(쿼리1[[#This Row],[주문번호]], "-", 쿼리1[[#This Row],[공정명]])</f>
        <v>20241223-2000166865-턴키</v>
      </c>
      <c r="C5482">
        <v>1</v>
      </c>
      <c r="D5482" t="s">
        <v>20</v>
      </c>
      <c r="E5482" s="1">
        <v>45649</v>
      </c>
      <c r="F5482" s="1">
        <v>45656</v>
      </c>
      <c r="G5482" s="1"/>
      <c r="H5482" s="1">
        <v>45656</v>
      </c>
      <c r="I5482" s="1"/>
      <c r="J5482" t="s">
        <v>21</v>
      </c>
      <c r="K5482" t="s">
        <v>282</v>
      </c>
      <c r="L5482">
        <v>15000</v>
      </c>
      <c r="O5482" t="s">
        <v>5144</v>
      </c>
      <c r="P5482" t="s">
        <v>5145</v>
      </c>
      <c r="Q5482" t="s">
        <v>42</v>
      </c>
      <c r="R5482" t="s">
        <v>2399</v>
      </c>
      <c r="S5482" t="s">
        <v>5074</v>
      </c>
      <c r="T5482">
        <v>15000</v>
      </c>
    </row>
    <row r="5483" spans="1:20" x14ac:dyDescent="0.3">
      <c r="A5483" t="s">
        <v>5153</v>
      </c>
      <c r="B5483" t="str">
        <f>_xlfn.CONCAT(쿼리1[[#This Row],[주문번호]], "-", 쿼리1[[#This Row],[공정명]])</f>
        <v>20240930-2000166865-턴키</v>
      </c>
      <c r="C5483">
        <v>1</v>
      </c>
      <c r="D5483" t="s">
        <v>20</v>
      </c>
      <c r="E5483" s="1">
        <v>45565</v>
      </c>
      <c r="F5483" s="1">
        <v>45572</v>
      </c>
      <c r="G5483" s="1"/>
      <c r="H5483" s="1">
        <v>45656</v>
      </c>
      <c r="I5483" s="1"/>
      <c r="J5483" t="s">
        <v>21</v>
      </c>
      <c r="K5483" t="s">
        <v>22</v>
      </c>
      <c r="L5483">
        <v>10000</v>
      </c>
      <c r="O5483" t="s">
        <v>5144</v>
      </c>
      <c r="P5483" t="s">
        <v>5145</v>
      </c>
      <c r="Q5483" t="s">
        <v>42</v>
      </c>
      <c r="R5483" t="s">
        <v>2399</v>
      </c>
      <c r="S5483" t="s">
        <v>5074</v>
      </c>
      <c r="T5483">
        <v>10000</v>
      </c>
    </row>
    <row r="5484" spans="1:20" x14ac:dyDescent="0.3">
      <c r="A5484" t="s">
        <v>5154</v>
      </c>
      <c r="B5484" t="str">
        <f>_xlfn.CONCAT(쿼리1[[#This Row],[주문번호]], "-", 쿼리1[[#This Row],[공정명]])</f>
        <v>20240903-2519N0001-턴키</v>
      </c>
      <c r="C5484">
        <v>1</v>
      </c>
      <c r="D5484" t="s">
        <v>20</v>
      </c>
      <c r="E5484" s="1">
        <v>45538</v>
      </c>
      <c r="F5484" s="1">
        <v>45545</v>
      </c>
      <c r="G5484" s="1"/>
      <c r="H5484" s="1">
        <v>45656</v>
      </c>
      <c r="I5484" s="1"/>
      <c r="J5484" t="s">
        <v>21</v>
      </c>
      <c r="K5484" t="s">
        <v>22</v>
      </c>
      <c r="L5484">
        <v>10000</v>
      </c>
      <c r="O5484" t="s">
        <v>5147</v>
      </c>
      <c r="P5484" t="s">
        <v>5148</v>
      </c>
      <c r="Q5484" t="s">
        <v>42</v>
      </c>
      <c r="R5484" t="s">
        <v>2399</v>
      </c>
      <c r="S5484" t="s">
        <v>5074</v>
      </c>
      <c r="T5484">
        <v>10000</v>
      </c>
    </row>
    <row r="5485" spans="1:20" x14ac:dyDescent="0.3">
      <c r="A5485" t="s">
        <v>5155</v>
      </c>
      <c r="B5485" t="str">
        <f>_xlfn.CONCAT(쿼리1[[#This Row],[주문번호]], "-", 쿼리1[[#This Row],[공정명]])</f>
        <v>20241127-2000137984-턴키</v>
      </c>
      <c r="C5485">
        <v>3</v>
      </c>
      <c r="D5485" t="s">
        <v>20</v>
      </c>
      <c r="E5485" s="1">
        <v>45623</v>
      </c>
      <c r="F5485" s="1">
        <v>45629</v>
      </c>
      <c r="G5485" s="1"/>
      <c r="H5485" s="1">
        <v>45656</v>
      </c>
      <c r="I5485" s="1"/>
      <c r="J5485" t="s">
        <v>21</v>
      </c>
      <c r="K5485" t="s">
        <v>22</v>
      </c>
      <c r="L5485">
        <v>10000</v>
      </c>
      <c r="O5485" t="s">
        <v>5071</v>
      </c>
      <c r="P5485" t="s">
        <v>5156</v>
      </c>
      <c r="Q5485" t="s">
        <v>5157</v>
      </c>
      <c r="R5485" t="s">
        <v>539</v>
      </c>
      <c r="S5485" t="s">
        <v>5074</v>
      </c>
      <c r="T5485">
        <v>10000</v>
      </c>
    </row>
    <row r="5486" spans="1:20" x14ac:dyDescent="0.3">
      <c r="A5486" t="s">
        <v>5158</v>
      </c>
      <c r="B5486" t="str">
        <f>_xlfn.CONCAT(쿼리1[[#This Row],[주문번호]], "-", 쿼리1[[#This Row],[공정명]])</f>
        <v>20241024-3000169484-턴키</v>
      </c>
      <c r="C5486">
        <v>1</v>
      </c>
      <c r="D5486" t="s">
        <v>20</v>
      </c>
      <c r="E5486" s="1">
        <v>45589</v>
      </c>
      <c r="F5486" s="1">
        <v>45596</v>
      </c>
      <c r="G5486" s="1"/>
      <c r="H5486" s="1">
        <v>45656</v>
      </c>
      <c r="I5486" s="1"/>
      <c r="J5486" t="s">
        <v>21</v>
      </c>
      <c r="K5486" t="s">
        <v>22</v>
      </c>
      <c r="L5486">
        <v>10000</v>
      </c>
      <c r="O5486" t="s">
        <v>5071</v>
      </c>
      <c r="P5486" t="s">
        <v>5159</v>
      </c>
      <c r="Q5486" t="s">
        <v>5160</v>
      </c>
      <c r="R5486" t="s">
        <v>1839</v>
      </c>
      <c r="S5486" t="s">
        <v>5074</v>
      </c>
      <c r="T5486">
        <v>10000</v>
      </c>
    </row>
    <row r="5487" spans="1:20" x14ac:dyDescent="0.3">
      <c r="A5487" t="s">
        <v>5161</v>
      </c>
      <c r="B5487" t="str">
        <f>_xlfn.CONCAT(쿼리1[[#This Row],[주문번호]], "-", 쿼리1[[#This Row],[공정명]])</f>
        <v>20241202-3000156042-턴키</v>
      </c>
      <c r="C5487">
        <v>2</v>
      </c>
      <c r="D5487" t="s">
        <v>20</v>
      </c>
      <c r="E5487" s="1">
        <v>45628</v>
      </c>
      <c r="F5487" s="1">
        <v>45635</v>
      </c>
      <c r="G5487" s="1"/>
      <c r="H5487" s="1">
        <v>45656</v>
      </c>
      <c r="I5487" s="1"/>
      <c r="J5487" t="s">
        <v>21</v>
      </c>
      <c r="K5487" t="s">
        <v>22</v>
      </c>
      <c r="L5487">
        <v>20000</v>
      </c>
      <c r="O5487" t="s">
        <v>5162</v>
      </c>
      <c r="P5487" t="s">
        <v>5163</v>
      </c>
      <c r="Q5487" t="s">
        <v>5164</v>
      </c>
      <c r="R5487" t="s">
        <v>2535</v>
      </c>
      <c r="S5487" t="s">
        <v>5074</v>
      </c>
      <c r="T5487">
        <v>20000</v>
      </c>
    </row>
    <row r="5488" spans="1:20" x14ac:dyDescent="0.3">
      <c r="A5488" t="s">
        <v>5165</v>
      </c>
      <c r="B5488" t="str">
        <f>_xlfn.CONCAT(쿼리1[[#This Row],[주문번호]], "-", 쿼리1[[#This Row],[공정명]])</f>
        <v>20241226-2000160373-턴키</v>
      </c>
      <c r="C5488">
        <v>1</v>
      </c>
      <c r="D5488" t="s">
        <v>20</v>
      </c>
      <c r="E5488" s="1">
        <v>45652</v>
      </c>
      <c r="F5488" s="1">
        <v>45659</v>
      </c>
      <c r="G5488" s="1"/>
      <c r="H5488" s="1">
        <v>45656</v>
      </c>
      <c r="I5488" s="1"/>
      <c r="J5488" t="s">
        <v>21</v>
      </c>
      <c r="K5488" t="s">
        <v>282</v>
      </c>
      <c r="L5488">
        <v>30000</v>
      </c>
      <c r="O5488" t="s">
        <v>5166</v>
      </c>
      <c r="P5488" t="s">
        <v>5167</v>
      </c>
      <c r="Q5488" t="s">
        <v>5168</v>
      </c>
      <c r="R5488" t="s">
        <v>26</v>
      </c>
      <c r="S5488" t="s">
        <v>5074</v>
      </c>
      <c r="T5488">
        <v>30000</v>
      </c>
    </row>
    <row r="5489" spans="1:20" x14ac:dyDescent="0.3">
      <c r="A5489" t="s">
        <v>5169</v>
      </c>
      <c r="B5489" t="str">
        <f>_xlfn.CONCAT(쿼리1[[#This Row],[주문번호]], "-", 쿼리1[[#This Row],[공정명]])</f>
        <v>20240904-2000168987-턴키</v>
      </c>
      <c r="C5489">
        <v>1</v>
      </c>
      <c r="D5489" t="s">
        <v>20</v>
      </c>
      <c r="E5489" s="1">
        <v>45539</v>
      </c>
      <c r="F5489" s="1">
        <v>45546</v>
      </c>
      <c r="G5489" s="1"/>
      <c r="H5489" s="1">
        <v>45656</v>
      </c>
      <c r="I5489" s="1"/>
      <c r="J5489" t="s">
        <v>21</v>
      </c>
      <c r="K5489" t="s">
        <v>22</v>
      </c>
      <c r="L5489">
        <v>10000</v>
      </c>
      <c r="O5489" t="s">
        <v>339</v>
      </c>
      <c r="P5489" t="s">
        <v>1992</v>
      </c>
      <c r="Q5489" t="s">
        <v>5170</v>
      </c>
      <c r="R5489" t="s">
        <v>1839</v>
      </c>
      <c r="S5489" t="s">
        <v>5074</v>
      </c>
      <c r="T5489">
        <v>10000</v>
      </c>
    </row>
    <row r="5490" spans="1:20" x14ac:dyDescent="0.3">
      <c r="A5490" t="s">
        <v>5171</v>
      </c>
      <c r="B5490" t="str">
        <f>_xlfn.CONCAT(쿼리1[[#This Row],[주문번호]], "-", 쿼리1[[#This Row],[공정명]])</f>
        <v>20241024-3000169482-턴키</v>
      </c>
      <c r="C5490">
        <v>1</v>
      </c>
      <c r="D5490" t="s">
        <v>20</v>
      </c>
      <c r="E5490" s="1">
        <v>45589</v>
      </c>
      <c r="F5490" s="1">
        <v>45596</v>
      </c>
      <c r="G5490" s="1"/>
      <c r="H5490" s="1">
        <v>45656</v>
      </c>
      <c r="I5490" s="1"/>
      <c r="J5490" t="s">
        <v>21</v>
      </c>
      <c r="K5490" t="s">
        <v>22</v>
      </c>
      <c r="L5490">
        <v>10000</v>
      </c>
      <c r="O5490" t="s">
        <v>5071</v>
      </c>
      <c r="P5490" t="s">
        <v>5172</v>
      </c>
      <c r="Q5490" t="s">
        <v>5173</v>
      </c>
      <c r="R5490" t="s">
        <v>1839</v>
      </c>
      <c r="S5490" t="s">
        <v>5074</v>
      </c>
      <c r="T5490">
        <v>10000</v>
      </c>
    </row>
    <row r="5491" spans="1:20" x14ac:dyDescent="0.3">
      <c r="A5491" t="s">
        <v>5174</v>
      </c>
      <c r="B5491" t="str">
        <f>_xlfn.CONCAT(쿼리1[[#This Row],[주문번호]], "-", 쿼리1[[#This Row],[공정명]])</f>
        <v>20240911-3000166854-턴키</v>
      </c>
      <c r="C5491">
        <v>2</v>
      </c>
      <c r="D5491" t="s">
        <v>20</v>
      </c>
      <c r="E5491" s="1">
        <v>45546</v>
      </c>
      <c r="F5491" s="1">
        <v>45553</v>
      </c>
      <c r="G5491" s="1"/>
      <c r="H5491" s="1">
        <v>45656</v>
      </c>
      <c r="I5491" s="1"/>
      <c r="J5491" t="s">
        <v>21</v>
      </c>
      <c r="K5491" t="s">
        <v>22</v>
      </c>
      <c r="L5491">
        <v>50000</v>
      </c>
      <c r="O5491" t="s">
        <v>5071</v>
      </c>
      <c r="P5491" t="s">
        <v>5072</v>
      </c>
      <c r="Q5491" t="s">
        <v>5073</v>
      </c>
      <c r="R5491" t="s">
        <v>1839</v>
      </c>
      <c r="S5491" t="s">
        <v>5074</v>
      </c>
      <c r="T5491">
        <v>50000</v>
      </c>
    </row>
    <row r="5492" spans="1:20" x14ac:dyDescent="0.3">
      <c r="A5492" t="s">
        <v>5175</v>
      </c>
      <c r="B5492" t="str">
        <f>_xlfn.CONCAT(쿼리1[[#This Row],[주문번호]], "-", 쿼리1[[#This Row],[공정명]])</f>
        <v>20241024-3000169480-턴키</v>
      </c>
      <c r="C5492">
        <v>1</v>
      </c>
      <c r="D5492" t="s">
        <v>20</v>
      </c>
      <c r="E5492" s="1">
        <v>45589</v>
      </c>
      <c r="F5492" s="1">
        <v>45596</v>
      </c>
      <c r="G5492" s="1"/>
      <c r="H5492" s="1">
        <v>45656</v>
      </c>
      <c r="I5492" s="1"/>
      <c r="J5492" t="s">
        <v>21</v>
      </c>
      <c r="K5492" t="s">
        <v>22</v>
      </c>
      <c r="L5492">
        <v>10000</v>
      </c>
      <c r="O5492" t="s">
        <v>5071</v>
      </c>
      <c r="P5492" t="s">
        <v>5176</v>
      </c>
      <c r="Q5492" t="s">
        <v>5177</v>
      </c>
      <c r="R5492" t="s">
        <v>1839</v>
      </c>
      <c r="S5492" t="s">
        <v>5074</v>
      </c>
      <c r="T5492">
        <v>10000</v>
      </c>
    </row>
    <row r="5493" spans="1:20" x14ac:dyDescent="0.3">
      <c r="A5493" t="s">
        <v>5178</v>
      </c>
      <c r="B5493" t="str">
        <f>_xlfn.CONCAT(쿼리1[[#This Row],[주문번호]], "-", 쿼리1[[#This Row],[공정명]])</f>
        <v>20241014-2000166437-턴키</v>
      </c>
      <c r="C5493">
        <v>1</v>
      </c>
      <c r="D5493" t="s">
        <v>20</v>
      </c>
      <c r="E5493" s="1">
        <v>45579</v>
      </c>
      <c r="F5493" s="1">
        <v>45586</v>
      </c>
      <c r="G5493" s="1"/>
      <c r="H5493" s="1">
        <v>45656</v>
      </c>
      <c r="I5493" s="1"/>
      <c r="J5493" t="s">
        <v>21</v>
      </c>
      <c r="K5493" t="s">
        <v>22</v>
      </c>
      <c r="L5493">
        <v>10000</v>
      </c>
      <c r="O5493" t="s">
        <v>5179</v>
      </c>
      <c r="P5493" t="s">
        <v>5180</v>
      </c>
      <c r="Q5493" t="s">
        <v>5181</v>
      </c>
      <c r="R5493" t="s">
        <v>26</v>
      </c>
      <c r="S5493" t="s">
        <v>5074</v>
      </c>
      <c r="T5493">
        <v>10000</v>
      </c>
    </row>
    <row r="5494" spans="1:20" x14ac:dyDescent="0.3">
      <c r="A5494" t="s">
        <v>5182</v>
      </c>
      <c r="B5494" t="str">
        <f>_xlfn.CONCAT(쿼리1[[#This Row],[주문번호]], "-", 쿼리1[[#This Row],[공정명]])</f>
        <v>20240906-1000165167-합지</v>
      </c>
      <c r="C5494">
        <v>3</v>
      </c>
      <c r="D5494" t="s">
        <v>60</v>
      </c>
      <c r="E5494" s="1">
        <v>45541</v>
      </c>
      <c r="F5494" s="1">
        <v>45552</v>
      </c>
      <c r="G5494" s="1">
        <v>45554</v>
      </c>
      <c r="H5494" s="1">
        <v>45656</v>
      </c>
      <c r="I5494" s="1">
        <v>45560</v>
      </c>
      <c r="J5494" t="s">
        <v>31</v>
      </c>
      <c r="K5494" t="s">
        <v>32</v>
      </c>
      <c r="L5494">
        <v>6000</v>
      </c>
      <c r="M5494">
        <v>6000</v>
      </c>
      <c r="N5494">
        <v>2</v>
      </c>
      <c r="O5494" t="s">
        <v>5183</v>
      </c>
      <c r="P5494" t="s">
        <v>2704</v>
      </c>
      <c r="Q5494" t="s">
        <v>5184</v>
      </c>
      <c r="R5494" t="s">
        <v>4819</v>
      </c>
      <c r="S5494" t="s">
        <v>5068</v>
      </c>
      <c r="T5494">
        <v>24</v>
      </c>
    </row>
    <row r="5495" spans="1:20" x14ac:dyDescent="0.3">
      <c r="A5495" t="s">
        <v>5182</v>
      </c>
      <c r="B5495" t="str">
        <f>_xlfn.CONCAT(쿼리1[[#This Row],[주문번호]], "-", 쿼리1[[#This Row],[공정명]])</f>
        <v>20240906-1000165167-분단</v>
      </c>
      <c r="C5495">
        <v>4</v>
      </c>
      <c r="D5495" t="s">
        <v>196</v>
      </c>
      <c r="E5495" s="1">
        <v>45541</v>
      </c>
      <c r="F5495" s="1">
        <v>45553</v>
      </c>
      <c r="G5495" s="1">
        <v>45560</v>
      </c>
      <c r="H5495" s="1">
        <v>45656</v>
      </c>
      <c r="I5495" s="1">
        <v>45560</v>
      </c>
      <c r="J5495" t="s">
        <v>31</v>
      </c>
      <c r="K5495" t="s">
        <v>32</v>
      </c>
      <c r="L5495">
        <v>6000</v>
      </c>
      <c r="M5495">
        <v>6000</v>
      </c>
      <c r="N5495">
        <v>7</v>
      </c>
      <c r="O5495" t="s">
        <v>5183</v>
      </c>
      <c r="P5495" t="s">
        <v>2704</v>
      </c>
      <c r="Q5495" t="s">
        <v>5184</v>
      </c>
      <c r="R5495" t="s">
        <v>4819</v>
      </c>
      <c r="S5495" t="s">
        <v>5068</v>
      </c>
      <c r="T5495">
        <v>24</v>
      </c>
    </row>
    <row r="5496" spans="1:20" x14ac:dyDescent="0.3">
      <c r="A5496" t="s">
        <v>3117</v>
      </c>
      <c r="B5496" t="str">
        <f>_xlfn.CONCAT(쿼리1[[#This Row],[주문번호]], "-", 쿼리1[[#This Row],[공정명]])</f>
        <v>20240903-1619N0003-합지</v>
      </c>
      <c r="C5496">
        <v>1</v>
      </c>
      <c r="D5496" t="s">
        <v>60</v>
      </c>
      <c r="E5496" s="1">
        <v>45538</v>
      </c>
      <c r="F5496" s="1">
        <v>45547</v>
      </c>
      <c r="G5496" s="1">
        <v>45545</v>
      </c>
      <c r="H5496" s="1">
        <v>45656</v>
      </c>
      <c r="I5496" s="1">
        <v>45545</v>
      </c>
      <c r="J5496" t="s">
        <v>31</v>
      </c>
      <c r="K5496" t="s">
        <v>39</v>
      </c>
      <c r="L5496">
        <v>6000</v>
      </c>
      <c r="M5496">
        <v>6000</v>
      </c>
      <c r="N5496">
        <v>-2</v>
      </c>
      <c r="O5496" t="s">
        <v>91</v>
      </c>
      <c r="P5496" t="s">
        <v>3118</v>
      </c>
      <c r="Q5496" t="s">
        <v>42</v>
      </c>
      <c r="R5496" t="s">
        <v>3119</v>
      </c>
      <c r="S5496" t="s">
        <v>5068</v>
      </c>
      <c r="T5496">
        <v>16216</v>
      </c>
    </row>
    <row r="5497" spans="1:20" x14ac:dyDescent="0.3">
      <c r="A5497" t="s">
        <v>3132</v>
      </c>
      <c r="B5497" t="str">
        <f>_xlfn.CONCAT(쿼리1[[#This Row],[주문번호]], "-", 쿼리1[[#This Row],[공정명]])</f>
        <v>20241212-1000139378-합지</v>
      </c>
      <c r="C5497">
        <v>1</v>
      </c>
      <c r="D5497" t="s">
        <v>60</v>
      </c>
      <c r="E5497" s="1">
        <v>45638</v>
      </c>
      <c r="F5497" s="1">
        <v>45649</v>
      </c>
      <c r="G5497" s="1">
        <v>45643</v>
      </c>
      <c r="H5497" s="1">
        <v>45656</v>
      </c>
      <c r="I5497" s="1">
        <v>45650</v>
      </c>
      <c r="J5497" t="s">
        <v>31</v>
      </c>
      <c r="K5497" t="s">
        <v>39</v>
      </c>
      <c r="L5497">
        <v>6000</v>
      </c>
      <c r="M5497">
        <v>6000</v>
      </c>
      <c r="N5497">
        <v>-6</v>
      </c>
      <c r="O5497" t="s">
        <v>3133</v>
      </c>
      <c r="P5497" t="s">
        <v>3134</v>
      </c>
      <c r="Q5497" t="s">
        <v>42</v>
      </c>
      <c r="R5497" t="s">
        <v>3135</v>
      </c>
      <c r="S5497" t="s">
        <v>5068</v>
      </c>
      <c r="T5497">
        <v>50000</v>
      </c>
    </row>
    <row r="5498" spans="1:20" x14ac:dyDescent="0.3">
      <c r="A5498" t="s">
        <v>3132</v>
      </c>
      <c r="B5498" t="str">
        <f>_xlfn.CONCAT(쿼리1[[#This Row],[주문번호]], "-", 쿼리1[[#This Row],[공정명]])</f>
        <v>20241212-1000139378-분단</v>
      </c>
      <c r="C5498">
        <v>2</v>
      </c>
      <c r="D5498" t="s">
        <v>196</v>
      </c>
      <c r="E5498" s="1">
        <v>45638</v>
      </c>
      <c r="F5498" s="1">
        <v>45650</v>
      </c>
      <c r="G5498" s="1">
        <v>45650</v>
      </c>
      <c r="H5498" s="1">
        <v>45656</v>
      </c>
      <c r="I5498" s="1">
        <v>45650</v>
      </c>
      <c r="J5498" t="s">
        <v>31</v>
      </c>
      <c r="K5498" t="s">
        <v>39</v>
      </c>
      <c r="L5498">
        <v>6000</v>
      </c>
      <c r="M5498">
        <v>6000</v>
      </c>
      <c r="N5498">
        <v>0</v>
      </c>
      <c r="O5498" t="s">
        <v>3133</v>
      </c>
      <c r="P5498" t="s">
        <v>3134</v>
      </c>
      <c r="Q5498" t="s">
        <v>42</v>
      </c>
      <c r="R5498" t="s">
        <v>3135</v>
      </c>
      <c r="S5498" t="s">
        <v>5068</v>
      </c>
      <c r="T5498">
        <v>50000</v>
      </c>
    </row>
    <row r="5499" spans="1:20" x14ac:dyDescent="0.3">
      <c r="A5499" t="s">
        <v>3198</v>
      </c>
      <c r="B5499" t="str">
        <f>_xlfn.CONCAT(쿼리1[[#This Row],[주문번호]], "-", 쿼리1[[#This Row],[공정명]])</f>
        <v>20240911-1218N0146-합지</v>
      </c>
      <c r="C5499">
        <v>1</v>
      </c>
      <c r="D5499" t="s">
        <v>60</v>
      </c>
      <c r="E5499" s="1">
        <v>45546</v>
      </c>
      <c r="F5499" s="1">
        <v>45555</v>
      </c>
      <c r="G5499" s="1">
        <v>45555</v>
      </c>
      <c r="H5499" s="1">
        <v>45656</v>
      </c>
      <c r="I5499" s="1">
        <v>45575</v>
      </c>
      <c r="J5499" t="s">
        <v>31</v>
      </c>
      <c r="K5499" t="s">
        <v>39</v>
      </c>
      <c r="L5499">
        <v>12000</v>
      </c>
      <c r="M5499">
        <v>12000</v>
      </c>
      <c r="N5499">
        <v>0</v>
      </c>
      <c r="O5499" t="s">
        <v>394</v>
      </c>
      <c r="P5499" t="s">
        <v>3199</v>
      </c>
      <c r="Q5499" t="s">
        <v>42</v>
      </c>
      <c r="R5499" t="s">
        <v>3144</v>
      </c>
      <c r="S5499" t="s">
        <v>5068</v>
      </c>
      <c r="T5499">
        <v>18461</v>
      </c>
    </row>
    <row r="5500" spans="1:20" x14ac:dyDescent="0.3">
      <c r="A5500" t="s">
        <v>3264</v>
      </c>
      <c r="B5500" t="str">
        <f>_xlfn.CONCAT(쿼리1[[#This Row],[주문번호]], "-", 쿼리1[[#This Row],[공정명]])</f>
        <v>20241015-1218N0146-합지</v>
      </c>
      <c r="C5500">
        <v>1</v>
      </c>
      <c r="D5500" t="s">
        <v>60</v>
      </c>
      <c r="E5500" s="1">
        <v>45580</v>
      </c>
      <c r="F5500" s="1">
        <v>45589</v>
      </c>
      <c r="G5500" s="1">
        <v>45587</v>
      </c>
      <c r="H5500" s="1">
        <v>45656</v>
      </c>
      <c r="I5500" s="1">
        <v>45602</v>
      </c>
      <c r="J5500" t="s">
        <v>31</v>
      </c>
      <c r="K5500" t="s">
        <v>39</v>
      </c>
      <c r="L5500">
        <v>12000</v>
      </c>
      <c r="M5500">
        <v>12000</v>
      </c>
      <c r="N5500">
        <v>-2</v>
      </c>
      <c r="O5500" t="s">
        <v>394</v>
      </c>
      <c r="P5500" t="s">
        <v>3199</v>
      </c>
      <c r="Q5500" t="s">
        <v>42</v>
      </c>
      <c r="R5500" t="s">
        <v>3144</v>
      </c>
      <c r="S5500" t="s">
        <v>5068</v>
      </c>
      <c r="T5500">
        <v>18461</v>
      </c>
    </row>
    <row r="5501" spans="1:20" x14ac:dyDescent="0.3">
      <c r="A5501" t="s">
        <v>5185</v>
      </c>
      <c r="B5501" t="str">
        <f>_xlfn.CONCAT(쿼리1[[#This Row],[주문번호]], "-", 쿼리1[[#This Row],[공정명]])</f>
        <v>20241021-1000167639-합지</v>
      </c>
      <c r="C5501">
        <v>1</v>
      </c>
      <c r="D5501" t="s">
        <v>60</v>
      </c>
      <c r="E5501" s="1">
        <v>45586</v>
      </c>
      <c r="F5501" s="1">
        <v>45595</v>
      </c>
      <c r="G5501" s="1">
        <v>45590</v>
      </c>
      <c r="H5501" s="1">
        <v>45656</v>
      </c>
      <c r="I5501" s="1">
        <v>45590</v>
      </c>
      <c r="J5501" t="s">
        <v>31</v>
      </c>
      <c r="K5501" t="s">
        <v>39</v>
      </c>
      <c r="L5501">
        <v>12000</v>
      </c>
      <c r="M5501">
        <v>12000</v>
      </c>
      <c r="N5501">
        <v>-5</v>
      </c>
      <c r="O5501" t="s">
        <v>394</v>
      </c>
      <c r="P5501" t="s">
        <v>678</v>
      </c>
      <c r="Q5501" t="s">
        <v>42</v>
      </c>
      <c r="R5501" t="s">
        <v>3144</v>
      </c>
      <c r="S5501" t="s">
        <v>5068</v>
      </c>
      <c r="T5501">
        <v>1</v>
      </c>
    </row>
    <row r="5502" spans="1:20" x14ac:dyDescent="0.3">
      <c r="A5502" t="s">
        <v>3263</v>
      </c>
      <c r="B5502" t="str">
        <f>_xlfn.CONCAT(쿼리1[[#This Row],[주문번호]], "-", 쿼리1[[#This Row],[공정명]])</f>
        <v>20241015-1000167639-합지</v>
      </c>
      <c r="C5502">
        <v>1</v>
      </c>
      <c r="D5502" t="s">
        <v>60</v>
      </c>
      <c r="E5502" s="1">
        <v>45580</v>
      </c>
      <c r="F5502" s="1">
        <v>45589</v>
      </c>
      <c r="G5502" s="1">
        <v>45586</v>
      </c>
      <c r="H5502" s="1">
        <v>45656</v>
      </c>
      <c r="I5502" s="1">
        <v>45601</v>
      </c>
      <c r="J5502" t="s">
        <v>31</v>
      </c>
      <c r="K5502" t="s">
        <v>39</v>
      </c>
      <c r="L5502">
        <v>12000</v>
      </c>
      <c r="M5502">
        <v>6000</v>
      </c>
      <c r="N5502">
        <v>-3</v>
      </c>
      <c r="O5502" t="s">
        <v>394</v>
      </c>
      <c r="P5502" t="s">
        <v>678</v>
      </c>
      <c r="Q5502" t="s">
        <v>42</v>
      </c>
      <c r="R5502" t="s">
        <v>3144</v>
      </c>
      <c r="S5502" t="s">
        <v>5068</v>
      </c>
      <c r="T5502">
        <v>18461</v>
      </c>
    </row>
    <row r="5503" spans="1:20" x14ac:dyDescent="0.3">
      <c r="A5503" t="s">
        <v>3263</v>
      </c>
      <c r="B5503" t="str">
        <f>_xlfn.CONCAT(쿼리1[[#This Row],[주문번호]], "-", 쿼리1[[#This Row],[공정명]])</f>
        <v>20241015-1000167639-합지</v>
      </c>
      <c r="C5503">
        <v>1</v>
      </c>
      <c r="D5503" t="s">
        <v>60</v>
      </c>
      <c r="E5503" s="1">
        <v>45580</v>
      </c>
      <c r="F5503" s="1">
        <v>45589</v>
      </c>
      <c r="G5503" s="1">
        <v>45587</v>
      </c>
      <c r="H5503" s="1">
        <v>45656</v>
      </c>
      <c r="I5503" s="1">
        <v>45601</v>
      </c>
      <c r="J5503" t="s">
        <v>31</v>
      </c>
      <c r="K5503" t="s">
        <v>39</v>
      </c>
      <c r="L5503">
        <v>12000</v>
      </c>
      <c r="M5503">
        <v>0</v>
      </c>
      <c r="N5503">
        <v>-2</v>
      </c>
      <c r="O5503" t="s">
        <v>394</v>
      </c>
      <c r="P5503" t="s">
        <v>678</v>
      </c>
      <c r="Q5503" t="s">
        <v>42</v>
      </c>
      <c r="R5503" t="s">
        <v>3144</v>
      </c>
      <c r="S5503" t="s">
        <v>5068</v>
      </c>
      <c r="T5503">
        <v>18461</v>
      </c>
    </row>
    <row r="5504" spans="1:20" x14ac:dyDescent="0.3">
      <c r="A5504" t="s">
        <v>3145</v>
      </c>
      <c r="B5504" t="str">
        <f>_xlfn.CONCAT(쿼리1[[#This Row],[주문번호]], "-", 쿼리1[[#This Row],[공정명]])</f>
        <v>20240909-1000139378-합지</v>
      </c>
      <c r="C5504">
        <v>1</v>
      </c>
      <c r="D5504" t="s">
        <v>60</v>
      </c>
      <c r="E5504" s="1">
        <v>45544</v>
      </c>
      <c r="F5504" s="1">
        <v>45553</v>
      </c>
      <c r="G5504" s="1">
        <v>45549</v>
      </c>
      <c r="H5504" s="1">
        <v>45656</v>
      </c>
      <c r="I5504" s="1">
        <v>45575</v>
      </c>
      <c r="J5504" t="s">
        <v>31</v>
      </c>
      <c r="K5504" t="s">
        <v>39</v>
      </c>
      <c r="L5504">
        <v>6000</v>
      </c>
      <c r="M5504">
        <v>6000</v>
      </c>
      <c r="N5504">
        <v>-4</v>
      </c>
      <c r="O5504" t="s">
        <v>3133</v>
      </c>
      <c r="P5504" t="s">
        <v>3134</v>
      </c>
      <c r="Q5504" t="s">
        <v>42</v>
      </c>
      <c r="R5504" t="s">
        <v>3135</v>
      </c>
      <c r="S5504" t="s">
        <v>5068</v>
      </c>
      <c r="T5504">
        <v>50000</v>
      </c>
    </row>
    <row r="5505" spans="1:20" x14ac:dyDescent="0.3">
      <c r="A5505" t="s">
        <v>3145</v>
      </c>
      <c r="B5505" t="str">
        <f>_xlfn.CONCAT(쿼리1[[#This Row],[주문번호]], "-", 쿼리1[[#This Row],[공정명]])</f>
        <v>20240909-1000139378-분단</v>
      </c>
      <c r="C5505">
        <v>2</v>
      </c>
      <c r="D5505" t="s">
        <v>196</v>
      </c>
      <c r="E5505" s="1">
        <v>45544</v>
      </c>
      <c r="F5505" s="1">
        <v>45554</v>
      </c>
      <c r="G5505" s="1">
        <v>45555</v>
      </c>
      <c r="H5505" s="1">
        <v>45656</v>
      </c>
      <c r="I5505" s="1">
        <v>45575</v>
      </c>
      <c r="J5505" t="s">
        <v>31</v>
      </c>
      <c r="K5505" t="s">
        <v>32</v>
      </c>
      <c r="L5505">
        <v>6000</v>
      </c>
      <c r="M5505">
        <v>6000</v>
      </c>
      <c r="N5505">
        <v>1</v>
      </c>
      <c r="O5505" t="s">
        <v>3133</v>
      </c>
      <c r="P5505" t="s">
        <v>3134</v>
      </c>
      <c r="Q5505" t="s">
        <v>42</v>
      </c>
      <c r="R5505" t="s">
        <v>3135</v>
      </c>
      <c r="S5505" t="s">
        <v>5068</v>
      </c>
      <c r="T5505">
        <v>50000</v>
      </c>
    </row>
    <row r="5506" spans="1:20" x14ac:dyDescent="0.3">
      <c r="A5506" t="s">
        <v>3140</v>
      </c>
      <c r="B5506" t="str">
        <f>_xlfn.CONCAT(쿼리1[[#This Row],[주문번호]], "-", 쿼리1[[#This Row],[공정명]])</f>
        <v>20240920-1000139379-합지</v>
      </c>
      <c r="C5506">
        <v>1</v>
      </c>
      <c r="D5506" t="s">
        <v>60</v>
      </c>
      <c r="E5506" s="1">
        <v>45555</v>
      </c>
      <c r="F5506" s="1">
        <v>45567</v>
      </c>
      <c r="G5506" s="1">
        <v>45560</v>
      </c>
      <c r="H5506" s="1">
        <v>45656</v>
      </c>
      <c r="I5506" s="1">
        <v>45575</v>
      </c>
      <c r="J5506" t="s">
        <v>31</v>
      </c>
      <c r="K5506" t="s">
        <v>39</v>
      </c>
      <c r="L5506">
        <v>6000</v>
      </c>
      <c r="M5506">
        <v>6000</v>
      </c>
      <c r="N5506">
        <v>-7</v>
      </c>
      <c r="O5506" t="s">
        <v>3133</v>
      </c>
      <c r="P5506" t="s">
        <v>3137</v>
      </c>
      <c r="Q5506" t="s">
        <v>42</v>
      </c>
      <c r="R5506" t="s">
        <v>3135</v>
      </c>
      <c r="S5506" t="s">
        <v>5068</v>
      </c>
      <c r="T5506">
        <v>42857</v>
      </c>
    </row>
    <row r="5507" spans="1:20" x14ac:dyDescent="0.3">
      <c r="A5507" t="s">
        <v>3140</v>
      </c>
      <c r="B5507" t="str">
        <f>_xlfn.CONCAT(쿼리1[[#This Row],[주문번호]], "-", 쿼리1[[#This Row],[공정명]])</f>
        <v>20240920-1000139379-분단</v>
      </c>
      <c r="C5507">
        <v>2</v>
      </c>
      <c r="D5507" t="s">
        <v>196</v>
      </c>
      <c r="E5507" s="1">
        <v>45555</v>
      </c>
      <c r="F5507" s="1">
        <v>45568</v>
      </c>
      <c r="G5507" s="1">
        <v>45562</v>
      </c>
      <c r="H5507" s="1">
        <v>45656</v>
      </c>
      <c r="I5507" s="1">
        <v>45575</v>
      </c>
      <c r="J5507" t="s">
        <v>31</v>
      </c>
      <c r="K5507" t="s">
        <v>39</v>
      </c>
      <c r="L5507">
        <v>6000</v>
      </c>
      <c r="M5507">
        <v>6000</v>
      </c>
      <c r="N5507">
        <v>-6</v>
      </c>
      <c r="O5507" t="s">
        <v>3133</v>
      </c>
      <c r="P5507" t="s">
        <v>3137</v>
      </c>
      <c r="Q5507" t="s">
        <v>42</v>
      </c>
      <c r="R5507" t="s">
        <v>3135</v>
      </c>
      <c r="S5507" t="s">
        <v>5068</v>
      </c>
      <c r="T5507">
        <v>42857</v>
      </c>
    </row>
    <row r="5508" spans="1:20" x14ac:dyDescent="0.3">
      <c r="A5508" t="s">
        <v>3139</v>
      </c>
      <c r="B5508" t="str">
        <f>_xlfn.CONCAT(쿼리1[[#This Row],[주문번호]], "-", 쿼리1[[#This Row],[공정명]])</f>
        <v>20241120-1000139378-합지</v>
      </c>
      <c r="C5508">
        <v>1</v>
      </c>
      <c r="D5508" t="s">
        <v>60</v>
      </c>
      <c r="E5508" s="1">
        <v>45616</v>
      </c>
      <c r="F5508" s="1">
        <v>45625</v>
      </c>
      <c r="G5508" s="1">
        <v>45623</v>
      </c>
      <c r="H5508" s="1">
        <v>45656</v>
      </c>
      <c r="I5508" s="1">
        <v>45632</v>
      </c>
      <c r="J5508" t="s">
        <v>31</v>
      </c>
      <c r="K5508" t="s">
        <v>39</v>
      </c>
      <c r="L5508">
        <v>6000</v>
      </c>
      <c r="M5508">
        <v>6000</v>
      </c>
      <c r="N5508">
        <v>-2</v>
      </c>
      <c r="O5508" t="s">
        <v>3133</v>
      </c>
      <c r="P5508" t="s">
        <v>3134</v>
      </c>
      <c r="Q5508" t="s">
        <v>42</v>
      </c>
      <c r="R5508" t="s">
        <v>3135</v>
      </c>
      <c r="S5508" t="s">
        <v>5068</v>
      </c>
      <c r="T5508">
        <v>50000</v>
      </c>
    </row>
    <row r="5509" spans="1:20" x14ac:dyDescent="0.3">
      <c r="A5509" t="s">
        <v>3139</v>
      </c>
      <c r="B5509" t="str">
        <f>_xlfn.CONCAT(쿼리1[[#This Row],[주문번호]], "-", 쿼리1[[#This Row],[공정명]])</f>
        <v>20241120-1000139378-분단</v>
      </c>
      <c r="C5509">
        <v>2</v>
      </c>
      <c r="D5509" t="s">
        <v>196</v>
      </c>
      <c r="E5509" s="1">
        <v>45616</v>
      </c>
      <c r="F5509" s="1">
        <v>45628</v>
      </c>
      <c r="G5509" s="1">
        <v>45629</v>
      </c>
      <c r="H5509" s="1">
        <v>45656</v>
      </c>
      <c r="I5509" s="1">
        <v>45632</v>
      </c>
      <c r="J5509" t="s">
        <v>31</v>
      </c>
      <c r="K5509" t="s">
        <v>32</v>
      </c>
      <c r="L5509">
        <v>6000</v>
      </c>
      <c r="M5509">
        <v>6000</v>
      </c>
      <c r="N5509">
        <v>1</v>
      </c>
      <c r="O5509" t="s">
        <v>3133</v>
      </c>
      <c r="P5509" t="s">
        <v>3134</v>
      </c>
      <c r="Q5509" t="s">
        <v>42</v>
      </c>
      <c r="R5509" t="s">
        <v>3135</v>
      </c>
      <c r="S5509" t="s">
        <v>5068</v>
      </c>
      <c r="T5509">
        <v>50000</v>
      </c>
    </row>
    <row r="5510" spans="1:20" x14ac:dyDescent="0.3">
      <c r="A5510" t="s">
        <v>1849</v>
      </c>
      <c r="B5510" t="str">
        <f>_xlfn.CONCAT(쿼리1[[#This Row],[주문번호]], "-", 쿼리1[[#This Row],[공정명]])</f>
        <v>20241016-1220N0073-합지</v>
      </c>
      <c r="C5510">
        <v>1</v>
      </c>
      <c r="D5510" t="s">
        <v>60</v>
      </c>
      <c r="E5510" s="1">
        <v>45581</v>
      </c>
      <c r="F5510" s="1">
        <v>45590</v>
      </c>
      <c r="G5510" s="1">
        <v>45586</v>
      </c>
      <c r="H5510" s="1">
        <v>45656</v>
      </c>
      <c r="I5510" s="1">
        <v>45590</v>
      </c>
      <c r="J5510" t="s">
        <v>31</v>
      </c>
      <c r="K5510" t="s">
        <v>39</v>
      </c>
      <c r="L5510">
        <v>6000</v>
      </c>
      <c r="M5510">
        <v>6000</v>
      </c>
      <c r="N5510">
        <v>-4</v>
      </c>
      <c r="O5510" t="s">
        <v>559</v>
      </c>
      <c r="P5510" t="s">
        <v>1625</v>
      </c>
      <c r="Q5510" t="s">
        <v>42</v>
      </c>
      <c r="R5510" t="s">
        <v>1626</v>
      </c>
      <c r="S5510" t="s">
        <v>5068</v>
      </c>
      <c r="T5510">
        <v>52173</v>
      </c>
    </row>
    <row r="5511" spans="1:20" x14ac:dyDescent="0.3">
      <c r="A5511" t="s">
        <v>1849</v>
      </c>
      <c r="B5511" t="str">
        <f>_xlfn.CONCAT(쿼리1[[#This Row],[주문번호]], "-", 쿼리1[[#This Row],[공정명]])</f>
        <v>20241016-1220N0073-분단</v>
      </c>
      <c r="C5511">
        <v>2</v>
      </c>
      <c r="D5511" t="s">
        <v>196</v>
      </c>
      <c r="E5511" s="1">
        <v>45581</v>
      </c>
      <c r="F5511" s="1">
        <v>45593</v>
      </c>
      <c r="G5511" s="1">
        <v>45587</v>
      </c>
      <c r="H5511" s="1">
        <v>45656</v>
      </c>
      <c r="I5511" s="1">
        <v>45590</v>
      </c>
      <c r="J5511" t="s">
        <v>31</v>
      </c>
      <c r="K5511" t="s">
        <v>39</v>
      </c>
      <c r="L5511">
        <v>6000</v>
      </c>
      <c r="M5511">
        <v>6000</v>
      </c>
      <c r="N5511">
        <v>-6</v>
      </c>
      <c r="O5511" t="s">
        <v>559</v>
      </c>
      <c r="P5511" t="s">
        <v>1625</v>
      </c>
      <c r="Q5511" t="s">
        <v>42</v>
      </c>
      <c r="R5511" t="s">
        <v>1626</v>
      </c>
      <c r="S5511" t="s">
        <v>5068</v>
      </c>
      <c r="T5511">
        <v>52173</v>
      </c>
    </row>
    <row r="5512" spans="1:20" x14ac:dyDescent="0.3">
      <c r="A5512" t="s">
        <v>5186</v>
      </c>
      <c r="B5512" t="str">
        <f>_xlfn.CONCAT(쿼리1[[#This Row],[주문번호]], "-", 쿼리1[[#This Row],[공정명]])</f>
        <v>20240924-210929-턴키</v>
      </c>
      <c r="C5512">
        <v>1</v>
      </c>
      <c r="D5512" t="s">
        <v>20</v>
      </c>
      <c r="E5512" s="1">
        <v>45559</v>
      </c>
      <c r="F5512" s="1">
        <v>45566</v>
      </c>
      <c r="G5512" s="1"/>
      <c r="H5512" s="1">
        <v>45656</v>
      </c>
      <c r="I5512" s="1"/>
      <c r="J5512" t="s">
        <v>21</v>
      </c>
      <c r="K5512" t="s">
        <v>22</v>
      </c>
      <c r="L5512">
        <v>30000</v>
      </c>
      <c r="O5512" t="s">
        <v>5187</v>
      </c>
      <c r="P5512" t="s">
        <v>5188</v>
      </c>
      <c r="Q5512" t="s">
        <v>42</v>
      </c>
      <c r="R5512" t="s">
        <v>26</v>
      </c>
      <c r="S5512" t="s">
        <v>5074</v>
      </c>
      <c r="T5512">
        <v>30000</v>
      </c>
    </row>
    <row r="5513" spans="1:20" x14ac:dyDescent="0.3">
      <c r="A5513" t="s">
        <v>5189</v>
      </c>
      <c r="B5513" t="str">
        <f>_xlfn.CONCAT(쿼리1[[#This Row],[주문번호]], "-", 쿼리1[[#This Row],[공정명]])</f>
        <v>20241106-2000150116-턴키</v>
      </c>
      <c r="C5513">
        <v>1</v>
      </c>
      <c r="D5513" t="s">
        <v>20</v>
      </c>
      <c r="E5513" s="1">
        <v>45602</v>
      </c>
      <c r="F5513" s="1">
        <v>45608</v>
      </c>
      <c r="G5513" s="1"/>
      <c r="H5513" s="1">
        <v>45656</v>
      </c>
      <c r="I5513" s="1"/>
      <c r="J5513" t="s">
        <v>21</v>
      </c>
      <c r="K5513" t="s">
        <v>22</v>
      </c>
      <c r="L5513">
        <v>30000</v>
      </c>
      <c r="O5513" t="s">
        <v>2216</v>
      </c>
      <c r="P5513" t="s">
        <v>5190</v>
      </c>
      <c r="Q5513" t="s">
        <v>5191</v>
      </c>
      <c r="R5513" t="s">
        <v>26</v>
      </c>
      <c r="S5513" t="s">
        <v>5074</v>
      </c>
      <c r="T5513">
        <v>30000</v>
      </c>
    </row>
    <row r="5514" spans="1:20" x14ac:dyDescent="0.3">
      <c r="A5514" t="s">
        <v>5192</v>
      </c>
      <c r="B5514" t="str">
        <f>_xlfn.CONCAT(쿼리1[[#This Row],[주문번호]], "-", 쿼리1[[#This Row],[공정명]])</f>
        <v>20240930-2619P0066-턴키</v>
      </c>
      <c r="C5514">
        <v>2</v>
      </c>
      <c r="D5514" t="s">
        <v>20</v>
      </c>
      <c r="E5514" s="1">
        <v>45565</v>
      </c>
      <c r="F5514" s="1">
        <v>45572</v>
      </c>
      <c r="G5514" s="1"/>
      <c r="H5514" s="1">
        <v>45656</v>
      </c>
      <c r="I5514" s="1"/>
      <c r="J5514" t="s">
        <v>21</v>
      </c>
      <c r="K5514" t="s">
        <v>22</v>
      </c>
      <c r="L5514">
        <v>10000</v>
      </c>
      <c r="O5514" t="s">
        <v>5088</v>
      </c>
      <c r="P5514" t="s">
        <v>5193</v>
      </c>
      <c r="Q5514" t="s">
        <v>5194</v>
      </c>
      <c r="R5514" t="s">
        <v>5195</v>
      </c>
      <c r="S5514" t="s">
        <v>5074</v>
      </c>
      <c r="T5514">
        <v>10000</v>
      </c>
    </row>
    <row r="5515" spans="1:20" x14ac:dyDescent="0.3">
      <c r="A5515" t="s">
        <v>5196</v>
      </c>
      <c r="B5515" t="str">
        <f>_xlfn.CONCAT(쿼리1[[#This Row],[주문번호]], "-", 쿼리1[[#This Row],[공정명]])</f>
        <v>20240912-2000160373-턴키</v>
      </c>
      <c r="C5515">
        <v>1</v>
      </c>
      <c r="D5515" t="s">
        <v>20</v>
      </c>
      <c r="E5515" s="1">
        <v>45547</v>
      </c>
      <c r="F5515" s="1">
        <v>45554</v>
      </c>
      <c r="G5515" s="1"/>
      <c r="H5515" s="1">
        <v>45656</v>
      </c>
      <c r="I5515" s="1"/>
      <c r="J5515" t="s">
        <v>21</v>
      </c>
      <c r="K5515" t="s">
        <v>22</v>
      </c>
      <c r="L5515">
        <v>30000</v>
      </c>
      <c r="O5515" t="s">
        <v>5166</v>
      </c>
      <c r="P5515" t="s">
        <v>5167</v>
      </c>
      <c r="Q5515" t="s">
        <v>5168</v>
      </c>
      <c r="R5515" t="s">
        <v>26</v>
      </c>
      <c r="S5515" t="s">
        <v>5074</v>
      </c>
      <c r="T5515">
        <v>30000</v>
      </c>
    </row>
    <row r="5516" spans="1:20" x14ac:dyDescent="0.3">
      <c r="A5516" t="s">
        <v>5197</v>
      </c>
      <c r="B5516" t="str">
        <f>_xlfn.CONCAT(쿼리1[[#This Row],[주문번호]], "-", 쿼리1[[#This Row],[공정명]])</f>
        <v>20241004-2000148280-턴키</v>
      </c>
      <c r="C5516">
        <v>2</v>
      </c>
      <c r="D5516" t="s">
        <v>20</v>
      </c>
      <c r="E5516" s="1">
        <v>45569</v>
      </c>
      <c r="F5516" s="1">
        <v>45576</v>
      </c>
      <c r="G5516" s="1"/>
      <c r="H5516" s="1">
        <v>45656</v>
      </c>
      <c r="I5516" s="1"/>
      <c r="J5516" t="s">
        <v>21</v>
      </c>
      <c r="K5516" t="s">
        <v>22</v>
      </c>
      <c r="L5516">
        <v>10000</v>
      </c>
      <c r="O5516" t="s">
        <v>1358</v>
      </c>
      <c r="P5516" t="s">
        <v>1728</v>
      </c>
      <c r="Q5516" t="s">
        <v>5198</v>
      </c>
      <c r="R5516" t="s">
        <v>758</v>
      </c>
      <c r="S5516" t="s">
        <v>5074</v>
      </c>
      <c r="T5516">
        <v>10000</v>
      </c>
    </row>
    <row r="5517" spans="1:20" x14ac:dyDescent="0.3">
      <c r="A5517" t="s">
        <v>5199</v>
      </c>
      <c r="B5517" t="str">
        <f>_xlfn.CONCAT(쿼리1[[#This Row],[주문번호]], "-", 쿼리1[[#This Row],[공정명]])</f>
        <v>20241126-2418P0007-턴키</v>
      </c>
      <c r="C5517">
        <v>2</v>
      </c>
      <c r="D5517" t="s">
        <v>20</v>
      </c>
      <c r="E5517" s="1">
        <v>45622</v>
      </c>
      <c r="F5517" s="1">
        <v>45629</v>
      </c>
      <c r="G5517" s="1"/>
      <c r="H5517" s="1">
        <v>45656</v>
      </c>
      <c r="I5517" s="1"/>
      <c r="J5517" t="s">
        <v>21</v>
      </c>
      <c r="K5517" t="s">
        <v>22</v>
      </c>
      <c r="L5517">
        <v>6666</v>
      </c>
      <c r="O5517" t="s">
        <v>5200</v>
      </c>
      <c r="P5517" t="s">
        <v>5201</v>
      </c>
      <c r="Q5517" t="s">
        <v>5202</v>
      </c>
      <c r="R5517" t="s">
        <v>2907</v>
      </c>
      <c r="S5517" t="s">
        <v>5074</v>
      </c>
      <c r="T5517">
        <v>6666</v>
      </c>
    </row>
    <row r="5518" spans="1:20" x14ac:dyDescent="0.3">
      <c r="A5518" t="s">
        <v>5203</v>
      </c>
      <c r="B5518" t="str">
        <f>_xlfn.CONCAT(쿼리1[[#This Row],[주문번호]], "-", 쿼리1[[#This Row],[공정명]])</f>
        <v>20241128-2000153184-턴키</v>
      </c>
      <c r="C5518">
        <v>1</v>
      </c>
      <c r="D5518" t="s">
        <v>20</v>
      </c>
      <c r="E5518" s="1">
        <v>45624</v>
      </c>
      <c r="F5518" s="1">
        <v>45631</v>
      </c>
      <c r="G5518" s="1"/>
      <c r="H5518" s="1">
        <v>45656</v>
      </c>
      <c r="I5518" s="1"/>
      <c r="J5518" t="s">
        <v>21</v>
      </c>
      <c r="K5518" t="s">
        <v>22</v>
      </c>
      <c r="L5518">
        <v>10000</v>
      </c>
      <c r="O5518" t="s">
        <v>1271</v>
      </c>
      <c r="P5518" t="s">
        <v>5204</v>
      </c>
      <c r="Q5518" t="s">
        <v>42</v>
      </c>
      <c r="R5518" t="s">
        <v>5205</v>
      </c>
      <c r="S5518" t="s">
        <v>5074</v>
      </c>
      <c r="T5518">
        <v>10000</v>
      </c>
    </row>
    <row r="5519" spans="1:20" x14ac:dyDescent="0.3">
      <c r="A5519" t="s">
        <v>5206</v>
      </c>
      <c r="B5519" t="str">
        <f>_xlfn.CONCAT(쿼리1[[#This Row],[주문번호]], "-", 쿼리1[[#This Row],[공정명]])</f>
        <v>20241028-2000163300-턴키</v>
      </c>
      <c r="C5519">
        <v>1</v>
      </c>
      <c r="D5519" t="s">
        <v>20</v>
      </c>
      <c r="E5519" s="1">
        <v>45593</v>
      </c>
      <c r="F5519" s="1">
        <v>45600</v>
      </c>
      <c r="G5519" s="1"/>
      <c r="H5519" s="1">
        <v>45656</v>
      </c>
      <c r="I5519" s="1"/>
      <c r="J5519" t="s">
        <v>21</v>
      </c>
      <c r="K5519" t="s">
        <v>22</v>
      </c>
      <c r="L5519">
        <v>20000</v>
      </c>
      <c r="O5519" t="s">
        <v>1271</v>
      </c>
      <c r="P5519" t="s">
        <v>5207</v>
      </c>
      <c r="Q5519" t="s">
        <v>42</v>
      </c>
      <c r="R5519" t="s">
        <v>5205</v>
      </c>
      <c r="S5519" t="s">
        <v>5074</v>
      </c>
      <c r="T5519">
        <v>20000</v>
      </c>
    </row>
    <row r="5520" spans="1:20" x14ac:dyDescent="0.3">
      <c r="A5520" t="s">
        <v>5208</v>
      </c>
      <c r="B5520" t="str">
        <f>_xlfn.CONCAT(쿼리1[[#This Row],[주문번호]], "-", 쿼리1[[#This Row],[공정명]])</f>
        <v>20241105-2418P0078-턴키</v>
      </c>
      <c r="C5520">
        <v>2</v>
      </c>
      <c r="D5520" t="s">
        <v>20</v>
      </c>
      <c r="E5520" s="1">
        <v>45601</v>
      </c>
      <c r="F5520" s="1">
        <v>45608</v>
      </c>
      <c r="G5520" s="1"/>
      <c r="H5520" s="1">
        <v>45656</v>
      </c>
      <c r="I5520" s="1"/>
      <c r="J5520" t="s">
        <v>21</v>
      </c>
      <c r="K5520" t="s">
        <v>22</v>
      </c>
      <c r="L5520">
        <v>10000</v>
      </c>
      <c r="O5520" t="s">
        <v>1358</v>
      </c>
      <c r="P5520" t="s">
        <v>5209</v>
      </c>
      <c r="Q5520" t="s">
        <v>5210</v>
      </c>
      <c r="R5520" t="s">
        <v>758</v>
      </c>
      <c r="S5520" t="s">
        <v>5074</v>
      </c>
      <c r="T5520">
        <v>10000</v>
      </c>
    </row>
    <row r="5521" spans="1:20" x14ac:dyDescent="0.3">
      <c r="A5521" t="s">
        <v>5211</v>
      </c>
      <c r="B5521" t="str">
        <f>_xlfn.CONCAT(쿼리1[[#This Row],[주문번호]], "-", 쿼리1[[#This Row],[공정명]])</f>
        <v>20241224-2418P0085-턴키</v>
      </c>
      <c r="C5521">
        <v>3</v>
      </c>
      <c r="D5521" t="s">
        <v>20</v>
      </c>
      <c r="E5521" s="1">
        <v>45650</v>
      </c>
      <c r="F5521" s="1">
        <v>45657</v>
      </c>
      <c r="G5521" s="1"/>
      <c r="H5521" s="1">
        <v>45656</v>
      </c>
      <c r="I5521" s="1"/>
      <c r="J5521" t="s">
        <v>21</v>
      </c>
      <c r="K5521" t="s">
        <v>282</v>
      </c>
      <c r="L5521">
        <v>10000</v>
      </c>
      <c r="O5521" t="s">
        <v>1358</v>
      </c>
      <c r="P5521" t="s">
        <v>5212</v>
      </c>
      <c r="Q5521" t="s">
        <v>5213</v>
      </c>
      <c r="R5521" t="s">
        <v>758</v>
      </c>
      <c r="S5521" t="s">
        <v>5074</v>
      </c>
      <c r="T5521">
        <v>10000</v>
      </c>
    </row>
    <row r="5522" spans="1:20" x14ac:dyDescent="0.3">
      <c r="A5522" t="s">
        <v>5214</v>
      </c>
      <c r="B5522" t="str">
        <f>_xlfn.CONCAT(쿼리1[[#This Row],[주문번호]], "-", 쿼리1[[#This Row],[공정명]])</f>
        <v>20241223-2420P0006-턴키</v>
      </c>
      <c r="C5522">
        <v>2</v>
      </c>
      <c r="D5522" t="s">
        <v>20</v>
      </c>
      <c r="E5522" s="1">
        <v>45649</v>
      </c>
      <c r="F5522" s="1">
        <v>45656</v>
      </c>
      <c r="G5522" s="1"/>
      <c r="H5522" s="1">
        <v>45656</v>
      </c>
      <c r="I5522" s="1"/>
      <c r="J5522" t="s">
        <v>21</v>
      </c>
      <c r="K5522" t="s">
        <v>282</v>
      </c>
      <c r="L5522">
        <v>10000</v>
      </c>
      <c r="O5522" t="s">
        <v>1005</v>
      </c>
      <c r="P5522" t="s">
        <v>5215</v>
      </c>
      <c r="Q5522" t="s">
        <v>5216</v>
      </c>
      <c r="R5522" t="s">
        <v>2058</v>
      </c>
      <c r="S5522" t="s">
        <v>5074</v>
      </c>
      <c r="T5522">
        <v>10000</v>
      </c>
    </row>
    <row r="5523" spans="1:20" x14ac:dyDescent="0.3">
      <c r="A5523" t="s">
        <v>5217</v>
      </c>
      <c r="B5523" t="str">
        <f>_xlfn.CONCAT(쿼리1[[#This Row],[주문번호]], "-", 쿼리1[[#This Row],[공정명]])</f>
        <v>20241223-2000142960-턴키</v>
      </c>
      <c r="C5523">
        <v>2</v>
      </c>
      <c r="D5523" t="s">
        <v>20</v>
      </c>
      <c r="E5523" s="1">
        <v>45649</v>
      </c>
      <c r="F5523" s="1">
        <v>45656</v>
      </c>
      <c r="G5523" s="1"/>
      <c r="H5523" s="1">
        <v>45656</v>
      </c>
      <c r="I5523" s="1"/>
      <c r="J5523" t="s">
        <v>21</v>
      </c>
      <c r="K5523" t="s">
        <v>282</v>
      </c>
      <c r="L5523">
        <v>11000</v>
      </c>
      <c r="O5523" t="s">
        <v>1005</v>
      </c>
      <c r="P5523" t="s">
        <v>5218</v>
      </c>
      <c r="Q5523" t="s">
        <v>5219</v>
      </c>
      <c r="R5523" t="s">
        <v>2058</v>
      </c>
      <c r="S5523" t="s">
        <v>5074</v>
      </c>
      <c r="T5523">
        <v>11000</v>
      </c>
    </row>
    <row r="5524" spans="1:20" x14ac:dyDescent="0.3">
      <c r="A5524" t="s">
        <v>2059</v>
      </c>
      <c r="B5524" t="str">
        <f>_xlfn.CONCAT(쿼리1[[#This Row],[주문번호]], "-", 쿼리1[[#This Row],[공정명]])</f>
        <v>20241002-2000150149-인쇄</v>
      </c>
      <c r="C5524">
        <v>2</v>
      </c>
      <c r="D5524" t="s">
        <v>328</v>
      </c>
      <c r="E5524" s="1">
        <v>45567</v>
      </c>
      <c r="F5524" s="1">
        <v>45569</v>
      </c>
      <c r="G5524" s="1"/>
      <c r="H5524" s="1">
        <v>45656</v>
      </c>
      <c r="I5524" s="1">
        <v>45581</v>
      </c>
      <c r="J5524" t="s">
        <v>31</v>
      </c>
      <c r="K5524" t="s">
        <v>22</v>
      </c>
      <c r="L5524">
        <v>3800</v>
      </c>
      <c r="O5524" t="s">
        <v>1005</v>
      </c>
      <c r="P5524" t="s">
        <v>2056</v>
      </c>
      <c r="Q5524" t="s">
        <v>2060</v>
      </c>
      <c r="R5524" t="s">
        <v>2058</v>
      </c>
      <c r="S5524" t="s">
        <v>5074</v>
      </c>
      <c r="T5524">
        <v>10000</v>
      </c>
    </row>
    <row r="5525" spans="1:20" x14ac:dyDescent="0.3">
      <c r="A5525" t="s">
        <v>5220</v>
      </c>
      <c r="B5525" t="str">
        <f>_xlfn.CONCAT(쿼리1[[#This Row],[주문번호]], "-", 쿼리1[[#This Row],[공정명]])</f>
        <v>20241002-2520P0013-턴키</v>
      </c>
      <c r="C5525">
        <v>2</v>
      </c>
      <c r="D5525" t="s">
        <v>20</v>
      </c>
      <c r="E5525" s="1">
        <v>45567</v>
      </c>
      <c r="F5525" s="1">
        <v>45574</v>
      </c>
      <c r="G5525" s="1"/>
      <c r="H5525" s="1">
        <v>45656</v>
      </c>
      <c r="I5525" s="1"/>
      <c r="J5525" t="s">
        <v>21</v>
      </c>
      <c r="K5525" t="s">
        <v>22</v>
      </c>
      <c r="L5525">
        <v>20000</v>
      </c>
      <c r="O5525" t="s">
        <v>5221</v>
      </c>
      <c r="P5525" t="s">
        <v>5222</v>
      </c>
      <c r="Q5525" t="s">
        <v>5223</v>
      </c>
      <c r="R5525" t="s">
        <v>94</v>
      </c>
      <c r="S5525" t="s">
        <v>5074</v>
      </c>
      <c r="T5525">
        <v>20000</v>
      </c>
    </row>
    <row r="5526" spans="1:20" x14ac:dyDescent="0.3">
      <c r="A5526" t="s">
        <v>5224</v>
      </c>
      <c r="B5526" t="str">
        <f>_xlfn.CONCAT(쿼리1[[#This Row],[주문번호]], "-", 쿼리1[[#This Row],[공정명]])</f>
        <v>20241002-2520P0014-턴키</v>
      </c>
      <c r="C5526">
        <v>2</v>
      </c>
      <c r="D5526" t="s">
        <v>20</v>
      </c>
      <c r="E5526" s="1">
        <v>45567</v>
      </c>
      <c r="F5526" s="1">
        <v>45574</v>
      </c>
      <c r="G5526" s="1"/>
      <c r="H5526" s="1">
        <v>45656</v>
      </c>
      <c r="I5526" s="1"/>
      <c r="J5526" t="s">
        <v>21</v>
      </c>
      <c r="K5526" t="s">
        <v>22</v>
      </c>
      <c r="L5526">
        <v>10000</v>
      </c>
      <c r="O5526" t="s">
        <v>5221</v>
      </c>
      <c r="P5526" t="s">
        <v>5225</v>
      </c>
      <c r="Q5526" t="s">
        <v>5226</v>
      </c>
      <c r="R5526" t="s">
        <v>94</v>
      </c>
      <c r="S5526" t="s">
        <v>5074</v>
      </c>
      <c r="T5526">
        <v>10000</v>
      </c>
    </row>
    <row r="5527" spans="1:20" x14ac:dyDescent="0.3">
      <c r="A5527" t="s">
        <v>5227</v>
      </c>
      <c r="B5527" t="str">
        <f>_xlfn.CONCAT(쿼리1[[#This Row],[주문번호]], "-", 쿼리1[[#This Row],[공정명]])</f>
        <v>20241226-2520P0013-턴키</v>
      </c>
      <c r="C5527">
        <v>2</v>
      </c>
      <c r="D5527" t="s">
        <v>20</v>
      </c>
      <c r="E5527" s="1">
        <v>45652</v>
      </c>
      <c r="F5527" s="1">
        <v>45659</v>
      </c>
      <c r="G5527" s="1"/>
      <c r="H5527" s="1">
        <v>45656</v>
      </c>
      <c r="I5527" s="1"/>
      <c r="J5527" t="s">
        <v>174</v>
      </c>
      <c r="K5527" t="s">
        <v>282</v>
      </c>
      <c r="L5527">
        <v>20000</v>
      </c>
      <c r="O5527" t="s">
        <v>5221</v>
      </c>
      <c r="P5527" t="s">
        <v>5222</v>
      </c>
      <c r="Q5527" t="s">
        <v>5223</v>
      </c>
      <c r="R5527" t="s">
        <v>94</v>
      </c>
      <c r="S5527" t="s">
        <v>5074</v>
      </c>
      <c r="T5527">
        <v>20000</v>
      </c>
    </row>
    <row r="5528" spans="1:20" x14ac:dyDescent="0.3">
      <c r="A5528" t="s">
        <v>5228</v>
      </c>
      <c r="B5528" t="str">
        <f>_xlfn.CONCAT(쿼리1[[#This Row],[주문번호]], "-", 쿼리1[[#This Row],[공정명]])</f>
        <v>20241226-2000161751-턴키</v>
      </c>
      <c r="C5528">
        <v>2</v>
      </c>
      <c r="D5528" t="s">
        <v>20</v>
      </c>
      <c r="E5528" s="1">
        <v>45652</v>
      </c>
      <c r="F5528" s="1">
        <v>45659</v>
      </c>
      <c r="G5528" s="1"/>
      <c r="H5528" s="1">
        <v>45656</v>
      </c>
      <c r="I5528" s="1"/>
      <c r="J5528" t="s">
        <v>21</v>
      </c>
      <c r="K5528" t="s">
        <v>282</v>
      </c>
      <c r="L5528">
        <v>5000</v>
      </c>
      <c r="O5528" t="s">
        <v>5098</v>
      </c>
      <c r="P5528" t="s">
        <v>5099</v>
      </c>
      <c r="Q5528" t="s">
        <v>5100</v>
      </c>
      <c r="R5528" t="s">
        <v>26</v>
      </c>
      <c r="S5528" t="s">
        <v>5074</v>
      </c>
      <c r="T5528">
        <v>5000</v>
      </c>
    </row>
    <row r="5529" spans="1:20" x14ac:dyDescent="0.3">
      <c r="A5529" t="s">
        <v>4299</v>
      </c>
      <c r="B5529" t="str">
        <f>_xlfn.CONCAT(쿼리1[[#This Row],[주문번호]], "-", 쿼리1[[#This Row],[공정명]])</f>
        <v>20241028-1000168510-분단</v>
      </c>
      <c r="C5529">
        <v>4</v>
      </c>
      <c r="D5529" t="s">
        <v>196</v>
      </c>
      <c r="E5529" s="1">
        <v>45593</v>
      </c>
      <c r="F5529" s="1">
        <v>45603</v>
      </c>
      <c r="G5529" s="1">
        <v>45600</v>
      </c>
      <c r="H5529" s="1">
        <v>45656</v>
      </c>
      <c r="I5529" s="1">
        <v>45600</v>
      </c>
      <c r="J5529" t="s">
        <v>31</v>
      </c>
      <c r="K5529" t="s">
        <v>39</v>
      </c>
      <c r="L5529">
        <v>6000</v>
      </c>
      <c r="M5529">
        <v>6000</v>
      </c>
      <c r="N5529">
        <v>-3</v>
      </c>
      <c r="O5529" t="s">
        <v>1407</v>
      </c>
      <c r="P5529" t="s">
        <v>1411</v>
      </c>
      <c r="Q5529" t="s">
        <v>1652</v>
      </c>
      <c r="R5529" t="s">
        <v>758</v>
      </c>
      <c r="S5529" t="s">
        <v>190</v>
      </c>
      <c r="T5529">
        <v>12</v>
      </c>
    </row>
    <row r="5530" spans="1:20" x14ac:dyDescent="0.3">
      <c r="A5530" t="s">
        <v>4314</v>
      </c>
      <c r="B5530" t="str">
        <f>_xlfn.CONCAT(쿼리1[[#This Row],[주문번호]], "-", 쿼리1[[#This Row],[공정명]])</f>
        <v>20241008-1000168510-합지</v>
      </c>
      <c r="C5530">
        <v>3</v>
      </c>
      <c r="D5530" t="s">
        <v>60</v>
      </c>
      <c r="E5530" s="1">
        <v>45573</v>
      </c>
      <c r="F5530" s="1">
        <v>45582</v>
      </c>
      <c r="G5530" s="1">
        <v>45580</v>
      </c>
      <c r="H5530" s="1">
        <v>45656</v>
      </c>
      <c r="I5530" s="1">
        <v>45580</v>
      </c>
      <c r="J5530" t="s">
        <v>31</v>
      </c>
      <c r="K5530" t="s">
        <v>39</v>
      </c>
      <c r="L5530">
        <v>6000</v>
      </c>
      <c r="M5530">
        <v>6000</v>
      </c>
      <c r="N5530">
        <v>-2</v>
      </c>
      <c r="O5530" t="s">
        <v>1407</v>
      </c>
      <c r="P5530" t="s">
        <v>1411</v>
      </c>
      <c r="Q5530" t="s">
        <v>1652</v>
      </c>
      <c r="R5530" t="s">
        <v>758</v>
      </c>
      <c r="S5530" t="s">
        <v>190</v>
      </c>
      <c r="T5530">
        <v>12</v>
      </c>
    </row>
    <row r="5531" spans="1:20" x14ac:dyDescent="0.3">
      <c r="A5531" t="s">
        <v>4314</v>
      </c>
      <c r="B5531" t="str">
        <f>_xlfn.CONCAT(쿼리1[[#This Row],[주문번호]], "-", 쿼리1[[#This Row],[공정명]])</f>
        <v>20241008-1000168510-분단</v>
      </c>
      <c r="C5531">
        <v>4</v>
      </c>
      <c r="D5531" t="s">
        <v>196</v>
      </c>
      <c r="E5531" s="1">
        <v>45573</v>
      </c>
      <c r="F5531" s="1">
        <v>45583</v>
      </c>
      <c r="G5531" s="1">
        <v>45580</v>
      </c>
      <c r="H5531" s="1">
        <v>45656</v>
      </c>
      <c r="I5531" s="1">
        <v>45580</v>
      </c>
      <c r="J5531" t="s">
        <v>31</v>
      </c>
      <c r="K5531" t="s">
        <v>39</v>
      </c>
      <c r="L5531">
        <v>6000</v>
      </c>
      <c r="M5531">
        <v>6000</v>
      </c>
      <c r="N5531">
        <v>-3</v>
      </c>
      <c r="O5531" t="s">
        <v>1407</v>
      </c>
      <c r="P5531" t="s">
        <v>1411</v>
      </c>
      <c r="Q5531" t="s">
        <v>1652</v>
      </c>
      <c r="R5531" t="s">
        <v>758</v>
      </c>
      <c r="S5531" t="s">
        <v>190</v>
      </c>
      <c r="T5531">
        <v>12</v>
      </c>
    </row>
    <row r="5532" spans="1:20" x14ac:dyDescent="0.3">
      <c r="A5532" t="s">
        <v>4993</v>
      </c>
      <c r="B5532" t="str">
        <f>_xlfn.CONCAT(쿼리1[[#This Row],[주문번호]], "-", 쿼리1[[#This Row],[공정명]])</f>
        <v>20241031-1000149729-합지</v>
      </c>
      <c r="C5532">
        <v>3</v>
      </c>
      <c r="D5532" t="s">
        <v>60</v>
      </c>
      <c r="E5532" s="1">
        <v>45596</v>
      </c>
      <c r="F5532" s="1">
        <v>45607</v>
      </c>
      <c r="G5532" s="1">
        <v>45601</v>
      </c>
      <c r="H5532" s="1">
        <v>45656</v>
      </c>
      <c r="I5532" s="1">
        <v>45618</v>
      </c>
      <c r="J5532" t="s">
        <v>31</v>
      </c>
      <c r="K5532" t="s">
        <v>39</v>
      </c>
      <c r="L5532">
        <v>6000</v>
      </c>
      <c r="M5532">
        <v>6000</v>
      </c>
      <c r="N5532">
        <v>-6</v>
      </c>
      <c r="O5532" t="s">
        <v>536</v>
      </c>
      <c r="P5532" t="s">
        <v>4994</v>
      </c>
      <c r="Q5532" t="s">
        <v>4995</v>
      </c>
      <c r="R5532" t="s">
        <v>758</v>
      </c>
      <c r="S5532" t="s">
        <v>190</v>
      </c>
      <c r="T5532">
        <v>12</v>
      </c>
    </row>
    <row r="5533" spans="1:20" x14ac:dyDescent="0.3">
      <c r="A5533" t="s">
        <v>4993</v>
      </c>
      <c r="B5533" t="str">
        <f>_xlfn.CONCAT(쿼리1[[#This Row],[주문번호]], "-", 쿼리1[[#This Row],[공정명]])</f>
        <v>20241031-1000149729-분단</v>
      </c>
      <c r="C5533">
        <v>4</v>
      </c>
      <c r="D5533" t="s">
        <v>196</v>
      </c>
      <c r="E5533" s="1">
        <v>45596</v>
      </c>
      <c r="F5533" s="1">
        <v>45608</v>
      </c>
      <c r="G5533" s="1">
        <v>45601</v>
      </c>
      <c r="H5533" s="1">
        <v>45656</v>
      </c>
      <c r="I5533" s="1">
        <v>45618</v>
      </c>
      <c r="J5533" t="s">
        <v>31</v>
      </c>
      <c r="K5533" t="s">
        <v>39</v>
      </c>
      <c r="L5533">
        <v>6000</v>
      </c>
      <c r="M5533">
        <v>6000</v>
      </c>
      <c r="N5533">
        <v>-7</v>
      </c>
      <c r="O5533" t="s">
        <v>536</v>
      </c>
      <c r="P5533" t="s">
        <v>4994</v>
      </c>
      <c r="Q5533" t="s">
        <v>4995</v>
      </c>
      <c r="R5533" t="s">
        <v>758</v>
      </c>
      <c r="S5533" t="s">
        <v>190</v>
      </c>
      <c r="T5533">
        <v>12</v>
      </c>
    </row>
    <row r="5534" spans="1:20" x14ac:dyDescent="0.3">
      <c r="A5534" t="s">
        <v>4315</v>
      </c>
      <c r="B5534" t="str">
        <f>_xlfn.CONCAT(쿼리1[[#This Row],[주문번호]], "-", 쿼리1[[#This Row],[공정명]])</f>
        <v>20241107-1000153049-합지</v>
      </c>
      <c r="C5534">
        <v>3</v>
      </c>
      <c r="D5534" t="s">
        <v>60</v>
      </c>
      <c r="E5534" s="1">
        <v>45603</v>
      </c>
      <c r="F5534" s="1">
        <v>45614</v>
      </c>
      <c r="G5534" s="1">
        <v>45611</v>
      </c>
      <c r="H5534" s="1">
        <v>45656</v>
      </c>
      <c r="I5534" s="1">
        <v>45611</v>
      </c>
      <c r="J5534" t="s">
        <v>31</v>
      </c>
      <c r="K5534" t="s">
        <v>39</v>
      </c>
      <c r="L5534">
        <v>12000</v>
      </c>
      <c r="M5534">
        <v>1200</v>
      </c>
      <c r="N5534">
        <v>-3</v>
      </c>
      <c r="O5534" t="s">
        <v>1407</v>
      </c>
      <c r="P5534" t="s">
        <v>1411</v>
      </c>
      <c r="Q5534" t="s">
        <v>1412</v>
      </c>
      <c r="R5534" t="s">
        <v>758</v>
      </c>
      <c r="S5534" t="s">
        <v>190</v>
      </c>
      <c r="T5534">
        <v>24</v>
      </c>
    </row>
    <row r="5535" spans="1:20" x14ac:dyDescent="0.3">
      <c r="A5535" t="s">
        <v>4316</v>
      </c>
      <c r="B5535" t="str">
        <f>_xlfn.CONCAT(쿼리1[[#This Row],[주문번호]], "-", 쿼리1[[#This Row],[공정명]])</f>
        <v>20241119-1000168339-합지</v>
      </c>
      <c r="C5535">
        <v>3</v>
      </c>
      <c r="D5535" t="s">
        <v>60</v>
      </c>
      <c r="E5535" s="1">
        <v>45615</v>
      </c>
      <c r="F5535" s="1">
        <v>45623</v>
      </c>
      <c r="G5535" s="1">
        <v>45621</v>
      </c>
      <c r="H5535" s="1">
        <v>45656</v>
      </c>
      <c r="I5535" s="1">
        <v>45621</v>
      </c>
      <c r="J5535" t="s">
        <v>31</v>
      </c>
      <c r="K5535" t="s">
        <v>39</v>
      </c>
      <c r="L5535">
        <v>6000</v>
      </c>
      <c r="M5535">
        <v>6000</v>
      </c>
      <c r="N5535">
        <v>-2</v>
      </c>
      <c r="O5535" t="s">
        <v>1407</v>
      </c>
      <c r="P5535" t="s">
        <v>3108</v>
      </c>
      <c r="Q5535" t="s">
        <v>3109</v>
      </c>
      <c r="R5535" t="s">
        <v>758</v>
      </c>
      <c r="S5535" t="s">
        <v>190</v>
      </c>
      <c r="T5535">
        <v>12</v>
      </c>
    </row>
    <row r="5536" spans="1:20" x14ac:dyDescent="0.3">
      <c r="A5536" t="s">
        <v>4316</v>
      </c>
      <c r="B5536" t="str">
        <f>_xlfn.CONCAT(쿼리1[[#This Row],[주문번호]], "-", 쿼리1[[#This Row],[공정명]])</f>
        <v>20241119-1000168339-분단</v>
      </c>
      <c r="C5536">
        <v>4</v>
      </c>
      <c r="D5536" t="s">
        <v>196</v>
      </c>
      <c r="E5536" s="1">
        <v>45615</v>
      </c>
      <c r="F5536" s="1">
        <v>45624</v>
      </c>
      <c r="G5536" s="1">
        <v>45621</v>
      </c>
      <c r="H5536" s="1">
        <v>45656</v>
      </c>
      <c r="I5536" s="1">
        <v>45621</v>
      </c>
      <c r="J5536" t="s">
        <v>31</v>
      </c>
      <c r="K5536" t="s">
        <v>39</v>
      </c>
      <c r="L5536">
        <v>6000</v>
      </c>
      <c r="M5536">
        <v>6000</v>
      </c>
      <c r="N5536">
        <v>-3</v>
      </c>
      <c r="O5536" t="s">
        <v>1407</v>
      </c>
      <c r="P5536" t="s">
        <v>3108</v>
      </c>
      <c r="Q5536" t="s">
        <v>3109</v>
      </c>
      <c r="R5536" t="s">
        <v>758</v>
      </c>
      <c r="S5536" t="s">
        <v>190</v>
      </c>
      <c r="T5536">
        <v>12</v>
      </c>
    </row>
    <row r="5537" spans="1:20" x14ac:dyDescent="0.3">
      <c r="A5537" t="s">
        <v>4229</v>
      </c>
      <c r="B5537" t="str">
        <f>_xlfn.CONCAT(쿼리1[[#This Row],[주문번호]], "-", 쿼리1[[#This Row],[공정명]])</f>
        <v>20240926-1000163056-합지</v>
      </c>
      <c r="C5537">
        <v>3</v>
      </c>
      <c r="D5537" t="s">
        <v>60</v>
      </c>
      <c r="E5537" s="1">
        <v>45561</v>
      </c>
      <c r="F5537" s="1">
        <v>45572</v>
      </c>
      <c r="G5537" s="1">
        <v>45579</v>
      </c>
      <c r="H5537" s="1">
        <v>45656</v>
      </c>
      <c r="I5537" s="1">
        <v>45579</v>
      </c>
      <c r="J5537" t="s">
        <v>31</v>
      </c>
      <c r="K5537" t="s">
        <v>32</v>
      </c>
      <c r="L5537">
        <v>18000</v>
      </c>
      <c r="M5537">
        <v>18000</v>
      </c>
      <c r="N5537">
        <v>7</v>
      </c>
      <c r="O5537" t="s">
        <v>1407</v>
      </c>
      <c r="P5537" t="s">
        <v>1642</v>
      </c>
      <c r="Q5537" t="s">
        <v>3484</v>
      </c>
      <c r="R5537" t="s">
        <v>758</v>
      </c>
      <c r="S5537" t="s">
        <v>190</v>
      </c>
      <c r="T5537">
        <v>36</v>
      </c>
    </row>
    <row r="5538" spans="1:20" x14ac:dyDescent="0.3">
      <c r="A5538" t="s">
        <v>4229</v>
      </c>
      <c r="B5538" t="str">
        <f>_xlfn.CONCAT(쿼리1[[#This Row],[주문번호]], "-", 쿼리1[[#This Row],[공정명]])</f>
        <v>20240926-1000163056-분단</v>
      </c>
      <c r="C5538">
        <v>4</v>
      </c>
      <c r="D5538" t="s">
        <v>196</v>
      </c>
      <c r="E5538" s="1">
        <v>45561</v>
      </c>
      <c r="F5538" s="1">
        <v>45573</v>
      </c>
      <c r="G5538" s="1">
        <v>45579</v>
      </c>
      <c r="H5538" s="1">
        <v>45656</v>
      </c>
      <c r="I5538" s="1">
        <v>45579</v>
      </c>
      <c r="J5538" t="s">
        <v>31</v>
      </c>
      <c r="K5538" t="s">
        <v>32</v>
      </c>
      <c r="L5538">
        <v>18000</v>
      </c>
      <c r="M5538">
        <v>18000</v>
      </c>
      <c r="N5538">
        <v>6</v>
      </c>
      <c r="O5538" t="s">
        <v>1407</v>
      </c>
      <c r="P5538" t="s">
        <v>1642</v>
      </c>
      <c r="Q5538" t="s">
        <v>3484</v>
      </c>
      <c r="R5538" t="s">
        <v>758</v>
      </c>
      <c r="S5538" t="s">
        <v>190</v>
      </c>
      <c r="T5538">
        <v>36</v>
      </c>
    </row>
    <row r="5539" spans="1:20" x14ac:dyDescent="0.3">
      <c r="A5539" t="s">
        <v>4230</v>
      </c>
      <c r="B5539" t="str">
        <f>_xlfn.CONCAT(쿼리1[[#This Row],[주문번호]], "-", 쿼리1[[#This Row],[공정명]])</f>
        <v>20240926-1000168339-합지</v>
      </c>
      <c r="C5539">
        <v>3</v>
      </c>
      <c r="D5539" t="s">
        <v>60</v>
      </c>
      <c r="E5539" s="1">
        <v>45561</v>
      </c>
      <c r="F5539" s="1">
        <v>45572</v>
      </c>
      <c r="G5539" s="1">
        <v>45579</v>
      </c>
      <c r="H5539" s="1">
        <v>45656</v>
      </c>
      <c r="I5539" s="1">
        <v>45579</v>
      </c>
      <c r="J5539" t="s">
        <v>31</v>
      </c>
      <c r="K5539" t="s">
        <v>32</v>
      </c>
      <c r="L5539">
        <v>12000</v>
      </c>
      <c r="M5539">
        <v>12000</v>
      </c>
      <c r="N5539">
        <v>7</v>
      </c>
      <c r="O5539" t="s">
        <v>1407</v>
      </c>
      <c r="P5539" t="s">
        <v>3108</v>
      </c>
      <c r="Q5539" t="s">
        <v>3109</v>
      </c>
      <c r="R5539" t="s">
        <v>758</v>
      </c>
      <c r="S5539" t="s">
        <v>190</v>
      </c>
      <c r="T5539">
        <v>24</v>
      </c>
    </row>
    <row r="5540" spans="1:20" x14ac:dyDescent="0.3">
      <c r="A5540" t="s">
        <v>4318</v>
      </c>
      <c r="B5540" t="str">
        <f>_xlfn.CONCAT(쿼리1[[#This Row],[주문번호]], "-", 쿼리1[[#This Row],[공정명]])</f>
        <v>20241010-1000168988-합지</v>
      </c>
      <c r="C5540">
        <v>3</v>
      </c>
      <c r="D5540" t="s">
        <v>60</v>
      </c>
      <c r="E5540" s="1">
        <v>45575</v>
      </c>
      <c r="F5540" s="1">
        <v>45586</v>
      </c>
      <c r="G5540" s="1">
        <v>45586</v>
      </c>
      <c r="H5540" s="1">
        <v>45656</v>
      </c>
      <c r="I5540" s="1">
        <v>45586</v>
      </c>
      <c r="J5540" t="s">
        <v>31</v>
      </c>
      <c r="K5540" t="s">
        <v>39</v>
      </c>
      <c r="L5540">
        <v>12000</v>
      </c>
      <c r="M5540">
        <v>12000</v>
      </c>
      <c r="N5540">
        <v>0</v>
      </c>
      <c r="O5540" t="s">
        <v>536</v>
      </c>
      <c r="P5540" t="s">
        <v>3746</v>
      </c>
      <c r="Q5540" t="s">
        <v>4319</v>
      </c>
      <c r="R5540" t="s">
        <v>3938</v>
      </c>
      <c r="S5540" t="s">
        <v>190</v>
      </c>
      <c r="T5540">
        <v>24</v>
      </c>
    </row>
    <row r="5541" spans="1:20" x14ac:dyDescent="0.3">
      <c r="A5541" t="s">
        <v>4318</v>
      </c>
      <c r="B5541" t="str">
        <f>_xlfn.CONCAT(쿼리1[[#This Row],[주문번호]], "-", 쿼리1[[#This Row],[공정명]])</f>
        <v>20241010-1000168988-분단</v>
      </c>
      <c r="C5541">
        <v>4</v>
      </c>
      <c r="D5541" t="s">
        <v>196</v>
      </c>
      <c r="E5541" s="1">
        <v>45575</v>
      </c>
      <c r="F5541" s="1">
        <v>45587</v>
      </c>
      <c r="G5541" s="1">
        <v>45586</v>
      </c>
      <c r="H5541" s="1">
        <v>45656</v>
      </c>
      <c r="I5541" s="1">
        <v>45586</v>
      </c>
      <c r="J5541" t="s">
        <v>31</v>
      </c>
      <c r="K5541" t="s">
        <v>39</v>
      </c>
      <c r="L5541">
        <v>12000</v>
      </c>
      <c r="M5541">
        <v>12000</v>
      </c>
      <c r="N5541">
        <v>-1</v>
      </c>
      <c r="O5541" t="s">
        <v>536</v>
      </c>
      <c r="P5541" t="s">
        <v>3746</v>
      </c>
      <c r="Q5541" t="s">
        <v>4319</v>
      </c>
      <c r="R5541" t="s">
        <v>3938</v>
      </c>
      <c r="S5541" t="s">
        <v>190</v>
      </c>
      <c r="T5541">
        <v>24</v>
      </c>
    </row>
    <row r="5542" spans="1:20" x14ac:dyDescent="0.3">
      <c r="A5542" t="s">
        <v>4320</v>
      </c>
      <c r="B5542" t="str">
        <f>_xlfn.CONCAT(쿼리1[[#This Row],[주문번호]], "-", 쿼리1[[#This Row],[공정명]])</f>
        <v>20241107-1000168551-합지</v>
      </c>
      <c r="C5542">
        <v>3</v>
      </c>
      <c r="D5542" t="s">
        <v>60</v>
      </c>
      <c r="E5542" s="1">
        <v>45603</v>
      </c>
      <c r="F5542" s="1">
        <v>45614</v>
      </c>
      <c r="G5542" s="1">
        <v>45611</v>
      </c>
      <c r="H5542" s="1">
        <v>45656</v>
      </c>
      <c r="I5542" s="1">
        <v>45611</v>
      </c>
      <c r="J5542" t="s">
        <v>31</v>
      </c>
      <c r="K5542" t="s">
        <v>39</v>
      </c>
      <c r="L5542">
        <v>6000</v>
      </c>
      <c r="M5542">
        <v>6000</v>
      </c>
      <c r="N5542">
        <v>-3</v>
      </c>
      <c r="O5542" t="s">
        <v>536</v>
      </c>
      <c r="P5542" t="s">
        <v>4294</v>
      </c>
      <c r="Q5542" t="s">
        <v>4295</v>
      </c>
      <c r="R5542" t="s">
        <v>3938</v>
      </c>
      <c r="S5542" t="s">
        <v>190</v>
      </c>
      <c r="T5542">
        <v>18</v>
      </c>
    </row>
    <row r="5543" spans="1:20" x14ac:dyDescent="0.3">
      <c r="A5543" t="s">
        <v>1145</v>
      </c>
      <c r="B5543" t="str">
        <f>_xlfn.CONCAT(쿼리1[[#This Row],[주문번호]], "-", 쿼리1[[#This Row],[공정명]])</f>
        <v>20241010-914504-합지</v>
      </c>
      <c r="C5543">
        <v>1</v>
      </c>
      <c r="D5543" t="s">
        <v>60</v>
      </c>
      <c r="E5543" s="1">
        <v>45575</v>
      </c>
      <c r="F5543" s="1">
        <v>45583</v>
      </c>
      <c r="G5543" s="1">
        <v>45586</v>
      </c>
      <c r="H5543" s="1">
        <v>45656</v>
      </c>
      <c r="I5543" s="1">
        <v>45607</v>
      </c>
      <c r="J5543" t="s">
        <v>31</v>
      </c>
      <c r="K5543" t="s">
        <v>32</v>
      </c>
      <c r="L5543">
        <v>12000</v>
      </c>
      <c r="M5543">
        <v>12000</v>
      </c>
      <c r="N5543">
        <v>3</v>
      </c>
      <c r="O5543" t="s">
        <v>1146</v>
      </c>
      <c r="P5543" t="s">
        <v>1147</v>
      </c>
      <c r="Q5543" t="s">
        <v>42</v>
      </c>
      <c r="R5543" t="s">
        <v>199</v>
      </c>
      <c r="S5543" t="s">
        <v>1967</v>
      </c>
      <c r="T5543">
        <v>120000</v>
      </c>
    </row>
    <row r="5544" spans="1:20" x14ac:dyDescent="0.3">
      <c r="A5544" t="s">
        <v>1145</v>
      </c>
      <c r="B5544" t="str">
        <f>_xlfn.CONCAT(쿼리1[[#This Row],[주문번호]], "-", 쿼리1[[#This Row],[공정명]])</f>
        <v>20241010-914504-합지</v>
      </c>
      <c r="C5544">
        <v>1</v>
      </c>
      <c r="D5544" t="s">
        <v>60</v>
      </c>
      <c r="E5544" s="1">
        <v>45575</v>
      </c>
      <c r="F5544" s="1">
        <v>45583</v>
      </c>
      <c r="G5544" s="1">
        <v>45586</v>
      </c>
      <c r="H5544" s="1">
        <v>45656</v>
      </c>
      <c r="I5544" s="1">
        <v>45607</v>
      </c>
      <c r="J5544" t="s">
        <v>31</v>
      </c>
      <c r="K5544" t="s">
        <v>32</v>
      </c>
      <c r="L5544">
        <v>12000</v>
      </c>
      <c r="M5544">
        <v>12000</v>
      </c>
      <c r="N5544">
        <v>3</v>
      </c>
      <c r="O5544" t="s">
        <v>1146</v>
      </c>
      <c r="P5544" t="s">
        <v>1147</v>
      </c>
      <c r="Q5544" t="s">
        <v>42</v>
      </c>
      <c r="R5544" t="s">
        <v>199</v>
      </c>
      <c r="S5544" t="s">
        <v>1967</v>
      </c>
      <c r="T5544">
        <v>120000</v>
      </c>
    </row>
    <row r="5545" spans="1:20" x14ac:dyDescent="0.3">
      <c r="A5545" t="s">
        <v>1145</v>
      </c>
      <c r="B5545" t="str">
        <f>_xlfn.CONCAT(쿼리1[[#This Row],[주문번호]], "-", 쿼리1[[#This Row],[공정명]])</f>
        <v>20241010-914504-합지</v>
      </c>
      <c r="C5545">
        <v>1</v>
      </c>
      <c r="D5545" t="s">
        <v>60</v>
      </c>
      <c r="E5545" s="1">
        <v>45575</v>
      </c>
      <c r="F5545" s="1">
        <v>45583</v>
      </c>
      <c r="G5545" s="1">
        <v>45586</v>
      </c>
      <c r="H5545" s="1">
        <v>45656</v>
      </c>
      <c r="I5545" s="1">
        <v>45607</v>
      </c>
      <c r="J5545" t="s">
        <v>31</v>
      </c>
      <c r="K5545" t="s">
        <v>32</v>
      </c>
      <c r="L5545">
        <v>12000</v>
      </c>
      <c r="M5545">
        <v>12000</v>
      </c>
      <c r="N5545">
        <v>3</v>
      </c>
      <c r="O5545" t="s">
        <v>1146</v>
      </c>
      <c r="P5545" t="s">
        <v>1147</v>
      </c>
      <c r="Q5545" t="s">
        <v>42</v>
      </c>
      <c r="R5545" t="s">
        <v>199</v>
      </c>
      <c r="S5545" t="s">
        <v>1967</v>
      </c>
      <c r="T5545">
        <v>120000</v>
      </c>
    </row>
    <row r="5546" spans="1:20" x14ac:dyDescent="0.3">
      <c r="A5546" t="s">
        <v>1145</v>
      </c>
      <c r="B5546" t="str">
        <f>_xlfn.CONCAT(쿼리1[[#This Row],[주문번호]], "-", 쿼리1[[#This Row],[공정명]])</f>
        <v>20241010-914504-합지</v>
      </c>
      <c r="C5546">
        <v>1</v>
      </c>
      <c r="D5546" t="s">
        <v>60</v>
      </c>
      <c r="E5546" s="1">
        <v>45575</v>
      </c>
      <c r="F5546" s="1">
        <v>45583</v>
      </c>
      <c r="G5546" s="1">
        <v>45586</v>
      </c>
      <c r="H5546" s="1">
        <v>45656</v>
      </c>
      <c r="I5546" s="1">
        <v>45607</v>
      </c>
      <c r="J5546" t="s">
        <v>31</v>
      </c>
      <c r="K5546" t="s">
        <v>32</v>
      </c>
      <c r="L5546">
        <v>12000</v>
      </c>
      <c r="M5546">
        <v>12000</v>
      </c>
      <c r="N5546">
        <v>3</v>
      </c>
      <c r="O5546" t="s">
        <v>1146</v>
      </c>
      <c r="P5546" t="s">
        <v>1147</v>
      </c>
      <c r="Q5546" t="s">
        <v>42</v>
      </c>
      <c r="R5546" t="s">
        <v>199</v>
      </c>
      <c r="S5546" t="s">
        <v>1967</v>
      </c>
      <c r="T5546">
        <v>120000</v>
      </c>
    </row>
    <row r="5547" spans="1:20" x14ac:dyDescent="0.3">
      <c r="A5547" t="s">
        <v>1145</v>
      </c>
      <c r="B5547" t="str">
        <f>_xlfn.CONCAT(쿼리1[[#This Row],[주문번호]], "-", 쿼리1[[#This Row],[공정명]])</f>
        <v>20241010-914504-분단</v>
      </c>
      <c r="C5547">
        <v>2</v>
      </c>
      <c r="D5547" t="s">
        <v>196</v>
      </c>
      <c r="E5547" s="1">
        <v>45575</v>
      </c>
      <c r="F5547" s="1">
        <v>45586</v>
      </c>
      <c r="G5547" s="1">
        <v>45586</v>
      </c>
      <c r="H5547" s="1">
        <v>45656</v>
      </c>
      <c r="I5547" s="1">
        <v>45607</v>
      </c>
      <c r="J5547" t="s">
        <v>31</v>
      </c>
      <c r="K5547" t="s">
        <v>39</v>
      </c>
      <c r="L5547">
        <v>12000</v>
      </c>
      <c r="M5547">
        <v>12000</v>
      </c>
      <c r="N5547">
        <v>0</v>
      </c>
      <c r="O5547" t="s">
        <v>1146</v>
      </c>
      <c r="P5547" t="s">
        <v>1147</v>
      </c>
      <c r="Q5547" t="s">
        <v>42</v>
      </c>
      <c r="R5547" t="s">
        <v>199</v>
      </c>
      <c r="S5547" t="s">
        <v>1967</v>
      </c>
      <c r="T5547">
        <v>120000</v>
      </c>
    </row>
    <row r="5548" spans="1:20" x14ac:dyDescent="0.3">
      <c r="A5548" t="s">
        <v>1148</v>
      </c>
      <c r="B5548" t="str">
        <f>_xlfn.CONCAT(쿼리1[[#This Row],[주문번호]], "-", 쿼리1[[#This Row],[공정명]])</f>
        <v>20241010-930003-합지</v>
      </c>
      <c r="C5548">
        <v>1</v>
      </c>
      <c r="D5548" t="s">
        <v>60</v>
      </c>
      <c r="E5548" s="1">
        <v>45575</v>
      </c>
      <c r="F5548" s="1">
        <v>45587</v>
      </c>
      <c r="G5548" s="1">
        <v>45593</v>
      </c>
      <c r="H5548" s="1">
        <v>45656</v>
      </c>
      <c r="I5548" s="1">
        <v>45601</v>
      </c>
      <c r="J5548" t="s">
        <v>31</v>
      </c>
      <c r="K5548" t="s">
        <v>32</v>
      </c>
      <c r="L5548">
        <v>12000</v>
      </c>
      <c r="M5548">
        <v>12000</v>
      </c>
      <c r="N5548">
        <v>6</v>
      </c>
      <c r="O5548" t="s">
        <v>1149</v>
      </c>
      <c r="P5548" t="s">
        <v>1150</v>
      </c>
      <c r="Q5548" t="s">
        <v>42</v>
      </c>
      <c r="R5548" t="s">
        <v>199</v>
      </c>
      <c r="S5548" t="s">
        <v>1967</v>
      </c>
      <c r="T5548">
        <v>66666</v>
      </c>
    </row>
    <row r="5549" spans="1:20" x14ac:dyDescent="0.3">
      <c r="A5549" t="s">
        <v>1148</v>
      </c>
      <c r="B5549" t="str">
        <f>_xlfn.CONCAT(쿼리1[[#This Row],[주문번호]], "-", 쿼리1[[#This Row],[공정명]])</f>
        <v>20241010-930003-합지</v>
      </c>
      <c r="C5549">
        <v>1</v>
      </c>
      <c r="D5549" t="s">
        <v>60</v>
      </c>
      <c r="E5549" s="1">
        <v>45575</v>
      </c>
      <c r="F5549" s="1">
        <v>45587</v>
      </c>
      <c r="G5549" s="1">
        <v>45593</v>
      </c>
      <c r="H5549" s="1">
        <v>45656</v>
      </c>
      <c r="I5549" s="1">
        <v>45601</v>
      </c>
      <c r="J5549" t="s">
        <v>31</v>
      </c>
      <c r="K5549" t="s">
        <v>32</v>
      </c>
      <c r="L5549">
        <v>12000</v>
      </c>
      <c r="M5549">
        <v>12000</v>
      </c>
      <c r="N5549">
        <v>6</v>
      </c>
      <c r="O5549" t="s">
        <v>1149</v>
      </c>
      <c r="P5549" t="s">
        <v>1150</v>
      </c>
      <c r="Q5549" t="s">
        <v>42</v>
      </c>
      <c r="R5549" t="s">
        <v>199</v>
      </c>
      <c r="S5549" t="s">
        <v>1967</v>
      </c>
      <c r="T5549">
        <v>66666</v>
      </c>
    </row>
    <row r="5550" spans="1:20" x14ac:dyDescent="0.3">
      <c r="A5550" t="s">
        <v>1148</v>
      </c>
      <c r="B5550" t="str">
        <f>_xlfn.CONCAT(쿼리1[[#This Row],[주문번호]], "-", 쿼리1[[#This Row],[공정명]])</f>
        <v>20241010-930003-합지</v>
      </c>
      <c r="C5550">
        <v>1</v>
      </c>
      <c r="D5550" t="s">
        <v>60</v>
      </c>
      <c r="E5550" s="1">
        <v>45575</v>
      </c>
      <c r="F5550" s="1">
        <v>45587</v>
      </c>
      <c r="G5550" s="1">
        <v>45593</v>
      </c>
      <c r="H5550" s="1">
        <v>45656</v>
      </c>
      <c r="I5550" s="1">
        <v>45601</v>
      </c>
      <c r="J5550" t="s">
        <v>31</v>
      </c>
      <c r="K5550" t="s">
        <v>32</v>
      </c>
      <c r="L5550">
        <v>12000</v>
      </c>
      <c r="M5550">
        <v>12000</v>
      </c>
      <c r="N5550">
        <v>6</v>
      </c>
      <c r="O5550" t="s">
        <v>1149</v>
      </c>
      <c r="P5550" t="s">
        <v>1150</v>
      </c>
      <c r="Q5550" t="s">
        <v>42</v>
      </c>
      <c r="R5550" t="s">
        <v>199</v>
      </c>
      <c r="S5550" t="s">
        <v>1967</v>
      </c>
      <c r="T5550">
        <v>66666</v>
      </c>
    </row>
    <row r="5551" spans="1:20" x14ac:dyDescent="0.3">
      <c r="A5551" t="s">
        <v>1148</v>
      </c>
      <c r="B5551" t="str">
        <f>_xlfn.CONCAT(쿼리1[[#This Row],[주문번호]], "-", 쿼리1[[#This Row],[공정명]])</f>
        <v>20241010-930003-합지</v>
      </c>
      <c r="C5551">
        <v>1</v>
      </c>
      <c r="D5551" t="s">
        <v>60</v>
      </c>
      <c r="E5551" s="1">
        <v>45575</v>
      </c>
      <c r="F5551" s="1">
        <v>45587</v>
      </c>
      <c r="G5551" s="1">
        <v>45593</v>
      </c>
      <c r="H5551" s="1">
        <v>45656</v>
      </c>
      <c r="I5551" s="1">
        <v>45601</v>
      </c>
      <c r="J5551" t="s">
        <v>31</v>
      </c>
      <c r="K5551" t="s">
        <v>32</v>
      </c>
      <c r="L5551">
        <v>12000</v>
      </c>
      <c r="M5551">
        <v>12000</v>
      </c>
      <c r="N5551">
        <v>6</v>
      </c>
      <c r="O5551" t="s">
        <v>1149</v>
      </c>
      <c r="P5551" t="s">
        <v>1150</v>
      </c>
      <c r="Q5551" t="s">
        <v>42</v>
      </c>
      <c r="R5551" t="s">
        <v>199</v>
      </c>
      <c r="S5551" t="s">
        <v>1967</v>
      </c>
      <c r="T5551">
        <v>66666</v>
      </c>
    </row>
    <row r="5552" spans="1:20" x14ac:dyDescent="0.3">
      <c r="A5552" t="s">
        <v>1148</v>
      </c>
      <c r="B5552" t="str">
        <f>_xlfn.CONCAT(쿼리1[[#This Row],[주문번호]], "-", 쿼리1[[#This Row],[공정명]])</f>
        <v>20241010-930003-분단</v>
      </c>
      <c r="C5552">
        <v>2</v>
      </c>
      <c r="D5552" t="s">
        <v>196</v>
      </c>
      <c r="E5552" s="1">
        <v>45575</v>
      </c>
      <c r="F5552" s="1">
        <v>45588</v>
      </c>
      <c r="G5552" s="1">
        <v>45593</v>
      </c>
      <c r="H5552" s="1">
        <v>45656</v>
      </c>
      <c r="I5552" s="1">
        <v>45601</v>
      </c>
      <c r="J5552" t="s">
        <v>31</v>
      </c>
      <c r="K5552" t="s">
        <v>32</v>
      </c>
      <c r="L5552">
        <v>12000</v>
      </c>
      <c r="M5552">
        <v>12000</v>
      </c>
      <c r="N5552">
        <v>5</v>
      </c>
      <c r="O5552" t="s">
        <v>1149</v>
      </c>
      <c r="P5552" t="s">
        <v>1150</v>
      </c>
      <c r="Q5552" t="s">
        <v>42</v>
      </c>
      <c r="R5552" t="s">
        <v>199</v>
      </c>
      <c r="S5552" t="s">
        <v>1967</v>
      </c>
      <c r="T5552">
        <v>66666</v>
      </c>
    </row>
    <row r="5553" spans="1:20" x14ac:dyDescent="0.3">
      <c r="A5553" t="s">
        <v>4434</v>
      </c>
      <c r="B5553" t="str">
        <f>_xlfn.CONCAT(쿼리1[[#This Row],[주문번호]], "-", 쿼리1[[#This Row],[공정명]])</f>
        <v>20241010-930004-합지</v>
      </c>
      <c r="C5553">
        <v>1</v>
      </c>
      <c r="D5553" t="s">
        <v>60</v>
      </c>
      <c r="E5553" s="1">
        <v>45575</v>
      </c>
      <c r="F5553" s="1">
        <v>45587</v>
      </c>
      <c r="G5553" s="1">
        <v>45600</v>
      </c>
      <c r="H5553" s="1">
        <v>45656</v>
      </c>
      <c r="I5553" s="1">
        <v>45614</v>
      </c>
      <c r="J5553" t="s">
        <v>31</v>
      </c>
      <c r="K5553" t="s">
        <v>32</v>
      </c>
      <c r="L5553">
        <v>12000</v>
      </c>
      <c r="M5553">
        <v>12000</v>
      </c>
      <c r="N5553">
        <v>13</v>
      </c>
      <c r="O5553" t="s">
        <v>1149</v>
      </c>
      <c r="P5553" t="s">
        <v>4435</v>
      </c>
      <c r="Q5553" t="s">
        <v>42</v>
      </c>
      <c r="R5553" t="s">
        <v>199</v>
      </c>
      <c r="S5553" t="s">
        <v>1967</v>
      </c>
      <c r="T5553">
        <v>109090</v>
      </c>
    </row>
    <row r="5554" spans="1:20" x14ac:dyDescent="0.3">
      <c r="A5554" t="s">
        <v>4434</v>
      </c>
      <c r="B5554" t="str">
        <f>_xlfn.CONCAT(쿼리1[[#This Row],[주문번호]], "-", 쿼리1[[#This Row],[공정명]])</f>
        <v>20241010-930004-합지</v>
      </c>
      <c r="C5554">
        <v>1</v>
      </c>
      <c r="D5554" t="s">
        <v>60</v>
      </c>
      <c r="E5554" s="1">
        <v>45575</v>
      </c>
      <c r="F5554" s="1">
        <v>45587</v>
      </c>
      <c r="G5554" s="1">
        <v>45600</v>
      </c>
      <c r="H5554" s="1">
        <v>45656</v>
      </c>
      <c r="I5554" s="1">
        <v>45614</v>
      </c>
      <c r="J5554" t="s">
        <v>31</v>
      </c>
      <c r="K5554" t="s">
        <v>32</v>
      </c>
      <c r="L5554">
        <v>12000</v>
      </c>
      <c r="M5554">
        <v>12000</v>
      </c>
      <c r="N5554">
        <v>13</v>
      </c>
      <c r="O5554" t="s">
        <v>1149</v>
      </c>
      <c r="P5554" t="s">
        <v>4435</v>
      </c>
      <c r="Q5554" t="s">
        <v>42</v>
      </c>
      <c r="R5554" t="s">
        <v>199</v>
      </c>
      <c r="S5554" t="s">
        <v>1967</v>
      </c>
      <c r="T5554">
        <v>109090</v>
      </c>
    </row>
    <row r="5555" spans="1:20" x14ac:dyDescent="0.3">
      <c r="A5555" t="s">
        <v>4434</v>
      </c>
      <c r="B5555" t="str">
        <f>_xlfn.CONCAT(쿼리1[[#This Row],[주문번호]], "-", 쿼리1[[#This Row],[공정명]])</f>
        <v>20241010-930004-합지</v>
      </c>
      <c r="C5555">
        <v>1</v>
      </c>
      <c r="D5555" t="s">
        <v>60</v>
      </c>
      <c r="E5555" s="1">
        <v>45575</v>
      </c>
      <c r="F5555" s="1">
        <v>45587</v>
      </c>
      <c r="G5555" s="1">
        <v>45600</v>
      </c>
      <c r="H5555" s="1">
        <v>45656</v>
      </c>
      <c r="I5555" s="1">
        <v>45614</v>
      </c>
      <c r="J5555" t="s">
        <v>31</v>
      </c>
      <c r="K5555" t="s">
        <v>32</v>
      </c>
      <c r="L5555">
        <v>12000</v>
      </c>
      <c r="M5555">
        <v>12000</v>
      </c>
      <c r="N5555">
        <v>13</v>
      </c>
      <c r="O5555" t="s">
        <v>1149</v>
      </c>
      <c r="P5555" t="s">
        <v>4435</v>
      </c>
      <c r="Q5555" t="s">
        <v>42</v>
      </c>
      <c r="R5555" t="s">
        <v>199</v>
      </c>
      <c r="S5555" t="s">
        <v>1967</v>
      </c>
      <c r="T5555">
        <v>109090</v>
      </c>
    </row>
    <row r="5556" spans="1:20" x14ac:dyDescent="0.3">
      <c r="A5556" t="s">
        <v>4434</v>
      </c>
      <c r="B5556" t="str">
        <f>_xlfn.CONCAT(쿼리1[[#This Row],[주문번호]], "-", 쿼리1[[#This Row],[공정명]])</f>
        <v>20241010-930004-합지</v>
      </c>
      <c r="C5556">
        <v>1</v>
      </c>
      <c r="D5556" t="s">
        <v>60</v>
      </c>
      <c r="E5556" s="1">
        <v>45575</v>
      </c>
      <c r="F5556" s="1">
        <v>45587</v>
      </c>
      <c r="G5556" s="1">
        <v>45600</v>
      </c>
      <c r="H5556" s="1">
        <v>45656</v>
      </c>
      <c r="I5556" s="1">
        <v>45614</v>
      </c>
      <c r="J5556" t="s">
        <v>31</v>
      </c>
      <c r="K5556" t="s">
        <v>32</v>
      </c>
      <c r="L5556">
        <v>12000</v>
      </c>
      <c r="M5556">
        <v>12000</v>
      </c>
      <c r="N5556">
        <v>13</v>
      </c>
      <c r="O5556" t="s">
        <v>1149</v>
      </c>
      <c r="P5556" t="s">
        <v>4435</v>
      </c>
      <c r="Q5556" t="s">
        <v>42</v>
      </c>
      <c r="R5556" t="s">
        <v>199</v>
      </c>
      <c r="S5556" t="s">
        <v>1967</v>
      </c>
      <c r="T5556">
        <v>109090</v>
      </c>
    </row>
    <row r="5557" spans="1:20" x14ac:dyDescent="0.3">
      <c r="A5557" t="s">
        <v>4434</v>
      </c>
      <c r="B5557" t="str">
        <f>_xlfn.CONCAT(쿼리1[[#This Row],[주문번호]], "-", 쿼리1[[#This Row],[공정명]])</f>
        <v>20241010-930004-분단</v>
      </c>
      <c r="C5557">
        <v>2</v>
      </c>
      <c r="D5557" t="s">
        <v>196</v>
      </c>
      <c r="E5557" s="1">
        <v>45575</v>
      </c>
      <c r="F5557" s="1">
        <v>45588</v>
      </c>
      <c r="G5557" s="1">
        <v>45600</v>
      </c>
      <c r="H5557" s="1">
        <v>45656</v>
      </c>
      <c r="I5557" s="1">
        <v>45614</v>
      </c>
      <c r="J5557" t="s">
        <v>31</v>
      </c>
      <c r="K5557" t="s">
        <v>32</v>
      </c>
      <c r="L5557">
        <v>12000</v>
      </c>
      <c r="M5557">
        <v>12000</v>
      </c>
      <c r="N5557">
        <v>12</v>
      </c>
      <c r="O5557" t="s">
        <v>1149</v>
      </c>
      <c r="P5557" t="s">
        <v>4435</v>
      </c>
      <c r="Q5557" t="s">
        <v>42</v>
      </c>
      <c r="R5557" t="s">
        <v>199</v>
      </c>
      <c r="S5557" t="s">
        <v>1967</v>
      </c>
      <c r="T5557">
        <v>109090</v>
      </c>
    </row>
    <row r="5558" spans="1:20" x14ac:dyDescent="0.3">
      <c r="A5558" t="s">
        <v>4436</v>
      </c>
      <c r="B5558" t="str">
        <f>_xlfn.CONCAT(쿼리1[[#This Row],[주문번호]], "-", 쿼리1[[#This Row],[공정명]])</f>
        <v>20241030-930208-분단</v>
      </c>
      <c r="C5558">
        <v>2</v>
      </c>
      <c r="D5558" t="s">
        <v>196</v>
      </c>
      <c r="E5558" s="1">
        <v>45595</v>
      </c>
      <c r="F5558" s="1">
        <v>45609</v>
      </c>
      <c r="G5558" s="1"/>
      <c r="H5558" s="1">
        <v>45656</v>
      </c>
      <c r="I5558" s="1">
        <v>45631</v>
      </c>
      <c r="J5558" t="s">
        <v>31</v>
      </c>
      <c r="K5558" t="s">
        <v>22</v>
      </c>
      <c r="L5558">
        <v>12000</v>
      </c>
      <c r="O5558" t="s">
        <v>1167</v>
      </c>
      <c r="P5558" t="s">
        <v>4437</v>
      </c>
      <c r="Q5558" t="s">
        <v>42</v>
      </c>
      <c r="R5558" t="s">
        <v>199</v>
      </c>
      <c r="S5558" t="s">
        <v>1967</v>
      </c>
      <c r="T5558">
        <v>184615</v>
      </c>
    </row>
    <row r="5559" spans="1:20" x14ac:dyDescent="0.3">
      <c r="A5559" t="s">
        <v>4438</v>
      </c>
      <c r="B5559" t="str">
        <f>_xlfn.CONCAT(쿼리1[[#This Row],[주문번호]], "-", 쿼리1[[#This Row],[공정명]])</f>
        <v>20241008-900003-합지</v>
      </c>
      <c r="C5559">
        <v>1</v>
      </c>
      <c r="D5559" t="s">
        <v>60</v>
      </c>
      <c r="E5559" s="1">
        <v>45573</v>
      </c>
      <c r="F5559" s="1">
        <v>45581</v>
      </c>
      <c r="G5559" s="1">
        <v>45579</v>
      </c>
      <c r="H5559" s="1">
        <v>45656</v>
      </c>
      <c r="I5559" s="1">
        <v>45611</v>
      </c>
      <c r="J5559" t="s">
        <v>31</v>
      </c>
      <c r="K5559" t="s">
        <v>39</v>
      </c>
      <c r="L5559">
        <v>30000</v>
      </c>
      <c r="M5559">
        <v>30000</v>
      </c>
      <c r="N5559">
        <v>-2</v>
      </c>
      <c r="O5559" t="s">
        <v>673</v>
      </c>
      <c r="P5559" t="s">
        <v>1162</v>
      </c>
      <c r="Q5559" t="s">
        <v>42</v>
      </c>
      <c r="R5559" t="s">
        <v>199</v>
      </c>
      <c r="S5559" t="s">
        <v>1967</v>
      </c>
      <c r="T5559">
        <v>375000</v>
      </c>
    </row>
    <row r="5560" spans="1:20" x14ac:dyDescent="0.3">
      <c r="A5560" t="s">
        <v>4439</v>
      </c>
      <c r="B5560" t="str">
        <f>_xlfn.CONCAT(쿼리1[[#This Row],[주문번호]], "-", 쿼리1[[#This Row],[공정명]])</f>
        <v>20241008-910515-합지</v>
      </c>
      <c r="C5560">
        <v>1</v>
      </c>
      <c r="D5560" t="s">
        <v>60</v>
      </c>
      <c r="E5560" s="1">
        <v>45573</v>
      </c>
      <c r="F5560" s="1">
        <v>45583</v>
      </c>
      <c r="G5560" s="1">
        <v>45586</v>
      </c>
      <c r="H5560" s="1">
        <v>45656</v>
      </c>
      <c r="I5560" s="1">
        <v>45601</v>
      </c>
      <c r="J5560" t="s">
        <v>31</v>
      </c>
      <c r="K5560" t="s">
        <v>32</v>
      </c>
      <c r="L5560">
        <v>6000</v>
      </c>
      <c r="M5560">
        <v>6000</v>
      </c>
      <c r="N5560">
        <v>3</v>
      </c>
      <c r="O5560" t="s">
        <v>4440</v>
      </c>
      <c r="P5560" t="s">
        <v>1867</v>
      </c>
      <c r="Q5560" t="s">
        <v>42</v>
      </c>
      <c r="R5560" t="s">
        <v>199</v>
      </c>
      <c r="S5560" t="s">
        <v>1967</v>
      </c>
      <c r="T5560">
        <v>1875</v>
      </c>
    </row>
    <row r="5561" spans="1:20" x14ac:dyDescent="0.3">
      <c r="A5561" t="s">
        <v>4439</v>
      </c>
      <c r="B5561" t="str">
        <f>_xlfn.CONCAT(쿼리1[[#This Row],[주문번호]], "-", 쿼리1[[#This Row],[공정명]])</f>
        <v>20241008-910515-합지</v>
      </c>
      <c r="C5561">
        <v>1</v>
      </c>
      <c r="D5561" t="s">
        <v>60</v>
      </c>
      <c r="E5561" s="1">
        <v>45573</v>
      </c>
      <c r="F5561" s="1">
        <v>45583</v>
      </c>
      <c r="G5561" s="1">
        <v>45586</v>
      </c>
      <c r="H5561" s="1">
        <v>45656</v>
      </c>
      <c r="I5561" s="1">
        <v>45601</v>
      </c>
      <c r="J5561" t="s">
        <v>31</v>
      </c>
      <c r="K5561" t="s">
        <v>32</v>
      </c>
      <c r="L5561">
        <v>6000</v>
      </c>
      <c r="M5561">
        <v>6000</v>
      </c>
      <c r="N5561">
        <v>3</v>
      </c>
      <c r="O5561" t="s">
        <v>4440</v>
      </c>
      <c r="P5561" t="s">
        <v>1867</v>
      </c>
      <c r="Q5561" t="s">
        <v>42</v>
      </c>
      <c r="R5561" t="s">
        <v>199</v>
      </c>
      <c r="S5561" t="s">
        <v>1967</v>
      </c>
      <c r="T5561">
        <v>1875</v>
      </c>
    </row>
    <row r="5562" spans="1:20" x14ac:dyDescent="0.3">
      <c r="A5562" t="s">
        <v>4439</v>
      </c>
      <c r="B5562" t="str">
        <f>_xlfn.CONCAT(쿼리1[[#This Row],[주문번호]], "-", 쿼리1[[#This Row],[공정명]])</f>
        <v>20241008-910515-합지</v>
      </c>
      <c r="C5562">
        <v>1</v>
      </c>
      <c r="D5562" t="s">
        <v>60</v>
      </c>
      <c r="E5562" s="1">
        <v>45573</v>
      </c>
      <c r="F5562" s="1">
        <v>45583</v>
      </c>
      <c r="G5562" s="1">
        <v>45586</v>
      </c>
      <c r="H5562" s="1">
        <v>45656</v>
      </c>
      <c r="I5562" s="1">
        <v>45601</v>
      </c>
      <c r="J5562" t="s">
        <v>31</v>
      </c>
      <c r="K5562" t="s">
        <v>32</v>
      </c>
      <c r="L5562">
        <v>6000</v>
      </c>
      <c r="M5562">
        <v>6000</v>
      </c>
      <c r="N5562">
        <v>3</v>
      </c>
      <c r="O5562" t="s">
        <v>4440</v>
      </c>
      <c r="P5562" t="s">
        <v>1867</v>
      </c>
      <c r="Q5562" t="s">
        <v>42</v>
      </c>
      <c r="R5562" t="s">
        <v>199</v>
      </c>
      <c r="S5562" t="s">
        <v>1967</v>
      </c>
      <c r="T5562">
        <v>1875</v>
      </c>
    </row>
    <row r="5563" spans="1:20" x14ac:dyDescent="0.3">
      <c r="A5563" t="s">
        <v>4439</v>
      </c>
      <c r="B5563" t="str">
        <f>_xlfn.CONCAT(쿼리1[[#This Row],[주문번호]], "-", 쿼리1[[#This Row],[공정명]])</f>
        <v>20241008-910515-합지</v>
      </c>
      <c r="C5563">
        <v>1</v>
      </c>
      <c r="D5563" t="s">
        <v>60</v>
      </c>
      <c r="E5563" s="1">
        <v>45573</v>
      </c>
      <c r="F5563" s="1">
        <v>45583</v>
      </c>
      <c r="G5563" s="1">
        <v>45586</v>
      </c>
      <c r="H5563" s="1">
        <v>45656</v>
      </c>
      <c r="I5563" s="1">
        <v>45601</v>
      </c>
      <c r="J5563" t="s">
        <v>31</v>
      </c>
      <c r="K5563" t="s">
        <v>32</v>
      </c>
      <c r="L5563">
        <v>6000</v>
      </c>
      <c r="M5563">
        <v>6000</v>
      </c>
      <c r="N5563">
        <v>3</v>
      </c>
      <c r="O5563" t="s">
        <v>4440</v>
      </c>
      <c r="P5563" t="s">
        <v>1867</v>
      </c>
      <c r="Q5563" t="s">
        <v>42</v>
      </c>
      <c r="R5563" t="s">
        <v>199</v>
      </c>
      <c r="S5563" t="s">
        <v>1967</v>
      </c>
      <c r="T5563">
        <v>1875</v>
      </c>
    </row>
    <row r="5564" spans="1:20" x14ac:dyDescent="0.3">
      <c r="A5564" t="s">
        <v>1635</v>
      </c>
      <c r="B5564" t="str">
        <f>_xlfn.CONCAT(쿼리1[[#This Row],[주문번호]], "-", 쿼리1[[#This Row],[공정명]])</f>
        <v>20241118-900017-합지</v>
      </c>
      <c r="C5564">
        <v>1</v>
      </c>
      <c r="D5564" t="s">
        <v>60</v>
      </c>
      <c r="E5564" s="1">
        <v>45614</v>
      </c>
      <c r="F5564" s="1">
        <v>45622</v>
      </c>
      <c r="G5564" s="1">
        <v>45635</v>
      </c>
      <c r="H5564" s="1">
        <v>45656</v>
      </c>
      <c r="I5564" s="1">
        <v>45635</v>
      </c>
      <c r="J5564" t="s">
        <v>31</v>
      </c>
      <c r="K5564" t="s">
        <v>32</v>
      </c>
      <c r="L5564">
        <v>120000</v>
      </c>
      <c r="M5564">
        <v>120000</v>
      </c>
      <c r="N5564">
        <v>13</v>
      </c>
      <c r="O5564" t="s">
        <v>91</v>
      </c>
      <c r="P5564" t="s">
        <v>596</v>
      </c>
      <c r="Q5564" t="s">
        <v>42</v>
      </c>
      <c r="R5564" t="s">
        <v>199</v>
      </c>
      <c r="S5564" t="s">
        <v>1967</v>
      </c>
      <c r="T5564">
        <v>300000</v>
      </c>
    </row>
    <row r="5565" spans="1:20" x14ac:dyDescent="0.3">
      <c r="A5565" t="s">
        <v>4441</v>
      </c>
      <c r="B5565" t="str">
        <f>_xlfn.CONCAT(쿼리1[[#This Row],[주문번호]], "-", 쿼리1[[#This Row],[공정명]])</f>
        <v>20241118-911002-합지</v>
      </c>
      <c r="C5565">
        <v>1</v>
      </c>
      <c r="D5565" t="s">
        <v>60</v>
      </c>
      <c r="E5565" s="1">
        <v>45614</v>
      </c>
      <c r="F5565" s="1">
        <v>45624</v>
      </c>
      <c r="G5565" s="1">
        <v>45628</v>
      </c>
      <c r="H5565" s="1">
        <v>45656</v>
      </c>
      <c r="I5565" s="1">
        <v>45632</v>
      </c>
      <c r="J5565" t="s">
        <v>31</v>
      </c>
      <c r="K5565" t="s">
        <v>32</v>
      </c>
      <c r="L5565">
        <v>24000</v>
      </c>
      <c r="M5565">
        <v>24000</v>
      </c>
      <c r="N5565">
        <v>4</v>
      </c>
      <c r="O5565" t="s">
        <v>3239</v>
      </c>
      <c r="P5565" t="s">
        <v>306</v>
      </c>
      <c r="Q5565" t="s">
        <v>42</v>
      </c>
      <c r="R5565" t="s">
        <v>199</v>
      </c>
      <c r="S5565" t="s">
        <v>1967</v>
      </c>
      <c r="T5565">
        <v>160000</v>
      </c>
    </row>
    <row r="5566" spans="1:20" x14ac:dyDescent="0.3">
      <c r="A5566" t="s">
        <v>4441</v>
      </c>
      <c r="B5566" t="str">
        <f>_xlfn.CONCAT(쿼리1[[#This Row],[주문번호]], "-", 쿼리1[[#This Row],[공정명]])</f>
        <v>20241118-911002-합지</v>
      </c>
      <c r="C5566">
        <v>1</v>
      </c>
      <c r="D5566" t="s">
        <v>60</v>
      </c>
      <c r="E5566" s="1">
        <v>45614</v>
      </c>
      <c r="F5566" s="1">
        <v>45624</v>
      </c>
      <c r="G5566" s="1">
        <v>45628</v>
      </c>
      <c r="H5566" s="1">
        <v>45656</v>
      </c>
      <c r="I5566" s="1">
        <v>45632</v>
      </c>
      <c r="J5566" t="s">
        <v>31</v>
      </c>
      <c r="K5566" t="s">
        <v>32</v>
      </c>
      <c r="L5566">
        <v>24000</v>
      </c>
      <c r="M5566">
        <v>24000</v>
      </c>
      <c r="N5566">
        <v>4</v>
      </c>
      <c r="O5566" t="s">
        <v>3239</v>
      </c>
      <c r="P5566" t="s">
        <v>306</v>
      </c>
      <c r="Q5566" t="s">
        <v>42</v>
      </c>
      <c r="R5566" t="s">
        <v>199</v>
      </c>
      <c r="S5566" t="s">
        <v>1967</v>
      </c>
      <c r="T5566">
        <v>160000</v>
      </c>
    </row>
    <row r="5567" spans="1:20" x14ac:dyDescent="0.3">
      <c r="A5567" t="s">
        <v>4441</v>
      </c>
      <c r="B5567" t="str">
        <f>_xlfn.CONCAT(쿼리1[[#This Row],[주문번호]], "-", 쿼리1[[#This Row],[공정명]])</f>
        <v>20241118-911002-합지</v>
      </c>
      <c r="C5567">
        <v>1</v>
      </c>
      <c r="D5567" t="s">
        <v>60</v>
      </c>
      <c r="E5567" s="1">
        <v>45614</v>
      </c>
      <c r="F5567" s="1">
        <v>45624</v>
      </c>
      <c r="G5567" s="1">
        <v>45628</v>
      </c>
      <c r="H5567" s="1">
        <v>45656</v>
      </c>
      <c r="I5567" s="1">
        <v>45632</v>
      </c>
      <c r="J5567" t="s">
        <v>31</v>
      </c>
      <c r="K5567" t="s">
        <v>32</v>
      </c>
      <c r="L5567">
        <v>24000</v>
      </c>
      <c r="M5567">
        <v>24000</v>
      </c>
      <c r="N5567">
        <v>4</v>
      </c>
      <c r="O5567" t="s">
        <v>3239</v>
      </c>
      <c r="P5567" t="s">
        <v>306</v>
      </c>
      <c r="Q5567" t="s">
        <v>42</v>
      </c>
      <c r="R5567" t="s">
        <v>199</v>
      </c>
      <c r="S5567" t="s">
        <v>1967</v>
      </c>
      <c r="T5567">
        <v>160000</v>
      </c>
    </row>
    <row r="5568" spans="1:20" x14ac:dyDescent="0.3">
      <c r="A5568" t="s">
        <v>4441</v>
      </c>
      <c r="B5568" t="str">
        <f>_xlfn.CONCAT(쿼리1[[#This Row],[주문번호]], "-", 쿼리1[[#This Row],[공정명]])</f>
        <v>20241118-911002-합지</v>
      </c>
      <c r="C5568">
        <v>1</v>
      </c>
      <c r="D5568" t="s">
        <v>60</v>
      </c>
      <c r="E5568" s="1">
        <v>45614</v>
      </c>
      <c r="F5568" s="1">
        <v>45624</v>
      </c>
      <c r="G5568" s="1">
        <v>45628</v>
      </c>
      <c r="H5568" s="1">
        <v>45656</v>
      </c>
      <c r="I5568" s="1">
        <v>45632</v>
      </c>
      <c r="J5568" t="s">
        <v>31</v>
      </c>
      <c r="K5568" t="s">
        <v>32</v>
      </c>
      <c r="L5568">
        <v>24000</v>
      </c>
      <c r="M5568">
        <v>24000</v>
      </c>
      <c r="N5568">
        <v>4</v>
      </c>
      <c r="O5568" t="s">
        <v>3239</v>
      </c>
      <c r="P5568" t="s">
        <v>306</v>
      </c>
      <c r="Q5568" t="s">
        <v>42</v>
      </c>
      <c r="R5568" t="s">
        <v>199</v>
      </c>
      <c r="S5568" t="s">
        <v>1967</v>
      </c>
      <c r="T5568">
        <v>160000</v>
      </c>
    </row>
    <row r="5569" spans="1:20" x14ac:dyDescent="0.3">
      <c r="A5569" t="s">
        <v>4441</v>
      </c>
      <c r="B5569" t="str">
        <f>_xlfn.CONCAT(쿼리1[[#This Row],[주문번호]], "-", 쿼리1[[#This Row],[공정명]])</f>
        <v>20241118-911002-분단</v>
      </c>
      <c r="C5569">
        <v>2</v>
      </c>
      <c r="D5569" t="s">
        <v>196</v>
      </c>
      <c r="E5569" s="1">
        <v>45614</v>
      </c>
      <c r="F5569" s="1">
        <v>45625</v>
      </c>
      <c r="G5569" s="1">
        <v>45628</v>
      </c>
      <c r="H5569" s="1">
        <v>45656</v>
      </c>
      <c r="I5569" s="1">
        <v>45632</v>
      </c>
      <c r="J5569" t="s">
        <v>31</v>
      </c>
      <c r="K5569" t="s">
        <v>32</v>
      </c>
      <c r="L5569">
        <v>24000</v>
      </c>
      <c r="M5569">
        <v>24000</v>
      </c>
      <c r="N5569">
        <v>3</v>
      </c>
      <c r="O5569" t="s">
        <v>3239</v>
      </c>
      <c r="P5569" t="s">
        <v>306</v>
      </c>
      <c r="Q5569" t="s">
        <v>42</v>
      </c>
      <c r="R5569" t="s">
        <v>199</v>
      </c>
      <c r="S5569" t="s">
        <v>1967</v>
      </c>
      <c r="T5569">
        <v>160000</v>
      </c>
    </row>
    <row r="5570" spans="1:20" x14ac:dyDescent="0.3">
      <c r="A5570" t="s">
        <v>1636</v>
      </c>
      <c r="B5570" t="str">
        <f>_xlfn.CONCAT(쿼리1[[#This Row],[주문번호]], "-", 쿼리1[[#This Row],[공정명]])</f>
        <v>20241118-902002-합지</v>
      </c>
      <c r="C5570">
        <v>1</v>
      </c>
      <c r="D5570" t="s">
        <v>60</v>
      </c>
      <c r="E5570" s="1">
        <v>45614</v>
      </c>
      <c r="F5570" s="1">
        <v>45622</v>
      </c>
      <c r="G5570" s="1">
        <v>45628</v>
      </c>
      <c r="H5570" s="1">
        <v>45656</v>
      </c>
      <c r="I5570" s="1">
        <v>45632</v>
      </c>
      <c r="J5570" t="s">
        <v>31</v>
      </c>
      <c r="K5570" t="s">
        <v>32</v>
      </c>
      <c r="L5570">
        <v>36000</v>
      </c>
      <c r="M5570">
        <v>36000</v>
      </c>
      <c r="N5570">
        <v>6</v>
      </c>
      <c r="O5570" t="s">
        <v>1517</v>
      </c>
      <c r="P5570" t="s">
        <v>1518</v>
      </c>
      <c r="Q5570" t="s">
        <v>42</v>
      </c>
      <c r="R5570" t="s">
        <v>199</v>
      </c>
      <c r="S5570" t="s">
        <v>1967</v>
      </c>
      <c r="T5570">
        <v>180000</v>
      </c>
    </row>
    <row r="5571" spans="1:20" x14ac:dyDescent="0.3">
      <c r="A5571" t="s">
        <v>4444</v>
      </c>
      <c r="B5571" t="str">
        <f>_xlfn.CONCAT(쿼리1[[#This Row],[주문번호]], "-", 쿼리1[[#This Row],[공정명]])</f>
        <v>20241030-930206-합지</v>
      </c>
      <c r="C5571">
        <v>1</v>
      </c>
      <c r="D5571" t="s">
        <v>60</v>
      </c>
      <c r="E5571" s="1">
        <v>45595</v>
      </c>
      <c r="F5571" s="1">
        <v>45608</v>
      </c>
      <c r="G5571" s="1">
        <v>45615</v>
      </c>
      <c r="H5571" s="1">
        <v>45656</v>
      </c>
      <c r="I5571" s="1">
        <v>45629</v>
      </c>
      <c r="J5571" t="s">
        <v>31</v>
      </c>
      <c r="K5571" t="s">
        <v>32</v>
      </c>
      <c r="L5571">
        <v>12000</v>
      </c>
      <c r="M5571">
        <v>12000</v>
      </c>
      <c r="N5571">
        <v>7</v>
      </c>
      <c r="O5571" t="s">
        <v>1167</v>
      </c>
      <c r="P5571" t="s">
        <v>4445</v>
      </c>
      <c r="Q5571" t="s">
        <v>42</v>
      </c>
      <c r="R5571" t="s">
        <v>199</v>
      </c>
      <c r="S5571" t="s">
        <v>1967</v>
      </c>
      <c r="T5571">
        <v>160000</v>
      </c>
    </row>
    <row r="5572" spans="1:20" x14ac:dyDescent="0.3">
      <c r="A5572" t="s">
        <v>4444</v>
      </c>
      <c r="B5572" t="str">
        <f>_xlfn.CONCAT(쿼리1[[#This Row],[주문번호]], "-", 쿼리1[[#This Row],[공정명]])</f>
        <v>20241030-930206-합지</v>
      </c>
      <c r="C5572">
        <v>1</v>
      </c>
      <c r="D5572" t="s">
        <v>60</v>
      </c>
      <c r="E5572" s="1">
        <v>45595</v>
      </c>
      <c r="F5572" s="1">
        <v>45608</v>
      </c>
      <c r="G5572" s="1">
        <v>45621</v>
      </c>
      <c r="H5572" s="1">
        <v>45656</v>
      </c>
      <c r="I5572" s="1">
        <v>45629</v>
      </c>
      <c r="J5572" t="s">
        <v>31</v>
      </c>
      <c r="K5572" t="s">
        <v>32</v>
      </c>
      <c r="L5572">
        <v>12000</v>
      </c>
      <c r="M5572">
        <v>0</v>
      </c>
      <c r="N5572">
        <v>13</v>
      </c>
      <c r="O5572" t="s">
        <v>1167</v>
      </c>
      <c r="P5572" t="s">
        <v>4445</v>
      </c>
      <c r="Q5572" t="s">
        <v>42</v>
      </c>
      <c r="R5572" t="s">
        <v>199</v>
      </c>
      <c r="S5572" t="s">
        <v>1967</v>
      </c>
      <c r="T5572">
        <v>160000</v>
      </c>
    </row>
    <row r="5573" spans="1:20" x14ac:dyDescent="0.3">
      <c r="A5573" t="s">
        <v>4444</v>
      </c>
      <c r="B5573" t="str">
        <f>_xlfn.CONCAT(쿼리1[[#This Row],[주문번호]], "-", 쿼리1[[#This Row],[공정명]])</f>
        <v>20241030-930206-합지</v>
      </c>
      <c r="C5573">
        <v>1</v>
      </c>
      <c r="D5573" t="s">
        <v>60</v>
      </c>
      <c r="E5573" s="1">
        <v>45595</v>
      </c>
      <c r="F5573" s="1">
        <v>45608</v>
      </c>
      <c r="G5573" s="1">
        <v>45621</v>
      </c>
      <c r="H5573" s="1">
        <v>45656</v>
      </c>
      <c r="I5573" s="1">
        <v>45629</v>
      </c>
      <c r="J5573" t="s">
        <v>31</v>
      </c>
      <c r="K5573" t="s">
        <v>32</v>
      </c>
      <c r="L5573">
        <v>12000</v>
      </c>
      <c r="M5573">
        <v>0</v>
      </c>
      <c r="N5573">
        <v>13</v>
      </c>
      <c r="O5573" t="s">
        <v>1167</v>
      </c>
      <c r="P5573" t="s">
        <v>4445</v>
      </c>
      <c r="Q5573" t="s">
        <v>42</v>
      </c>
      <c r="R5573" t="s">
        <v>199</v>
      </c>
      <c r="S5573" t="s">
        <v>1967</v>
      </c>
      <c r="T5573">
        <v>160000</v>
      </c>
    </row>
    <row r="5574" spans="1:20" x14ac:dyDescent="0.3">
      <c r="A5574" t="s">
        <v>4444</v>
      </c>
      <c r="B5574" t="str">
        <f>_xlfn.CONCAT(쿼리1[[#This Row],[주문번호]], "-", 쿼리1[[#This Row],[공정명]])</f>
        <v>20241030-930206-분단</v>
      </c>
      <c r="C5574">
        <v>2</v>
      </c>
      <c r="D5574" t="s">
        <v>196</v>
      </c>
      <c r="E5574" s="1">
        <v>45595</v>
      </c>
      <c r="F5574" s="1">
        <v>45609</v>
      </c>
      <c r="G5574" s="1"/>
      <c r="H5574" s="1">
        <v>45656</v>
      </c>
      <c r="I5574" s="1">
        <v>45629</v>
      </c>
      <c r="J5574" t="s">
        <v>31</v>
      </c>
      <c r="K5574" t="s">
        <v>22</v>
      </c>
      <c r="L5574">
        <v>12000</v>
      </c>
      <c r="O5574" t="s">
        <v>1167</v>
      </c>
      <c r="P5574" t="s">
        <v>4445</v>
      </c>
      <c r="Q5574" t="s">
        <v>42</v>
      </c>
      <c r="R5574" t="s">
        <v>199</v>
      </c>
      <c r="S5574" t="s">
        <v>1967</v>
      </c>
      <c r="T5574">
        <v>160000</v>
      </c>
    </row>
    <row r="5575" spans="1:20" x14ac:dyDescent="0.3">
      <c r="A5575" t="s">
        <v>1166</v>
      </c>
      <c r="B5575" t="str">
        <f>_xlfn.CONCAT(쿼리1[[#This Row],[주문번호]], "-", 쿼리1[[#This Row],[공정명]])</f>
        <v>20241030-930207-합지</v>
      </c>
      <c r="C5575">
        <v>1</v>
      </c>
      <c r="D5575" t="s">
        <v>60</v>
      </c>
      <c r="E5575" s="1">
        <v>45595</v>
      </c>
      <c r="F5575" s="1">
        <v>45608</v>
      </c>
      <c r="G5575" s="1">
        <v>45615</v>
      </c>
      <c r="H5575" s="1">
        <v>45656</v>
      </c>
      <c r="I5575" s="1">
        <v>45649</v>
      </c>
      <c r="J5575" t="s">
        <v>31</v>
      </c>
      <c r="K5575" t="s">
        <v>32</v>
      </c>
      <c r="L5575">
        <v>12000</v>
      </c>
      <c r="M5575">
        <v>12000</v>
      </c>
      <c r="N5575">
        <v>7</v>
      </c>
      <c r="O5575" t="s">
        <v>1167</v>
      </c>
      <c r="P5575" t="s">
        <v>1168</v>
      </c>
      <c r="Q5575" t="s">
        <v>42</v>
      </c>
      <c r="R5575" t="s">
        <v>199</v>
      </c>
      <c r="S5575" t="s">
        <v>1967</v>
      </c>
      <c r="T5575">
        <v>133333</v>
      </c>
    </row>
    <row r="5576" spans="1:20" x14ac:dyDescent="0.3">
      <c r="A5576" t="s">
        <v>1166</v>
      </c>
      <c r="B5576" t="str">
        <f>_xlfn.CONCAT(쿼리1[[#This Row],[주문번호]], "-", 쿼리1[[#This Row],[공정명]])</f>
        <v>20241030-930207-합지</v>
      </c>
      <c r="C5576">
        <v>1</v>
      </c>
      <c r="D5576" t="s">
        <v>60</v>
      </c>
      <c r="E5576" s="1">
        <v>45595</v>
      </c>
      <c r="F5576" s="1">
        <v>45608</v>
      </c>
      <c r="G5576" s="1">
        <v>45621</v>
      </c>
      <c r="H5576" s="1">
        <v>45656</v>
      </c>
      <c r="I5576" s="1">
        <v>45649</v>
      </c>
      <c r="J5576" t="s">
        <v>31</v>
      </c>
      <c r="K5576" t="s">
        <v>32</v>
      </c>
      <c r="L5576">
        <v>12000</v>
      </c>
      <c r="M5576">
        <v>0</v>
      </c>
      <c r="N5576">
        <v>13</v>
      </c>
      <c r="O5576" t="s">
        <v>1167</v>
      </c>
      <c r="P5576" t="s">
        <v>1168</v>
      </c>
      <c r="Q5576" t="s">
        <v>42</v>
      </c>
      <c r="R5576" t="s">
        <v>199</v>
      </c>
      <c r="S5576" t="s">
        <v>1967</v>
      </c>
      <c r="T5576">
        <v>133333</v>
      </c>
    </row>
    <row r="5577" spans="1:20" x14ac:dyDescent="0.3">
      <c r="A5577" t="s">
        <v>1166</v>
      </c>
      <c r="B5577" t="str">
        <f>_xlfn.CONCAT(쿼리1[[#This Row],[주문번호]], "-", 쿼리1[[#This Row],[공정명]])</f>
        <v>20241030-930207-합지</v>
      </c>
      <c r="C5577">
        <v>1</v>
      </c>
      <c r="D5577" t="s">
        <v>60</v>
      </c>
      <c r="E5577" s="1">
        <v>45595</v>
      </c>
      <c r="F5577" s="1">
        <v>45608</v>
      </c>
      <c r="G5577" s="1">
        <v>45621</v>
      </c>
      <c r="H5577" s="1">
        <v>45656</v>
      </c>
      <c r="I5577" s="1">
        <v>45649</v>
      </c>
      <c r="J5577" t="s">
        <v>31</v>
      </c>
      <c r="K5577" t="s">
        <v>32</v>
      </c>
      <c r="L5577">
        <v>12000</v>
      </c>
      <c r="M5577">
        <v>0</v>
      </c>
      <c r="N5577">
        <v>13</v>
      </c>
      <c r="O5577" t="s">
        <v>1167</v>
      </c>
      <c r="P5577" t="s">
        <v>1168</v>
      </c>
      <c r="Q5577" t="s">
        <v>42</v>
      </c>
      <c r="R5577" t="s">
        <v>199</v>
      </c>
      <c r="S5577" t="s">
        <v>1967</v>
      </c>
      <c r="T5577">
        <v>133333</v>
      </c>
    </row>
    <row r="5578" spans="1:20" x14ac:dyDescent="0.3">
      <c r="A5578" t="s">
        <v>4483</v>
      </c>
      <c r="B5578" t="str">
        <f>_xlfn.CONCAT(쿼리1[[#This Row],[주문번호]], "-", 쿼리1[[#This Row],[공정명]])</f>
        <v>20241118-900006-합지</v>
      </c>
      <c r="C5578">
        <v>1</v>
      </c>
      <c r="D5578" t="s">
        <v>60</v>
      </c>
      <c r="E5578" s="1">
        <v>45614</v>
      </c>
      <c r="F5578" s="1">
        <v>45622</v>
      </c>
      <c r="G5578" s="1">
        <v>45628</v>
      </c>
      <c r="H5578" s="1">
        <v>45656</v>
      </c>
      <c r="I5578" s="1">
        <v>45645</v>
      </c>
      <c r="J5578" t="s">
        <v>31</v>
      </c>
      <c r="K5578" t="s">
        <v>32</v>
      </c>
      <c r="L5578">
        <v>36000</v>
      </c>
      <c r="M5578">
        <v>36000</v>
      </c>
      <c r="N5578">
        <v>6</v>
      </c>
      <c r="O5578" t="s">
        <v>673</v>
      </c>
      <c r="P5578" t="s">
        <v>674</v>
      </c>
      <c r="Q5578" t="s">
        <v>42</v>
      </c>
      <c r="R5578" t="s">
        <v>199</v>
      </c>
      <c r="S5578" t="s">
        <v>1967</v>
      </c>
      <c r="T5578">
        <v>180000</v>
      </c>
    </row>
    <row r="5579" spans="1:20" x14ac:dyDescent="0.3">
      <c r="A5579" t="s">
        <v>4320</v>
      </c>
      <c r="B5579" t="str">
        <f>_xlfn.CONCAT(쿼리1[[#This Row],[주문번호]], "-", 쿼리1[[#This Row],[공정명]])</f>
        <v>20241107-1000168551-분단</v>
      </c>
      <c r="C5579">
        <v>4</v>
      </c>
      <c r="D5579" t="s">
        <v>196</v>
      </c>
      <c r="E5579" s="1">
        <v>45603</v>
      </c>
      <c r="F5579" s="1">
        <v>45615</v>
      </c>
      <c r="G5579" s="1">
        <v>45611</v>
      </c>
      <c r="H5579" s="1">
        <v>45656</v>
      </c>
      <c r="I5579" s="1">
        <v>45611</v>
      </c>
      <c r="J5579" t="s">
        <v>31</v>
      </c>
      <c r="K5579" t="s">
        <v>39</v>
      </c>
      <c r="L5579">
        <v>6000</v>
      </c>
      <c r="M5579">
        <v>6000</v>
      </c>
      <c r="N5579">
        <v>-4</v>
      </c>
      <c r="O5579" t="s">
        <v>536</v>
      </c>
      <c r="P5579" t="s">
        <v>4294</v>
      </c>
      <c r="Q5579" t="s">
        <v>4295</v>
      </c>
      <c r="R5579" t="s">
        <v>3938</v>
      </c>
      <c r="S5579" t="s">
        <v>190</v>
      </c>
      <c r="T5579">
        <v>18</v>
      </c>
    </row>
    <row r="5580" spans="1:20" x14ac:dyDescent="0.3">
      <c r="A5580" t="s">
        <v>4322</v>
      </c>
      <c r="B5580" t="str">
        <f>_xlfn.CONCAT(쿼리1[[#This Row],[주문번호]], "-", 쿼리1[[#This Row],[공정명]])</f>
        <v>20241129-1000169872-합지</v>
      </c>
      <c r="C5580">
        <v>3</v>
      </c>
      <c r="D5580" t="s">
        <v>60</v>
      </c>
      <c r="E5580" s="1">
        <v>45625</v>
      </c>
      <c r="F5580" s="1">
        <v>45636</v>
      </c>
      <c r="G5580" s="1">
        <v>45630</v>
      </c>
      <c r="H5580" s="1">
        <v>45656</v>
      </c>
      <c r="I5580" s="1">
        <v>45630</v>
      </c>
      <c r="J5580" t="s">
        <v>31</v>
      </c>
      <c r="K5580" t="s">
        <v>39</v>
      </c>
      <c r="L5580">
        <v>6000</v>
      </c>
      <c r="M5580">
        <v>6000</v>
      </c>
      <c r="N5580">
        <v>-6</v>
      </c>
      <c r="O5580" t="s">
        <v>3920</v>
      </c>
      <c r="P5580" t="s">
        <v>4227</v>
      </c>
      <c r="Q5580" t="s">
        <v>4228</v>
      </c>
      <c r="R5580" t="s">
        <v>3938</v>
      </c>
      <c r="S5580" t="s">
        <v>190</v>
      </c>
      <c r="T5580">
        <v>12</v>
      </c>
    </row>
    <row r="5581" spans="1:20" x14ac:dyDescent="0.3">
      <c r="A5581" t="s">
        <v>4322</v>
      </c>
      <c r="B5581" t="str">
        <f>_xlfn.CONCAT(쿼리1[[#This Row],[주문번호]], "-", 쿼리1[[#This Row],[공정명]])</f>
        <v>20241129-1000169872-분단</v>
      </c>
      <c r="C5581">
        <v>4</v>
      </c>
      <c r="D5581" t="s">
        <v>196</v>
      </c>
      <c r="E5581" s="1">
        <v>45625</v>
      </c>
      <c r="F5581" s="1">
        <v>45637</v>
      </c>
      <c r="G5581" s="1">
        <v>45630</v>
      </c>
      <c r="H5581" s="1">
        <v>45656</v>
      </c>
      <c r="I5581" s="1">
        <v>45630</v>
      </c>
      <c r="J5581" t="s">
        <v>31</v>
      </c>
      <c r="K5581" t="s">
        <v>39</v>
      </c>
      <c r="L5581">
        <v>6000</v>
      </c>
      <c r="M5581">
        <v>6000</v>
      </c>
      <c r="N5581">
        <v>-7</v>
      </c>
      <c r="O5581" t="s">
        <v>3920</v>
      </c>
      <c r="P5581" t="s">
        <v>4227</v>
      </c>
      <c r="Q5581" t="s">
        <v>4228</v>
      </c>
      <c r="R5581" t="s">
        <v>3938</v>
      </c>
      <c r="S5581" t="s">
        <v>190</v>
      </c>
      <c r="T5581">
        <v>12</v>
      </c>
    </row>
    <row r="5582" spans="1:20" x14ac:dyDescent="0.3">
      <c r="A5582" t="s">
        <v>5067</v>
      </c>
      <c r="B5582" t="str">
        <f>_xlfn.CONCAT(쿼리1[[#This Row],[주문번호]], "-", 쿼리1[[#This Row],[공정명]])</f>
        <v>20241210-1000160961-합지</v>
      </c>
      <c r="C5582">
        <v>3</v>
      </c>
      <c r="D5582" t="s">
        <v>60</v>
      </c>
      <c r="E5582" s="1">
        <v>45636</v>
      </c>
      <c r="F5582" s="1">
        <v>45644</v>
      </c>
      <c r="G5582" s="1">
        <v>45639</v>
      </c>
      <c r="H5582" s="1">
        <v>45656</v>
      </c>
      <c r="I5582" s="1">
        <v>45639</v>
      </c>
      <c r="J5582" t="s">
        <v>31</v>
      </c>
      <c r="K5582" t="s">
        <v>39</v>
      </c>
      <c r="L5582">
        <v>6000</v>
      </c>
      <c r="M5582">
        <v>6000</v>
      </c>
      <c r="N5582">
        <v>-5</v>
      </c>
      <c r="O5582" t="s">
        <v>536</v>
      </c>
      <c r="P5582" t="s">
        <v>5060</v>
      </c>
      <c r="Q5582" t="s">
        <v>4815</v>
      </c>
      <c r="R5582" t="s">
        <v>3938</v>
      </c>
      <c r="S5582" t="s">
        <v>190</v>
      </c>
      <c r="T5582">
        <v>24</v>
      </c>
    </row>
    <row r="5583" spans="1:20" x14ac:dyDescent="0.3">
      <c r="A5583" t="s">
        <v>5067</v>
      </c>
      <c r="B5583" t="str">
        <f>_xlfn.CONCAT(쿼리1[[#This Row],[주문번호]], "-", 쿼리1[[#This Row],[공정명]])</f>
        <v>20241210-1000160961-분단</v>
      </c>
      <c r="C5583">
        <v>4</v>
      </c>
      <c r="D5583" t="s">
        <v>196</v>
      </c>
      <c r="E5583" s="1">
        <v>45636</v>
      </c>
      <c r="F5583" s="1">
        <v>45645</v>
      </c>
      <c r="G5583" s="1"/>
      <c r="H5583" s="1">
        <v>45656</v>
      </c>
      <c r="I5583" s="1">
        <v>45639</v>
      </c>
      <c r="J5583" t="s">
        <v>21</v>
      </c>
      <c r="K5583" t="s">
        <v>22</v>
      </c>
      <c r="L5583">
        <v>6000</v>
      </c>
      <c r="O5583" t="s">
        <v>536</v>
      </c>
      <c r="P5583" t="s">
        <v>5060</v>
      </c>
      <c r="Q5583" t="s">
        <v>4815</v>
      </c>
      <c r="R5583" t="s">
        <v>3938</v>
      </c>
      <c r="S5583" t="s">
        <v>190</v>
      </c>
      <c r="T5583">
        <v>24</v>
      </c>
    </row>
    <row r="5584" spans="1:20" x14ac:dyDescent="0.3">
      <c r="A5584" t="s">
        <v>5229</v>
      </c>
      <c r="B5584" t="str">
        <f>_xlfn.CONCAT(쿼리1[[#This Row],[주문번호]], "-", 쿼리1[[#This Row],[공정명]])</f>
        <v>20241018-1118P0182-합지</v>
      </c>
      <c r="C5584">
        <v>3</v>
      </c>
      <c r="D5584" t="s">
        <v>60</v>
      </c>
      <c r="E5584" s="1">
        <v>45583</v>
      </c>
      <c r="F5584" s="1">
        <v>45594</v>
      </c>
      <c r="G5584" s="1">
        <v>45595</v>
      </c>
      <c r="H5584" s="1">
        <v>45656</v>
      </c>
      <c r="I5584" s="1">
        <v>45595</v>
      </c>
      <c r="J5584" t="s">
        <v>31</v>
      </c>
      <c r="K5584" t="s">
        <v>32</v>
      </c>
      <c r="L5584">
        <v>6000</v>
      </c>
      <c r="M5584">
        <v>6000</v>
      </c>
      <c r="N5584">
        <v>1</v>
      </c>
      <c r="O5584" t="s">
        <v>536</v>
      </c>
      <c r="P5584" t="s">
        <v>5230</v>
      </c>
      <c r="Q5584" t="s">
        <v>5231</v>
      </c>
      <c r="R5584" t="s">
        <v>3938</v>
      </c>
      <c r="S5584" t="s">
        <v>190</v>
      </c>
      <c r="T5584">
        <v>18</v>
      </c>
    </row>
    <row r="5585" spans="1:20" x14ac:dyDescent="0.3">
      <c r="A5585" t="s">
        <v>5229</v>
      </c>
      <c r="B5585" t="str">
        <f>_xlfn.CONCAT(쿼리1[[#This Row],[주문번호]], "-", 쿼리1[[#This Row],[공정명]])</f>
        <v>20241018-1118P0182-분단</v>
      </c>
      <c r="C5585">
        <v>4</v>
      </c>
      <c r="D5585" t="s">
        <v>196</v>
      </c>
      <c r="E5585" s="1">
        <v>45583</v>
      </c>
      <c r="F5585" s="1">
        <v>45595</v>
      </c>
      <c r="G5585" s="1">
        <v>45595</v>
      </c>
      <c r="H5585" s="1">
        <v>45656</v>
      </c>
      <c r="I5585" s="1">
        <v>45595</v>
      </c>
      <c r="J5585" t="s">
        <v>31</v>
      </c>
      <c r="K5585" t="s">
        <v>39</v>
      </c>
      <c r="L5585">
        <v>6000</v>
      </c>
      <c r="M5585">
        <v>6000</v>
      </c>
      <c r="N5585">
        <v>0</v>
      </c>
      <c r="O5585" t="s">
        <v>536</v>
      </c>
      <c r="P5585" t="s">
        <v>5230</v>
      </c>
      <c r="Q5585" t="s">
        <v>5231</v>
      </c>
      <c r="R5585" t="s">
        <v>3938</v>
      </c>
      <c r="S5585" t="s">
        <v>190</v>
      </c>
      <c r="T5585">
        <v>18</v>
      </c>
    </row>
    <row r="5586" spans="1:20" x14ac:dyDescent="0.3">
      <c r="A5586" t="s">
        <v>4286</v>
      </c>
      <c r="B5586" t="str">
        <f>_xlfn.CONCAT(쿼리1[[#This Row],[주문번호]], "-", 쿼리1[[#This Row],[공정명]])</f>
        <v>20241029-1000169116-합지</v>
      </c>
      <c r="C5586">
        <v>3</v>
      </c>
      <c r="D5586" t="s">
        <v>60</v>
      </c>
      <c r="E5586" s="1">
        <v>45594</v>
      </c>
      <c r="F5586" s="1">
        <v>45603</v>
      </c>
      <c r="G5586" s="1">
        <v>45601</v>
      </c>
      <c r="H5586" s="1">
        <v>45656</v>
      </c>
      <c r="I5586" s="1">
        <v>45601</v>
      </c>
      <c r="J5586" t="s">
        <v>31</v>
      </c>
      <c r="K5586" t="s">
        <v>39</v>
      </c>
      <c r="L5586">
        <v>6000</v>
      </c>
      <c r="M5586">
        <v>6000</v>
      </c>
      <c r="N5586">
        <v>-2</v>
      </c>
      <c r="O5586" t="s">
        <v>536</v>
      </c>
      <c r="P5586" t="s">
        <v>4287</v>
      </c>
      <c r="Q5586" t="s">
        <v>4288</v>
      </c>
      <c r="R5586" t="s">
        <v>3938</v>
      </c>
      <c r="S5586" t="s">
        <v>190</v>
      </c>
      <c r="T5586">
        <v>12</v>
      </c>
    </row>
    <row r="5587" spans="1:20" x14ac:dyDescent="0.3">
      <c r="A5587" t="s">
        <v>4286</v>
      </c>
      <c r="B5587" t="str">
        <f>_xlfn.CONCAT(쿼리1[[#This Row],[주문번호]], "-", 쿼리1[[#This Row],[공정명]])</f>
        <v>20241029-1000169116-분단</v>
      </c>
      <c r="C5587">
        <v>4</v>
      </c>
      <c r="D5587" t="s">
        <v>196</v>
      </c>
      <c r="E5587" s="1">
        <v>45594</v>
      </c>
      <c r="F5587" s="1">
        <v>45604</v>
      </c>
      <c r="G5587" s="1">
        <v>45601</v>
      </c>
      <c r="H5587" s="1">
        <v>45656</v>
      </c>
      <c r="I5587" s="1">
        <v>45601</v>
      </c>
      <c r="J5587" t="s">
        <v>31</v>
      </c>
      <c r="K5587" t="s">
        <v>39</v>
      </c>
      <c r="L5587">
        <v>6000</v>
      </c>
      <c r="M5587">
        <v>6000</v>
      </c>
      <c r="N5587">
        <v>-3</v>
      </c>
      <c r="O5587" t="s">
        <v>536</v>
      </c>
      <c r="P5587" t="s">
        <v>4287</v>
      </c>
      <c r="Q5587" t="s">
        <v>4288</v>
      </c>
      <c r="R5587" t="s">
        <v>3938</v>
      </c>
      <c r="S5587" t="s">
        <v>190</v>
      </c>
      <c r="T5587">
        <v>12</v>
      </c>
    </row>
    <row r="5588" spans="1:20" x14ac:dyDescent="0.3">
      <c r="A5588" t="s">
        <v>4226</v>
      </c>
      <c r="B5588" t="str">
        <f>_xlfn.CONCAT(쿼리1[[#This Row],[주문번호]], "-", 쿼리1[[#This Row],[공정명]])</f>
        <v>20241223-1000169872-합지</v>
      </c>
      <c r="C5588">
        <v>3</v>
      </c>
      <c r="D5588" t="s">
        <v>60</v>
      </c>
      <c r="E5588" s="1">
        <v>45649</v>
      </c>
      <c r="F5588" s="1">
        <v>45658</v>
      </c>
      <c r="G5588" s="1"/>
      <c r="H5588" s="1">
        <v>45656</v>
      </c>
      <c r="I5588" s="1">
        <v>45652</v>
      </c>
      <c r="J5588" t="s">
        <v>21</v>
      </c>
      <c r="K5588" t="s">
        <v>282</v>
      </c>
      <c r="L5588">
        <v>6000</v>
      </c>
      <c r="O5588" t="s">
        <v>3920</v>
      </c>
      <c r="P5588" t="s">
        <v>4227</v>
      </c>
      <c r="Q5588" t="s">
        <v>4228</v>
      </c>
      <c r="R5588" t="s">
        <v>3938</v>
      </c>
      <c r="S5588" t="s">
        <v>190</v>
      </c>
      <c r="T5588">
        <v>12</v>
      </c>
    </row>
    <row r="5589" spans="1:20" x14ac:dyDescent="0.3">
      <c r="A5589" t="s">
        <v>4226</v>
      </c>
      <c r="B5589" t="str">
        <f>_xlfn.CONCAT(쿼리1[[#This Row],[주문번호]], "-", 쿼리1[[#This Row],[공정명]])</f>
        <v>20241223-1000169872-분단</v>
      </c>
      <c r="C5589">
        <v>4</v>
      </c>
      <c r="D5589" t="s">
        <v>196</v>
      </c>
      <c r="E5589" s="1">
        <v>45649</v>
      </c>
      <c r="F5589" s="1">
        <v>45659</v>
      </c>
      <c r="G5589" s="1"/>
      <c r="H5589" s="1">
        <v>45656</v>
      </c>
      <c r="I5589" s="1">
        <v>45652</v>
      </c>
      <c r="J5589" t="s">
        <v>21</v>
      </c>
      <c r="K5589" t="s">
        <v>282</v>
      </c>
      <c r="L5589">
        <v>6000</v>
      </c>
      <c r="O5589" t="s">
        <v>3920</v>
      </c>
      <c r="P5589" t="s">
        <v>4227</v>
      </c>
      <c r="Q5589" t="s">
        <v>4228</v>
      </c>
      <c r="R5589" t="s">
        <v>3938</v>
      </c>
      <c r="S5589" t="s">
        <v>190</v>
      </c>
      <c r="T5589">
        <v>12</v>
      </c>
    </row>
    <row r="5590" spans="1:20" x14ac:dyDescent="0.3">
      <c r="A5590" t="s">
        <v>4230</v>
      </c>
      <c r="B5590" t="str">
        <f>_xlfn.CONCAT(쿼리1[[#This Row],[주문번호]], "-", 쿼리1[[#This Row],[공정명]])</f>
        <v>20240926-1000168339-분단</v>
      </c>
      <c r="C5590">
        <v>4</v>
      </c>
      <c r="D5590" t="s">
        <v>196</v>
      </c>
      <c r="E5590" s="1">
        <v>45561</v>
      </c>
      <c r="F5590" s="1">
        <v>45573</v>
      </c>
      <c r="G5590" s="1">
        <v>45579</v>
      </c>
      <c r="H5590" s="1">
        <v>45656</v>
      </c>
      <c r="I5590" s="1">
        <v>45579</v>
      </c>
      <c r="J5590" t="s">
        <v>31</v>
      </c>
      <c r="K5590" t="s">
        <v>32</v>
      </c>
      <c r="L5590">
        <v>12000</v>
      </c>
      <c r="M5590">
        <v>12000</v>
      </c>
      <c r="N5590">
        <v>6</v>
      </c>
      <c r="O5590" t="s">
        <v>1407</v>
      </c>
      <c r="P5590" t="s">
        <v>3108</v>
      </c>
      <c r="Q5590" t="s">
        <v>3109</v>
      </c>
      <c r="R5590" t="s">
        <v>758</v>
      </c>
      <c r="S5590" t="s">
        <v>190</v>
      </c>
      <c r="T5590">
        <v>24</v>
      </c>
    </row>
    <row r="5591" spans="1:20" x14ac:dyDescent="0.3">
      <c r="A5591" t="s">
        <v>4231</v>
      </c>
      <c r="B5591" t="str">
        <f>_xlfn.CONCAT(쿼리1[[#This Row],[주문번호]], "-", 쿼리1[[#This Row],[공정명]])</f>
        <v>20241114-1000151508-합지</v>
      </c>
      <c r="C5591">
        <v>3</v>
      </c>
      <c r="D5591" t="s">
        <v>60</v>
      </c>
      <c r="E5591" s="1">
        <v>45610</v>
      </c>
      <c r="F5591" s="1">
        <v>45621</v>
      </c>
      <c r="G5591" s="1">
        <v>45618</v>
      </c>
      <c r="H5591" s="1">
        <v>45656</v>
      </c>
      <c r="I5591" s="1">
        <v>45618</v>
      </c>
      <c r="J5591" t="s">
        <v>31</v>
      </c>
      <c r="K5591" t="s">
        <v>39</v>
      </c>
      <c r="L5591">
        <v>18000</v>
      </c>
      <c r="M5591">
        <v>18000</v>
      </c>
      <c r="N5591">
        <v>-3</v>
      </c>
      <c r="O5591" t="s">
        <v>1407</v>
      </c>
      <c r="P5591" t="s">
        <v>1408</v>
      </c>
      <c r="Q5591" t="s">
        <v>1409</v>
      </c>
      <c r="R5591" t="s">
        <v>758</v>
      </c>
      <c r="S5591" t="s">
        <v>190</v>
      </c>
      <c r="T5591">
        <v>36</v>
      </c>
    </row>
    <row r="5592" spans="1:20" x14ac:dyDescent="0.3">
      <c r="A5592" t="s">
        <v>4231</v>
      </c>
      <c r="B5592" t="str">
        <f>_xlfn.CONCAT(쿼리1[[#This Row],[주문번호]], "-", 쿼리1[[#This Row],[공정명]])</f>
        <v>20241114-1000151508-분단</v>
      </c>
      <c r="C5592">
        <v>4</v>
      </c>
      <c r="D5592" t="s">
        <v>196</v>
      </c>
      <c r="E5592" s="1">
        <v>45610</v>
      </c>
      <c r="F5592" s="1">
        <v>45622</v>
      </c>
      <c r="G5592" s="1">
        <v>45618</v>
      </c>
      <c r="H5592" s="1">
        <v>45656</v>
      </c>
      <c r="I5592" s="1">
        <v>45618</v>
      </c>
      <c r="J5592" t="s">
        <v>31</v>
      </c>
      <c r="K5592" t="s">
        <v>39</v>
      </c>
      <c r="L5592">
        <v>18000</v>
      </c>
      <c r="M5592">
        <v>18000</v>
      </c>
      <c r="N5592">
        <v>-4</v>
      </c>
      <c r="O5592" t="s">
        <v>1407</v>
      </c>
      <c r="P5592" t="s">
        <v>1408</v>
      </c>
      <c r="Q5592" t="s">
        <v>1409</v>
      </c>
      <c r="R5592" t="s">
        <v>758</v>
      </c>
      <c r="S5592" t="s">
        <v>190</v>
      </c>
      <c r="T5592">
        <v>36</v>
      </c>
    </row>
    <row r="5593" spans="1:20" x14ac:dyDescent="0.3">
      <c r="A5593" t="s">
        <v>3069</v>
      </c>
      <c r="B5593" t="str">
        <f>_xlfn.CONCAT(쿼리1[[#This Row],[주문번호]], "-", 쿼리1[[#This Row],[공정명]])</f>
        <v>20241120-1000167761-인쇄</v>
      </c>
      <c r="C5593">
        <v>2</v>
      </c>
      <c r="D5593" t="s">
        <v>328</v>
      </c>
      <c r="E5593" s="1">
        <v>45616</v>
      </c>
      <c r="F5593" s="1">
        <v>45621</v>
      </c>
      <c r="G5593" s="1">
        <v>45622</v>
      </c>
      <c r="H5593" s="1">
        <v>45656</v>
      </c>
      <c r="I5593" s="1">
        <v>45629</v>
      </c>
      <c r="J5593" t="s">
        <v>31</v>
      </c>
      <c r="K5593" t="s">
        <v>32</v>
      </c>
      <c r="L5593">
        <v>12000</v>
      </c>
      <c r="M5593">
        <v>12000</v>
      </c>
      <c r="N5593">
        <v>1</v>
      </c>
      <c r="O5593" t="s">
        <v>201</v>
      </c>
      <c r="P5593" t="s">
        <v>3070</v>
      </c>
      <c r="Q5593" t="s">
        <v>3071</v>
      </c>
      <c r="R5593" t="s">
        <v>2713</v>
      </c>
      <c r="S5593" t="s">
        <v>4242</v>
      </c>
      <c r="T5593">
        <v>30000</v>
      </c>
    </row>
    <row r="5594" spans="1:20" x14ac:dyDescent="0.3">
      <c r="A5594" t="s">
        <v>2723</v>
      </c>
      <c r="B5594" t="str">
        <f>_xlfn.CONCAT(쿼리1[[#This Row],[주문번호]], "-", 쿼리1[[#This Row],[공정명]])</f>
        <v>20241128-1000167005-인쇄</v>
      </c>
      <c r="C5594">
        <v>2</v>
      </c>
      <c r="D5594" t="s">
        <v>328</v>
      </c>
      <c r="E5594" s="1">
        <v>45624</v>
      </c>
      <c r="F5594" s="1">
        <v>45630</v>
      </c>
      <c r="G5594" s="1">
        <v>45632</v>
      </c>
      <c r="H5594" s="1">
        <v>45656</v>
      </c>
      <c r="I5594" s="1">
        <v>45636</v>
      </c>
      <c r="J5594" t="s">
        <v>31</v>
      </c>
      <c r="K5594" t="s">
        <v>32</v>
      </c>
      <c r="L5594">
        <v>6000</v>
      </c>
      <c r="M5594">
        <v>6000</v>
      </c>
      <c r="N5594">
        <v>2</v>
      </c>
      <c r="O5594" t="s">
        <v>2710</v>
      </c>
      <c r="P5594" t="s">
        <v>2724</v>
      </c>
      <c r="Q5594" t="s">
        <v>2725</v>
      </c>
      <c r="R5594" t="s">
        <v>2713</v>
      </c>
      <c r="S5594" t="s">
        <v>4242</v>
      </c>
      <c r="T5594">
        <v>21428</v>
      </c>
    </row>
    <row r="5595" spans="1:20" x14ac:dyDescent="0.3">
      <c r="A5595" t="s">
        <v>4608</v>
      </c>
      <c r="B5595" t="str">
        <f>_xlfn.CONCAT(쿼리1[[#This Row],[주문번호]], "-", 쿼리1[[#This Row],[공정명]])</f>
        <v>20241015-1000166540-인쇄</v>
      </c>
      <c r="C5595">
        <v>2</v>
      </c>
      <c r="D5595" t="s">
        <v>328</v>
      </c>
      <c r="E5595" s="1">
        <v>45580</v>
      </c>
      <c r="F5595" s="1">
        <v>45586</v>
      </c>
      <c r="G5595" s="1">
        <v>45619</v>
      </c>
      <c r="H5595" s="1">
        <v>45656</v>
      </c>
      <c r="I5595" s="1">
        <v>45619</v>
      </c>
      <c r="J5595" t="s">
        <v>31</v>
      </c>
      <c r="K5595" t="s">
        <v>32</v>
      </c>
      <c r="L5595">
        <v>6000</v>
      </c>
      <c r="M5595">
        <v>6000</v>
      </c>
      <c r="N5595">
        <v>33</v>
      </c>
      <c r="O5595" t="s">
        <v>4605</v>
      </c>
      <c r="P5595" t="s">
        <v>4606</v>
      </c>
      <c r="Q5595" t="s">
        <v>4609</v>
      </c>
      <c r="R5595" t="s">
        <v>2713</v>
      </c>
      <c r="S5595" t="s">
        <v>4242</v>
      </c>
      <c r="T5595">
        <v>36</v>
      </c>
    </row>
    <row r="5596" spans="1:20" x14ac:dyDescent="0.3">
      <c r="A5596" t="s">
        <v>2726</v>
      </c>
      <c r="B5596" t="str">
        <f>_xlfn.CONCAT(쿼리1[[#This Row],[주문번호]], "-", 쿼리1[[#This Row],[공정명]])</f>
        <v>20240911-1000167241-인쇄</v>
      </c>
      <c r="C5596">
        <v>2</v>
      </c>
      <c r="D5596" t="s">
        <v>328</v>
      </c>
      <c r="E5596" s="1">
        <v>45546</v>
      </c>
      <c r="F5596" s="1">
        <v>45552</v>
      </c>
      <c r="G5596" s="1">
        <v>45555</v>
      </c>
      <c r="H5596" s="1">
        <v>45656</v>
      </c>
      <c r="I5596" s="1">
        <v>45575</v>
      </c>
      <c r="J5596" t="s">
        <v>31</v>
      </c>
      <c r="K5596" t="s">
        <v>32</v>
      </c>
      <c r="L5596">
        <v>12000</v>
      </c>
      <c r="M5596">
        <v>12000</v>
      </c>
      <c r="N5596">
        <v>3</v>
      </c>
      <c r="O5596" t="s">
        <v>2710</v>
      </c>
      <c r="P5596" t="s">
        <v>2727</v>
      </c>
      <c r="Q5596" t="s">
        <v>2728</v>
      </c>
      <c r="R5596" t="s">
        <v>2713</v>
      </c>
      <c r="S5596" t="s">
        <v>4242</v>
      </c>
      <c r="T5596">
        <v>26666</v>
      </c>
    </row>
    <row r="5597" spans="1:20" x14ac:dyDescent="0.3">
      <c r="A5597" t="s">
        <v>4610</v>
      </c>
      <c r="B5597" t="str">
        <f>_xlfn.CONCAT(쿼리1[[#This Row],[주문번호]], "-", 쿼리1[[#This Row],[공정명]])</f>
        <v>20241015-1000169336-인쇄</v>
      </c>
      <c r="C5597">
        <v>2</v>
      </c>
      <c r="D5597" t="s">
        <v>328</v>
      </c>
      <c r="E5597" s="1">
        <v>45580</v>
      </c>
      <c r="F5597" s="1">
        <v>45586</v>
      </c>
      <c r="G5597" s="1">
        <v>45586</v>
      </c>
      <c r="H5597" s="1">
        <v>45656</v>
      </c>
      <c r="I5597" s="1">
        <v>45586</v>
      </c>
      <c r="J5597" t="s">
        <v>31</v>
      </c>
      <c r="K5597" t="s">
        <v>39</v>
      </c>
      <c r="L5597">
        <v>6000</v>
      </c>
      <c r="M5597">
        <v>6000</v>
      </c>
      <c r="N5597">
        <v>0</v>
      </c>
      <c r="O5597" t="s">
        <v>4605</v>
      </c>
      <c r="P5597" t="s">
        <v>4606</v>
      </c>
      <c r="Q5597" t="s">
        <v>4611</v>
      </c>
      <c r="R5597" t="s">
        <v>2713</v>
      </c>
      <c r="S5597" t="s">
        <v>4242</v>
      </c>
      <c r="T5597">
        <v>36</v>
      </c>
    </row>
    <row r="5598" spans="1:20" x14ac:dyDescent="0.3">
      <c r="A5598" t="s">
        <v>4661</v>
      </c>
      <c r="B5598" t="str">
        <f>_xlfn.CONCAT(쿼리1[[#This Row],[주문번호]], "-", 쿼리1[[#This Row],[공정명]])</f>
        <v>20241015-1000169343-인쇄</v>
      </c>
      <c r="C5598">
        <v>2</v>
      </c>
      <c r="D5598" t="s">
        <v>328</v>
      </c>
      <c r="E5598" s="1">
        <v>45580</v>
      </c>
      <c r="F5598" s="1">
        <v>45586</v>
      </c>
      <c r="G5598" s="1">
        <v>45586</v>
      </c>
      <c r="H5598" s="1">
        <v>45656</v>
      </c>
      <c r="I5598" s="1">
        <v>45619</v>
      </c>
      <c r="J5598" t="s">
        <v>31</v>
      </c>
      <c r="K5598" t="s">
        <v>39</v>
      </c>
      <c r="L5598">
        <v>6000</v>
      </c>
      <c r="M5598">
        <v>0</v>
      </c>
      <c r="N5598">
        <v>0</v>
      </c>
      <c r="O5598" t="s">
        <v>4605</v>
      </c>
      <c r="P5598" t="s">
        <v>4606</v>
      </c>
      <c r="Q5598" t="s">
        <v>4662</v>
      </c>
      <c r="R5598" t="s">
        <v>2713</v>
      </c>
      <c r="S5598" t="s">
        <v>4242</v>
      </c>
      <c r="T5598">
        <v>36</v>
      </c>
    </row>
    <row r="5599" spans="1:20" x14ac:dyDescent="0.3">
      <c r="A5599" t="s">
        <v>4661</v>
      </c>
      <c r="B5599" t="str">
        <f>_xlfn.CONCAT(쿼리1[[#This Row],[주문번호]], "-", 쿼리1[[#This Row],[공정명]])</f>
        <v>20241015-1000169343-인쇄</v>
      </c>
      <c r="C5599">
        <v>2</v>
      </c>
      <c r="D5599" t="s">
        <v>328</v>
      </c>
      <c r="E5599" s="1">
        <v>45580</v>
      </c>
      <c r="F5599" s="1">
        <v>45586</v>
      </c>
      <c r="G5599" s="1">
        <v>45619</v>
      </c>
      <c r="H5599" s="1">
        <v>45656</v>
      </c>
      <c r="I5599" s="1">
        <v>45619</v>
      </c>
      <c r="J5599" t="s">
        <v>31</v>
      </c>
      <c r="K5599" t="s">
        <v>32</v>
      </c>
      <c r="L5599">
        <v>6000</v>
      </c>
      <c r="M5599">
        <v>6000</v>
      </c>
      <c r="N5599">
        <v>33</v>
      </c>
      <c r="O5599" t="s">
        <v>4605</v>
      </c>
      <c r="P5599" t="s">
        <v>4606</v>
      </c>
      <c r="Q5599" t="s">
        <v>4662</v>
      </c>
      <c r="R5599" t="s">
        <v>2713</v>
      </c>
      <c r="S5599" t="s">
        <v>4242</v>
      </c>
      <c r="T5599">
        <v>36</v>
      </c>
    </row>
    <row r="5600" spans="1:20" x14ac:dyDescent="0.3">
      <c r="A5600" t="s">
        <v>3308</v>
      </c>
      <c r="B5600" t="str">
        <f>_xlfn.CONCAT(쿼리1[[#This Row],[주문번호]], "-", 쿼리1[[#This Row],[공정명]])</f>
        <v>20241002-1000167365-인쇄</v>
      </c>
      <c r="C5600">
        <v>2</v>
      </c>
      <c r="D5600" t="s">
        <v>328</v>
      </c>
      <c r="E5600" s="1">
        <v>45567</v>
      </c>
      <c r="F5600" s="1">
        <v>45573</v>
      </c>
      <c r="G5600" s="1">
        <v>45586</v>
      </c>
      <c r="H5600" s="1">
        <v>45656</v>
      </c>
      <c r="I5600" s="1">
        <v>45586</v>
      </c>
      <c r="J5600" t="s">
        <v>31</v>
      </c>
      <c r="K5600" t="s">
        <v>32</v>
      </c>
      <c r="L5600">
        <v>6000</v>
      </c>
      <c r="M5600">
        <v>6000</v>
      </c>
      <c r="N5600">
        <v>13</v>
      </c>
      <c r="O5600" t="s">
        <v>2710</v>
      </c>
      <c r="P5600" t="s">
        <v>3309</v>
      </c>
      <c r="Q5600" t="s">
        <v>3310</v>
      </c>
      <c r="R5600" t="s">
        <v>2713</v>
      </c>
      <c r="S5600" t="s">
        <v>4242</v>
      </c>
      <c r="T5600">
        <v>21428</v>
      </c>
    </row>
    <row r="5601" spans="1:20" x14ac:dyDescent="0.3">
      <c r="A5601" t="s">
        <v>1402</v>
      </c>
      <c r="B5601" t="str">
        <f>_xlfn.CONCAT(쿼리1[[#This Row],[주문번호]], "-", 쿼리1[[#This Row],[공정명]])</f>
        <v>20240923-1000169148-인쇄</v>
      </c>
      <c r="C5601">
        <v>2</v>
      </c>
      <c r="D5601" t="s">
        <v>328</v>
      </c>
      <c r="E5601" s="1">
        <v>45558</v>
      </c>
      <c r="F5601" s="1">
        <v>45562</v>
      </c>
      <c r="G5601" s="1">
        <v>45586</v>
      </c>
      <c r="H5601" s="1">
        <v>45656</v>
      </c>
      <c r="I5601" s="1">
        <v>45586</v>
      </c>
      <c r="J5601" t="s">
        <v>31</v>
      </c>
      <c r="K5601" t="s">
        <v>32</v>
      </c>
      <c r="L5601">
        <v>12000</v>
      </c>
      <c r="M5601">
        <v>6000</v>
      </c>
      <c r="N5601">
        <v>24</v>
      </c>
      <c r="O5601" t="s">
        <v>1403</v>
      </c>
      <c r="P5601" t="s">
        <v>1404</v>
      </c>
      <c r="Q5601" t="s">
        <v>1405</v>
      </c>
      <c r="R5601" t="s">
        <v>26</v>
      </c>
      <c r="S5601" t="s">
        <v>4242</v>
      </c>
      <c r="T5601">
        <v>24</v>
      </c>
    </row>
    <row r="5602" spans="1:20" x14ac:dyDescent="0.3">
      <c r="A5602" t="s">
        <v>1402</v>
      </c>
      <c r="B5602" t="str">
        <f>_xlfn.CONCAT(쿼리1[[#This Row],[주문번호]], "-", 쿼리1[[#This Row],[공정명]])</f>
        <v>20240923-1000169148-인쇄</v>
      </c>
      <c r="C5602">
        <v>2</v>
      </c>
      <c r="D5602" t="s">
        <v>328</v>
      </c>
      <c r="E5602" s="1">
        <v>45558</v>
      </c>
      <c r="F5602" s="1">
        <v>45562</v>
      </c>
      <c r="G5602" s="1">
        <v>45586</v>
      </c>
      <c r="H5602" s="1">
        <v>45656</v>
      </c>
      <c r="I5602" s="1">
        <v>45586</v>
      </c>
      <c r="J5602" t="s">
        <v>31</v>
      </c>
      <c r="K5602" t="s">
        <v>32</v>
      </c>
      <c r="L5602">
        <v>12000</v>
      </c>
      <c r="M5602">
        <v>12000</v>
      </c>
      <c r="N5602">
        <v>24</v>
      </c>
      <c r="O5602" t="s">
        <v>1403</v>
      </c>
      <c r="P5602" t="s">
        <v>1404</v>
      </c>
      <c r="Q5602" t="s">
        <v>1405</v>
      </c>
      <c r="R5602" t="s">
        <v>26</v>
      </c>
      <c r="S5602" t="s">
        <v>4242</v>
      </c>
      <c r="T5602">
        <v>24</v>
      </c>
    </row>
    <row r="5603" spans="1:20" x14ac:dyDescent="0.3">
      <c r="A5603" t="s">
        <v>4892</v>
      </c>
      <c r="B5603" t="str">
        <f>_xlfn.CONCAT(쿼리1[[#This Row],[주문번호]], "-", 쿼리1[[#This Row],[공정명]])</f>
        <v>20241107-1000165926-인쇄</v>
      </c>
      <c r="C5603">
        <v>2</v>
      </c>
      <c r="D5603" t="s">
        <v>328</v>
      </c>
      <c r="E5603" s="1">
        <v>45603</v>
      </c>
      <c r="F5603" s="1">
        <v>45609</v>
      </c>
      <c r="G5603" s="1">
        <v>45608</v>
      </c>
      <c r="H5603" s="1">
        <v>45656</v>
      </c>
      <c r="I5603" s="1">
        <v>45621</v>
      </c>
      <c r="J5603" t="s">
        <v>31</v>
      </c>
      <c r="K5603" t="s">
        <v>39</v>
      </c>
      <c r="L5603">
        <v>30000</v>
      </c>
      <c r="M5603">
        <v>30000</v>
      </c>
      <c r="N5603">
        <v>-1</v>
      </c>
      <c r="O5603" t="s">
        <v>1403</v>
      </c>
      <c r="P5603" t="s">
        <v>1404</v>
      </c>
      <c r="Q5603" t="s">
        <v>4244</v>
      </c>
      <c r="R5603" t="s">
        <v>26</v>
      </c>
      <c r="S5603" t="s">
        <v>4242</v>
      </c>
      <c r="T5603">
        <v>60</v>
      </c>
    </row>
    <row r="5604" spans="1:20" x14ac:dyDescent="0.3">
      <c r="A5604" t="s">
        <v>4872</v>
      </c>
      <c r="B5604" t="str">
        <f>_xlfn.CONCAT(쿼리1[[#This Row],[주문번호]], "-", 쿼리1[[#This Row],[공정명]])</f>
        <v>20241002-1000169215-인쇄</v>
      </c>
      <c r="C5604">
        <v>2</v>
      </c>
      <c r="D5604" t="s">
        <v>328</v>
      </c>
      <c r="E5604" s="1">
        <v>45567</v>
      </c>
      <c r="F5604" s="1">
        <v>45573</v>
      </c>
      <c r="G5604" s="1">
        <v>45586</v>
      </c>
      <c r="H5604" s="1">
        <v>45656</v>
      </c>
      <c r="I5604" s="1">
        <v>45586</v>
      </c>
      <c r="J5604" t="s">
        <v>31</v>
      </c>
      <c r="K5604" t="s">
        <v>32</v>
      </c>
      <c r="L5604">
        <v>4000</v>
      </c>
      <c r="M5604">
        <v>4000</v>
      </c>
      <c r="N5604">
        <v>13</v>
      </c>
      <c r="O5604" t="s">
        <v>3853</v>
      </c>
      <c r="P5604" t="s">
        <v>4802</v>
      </c>
      <c r="Q5604" t="s">
        <v>4873</v>
      </c>
      <c r="R5604" t="s">
        <v>26</v>
      </c>
      <c r="S5604" t="s">
        <v>4242</v>
      </c>
      <c r="T5604">
        <v>16</v>
      </c>
    </row>
    <row r="5605" spans="1:20" x14ac:dyDescent="0.3">
      <c r="A5605" t="s">
        <v>3779</v>
      </c>
      <c r="B5605" t="str">
        <f>_xlfn.CONCAT(쿼리1[[#This Row],[주문번호]], "-", 쿼리1[[#This Row],[공정명]])</f>
        <v>20241210-1000165959-인쇄</v>
      </c>
      <c r="C5605">
        <v>2</v>
      </c>
      <c r="D5605" t="s">
        <v>328</v>
      </c>
      <c r="E5605" s="1">
        <v>45636</v>
      </c>
      <c r="F5605" s="1">
        <v>45642</v>
      </c>
      <c r="G5605" s="1">
        <v>45652</v>
      </c>
      <c r="H5605" s="1">
        <v>45656</v>
      </c>
      <c r="I5605" s="1">
        <v>45652</v>
      </c>
      <c r="J5605" t="s">
        <v>31</v>
      </c>
      <c r="K5605" t="s">
        <v>32</v>
      </c>
      <c r="L5605">
        <v>6000</v>
      </c>
      <c r="M5605">
        <v>6000</v>
      </c>
      <c r="N5605">
        <v>10</v>
      </c>
      <c r="O5605" t="s">
        <v>599</v>
      </c>
      <c r="P5605" t="s">
        <v>3780</v>
      </c>
      <c r="Q5605" t="s">
        <v>3781</v>
      </c>
      <c r="R5605" t="s">
        <v>2413</v>
      </c>
      <c r="S5605" t="s">
        <v>4242</v>
      </c>
      <c r="T5605">
        <v>26086</v>
      </c>
    </row>
    <row r="5606" spans="1:20" x14ac:dyDescent="0.3">
      <c r="A5606" t="s">
        <v>4655</v>
      </c>
      <c r="B5606" t="str">
        <f>_xlfn.CONCAT(쿼리1[[#This Row],[주문번호]], "-", 쿼리1[[#This Row],[공정명]])</f>
        <v>20241002-1000165926-인쇄</v>
      </c>
      <c r="C5606">
        <v>2</v>
      </c>
      <c r="D5606" t="s">
        <v>328</v>
      </c>
      <c r="E5606" s="1">
        <v>45567</v>
      </c>
      <c r="F5606" s="1">
        <v>45573</v>
      </c>
      <c r="G5606" s="1">
        <v>45586</v>
      </c>
      <c r="H5606" s="1">
        <v>45656</v>
      </c>
      <c r="I5606" s="1">
        <v>45586</v>
      </c>
      <c r="J5606" t="s">
        <v>31</v>
      </c>
      <c r="K5606" t="s">
        <v>32</v>
      </c>
      <c r="L5606">
        <v>18000</v>
      </c>
      <c r="M5606">
        <v>18000</v>
      </c>
      <c r="N5606">
        <v>13</v>
      </c>
      <c r="O5606" t="s">
        <v>1403</v>
      </c>
      <c r="P5606" t="s">
        <v>1404</v>
      </c>
      <c r="Q5606" t="s">
        <v>4244</v>
      </c>
      <c r="R5606" t="s">
        <v>26</v>
      </c>
      <c r="S5606" t="s">
        <v>4242</v>
      </c>
      <c r="T5606">
        <v>36</v>
      </c>
    </row>
    <row r="5607" spans="1:20" x14ac:dyDescent="0.3">
      <c r="A5607" t="s">
        <v>914</v>
      </c>
      <c r="B5607" t="str">
        <f>_xlfn.CONCAT(쿼리1[[#This Row],[주문번호]], "-", 쿼리1[[#This Row],[공정명]])</f>
        <v>20241216-1000156851-인쇄</v>
      </c>
      <c r="C5607">
        <v>2</v>
      </c>
      <c r="D5607" t="s">
        <v>328</v>
      </c>
      <c r="E5607" s="1">
        <v>45642</v>
      </c>
      <c r="F5607" s="1">
        <v>45646</v>
      </c>
      <c r="G5607" s="1"/>
      <c r="H5607" s="1">
        <v>45656</v>
      </c>
      <c r="I5607" s="1"/>
      <c r="J5607" t="s">
        <v>21</v>
      </c>
      <c r="K5607" t="s">
        <v>22</v>
      </c>
      <c r="L5607">
        <v>12000</v>
      </c>
      <c r="O5607" t="s">
        <v>915</v>
      </c>
      <c r="P5607" t="s">
        <v>916</v>
      </c>
      <c r="Q5607" t="s">
        <v>917</v>
      </c>
      <c r="R5607" t="s">
        <v>26</v>
      </c>
      <c r="S5607" t="s">
        <v>4242</v>
      </c>
      <c r="T5607">
        <v>123076</v>
      </c>
    </row>
    <row r="5608" spans="1:20" x14ac:dyDescent="0.3">
      <c r="A5608" t="s">
        <v>918</v>
      </c>
      <c r="B5608" t="str">
        <f>_xlfn.CONCAT(쿼리1[[#This Row],[주문번호]], "-", 쿼리1[[#This Row],[공정명]])</f>
        <v>20241011-1000156851-인쇄</v>
      </c>
      <c r="C5608">
        <v>2</v>
      </c>
      <c r="D5608" t="s">
        <v>328</v>
      </c>
      <c r="E5608" s="1">
        <v>45576</v>
      </c>
      <c r="F5608" s="1">
        <v>45582</v>
      </c>
      <c r="G5608" s="1">
        <v>45586</v>
      </c>
      <c r="H5608" s="1">
        <v>45656</v>
      </c>
      <c r="I5608" s="1">
        <v>45595</v>
      </c>
      <c r="J5608" t="s">
        <v>31</v>
      </c>
      <c r="K5608" t="s">
        <v>32</v>
      </c>
      <c r="L5608">
        <v>18000</v>
      </c>
      <c r="M5608">
        <v>18000</v>
      </c>
      <c r="N5608">
        <v>4</v>
      </c>
      <c r="O5608" t="s">
        <v>915</v>
      </c>
      <c r="P5608" t="s">
        <v>916</v>
      </c>
      <c r="Q5608" t="s">
        <v>917</v>
      </c>
      <c r="R5608" t="s">
        <v>26</v>
      </c>
      <c r="S5608" t="s">
        <v>4242</v>
      </c>
      <c r="T5608">
        <v>184615</v>
      </c>
    </row>
    <row r="5609" spans="1:20" x14ac:dyDescent="0.3">
      <c r="A5609" t="s">
        <v>4794</v>
      </c>
      <c r="B5609" t="str">
        <f>_xlfn.CONCAT(쿼리1[[#This Row],[주문번호]], "-", 쿼리1[[#This Row],[공정명]])</f>
        <v>20240904-1000165926-인쇄</v>
      </c>
      <c r="C5609">
        <v>2</v>
      </c>
      <c r="D5609" t="s">
        <v>328</v>
      </c>
      <c r="E5609" s="1">
        <v>45539</v>
      </c>
      <c r="F5609" s="1">
        <v>45544</v>
      </c>
      <c r="G5609" s="1">
        <v>45544</v>
      </c>
      <c r="H5609" s="1">
        <v>45656</v>
      </c>
      <c r="I5609" s="1">
        <v>45544</v>
      </c>
      <c r="J5609" t="s">
        <v>31</v>
      </c>
      <c r="K5609" t="s">
        <v>39</v>
      </c>
      <c r="L5609">
        <v>18000</v>
      </c>
      <c r="M5609">
        <v>18000</v>
      </c>
      <c r="N5609">
        <v>0</v>
      </c>
      <c r="O5609" t="s">
        <v>1403</v>
      </c>
      <c r="P5609" t="s">
        <v>1404</v>
      </c>
      <c r="Q5609" t="s">
        <v>4244</v>
      </c>
      <c r="R5609" t="s">
        <v>26</v>
      </c>
      <c r="S5609" t="s">
        <v>4242</v>
      </c>
      <c r="T5609">
        <v>36</v>
      </c>
    </row>
    <row r="5610" spans="1:20" x14ac:dyDescent="0.3">
      <c r="A5610" t="s">
        <v>4824</v>
      </c>
      <c r="B5610" t="str">
        <f>_xlfn.CONCAT(쿼리1[[#This Row],[주문번호]], "-", 쿼리1[[#This Row],[공정명]])</f>
        <v>20241015-1000165934-인쇄</v>
      </c>
      <c r="C5610">
        <v>2</v>
      </c>
      <c r="D5610" t="s">
        <v>328</v>
      </c>
      <c r="E5610" s="1">
        <v>45580</v>
      </c>
      <c r="F5610" s="1">
        <v>45586</v>
      </c>
      <c r="G5610" s="1">
        <v>45588</v>
      </c>
      <c r="H5610" s="1">
        <v>45656</v>
      </c>
      <c r="I5610" s="1">
        <v>45590</v>
      </c>
      <c r="J5610" t="s">
        <v>31</v>
      </c>
      <c r="K5610" t="s">
        <v>32</v>
      </c>
      <c r="L5610">
        <v>6000</v>
      </c>
      <c r="M5610">
        <v>6000</v>
      </c>
      <c r="N5610">
        <v>2</v>
      </c>
      <c r="O5610" t="s">
        <v>1403</v>
      </c>
      <c r="P5610" t="s">
        <v>4825</v>
      </c>
      <c r="Q5610" t="s">
        <v>4826</v>
      </c>
      <c r="R5610" t="s">
        <v>26</v>
      </c>
      <c r="S5610" t="s">
        <v>4242</v>
      </c>
      <c r="T5610">
        <v>12</v>
      </c>
    </row>
    <row r="5611" spans="1:20" x14ac:dyDescent="0.3">
      <c r="A5611" t="s">
        <v>2367</v>
      </c>
      <c r="B5611" t="str">
        <f>_xlfn.CONCAT(쿼리1[[#This Row],[주문번호]], "-", 쿼리1[[#This Row],[공정명]])</f>
        <v>20240924-1000136714-인쇄</v>
      </c>
      <c r="C5611">
        <v>2</v>
      </c>
      <c r="D5611" t="s">
        <v>328</v>
      </c>
      <c r="E5611" s="1">
        <v>45559</v>
      </c>
      <c r="F5611" s="1">
        <v>45565</v>
      </c>
      <c r="G5611" s="1">
        <v>45573</v>
      </c>
      <c r="H5611" s="1">
        <v>45656</v>
      </c>
      <c r="I5611" s="1">
        <v>45573</v>
      </c>
      <c r="J5611" t="s">
        <v>31</v>
      </c>
      <c r="K5611" t="s">
        <v>32</v>
      </c>
      <c r="L5611">
        <v>6000</v>
      </c>
      <c r="M5611">
        <v>6000</v>
      </c>
      <c r="N5611">
        <v>8</v>
      </c>
      <c r="O5611" t="s">
        <v>2191</v>
      </c>
      <c r="P5611" t="s">
        <v>2368</v>
      </c>
      <c r="Q5611" t="s">
        <v>2369</v>
      </c>
      <c r="R5611" t="s">
        <v>2370</v>
      </c>
      <c r="S5611" t="s">
        <v>4242</v>
      </c>
      <c r="T5611">
        <v>24000</v>
      </c>
    </row>
    <row r="5612" spans="1:20" x14ac:dyDescent="0.3">
      <c r="A5612" t="s">
        <v>1646</v>
      </c>
      <c r="B5612" t="str">
        <f>_xlfn.CONCAT(쿼리1[[#This Row],[주문번호]], "-", 쿼리1[[#This Row],[공정명]])</f>
        <v>20241029-1000165504-인쇄</v>
      </c>
      <c r="C5612">
        <v>2</v>
      </c>
      <c r="D5612" t="s">
        <v>328</v>
      </c>
      <c r="E5612" s="1">
        <v>45594</v>
      </c>
      <c r="F5612" s="1">
        <v>45600</v>
      </c>
      <c r="G5612" s="1">
        <v>45598</v>
      </c>
      <c r="H5612" s="1">
        <v>45656</v>
      </c>
      <c r="I5612" s="1">
        <v>45601</v>
      </c>
      <c r="J5612" t="s">
        <v>31</v>
      </c>
      <c r="K5612" t="s">
        <v>39</v>
      </c>
      <c r="L5612">
        <v>6000</v>
      </c>
      <c r="M5612">
        <v>6000</v>
      </c>
      <c r="N5612">
        <v>-2</v>
      </c>
      <c r="O5612" t="s">
        <v>1407</v>
      </c>
      <c r="P5612" t="s">
        <v>1647</v>
      </c>
      <c r="Q5612" t="s">
        <v>1648</v>
      </c>
      <c r="R5612" t="s">
        <v>758</v>
      </c>
      <c r="S5612" t="s">
        <v>4242</v>
      </c>
      <c r="T5612">
        <v>12</v>
      </c>
    </row>
    <row r="5613" spans="1:20" x14ac:dyDescent="0.3">
      <c r="A5613" t="s">
        <v>2771</v>
      </c>
      <c r="B5613" t="str">
        <f>_xlfn.CONCAT(쿼리1[[#This Row],[주문번호]], "-", 쿼리1[[#This Row],[공정명]])</f>
        <v>20240923-1000136494-인쇄</v>
      </c>
      <c r="C5613">
        <v>2</v>
      </c>
      <c r="D5613" t="s">
        <v>328</v>
      </c>
      <c r="E5613" s="1">
        <v>45558</v>
      </c>
      <c r="F5613" s="1">
        <v>45562</v>
      </c>
      <c r="G5613" s="1">
        <v>45586</v>
      </c>
      <c r="H5613" s="1">
        <v>45656</v>
      </c>
      <c r="I5613" s="1">
        <v>45586</v>
      </c>
      <c r="J5613" t="s">
        <v>31</v>
      </c>
      <c r="K5613" t="s">
        <v>32</v>
      </c>
      <c r="L5613">
        <v>6000</v>
      </c>
      <c r="M5613">
        <v>6000</v>
      </c>
      <c r="N5613">
        <v>24</v>
      </c>
      <c r="O5613" t="s">
        <v>201</v>
      </c>
      <c r="P5613" t="s">
        <v>2772</v>
      </c>
      <c r="Q5613" t="s">
        <v>2773</v>
      </c>
      <c r="R5613" t="s">
        <v>2774</v>
      </c>
      <c r="S5613" t="s">
        <v>4242</v>
      </c>
      <c r="T5613">
        <v>28571</v>
      </c>
    </row>
    <row r="5614" spans="1:20" x14ac:dyDescent="0.3">
      <c r="A5614" t="s">
        <v>2775</v>
      </c>
      <c r="B5614" t="str">
        <f>_xlfn.CONCAT(쿼리1[[#This Row],[주문번호]], "-", 쿼리1[[#This Row],[공정명]])</f>
        <v>20240923-1000136504-인쇄</v>
      </c>
      <c r="C5614">
        <v>2</v>
      </c>
      <c r="D5614" t="s">
        <v>328</v>
      </c>
      <c r="E5614" s="1">
        <v>45558</v>
      </c>
      <c r="F5614" s="1">
        <v>45562</v>
      </c>
      <c r="G5614" s="1">
        <v>45586</v>
      </c>
      <c r="H5614" s="1">
        <v>45656</v>
      </c>
      <c r="I5614" s="1">
        <v>45586</v>
      </c>
      <c r="J5614" t="s">
        <v>31</v>
      </c>
      <c r="K5614" t="s">
        <v>32</v>
      </c>
      <c r="L5614">
        <v>6000</v>
      </c>
      <c r="M5614">
        <v>6000</v>
      </c>
      <c r="N5614">
        <v>24</v>
      </c>
      <c r="O5614" t="s">
        <v>201</v>
      </c>
      <c r="P5614" t="s">
        <v>2776</v>
      </c>
      <c r="Q5614" t="s">
        <v>2777</v>
      </c>
      <c r="R5614" t="s">
        <v>2774</v>
      </c>
      <c r="S5614" t="s">
        <v>4242</v>
      </c>
      <c r="T5614">
        <v>25000</v>
      </c>
    </row>
    <row r="5615" spans="1:20" x14ac:dyDescent="0.3">
      <c r="A5615" t="s">
        <v>3175</v>
      </c>
      <c r="B5615" t="str">
        <f>_xlfn.CONCAT(쿼리1[[#This Row],[주문번호]], "-", 쿼리1[[#This Row],[공정명]])</f>
        <v>20241212-1000164143-인쇄</v>
      </c>
      <c r="C5615">
        <v>2</v>
      </c>
      <c r="D5615" t="s">
        <v>328</v>
      </c>
      <c r="E5615" s="1">
        <v>45638</v>
      </c>
      <c r="F5615" s="1">
        <v>45642</v>
      </c>
      <c r="G5615" s="1">
        <v>45644</v>
      </c>
      <c r="H5615" s="1">
        <v>45656</v>
      </c>
      <c r="I5615" s="1">
        <v>45652</v>
      </c>
      <c r="J5615" t="s">
        <v>31</v>
      </c>
      <c r="K5615" t="s">
        <v>32</v>
      </c>
      <c r="L5615">
        <v>6000</v>
      </c>
      <c r="M5615">
        <v>6000</v>
      </c>
      <c r="N5615">
        <v>2</v>
      </c>
      <c r="O5615" t="s">
        <v>2410</v>
      </c>
      <c r="P5615" t="s">
        <v>3176</v>
      </c>
      <c r="Q5615" t="s">
        <v>3177</v>
      </c>
      <c r="R5615" t="s">
        <v>2784</v>
      </c>
      <c r="S5615" t="s">
        <v>4242</v>
      </c>
      <c r="T5615">
        <v>30000</v>
      </c>
    </row>
    <row r="5616" spans="1:20" x14ac:dyDescent="0.3">
      <c r="A5616" t="s">
        <v>3183</v>
      </c>
      <c r="B5616" t="str">
        <f>_xlfn.CONCAT(쿼리1[[#This Row],[주문번호]], "-", 쿼리1[[#This Row],[공정명]])</f>
        <v>20240910-1000167753-인쇄</v>
      </c>
      <c r="C5616">
        <v>2</v>
      </c>
      <c r="D5616" t="s">
        <v>328</v>
      </c>
      <c r="E5616" s="1">
        <v>45545</v>
      </c>
      <c r="F5616" s="1">
        <v>45551</v>
      </c>
      <c r="G5616" s="1">
        <v>45555</v>
      </c>
      <c r="H5616" s="1">
        <v>45656</v>
      </c>
      <c r="I5616" s="1">
        <v>45575</v>
      </c>
      <c r="J5616" t="s">
        <v>31</v>
      </c>
      <c r="K5616" t="s">
        <v>32</v>
      </c>
      <c r="L5616">
        <v>6000</v>
      </c>
      <c r="M5616">
        <v>6000</v>
      </c>
      <c r="N5616">
        <v>4</v>
      </c>
      <c r="O5616" t="s">
        <v>2710</v>
      </c>
      <c r="P5616" t="s">
        <v>3184</v>
      </c>
      <c r="Q5616" t="s">
        <v>3185</v>
      </c>
      <c r="R5616" t="s">
        <v>2713</v>
      </c>
      <c r="S5616" t="s">
        <v>4242</v>
      </c>
      <c r="T5616">
        <v>20000</v>
      </c>
    </row>
    <row r="5617" spans="1:20" x14ac:dyDescent="0.3">
      <c r="A5617" t="s">
        <v>2781</v>
      </c>
      <c r="B5617" t="str">
        <f>_xlfn.CONCAT(쿼리1[[#This Row],[주문번호]], "-", 쿼리1[[#This Row],[공정명]])</f>
        <v>20241216-1000165181-인쇄</v>
      </c>
      <c r="C5617">
        <v>2</v>
      </c>
      <c r="D5617" t="s">
        <v>328</v>
      </c>
      <c r="E5617" s="1">
        <v>45642</v>
      </c>
      <c r="F5617" s="1">
        <v>45646</v>
      </c>
      <c r="G5617" s="1">
        <v>45651</v>
      </c>
      <c r="H5617" s="1">
        <v>45656</v>
      </c>
      <c r="I5617" s="1">
        <v>45651</v>
      </c>
      <c r="J5617" t="s">
        <v>31</v>
      </c>
      <c r="K5617" t="s">
        <v>32</v>
      </c>
      <c r="L5617">
        <v>6000</v>
      </c>
      <c r="M5617">
        <v>6000</v>
      </c>
      <c r="N5617">
        <v>5</v>
      </c>
      <c r="O5617" t="s">
        <v>1461</v>
      </c>
      <c r="P5617" t="s">
        <v>2782</v>
      </c>
      <c r="Q5617" t="s">
        <v>2783</v>
      </c>
      <c r="R5617" t="s">
        <v>2784</v>
      </c>
      <c r="S5617" t="s">
        <v>4242</v>
      </c>
      <c r="T5617">
        <v>24000</v>
      </c>
    </row>
    <row r="5618" spans="1:20" x14ac:dyDescent="0.3">
      <c r="A5618" t="s">
        <v>3188</v>
      </c>
      <c r="B5618" t="str">
        <f>_xlfn.CONCAT(쿼리1[[#This Row],[주문번호]], "-", 쿼리1[[#This Row],[공정명]])</f>
        <v>20241010-1118P0012-인쇄</v>
      </c>
      <c r="C5618">
        <v>2</v>
      </c>
      <c r="D5618" t="s">
        <v>328</v>
      </c>
      <c r="E5618" s="1">
        <v>45575</v>
      </c>
      <c r="F5618" s="1">
        <v>45581</v>
      </c>
      <c r="G5618" s="1">
        <v>45596</v>
      </c>
      <c r="H5618" s="1">
        <v>45656</v>
      </c>
      <c r="I5618" s="1">
        <v>45621</v>
      </c>
      <c r="J5618" t="s">
        <v>31</v>
      </c>
      <c r="K5618" t="s">
        <v>32</v>
      </c>
      <c r="L5618">
        <v>6000</v>
      </c>
      <c r="M5618">
        <v>6000</v>
      </c>
      <c r="N5618">
        <v>15</v>
      </c>
      <c r="O5618" t="s">
        <v>3189</v>
      </c>
      <c r="P5618" t="s">
        <v>3190</v>
      </c>
      <c r="Q5618" t="s">
        <v>3191</v>
      </c>
      <c r="R5618" t="s">
        <v>2784</v>
      </c>
      <c r="S5618" t="s">
        <v>4242</v>
      </c>
      <c r="T5618">
        <v>26086</v>
      </c>
    </row>
    <row r="5619" spans="1:20" x14ac:dyDescent="0.3">
      <c r="A5619" t="s">
        <v>3180</v>
      </c>
      <c r="B5619" t="str">
        <f>_xlfn.CONCAT(쿼리1[[#This Row],[주문번호]], "-", 쿼리1[[#This Row],[공정명]])</f>
        <v>20241212-1000165249-인쇄</v>
      </c>
      <c r="C5619">
        <v>2</v>
      </c>
      <c r="D5619" t="s">
        <v>328</v>
      </c>
      <c r="E5619" s="1">
        <v>45638</v>
      </c>
      <c r="F5619" s="1">
        <v>45644</v>
      </c>
      <c r="G5619" s="1">
        <v>45644</v>
      </c>
      <c r="H5619" s="1">
        <v>45656</v>
      </c>
      <c r="I5619" s="1">
        <v>45649</v>
      </c>
      <c r="J5619" t="s">
        <v>31</v>
      </c>
      <c r="K5619" t="s">
        <v>39</v>
      </c>
      <c r="L5619">
        <v>6000</v>
      </c>
      <c r="M5619">
        <v>6000</v>
      </c>
      <c r="N5619">
        <v>0</v>
      </c>
      <c r="O5619" t="s">
        <v>106</v>
      </c>
      <c r="P5619" t="s">
        <v>3181</v>
      </c>
      <c r="Q5619" t="s">
        <v>3182</v>
      </c>
      <c r="R5619" t="s">
        <v>2784</v>
      </c>
      <c r="S5619" t="s">
        <v>4242</v>
      </c>
      <c r="T5619">
        <v>22222</v>
      </c>
    </row>
    <row r="5620" spans="1:20" x14ac:dyDescent="0.3">
      <c r="A5620" t="s">
        <v>3178</v>
      </c>
      <c r="B5620" t="str">
        <f>_xlfn.CONCAT(쿼리1[[#This Row],[주문번호]], "-", 쿼리1[[#This Row],[공정명]])</f>
        <v>20241024-1000164496-인쇄</v>
      </c>
      <c r="C5620">
        <v>2</v>
      </c>
      <c r="D5620" t="s">
        <v>328</v>
      </c>
      <c r="E5620" s="1">
        <v>45589</v>
      </c>
      <c r="F5620" s="1">
        <v>45593</v>
      </c>
      <c r="G5620" s="1">
        <v>45598</v>
      </c>
      <c r="H5620" s="1">
        <v>45656</v>
      </c>
      <c r="I5620" s="1">
        <v>45621</v>
      </c>
      <c r="J5620" t="s">
        <v>31</v>
      </c>
      <c r="K5620" t="s">
        <v>32</v>
      </c>
      <c r="L5620">
        <v>6000</v>
      </c>
      <c r="M5620">
        <v>6000</v>
      </c>
      <c r="N5620">
        <v>5</v>
      </c>
      <c r="O5620" t="s">
        <v>2410</v>
      </c>
      <c r="P5620" t="s">
        <v>3176</v>
      </c>
      <c r="Q5620" t="s">
        <v>3179</v>
      </c>
      <c r="R5620" t="s">
        <v>2784</v>
      </c>
      <c r="S5620" t="s">
        <v>4242</v>
      </c>
      <c r="T5620">
        <v>30000</v>
      </c>
    </row>
    <row r="5621" spans="1:20" x14ac:dyDescent="0.3">
      <c r="A5621" t="s">
        <v>4987</v>
      </c>
      <c r="B5621" t="str">
        <f>_xlfn.CONCAT(쿼리1[[#This Row],[주문번호]], "-", 쿼리1[[#This Row],[공정명]])</f>
        <v>20240911-1000165934-인쇄</v>
      </c>
      <c r="C5621">
        <v>2</v>
      </c>
      <c r="D5621" t="s">
        <v>328</v>
      </c>
      <c r="E5621" s="1">
        <v>45546</v>
      </c>
      <c r="F5621" s="1">
        <v>45552</v>
      </c>
      <c r="G5621" s="1">
        <v>45548</v>
      </c>
      <c r="H5621" s="1">
        <v>45656</v>
      </c>
      <c r="I5621" s="1">
        <v>45556</v>
      </c>
      <c r="J5621" t="s">
        <v>31</v>
      </c>
      <c r="K5621" t="s">
        <v>39</v>
      </c>
      <c r="L5621">
        <v>6000</v>
      </c>
      <c r="M5621">
        <v>6000</v>
      </c>
      <c r="N5621">
        <v>-4</v>
      </c>
      <c r="O5621" t="s">
        <v>1403</v>
      </c>
      <c r="P5621" t="s">
        <v>4825</v>
      </c>
      <c r="Q5621" t="s">
        <v>4826</v>
      </c>
      <c r="R5621" t="s">
        <v>26</v>
      </c>
      <c r="S5621" t="s">
        <v>4242</v>
      </c>
      <c r="T5621">
        <v>12</v>
      </c>
    </row>
    <row r="5622" spans="1:20" x14ac:dyDescent="0.3">
      <c r="A5622" t="s">
        <v>5232</v>
      </c>
      <c r="B5622" t="str">
        <f>_xlfn.CONCAT(쿼리1[[#This Row],[주문번호]], "-", 쿼리1[[#This Row],[공정명]])</f>
        <v>20241121-1000148935-인쇄</v>
      </c>
      <c r="C5622">
        <v>2</v>
      </c>
      <c r="D5622" t="s">
        <v>328</v>
      </c>
      <c r="E5622" s="1">
        <v>45617</v>
      </c>
      <c r="F5622" s="1">
        <v>45623</v>
      </c>
      <c r="G5622" s="1">
        <v>45618</v>
      </c>
      <c r="H5622" s="1">
        <v>45656</v>
      </c>
      <c r="I5622" s="1">
        <v>45618</v>
      </c>
      <c r="J5622" t="s">
        <v>31</v>
      </c>
      <c r="K5622" t="s">
        <v>39</v>
      </c>
      <c r="L5622">
        <v>6000</v>
      </c>
      <c r="M5622">
        <v>6000</v>
      </c>
      <c r="N5622">
        <v>-5</v>
      </c>
      <c r="O5622" t="s">
        <v>2981</v>
      </c>
      <c r="P5622" t="s">
        <v>2982</v>
      </c>
      <c r="Q5622" t="s">
        <v>2983</v>
      </c>
      <c r="R5622" t="s">
        <v>64</v>
      </c>
      <c r="S5622" t="s">
        <v>4242</v>
      </c>
      <c r="T5622">
        <v>1</v>
      </c>
    </row>
    <row r="5623" spans="1:20" x14ac:dyDescent="0.3">
      <c r="A5623" t="s">
        <v>5233</v>
      </c>
      <c r="B5623" t="str">
        <f>_xlfn.CONCAT(쿼리1[[#This Row],[주문번호]], "-", 쿼리1[[#This Row],[공정명]])</f>
        <v>20240924-1000168180-합지</v>
      </c>
      <c r="C5623">
        <v>3</v>
      </c>
      <c r="D5623" t="s">
        <v>60</v>
      </c>
      <c r="E5623" s="1">
        <v>45559</v>
      </c>
      <c r="F5623" s="1">
        <v>45568</v>
      </c>
      <c r="G5623" s="1">
        <v>45565</v>
      </c>
      <c r="H5623" s="1">
        <v>45656</v>
      </c>
      <c r="I5623" s="1">
        <v>45565</v>
      </c>
      <c r="J5623" t="s">
        <v>31</v>
      </c>
      <c r="K5623" t="s">
        <v>39</v>
      </c>
      <c r="L5623">
        <v>8000</v>
      </c>
      <c r="M5623">
        <v>8000</v>
      </c>
      <c r="N5623">
        <v>-3</v>
      </c>
      <c r="O5623" t="s">
        <v>1533</v>
      </c>
      <c r="P5623" t="s">
        <v>4124</v>
      </c>
      <c r="Q5623" t="s">
        <v>4125</v>
      </c>
      <c r="R5623" t="s">
        <v>758</v>
      </c>
      <c r="S5623" t="s">
        <v>190</v>
      </c>
      <c r="T5623">
        <v>16</v>
      </c>
    </row>
    <row r="5624" spans="1:20" x14ac:dyDescent="0.3">
      <c r="A5624" t="s">
        <v>5233</v>
      </c>
      <c r="B5624" t="str">
        <f>_xlfn.CONCAT(쿼리1[[#This Row],[주문번호]], "-", 쿼리1[[#This Row],[공정명]])</f>
        <v>20240924-1000168180-분단</v>
      </c>
      <c r="C5624">
        <v>4</v>
      </c>
      <c r="D5624" t="s">
        <v>196</v>
      </c>
      <c r="E5624" s="1">
        <v>45559</v>
      </c>
      <c r="F5624" s="1">
        <v>45569</v>
      </c>
      <c r="G5624" s="1"/>
      <c r="H5624" s="1">
        <v>45656</v>
      </c>
      <c r="I5624" s="1">
        <v>45565</v>
      </c>
      <c r="J5624" t="s">
        <v>21</v>
      </c>
      <c r="K5624" t="s">
        <v>22</v>
      </c>
      <c r="L5624">
        <v>8000</v>
      </c>
      <c r="O5624" t="s">
        <v>1533</v>
      </c>
      <c r="P5624" t="s">
        <v>4124</v>
      </c>
      <c r="Q5624" t="s">
        <v>4125</v>
      </c>
      <c r="R5624" t="s">
        <v>758</v>
      </c>
      <c r="S5624" t="s">
        <v>190</v>
      </c>
      <c r="T5624">
        <v>16</v>
      </c>
    </row>
    <row r="5625" spans="1:20" x14ac:dyDescent="0.3">
      <c r="A5625" t="s">
        <v>4279</v>
      </c>
      <c r="B5625" t="str">
        <f>_xlfn.CONCAT(쿼리1[[#This Row],[주문번호]], "-", 쿼리1[[#This Row],[공정명]])</f>
        <v>20241029-1000163056-합지</v>
      </c>
      <c r="C5625">
        <v>3</v>
      </c>
      <c r="D5625" t="s">
        <v>60</v>
      </c>
      <c r="E5625" s="1">
        <v>45594</v>
      </c>
      <c r="F5625" s="1">
        <v>45603</v>
      </c>
      <c r="G5625" s="1">
        <v>45600</v>
      </c>
      <c r="H5625" s="1">
        <v>45656</v>
      </c>
      <c r="I5625" s="1">
        <v>45600</v>
      </c>
      <c r="J5625" t="s">
        <v>31</v>
      </c>
      <c r="K5625" t="s">
        <v>39</v>
      </c>
      <c r="L5625">
        <v>18000</v>
      </c>
      <c r="M5625">
        <v>18000</v>
      </c>
      <c r="N5625">
        <v>-3</v>
      </c>
      <c r="O5625" t="s">
        <v>1407</v>
      </c>
      <c r="P5625" t="s">
        <v>1642</v>
      </c>
      <c r="Q5625" t="s">
        <v>3484</v>
      </c>
      <c r="R5625" t="s">
        <v>758</v>
      </c>
      <c r="S5625" t="s">
        <v>190</v>
      </c>
      <c r="T5625">
        <v>36</v>
      </c>
    </row>
    <row r="5626" spans="1:20" x14ac:dyDescent="0.3">
      <c r="A5626" t="s">
        <v>4279</v>
      </c>
      <c r="B5626" t="str">
        <f>_xlfn.CONCAT(쿼리1[[#This Row],[주문번호]], "-", 쿼리1[[#This Row],[공정명]])</f>
        <v>20241029-1000163056-분단</v>
      </c>
      <c r="C5626">
        <v>4</v>
      </c>
      <c r="D5626" t="s">
        <v>196</v>
      </c>
      <c r="E5626" s="1">
        <v>45594</v>
      </c>
      <c r="F5626" s="1">
        <v>45604</v>
      </c>
      <c r="G5626" s="1">
        <v>45600</v>
      </c>
      <c r="H5626" s="1">
        <v>45656</v>
      </c>
      <c r="I5626" s="1">
        <v>45600</v>
      </c>
      <c r="J5626" t="s">
        <v>31</v>
      </c>
      <c r="K5626" t="s">
        <v>39</v>
      </c>
      <c r="L5626">
        <v>18000</v>
      </c>
      <c r="M5626">
        <v>18000</v>
      </c>
      <c r="N5626">
        <v>-4</v>
      </c>
      <c r="O5626" t="s">
        <v>1407</v>
      </c>
      <c r="P5626" t="s">
        <v>1642</v>
      </c>
      <c r="Q5626" t="s">
        <v>3484</v>
      </c>
      <c r="R5626" t="s">
        <v>758</v>
      </c>
      <c r="S5626" t="s">
        <v>190</v>
      </c>
      <c r="T5626">
        <v>36</v>
      </c>
    </row>
    <row r="5627" spans="1:20" x14ac:dyDescent="0.3">
      <c r="A5627" t="s">
        <v>4280</v>
      </c>
      <c r="B5627" t="str">
        <f>_xlfn.CONCAT(쿼리1[[#This Row],[주문번호]], "-", 쿼리1[[#This Row],[공정명]])</f>
        <v>20241107-1000151508-합지</v>
      </c>
      <c r="C5627">
        <v>3</v>
      </c>
      <c r="D5627" t="s">
        <v>60</v>
      </c>
      <c r="E5627" s="1">
        <v>45603</v>
      </c>
      <c r="F5627" s="1">
        <v>45614</v>
      </c>
      <c r="G5627" s="1">
        <v>45611</v>
      </c>
      <c r="H5627" s="1">
        <v>45656</v>
      </c>
      <c r="I5627" s="1">
        <v>45611</v>
      </c>
      <c r="J5627" t="s">
        <v>31</v>
      </c>
      <c r="K5627" t="s">
        <v>39</v>
      </c>
      <c r="L5627">
        <v>18000</v>
      </c>
      <c r="M5627">
        <v>18000</v>
      </c>
      <c r="N5627">
        <v>-3</v>
      </c>
      <c r="O5627" t="s">
        <v>1407</v>
      </c>
      <c r="P5627" t="s">
        <v>1408</v>
      </c>
      <c r="Q5627" t="s">
        <v>1409</v>
      </c>
      <c r="R5627" t="s">
        <v>758</v>
      </c>
      <c r="S5627" t="s">
        <v>190</v>
      </c>
      <c r="T5627">
        <v>36</v>
      </c>
    </row>
    <row r="5628" spans="1:20" x14ac:dyDescent="0.3">
      <c r="A5628" t="s">
        <v>4280</v>
      </c>
      <c r="B5628" t="str">
        <f>_xlfn.CONCAT(쿼리1[[#This Row],[주문번호]], "-", 쿼리1[[#This Row],[공정명]])</f>
        <v>20241107-1000151508-분단</v>
      </c>
      <c r="C5628">
        <v>4</v>
      </c>
      <c r="D5628" t="s">
        <v>196</v>
      </c>
      <c r="E5628" s="1">
        <v>45603</v>
      </c>
      <c r="F5628" s="1">
        <v>45615</v>
      </c>
      <c r="G5628" s="1">
        <v>45611</v>
      </c>
      <c r="H5628" s="1">
        <v>45656</v>
      </c>
      <c r="I5628" s="1">
        <v>45611</v>
      </c>
      <c r="J5628" t="s">
        <v>31</v>
      </c>
      <c r="K5628" t="s">
        <v>39</v>
      </c>
      <c r="L5628">
        <v>18000</v>
      </c>
      <c r="M5628">
        <v>18000</v>
      </c>
      <c r="N5628">
        <v>-4</v>
      </c>
      <c r="O5628" t="s">
        <v>1407</v>
      </c>
      <c r="P5628" t="s">
        <v>1408</v>
      </c>
      <c r="Q5628" t="s">
        <v>1409</v>
      </c>
      <c r="R5628" t="s">
        <v>758</v>
      </c>
      <c r="S5628" t="s">
        <v>190</v>
      </c>
      <c r="T5628">
        <v>36</v>
      </c>
    </row>
    <row r="5629" spans="1:20" x14ac:dyDescent="0.3">
      <c r="A5629" t="s">
        <v>3791</v>
      </c>
      <c r="B5629" t="str">
        <f>_xlfn.CONCAT(쿼리1[[#This Row],[주문번호]], "-", 쿼리1[[#This Row],[공정명]])</f>
        <v>20241219-1000163056-합지</v>
      </c>
      <c r="C5629">
        <v>3</v>
      </c>
      <c r="D5629" t="s">
        <v>60</v>
      </c>
      <c r="E5629" s="1">
        <v>45645</v>
      </c>
      <c r="F5629" s="1">
        <v>45656</v>
      </c>
      <c r="G5629" s="1">
        <v>45650</v>
      </c>
      <c r="H5629" s="1">
        <v>45656</v>
      </c>
      <c r="I5629" s="1">
        <v>45650</v>
      </c>
      <c r="J5629" t="s">
        <v>31</v>
      </c>
      <c r="K5629" t="s">
        <v>39</v>
      </c>
      <c r="L5629">
        <v>18000</v>
      </c>
      <c r="M5629">
        <v>18000</v>
      </c>
      <c r="N5629">
        <v>-6</v>
      </c>
      <c r="O5629" t="s">
        <v>1407</v>
      </c>
      <c r="P5629" t="s">
        <v>1642</v>
      </c>
      <c r="Q5629" t="s">
        <v>3484</v>
      </c>
      <c r="R5629" t="s">
        <v>758</v>
      </c>
      <c r="S5629" t="s">
        <v>190</v>
      </c>
      <c r="T5629">
        <v>36</v>
      </c>
    </row>
    <row r="5630" spans="1:20" x14ac:dyDescent="0.3">
      <c r="A5630" t="s">
        <v>3791</v>
      </c>
      <c r="B5630" t="str">
        <f>_xlfn.CONCAT(쿼리1[[#This Row],[주문번호]], "-", 쿼리1[[#This Row],[공정명]])</f>
        <v>20241219-1000163056-분단</v>
      </c>
      <c r="C5630">
        <v>4</v>
      </c>
      <c r="D5630" t="s">
        <v>196</v>
      </c>
      <c r="E5630" s="1">
        <v>45645</v>
      </c>
      <c r="F5630" s="1">
        <v>45657</v>
      </c>
      <c r="G5630" s="1"/>
      <c r="H5630" s="1">
        <v>45656</v>
      </c>
      <c r="I5630" s="1">
        <v>45650</v>
      </c>
      <c r="J5630" t="s">
        <v>21</v>
      </c>
      <c r="K5630" t="s">
        <v>282</v>
      </c>
      <c r="L5630">
        <v>18000</v>
      </c>
      <c r="O5630" t="s">
        <v>1407</v>
      </c>
      <c r="P5630" t="s">
        <v>1642</v>
      </c>
      <c r="Q5630" t="s">
        <v>3484</v>
      </c>
      <c r="R5630" t="s">
        <v>758</v>
      </c>
      <c r="S5630" t="s">
        <v>190</v>
      </c>
      <c r="T5630">
        <v>36</v>
      </c>
    </row>
    <row r="5631" spans="1:20" x14ac:dyDescent="0.3">
      <c r="A5631" t="s">
        <v>4281</v>
      </c>
      <c r="B5631" t="str">
        <f>_xlfn.CONCAT(쿼리1[[#This Row],[주문번호]], "-", 쿼리1[[#This Row],[공정명]])</f>
        <v>20241224-1000169973-합지</v>
      </c>
      <c r="C5631">
        <v>3</v>
      </c>
      <c r="D5631" t="s">
        <v>60</v>
      </c>
      <c r="E5631" s="1">
        <v>45650</v>
      </c>
      <c r="F5631" s="1">
        <v>45659</v>
      </c>
      <c r="G5631" s="1"/>
      <c r="H5631" s="1">
        <v>45656</v>
      </c>
      <c r="I5631" s="1">
        <v>45653</v>
      </c>
      <c r="J5631" t="s">
        <v>21</v>
      </c>
      <c r="K5631" t="s">
        <v>282</v>
      </c>
      <c r="L5631">
        <v>6000</v>
      </c>
      <c r="O5631" t="s">
        <v>1407</v>
      </c>
      <c r="P5631" t="s">
        <v>1411</v>
      </c>
      <c r="Q5631" t="s">
        <v>4282</v>
      </c>
      <c r="R5631" t="s">
        <v>758</v>
      </c>
      <c r="S5631" t="s">
        <v>190</v>
      </c>
      <c r="T5631">
        <v>12</v>
      </c>
    </row>
    <row r="5632" spans="1:20" x14ac:dyDescent="0.3">
      <c r="A5632" t="s">
        <v>4281</v>
      </c>
      <c r="B5632" t="str">
        <f>_xlfn.CONCAT(쿼리1[[#This Row],[주문번호]], "-", 쿼리1[[#This Row],[공정명]])</f>
        <v>20241224-1000169973-분단</v>
      </c>
      <c r="C5632">
        <v>4</v>
      </c>
      <c r="D5632" t="s">
        <v>196</v>
      </c>
      <c r="E5632" s="1">
        <v>45650</v>
      </c>
      <c r="F5632" s="1">
        <v>45660</v>
      </c>
      <c r="G5632" s="1"/>
      <c r="H5632" s="1">
        <v>45656</v>
      </c>
      <c r="I5632" s="1">
        <v>45653</v>
      </c>
      <c r="J5632" t="s">
        <v>21</v>
      </c>
      <c r="K5632" t="s">
        <v>282</v>
      </c>
      <c r="L5632">
        <v>6000</v>
      </c>
      <c r="O5632" t="s">
        <v>1407</v>
      </c>
      <c r="P5632" t="s">
        <v>1411</v>
      </c>
      <c r="Q5632" t="s">
        <v>4282</v>
      </c>
      <c r="R5632" t="s">
        <v>758</v>
      </c>
      <c r="S5632" t="s">
        <v>190</v>
      </c>
      <c r="T5632">
        <v>12</v>
      </c>
    </row>
    <row r="5633" spans="1:20" x14ac:dyDescent="0.3">
      <c r="A5633" t="s">
        <v>4283</v>
      </c>
      <c r="B5633" t="str">
        <f>_xlfn.CONCAT(쿼리1[[#This Row],[주문번호]], "-", 쿼리1[[#This Row],[공정명]])</f>
        <v>20240902-1000151508-합지</v>
      </c>
      <c r="C5633">
        <v>3</v>
      </c>
      <c r="D5633" t="s">
        <v>60</v>
      </c>
      <c r="E5633" s="1">
        <v>45537</v>
      </c>
      <c r="F5633" s="1">
        <v>45546</v>
      </c>
      <c r="G5633" s="1">
        <v>45543</v>
      </c>
      <c r="H5633" s="1">
        <v>45656</v>
      </c>
      <c r="I5633" s="1">
        <v>45635</v>
      </c>
      <c r="J5633" t="s">
        <v>31</v>
      </c>
      <c r="K5633" t="s">
        <v>39</v>
      </c>
      <c r="L5633">
        <v>18000</v>
      </c>
      <c r="M5633">
        <v>18000</v>
      </c>
      <c r="N5633">
        <v>-3</v>
      </c>
      <c r="O5633" t="s">
        <v>1407</v>
      </c>
      <c r="P5633" t="s">
        <v>1408</v>
      </c>
      <c r="Q5633" t="s">
        <v>1409</v>
      </c>
      <c r="R5633" t="s">
        <v>758</v>
      </c>
      <c r="S5633" t="s">
        <v>190</v>
      </c>
      <c r="T5633">
        <v>36</v>
      </c>
    </row>
    <row r="5634" spans="1:20" x14ac:dyDescent="0.3">
      <c r="A5634" t="s">
        <v>4283</v>
      </c>
      <c r="B5634" t="str">
        <f>_xlfn.CONCAT(쿼리1[[#This Row],[주문번호]], "-", 쿼리1[[#This Row],[공정명]])</f>
        <v>20240902-1000151508-분단</v>
      </c>
      <c r="C5634">
        <v>4</v>
      </c>
      <c r="D5634" t="s">
        <v>196</v>
      </c>
      <c r="E5634" s="1">
        <v>45537</v>
      </c>
      <c r="F5634" s="1">
        <v>45547</v>
      </c>
      <c r="G5634" s="1">
        <v>45635</v>
      </c>
      <c r="H5634" s="1">
        <v>45656</v>
      </c>
      <c r="I5634" s="1">
        <v>45635</v>
      </c>
      <c r="J5634" t="s">
        <v>31</v>
      </c>
      <c r="K5634" t="s">
        <v>32</v>
      </c>
      <c r="L5634">
        <v>18000</v>
      </c>
      <c r="M5634">
        <v>18000</v>
      </c>
      <c r="N5634">
        <v>88</v>
      </c>
      <c r="O5634" t="s">
        <v>1407</v>
      </c>
      <c r="P5634" t="s">
        <v>1408</v>
      </c>
      <c r="Q5634" t="s">
        <v>1409</v>
      </c>
      <c r="R5634" t="s">
        <v>758</v>
      </c>
      <c r="S5634" t="s">
        <v>190</v>
      </c>
      <c r="T5634">
        <v>36</v>
      </c>
    </row>
    <row r="5635" spans="1:20" x14ac:dyDescent="0.3">
      <c r="A5635" t="s">
        <v>3756</v>
      </c>
      <c r="B5635" t="str">
        <f>_xlfn.CONCAT(쿼리1[[#This Row],[주문번호]], "-", 쿼리1[[#This Row],[공정명]])</f>
        <v>20240920-2000143165-제대</v>
      </c>
      <c r="C5635">
        <v>3</v>
      </c>
      <c r="D5635" t="s">
        <v>80</v>
      </c>
      <c r="E5635" s="1">
        <v>45555</v>
      </c>
      <c r="F5635" s="1">
        <v>45565</v>
      </c>
      <c r="G5635" s="1">
        <v>45560</v>
      </c>
      <c r="H5635" s="1">
        <v>45656</v>
      </c>
      <c r="I5635" s="1">
        <v>45559</v>
      </c>
      <c r="J5635" t="s">
        <v>101</v>
      </c>
      <c r="K5635" t="s">
        <v>39</v>
      </c>
      <c r="L5635">
        <v>36363</v>
      </c>
      <c r="M5635">
        <v>34300</v>
      </c>
      <c r="N5635">
        <v>-5</v>
      </c>
      <c r="O5635" t="s">
        <v>324</v>
      </c>
      <c r="P5635" t="s">
        <v>329</v>
      </c>
      <c r="Q5635" t="s">
        <v>330</v>
      </c>
      <c r="R5635" t="s">
        <v>331</v>
      </c>
      <c r="S5635" t="s">
        <v>5234</v>
      </c>
      <c r="T5635">
        <v>36363</v>
      </c>
    </row>
    <row r="5636" spans="1:20" x14ac:dyDescent="0.3">
      <c r="A5636" t="s">
        <v>3757</v>
      </c>
      <c r="B5636" t="str">
        <f>_xlfn.CONCAT(쿼리1[[#This Row],[주문번호]], "-", 쿼리1[[#This Row],[공정명]])</f>
        <v>20240923-2000151212-제대</v>
      </c>
      <c r="C5636">
        <v>3</v>
      </c>
      <c r="D5636" t="s">
        <v>80</v>
      </c>
      <c r="E5636" s="1">
        <v>45558</v>
      </c>
      <c r="F5636" s="1">
        <v>45565</v>
      </c>
      <c r="G5636" s="1">
        <v>45575</v>
      </c>
      <c r="H5636" s="1">
        <v>45656</v>
      </c>
      <c r="I5636" s="1">
        <v>45575</v>
      </c>
      <c r="J5636" t="s">
        <v>31</v>
      </c>
      <c r="K5636" t="s">
        <v>32</v>
      </c>
      <c r="L5636">
        <v>28571</v>
      </c>
      <c r="M5636">
        <v>13000</v>
      </c>
      <c r="N5636">
        <v>10</v>
      </c>
      <c r="O5636" t="s">
        <v>324</v>
      </c>
      <c r="P5636" t="s">
        <v>3758</v>
      </c>
      <c r="Q5636" t="s">
        <v>3759</v>
      </c>
      <c r="R5636" t="s">
        <v>331</v>
      </c>
      <c r="S5636" t="s">
        <v>5234</v>
      </c>
      <c r="T5636">
        <v>28571</v>
      </c>
    </row>
    <row r="5637" spans="1:20" x14ac:dyDescent="0.3">
      <c r="A5637" t="s">
        <v>3757</v>
      </c>
      <c r="B5637" t="str">
        <f>_xlfn.CONCAT(쿼리1[[#This Row],[주문번호]], "-", 쿼리1[[#This Row],[공정명]])</f>
        <v>20240923-2000151212-제대</v>
      </c>
      <c r="C5637">
        <v>3</v>
      </c>
      <c r="D5637" t="s">
        <v>80</v>
      </c>
      <c r="E5637" s="1">
        <v>45558</v>
      </c>
      <c r="F5637" s="1">
        <v>45565</v>
      </c>
      <c r="G5637" s="1">
        <v>45565</v>
      </c>
      <c r="H5637" s="1">
        <v>45656</v>
      </c>
      <c r="I5637" s="1">
        <v>45575</v>
      </c>
      <c r="J5637" t="s">
        <v>31</v>
      </c>
      <c r="K5637" t="s">
        <v>39</v>
      </c>
      <c r="L5637">
        <v>28571</v>
      </c>
      <c r="M5637">
        <v>14100</v>
      </c>
      <c r="N5637">
        <v>0</v>
      </c>
      <c r="O5637" t="s">
        <v>324</v>
      </c>
      <c r="P5637" t="s">
        <v>3758</v>
      </c>
      <c r="Q5637" t="s">
        <v>3759</v>
      </c>
      <c r="R5637" t="s">
        <v>331</v>
      </c>
      <c r="S5637" t="s">
        <v>5234</v>
      </c>
      <c r="T5637">
        <v>28571</v>
      </c>
    </row>
    <row r="5638" spans="1:20" x14ac:dyDescent="0.3">
      <c r="A5638" t="s">
        <v>4485</v>
      </c>
      <c r="B5638" t="str">
        <f>_xlfn.CONCAT(쿼리1[[#This Row],[주문번호]], "-", 쿼리1[[#This Row],[공정명]])</f>
        <v>20241025-900010-합지</v>
      </c>
      <c r="C5638">
        <v>1</v>
      </c>
      <c r="D5638" t="s">
        <v>60</v>
      </c>
      <c r="E5638" s="1">
        <v>45590</v>
      </c>
      <c r="F5638" s="1">
        <v>45600</v>
      </c>
      <c r="G5638" s="1">
        <v>45610</v>
      </c>
      <c r="H5638" s="1">
        <v>45656</v>
      </c>
      <c r="I5638" s="1">
        <v>45614</v>
      </c>
      <c r="J5638" t="s">
        <v>31</v>
      </c>
      <c r="K5638" t="s">
        <v>32</v>
      </c>
      <c r="L5638">
        <v>24000</v>
      </c>
      <c r="M5638">
        <v>24000</v>
      </c>
      <c r="N5638">
        <v>10</v>
      </c>
      <c r="O5638" t="s">
        <v>91</v>
      </c>
      <c r="P5638" t="s">
        <v>1021</v>
      </c>
      <c r="Q5638" t="s">
        <v>42</v>
      </c>
      <c r="R5638" t="s">
        <v>199</v>
      </c>
      <c r="S5638" t="s">
        <v>1967</v>
      </c>
      <c r="T5638">
        <v>96000</v>
      </c>
    </row>
    <row r="5639" spans="1:20" x14ac:dyDescent="0.3">
      <c r="A5639" t="s">
        <v>1637</v>
      </c>
      <c r="B5639" t="str">
        <f>_xlfn.CONCAT(쿼리1[[#This Row],[주문번호]], "-", 쿼리1[[#This Row],[공정명]])</f>
        <v>20241025-900014-합지</v>
      </c>
      <c r="C5639">
        <v>1</v>
      </c>
      <c r="D5639" t="s">
        <v>60</v>
      </c>
      <c r="E5639" s="1">
        <v>45590</v>
      </c>
      <c r="F5639" s="1">
        <v>45600</v>
      </c>
      <c r="G5639" s="1">
        <v>45603</v>
      </c>
      <c r="H5639" s="1">
        <v>45656</v>
      </c>
      <c r="I5639" s="1">
        <v>45616</v>
      </c>
      <c r="J5639" t="s">
        <v>31</v>
      </c>
      <c r="K5639" t="s">
        <v>32</v>
      </c>
      <c r="L5639">
        <v>24000</v>
      </c>
      <c r="M5639">
        <v>24000</v>
      </c>
      <c r="N5639">
        <v>3</v>
      </c>
      <c r="O5639" t="s">
        <v>673</v>
      </c>
      <c r="P5639" t="s">
        <v>1638</v>
      </c>
      <c r="Q5639" t="s">
        <v>42</v>
      </c>
      <c r="R5639" t="s">
        <v>199</v>
      </c>
      <c r="S5639" t="s">
        <v>1967</v>
      </c>
      <c r="T5639">
        <v>68571</v>
      </c>
    </row>
    <row r="5640" spans="1:20" x14ac:dyDescent="0.3">
      <c r="A5640" t="s">
        <v>4486</v>
      </c>
      <c r="B5640" t="str">
        <f>_xlfn.CONCAT(쿼리1[[#This Row],[주문번호]], "-", 쿼리1[[#This Row],[공정명]])</f>
        <v>20241121-914501-합지</v>
      </c>
      <c r="C5640">
        <v>1</v>
      </c>
      <c r="D5640" t="s">
        <v>60</v>
      </c>
      <c r="E5640" s="1">
        <v>45617</v>
      </c>
      <c r="F5640" s="1">
        <v>45625</v>
      </c>
      <c r="G5640" s="1">
        <v>45632</v>
      </c>
      <c r="H5640" s="1">
        <v>45656</v>
      </c>
      <c r="I5640" s="1">
        <v>45638</v>
      </c>
      <c r="J5640" t="s">
        <v>31</v>
      </c>
      <c r="K5640" t="s">
        <v>32</v>
      </c>
      <c r="L5640">
        <v>12000</v>
      </c>
      <c r="M5640">
        <v>12000</v>
      </c>
      <c r="N5640">
        <v>7</v>
      </c>
      <c r="O5640" t="s">
        <v>4487</v>
      </c>
      <c r="P5640" t="s">
        <v>4488</v>
      </c>
      <c r="Q5640" t="s">
        <v>42</v>
      </c>
      <c r="R5640" t="s">
        <v>199</v>
      </c>
      <c r="S5640" t="s">
        <v>1967</v>
      </c>
      <c r="T5640">
        <v>184615</v>
      </c>
    </row>
    <row r="5641" spans="1:20" x14ac:dyDescent="0.3">
      <c r="A5641" t="s">
        <v>4486</v>
      </c>
      <c r="B5641" t="str">
        <f>_xlfn.CONCAT(쿼리1[[#This Row],[주문번호]], "-", 쿼리1[[#This Row],[공정명]])</f>
        <v>20241121-914501-합지</v>
      </c>
      <c r="C5641">
        <v>1</v>
      </c>
      <c r="D5641" t="s">
        <v>60</v>
      </c>
      <c r="E5641" s="1">
        <v>45617</v>
      </c>
      <c r="F5641" s="1">
        <v>45625</v>
      </c>
      <c r="G5641" s="1">
        <v>45632</v>
      </c>
      <c r="H5641" s="1">
        <v>45656</v>
      </c>
      <c r="I5641" s="1">
        <v>45638</v>
      </c>
      <c r="J5641" t="s">
        <v>31</v>
      </c>
      <c r="K5641" t="s">
        <v>32</v>
      </c>
      <c r="L5641">
        <v>12000</v>
      </c>
      <c r="M5641">
        <v>12000</v>
      </c>
      <c r="N5641">
        <v>7</v>
      </c>
      <c r="O5641" t="s">
        <v>4487</v>
      </c>
      <c r="P5641" t="s">
        <v>4488</v>
      </c>
      <c r="Q5641" t="s">
        <v>42</v>
      </c>
      <c r="R5641" t="s">
        <v>199</v>
      </c>
      <c r="S5641" t="s">
        <v>1967</v>
      </c>
      <c r="T5641">
        <v>184615</v>
      </c>
    </row>
    <row r="5642" spans="1:20" x14ac:dyDescent="0.3">
      <c r="A5642" t="s">
        <v>4486</v>
      </c>
      <c r="B5642" t="str">
        <f>_xlfn.CONCAT(쿼리1[[#This Row],[주문번호]], "-", 쿼리1[[#This Row],[공정명]])</f>
        <v>20241121-914501-합지</v>
      </c>
      <c r="C5642">
        <v>1</v>
      </c>
      <c r="D5642" t="s">
        <v>60</v>
      </c>
      <c r="E5642" s="1">
        <v>45617</v>
      </c>
      <c r="F5642" s="1">
        <v>45625</v>
      </c>
      <c r="G5642" s="1">
        <v>45632</v>
      </c>
      <c r="H5642" s="1">
        <v>45656</v>
      </c>
      <c r="I5642" s="1">
        <v>45638</v>
      </c>
      <c r="J5642" t="s">
        <v>31</v>
      </c>
      <c r="K5642" t="s">
        <v>32</v>
      </c>
      <c r="L5642">
        <v>12000</v>
      </c>
      <c r="M5642">
        <v>12000</v>
      </c>
      <c r="N5642">
        <v>7</v>
      </c>
      <c r="O5642" t="s">
        <v>4487</v>
      </c>
      <c r="P5642" t="s">
        <v>4488</v>
      </c>
      <c r="Q5642" t="s">
        <v>42</v>
      </c>
      <c r="R5642" t="s">
        <v>199</v>
      </c>
      <c r="S5642" t="s">
        <v>1967</v>
      </c>
      <c r="T5642">
        <v>184615</v>
      </c>
    </row>
    <row r="5643" spans="1:20" x14ac:dyDescent="0.3">
      <c r="A5643" t="s">
        <v>4486</v>
      </c>
      <c r="B5643" t="str">
        <f>_xlfn.CONCAT(쿼리1[[#This Row],[주문번호]], "-", 쿼리1[[#This Row],[공정명]])</f>
        <v>20241121-914501-합지</v>
      </c>
      <c r="C5643">
        <v>1</v>
      </c>
      <c r="D5643" t="s">
        <v>60</v>
      </c>
      <c r="E5643" s="1">
        <v>45617</v>
      </c>
      <c r="F5643" s="1">
        <v>45625</v>
      </c>
      <c r="G5643" s="1">
        <v>45632</v>
      </c>
      <c r="H5643" s="1">
        <v>45656</v>
      </c>
      <c r="I5643" s="1">
        <v>45638</v>
      </c>
      <c r="J5643" t="s">
        <v>31</v>
      </c>
      <c r="K5643" t="s">
        <v>32</v>
      </c>
      <c r="L5643">
        <v>12000</v>
      </c>
      <c r="M5643">
        <v>12000</v>
      </c>
      <c r="N5643">
        <v>7</v>
      </c>
      <c r="O5643" t="s">
        <v>4487</v>
      </c>
      <c r="P5643" t="s">
        <v>4488</v>
      </c>
      <c r="Q5643" t="s">
        <v>42</v>
      </c>
      <c r="R5643" t="s">
        <v>199</v>
      </c>
      <c r="S5643" t="s">
        <v>1967</v>
      </c>
      <c r="T5643">
        <v>184615</v>
      </c>
    </row>
    <row r="5644" spans="1:20" x14ac:dyDescent="0.3">
      <c r="A5644" t="s">
        <v>4486</v>
      </c>
      <c r="B5644" t="str">
        <f>_xlfn.CONCAT(쿼리1[[#This Row],[주문번호]], "-", 쿼리1[[#This Row],[공정명]])</f>
        <v>20241121-914501-합지</v>
      </c>
      <c r="C5644">
        <v>1</v>
      </c>
      <c r="D5644" t="s">
        <v>60</v>
      </c>
      <c r="E5644" s="1">
        <v>45617</v>
      </c>
      <c r="F5644" s="1">
        <v>45625</v>
      </c>
      <c r="G5644" s="1">
        <v>45632</v>
      </c>
      <c r="H5644" s="1">
        <v>45656</v>
      </c>
      <c r="I5644" s="1">
        <v>45638</v>
      </c>
      <c r="J5644" t="s">
        <v>31</v>
      </c>
      <c r="K5644" t="s">
        <v>32</v>
      </c>
      <c r="L5644">
        <v>12000</v>
      </c>
      <c r="M5644">
        <v>12000</v>
      </c>
      <c r="N5644">
        <v>7</v>
      </c>
      <c r="O5644" t="s">
        <v>4487</v>
      </c>
      <c r="P5644" t="s">
        <v>4488</v>
      </c>
      <c r="Q5644" t="s">
        <v>42</v>
      </c>
      <c r="R5644" t="s">
        <v>199</v>
      </c>
      <c r="S5644" t="s">
        <v>1967</v>
      </c>
      <c r="T5644">
        <v>184615</v>
      </c>
    </row>
    <row r="5645" spans="1:20" x14ac:dyDescent="0.3">
      <c r="A5645" t="s">
        <v>4486</v>
      </c>
      <c r="B5645" t="str">
        <f>_xlfn.CONCAT(쿼리1[[#This Row],[주문번호]], "-", 쿼리1[[#This Row],[공정명]])</f>
        <v>20241121-914501-합지</v>
      </c>
      <c r="C5645">
        <v>1</v>
      </c>
      <c r="D5645" t="s">
        <v>60</v>
      </c>
      <c r="E5645" s="1">
        <v>45617</v>
      </c>
      <c r="F5645" s="1">
        <v>45625</v>
      </c>
      <c r="G5645" s="1">
        <v>45632</v>
      </c>
      <c r="H5645" s="1">
        <v>45656</v>
      </c>
      <c r="I5645" s="1">
        <v>45638</v>
      </c>
      <c r="J5645" t="s">
        <v>31</v>
      </c>
      <c r="K5645" t="s">
        <v>32</v>
      </c>
      <c r="L5645">
        <v>12000</v>
      </c>
      <c r="M5645">
        <v>12000</v>
      </c>
      <c r="N5645">
        <v>7</v>
      </c>
      <c r="O5645" t="s">
        <v>4487</v>
      </c>
      <c r="P5645" t="s">
        <v>4488</v>
      </c>
      <c r="Q5645" t="s">
        <v>42</v>
      </c>
      <c r="R5645" t="s">
        <v>199</v>
      </c>
      <c r="S5645" t="s">
        <v>1967</v>
      </c>
      <c r="T5645">
        <v>184615</v>
      </c>
    </row>
    <row r="5646" spans="1:20" x14ac:dyDescent="0.3">
      <c r="A5646" t="s">
        <v>4486</v>
      </c>
      <c r="B5646" t="str">
        <f>_xlfn.CONCAT(쿼리1[[#This Row],[주문번호]], "-", 쿼리1[[#This Row],[공정명]])</f>
        <v>20241121-914501-합지</v>
      </c>
      <c r="C5646">
        <v>1</v>
      </c>
      <c r="D5646" t="s">
        <v>60</v>
      </c>
      <c r="E5646" s="1">
        <v>45617</v>
      </c>
      <c r="F5646" s="1">
        <v>45625</v>
      </c>
      <c r="G5646" s="1">
        <v>45632</v>
      </c>
      <c r="H5646" s="1">
        <v>45656</v>
      </c>
      <c r="I5646" s="1">
        <v>45638</v>
      </c>
      <c r="J5646" t="s">
        <v>31</v>
      </c>
      <c r="K5646" t="s">
        <v>32</v>
      </c>
      <c r="L5646">
        <v>12000</v>
      </c>
      <c r="M5646">
        <v>12000</v>
      </c>
      <c r="N5646">
        <v>7</v>
      </c>
      <c r="O5646" t="s">
        <v>4487</v>
      </c>
      <c r="P5646" t="s">
        <v>4488</v>
      </c>
      <c r="Q5646" t="s">
        <v>42</v>
      </c>
      <c r="R5646" t="s">
        <v>199</v>
      </c>
      <c r="S5646" t="s">
        <v>1967</v>
      </c>
      <c r="T5646">
        <v>184615</v>
      </c>
    </row>
    <row r="5647" spans="1:20" x14ac:dyDescent="0.3">
      <c r="A5647" t="s">
        <v>4486</v>
      </c>
      <c r="B5647" t="str">
        <f>_xlfn.CONCAT(쿼리1[[#This Row],[주문번호]], "-", 쿼리1[[#This Row],[공정명]])</f>
        <v>20241121-914501-합지</v>
      </c>
      <c r="C5647">
        <v>1</v>
      </c>
      <c r="D5647" t="s">
        <v>60</v>
      </c>
      <c r="E5647" s="1">
        <v>45617</v>
      </c>
      <c r="F5647" s="1">
        <v>45625</v>
      </c>
      <c r="G5647" s="1">
        <v>45632</v>
      </c>
      <c r="H5647" s="1">
        <v>45656</v>
      </c>
      <c r="I5647" s="1">
        <v>45638</v>
      </c>
      <c r="J5647" t="s">
        <v>31</v>
      </c>
      <c r="K5647" t="s">
        <v>32</v>
      </c>
      <c r="L5647">
        <v>12000</v>
      </c>
      <c r="M5647">
        <v>12000</v>
      </c>
      <c r="N5647">
        <v>7</v>
      </c>
      <c r="O5647" t="s">
        <v>4487</v>
      </c>
      <c r="P5647" t="s">
        <v>4488</v>
      </c>
      <c r="Q5647" t="s">
        <v>42</v>
      </c>
      <c r="R5647" t="s">
        <v>199</v>
      </c>
      <c r="S5647" t="s">
        <v>1967</v>
      </c>
      <c r="T5647">
        <v>184615</v>
      </c>
    </row>
    <row r="5648" spans="1:20" x14ac:dyDescent="0.3">
      <c r="A5648" t="s">
        <v>4486</v>
      </c>
      <c r="B5648" t="str">
        <f>_xlfn.CONCAT(쿼리1[[#This Row],[주문번호]], "-", 쿼리1[[#This Row],[공정명]])</f>
        <v>20241121-914501-합지</v>
      </c>
      <c r="C5648">
        <v>1</v>
      </c>
      <c r="D5648" t="s">
        <v>60</v>
      </c>
      <c r="E5648" s="1">
        <v>45617</v>
      </c>
      <c r="F5648" s="1">
        <v>45625</v>
      </c>
      <c r="G5648" s="1">
        <v>45632</v>
      </c>
      <c r="H5648" s="1">
        <v>45656</v>
      </c>
      <c r="I5648" s="1">
        <v>45638</v>
      </c>
      <c r="J5648" t="s">
        <v>31</v>
      </c>
      <c r="K5648" t="s">
        <v>32</v>
      </c>
      <c r="L5648">
        <v>12000</v>
      </c>
      <c r="M5648">
        <v>12000</v>
      </c>
      <c r="N5648">
        <v>7</v>
      </c>
      <c r="O5648" t="s">
        <v>4487</v>
      </c>
      <c r="P5648" t="s">
        <v>4488</v>
      </c>
      <c r="Q5648" t="s">
        <v>42</v>
      </c>
      <c r="R5648" t="s">
        <v>199</v>
      </c>
      <c r="S5648" t="s">
        <v>1967</v>
      </c>
      <c r="T5648">
        <v>184615</v>
      </c>
    </row>
    <row r="5649" spans="1:20" x14ac:dyDescent="0.3">
      <c r="A5649" t="s">
        <v>4486</v>
      </c>
      <c r="B5649" t="str">
        <f>_xlfn.CONCAT(쿼리1[[#This Row],[주문번호]], "-", 쿼리1[[#This Row],[공정명]])</f>
        <v>20241121-914501-분단</v>
      </c>
      <c r="C5649">
        <v>2</v>
      </c>
      <c r="D5649" t="s">
        <v>196</v>
      </c>
      <c r="E5649" s="1">
        <v>45617</v>
      </c>
      <c r="F5649" s="1">
        <v>45628</v>
      </c>
      <c r="G5649" s="1">
        <v>45632</v>
      </c>
      <c r="H5649" s="1">
        <v>45656</v>
      </c>
      <c r="I5649" s="1">
        <v>45638</v>
      </c>
      <c r="J5649" t="s">
        <v>31</v>
      </c>
      <c r="K5649" t="s">
        <v>32</v>
      </c>
      <c r="L5649">
        <v>12000</v>
      </c>
      <c r="M5649">
        <v>12000</v>
      </c>
      <c r="N5649">
        <v>4</v>
      </c>
      <c r="O5649" t="s">
        <v>4487</v>
      </c>
      <c r="P5649" t="s">
        <v>4488</v>
      </c>
      <c r="Q5649" t="s">
        <v>42</v>
      </c>
      <c r="R5649" t="s">
        <v>199</v>
      </c>
      <c r="S5649" t="s">
        <v>1967</v>
      </c>
      <c r="T5649">
        <v>184615</v>
      </c>
    </row>
    <row r="5650" spans="1:20" x14ac:dyDescent="0.3">
      <c r="A5650" t="s">
        <v>4489</v>
      </c>
      <c r="B5650" t="str">
        <f>_xlfn.CONCAT(쿼리1[[#This Row],[주문번호]], "-", 쿼리1[[#This Row],[공정명]])</f>
        <v>20240913-903005-분단</v>
      </c>
      <c r="C5650">
        <v>2</v>
      </c>
      <c r="D5650" t="s">
        <v>196</v>
      </c>
      <c r="E5650" s="1">
        <v>45548</v>
      </c>
      <c r="F5650" s="1">
        <v>45559</v>
      </c>
      <c r="G5650" s="1"/>
      <c r="H5650" s="1">
        <v>45656</v>
      </c>
      <c r="I5650" s="1">
        <v>45575</v>
      </c>
      <c r="J5650" t="s">
        <v>31</v>
      </c>
      <c r="K5650" t="s">
        <v>22</v>
      </c>
      <c r="L5650">
        <v>18000</v>
      </c>
      <c r="O5650" t="s">
        <v>1159</v>
      </c>
      <c r="P5650" t="s">
        <v>1160</v>
      </c>
      <c r="Q5650" t="s">
        <v>42</v>
      </c>
      <c r="R5650" t="s">
        <v>199</v>
      </c>
      <c r="S5650" t="s">
        <v>1967</v>
      </c>
      <c r="T5650">
        <v>90000</v>
      </c>
    </row>
    <row r="5651" spans="1:20" x14ac:dyDescent="0.3">
      <c r="A5651" t="s">
        <v>3238</v>
      </c>
      <c r="B5651" t="str">
        <f>_xlfn.CONCAT(쿼리1[[#This Row],[주문번호]], "-", 쿼리1[[#This Row],[공정명]])</f>
        <v>20240913-911002-합지</v>
      </c>
      <c r="C5651">
        <v>1</v>
      </c>
      <c r="D5651" t="s">
        <v>60</v>
      </c>
      <c r="E5651" s="1">
        <v>45548</v>
      </c>
      <c r="F5651" s="1">
        <v>45560</v>
      </c>
      <c r="G5651" s="1">
        <v>45569</v>
      </c>
      <c r="H5651" s="1">
        <v>45656</v>
      </c>
      <c r="I5651" s="1">
        <v>45575</v>
      </c>
      <c r="J5651" t="s">
        <v>31</v>
      </c>
      <c r="K5651" t="s">
        <v>32</v>
      </c>
      <c r="L5651">
        <v>12000</v>
      </c>
      <c r="M5651">
        <v>12000</v>
      </c>
      <c r="N5651">
        <v>9</v>
      </c>
      <c r="O5651" t="s">
        <v>3239</v>
      </c>
      <c r="P5651" t="s">
        <v>306</v>
      </c>
      <c r="Q5651" t="s">
        <v>42</v>
      </c>
      <c r="R5651" t="s">
        <v>199</v>
      </c>
      <c r="S5651" t="s">
        <v>1967</v>
      </c>
      <c r="T5651">
        <v>80000</v>
      </c>
    </row>
    <row r="5652" spans="1:20" x14ac:dyDescent="0.3">
      <c r="A5652" t="s">
        <v>3238</v>
      </c>
      <c r="B5652" t="str">
        <f>_xlfn.CONCAT(쿼리1[[#This Row],[주문번호]], "-", 쿼리1[[#This Row],[공정명]])</f>
        <v>20240913-911002-합지</v>
      </c>
      <c r="C5652">
        <v>1</v>
      </c>
      <c r="D5652" t="s">
        <v>60</v>
      </c>
      <c r="E5652" s="1">
        <v>45548</v>
      </c>
      <c r="F5652" s="1">
        <v>45560</v>
      </c>
      <c r="G5652" s="1">
        <v>45569</v>
      </c>
      <c r="H5652" s="1">
        <v>45656</v>
      </c>
      <c r="I5652" s="1">
        <v>45575</v>
      </c>
      <c r="J5652" t="s">
        <v>31</v>
      </c>
      <c r="K5652" t="s">
        <v>32</v>
      </c>
      <c r="L5652">
        <v>12000</v>
      </c>
      <c r="M5652">
        <v>12000</v>
      </c>
      <c r="N5652">
        <v>9</v>
      </c>
      <c r="O5652" t="s">
        <v>3239</v>
      </c>
      <c r="P5652" t="s">
        <v>306</v>
      </c>
      <c r="Q5652" t="s">
        <v>42</v>
      </c>
      <c r="R5652" t="s">
        <v>199</v>
      </c>
      <c r="S5652" t="s">
        <v>1967</v>
      </c>
      <c r="T5652">
        <v>80000</v>
      </c>
    </row>
    <row r="5653" spans="1:20" x14ac:dyDescent="0.3">
      <c r="A5653" t="s">
        <v>3238</v>
      </c>
      <c r="B5653" t="str">
        <f>_xlfn.CONCAT(쿼리1[[#This Row],[주문번호]], "-", 쿼리1[[#This Row],[공정명]])</f>
        <v>20240913-911002-합지</v>
      </c>
      <c r="C5653">
        <v>1</v>
      </c>
      <c r="D5653" t="s">
        <v>60</v>
      </c>
      <c r="E5653" s="1">
        <v>45548</v>
      </c>
      <c r="F5653" s="1">
        <v>45560</v>
      </c>
      <c r="G5653" s="1">
        <v>45569</v>
      </c>
      <c r="H5653" s="1">
        <v>45656</v>
      </c>
      <c r="I5653" s="1">
        <v>45575</v>
      </c>
      <c r="J5653" t="s">
        <v>31</v>
      </c>
      <c r="K5653" t="s">
        <v>32</v>
      </c>
      <c r="L5653">
        <v>12000</v>
      </c>
      <c r="M5653">
        <v>12000</v>
      </c>
      <c r="N5653">
        <v>9</v>
      </c>
      <c r="O5653" t="s">
        <v>3239</v>
      </c>
      <c r="P5653" t="s">
        <v>306</v>
      </c>
      <c r="Q5653" t="s">
        <v>42</v>
      </c>
      <c r="R5653" t="s">
        <v>199</v>
      </c>
      <c r="S5653" t="s">
        <v>1967</v>
      </c>
      <c r="T5653">
        <v>80000</v>
      </c>
    </row>
    <row r="5654" spans="1:20" x14ac:dyDescent="0.3">
      <c r="A5654" t="s">
        <v>3238</v>
      </c>
      <c r="B5654" t="str">
        <f>_xlfn.CONCAT(쿼리1[[#This Row],[주문번호]], "-", 쿼리1[[#This Row],[공정명]])</f>
        <v>20240913-911002-합지</v>
      </c>
      <c r="C5654">
        <v>1</v>
      </c>
      <c r="D5654" t="s">
        <v>60</v>
      </c>
      <c r="E5654" s="1">
        <v>45548</v>
      </c>
      <c r="F5654" s="1">
        <v>45560</v>
      </c>
      <c r="G5654" s="1">
        <v>45569</v>
      </c>
      <c r="H5654" s="1">
        <v>45656</v>
      </c>
      <c r="I5654" s="1">
        <v>45575</v>
      </c>
      <c r="J5654" t="s">
        <v>31</v>
      </c>
      <c r="K5654" t="s">
        <v>32</v>
      </c>
      <c r="L5654">
        <v>12000</v>
      </c>
      <c r="M5654">
        <v>12000</v>
      </c>
      <c r="N5654">
        <v>9</v>
      </c>
      <c r="O5654" t="s">
        <v>3239</v>
      </c>
      <c r="P5654" t="s">
        <v>306</v>
      </c>
      <c r="Q5654" t="s">
        <v>42</v>
      </c>
      <c r="R5654" t="s">
        <v>199</v>
      </c>
      <c r="S5654" t="s">
        <v>1967</v>
      </c>
      <c r="T5654">
        <v>80000</v>
      </c>
    </row>
    <row r="5655" spans="1:20" x14ac:dyDescent="0.3">
      <c r="A5655" t="s">
        <v>3238</v>
      </c>
      <c r="B5655" t="str">
        <f>_xlfn.CONCAT(쿼리1[[#This Row],[주문번호]], "-", 쿼리1[[#This Row],[공정명]])</f>
        <v>20240913-911002-분단</v>
      </c>
      <c r="C5655">
        <v>2</v>
      </c>
      <c r="D5655" t="s">
        <v>196</v>
      </c>
      <c r="E5655" s="1">
        <v>45548</v>
      </c>
      <c r="F5655" s="1">
        <v>45561</v>
      </c>
      <c r="G5655" s="1"/>
      <c r="H5655" s="1">
        <v>45656</v>
      </c>
      <c r="I5655" s="1">
        <v>45575</v>
      </c>
      <c r="J5655" t="s">
        <v>31</v>
      </c>
      <c r="K5655" t="s">
        <v>22</v>
      </c>
      <c r="L5655">
        <v>12000</v>
      </c>
      <c r="O5655" t="s">
        <v>3239</v>
      </c>
      <c r="P5655" t="s">
        <v>306</v>
      </c>
      <c r="Q5655" t="s">
        <v>42</v>
      </c>
      <c r="R5655" t="s">
        <v>199</v>
      </c>
      <c r="S5655" t="s">
        <v>1967</v>
      </c>
      <c r="T5655">
        <v>80000</v>
      </c>
    </row>
    <row r="5656" spans="1:20" x14ac:dyDescent="0.3">
      <c r="A5656" t="s">
        <v>5235</v>
      </c>
      <c r="B5656" t="str">
        <f>_xlfn.CONCAT(쿼리1[[#This Row],[주문번호]], "-", 쿼리1[[#This Row],[공정명]])</f>
        <v>20241224-2418P0078-턴키</v>
      </c>
      <c r="C5656">
        <v>2</v>
      </c>
      <c r="D5656" t="s">
        <v>20</v>
      </c>
      <c r="E5656" s="1">
        <v>45650</v>
      </c>
      <c r="F5656" s="1">
        <v>45657</v>
      </c>
      <c r="G5656" s="1"/>
      <c r="H5656" s="1">
        <v>45656</v>
      </c>
      <c r="I5656" s="1"/>
      <c r="J5656" t="s">
        <v>21</v>
      </c>
      <c r="K5656" t="s">
        <v>282</v>
      </c>
      <c r="L5656">
        <v>10000</v>
      </c>
      <c r="O5656" t="s">
        <v>1358</v>
      </c>
      <c r="P5656" t="s">
        <v>5209</v>
      </c>
      <c r="Q5656" t="s">
        <v>5210</v>
      </c>
      <c r="R5656" t="s">
        <v>758</v>
      </c>
      <c r="S5656" t="s">
        <v>5074</v>
      </c>
      <c r="T5656">
        <v>10000</v>
      </c>
    </row>
    <row r="5657" spans="1:20" x14ac:dyDescent="0.3">
      <c r="A5657" t="s">
        <v>1850</v>
      </c>
      <c r="B5657" t="str">
        <f>_xlfn.CONCAT(쿼리1[[#This Row],[주문번호]], "-", 쿼리1[[#This Row],[공정명]])</f>
        <v>20240906-1220N0073-합지</v>
      </c>
      <c r="C5657">
        <v>1</v>
      </c>
      <c r="D5657" t="s">
        <v>60</v>
      </c>
      <c r="E5657" s="1">
        <v>45541</v>
      </c>
      <c r="F5657" s="1">
        <v>45551</v>
      </c>
      <c r="G5657" s="1">
        <v>45546</v>
      </c>
      <c r="H5657" s="1">
        <v>45656</v>
      </c>
      <c r="I5657" s="1">
        <v>45575</v>
      </c>
      <c r="J5657" t="s">
        <v>31</v>
      </c>
      <c r="K5657" t="s">
        <v>39</v>
      </c>
      <c r="L5657">
        <v>3000</v>
      </c>
      <c r="M5657">
        <v>3000</v>
      </c>
      <c r="N5657">
        <v>-5</v>
      </c>
      <c r="O5657" t="s">
        <v>559</v>
      </c>
      <c r="P5657" t="s">
        <v>1625</v>
      </c>
      <c r="Q5657" t="s">
        <v>42</v>
      </c>
      <c r="R5657" t="s">
        <v>1626</v>
      </c>
      <c r="S5657" t="s">
        <v>5068</v>
      </c>
      <c r="T5657">
        <v>26086</v>
      </c>
    </row>
    <row r="5658" spans="1:20" x14ac:dyDescent="0.3">
      <c r="A5658" t="s">
        <v>1850</v>
      </c>
      <c r="B5658" t="str">
        <f>_xlfn.CONCAT(쿼리1[[#This Row],[주문번호]], "-", 쿼리1[[#This Row],[공정명]])</f>
        <v>20240906-1220N0073-분단</v>
      </c>
      <c r="C5658">
        <v>2</v>
      </c>
      <c r="D5658" t="s">
        <v>196</v>
      </c>
      <c r="E5658" s="1">
        <v>45541</v>
      </c>
      <c r="F5658" s="1">
        <v>45552</v>
      </c>
      <c r="G5658" s="1">
        <v>45546</v>
      </c>
      <c r="H5658" s="1">
        <v>45656</v>
      </c>
      <c r="I5658" s="1">
        <v>45575</v>
      </c>
      <c r="J5658" t="s">
        <v>31</v>
      </c>
      <c r="K5658" t="s">
        <v>39</v>
      </c>
      <c r="L5658">
        <v>3000</v>
      </c>
      <c r="M5658">
        <v>3000</v>
      </c>
      <c r="N5658">
        <v>-6</v>
      </c>
      <c r="O5658" t="s">
        <v>559</v>
      </c>
      <c r="P5658" t="s">
        <v>1625</v>
      </c>
      <c r="Q5658" t="s">
        <v>42</v>
      </c>
      <c r="R5658" t="s">
        <v>1626</v>
      </c>
      <c r="S5658" t="s">
        <v>5068</v>
      </c>
      <c r="T5658">
        <v>26086</v>
      </c>
    </row>
    <row r="5659" spans="1:20" x14ac:dyDescent="0.3">
      <c r="A5659" t="s">
        <v>3041</v>
      </c>
      <c r="B5659" t="str">
        <f>_xlfn.CONCAT(쿼리1[[#This Row],[주문번호]], "-", 쿼리1[[#This Row],[공정명]])</f>
        <v>20241204-1000168502-합지</v>
      </c>
      <c r="C5659">
        <v>3</v>
      </c>
      <c r="D5659" t="s">
        <v>60</v>
      </c>
      <c r="E5659" s="1">
        <v>45630</v>
      </c>
      <c r="F5659" s="1">
        <v>45639</v>
      </c>
      <c r="G5659" s="1">
        <v>45638</v>
      </c>
      <c r="H5659" s="1">
        <v>45656</v>
      </c>
      <c r="I5659" s="1">
        <v>45640</v>
      </c>
      <c r="J5659" t="s">
        <v>31</v>
      </c>
      <c r="K5659" t="s">
        <v>39</v>
      </c>
      <c r="L5659">
        <v>6000</v>
      </c>
      <c r="M5659">
        <v>6000</v>
      </c>
      <c r="N5659">
        <v>-1</v>
      </c>
      <c r="O5659" t="s">
        <v>2710</v>
      </c>
      <c r="P5659" t="s">
        <v>3039</v>
      </c>
      <c r="Q5659" t="s">
        <v>3042</v>
      </c>
      <c r="R5659" t="s">
        <v>2713</v>
      </c>
      <c r="S5659" t="s">
        <v>5068</v>
      </c>
      <c r="T5659">
        <v>18750</v>
      </c>
    </row>
    <row r="5660" spans="1:20" x14ac:dyDescent="0.3">
      <c r="A5660" t="s">
        <v>3298</v>
      </c>
      <c r="B5660" t="str">
        <f>_xlfn.CONCAT(쿼리1[[#This Row],[주문번호]], "-", 쿼리1[[#This Row],[공정명]])</f>
        <v>20241226-1000161034-합지</v>
      </c>
      <c r="C5660">
        <v>1</v>
      </c>
      <c r="D5660" t="s">
        <v>60</v>
      </c>
      <c r="E5660" s="1">
        <v>45652</v>
      </c>
      <c r="F5660" s="1">
        <v>45663</v>
      </c>
      <c r="G5660" s="1"/>
      <c r="H5660" s="1">
        <v>45656</v>
      </c>
      <c r="I5660" s="1"/>
      <c r="J5660" t="s">
        <v>21</v>
      </c>
      <c r="K5660" t="s">
        <v>282</v>
      </c>
      <c r="L5660">
        <v>36000</v>
      </c>
      <c r="O5660" t="s">
        <v>3299</v>
      </c>
      <c r="P5660" t="s">
        <v>671</v>
      </c>
      <c r="Q5660" t="s">
        <v>42</v>
      </c>
      <c r="R5660" t="s">
        <v>3300</v>
      </c>
      <c r="S5660" t="s">
        <v>5068</v>
      </c>
      <c r="T5660">
        <v>102857</v>
      </c>
    </row>
    <row r="5661" spans="1:20" x14ac:dyDescent="0.3">
      <c r="A5661" t="s">
        <v>4250</v>
      </c>
      <c r="B5661" t="str">
        <f>_xlfn.CONCAT(쿼리1[[#This Row],[주문번호]], "-", 쿼리1[[#This Row],[공정명]])</f>
        <v>20240909-1000163400-분단</v>
      </c>
      <c r="C5661">
        <v>4</v>
      </c>
      <c r="D5661" t="s">
        <v>196</v>
      </c>
      <c r="E5661" s="1">
        <v>45544</v>
      </c>
      <c r="F5661" s="1">
        <v>45554</v>
      </c>
      <c r="G5661" s="1">
        <v>45560</v>
      </c>
      <c r="H5661" s="1">
        <v>45656</v>
      </c>
      <c r="I5661" s="1">
        <v>45564</v>
      </c>
      <c r="J5661" t="s">
        <v>31</v>
      </c>
      <c r="K5661" t="s">
        <v>32</v>
      </c>
      <c r="L5661">
        <v>6000</v>
      </c>
      <c r="M5661">
        <v>6000</v>
      </c>
      <c r="N5661">
        <v>6</v>
      </c>
      <c r="O5661" t="s">
        <v>4098</v>
      </c>
      <c r="P5661" t="s">
        <v>4099</v>
      </c>
      <c r="Q5661" t="s">
        <v>4141</v>
      </c>
      <c r="R5661" t="s">
        <v>1562</v>
      </c>
      <c r="S5661" t="s">
        <v>5068</v>
      </c>
      <c r="T5661">
        <v>36</v>
      </c>
    </row>
    <row r="5662" spans="1:20" x14ac:dyDescent="0.3">
      <c r="A5662" t="s">
        <v>2559</v>
      </c>
      <c r="B5662" t="str">
        <f>_xlfn.CONCAT(쿼리1[[#This Row],[주문번호]], "-", 쿼리1[[#This Row],[공정명]])</f>
        <v>20241204-1000169920-합지</v>
      </c>
      <c r="C5662">
        <v>3</v>
      </c>
      <c r="D5662" t="s">
        <v>60</v>
      </c>
      <c r="E5662" s="1">
        <v>45630</v>
      </c>
      <c r="F5662" s="1">
        <v>45639</v>
      </c>
      <c r="G5662" s="1">
        <v>45642</v>
      </c>
      <c r="H5662" s="1">
        <v>45656</v>
      </c>
      <c r="I5662" s="1">
        <v>45644</v>
      </c>
      <c r="J5662" t="s">
        <v>31</v>
      </c>
      <c r="K5662" t="s">
        <v>32</v>
      </c>
      <c r="L5662">
        <v>6000</v>
      </c>
      <c r="M5662">
        <v>6000</v>
      </c>
      <c r="N5662">
        <v>3</v>
      </c>
      <c r="O5662" t="s">
        <v>693</v>
      </c>
      <c r="P5662" t="s">
        <v>2116</v>
      </c>
      <c r="Q5662" t="s">
        <v>2560</v>
      </c>
      <c r="R5662" t="s">
        <v>539</v>
      </c>
      <c r="S5662" t="s">
        <v>5068</v>
      </c>
      <c r="T5662">
        <v>30769</v>
      </c>
    </row>
    <row r="5663" spans="1:20" x14ac:dyDescent="0.3">
      <c r="A5663" t="s">
        <v>2556</v>
      </c>
      <c r="B5663" t="str">
        <f>_xlfn.CONCAT(쿼리1[[#This Row],[주문번호]], "-", 쿼리1[[#This Row],[공정명]])</f>
        <v>20240906-1000165219-합지</v>
      </c>
      <c r="C5663">
        <v>3</v>
      </c>
      <c r="D5663" t="s">
        <v>60</v>
      </c>
      <c r="E5663" s="1">
        <v>45541</v>
      </c>
      <c r="F5663" s="1">
        <v>45552</v>
      </c>
      <c r="G5663" s="1">
        <v>45549</v>
      </c>
      <c r="H5663" s="1">
        <v>45656</v>
      </c>
      <c r="I5663" s="1">
        <v>45549</v>
      </c>
      <c r="J5663" t="s">
        <v>31</v>
      </c>
      <c r="K5663" t="s">
        <v>39</v>
      </c>
      <c r="L5663">
        <v>6000</v>
      </c>
      <c r="M5663">
        <v>6000</v>
      </c>
      <c r="N5663">
        <v>-3</v>
      </c>
      <c r="O5663" t="s">
        <v>180</v>
      </c>
      <c r="P5663" t="s">
        <v>2557</v>
      </c>
      <c r="Q5663" t="s">
        <v>2558</v>
      </c>
      <c r="R5663" t="s">
        <v>539</v>
      </c>
      <c r="S5663" t="s">
        <v>5068</v>
      </c>
      <c r="T5663">
        <v>30769</v>
      </c>
    </row>
    <row r="5664" spans="1:20" x14ac:dyDescent="0.3">
      <c r="A5664" t="s">
        <v>587</v>
      </c>
      <c r="B5664" t="str">
        <f>_xlfn.CONCAT(쿼리1[[#This Row],[주문번호]], "-", 쿼리1[[#This Row],[공정명]])</f>
        <v>20240909-1000160076-합지</v>
      </c>
      <c r="C5664">
        <v>3</v>
      </c>
      <c r="D5664" t="s">
        <v>60</v>
      </c>
      <c r="E5664" s="1">
        <v>45544</v>
      </c>
      <c r="F5664" s="1">
        <v>45553</v>
      </c>
      <c r="G5664" s="1">
        <v>45549</v>
      </c>
      <c r="H5664" s="1">
        <v>45656</v>
      </c>
      <c r="I5664" s="1">
        <v>45575</v>
      </c>
      <c r="J5664" t="s">
        <v>31</v>
      </c>
      <c r="K5664" t="s">
        <v>39</v>
      </c>
      <c r="L5664">
        <v>6000</v>
      </c>
      <c r="M5664">
        <v>6000</v>
      </c>
      <c r="N5664">
        <v>-4</v>
      </c>
      <c r="O5664" t="s">
        <v>180</v>
      </c>
      <c r="P5664" t="s">
        <v>588</v>
      </c>
      <c r="Q5664" t="s">
        <v>589</v>
      </c>
      <c r="R5664" t="s">
        <v>590</v>
      </c>
      <c r="S5664" t="s">
        <v>5068</v>
      </c>
      <c r="T5664">
        <v>30000</v>
      </c>
    </row>
    <row r="5665" spans="1:20" x14ac:dyDescent="0.3">
      <c r="A5665" t="s">
        <v>1949</v>
      </c>
      <c r="B5665" t="str">
        <f>_xlfn.CONCAT(쿼리1[[#This Row],[주문번호]], "-", 쿼리1[[#This Row],[공정명]])</f>
        <v>20240911-1000136895-합지</v>
      </c>
      <c r="C5665">
        <v>3</v>
      </c>
      <c r="D5665" t="s">
        <v>60</v>
      </c>
      <c r="E5665" s="1">
        <v>45546</v>
      </c>
      <c r="F5665" s="1">
        <v>45555</v>
      </c>
      <c r="G5665" s="1">
        <v>45560</v>
      </c>
      <c r="H5665" s="1">
        <v>45656</v>
      </c>
      <c r="I5665" s="1">
        <v>45575</v>
      </c>
      <c r="J5665" t="s">
        <v>31</v>
      </c>
      <c r="K5665" t="s">
        <v>32</v>
      </c>
      <c r="L5665">
        <v>6000</v>
      </c>
      <c r="M5665">
        <v>6000</v>
      </c>
      <c r="N5665">
        <v>5</v>
      </c>
      <c r="O5665" t="s">
        <v>1950</v>
      </c>
      <c r="P5665" t="s">
        <v>1951</v>
      </c>
      <c r="Q5665" t="s">
        <v>1952</v>
      </c>
      <c r="R5665" t="s">
        <v>539</v>
      </c>
      <c r="S5665" t="s">
        <v>5068</v>
      </c>
      <c r="T5665">
        <v>9756</v>
      </c>
    </row>
    <row r="5666" spans="1:20" x14ac:dyDescent="0.3">
      <c r="A5666" t="s">
        <v>3162</v>
      </c>
      <c r="B5666" t="str">
        <f>_xlfn.CONCAT(쿼리1[[#This Row],[주문번호]], "-", 쿼리1[[#This Row],[공정명]])</f>
        <v>20240911-1000136937-합지</v>
      </c>
      <c r="C5666">
        <v>3</v>
      </c>
      <c r="D5666" t="s">
        <v>60</v>
      </c>
      <c r="E5666" s="1">
        <v>45546</v>
      </c>
      <c r="F5666" s="1">
        <v>45555</v>
      </c>
      <c r="G5666" s="1">
        <v>45559</v>
      </c>
      <c r="H5666" s="1">
        <v>45656</v>
      </c>
      <c r="I5666" s="1">
        <v>45561</v>
      </c>
      <c r="J5666" t="s">
        <v>31</v>
      </c>
      <c r="K5666" t="s">
        <v>32</v>
      </c>
      <c r="L5666">
        <v>6000</v>
      </c>
      <c r="M5666">
        <v>6000</v>
      </c>
      <c r="N5666">
        <v>4</v>
      </c>
      <c r="O5666" t="s">
        <v>1950</v>
      </c>
      <c r="P5666" t="s">
        <v>3163</v>
      </c>
      <c r="Q5666" t="s">
        <v>3164</v>
      </c>
      <c r="R5666" t="s">
        <v>539</v>
      </c>
      <c r="S5666" t="s">
        <v>5068</v>
      </c>
      <c r="T5666">
        <v>16666</v>
      </c>
    </row>
    <row r="5667" spans="1:20" x14ac:dyDescent="0.3">
      <c r="A5667" t="s">
        <v>2458</v>
      </c>
      <c r="B5667" t="str">
        <f>_xlfn.CONCAT(쿼리1[[#This Row],[주문번호]], "-", 쿼리1[[#This Row],[공정명]])</f>
        <v>20240906-1420N0002-합지</v>
      </c>
      <c r="C5667">
        <v>1</v>
      </c>
      <c r="D5667" t="s">
        <v>60</v>
      </c>
      <c r="E5667" s="1">
        <v>45541</v>
      </c>
      <c r="F5667" s="1">
        <v>45552</v>
      </c>
      <c r="G5667" s="1">
        <v>45549</v>
      </c>
      <c r="H5667" s="1">
        <v>45656</v>
      </c>
      <c r="I5667" s="1">
        <v>45575</v>
      </c>
      <c r="J5667" t="s">
        <v>31</v>
      </c>
      <c r="K5667" t="s">
        <v>39</v>
      </c>
      <c r="L5667">
        <v>6000</v>
      </c>
      <c r="M5667">
        <v>6000</v>
      </c>
      <c r="N5667">
        <v>-3</v>
      </c>
      <c r="O5667" t="s">
        <v>2459</v>
      </c>
      <c r="P5667" t="s">
        <v>2460</v>
      </c>
      <c r="Q5667" t="s">
        <v>42</v>
      </c>
      <c r="R5667" t="s">
        <v>539</v>
      </c>
      <c r="S5667" t="s">
        <v>5068</v>
      </c>
      <c r="T5667">
        <v>11881</v>
      </c>
    </row>
    <row r="5668" spans="1:20" x14ac:dyDescent="0.3">
      <c r="A5668" t="s">
        <v>2458</v>
      </c>
      <c r="B5668" t="str">
        <f>_xlfn.CONCAT(쿼리1[[#This Row],[주문번호]], "-", 쿼리1[[#This Row],[공정명]])</f>
        <v>20240906-1420N0002-분단</v>
      </c>
      <c r="C5668">
        <v>2</v>
      </c>
      <c r="D5668" t="s">
        <v>196</v>
      </c>
      <c r="E5668" s="1">
        <v>45541</v>
      </c>
      <c r="F5668" s="1">
        <v>45553</v>
      </c>
      <c r="G5668" s="1">
        <v>45554</v>
      </c>
      <c r="H5668" s="1">
        <v>45656</v>
      </c>
      <c r="I5668" s="1">
        <v>45575</v>
      </c>
      <c r="J5668" t="s">
        <v>31</v>
      </c>
      <c r="K5668" t="s">
        <v>32</v>
      </c>
      <c r="L5668">
        <v>6000</v>
      </c>
      <c r="M5668">
        <v>6000</v>
      </c>
      <c r="N5668">
        <v>1</v>
      </c>
      <c r="O5668" t="s">
        <v>2459</v>
      </c>
      <c r="P5668" t="s">
        <v>2460</v>
      </c>
      <c r="Q5668" t="s">
        <v>42</v>
      </c>
      <c r="R5668" t="s">
        <v>539</v>
      </c>
      <c r="S5668" t="s">
        <v>5068</v>
      </c>
      <c r="T5668">
        <v>11881</v>
      </c>
    </row>
    <row r="5669" spans="1:20" x14ac:dyDescent="0.3">
      <c r="A5669" t="s">
        <v>2336</v>
      </c>
      <c r="B5669" t="str">
        <f>_xlfn.CONCAT(쿼리1[[#This Row],[주문번호]], "-", 쿼리1[[#This Row],[공정명]])</f>
        <v>20241129-1117N0055-합지</v>
      </c>
      <c r="C5669">
        <v>1</v>
      </c>
      <c r="D5669" t="s">
        <v>60</v>
      </c>
      <c r="E5669" s="1">
        <v>45625</v>
      </c>
      <c r="F5669" s="1">
        <v>45636</v>
      </c>
      <c r="G5669" s="1">
        <v>45631</v>
      </c>
      <c r="H5669" s="1">
        <v>45656</v>
      </c>
      <c r="I5669" s="1">
        <v>45638</v>
      </c>
      <c r="J5669" t="s">
        <v>31</v>
      </c>
      <c r="K5669" t="s">
        <v>39</v>
      </c>
      <c r="L5669">
        <v>12000</v>
      </c>
      <c r="M5669">
        <v>12000</v>
      </c>
      <c r="N5669">
        <v>-5</v>
      </c>
      <c r="O5669" t="s">
        <v>716</v>
      </c>
      <c r="P5669" t="s">
        <v>717</v>
      </c>
      <c r="Q5669" t="s">
        <v>42</v>
      </c>
      <c r="R5669" t="s">
        <v>714</v>
      </c>
      <c r="S5669" t="s">
        <v>5068</v>
      </c>
      <c r="T5669">
        <v>40000</v>
      </c>
    </row>
    <row r="5670" spans="1:20" x14ac:dyDescent="0.3">
      <c r="A5670" t="s">
        <v>2641</v>
      </c>
      <c r="B5670" t="str">
        <f>_xlfn.CONCAT(쿼리1[[#This Row],[주문번호]], "-", 쿼리1[[#This Row],[공정명]])</f>
        <v>20241022-1000164702-합지</v>
      </c>
      <c r="C5670">
        <v>1</v>
      </c>
      <c r="D5670" t="s">
        <v>60</v>
      </c>
      <c r="E5670" s="1">
        <v>45587</v>
      </c>
      <c r="F5670" s="1">
        <v>45596</v>
      </c>
      <c r="G5670" s="1">
        <v>45593</v>
      </c>
      <c r="H5670" s="1">
        <v>45656</v>
      </c>
      <c r="I5670" s="1">
        <v>45594</v>
      </c>
      <c r="J5670" t="s">
        <v>31</v>
      </c>
      <c r="K5670" t="s">
        <v>39</v>
      </c>
      <c r="L5670">
        <v>6000</v>
      </c>
      <c r="M5670">
        <v>6000</v>
      </c>
      <c r="N5670">
        <v>-3</v>
      </c>
      <c r="O5670" t="s">
        <v>275</v>
      </c>
      <c r="P5670" t="s">
        <v>2642</v>
      </c>
      <c r="Q5670" t="s">
        <v>42</v>
      </c>
      <c r="R5670" t="s">
        <v>597</v>
      </c>
      <c r="S5670" t="s">
        <v>5068</v>
      </c>
      <c r="T5670">
        <v>17142</v>
      </c>
    </row>
    <row r="5671" spans="1:20" x14ac:dyDescent="0.3">
      <c r="A5671" t="s">
        <v>127</v>
      </c>
      <c r="B5671" t="str">
        <f>_xlfn.CONCAT(쿼리1[[#This Row],[주문번호]], "-", 쿼리1[[#This Row],[공정명]])</f>
        <v>20240906-1000146282-합지</v>
      </c>
      <c r="C5671">
        <v>3</v>
      </c>
      <c r="D5671" t="s">
        <v>60</v>
      </c>
      <c r="E5671" s="1">
        <v>45541</v>
      </c>
      <c r="F5671" s="1">
        <v>45552</v>
      </c>
      <c r="G5671" s="1">
        <v>45554</v>
      </c>
      <c r="H5671" s="1">
        <v>45656</v>
      </c>
      <c r="I5671" s="1">
        <v>45559</v>
      </c>
      <c r="J5671" t="s">
        <v>31</v>
      </c>
      <c r="K5671" t="s">
        <v>32</v>
      </c>
      <c r="L5671">
        <v>6000</v>
      </c>
      <c r="M5671">
        <v>6000</v>
      </c>
      <c r="N5671">
        <v>2</v>
      </c>
      <c r="O5671" t="s">
        <v>128</v>
      </c>
      <c r="P5671" t="s">
        <v>129</v>
      </c>
      <c r="Q5671" t="s">
        <v>130</v>
      </c>
      <c r="R5671" t="s">
        <v>131</v>
      </c>
      <c r="S5671" t="s">
        <v>5068</v>
      </c>
      <c r="T5671">
        <v>23076</v>
      </c>
    </row>
    <row r="5672" spans="1:20" x14ac:dyDescent="0.3">
      <c r="A5672" t="s">
        <v>3528</v>
      </c>
      <c r="B5672" t="str">
        <f>_xlfn.CONCAT(쿼리1[[#This Row],[주문번호]], "-", 쿼리1[[#This Row],[공정명]])</f>
        <v>20241017-1220P0169-합지</v>
      </c>
      <c r="C5672">
        <v>3</v>
      </c>
      <c r="D5672" t="s">
        <v>60</v>
      </c>
      <c r="E5672" s="1">
        <v>45582</v>
      </c>
      <c r="F5672" s="1">
        <v>45593</v>
      </c>
      <c r="G5672" s="1">
        <v>45589</v>
      </c>
      <c r="H5672" s="1">
        <v>45656</v>
      </c>
      <c r="I5672" s="1">
        <v>45593</v>
      </c>
      <c r="J5672" t="s">
        <v>31</v>
      </c>
      <c r="K5672" t="s">
        <v>39</v>
      </c>
      <c r="L5672">
        <v>6000</v>
      </c>
      <c r="M5672">
        <v>6000</v>
      </c>
      <c r="N5672">
        <v>-4</v>
      </c>
      <c r="O5672" t="s">
        <v>91</v>
      </c>
      <c r="P5672" t="s">
        <v>1444</v>
      </c>
      <c r="Q5672" t="s">
        <v>3529</v>
      </c>
      <c r="R5672" t="s">
        <v>1445</v>
      </c>
      <c r="S5672" t="s">
        <v>5068</v>
      </c>
      <c r="T5672">
        <v>8571</v>
      </c>
    </row>
    <row r="5673" spans="1:20" x14ac:dyDescent="0.3">
      <c r="A5673" t="s">
        <v>1700</v>
      </c>
      <c r="B5673" t="str">
        <f>_xlfn.CONCAT(쿼리1[[#This Row],[주문번호]], "-", 쿼리1[[#This Row],[공정명]])</f>
        <v>20240920-1419P0003-합지</v>
      </c>
      <c r="C5673">
        <v>3</v>
      </c>
      <c r="D5673" t="s">
        <v>60</v>
      </c>
      <c r="E5673" s="1">
        <v>45555</v>
      </c>
      <c r="F5673" s="1">
        <v>45566</v>
      </c>
      <c r="G5673" s="1">
        <v>45569</v>
      </c>
      <c r="H5673" s="1">
        <v>45656</v>
      </c>
      <c r="I5673" s="1">
        <v>45572</v>
      </c>
      <c r="J5673" t="s">
        <v>31</v>
      </c>
      <c r="K5673" t="s">
        <v>32</v>
      </c>
      <c r="L5673">
        <v>6000</v>
      </c>
      <c r="M5673">
        <v>5900</v>
      </c>
      <c r="N5673">
        <v>3</v>
      </c>
      <c r="O5673" t="s">
        <v>559</v>
      </c>
      <c r="P5673" t="s">
        <v>1701</v>
      </c>
      <c r="Q5673" t="s">
        <v>1702</v>
      </c>
      <c r="R5673" t="s">
        <v>1424</v>
      </c>
      <c r="S5673" t="s">
        <v>5068</v>
      </c>
      <c r="T5673">
        <v>6</v>
      </c>
    </row>
    <row r="5674" spans="1:20" x14ac:dyDescent="0.3">
      <c r="A5674" t="s">
        <v>2729</v>
      </c>
      <c r="B5674" t="str">
        <f>_xlfn.CONCAT(쿼리1[[#This Row],[주문번호]], "-", 쿼리1[[#This Row],[공정명]])</f>
        <v>20241016-1000169201-인쇄</v>
      </c>
      <c r="C5674">
        <v>2</v>
      </c>
      <c r="D5674" t="s">
        <v>328</v>
      </c>
      <c r="E5674" s="1">
        <v>45581</v>
      </c>
      <c r="F5674" s="1">
        <v>45587</v>
      </c>
      <c r="G5674" s="1">
        <v>45586</v>
      </c>
      <c r="H5674" s="1">
        <v>45656</v>
      </c>
      <c r="I5674" s="1">
        <v>45589</v>
      </c>
      <c r="J5674" t="s">
        <v>31</v>
      </c>
      <c r="K5674" t="s">
        <v>39</v>
      </c>
      <c r="L5674">
        <v>6000</v>
      </c>
      <c r="M5674">
        <v>6000</v>
      </c>
      <c r="N5674">
        <v>-1</v>
      </c>
      <c r="O5674" t="s">
        <v>96</v>
      </c>
      <c r="P5674" t="s">
        <v>2730</v>
      </c>
      <c r="Q5674" t="s">
        <v>2731</v>
      </c>
      <c r="R5674" t="s">
        <v>2732</v>
      </c>
      <c r="S5674" t="s">
        <v>4242</v>
      </c>
      <c r="T5674">
        <v>12500</v>
      </c>
    </row>
    <row r="5675" spans="1:20" x14ac:dyDescent="0.3">
      <c r="A5675" t="s">
        <v>2977</v>
      </c>
      <c r="B5675" t="str">
        <f>_xlfn.CONCAT(쿼리1[[#This Row],[주문번호]], "-", 쿼리1[[#This Row],[공정명]])</f>
        <v>20240926-1000169201-인쇄</v>
      </c>
      <c r="C5675">
        <v>2</v>
      </c>
      <c r="D5675" t="s">
        <v>328</v>
      </c>
      <c r="E5675" s="1">
        <v>45561</v>
      </c>
      <c r="F5675" s="1">
        <v>45567</v>
      </c>
      <c r="G5675" s="1">
        <v>45586</v>
      </c>
      <c r="H5675" s="1">
        <v>45656</v>
      </c>
      <c r="I5675" s="1">
        <v>45586</v>
      </c>
      <c r="J5675" t="s">
        <v>31</v>
      </c>
      <c r="K5675" t="s">
        <v>32</v>
      </c>
      <c r="L5675">
        <v>6000</v>
      </c>
      <c r="M5675">
        <v>6000</v>
      </c>
      <c r="N5675">
        <v>19</v>
      </c>
      <c r="O5675" t="s">
        <v>96</v>
      </c>
      <c r="P5675" t="s">
        <v>2730</v>
      </c>
      <c r="Q5675" t="s">
        <v>2731</v>
      </c>
      <c r="R5675" t="s">
        <v>2732</v>
      </c>
      <c r="S5675" t="s">
        <v>4242</v>
      </c>
      <c r="T5675">
        <v>12500</v>
      </c>
    </row>
    <row r="5676" spans="1:20" x14ac:dyDescent="0.3">
      <c r="A5676" t="s">
        <v>3311</v>
      </c>
      <c r="B5676" t="str">
        <f>_xlfn.CONCAT(쿼리1[[#This Row],[주문번호]], "-", 쿼리1[[#This Row],[공정명]])</f>
        <v>20241129-1000168411-인쇄</v>
      </c>
      <c r="C5676">
        <v>2</v>
      </c>
      <c r="D5676" t="s">
        <v>328</v>
      </c>
      <c r="E5676" s="1">
        <v>45625</v>
      </c>
      <c r="F5676" s="1">
        <v>45630</v>
      </c>
      <c r="G5676" s="1">
        <v>45631</v>
      </c>
      <c r="H5676" s="1">
        <v>45656</v>
      </c>
      <c r="I5676" s="1">
        <v>45637</v>
      </c>
      <c r="J5676" t="s">
        <v>31</v>
      </c>
      <c r="K5676" t="s">
        <v>32</v>
      </c>
      <c r="L5676">
        <v>12000</v>
      </c>
      <c r="M5676">
        <v>12000</v>
      </c>
      <c r="N5676">
        <v>1</v>
      </c>
      <c r="O5676" t="s">
        <v>731</v>
      </c>
      <c r="P5676" t="s">
        <v>3312</v>
      </c>
      <c r="Q5676" t="s">
        <v>3313</v>
      </c>
      <c r="R5676" t="s">
        <v>2732</v>
      </c>
      <c r="S5676" t="s">
        <v>4242</v>
      </c>
      <c r="T5676">
        <v>92307</v>
      </c>
    </row>
    <row r="5677" spans="1:20" x14ac:dyDescent="0.3">
      <c r="A5677" t="s">
        <v>3146</v>
      </c>
      <c r="B5677" t="str">
        <f>_xlfn.CONCAT(쿼리1[[#This Row],[주문번호]], "-", 쿼리1[[#This Row],[공정명]])</f>
        <v>20241129-1000168406-인쇄</v>
      </c>
      <c r="C5677">
        <v>2</v>
      </c>
      <c r="D5677" t="s">
        <v>328</v>
      </c>
      <c r="E5677" s="1">
        <v>45625</v>
      </c>
      <c r="F5677" s="1">
        <v>45630</v>
      </c>
      <c r="G5677" s="1">
        <v>45631</v>
      </c>
      <c r="H5677" s="1">
        <v>45656</v>
      </c>
      <c r="I5677" s="1">
        <v>45635</v>
      </c>
      <c r="J5677" t="s">
        <v>31</v>
      </c>
      <c r="K5677" t="s">
        <v>32</v>
      </c>
      <c r="L5677">
        <v>6000</v>
      </c>
      <c r="M5677">
        <v>6000</v>
      </c>
      <c r="N5677">
        <v>1</v>
      </c>
      <c r="O5677" t="s">
        <v>731</v>
      </c>
      <c r="P5677" t="s">
        <v>3147</v>
      </c>
      <c r="Q5677" t="s">
        <v>3148</v>
      </c>
      <c r="R5677" t="s">
        <v>2732</v>
      </c>
      <c r="S5677" t="s">
        <v>4242</v>
      </c>
      <c r="T5677">
        <v>40000</v>
      </c>
    </row>
    <row r="5678" spans="1:20" x14ac:dyDescent="0.3">
      <c r="A5678" t="s">
        <v>2185</v>
      </c>
      <c r="B5678" t="str">
        <f>_xlfn.CONCAT(쿼리1[[#This Row],[주문번호]], "-", 쿼리1[[#This Row],[공정명]])</f>
        <v>20240906-1000149912-인쇄</v>
      </c>
      <c r="C5678">
        <v>2</v>
      </c>
      <c r="D5678" t="s">
        <v>328</v>
      </c>
      <c r="E5678" s="1">
        <v>45541</v>
      </c>
      <c r="F5678" s="1">
        <v>45547</v>
      </c>
      <c r="G5678" s="1">
        <v>45546</v>
      </c>
      <c r="H5678" s="1">
        <v>45656</v>
      </c>
      <c r="I5678" s="1">
        <v>45575</v>
      </c>
      <c r="J5678" t="s">
        <v>31</v>
      </c>
      <c r="K5678" t="s">
        <v>39</v>
      </c>
      <c r="L5678">
        <v>3300</v>
      </c>
      <c r="M5678">
        <v>3000</v>
      </c>
      <c r="N5678">
        <v>-1</v>
      </c>
      <c r="O5678" t="s">
        <v>731</v>
      </c>
      <c r="P5678" t="s">
        <v>2183</v>
      </c>
      <c r="Q5678" t="s">
        <v>2184</v>
      </c>
      <c r="R5678" t="s">
        <v>64</v>
      </c>
      <c r="S5678" t="s">
        <v>4242</v>
      </c>
      <c r="T5678">
        <v>15714</v>
      </c>
    </row>
    <row r="5679" spans="1:20" x14ac:dyDescent="0.3">
      <c r="A5679" t="s">
        <v>576</v>
      </c>
      <c r="B5679" t="str">
        <f>_xlfn.CONCAT(쿼리1[[#This Row],[주문번호]], "-", 쿼리1[[#This Row],[공정명]])</f>
        <v>20241029-1000164203-인쇄</v>
      </c>
      <c r="C5679">
        <v>2</v>
      </c>
      <c r="D5679" t="s">
        <v>328</v>
      </c>
      <c r="E5679" s="1">
        <v>45594</v>
      </c>
      <c r="F5679" s="1">
        <v>45600</v>
      </c>
      <c r="G5679" s="1">
        <v>45608</v>
      </c>
      <c r="H5679" s="1">
        <v>45656</v>
      </c>
      <c r="I5679" s="1">
        <v>45611</v>
      </c>
      <c r="J5679" t="s">
        <v>31</v>
      </c>
      <c r="K5679" t="s">
        <v>32</v>
      </c>
      <c r="L5679">
        <v>6000</v>
      </c>
      <c r="M5679">
        <v>6000</v>
      </c>
      <c r="N5679">
        <v>8</v>
      </c>
      <c r="O5679" t="s">
        <v>573</v>
      </c>
      <c r="P5679" t="s">
        <v>577</v>
      </c>
      <c r="Q5679" t="s">
        <v>578</v>
      </c>
      <c r="R5679" t="s">
        <v>26</v>
      </c>
      <c r="S5679" t="s">
        <v>4242</v>
      </c>
      <c r="T5679">
        <v>17647</v>
      </c>
    </row>
    <row r="5680" spans="1:20" x14ac:dyDescent="0.3">
      <c r="A5680" t="s">
        <v>572</v>
      </c>
      <c r="B5680" t="str">
        <f>_xlfn.CONCAT(쿼리1[[#This Row],[주문번호]], "-", 쿼리1[[#This Row],[공정명]])</f>
        <v>20241126-1000155928-인쇄</v>
      </c>
      <c r="C5680">
        <v>2</v>
      </c>
      <c r="D5680" t="s">
        <v>328</v>
      </c>
      <c r="E5680" s="1">
        <v>45622</v>
      </c>
      <c r="F5680" s="1">
        <v>45628</v>
      </c>
      <c r="G5680" s="1">
        <v>45626</v>
      </c>
      <c r="H5680" s="1">
        <v>45656</v>
      </c>
      <c r="I5680" s="1">
        <v>45631</v>
      </c>
      <c r="J5680" t="s">
        <v>31</v>
      </c>
      <c r="K5680" t="s">
        <v>39</v>
      </c>
      <c r="L5680">
        <v>6000</v>
      </c>
      <c r="M5680">
        <v>6000</v>
      </c>
      <c r="N5680">
        <v>-2</v>
      </c>
      <c r="O5680" t="s">
        <v>573</v>
      </c>
      <c r="P5680" t="s">
        <v>574</v>
      </c>
      <c r="Q5680" t="s">
        <v>575</v>
      </c>
      <c r="R5680" t="s">
        <v>26</v>
      </c>
      <c r="S5680" t="s">
        <v>4242</v>
      </c>
      <c r="T5680">
        <v>17142</v>
      </c>
    </row>
    <row r="5681" spans="1:20" x14ac:dyDescent="0.3">
      <c r="A5681" t="s">
        <v>3904</v>
      </c>
      <c r="B5681" t="str">
        <f>_xlfn.CONCAT(쿼리1[[#This Row],[주문번호]], "-", 쿼리1[[#This Row],[공정명]])</f>
        <v>20241204-1420P0054-인쇄</v>
      </c>
      <c r="C5681">
        <v>2</v>
      </c>
      <c r="D5681" t="s">
        <v>328</v>
      </c>
      <c r="E5681" s="1">
        <v>45630</v>
      </c>
      <c r="F5681" s="1">
        <v>45636</v>
      </c>
      <c r="G5681" s="1">
        <v>45636</v>
      </c>
      <c r="H5681" s="1">
        <v>45656</v>
      </c>
      <c r="I5681" s="1">
        <v>45649</v>
      </c>
      <c r="J5681" t="s">
        <v>31</v>
      </c>
      <c r="K5681" t="s">
        <v>39</v>
      </c>
      <c r="L5681">
        <v>12000</v>
      </c>
      <c r="M5681">
        <v>12000</v>
      </c>
      <c r="N5681">
        <v>0</v>
      </c>
      <c r="O5681" t="s">
        <v>2327</v>
      </c>
      <c r="P5681" t="s">
        <v>3902</v>
      </c>
      <c r="Q5681" t="s">
        <v>3903</v>
      </c>
      <c r="R5681" t="s">
        <v>64</v>
      </c>
      <c r="S5681" t="s">
        <v>4242</v>
      </c>
      <c r="T5681">
        <v>48</v>
      </c>
    </row>
    <row r="5682" spans="1:20" x14ac:dyDescent="0.3">
      <c r="A5682" t="s">
        <v>3186</v>
      </c>
      <c r="B5682" t="str">
        <f>_xlfn.CONCAT(쿼리1[[#This Row],[주문번호]], "-", 쿼리1[[#This Row],[공정명]])</f>
        <v>20241017-1000165687-인쇄</v>
      </c>
      <c r="C5682">
        <v>2</v>
      </c>
      <c r="D5682" t="s">
        <v>328</v>
      </c>
      <c r="E5682" s="1">
        <v>45582</v>
      </c>
      <c r="F5682" s="1">
        <v>45586</v>
      </c>
      <c r="G5682" s="1">
        <v>45590</v>
      </c>
      <c r="H5682" s="1">
        <v>45656</v>
      </c>
      <c r="I5682" s="1">
        <v>45594</v>
      </c>
      <c r="J5682" t="s">
        <v>31</v>
      </c>
      <c r="K5682" t="s">
        <v>32</v>
      </c>
      <c r="L5682">
        <v>6000</v>
      </c>
      <c r="M5682">
        <v>6000</v>
      </c>
      <c r="N5682">
        <v>4</v>
      </c>
      <c r="O5682" t="s">
        <v>106</v>
      </c>
      <c r="P5682" t="s">
        <v>3181</v>
      </c>
      <c r="Q5682" t="s">
        <v>3187</v>
      </c>
      <c r="R5682" t="s">
        <v>2784</v>
      </c>
      <c r="S5682" t="s">
        <v>4242</v>
      </c>
      <c r="T5682">
        <v>22222</v>
      </c>
    </row>
    <row r="5683" spans="1:20" x14ac:dyDescent="0.3">
      <c r="A5683" t="s">
        <v>2980</v>
      </c>
      <c r="B5683" t="str">
        <f>_xlfn.CONCAT(쿼리1[[#This Row],[주문번호]], "-", 쿼리1[[#This Row],[공정명]])</f>
        <v>20241112-1000148935-인쇄</v>
      </c>
      <c r="C5683">
        <v>2</v>
      </c>
      <c r="D5683" t="s">
        <v>328</v>
      </c>
      <c r="E5683" s="1">
        <v>45608</v>
      </c>
      <c r="F5683" s="1">
        <v>45611</v>
      </c>
      <c r="G5683" s="1">
        <v>45618</v>
      </c>
      <c r="H5683" s="1">
        <v>45656</v>
      </c>
      <c r="I5683" s="1">
        <v>45625</v>
      </c>
      <c r="J5683" t="s">
        <v>31</v>
      </c>
      <c r="K5683" t="s">
        <v>32</v>
      </c>
      <c r="L5683">
        <v>6000</v>
      </c>
      <c r="M5683">
        <v>6000</v>
      </c>
      <c r="N5683">
        <v>7</v>
      </c>
      <c r="O5683" t="s">
        <v>2981</v>
      </c>
      <c r="P5683" t="s">
        <v>2982</v>
      </c>
      <c r="Q5683" t="s">
        <v>2983</v>
      </c>
      <c r="R5683" t="s">
        <v>64</v>
      </c>
      <c r="S5683" t="s">
        <v>4242</v>
      </c>
      <c r="T5683">
        <v>18750</v>
      </c>
    </row>
    <row r="5684" spans="1:20" x14ac:dyDescent="0.3">
      <c r="A5684" t="s">
        <v>3901</v>
      </c>
      <c r="B5684" t="str">
        <f>_xlfn.CONCAT(쿼리1[[#This Row],[주문번호]], "-", 쿼리1[[#This Row],[공정명]])</f>
        <v>20241022-1420P0054-인쇄</v>
      </c>
      <c r="C5684">
        <v>2</v>
      </c>
      <c r="D5684" t="s">
        <v>328</v>
      </c>
      <c r="E5684" s="1">
        <v>45587</v>
      </c>
      <c r="F5684" s="1">
        <v>45593</v>
      </c>
      <c r="G5684" s="1">
        <v>45609</v>
      </c>
      <c r="H5684" s="1">
        <v>45656</v>
      </c>
      <c r="I5684" s="1">
        <v>45611</v>
      </c>
      <c r="J5684" t="s">
        <v>31</v>
      </c>
      <c r="K5684" t="s">
        <v>32</v>
      </c>
      <c r="L5684">
        <v>12000</v>
      </c>
      <c r="M5684">
        <v>12000</v>
      </c>
      <c r="N5684">
        <v>16</v>
      </c>
      <c r="O5684" t="s">
        <v>2327</v>
      </c>
      <c r="P5684" t="s">
        <v>3902</v>
      </c>
      <c r="Q5684" t="s">
        <v>3903</v>
      </c>
      <c r="R5684" t="s">
        <v>64</v>
      </c>
      <c r="S5684" t="s">
        <v>4242</v>
      </c>
      <c r="T5684">
        <v>48</v>
      </c>
    </row>
    <row r="5685" spans="1:20" x14ac:dyDescent="0.3">
      <c r="A5685" t="s">
        <v>3192</v>
      </c>
      <c r="B5685" t="str">
        <f>_xlfn.CONCAT(쿼리1[[#This Row],[주문번호]], "-", 쿼리1[[#This Row],[공정명]])</f>
        <v>20240923-11150297-인쇄</v>
      </c>
      <c r="C5685">
        <v>2</v>
      </c>
      <c r="D5685" t="s">
        <v>328</v>
      </c>
      <c r="E5685" s="1">
        <v>45558</v>
      </c>
      <c r="F5685" s="1">
        <v>45560</v>
      </c>
      <c r="G5685" s="1">
        <v>45575</v>
      </c>
      <c r="H5685" s="1">
        <v>45656</v>
      </c>
      <c r="I5685" s="1">
        <v>45576</v>
      </c>
      <c r="J5685" t="s">
        <v>31</v>
      </c>
      <c r="K5685" t="s">
        <v>32</v>
      </c>
      <c r="L5685">
        <v>12000</v>
      </c>
      <c r="M5685">
        <v>12000</v>
      </c>
      <c r="N5685">
        <v>15</v>
      </c>
      <c r="O5685" t="s">
        <v>1346</v>
      </c>
      <c r="P5685" t="s">
        <v>1347</v>
      </c>
      <c r="Q5685" t="s">
        <v>1348</v>
      </c>
      <c r="R5685" t="s">
        <v>26</v>
      </c>
      <c r="S5685" t="s">
        <v>4242</v>
      </c>
      <c r="T5685">
        <v>48000</v>
      </c>
    </row>
    <row r="5686" spans="1:20" x14ac:dyDescent="0.3">
      <c r="A5686" t="s">
        <v>4888</v>
      </c>
      <c r="B5686" t="str">
        <f>_xlfn.CONCAT(쿼리1[[#This Row],[주문번호]], "-", 쿼리1[[#This Row],[공정명]])</f>
        <v>20241022-1000165910-인쇄</v>
      </c>
      <c r="C5686">
        <v>2</v>
      </c>
      <c r="D5686" t="s">
        <v>328</v>
      </c>
      <c r="E5686" s="1">
        <v>45587</v>
      </c>
      <c r="F5686" s="1">
        <v>45590</v>
      </c>
      <c r="G5686" s="1">
        <v>45598</v>
      </c>
      <c r="H5686" s="1">
        <v>45656</v>
      </c>
      <c r="I5686" s="1">
        <v>45621</v>
      </c>
      <c r="J5686" t="s">
        <v>31</v>
      </c>
      <c r="K5686" t="s">
        <v>32</v>
      </c>
      <c r="L5686">
        <v>4000</v>
      </c>
      <c r="M5686">
        <v>4000</v>
      </c>
      <c r="N5686">
        <v>8</v>
      </c>
      <c r="O5686" t="s">
        <v>1533</v>
      </c>
      <c r="P5686" t="s">
        <v>4263</v>
      </c>
      <c r="Q5686" t="s">
        <v>4889</v>
      </c>
      <c r="R5686" t="s">
        <v>26</v>
      </c>
      <c r="S5686" t="s">
        <v>4242</v>
      </c>
      <c r="T5686">
        <v>24</v>
      </c>
    </row>
    <row r="5687" spans="1:20" x14ac:dyDescent="0.3">
      <c r="A5687" t="s">
        <v>3194</v>
      </c>
      <c r="B5687" t="str">
        <f>_xlfn.CONCAT(쿼리1[[#This Row],[주문번호]], "-", 쿼리1[[#This Row],[공정명]])</f>
        <v>20241022-11150297-인쇄</v>
      </c>
      <c r="C5687">
        <v>2</v>
      </c>
      <c r="D5687" t="s">
        <v>328</v>
      </c>
      <c r="E5687" s="1">
        <v>45587</v>
      </c>
      <c r="F5687" s="1">
        <v>45588</v>
      </c>
      <c r="G5687" s="1">
        <v>45608</v>
      </c>
      <c r="H5687" s="1">
        <v>45656</v>
      </c>
      <c r="I5687" s="1">
        <v>45621</v>
      </c>
      <c r="J5687" t="s">
        <v>31</v>
      </c>
      <c r="K5687" t="s">
        <v>32</v>
      </c>
      <c r="L5687">
        <v>12000</v>
      </c>
      <c r="M5687">
        <v>12000</v>
      </c>
      <c r="N5687">
        <v>20</v>
      </c>
      <c r="O5687" t="s">
        <v>1346</v>
      </c>
      <c r="P5687" t="s">
        <v>1347</v>
      </c>
      <c r="Q5687" t="s">
        <v>1348</v>
      </c>
      <c r="R5687" t="s">
        <v>26</v>
      </c>
      <c r="S5687" t="s">
        <v>4242</v>
      </c>
      <c r="T5687">
        <v>48000</v>
      </c>
    </row>
    <row r="5688" spans="1:20" x14ac:dyDescent="0.3">
      <c r="A5688" t="s">
        <v>4886</v>
      </c>
      <c r="B5688" t="str">
        <f>_xlfn.CONCAT(쿼리1[[#This Row],[주문번호]], "-", 쿼리1[[#This Row],[공정명]])</f>
        <v>20241223-1000167628-인쇄</v>
      </c>
      <c r="C5688">
        <v>2</v>
      </c>
      <c r="D5688" t="s">
        <v>328</v>
      </c>
      <c r="E5688" s="1">
        <v>45649</v>
      </c>
      <c r="F5688" s="1">
        <v>45653</v>
      </c>
      <c r="G5688" s="1"/>
      <c r="H5688" s="1">
        <v>45656</v>
      </c>
      <c r="I5688" s="1"/>
      <c r="J5688" t="s">
        <v>21</v>
      </c>
      <c r="K5688" t="s">
        <v>22</v>
      </c>
      <c r="L5688">
        <v>6000</v>
      </c>
      <c r="O5688" t="s">
        <v>1095</v>
      </c>
      <c r="P5688" t="s">
        <v>1111</v>
      </c>
      <c r="Q5688" t="s">
        <v>4887</v>
      </c>
      <c r="R5688" t="s">
        <v>766</v>
      </c>
      <c r="S5688" t="s">
        <v>4242</v>
      </c>
      <c r="T5688">
        <v>30</v>
      </c>
    </row>
    <row r="5689" spans="1:20" x14ac:dyDescent="0.3">
      <c r="A5689" t="s">
        <v>4935</v>
      </c>
      <c r="B5689" t="str">
        <f>_xlfn.CONCAT(쿼리1[[#This Row],[주문번호]], "-", 쿼리1[[#This Row],[공정명]])</f>
        <v>20240912-1000167628-인쇄</v>
      </c>
      <c r="C5689">
        <v>2</v>
      </c>
      <c r="D5689" t="s">
        <v>328</v>
      </c>
      <c r="E5689" s="1">
        <v>45547</v>
      </c>
      <c r="F5689" s="1">
        <v>45553</v>
      </c>
      <c r="G5689" s="1">
        <v>45555</v>
      </c>
      <c r="H5689" s="1">
        <v>45656</v>
      </c>
      <c r="I5689" s="1">
        <v>45558</v>
      </c>
      <c r="J5689" t="s">
        <v>31</v>
      </c>
      <c r="K5689" t="s">
        <v>32</v>
      </c>
      <c r="L5689">
        <v>6000</v>
      </c>
      <c r="M5689">
        <v>6000</v>
      </c>
      <c r="N5689">
        <v>2</v>
      </c>
      <c r="O5689" t="s">
        <v>1095</v>
      </c>
      <c r="P5689" t="s">
        <v>1111</v>
      </c>
      <c r="Q5689" t="s">
        <v>4887</v>
      </c>
      <c r="R5689" t="s">
        <v>766</v>
      </c>
      <c r="S5689" t="s">
        <v>4242</v>
      </c>
      <c r="T5689">
        <v>30</v>
      </c>
    </row>
    <row r="5690" spans="1:20" x14ac:dyDescent="0.3">
      <c r="A5690" t="s">
        <v>3284</v>
      </c>
      <c r="B5690" t="str">
        <f>_xlfn.CONCAT(쿼리1[[#This Row],[주문번호]], "-", 쿼리1[[#This Row],[공정명]])</f>
        <v>20241227-1220P0186-인쇄</v>
      </c>
      <c r="C5690">
        <v>2</v>
      </c>
      <c r="D5690" t="s">
        <v>328</v>
      </c>
      <c r="E5690" s="1">
        <v>45653</v>
      </c>
      <c r="F5690" s="1">
        <v>45656</v>
      </c>
      <c r="G5690" s="1"/>
      <c r="H5690" s="1">
        <v>45656</v>
      </c>
      <c r="I5690" s="1"/>
      <c r="J5690" t="s">
        <v>21</v>
      </c>
      <c r="K5690" t="s">
        <v>282</v>
      </c>
      <c r="L5690">
        <v>6000</v>
      </c>
      <c r="O5690" t="s">
        <v>979</v>
      </c>
      <c r="P5690" t="s">
        <v>3285</v>
      </c>
      <c r="Q5690" t="s">
        <v>3286</v>
      </c>
      <c r="R5690" t="s">
        <v>3287</v>
      </c>
      <c r="S5690" t="s">
        <v>4242</v>
      </c>
      <c r="T5690">
        <v>27272</v>
      </c>
    </row>
    <row r="5691" spans="1:20" x14ac:dyDescent="0.3">
      <c r="A5691" t="s">
        <v>3288</v>
      </c>
      <c r="B5691" t="str">
        <f>_xlfn.CONCAT(쿼리1[[#This Row],[주문번호]], "-", 쿼리1[[#This Row],[공정명]])</f>
        <v>20241205-1000138052-인쇄</v>
      </c>
      <c r="C5691">
        <v>2</v>
      </c>
      <c r="D5691" t="s">
        <v>328</v>
      </c>
      <c r="E5691" s="1">
        <v>45631</v>
      </c>
      <c r="F5691" s="1">
        <v>45635</v>
      </c>
      <c r="G5691" s="1">
        <v>45637</v>
      </c>
      <c r="H5691" s="1">
        <v>45656</v>
      </c>
      <c r="I5691" s="1">
        <v>45646</v>
      </c>
      <c r="J5691" t="s">
        <v>31</v>
      </c>
      <c r="K5691" t="s">
        <v>32</v>
      </c>
      <c r="L5691">
        <v>6000</v>
      </c>
      <c r="M5691">
        <v>6000</v>
      </c>
      <c r="N5691">
        <v>2</v>
      </c>
      <c r="O5691" t="s">
        <v>979</v>
      </c>
      <c r="P5691" t="s">
        <v>3289</v>
      </c>
      <c r="Q5691" t="s">
        <v>3290</v>
      </c>
      <c r="R5691" t="s">
        <v>3287</v>
      </c>
      <c r="S5691" t="s">
        <v>4242</v>
      </c>
      <c r="T5691">
        <v>24000</v>
      </c>
    </row>
    <row r="5692" spans="1:20" x14ac:dyDescent="0.3">
      <c r="A5692" t="s">
        <v>3293</v>
      </c>
      <c r="B5692" t="str">
        <f>_xlfn.CONCAT(쿼리1[[#This Row],[주문번호]], "-", 쿼리1[[#This Row],[공정명]])</f>
        <v>20240927-1220P0186-인쇄</v>
      </c>
      <c r="C5692">
        <v>2</v>
      </c>
      <c r="D5692" t="s">
        <v>328</v>
      </c>
      <c r="E5692" s="1">
        <v>45562</v>
      </c>
      <c r="F5692" s="1">
        <v>45565</v>
      </c>
      <c r="G5692" s="1">
        <v>45586</v>
      </c>
      <c r="H5692" s="1">
        <v>45656</v>
      </c>
      <c r="I5692" s="1">
        <v>45586</v>
      </c>
      <c r="J5692" t="s">
        <v>31</v>
      </c>
      <c r="K5692" t="s">
        <v>32</v>
      </c>
      <c r="L5692">
        <v>6000</v>
      </c>
      <c r="M5692">
        <v>6000</v>
      </c>
      <c r="N5692">
        <v>21</v>
      </c>
      <c r="O5692" t="s">
        <v>979</v>
      </c>
      <c r="P5692" t="s">
        <v>3285</v>
      </c>
      <c r="Q5692" t="s">
        <v>3286</v>
      </c>
      <c r="R5692" t="s">
        <v>3287</v>
      </c>
      <c r="S5692" t="s">
        <v>4242</v>
      </c>
      <c r="T5692">
        <v>27272</v>
      </c>
    </row>
    <row r="5693" spans="1:20" x14ac:dyDescent="0.3">
      <c r="A5693" t="s">
        <v>3291</v>
      </c>
      <c r="B5693" t="str">
        <f>_xlfn.CONCAT(쿼리1[[#This Row],[주문번호]], "-", 쿼리1[[#This Row],[공정명]])</f>
        <v>20241205-1000141781-인쇄</v>
      </c>
      <c r="C5693">
        <v>2</v>
      </c>
      <c r="D5693" t="s">
        <v>328</v>
      </c>
      <c r="E5693" s="1">
        <v>45631</v>
      </c>
      <c r="F5693" s="1">
        <v>45635</v>
      </c>
      <c r="G5693" s="1">
        <v>45637</v>
      </c>
      <c r="H5693" s="1">
        <v>45656</v>
      </c>
      <c r="I5693" s="1">
        <v>45646</v>
      </c>
      <c r="J5693" t="s">
        <v>31</v>
      </c>
      <c r="K5693" t="s">
        <v>32</v>
      </c>
      <c r="L5693">
        <v>6000</v>
      </c>
      <c r="M5693">
        <v>6000</v>
      </c>
      <c r="N5693">
        <v>2</v>
      </c>
      <c r="O5693" t="s">
        <v>979</v>
      </c>
      <c r="P5693" t="s">
        <v>3289</v>
      </c>
      <c r="Q5693" t="s">
        <v>3292</v>
      </c>
      <c r="R5693" t="s">
        <v>3287</v>
      </c>
      <c r="S5693" t="s">
        <v>4242</v>
      </c>
      <c r="T5693">
        <v>24000</v>
      </c>
    </row>
    <row r="5694" spans="1:20" x14ac:dyDescent="0.3">
      <c r="A5694" t="s">
        <v>3294</v>
      </c>
      <c r="B5694" t="str">
        <f>_xlfn.CONCAT(쿼리1[[#This Row],[주문번호]], "-", 쿼리1[[#This Row],[공정명]])</f>
        <v>20241212-1000159459-합지</v>
      </c>
      <c r="C5694">
        <v>3</v>
      </c>
      <c r="D5694" t="s">
        <v>60</v>
      </c>
      <c r="E5694" s="1">
        <v>45638</v>
      </c>
      <c r="F5694" s="1">
        <v>45649</v>
      </c>
      <c r="G5694" s="1"/>
      <c r="H5694" s="1">
        <v>45656</v>
      </c>
      <c r="I5694" s="1"/>
      <c r="J5694" t="s">
        <v>21</v>
      </c>
      <c r="K5694" t="s">
        <v>22</v>
      </c>
      <c r="L5694">
        <v>24000</v>
      </c>
      <c r="O5694" t="s">
        <v>2886</v>
      </c>
      <c r="P5694" t="s">
        <v>3295</v>
      </c>
      <c r="Q5694" t="s">
        <v>3296</v>
      </c>
      <c r="R5694" t="s">
        <v>3297</v>
      </c>
      <c r="S5694" t="s">
        <v>5236</v>
      </c>
      <c r="T5694">
        <v>436363</v>
      </c>
    </row>
    <row r="5695" spans="1:20" x14ac:dyDescent="0.3">
      <c r="A5695" t="s">
        <v>3294</v>
      </c>
      <c r="B5695" t="str">
        <f>_xlfn.CONCAT(쿼리1[[#This Row],[주문번호]], "-", 쿼리1[[#This Row],[공정명]])</f>
        <v>20241212-1000159459-합지</v>
      </c>
      <c r="C5695">
        <v>3</v>
      </c>
      <c r="D5695" t="s">
        <v>60</v>
      </c>
      <c r="E5695" s="1">
        <v>45638</v>
      </c>
      <c r="F5695" s="1">
        <v>45649</v>
      </c>
      <c r="G5695" s="1"/>
      <c r="H5695" s="1">
        <v>45656</v>
      </c>
      <c r="I5695" s="1"/>
      <c r="J5695" t="s">
        <v>21</v>
      </c>
      <c r="K5695" t="s">
        <v>22</v>
      </c>
      <c r="L5695">
        <v>24000</v>
      </c>
      <c r="O5695" t="s">
        <v>2886</v>
      </c>
      <c r="P5695" t="s">
        <v>3295</v>
      </c>
      <c r="Q5695" t="s">
        <v>3296</v>
      </c>
      <c r="R5695" t="s">
        <v>3297</v>
      </c>
      <c r="S5695" t="s">
        <v>5236</v>
      </c>
      <c r="T5695">
        <v>436363</v>
      </c>
    </row>
    <row r="5696" spans="1:20" x14ac:dyDescent="0.3">
      <c r="A5696" t="s">
        <v>3388</v>
      </c>
      <c r="B5696" t="str">
        <f>_xlfn.CONCAT(쿼리1[[#This Row],[주문번호]], "-", 쿼리1[[#This Row],[공정명]])</f>
        <v>20241111-1000159459-합지</v>
      </c>
      <c r="C5696">
        <v>3</v>
      </c>
      <c r="D5696" t="s">
        <v>60</v>
      </c>
      <c r="E5696" s="1">
        <v>45607</v>
      </c>
      <c r="F5696" s="1">
        <v>45616</v>
      </c>
      <c r="G5696" s="1">
        <v>45621</v>
      </c>
      <c r="H5696" s="1">
        <v>45656</v>
      </c>
      <c r="I5696" s="1">
        <v>45635</v>
      </c>
      <c r="J5696" t="s">
        <v>31</v>
      </c>
      <c r="K5696" t="s">
        <v>32</v>
      </c>
      <c r="L5696">
        <v>6000</v>
      </c>
      <c r="M5696">
        <v>0</v>
      </c>
      <c r="N5696">
        <v>5</v>
      </c>
      <c r="O5696" t="s">
        <v>2886</v>
      </c>
      <c r="P5696" t="s">
        <v>3295</v>
      </c>
      <c r="Q5696" t="s">
        <v>3296</v>
      </c>
      <c r="R5696" t="s">
        <v>3297</v>
      </c>
      <c r="S5696" t="s">
        <v>5236</v>
      </c>
      <c r="T5696">
        <v>218181</v>
      </c>
    </row>
    <row r="5697" spans="1:20" x14ac:dyDescent="0.3">
      <c r="A5697" t="s">
        <v>3388</v>
      </c>
      <c r="B5697" t="str">
        <f>_xlfn.CONCAT(쿼리1[[#This Row],[주문번호]], "-", 쿼리1[[#This Row],[공정명]])</f>
        <v>20241111-1000159459-합지</v>
      </c>
      <c r="C5697">
        <v>3</v>
      </c>
      <c r="D5697" t="s">
        <v>60</v>
      </c>
      <c r="E5697" s="1">
        <v>45607</v>
      </c>
      <c r="F5697" s="1">
        <v>45616</v>
      </c>
      <c r="G5697" s="1">
        <v>45622</v>
      </c>
      <c r="H5697" s="1">
        <v>45656</v>
      </c>
      <c r="I5697" s="1">
        <v>45635</v>
      </c>
      <c r="J5697" t="s">
        <v>31</v>
      </c>
      <c r="K5697" t="s">
        <v>32</v>
      </c>
      <c r="L5697">
        <v>6000</v>
      </c>
      <c r="M5697">
        <v>0</v>
      </c>
      <c r="N5697">
        <v>6</v>
      </c>
      <c r="O5697" t="s">
        <v>2886</v>
      </c>
      <c r="P5697" t="s">
        <v>3295</v>
      </c>
      <c r="Q5697" t="s">
        <v>3296</v>
      </c>
      <c r="R5697" t="s">
        <v>3297</v>
      </c>
      <c r="S5697" t="s">
        <v>5236</v>
      </c>
      <c r="T5697">
        <v>218181</v>
      </c>
    </row>
    <row r="5698" spans="1:20" x14ac:dyDescent="0.3">
      <c r="A5698" t="s">
        <v>3388</v>
      </c>
      <c r="B5698" t="str">
        <f>_xlfn.CONCAT(쿼리1[[#This Row],[주문번호]], "-", 쿼리1[[#This Row],[공정명]])</f>
        <v>20241111-1000159459-합지</v>
      </c>
      <c r="C5698">
        <v>3</v>
      </c>
      <c r="D5698" t="s">
        <v>60</v>
      </c>
      <c r="E5698" s="1">
        <v>45607</v>
      </c>
      <c r="F5698" s="1">
        <v>45616</v>
      </c>
      <c r="G5698" s="1">
        <v>45621</v>
      </c>
      <c r="H5698" s="1">
        <v>45656</v>
      </c>
      <c r="I5698" s="1">
        <v>45635</v>
      </c>
      <c r="J5698" t="s">
        <v>31</v>
      </c>
      <c r="K5698" t="s">
        <v>32</v>
      </c>
      <c r="L5698">
        <v>6000</v>
      </c>
      <c r="M5698">
        <v>0</v>
      </c>
      <c r="N5698">
        <v>5</v>
      </c>
      <c r="O5698" t="s">
        <v>2886</v>
      </c>
      <c r="P5698" t="s">
        <v>3295</v>
      </c>
      <c r="Q5698" t="s">
        <v>3296</v>
      </c>
      <c r="R5698" t="s">
        <v>3297</v>
      </c>
      <c r="S5698" t="s">
        <v>5236</v>
      </c>
      <c r="T5698">
        <v>218181</v>
      </c>
    </row>
    <row r="5699" spans="1:20" x14ac:dyDescent="0.3">
      <c r="A5699" t="s">
        <v>3388</v>
      </c>
      <c r="B5699" t="str">
        <f>_xlfn.CONCAT(쿼리1[[#This Row],[주문번호]], "-", 쿼리1[[#This Row],[공정명]])</f>
        <v>20241111-1000159459-합지</v>
      </c>
      <c r="C5699">
        <v>3</v>
      </c>
      <c r="D5699" t="s">
        <v>60</v>
      </c>
      <c r="E5699" s="1">
        <v>45607</v>
      </c>
      <c r="F5699" s="1">
        <v>45616</v>
      </c>
      <c r="G5699" s="1">
        <v>45622</v>
      </c>
      <c r="H5699" s="1">
        <v>45656</v>
      </c>
      <c r="I5699" s="1">
        <v>45635</v>
      </c>
      <c r="J5699" t="s">
        <v>31</v>
      </c>
      <c r="K5699" t="s">
        <v>32</v>
      </c>
      <c r="L5699">
        <v>6000</v>
      </c>
      <c r="M5699">
        <v>0</v>
      </c>
      <c r="N5699">
        <v>6</v>
      </c>
      <c r="O5699" t="s">
        <v>2886</v>
      </c>
      <c r="P5699" t="s">
        <v>3295</v>
      </c>
      <c r="Q5699" t="s">
        <v>3296</v>
      </c>
      <c r="R5699" t="s">
        <v>3297</v>
      </c>
      <c r="S5699" t="s">
        <v>5236</v>
      </c>
      <c r="T5699">
        <v>218181</v>
      </c>
    </row>
    <row r="5700" spans="1:20" x14ac:dyDescent="0.3">
      <c r="A5700" t="s">
        <v>3388</v>
      </c>
      <c r="B5700" t="str">
        <f>_xlfn.CONCAT(쿼리1[[#This Row],[주문번호]], "-", 쿼리1[[#This Row],[공정명]])</f>
        <v>20241111-1000159459-합지</v>
      </c>
      <c r="C5700">
        <v>3</v>
      </c>
      <c r="D5700" t="s">
        <v>60</v>
      </c>
      <c r="E5700" s="1">
        <v>45607</v>
      </c>
      <c r="F5700" s="1">
        <v>45616</v>
      </c>
      <c r="G5700" s="1">
        <v>45621</v>
      </c>
      <c r="H5700" s="1">
        <v>45656</v>
      </c>
      <c r="I5700" s="1">
        <v>45635</v>
      </c>
      <c r="J5700" t="s">
        <v>31</v>
      </c>
      <c r="K5700" t="s">
        <v>32</v>
      </c>
      <c r="L5700">
        <v>6000</v>
      </c>
      <c r="M5700">
        <v>0</v>
      </c>
      <c r="N5700">
        <v>5</v>
      </c>
      <c r="O5700" t="s">
        <v>2886</v>
      </c>
      <c r="P5700" t="s">
        <v>3295</v>
      </c>
      <c r="Q5700" t="s">
        <v>3296</v>
      </c>
      <c r="R5700" t="s">
        <v>3297</v>
      </c>
      <c r="S5700" t="s">
        <v>5236</v>
      </c>
      <c r="T5700">
        <v>218181</v>
      </c>
    </row>
    <row r="5701" spans="1:20" x14ac:dyDescent="0.3">
      <c r="A5701" t="s">
        <v>3388</v>
      </c>
      <c r="B5701" t="str">
        <f>_xlfn.CONCAT(쿼리1[[#This Row],[주문번호]], "-", 쿼리1[[#This Row],[공정명]])</f>
        <v>20241111-1000159459-합지</v>
      </c>
      <c r="C5701">
        <v>3</v>
      </c>
      <c r="D5701" t="s">
        <v>60</v>
      </c>
      <c r="E5701" s="1">
        <v>45607</v>
      </c>
      <c r="F5701" s="1">
        <v>45616</v>
      </c>
      <c r="G5701" s="1">
        <v>45622</v>
      </c>
      <c r="H5701" s="1">
        <v>45656</v>
      </c>
      <c r="I5701" s="1">
        <v>45635</v>
      </c>
      <c r="J5701" t="s">
        <v>31</v>
      </c>
      <c r="K5701" t="s">
        <v>32</v>
      </c>
      <c r="L5701">
        <v>6000</v>
      </c>
      <c r="M5701">
        <v>0</v>
      </c>
      <c r="N5701">
        <v>6</v>
      </c>
      <c r="O5701" t="s">
        <v>2886</v>
      </c>
      <c r="P5701" t="s">
        <v>3295</v>
      </c>
      <c r="Q5701" t="s">
        <v>3296</v>
      </c>
      <c r="R5701" t="s">
        <v>3297</v>
      </c>
      <c r="S5701" t="s">
        <v>5236</v>
      </c>
      <c r="T5701">
        <v>218181</v>
      </c>
    </row>
    <row r="5702" spans="1:20" x14ac:dyDescent="0.3">
      <c r="A5702" t="s">
        <v>3388</v>
      </c>
      <c r="B5702" t="str">
        <f>_xlfn.CONCAT(쿼리1[[#This Row],[주문번호]], "-", 쿼리1[[#This Row],[공정명]])</f>
        <v>20241111-1000159459-합지</v>
      </c>
      <c r="C5702">
        <v>3</v>
      </c>
      <c r="D5702" t="s">
        <v>60</v>
      </c>
      <c r="E5702" s="1">
        <v>45607</v>
      </c>
      <c r="F5702" s="1">
        <v>45616</v>
      </c>
      <c r="G5702" s="1">
        <v>45621</v>
      </c>
      <c r="H5702" s="1">
        <v>45656</v>
      </c>
      <c r="I5702" s="1">
        <v>45635</v>
      </c>
      <c r="J5702" t="s">
        <v>31</v>
      </c>
      <c r="K5702" t="s">
        <v>32</v>
      </c>
      <c r="L5702">
        <v>6000</v>
      </c>
      <c r="M5702">
        <v>0</v>
      </c>
      <c r="N5702">
        <v>5</v>
      </c>
      <c r="O5702" t="s">
        <v>2886</v>
      </c>
      <c r="P5702" t="s">
        <v>3295</v>
      </c>
      <c r="Q5702" t="s">
        <v>3296</v>
      </c>
      <c r="R5702" t="s">
        <v>3297</v>
      </c>
      <c r="S5702" t="s">
        <v>5236</v>
      </c>
      <c r="T5702">
        <v>218181</v>
      </c>
    </row>
    <row r="5703" spans="1:20" x14ac:dyDescent="0.3">
      <c r="A5703" t="s">
        <v>3388</v>
      </c>
      <c r="B5703" t="str">
        <f>_xlfn.CONCAT(쿼리1[[#This Row],[주문번호]], "-", 쿼리1[[#This Row],[공정명]])</f>
        <v>20241111-1000159459-합지</v>
      </c>
      <c r="C5703">
        <v>3</v>
      </c>
      <c r="D5703" t="s">
        <v>60</v>
      </c>
      <c r="E5703" s="1">
        <v>45607</v>
      </c>
      <c r="F5703" s="1">
        <v>45616</v>
      </c>
      <c r="G5703" s="1">
        <v>45622</v>
      </c>
      <c r="H5703" s="1">
        <v>45656</v>
      </c>
      <c r="I5703" s="1">
        <v>45635</v>
      </c>
      <c r="J5703" t="s">
        <v>31</v>
      </c>
      <c r="K5703" t="s">
        <v>32</v>
      </c>
      <c r="L5703">
        <v>6000</v>
      </c>
      <c r="M5703">
        <v>0</v>
      </c>
      <c r="N5703">
        <v>6</v>
      </c>
      <c r="O5703" t="s">
        <v>2886</v>
      </c>
      <c r="P5703" t="s">
        <v>3295</v>
      </c>
      <c r="Q5703" t="s">
        <v>3296</v>
      </c>
      <c r="R5703" t="s">
        <v>3297</v>
      </c>
      <c r="S5703" t="s">
        <v>5236</v>
      </c>
      <c r="T5703">
        <v>218181</v>
      </c>
    </row>
    <row r="5704" spans="1:20" x14ac:dyDescent="0.3">
      <c r="A5704" t="s">
        <v>3389</v>
      </c>
      <c r="B5704" t="str">
        <f>_xlfn.CONCAT(쿼리1[[#This Row],[주문번호]], "-", 쿼리1[[#This Row],[공정명]])</f>
        <v>20240920-1000159459-합지</v>
      </c>
      <c r="C5704">
        <v>3</v>
      </c>
      <c r="D5704" t="s">
        <v>60</v>
      </c>
      <c r="E5704" s="1">
        <v>45555</v>
      </c>
      <c r="F5704" s="1">
        <v>45566</v>
      </c>
      <c r="G5704" s="1">
        <v>45587</v>
      </c>
      <c r="H5704" s="1">
        <v>45656</v>
      </c>
      <c r="I5704" s="1">
        <v>45632</v>
      </c>
      <c r="J5704" t="s">
        <v>31</v>
      </c>
      <c r="K5704" t="s">
        <v>32</v>
      </c>
      <c r="L5704">
        <v>30000</v>
      </c>
      <c r="M5704">
        <v>30000</v>
      </c>
      <c r="N5704">
        <v>21</v>
      </c>
      <c r="O5704" t="s">
        <v>2886</v>
      </c>
      <c r="P5704" t="s">
        <v>3295</v>
      </c>
      <c r="Q5704" t="s">
        <v>3296</v>
      </c>
      <c r="R5704" t="s">
        <v>3297</v>
      </c>
      <c r="S5704" t="s">
        <v>5236</v>
      </c>
      <c r="T5704">
        <v>545454</v>
      </c>
    </row>
    <row r="5705" spans="1:20" x14ac:dyDescent="0.3">
      <c r="A5705" t="s">
        <v>2986</v>
      </c>
      <c r="B5705" t="str">
        <f>_xlfn.CONCAT(쿼리1[[#This Row],[주문번호]], "-", 쿼리1[[#This Row],[공정명]])</f>
        <v>20241022-1000169427-합지</v>
      </c>
      <c r="C5705">
        <v>3</v>
      </c>
      <c r="D5705" t="s">
        <v>60</v>
      </c>
      <c r="E5705" s="1">
        <v>45587</v>
      </c>
      <c r="F5705" s="1">
        <v>45596</v>
      </c>
      <c r="G5705" s="1">
        <v>45597</v>
      </c>
      <c r="H5705" s="1">
        <v>45656</v>
      </c>
      <c r="I5705" s="1">
        <v>45601</v>
      </c>
      <c r="J5705" t="s">
        <v>31</v>
      </c>
      <c r="K5705" t="s">
        <v>32</v>
      </c>
      <c r="L5705">
        <v>6000</v>
      </c>
      <c r="M5705">
        <v>6000</v>
      </c>
      <c r="N5705">
        <v>1</v>
      </c>
      <c r="O5705" t="s">
        <v>128</v>
      </c>
      <c r="P5705" t="s">
        <v>2580</v>
      </c>
      <c r="Q5705" t="s">
        <v>2987</v>
      </c>
      <c r="R5705" t="s">
        <v>64</v>
      </c>
      <c r="S5705" t="s">
        <v>5236</v>
      </c>
      <c r="T5705">
        <v>35294</v>
      </c>
    </row>
    <row r="5706" spans="1:20" x14ac:dyDescent="0.3">
      <c r="A5706" t="s">
        <v>3497</v>
      </c>
      <c r="B5706" t="str">
        <f>_xlfn.CONCAT(쿼리1[[#This Row],[주문번호]], "-", 쿼리1[[#This Row],[공정명]])</f>
        <v>20241104-1000159391-합지</v>
      </c>
      <c r="C5706">
        <v>3</v>
      </c>
      <c r="D5706" t="s">
        <v>60</v>
      </c>
      <c r="E5706" s="1">
        <v>45600</v>
      </c>
      <c r="F5706" s="1">
        <v>45609</v>
      </c>
      <c r="G5706" s="1">
        <v>45610</v>
      </c>
      <c r="H5706" s="1">
        <v>45656</v>
      </c>
      <c r="I5706" s="1">
        <v>45614</v>
      </c>
      <c r="J5706" t="s">
        <v>31</v>
      </c>
      <c r="K5706" t="s">
        <v>32</v>
      </c>
      <c r="L5706">
        <v>12000</v>
      </c>
      <c r="M5706">
        <v>12000</v>
      </c>
      <c r="N5706">
        <v>1</v>
      </c>
      <c r="O5706" t="s">
        <v>128</v>
      </c>
      <c r="P5706" t="s">
        <v>2583</v>
      </c>
      <c r="Q5706" t="s">
        <v>2584</v>
      </c>
      <c r="R5706" t="s">
        <v>64</v>
      </c>
      <c r="S5706" t="s">
        <v>5236</v>
      </c>
      <c r="T5706">
        <v>70588</v>
      </c>
    </row>
    <row r="5707" spans="1:20" x14ac:dyDescent="0.3">
      <c r="A5707" t="s">
        <v>3195</v>
      </c>
      <c r="B5707" t="str">
        <f>_xlfn.CONCAT(쿼리1[[#This Row],[주문번호]], "-", 쿼리1[[#This Row],[공정명]])</f>
        <v>20240902-1000164958-합지</v>
      </c>
      <c r="C5707">
        <v>3</v>
      </c>
      <c r="D5707" t="s">
        <v>60</v>
      </c>
      <c r="E5707" s="1">
        <v>45537</v>
      </c>
      <c r="F5707" s="1">
        <v>45546</v>
      </c>
      <c r="G5707" s="1">
        <v>45542</v>
      </c>
      <c r="H5707" s="1">
        <v>45656</v>
      </c>
      <c r="I5707" s="1">
        <v>45547</v>
      </c>
      <c r="J5707" t="s">
        <v>31</v>
      </c>
      <c r="K5707" t="s">
        <v>39</v>
      </c>
      <c r="L5707">
        <v>12000</v>
      </c>
      <c r="M5707">
        <v>12000</v>
      </c>
      <c r="N5707">
        <v>-4</v>
      </c>
      <c r="O5707" t="s">
        <v>102</v>
      </c>
      <c r="P5707" t="s">
        <v>110</v>
      </c>
      <c r="Q5707" t="s">
        <v>125</v>
      </c>
      <c r="R5707" t="s">
        <v>26</v>
      </c>
      <c r="S5707" t="s">
        <v>5236</v>
      </c>
      <c r="T5707">
        <v>40000</v>
      </c>
    </row>
    <row r="5708" spans="1:20" x14ac:dyDescent="0.3">
      <c r="A5708" t="s">
        <v>3195</v>
      </c>
      <c r="B5708" t="str">
        <f>_xlfn.CONCAT(쿼리1[[#This Row],[주문번호]], "-", 쿼리1[[#This Row],[공정명]])</f>
        <v>20240902-1000164958-분단</v>
      </c>
      <c r="C5708">
        <v>5</v>
      </c>
      <c r="D5708" t="s">
        <v>196</v>
      </c>
      <c r="E5708" s="1">
        <v>45537</v>
      </c>
      <c r="F5708" s="1">
        <v>45547</v>
      </c>
      <c r="G5708" s="1"/>
      <c r="H5708" s="1">
        <v>45656</v>
      </c>
      <c r="I5708" s="1">
        <v>45547</v>
      </c>
      <c r="J5708" t="s">
        <v>21</v>
      </c>
      <c r="K5708" t="s">
        <v>22</v>
      </c>
      <c r="L5708">
        <v>12000</v>
      </c>
      <c r="O5708" t="s">
        <v>102</v>
      </c>
      <c r="P5708" t="s">
        <v>110</v>
      </c>
      <c r="Q5708" t="s">
        <v>125</v>
      </c>
      <c r="R5708" t="s">
        <v>26</v>
      </c>
      <c r="S5708" t="s">
        <v>5236</v>
      </c>
      <c r="T5708">
        <v>40000</v>
      </c>
    </row>
    <row r="5709" spans="1:20" x14ac:dyDescent="0.3">
      <c r="A5709" t="s">
        <v>4853</v>
      </c>
      <c r="B5709" t="str">
        <f>_xlfn.CONCAT(쿼리1[[#This Row],[주문번호]], "-", 쿼리1[[#This Row],[공정명]])</f>
        <v>20240906-1000155149-합지</v>
      </c>
      <c r="C5709">
        <v>3</v>
      </c>
      <c r="D5709" t="s">
        <v>60</v>
      </c>
      <c r="E5709" s="1">
        <v>45541</v>
      </c>
      <c r="F5709" s="1">
        <v>45552</v>
      </c>
      <c r="G5709" s="1">
        <v>45547</v>
      </c>
      <c r="H5709" s="1">
        <v>45656</v>
      </c>
      <c r="I5709" s="1">
        <v>45600</v>
      </c>
      <c r="J5709" t="s">
        <v>31</v>
      </c>
      <c r="K5709" t="s">
        <v>39</v>
      </c>
      <c r="L5709">
        <v>12000</v>
      </c>
      <c r="M5709">
        <v>12000</v>
      </c>
      <c r="N5709">
        <v>-5</v>
      </c>
      <c r="O5709" t="s">
        <v>3853</v>
      </c>
      <c r="P5709" t="s">
        <v>3911</v>
      </c>
      <c r="Q5709" t="s">
        <v>3912</v>
      </c>
      <c r="R5709" t="s">
        <v>26</v>
      </c>
      <c r="S5709" t="s">
        <v>5236</v>
      </c>
      <c r="T5709">
        <v>48</v>
      </c>
    </row>
    <row r="5710" spans="1:20" x14ac:dyDescent="0.3">
      <c r="A5710" t="s">
        <v>4854</v>
      </c>
      <c r="B5710" t="str">
        <f>_xlfn.CONCAT(쿼리1[[#This Row],[주문번호]], "-", 쿼리1[[#This Row],[공정명]])</f>
        <v>20240903-1000168804-합지</v>
      </c>
      <c r="C5710">
        <v>3</v>
      </c>
      <c r="D5710" t="s">
        <v>60</v>
      </c>
      <c r="E5710" s="1">
        <v>45538</v>
      </c>
      <c r="F5710" s="1">
        <v>45546</v>
      </c>
      <c r="G5710" s="1">
        <v>45545</v>
      </c>
      <c r="H5710" s="1">
        <v>45656</v>
      </c>
      <c r="I5710" s="1">
        <v>45545</v>
      </c>
      <c r="J5710" t="s">
        <v>31</v>
      </c>
      <c r="K5710" t="s">
        <v>39</v>
      </c>
      <c r="L5710">
        <v>8000</v>
      </c>
      <c r="M5710">
        <v>8000</v>
      </c>
      <c r="N5710">
        <v>-1</v>
      </c>
      <c r="O5710" t="s">
        <v>3853</v>
      </c>
      <c r="P5710" t="s">
        <v>4043</v>
      </c>
      <c r="Q5710" t="s">
        <v>4855</v>
      </c>
      <c r="R5710" t="s">
        <v>26</v>
      </c>
      <c r="S5710" t="s">
        <v>5236</v>
      </c>
      <c r="T5710">
        <v>32</v>
      </c>
    </row>
    <row r="5711" spans="1:20" x14ac:dyDescent="0.3">
      <c r="A5711" t="s">
        <v>3122</v>
      </c>
      <c r="B5711" t="str">
        <f>_xlfn.CONCAT(쿼리1[[#This Row],[주문번호]], "-", 쿼리1[[#This Row],[공정명]])</f>
        <v>20241023-1000169461-합지</v>
      </c>
      <c r="C5711">
        <v>3</v>
      </c>
      <c r="D5711" t="s">
        <v>60</v>
      </c>
      <c r="E5711" s="1">
        <v>45588</v>
      </c>
      <c r="F5711" s="1">
        <v>45597</v>
      </c>
      <c r="G5711" s="1">
        <v>45621</v>
      </c>
      <c r="H5711" s="1">
        <v>45656</v>
      </c>
      <c r="I5711" s="1">
        <v>45621</v>
      </c>
      <c r="J5711" t="s">
        <v>31</v>
      </c>
      <c r="K5711" t="s">
        <v>32</v>
      </c>
      <c r="L5711">
        <v>3300</v>
      </c>
      <c r="M5711">
        <v>0</v>
      </c>
      <c r="N5711">
        <v>24</v>
      </c>
      <c r="O5711" t="s">
        <v>859</v>
      </c>
      <c r="P5711" t="s">
        <v>3123</v>
      </c>
      <c r="Q5711" t="s">
        <v>3124</v>
      </c>
      <c r="R5711" t="s">
        <v>3125</v>
      </c>
      <c r="S5711" t="s">
        <v>5236</v>
      </c>
      <c r="T5711">
        <v>15000</v>
      </c>
    </row>
    <row r="5712" spans="1:20" x14ac:dyDescent="0.3">
      <c r="A5712" t="s">
        <v>3126</v>
      </c>
      <c r="B5712" t="str">
        <f>_xlfn.CONCAT(쿼리1[[#This Row],[주문번호]], "-", 쿼리1[[#This Row],[공정명]])</f>
        <v>20241023-1000169457-합지</v>
      </c>
      <c r="C5712">
        <v>3</v>
      </c>
      <c r="D5712" t="s">
        <v>60</v>
      </c>
      <c r="E5712" s="1">
        <v>45588</v>
      </c>
      <c r="F5712" s="1">
        <v>45597</v>
      </c>
      <c r="G5712" s="1">
        <v>45604</v>
      </c>
      <c r="H5712" s="1">
        <v>45656</v>
      </c>
      <c r="I5712" s="1">
        <v>45608</v>
      </c>
      <c r="J5712" t="s">
        <v>31</v>
      </c>
      <c r="K5712" t="s">
        <v>32</v>
      </c>
      <c r="L5712">
        <v>3300</v>
      </c>
      <c r="M5712">
        <v>3000</v>
      </c>
      <c r="N5712">
        <v>7</v>
      </c>
      <c r="O5712" t="s">
        <v>859</v>
      </c>
      <c r="P5712" t="s">
        <v>2853</v>
      </c>
      <c r="Q5712" t="s">
        <v>3127</v>
      </c>
      <c r="R5712" t="s">
        <v>3125</v>
      </c>
      <c r="S5712" t="s">
        <v>5236</v>
      </c>
      <c r="T5712">
        <v>18333</v>
      </c>
    </row>
    <row r="5713" spans="1:20" x14ac:dyDescent="0.3">
      <c r="A5713" t="s">
        <v>4112</v>
      </c>
      <c r="B5713" t="str">
        <f>_xlfn.CONCAT(쿼리1[[#This Row],[주문번호]], "-", 쿼리1[[#This Row],[공정명]])</f>
        <v>20241107-1000153021-합지</v>
      </c>
      <c r="C5713">
        <v>3</v>
      </c>
      <c r="D5713" t="s">
        <v>60</v>
      </c>
      <c r="E5713" s="1">
        <v>45603</v>
      </c>
      <c r="F5713" s="1">
        <v>45614</v>
      </c>
      <c r="G5713" s="1">
        <v>45621</v>
      </c>
      <c r="H5713" s="1">
        <v>45656</v>
      </c>
      <c r="I5713" s="1">
        <v>45621</v>
      </c>
      <c r="J5713" t="s">
        <v>31</v>
      </c>
      <c r="K5713" t="s">
        <v>32</v>
      </c>
      <c r="L5713">
        <v>6000</v>
      </c>
      <c r="M5713">
        <v>0</v>
      </c>
      <c r="N5713">
        <v>7</v>
      </c>
      <c r="O5713" t="s">
        <v>4113</v>
      </c>
      <c r="P5713" t="s">
        <v>780</v>
      </c>
      <c r="Q5713" t="s">
        <v>4114</v>
      </c>
      <c r="R5713" t="s">
        <v>766</v>
      </c>
      <c r="S5713" t="s">
        <v>5236</v>
      </c>
      <c r="T5713">
        <v>30</v>
      </c>
    </row>
    <row r="5714" spans="1:20" x14ac:dyDescent="0.3">
      <c r="A5714" t="s">
        <v>4115</v>
      </c>
      <c r="B5714" t="str">
        <f>_xlfn.CONCAT(쿼리1[[#This Row],[주문번호]], "-", 쿼리1[[#This Row],[공정명]])</f>
        <v>20241028-1000164768-합지</v>
      </c>
      <c r="C5714">
        <v>3</v>
      </c>
      <c r="D5714" t="s">
        <v>60</v>
      </c>
      <c r="E5714" s="1">
        <v>45593</v>
      </c>
      <c r="F5714" s="1">
        <v>45601</v>
      </c>
      <c r="G5714" s="1">
        <v>45621</v>
      </c>
      <c r="H5714" s="1">
        <v>45656</v>
      </c>
      <c r="I5714" s="1">
        <v>45621</v>
      </c>
      <c r="J5714" t="s">
        <v>31</v>
      </c>
      <c r="K5714" t="s">
        <v>32</v>
      </c>
      <c r="L5714">
        <v>6000</v>
      </c>
      <c r="M5714">
        <v>0</v>
      </c>
      <c r="N5714">
        <v>20</v>
      </c>
      <c r="O5714" t="s">
        <v>763</v>
      </c>
      <c r="P5714" t="s">
        <v>764</v>
      </c>
      <c r="Q5714" t="s">
        <v>4116</v>
      </c>
      <c r="R5714" t="s">
        <v>766</v>
      </c>
      <c r="S5714" t="s">
        <v>5236</v>
      </c>
      <c r="T5714">
        <v>30</v>
      </c>
    </row>
    <row r="5715" spans="1:20" x14ac:dyDescent="0.3">
      <c r="A5715" t="s">
        <v>1118</v>
      </c>
      <c r="B5715" t="str">
        <f>_xlfn.CONCAT(쿼리1[[#This Row],[주문번호]], "-", 쿼리1[[#This Row],[공정명]])</f>
        <v>20241015-1000162930-합지</v>
      </c>
      <c r="C5715">
        <v>3</v>
      </c>
      <c r="D5715" t="s">
        <v>60</v>
      </c>
      <c r="E5715" s="1">
        <v>45580</v>
      </c>
      <c r="F5715" s="1">
        <v>45589</v>
      </c>
      <c r="G5715" s="1">
        <v>45587</v>
      </c>
      <c r="H5715" s="1">
        <v>45656</v>
      </c>
      <c r="I5715" s="1">
        <v>45589</v>
      </c>
      <c r="J5715" t="s">
        <v>31</v>
      </c>
      <c r="K5715" t="s">
        <v>39</v>
      </c>
      <c r="L5715">
        <v>6000</v>
      </c>
      <c r="M5715">
        <v>6000</v>
      </c>
      <c r="N5715">
        <v>-2</v>
      </c>
      <c r="O5715" t="s">
        <v>1095</v>
      </c>
      <c r="P5715" t="s">
        <v>1111</v>
      </c>
      <c r="Q5715" t="s">
        <v>1119</v>
      </c>
      <c r="R5715" t="s">
        <v>766</v>
      </c>
      <c r="S5715" t="s">
        <v>5236</v>
      </c>
      <c r="T5715">
        <v>30</v>
      </c>
    </row>
    <row r="5716" spans="1:20" x14ac:dyDescent="0.3">
      <c r="A5716" t="s">
        <v>4107</v>
      </c>
      <c r="B5716" t="str">
        <f>_xlfn.CONCAT(쿼리1[[#This Row],[주문번호]], "-", 쿼리1[[#This Row],[공정명]])</f>
        <v>20241219-1000162930-합지</v>
      </c>
      <c r="C5716">
        <v>3</v>
      </c>
      <c r="D5716" t="s">
        <v>60</v>
      </c>
      <c r="E5716" s="1">
        <v>45645</v>
      </c>
      <c r="F5716" s="1">
        <v>45656</v>
      </c>
      <c r="G5716" s="1"/>
      <c r="H5716" s="1">
        <v>45656</v>
      </c>
      <c r="I5716" s="1">
        <v>45652</v>
      </c>
      <c r="J5716" t="s">
        <v>21</v>
      </c>
      <c r="K5716" t="s">
        <v>282</v>
      </c>
      <c r="L5716">
        <v>6000</v>
      </c>
      <c r="O5716" t="s">
        <v>1095</v>
      </c>
      <c r="P5716" t="s">
        <v>1111</v>
      </c>
      <c r="Q5716" t="s">
        <v>1119</v>
      </c>
      <c r="R5716" t="s">
        <v>766</v>
      </c>
      <c r="S5716" t="s">
        <v>5236</v>
      </c>
      <c r="T5716">
        <v>30</v>
      </c>
    </row>
    <row r="5717" spans="1:20" x14ac:dyDescent="0.3">
      <c r="A5717" t="s">
        <v>4110</v>
      </c>
      <c r="B5717" t="str">
        <f>_xlfn.CONCAT(쿼리1[[#This Row],[주문번호]], "-", 쿼리1[[#This Row],[공정명]])</f>
        <v>20241202-1000151003-합지</v>
      </c>
      <c r="C5717">
        <v>3</v>
      </c>
      <c r="D5717" t="s">
        <v>60</v>
      </c>
      <c r="E5717" s="1">
        <v>45628</v>
      </c>
      <c r="F5717" s="1">
        <v>45637</v>
      </c>
      <c r="G5717" s="1"/>
      <c r="H5717" s="1">
        <v>45656</v>
      </c>
      <c r="I5717" s="1">
        <v>45644</v>
      </c>
      <c r="J5717" t="s">
        <v>31</v>
      </c>
      <c r="K5717" t="s">
        <v>22</v>
      </c>
      <c r="L5717">
        <v>6000</v>
      </c>
      <c r="O5717" t="s">
        <v>763</v>
      </c>
      <c r="P5717" t="s">
        <v>1100</v>
      </c>
      <c r="Q5717" t="s">
        <v>4111</v>
      </c>
      <c r="R5717" t="s">
        <v>766</v>
      </c>
      <c r="S5717" t="s">
        <v>5236</v>
      </c>
      <c r="T5717">
        <v>30</v>
      </c>
    </row>
    <row r="5718" spans="1:20" x14ac:dyDescent="0.3">
      <c r="A5718" t="s">
        <v>1120</v>
      </c>
      <c r="B5718" t="str">
        <f>_xlfn.CONCAT(쿼리1[[#This Row],[주문번호]], "-", 쿼리1[[#This Row],[공정명]])</f>
        <v>20241015-1000165782-합지</v>
      </c>
      <c r="C5718">
        <v>3</v>
      </c>
      <c r="D5718" t="s">
        <v>60</v>
      </c>
      <c r="E5718" s="1">
        <v>45580</v>
      </c>
      <c r="F5718" s="1">
        <v>45589</v>
      </c>
      <c r="G5718" s="1">
        <v>45588</v>
      </c>
      <c r="H5718" s="1">
        <v>45656</v>
      </c>
      <c r="I5718" s="1">
        <v>45589</v>
      </c>
      <c r="J5718" t="s">
        <v>31</v>
      </c>
      <c r="K5718" t="s">
        <v>39</v>
      </c>
      <c r="L5718">
        <v>6000</v>
      </c>
      <c r="M5718">
        <v>6000</v>
      </c>
      <c r="N5718">
        <v>-1</v>
      </c>
      <c r="O5718" t="s">
        <v>1095</v>
      </c>
      <c r="P5718" t="s">
        <v>1111</v>
      </c>
      <c r="Q5718" t="s">
        <v>1121</v>
      </c>
      <c r="R5718" t="s">
        <v>766</v>
      </c>
      <c r="S5718" t="s">
        <v>5236</v>
      </c>
      <c r="T5718">
        <v>30</v>
      </c>
    </row>
    <row r="5719" spans="1:20" x14ac:dyDescent="0.3">
      <c r="A5719" t="s">
        <v>762</v>
      </c>
      <c r="B5719" t="str">
        <f>_xlfn.CONCAT(쿼리1[[#This Row],[주문번호]], "-", 쿼리1[[#This Row],[공정명]])</f>
        <v>20241015-1000160979-합지</v>
      </c>
      <c r="C5719">
        <v>3</v>
      </c>
      <c r="D5719" t="s">
        <v>60</v>
      </c>
      <c r="E5719" s="1">
        <v>45580</v>
      </c>
      <c r="F5719" s="1">
        <v>45589</v>
      </c>
      <c r="G5719" s="1">
        <v>45588</v>
      </c>
      <c r="H5719" s="1">
        <v>45656</v>
      </c>
      <c r="I5719" s="1">
        <v>45589</v>
      </c>
      <c r="J5719" t="s">
        <v>31</v>
      </c>
      <c r="K5719" t="s">
        <v>39</v>
      </c>
      <c r="L5719">
        <v>6000</v>
      </c>
      <c r="M5719">
        <v>6000</v>
      </c>
      <c r="N5719">
        <v>-1</v>
      </c>
      <c r="O5719" t="s">
        <v>763</v>
      </c>
      <c r="P5719" t="s">
        <v>764</v>
      </c>
      <c r="Q5719" t="s">
        <v>765</v>
      </c>
      <c r="R5719" t="s">
        <v>766</v>
      </c>
      <c r="S5719" t="s">
        <v>5236</v>
      </c>
      <c r="T5719">
        <v>30</v>
      </c>
    </row>
    <row r="5720" spans="1:20" x14ac:dyDescent="0.3">
      <c r="A5720" t="s">
        <v>3760</v>
      </c>
      <c r="B5720" t="str">
        <f>_xlfn.CONCAT(쿼리1[[#This Row],[주문번호]], "-", 쿼리1[[#This Row],[공정명]])</f>
        <v>20240923-2000169145-제대</v>
      </c>
      <c r="C5720">
        <v>3</v>
      </c>
      <c r="D5720" t="s">
        <v>80</v>
      </c>
      <c r="E5720" s="1">
        <v>45558</v>
      </c>
      <c r="F5720" s="1">
        <v>45565</v>
      </c>
      <c r="G5720" s="1">
        <v>45575</v>
      </c>
      <c r="H5720" s="1">
        <v>45656</v>
      </c>
      <c r="I5720" s="1">
        <v>45560</v>
      </c>
      <c r="J5720" t="s">
        <v>101</v>
      </c>
      <c r="K5720" t="s">
        <v>32</v>
      </c>
      <c r="L5720">
        <v>28571</v>
      </c>
      <c r="M5720">
        <v>26000</v>
      </c>
      <c r="N5720">
        <v>10</v>
      </c>
      <c r="O5720" t="s">
        <v>324</v>
      </c>
      <c r="P5720" t="s">
        <v>3758</v>
      </c>
      <c r="Q5720" t="s">
        <v>3761</v>
      </c>
      <c r="R5720" t="s">
        <v>331</v>
      </c>
      <c r="S5720" t="s">
        <v>5234</v>
      </c>
      <c r="T5720">
        <v>28571</v>
      </c>
    </row>
    <row r="5721" spans="1:20" x14ac:dyDescent="0.3">
      <c r="A5721" t="s">
        <v>3762</v>
      </c>
      <c r="B5721" t="str">
        <f>_xlfn.CONCAT(쿼리1[[#This Row],[주문번호]], "-", 쿼리1[[#This Row],[공정명]])</f>
        <v>20240926-2000143165-제대</v>
      </c>
      <c r="C5721">
        <v>3</v>
      </c>
      <c r="D5721" t="s">
        <v>80</v>
      </c>
      <c r="E5721" s="1">
        <v>45561</v>
      </c>
      <c r="F5721" s="1">
        <v>45569</v>
      </c>
      <c r="G5721" s="1">
        <v>45575</v>
      </c>
      <c r="H5721" s="1">
        <v>45656</v>
      </c>
      <c r="I5721" s="1">
        <v>45575</v>
      </c>
      <c r="J5721" t="s">
        <v>31</v>
      </c>
      <c r="K5721" t="s">
        <v>32</v>
      </c>
      <c r="L5721">
        <v>36363</v>
      </c>
      <c r="M5721">
        <v>16000</v>
      </c>
      <c r="N5721">
        <v>6</v>
      </c>
      <c r="O5721" t="s">
        <v>324</v>
      </c>
      <c r="P5721" t="s">
        <v>329</v>
      </c>
      <c r="Q5721" t="s">
        <v>330</v>
      </c>
      <c r="R5721" t="s">
        <v>331</v>
      </c>
      <c r="S5721" t="s">
        <v>5234</v>
      </c>
      <c r="T5721">
        <v>36363</v>
      </c>
    </row>
    <row r="5722" spans="1:20" x14ac:dyDescent="0.3">
      <c r="A5722" t="s">
        <v>3762</v>
      </c>
      <c r="B5722" t="str">
        <f>_xlfn.CONCAT(쿼리1[[#This Row],[주문번호]], "-", 쿼리1[[#This Row],[공정명]])</f>
        <v>20240926-2000143165-제대</v>
      </c>
      <c r="C5722">
        <v>3</v>
      </c>
      <c r="D5722" t="s">
        <v>80</v>
      </c>
      <c r="E5722" s="1">
        <v>45561</v>
      </c>
      <c r="F5722" s="1">
        <v>45569</v>
      </c>
      <c r="G5722" s="1">
        <v>45569</v>
      </c>
      <c r="H5722" s="1">
        <v>45656</v>
      </c>
      <c r="I5722" s="1">
        <v>45575</v>
      </c>
      <c r="J5722" t="s">
        <v>31</v>
      </c>
      <c r="K5722" t="s">
        <v>39</v>
      </c>
      <c r="L5722">
        <v>36363</v>
      </c>
      <c r="M5722">
        <v>18300</v>
      </c>
      <c r="N5722">
        <v>0</v>
      </c>
      <c r="O5722" t="s">
        <v>324</v>
      </c>
      <c r="P5722" t="s">
        <v>329</v>
      </c>
      <c r="Q5722" t="s">
        <v>330</v>
      </c>
      <c r="R5722" t="s">
        <v>331</v>
      </c>
      <c r="S5722" t="s">
        <v>5234</v>
      </c>
      <c r="T5722">
        <v>36363</v>
      </c>
    </row>
    <row r="5723" spans="1:20" x14ac:dyDescent="0.3">
      <c r="A5723" t="s">
        <v>3867</v>
      </c>
      <c r="B5723" t="str">
        <f>_xlfn.CONCAT(쿼리1[[#This Row],[주문번호]], "-", 쿼리1[[#This Row],[공정명]])</f>
        <v>20241105-2000138443-제대</v>
      </c>
      <c r="C5723">
        <v>3</v>
      </c>
      <c r="D5723" t="s">
        <v>80</v>
      </c>
      <c r="E5723" s="1">
        <v>45601</v>
      </c>
      <c r="F5723" s="1">
        <v>45609</v>
      </c>
      <c r="G5723" s="1">
        <v>45609</v>
      </c>
      <c r="H5723" s="1">
        <v>45656</v>
      </c>
      <c r="I5723" s="1">
        <v>45609</v>
      </c>
      <c r="J5723" t="s">
        <v>31</v>
      </c>
      <c r="K5723" t="s">
        <v>39</v>
      </c>
      <c r="L5723">
        <v>33333</v>
      </c>
      <c r="M5723">
        <v>31000</v>
      </c>
      <c r="N5723">
        <v>0</v>
      </c>
      <c r="O5723" t="s">
        <v>832</v>
      </c>
      <c r="P5723" t="s">
        <v>3764</v>
      </c>
      <c r="Q5723" t="s">
        <v>3868</v>
      </c>
      <c r="R5723" t="s">
        <v>3766</v>
      </c>
      <c r="S5723" t="s">
        <v>5234</v>
      </c>
      <c r="T5723">
        <v>33333</v>
      </c>
    </row>
    <row r="5724" spans="1:20" x14ac:dyDescent="0.3">
      <c r="A5724" t="s">
        <v>3767</v>
      </c>
      <c r="B5724" t="str">
        <f>_xlfn.CONCAT(쿼리1[[#This Row],[주문번호]], "-", 쿼리1[[#This Row],[공정명]])</f>
        <v>20240910-2000144156-제대</v>
      </c>
      <c r="C5724">
        <v>3</v>
      </c>
      <c r="D5724" t="s">
        <v>80</v>
      </c>
      <c r="E5724" s="1">
        <v>45545</v>
      </c>
      <c r="F5724" s="1">
        <v>45553</v>
      </c>
      <c r="G5724" s="1">
        <v>45575</v>
      </c>
      <c r="H5724" s="1">
        <v>45656</v>
      </c>
      <c r="I5724" s="1">
        <v>45575</v>
      </c>
      <c r="J5724" t="s">
        <v>31</v>
      </c>
      <c r="K5724" t="s">
        <v>32</v>
      </c>
      <c r="L5724">
        <v>33333</v>
      </c>
      <c r="M5724">
        <v>32300</v>
      </c>
      <c r="N5724">
        <v>22</v>
      </c>
      <c r="O5724" t="s">
        <v>832</v>
      </c>
      <c r="P5724" t="s">
        <v>3764</v>
      </c>
      <c r="Q5724" t="s">
        <v>3768</v>
      </c>
      <c r="R5724" t="s">
        <v>3766</v>
      </c>
      <c r="S5724" t="s">
        <v>5234</v>
      </c>
      <c r="T5724">
        <v>33333</v>
      </c>
    </row>
    <row r="5725" spans="1:20" x14ac:dyDescent="0.3">
      <c r="A5725" t="s">
        <v>3767</v>
      </c>
      <c r="B5725" t="str">
        <f>_xlfn.CONCAT(쿼리1[[#This Row],[주문번호]], "-", 쿼리1[[#This Row],[공정명]])</f>
        <v>20240910-2000144156-제대</v>
      </c>
      <c r="C5725">
        <v>3</v>
      </c>
      <c r="D5725" t="s">
        <v>80</v>
      </c>
      <c r="E5725" s="1">
        <v>45545</v>
      </c>
      <c r="F5725" s="1">
        <v>45553</v>
      </c>
      <c r="G5725" s="1">
        <v>45575</v>
      </c>
      <c r="H5725" s="1">
        <v>45656</v>
      </c>
      <c r="I5725" s="1">
        <v>45575</v>
      </c>
      <c r="J5725" t="s">
        <v>31</v>
      </c>
      <c r="K5725" t="s">
        <v>32</v>
      </c>
      <c r="L5725">
        <v>33333</v>
      </c>
      <c r="M5725">
        <v>32300</v>
      </c>
      <c r="N5725">
        <v>22</v>
      </c>
      <c r="O5725" t="s">
        <v>832</v>
      </c>
      <c r="P5725" t="s">
        <v>3764</v>
      </c>
      <c r="Q5725" t="s">
        <v>3768</v>
      </c>
      <c r="R5725" t="s">
        <v>3766</v>
      </c>
      <c r="S5725" t="s">
        <v>5234</v>
      </c>
      <c r="T5725">
        <v>33333</v>
      </c>
    </row>
    <row r="5726" spans="1:20" x14ac:dyDescent="0.3">
      <c r="A5726" t="s">
        <v>3763</v>
      </c>
      <c r="B5726" t="str">
        <f>_xlfn.CONCAT(쿼리1[[#This Row],[주문번호]], "-", 쿼리1[[#This Row],[공정명]])</f>
        <v>20241018-2000138439-제대</v>
      </c>
      <c r="C5726">
        <v>3</v>
      </c>
      <c r="D5726" t="s">
        <v>80</v>
      </c>
      <c r="E5726" s="1">
        <v>45583</v>
      </c>
      <c r="F5726" s="1">
        <v>45593</v>
      </c>
      <c r="G5726" s="1">
        <v>45595</v>
      </c>
      <c r="H5726" s="1">
        <v>45656</v>
      </c>
      <c r="I5726" s="1">
        <v>45595</v>
      </c>
      <c r="J5726" t="s">
        <v>31</v>
      </c>
      <c r="K5726" t="s">
        <v>32</v>
      </c>
      <c r="L5726">
        <v>33333</v>
      </c>
      <c r="M5726">
        <v>32000</v>
      </c>
      <c r="N5726">
        <v>2</v>
      </c>
      <c r="O5726" t="s">
        <v>832</v>
      </c>
      <c r="P5726" t="s">
        <v>3764</v>
      </c>
      <c r="Q5726" t="s">
        <v>3765</v>
      </c>
      <c r="R5726" t="s">
        <v>3766</v>
      </c>
      <c r="S5726" t="s">
        <v>5234</v>
      </c>
      <c r="T5726">
        <v>33333</v>
      </c>
    </row>
    <row r="5727" spans="1:20" x14ac:dyDescent="0.3">
      <c r="A5727" t="s">
        <v>3769</v>
      </c>
      <c r="B5727" t="str">
        <f>_xlfn.CONCAT(쿼리1[[#This Row],[주문번호]], "-", 쿼리1[[#This Row],[공정명]])</f>
        <v>20240912-2000138435-제대</v>
      </c>
      <c r="C5727">
        <v>3</v>
      </c>
      <c r="D5727" t="s">
        <v>80</v>
      </c>
      <c r="E5727" s="1">
        <v>45547</v>
      </c>
      <c r="F5727" s="1">
        <v>45555</v>
      </c>
      <c r="G5727" s="1">
        <v>45575</v>
      </c>
      <c r="H5727" s="1">
        <v>45656</v>
      </c>
      <c r="I5727" s="1">
        <v>45575</v>
      </c>
      <c r="J5727" t="s">
        <v>31</v>
      </c>
      <c r="K5727" t="s">
        <v>32</v>
      </c>
      <c r="L5727">
        <v>33333</v>
      </c>
      <c r="M5727">
        <v>32400</v>
      </c>
      <c r="N5727">
        <v>20</v>
      </c>
      <c r="O5727" t="s">
        <v>832</v>
      </c>
      <c r="P5727" t="s">
        <v>3764</v>
      </c>
      <c r="Q5727" t="s">
        <v>3770</v>
      </c>
      <c r="R5727" t="s">
        <v>3766</v>
      </c>
      <c r="S5727" t="s">
        <v>5234</v>
      </c>
      <c r="T5727">
        <v>33333</v>
      </c>
    </row>
    <row r="5728" spans="1:20" x14ac:dyDescent="0.3">
      <c r="A5728" t="s">
        <v>3769</v>
      </c>
      <c r="B5728" t="str">
        <f>_xlfn.CONCAT(쿼리1[[#This Row],[주문번호]], "-", 쿼리1[[#This Row],[공정명]])</f>
        <v>20240912-2000138435-제대</v>
      </c>
      <c r="C5728">
        <v>3</v>
      </c>
      <c r="D5728" t="s">
        <v>80</v>
      </c>
      <c r="E5728" s="1">
        <v>45547</v>
      </c>
      <c r="F5728" s="1">
        <v>45555</v>
      </c>
      <c r="G5728" s="1">
        <v>45575</v>
      </c>
      <c r="H5728" s="1">
        <v>45656</v>
      </c>
      <c r="I5728" s="1">
        <v>45575</v>
      </c>
      <c r="J5728" t="s">
        <v>31</v>
      </c>
      <c r="K5728" t="s">
        <v>32</v>
      </c>
      <c r="L5728">
        <v>33333</v>
      </c>
      <c r="M5728">
        <v>32400</v>
      </c>
      <c r="N5728">
        <v>20</v>
      </c>
      <c r="O5728" t="s">
        <v>832</v>
      </c>
      <c r="P5728" t="s">
        <v>3764</v>
      </c>
      <c r="Q5728" t="s">
        <v>3770</v>
      </c>
      <c r="R5728" t="s">
        <v>3766</v>
      </c>
      <c r="S5728" t="s">
        <v>5234</v>
      </c>
      <c r="T5728">
        <v>33333</v>
      </c>
    </row>
    <row r="5729" spans="1:20" x14ac:dyDescent="0.3">
      <c r="A5729" t="s">
        <v>3771</v>
      </c>
      <c r="B5729" t="str">
        <f>_xlfn.CONCAT(쿼리1[[#This Row],[주문번호]], "-", 쿼리1[[#This Row],[공정명]])</f>
        <v>20241018-2000145344-제대</v>
      </c>
      <c r="C5729">
        <v>3</v>
      </c>
      <c r="D5729" t="s">
        <v>80</v>
      </c>
      <c r="E5729" s="1">
        <v>45583</v>
      </c>
      <c r="F5729" s="1">
        <v>45593</v>
      </c>
      <c r="G5729" s="1">
        <v>45595</v>
      </c>
      <c r="H5729" s="1">
        <v>45656</v>
      </c>
      <c r="I5729" s="1">
        <v>45595</v>
      </c>
      <c r="J5729" t="s">
        <v>31</v>
      </c>
      <c r="K5729" t="s">
        <v>32</v>
      </c>
      <c r="L5729">
        <v>33333</v>
      </c>
      <c r="M5729">
        <v>32500</v>
      </c>
      <c r="N5729">
        <v>2</v>
      </c>
      <c r="O5729" t="s">
        <v>832</v>
      </c>
      <c r="P5729" t="s">
        <v>3764</v>
      </c>
      <c r="Q5729" t="s">
        <v>3772</v>
      </c>
      <c r="R5729" t="s">
        <v>3766</v>
      </c>
      <c r="S5729" t="s">
        <v>5234</v>
      </c>
      <c r="T5729">
        <v>33333</v>
      </c>
    </row>
    <row r="5730" spans="1:20" x14ac:dyDescent="0.3">
      <c r="A5730" t="s">
        <v>3773</v>
      </c>
      <c r="B5730" t="str">
        <f>_xlfn.CONCAT(쿼리1[[#This Row],[주문번호]], "-", 쿼리1[[#This Row],[공정명]])</f>
        <v>20241007-2000138433-제대</v>
      </c>
      <c r="C5730">
        <v>3</v>
      </c>
      <c r="D5730" t="s">
        <v>80</v>
      </c>
      <c r="E5730" s="1">
        <v>45572</v>
      </c>
      <c r="F5730" s="1">
        <v>45580</v>
      </c>
      <c r="G5730" s="1">
        <v>45580</v>
      </c>
      <c r="H5730" s="1">
        <v>45656</v>
      </c>
      <c r="I5730" s="1">
        <v>45580</v>
      </c>
      <c r="J5730" t="s">
        <v>31</v>
      </c>
      <c r="K5730" t="s">
        <v>39</v>
      </c>
      <c r="L5730">
        <v>33333</v>
      </c>
      <c r="M5730">
        <v>31000</v>
      </c>
      <c r="N5730">
        <v>0</v>
      </c>
      <c r="O5730" t="s">
        <v>832</v>
      </c>
      <c r="P5730" t="s">
        <v>3764</v>
      </c>
      <c r="Q5730" t="s">
        <v>3774</v>
      </c>
      <c r="R5730" t="s">
        <v>3766</v>
      </c>
      <c r="S5730" t="s">
        <v>5234</v>
      </c>
      <c r="T5730">
        <v>33333</v>
      </c>
    </row>
    <row r="5731" spans="1:20" x14ac:dyDescent="0.3">
      <c r="A5731" t="s">
        <v>3861</v>
      </c>
      <c r="B5731" t="str">
        <f>_xlfn.CONCAT(쿼리1[[#This Row],[주문번호]], "-", 쿼리1[[#This Row],[공정명]])</f>
        <v>20241007-2000145348-제대</v>
      </c>
      <c r="C5731">
        <v>3</v>
      </c>
      <c r="D5731" t="s">
        <v>80</v>
      </c>
      <c r="E5731" s="1">
        <v>45572</v>
      </c>
      <c r="F5731" s="1">
        <v>45580</v>
      </c>
      <c r="G5731" s="1">
        <v>45581</v>
      </c>
      <c r="H5731" s="1">
        <v>45656</v>
      </c>
      <c r="I5731" s="1">
        <v>45581</v>
      </c>
      <c r="J5731" t="s">
        <v>31</v>
      </c>
      <c r="K5731" t="s">
        <v>32</v>
      </c>
      <c r="L5731">
        <v>33333</v>
      </c>
      <c r="M5731">
        <v>32000</v>
      </c>
      <c r="N5731">
        <v>1</v>
      </c>
      <c r="O5731" t="s">
        <v>832</v>
      </c>
      <c r="P5731" t="s">
        <v>3764</v>
      </c>
      <c r="Q5731" t="s">
        <v>3862</v>
      </c>
      <c r="R5731" t="s">
        <v>3766</v>
      </c>
      <c r="S5731" t="s">
        <v>5234</v>
      </c>
      <c r="T5731">
        <v>33333</v>
      </c>
    </row>
    <row r="5732" spans="1:20" x14ac:dyDescent="0.3">
      <c r="A5732" t="s">
        <v>3863</v>
      </c>
      <c r="B5732" t="str">
        <f>_xlfn.CONCAT(쿼리1[[#This Row],[주문번호]], "-", 쿼리1[[#This Row],[공정명]])</f>
        <v>20241226-2000166914-제대</v>
      </c>
      <c r="C5732">
        <v>3</v>
      </c>
      <c r="D5732" t="s">
        <v>80</v>
      </c>
      <c r="E5732" s="1">
        <v>45652</v>
      </c>
      <c r="F5732" s="1">
        <v>45660</v>
      </c>
      <c r="G5732" s="1"/>
      <c r="H5732" s="1">
        <v>45656</v>
      </c>
      <c r="I5732" s="1">
        <v>45653</v>
      </c>
      <c r="J5732" t="s">
        <v>21</v>
      </c>
      <c r="K5732" t="s">
        <v>282</v>
      </c>
      <c r="L5732">
        <v>33333</v>
      </c>
      <c r="O5732" t="s">
        <v>832</v>
      </c>
      <c r="P5732" t="s">
        <v>3764</v>
      </c>
      <c r="Q5732" t="s">
        <v>3864</v>
      </c>
      <c r="R5732" t="s">
        <v>3766</v>
      </c>
      <c r="S5732" t="s">
        <v>5234</v>
      </c>
      <c r="T5732">
        <v>33333</v>
      </c>
    </row>
    <row r="5733" spans="1:20" x14ac:dyDescent="0.3">
      <c r="A5733" t="s">
        <v>3865</v>
      </c>
      <c r="B5733" t="str">
        <f>_xlfn.CONCAT(쿼리1[[#This Row],[주문번호]], "-", 쿼리1[[#This Row],[공정명]])</f>
        <v>20241226-2000166916-제대</v>
      </c>
      <c r="C5733">
        <v>3</v>
      </c>
      <c r="D5733" t="s">
        <v>80</v>
      </c>
      <c r="E5733" s="1">
        <v>45652</v>
      </c>
      <c r="F5733" s="1">
        <v>45660</v>
      </c>
      <c r="G5733" s="1"/>
      <c r="H5733" s="1">
        <v>45656</v>
      </c>
      <c r="I5733" s="1">
        <v>45653</v>
      </c>
      <c r="J5733" t="s">
        <v>21</v>
      </c>
      <c r="K5733" t="s">
        <v>282</v>
      </c>
      <c r="L5733">
        <v>33333</v>
      </c>
      <c r="O5733" t="s">
        <v>832</v>
      </c>
      <c r="P5733" t="s">
        <v>3764</v>
      </c>
      <c r="Q5733" t="s">
        <v>3866</v>
      </c>
      <c r="R5733" t="s">
        <v>3766</v>
      </c>
      <c r="S5733" t="s">
        <v>5234</v>
      </c>
      <c r="T5733">
        <v>33333</v>
      </c>
    </row>
    <row r="5734" spans="1:20" x14ac:dyDescent="0.3">
      <c r="A5734" t="s">
        <v>5237</v>
      </c>
      <c r="B5734" t="str">
        <f>_xlfn.CONCAT(쿼리1[[#This Row],[주문번호]], "-", 쿼리1[[#This Row],[공정명]])</f>
        <v>20241010-220776-제대</v>
      </c>
      <c r="C5734">
        <v>1</v>
      </c>
      <c r="D5734" t="s">
        <v>80</v>
      </c>
      <c r="E5734" s="1">
        <v>45575</v>
      </c>
      <c r="F5734" s="1">
        <v>45576</v>
      </c>
      <c r="G5734" s="1">
        <v>45576</v>
      </c>
      <c r="H5734" s="1">
        <v>45656</v>
      </c>
      <c r="I5734" s="1">
        <v>45576</v>
      </c>
      <c r="J5734" t="s">
        <v>31</v>
      </c>
      <c r="K5734" t="s">
        <v>39</v>
      </c>
      <c r="L5734">
        <v>10000</v>
      </c>
      <c r="M5734">
        <v>10400</v>
      </c>
      <c r="N5734">
        <v>0</v>
      </c>
      <c r="O5734" t="s">
        <v>324</v>
      </c>
      <c r="P5734" t="s">
        <v>5238</v>
      </c>
      <c r="Q5734" t="s">
        <v>42</v>
      </c>
      <c r="R5734" t="s">
        <v>1750</v>
      </c>
      <c r="S5734" t="s">
        <v>5234</v>
      </c>
      <c r="T5734">
        <v>10000</v>
      </c>
    </row>
    <row r="5735" spans="1:20" x14ac:dyDescent="0.3">
      <c r="A5735" t="s">
        <v>1700</v>
      </c>
      <c r="B5735" t="str">
        <f>_xlfn.CONCAT(쿼리1[[#This Row],[주문번호]], "-", 쿼리1[[#This Row],[공정명]])</f>
        <v>20240920-1419P0003-분단</v>
      </c>
      <c r="C5735">
        <v>4</v>
      </c>
      <c r="D5735" t="s">
        <v>196</v>
      </c>
      <c r="E5735" s="1">
        <v>45555</v>
      </c>
      <c r="F5735" s="1">
        <v>45567</v>
      </c>
      <c r="G5735" s="1">
        <v>45572</v>
      </c>
      <c r="H5735" s="1">
        <v>45656</v>
      </c>
      <c r="I5735" s="1">
        <v>45572</v>
      </c>
      <c r="J5735" t="s">
        <v>31</v>
      </c>
      <c r="K5735" t="s">
        <v>32</v>
      </c>
      <c r="L5735">
        <v>6000</v>
      </c>
      <c r="M5735">
        <v>6000</v>
      </c>
      <c r="N5735">
        <v>5</v>
      </c>
      <c r="O5735" t="s">
        <v>559</v>
      </c>
      <c r="P5735" t="s">
        <v>1701</v>
      </c>
      <c r="Q5735" t="s">
        <v>1702</v>
      </c>
      <c r="R5735" t="s">
        <v>1424</v>
      </c>
      <c r="S5735" t="s">
        <v>5068</v>
      </c>
      <c r="T5735">
        <v>6</v>
      </c>
    </row>
    <row r="5736" spans="1:20" x14ac:dyDescent="0.3">
      <c r="A5736" t="s">
        <v>3554</v>
      </c>
      <c r="B5736" t="str">
        <f>_xlfn.CONCAT(쿼리1[[#This Row],[주문번호]], "-", 쿼리1[[#This Row],[공정명]])</f>
        <v>20240906-1000149242-합지</v>
      </c>
      <c r="C5736">
        <v>1</v>
      </c>
      <c r="D5736" t="s">
        <v>60</v>
      </c>
      <c r="E5736" s="1">
        <v>45541</v>
      </c>
      <c r="F5736" s="1">
        <v>45551</v>
      </c>
      <c r="G5736" s="1">
        <v>45549</v>
      </c>
      <c r="H5736" s="1">
        <v>45656</v>
      </c>
      <c r="I5736" s="1">
        <v>45558</v>
      </c>
      <c r="J5736" t="s">
        <v>31</v>
      </c>
      <c r="K5736" t="s">
        <v>39</v>
      </c>
      <c r="L5736">
        <v>18000</v>
      </c>
      <c r="M5736">
        <v>18000</v>
      </c>
      <c r="N5736">
        <v>-2</v>
      </c>
      <c r="O5736" t="s">
        <v>275</v>
      </c>
      <c r="P5736" t="s">
        <v>1198</v>
      </c>
      <c r="Q5736" t="s">
        <v>42</v>
      </c>
      <c r="R5736" t="s">
        <v>3555</v>
      </c>
      <c r="S5736" t="s">
        <v>5068</v>
      </c>
      <c r="T5736">
        <v>27692</v>
      </c>
    </row>
    <row r="5737" spans="1:20" x14ac:dyDescent="0.3">
      <c r="A5737" t="s">
        <v>3437</v>
      </c>
      <c r="B5737" t="str">
        <f>_xlfn.CONCAT(쿼리1[[#This Row],[주문번호]], "-", 쿼리1[[#This Row],[공정명]])</f>
        <v>20240903-11150361-합지</v>
      </c>
      <c r="C5737">
        <v>3</v>
      </c>
      <c r="D5737" t="s">
        <v>60</v>
      </c>
      <c r="E5737" s="1">
        <v>45538</v>
      </c>
      <c r="F5737" s="1">
        <v>45547</v>
      </c>
      <c r="G5737" s="1">
        <v>45546</v>
      </c>
      <c r="H5737" s="1">
        <v>45656</v>
      </c>
      <c r="I5737" s="1">
        <v>45554</v>
      </c>
      <c r="J5737" t="s">
        <v>31</v>
      </c>
      <c r="K5737" t="s">
        <v>39</v>
      </c>
      <c r="L5737">
        <v>6000</v>
      </c>
      <c r="M5737">
        <v>6000</v>
      </c>
      <c r="N5737">
        <v>-1</v>
      </c>
      <c r="O5737" t="s">
        <v>3438</v>
      </c>
      <c r="P5737" t="s">
        <v>2407</v>
      </c>
      <c r="Q5737" t="s">
        <v>3439</v>
      </c>
      <c r="R5737" t="s">
        <v>278</v>
      </c>
      <c r="S5737" t="s">
        <v>5068</v>
      </c>
      <c r="T5737">
        <v>13333</v>
      </c>
    </row>
    <row r="5738" spans="1:20" x14ac:dyDescent="0.3">
      <c r="A5738" t="s">
        <v>715</v>
      </c>
      <c r="B5738" t="str">
        <f>_xlfn.CONCAT(쿼리1[[#This Row],[주문번호]], "-", 쿼리1[[#This Row],[공정명]])</f>
        <v>20240902-1117N0055-합지</v>
      </c>
      <c r="C5738">
        <v>1</v>
      </c>
      <c r="D5738" t="s">
        <v>60</v>
      </c>
      <c r="E5738" s="1">
        <v>45537</v>
      </c>
      <c r="F5738" s="1">
        <v>45546</v>
      </c>
      <c r="G5738" s="1">
        <v>45541</v>
      </c>
      <c r="H5738" s="1">
        <v>45656</v>
      </c>
      <c r="I5738" s="1">
        <v>45546</v>
      </c>
      <c r="J5738" t="s">
        <v>31</v>
      </c>
      <c r="K5738" t="s">
        <v>39</v>
      </c>
      <c r="L5738">
        <v>12000</v>
      </c>
      <c r="M5738">
        <v>12000</v>
      </c>
      <c r="N5738">
        <v>-5</v>
      </c>
      <c r="O5738" t="s">
        <v>716</v>
      </c>
      <c r="P5738" t="s">
        <v>717</v>
      </c>
      <c r="Q5738" t="s">
        <v>42</v>
      </c>
      <c r="R5738" t="s">
        <v>714</v>
      </c>
      <c r="S5738" t="s">
        <v>5068</v>
      </c>
      <c r="T5738">
        <v>40000</v>
      </c>
    </row>
    <row r="5739" spans="1:20" x14ac:dyDescent="0.3">
      <c r="A5739" t="s">
        <v>5006</v>
      </c>
      <c r="B5739" t="str">
        <f>_xlfn.CONCAT(쿼리1[[#This Row],[주문번호]], "-", 쿼리1[[#This Row],[공정명]])</f>
        <v>20240903-1000165856-합지</v>
      </c>
      <c r="C5739">
        <v>3</v>
      </c>
      <c r="D5739" t="s">
        <v>60</v>
      </c>
      <c r="E5739" s="1">
        <v>45538</v>
      </c>
      <c r="F5739" s="1">
        <v>45547</v>
      </c>
      <c r="G5739" s="1">
        <v>45545</v>
      </c>
      <c r="H5739" s="1">
        <v>45656</v>
      </c>
      <c r="I5739" s="1">
        <v>45546</v>
      </c>
      <c r="J5739" t="s">
        <v>31</v>
      </c>
      <c r="K5739" t="s">
        <v>39</v>
      </c>
      <c r="L5739">
        <v>4000</v>
      </c>
      <c r="M5739">
        <v>4000</v>
      </c>
      <c r="N5739">
        <v>-2</v>
      </c>
      <c r="O5739" t="s">
        <v>141</v>
      </c>
      <c r="P5739" t="s">
        <v>5007</v>
      </c>
      <c r="Q5739" t="s">
        <v>5008</v>
      </c>
      <c r="R5739" t="s">
        <v>725</v>
      </c>
      <c r="S5739" t="s">
        <v>5068</v>
      </c>
      <c r="T5739">
        <v>24</v>
      </c>
    </row>
    <row r="5740" spans="1:20" x14ac:dyDescent="0.3">
      <c r="A5740" t="s">
        <v>2680</v>
      </c>
      <c r="B5740" t="str">
        <f>_xlfn.CONCAT(쿼리1[[#This Row],[주문번호]], "-", 쿼리1[[#This Row],[공정명]])</f>
        <v>20241024-1116P0191-합지</v>
      </c>
      <c r="C5740">
        <v>3</v>
      </c>
      <c r="D5740" t="s">
        <v>60</v>
      </c>
      <c r="E5740" s="1">
        <v>45589</v>
      </c>
      <c r="F5740" s="1">
        <v>45600</v>
      </c>
      <c r="G5740" s="1">
        <v>45600</v>
      </c>
      <c r="H5740" s="1">
        <v>45656</v>
      </c>
      <c r="I5740" s="1">
        <v>45603</v>
      </c>
      <c r="J5740" t="s">
        <v>31</v>
      </c>
      <c r="K5740" t="s">
        <v>39</v>
      </c>
      <c r="L5740">
        <v>6000</v>
      </c>
      <c r="M5740">
        <v>6000</v>
      </c>
      <c r="N5740">
        <v>0</v>
      </c>
      <c r="O5740" t="s">
        <v>2677</v>
      </c>
      <c r="P5740" t="s">
        <v>1900</v>
      </c>
      <c r="Q5740" t="s">
        <v>2678</v>
      </c>
      <c r="R5740" t="s">
        <v>714</v>
      </c>
      <c r="S5740" t="s">
        <v>5068</v>
      </c>
      <c r="T5740">
        <v>10909</v>
      </c>
    </row>
    <row r="5741" spans="1:20" x14ac:dyDescent="0.3">
      <c r="A5741" t="s">
        <v>927</v>
      </c>
      <c r="B5741" t="str">
        <f>_xlfn.CONCAT(쿼리1[[#This Row],[주문번호]], "-", 쿼리1[[#This Row],[공정명]])</f>
        <v>20241002-1117P0199-합지</v>
      </c>
      <c r="C5741">
        <v>3</v>
      </c>
      <c r="D5741" t="s">
        <v>60</v>
      </c>
      <c r="E5741" s="1">
        <v>45567</v>
      </c>
      <c r="F5741" s="1">
        <v>45576</v>
      </c>
      <c r="G5741" s="1">
        <v>45576</v>
      </c>
      <c r="H5741" s="1">
        <v>45656</v>
      </c>
      <c r="I5741" s="1">
        <v>45588</v>
      </c>
      <c r="J5741" t="s">
        <v>31</v>
      </c>
      <c r="K5741" t="s">
        <v>39</v>
      </c>
      <c r="L5741">
        <v>18000</v>
      </c>
      <c r="M5741">
        <v>18000</v>
      </c>
      <c r="N5741">
        <v>0</v>
      </c>
      <c r="O5741" t="s">
        <v>133</v>
      </c>
      <c r="P5741" t="s">
        <v>134</v>
      </c>
      <c r="Q5741" t="s">
        <v>928</v>
      </c>
      <c r="R5741" t="s">
        <v>929</v>
      </c>
      <c r="S5741" t="s">
        <v>5068</v>
      </c>
      <c r="T5741">
        <v>62068</v>
      </c>
    </row>
    <row r="5742" spans="1:20" x14ac:dyDescent="0.3">
      <c r="A5742" t="s">
        <v>927</v>
      </c>
      <c r="B5742" t="str">
        <f>_xlfn.CONCAT(쿼리1[[#This Row],[주문번호]], "-", 쿼리1[[#This Row],[공정명]])</f>
        <v>20241002-1117P0199-분단</v>
      </c>
      <c r="C5742">
        <v>4</v>
      </c>
      <c r="D5742" t="s">
        <v>196</v>
      </c>
      <c r="E5742" s="1">
        <v>45567</v>
      </c>
      <c r="F5742" s="1">
        <v>45579</v>
      </c>
      <c r="G5742" s="1">
        <v>45579</v>
      </c>
      <c r="H5742" s="1">
        <v>45656</v>
      </c>
      <c r="I5742" s="1">
        <v>45588</v>
      </c>
      <c r="J5742" t="s">
        <v>31</v>
      </c>
      <c r="K5742" t="s">
        <v>39</v>
      </c>
      <c r="L5742">
        <v>18000</v>
      </c>
      <c r="M5742">
        <v>18000</v>
      </c>
      <c r="N5742">
        <v>0</v>
      </c>
      <c r="O5742" t="s">
        <v>133</v>
      </c>
      <c r="P5742" t="s">
        <v>134</v>
      </c>
      <c r="Q5742" t="s">
        <v>928</v>
      </c>
      <c r="R5742" t="s">
        <v>929</v>
      </c>
      <c r="S5742" t="s">
        <v>5068</v>
      </c>
      <c r="T5742">
        <v>62068</v>
      </c>
    </row>
    <row r="5743" spans="1:20" x14ac:dyDescent="0.3">
      <c r="A5743" t="s">
        <v>932</v>
      </c>
      <c r="B5743" t="str">
        <f>_xlfn.CONCAT(쿼리1[[#This Row],[주문번호]], "-", 쿼리1[[#This Row],[공정명]])</f>
        <v>20241118-1117P0199-합지</v>
      </c>
      <c r="C5743">
        <v>3</v>
      </c>
      <c r="D5743" t="s">
        <v>60</v>
      </c>
      <c r="E5743" s="1">
        <v>45614</v>
      </c>
      <c r="F5743" s="1">
        <v>45623</v>
      </c>
      <c r="G5743" s="1">
        <v>45618</v>
      </c>
      <c r="H5743" s="1">
        <v>45656</v>
      </c>
      <c r="I5743" s="1">
        <v>45625</v>
      </c>
      <c r="J5743" t="s">
        <v>31</v>
      </c>
      <c r="K5743" t="s">
        <v>39</v>
      </c>
      <c r="L5743">
        <v>18000</v>
      </c>
      <c r="M5743">
        <v>18000</v>
      </c>
      <c r="N5743">
        <v>-5</v>
      </c>
      <c r="O5743" t="s">
        <v>133</v>
      </c>
      <c r="P5743" t="s">
        <v>134</v>
      </c>
      <c r="Q5743" t="s">
        <v>928</v>
      </c>
      <c r="R5743" t="s">
        <v>929</v>
      </c>
      <c r="S5743" t="s">
        <v>5068</v>
      </c>
      <c r="T5743">
        <v>62068</v>
      </c>
    </row>
    <row r="5744" spans="1:20" x14ac:dyDescent="0.3">
      <c r="A5744" t="s">
        <v>932</v>
      </c>
      <c r="B5744" t="str">
        <f>_xlfn.CONCAT(쿼리1[[#This Row],[주문번호]], "-", 쿼리1[[#This Row],[공정명]])</f>
        <v>20241118-1117P0199-분단</v>
      </c>
      <c r="C5744">
        <v>4</v>
      </c>
      <c r="D5744" t="s">
        <v>196</v>
      </c>
      <c r="E5744" s="1">
        <v>45614</v>
      </c>
      <c r="F5744" s="1">
        <v>45624</v>
      </c>
      <c r="G5744" s="1">
        <v>45621</v>
      </c>
      <c r="H5744" s="1">
        <v>45656</v>
      </c>
      <c r="I5744" s="1">
        <v>45625</v>
      </c>
      <c r="J5744" t="s">
        <v>31</v>
      </c>
      <c r="K5744" t="s">
        <v>39</v>
      </c>
      <c r="L5744">
        <v>18000</v>
      </c>
      <c r="M5744">
        <v>18000</v>
      </c>
      <c r="N5744">
        <v>-3</v>
      </c>
      <c r="O5744" t="s">
        <v>133</v>
      </c>
      <c r="P5744" t="s">
        <v>134</v>
      </c>
      <c r="Q5744" t="s">
        <v>928</v>
      </c>
      <c r="R5744" t="s">
        <v>929</v>
      </c>
      <c r="S5744" t="s">
        <v>5068</v>
      </c>
      <c r="T5744">
        <v>62068</v>
      </c>
    </row>
    <row r="5745" spans="1:20" x14ac:dyDescent="0.3">
      <c r="A5745" t="s">
        <v>5239</v>
      </c>
      <c r="B5745" t="str">
        <f>_xlfn.CONCAT(쿼리1[[#This Row],[주문번호]], "-", 쿼리1[[#This Row],[공정명]])</f>
        <v>20241202-130084-턴키</v>
      </c>
      <c r="C5745">
        <v>1</v>
      </c>
      <c r="D5745" t="s">
        <v>20</v>
      </c>
      <c r="E5745" s="1">
        <v>45628</v>
      </c>
      <c r="F5745" s="1">
        <v>45635</v>
      </c>
      <c r="G5745" s="1"/>
      <c r="H5745" s="1">
        <v>45656</v>
      </c>
      <c r="I5745" s="1"/>
      <c r="J5745" t="s">
        <v>21</v>
      </c>
      <c r="K5745" t="s">
        <v>22</v>
      </c>
      <c r="L5745">
        <v>10000</v>
      </c>
      <c r="O5745" t="s">
        <v>5240</v>
      </c>
      <c r="P5745" t="s">
        <v>5241</v>
      </c>
      <c r="Q5745" t="s">
        <v>42</v>
      </c>
      <c r="R5745" t="s">
        <v>5242</v>
      </c>
      <c r="S5745" t="s">
        <v>5243</v>
      </c>
      <c r="T5745">
        <v>10000</v>
      </c>
    </row>
    <row r="5746" spans="1:20" x14ac:dyDescent="0.3">
      <c r="A5746" t="s">
        <v>5244</v>
      </c>
      <c r="B5746" t="str">
        <f>_xlfn.CONCAT(쿼리1[[#This Row],[주문번호]], "-", 쿼리1[[#This Row],[공정명]])</f>
        <v>20240904-130084-턴키</v>
      </c>
      <c r="C5746">
        <v>1</v>
      </c>
      <c r="D5746" t="s">
        <v>20</v>
      </c>
      <c r="E5746" s="1">
        <v>45539</v>
      </c>
      <c r="F5746" s="1">
        <v>45546</v>
      </c>
      <c r="G5746" s="1"/>
      <c r="H5746" s="1">
        <v>45656</v>
      </c>
      <c r="I5746" s="1"/>
      <c r="J5746" t="s">
        <v>174</v>
      </c>
      <c r="K5746" t="s">
        <v>22</v>
      </c>
      <c r="L5746">
        <v>10000</v>
      </c>
      <c r="O5746" t="s">
        <v>5240</v>
      </c>
      <c r="P5746" t="s">
        <v>5241</v>
      </c>
      <c r="Q5746" t="s">
        <v>42</v>
      </c>
      <c r="R5746" t="s">
        <v>5242</v>
      </c>
      <c r="S5746" t="s">
        <v>5243</v>
      </c>
      <c r="T5746">
        <v>10000</v>
      </c>
    </row>
    <row r="5747" spans="1:20" x14ac:dyDescent="0.3">
      <c r="A5747" t="s">
        <v>5245</v>
      </c>
      <c r="B5747" t="str">
        <f>_xlfn.CONCAT(쿼리1[[#This Row],[주문번호]], "-", 쿼리1[[#This Row],[공정명]])</f>
        <v>20240903-3000144569-턴키</v>
      </c>
      <c r="C5747">
        <v>1</v>
      </c>
      <c r="D5747" t="s">
        <v>20</v>
      </c>
      <c r="E5747" s="1">
        <v>45538</v>
      </c>
      <c r="F5747" s="1">
        <v>45545</v>
      </c>
      <c r="G5747" s="1"/>
      <c r="H5747" s="1">
        <v>45656</v>
      </c>
      <c r="I5747" s="1"/>
      <c r="J5747" t="s">
        <v>174</v>
      </c>
      <c r="K5747" t="s">
        <v>22</v>
      </c>
      <c r="L5747">
        <v>18000</v>
      </c>
      <c r="O5747" t="s">
        <v>5240</v>
      </c>
      <c r="P5747" t="s">
        <v>92</v>
      </c>
      <c r="Q5747" t="s">
        <v>42</v>
      </c>
      <c r="R5747" t="s">
        <v>714</v>
      </c>
      <c r="S5747" t="s">
        <v>5243</v>
      </c>
      <c r="T5747">
        <v>18000</v>
      </c>
    </row>
    <row r="5748" spans="1:20" x14ac:dyDescent="0.3">
      <c r="A5748" t="s">
        <v>5246</v>
      </c>
      <c r="B5748" t="str">
        <f>_xlfn.CONCAT(쿼리1[[#This Row],[주문번호]], "-", 쿼리1[[#This Row],[공정명]])</f>
        <v>20240903-3000149806-턴키</v>
      </c>
      <c r="C5748">
        <v>1</v>
      </c>
      <c r="D5748" t="s">
        <v>20</v>
      </c>
      <c r="E5748" s="1">
        <v>45538</v>
      </c>
      <c r="F5748" s="1">
        <v>45545</v>
      </c>
      <c r="G5748" s="1"/>
      <c r="H5748" s="1">
        <v>45656</v>
      </c>
      <c r="I5748" s="1"/>
      <c r="J5748" t="s">
        <v>174</v>
      </c>
      <c r="K5748" t="s">
        <v>22</v>
      </c>
      <c r="L5748">
        <v>40000</v>
      </c>
      <c r="O5748" t="s">
        <v>5240</v>
      </c>
      <c r="P5748" t="s">
        <v>1043</v>
      </c>
      <c r="Q5748" t="s">
        <v>42</v>
      </c>
      <c r="R5748" t="s">
        <v>714</v>
      </c>
      <c r="S5748" t="s">
        <v>5243</v>
      </c>
      <c r="T5748">
        <v>40000</v>
      </c>
    </row>
    <row r="5749" spans="1:20" x14ac:dyDescent="0.3">
      <c r="A5749" t="s">
        <v>5247</v>
      </c>
      <c r="B5749" t="str">
        <f>_xlfn.CONCAT(쿼리1[[#This Row],[주문번호]], "-", 쿼리1[[#This Row],[공정명]])</f>
        <v>20240903-3000144567-턴키</v>
      </c>
      <c r="C5749">
        <v>1</v>
      </c>
      <c r="D5749" t="s">
        <v>20</v>
      </c>
      <c r="E5749" s="1">
        <v>45538</v>
      </c>
      <c r="F5749" s="1">
        <v>45545</v>
      </c>
      <c r="G5749" s="1"/>
      <c r="H5749" s="1">
        <v>45656</v>
      </c>
      <c r="I5749" s="1"/>
      <c r="J5749" t="s">
        <v>174</v>
      </c>
      <c r="K5749" t="s">
        <v>22</v>
      </c>
      <c r="L5749">
        <v>57000</v>
      </c>
      <c r="O5749" t="s">
        <v>5240</v>
      </c>
      <c r="P5749" t="s">
        <v>5248</v>
      </c>
      <c r="Q5749" t="s">
        <v>42</v>
      </c>
      <c r="R5749" t="s">
        <v>714</v>
      </c>
      <c r="S5749" t="s">
        <v>5243</v>
      </c>
      <c r="T5749">
        <v>57000</v>
      </c>
    </row>
    <row r="5750" spans="1:20" x14ac:dyDescent="0.3">
      <c r="A5750" t="s">
        <v>5249</v>
      </c>
      <c r="B5750" t="str">
        <f>_xlfn.CONCAT(쿼리1[[#This Row],[주문번호]], "-", 쿼리1[[#This Row],[공정명]])</f>
        <v>20240903-3620N0001-턴키</v>
      </c>
      <c r="C5750">
        <v>1</v>
      </c>
      <c r="D5750" t="s">
        <v>20</v>
      </c>
      <c r="E5750" s="1">
        <v>45538</v>
      </c>
      <c r="F5750" s="1">
        <v>45545</v>
      </c>
      <c r="G5750" s="1"/>
      <c r="H5750" s="1">
        <v>45656</v>
      </c>
      <c r="I5750" s="1"/>
      <c r="J5750" t="s">
        <v>174</v>
      </c>
      <c r="K5750" t="s">
        <v>22</v>
      </c>
      <c r="L5750">
        <v>66000</v>
      </c>
      <c r="O5750" t="s">
        <v>5250</v>
      </c>
      <c r="P5750" t="s">
        <v>5251</v>
      </c>
      <c r="Q5750" t="s">
        <v>42</v>
      </c>
      <c r="R5750" t="s">
        <v>714</v>
      </c>
      <c r="S5750" t="s">
        <v>5243</v>
      </c>
      <c r="T5750">
        <v>66000</v>
      </c>
    </row>
    <row r="5751" spans="1:20" x14ac:dyDescent="0.3">
      <c r="A5751" t="s">
        <v>5252</v>
      </c>
      <c r="B5751" t="str">
        <f>_xlfn.CONCAT(쿼리1[[#This Row],[주문번호]], "-", 쿼리1[[#This Row],[공정명]])</f>
        <v>20241217-3000144569-턴키</v>
      </c>
      <c r="C5751">
        <v>1</v>
      </c>
      <c r="D5751" t="s">
        <v>20</v>
      </c>
      <c r="E5751" s="1">
        <v>45643</v>
      </c>
      <c r="F5751" s="1">
        <v>45650</v>
      </c>
      <c r="G5751" s="1"/>
      <c r="H5751" s="1">
        <v>45656</v>
      </c>
      <c r="I5751" s="1"/>
      <c r="J5751" t="s">
        <v>21</v>
      </c>
      <c r="K5751" t="s">
        <v>22</v>
      </c>
      <c r="L5751">
        <v>18000</v>
      </c>
      <c r="O5751" t="s">
        <v>5240</v>
      </c>
      <c r="P5751" t="s">
        <v>92</v>
      </c>
      <c r="Q5751" t="s">
        <v>42</v>
      </c>
      <c r="R5751" t="s">
        <v>714</v>
      </c>
      <c r="S5751" t="s">
        <v>5243</v>
      </c>
      <c r="T5751">
        <v>18000</v>
      </c>
    </row>
    <row r="5752" spans="1:20" x14ac:dyDescent="0.3">
      <c r="A5752" t="s">
        <v>5253</v>
      </c>
      <c r="B5752" t="str">
        <f>_xlfn.CONCAT(쿼리1[[#This Row],[주문번호]], "-", 쿼리1[[#This Row],[공정명]])</f>
        <v>20241016-3000169355-턴키</v>
      </c>
      <c r="C5752">
        <v>1</v>
      </c>
      <c r="D5752" t="s">
        <v>20</v>
      </c>
      <c r="E5752" s="1">
        <v>45581</v>
      </c>
      <c r="F5752" s="1">
        <v>45588</v>
      </c>
      <c r="G5752" s="1"/>
      <c r="H5752" s="1">
        <v>45656</v>
      </c>
      <c r="I5752" s="1"/>
      <c r="J5752" t="s">
        <v>174</v>
      </c>
      <c r="K5752" t="s">
        <v>22</v>
      </c>
      <c r="L5752">
        <v>5000</v>
      </c>
      <c r="O5752" t="s">
        <v>4030</v>
      </c>
      <c r="P5752" t="s">
        <v>5254</v>
      </c>
      <c r="Q5752" t="s">
        <v>42</v>
      </c>
      <c r="R5752" t="s">
        <v>5255</v>
      </c>
      <c r="S5752" t="s">
        <v>5243</v>
      </c>
      <c r="T5752">
        <v>5000</v>
      </c>
    </row>
    <row r="5753" spans="1:20" x14ac:dyDescent="0.3">
      <c r="A5753" t="s">
        <v>1158</v>
      </c>
      <c r="B5753" t="str">
        <f>_xlfn.CONCAT(쿼리1[[#This Row],[주문번호]], "-", 쿼리1[[#This Row],[공정명]])</f>
        <v>20241114-903005-합지</v>
      </c>
      <c r="C5753">
        <v>1</v>
      </c>
      <c r="D5753" t="s">
        <v>60</v>
      </c>
      <c r="E5753" s="1">
        <v>45610</v>
      </c>
      <c r="F5753" s="1">
        <v>45618</v>
      </c>
      <c r="G5753" s="1">
        <v>45622</v>
      </c>
      <c r="H5753" s="1">
        <v>45656</v>
      </c>
      <c r="I5753" s="1">
        <v>45642</v>
      </c>
      <c r="J5753" t="s">
        <v>31</v>
      </c>
      <c r="K5753" t="s">
        <v>32</v>
      </c>
      <c r="L5753">
        <v>24000</v>
      </c>
      <c r="M5753">
        <v>24000</v>
      </c>
      <c r="N5753">
        <v>4</v>
      </c>
      <c r="O5753" t="s">
        <v>1159</v>
      </c>
      <c r="P5753" t="s">
        <v>1160</v>
      </c>
      <c r="Q5753" t="s">
        <v>42</v>
      </c>
      <c r="R5753" t="s">
        <v>199</v>
      </c>
      <c r="S5753" t="s">
        <v>1967</v>
      </c>
      <c r="T5753">
        <v>120000</v>
      </c>
    </row>
    <row r="5754" spans="1:20" x14ac:dyDescent="0.3">
      <c r="A5754" t="s">
        <v>1158</v>
      </c>
      <c r="B5754" t="str">
        <f>_xlfn.CONCAT(쿼리1[[#This Row],[주문번호]], "-", 쿼리1[[#This Row],[공정명]])</f>
        <v>20241114-903005-분단</v>
      </c>
      <c r="C5754">
        <v>2</v>
      </c>
      <c r="D5754" t="s">
        <v>196</v>
      </c>
      <c r="E5754" s="1">
        <v>45610</v>
      </c>
      <c r="F5754" s="1">
        <v>45621</v>
      </c>
      <c r="G5754" s="1">
        <v>45622</v>
      </c>
      <c r="H5754" s="1">
        <v>45656</v>
      </c>
      <c r="I5754" s="1">
        <v>45642</v>
      </c>
      <c r="J5754" t="s">
        <v>31</v>
      </c>
      <c r="K5754" t="s">
        <v>32</v>
      </c>
      <c r="L5754">
        <v>24000</v>
      </c>
      <c r="M5754">
        <v>24000</v>
      </c>
      <c r="N5754">
        <v>1</v>
      </c>
      <c r="O5754" t="s">
        <v>1159</v>
      </c>
      <c r="P5754" t="s">
        <v>1160</v>
      </c>
      <c r="Q5754" t="s">
        <v>42</v>
      </c>
      <c r="R5754" t="s">
        <v>199</v>
      </c>
      <c r="S5754" t="s">
        <v>1967</v>
      </c>
      <c r="T5754">
        <v>120000</v>
      </c>
    </row>
    <row r="5755" spans="1:20" x14ac:dyDescent="0.3">
      <c r="A5755" t="s">
        <v>1163</v>
      </c>
      <c r="B5755" t="str">
        <f>_xlfn.CONCAT(쿼리1[[#This Row],[주문번호]], "-", 쿼리1[[#This Row],[공정명]])</f>
        <v>20241118-911004-합지</v>
      </c>
      <c r="C5755">
        <v>1</v>
      </c>
      <c r="D5755" t="s">
        <v>60</v>
      </c>
      <c r="E5755" s="1">
        <v>45614</v>
      </c>
      <c r="F5755" s="1">
        <v>45624</v>
      </c>
      <c r="G5755" s="1">
        <v>45628</v>
      </c>
      <c r="H5755" s="1">
        <v>45656</v>
      </c>
      <c r="I5755" s="1">
        <v>45632</v>
      </c>
      <c r="J5755" t="s">
        <v>31</v>
      </c>
      <c r="K5755" t="s">
        <v>32</v>
      </c>
      <c r="L5755">
        <v>12000</v>
      </c>
      <c r="M5755">
        <v>12000</v>
      </c>
      <c r="N5755">
        <v>4</v>
      </c>
      <c r="O5755" t="s">
        <v>1164</v>
      </c>
      <c r="P5755" t="s">
        <v>1165</v>
      </c>
      <c r="Q5755" t="s">
        <v>42</v>
      </c>
      <c r="R5755" t="s">
        <v>199</v>
      </c>
      <c r="S5755" t="s">
        <v>1967</v>
      </c>
      <c r="T5755">
        <v>184615</v>
      </c>
    </row>
    <row r="5756" spans="1:20" x14ac:dyDescent="0.3">
      <c r="A5756" t="s">
        <v>1163</v>
      </c>
      <c r="B5756" t="str">
        <f>_xlfn.CONCAT(쿼리1[[#This Row],[주문번호]], "-", 쿼리1[[#This Row],[공정명]])</f>
        <v>20241118-911004-합지</v>
      </c>
      <c r="C5756">
        <v>1</v>
      </c>
      <c r="D5756" t="s">
        <v>60</v>
      </c>
      <c r="E5756" s="1">
        <v>45614</v>
      </c>
      <c r="F5756" s="1">
        <v>45624</v>
      </c>
      <c r="G5756" s="1">
        <v>45628</v>
      </c>
      <c r="H5756" s="1">
        <v>45656</v>
      </c>
      <c r="I5756" s="1">
        <v>45632</v>
      </c>
      <c r="J5756" t="s">
        <v>31</v>
      </c>
      <c r="K5756" t="s">
        <v>32</v>
      </c>
      <c r="L5756">
        <v>12000</v>
      </c>
      <c r="M5756">
        <v>12000</v>
      </c>
      <c r="N5756">
        <v>4</v>
      </c>
      <c r="O5756" t="s">
        <v>1164</v>
      </c>
      <c r="P5756" t="s">
        <v>1165</v>
      </c>
      <c r="Q5756" t="s">
        <v>42</v>
      </c>
      <c r="R5756" t="s">
        <v>199</v>
      </c>
      <c r="S5756" t="s">
        <v>1967</v>
      </c>
      <c r="T5756">
        <v>184615</v>
      </c>
    </row>
    <row r="5757" spans="1:20" x14ac:dyDescent="0.3">
      <c r="A5757" t="s">
        <v>1163</v>
      </c>
      <c r="B5757" t="str">
        <f>_xlfn.CONCAT(쿼리1[[#This Row],[주문번호]], "-", 쿼리1[[#This Row],[공정명]])</f>
        <v>20241118-911004-합지</v>
      </c>
      <c r="C5757">
        <v>1</v>
      </c>
      <c r="D5757" t="s">
        <v>60</v>
      </c>
      <c r="E5757" s="1">
        <v>45614</v>
      </c>
      <c r="F5757" s="1">
        <v>45624</v>
      </c>
      <c r="G5757" s="1">
        <v>45628</v>
      </c>
      <c r="H5757" s="1">
        <v>45656</v>
      </c>
      <c r="I5757" s="1">
        <v>45632</v>
      </c>
      <c r="J5757" t="s">
        <v>31</v>
      </c>
      <c r="K5757" t="s">
        <v>32</v>
      </c>
      <c r="L5757">
        <v>12000</v>
      </c>
      <c r="M5757">
        <v>12000</v>
      </c>
      <c r="N5757">
        <v>4</v>
      </c>
      <c r="O5757" t="s">
        <v>1164</v>
      </c>
      <c r="P5757" t="s">
        <v>1165</v>
      </c>
      <c r="Q5757" t="s">
        <v>42</v>
      </c>
      <c r="R5757" t="s">
        <v>199</v>
      </c>
      <c r="S5757" t="s">
        <v>1967</v>
      </c>
      <c r="T5757">
        <v>184615</v>
      </c>
    </row>
    <row r="5758" spans="1:20" x14ac:dyDescent="0.3">
      <c r="A5758" t="s">
        <v>1163</v>
      </c>
      <c r="B5758" t="str">
        <f>_xlfn.CONCAT(쿼리1[[#This Row],[주문번호]], "-", 쿼리1[[#This Row],[공정명]])</f>
        <v>20241118-911004-합지</v>
      </c>
      <c r="C5758">
        <v>1</v>
      </c>
      <c r="D5758" t="s">
        <v>60</v>
      </c>
      <c r="E5758" s="1">
        <v>45614</v>
      </c>
      <c r="F5758" s="1">
        <v>45624</v>
      </c>
      <c r="G5758" s="1">
        <v>45628</v>
      </c>
      <c r="H5758" s="1">
        <v>45656</v>
      </c>
      <c r="I5758" s="1">
        <v>45632</v>
      </c>
      <c r="J5758" t="s">
        <v>31</v>
      </c>
      <c r="K5758" t="s">
        <v>32</v>
      </c>
      <c r="L5758">
        <v>12000</v>
      </c>
      <c r="M5758">
        <v>12000</v>
      </c>
      <c r="N5758">
        <v>4</v>
      </c>
      <c r="O5758" t="s">
        <v>1164</v>
      </c>
      <c r="P5758" t="s">
        <v>1165</v>
      </c>
      <c r="Q5758" t="s">
        <v>42</v>
      </c>
      <c r="R5758" t="s">
        <v>199</v>
      </c>
      <c r="S5758" t="s">
        <v>1967</v>
      </c>
      <c r="T5758">
        <v>184615</v>
      </c>
    </row>
    <row r="5759" spans="1:20" x14ac:dyDescent="0.3">
      <c r="A5759" t="s">
        <v>1163</v>
      </c>
      <c r="B5759" t="str">
        <f>_xlfn.CONCAT(쿼리1[[#This Row],[주문번호]], "-", 쿼리1[[#This Row],[공정명]])</f>
        <v>20241118-911004-분단</v>
      </c>
      <c r="C5759">
        <v>2</v>
      </c>
      <c r="D5759" t="s">
        <v>196</v>
      </c>
      <c r="E5759" s="1">
        <v>45614</v>
      </c>
      <c r="F5759" s="1">
        <v>45625</v>
      </c>
      <c r="G5759" s="1">
        <v>45628</v>
      </c>
      <c r="H5759" s="1">
        <v>45656</v>
      </c>
      <c r="I5759" s="1">
        <v>45632</v>
      </c>
      <c r="J5759" t="s">
        <v>31</v>
      </c>
      <c r="K5759" t="s">
        <v>32</v>
      </c>
      <c r="L5759">
        <v>12000</v>
      </c>
      <c r="M5759">
        <v>12000</v>
      </c>
      <c r="N5759">
        <v>3</v>
      </c>
      <c r="O5759" t="s">
        <v>1164</v>
      </c>
      <c r="P5759" t="s">
        <v>1165</v>
      </c>
      <c r="Q5759" t="s">
        <v>42</v>
      </c>
      <c r="R5759" t="s">
        <v>199</v>
      </c>
      <c r="S5759" t="s">
        <v>1967</v>
      </c>
      <c r="T5759">
        <v>184615</v>
      </c>
    </row>
    <row r="5760" spans="1:20" x14ac:dyDescent="0.3">
      <c r="A5760" t="s">
        <v>4515</v>
      </c>
      <c r="B5760" t="str">
        <f>_xlfn.CONCAT(쿼리1[[#This Row],[주문번호]], "-", 쿼리1[[#This Row],[공정명]])</f>
        <v>20241025-900006-합지</v>
      </c>
      <c r="C5760">
        <v>1</v>
      </c>
      <c r="D5760" t="s">
        <v>60</v>
      </c>
      <c r="E5760" s="1">
        <v>45590</v>
      </c>
      <c r="F5760" s="1">
        <v>45600</v>
      </c>
      <c r="G5760" s="1">
        <v>45609</v>
      </c>
      <c r="H5760" s="1">
        <v>45656</v>
      </c>
      <c r="I5760" s="1">
        <v>45616</v>
      </c>
      <c r="J5760" t="s">
        <v>31</v>
      </c>
      <c r="K5760" t="s">
        <v>32</v>
      </c>
      <c r="L5760">
        <v>24000</v>
      </c>
      <c r="M5760">
        <v>24000</v>
      </c>
      <c r="N5760">
        <v>9</v>
      </c>
      <c r="O5760" t="s">
        <v>673</v>
      </c>
      <c r="P5760" t="s">
        <v>674</v>
      </c>
      <c r="Q5760" t="s">
        <v>42</v>
      </c>
      <c r="R5760" t="s">
        <v>199</v>
      </c>
      <c r="S5760" t="s">
        <v>1967</v>
      </c>
      <c r="T5760">
        <v>120000</v>
      </c>
    </row>
    <row r="5761" spans="1:20" x14ac:dyDescent="0.3">
      <c r="A5761" t="s">
        <v>4517</v>
      </c>
      <c r="B5761" t="str">
        <f>_xlfn.CONCAT(쿼리1[[#This Row],[주문번호]], "-", 쿼리1[[#This Row],[공정명]])</f>
        <v>20241030-930107-합지</v>
      </c>
      <c r="C5761">
        <v>1</v>
      </c>
      <c r="D5761" t="s">
        <v>60</v>
      </c>
      <c r="E5761" s="1">
        <v>45595</v>
      </c>
      <c r="F5761" s="1">
        <v>45604</v>
      </c>
      <c r="G5761" s="1">
        <v>45610</v>
      </c>
      <c r="H5761" s="1">
        <v>45656</v>
      </c>
      <c r="I5761" s="1">
        <v>45621</v>
      </c>
      <c r="J5761" t="s">
        <v>31</v>
      </c>
      <c r="K5761" t="s">
        <v>32</v>
      </c>
      <c r="L5761">
        <v>12000</v>
      </c>
      <c r="M5761">
        <v>12000</v>
      </c>
      <c r="N5761">
        <v>6</v>
      </c>
      <c r="O5761" t="s">
        <v>1183</v>
      </c>
      <c r="P5761" t="s">
        <v>4518</v>
      </c>
      <c r="Q5761" t="s">
        <v>42</v>
      </c>
      <c r="R5761" t="s">
        <v>199</v>
      </c>
      <c r="S5761" t="s">
        <v>1967</v>
      </c>
      <c r="T5761">
        <v>133333</v>
      </c>
    </row>
    <row r="5762" spans="1:20" x14ac:dyDescent="0.3">
      <c r="A5762" t="s">
        <v>4517</v>
      </c>
      <c r="B5762" t="str">
        <f>_xlfn.CONCAT(쿼리1[[#This Row],[주문번호]], "-", 쿼리1[[#This Row],[공정명]])</f>
        <v>20241030-930107-합지</v>
      </c>
      <c r="C5762">
        <v>1</v>
      </c>
      <c r="D5762" t="s">
        <v>60</v>
      </c>
      <c r="E5762" s="1">
        <v>45595</v>
      </c>
      <c r="F5762" s="1">
        <v>45604</v>
      </c>
      <c r="G5762" s="1">
        <v>45621</v>
      </c>
      <c r="H5762" s="1">
        <v>45656</v>
      </c>
      <c r="I5762" s="1">
        <v>45621</v>
      </c>
      <c r="J5762" t="s">
        <v>31</v>
      </c>
      <c r="K5762" t="s">
        <v>32</v>
      </c>
      <c r="L5762">
        <v>12000</v>
      </c>
      <c r="M5762">
        <v>0</v>
      </c>
      <c r="N5762">
        <v>17</v>
      </c>
      <c r="O5762" t="s">
        <v>1183</v>
      </c>
      <c r="P5762" t="s">
        <v>4518</v>
      </c>
      <c r="Q5762" t="s">
        <v>42</v>
      </c>
      <c r="R5762" t="s">
        <v>199</v>
      </c>
      <c r="S5762" t="s">
        <v>1967</v>
      </c>
      <c r="T5762">
        <v>133333</v>
      </c>
    </row>
    <row r="5763" spans="1:20" x14ac:dyDescent="0.3">
      <c r="A5763" t="s">
        <v>4517</v>
      </c>
      <c r="B5763" t="str">
        <f>_xlfn.CONCAT(쿼리1[[#This Row],[주문번호]], "-", 쿼리1[[#This Row],[공정명]])</f>
        <v>20241030-930107-분단</v>
      </c>
      <c r="C5763">
        <v>2</v>
      </c>
      <c r="D5763" t="s">
        <v>196</v>
      </c>
      <c r="E5763" s="1">
        <v>45595</v>
      </c>
      <c r="F5763" s="1">
        <v>45607</v>
      </c>
      <c r="G5763" s="1">
        <v>45610</v>
      </c>
      <c r="H5763" s="1">
        <v>45656</v>
      </c>
      <c r="I5763" s="1">
        <v>45621</v>
      </c>
      <c r="J5763" t="s">
        <v>31</v>
      </c>
      <c r="K5763" t="s">
        <v>32</v>
      </c>
      <c r="L5763">
        <v>12000</v>
      </c>
      <c r="M5763">
        <v>12000</v>
      </c>
      <c r="N5763">
        <v>3</v>
      </c>
      <c r="O5763" t="s">
        <v>1183</v>
      </c>
      <c r="P5763" t="s">
        <v>4518</v>
      </c>
      <c r="Q5763" t="s">
        <v>42</v>
      </c>
      <c r="R5763" t="s">
        <v>199</v>
      </c>
      <c r="S5763" t="s">
        <v>1967</v>
      </c>
      <c r="T5763">
        <v>133333</v>
      </c>
    </row>
    <row r="5764" spans="1:20" x14ac:dyDescent="0.3">
      <c r="A5764" t="s">
        <v>4436</v>
      </c>
      <c r="B5764" t="str">
        <f>_xlfn.CONCAT(쿼리1[[#This Row],[주문번호]], "-", 쿼리1[[#This Row],[공정명]])</f>
        <v>20241030-930208-합지</v>
      </c>
      <c r="C5764">
        <v>1</v>
      </c>
      <c r="D5764" t="s">
        <v>60</v>
      </c>
      <c r="E5764" s="1">
        <v>45595</v>
      </c>
      <c r="F5764" s="1">
        <v>45608</v>
      </c>
      <c r="G5764" s="1">
        <v>45616</v>
      </c>
      <c r="H5764" s="1">
        <v>45656</v>
      </c>
      <c r="I5764" s="1">
        <v>45631</v>
      </c>
      <c r="J5764" t="s">
        <v>31</v>
      </c>
      <c r="K5764" t="s">
        <v>32</v>
      </c>
      <c r="L5764">
        <v>12000</v>
      </c>
      <c r="M5764">
        <v>12000</v>
      </c>
      <c r="N5764">
        <v>8</v>
      </c>
      <c r="O5764" t="s">
        <v>1167</v>
      </c>
      <c r="P5764" t="s">
        <v>4437</v>
      </c>
      <c r="Q5764" t="s">
        <v>42</v>
      </c>
      <c r="R5764" t="s">
        <v>199</v>
      </c>
      <c r="S5764" t="s">
        <v>1967</v>
      </c>
      <c r="T5764">
        <v>184615</v>
      </c>
    </row>
    <row r="5765" spans="1:20" x14ac:dyDescent="0.3">
      <c r="A5765" t="s">
        <v>4436</v>
      </c>
      <c r="B5765" t="str">
        <f>_xlfn.CONCAT(쿼리1[[#This Row],[주문번호]], "-", 쿼리1[[#This Row],[공정명]])</f>
        <v>20241030-930208-합지</v>
      </c>
      <c r="C5765">
        <v>1</v>
      </c>
      <c r="D5765" t="s">
        <v>60</v>
      </c>
      <c r="E5765" s="1">
        <v>45595</v>
      </c>
      <c r="F5765" s="1">
        <v>45608</v>
      </c>
      <c r="G5765" s="1">
        <v>45621</v>
      </c>
      <c r="H5765" s="1">
        <v>45656</v>
      </c>
      <c r="I5765" s="1">
        <v>45631</v>
      </c>
      <c r="J5765" t="s">
        <v>31</v>
      </c>
      <c r="K5765" t="s">
        <v>32</v>
      </c>
      <c r="L5765">
        <v>12000</v>
      </c>
      <c r="M5765">
        <v>0</v>
      </c>
      <c r="N5765">
        <v>13</v>
      </c>
      <c r="O5765" t="s">
        <v>1167</v>
      </c>
      <c r="P5765" t="s">
        <v>4437</v>
      </c>
      <c r="Q5765" t="s">
        <v>42</v>
      </c>
      <c r="R5765" t="s">
        <v>199</v>
      </c>
      <c r="S5765" t="s">
        <v>1967</v>
      </c>
      <c r="T5765">
        <v>184615</v>
      </c>
    </row>
    <row r="5766" spans="1:20" x14ac:dyDescent="0.3">
      <c r="A5766" t="s">
        <v>4519</v>
      </c>
      <c r="B5766" t="str">
        <f>_xlfn.CONCAT(쿼리1[[#This Row],[주문번호]], "-", 쿼리1[[#This Row],[공정명]])</f>
        <v>20241007-910515-합지</v>
      </c>
      <c r="C5766">
        <v>1</v>
      </c>
      <c r="D5766" t="s">
        <v>60</v>
      </c>
      <c r="E5766" s="1">
        <v>45572</v>
      </c>
      <c r="F5766" s="1">
        <v>45582</v>
      </c>
      <c r="G5766" s="1">
        <v>45586</v>
      </c>
      <c r="H5766" s="1">
        <v>45656</v>
      </c>
      <c r="I5766" s="1">
        <v>45601</v>
      </c>
      <c r="J5766" t="s">
        <v>31</v>
      </c>
      <c r="K5766" t="s">
        <v>32</v>
      </c>
      <c r="L5766">
        <v>18000</v>
      </c>
      <c r="M5766">
        <v>18000</v>
      </c>
      <c r="N5766">
        <v>4</v>
      </c>
      <c r="O5766" t="s">
        <v>4440</v>
      </c>
      <c r="P5766" t="s">
        <v>1867</v>
      </c>
      <c r="Q5766" t="s">
        <v>42</v>
      </c>
      <c r="R5766" t="s">
        <v>199</v>
      </c>
      <c r="S5766" t="s">
        <v>1967</v>
      </c>
      <c r="T5766">
        <v>56250</v>
      </c>
    </row>
    <row r="5767" spans="1:20" x14ac:dyDescent="0.3">
      <c r="A5767" t="s">
        <v>4519</v>
      </c>
      <c r="B5767" t="str">
        <f>_xlfn.CONCAT(쿼리1[[#This Row],[주문번호]], "-", 쿼리1[[#This Row],[공정명]])</f>
        <v>20241007-910515-합지</v>
      </c>
      <c r="C5767">
        <v>1</v>
      </c>
      <c r="D5767" t="s">
        <v>60</v>
      </c>
      <c r="E5767" s="1">
        <v>45572</v>
      </c>
      <c r="F5767" s="1">
        <v>45582</v>
      </c>
      <c r="G5767" s="1">
        <v>45586</v>
      </c>
      <c r="H5767" s="1">
        <v>45656</v>
      </c>
      <c r="I5767" s="1">
        <v>45601</v>
      </c>
      <c r="J5767" t="s">
        <v>31</v>
      </c>
      <c r="K5767" t="s">
        <v>32</v>
      </c>
      <c r="L5767">
        <v>18000</v>
      </c>
      <c r="M5767">
        <v>18000</v>
      </c>
      <c r="N5767">
        <v>4</v>
      </c>
      <c r="O5767" t="s">
        <v>4440</v>
      </c>
      <c r="P5767" t="s">
        <v>1867</v>
      </c>
      <c r="Q5767" t="s">
        <v>42</v>
      </c>
      <c r="R5767" t="s">
        <v>199</v>
      </c>
      <c r="S5767" t="s">
        <v>1967</v>
      </c>
      <c r="T5767">
        <v>56250</v>
      </c>
    </row>
    <row r="5768" spans="1:20" x14ac:dyDescent="0.3">
      <c r="A5768" t="s">
        <v>4519</v>
      </c>
      <c r="B5768" t="str">
        <f>_xlfn.CONCAT(쿼리1[[#This Row],[주문번호]], "-", 쿼리1[[#This Row],[공정명]])</f>
        <v>20241007-910515-합지</v>
      </c>
      <c r="C5768">
        <v>1</v>
      </c>
      <c r="D5768" t="s">
        <v>60</v>
      </c>
      <c r="E5768" s="1">
        <v>45572</v>
      </c>
      <c r="F5768" s="1">
        <v>45582</v>
      </c>
      <c r="G5768" s="1">
        <v>45586</v>
      </c>
      <c r="H5768" s="1">
        <v>45656</v>
      </c>
      <c r="I5768" s="1">
        <v>45601</v>
      </c>
      <c r="J5768" t="s">
        <v>31</v>
      </c>
      <c r="K5768" t="s">
        <v>32</v>
      </c>
      <c r="L5768">
        <v>18000</v>
      </c>
      <c r="M5768">
        <v>18000</v>
      </c>
      <c r="N5768">
        <v>4</v>
      </c>
      <c r="O5768" t="s">
        <v>4440</v>
      </c>
      <c r="P5768" t="s">
        <v>1867</v>
      </c>
      <c r="Q5768" t="s">
        <v>42</v>
      </c>
      <c r="R5768" t="s">
        <v>199</v>
      </c>
      <c r="S5768" t="s">
        <v>1967</v>
      </c>
      <c r="T5768">
        <v>56250</v>
      </c>
    </row>
    <row r="5769" spans="1:20" x14ac:dyDescent="0.3">
      <c r="A5769" t="s">
        <v>4519</v>
      </c>
      <c r="B5769" t="str">
        <f>_xlfn.CONCAT(쿼리1[[#This Row],[주문번호]], "-", 쿼리1[[#This Row],[공정명]])</f>
        <v>20241007-910515-합지</v>
      </c>
      <c r="C5769">
        <v>1</v>
      </c>
      <c r="D5769" t="s">
        <v>60</v>
      </c>
      <c r="E5769" s="1">
        <v>45572</v>
      </c>
      <c r="F5769" s="1">
        <v>45582</v>
      </c>
      <c r="G5769" s="1">
        <v>45586</v>
      </c>
      <c r="H5769" s="1">
        <v>45656</v>
      </c>
      <c r="I5769" s="1">
        <v>45601</v>
      </c>
      <c r="J5769" t="s">
        <v>31</v>
      </c>
      <c r="K5769" t="s">
        <v>32</v>
      </c>
      <c r="L5769">
        <v>18000</v>
      </c>
      <c r="M5769">
        <v>18000</v>
      </c>
      <c r="N5769">
        <v>4</v>
      </c>
      <c r="O5769" t="s">
        <v>4440</v>
      </c>
      <c r="P5769" t="s">
        <v>1867</v>
      </c>
      <c r="Q5769" t="s">
        <v>42</v>
      </c>
      <c r="R5769" t="s">
        <v>199</v>
      </c>
      <c r="S5769" t="s">
        <v>1967</v>
      </c>
      <c r="T5769">
        <v>56250</v>
      </c>
    </row>
    <row r="5770" spans="1:20" x14ac:dyDescent="0.3">
      <c r="A5770" t="s">
        <v>4520</v>
      </c>
      <c r="B5770" t="str">
        <f>_xlfn.CONCAT(쿼리1[[#This Row],[주문번호]], "-", 쿼리1[[#This Row],[공정명]])</f>
        <v>20241121-904004-합지</v>
      </c>
      <c r="C5770">
        <v>1</v>
      </c>
      <c r="D5770" t="s">
        <v>60</v>
      </c>
      <c r="E5770" s="1">
        <v>45617</v>
      </c>
      <c r="F5770" s="1">
        <v>45625</v>
      </c>
      <c r="G5770" s="1">
        <v>45630</v>
      </c>
      <c r="H5770" s="1">
        <v>45656</v>
      </c>
      <c r="I5770" s="1">
        <v>45644</v>
      </c>
      <c r="J5770" t="s">
        <v>31</v>
      </c>
      <c r="K5770" t="s">
        <v>32</v>
      </c>
      <c r="L5770">
        <v>12000</v>
      </c>
      <c r="M5770">
        <v>12000</v>
      </c>
      <c r="N5770">
        <v>5</v>
      </c>
      <c r="O5770" t="s">
        <v>859</v>
      </c>
      <c r="P5770" t="s">
        <v>2970</v>
      </c>
      <c r="Q5770" t="s">
        <v>42</v>
      </c>
      <c r="R5770" t="s">
        <v>199</v>
      </c>
      <c r="S5770" t="s">
        <v>1967</v>
      </c>
      <c r="T5770">
        <v>66666</v>
      </c>
    </row>
    <row r="5771" spans="1:20" x14ac:dyDescent="0.3">
      <c r="A5771" t="s">
        <v>5256</v>
      </c>
      <c r="B5771" t="str">
        <f>_xlfn.CONCAT(쿼리1[[#This Row],[주문번호]], "-", 쿼리1[[#This Row],[공정명]])</f>
        <v>20241202-220416-제대</v>
      </c>
      <c r="C5771">
        <v>1</v>
      </c>
      <c r="D5771" t="s">
        <v>80</v>
      </c>
      <c r="E5771" s="1">
        <v>45628</v>
      </c>
      <c r="F5771" s="1">
        <v>45629</v>
      </c>
      <c r="G5771" s="1"/>
      <c r="H5771" s="1">
        <v>45656</v>
      </c>
      <c r="I5771" s="1"/>
      <c r="J5771" t="s">
        <v>21</v>
      </c>
      <c r="K5771" t="s">
        <v>22</v>
      </c>
      <c r="L5771">
        <v>13333</v>
      </c>
      <c r="O5771" t="s">
        <v>324</v>
      </c>
      <c r="P5771" t="s">
        <v>5257</v>
      </c>
      <c r="Q5771" t="s">
        <v>42</v>
      </c>
      <c r="R5771" t="s">
        <v>1750</v>
      </c>
      <c r="S5771" t="s">
        <v>5234</v>
      </c>
      <c r="T5771">
        <v>13333</v>
      </c>
    </row>
    <row r="5772" spans="1:20" x14ac:dyDescent="0.3">
      <c r="A5772" t="s">
        <v>5258</v>
      </c>
      <c r="B5772" t="str">
        <f>_xlfn.CONCAT(쿼리1[[#This Row],[주문번호]], "-", 쿼리1[[#This Row],[공정명]])</f>
        <v>20240923-2000145004-제대</v>
      </c>
      <c r="C5772">
        <v>1</v>
      </c>
      <c r="D5772" t="s">
        <v>80</v>
      </c>
      <c r="E5772" s="1">
        <v>45558</v>
      </c>
      <c r="F5772" s="1">
        <v>45560</v>
      </c>
      <c r="G5772" s="1">
        <v>45559</v>
      </c>
      <c r="H5772" s="1">
        <v>45656</v>
      </c>
      <c r="I5772" s="1"/>
      <c r="J5772" t="s">
        <v>101</v>
      </c>
      <c r="K5772" t="s">
        <v>39</v>
      </c>
      <c r="L5772">
        <v>7272</v>
      </c>
      <c r="M5772">
        <v>7130</v>
      </c>
      <c r="N5772">
        <v>-1</v>
      </c>
      <c r="O5772" t="s">
        <v>324</v>
      </c>
      <c r="P5772" t="s">
        <v>5259</v>
      </c>
      <c r="Q5772" t="s">
        <v>42</v>
      </c>
      <c r="R5772" t="s">
        <v>539</v>
      </c>
      <c r="S5772" t="s">
        <v>5234</v>
      </c>
      <c r="T5772">
        <v>7272</v>
      </c>
    </row>
    <row r="5773" spans="1:20" x14ac:dyDescent="0.3">
      <c r="A5773" t="s">
        <v>4867</v>
      </c>
      <c r="B5773" t="str">
        <f>_xlfn.CONCAT(쿼리1[[#This Row],[주문번호]], "-", 쿼리1[[#This Row],[공정명]])</f>
        <v>20240902-2000168812-제대</v>
      </c>
      <c r="C5773">
        <v>4</v>
      </c>
      <c r="D5773" t="s">
        <v>80</v>
      </c>
      <c r="E5773" s="1">
        <v>45537</v>
      </c>
      <c r="F5773" s="1">
        <v>45546</v>
      </c>
      <c r="G5773" s="1">
        <v>45560</v>
      </c>
      <c r="H5773" s="1">
        <v>45656</v>
      </c>
      <c r="I5773" s="1">
        <v>45560</v>
      </c>
      <c r="J5773" t="s">
        <v>31</v>
      </c>
      <c r="K5773" t="s">
        <v>32</v>
      </c>
      <c r="L5773">
        <v>53333</v>
      </c>
      <c r="M5773">
        <v>51000</v>
      </c>
      <c r="N5773">
        <v>14</v>
      </c>
      <c r="O5773" t="s">
        <v>324</v>
      </c>
      <c r="P5773" t="s">
        <v>4868</v>
      </c>
      <c r="Q5773" t="s">
        <v>4869</v>
      </c>
      <c r="R5773" t="s">
        <v>26</v>
      </c>
      <c r="S5773" t="s">
        <v>5234</v>
      </c>
      <c r="T5773">
        <v>53333</v>
      </c>
    </row>
    <row r="5774" spans="1:20" x14ac:dyDescent="0.3">
      <c r="A5774" t="s">
        <v>3754</v>
      </c>
      <c r="B5774" t="str">
        <f>_xlfn.CONCAT(쿼리1[[#This Row],[주문번호]], "-", 쿼리1[[#This Row],[공정명]])</f>
        <v>20240912-2000143160-제대</v>
      </c>
      <c r="C5774">
        <v>3</v>
      </c>
      <c r="D5774" t="s">
        <v>80</v>
      </c>
      <c r="E5774" s="1">
        <v>45547</v>
      </c>
      <c r="F5774" s="1">
        <v>45554</v>
      </c>
      <c r="G5774" s="1">
        <v>45560</v>
      </c>
      <c r="H5774" s="1">
        <v>45656</v>
      </c>
      <c r="I5774" s="1">
        <v>45559</v>
      </c>
      <c r="J5774" t="s">
        <v>101</v>
      </c>
      <c r="K5774" t="s">
        <v>32</v>
      </c>
      <c r="L5774">
        <v>36363</v>
      </c>
      <c r="M5774">
        <v>8000</v>
      </c>
      <c r="N5774">
        <v>6</v>
      </c>
      <c r="O5774" t="s">
        <v>324</v>
      </c>
      <c r="P5774" t="s">
        <v>329</v>
      </c>
      <c r="Q5774" t="s">
        <v>3755</v>
      </c>
      <c r="R5774" t="s">
        <v>331</v>
      </c>
      <c r="S5774" t="s">
        <v>5234</v>
      </c>
      <c r="T5774">
        <v>36363</v>
      </c>
    </row>
    <row r="5775" spans="1:20" x14ac:dyDescent="0.3">
      <c r="A5775" t="s">
        <v>5260</v>
      </c>
      <c r="B5775" t="str">
        <f>_xlfn.CONCAT(쿼리1[[#This Row],[주문번호]], "-", 쿼리1[[#This Row],[공정명]])</f>
        <v>20240920-2000148439-제대</v>
      </c>
      <c r="C5775">
        <v>1</v>
      </c>
      <c r="D5775" t="s">
        <v>80</v>
      </c>
      <c r="E5775" s="1">
        <v>45555</v>
      </c>
      <c r="F5775" s="1">
        <v>45558</v>
      </c>
      <c r="G5775" s="1"/>
      <c r="H5775" s="1">
        <v>45656</v>
      </c>
      <c r="I5775" s="1"/>
      <c r="J5775" t="s">
        <v>21</v>
      </c>
      <c r="K5775" t="s">
        <v>22</v>
      </c>
      <c r="L5775">
        <v>6896</v>
      </c>
      <c r="O5775" t="s">
        <v>663</v>
      </c>
      <c r="P5775" t="s">
        <v>5261</v>
      </c>
      <c r="Q5775" t="s">
        <v>42</v>
      </c>
      <c r="R5775" t="s">
        <v>1214</v>
      </c>
      <c r="S5775" t="s">
        <v>5234</v>
      </c>
      <c r="T5775">
        <v>6896</v>
      </c>
    </row>
    <row r="5776" spans="1:20" x14ac:dyDescent="0.3">
      <c r="A5776" t="s">
        <v>5262</v>
      </c>
      <c r="B5776" t="str">
        <f>_xlfn.CONCAT(쿼리1[[#This Row],[주문번호]], "-", 쿼리1[[#This Row],[공정명]])</f>
        <v>20241127-2000148439-제대</v>
      </c>
      <c r="C5776">
        <v>1</v>
      </c>
      <c r="D5776" t="s">
        <v>80</v>
      </c>
      <c r="E5776" s="1">
        <v>45623</v>
      </c>
      <c r="F5776" s="1">
        <v>45624</v>
      </c>
      <c r="G5776" s="1"/>
      <c r="H5776" s="1">
        <v>45656</v>
      </c>
      <c r="I5776" s="1"/>
      <c r="J5776" t="s">
        <v>21</v>
      </c>
      <c r="K5776" t="s">
        <v>22</v>
      </c>
      <c r="L5776">
        <v>6896</v>
      </c>
      <c r="O5776" t="s">
        <v>663</v>
      </c>
      <c r="P5776" t="s">
        <v>5261</v>
      </c>
      <c r="Q5776" t="s">
        <v>42</v>
      </c>
      <c r="R5776" t="s">
        <v>1214</v>
      </c>
      <c r="S5776" t="s">
        <v>5234</v>
      </c>
      <c r="T5776">
        <v>6896</v>
      </c>
    </row>
    <row r="5777" spans="1:20" x14ac:dyDescent="0.3">
      <c r="A5777" t="s">
        <v>767</v>
      </c>
      <c r="B5777" t="str">
        <f>_xlfn.CONCAT(쿼리1[[#This Row],[주문번호]], "-", 쿼리1[[#This Row],[공정명]])</f>
        <v>20241015-1000164761-합지</v>
      </c>
      <c r="C5777">
        <v>3</v>
      </c>
      <c r="D5777" t="s">
        <v>60</v>
      </c>
      <c r="E5777" s="1">
        <v>45580</v>
      </c>
      <c r="F5777" s="1">
        <v>45589</v>
      </c>
      <c r="G5777" s="1">
        <v>45587</v>
      </c>
      <c r="H5777" s="1">
        <v>45656</v>
      </c>
      <c r="I5777" s="1">
        <v>45588</v>
      </c>
      <c r="J5777" t="s">
        <v>31</v>
      </c>
      <c r="K5777" t="s">
        <v>39</v>
      </c>
      <c r="L5777">
        <v>6000</v>
      </c>
      <c r="M5777">
        <v>6000</v>
      </c>
      <c r="N5777">
        <v>-2</v>
      </c>
      <c r="O5777" t="s">
        <v>763</v>
      </c>
      <c r="P5777" t="s">
        <v>764</v>
      </c>
      <c r="Q5777" t="s">
        <v>768</v>
      </c>
      <c r="R5777" t="s">
        <v>766</v>
      </c>
      <c r="S5777" t="s">
        <v>5236</v>
      </c>
      <c r="T5777">
        <v>30</v>
      </c>
    </row>
    <row r="5778" spans="1:20" x14ac:dyDescent="0.3">
      <c r="A5778" t="s">
        <v>1110</v>
      </c>
      <c r="B5778" t="str">
        <f>_xlfn.CONCAT(쿼리1[[#This Row],[주문번호]], "-", 쿼리1[[#This Row],[공정명]])</f>
        <v>20241002-1000162922-분단</v>
      </c>
      <c r="C5778">
        <v>4</v>
      </c>
      <c r="D5778" t="s">
        <v>196</v>
      </c>
      <c r="E5778" s="1">
        <v>45567</v>
      </c>
      <c r="F5778" s="1">
        <v>45579</v>
      </c>
      <c r="G5778" s="1">
        <v>45581</v>
      </c>
      <c r="H5778" s="1">
        <v>45656</v>
      </c>
      <c r="I5778" s="1">
        <v>45581</v>
      </c>
      <c r="J5778" t="s">
        <v>31</v>
      </c>
      <c r="K5778" t="s">
        <v>32</v>
      </c>
      <c r="L5778">
        <v>6000</v>
      </c>
      <c r="M5778">
        <v>6000</v>
      </c>
      <c r="N5778">
        <v>2</v>
      </c>
      <c r="O5778" t="s">
        <v>1095</v>
      </c>
      <c r="P5778" t="s">
        <v>1111</v>
      </c>
      <c r="Q5778" t="s">
        <v>1112</v>
      </c>
      <c r="R5778" t="s">
        <v>766</v>
      </c>
      <c r="S5778" t="s">
        <v>5236</v>
      </c>
      <c r="T5778">
        <v>30</v>
      </c>
    </row>
    <row r="5779" spans="1:20" x14ac:dyDescent="0.3">
      <c r="A5779" t="s">
        <v>4349</v>
      </c>
      <c r="B5779" t="str">
        <f>_xlfn.CONCAT(쿼리1[[#This Row],[주문번호]], "-", 쿼리1[[#This Row],[공정명]])</f>
        <v>20241028-1000150695-합지</v>
      </c>
      <c r="C5779">
        <v>3</v>
      </c>
      <c r="D5779" t="s">
        <v>60</v>
      </c>
      <c r="E5779" s="1">
        <v>45593</v>
      </c>
      <c r="F5779" s="1">
        <v>45602</v>
      </c>
      <c r="G5779" s="1">
        <v>45621</v>
      </c>
      <c r="H5779" s="1">
        <v>45656</v>
      </c>
      <c r="I5779" s="1">
        <v>45621</v>
      </c>
      <c r="J5779" t="s">
        <v>31</v>
      </c>
      <c r="K5779" t="s">
        <v>32</v>
      </c>
      <c r="L5779">
        <v>6000</v>
      </c>
      <c r="M5779">
        <v>0</v>
      </c>
      <c r="N5779">
        <v>19</v>
      </c>
      <c r="O5779" t="s">
        <v>1095</v>
      </c>
      <c r="P5779" t="s">
        <v>1100</v>
      </c>
      <c r="Q5779" t="s">
        <v>4350</v>
      </c>
      <c r="R5779" t="s">
        <v>766</v>
      </c>
      <c r="S5779" t="s">
        <v>5236</v>
      </c>
      <c r="T5779">
        <v>30</v>
      </c>
    </row>
    <row r="5780" spans="1:20" x14ac:dyDescent="0.3">
      <c r="A5780" t="s">
        <v>4344</v>
      </c>
      <c r="B5780" t="str">
        <f>_xlfn.CONCAT(쿼리1[[#This Row],[주문번호]], "-", 쿼리1[[#This Row],[공정명]])</f>
        <v>20241028-1000162922-합지</v>
      </c>
      <c r="C5780">
        <v>3</v>
      </c>
      <c r="D5780" t="s">
        <v>60</v>
      </c>
      <c r="E5780" s="1">
        <v>45593</v>
      </c>
      <c r="F5780" s="1">
        <v>45601</v>
      </c>
      <c r="G5780" s="1">
        <v>45621</v>
      </c>
      <c r="H5780" s="1">
        <v>45656</v>
      </c>
      <c r="I5780" s="1">
        <v>45621</v>
      </c>
      <c r="J5780" t="s">
        <v>31</v>
      </c>
      <c r="K5780" t="s">
        <v>32</v>
      </c>
      <c r="L5780">
        <v>6000</v>
      </c>
      <c r="M5780">
        <v>0</v>
      </c>
      <c r="N5780">
        <v>20</v>
      </c>
      <c r="O5780" t="s">
        <v>1095</v>
      </c>
      <c r="P5780" t="s">
        <v>1111</v>
      </c>
      <c r="Q5780" t="s">
        <v>1112</v>
      </c>
      <c r="R5780" t="s">
        <v>766</v>
      </c>
      <c r="S5780" t="s">
        <v>5236</v>
      </c>
      <c r="T5780">
        <v>30</v>
      </c>
    </row>
    <row r="5781" spans="1:20" x14ac:dyDescent="0.3">
      <c r="A5781" t="s">
        <v>4886</v>
      </c>
      <c r="B5781" t="str">
        <f>_xlfn.CONCAT(쿼리1[[#This Row],[주문번호]], "-", 쿼리1[[#This Row],[공정명]])</f>
        <v>20241223-1000167628-합지</v>
      </c>
      <c r="C5781">
        <v>3</v>
      </c>
      <c r="D5781" t="s">
        <v>60</v>
      </c>
      <c r="E5781" s="1">
        <v>45649</v>
      </c>
      <c r="F5781" s="1">
        <v>45658</v>
      </c>
      <c r="G5781" s="1"/>
      <c r="H5781" s="1">
        <v>45656</v>
      </c>
      <c r="I5781" s="1"/>
      <c r="J5781" t="s">
        <v>21</v>
      </c>
      <c r="K5781" t="s">
        <v>282</v>
      </c>
      <c r="L5781">
        <v>6000</v>
      </c>
      <c r="O5781" t="s">
        <v>1095</v>
      </c>
      <c r="P5781" t="s">
        <v>1111</v>
      </c>
      <c r="Q5781" t="s">
        <v>4887</v>
      </c>
      <c r="R5781" t="s">
        <v>766</v>
      </c>
      <c r="S5781" t="s">
        <v>5236</v>
      </c>
      <c r="T5781">
        <v>30</v>
      </c>
    </row>
    <row r="5782" spans="1:20" x14ac:dyDescent="0.3">
      <c r="A5782" t="s">
        <v>4351</v>
      </c>
      <c r="B5782" t="str">
        <f>_xlfn.CONCAT(쿼리1[[#This Row],[주문번호]], "-", 쿼리1[[#This Row],[공정명]])</f>
        <v>20241213-1000162938-합지</v>
      </c>
      <c r="C5782">
        <v>3</v>
      </c>
      <c r="D5782" t="s">
        <v>60</v>
      </c>
      <c r="E5782" s="1">
        <v>45639</v>
      </c>
      <c r="F5782" s="1">
        <v>45649</v>
      </c>
      <c r="G5782" s="1"/>
      <c r="H5782" s="1">
        <v>45656</v>
      </c>
      <c r="I5782" s="1">
        <v>45654</v>
      </c>
      <c r="J5782" t="s">
        <v>31</v>
      </c>
      <c r="K5782" t="s">
        <v>22</v>
      </c>
      <c r="L5782">
        <v>6000</v>
      </c>
      <c r="O5782" t="s">
        <v>1095</v>
      </c>
      <c r="P5782" t="s">
        <v>1111</v>
      </c>
      <c r="Q5782" t="s">
        <v>1693</v>
      </c>
      <c r="R5782" t="s">
        <v>766</v>
      </c>
      <c r="S5782" t="s">
        <v>5236</v>
      </c>
      <c r="T5782">
        <v>30</v>
      </c>
    </row>
    <row r="5783" spans="1:20" x14ac:dyDescent="0.3">
      <c r="A5783" t="s">
        <v>4105</v>
      </c>
      <c r="B5783" t="str">
        <f>_xlfn.CONCAT(쿼리1[[#This Row],[주문번호]], "-", 쿼리1[[#This Row],[공정명]])</f>
        <v>20241028-1000164803-합지</v>
      </c>
      <c r="C5783">
        <v>3</v>
      </c>
      <c r="D5783" t="s">
        <v>60</v>
      </c>
      <c r="E5783" s="1">
        <v>45593</v>
      </c>
      <c r="F5783" s="1">
        <v>45601</v>
      </c>
      <c r="G5783" s="1">
        <v>45621</v>
      </c>
      <c r="H5783" s="1">
        <v>45656</v>
      </c>
      <c r="I5783" s="1">
        <v>45621</v>
      </c>
      <c r="J5783" t="s">
        <v>31</v>
      </c>
      <c r="K5783" t="s">
        <v>32</v>
      </c>
      <c r="L5783">
        <v>6000</v>
      </c>
      <c r="M5783">
        <v>0</v>
      </c>
      <c r="N5783">
        <v>20</v>
      </c>
      <c r="O5783" t="s">
        <v>763</v>
      </c>
      <c r="P5783" t="s">
        <v>764</v>
      </c>
      <c r="Q5783" t="s">
        <v>4106</v>
      </c>
      <c r="R5783" t="s">
        <v>766</v>
      </c>
      <c r="S5783" t="s">
        <v>5236</v>
      </c>
      <c r="T5783">
        <v>30</v>
      </c>
    </row>
    <row r="5784" spans="1:20" x14ac:dyDescent="0.3">
      <c r="A5784" t="s">
        <v>3194</v>
      </c>
      <c r="B5784" t="str">
        <f>_xlfn.CONCAT(쿼리1[[#This Row],[주문번호]], "-", 쿼리1[[#This Row],[공정명]])</f>
        <v>20241022-11150297-합지</v>
      </c>
      <c r="C5784">
        <v>3</v>
      </c>
      <c r="D5784" t="s">
        <v>60</v>
      </c>
      <c r="E5784" s="1">
        <v>45587</v>
      </c>
      <c r="F5784" s="1">
        <v>45593</v>
      </c>
      <c r="G5784" s="1">
        <v>45621</v>
      </c>
      <c r="H5784" s="1">
        <v>45656</v>
      </c>
      <c r="I5784" s="1">
        <v>45621</v>
      </c>
      <c r="J5784" t="s">
        <v>31</v>
      </c>
      <c r="K5784" t="s">
        <v>32</v>
      </c>
      <c r="L5784">
        <v>12000</v>
      </c>
      <c r="M5784">
        <v>0</v>
      </c>
      <c r="N5784">
        <v>28</v>
      </c>
      <c r="O5784" t="s">
        <v>1346</v>
      </c>
      <c r="P5784" t="s">
        <v>1347</v>
      </c>
      <c r="Q5784" t="s">
        <v>1348</v>
      </c>
      <c r="R5784" t="s">
        <v>26</v>
      </c>
      <c r="S5784" t="s">
        <v>5236</v>
      </c>
      <c r="T5784">
        <v>48000</v>
      </c>
    </row>
    <row r="5785" spans="1:20" x14ac:dyDescent="0.3">
      <c r="A5785" t="s">
        <v>4269</v>
      </c>
      <c r="B5785" t="str">
        <f>_xlfn.CONCAT(쿼리1[[#This Row],[주문번호]], "-", 쿼리1[[#This Row],[공정명]])</f>
        <v>20241002-1119N0012-합지</v>
      </c>
      <c r="C5785">
        <v>1</v>
      </c>
      <c r="D5785" t="s">
        <v>60</v>
      </c>
      <c r="E5785" s="1">
        <v>45567</v>
      </c>
      <c r="F5785" s="1">
        <v>45579</v>
      </c>
      <c r="G5785" s="1">
        <v>45572</v>
      </c>
      <c r="H5785" s="1">
        <v>45656</v>
      </c>
      <c r="I5785" s="1">
        <v>45575</v>
      </c>
      <c r="J5785" t="s">
        <v>31</v>
      </c>
      <c r="K5785" t="s">
        <v>39</v>
      </c>
      <c r="L5785">
        <v>12000</v>
      </c>
      <c r="M5785">
        <v>12000</v>
      </c>
      <c r="N5785">
        <v>-7</v>
      </c>
      <c r="O5785" t="s">
        <v>275</v>
      </c>
      <c r="P5785" t="s">
        <v>4270</v>
      </c>
      <c r="Q5785" t="s">
        <v>42</v>
      </c>
      <c r="R5785" t="s">
        <v>26</v>
      </c>
      <c r="S5785" t="s">
        <v>5236</v>
      </c>
      <c r="T5785">
        <v>60000</v>
      </c>
    </row>
    <row r="5786" spans="1:20" x14ac:dyDescent="0.3">
      <c r="A5786" t="s">
        <v>4888</v>
      </c>
      <c r="B5786" t="str">
        <f>_xlfn.CONCAT(쿼리1[[#This Row],[주문번호]], "-", 쿼리1[[#This Row],[공정명]])</f>
        <v>20241022-1000165910-합지</v>
      </c>
      <c r="C5786">
        <v>3</v>
      </c>
      <c r="D5786" t="s">
        <v>60</v>
      </c>
      <c r="E5786" s="1">
        <v>45587</v>
      </c>
      <c r="F5786" s="1">
        <v>45595</v>
      </c>
      <c r="G5786" s="1">
        <v>45621</v>
      </c>
      <c r="H5786" s="1">
        <v>45656</v>
      </c>
      <c r="I5786" s="1">
        <v>45621</v>
      </c>
      <c r="J5786" t="s">
        <v>31</v>
      </c>
      <c r="K5786" t="s">
        <v>32</v>
      </c>
      <c r="L5786">
        <v>4000</v>
      </c>
      <c r="M5786">
        <v>0</v>
      </c>
      <c r="N5786">
        <v>26</v>
      </c>
      <c r="O5786" t="s">
        <v>1533</v>
      </c>
      <c r="P5786" t="s">
        <v>4263</v>
      </c>
      <c r="Q5786" t="s">
        <v>4889</v>
      </c>
      <c r="R5786" t="s">
        <v>26</v>
      </c>
      <c r="S5786" t="s">
        <v>5236</v>
      </c>
      <c r="T5786">
        <v>24</v>
      </c>
    </row>
    <row r="5787" spans="1:20" x14ac:dyDescent="0.3">
      <c r="A5787" t="s">
        <v>3193</v>
      </c>
      <c r="B5787" t="str">
        <f>_xlfn.CONCAT(쿼리1[[#This Row],[주문번호]], "-", 쿼리1[[#This Row],[공정명]])</f>
        <v>20240910-1000164958-분단</v>
      </c>
      <c r="C5787">
        <v>5</v>
      </c>
      <c r="D5787" t="s">
        <v>196</v>
      </c>
      <c r="E5787" s="1">
        <v>45545</v>
      </c>
      <c r="F5787" s="1">
        <v>45554</v>
      </c>
      <c r="G5787" s="1">
        <v>45560</v>
      </c>
      <c r="H5787" s="1">
        <v>45656</v>
      </c>
      <c r="I5787" s="1">
        <v>45575</v>
      </c>
      <c r="J5787" t="s">
        <v>31</v>
      </c>
      <c r="K5787" t="s">
        <v>32</v>
      </c>
      <c r="L5787">
        <v>12000</v>
      </c>
      <c r="M5787">
        <v>12000</v>
      </c>
      <c r="N5787">
        <v>6</v>
      </c>
      <c r="O5787" t="s">
        <v>102</v>
      </c>
      <c r="P5787" t="s">
        <v>110</v>
      </c>
      <c r="Q5787" t="s">
        <v>125</v>
      </c>
      <c r="R5787" t="s">
        <v>26</v>
      </c>
      <c r="S5787" t="s">
        <v>5236</v>
      </c>
      <c r="T5787">
        <v>40000</v>
      </c>
    </row>
    <row r="5788" spans="1:20" x14ac:dyDescent="0.3">
      <c r="A5788" t="s">
        <v>5263</v>
      </c>
      <c r="B5788" t="str">
        <f>_xlfn.CONCAT(쿼리1[[#This Row],[주문번호]], "-", 쿼리1[[#This Row],[공정명]])</f>
        <v>20240910-1000169059-합지</v>
      </c>
      <c r="C5788">
        <v>3</v>
      </c>
      <c r="D5788" t="s">
        <v>60</v>
      </c>
      <c r="E5788" s="1">
        <v>45545</v>
      </c>
      <c r="F5788" s="1">
        <v>45554</v>
      </c>
      <c r="G5788" s="1">
        <v>45547</v>
      </c>
      <c r="H5788" s="1">
        <v>45656</v>
      </c>
      <c r="I5788" s="1">
        <v>45547</v>
      </c>
      <c r="J5788" t="s">
        <v>31</v>
      </c>
      <c r="K5788" t="s">
        <v>39</v>
      </c>
      <c r="L5788">
        <v>2000</v>
      </c>
      <c r="M5788">
        <v>2000</v>
      </c>
      <c r="N5788">
        <v>-7</v>
      </c>
      <c r="O5788" t="s">
        <v>3853</v>
      </c>
      <c r="P5788" t="s">
        <v>3932</v>
      </c>
      <c r="Q5788" t="s">
        <v>3933</v>
      </c>
      <c r="R5788" t="s">
        <v>26</v>
      </c>
      <c r="S5788" t="s">
        <v>5236</v>
      </c>
      <c r="T5788">
        <v>8</v>
      </c>
    </row>
    <row r="5789" spans="1:20" x14ac:dyDescent="0.3">
      <c r="A5789" t="s">
        <v>5263</v>
      </c>
      <c r="B5789" t="str">
        <f>_xlfn.CONCAT(쿼리1[[#This Row],[주문번호]], "-", 쿼리1[[#This Row],[공정명]])</f>
        <v>20240910-1000169059-분단</v>
      </c>
      <c r="C5789">
        <v>4</v>
      </c>
      <c r="D5789" t="s">
        <v>196</v>
      </c>
      <c r="E5789" s="1">
        <v>45545</v>
      </c>
      <c r="F5789" s="1">
        <v>45555</v>
      </c>
      <c r="G5789" s="1">
        <v>45547</v>
      </c>
      <c r="H5789" s="1">
        <v>45656</v>
      </c>
      <c r="I5789" s="1">
        <v>45547</v>
      </c>
      <c r="J5789" t="s">
        <v>31</v>
      </c>
      <c r="K5789" t="s">
        <v>39</v>
      </c>
      <c r="L5789">
        <v>2000</v>
      </c>
      <c r="M5789">
        <v>2000</v>
      </c>
      <c r="N5789">
        <v>-8</v>
      </c>
      <c r="O5789" t="s">
        <v>3853</v>
      </c>
      <c r="P5789" t="s">
        <v>3932</v>
      </c>
      <c r="Q5789" t="s">
        <v>3933</v>
      </c>
      <c r="R5789" t="s">
        <v>26</v>
      </c>
      <c r="S5789" t="s">
        <v>5236</v>
      </c>
      <c r="T5789">
        <v>8</v>
      </c>
    </row>
    <row r="5790" spans="1:20" x14ac:dyDescent="0.3">
      <c r="A5790" t="s">
        <v>3192</v>
      </c>
      <c r="B5790" t="str">
        <f>_xlfn.CONCAT(쿼리1[[#This Row],[주문번호]], "-", 쿼리1[[#This Row],[공정명]])</f>
        <v>20240923-11150297-합지</v>
      </c>
      <c r="C5790">
        <v>3</v>
      </c>
      <c r="D5790" t="s">
        <v>60</v>
      </c>
      <c r="E5790" s="1">
        <v>45558</v>
      </c>
      <c r="F5790" s="1">
        <v>45565</v>
      </c>
      <c r="G5790" s="1">
        <v>45575</v>
      </c>
      <c r="H5790" s="1">
        <v>45656</v>
      </c>
      <c r="I5790" s="1">
        <v>45576</v>
      </c>
      <c r="J5790" t="s">
        <v>31</v>
      </c>
      <c r="K5790" t="s">
        <v>32</v>
      </c>
      <c r="L5790">
        <v>12000</v>
      </c>
      <c r="M5790">
        <v>12000</v>
      </c>
      <c r="N5790">
        <v>10</v>
      </c>
      <c r="O5790" t="s">
        <v>1346</v>
      </c>
      <c r="P5790" t="s">
        <v>1347</v>
      </c>
      <c r="Q5790" t="s">
        <v>1348</v>
      </c>
      <c r="R5790" t="s">
        <v>26</v>
      </c>
      <c r="S5790" t="s">
        <v>5236</v>
      </c>
      <c r="T5790">
        <v>48000</v>
      </c>
    </row>
    <row r="5791" spans="1:20" x14ac:dyDescent="0.3">
      <c r="A5791" t="s">
        <v>4938</v>
      </c>
      <c r="B5791" t="str">
        <f>_xlfn.CONCAT(쿼리1[[#This Row],[주문번호]], "-", 쿼리1[[#This Row],[공정명]])</f>
        <v>20240924-1120P0037-합지</v>
      </c>
      <c r="C5791">
        <v>1</v>
      </c>
      <c r="D5791" t="s">
        <v>60</v>
      </c>
      <c r="E5791" s="1">
        <v>45559</v>
      </c>
      <c r="F5791" s="1">
        <v>45568</v>
      </c>
      <c r="G5791" s="1"/>
      <c r="H5791" s="1">
        <v>45656</v>
      </c>
      <c r="I5791" s="1">
        <v>45583</v>
      </c>
      <c r="J5791" t="s">
        <v>31</v>
      </c>
      <c r="K5791" t="s">
        <v>22</v>
      </c>
      <c r="L5791">
        <v>8000</v>
      </c>
      <c r="O5791" t="s">
        <v>536</v>
      </c>
      <c r="P5791" t="s">
        <v>4199</v>
      </c>
      <c r="Q5791" t="s">
        <v>4200</v>
      </c>
      <c r="R5791" t="s">
        <v>26</v>
      </c>
      <c r="S5791" t="s">
        <v>5236</v>
      </c>
      <c r="T5791">
        <v>32</v>
      </c>
    </row>
    <row r="5792" spans="1:20" x14ac:dyDescent="0.3">
      <c r="A5792" t="s">
        <v>3193</v>
      </c>
      <c r="B5792" t="str">
        <f>_xlfn.CONCAT(쿼리1[[#This Row],[주문번호]], "-", 쿼리1[[#This Row],[공정명]])</f>
        <v>20240910-1000164958-합지</v>
      </c>
      <c r="C5792">
        <v>3</v>
      </c>
      <c r="D5792" t="s">
        <v>60</v>
      </c>
      <c r="E5792" s="1">
        <v>45545</v>
      </c>
      <c r="F5792" s="1">
        <v>45553</v>
      </c>
      <c r="G5792" s="1">
        <v>45558</v>
      </c>
      <c r="H5792" s="1">
        <v>45656</v>
      </c>
      <c r="I5792" s="1">
        <v>45575</v>
      </c>
      <c r="J5792" t="s">
        <v>31</v>
      </c>
      <c r="K5792" t="s">
        <v>32</v>
      </c>
      <c r="L5792">
        <v>12000</v>
      </c>
      <c r="M5792">
        <v>12000</v>
      </c>
      <c r="N5792">
        <v>5</v>
      </c>
      <c r="O5792" t="s">
        <v>102</v>
      </c>
      <c r="P5792" t="s">
        <v>110</v>
      </c>
      <c r="Q5792" t="s">
        <v>125</v>
      </c>
      <c r="R5792" t="s">
        <v>26</v>
      </c>
      <c r="S5792" t="s">
        <v>5236</v>
      </c>
      <c r="T5792">
        <v>40000</v>
      </c>
    </row>
    <row r="5793" spans="1:20" x14ac:dyDescent="0.3">
      <c r="A5793" t="s">
        <v>4520</v>
      </c>
      <c r="B5793" t="str">
        <f>_xlfn.CONCAT(쿼리1[[#This Row],[주문번호]], "-", 쿼리1[[#This Row],[공정명]])</f>
        <v>20241121-904004-분단</v>
      </c>
      <c r="C5793">
        <v>2</v>
      </c>
      <c r="D5793" t="s">
        <v>196</v>
      </c>
      <c r="E5793" s="1">
        <v>45617</v>
      </c>
      <c r="F5793" s="1">
        <v>45628</v>
      </c>
      <c r="G5793" s="1">
        <v>45630</v>
      </c>
      <c r="H5793" s="1">
        <v>45656</v>
      </c>
      <c r="I5793" s="1">
        <v>45644</v>
      </c>
      <c r="J5793" t="s">
        <v>31</v>
      </c>
      <c r="K5793" t="s">
        <v>32</v>
      </c>
      <c r="L5793">
        <v>12000</v>
      </c>
      <c r="M5793">
        <v>12000</v>
      </c>
      <c r="N5793">
        <v>2</v>
      </c>
      <c r="O5793" t="s">
        <v>859</v>
      </c>
      <c r="P5793" t="s">
        <v>2970</v>
      </c>
      <c r="Q5793" t="s">
        <v>42</v>
      </c>
      <c r="R5793" t="s">
        <v>199</v>
      </c>
      <c r="S5793" t="s">
        <v>1967</v>
      </c>
      <c r="T5793">
        <v>66666</v>
      </c>
    </row>
    <row r="5794" spans="1:20" x14ac:dyDescent="0.3">
      <c r="A5794" t="s">
        <v>4521</v>
      </c>
      <c r="B5794" t="str">
        <f>_xlfn.CONCAT(쿼리1[[#This Row],[주문번호]], "-", 쿼리1[[#This Row],[공정명]])</f>
        <v>20241002-903002-합지</v>
      </c>
      <c r="C5794">
        <v>1</v>
      </c>
      <c r="D5794" t="s">
        <v>60</v>
      </c>
      <c r="E5794" s="1">
        <v>45567</v>
      </c>
      <c r="F5794" s="1">
        <v>45575</v>
      </c>
      <c r="G5794" s="1">
        <v>45579</v>
      </c>
      <c r="H5794" s="1">
        <v>45656</v>
      </c>
      <c r="I5794" s="1">
        <v>45586</v>
      </c>
      <c r="J5794" t="s">
        <v>31</v>
      </c>
      <c r="K5794" t="s">
        <v>32</v>
      </c>
      <c r="L5794">
        <v>36000</v>
      </c>
      <c r="M5794">
        <v>36000</v>
      </c>
      <c r="N5794">
        <v>4</v>
      </c>
      <c r="O5794" t="s">
        <v>1159</v>
      </c>
      <c r="P5794" t="s">
        <v>306</v>
      </c>
      <c r="Q5794" t="s">
        <v>42</v>
      </c>
      <c r="R5794" t="s">
        <v>199</v>
      </c>
      <c r="S5794" t="s">
        <v>1967</v>
      </c>
      <c r="T5794">
        <v>240000</v>
      </c>
    </row>
    <row r="5795" spans="1:20" x14ac:dyDescent="0.3">
      <c r="A5795" t="s">
        <v>4521</v>
      </c>
      <c r="B5795" t="str">
        <f>_xlfn.CONCAT(쿼리1[[#This Row],[주문번호]], "-", 쿼리1[[#This Row],[공정명]])</f>
        <v>20241002-903002-분단</v>
      </c>
      <c r="C5795">
        <v>2</v>
      </c>
      <c r="D5795" t="s">
        <v>196</v>
      </c>
      <c r="E5795" s="1">
        <v>45567</v>
      </c>
      <c r="F5795" s="1">
        <v>45576</v>
      </c>
      <c r="G5795" s="1">
        <v>45579</v>
      </c>
      <c r="H5795" s="1">
        <v>45656</v>
      </c>
      <c r="I5795" s="1">
        <v>45586</v>
      </c>
      <c r="J5795" t="s">
        <v>31</v>
      </c>
      <c r="K5795" t="s">
        <v>32</v>
      </c>
      <c r="L5795">
        <v>36000</v>
      </c>
      <c r="M5795">
        <v>36000</v>
      </c>
      <c r="N5795">
        <v>3</v>
      </c>
      <c r="O5795" t="s">
        <v>1159</v>
      </c>
      <c r="P5795" t="s">
        <v>306</v>
      </c>
      <c r="Q5795" t="s">
        <v>42</v>
      </c>
      <c r="R5795" t="s">
        <v>199</v>
      </c>
      <c r="S5795" t="s">
        <v>1967</v>
      </c>
      <c r="T5795">
        <v>240000</v>
      </c>
    </row>
    <row r="5796" spans="1:20" x14ac:dyDescent="0.3">
      <c r="A5796" t="s">
        <v>1870</v>
      </c>
      <c r="B5796" t="str">
        <f>_xlfn.CONCAT(쿼리1[[#This Row],[주문번호]], "-", 쿼리1[[#This Row],[공정명]])</f>
        <v>20241004-900017-합지</v>
      </c>
      <c r="C5796">
        <v>1</v>
      </c>
      <c r="D5796" t="s">
        <v>60</v>
      </c>
      <c r="E5796" s="1">
        <v>45569</v>
      </c>
      <c r="F5796" s="1">
        <v>45579</v>
      </c>
      <c r="G5796" s="1">
        <v>45580</v>
      </c>
      <c r="H5796" s="1">
        <v>45656</v>
      </c>
      <c r="I5796" s="1">
        <v>45602</v>
      </c>
      <c r="J5796" t="s">
        <v>31</v>
      </c>
      <c r="K5796" t="s">
        <v>32</v>
      </c>
      <c r="L5796">
        <v>24000</v>
      </c>
      <c r="M5796">
        <v>24000</v>
      </c>
      <c r="N5796">
        <v>1</v>
      </c>
      <c r="O5796" t="s">
        <v>91</v>
      </c>
      <c r="P5796" t="s">
        <v>596</v>
      </c>
      <c r="Q5796" t="s">
        <v>42</v>
      </c>
      <c r="R5796" t="s">
        <v>199</v>
      </c>
      <c r="S5796" t="s">
        <v>1967</v>
      </c>
      <c r="T5796">
        <v>60000</v>
      </c>
    </row>
    <row r="5797" spans="1:20" x14ac:dyDescent="0.3">
      <c r="A5797" t="s">
        <v>1166</v>
      </c>
      <c r="B5797" t="str">
        <f>_xlfn.CONCAT(쿼리1[[#This Row],[주문번호]], "-", 쿼리1[[#This Row],[공정명]])</f>
        <v>20241030-930207-분단</v>
      </c>
      <c r="C5797">
        <v>2</v>
      </c>
      <c r="D5797" t="s">
        <v>196</v>
      </c>
      <c r="E5797" s="1">
        <v>45595</v>
      </c>
      <c r="F5797" s="1">
        <v>45609</v>
      </c>
      <c r="G5797" s="1"/>
      <c r="H5797" s="1">
        <v>45656</v>
      </c>
      <c r="I5797" s="1">
        <v>45649</v>
      </c>
      <c r="J5797" t="s">
        <v>31</v>
      </c>
      <c r="K5797" t="s">
        <v>22</v>
      </c>
      <c r="L5797">
        <v>12000</v>
      </c>
      <c r="O5797" t="s">
        <v>1167</v>
      </c>
      <c r="P5797" t="s">
        <v>1168</v>
      </c>
      <c r="Q5797" t="s">
        <v>42</v>
      </c>
      <c r="R5797" t="s">
        <v>199</v>
      </c>
      <c r="S5797" t="s">
        <v>1967</v>
      </c>
      <c r="T5797">
        <v>133333</v>
      </c>
    </row>
    <row r="5798" spans="1:20" x14ac:dyDescent="0.3">
      <c r="A5798" t="s">
        <v>4522</v>
      </c>
      <c r="B5798" t="str">
        <f>_xlfn.CONCAT(쿼리1[[#This Row],[주문번호]], "-", 쿼리1[[#This Row],[공정명]])</f>
        <v>20241210-903003-합지</v>
      </c>
      <c r="C5798">
        <v>1</v>
      </c>
      <c r="D5798" t="s">
        <v>60</v>
      </c>
      <c r="E5798" s="1">
        <v>45636</v>
      </c>
      <c r="F5798" s="1">
        <v>45644</v>
      </c>
      <c r="G5798" s="1">
        <v>45645</v>
      </c>
      <c r="H5798" s="1">
        <v>45656</v>
      </c>
      <c r="I5798" s="1">
        <v>45645</v>
      </c>
      <c r="J5798" t="s">
        <v>31</v>
      </c>
      <c r="K5798" t="s">
        <v>32</v>
      </c>
      <c r="L5798">
        <v>36000</v>
      </c>
      <c r="M5798">
        <v>36000</v>
      </c>
      <c r="N5798">
        <v>1</v>
      </c>
      <c r="O5798" t="s">
        <v>1201</v>
      </c>
      <c r="P5798" t="s">
        <v>1150</v>
      </c>
      <c r="Q5798" t="s">
        <v>42</v>
      </c>
      <c r="R5798" t="s">
        <v>199</v>
      </c>
      <c r="S5798" t="s">
        <v>1967</v>
      </c>
      <c r="T5798">
        <v>200000</v>
      </c>
    </row>
    <row r="5799" spans="1:20" x14ac:dyDescent="0.3">
      <c r="A5799" t="s">
        <v>4522</v>
      </c>
      <c r="B5799" t="str">
        <f>_xlfn.CONCAT(쿼리1[[#This Row],[주문번호]], "-", 쿼리1[[#This Row],[공정명]])</f>
        <v>20241210-903003-분단</v>
      </c>
      <c r="C5799">
        <v>2</v>
      </c>
      <c r="D5799" t="s">
        <v>196</v>
      </c>
      <c r="E5799" s="1">
        <v>45636</v>
      </c>
      <c r="F5799" s="1">
        <v>45645</v>
      </c>
      <c r="G5799" s="1">
        <v>45645</v>
      </c>
      <c r="H5799" s="1">
        <v>45656</v>
      </c>
      <c r="I5799" s="1">
        <v>45645</v>
      </c>
      <c r="J5799" t="s">
        <v>31</v>
      </c>
      <c r="K5799" t="s">
        <v>39</v>
      </c>
      <c r="L5799">
        <v>36000</v>
      </c>
      <c r="M5799">
        <v>36000</v>
      </c>
      <c r="N5799">
        <v>0</v>
      </c>
      <c r="O5799" t="s">
        <v>1201</v>
      </c>
      <c r="P5799" t="s">
        <v>1150</v>
      </c>
      <c r="Q5799" t="s">
        <v>42</v>
      </c>
      <c r="R5799" t="s">
        <v>199</v>
      </c>
      <c r="S5799" t="s">
        <v>1967</v>
      </c>
      <c r="T5799">
        <v>200000</v>
      </c>
    </row>
    <row r="5800" spans="1:20" x14ac:dyDescent="0.3">
      <c r="A5800" t="s">
        <v>4523</v>
      </c>
      <c r="B5800" t="str">
        <f>_xlfn.CONCAT(쿼리1[[#This Row],[주문번호]], "-", 쿼리1[[#This Row],[공정명]])</f>
        <v>20241112-903002-합지</v>
      </c>
      <c r="C5800">
        <v>1</v>
      </c>
      <c r="D5800" t="s">
        <v>60</v>
      </c>
      <c r="E5800" s="1">
        <v>45608</v>
      </c>
      <c r="F5800" s="1">
        <v>45616</v>
      </c>
      <c r="G5800" s="1">
        <v>45621</v>
      </c>
      <c r="H5800" s="1">
        <v>45656</v>
      </c>
      <c r="I5800" s="1">
        <v>45625</v>
      </c>
      <c r="J5800" t="s">
        <v>31</v>
      </c>
      <c r="K5800" t="s">
        <v>32</v>
      </c>
      <c r="L5800">
        <v>36000</v>
      </c>
      <c r="M5800">
        <v>36000</v>
      </c>
      <c r="N5800">
        <v>5</v>
      </c>
      <c r="O5800" t="s">
        <v>1159</v>
      </c>
      <c r="P5800" t="s">
        <v>306</v>
      </c>
      <c r="Q5800" t="s">
        <v>42</v>
      </c>
      <c r="R5800" t="s">
        <v>199</v>
      </c>
      <c r="S5800" t="s">
        <v>1967</v>
      </c>
      <c r="T5800">
        <v>240000</v>
      </c>
    </row>
    <row r="5801" spans="1:20" x14ac:dyDescent="0.3">
      <c r="A5801" t="s">
        <v>4523</v>
      </c>
      <c r="B5801" t="str">
        <f>_xlfn.CONCAT(쿼리1[[#This Row],[주문번호]], "-", 쿼리1[[#This Row],[공정명]])</f>
        <v>20241112-903002-분단</v>
      </c>
      <c r="C5801">
        <v>2</v>
      </c>
      <c r="D5801" t="s">
        <v>196</v>
      </c>
      <c r="E5801" s="1">
        <v>45608</v>
      </c>
      <c r="F5801" s="1">
        <v>45617</v>
      </c>
      <c r="G5801" s="1">
        <v>45621</v>
      </c>
      <c r="H5801" s="1">
        <v>45656</v>
      </c>
      <c r="I5801" s="1">
        <v>45625</v>
      </c>
      <c r="J5801" t="s">
        <v>31</v>
      </c>
      <c r="K5801" t="s">
        <v>32</v>
      </c>
      <c r="L5801">
        <v>36000</v>
      </c>
      <c r="M5801">
        <v>36000</v>
      </c>
      <c r="N5801">
        <v>4</v>
      </c>
      <c r="O5801" t="s">
        <v>1159</v>
      </c>
      <c r="P5801" t="s">
        <v>306</v>
      </c>
      <c r="Q5801" t="s">
        <v>42</v>
      </c>
      <c r="R5801" t="s">
        <v>199</v>
      </c>
      <c r="S5801" t="s">
        <v>1967</v>
      </c>
      <c r="T5801">
        <v>240000</v>
      </c>
    </row>
    <row r="5802" spans="1:20" x14ac:dyDescent="0.3">
      <c r="A5802" t="s">
        <v>1169</v>
      </c>
      <c r="B5802" t="str">
        <f>_xlfn.CONCAT(쿼리1[[#This Row],[주문번호]], "-", 쿼리1[[#This Row],[공정명]])</f>
        <v>20241118-911005-합지</v>
      </c>
      <c r="C5802">
        <v>1</v>
      </c>
      <c r="D5802" t="s">
        <v>60</v>
      </c>
      <c r="E5802" s="1">
        <v>45614</v>
      </c>
      <c r="F5802" s="1">
        <v>45624</v>
      </c>
      <c r="G5802" s="1">
        <v>45628</v>
      </c>
      <c r="H5802" s="1">
        <v>45656</v>
      </c>
      <c r="I5802" s="1">
        <v>45638</v>
      </c>
      <c r="J5802" t="s">
        <v>31</v>
      </c>
      <c r="K5802" t="s">
        <v>32</v>
      </c>
      <c r="L5802">
        <v>24000</v>
      </c>
      <c r="M5802">
        <v>24000</v>
      </c>
      <c r="N5802">
        <v>4</v>
      </c>
      <c r="O5802" t="s">
        <v>1170</v>
      </c>
      <c r="P5802" t="s">
        <v>1160</v>
      </c>
      <c r="Q5802" t="s">
        <v>42</v>
      </c>
      <c r="R5802" t="s">
        <v>199</v>
      </c>
      <c r="S5802" t="s">
        <v>1967</v>
      </c>
      <c r="T5802">
        <v>120000</v>
      </c>
    </row>
    <row r="5803" spans="1:20" x14ac:dyDescent="0.3">
      <c r="A5803" t="s">
        <v>1169</v>
      </c>
      <c r="B5803" t="str">
        <f>_xlfn.CONCAT(쿼리1[[#This Row],[주문번호]], "-", 쿼리1[[#This Row],[공정명]])</f>
        <v>20241118-911005-합지</v>
      </c>
      <c r="C5803">
        <v>1</v>
      </c>
      <c r="D5803" t="s">
        <v>60</v>
      </c>
      <c r="E5803" s="1">
        <v>45614</v>
      </c>
      <c r="F5803" s="1">
        <v>45624</v>
      </c>
      <c r="G5803" s="1">
        <v>45628</v>
      </c>
      <c r="H5803" s="1">
        <v>45656</v>
      </c>
      <c r="I5803" s="1">
        <v>45638</v>
      </c>
      <c r="J5803" t="s">
        <v>31</v>
      </c>
      <c r="K5803" t="s">
        <v>32</v>
      </c>
      <c r="L5803">
        <v>24000</v>
      </c>
      <c r="M5803">
        <v>24000</v>
      </c>
      <c r="N5803">
        <v>4</v>
      </c>
      <c r="O5803" t="s">
        <v>1170</v>
      </c>
      <c r="P5803" t="s">
        <v>1160</v>
      </c>
      <c r="Q5803" t="s">
        <v>42</v>
      </c>
      <c r="R5803" t="s">
        <v>199</v>
      </c>
      <c r="S5803" t="s">
        <v>1967</v>
      </c>
      <c r="T5803">
        <v>120000</v>
      </c>
    </row>
    <row r="5804" spans="1:20" x14ac:dyDescent="0.3">
      <c r="A5804" t="s">
        <v>1169</v>
      </c>
      <c r="B5804" t="str">
        <f>_xlfn.CONCAT(쿼리1[[#This Row],[주문번호]], "-", 쿼리1[[#This Row],[공정명]])</f>
        <v>20241118-911005-합지</v>
      </c>
      <c r="C5804">
        <v>1</v>
      </c>
      <c r="D5804" t="s">
        <v>60</v>
      </c>
      <c r="E5804" s="1">
        <v>45614</v>
      </c>
      <c r="F5804" s="1">
        <v>45624</v>
      </c>
      <c r="G5804" s="1">
        <v>45628</v>
      </c>
      <c r="H5804" s="1">
        <v>45656</v>
      </c>
      <c r="I5804" s="1">
        <v>45638</v>
      </c>
      <c r="J5804" t="s">
        <v>31</v>
      </c>
      <c r="K5804" t="s">
        <v>32</v>
      </c>
      <c r="L5804">
        <v>24000</v>
      </c>
      <c r="M5804">
        <v>24000</v>
      </c>
      <c r="N5804">
        <v>4</v>
      </c>
      <c r="O5804" t="s">
        <v>1170</v>
      </c>
      <c r="P5804" t="s">
        <v>1160</v>
      </c>
      <c r="Q5804" t="s">
        <v>42</v>
      </c>
      <c r="R5804" t="s">
        <v>199</v>
      </c>
      <c r="S5804" t="s">
        <v>1967</v>
      </c>
      <c r="T5804">
        <v>120000</v>
      </c>
    </row>
    <row r="5805" spans="1:20" x14ac:dyDescent="0.3">
      <c r="A5805" t="s">
        <v>1169</v>
      </c>
      <c r="B5805" t="str">
        <f>_xlfn.CONCAT(쿼리1[[#This Row],[주문번호]], "-", 쿼리1[[#This Row],[공정명]])</f>
        <v>20241118-911005-합지</v>
      </c>
      <c r="C5805">
        <v>1</v>
      </c>
      <c r="D5805" t="s">
        <v>60</v>
      </c>
      <c r="E5805" s="1">
        <v>45614</v>
      </c>
      <c r="F5805" s="1">
        <v>45624</v>
      </c>
      <c r="G5805" s="1">
        <v>45628</v>
      </c>
      <c r="H5805" s="1">
        <v>45656</v>
      </c>
      <c r="I5805" s="1">
        <v>45638</v>
      </c>
      <c r="J5805" t="s">
        <v>31</v>
      </c>
      <c r="K5805" t="s">
        <v>32</v>
      </c>
      <c r="L5805">
        <v>24000</v>
      </c>
      <c r="M5805">
        <v>24000</v>
      </c>
      <c r="N5805">
        <v>4</v>
      </c>
      <c r="O5805" t="s">
        <v>1170</v>
      </c>
      <c r="P5805" t="s">
        <v>1160</v>
      </c>
      <c r="Q5805" t="s">
        <v>42</v>
      </c>
      <c r="R5805" t="s">
        <v>199</v>
      </c>
      <c r="S5805" t="s">
        <v>1967</v>
      </c>
      <c r="T5805">
        <v>120000</v>
      </c>
    </row>
    <row r="5806" spans="1:20" x14ac:dyDescent="0.3">
      <c r="A5806" t="s">
        <v>1169</v>
      </c>
      <c r="B5806" t="str">
        <f>_xlfn.CONCAT(쿼리1[[#This Row],[주문번호]], "-", 쿼리1[[#This Row],[공정명]])</f>
        <v>20241118-911005-분단</v>
      </c>
      <c r="C5806">
        <v>2</v>
      </c>
      <c r="D5806" t="s">
        <v>196</v>
      </c>
      <c r="E5806" s="1">
        <v>45614</v>
      </c>
      <c r="F5806" s="1">
        <v>45625</v>
      </c>
      <c r="G5806" s="1">
        <v>45628</v>
      </c>
      <c r="H5806" s="1">
        <v>45656</v>
      </c>
      <c r="I5806" s="1">
        <v>45638</v>
      </c>
      <c r="J5806" t="s">
        <v>31</v>
      </c>
      <c r="K5806" t="s">
        <v>32</v>
      </c>
      <c r="L5806">
        <v>24000</v>
      </c>
      <c r="M5806">
        <v>24000</v>
      </c>
      <c r="N5806">
        <v>3</v>
      </c>
      <c r="O5806" t="s">
        <v>1170</v>
      </c>
      <c r="P5806" t="s">
        <v>1160</v>
      </c>
      <c r="Q5806" t="s">
        <v>42</v>
      </c>
      <c r="R5806" t="s">
        <v>199</v>
      </c>
      <c r="S5806" t="s">
        <v>1967</v>
      </c>
      <c r="T5806">
        <v>120000</v>
      </c>
    </row>
    <row r="5807" spans="1:20" x14ac:dyDescent="0.3">
      <c r="A5807" t="s">
        <v>1871</v>
      </c>
      <c r="B5807" t="str">
        <f>_xlfn.CONCAT(쿼리1[[#This Row],[주문번호]], "-", 쿼리1[[#This Row],[공정명]])</f>
        <v>20241118-900014-합지</v>
      </c>
      <c r="C5807">
        <v>1</v>
      </c>
      <c r="D5807" t="s">
        <v>60</v>
      </c>
      <c r="E5807" s="1">
        <v>45614</v>
      </c>
      <c r="F5807" s="1">
        <v>45622</v>
      </c>
      <c r="G5807" s="1">
        <v>45624</v>
      </c>
      <c r="H5807" s="1">
        <v>45656</v>
      </c>
      <c r="I5807" s="1">
        <v>45631</v>
      </c>
      <c r="J5807" t="s">
        <v>31</v>
      </c>
      <c r="K5807" t="s">
        <v>32</v>
      </c>
      <c r="L5807">
        <v>24000</v>
      </c>
      <c r="M5807">
        <v>24000</v>
      </c>
      <c r="N5807">
        <v>2</v>
      </c>
      <c r="O5807" t="s">
        <v>673</v>
      </c>
      <c r="P5807" t="s">
        <v>1638</v>
      </c>
      <c r="Q5807" t="s">
        <v>42</v>
      </c>
      <c r="R5807" t="s">
        <v>199</v>
      </c>
      <c r="S5807" t="s">
        <v>1967</v>
      </c>
      <c r="T5807">
        <v>68571</v>
      </c>
    </row>
    <row r="5808" spans="1:20" x14ac:dyDescent="0.3">
      <c r="A5808" t="s">
        <v>4538</v>
      </c>
      <c r="B5808" t="str">
        <f>_xlfn.CONCAT(쿼리1[[#This Row],[주문번호]], "-", 쿼리1[[#This Row],[공정명]])</f>
        <v>20241118-911003-합지</v>
      </c>
      <c r="C5808">
        <v>1</v>
      </c>
      <c r="D5808" t="s">
        <v>60</v>
      </c>
      <c r="E5808" s="1">
        <v>45614</v>
      </c>
      <c r="F5808" s="1">
        <v>45624</v>
      </c>
      <c r="G5808" s="1">
        <v>45628</v>
      </c>
      <c r="H5808" s="1">
        <v>45656</v>
      </c>
      <c r="I5808" s="1">
        <v>45645</v>
      </c>
      <c r="J5808" t="s">
        <v>31</v>
      </c>
      <c r="K5808" t="s">
        <v>32</v>
      </c>
      <c r="L5808">
        <v>24000</v>
      </c>
      <c r="M5808">
        <v>24000</v>
      </c>
      <c r="N5808">
        <v>4</v>
      </c>
      <c r="O5808" t="s">
        <v>3239</v>
      </c>
      <c r="P5808" t="s">
        <v>1150</v>
      </c>
      <c r="Q5808" t="s">
        <v>42</v>
      </c>
      <c r="R5808" t="s">
        <v>199</v>
      </c>
      <c r="S5808" t="s">
        <v>1967</v>
      </c>
      <c r="T5808">
        <v>133333</v>
      </c>
    </row>
    <row r="5809" spans="1:20" x14ac:dyDescent="0.3">
      <c r="A5809" t="s">
        <v>4538</v>
      </c>
      <c r="B5809" t="str">
        <f>_xlfn.CONCAT(쿼리1[[#This Row],[주문번호]], "-", 쿼리1[[#This Row],[공정명]])</f>
        <v>20241118-911003-합지</v>
      </c>
      <c r="C5809">
        <v>1</v>
      </c>
      <c r="D5809" t="s">
        <v>60</v>
      </c>
      <c r="E5809" s="1">
        <v>45614</v>
      </c>
      <c r="F5809" s="1">
        <v>45624</v>
      </c>
      <c r="G5809" s="1">
        <v>45628</v>
      </c>
      <c r="H5809" s="1">
        <v>45656</v>
      </c>
      <c r="I5809" s="1">
        <v>45645</v>
      </c>
      <c r="J5809" t="s">
        <v>31</v>
      </c>
      <c r="K5809" t="s">
        <v>32</v>
      </c>
      <c r="L5809">
        <v>24000</v>
      </c>
      <c r="M5809">
        <v>24000</v>
      </c>
      <c r="N5809">
        <v>4</v>
      </c>
      <c r="O5809" t="s">
        <v>3239</v>
      </c>
      <c r="P5809" t="s">
        <v>1150</v>
      </c>
      <c r="Q5809" t="s">
        <v>42</v>
      </c>
      <c r="R5809" t="s">
        <v>199</v>
      </c>
      <c r="S5809" t="s">
        <v>1967</v>
      </c>
      <c r="T5809">
        <v>133333</v>
      </c>
    </row>
    <row r="5810" spans="1:20" x14ac:dyDescent="0.3">
      <c r="A5810" t="s">
        <v>4538</v>
      </c>
      <c r="B5810" t="str">
        <f>_xlfn.CONCAT(쿼리1[[#This Row],[주문번호]], "-", 쿼리1[[#This Row],[공정명]])</f>
        <v>20241118-911003-합지</v>
      </c>
      <c r="C5810">
        <v>1</v>
      </c>
      <c r="D5810" t="s">
        <v>60</v>
      </c>
      <c r="E5810" s="1">
        <v>45614</v>
      </c>
      <c r="F5810" s="1">
        <v>45624</v>
      </c>
      <c r="G5810" s="1">
        <v>45628</v>
      </c>
      <c r="H5810" s="1">
        <v>45656</v>
      </c>
      <c r="I5810" s="1">
        <v>45645</v>
      </c>
      <c r="J5810" t="s">
        <v>31</v>
      </c>
      <c r="K5810" t="s">
        <v>32</v>
      </c>
      <c r="L5810">
        <v>24000</v>
      </c>
      <c r="M5810">
        <v>24000</v>
      </c>
      <c r="N5810">
        <v>4</v>
      </c>
      <c r="O5810" t="s">
        <v>3239</v>
      </c>
      <c r="P5810" t="s">
        <v>1150</v>
      </c>
      <c r="Q5810" t="s">
        <v>42</v>
      </c>
      <c r="R5810" t="s">
        <v>199</v>
      </c>
      <c r="S5810" t="s">
        <v>1967</v>
      </c>
      <c r="T5810">
        <v>133333</v>
      </c>
    </row>
    <row r="5811" spans="1:20" x14ac:dyDescent="0.3">
      <c r="A5811" t="s">
        <v>579</v>
      </c>
      <c r="B5811" t="str">
        <f>_xlfn.CONCAT(쿼리1[[#This Row],[주문번호]], "-", 쿼리1[[#This Row],[공정명]])</f>
        <v>20240926-1000140902-합지</v>
      </c>
      <c r="C5811">
        <v>1</v>
      </c>
      <c r="D5811" t="s">
        <v>60</v>
      </c>
      <c r="E5811" s="1">
        <v>45561</v>
      </c>
      <c r="F5811" s="1">
        <v>45569</v>
      </c>
      <c r="G5811" s="1">
        <v>45581</v>
      </c>
      <c r="H5811" s="1">
        <v>45656</v>
      </c>
      <c r="I5811" s="1">
        <v>45588</v>
      </c>
      <c r="J5811" t="s">
        <v>31</v>
      </c>
      <c r="K5811" t="s">
        <v>32</v>
      </c>
      <c r="L5811">
        <v>6000</v>
      </c>
      <c r="M5811">
        <v>6000</v>
      </c>
      <c r="N5811">
        <v>12</v>
      </c>
      <c r="O5811" t="s">
        <v>580</v>
      </c>
      <c r="P5811" t="s">
        <v>581</v>
      </c>
      <c r="Q5811" t="s">
        <v>582</v>
      </c>
      <c r="R5811" t="s">
        <v>26</v>
      </c>
      <c r="S5811" t="s">
        <v>5236</v>
      </c>
      <c r="T5811">
        <v>20000</v>
      </c>
    </row>
    <row r="5812" spans="1:20" x14ac:dyDescent="0.3">
      <c r="A5812" t="s">
        <v>2980</v>
      </c>
      <c r="B5812" t="str">
        <f>_xlfn.CONCAT(쿼리1[[#This Row],[주문번호]], "-", 쿼리1[[#This Row],[공정명]])</f>
        <v>20241112-1000148935-합지</v>
      </c>
      <c r="C5812">
        <v>3</v>
      </c>
      <c r="D5812" t="s">
        <v>60</v>
      </c>
      <c r="E5812" s="1">
        <v>45608</v>
      </c>
      <c r="F5812" s="1">
        <v>45616</v>
      </c>
      <c r="G5812" s="1">
        <v>45621</v>
      </c>
      <c r="H5812" s="1">
        <v>45656</v>
      </c>
      <c r="I5812" s="1">
        <v>45625</v>
      </c>
      <c r="J5812" t="s">
        <v>31</v>
      </c>
      <c r="K5812" t="s">
        <v>32</v>
      </c>
      <c r="L5812">
        <v>6000</v>
      </c>
      <c r="M5812">
        <v>0</v>
      </c>
      <c r="N5812">
        <v>5</v>
      </c>
      <c r="O5812" t="s">
        <v>2981</v>
      </c>
      <c r="P5812" t="s">
        <v>2982</v>
      </c>
      <c r="Q5812" t="s">
        <v>2983</v>
      </c>
      <c r="R5812" t="s">
        <v>64</v>
      </c>
      <c r="S5812" t="s">
        <v>5236</v>
      </c>
      <c r="T5812">
        <v>18750</v>
      </c>
    </row>
    <row r="5813" spans="1:20" x14ac:dyDescent="0.3">
      <c r="A5813" t="s">
        <v>3186</v>
      </c>
      <c r="B5813" t="str">
        <f>_xlfn.CONCAT(쿼리1[[#This Row],[주문번호]], "-", 쿼리1[[#This Row],[공정명]])</f>
        <v>20241017-1000165687-합지</v>
      </c>
      <c r="C5813">
        <v>3</v>
      </c>
      <c r="D5813" t="s">
        <v>60</v>
      </c>
      <c r="E5813" s="1">
        <v>45582</v>
      </c>
      <c r="F5813" s="1">
        <v>45589</v>
      </c>
      <c r="G5813" s="1">
        <v>45589</v>
      </c>
      <c r="H5813" s="1">
        <v>45656</v>
      </c>
      <c r="I5813" s="1">
        <v>45594</v>
      </c>
      <c r="J5813" t="s">
        <v>31</v>
      </c>
      <c r="K5813" t="s">
        <v>39</v>
      </c>
      <c r="L5813">
        <v>6000</v>
      </c>
      <c r="M5813">
        <v>6000</v>
      </c>
      <c r="N5813">
        <v>0</v>
      </c>
      <c r="O5813" t="s">
        <v>106</v>
      </c>
      <c r="P5813" t="s">
        <v>3181</v>
      </c>
      <c r="Q5813" t="s">
        <v>3187</v>
      </c>
      <c r="R5813" t="s">
        <v>2784</v>
      </c>
      <c r="S5813" t="s">
        <v>5236</v>
      </c>
      <c r="T5813">
        <v>22222</v>
      </c>
    </row>
    <row r="5814" spans="1:20" x14ac:dyDescent="0.3">
      <c r="A5814" t="s">
        <v>2984</v>
      </c>
      <c r="B5814" t="str">
        <f>_xlfn.CONCAT(쿼리1[[#This Row],[주문번호]], "-", 쿼리1[[#This Row],[공정명]])</f>
        <v>20241022-1000169422-합지</v>
      </c>
      <c r="C5814">
        <v>3</v>
      </c>
      <c r="D5814" t="s">
        <v>60</v>
      </c>
      <c r="E5814" s="1">
        <v>45587</v>
      </c>
      <c r="F5814" s="1">
        <v>45596</v>
      </c>
      <c r="G5814" s="1">
        <v>45597</v>
      </c>
      <c r="H5814" s="1">
        <v>45656</v>
      </c>
      <c r="I5814" s="1">
        <v>45601</v>
      </c>
      <c r="J5814" t="s">
        <v>31</v>
      </c>
      <c r="K5814" t="s">
        <v>32</v>
      </c>
      <c r="L5814">
        <v>6000</v>
      </c>
      <c r="M5814">
        <v>6000</v>
      </c>
      <c r="N5814">
        <v>1</v>
      </c>
      <c r="O5814" t="s">
        <v>128</v>
      </c>
      <c r="P5814" t="s">
        <v>2580</v>
      </c>
      <c r="Q5814" t="s">
        <v>2985</v>
      </c>
      <c r="R5814" t="s">
        <v>64</v>
      </c>
      <c r="S5814" t="s">
        <v>5236</v>
      </c>
      <c r="T5814">
        <v>35294</v>
      </c>
    </row>
    <row r="5815" spans="1:20" x14ac:dyDescent="0.3">
      <c r="A5815" t="s">
        <v>5264</v>
      </c>
      <c r="B5815" t="str">
        <f>_xlfn.CONCAT(쿼리1[[#This Row],[주문번호]], "-", 쿼리1[[#This Row],[공정명]])</f>
        <v>20240904-1000156480-분단</v>
      </c>
      <c r="C5815">
        <v>4</v>
      </c>
      <c r="D5815" t="s">
        <v>196</v>
      </c>
      <c r="E5815" s="1">
        <v>45539</v>
      </c>
      <c r="F5815" s="1">
        <v>45551</v>
      </c>
      <c r="G5815" s="1">
        <v>45546</v>
      </c>
      <c r="H5815" s="1">
        <v>45656</v>
      </c>
      <c r="I5815" s="1">
        <v>45546</v>
      </c>
      <c r="J5815" t="s">
        <v>31</v>
      </c>
      <c r="K5815" t="s">
        <v>39</v>
      </c>
      <c r="L5815">
        <v>24000</v>
      </c>
      <c r="M5815">
        <v>24000</v>
      </c>
      <c r="N5815">
        <v>-5</v>
      </c>
      <c r="O5815" t="s">
        <v>1533</v>
      </c>
      <c r="P5815" t="s">
        <v>3842</v>
      </c>
      <c r="Q5815" t="s">
        <v>3843</v>
      </c>
      <c r="R5815" t="s">
        <v>26</v>
      </c>
      <c r="S5815" t="s">
        <v>5236</v>
      </c>
      <c r="T5815">
        <v>72</v>
      </c>
    </row>
    <row r="5816" spans="1:20" x14ac:dyDescent="0.3">
      <c r="A5816" t="s">
        <v>572</v>
      </c>
      <c r="B5816" t="str">
        <f>_xlfn.CONCAT(쿼리1[[#This Row],[주문번호]], "-", 쿼리1[[#This Row],[공정명]])</f>
        <v>20241126-1000155928-합지</v>
      </c>
      <c r="C5816">
        <v>3</v>
      </c>
      <c r="D5816" t="s">
        <v>60</v>
      </c>
      <c r="E5816" s="1">
        <v>45622</v>
      </c>
      <c r="F5816" s="1">
        <v>45631</v>
      </c>
      <c r="G5816" s="1">
        <v>45630</v>
      </c>
      <c r="H5816" s="1">
        <v>45656</v>
      </c>
      <c r="I5816" s="1">
        <v>45631</v>
      </c>
      <c r="J5816" t="s">
        <v>31</v>
      </c>
      <c r="K5816" t="s">
        <v>39</v>
      </c>
      <c r="L5816">
        <v>6000</v>
      </c>
      <c r="M5816">
        <v>0</v>
      </c>
      <c r="N5816">
        <v>-1</v>
      </c>
      <c r="O5816" t="s">
        <v>573</v>
      </c>
      <c r="P5816" t="s">
        <v>574</v>
      </c>
      <c r="Q5816" t="s">
        <v>575</v>
      </c>
      <c r="R5816" t="s">
        <v>26</v>
      </c>
      <c r="S5816" t="s">
        <v>5236</v>
      </c>
      <c r="T5816">
        <v>17142</v>
      </c>
    </row>
    <row r="5817" spans="1:20" x14ac:dyDescent="0.3">
      <c r="A5817" t="s">
        <v>4941</v>
      </c>
      <c r="B5817" t="str">
        <f>_xlfn.CONCAT(쿼리1[[#This Row],[주문번호]], "-", 쿼리1[[#This Row],[공정명]])</f>
        <v>20241017-1118P0239-합지</v>
      </c>
      <c r="C5817">
        <v>2</v>
      </c>
      <c r="D5817" t="s">
        <v>60</v>
      </c>
      <c r="E5817" s="1">
        <v>45582</v>
      </c>
      <c r="F5817" s="1">
        <v>45593</v>
      </c>
      <c r="G5817" s="1">
        <v>45590</v>
      </c>
      <c r="H5817" s="1">
        <v>45656</v>
      </c>
      <c r="I5817" s="1">
        <v>45593</v>
      </c>
      <c r="J5817" t="s">
        <v>31</v>
      </c>
      <c r="K5817" t="s">
        <v>39</v>
      </c>
      <c r="L5817">
        <v>4000</v>
      </c>
      <c r="M5817">
        <v>4000</v>
      </c>
      <c r="N5817">
        <v>-3</v>
      </c>
      <c r="O5817" t="s">
        <v>4942</v>
      </c>
      <c r="P5817" t="s">
        <v>4943</v>
      </c>
      <c r="Q5817" t="s">
        <v>4944</v>
      </c>
      <c r="R5817" t="s">
        <v>26</v>
      </c>
      <c r="S5817" t="s">
        <v>5236</v>
      </c>
      <c r="T5817">
        <v>16</v>
      </c>
    </row>
    <row r="5818" spans="1:20" x14ac:dyDescent="0.3">
      <c r="A5818" t="s">
        <v>1963</v>
      </c>
      <c r="B5818" t="str">
        <f>_xlfn.CONCAT(쿼리1[[#This Row],[주문번호]], "-", 쿼리1[[#This Row],[공정명]])</f>
        <v>20241219-1000160832-합지</v>
      </c>
      <c r="C5818">
        <v>3</v>
      </c>
      <c r="D5818" t="s">
        <v>60</v>
      </c>
      <c r="E5818" s="1">
        <v>45645</v>
      </c>
      <c r="F5818" s="1">
        <v>45656</v>
      </c>
      <c r="G5818" s="1"/>
      <c r="H5818" s="1">
        <v>45656</v>
      </c>
      <c r="I5818" s="1">
        <v>45652</v>
      </c>
      <c r="J5818" t="s">
        <v>21</v>
      </c>
      <c r="K5818" t="s">
        <v>282</v>
      </c>
      <c r="L5818">
        <v>6000</v>
      </c>
      <c r="O5818" t="s">
        <v>1964</v>
      </c>
      <c r="P5818" t="s">
        <v>1965</v>
      </c>
      <c r="Q5818" t="s">
        <v>1966</v>
      </c>
      <c r="R5818" t="s">
        <v>64</v>
      </c>
      <c r="S5818" t="s">
        <v>5236</v>
      </c>
      <c r="T5818">
        <v>12</v>
      </c>
    </row>
    <row r="5819" spans="1:20" x14ac:dyDescent="0.3">
      <c r="A5819" t="s">
        <v>1963</v>
      </c>
      <c r="B5819" t="str">
        <f>_xlfn.CONCAT(쿼리1[[#This Row],[주문번호]], "-", 쿼리1[[#This Row],[공정명]])</f>
        <v>20241219-1000160832-분단</v>
      </c>
      <c r="C5819">
        <v>4</v>
      </c>
      <c r="D5819" t="s">
        <v>196</v>
      </c>
      <c r="E5819" s="1">
        <v>45645</v>
      </c>
      <c r="F5819" s="1">
        <v>45657</v>
      </c>
      <c r="G5819" s="1"/>
      <c r="H5819" s="1">
        <v>45656</v>
      </c>
      <c r="I5819" s="1">
        <v>45652</v>
      </c>
      <c r="J5819" t="s">
        <v>21</v>
      </c>
      <c r="K5819" t="s">
        <v>282</v>
      </c>
      <c r="L5819">
        <v>6000</v>
      </c>
      <c r="O5819" t="s">
        <v>1964</v>
      </c>
      <c r="P5819" t="s">
        <v>1965</v>
      </c>
      <c r="Q5819" t="s">
        <v>1966</v>
      </c>
      <c r="R5819" t="s">
        <v>64</v>
      </c>
      <c r="S5819" t="s">
        <v>5236</v>
      </c>
      <c r="T5819">
        <v>12</v>
      </c>
    </row>
    <row r="5820" spans="1:20" x14ac:dyDescent="0.3">
      <c r="A5820" t="s">
        <v>3877</v>
      </c>
      <c r="B5820" t="str">
        <f>_xlfn.CONCAT(쿼리1[[#This Row],[주문번호]], "-", 쿼리1[[#This Row],[공정명]])</f>
        <v>20241022-1419P0078-합지</v>
      </c>
      <c r="C5820">
        <v>2</v>
      </c>
      <c r="D5820" t="s">
        <v>60</v>
      </c>
      <c r="E5820" s="1">
        <v>45587</v>
      </c>
      <c r="F5820" s="1">
        <v>45596</v>
      </c>
      <c r="G5820" s="1">
        <v>45601</v>
      </c>
      <c r="H5820" s="1">
        <v>45656</v>
      </c>
      <c r="I5820" s="1">
        <v>45621</v>
      </c>
      <c r="J5820" t="s">
        <v>31</v>
      </c>
      <c r="K5820" t="s">
        <v>32</v>
      </c>
      <c r="L5820">
        <v>12000</v>
      </c>
      <c r="M5820">
        <v>12000</v>
      </c>
      <c r="N5820">
        <v>5</v>
      </c>
      <c r="O5820" t="s">
        <v>61</v>
      </c>
      <c r="P5820" t="s">
        <v>62</v>
      </c>
      <c r="Q5820" t="s">
        <v>63</v>
      </c>
      <c r="R5820" t="s">
        <v>64</v>
      </c>
      <c r="S5820" t="s">
        <v>5236</v>
      </c>
      <c r="T5820">
        <v>24</v>
      </c>
    </row>
    <row r="5821" spans="1:20" x14ac:dyDescent="0.3">
      <c r="A5821" t="s">
        <v>3877</v>
      </c>
      <c r="B5821" t="str">
        <f>_xlfn.CONCAT(쿼리1[[#This Row],[주문번호]], "-", 쿼리1[[#This Row],[공정명]])</f>
        <v>20241022-1419P0078-합지</v>
      </c>
      <c r="C5821">
        <v>2</v>
      </c>
      <c r="D5821" t="s">
        <v>60</v>
      </c>
      <c r="E5821" s="1">
        <v>45587</v>
      </c>
      <c r="F5821" s="1">
        <v>45596</v>
      </c>
      <c r="G5821" s="1">
        <v>45621</v>
      </c>
      <c r="H5821" s="1">
        <v>45656</v>
      </c>
      <c r="I5821" s="1">
        <v>45621</v>
      </c>
      <c r="J5821" t="s">
        <v>31</v>
      </c>
      <c r="K5821" t="s">
        <v>32</v>
      </c>
      <c r="L5821">
        <v>12000</v>
      </c>
      <c r="M5821">
        <v>0</v>
      </c>
      <c r="N5821">
        <v>25</v>
      </c>
      <c r="O5821" t="s">
        <v>61</v>
      </c>
      <c r="P5821" t="s">
        <v>62</v>
      </c>
      <c r="Q5821" t="s">
        <v>63</v>
      </c>
      <c r="R5821" t="s">
        <v>64</v>
      </c>
      <c r="S5821" t="s">
        <v>5236</v>
      </c>
      <c r="T5821">
        <v>24</v>
      </c>
    </row>
    <row r="5822" spans="1:20" x14ac:dyDescent="0.3">
      <c r="A5822" t="s">
        <v>3878</v>
      </c>
      <c r="B5822" t="str">
        <f>_xlfn.CONCAT(쿼리1[[#This Row],[주문번호]], "-", 쿼리1[[#This Row],[공정명]])</f>
        <v>20241219-1000148123-합지</v>
      </c>
      <c r="C5822">
        <v>3</v>
      </c>
      <c r="D5822" t="s">
        <v>60</v>
      </c>
      <c r="E5822" s="1">
        <v>45645</v>
      </c>
      <c r="F5822" s="1">
        <v>45656</v>
      </c>
      <c r="G5822" s="1"/>
      <c r="H5822" s="1">
        <v>45656</v>
      </c>
      <c r="I5822" s="1">
        <v>45652</v>
      </c>
      <c r="J5822" t="s">
        <v>21</v>
      </c>
      <c r="K5822" t="s">
        <v>282</v>
      </c>
      <c r="L5822">
        <v>6000</v>
      </c>
      <c r="O5822" t="s">
        <v>1964</v>
      </c>
      <c r="P5822" t="s">
        <v>1965</v>
      </c>
      <c r="Q5822" t="s">
        <v>3879</v>
      </c>
      <c r="R5822" t="s">
        <v>64</v>
      </c>
      <c r="S5822" t="s">
        <v>5236</v>
      </c>
      <c r="T5822">
        <v>12</v>
      </c>
    </row>
    <row r="5823" spans="1:20" x14ac:dyDescent="0.3">
      <c r="A5823" t="s">
        <v>3878</v>
      </c>
      <c r="B5823" t="str">
        <f>_xlfn.CONCAT(쿼리1[[#This Row],[주문번호]], "-", 쿼리1[[#This Row],[공정명]])</f>
        <v>20241219-1000148123-분단</v>
      </c>
      <c r="C5823">
        <v>4</v>
      </c>
      <c r="D5823" t="s">
        <v>196</v>
      </c>
      <c r="E5823" s="1">
        <v>45645</v>
      </c>
      <c r="F5823" s="1">
        <v>45657</v>
      </c>
      <c r="G5823" s="1"/>
      <c r="H5823" s="1">
        <v>45656</v>
      </c>
      <c r="I5823" s="1">
        <v>45652</v>
      </c>
      <c r="J5823" t="s">
        <v>21</v>
      </c>
      <c r="K5823" t="s">
        <v>282</v>
      </c>
      <c r="L5823">
        <v>6000</v>
      </c>
      <c r="O5823" t="s">
        <v>1964</v>
      </c>
      <c r="P5823" t="s">
        <v>1965</v>
      </c>
      <c r="Q5823" t="s">
        <v>3879</v>
      </c>
      <c r="R5823" t="s">
        <v>64</v>
      </c>
      <c r="S5823" t="s">
        <v>5236</v>
      </c>
      <c r="T5823">
        <v>12</v>
      </c>
    </row>
    <row r="5824" spans="1:20" x14ac:dyDescent="0.3">
      <c r="A5824" t="s">
        <v>4987</v>
      </c>
      <c r="B5824" t="str">
        <f>_xlfn.CONCAT(쿼리1[[#This Row],[주문번호]], "-", 쿼리1[[#This Row],[공정명]])</f>
        <v>20240911-1000165934-합지</v>
      </c>
      <c r="C5824">
        <v>3</v>
      </c>
      <c r="D5824" t="s">
        <v>60</v>
      </c>
      <c r="E5824" s="1">
        <v>45546</v>
      </c>
      <c r="F5824" s="1">
        <v>45555</v>
      </c>
      <c r="G5824" s="1">
        <v>45556</v>
      </c>
      <c r="H5824" s="1">
        <v>45656</v>
      </c>
      <c r="I5824" s="1">
        <v>45556</v>
      </c>
      <c r="J5824" t="s">
        <v>31</v>
      </c>
      <c r="K5824" t="s">
        <v>32</v>
      </c>
      <c r="L5824">
        <v>6000</v>
      </c>
      <c r="M5824">
        <v>6000</v>
      </c>
      <c r="N5824">
        <v>1</v>
      </c>
      <c r="O5824" t="s">
        <v>1403</v>
      </c>
      <c r="P5824" t="s">
        <v>4825</v>
      </c>
      <c r="Q5824" t="s">
        <v>4826</v>
      </c>
      <c r="R5824" t="s">
        <v>26</v>
      </c>
      <c r="S5824" t="s">
        <v>5236</v>
      </c>
      <c r="T5824">
        <v>12</v>
      </c>
    </row>
    <row r="5825" spans="1:20" x14ac:dyDescent="0.3">
      <c r="A5825" t="s">
        <v>3178</v>
      </c>
      <c r="B5825" t="str">
        <f>_xlfn.CONCAT(쿼리1[[#This Row],[주문번호]], "-", 쿼리1[[#This Row],[공정명]])</f>
        <v>20241024-1000164496-합지</v>
      </c>
      <c r="C5825">
        <v>3</v>
      </c>
      <c r="D5825" t="s">
        <v>60</v>
      </c>
      <c r="E5825" s="1">
        <v>45589</v>
      </c>
      <c r="F5825" s="1">
        <v>45596</v>
      </c>
      <c r="G5825" s="1">
        <v>45621</v>
      </c>
      <c r="H5825" s="1">
        <v>45656</v>
      </c>
      <c r="I5825" s="1">
        <v>45621</v>
      </c>
      <c r="J5825" t="s">
        <v>31</v>
      </c>
      <c r="K5825" t="s">
        <v>32</v>
      </c>
      <c r="L5825">
        <v>6000</v>
      </c>
      <c r="M5825">
        <v>0</v>
      </c>
      <c r="N5825">
        <v>25</v>
      </c>
      <c r="O5825" t="s">
        <v>2410</v>
      </c>
      <c r="P5825" t="s">
        <v>3176</v>
      </c>
      <c r="Q5825" t="s">
        <v>3179</v>
      </c>
      <c r="R5825" t="s">
        <v>2784</v>
      </c>
      <c r="S5825" t="s">
        <v>5236</v>
      </c>
      <c r="T5825">
        <v>30000</v>
      </c>
    </row>
    <row r="5826" spans="1:20" x14ac:dyDescent="0.3">
      <c r="A5826" t="s">
        <v>3188</v>
      </c>
      <c r="B5826" t="str">
        <f>_xlfn.CONCAT(쿼리1[[#This Row],[주문번호]], "-", 쿼리1[[#This Row],[공정명]])</f>
        <v>20241010-1118P0012-합지</v>
      </c>
      <c r="C5826">
        <v>3</v>
      </c>
      <c r="D5826" t="s">
        <v>60</v>
      </c>
      <c r="E5826" s="1">
        <v>45575</v>
      </c>
      <c r="F5826" s="1">
        <v>45586</v>
      </c>
      <c r="G5826" s="1">
        <v>45621</v>
      </c>
      <c r="H5826" s="1">
        <v>45656</v>
      </c>
      <c r="I5826" s="1">
        <v>45621</v>
      </c>
      <c r="J5826" t="s">
        <v>31</v>
      </c>
      <c r="K5826" t="s">
        <v>32</v>
      </c>
      <c r="L5826">
        <v>6000</v>
      </c>
      <c r="M5826">
        <v>0</v>
      </c>
      <c r="N5826">
        <v>35</v>
      </c>
      <c r="O5826" t="s">
        <v>3189</v>
      </c>
      <c r="P5826" t="s">
        <v>3190</v>
      </c>
      <c r="Q5826" t="s">
        <v>3191</v>
      </c>
      <c r="R5826" t="s">
        <v>2784</v>
      </c>
      <c r="S5826" t="s">
        <v>5236</v>
      </c>
      <c r="T5826">
        <v>26086</v>
      </c>
    </row>
    <row r="5827" spans="1:20" x14ac:dyDescent="0.3">
      <c r="A5827" t="s">
        <v>2781</v>
      </c>
      <c r="B5827" t="str">
        <f>_xlfn.CONCAT(쿼리1[[#This Row],[주문번호]], "-", 쿼리1[[#This Row],[공정명]])</f>
        <v>20241216-1000165181-합지</v>
      </c>
      <c r="C5827">
        <v>3</v>
      </c>
      <c r="D5827" t="s">
        <v>60</v>
      </c>
      <c r="E5827" s="1">
        <v>45642</v>
      </c>
      <c r="F5827" s="1">
        <v>45651</v>
      </c>
      <c r="G5827" s="1"/>
      <c r="H5827" s="1">
        <v>45656</v>
      </c>
      <c r="I5827" s="1">
        <v>45651</v>
      </c>
      <c r="J5827" t="s">
        <v>21</v>
      </c>
      <c r="K5827" t="s">
        <v>22</v>
      </c>
      <c r="L5827">
        <v>6000</v>
      </c>
      <c r="O5827" t="s">
        <v>1461</v>
      </c>
      <c r="P5827" t="s">
        <v>2782</v>
      </c>
      <c r="Q5827" t="s">
        <v>2783</v>
      </c>
      <c r="R5827" t="s">
        <v>2784</v>
      </c>
      <c r="S5827" t="s">
        <v>5236</v>
      </c>
      <c r="T5827">
        <v>24000</v>
      </c>
    </row>
    <row r="5828" spans="1:20" x14ac:dyDescent="0.3">
      <c r="A5828" t="s">
        <v>4986</v>
      </c>
      <c r="B5828" t="str">
        <f>_xlfn.CONCAT(쿼리1[[#This Row],[주문번호]], "-", 쿼리1[[#This Row],[공정명]])</f>
        <v>20240911-1000156554-합지</v>
      </c>
      <c r="C5828">
        <v>3</v>
      </c>
      <c r="D5828" t="s">
        <v>60</v>
      </c>
      <c r="E5828" s="1">
        <v>45546</v>
      </c>
      <c r="F5828" s="1">
        <v>45555</v>
      </c>
      <c r="G5828" s="1"/>
      <c r="H5828" s="1">
        <v>45656</v>
      </c>
      <c r="I5828" s="1">
        <v>45555</v>
      </c>
      <c r="J5828" t="s">
        <v>21</v>
      </c>
      <c r="K5828" t="s">
        <v>22</v>
      </c>
      <c r="L5828">
        <v>4000</v>
      </c>
      <c r="O5828" t="s">
        <v>3853</v>
      </c>
      <c r="P5828" t="s">
        <v>4214</v>
      </c>
      <c r="Q5828" t="s">
        <v>4312</v>
      </c>
      <c r="R5828" t="s">
        <v>26</v>
      </c>
      <c r="S5828" t="s">
        <v>5236</v>
      </c>
      <c r="T5828">
        <v>16</v>
      </c>
    </row>
    <row r="5829" spans="1:20" x14ac:dyDescent="0.3">
      <c r="A5829" t="s">
        <v>4978</v>
      </c>
      <c r="B5829" t="str">
        <f>_xlfn.CONCAT(쿼리1[[#This Row],[주문번호]], "-", 쿼리1[[#This Row],[공정명]])</f>
        <v>20240902-1000151236-합지</v>
      </c>
      <c r="C5829">
        <v>3</v>
      </c>
      <c r="D5829" t="s">
        <v>60</v>
      </c>
      <c r="E5829" s="1">
        <v>45537</v>
      </c>
      <c r="F5829" s="1">
        <v>45546</v>
      </c>
      <c r="G5829" s="1">
        <v>45544</v>
      </c>
      <c r="H5829" s="1">
        <v>45656</v>
      </c>
      <c r="I5829" s="1">
        <v>45544</v>
      </c>
      <c r="J5829" t="s">
        <v>31</v>
      </c>
      <c r="K5829" t="s">
        <v>39</v>
      </c>
      <c r="L5829">
        <v>8000</v>
      </c>
      <c r="M5829">
        <v>8000</v>
      </c>
      <c r="N5829">
        <v>-2</v>
      </c>
      <c r="O5829" t="s">
        <v>1533</v>
      </c>
      <c r="P5829" t="s">
        <v>3911</v>
      </c>
      <c r="Q5829" t="s">
        <v>4812</v>
      </c>
      <c r="R5829" t="s">
        <v>26</v>
      </c>
      <c r="S5829" t="s">
        <v>5236</v>
      </c>
      <c r="T5829">
        <v>32</v>
      </c>
    </row>
    <row r="5830" spans="1:20" x14ac:dyDescent="0.3">
      <c r="A5830" t="s">
        <v>5265</v>
      </c>
      <c r="B5830" t="str">
        <f>_xlfn.CONCAT(쿼리1[[#This Row],[주문번호]], "-", 쿼리1[[#This Row],[공정명]])</f>
        <v>20240902-1000156480-합지</v>
      </c>
      <c r="C5830">
        <v>3</v>
      </c>
      <c r="D5830" t="s">
        <v>60</v>
      </c>
      <c r="E5830" s="1">
        <v>45537</v>
      </c>
      <c r="F5830" s="1">
        <v>45546</v>
      </c>
      <c r="G5830" s="1">
        <v>45544</v>
      </c>
      <c r="H5830" s="1">
        <v>45656</v>
      </c>
      <c r="I5830" s="1">
        <v>45546</v>
      </c>
      <c r="J5830" t="s">
        <v>31</v>
      </c>
      <c r="K5830" t="s">
        <v>39</v>
      </c>
      <c r="L5830">
        <v>32000</v>
      </c>
      <c r="M5830">
        <v>32000</v>
      </c>
      <c r="N5830">
        <v>-2</v>
      </c>
      <c r="O5830" t="s">
        <v>1533</v>
      </c>
      <c r="P5830" t="s">
        <v>3842</v>
      </c>
      <c r="Q5830" t="s">
        <v>3843</v>
      </c>
      <c r="R5830" t="s">
        <v>26</v>
      </c>
      <c r="S5830" t="s">
        <v>5236</v>
      </c>
      <c r="T5830">
        <v>96</v>
      </c>
    </row>
    <row r="5831" spans="1:20" x14ac:dyDescent="0.3">
      <c r="A5831" t="s">
        <v>5265</v>
      </c>
      <c r="B5831" t="str">
        <f>_xlfn.CONCAT(쿼리1[[#This Row],[주문번호]], "-", 쿼리1[[#This Row],[공정명]])</f>
        <v>20240902-1000156480-분단</v>
      </c>
      <c r="C5831">
        <v>4</v>
      </c>
      <c r="D5831" t="s">
        <v>196</v>
      </c>
      <c r="E5831" s="1">
        <v>45537</v>
      </c>
      <c r="F5831" s="1">
        <v>45547</v>
      </c>
      <c r="G5831" s="1">
        <v>45546</v>
      </c>
      <c r="H5831" s="1">
        <v>45656</v>
      </c>
      <c r="I5831" s="1">
        <v>45546</v>
      </c>
      <c r="J5831" t="s">
        <v>31</v>
      </c>
      <c r="K5831" t="s">
        <v>39</v>
      </c>
      <c r="L5831">
        <v>32000</v>
      </c>
      <c r="M5831">
        <v>32000</v>
      </c>
      <c r="N5831">
        <v>-1</v>
      </c>
      <c r="O5831" t="s">
        <v>1533</v>
      </c>
      <c r="P5831" t="s">
        <v>3842</v>
      </c>
      <c r="Q5831" t="s">
        <v>3843</v>
      </c>
      <c r="R5831" t="s">
        <v>26</v>
      </c>
      <c r="S5831" t="s">
        <v>5236</v>
      </c>
      <c r="T5831">
        <v>96</v>
      </c>
    </row>
    <row r="5832" spans="1:20" x14ac:dyDescent="0.3">
      <c r="A5832" t="s">
        <v>5264</v>
      </c>
      <c r="B5832" t="str">
        <f>_xlfn.CONCAT(쿼리1[[#This Row],[주문번호]], "-", 쿼리1[[#This Row],[공정명]])</f>
        <v>20240904-1000156480-합지</v>
      </c>
      <c r="C5832">
        <v>3</v>
      </c>
      <c r="D5832" t="s">
        <v>60</v>
      </c>
      <c r="E5832" s="1">
        <v>45539</v>
      </c>
      <c r="F5832" s="1">
        <v>45548</v>
      </c>
      <c r="G5832" s="1">
        <v>45544</v>
      </c>
      <c r="H5832" s="1">
        <v>45656</v>
      </c>
      <c r="I5832" s="1">
        <v>45546</v>
      </c>
      <c r="J5832" t="s">
        <v>31</v>
      </c>
      <c r="K5832" t="s">
        <v>39</v>
      </c>
      <c r="L5832">
        <v>24000</v>
      </c>
      <c r="M5832">
        <v>24000</v>
      </c>
      <c r="N5832">
        <v>-4</v>
      </c>
      <c r="O5832" t="s">
        <v>1533</v>
      </c>
      <c r="P5832" t="s">
        <v>3842</v>
      </c>
      <c r="Q5832" t="s">
        <v>3843</v>
      </c>
      <c r="R5832" t="s">
        <v>26</v>
      </c>
      <c r="S5832" t="s">
        <v>5236</v>
      </c>
      <c r="T5832">
        <v>72</v>
      </c>
    </row>
    <row r="5833" spans="1:20" x14ac:dyDescent="0.3">
      <c r="A5833" t="s">
        <v>5264</v>
      </c>
      <c r="B5833" t="str">
        <f>_xlfn.CONCAT(쿼리1[[#This Row],[주문번호]], "-", 쿼리1[[#This Row],[공정명]])</f>
        <v>20240904-1000156480-분단</v>
      </c>
      <c r="C5833">
        <v>4</v>
      </c>
      <c r="D5833" t="s">
        <v>196</v>
      </c>
      <c r="E5833" s="1">
        <v>45539</v>
      </c>
      <c r="F5833" s="1">
        <v>45551</v>
      </c>
      <c r="G5833" s="1">
        <v>45544</v>
      </c>
      <c r="H5833" s="1">
        <v>45656</v>
      </c>
      <c r="I5833" s="1">
        <v>45546</v>
      </c>
      <c r="J5833" t="s">
        <v>31</v>
      </c>
      <c r="K5833" t="s">
        <v>39</v>
      </c>
      <c r="L5833">
        <v>24000</v>
      </c>
      <c r="M5833">
        <v>24000</v>
      </c>
      <c r="N5833">
        <v>-7</v>
      </c>
      <c r="O5833" t="s">
        <v>1533</v>
      </c>
      <c r="P5833" t="s">
        <v>3842</v>
      </c>
      <c r="Q5833" t="s">
        <v>3843</v>
      </c>
      <c r="R5833" t="s">
        <v>26</v>
      </c>
      <c r="S5833" t="s">
        <v>5236</v>
      </c>
      <c r="T5833">
        <v>72</v>
      </c>
    </row>
    <row r="5834" spans="1:20" x14ac:dyDescent="0.3">
      <c r="A5834" t="s">
        <v>2739</v>
      </c>
      <c r="B5834" t="str">
        <f>_xlfn.CONCAT(쿼리1[[#This Row],[주문번호]], "-", 쿼리1[[#This Row],[공정명]])</f>
        <v>20240919-1218P0339-합지</v>
      </c>
      <c r="C5834">
        <v>3</v>
      </c>
      <c r="D5834" t="s">
        <v>60</v>
      </c>
      <c r="E5834" s="1">
        <v>45554</v>
      </c>
      <c r="F5834" s="1">
        <v>45565</v>
      </c>
      <c r="G5834" s="1"/>
      <c r="H5834" s="1">
        <v>45656</v>
      </c>
      <c r="I5834" s="1">
        <v>45575</v>
      </c>
      <c r="J5834" t="s">
        <v>31</v>
      </c>
      <c r="K5834" t="s">
        <v>22</v>
      </c>
      <c r="L5834">
        <v>6000</v>
      </c>
      <c r="O5834" t="s">
        <v>252</v>
      </c>
      <c r="P5834" t="s">
        <v>666</v>
      </c>
      <c r="Q5834" t="s">
        <v>2740</v>
      </c>
      <c r="R5834" t="s">
        <v>1562</v>
      </c>
      <c r="S5834" t="s">
        <v>5236</v>
      </c>
      <c r="T5834">
        <v>33333</v>
      </c>
    </row>
    <row r="5835" spans="1:20" x14ac:dyDescent="0.3">
      <c r="A5835" t="s">
        <v>3440</v>
      </c>
      <c r="B5835" t="str">
        <f>_xlfn.CONCAT(쿼리1[[#This Row],[주문번호]], "-", 쿼리1[[#This Row],[공정명]])</f>
        <v>20240924-11150360-합지</v>
      </c>
      <c r="C5835">
        <v>3</v>
      </c>
      <c r="D5835" t="s">
        <v>60</v>
      </c>
      <c r="E5835" s="1">
        <v>45559</v>
      </c>
      <c r="F5835" s="1">
        <v>45568</v>
      </c>
      <c r="G5835" s="1">
        <v>45569</v>
      </c>
      <c r="H5835" s="1">
        <v>45656</v>
      </c>
      <c r="I5835" s="1">
        <v>45569</v>
      </c>
      <c r="J5835" t="s">
        <v>31</v>
      </c>
      <c r="K5835" t="s">
        <v>32</v>
      </c>
      <c r="L5835">
        <v>6000</v>
      </c>
      <c r="M5835">
        <v>6000</v>
      </c>
      <c r="N5835">
        <v>1</v>
      </c>
      <c r="O5835" t="s">
        <v>3438</v>
      </c>
      <c r="P5835" t="s">
        <v>3441</v>
      </c>
      <c r="Q5835" t="s">
        <v>3442</v>
      </c>
      <c r="R5835" t="s">
        <v>278</v>
      </c>
      <c r="S5835" t="s">
        <v>5236</v>
      </c>
      <c r="T5835">
        <v>13333</v>
      </c>
    </row>
    <row r="5836" spans="1:20" x14ac:dyDescent="0.3">
      <c r="A5836" t="s">
        <v>1622</v>
      </c>
      <c r="B5836" t="str">
        <f>_xlfn.CONCAT(쿼리1[[#This Row],[주문번호]], "-", 쿼리1[[#This Row],[공정명]])</f>
        <v>20241022-1000169421-합지</v>
      </c>
      <c r="C5836">
        <v>1</v>
      </c>
      <c r="D5836" t="s">
        <v>60</v>
      </c>
      <c r="E5836" s="1">
        <v>45587</v>
      </c>
      <c r="F5836" s="1">
        <v>45596</v>
      </c>
      <c r="G5836" s="1">
        <v>45590</v>
      </c>
      <c r="H5836" s="1">
        <v>45656</v>
      </c>
      <c r="I5836" s="1">
        <v>45601</v>
      </c>
      <c r="J5836" t="s">
        <v>31</v>
      </c>
      <c r="K5836" t="s">
        <v>39</v>
      </c>
      <c r="L5836">
        <v>3000</v>
      </c>
      <c r="M5836">
        <v>3000</v>
      </c>
      <c r="N5836">
        <v>-6</v>
      </c>
      <c r="O5836" t="s">
        <v>559</v>
      </c>
      <c r="P5836" t="s">
        <v>1623</v>
      </c>
      <c r="Q5836" t="s">
        <v>42</v>
      </c>
      <c r="R5836" t="s">
        <v>1562</v>
      </c>
      <c r="S5836" t="s">
        <v>5236</v>
      </c>
      <c r="T5836">
        <v>92307</v>
      </c>
    </row>
    <row r="5837" spans="1:20" x14ac:dyDescent="0.3">
      <c r="A5837" t="s">
        <v>4997</v>
      </c>
      <c r="B5837" t="str">
        <f>_xlfn.CONCAT(쿼리1[[#This Row],[주문번호]], "-", 쿼리1[[#This Row],[공정명]])</f>
        <v>20240909-1000154681-합지</v>
      </c>
      <c r="C5837">
        <v>3</v>
      </c>
      <c r="D5837" t="s">
        <v>60</v>
      </c>
      <c r="E5837" s="1">
        <v>45544</v>
      </c>
      <c r="F5837" s="1">
        <v>45553</v>
      </c>
      <c r="G5837" s="1">
        <v>45547</v>
      </c>
      <c r="H5837" s="1">
        <v>45656</v>
      </c>
      <c r="I5837" s="1">
        <v>45650</v>
      </c>
      <c r="J5837" t="s">
        <v>31</v>
      </c>
      <c r="K5837" t="s">
        <v>39</v>
      </c>
      <c r="L5837">
        <v>8000</v>
      </c>
      <c r="M5837">
        <v>8000</v>
      </c>
      <c r="N5837">
        <v>-6</v>
      </c>
      <c r="O5837" t="s">
        <v>1533</v>
      </c>
      <c r="P5837" t="s">
        <v>4998</v>
      </c>
      <c r="Q5837" t="s">
        <v>3918</v>
      </c>
      <c r="R5837" t="s">
        <v>26</v>
      </c>
      <c r="S5837" t="s">
        <v>5236</v>
      </c>
      <c r="T5837">
        <v>32</v>
      </c>
    </row>
    <row r="5838" spans="1:20" x14ac:dyDescent="0.3">
      <c r="A5838" t="s">
        <v>4999</v>
      </c>
      <c r="B5838" t="str">
        <f>_xlfn.CONCAT(쿼리1[[#This Row],[주문번호]], "-", 쿼리1[[#This Row],[공정명]])</f>
        <v>20240911-1118P0274-합지</v>
      </c>
      <c r="C5838">
        <v>2</v>
      </c>
      <c r="D5838" t="s">
        <v>60</v>
      </c>
      <c r="E5838" s="1">
        <v>45546</v>
      </c>
      <c r="F5838" s="1">
        <v>45555</v>
      </c>
      <c r="G5838" s="1"/>
      <c r="H5838" s="1">
        <v>45656</v>
      </c>
      <c r="I5838" s="1">
        <v>45554</v>
      </c>
      <c r="J5838" t="s">
        <v>21</v>
      </c>
      <c r="K5838" t="s">
        <v>22</v>
      </c>
      <c r="L5838">
        <v>4000</v>
      </c>
      <c r="O5838" t="s">
        <v>4210</v>
      </c>
      <c r="P5838" t="s">
        <v>4211</v>
      </c>
      <c r="Q5838" t="s">
        <v>4212</v>
      </c>
      <c r="R5838" t="s">
        <v>26</v>
      </c>
      <c r="S5838" t="s">
        <v>5236</v>
      </c>
      <c r="T5838">
        <v>16</v>
      </c>
    </row>
    <row r="5839" spans="1:20" x14ac:dyDescent="0.3">
      <c r="A5839" t="s">
        <v>5000</v>
      </c>
      <c r="B5839" t="str">
        <f>_xlfn.CONCAT(쿼리1[[#This Row],[주문번호]], "-", 쿼리1[[#This Row],[공정명]])</f>
        <v>20240912-1000144500-합지</v>
      </c>
      <c r="C5839">
        <v>3</v>
      </c>
      <c r="D5839" t="s">
        <v>60</v>
      </c>
      <c r="E5839" s="1">
        <v>45547</v>
      </c>
      <c r="F5839" s="1">
        <v>45558</v>
      </c>
      <c r="G5839" s="1">
        <v>45558</v>
      </c>
      <c r="H5839" s="1">
        <v>45656</v>
      </c>
      <c r="I5839" s="1">
        <v>45621</v>
      </c>
      <c r="J5839" t="s">
        <v>31</v>
      </c>
      <c r="K5839" t="s">
        <v>39</v>
      </c>
      <c r="L5839">
        <v>8000</v>
      </c>
      <c r="M5839">
        <v>8000</v>
      </c>
      <c r="N5839">
        <v>0</v>
      </c>
      <c r="O5839" t="s">
        <v>3853</v>
      </c>
      <c r="P5839" t="s">
        <v>4260</v>
      </c>
      <c r="Q5839" t="s">
        <v>4770</v>
      </c>
      <c r="R5839" t="s">
        <v>26</v>
      </c>
      <c r="S5839" t="s">
        <v>5236</v>
      </c>
      <c r="T5839">
        <v>32</v>
      </c>
    </row>
    <row r="5840" spans="1:20" x14ac:dyDescent="0.3">
      <c r="A5840" t="s">
        <v>4104</v>
      </c>
      <c r="B5840" t="str">
        <f>_xlfn.CONCAT(쿼리1[[#This Row],[주문번호]], "-", 쿼리1[[#This Row],[공정명]])</f>
        <v>20240912-1000168934-합지</v>
      </c>
      <c r="C5840">
        <v>3</v>
      </c>
      <c r="D5840" t="s">
        <v>60</v>
      </c>
      <c r="E5840" s="1">
        <v>45547</v>
      </c>
      <c r="F5840" s="1">
        <v>45558</v>
      </c>
      <c r="G5840" s="1"/>
      <c r="H5840" s="1">
        <v>45656</v>
      </c>
      <c r="I5840" s="1">
        <v>45575</v>
      </c>
      <c r="J5840" t="s">
        <v>31</v>
      </c>
      <c r="K5840" t="s">
        <v>22</v>
      </c>
      <c r="L5840">
        <v>6000</v>
      </c>
      <c r="O5840" t="s">
        <v>4067</v>
      </c>
      <c r="P5840" t="s">
        <v>4068</v>
      </c>
      <c r="Q5840" t="s">
        <v>4069</v>
      </c>
      <c r="R5840" t="s">
        <v>26</v>
      </c>
      <c r="S5840" t="s">
        <v>5236</v>
      </c>
      <c r="T5840">
        <v>14285</v>
      </c>
    </row>
    <row r="5841" spans="1:20" x14ac:dyDescent="0.3">
      <c r="A5841" t="s">
        <v>4538</v>
      </c>
      <c r="B5841" t="str">
        <f>_xlfn.CONCAT(쿼리1[[#This Row],[주문번호]], "-", 쿼리1[[#This Row],[공정명]])</f>
        <v>20241118-911003-합지</v>
      </c>
      <c r="C5841">
        <v>1</v>
      </c>
      <c r="D5841" t="s">
        <v>60</v>
      </c>
      <c r="E5841" s="1">
        <v>45614</v>
      </c>
      <c r="F5841" s="1">
        <v>45624</v>
      </c>
      <c r="G5841" s="1">
        <v>45628</v>
      </c>
      <c r="H5841" s="1">
        <v>45656</v>
      </c>
      <c r="I5841" s="1">
        <v>45645</v>
      </c>
      <c r="J5841" t="s">
        <v>31</v>
      </c>
      <c r="K5841" t="s">
        <v>32</v>
      </c>
      <c r="L5841">
        <v>24000</v>
      </c>
      <c r="M5841">
        <v>24000</v>
      </c>
      <c r="N5841">
        <v>4</v>
      </c>
      <c r="O5841" t="s">
        <v>3239</v>
      </c>
      <c r="P5841" t="s">
        <v>1150</v>
      </c>
      <c r="Q5841" t="s">
        <v>42</v>
      </c>
      <c r="R5841" t="s">
        <v>199</v>
      </c>
      <c r="S5841" t="s">
        <v>1967</v>
      </c>
      <c r="T5841">
        <v>133333</v>
      </c>
    </row>
    <row r="5842" spans="1:20" x14ac:dyDescent="0.3">
      <c r="A5842" t="s">
        <v>4538</v>
      </c>
      <c r="B5842" t="str">
        <f>_xlfn.CONCAT(쿼리1[[#This Row],[주문번호]], "-", 쿼리1[[#This Row],[공정명]])</f>
        <v>20241118-911003-분단</v>
      </c>
      <c r="C5842">
        <v>2</v>
      </c>
      <c r="D5842" t="s">
        <v>196</v>
      </c>
      <c r="E5842" s="1">
        <v>45614</v>
      </c>
      <c r="F5842" s="1">
        <v>45625</v>
      </c>
      <c r="G5842" s="1">
        <v>45628</v>
      </c>
      <c r="H5842" s="1">
        <v>45656</v>
      </c>
      <c r="I5842" s="1">
        <v>45645</v>
      </c>
      <c r="J5842" t="s">
        <v>31</v>
      </c>
      <c r="K5842" t="s">
        <v>32</v>
      </c>
      <c r="L5842">
        <v>24000</v>
      </c>
      <c r="M5842">
        <v>24000</v>
      </c>
      <c r="N5842">
        <v>3</v>
      </c>
      <c r="O5842" t="s">
        <v>3239</v>
      </c>
      <c r="P5842" t="s">
        <v>1150</v>
      </c>
      <c r="Q5842" t="s">
        <v>42</v>
      </c>
      <c r="R5842" t="s">
        <v>199</v>
      </c>
      <c r="S5842" t="s">
        <v>1967</v>
      </c>
      <c r="T5842">
        <v>133333</v>
      </c>
    </row>
    <row r="5843" spans="1:20" x14ac:dyDescent="0.3">
      <c r="A5843" t="s">
        <v>4539</v>
      </c>
      <c r="B5843" t="str">
        <f>_xlfn.CONCAT(쿼리1[[#This Row],[주문번호]], "-", 쿼리1[[#This Row],[공정명]])</f>
        <v>20241121-914003-합지</v>
      </c>
      <c r="C5843">
        <v>1</v>
      </c>
      <c r="D5843" t="s">
        <v>60</v>
      </c>
      <c r="E5843" s="1">
        <v>45617</v>
      </c>
      <c r="F5843" s="1">
        <v>45625</v>
      </c>
      <c r="G5843" s="1">
        <v>45635</v>
      </c>
      <c r="H5843" s="1">
        <v>45656</v>
      </c>
      <c r="I5843" s="1">
        <v>45650</v>
      </c>
      <c r="J5843" t="s">
        <v>31</v>
      </c>
      <c r="K5843" t="s">
        <v>32</v>
      </c>
      <c r="L5843">
        <v>6000</v>
      </c>
      <c r="M5843">
        <v>6000</v>
      </c>
      <c r="N5843">
        <v>10</v>
      </c>
      <c r="O5843" t="s">
        <v>4540</v>
      </c>
      <c r="P5843" t="s">
        <v>4541</v>
      </c>
      <c r="Q5843" t="s">
        <v>42</v>
      </c>
      <c r="R5843" t="s">
        <v>199</v>
      </c>
      <c r="S5843" t="s">
        <v>1967</v>
      </c>
      <c r="T5843">
        <v>4800</v>
      </c>
    </row>
    <row r="5844" spans="1:20" x14ac:dyDescent="0.3">
      <c r="A5844" t="s">
        <v>4539</v>
      </c>
      <c r="B5844" t="str">
        <f>_xlfn.CONCAT(쿼리1[[#This Row],[주문번호]], "-", 쿼리1[[#This Row],[공정명]])</f>
        <v>20241121-914003-합지</v>
      </c>
      <c r="C5844">
        <v>1</v>
      </c>
      <c r="D5844" t="s">
        <v>60</v>
      </c>
      <c r="E5844" s="1">
        <v>45617</v>
      </c>
      <c r="F5844" s="1">
        <v>45625</v>
      </c>
      <c r="G5844" s="1">
        <v>45635</v>
      </c>
      <c r="H5844" s="1">
        <v>45656</v>
      </c>
      <c r="I5844" s="1">
        <v>45650</v>
      </c>
      <c r="J5844" t="s">
        <v>31</v>
      </c>
      <c r="K5844" t="s">
        <v>32</v>
      </c>
      <c r="L5844">
        <v>6000</v>
      </c>
      <c r="M5844">
        <v>6000</v>
      </c>
      <c r="N5844">
        <v>10</v>
      </c>
      <c r="O5844" t="s">
        <v>4540</v>
      </c>
      <c r="P5844" t="s">
        <v>4541</v>
      </c>
      <c r="Q5844" t="s">
        <v>42</v>
      </c>
      <c r="R5844" t="s">
        <v>199</v>
      </c>
      <c r="S5844" t="s">
        <v>1967</v>
      </c>
      <c r="T5844">
        <v>4800</v>
      </c>
    </row>
    <row r="5845" spans="1:20" x14ac:dyDescent="0.3">
      <c r="A5845" t="s">
        <v>4539</v>
      </c>
      <c r="B5845" t="str">
        <f>_xlfn.CONCAT(쿼리1[[#This Row],[주문번호]], "-", 쿼리1[[#This Row],[공정명]])</f>
        <v>20241121-914003-합지</v>
      </c>
      <c r="C5845">
        <v>1</v>
      </c>
      <c r="D5845" t="s">
        <v>60</v>
      </c>
      <c r="E5845" s="1">
        <v>45617</v>
      </c>
      <c r="F5845" s="1">
        <v>45625</v>
      </c>
      <c r="G5845" s="1">
        <v>45635</v>
      </c>
      <c r="H5845" s="1">
        <v>45656</v>
      </c>
      <c r="I5845" s="1">
        <v>45650</v>
      </c>
      <c r="J5845" t="s">
        <v>31</v>
      </c>
      <c r="K5845" t="s">
        <v>32</v>
      </c>
      <c r="L5845">
        <v>6000</v>
      </c>
      <c r="M5845">
        <v>6000</v>
      </c>
      <c r="N5845">
        <v>10</v>
      </c>
      <c r="O5845" t="s">
        <v>4540</v>
      </c>
      <c r="P5845" t="s">
        <v>4541</v>
      </c>
      <c r="Q5845" t="s">
        <v>42</v>
      </c>
      <c r="R5845" t="s">
        <v>199</v>
      </c>
      <c r="S5845" t="s">
        <v>1967</v>
      </c>
      <c r="T5845">
        <v>4800</v>
      </c>
    </row>
    <row r="5846" spans="1:20" x14ac:dyDescent="0.3">
      <c r="A5846" t="s">
        <v>4539</v>
      </c>
      <c r="B5846" t="str">
        <f>_xlfn.CONCAT(쿼리1[[#This Row],[주문번호]], "-", 쿼리1[[#This Row],[공정명]])</f>
        <v>20241121-914003-합지</v>
      </c>
      <c r="C5846">
        <v>1</v>
      </c>
      <c r="D5846" t="s">
        <v>60</v>
      </c>
      <c r="E5846" s="1">
        <v>45617</v>
      </c>
      <c r="F5846" s="1">
        <v>45625</v>
      </c>
      <c r="G5846" s="1">
        <v>45635</v>
      </c>
      <c r="H5846" s="1">
        <v>45656</v>
      </c>
      <c r="I5846" s="1">
        <v>45650</v>
      </c>
      <c r="J5846" t="s">
        <v>31</v>
      </c>
      <c r="K5846" t="s">
        <v>32</v>
      </c>
      <c r="L5846">
        <v>6000</v>
      </c>
      <c r="M5846">
        <v>6000</v>
      </c>
      <c r="N5846">
        <v>10</v>
      </c>
      <c r="O5846" t="s">
        <v>4540</v>
      </c>
      <c r="P5846" t="s">
        <v>4541</v>
      </c>
      <c r="Q5846" t="s">
        <v>42</v>
      </c>
      <c r="R5846" t="s">
        <v>199</v>
      </c>
      <c r="S5846" t="s">
        <v>1967</v>
      </c>
      <c r="T5846">
        <v>4800</v>
      </c>
    </row>
    <row r="5847" spans="1:20" x14ac:dyDescent="0.3">
      <c r="A5847" t="s">
        <v>4539</v>
      </c>
      <c r="B5847" t="str">
        <f>_xlfn.CONCAT(쿼리1[[#This Row],[주문번호]], "-", 쿼리1[[#This Row],[공정명]])</f>
        <v>20241121-914003-합지</v>
      </c>
      <c r="C5847">
        <v>1</v>
      </c>
      <c r="D5847" t="s">
        <v>60</v>
      </c>
      <c r="E5847" s="1">
        <v>45617</v>
      </c>
      <c r="F5847" s="1">
        <v>45625</v>
      </c>
      <c r="G5847" s="1">
        <v>45635</v>
      </c>
      <c r="H5847" s="1">
        <v>45656</v>
      </c>
      <c r="I5847" s="1">
        <v>45650</v>
      </c>
      <c r="J5847" t="s">
        <v>31</v>
      </c>
      <c r="K5847" t="s">
        <v>32</v>
      </c>
      <c r="L5847">
        <v>6000</v>
      </c>
      <c r="M5847">
        <v>6000</v>
      </c>
      <c r="N5847">
        <v>10</v>
      </c>
      <c r="O5847" t="s">
        <v>4540</v>
      </c>
      <c r="P5847" t="s">
        <v>4541</v>
      </c>
      <c r="Q5847" t="s">
        <v>42</v>
      </c>
      <c r="R5847" t="s">
        <v>199</v>
      </c>
      <c r="S5847" t="s">
        <v>1967</v>
      </c>
      <c r="T5847">
        <v>4800</v>
      </c>
    </row>
    <row r="5848" spans="1:20" x14ac:dyDescent="0.3">
      <c r="A5848" t="s">
        <v>4539</v>
      </c>
      <c r="B5848" t="str">
        <f>_xlfn.CONCAT(쿼리1[[#This Row],[주문번호]], "-", 쿼리1[[#This Row],[공정명]])</f>
        <v>20241121-914003-합지</v>
      </c>
      <c r="C5848">
        <v>1</v>
      </c>
      <c r="D5848" t="s">
        <v>60</v>
      </c>
      <c r="E5848" s="1">
        <v>45617</v>
      </c>
      <c r="F5848" s="1">
        <v>45625</v>
      </c>
      <c r="G5848" s="1">
        <v>45635</v>
      </c>
      <c r="H5848" s="1">
        <v>45656</v>
      </c>
      <c r="I5848" s="1">
        <v>45650</v>
      </c>
      <c r="J5848" t="s">
        <v>31</v>
      </c>
      <c r="K5848" t="s">
        <v>32</v>
      </c>
      <c r="L5848">
        <v>6000</v>
      </c>
      <c r="M5848">
        <v>6000</v>
      </c>
      <c r="N5848">
        <v>10</v>
      </c>
      <c r="O5848" t="s">
        <v>4540</v>
      </c>
      <c r="P5848" t="s">
        <v>4541</v>
      </c>
      <c r="Q5848" t="s">
        <v>42</v>
      </c>
      <c r="R5848" t="s">
        <v>199</v>
      </c>
      <c r="S5848" t="s">
        <v>1967</v>
      </c>
      <c r="T5848">
        <v>4800</v>
      </c>
    </row>
    <row r="5849" spans="1:20" x14ac:dyDescent="0.3">
      <c r="A5849" t="s">
        <v>4539</v>
      </c>
      <c r="B5849" t="str">
        <f>_xlfn.CONCAT(쿼리1[[#This Row],[주문번호]], "-", 쿼리1[[#This Row],[공정명]])</f>
        <v>20241121-914003-합지</v>
      </c>
      <c r="C5849">
        <v>1</v>
      </c>
      <c r="D5849" t="s">
        <v>60</v>
      </c>
      <c r="E5849" s="1">
        <v>45617</v>
      </c>
      <c r="F5849" s="1">
        <v>45625</v>
      </c>
      <c r="G5849" s="1">
        <v>45635</v>
      </c>
      <c r="H5849" s="1">
        <v>45656</v>
      </c>
      <c r="I5849" s="1">
        <v>45650</v>
      </c>
      <c r="J5849" t="s">
        <v>31</v>
      </c>
      <c r="K5849" t="s">
        <v>32</v>
      </c>
      <c r="L5849">
        <v>6000</v>
      </c>
      <c r="M5849">
        <v>6000</v>
      </c>
      <c r="N5849">
        <v>10</v>
      </c>
      <c r="O5849" t="s">
        <v>4540</v>
      </c>
      <c r="P5849" t="s">
        <v>4541</v>
      </c>
      <c r="Q5849" t="s">
        <v>42</v>
      </c>
      <c r="R5849" t="s">
        <v>199</v>
      </c>
      <c r="S5849" t="s">
        <v>1967</v>
      </c>
      <c r="T5849">
        <v>4800</v>
      </c>
    </row>
    <row r="5850" spans="1:20" x14ac:dyDescent="0.3">
      <c r="A5850" t="s">
        <v>4539</v>
      </c>
      <c r="B5850" t="str">
        <f>_xlfn.CONCAT(쿼리1[[#This Row],[주문번호]], "-", 쿼리1[[#This Row],[공정명]])</f>
        <v>20241121-914003-합지</v>
      </c>
      <c r="C5850">
        <v>1</v>
      </c>
      <c r="D5850" t="s">
        <v>60</v>
      </c>
      <c r="E5850" s="1">
        <v>45617</v>
      </c>
      <c r="F5850" s="1">
        <v>45625</v>
      </c>
      <c r="G5850" s="1">
        <v>45635</v>
      </c>
      <c r="H5850" s="1">
        <v>45656</v>
      </c>
      <c r="I5850" s="1">
        <v>45650</v>
      </c>
      <c r="J5850" t="s">
        <v>31</v>
      </c>
      <c r="K5850" t="s">
        <v>32</v>
      </c>
      <c r="L5850">
        <v>6000</v>
      </c>
      <c r="M5850">
        <v>6000</v>
      </c>
      <c r="N5850">
        <v>10</v>
      </c>
      <c r="O5850" t="s">
        <v>4540</v>
      </c>
      <c r="P5850" t="s">
        <v>4541</v>
      </c>
      <c r="Q5850" t="s">
        <v>42</v>
      </c>
      <c r="R5850" t="s">
        <v>199</v>
      </c>
      <c r="S5850" t="s">
        <v>1967</v>
      </c>
      <c r="T5850">
        <v>4800</v>
      </c>
    </row>
    <row r="5851" spans="1:20" x14ac:dyDescent="0.3">
      <c r="A5851" t="s">
        <v>4539</v>
      </c>
      <c r="B5851" t="str">
        <f>_xlfn.CONCAT(쿼리1[[#This Row],[주문번호]], "-", 쿼리1[[#This Row],[공정명]])</f>
        <v>20241121-914003-합지</v>
      </c>
      <c r="C5851">
        <v>1</v>
      </c>
      <c r="D5851" t="s">
        <v>60</v>
      </c>
      <c r="E5851" s="1">
        <v>45617</v>
      </c>
      <c r="F5851" s="1">
        <v>45625</v>
      </c>
      <c r="G5851" s="1">
        <v>45635</v>
      </c>
      <c r="H5851" s="1">
        <v>45656</v>
      </c>
      <c r="I5851" s="1">
        <v>45650</v>
      </c>
      <c r="J5851" t="s">
        <v>31</v>
      </c>
      <c r="K5851" t="s">
        <v>32</v>
      </c>
      <c r="L5851">
        <v>6000</v>
      </c>
      <c r="M5851">
        <v>6000</v>
      </c>
      <c r="N5851">
        <v>10</v>
      </c>
      <c r="O5851" t="s">
        <v>4540</v>
      </c>
      <c r="P5851" t="s">
        <v>4541</v>
      </c>
      <c r="Q5851" t="s">
        <v>42</v>
      </c>
      <c r="R5851" t="s">
        <v>199</v>
      </c>
      <c r="S5851" t="s">
        <v>1967</v>
      </c>
      <c r="T5851">
        <v>4800</v>
      </c>
    </row>
    <row r="5852" spans="1:20" x14ac:dyDescent="0.3">
      <c r="A5852" t="s">
        <v>4539</v>
      </c>
      <c r="B5852" t="str">
        <f>_xlfn.CONCAT(쿼리1[[#This Row],[주문번호]], "-", 쿼리1[[#This Row],[공정명]])</f>
        <v>20241121-914003-분단</v>
      </c>
      <c r="C5852">
        <v>2</v>
      </c>
      <c r="D5852" t="s">
        <v>196</v>
      </c>
      <c r="E5852" s="1">
        <v>45617</v>
      </c>
      <c r="F5852" s="1">
        <v>45628</v>
      </c>
      <c r="G5852" s="1">
        <v>45635</v>
      </c>
      <c r="H5852" s="1">
        <v>45656</v>
      </c>
      <c r="I5852" s="1">
        <v>45650</v>
      </c>
      <c r="J5852" t="s">
        <v>31</v>
      </c>
      <c r="K5852" t="s">
        <v>32</v>
      </c>
      <c r="L5852">
        <v>6000</v>
      </c>
      <c r="M5852">
        <v>6000</v>
      </c>
      <c r="N5852">
        <v>7</v>
      </c>
      <c r="O5852" t="s">
        <v>4540</v>
      </c>
      <c r="P5852" t="s">
        <v>4541</v>
      </c>
      <c r="Q5852" t="s">
        <v>42</v>
      </c>
      <c r="R5852" t="s">
        <v>199</v>
      </c>
      <c r="S5852" t="s">
        <v>1967</v>
      </c>
      <c r="T5852">
        <v>4800</v>
      </c>
    </row>
    <row r="5853" spans="1:20" x14ac:dyDescent="0.3">
      <c r="A5853" t="s">
        <v>4542</v>
      </c>
      <c r="B5853" t="str">
        <f>_xlfn.CONCAT(쿼리1[[#This Row],[주문번호]], "-", 쿼리1[[#This Row],[공정명]])</f>
        <v>20241205-903002-합지</v>
      </c>
      <c r="C5853">
        <v>1</v>
      </c>
      <c r="D5853" t="s">
        <v>60</v>
      </c>
      <c r="E5853" s="1">
        <v>45631</v>
      </c>
      <c r="F5853" s="1">
        <v>45639</v>
      </c>
      <c r="G5853" s="1">
        <v>45643</v>
      </c>
      <c r="H5853" s="1">
        <v>45656</v>
      </c>
      <c r="I5853" s="1">
        <v>45649</v>
      </c>
      <c r="J5853" t="s">
        <v>31</v>
      </c>
      <c r="K5853" t="s">
        <v>32</v>
      </c>
      <c r="L5853">
        <v>60000</v>
      </c>
      <c r="M5853">
        <v>60000</v>
      </c>
      <c r="N5853">
        <v>4</v>
      </c>
      <c r="O5853" t="s">
        <v>1159</v>
      </c>
      <c r="P5853" t="s">
        <v>306</v>
      </c>
      <c r="Q5853" t="s">
        <v>42</v>
      </c>
      <c r="R5853" t="s">
        <v>199</v>
      </c>
      <c r="S5853" t="s">
        <v>1967</v>
      </c>
      <c r="T5853">
        <v>400000</v>
      </c>
    </row>
    <row r="5854" spans="1:20" x14ac:dyDescent="0.3">
      <c r="A5854" t="s">
        <v>4542</v>
      </c>
      <c r="B5854" t="str">
        <f>_xlfn.CONCAT(쿼리1[[#This Row],[주문번호]], "-", 쿼리1[[#This Row],[공정명]])</f>
        <v>20241205-903002-분단</v>
      </c>
      <c r="C5854">
        <v>2</v>
      </c>
      <c r="D5854" t="s">
        <v>196</v>
      </c>
      <c r="E5854" s="1">
        <v>45631</v>
      </c>
      <c r="F5854" s="1">
        <v>45642</v>
      </c>
      <c r="G5854" s="1">
        <v>45649</v>
      </c>
      <c r="H5854" s="1">
        <v>45656</v>
      </c>
      <c r="I5854" s="1">
        <v>45649</v>
      </c>
      <c r="J5854" t="s">
        <v>31</v>
      </c>
      <c r="K5854" t="s">
        <v>32</v>
      </c>
      <c r="L5854">
        <v>60000</v>
      </c>
      <c r="M5854">
        <v>60000</v>
      </c>
      <c r="N5854">
        <v>7</v>
      </c>
      <c r="O5854" t="s">
        <v>1159</v>
      </c>
      <c r="P5854" t="s">
        <v>306</v>
      </c>
      <c r="Q5854" t="s">
        <v>42</v>
      </c>
      <c r="R5854" t="s">
        <v>199</v>
      </c>
      <c r="S5854" t="s">
        <v>1967</v>
      </c>
      <c r="T5854">
        <v>400000</v>
      </c>
    </row>
    <row r="5855" spans="1:20" x14ac:dyDescent="0.3">
      <c r="A5855" t="s">
        <v>1872</v>
      </c>
      <c r="B5855" t="str">
        <f>_xlfn.CONCAT(쿼리1[[#This Row],[주문번호]], "-", 쿼리1[[#This Row],[공정명]])</f>
        <v>20240927-900023-합지</v>
      </c>
      <c r="C5855">
        <v>1</v>
      </c>
      <c r="D5855" t="s">
        <v>60</v>
      </c>
      <c r="E5855" s="1">
        <v>45562</v>
      </c>
      <c r="F5855" s="1">
        <v>45572</v>
      </c>
      <c r="G5855" s="1">
        <v>45562</v>
      </c>
      <c r="H5855" s="1">
        <v>45656</v>
      </c>
      <c r="I5855" s="1">
        <v>45575</v>
      </c>
      <c r="J5855" t="s">
        <v>31</v>
      </c>
      <c r="K5855" t="s">
        <v>39</v>
      </c>
      <c r="L5855">
        <v>6000</v>
      </c>
      <c r="M5855">
        <v>1</v>
      </c>
      <c r="N5855">
        <v>-10</v>
      </c>
      <c r="O5855" t="s">
        <v>91</v>
      </c>
      <c r="P5855" t="s">
        <v>1873</v>
      </c>
      <c r="Q5855" t="s">
        <v>42</v>
      </c>
      <c r="R5855" t="s">
        <v>199</v>
      </c>
      <c r="S5855" t="s">
        <v>1967</v>
      </c>
      <c r="T5855">
        <v>9230</v>
      </c>
    </row>
    <row r="5856" spans="1:20" x14ac:dyDescent="0.3">
      <c r="A5856" t="s">
        <v>1872</v>
      </c>
      <c r="B5856" t="str">
        <f>_xlfn.CONCAT(쿼리1[[#This Row],[주문번호]], "-", 쿼리1[[#This Row],[공정명]])</f>
        <v>20240927-900023-합지</v>
      </c>
      <c r="C5856">
        <v>1</v>
      </c>
      <c r="D5856" t="s">
        <v>60</v>
      </c>
      <c r="E5856" s="1">
        <v>45562</v>
      </c>
      <c r="F5856" s="1">
        <v>45572</v>
      </c>
      <c r="G5856" s="1">
        <v>45562</v>
      </c>
      <c r="H5856" s="1">
        <v>45656</v>
      </c>
      <c r="I5856" s="1">
        <v>45575</v>
      </c>
      <c r="J5856" t="s">
        <v>31</v>
      </c>
      <c r="K5856" t="s">
        <v>39</v>
      </c>
      <c r="L5856">
        <v>6000</v>
      </c>
      <c r="M5856">
        <v>1</v>
      </c>
      <c r="N5856">
        <v>-10</v>
      </c>
      <c r="O5856" t="s">
        <v>91</v>
      </c>
      <c r="P5856" t="s">
        <v>1873</v>
      </c>
      <c r="Q5856" t="s">
        <v>42</v>
      </c>
      <c r="R5856" t="s">
        <v>199</v>
      </c>
      <c r="S5856" t="s">
        <v>1967</v>
      </c>
      <c r="T5856">
        <v>9230</v>
      </c>
    </row>
    <row r="5857" spans="1:20" x14ac:dyDescent="0.3">
      <c r="A5857" t="s">
        <v>4546</v>
      </c>
      <c r="B5857" t="str">
        <f>_xlfn.CONCAT(쿼리1[[#This Row],[주문번호]], "-", 쿼리1[[#This Row],[공정명]])</f>
        <v>20241007-910512-합지</v>
      </c>
      <c r="C5857">
        <v>1</v>
      </c>
      <c r="D5857" t="s">
        <v>60</v>
      </c>
      <c r="E5857" s="1">
        <v>45572</v>
      </c>
      <c r="F5857" s="1">
        <v>45582</v>
      </c>
      <c r="G5857" s="1">
        <v>45579</v>
      </c>
      <c r="H5857" s="1">
        <v>45656</v>
      </c>
      <c r="I5857" s="1">
        <v>45601</v>
      </c>
      <c r="J5857" t="s">
        <v>31</v>
      </c>
      <c r="K5857" t="s">
        <v>39</v>
      </c>
      <c r="L5857">
        <v>18000</v>
      </c>
      <c r="M5857">
        <v>18000</v>
      </c>
      <c r="N5857">
        <v>-3</v>
      </c>
      <c r="O5857" t="s">
        <v>4440</v>
      </c>
      <c r="P5857" t="s">
        <v>2088</v>
      </c>
      <c r="Q5857" t="s">
        <v>42</v>
      </c>
      <c r="R5857" t="s">
        <v>199</v>
      </c>
      <c r="S5857" t="s">
        <v>1967</v>
      </c>
      <c r="T5857">
        <v>112500</v>
      </c>
    </row>
    <row r="5858" spans="1:20" x14ac:dyDescent="0.3">
      <c r="A5858" t="s">
        <v>4546</v>
      </c>
      <c r="B5858" t="str">
        <f>_xlfn.CONCAT(쿼리1[[#This Row],[주문번호]], "-", 쿼리1[[#This Row],[공정명]])</f>
        <v>20241007-910512-합지</v>
      </c>
      <c r="C5858">
        <v>1</v>
      </c>
      <c r="D5858" t="s">
        <v>60</v>
      </c>
      <c r="E5858" s="1">
        <v>45572</v>
      </c>
      <c r="F5858" s="1">
        <v>45582</v>
      </c>
      <c r="G5858" s="1">
        <v>45579</v>
      </c>
      <c r="H5858" s="1">
        <v>45656</v>
      </c>
      <c r="I5858" s="1">
        <v>45601</v>
      </c>
      <c r="J5858" t="s">
        <v>31</v>
      </c>
      <c r="K5858" t="s">
        <v>39</v>
      </c>
      <c r="L5858">
        <v>18000</v>
      </c>
      <c r="M5858">
        <v>18000</v>
      </c>
      <c r="N5858">
        <v>-3</v>
      </c>
      <c r="O5858" t="s">
        <v>4440</v>
      </c>
      <c r="P5858" t="s">
        <v>2088</v>
      </c>
      <c r="Q5858" t="s">
        <v>42</v>
      </c>
      <c r="R5858" t="s">
        <v>199</v>
      </c>
      <c r="S5858" t="s">
        <v>1967</v>
      </c>
      <c r="T5858">
        <v>112500</v>
      </c>
    </row>
    <row r="5859" spans="1:20" x14ac:dyDescent="0.3">
      <c r="A5859" t="s">
        <v>4546</v>
      </c>
      <c r="B5859" t="str">
        <f>_xlfn.CONCAT(쿼리1[[#This Row],[주문번호]], "-", 쿼리1[[#This Row],[공정명]])</f>
        <v>20241007-910512-합지</v>
      </c>
      <c r="C5859">
        <v>1</v>
      </c>
      <c r="D5859" t="s">
        <v>60</v>
      </c>
      <c r="E5859" s="1">
        <v>45572</v>
      </c>
      <c r="F5859" s="1">
        <v>45582</v>
      </c>
      <c r="G5859" s="1">
        <v>45579</v>
      </c>
      <c r="H5859" s="1">
        <v>45656</v>
      </c>
      <c r="I5859" s="1">
        <v>45601</v>
      </c>
      <c r="J5859" t="s">
        <v>31</v>
      </c>
      <c r="K5859" t="s">
        <v>39</v>
      </c>
      <c r="L5859">
        <v>18000</v>
      </c>
      <c r="M5859">
        <v>18000</v>
      </c>
      <c r="N5859">
        <v>-3</v>
      </c>
      <c r="O5859" t="s">
        <v>4440</v>
      </c>
      <c r="P5859" t="s">
        <v>2088</v>
      </c>
      <c r="Q5859" t="s">
        <v>42</v>
      </c>
      <c r="R5859" t="s">
        <v>199</v>
      </c>
      <c r="S5859" t="s">
        <v>1967</v>
      </c>
      <c r="T5859">
        <v>112500</v>
      </c>
    </row>
    <row r="5860" spans="1:20" x14ac:dyDescent="0.3">
      <c r="A5860" t="s">
        <v>4820</v>
      </c>
      <c r="B5860" t="str">
        <f>_xlfn.CONCAT(쿼리1[[#This Row],[주문번호]], "-", 쿼리1[[#This Row],[공정명]])</f>
        <v>20241018-1000144917-합지</v>
      </c>
      <c r="C5860">
        <v>1</v>
      </c>
      <c r="D5860" t="s">
        <v>60</v>
      </c>
      <c r="E5860" s="1">
        <v>45583</v>
      </c>
      <c r="F5860" s="1">
        <v>45594</v>
      </c>
      <c r="G5860" s="1"/>
      <c r="H5860" s="1">
        <v>45656</v>
      </c>
      <c r="I5860" s="1">
        <v>45600</v>
      </c>
      <c r="J5860" t="s">
        <v>31</v>
      </c>
      <c r="K5860" t="s">
        <v>22</v>
      </c>
      <c r="L5860">
        <v>18000</v>
      </c>
      <c r="O5860" t="s">
        <v>3481</v>
      </c>
      <c r="P5860" t="s">
        <v>3482</v>
      </c>
      <c r="Q5860" t="s">
        <v>42</v>
      </c>
      <c r="R5860" t="s">
        <v>758</v>
      </c>
      <c r="S5860" t="s">
        <v>5236</v>
      </c>
      <c r="T5860">
        <v>108</v>
      </c>
    </row>
    <row r="5861" spans="1:20" x14ac:dyDescent="0.3">
      <c r="A5861" t="s">
        <v>4821</v>
      </c>
      <c r="B5861" t="str">
        <f>_xlfn.CONCAT(쿼리1[[#This Row],[주문번호]], "-", 쿼리1[[#This Row],[공정명]])</f>
        <v>20240926-1000161651-합지</v>
      </c>
      <c r="C5861">
        <v>3</v>
      </c>
      <c r="D5861" t="s">
        <v>60</v>
      </c>
      <c r="E5861" s="1">
        <v>45561</v>
      </c>
      <c r="F5861" s="1">
        <v>45572</v>
      </c>
      <c r="G5861" s="1">
        <v>45579</v>
      </c>
      <c r="H5861" s="1">
        <v>45656</v>
      </c>
      <c r="I5861" s="1">
        <v>45579</v>
      </c>
      <c r="J5861" t="s">
        <v>31</v>
      </c>
      <c r="K5861" t="s">
        <v>32</v>
      </c>
      <c r="L5861">
        <v>4000</v>
      </c>
      <c r="M5861">
        <v>4000</v>
      </c>
      <c r="N5861">
        <v>7</v>
      </c>
      <c r="O5861" t="s">
        <v>3853</v>
      </c>
      <c r="P5861" t="s">
        <v>3923</v>
      </c>
      <c r="Q5861" t="s">
        <v>3924</v>
      </c>
      <c r="R5861" t="s">
        <v>26</v>
      </c>
      <c r="S5861" t="s">
        <v>5236</v>
      </c>
      <c r="T5861">
        <v>32</v>
      </c>
    </row>
    <row r="5862" spans="1:20" x14ac:dyDescent="0.3">
      <c r="A5862" t="s">
        <v>4822</v>
      </c>
      <c r="B5862" t="str">
        <f>_xlfn.CONCAT(쿼리1[[#This Row],[주문번호]], "-", 쿼리1[[#This Row],[공정명]])</f>
        <v>20240930-1000160160-합지</v>
      </c>
      <c r="C5862">
        <v>3</v>
      </c>
      <c r="D5862" t="s">
        <v>60</v>
      </c>
      <c r="E5862" s="1">
        <v>45565</v>
      </c>
      <c r="F5862" s="1">
        <v>45574</v>
      </c>
      <c r="G5862" s="1">
        <v>45581</v>
      </c>
      <c r="H5862" s="1">
        <v>45656</v>
      </c>
      <c r="I5862" s="1">
        <v>45583</v>
      </c>
      <c r="J5862" t="s">
        <v>31</v>
      </c>
      <c r="K5862" t="s">
        <v>32</v>
      </c>
      <c r="L5862">
        <v>44000</v>
      </c>
      <c r="M5862">
        <v>16000</v>
      </c>
      <c r="N5862">
        <v>7</v>
      </c>
      <c r="O5862" t="s">
        <v>1533</v>
      </c>
      <c r="P5862" t="s">
        <v>3842</v>
      </c>
      <c r="Q5862" t="s">
        <v>4823</v>
      </c>
      <c r="R5862" t="s">
        <v>26</v>
      </c>
      <c r="S5862" t="s">
        <v>5236</v>
      </c>
      <c r="T5862">
        <v>132</v>
      </c>
    </row>
    <row r="5863" spans="1:20" x14ac:dyDescent="0.3">
      <c r="A5863" t="s">
        <v>4822</v>
      </c>
      <c r="B5863" t="str">
        <f>_xlfn.CONCAT(쿼리1[[#This Row],[주문번호]], "-", 쿼리1[[#This Row],[공정명]])</f>
        <v>20240930-1000160160-합지</v>
      </c>
      <c r="C5863">
        <v>3</v>
      </c>
      <c r="D5863" t="s">
        <v>60</v>
      </c>
      <c r="E5863" s="1">
        <v>45565</v>
      </c>
      <c r="F5863" s="1">
        <v>45574</v>
      </c>
      <c r="G5863" s="1">
        <v>45573</v>
      </c>
      <c r="H5863" s="1">
        <v>45656</v>
      </c>
      <c r="I5863" s="1">
        <v>45583</v>
      </c>
      <c r="J5863" t="s">
        <v>31</v>
      </c>
      <c r="K5863" t="s">
        <v>39</v>
      </c>
      <c r="L5863">
        <v>44000</v>
      </c>
      <c r="M5863">
        <v>16000</v>
      </c>
      <c r="N5863">
        <v>-1</v>
      </c>
      <c r="O5863" t="s">
        <v>1533</v>
      </c>
      <c r="P5863" t="s">
        <v>3842</v>
      </c>
      <c r="Q5863" t="s">
        <v>4823</v>
      </c>
      <c r="R5863" t="s">
        <v>26</v>
      </c>
      <c r="S5863" t="s">
        <v>5236</v>
      </c>
      <c r="T5863">
        <v>132</v>
      </c>
    </row>
    <row r="5864" spans="1:20" x14ac:dyDescent="0.3">
      <c r="A5864" t="s">
        <v>3417</v>
      </c>
      <c r="B5864" t="str">
        <f>_xlfn.CONCAT(쿼리1[[#This Row],[주문번호]], "-", 쿼리1[[#This Row],[공정명]])</f>
        <v>20240911-1000165531-합지</v>
      </c>
      <c r="C5864">
        <v>1</v>
      </c>
      <c r="D5864" t="s">
        <v>60</v>
      </c>
      <c r="E5864" s="1">
        <v>45546</v>
      </c>
      <c r="F5864" s="1">
        <v>45555</v>
      </c>
      <c r="G5864" s="1">
        <v>45559</v>
      </c>
      <c r="H5864" s="1">
        <v>45656</v>
      </c>
      <c r="I5864" s="1">
        <v>45575</v>
      </c>
      <c r="J5864" t="s">
        <v>31</v>
      </c>
      <c r="K5864" t="s">
        <v>32</v>
      </c>
      <c r="L5864">
        <v>18000</v>
      </c>
      <c r="M5864">
        <v>18000</v>
      </c>
      <c r="N5864">
        <v>4</v>
      </c>
      <c r="O5864" t="s">
        <v>948</v>
      </c>
      <c r="P5864" t="s">
        <v>949</v>
      </c>
      <c r="Q5864" t="s">
        <v>950</v>
      </c>
      <c r="R5864" t="s">
        <v>26</v>
      </c>
      <c r="S5864" t="s">
        <v>5236</v>
      </c>
      <c r="T5864">
        <v>60000</v>
      </c>
    </row>
    <row r="5865" spans="1:20" x14ac:dyDescent="0.3">
      <c r="A5865" t="s">
        <v>4801</v>
      </c>
      <c r="B5865" t="str">
        <f>_xlfn.CONCAT(쿼리1[[#This Row],[주문번호]], "-", 쿼리1[[#This Row],[공정명]])</f>
        <v>20241129-1000163420-합지</v>
      </c>
      <c r="C5865">
        <v>3</v>
      </c>
      <c r="D5865" t="s">
        <v>60</v>
      </c>
      <c r="E5865" s="1">
        <v>45625</v>
      </c>
      <c r="F5865" s="1">
        <v>45636</v>
      </c>
      <c r="G5865" s="1"/>
      <c r="H5865" s="1">
        <v>45656</v>
      </c>
      <c r="I5865" s="1">
        <v>45640</v>
      </c>
      <c r="J5865" t="s">
        <v>31</v>
      </c>
      <c r="K5865" t="s">
        <v>22</v>
      </c>
      <c r="L5865">
        <v>12000</v>
      </c>
      <c r="O5865" t="s">
        <v>3853</v>
      </c>
      <c r="P5865" t="s">
        <v>4802</v>
      </c>
      <c r="Q5865" t="s">
        <v>4803</v>
      </c>
      <c r="R5865" t="s">
        <v>26</v>
      </c>
      <c r="S5865" t="s">
        <v>5236</v>
      </c>
      <c r="T5865">
        <v>48</v>
      </c>
    </row>
    <row r="5866" spans="1:20" x14ac:dyDescent="0.3">
      <c r="A5866" t="s">
        <v>4800</v>
      </c>
      <c r="B5866" t="str">
        <f>_xlfn.CONCAT(쿼리1[[#This Row],[주문번호]], "-", 쿼리1[[#This Row],[공정명]])</f>
        <v>20241011-1000152145-합지</v>
      </c>
      <c r="C5866">
        <v>3</v>
      </c>
      <c r="D5866" t="s">
        <v>60</v>
      </c>
      <c r="E5866" s="1">
        <v>45576</v>
      </c>
      <c r="F5866" s="1">
        <v>45587</v>
      </c>
      <c r="G5866" s="1">
        <v>45582</v>
      </c>
      <c r="H5866" s="1">
        <v>45656</v>
      </c>
      <c r="I5866" s="1">
        <v>45583</v>
      </c>
      <c r="J5866" t="s">
        <v>31</v>
      </c>
      <c r="K5866" t="s">
        <v>39</v>
      </c>
      <c r="L5866">
        <v>4000</v>
      </c>
      <c r="M5866">
        <v>4000</v>
      </c>
      <c r="N5866">
        <v>-5</v>
      </c>
      <c r="O5866" t="s">
        <v>3920</v>
      </c>
      <c r="P5866" t="s">
        <v>3911</v>
      </c>
      <c r="Q5866" t="s">
        <v>4779</v>
      </c>
      <c r="R5866" t="s">
        <v>26</v>
      </c>
      <c r="S5866" t="s">
        <v>5236</v>
      </c>
      <c r="T5866">
        <v>16</v>
      </c>
    </row>
    <row r="5867" spans="1:20" x14ac:dyDescent="0.3">
      <c r="A5867" t="s">
        <v>186</v>
      </c>
      <c r="B5867" t="str">
        <f>_xlfn.CONCAT(쿼리1[[#This Row],[주문번호]], "-", 쿼리1[[#This Row],[공정명]])</f>
        <v>20240912-1000166990-합지</v>
      </c>
      <c r="C5867">
        <v>1</v>
      </c>
      <c r="D5867" t="s">
        <v>60</v>
      </c>
      <c r="E5867" s="1">
        <v>45547</v>
      </c>
      <c r="F5867" s="1">
        <v>45555</v>
      </c>
      <c r="G5867" s="1">
        <v>45558</v>
      </c>
      <c r="H5867" s="1">
        <v>45656</v>
      </c>
      <c r="I5867" s="1">
        <v>45558</v>
      </c>
      <c r="J5867" t="s">
        <v>31</v>
      </c>
      <c r="K5867" t="s">
        <v>32</v>
      </c>
      <c r="L5867">
        <v>6000</v>
      </c>
      <c r="M5867">
        <v>6000</v>
      </c>
      <c r="N5867">
        <v>3</v>
      </c>
      <c r="O5867" t="s">
        <v>180</v>
      </c>
      <c r="P5867" t="s">
        <v>181</v>
      </c>
      <c r="Q5867" t="s">
        <v>187</v>
      </c>
      <c r="R5867" t="s">
        <v>26</v>
      </c>
      <c r="S5867" t="s">
        <v>5236</v>
      </c>
      <c r="T5867">
        <v>13333</v>
      </c>
    </row>
    <row r="5868" spans="1:20" x14ac:dyDescent="0.3">
      <c r="A5868" t="s">
        <v>4872</v>
      </c>
      <c r="B5868" t="str">
        <f>_xlfn.CONCAT(쿼리1[[#This Row],[주문번호]], "-", 쿼리1[[#This Row],[공정명]])</f>
        <v>20241002-1000169215-합지</v>
      </c>
      <c r="C5868">
        <v>3</v>
      </c>
      <c r="D5868" t="s">
        <v>60</v>
      </c>
      <c r="E5868" s="1">
        <v>45567</v>
      </c>
      <c r="F5868" s="1">
        <v>45576</v>
      </c>
      <c r="G5868" s="1">
        <v>45581</v>
      </c>
      <c r="H5868" s="1">
        <v>45656</v>
      </c>
      <c r="I5868" s="1">
        <v>45586</v>
      </c>
      <c r="J5868" t="s">
        <v>31</v>
      </c>
      <c r="K5868" t="s">
        <v>32</v>
      </c>
      <c r="L5868">
        <v>4000</v>
      </c>
      <c r="M5868">
        <v>4000</v>
      </c>
      <c r="N5868">
        <v>5</v>
      </c>
      <c r="O5868" t="s">
        <v>3853</v>
      </c>
      <c r="P5868" t="s">
        <v>4802</v>
      </c>
      <c r="Q5868" t="s">
        <v>4873</v>
      </c>
      <c r="R5868" t="s">
        <v>26</v>
      </c>
      <c r="S5868" t="s">
        <v>5236</v>
      </c>
      <c r="T5868">
        <v>16</v>
      </c>
    </row>
    <row r="5869" spans="1:20" x14ac:dyDescent="0.3">
      <c r="A5869" t="s">
        <v>2996</v>
      </c>
      <c r="B5869" t="str">
        <f>_xlfn.CONCAT(쿼리1[[#This Row],[주문번호]], "-", 쿼리1[[#This Row],[공정명]])</f>
        <v>20241024-1000162478-합지</v>
      </c>
      <c r="C5869">
        <v>3</v>
      </c>
      <c r="D5869" t="s">
        <v>60</v>
      </c>
      <c r="E5869" s="1">
        <v>45589</v>
      </c>
      <c r="F5869" s="1">
        <v>45600</v>
      </c>
      <c r="G5869" s="1"/>
      <c r="H5869" s="1">
        <v>45656</v>
      </c>
      <c r="I5869" s="1">
        <v>45600</v>
      </c>
      <c r="J5869" t="s">
        <v>31</v>
      </c>
      <c r="K5869" t="s">
        <v>22</v>
      </c>
      <c r="L5869">
        <v>18000</v>
      </c>
      <c r="O5869" t="s">
        <v>580</v>
      </c>
      <c r="P5869" t="s">
        <v>2997</v>
      </c>
      <c r="Q5869" t="s">
        <v>2998</v>
      </c>
      <c r="R5869" t="s">
        <v>2999</v>
      </c>
      <c r="S5869" t="s">
        <v>5236</v>
      </c>
      <c r="T5869">
        <v>94736</v>
      </c>
    </row>
    <row r="5870" spans="1:20" x14ac:dyDescent="0.3">
      <c r="A5870" t="s">
        <v>5037</v>
      </c>
      <c r="B5870" t="str">
        <f>_xlfn.CONCAT(쿼리1[[#This Row],[주문번호]], "-", 쿼리1[[#This Row],[공정명]])</f>
        <v>20241115-1317P0028-합지</v>
      </c>
      <c r="C5870">
        <v>3</v>
      </c>
      <c r="D5870" t="s">
        <v>60</v>
      </c>
      <c r="E5870" s="1">
        <v>45611</v>
      </c>
      <c r="F5870" s="1">
        <v>45622</v>
      </c>
      <c r="G5870" s="1">
        <v>45625</v>
      </c>
      <c r="H5870" s="1">
        <v>45656</v>
      </c>
      <c r="I5870" s="1">
        <v>45628</v>
      </c>
      <c r="J5870" t="s">
        <v>31</v>
      </c>
      <c r="K5870" t="s">
        <v>32</v>
      </c>
      <c r="L5870">
        <v>12000</v>
      </c>
      <c r="M5870">
        <v>0</v>
      </c>
      <c r="N5870">
        <v>3</v>
      </c>
      <c r="O5870" t="s">
        <v>3549</v>
      </c>
      <c r="P5870" t="s">
        <v>4711</v>
      </c>
      <c r="Q5870" t="s">
        <v>4712</v>
      </c>
      <c r="R5870" t="s">
        <v>4713</v>
      </c>
      <c r="S5870" t="s">
        <v>5236</v>
      </c>
      <c r="T5870">
        <v>240</v>
      </c>
    </row>
    <row r="5871" spans="1:20" x14ac:dyDescent="0.3">
      <c r="A5871" t="s">
        <v>2359</v>
      </c>
      <c r="B5871" t="str">
        <f>_xlfn.CONCAT(쿼리1[[#This Row],[주문번호]], "-", 쿼리1[[#This Row],[공정명]])</f>
        <v>20241219-1000137171-합지</v>
      </c>
      <c r="C5871">
        <v>3</v>
      </c>
      <c r="D5871" t="s">
        <v>60</v>
      </c>
      <c r="E5871" s="1">
        <v>45645</v>
      </c>
      <c r="F5871" s="1">
        <v>45656</v>
      </c>
      <c r="G5871" s="1"/>
      <c r="H5871" s="1">
        <v>45656</v>
      </c>
      <c r="I5871" s="1">
        <v>45653</v>
      </c>
      <c r="J5871" t="s">
        <v>21</v>
      </c>
      <c r="K5871" t="s">
        <v>282</v>
      </c>
      <c r="L5871">
        <v>6000</v>
      </c>
      <c r="O5871" t="s">
        <v>2360</v>
      </c>
      <c r="P5871" t="s">
        <v>2361</v>
      </c>
      <c r="Q5871" t="s">
        <v>2362</v>
      </c>
      <c r="R5871" t="s">
        <v>2363</v>
      </c>
      <c r="S5871" t="s">
        <v>5236</v>
      </c>
      <c r="T5871">
        <v>48000</v>
      </c>
    </row>
    <row r="5872" spans="1:20" x14ac:dyDescent="0.3">
      <c r="A5872" t="s">
        <v>2359</v>
      </c>
      <c r="B5872" t="str">
        <f>_xlfn.CONCAT(쿼리1[[#This Row],[주문번호]], "-", 쿼리1[[#This Row],[공정명]])</f>
        <v>20241219-1000137171-분단</v>
      </c>
      <c r="C5872">
        <v>4</v>
      </c>
      <c r="D5872" t="s">
        <v>196</v>
      </c>
      <c r="E5872" s="1">
        <v>45645</v>
      </c>
      <c r="F5872" s="1">
        <v>45657</v>
      </c>
      <c r="G5872" s="1"/>
      <c r="H5872" s="1">
        <v>45656</v>
      </c>
      <c r="I5872" s="1">
        <v>45653</v>
      </c>
      <c r="J5872" t="s">
        <v>21</v>
      </c>
      <c r="K5872" t="s">
        <v>282</v>
      </c>
      <c r="L5872">
        <v>6000</v>
      </c>
      <c r="O5872" t="s">
        <v>2360</v>
      </c>
      <c r="P5872" t="s">
        <v>2361</v>
      </c>
      <c r="Q5872" t="s">
        <v>2362</v>
      </c>
      <c r="R5872" t="s">
        <v>2363</v>
      </c>
      <c r="S5872" t="s">
        <v>5236</v>
      </c>
      <c r="T5872">
        <v>48000</v>
      </c>
    </row>
    <row r="5873" spans="1:20" x14ac:dyDescent="0.3">
      <c r="A5873" t="s">
        <v>3340</v>
      </c>
      <c r="B5873" t="str">
        <f>_xlfn.CONCAT(쿼리1[[#This Row],[주문번호]], "-", 쿼리1[[#This Row],[공정명]])</f>
        <v>20241128-1000148892-합지</v>
      </c>
      <c r="C5873">
        <v>3</v>
      </c>
      <c r="D5873" t="s">
        <v>60</v>
      </c>
      <c r="E5873" s="1">
        <v>45624</v>
      </c>
      <c r="F5873" s="1">
        <v>45635</v>
      </c>
      <c r="G5873" s="1"/>
      <c r="H5873" s="1">
        <v>45656</v>
      </c>
      <c r="I5873" s="1">
        <v>45642</v>
      </c>
      <c r="J5873" t="s">
        <v>31</v>
      </c>
      <c r="K5873" t="s">
        <v>22</v>
      </c>
      <c r="L5873">
        <v>6000</v>
      </c>
      <c r="O5873" t="s">
        <v>2191</v>
      </c>
      <c r="P5873" t="s">
        <v>3341</v>
      </c>
      <c r="Q5873" t="s">
        <v>3342</v>
      </c>
      <c r="R5873" t="s">
        <v>2363</v>
      </c>
      <c r="S5873" t="s">
        <v>5236</v>
      </c>
      <c r="T5873">
        <v>28571</v>
      </c>
    </row>
    <row r="5874" spans="1:20" x14ac:dyDescent="0.3">
      <c r="A5874" t="s">
        <v>4824</v>
      </c>
      <c r="B5874" t="str">
        <f>_xlfn.CONCAT(쿼리1[[#This Row],[주문번호]], "-", 쿼리1[[#This Row],[공정명]])</f>
        <v>20241015-1000165934-합지</v>
      </c>
      <c r="C5874">
        <v>3</v>
      </c>
      <c r="D5874" t="s">
        <v>60</v>
      </c>
      <c r="E5874" s="1">
        <v>45580</v>
      </c>
      <c r="F5874" s="1">
        <v>45589</v>
      </c>
      <c r="G5874" s="1">
        <v>45589</v>
      </c>
      <c r="H5874" s="1">
        <v>45656</v>
      </c>
      <c r="I5874" s="1">
        <v>45590</v>
      </c>
      <c r="J5874" t="s">
        <v>31</v>
      </c>
      <c r="K5874" t="s">
        <v>39</v>
      </c>
      <c r="L5874">
        <v>6000</v>
      </c>
      <c r="M5874">
        <v>6000</v>
      </c>
      <c r="N5874">
        <v>0</v>
      </c>
      <c r="O5874" t="s">
        <v>1403</v>
      </c>
      <c r="P5874" t="s">
        <v>4825</v>
      </c>
      <c r="Q5874" t="s">
        <v>4826</v>
      </c>
      <c r="R5874" t="s">
        <v>26</v>
      </c>
      <c r="S5874" t="s">
        <v>5236</v>
      </c>
      <c r="T5874">
        <v>12</v>
      </c>
    </row>
    <row r="5875" spans="1:20" x14ac:dyDescent="0.3">
      <c r="A5875" t="s">
        <v>5266</v>
      </c>
      <c r="B5875" t="str">
        <f>_xlfn.CONCAT(쿼리1[[#This Row],[주문번호]], "-", 쿼리1[[#This Row],[공정명]])</f>
        <v>20240909-1000156480-합지</v>
      </c>
      <c r="C5875">
        <v>3</v>
      </c>
      <c r="D5875" t="s">
        <v>60</v>
      </c>
      <c r="E5875" s="1">
        <v>45544</v>
      </c>
      <c r="F5875" s="1">
        <v>45553</v>
      </c>
      <c r="G5875" s="1">
        <v>45558</v>
      </c>
      <c r="H5875" s="1">
        <v>45656</v>
      </c>
      <c r="I5875" s="1">
        <v>45558</v>
      </c>
      <c r="J5875" t="s">
        <v>31</v>
      </c>
      <c r="K5875" t="s">
        <v>32</v>
      </c>
      <c r="L5875">
        <v>8000</v>
      </c>
      <c r="M5875">
        <v>8000</v>
      </c>
      <c r="N5875">
        <v>5</v>
      </c>
      <c r="O5875" t="s">
        <v>1533</v>
      </c>
      <c r="P5875" t="s">
        <v>3842</v>
      </c>
      <c r="Q5875" t="s">
        <v>3843</v>
      </c>
      <c r="R5875" t="s">
        <v>26</v>
      </c>
      <c r="S5875" t="s">
        <v>5236</v>
      </c>
      <c r="T5875">
        <v>24</v>
      </c>
    </row>
    <row r="5876" spans="1:20" x14ac:dyDescent="0.3">
      <c r="A5876" t="s">
        <v>5267</v>
      </c>
      <c r="B5876" t="str">
        <f>_xlfn.CONCAT(쿼리1[[#This Row],[주문번호]], "-", 쿼리1[[#This Row],[공정명]])</f>
        <v>20241030-120220-턴키</v>
      </c>
      <c r="C5876">
        <v>1</v>
      </c>
      <c r="D5876" t="s">
        <v>20</v>
      </c>
      <c r="E5876" s="1">
        <v>45595</v>
      </c>
      <c r="F5876" s="1">
        <v>45602</v>
      </c>
      <c r="G5876" s="1"/>
      <c r="H5876" s="1">
        <v>45656</v>
      </c>
      <c r="I5876" s="1"/>
      <c r="J5876" t="s">
        <v>21</v>
      </c>
      <c r="K5876" t="s">
        <v>22</v>
      </c>
      <c r="L5876">
        <v>4000</v>
      </c>
      <c r="O5876" t="s">
        <v>5240</v>
      </c>
      <c r="P5876" t="s">
        <v>5268</v>
      </c>
      <c r="Q5876" t="s">
        <v>42</v>
      </c>
      <c r="R5876" t="s">
        <v>1382</v>
      </c>
      <c r="S5876" t="s">
        <v>5243</v>
      </c>
      <c r="T5876">
        <v>4000</v>
      </c>
    </row>
    <row r="5877" spans="1:20" x14ac:dyDescent="0.3">
      <c r="A5877" t="s">
        <v>5269</v>
      </c>
      <c r="B5877" t="str">
        <f>_xlfn.CONCAT(쿼리1[[#This Row],[주문번호]], "-", 쿼리1[[#This Row],[공정명]])</f>
        <v>20241007-1317N0109-턴키</v>
      </c>
      <c r="C5877">
        <v>1</v>
      </c>
      <c r="D5877" t="s">
        <v>20</v>
      </c>
      <c r="E5877" s="1">
        <v>45572</v>
      </c>
      <c r="F5877" s="1">
        <v>45579</v>
      </c>
      <c r="G5877" s="1"/>
      <c r="H5877" s="1">
        <v>45656</v>
      </c>
      <c r="I5877" s="1"/>
      <c r="J5877" t="s">
        <v>174</v>
      </c>
      <c r="K5877" t="s">
        <v>22</v>
      </c>
      <c r="L5877">
        <v>5000</v>
      </c>
      <c r="O5877" t="s">
        <v>5240</v>
      </c>
      <c r="P5877" t="s">
        <v>5270</v>
      </c>
      <c r="Q5877" t="s">
        <v>42</v>
      </c>
      <c r="R5877" t="s">
        <v>5271</v>
      </c>
      <c r="S5877" t="s">
        <v>5243</v>
      </c>
      <c r="T5877">
        <v>5000</v>
      </c>
    </row>
    <row r="5878" spans="1:20" x14ac:dyDescent="0.3">
      <c r="A5878" t="s">
        <v>5272</v>
      </c>
      <c r="B5878" t="str">
        <f>_xlfn.CONCAT(쿼리1[[#This Row],[주문번호]], "-", 쿼리1[[#This Row],[공정명]])</f>
        <v>20241205-1318N0046-턴키</v>
      </c>
      <c r="C5878">
        <v>1</v>
      </c>
      <c r="D5878" t="s">
        <v>20</v>
      </c>
      <c r="E5878" s="1">
        <v>45631</v>
      </c>
      <c r="F5878" s="1">
        <v>45638</v>
      </c>
      <c r="G5878" s="1"/>
      <c r="H5878" s="1">
        <v>45656</v>
      </c>
      <c r="I5878" s="1"/>
      <c r="J5878" t="s">
        <v>21</v>
      </c>
      <c r="K5878" t="s">
        <v>22</v>
      </c>
      <c r="L5878">
        <v>5000</v>
      </c>
      <c r="O5878" t="s">
        <v>5240</v>
      </c>
      <c r="P5878" t="s">
        <v>5273</v>
      </c>
      <c r="Q5878" t="s">
        <v>42</v>
      </c>
      <c r="R5878" t="s">
        <v>5271</v>
      </c>
      <c r="S5878" t="s">
        <v>5243</v>
      </c>
      <c r="T5878">
        <v>5000</v>
      </c>
    </row>
    <row r="5879" spans="1:20" x14ac:dyDescent="0.3">
      <c r="A5879" t="s">
        <v>5274</v>
      </c>
      <c r="B5879" t="str">
        <f>_xlfn.CONCAT(쿼리1[[#This Row],[주문번호]], "-", 쿼리1[[#This Row],[공정명]])</f>
        <v>20241007-1318N0046-턴키</v>
      </c>
      <c r="C5879">
        <v>1</v>
      </c>
      <c r="D5879" t="s">
        <v>20</v>
      </c>
      <c r="E5879" s="1">
        <v>45572</v>
      </c>
      <c r="F5879" s="1">
        <v>45579</v>
      </c>
      <c r="G5879" s="1"/>
      <c r="H5879" s="1">
        <v>45656</v>
      </c>
      <c r="I5879" s="1"/>
      <c r="J5879" t="s">
        <v>174</v>
      </c>
      <c r="K5879" t="s">
        <v>22</v>
      </c>
      <c r="L5879">
        <v>5000</v>
      </c>
      <c r="O5879" t="s">
        <v>5240</v>
      </c>
      <c r="P5879" t="s">
        <v>5273</v>
      </c>
      <c r="Q5879" t="s">
        <v>42</v>
      </c>
      <c r="R5879" t="s">
        <v>5271</v>
      </c>
      <c r="S5879" t="s">
        <v>5243</v>
      </c>
      <c r="T5879">
        <v>5000</v>
      </c>
    </row>
    <row r="5880" spans="1:20" x14ac:dyDescent="0.3">
      <c r="A5880" t="s">
        <v>5275</v>
      </c>
      <c r="B5880" t="str">
        <f>_xlfn.CONCAT(쿼리1[[#This Row],[주문번호]], "-", 쿼리1[[#This Row],[공정명]])</f>
        <v>20241105-3620N0001-턴키</v>
      </c>
      <c r="C5880">
        <v>1</v>
      </c>
      <c r="D5880" t="s">
        <v>20</v>
      </c>
      <c r="E5880" s="1">
        <v>45601</v>
      </c>
      <c r="F5880" s="1">
        <v>45608</v>
      </c>
      <c r="G5880" s="1"/>
      <c r="H5880" s="1">
        <v>45656</v>
      </c>
      <c r="I5880" s="1"/>
      <c r="J5880" t="s">
        <v>174</v>
      </c>
      <c r="K5880" t="s">
        <v>22</v>
      </c>
      <c r="L5880">
        <v>66000</v>
      </c>
      <c r="O5880" t="s">
        <v>5250</v>
      </c>
      <c r="P5880" t="s">
        <v>5251</v>
      </c>
      <c r="Q5880" t="s">
        <v>42</v>
      </c>
      <c r="R5880" t="s">
        <v>714</v>
      </c>
      <c r="S5880" t="s">
        <v>5243</v>
      </c>
      <c r="T5880">
        <v>66000</v>
      </c>
    </row>
    <row r="5881" spans="1:20" x14ac:dyDescent="0.3">
      <c r="A5881" t="s">
        <v>5276</v>
      </c>
      <c r="B5881" t="str">
        <f>_xlfn.CONCAT(쿼리1[[#This Row],[주문번호]], "-", 쿼리1[[#This Row],[공정명]])</f>
        <v>20241202-3000149806-턴키</v>
      </c>
      <c r="C5881">
        <v>1</v>
      </c>
      <c r="D5881" t="s">
        <v>20</v>
      </c>
      <c r="E5881" s="1">
        <v>45628</v>
      </c>
      <c r="F5881" s="1">
        <v>45635</v>
      </c>
      <c r="G5881" s="1"/>
      <c r="H5881" s="1">
        <v>45656</v>
      </c>
      <c r="I5881" s="1"/>
      <c r="J5881" t="s">
        <v>21</v>
      </c>
      <c r="K5881" t="s">
        <v>22</v>
      </c>
      <c r="L5881">
        <v>25000</v>
      </c>
      <c r="O5881" t="s">
        <v>5240</v>
      </c>
      <c r="P5881" t="s">
        <v>1043</v>
      </c>
      <c r="Q5881" t="s">
        <v>42</v>
      </c>
      <c r="R5881" t="s">
        <v>714</v>
      </c>
      <c r="S5881" t="s">
        <v>5243</v>
      </c>
      <c r="T5881">
        <v>25000</v>
      </c>
    </row>
    <row r="5882" spans="1:20" x14ac:dyDescent="0.3">
      <c r="A5882" t="s">
        <v>5277</v>
      </c>
      <c r="B5882" t="str">
        <f>_xlfn.CONCAT(쿼리1[[#This Row],[주문번호]], "-", 쿼리1[[#This Row],[공정명]])</f>
        <v>20241202-3620N0001-턴키</v>
      </c>
      <c r="C5882">
        <v>1</v>
      </c>
      <c r="D5882" t="s">
        <v>20</v>
      </c>
      <c r="E5882" s="1">
        <v>45628</v>
      </c>
      <c r="F5882" s="1">
        <v>45635</v>
      </c>
      <c r="G5882" s="1"/>
      <c r="H5882" s="1">
        <v>45656</v>
      </c>
      <c r="I5882" s="1"/>
      <c r="J5882" t="s">
        <v>21</v>
      </c>
      <c r="K5882" t="s">
        <v>22</v>
      </c>
      <c r="L5882">
        <v>66000</v>
      </c>
      <c r="O5882" t="s">
        <v>5250</v>
      </c>
      <c r="P5882" t="s">
        <v>5251</v>
      </c>
      <c r="Q5882" t="s">
        <v>42</v>
      </c>
      <c r="R5882" t="s">
        <v>714</v>
      </c>
      <c r="S5882" t="s">
        <v>5243</v>
      </c>
      <c r="T5882">
        <v>66000</v>
      </c>
    </row>
    <row r="5883" spans="1:20" x14ac:dyDescent="0.3">
      <c r="A5883" t="s">
        <v>5278</v>
      </c>
      <c r="B5883" t="str">
        <f>_xlfn.CONCAT(쿼리1[[#This Row],[주문번호]], "-", 쿼리1[[#This Row],[공정명]])</f>
        <v>20241010-31150050-턴키</v>
      </c>
      <c r="C5883">
        <v>1</v>
      </c>
      <c r="D5883" t="s">
        <v>20</v>
      </c>
      <c r="E5883" s="1">
        <v>45575</v>
      </c>
      <c r="F5883" s="1">
        <v>45582</v>
      </c>
      <c r="G5883" s="1"/>
      <c r="H5883" s="1">
        <v>45656</v>
      </c>
      <c r="I5883" s="1"/>
      <c r="J5883" t="s">
        <v>174</v>
      </c>
      <c r="K5883" t="s">
        <v>22</v>
      </c>
      <c r="L5883">
        <v>30</v>
      </c>
      <c r="O5883" t="s">
        <v>5279</v>
      </c>
      <c r="P5883" t="s">
        <v>5280</v>
      </c>
      <c r="Q5883" t="s">
        <v>42</v>
      </c>
      <c r="R5883" t="s">
        <v>714</v>
      </c>
      <c r="S5883" t="s">
        <v>5243</v>
      </c>
      <c r="T5883">
        <v>30</v>
      </c>
    </row>
    <row r="5884" spans="1:20" x14ac:dyDescent="0.3">
      <c r="A5884" t="s">
        <v>5281</v>
      </c>
      <c r="B5884" t="str">
        <f>_xlfn.CONCAT(쿼리1[[#This Row],[주문번호]], "-", 쿼리1[[#This Row],[공정명]])</f>
        <v>20240903-3000144568-턴키</v>
      </c>
      <c r="C5884">
        <v>1</v>
      </c>
      <c r="D5884" t="s">
        <v>20</v>
      </c>
      <c r="E5884" s="1">
        <v>45538</v>
      </c>
      <c r="F5884" s="1">
        <v>45545</v>
      </c>
      <c r="G5884" s="1"/>
      <c r="H5884" s="1">
        <v>45656</v>
      </c>
      <c r="I5884" s="1"/>
      <c r="J5884" t="s">
        <v>174</v>
      </c>
      <c r="K5884" t="s">
        <v>22</v>
      </c>
      <c r="L5884">
        <v>40000</v>
      </c>
      <c r="O5884" t="s">
        <v>5240</v>
      </c>
      <c r="P5884" t="s">
        <v>5282</v>
      </c>
      <c r="Q5884" t="s">
        <v>42</v>
      </c>
      <c r="R5884" t="s">
        <v>714</v>
      </c>
      <c r="S5884" t="s">
        <v>5243</v>
      </c>
      <c r="T5884">
        <v>40000</v>
      </c>
    </row>
    <row r="5885" spans="1:20" x14ac:dyDescent="0.3">
      <c r="A5885" t="s">
        <v>5283</v>
      </c>
      <c r="B5885" t="str">
        <f>_xlfn.CONCAT(쿼리1[[#This Row],[주문번호]], "-", 쿼리1[[#This Row],[공정명]])</f>
        <v>20241002-3000164590-턴키</v>
      </c>
      <c r="C5885">
        <v>1</v>
      </c>
      <c r="D5885" t="s">
        <v>20</v>
      </c>
      <c r="E5885" s="1">
        <v>45567</v>
      </c>
      <c r="F5885" s="1">
        <v>45572</v>
      </c>
      <c r="G5885" s="1"/>
      <c r="H5885" s="1">
        <v>45656</v>
      </c>
      <c r="I5885" s="1"/>
      <c r="J5885" t="s">
        <v>21</v>
      </c>
      <c r="K5885" t="s">
        <v>22</v>
      </c>
      <c r="L5885">
        <v>50000</v>
      </c>
      <c r="O5885" t="s">
        <v>4030</v>
      </c>
      <c r="P5885" t="s">
        <v>5284</v>
      </c>
      <c r="Q5885" t="s">
        <v>42</v>
      </c>
      <c r="R5885" t="s">
        <v>5285</v>
      </c>
      <c r="S5885" t="s">
        <v>5243</v>
      </c>
      <c r="T5885">
        <v>50000</v>
      </c>
    </row>
    <row r="5886" spans="1:20" x14ac:dyDescent="0.3">
      <c r="A5886" t="s">
        <v>5286</v>
      </c>
      <c r="B5886" t="str">
        <f>_xlfn.CONCAT(쿼리1[[#This Row],[주문번호]], "-", 쿼리1[[#This Row],[공정명]])</f>
        <v>20241025-3000164590-턴키</v>
      </c>
      <c r="C5886">
        <v>1</v>
      </c>
      <c r="D5886" t="s">
        <v>20</v>
      </c>
      <c r="E5886" s="1">
        <v>45590</v>
      </c>
      <c r="F5886" s="1">
        <v>45596</v>
      </c>
      <c r="G5886" s="1"/>
      <c r="H5886" s="1">
        <v>45656</v>
      </c>
      <c r="I5886" s="1"/>
      <c r="J5886" t="s">
        <v>21</v>
      </c>
      <c r="K5886" t="s">
        <v>22</v>
      </c>
      <c r="L5886">
        <v>50000</v>
      </c>
      <c r="O5886" t="s">
        <v>4030</v>
      </c>
      <c r="P5886" t="s">
        <v>5284</v>
      </c>
      <c r="Q5886" t="s">
        <v>42</v>
      </c>
      <c r="R5886" t="s">
        <v>5285</v>
      </c>
      <c r="S5886" t="s">
        <v>5243</v>
      </c>
      <c r="T5886">
        <v>50000</v>
      </c>
    </row>
    <row r="5887" spans="1:20" x14ac:dyDescent="0.3">
      <c r="A5887" t="s">
        <v>5287</v>
      </c>
      <c r="B5887" t="str">
        <f>_xlfn.CONCAT(쿼리1[[#This Row],[주문번호]], "-", 쿼리1[[#This Row],[공정명]])</f>
        <v>20241210-120425-턴키</v>
      </c>
      <c r="C5887">
        <v>1</v>
      </c>
      <c r="D5887" t="s">
        <v>20</v>
      </c>
      <c r="E5887" s="1">
        <v>45636</v>
      </c>
      <c r="F5887" s="1">
        <v>45643</v>
      </c>
      <c r="G5887" s="1"/>
      <c r="H5887" s="1">
        <v>45656</v>
      </c>
      <c r="I5887" s="1"/>
      <c r="J5887" t="s">
        <v>21</v>
      </c>
      <c r="K5887" t="s">
        <v>22</v>
      </c>
      <c r="L5887">
        <v>10000</v>
      </c>
      <c r="O5887" t="s">
        <v>5250</v>
      </c>
      <c r="P5887" t="s">
        <v>5288</v>
      </c>
      <c r="Q5887" t="s">
        <v>42</v>
      </c>
      <c r="R5887" t="s">
        <v>2793</v>
      </c>
      <c r="S5887" t="s">
        <v>5243</v>
      </c>
      <c r="T5887">
        <v>10000</v>
      </c>
    </row>
    <row r="5888" spans="1:20" x14ac:dyDescent="0.3">
      <c r="A5888" t="s">
        <v>5289</v>
      </c>
      <c r="B5888" t="str">
        <f>_xlfn.CONCAT(쿼리1[[#This Row],[주문번호]], "-", 쿼리1[[#This Row],[공정명]])</f>
        <v>20240911-3000136749-턴키</v>
      </c>
      <c r="C5888">
        <v>1</v>
      </c>
      <c r="D5888" t="s">
        <v>20</v>
      </c>
      <c r="E5888" s="1">
        <v>45546</v>
      </c>
      <c r="F5888" s="1">
        <v>45553</v>
      </c>
      <c r="G5888" s="1"/>
      <c r="H5888" s="1">
        <v>45656</v>
      </c>
      <c r="I5888" s="1"/>
      <c r="J5888" t="s">
        <v>174</v>
      </c>
      <c r="K5888" t="s">
        <v>22</v>
      </c>
      <c r="L5888">
        <v>10000</v>
      </c>
      <c r="O5888" t="s">
        <v>5290</v>
      </c>
      <c r="P5888" t="s">
        <v>5291</v>
      </c>
      <c r="Q5888" t="s">
        <v>42</v>
      </c>
      <c r="R5888" t="s">
        <v>2491</v>
      </c>
      <c r="S5888" t="s">
        <v>5243</v>
      </c>
      <c r="T5888">
        <v>10000</v>
      </c>
    </row>
    <row r="5889" spans="1:20" x14ac:dyDescent="0.3">
      <c r="A5889" t="s">
        <v>5292</v>
      </c>
      <c r="B5889" t="str">
        <f>_xlfn.CONCAT(쿼리1[[#This Row],[주문번호]], "-", 쿼리1[[#This Row],[공정명]])</f>
        <v>20241220-3000141679-턴키</v>
      </c>
      <c r="C5889">
        <v>1</v>
      </c>
      <c r="D5889" t="s">
        <v>20</v>
      </c>
      <c r="E5889" s="1">
        <v>45646</v>
      </c>
      <c r="F5889" s="1">
        <v>45653</v>
      </c>
      <c r="G5889" s="1"/>
      <c r="H5889" s="1">
        <v>45656</v>
      </c>
      <c r="I5889" s="1"/>
      <c r="J5889" t="s">
        <v>21</v>
      </c>
      <c r="K5889" t="s">
        <v>22</v>
      </c>
      <c r="L5889">
        <v>20000</v>
      </c>
      <c r="O5889" t="s">
        <v>4030</v>
      </c>
      <c r="P5889" t="s">
        <v>5293</v>
      </c>
      <c r="Q5889" t="s">
        <v>42</v>
      </c>
      <c r="R5889" t="s">
        <v>27</v>
      </c>
      <c r="S5889" t="s">
        <v>5243</v>
      </c>
      <c r="T5889">
        <v>20000</v>
      </c>
    </row>
    <row r="5890" spans="1:20" x14ac:dyDescent="0.3">
      <c r="A5890" t="s">
        <v>4490</v>
      </c>
      <c r="B5890" t="str">
        <f>_xlfn.CONCAT(쿼리1[[#This Row],[주문번호]], "-", 쿼리1[[#This Row],[공정명]])</f>
        <v>20240927-900022-합지</v>
      </c>
      <c r="C5890">
        <v>1</v>
      </c>
      <c r="D5890" t="s">
        <v>60</v>
      </c>
      <c r="E5890" s="1">
        <v>45562</v>
      </c>
      <c r="F5890" s="1">
        <v>45572</v>
      </c>
      <c r="G5890" s="1">
        <v>45562</v>
      </c>
      <c r="H5890" s="1">
        <v>45656</v>
      </c>
      <c r="I5890" s="1">
        <v>45581</v>
      </c>
      <c r="J5890" t="s">
        <v>31</v>
      </c>
      <c r="K5890" t="s">
        <v>39</v>
      </c>
      <c r="L5890">
        <v>12000</v>
      </c>
      <c r="M5890">
        <v>12000</v>
      </c>
      <c r="N5890">
        <v>-10</v>
      </c>
      <c r="O5890" t="s">
        <v>91</v>
      </c>
      <c r="P5890" t="s">
        <v>1198</v>
      </c>
      <c r="Q5890" t="s">
        <v>42</v>
      </c>
      <c r="R5890" t="s">
        <v>199</v>
      </c>
      <c r="S5890" t="s">
        <v>5294</v>
      </c>
      <c r="T5890">
        <v>18461</v>
      </c>
    </row>
    <row r="5891" spans="1:20" x14ac:dyDescent="0.3">
      <c r="A5891" t="s">
        <v>4546</v>
      </c>
      <c r="B5891" t="str">
        <f>_xlfn.CONCAT(쿼리1[[#This Row],[주문번호]], "-", 쿼리1[[#This Row],[공정명]])</f>
        <v>20241007-910512-합지</v>
      </c>
      <c r="C5891">
        <v>1</v>
      </c>
      <c r="D5891" t="s">
        <v>60</v>
      </c>
      <c r="E5891" s="1">
        <v>45572</v>
      </c>
      <c r="F5891" s="1">
        <v>45582</v>
      </c>
      <c r="G5891" s="1">
        <v>45579</v>
      </c>
      <c r="H5891" s="1">
        <v>45656</v>
      </c>
      <c r="I5891" s="1">
        <v>45601</v>
      </c>
      <c r="J5891" t="s">
        <v>31</v>
      </c>
      <c r="K5891" t="s">
        <v>39</v>
      </c>
      <c r="L5891">
        <v>18000</v>
      </c>
      <c r="M5891">
        <v>18000</v>
      </c>
      <c r="N5891">
        <v>-3</v>
      </c>
      <c r="O5891" t="s">
        <v>4440</v>
      </c>
      <c r="P5891" t="s">
        <v>2088</v>
      </c>
      <c r="Q5891" t="s">
        <v>42</v>
      </c>
      <c r="R5891" t="s">
        <v>199</v>
      </c>
      <c r="S5891" t="s">
        <v>1967</v>
      </c>
      <c r="T5891">
        <v>112500</v>
      </c>
    </row>
    <row r="5892" spans="1:20" x14ac:dyDescent="0.3">
      <c r="A5892" t="s">
        <v>4545</v>
      </c>
      <c r="B5892" t="str">
        <f>_xlfn.CONCAT(쿼리1[[#This Row],[주문번호]], "-", 쿼리1[[#This Row],[공정명]])</f>
        <v>20241008-910513-합지</v>
      </c>
      <c r="C5892">
        <v>1</v>
      </c>
      <c r="D5892" t="s">
        <v>60</v>
      </c>
      <c r="E5892" s="1">
        <v>45573</v>
      </c>
      <c r="F5892" s="1">
        <v>45583</v>
      </c>
      <c r="G5892" s="1">
        <v>45582</v>
      </c>
      <c r="H5892" s="1">
        <v>45656</v>
      </c>
      <c r="I5892" s="1">
        <v>45590</v>
      </c>
      <c r="J5892" t="s">
        <v>31</v>
      </c>
      <c r="K5892" t="s">
        <v>39</v>
      </c>
      <c r="L5892">
        <v>6000</v>
      </c>
      <c r="M5892">
        <v>6000</v>
      </c>
      <c r="N5892">
        <v>-1</v>
      </c>
      <c r="O5892" t="s">
        <v>4440</v>
      </c>
      <c r="P5892" t="s">
        <v>737</v>
      </c>
      <c r="Q5892" t="s">
        <v>42</v>
      </c>
      <c r="R5892" t="s">
        <v>199</v>
      </c>
      <c r="S5892" t="s">
        <v>1967</v>
      </c>
      <c r="T5892">
        <v>30000</v>
      </c>
    </row>
    <row r="5893" spans="1:20" x14ac:dyDescent="0.3">
      <c r="A5893" t="s">
        <v>4545</v>
      </c>
      <c r="B5893" t="str">
        <f>_xlfn.CONCAT(쿼리1[[#This Row],[주문번호]], "-", 쿼리1[[#This Row],[공정명]])</f>
        <v>20241008-910513-합지</v>
      </c>
      <c r="C5893">
        <v>1</v>
      </c>
      <c r="D5893" t="s">
        <v>60</v>
      </c>
      <c r="E5893" s="1">
        <v>45573</v>
      </c>
      <c r="F5893" s="1">
        <v>45583</v>
      </c>
      <c r="G5893" s="1">
        <v>45582</v>
      </c>
      <c r="H5893" s="1">
        <v>45656</v>
      </c>
      <c r="I5893" s="1">
        <v>45590</v>
      </c>
      <c r="J5893" t="s">
        <v>31</v>
      </c>
      <c r="K5893" t="s">
        <v>39</v>
      </c>
      <c r="L5893">
        <v>6000</v>
      </c>
      <c r="M5893">
        <v>6000</v>
      </c>
      <c r="N5893">
        <v>-1</v>
      </c>
      <c r="O5893" t="s">
        <v>4440</v>
      </c>
      <c r="P5893" t="s">
        <v>737</v>
      </c>
      <c r="Q5893" t="s">
        <v>42</v>
      </c>
      <c r="R5893" t="s">
        <v>199</v>
      </c>
      <c r="S5893" t="s">
        <v>1967</v>
      </c>
      <c r="T5893">
        <v>30000</v>
      </c>
    </row>
    <row r="5894" spans="1:20" x14ac:dyDescent="0.3">
      <c r="A5894" t="s">
        <v>4545</v>
      </c>
      <c r="B5894" t="str">
        <f>_xlfn.CONCAT(쿼리1[[#This Row],[주문번호]], "-", 쿼리1[[#This Row],[공정명]])</f>
        <v>20241008-910513-합지</v>
      </c>
      <c r="C5894">
        <v>1</v>
      </c>
      <c r="D5894" t="s">
        <v>60</v>
      </c>
      <c r="E5894" s="1">
        <v>45573</v>
      </c>
      <c r="F5894" s="1">
        <v>45583</v>
      </c>
      <c r="G5894" s="1">
        <v>45582</v>
      </c>
      <c r="H5894" s="1">
        <v>45656</v>
      </c>
      <c r="I5894" s="1">
        <v>45590</v>
      </c>
      <c r="J5894" t="s">
        <v>31</v>
      </c>
      <c r="K5894" t="s">
        <v>39</v>
      </c>
      <c r="L5894">
        <v>6000</v>
      </c>
      <c r="M5894">
        <v>6000</v>
      </c>
      <c r="N5894">
        <v>-1</v>
      </c>
      <c r="O5894" t="s">
        <v>4440</v>
      </c>
      <c r="P5894" t="s">
        <v>737</v>
      </c>
      <c r="Q5894" t="s">
        <v>42</v>
      </c>
      <c r="R5894" t="s">
        <v>199</v>
      </c>
      <c r="S5894" t="s">
        <v>1967</v>
      </c>
      <c r="T5894">
        <v>30000</v>
      </c>
    </row>
    <row r="5895" spans="1:20" x14ac:dyDescent="0.3">
      <c r="A5895" t="s">
        <v>4545</v>
      </c>
      <c r="B5895" t="str">
        <f>_xlfn.CONCAT(쿼리1[[#This Row],[주문번호]], "-", 쿼리1[[#This Row],[공정명]])</f>
        <v>20241008-910513-합지</v>
      </c>
      <c r="C5895">
        <v>1</v>
      </c>
      <c r="D5895" t="s">
        <v>60</v>
      </c>
      <c r="E5895" s="1">
        <v>45573</v>
      </c>
      <c r="F5895" s="1">
        <v>45583</v>
      </c>
      <c r="G5895" s="1">
        <v>45582</v>
      </c>
      <c r="H5895" s="1">
        <v>45656</v>
      </c>
      <c r="I5895" s="1">
        <v>45590</v>
      </c>
      <c r="J5895" t="s">
        <v>31</v>
      </c>
      <c r="K5895" t="s">
        <v>39</v>
      </c>
      <c r="L5895">
        <v>6000</v>
      </c>
      <c r="M5895">
        <v>6000</v>
      </c>
      <c r="N5895">
        <v>-1</v>
      </c>
      <c r="O5895" t="s">
        <v>4440</v>
      </c>
      <c r="P5895" t="s">
        <v>737</v>
      </c>
      <c r="Q5895" t="s">
        <v>42</v>
      </c>
      <c r="R5895" t="s">
        <v>199</v>
      </c>
      <c r="S5895" t="s">
        <v>1967</v>
      </c>
      <c r="T5895">
        <v>30000</v>
      </c>
    </row>
    <row r="5896" spans="1:20" x14ac:dyDescent="0.3">
      <c r="A5896" t="s">
        <v>1876</v>
      </c>
      <c r="B5896" t="str">
        <f>_xlfn.CONCAT(쿼리1[[#This Row],[주문번호]], "-", 쿼리1[[#This Row],[공정명]])</f>
        <v>20240930-900023-합지</v>
      </c>
      <c r="C5896">
        <v>1</v>
      </c>
      <c r="D5896" t="s">
        <v>60</v>
      </c>
      <c r="E5896" s="1">
        <v>45565</v>
      </c>
      <c r="F5896" s="1">
        <v>45580</v>
      </c>
      <c r="G5896" s="1"/>
      <c r="H5896" s="1">
        <v>45656</v>
      </c>
      <c r="I5896" s="1"/>
      <c r="J5896" t="s">
        <v>21</v>
      </c>
      <c r="K5896" t="s">
        <v>22</v>
      </c>
      <c r="L5896">
        <v>12000</v>
      </c>
      <c r="O5896" t="s">
        <v>91</v>
      </c>
      <c r="P5896" t="s">
        <v>1873</v>
      </c>
      <c r="Q5896" t="s">
        <v>42</v>
      </c>
      <c r="R5896" t="s">
        <v>199</v>
      </c>
      <c r="S5896" t="s">
        <v>1967</v>
      </c>
      <c r="T5896">
        <v>18461</v>
      </c>
    </row>
    <row r="5897" spans="1:20" x14ac:dyDescent="0.3">
      <c r="A5897" t="s">
        <v>3240</v>
      </c>
      <c r="B5897" t="str">
        <f>_xlfn.CONCAT(쿼리1[[#This Row],[주문번호]], "-", 쿼리1[[#This Row],[공정명]])</f>
        <v>20240913-911003-합지</v>
      </c>
      <c r="C5897">
        <v>1</v>
      </c>
      <c r="D5897" t="s">
        <v>60</v>
      </c>
      <c r="E5897" s="1">
        <v>45548</v>
      </c>
      <c r="F5897" s="1">
        <v>45560</v>
      </c>
      <c r="G5897" s="1">
        <v>45569</v>
      </c>
      <c r="H5897" s="1">
        <v>45656</v>
      </c>
      <c r="I5897" s="1">
        <v>45575</v>
      </c>
      <c r="J5897" t="s">
        <v>31</v>
      </c>
      <c r="K5897" t="s">
        <v>32</v>
      </c>
      <c r="L5897">
        <v>12000</v>
      </c>
      <c r="M5897">
        <v>12000</v>
      </c>
      <c r="N5897">
        <v>9</v>
      </c>
      <c r="O5897" t="s">
        <v>3239</v>
      </c>
      <c r="P5897" t="s">
        <v>1150</v>
      </c>
      <c r="Q5897" t="s">
        <v>42</v>
      </c>
      <c r="R5897" t="s">
        <v>199</v>
      </c>
      <c r="S5897" t="s">
        <v>1967</v>
      </c>
      <c r="T5897">
        <v>66666</v>
      </c>
    </row>
    <row r="5898" spans="1:20" x14ac:dyDescent="0.3">
      <c r="A5898" t="s">
        <v>3240</v>
      </c>
      <c r="B5898" t="str">
        <f>_xlfn.CONCAT(쿼리1[[#This Row],[주문번호]], "-", 쿼리1[[#This Row],[공정명]])</f>
        <v>20240913-911003-합지</v>
      </c>
      <c r="C5898">
        <v>1</v>
      </c>
      <c r="D5898" t="s">
        <v>60</v>
      </c>
      <c r="E5898" s="1">
        <v>45548</v>
      </c>
      <c r="F5898" s="1">
        <v>45560</v>
      </c>
      <c r="G5898" s="1">
        <v>45569</v>
      </c>
      <c r="H5898" s="1">
        <v>45656</v>
      </c>
      <c r="I5898" s="1">
        <v>45575</v>
      </c>
      <c r="J5898" t="s">
        <v>31</v>
      </c>
      <c r="K5898" t="s">
        <v>32</v>
      </c>
      <c r="L5898">
        <v>12000</v>
      </c>
      <c r="M5898">
        <v>12000</v>
      </c>
      <c r="N5898">
        <v>9</v>
      </c>
      <c r="O5898" t="s">
        <v>3239</v>
      </c>
      <c r="P5898" t="s">
        <v>1150</v>
      </c>
      <c r="Q5898" t="s">
        <v>42</v>
      </c>
      <c r="R5898" t="s">
        <v>199</v>
      </c>
      <c r="S5898" t="s">
        <v>1967</v>
      </c>
      <c r="T5898">
        <v>66666</v>
      </c>
    </row>
    <row r="5899" spans="1:20" x14ac:dyDescent="0.3">
      <c r="A5899" t="s">
        <v>3240</v>
      </c>
      <c r="B5899" t="str">
        <f>_xlfn.CONCAT(쿼리1[[#This Row],[주문번호]], "-", 쿼리1[[#This Row],[공정명]])</f>
        <v>20240913-911003-합지</v>
      </c>
      <c r="C5899">
        <v>1</v>
      </c>
      <c r="D5899" t="s">
        <v>60</v>
      </c>
      <c r="E5899" s="1">
        <v>45548</v>
      </c>
      <c r="F5899" s="1">
        <v>45560</v>
      </c>
      <c r="G5899" s="1">
        <v>45569</v>
      </c>
      <c r="H5899" s="1">
        <v>45656</v>
      </c>
      <c r="I5899" s="1">
        <v>45575</v>
      </c>
      <c r="J5899" t="s">
        <v>31</v>
      </c>
      <c r="K5899" t="s">
        <v>32</v>
      </c>
      <c r="L5899">
        <v>12000</v>
      </c>
      <c r="M5899">
        <v>12000</v>
      </c>
      <c r="N5899">
        <v>9</v>
      </c>
      <c r="O5899" t="s">
        <v>3239</v>
      </c>
      <c r="P5899" t="s">
        <v>1150</v>
      </c>
      <c r="Q5899" t="s">
        <v>42</v>
      </c>
      <c r="R5899" t="s">
        <v>199</v>
      </c>
      <c r="S5899" t="s">
        <v>1967</v>
      </c>
      <c r="T5899">
        <v>66666</v>
      </c>
    </row>
    <row r="5900" spans="1:20" x14ac:dyDescent="0.3">
      <c r="A5900" t="s">
        <v>3240</v>
      </c>
      <c r="B5900" t="str">
        <f>_xlfn.CONCAT(쿼리1[[#This Row],[주문번호]], "-", 쿼리1[[#This Row],[공정명]])</f>
        <v>20240913-911003-합지</v>
      </c>
      <c r="C5900">
        <v>1</v>
      </c>
      <c r="D5900" t="s">
        <v>60</v>
      </c>
      <c r="E5900" s="1">
        <v>45548</v>
      </c>
      <c r="F5900" s="1">
        <v>45560</v>
      </c>
      <c r="G5900" s="1">
        <v>45569</v>
      </c>
      <c r="H5900" s="1">
        <v>45656</v>
      </c>
      <c r="I5900" s="1">
        <v>45575</v>
      </c>
      <c r="J5900" t="s">
        <v>31</v>
      </c>
      <c r="K5900" t="s">
        <v>32</v>
      </c>
      <c r="L5900">
        <v>12000</v>
      </c>
      <c r="M5900">
        <v>12000</v>
      </c>
      <c r="N5900">
        <v>9</v>
      </c>
      <c r="O5900" t="s">
        <v>3239</v>
      </c>
      <c r="P5900" t="s">
        <v>1150</v>
      </c>
      <c r="Q5900" t="s">
        <v>42</v>
      </c>
      <c r="R5900" t="s">
        <v>199</v>
      </c>
      <c r="S5900" t="s">
        <v>1967</v>
      </c>
      <c r="T5900">
        <v>66666</v>
      </c>
    </row>
    <row r="5901" spans="1:20" x14ac:dyDescent="0.3">
      <c r="A5901" t="s">
        <v>3240</v>
      </c>
      <c r="B5901" t="str">
        <f>_xlfn.CONCAT(쿼리1[[#This Row],[주문번호]], "-", 쿼리1[[#This Row],[공정명]])</f>
        <v>20240913-911003-분단</v>
      </c>
      <c r="C5901">
        <v>2</v>
      </c>
      <c r="D5901" t="s">
        <v>196</v>
      </c>
      <c r="E5901" s="1">
        <v>45548</v>
      </c>
      <c r="F5901" s="1">
        <v>45561</v>
      </c>
      <c r="G5901" s="1">
        <v>45560</v>
      </c>
      <c r="H5901" s="1">
        <v>45656</v>
      </c>
      <c r="I5901" s="1">
        <v>45575</v>
      </c>
      <c r="J5901" t="s">
        <v>31</v>
      </c>
      <c r="K5901" t="s">
        <v>39</v>
      </c>
      <c r="L5901">
        <v>12000</v>
      </c>
      <c r="M5901">
        <v>12000</v>
      </c>
      <c r="N5901">
        <v>-1</v>
      </c>
      <c r="O5901" t="s">
        <v>3239</v>
      </c>
      <c r="P5901" t="s">
        <v>1150</v>
      </c>
      <c r="Q5901" t="s">
        <v>42</v>
      </c>
      <c r="R5901" t="s">
        <v>199</v>
      </c>
      <c r="S5901" t="s">
        <v>1967</v>
      </c>
      <c r="T5901">
        <v>66666</v>
      </c>
    </row>
    <row r="5902" spans="1:20" x14ac:dyDescent="0.3">
      <c r="A5902" t="s">
        <v>5295</v>
      </c>
      <c r="B5902" t="str">
        <f>_xlfn.CONCAT(쿼리1[[#This Row],[주문번호]], "-", 쿼리1[[#This Row],[공정명]])</f>
        <v>20241029-930004-합지</v>
      </c>
      <c r="C5902">
        <v>1</v>
      </c>
      <c r="D5902" t="s">
        <v>60</v>
      </c>
      <c r="E5902" s="1">
        <v>45594</v>
      </c>
      <c r="F5902" s="1">
        <v>45603</v>
      </c>
      <c r="G5902" s="1"/>
      <c r="H5902" s="1">
        <v>45656</v>
      </c>
      <c r="I5902" s="1"/>
      <c r="J5902" t="s">
        <v>21</v>
      </c>
      <c r="K5902" t="s">
        <v>22</v>
      </c>
      <c r="L5902">
        <v>12000</v>
      </c>
      <c r="O5902" t="s">
        <v>1149</v>
      </c>
      <c r="P5902" t="s">
        <v>4435</v>
      </c>
      <c r="Q5902" t="s">
        <v>42</v>
      </c>
      <c r="R5902" t="s">
        <v>199</v>
      </c>
      <c r="S5902" t="s">
        <v>1967</v>
      </c>
      <c r="T5902">
        <v>109090</v>
      </c>
    </row>
    <row r="5903" spans="1:20" x14ac:dyDescent="0.3">
      <c r="A5903" t="s">
        <v>5295</v>
      </c>
      <c r="B5903" t="str">
        <f>_xlfn.CONCAT(쿼리1[[#This Row],[주문번호]], "-", 쿼리1[[#This Row],[공정명]])</f>
        <v>20241029-930004-합지</v>
      </c>
      <c r="C5903">
        <v>1</v>
      </c>
      <c r="D5903" t="s">
        <v>60</v>
      </c>
      <c r="E5903" s="1">
        <v>45594</v>
      </c>
      <c r="F5903" s="1">
        <v>45603</v>
      </c>
      <c r="G5903" s="1"/>
      <c r="H5903" s="1">
        <v>45656</v>
      </c>
      <c r="I5903" s="1"/>
      <c r="J5903" t="s">
        <v>21</v>
      </c>
      <c r="K5903" t="s">
        <v>22</v>
      </c>
      <c r="L5903">
        <v>12000</v>
      </c>
      <c r="O5903" t="s">
        <v>1149</v>
      </c>
      <c r="P5903" t="s">
        <v>4435</v>
      </c>
      <c r="Q5903" t="s">
        <v>42</v>
      </c>
      <c r="R5903" t="s">
        <v>199</v>
      </c>
      <c r="S5903" t="s">
        <v>1967</v>
      </c>
      <c r="T5903">
        <v>109090</v>
      </c>
    </row>
    <row r="5904" spans="1:20" x14ac:dyDescent="0.3">
      <c r="A5904" t="s">
        <v>4547</v>
      </c>
      <c r="B5904" t="str">
        <f>_xlfn.CONCAT(쿼리1[[#This Row],[주문번호]], "-", 쿼리1[[#This Row],[공정명]])</f>
        <v>20240927-900010-합지</v>
      </c>
      <c r="C5904">
        <v>1</v>
      </c>
      <c r="D5904" t="s">
        <v>60</v>
      </c>
      <c r="E5904" s="1">
        <v>45562</v>
      </c>
      <c r="F5904" s="1">
        <v>45572</v>
      </c>
      <c r="G5904" s="1">
        <v>45562</v>
      </c>
      <c r="H5904" s="1">
        <v>45656</v>
      </c>
      <c r="I5904" s="1">
        <v>45562</v>
      </c>
      <c r="J5904" t="s">
        <v>31</v>
      </c>
      <c r="K5904" t="s">
        <v>39</v>
      </c>
      <c r="L5904">
        <v>24000</v>
      </c>
      <c r="M5904">
        <v>24000</v>
      </c>
      <c r="N5904">
        <v>-10</v>
      </c>
      <c r="O5904" t="s">
        <v>91</v>
      </c>
      <c r="P5904" t="s">
        <v>1021</v>
      </c>
      <c r="Q5904" t="s">
        <v>42</v>
      </c>
      <c r="R5904" t="s">
        <v>199</v>
      </c>
      <c r="S5904" t="s">
        <v>1967</v>
      </c>
      <c r="T5904">
        <v>96000</v>
      </c>
    </row>
    <row r="5905" spans="1:20" x14ac:dyDescent="0.3">
      <c r="A5905" t="s">
        <v>1173</v>
      </c>
      <c r="B5905" t="str">
        <f>_xlfn.CONCAT(쿼리1[[#This Row],[주문번호]], "-", 쿼리1[[#This Row],[공정명]])</f>
        <v>20241010-930001-합지</v>
      </c>
      <c r="C5905">
        <v>1</v>
      </c>
      <c r="D5905" t="s">
        <v>60</v>
      </c>
      <c r="E5905" s="1">
        <v>45575</v>
      </c>
      <c r="F5905" s="1">
        <v>45587</v>
      </c>
      <c r="G5905" s="1">
        <v>45587</v>
      </c>
      <c r="H5905" s="1">
        <v>45656</v>
      </c>
      <c r="I5905" s="1">
        <v>45628</v>
      </c>
      <c r="J5905" t="s">
        <v>31</v>
      </c>
      <c r="K5905" t="s">
        <v>39</v>
      </c>
      <c r="L5905">
        <v>12000</v>
      </c>
      <c r="M5905">
        <v>12000</v>
      </c>
      <c r="N5905">
        <v>0</v>
      </c>
      <c r="O5905" t="s">
        <v>1149</v>
      </c>
      <c r="P5905" t="s">
        <v>1174</v>
      </c>
      <c r="Q5905" t="s">
        <v>42</v>
      </c>
      <c r="R5905" t="s">
        <v>199</v>
      </c>
      <c r="S5905" t="s">
        <v>1967</v>
      </c>
      <c r="T5905">
        <v>92307</v>
      </c>
    </row>
    <row r="5906" spans="1:20" x14ac:dyDescent="0.3">
      <c r="A5906" t="s">
        <v>1173</v>
      </c>
      <c r="B5906" t="str">
        <f>_xlfn.CONCAT(쿼리1[[#This Row],[주문번호]], "-", 쿼리1[[#This Row],[공정명]])</f>
        <v>20241010-930001-합지</v>
      </c>
      <c r="C5906">
        <v>1</v>
      </c>
      <c r="D5906" t="s">
        <v>60</v>
      </c>
      <c r="E5906" s="1">
        <v>45575</v>
      </c>
      <c r="F5906" s="1">
        <v>45587</v>
      </c>
      <c r="G5906" s="1">
        <v>45587</v>
      </c>
      <c r="H5906" s="1">
        <v>45656</v>
      </c>
      <c r="I5906" s="1">
        <v>45628</v>
      </c>
      <c r="J5906" t="s">
        <v>31</v>
      </c>
      <c r="K5906" t="s">
        <v>39</v>
      </c>
      <c r="L5906">
        <v>12000</v>
      </c>
      <c r="M5906">
        <v>12000</v>
      </c>
      <c r="N5906">
        <v>0</v>
      </c>
      <c r="O5906" t="s">
        <v>1149</v>
      </c>
      <c r="P5906" t="s">
        <v>1174</v>
      </c>
      <c r="Q5906" t="s">
        <v>42</v>
      </c>
      <c r="R5906" t="s">
        <v>199</v>
      </c>
      <c r="S5906" t="s">
        <v>1967</v>
      </c>
      <c r="T5906">
        <v>92307</v>
      </c>
    </row>
    <row r="5907" spans="1:20" x14ac:dyDescent="0.3">
      <c r="A5907" t="s">
        <v>1173</v>
      </c>
      <c r="B5907" t="str">
        <f>_xlfn.CONCAT(쿼리1[[#This Row],[주문번호]], "-", 쿼리1[[#This Row],[공정명]])</f>
        <v>20241010-930001-합지</v>
      </c>
      <c r="C5907">
        <v>1</v>
      </c>
      <c r="D5907" t="s">
        <v>60</v>
      </c>
      <c r="E5907" s="1">
        <v>45575</v>
      </c>
      <c r="F5907" s="1">
        <v>45587</v>
      </c>
      <c r="G5907" s="1">
        <v>45587</v>
      </c>
      <c r="H5907" s="1">
        <v>45656</v>
      </c>
      <c r="I5907" s="1">
        <v>45628</v>
      </c>
      <c r="J5907" t="s">
        <v>31</v>
      </c>
      <c r="K5907" t="s">
        <v>39</v>
      </c>
      <c r="L5907">
        <v>12000</v>
      </c>
      <c r="M5907">
        <v>12000</v>
      </c>
      <c r="N5907">
        <v>0</v>
      </c>
      <c r="O5907" t="s">
        <v>1149</v>
      </c>
      <c r="P5907" t="s">
        <v>1174</v>
      </c>
      <c r="Q5907" t="s">
        <v>42</v>
      </c>
      <c r="R5907" t="s">
        <v>199</v>
      </c>
      <c r="S5907" t="s">
        <v>1967</v>
      </c>
      <c r="T5907">
        <v>92307</v>
      </c>
    </row>
    <row r="5908" spans="1:20" x14ac:dyDescent="0.3">
      <c r="A5908" t="s">
        <v>1173</v>
      </c>
      <c r="B5908" t="str">
        <f>_xlfn.CONCAT(쿼리1[[#This Row],[주문번호]], "-", 쿼리1[[#This Row],[공정명]])</f>
        <v>20241010-930001-합지</v>
      </c>
      <c r="C5908">
        <v>1</v>
      </c>
      <c r="D5908" t="s">
        <v>60</v>
      </c>
      <c r="E5908" s="1">
        <v>45575</v>
      </c>
      <c r="F5908" s="1">
        <v>45587</v>
      </c>
      <c r="G5908" s="1">
        <v>45587</v>
      </c>
      <c r="H5908" s="1">
        <v>45656</v>
      </c>
      <c r="I5908" s="1">
        <v>45628</v>
      </c>
      <c r="J5908" t="s">
        <v>31</v>
      </c>
      <c r="K5908" t="s">
        <v>39</v>
      </c>
      <c r="L5908">
        <v>12000</v>
      </c>
      <c r="M5908">
        <v>12000</v>
      </c>
      <c r="N5908">
        <v>0</v>
      </c>
      <c r="O5908" t="s">
        <v>1149</v>
      </c>
      <c r="P5908" t="s">
        <v>1174</v>
      </c>
      <c r="Q5908" t="s">
        <v>42</v>
      </c>
      <c r="R5908" t="s">
        <v>199</v>
      </c>
      <c r="S5908" t="s">
        <v>1967</v>
      </c>
      <c r="T5908">
        <v>92307</v>
      </c>
    </row>
    <row r="5909" spans="1:20" x14ac:dyDescent="0.3">
      <c r="A5909" t="s">
        <v>1173</v>
      </c>
      <c r="B5909" t="str">
        <f>_xlfn.CONCAT(쿼리1[[#This Row],[주문번호]], "-", 쿼리1[[#This Row],[공정명]])</f>
        <v>20241010-930001-분단</v>
      </c>
      <c r="C5909">
        <v>2</v>
      </c>
      <c r="D5909" t="s">
        <v>196</v>
      </c>
      <c r="E5909" s="1">
        <v>45575</v>
      </c>
      <c r="F5909" s="1">
        <v>45588</v>
      </c>
      <c r="G5909" s="1">
        <v>45587</v>
      </c>
      <c r="H5909" s="1">
        <v>45656</v>
      </c>
      <c r="I5909" s="1">
        <v>45628</v>
      </c>
      <c r="J5909" t="s">
        <v>31</v>
      </c>
      <c r="K5909" t="s">
        <v>39</v>
      </c>
      <c r="L5909">
        <v>12000</v>
      </c>
      <c r="M5909">
        <v>12000</v>
      </c>
      <c r="N5909">
        <v>-1</v>
      </c>
      <c r="O5909" t="s">
        <v>1149</v>
      </c>
      <c r="P5909" t="s">
        <v>1174</v>
      </c>
      <c r="Q5909" t="s">
        <v>42</v>
      </c>
      <c r="R5909" t="s">
        <v>199</v>
      </c>
      <c r="S5909" t="s">
        <v>1967</v>
      </c>
      <c r="T5909">
        <v>92307</v>
      </c>
    </row>
    <row r="5910" spans="1:20" x14ac:dyDescent="0.3">
      <c r="A5910" t="s">
        <v>5266</v>
      </c>
      <c r="B5910" t="str">
        <f>_xlfn.CONCAT(쿼리1[[#This Row],[주문번호]], "-", 쿼리1[[#This Row],[공정명]])</f>
        <v>20240909-1000156480-분단</v>
      </c>
      <c r="C5910">
        <v>4</v>
      </c>
      <c r="D5910" t="s">
        <v>196</v>
      </c>
      <c r="E5910" s="1">
        <v>45544</v>
      </c>
      <c r="F5910" s="1">
        <v>45554</v>
      </c>
      <c r="G5910" s="1"/>
      <c r="H5910" s="1">
        <v>45656</v>
      </c>
      <c r="I5910" s="1">
        <v>45558</v>
      </c>
      <c r="J5910" t="s">
        <v>21</v>
      </c>
      <c r="K5910" t="s">
        <v>22</v>
      </c>
      <c r="L5910">
        <v>8000</v>
      </c>
      <c r="O5910" t="s">
        <v>1533</v>
      </c>
      <c r="P5910" t="s">
        <v>3842</v>
      </c>
      <c r="Q5910" t="s">
        <v>3843</v>
      </c>
      <c r="R5910" t="s">
        <v>26</v>
      </c>
      <c r="S5910" t="s">
        <v>5236</v>
      </c>
      <c r="T5910">
        <v>24</v>
      </c>
    </row>
    <row r="5911" spans="1:20" x14ac:dyDescent="0.3">
      <c r="A5911" t="s">
        <v>4870</v>
      </c>
      <c r="B5911" t="str">
        <f>_xlfn.CONCAT(쿼리1[[#This Row],[주문번호]], "-", 쿼리1[[#This Row],[공정명]])</f>
        <v>20240909-1000158432-합지</v>
      </c>
      <c r="C5911">
        <v>3</v>
      </c>
      <c r="D5911" t="s">
        <v>60</v>
      </c>
      <c r="E5911" s="1">
        <v>45544</v>
      </c>
      <c r="F5911" s="1">
        <v>45553</v>
      </c>
      <c r="G5911" s="1">
        <v>45548</v>
      </c>
      <c r="H5911" s="1">
        <v>45656</v>
      </c>
      <c r="I5911" s="1">
        <v>45548</v>
      </c>
      <c r="J5911" t="s">
        <v>31</v>
      </c>
      <c r="K5911" t="s">
        <v>39</v>
      </c>
      <c r="L5911">
        <v>12000</v>
      </c>
      <c r="M5911">
        <v>12000</v>
      </c>
      <c r="N5911">
        <v>-5</v>
      </c>
      <c r="O5911" t="s">
        <v>3853</v>
      </c>
      <c r="P5911" t="s">
        <v>4043</v>
      </c>
      <c r="Q5911" t="s">
        <v>4871</v>
      </c>
      <c r="R5911" t="s">
        <v>26</v>
      </c>
      <c r="S5911" t="s">
        <v>5236</v>
      </c>
      <c r="T5911">
        <v>48</v>
      </c>
    </row>
    <row r="5912" spans="1:20" x14ac:dyDescent="0.3">
      <c r="A5912" t="s">
        <v>4845</v>
      </c>
      <c r="B5912" t="str">
        <f>_xlfn.CONCAT(쿼리1[[#This Row],[주문번호]], "-", 쿼리1[[#This Row],[공정명]])</f>
        <v>20241016-1000161948-합지</v>
      </c>
      <c r="C5912">
        <v>3</v>
      </c>
      <c r="D5912" t="s">
        <v>60</v>
      </c>
      <c r="E5912" s="1">
        <v>45581</v>
      </c>
      <c r="F5912" s="1">
        <v>45590</v>
      </c>
      <c r="G5912" s="1">
        <v>45590</v>
      </c>
      <c r="H5912" s="1">
        <v>45656</v>
      </c>
      <c r="I5912" s="1">
        <v>45593</v>
      </c>
      <c r="J5912" t="s">
        <v>31</v>
      </c>
      <c r="K5912" t="s">
        <v>39</v>
      </c>
      <c r="L5912">
        <v>8000</v>
      </c>
      <c r="M5912">
        <v>8000</v>
      </c>
      <c r="N5912">
        <v>0</v>
      </c>
      <c r="O5912" t="s">
        <v>1533</v>
      </c>
      <c r="P5912" t="s">
        <v>4204</v>
      </c>
      <c r="Q5912" t="s">
        <v>4205</v>
      </c>
      <c r="R5912" t="s">
        <v>26</v>
      </c>
      <c r="S5912" t="s">
        <v>5236</v>
      </c>
      <c r="T5912">
        <v>32</v>
      </c>
    </row>
    <row r="5913" spans="1:20" x14ac:dyDescent="0.3">
      <c r="A5913" t="s">
        <v>4741</v>
      </c>
      <c r="B5913" t="str">
        <f>_xlfn.CONCAT(쿼리1[[#This Row],[주문번호]], "-", 쿼리1[[#This Row],[공정명]])</f>
        <v>20241017-1000161651-합지</v>
      </c>
      <c r="C5913">
        <v>3</v>
      </c>
      <c r="D5913" t="s">
        <v>60</v>
      </c>
      <c r="E5913" s="1">
        <v>45582</v>
      </c>
      <c r="F5913" s="1">
        <v>45593</v>
      </c>
      <c r="G5913" s="1">
        <v>45593</v>
      </c>
      <c r="H5913" s="1">
        <v>45656</v>
      </c>
      <c r="I5913" s="1">
        <v>45593</v>
      </c>
      <c r="J5913" t="s">
        <v>31</v>
      </c>
      <c r="K5913" t="s">
        <v>39</v>
      </c>
      <c r="L5913">
        <v>4000</v>
      </c>
      <c r="M5913">
        <v>4000</v>
      </c>
      <c r="N5913">
        <v>0</v>
      </c>
      <c r="O5913" t="s">
        <v>3853</v>
      </c>
      <c r="P5913" t="s">
        <v>3923</v>
      </c>
      <c r="Q5913" t="s">
        <v>3924</v>
      </c>
      <c r="R5913" t="s">
        <v>26</v>
      </c>
      <c r="S5913" t="s">
        <v>5236</v>
      </c>
      <c r="T5913">
        <v>32</v>
      </c>
    </row>
    <row r="5914" spans="1:20" x14ac:dyDescent="0.3">
      <c r="A5914" t="s">
        <v>4808</v>
      </c>
      <c r="B5914" t="str">
        <f>_xlfn.CONCAT(쿼리1[[#This Row],[주문번호]], "-", 쿼리1[[#This Row],[공정명]])</f>
        <v>20240906-1000155139-합지</v>
      </c>
      <c r="C5914">
        <v>3</v>
      </c>
      <c r="D5914" t="s">
        <v>60</v>
      </c>
      <c r="E5914" s="1">
        <v>45541</v>
      </c>
      <c r="F5914" s="1">
        <v>45552</v>
      </c>
      <c r="G5914" s="1">
        <v>45547</v>
      </c>
      <c r="H5914" s="1">
        <v>45656</v>
      </c>
      <c r="I5914" s="1">
        <v>45547</v>
      </c>
      <c r="J5914" t="s">
        <v>31</v>
      </c>
      <c r="K5914" t="s">
        <v>39</v>
      </c>
      <c r="L5914">
        <v>12000</v>
      </c>
      <c r="M5914">
        <v>12000</v>
      </c>
      <c r="N5914">
        <v>-5</v>
      </c>
      <c r="O5914" t="s">
        <v>3853</v>
      </c>
      <c r="P5914" t="s">
        <v>3911</v>
      </c>
      <c r="Q5914" t="s">
        <v>4467</v>
      </c>
      <c r="R5914" t="s">
        <v>26</v>
      </c>
      <c r="S5914" t="s">
        <v>5236</v>
      </c>
      <c r="T5914">
        <v>48</v>
      </c>
    </row>
    <row r="5915" spans="1:20" x14ac:dyDescent="0.3">
      <c r="A5915" t="s">
        <v>4811</v>
      </c>
      <c r="B5915" t="str">
        <f>_xlfn.CONCAT(쿼리1[[#This Row],[주문번호]], "-", 쿼리1[[#This Row],[공정명]])</f>
        <v>20240909-1000151236-합지</v>
      </c>
      <c r="C5915">
        <v>3</v>
      </c>
      <c r="D5915" t="s">
        <v>60</v>
      </c>
      <c r="E5915" s="1">
        <v>45544</v>
      </c>
      <c r="F5915" s="1">
        <v>45553</v>
      </c>
      <c r="G5915" s="1">
        <v>45548</v>
      </c>
      <c r="H5915" s="1">
        <v>45656</v>
      </c>
      <c r="I5915" s="1">
        <v>45548</v>
      </c>
      <c r="J5915" t="s">
        <v>31</v>
      </c>
      <c r="K5915" t="s">
        <v>39</v>
      </c>
      <c r="L5915">
        <v>16000</v>
      </c>
      <c r="M5915">
        <v>16000</v>
      </c>
      <c r="N5915">
        <v>-5</v>
      </c>
      <c r="O5915" t="s">
        <v>1533</v>
      </c>
      <c r="P5915" t="s">
        <v>3911</v>
      </c>
      <c r="Q5915" t="s">
        <v>4812</v>
      </c>
      <c r="R5915" t="s">
        <v>26</v>
      </c>
      <c r="S5915" t="s">
        <v>5236</v>
      </c>
      <c r="T5915">
        <v>64</v>
      </c>
    </row>
    <row r="5916" spans="1:20" x14ac:dyDescent="0.3">
      <c r="A5916" t="s">
        <v>4794</v>
      </c>
      <c r="B5916" t="str">
        <f>_xlfn.CONCAT(쿼리1[[#This Row],[주문번호]], "-", 쿼리1[[#This Row],[공정명]])</f>
        <v>20240904-1000165926-합지</v>
      </c>
      <c r="C5916">
        <v>3</v>
      </c>
      <c r="D5916" t="s">
        <v>60</v>
      </c>
      <c r="E5916" s="1">
        <v>45539</v>
      </c>
      <c r="F5916" s="1">
        <v>45547</v>
      </c>
      <c r="G5916" s="1">
        <v>45544</v>
      </c>
      <c r="H5916" s="1">
        <v>45656</v>
      </c>
      <c r="I5916" s="1">
        <v>45544</v>
      </c>
      <c r="J5916" t="s">
        <v>31</v>
      </c>
      <c r="K5916" t="s">
        <v>39</v>
      </c>
      <c r="L5916">
        <v>18000</v>
      </c>
      <c r="M5916">
        <v>18000</v>
      </c>
      <c r="N5916">
        <v>-3</v>
      </c>
      <c r="O5916" t="s">
        <v>1403</v>
      </c>
      <c r="P5916" t="s">
        <v>1404</v>
      </c>
      <c r="Q5916" t="s">
        <v>4244</v>
      </c>
      <c r="R5916" t="s">
        <v>26</v>
      </c>
      <c r="S5916" t="s">
        <v>5236</v>
      </c>
      <c r="T5916">
        <v>36</v>
      </c>
    </row>
    <row r="5917" spans="1:20" x14ac:dyDescent="0.3">
      <c r="A5917" t="s">
        <v>4795</v>
      </c>
      <c r="B5917" t="str">
        <f>_xlfn.CONCAT(쿼리1[[#This Row],[주문번호]], "-", 쿼리1[[#This Row],[공정명]])</f>
        <v>20240911-1000156550-합지</v>
      </c>
      <c r="C5917">
        <v>3</v>
      </c>
      <c r="D5917" t="s">
        <v>60</v>
      </c>
      <c r="E5917" s="1">
        <v>45546</v>
      </c>
      <c r="F5917" s="1">
        <v>45555</v>
      </c>
      <c r="G5917" s="1"/>
      <c r="H5917" s="1">
        <v>45656</v>
      </c>
      <c r="I5917" s="1">
        <v>45555</v>
      </c>
      <c r="J5917" t="s">
        <v>21</v>
      </c>
      <c r="K5917" t="s">
        <v>22</v>
      </c>
      <c r="L5917">
        <v>8000</v>
      </c>
      <c r="O5917" t="s">
        <v>3853</v>
      </c>
      <c r="P5917" t="s">
        <v>4214</v>
      </c>
      <c r="Q5917" t="s">
        <v>4215</v>
      </c>
      <c r="R5917" t="s">
        <v>26</v>
      </c>
      <c r="S5917" t="s">
        <v>5236</v>
      </c>
      <c r="T5917">
        <v>32</v>
      </c>
    </row>
    <row r="5918" spans="1:20" x14ac:dyDescent="0.3">
      <c r="A5918" t="s">
        <v>1126</v>
      </c>
      <c r="B5918" t="str">
        <f>_xlfn.CONCAT(쿼리1[[#This Row],[주문번호]], "-", 쿼리1[[#This Row],[공정명]])</f>
        <v>20240913-1000146402-합지</v>
      </c>
      <c r="C5918">
        <v>3</v>
      </c>
      <c r="D5918" t="s">
        <v>60</v>
      </c>
      <c r="E5918" s="1">
        <v>45548</v>
      </c>
      <c r="F5918" s="1">
        <v>45561</v>
      </c>
      <c r="G5918" s="1">
        <v>45575</v>
      </c>
      <c r="H5918" s="1">
        <v>45656</v>
      </c>
      <c r="I5918" s="1">
        <v>45590</v>
      </c>
      <c r="J5918" t="s">
        <v>31</v>
      </c>
      <c r="K5918" t="s">
        <v>32</v>
      </c>
      <c r="L5918">
        <v>6000</v>
      </c>
      <c r="M5918">
        <v>6000</v>
      </c>
      <c r="N5918">
        <v>14</v>
      </c>
      <c r="O5918" t="s">
        <v>1127</v>
      </c>
      <c r="P5918" t="s">
        <v>1128</v>
      </c>
      <c r="Q5918" t="s">
        <v>1129</v>
      </c>
      <c r="R5918" t="s">
        <v>26</v>
      </c>
      <c r="S5918" t="s">
        <v>5236</v>
      </c>
      <c r="T5918">
        <v>17142</v>
      </c>
    </row>
    <row r="5919" spans="1:20" x14ac:dyDescent="0.3">
      <c r="A5919" t="s">
        <v>4796</v>
      </c>
      <c r="B5919" t="str">
        <f>_xlfn.CONCAT(쿼리1[[#This Row],[주문번호]], "-", 쿼리1[[#This Row],[공정명]])</f>
        <v>20240903-1000168808-합지</v>
      </c>
      <c r="C5919">
        <v>3</v>
      </c>
      <c r="D5919" t="s">
        <v>60</v>
      </c>
      <c r="E5919" s="1">
        <v>45538</v>
      </c>
      <c r="F5919" s="1">
        <v>45546</v>
      </c>
      <c r="G5919" s="1">
        <v>45545</v>
      </c>
      <c r="H5919" s="1">
        <v>45656</v>
      </c>
      <c r="I5919" s="1">
        <v>45545</v>
      </c>
      <c r="J5919" t="s">
        <v>31</v>
      </c>
      <c r="K5919" t="s">
        <v>39</v>
      </c>
      <c r="L5919">
        <v>8000</v>
      </c>
      <c r="M5919">
        <v>8000</v>
      </c>
      <c r="N5919">
        <v>-1</v>
      </c>
      <c r="O5919" t="s">
        <v>3853</v>
      </c>
      <c r="P5919" t="s">
        <v>4043</v>
      </c>
      <c r="Q5919" t="s">
        <v>4797</v>
      </c>
      <c r="R5919" t="s">
        <v>26</v>
      </c>
      <c r="S5919" t="s">
        <v>5236</v>
      </c>
      <c r="T5919">
        <v>32</v>
      </c>
    </row>
    <row r="5920" spans="1:20" x14ac:dyDescent="0.3">
      <c r="A5920" t="s">
        <v>4798</v>
      </c>
      <c r="B5920" t="str">
        <f>_xlfn.CONCAT(쿼리1[[#This Row],[주문번호]], "-", 쿼리1[[#This Row],[공정명]])</f>
        <v>20240906-1000155316-합지</v>
      </c>
      <c r="C5920">
        <v>3</v>
      </c>
      <c r="D5920" t="s">
        <v>60</v>
      </c>
      <c r="E5920" s="1">
        <v>45541</v>
      </c>
      <c r="F5920" s="1">
        <v>45552</v>
      </c>
      <c r="G5920" s="1">
        <v>45547</v>
      </c>
      <c r="H5920" s="1">
        <v>45656</v>
      </c>
      <c r="I5920" s="1">
        <v>45566</v>
      </c>
      <c r="J5920" t="s">
        <v>31</v>
      </c>
      <c r="K5920" t="s">
        <v>39</v>
      </c>
      <c r="L5920">
        <v>12000</v>
      </c>
      <c r="M5920">
        <v>12000</v>
      </c>
      <c r="N5920">
        <v>-5</v>
      </c>
      <c r="O5920" t="s">
        <v>3853</v>
      </c>
      <c r="P5920" t="s">
        <v>3911</v>
      </c>
      <c r="Q5920" t="s">
        <v>4130</v>
      </c>
      <c r="R5920" t="s">
        <v>26</v>
      </c>
      <c r="S5920" t="s">
        <v>5236</v>
      </c>
      <c r="T5920">
        <v>48</v>
      </c>
    </row>
    <row r="5921" spans="1:20" x14ac:dyDescent="0.3">
      <c r="A5921" t="s">
        <v>2889</v>
      </c>
      <c r="B5921" t="str">
        <f>_xlfn.CONCAT(쿼리1[[#This Row],[주문번호]], "-", 쿼리1[[#This Row],[공정명]])</f>
        <v>20240909-1000140902-합지</v>
      </c>
      <c r="C5921">
        <v>1</v>
      </c>
      <c r="D5921" t="s">
        <v>60</v>
      </c>
      <c r="E5921" s="1">
        <v>45544</v>
      </c>
      <c r="F5921" s="1">
        <v>45553</v>
      </c>
      <c r="G5921" s="1">
        <v>45593</v>
      </c>
      <c r="H5921" s="1">
        <v>45656</v>
      </c>
      <c r="I5921" s="1">
        <v>45593</v>
      </c>
      <c r="J5921" t="s">
        <v>31</v>
      </c>
      <c r="K5921" t="s">
        <v>32</v>
      </c>
      <c r="L5921">
        <v>6000</v>
      </c>
      <c r="M5921">
        <v>6000</v>
      </c>
      <c r="N5921">
        <v>40</v>
      </c>
      <c r="O5921" t="s">
        <v>580</v>
      </c>
      <c r="P5921" t="s">
        <v>581</v>
      </c>
      <c r="Q5921" t="s">
        <v>582</v>
      </c>
      <c r="R5921" t="s">
        <v>26</v>
      </c>
      <c r="S5921" t="s">
        <v>5236</v>
      </c>
      <c r="T5921">
        <v>20000</v>
      </c>
    </row>
    <row r="5922" spans="1:20" x14ac:dyDescent="0.3">
      <c r="A5922" t="s">
        <v>918</v>
      </c>
      <c r="B5922" t="str">
        <f>_xlfn.CONCAT(쿼리1[[#This Row],[주문번호]], "-", 쿼리1[[#This Row],[공정명]])</f>
        <v>20241011-1000156851-합지</v>
      </c>
      <c r="C5922">
        <v>3</v>
      </c>
      <c r="D5922" t="s">
        <v>60</v>
      </c>
      <c r="E5922" s="1">
        <v>45576</v>
      </c>
      <c r="F5922" s="1">
        <v>45587</v>
      </c>
      <c r="G5922" s="1"/>
      <c r="H5922" s="1">
        <v>45656</v>
      </c>
      <c r="I5922" s="1">
        <v>45595</v>
      </c>
      <c r="J5922" t="s">
        <v>31</v>
      </c>
      <c r="K5922" t="s">
        <v>22</v>
      </c>
      <c r="L5922">
        <v>18000</v>
      </c>
      <c r="O5922" t="s">
        <v>915</v>
      </c>
      <c r="P5922" t="s">
        <v>916</v>
      </c>
      <c r="Q5922" t="s">
        <v>917</v>
      </c>
      <c r="R5922" t="s">
        <v>26</v>
      </c>
      <c r="S5922" t="s">
        <v>5236</v>
      </c>
      <c r="T5922">
        <v>184615</v>
      </c>
    </row>
    <row r="5923" spans="1:20" x14ac:dyDescent="0.3">
      <c r="A5923" t="s">
        <v>4655</v>
      </c>
      <c r="B5923" t="str">
        <f>_xlfn.CONCAT(쿼리1[[#This Row],[주문번호]], "-", 쿼리1[[#This Row],[공정명]])</f>
        <v>20241002-1000165926-합지</v>
      </c>
      <c r="C5923">
        <v>3</v>
      </c>
      <c r="D5923" t="s">
        <v>60</v>
      </c>
      <c r="E5923" s="1">
        <v>45567</v>
      </c>
      <c r="F5923" s="1">
        <v>45576</v>
      </c>
      <c r="G5923" s="1">
        <v>45581</v>
      </c>
      <c r="H5923" s="1">
        <v>45656</v>
      </c>
      <c r="I5923" s="1">
        <v>45586</v>
      </c>
      <c r="J5923" t="s">
        <v>31</v>
      </c>
      <c r="K5923" t="s">
        <v>32</v>
      </c>
      <c r="L5923">
        <v>18000</v>
      </c>
      <c r="M5923">
        <v>0</v>
      </c>
      <c r="N5923">
        <v>5</v>
      </c>
      <c r="O5923" t="s">
        <v>1403</v>
      </c>
      <c r="P5923" t="s">
        <v>1404</v>
      </c>
      <c r="Q5923" t="s">
        <v>4244</v>
      </c>
      <c r="R5923" t="s">
        <v>26</v>
      </c>
      <c r="S5923" t="s">
        <v>5236</v>
      </c>
      <c r="T5923">
        <v>36</v>
      </c>
    </row>
    <row r="5924" spans="1:20" x14ac:dyDescent="0.3">
      <c r="A5924" t="s">
        <v>4655</v>
      </c>
      <c r="B5924" t="str">
        <f>_xlfn.CONCAT(쿼리1[[#This Row],[주문번호]], "-", 쿼리1[[#This Row],[공정명]])</f>
        <v>20241002-1000165926-합지</v>
      </c>
      <c r="C5924">
        <v>3</v>
      </c>
      <c r="D5924" t="s">
        <v>60</v>
      </c>
      <c r="E5924" s="1">
        <v>45567</v>
      </c>
      <c r="F5924" s="1">
        <v>45576</v>
      </c>
      <c r="G5924" s="1">
        <v>45575</v>
      </c>
      <c r="H5924" s="1">
        <v>45656</v>
      </c>
      <c r="I5924" s="1">
        <v>45586</v>
      </c>
      <c r="J5924" t="s">
        <v>31</v>
      </c>
      <c r="K5924" t="s">
        <v>39</v>
      </c>
      <c r="L5924">
        <v>18000</v>
      </c>
      <c r="M5924">
        <v>18000</v>
      </c>
      <c r="N5924">
        <v>-1</v>
      </c>
      <c r="O5924" t="s">
        <v>1403</v>
      </c>
      <c r="P5924" t="s">
        <v>1404</v>
      </c>
      <c r="Q5924" t="s">
        <v>4244</v>
      </c>
      <c r="R5924" t="s">
        <v>26</v>
      </c>
      <c r="S5924" t="s">
        <v>5236</v>
      </c>
      <c r="T5924">
        <v>36</v>
      </c>
    </row>
    <row r="5925" spans="1:20" x14ac:dyDescent="0.3">
      <c r="A5925" t="s">
        <v>3779</v>
      </c>
      <c r="B5925" t="str">
        <f>_xlfn.CONCAT(쿼리1[[#This Row],[주문번호]], "-", 쿼리1[[#This Row],[공정명]])</f>
        <v>20241210-1000165959-합지</v>
      </c>
      <c r="C5925">
        <v>3</v>
      </c>
      <c r="D5925" t="s">
        <v>60</v>
      </c>
      <c r="E5925" s="1">
        <v>45636</v>
      </c>
      <c r="F5925" s="1">
        <v>45645</v>
      </c>
      <c r="G5925" s="1"/>
      <c r="H5925" s="1">
        <v>45656</v>
      </c>
      <c r="I5925" s="1">
        <v>45652</v>
      </c>
      <c r="J5925" t="s">
        <v>21</v>
      </c>
      <c r="K5925" t="s">
        <v>22</v>
      </c>
      <c r="L5925">
        <v>6000</v>
      </c>
      <c r="O5925" t="s">
        <v>599</v>
      </c>
      <c r="P5925" t="s">
        <v>3780</v>
      </c>
      <c r="Q5925" t="s">
        <v>3781</v>
      </c>
      <c r="R5925" t="s">
        <v>2413</v>
      </c>
      <c r="S5925" t="s">
        <v>5236</v>
      </c>
      <c r="T5925">
        <v>26086</v>
      </c>
    </row>
    <row r="5926" spans="1:20" x14ac:dyDescent="0.3">
      <c r="A5926" t="s">
        <v>4550</v>
      </c>
      <c r="B5926" t="str">
        <f>_xlfn.CONCAT(쿼리1[[#This Row],[주문번호]], "-", 쿼리1[[#This Row],[공정명]])</f>
        <v>20241007-910009-합지</v>
      </c>
      <c r="C5926">
        <v>1</v>
      </c>
      <c r="D5926" t="s">
        <v>60</v>
      </c>
      <c r="E5926" s="1">
        <v>45572</v>
      </c>
      <c r="F5926" s="1">
        <v>45582</v>
      </c>
      <c r="G5926" s="1">
        <v>45579</v>
      </c>
      <c r="H5926" s="1">
        <v>45656</v>
      </c>
      <c r="I5926" s="1">
        <v>45601</v>
      </c>
      <c r="J5926" t="s">
        <v>31</v>
      </c>
      <c r="K5926" t="s">
        <v>39</v>
      </c>
      <c r="L5926">
        <v>24000</v>
      </c>
      <c r="M5926">
        <v>24000</v>
      </c>
      <c r="N5926">
        <v>-3</v>
      </c>
      <c r="O5926" t="s">
        <v>1081</v>
      </c>
      <c r="P5926" t="s">
        <v>596</v>
      </c>
      <c r="Q5926" t="s">
        <v>42</v>
      </c>
      <c r="R5926" t="s">
        <v>199</v>
      </c>
      <c r="S5926" t="s">
        <v>1967</v>
      </c>
      <c r="T5926">
        <v>60000</v>
      </c>
    </row>
    <row r="5927" spans="1:20" x14ac:dyDescent="0.3">
      <c r="A5927" t="s">
        <v>4550</v>
      </c>
      <c r="B5927" t="str">
        <f>_xlfn.CONCAT(쿼리1[[#This Row],[주문번호]], "-", 쿼리1[[#This Row],[공정명]])</f>
        <v>20241007-910009-합지</v>
      </c>
      <c r="C5927">
        <v>1</v>
      </c>
      <c r="D5927" t="s">
        <v>60</v>
      </c>
      <c r="E5927" s="1">
        <v>45572</v>
      </c>
      <c r="F5927" s="1">
        <v>45582</v>
      </c>
      <c r="G5927" s="1">
        <v>45579</v>
      </c>
      <c r="H5927" s="1">
        <v>45656</v>
      </c>
      <c r="I5927" s="1">
        <v>45601</v>
      </c>
      <c r="J5927" t="s">
        <v>31</v>
      </c>
      <c r="K5927" t="s">
        <v>39</v>
      </c>
      <c r="L5927">
        <v>24000</v>
      </c>
      <c r="M5927">
        <v>24000</v>
      </c>
      <c r="N5927">
        <v>-3</v>
      </c>
      <c r="O5927" t="s">
        <v>1081</v>
      </c>
      <c r="P5927" t="s">
        <v>596</v>
      </c>
      <c r="Q5927" t="s">
        <v>42</v>
      </c>
      <c r="R5927" t="s">
        <v>199</v>
      </c>
      <c r="S5927" t="s">
        <v>1967</v>
      </c>
      <c r="T5927">
        <v>60000</v>
      </c>
    </row>
    <row r="5928" spans="1:20" x14ac:dyDescent="0.3">
      <c r="A5928" t="s">
        <v>4550</v>
      </c>
      <c r="B5928" t="str">
        <f>_xlfn.CONCAT(쿼리1[[#This Row],[주문번호]], "-", 쿼리1[[#This Row],[공정명]])</f>
        <v>20241007-910009-합지</v>
      </c>
      <c r="C5928">
        <v>1</v>
      </c>
      <c r="D5928" t="s">
        <v>60</v>
      </c>
      <c r="E5928" s="1">
        <v>45572</v>
      </c>
      <c r="F5928" s="1">
        <v>45582</v>
      </c>
      <c r="G5928" s="1">
        <v>45579</v>
      </c>
      <c r="H5928" s="1">
        <v>45656</v>
      </c>
      <c r="I5928" s="1">
        <v>45601</v>
      </c>
      <c r="J5928" t="s">
        <v>31</v>
      </c>
      <c r="K5928" t="s">
        <v>39</v>
      </c>
      <c r="L5928">
        <v>24000</v>
      </c>
      <c r="M5928">
        <v>24000</v>
      </c>
      <c r="N5928">
        <v>-3</v>
      </c>
      <c r="O5928" t="s">
        <v>1081</v>
      </c>
      <c r="P5928" t="s">
        <v>596</v>
      </c>
      <c r="Q5928" t="s">
        <v>42</v>
      </c>
      <c r="R5928" t="s">
        <v>199</v>
      </c>
      <c r="S5928" t="s">
        <v>1967</v>
      </c>
      <c r="T5928">
        <v>60000</v>
      </c>
    </row>
    <row r="5929" spans="1:20" x14ac:dyDescent="0.3">
      <c r="A5929" t="s">
        <v>4550</v>
      </c>
      <c r="B5929" t="str">
        <f>_xlfn.CONCAT(쿼리1[[#This Row],[주문번호]], "-", 쿼리1[[#This Row],[공정명]])</f>
        <v>20241007-910009-합지</v>
      </c>
      <c r="C5929">
        <v>1</v>
      </c>
      <c r="D5929" t="s">
        <v>60</v>
      </c>
      <c r="E5929" s="1">
        <v>45572</v>
      </c>
      <c r="F5929" s="1">
        <v>45582</v>
      </c>
      <c r="G5929" s="1">
        <v>45579</v>
      </c>
      <c r="H5929" s="1">
        <v>45656</v>
      </c>
      <c r="I5929" s="1">
        <v>45601</v>
      </c>
      <c r="J5929" t="s">
        <v>31</v>
      </c>
      <c r="K5929" t="s">
        <v>39</v>
      </c>
      <c r="L5929">
        <v>24000</v>
      </c>
      <c r="M5929">
        <v>24000</v>
      </c>
      <c r="N5929">
        <v>-3</v>
      </c>
      <c r="O5929" t="s">
        <v>1081</v>
      </c>
      <c r="P5929" t="s">
        <v>596</v>
      </c>
      <c r="Q5929" t="s">
        <v>42</v>
      </c>
      <c r="R5929" t="s">
        <v>199</v>
      </c>
      <c r="S5929" t="s">
        <v>1967</v>
      </c>
      <c r="T5929">
        <v>60000</v>
      </c>
    </row>
    <row r="5930" spans="1:20" x14ac:dyDescent="0.3">
      <c r="A5930" t="s">
        <v>1877</v>
      </c>
      <c r="B5930" t="str">
        <f>_xlfn.CONCAT(쿼리1[[#This Row],[주문번호]], "-", 쿼리1[[#This Row],[공정명]])</f>
        <v>20241002-902003-합지</v>
      </c>
      <c r="C5930">
        <v>1</v>
      </c>
      <c r="D5930" t="s">
        <v>60</v>
      </c>
      <c r="E5930" s="1">
        <v>45567</v>
      </c>
      <c r="F5930" s="1">
        <v>45575</v>
      </c>
      <c r="G5930" s="1">
        <v>45575</v>
      </c>
      <c r="H5930" s="1">
        <v>45656</v>
      </c>
      <c r="I5930" s="1">
        <v>45579</v>
      </c>
      <c r="J5930" t="s">
        <v>31</v>
      </c>
      <c r="K5930" t="s">
        <v>39</v>
      </c>
      <c r="L5930">
        <v>24000</v>
      </c>
      <c r="M5930">
        <v>24000</v>
      </c>
      <c r="N5930">
        <v>0</v>
      </c>
      <c r="O5930" t="s">
        <v>1517</v>
      </c>
      <c r="P5930" t="s">
        <v>1869</v>
      </c>
      <c r="Q5930" t="s">
        <v>42</v>
      </c>
      <c r="R5930" t="s">
        <v>199</v>
      </c>
      <c r="S5930" t="s">
        <v>1967</v>
      </c>
      <c r="T5930">
        <v>96000</v>
      </c>
    </row>
    <row r="5931" spans="1:20" x14ac:dyDescent="0.3">
      <c r="A5931" t="s">
        <v>3241</v>
      </c>
      <c r="B5931" t="str">
        <f>_xlfn.CONCAT(쿼리1[[#This Row],[주문번호]], "-", 쿼리1[[#This Row],[공정명]])</f>
        <v>20240913-911005-합지</v>
      </c>
      <c r="C5931">
        <v>1</v>
      </c>
      <c r="D5931" t="s">
        <v>60</v>
      </c>
      <c r="E5931" s="1">
        <v>45548</v>
      </c>
      <c r="F5931" s="1">
        <v>45560</v>
      </c>
      <c r="G5931" s="1">
        <v>45569</v>
      </c>
      <c r="H5931" s="1">
        <v>45656</v>
      </c>
      <c r="I5931" s="1">
        <v>45575</v>
      </c>
      <c r="J5931" t="s">
        <v>31</v>
      </c>
      <c r="K5931" t="s">
        <v>32</v>
      </c>
      <c r="L5931">
        <v>12000</v>
      </c>
      <c r="M5931">
        <v>12000</v>
      </c>
      <c r="N5931">
        <v>9</v>
      </c>
      <c r="O5931" t="s">
        <v>1170</v>
      </c>
      <c r="P5931" t="s">
        <v>1160</v>
      </c>
      <c r="Q5931" t="s">
        <v>42</v>
      </c>
      <c r="R5931" t="s">
        <v>199</v>
      </c>
      <c r="S5931" t="s">
        <v>1967</v>
      </c>
      <c r="T5931">
        <v>60000</v>
      </c>
    </row>
    <row r="5932" spans="1:20" x14ac:dyDescent="0.3">
      <c r="A5932" t="s">
        <v>3241</v>
      </c>
      <c r="B5932" t="str">
        <f>_xlfn.CONCAT(쿼리1[[#This Row],[주문번호]], "-", 쿼리1[[#This Row],[공정명]])</f>
        <v>20240913-911005-합지</v>
      </c>
      <c r="C5932">
        <v>1</v>
      </c>
      <c r="D5932" t="s">
        <v>60</v>
      </c>
      <c r="E5932" s="1">
        <v>45548</v>
      </c>
      <c r="F5932" s="1">
        <v>45560</v>
      </c>
      <c r="G5932" s="1">
        <v>45569</v>
      </c>
      <c r="H5932" s="1">
        <v>45656</v>
      </c>
      <c r="I5932" s="1">
        <v>45575</v>
      </c>
      <c r="J5932" t="s">
        <v>31</v>
      </c>
      <c r="K5932" t="s">
        <v>32</v>
      </c>
      <c r="L5932">
        <v>12000</v>
      </c>
      <c r="M5932">
        <v>12000</v>
      </c>
      <c r="N5932">
        <v>9</v>
      </c>
      <c r="O5932" t="s">
        <v>1170</v>
      </c>
      <c r="P5932" t="s">
        <v>1160</v>
      </c>
      <c r="Q5932" t="s">
        <v>42</v>
      </c>
      <c r="R5932" t="s">
        <v>199</v>
      </c>
      <c r="S5932" t="s">
        <v>1967</v>
      </c>
      <c r="T5932">
        <v>60000</v>
      </c>
    </row>
    <row r="5933" spans="1:20" x14ac:dyDescent="0.3">
      <c r="A5933" t="s">
        <v>3241</v>
      </c>
      <c r="B5933" t="str">
        <f>_xlfn.CONCAT(쿼리1[[#This Row],[주문번호]], "-", 쿼리1[[#This Row],[공정명]])</f>
        <v>20240913-911005-합지</v>
      </c>
      <c r="C5933">
        <v>1</v>
      </c>
      <c r="D5933" t="s">
        <v>60</v>
      </c>
      <c r="E5933" s="1">
        <v>45548</v>
      </c>
      <c r="F5933" s="1">
        <v>45560</v>
      </c>
      <c r="G5933" s="1">
        <v>45569</v>
      </c>
      <c r="H5933" s="1">
        <v>45656</v>
      </c>
      <c r="I5933" s="1">
        <v>45575</v>
      </c>
      <c r="J5933" t="s">
        <v>31</v>
      </c>
      <c r="K5933" t="s">
        <v>32</v>
      </c>
      <c r="L5933">
        <v>12000</v>
      </c>
      <c r="M5933">
        <v>12000</v>
      </c>
      <c r="N5933">
        <v>9</v>
      </c>
      <c r="O5933" t="s">
        <v>1170</v>
      </c>
      <c r="P5933" t="s">
        <v>1160</v>
      </c>
      <c r="Q5933" t="s">
        <v>42</v>
      </c>
      <c r="R5933" t="s">
        <v>199</v>
      </c>
      <c r="S5933" t="s">
        <v>1967</v>
      </c>
      <c r="T5933">
        <v>60000</v>
      </c>
    </row>
    <row r="5934" spans="1:20" x14ac:dyDescent="0.3">
      <c r="A5934" t="s">
        <v>3241</v>
      </c>
      <c r="B5934" t="str">
        <f>_xlfn.CONCAT(쿼리1[[#This Row],[주문번호]], "-", 쿼리1[[#This Row],[공정명]])</f>
        <v>20240913-911005-합지</v>
      </c>
      <c r="C5934">
        <v>1</v>
      </c>
      <c r="D5934" t="s">
        <v>60</v>
      </c>
      <c r="E5934" s="1">
        <v>45548</v>
      </c>
      <c r="F5934" s="1">
        <v>45560</v>
      </c>
      <c r="G5934" s="1">
        <v>45569</v>
      </c>
      <c r="H5934" s="1">
        <v>45656</v>
      </c>
      <c r="I5934" s="1">
        <v>45575</v>
      </c>
      <c r="J5934" t="s">
        <v>31</v>
      </c>
      <c r="K5934" t="s">
        <v>32</v>
      </c>
      <c r="L5934">
        <v>12000</v>
      </c>
      <c r="M5934">
        <v>12000</v>
      </c>
      <c r="N5934">
        <v>9</v>
      </c>
      <c r="O5934" t="s">
        <v>1170</v>
      </c>
      <c r="P5934" t="s">
        <v>1160</v>
      </c>
      <c r="Q5934" t="s">
        <v>42</v>
      </c>
      <c r="R5934" t="s">
        <v>199</v>
      </c>
      <c r="S5934" t="s">
        <v>1967</v>
      </c>
      <c r="T5934">
        <v>60000</v>
      </c>
    </row>
    <row r="5935" spans="1:20" x14ac:dyDescent="0.3">
      <c r="A5935" t="s">
        <v>3241</v>
      </c>
      <c r="B5935" t="str">
        <f>_xlfn.CONCAT(쿼리1[[#This Row],[주문번호]], "-", 쿼리1[[#This Row],[공정명]])</f>
        <v>20240913-911005-분단</v>
      </c>
      <c r="C5935">
        <v>2</v>
      </c>
      <c r="D5935" t="s">
        <v>196</v>
      </c>
      <c r="E5935" s="1">
        <v>45548</v>
      </c>
      <c r="F5935" s="1">
        <v>45561</v>
      </c>
      <c r="G5935" s="1">
        <v>45560</v>
      </c>
      <c r="H5935" s="1">
        <v>45656</v>
      </c>
      <c r="I5935" s="1">
        <v>45575</v>
      </c>
      <c r="J5935" t="s">
        <v>31</v>
      </c>
      <c r="K5935" t="s">
        <v>39</v>
      </c>
      <c r="L5935">
        <v>12000</v>
      </c>
      <c r="M5935">
        <v>12000</v>
      </c>
      <c r="N5935">
        <v>-1</v>
      </c>
      <c r="O5935" t="s">
        <v>1170</v>
      </c>
      <c r="P5935" t="s">
        <v>1160</v>
      </c>
      <c r="Q5935" t="s">
        <v>42</v>
      </c>
      <c r="R5935" t="s">
        <v>199</v>
      </c>
      <c r="S5935" t="s">
        <v>1967</v>
      </c>
      <c r="T5935">
        <v>60000</v>
      </c>
    </row>
    <row r="5936" spans="1:20" x14ac:dyDescent="0.3">
      <c r="A5936" t="s">
        <v>4552</v>
      </c>
      <c r="B5936" t="str">
        <f>_xlfn.CONCAT(쿼리1[[#This Row],[주문번호]], "-", 쿼리1[[#This Row],[공정명]])</f>
        <v>20241002-902001-합지</v>
      </c>
      <c r="C5936">
        <v>1</v>
      </c>
      <c r="D5936" t="s">
        <v>60</v>
      </c>
      <c r="E5936" s="1">
        <v>45567</v>
      </c>
      <c r="F5936" s="1">
        <v>45575</v>
      </c>
      <c r="G5936" s="1">
        <v>45579</v>
      </c>
      <c r="H5936" s="1">
        <v>45656</v>
      </c>
      <c r="I5936" s="1">
        <v>45589</v>
      </c>
      <c r="J5936" t="s">
        <v>31</v>
      </c>
      <c r="K5936" t="s">
        <v>32</v>
      </c>
      <c r="L5936">
        <v>12000</v>
      </c>
      <c r="M5936">
        <v>12000</v>
      </c>
      <c r="N5936">
        <v>4</v>
      </c>
      <c r="O5936" t="s">
        <v>1517</v>
      </c>
      <c r="P5936" t="s">
        <v>2088</v>
      </c>
      <c r="Q5936" t="s">
        <v>42</v>
      </c>
      <c r="R5936" t="s">
        <v>199</v>
      </c>
      <c r="S5936" t="s">
        <v>1967</v>
      </c>
      <c r="T5936">
        <v>75000</v>
      </c>
    </row>
    <row r="5937" spans="1:20" x14ac:dyDescent="0.3">
      <c r="A5937" t="s">
        <v>1179</v>
      </c>
      <c r="B5937" t="str">
        <f>_xlfn.CONCAT(쿼리1[[#This Row],[주문번호]], "-", 쿼리1[[#This Row],[공정명]])</f>
        <v>20241004-910005-합지</v>
      </c>
      <c r="C5937">
        <v>1</v>
      </c>
      <c r="D5937" t="s">
        <v>60</v>
      </c>
      <c r="E5937" s="1">
        <v>45569</v>
      </c>
      <c r="F5937" s="1">
        <v>45581</v>
      </c>
      <c r="G5937" s="1">
        <v>45575</v>
      </c>
      <c r="H5937" s="1">
        <v>45656</v>
      </c>
      <c r="I5937" s="1">
        <v>45582</v>
      </c>
      <c r="J5937" t="s">
        <v>31</v>
      </c>
      <c r="K5937" t="s">
        <v>39</v>
      </c>
      <c r="L5937">
        <v>24000</v>
      </c>
      <c r="M5937">
        <v>24000</v>
      </c>
      <c r="N5937">
        <v>-6</v>
      </c>
      <c r="O5937" t="s">
        <v>1081</v>
      </c>
      <c r="P5937" t="s">
        <v>1180</v>
      </c>
      <c r="Q5937" t="s">
        <v>42</v>
      </c>
      <c r="R5937" t="s">
        <v>199</v>
      </c>
      <c r="S5937" t="s">
        <v>1967</v>
      </c>
      <c r="T5937">
        <v>120000</v>
      </c>
    </row>
    <row r="5938" spans="1:20" x14ac:dyDescent="0.3">
      <c r="A5938" t="s">
        <v>1179</v>
      </c>
      <c r="B5938" t="str">
        <f>_xlfn.CONCAT(쿼리1[[#This Row],[주문번호]], "-", 쿼리1[[#This Row],[공정명]])</f>
        <v>20241004-910005-합지</v>
      </c>
      <c r="C5938">
        <v>1</v>
      </c>
      <c r="D5938" t="s">
        <v>60</v>
      </c>
      <c r="E5938" s="1">
        <v>45569</v>
      </c>
      <c r="F5938" s="1">
        <v>45581</v>
      </c>
      <c r="G5938" s="1">
        <v>45575</v>
      </c>
      <c r="H5938" s="1">
        <v>45656</v>
      </c>
      <c r="I5938" s="1">
        <v>45582</v>
      </c>
      <c r="J5938" t="s">
        <v>31</v>
      </c>
      <c r="K5938" t="s">
        <v>39</v>
      </c>
      <c r="L5938">
        <v>24000</v>
      </c>
      <c r="M5938">
        <v>24000</v>
      </c>
      <c r="N5938">
        <v>-6</v>
      </c>
      <c r="O5938" t="s">
        <v>1081</v>
      </c>
      <c r="P5938" t="s">
        <v>1180</v>
      </c>
      <c r="Q5938" t="s">
        <v>42</v>
      </c>
      <c r="R5938" t="s">
        <v>199</v>
      </c>
      <c r="S5938" t="s">
        <v>1967</v>
      </c>
      <c r="T5938">
        <v>120000</v>
      </c>
    </row>
    <row r="5939" spans="1:20" x14ac:dyDescent="0.3">
      <c r="A5939" t="s">
        <v>1179</v>
      </c>
      <c r="B5939" t="str">
        <f>_xlfn.CONCAT(쿼리1[[#This Row],[주문번호]], "-", 쿼리1[[#This Row],[공정명]])</f>
        <v>20241004-910005-합지</v>
      </c>
      <c r="C5939">
        <v>1</v>
      </c>
      <c r="D5939" t="s">
        <v>60</v>
      </c>
      <c r="E5939" s="1">
        <v>45569</v>
      </c>
      <c r="F5939" s="1">
        <v>45581</v>
      </c>
      <c r="G5939" s="1">
        <v>45575</v>
      </c>
      <c r="H5939" s="1">
        <v>45656</v>
      </c>
      <c r="I5939" s="1">
        <v>45582</v>
      </c>
      <c r="J5939" t="s">
        <v>31</v>
      </c>
      <c r="K5939" t="s">
        <v>39</v>
      </c>
      <c r="L5939">
        <v>24000</v>
      </c>
      <c r="M5939">
        <v>24000</v>
      </c>
      <c r="N5939">
        <v>-6</v>
      </c>
      <c r="O5939" t="s">
        <v>1081</v>
      </c>
      <c r="P5939" t="s">
        <v>1180</v>
      </c>
      <c r="Q5939" t="s">
        <v>42</v>
      </c>
      <c r="R5939" t="s">
        <v>199</v>
      </c>
      <c r="S5939" t="s">
        <v>1967</v>
      </c>
      <c r="T5939">
        <v>120000</v>
      </c>
    </row>
    <row r="5940" spans="1:20" x14ac:dyDescent="0.3">
      <c r="A5940" t="s">
        <v>1179</v>
      </c>
      <c r="B5940" t="str">
        <f>_xlfn.CONCAT(쿼리1[[#This Row],[주문번호]], "-", 쿼리1[[#This Row],[공정명]])</f>
        <v>20241004-910005-합지</v>
      </c>
      <c r="C5940">
        <v>1</v>
      </c>
      <c r="D5940" t="s">
        <v>60</v>
      </c>
      <c r="E5940" s="1">
        <v>45569</v>
      </c>
      <c r="F5940" s="1">
        <v>45581</v>
      </c>
      <c r="G5940" s="1">
        <v>45575</v>
      </c>
      <c r="H5940" s="1">
        <v>45656</v>
      </c>
      <c r="I5940" s="1">
        <v>45582</v>
      </c>
      <c r="J5940" t="s">
        <v>31</v>
      </c>
      <c r="K5940" t="s">
        <v>39</v>
      </c>
      <c r="L5940">
        <v>24000</v>
      </c>
      <c r="M5940">
        <v>24000</v>
      </c>
      <c r="N5940">
        <v>-6</v>
      </c>
      <c r="O5940" t="s">
        <v>1081</v>
      </c>
      <c r="P5940" t="s">
        <v>1180</v>
      </c>
      <c r="Q5940" t="s">
        <v>42</v>
      </c>
      <c r="R5940" t="s">
        <v>199</v>
      </c>
      <c r="S5940" t="s">
        <v>1967</v>
      </c>
      <c r="T5940">
        <v>120000</v>
      </c>
    </row>
    <row r="5941" spans="1:20" x14ac:dyDescent="0.3">
      <c r="A5941" t="s">
        <v>4653</v>
      </c>
      <c r="B5941" t="str">
        <f>_xlfn.CONCAT(쿼리1[[#This Row],[주문번호]], "-", 쿼리1[[#This Row],[공정명]])</f>
        <v>20241007-910511-합지</v>
      </c>
      <c r="C5941">
        <v>1</v>
      </c>
      <c r="D5941" t="s">
        <v>60</v>
      </c>
      <c r="E5941" s="1">
        <v>45572</v>
      </c>
      <c r="F5941" s="1">
        <v>45582</v>
      </c>
      <c r="G5941" s="1">
        <v>45583</v>
      </c>
      <c r="H5941" s="1">
        <v>45656</v>
      </c>
      <c r="I5941" s="1">
        <v>45629</v>
      </c>
      <c r="J5941" t="s">
        <v>31</v>
      </c>
      <c r="K5941" t="s">
        <v>32</v>
      </c>
      <c r="L5941">
        <v>24000</v>
      </c>
      <c r="M5941">
        <v>24000</v>
      </c>
      <c r="N5941">
        <v>1</v>
      </c>
      <c r="O5941" t="s">
        <v>4440</v>
      </c>
      <c r="P5941" t="s">
        <v>2188</v>
      </c>
      <c r="Q5941" t="s">
        <v>42</v>
      </c>
      <c r="R5941" t="s">
        <v>199</v>
      </c>
      <c r="S5941" t="s">
        <v>1967</v>
      </c>
      <c r="T5941">
        <v>369230</v>
      </c>
    </row>
    <row r="5942" spans="1:20" x14ac:dyDescent="0.3">
      <c r="A5942" t="s">
        <v>4653</v>
      </c>
      <c r="B5942" t="str">
        <f>_xlfn.CONCAT(쿼리1[[#This Row],[주문번호]], "-", 쿼리1[[#This Row],[공정명]])</f>
        <v>20241007-910511-합지</v>
      </c>
      <c r="C5942">
        <v>1</v>
      </c>
      <c r="D5942" t="s">
        <v>60</v>
      </c>
      <c r="E5942" s="1">
        <v>45572</v>
      </c>
      <c r="F5942" s="1">
        <v>45582</v>
      </c>
      <c r="G5942" s="1">
        <v>45583</v>
      </c>
      <c r="H5942" s="1">
        <v>45656</v>
      </c>
      <c r="I5942" s="1">
        <v>45629</v>
      </c>
      <c r="J5942" t="s">
        <v>31</v>
      </c>
      <c r="K5942" t="s">
        <v>32</v>
      </c>
      <c r="L5942">
        <v>24000</v>
      </c>
      <c r="M5942">
        <v>24000</v>
      </c>
      <c r="N5942">
        <v>1</v>
      </c>
      <c r="O5942" t="s">
        <v>4440</v>
      </c>
      <c r="P5942" t="s">
        <v>2188</v>
      </c>
      <c r="Q5942" t="s">
        <v>42</v>
      </c>
      <c r="R5942" t="s">
        <v>199</v>
      </c>
      <c r="S5942" t="s">
        <v>1967</v>
      </c>
      <c r="T5942">
        <v>369230</v>
      </c>
    </row>
    <row r="5943" spans="1:20" x14ac:dyDescent="0.3">
      <c r="A5943" t="s">
        <v>4653</v>
      </c>
      <c r="B5943" t="str">
        <f>_xlfn.CONCAT(쿼리1[[#This Row],[주문번호]], "-", 쿼리1[[#This Row],[공정명]])</f>
        <v>20241007-910511-합지</v>
      </c>
      <c r="C5943">
        <v>1</v>
      </c>
      <c r="D5943" t="s">
        <v>60</v>
      </c>
      <c r="E5943" s="1">
        <v>45572</v>
      </c>
      <c r="F5943" s="1">
        <v>45582</v>
      </c>
      <c r="G5943" s="1">
        <v>45583</v>
      </c>
      <c r="H5943" s="1">
        <v>45656</v>
      </c>
      <c r="I5943" s="1">
        <v>45629</v>
      </c>
      <c r="J5943" t="s">
        <v>31</v>
      </c>
      <c r="K5943" t="s">
        <v>32</v>
      </c>
      <c r="L5943">
        <v>24000</v>
      </c>
      <c r="M5943">
        <v>24000</v>
      </c>
      <c r="N5943">
        <v>1</v>
      </c>
      <c r="O5943" t="s">
        <v>4440</v>
      </c>
      <c r="P5943" t="s">
        <v>2188</v>
      </c>
      <c r="Q5943" t="s">
        <v>42</v>
      </c>
      <c r="R5943" t="s">
        <v>199</v>
      </c>
      <c r="S5943" t="s">
        <v>1967</v>
      </c>
      <c r="T5943">
        <v>369230</v>
      </c>
    </row>
    <row r="5944" spans="1:20" x14ac:dyDescent="0.3">
      <c r="A5944" t="s">
        <v>4653</v>
      </c>
      <c r="B5944" t="str">
        <f>_xlfn.CONCAT(쿼리1[[#This Row],[주문번호]], "-", 쿼리1[[#This Row],[공정명]])</f>
        <v>20241007-910511-합지</v>
      </c>
      <c r="C5944">
        <v>1</v>
      </c>
      <c r="D5944" t="s">
        <v>60</v>
      </c>
      <c r="E5944" s="1">
        <v>45572</v>
      </c>
      <c r="F5944" s="1">
        <v>45582</v>
      </c>
      <c r="G5944" s="1">
        <v>45583</v>
      </c>
      <c r="H5944" s="1">
        <v>45656</v>
      </c>
      <c r="I5944" s="1">
        <v>45629</v>
      </c>
      <c r="J5944" t="s">
        <v>31</v>
      </c>
      <c r="K5944" t="s">
        <v>32</v>
      </c>
      <c r="L5944">
        <v>24000</v>
      </c>
      <c r="M5944">
        <v>24000</v>
      </c>
      <c r="N5944">
        <v>1</v>
      </c>
      <c r="O5944" t="s">
        <v>4440</v>
      </c>
      <c r="P5944" t="s">
        <v>2188</v>
      </c>
      <c r="Q5944" t="s">
        <v>42</v>
      </c>
      <c r="R5944" t="s">
        <v>199</v>
      </c>
      <c r="S5944" t="s">
        <v>1967</v>
      </c>
      <c r="T5944">
        <v>369230</v>
      </c>
    </row>
    <row r="5945" spans="1:20" x14ac:dyDescent="0.3">
      <c r="A5945" t="s">
        <v>4612</v>
      </c>
      <c r="B5945" t="str">
        <f>_xlfn.CONCAT(쿼리1[[#This Row],[주문번호]], "-", 쿼리1[[#This Row],[공정명]])</f>
        <v>20241004-910002-합지</v>
      </c>
      <c r="C5945">
        <v>1</v>
      </c>
      <c r="D5945" t="s">
        <v>60</v>
      </c>
      <c r="E5945" s="1">
        <v>45569</v>
      </c>
      <c r="F5945" s="1">
        <v>45581</v>
      </c>
      <c r="G5945" s="1">
        <v>45575</v>
      </c>
      <c r="H5945" s="1">
        <v>45656</v>
      </c>
      <c r="I5945" s="1">
        <v>45614</v>
      </c>
      <c r="J5945" t="s">
        <v>31</v>
      </c>
      <c r="K5945" t="s">
        <v>39</v>
      </c>
      <c r="L5945">
        <v>24000</v>
      </c>
      <c r="M5945">
        <v>24000</v>
      </c>
      <c r="N5945">
        <v>-6</v>
      </c>
      <c r="O5945" t="s">
        <v>4613</v>
      </c>
      <c r="P5945" t="s">
        <v>4614</v>
      </c>
      <c r="Q5945" t="s">
        <v>42</v>
      </c>
      <c r="R5945" t="s">
        <v>199</v>
      </c>
      <c r="S5945" t="s">
        <v>1967</v>
      </c>
      <c r="T5945">
        <v>369230</v>
      </c>
    </row>
    <row r="5946" spans="1:20" x14ac:dyDescent="0.3">
      <c r="A5946" t="s">
        <v>3667</v>
      </c>
      <c r="B5946" t="str">
        <f>_xlfn.CONCAT(쿼리1[[#This Row],[주문번호]], "-", 쿼리1[[#This Row],[공정명]])</f>
        <v>20241018-1000161019-합지</v>
      </c>
      <c r="C5946">
        <v>3</v>
      </c>
      <c r="D5946" t="s">
        <v>60</v>
      </c>
      <c r="E5946" s="1">
        <v>45583</v>
      </c>
      <c r="F5946" s="1">
        <v>45594</v>
      </c>
      <c r="G5946" s="1">
        <v>45590</v>
      </c>
      <c r="H5946" s="1">
        <v>45656</v>
      </c>
      <c r="I5946" s="1">
        <v>45593</v>
      </c>
      <c r="J5946" t="s">
        <v>31</v>
      </c>
      <c r="K5946" t="s">
        <v>39</v>
      </c>
      <c r="L5946">
        <v>6000</v>
      </c>
      <c r="M5946">
        <v>6000</v>
      </c>
      <c r="N5946">
        <v>-4</v>
      </c>
      <c r="O5946" t="s">
        <v>3668</v>
      </c>
      <c r="P5946" t="s">
        <v>3669</v>
      </c>
      <c r="Q5946" t="s">
        <v>3670</v>
      </c>
      <c r="R5946" t="s">
        <v>2413</v>
      </c>
      <c r="S5946" t="s">
        <v>5236</v>
      </c>
      <c r="T5946">
        <v>21428</v>
      </c>
    </row>
    <row r="5947" spans="1:20" x14ac:dyDescent="0.3">
      <c r="A5947" t="s">
        <v>3671</v>
      </c>
      <c r="B5947" t="str">
        <f>_xlfn.CONCAT(쿼리1[[#This Row],[주문번호]], "-", 쿼리1[[#This Row],[공정명]])</f>
        <v>20241114-1000165171-합지</v>
      </c>
      <c r="C5947">
        <v>3</v>
      </c>
      <c r="D5947" t="s">
        <v>60</v>
      </c>
      <c r="E5947" s="1">
        <v>45610</v>
      </c>
      <c r="F5947" s="1">
        <v>45621</v>
      </c>
      <c r="G5947" s="1">
        <v>45621</v>
      </c>
      <c r="H5947" s="1">
        <v>45656</v>
      </c>
      <c r="I5947" s="1">
        <v>45622</v>
      </c>
      <c r="J5947" t="s">
        <v>31</v>
      </c>
      <c r="K5947" t="s">
        <v>39</v>
      </c>
      <c r="L5947">
        <v>6000</v>
      </c>
      <c r="M5947">
        <v>0</v>
      </c>
      <c r="N5947">
        <v>0</v>
      </c>
      <c r="O5947" t="s">
        <v>3668</v>
      </c>
      <c r="P5947" t="s">
        <v>3672</v>
      </c>
      <c r="Q5947" t="s">
        <v>3673</v>
      </c>
      <c r="R5947" t="s">
        <v>2413</v>
      </c>
      <c r="S5947" t="s">
        <v>5236</v>
      </c>
      <c r="T5947">
        <v>23076</v>
      </c>
    </row>
    <row r="5948" spans="1:20" x14ac:dyDescent="0.3">
      <c r="A5948" t="s">
        <v>3790</v>
      </c>
      <c r="B5948" t="str">
        <f>_xlfn.CONCAT(쿼리1[[#This Row],[주문번호]], "-", 쿼리1[[#This Row],[공정명]])</f>
        <v>20241128-1000165171-합지</v>
      </c>
      <c r="C5948">
        <v>3</v>
      </c>
      <c r="D5948" t="s">
        <v>60</v>
      </c>
      <c r="E5948" s="1">
        <v>45624</v>
      </c>
      <c r="F5948" s="1">
        <v>45635</v>
      </c>
      <c r="G5948" s="1"/>
      <c r="H5948" s="1">
        <v>45656</v>
      </c>
      <c r="I5948" s="1">
        <v>45635</v>
      </c>
      <c r="J5948" t="s">
        <v>31</v>
      </c>
      <c r="K5948" t="s">
        <v>22</v>
      </c>
      <c r="L5948">
        <v>6000</v>
      </c>
      <c r="O5948" t="s">
        <v>3668</v>
      </c>
      <c r="P5948" t="s">
        <v>3672</v>
      </c>
      <c r="Q5948" t="s">
        <v>3673</v>
      </c>
      <c r="R5948" t="s">
        <v>2413</v>
      </c>
      <c r="S5948" t="s">
        <v>5236</v>
      </c>
      <c r="T5948">
        <v>23076</v>
      </c>
    </row>
    <row r="5949" spans="1:20" x14ac:dyDescent="0.3">
      <c r="A5949" t="s">
        <v>3418</v>
      </c>
      <c r="B5949" t="str">
        <f>_xlfn.CONCAT(쿼리1[[#This Row],[주문번호]], "-", 쿼리1[[#This Row],[공정명]])</f>
        <v>20241209-1000165055-합지</v>
      </c>
      <c r="C5949">
        <v>3</v>
      </c>
      <c r="D5949" t="s">
        <v>60</v>
      </c>
      <c r="E5949" s="1">
        <v>45635</v>
      </c>
      <c r="F5949" s="1">
        <v>45644</v>
      </c>
      <c r="G5949" s="1"/>
      <c r="H5949" s="1">
        <v>45656</v>
      </c>
      <c r="I5949" s="1">
        <v>45654</v>
      </c>
      <c r="J5949" t="s">
        <v>31</v>
      </c>
      <c r="K5949" t="s">
        <v>22</v>
      </c>
      <c r="L5949">
        <v>6000</v>
      </c>
      <c r="O5949" t="s">
        <v>3088</v>
      </c>
      <c r="P5949" t="s">
        <v>3419</v>
      </c>
      <c r="Q5949" t="s">
        <v>3420</v>
      </c>
      <c r="R5949" t="s">
        <v>2413</v>
      </c>
      <c r="S5949" t="s">
        <v>5236</v>
      </c>
      <c r="T5949">
        <v>35294</v>
      </c>
    </row>
    <row r="5950" spans="1:20" x14ac:dyDescent="0.3">
      <c r="A5950" t="s">
        <v>3796</v>
      </c>
      <c r="B5950" t="str">
        <f>_xlfn.CONCAT(쿼리1[[#This Row],[주문번호]], "-", 쿼리1[[#This Row],[공정명]])</f>
        <v>20240919-1000161019-합지</v>
      </c>
      <c r="C5950">
        <v>3</v>
      </c>
      <c r="D5950" t="s">
        <v>60</v>
      </c>
      <c r="E5950" s="1">
        <v>45554</v>
      </c>
      <c r="F5950" s="1">
        <v>45565</v>
      </c>
      <c r="G5950" s="1">
        <v>45559</v>
      </c>
      <c r="H5950" s="1">
        <v>45656</v>
      </c>
      <c r="I5950" s="1">
        <v>45559</v>
      </c>
      <c r="J5950" t="s">
        <v>31</v>
      </c>
      <c r="K5950" t="s">
        <v>39</v>
      </c>
      <c r="L5950">
        <v>6000</v>
      </c>
      <c r="M5950">
        <v>6000</v>
      </c>
      <c r="N5950">
        <v>-6</v>
      </c>
      <c r="O5950" t="s">
        <v>3668</v>
      </c>
      <c r="P5950" t="s">
        <v>3669</v>
      </c>
      <c r="Q5950" t="s">
        <v>3670</v>
      </c>
      <c r="R5950" t="s">
        <v>2413</v>
      </c>
      <c r="S5950" t="s">
        <v>5236</v>
      </c>
      <c r="T5950">
        <v>21428</v>
      </c>
    </row>
    <row r="5951" spans="1:20" x14ac:dyDescent="0.3">
      <c r="A5951" t="s">
        <v>3426</v>
      </c>
      <c r="B5951" t="str">
        <f>_xlfn.CONCAT(쿼리1[[#This Row],[주문번호]], "-", 쿼리1[[#This Row],[공정명]])</f>
        <v>20240910-1000151872-합지</v>
      </c>
      <c r="C5951">
        <v>3</v>
      </c>
      <c r="D5951" t="s">
        <v>60</v>
      </c>
      <c r="E5951" s="1">
        <v>45545</v>
      </c>
      <c r="F5951" s="1">
        <v>45552</v>
      </c>
      <c r="G5951" s="1">
        <v>45581</v>
      </c>
      <c r="H5951" s="1">
        <v>45656</v>
      </c>
      <c r="I5951" s="1">
        <v>45583</v>
      </c>
      <c r="J5951" t="s">
        <v>31</v>
      </c>
      <c r="K5951" t="s">
        <v>32</v>
      </c>
      <c r="L5951">
        <v>6000</v>
      </c>
      <c r="M5951">
        <v>6000</v>
      </c>
      <c r="N5951">
        <v>29</v>
      </c>
      <c r="O5951" t="s">
        <v>3091</v>
      </c>
      <c r="P5951" t="s">
        <v>3092</v>
      </c>
      <c r="Q5951" t="s">
        <v>3093</v>
      </c>
      <c r="R5951" t="s">
        <v>2413</v>
      </c>
      <c r="S5951" t="s">
        <v>5236</v>
      </c>
      <c r="T5951">
        <v>21428</v>
      </c>
    </row>
    <row r="5952" spans="1:20" x14ac:dyDescent="0.3">
      <c r="A5952" t="s">
        <v>3812</v>
      </c>
      <c r="B5952" t="str">
        <f>_xlfn.CONCAT(쿼리1[[#This Row],[주문번호]], "-", 쿼리1[[#This Row],[공정명]])</f>
        <v>20241128-1000167850-합지</v>
      </c>
      <c r="C5952">
        <v>2</v>
      </c>
      <c r="D5952" t="s">
        <v>60</v>
      </c>
      <c r="E5952" s="1">
        <v>45624</v>
      </c>
      <c r="F5952" s="1">
        <v>45635</v>
      </c>
      <c r="G5952" s="1">
        <v>45630</v>
      </c>
      <c r="H5952" s="1">
        <v>45656</v>
      </c>
      <c r="I5952" s="1">
        <v>45635</v>
      </c>
      <c r="J5952" t="s">
        <v>31</v>
      </c>
      <c r="K5952" t="s">
        <v>39</v>
      </c>
      <c r="L5952">
        <v>6000</v>
      </c>
      <c r="M5952">
        <v>0</v>
      </c>
      <c r="N5952">
        <v>-5</v>
      </c>
      <c r="O5952" t="s">
        <v>3813</v>
      </c>
      <c r="P5952" t="s">
        <v>107</v>
      </c>
      <c r="Q5952" t="s">
        <v>3814</v>
      </c>
      <c r="R5952" t="s">
        <v>2413</v>
      </c>
      <c r="S5952" t="s">
        <v>5236</v>
      </c>
      <c r="T5952">
        <v>20689</v>
      </c>
    </row>
    <row r="5953" spans="1:20" x14ac:dyDescent="0.3">
      <c r="A5953" t="s">
        <v>3421</v>
      </c>
      <c r="B5953" t="str">
        <f>_xlfn.CONCAT(쿼리1[[#This Row],[주문번호]], "-", 쿼리1[[#This Row],[공정명]])</f>
        <v>20240902-1000165055-합지</v>
      </c>
      <c r="C5953">
        <v>3</v>
      </c>
      <c r="D5953" t="s">
        <v>60</v>
      </c>
      <c r="E5953" s="1">
        <v>45537</v>
      </c>
      <c r="F5953" s="1">
        <v>45546</v>
      </c>
      <c r="G5953" s="1"/>
      <c r="H5953" s="1">
        <v>45656</v>
      </c>
      <c r="I5953" s="1">
        <v>45540</v>
      </c>
      <c r="J5953" t="s">
        <v>31</v>
      </c>
      <c r="K5953" t="s">
        <v>22</v>
      </c>
      <c r="L5953">
        <v>6000</v>
      </c>
      <c r="O5953" t="s">
        <v>3088</v>
      </c>
      <c r="P5953" t="s">
        <v>3419</v>
      </c>
      <c r="Q5953" t="s">
        <v>3420</v>
      </c>
      <c r="R5953" t="s">
        <v>2413</v>
      </c>
      <c r="S5953" t="s">
        <v>5236</v>
      </c>
      <c r="T5953">
        <v>35294</v>
      </c>
    </row>
    <row r="5954" spans="1:20" x14ac:dyDescent="0.3">
      <c r="A5954" t="s">
        <v>3817</v>
      </c>
      <c r="B5954" t="str">
        <f>_xlfn.CONCAT(쿼리1[[#This Row],[주문번호]], "-", 쿼리1[[#This Row],[공정명]])</f>
        <v>20241105-1000167850-합지</v>
      </c>
      <c r="C5954">
        <v>2</v>
      </c>
      <c r="D5954" t="s">
        <v>60</v>
      </c>
      <c r="E5954" s="1">
        <v>45601</v>
      </c>
      <c r="F5954" s="1">
        <v>45610</v>
      </c>
      <c r="G5954" s="1">
        <v>45609</v>
      </c>
      <c r="H5954" s="1">
        <v>45656</v>
      </c>
      <c r="I5954" s="1">
        <v>45617</v>
      </c>
      <c r="J5954" t="s">
        <v>31</v>
      </c>
      <c r="K5954" t="s">
        <v>39</v>
      </c>
      <c r="L5954">
        <v>6000</v>
      </c>
      <c r="M5954">
        <v>6000</v>
      </c>
      <c r="N5954">
        <v>-1</v>
      </c>
      <c r="O5954" t="s">
        <v>3813</v>
      </c>
      <c r="P5954" t="s">
        <v>107</v>
      </c>
      <c r="Q5954" t="s">
        <v>3814</v>
      </c>
      <c r="R5954" t="s">
        <v>2413</v>
      </c>
      <c r="S5954" t="s">
        <v>5236</v>
      </c>
      <c r="T5954">
        <v>20689</v>
      </c>
    </row>
    <row r="5955" spans="1:20" x14ac:dyDescent="0.3">
      <c r="A5955" t="s">
        <v>3018</v>
      </c>
      <c r="B5955" t="str">
        <f>_xlfn.CONCAT(쿼리1[[#This Row],[주문번호]], "-", 쿼리1[[#This Row],[공정명]])</f>
        <v>20241224-1000158450-합지</v>
      </c>
      <c r="C5955">
        <v>1</v>
      </c>
      <c r="D5955" t="s">
        <v>60</v>
      </c>
      <c r="E5955" s="1">
        <v>45650</v>
      </c>
      <c r="F5955" s="1">
        <v>45659</v>
      </c>
      <c r="G5955" s="1"/>
      <c r="H5955" s="1">
        <v>45656</v>
      </c>
      <c r="I5955" s="1"/>
      <c r="J5955" t="s">
        <v>21</v>
      </c>
      <c r="K5955" t="s">
        <v>282</v>
      </c>
      <c r="L5955">
        <v>6000</v>
      </c>
      <c r="O5955" t="s">
        <v>394</v>
      </c>
      <c r="P5955" t="s">
        <v>1032</v>
      </c>
      <c r="Q5955" t="s">
        <v>42</v>
      </c>
      <c r="R5955" t="s">
        <v>2441</v>
      </c>
      <c r="S5955" t="s">
        <v>5236</v>
      </c>
      <c r="T5955">
        <v>9230</v>
      </c>
    </row>
    <row r="5956" spans="1:20" x14ac:dyDescent="0.3">
      <c r="A5956" t="s">
        <v>3598</v>
      </c>
      <c r="B5956" t="str">
        <f>_xlfn.CONCAT(쿼리1[[#This Row],[주문번호]], "-", 쿼리1[[#This Row],[공정명]])</f>
        <v>20241224-1000150743-합지</v>
      </c>
      <c r="C5956">
        <v>1</v>
      </c>
      <c r="D5956" t="s">
        <v>60</v>
      </c>
      <c r="E5956" s="1">
        <v>45650</v>
      </c>
      <c r="F5956" s="1">
        <v>45659</v>
      </c>
      <c r="G5956" s="1"/>
      <c r="H5956" s="1">
        <v>45656</v>
      </c>
      <c r="I5956" s="1"/>
      <c r="J5956" t="s">
        <v>21</v>
      </c>
      <c r="K5956" t="s">
        <v>282</v>
      </c>
      <c r="L5956">
        <v>6000</v>
      </c>
      <c r="O5956" t="s">
        <v>394</v>
      </c>
      <c r="P5956" t="s">
        <v>1021</v>
      </c>
      <c r="Q5956" t="s">
        <v>42</v>
      </c>
      <c r="R5956" t="s">
        <v>2441</v>
      </c>
      <c r="S5956" t="s">
        <v>5236</v>
      </c>
      <c r="T5956">
        <v>24000</v>
      </c>
    </row>
    <row r="5957" spans="1:20" x14ac:dyDescent="0.3">
      <c r="A5957" t="s">
        <v>3608</v>
      </c>
      <c r="B5957" t="str">
        <f>_xlfn.CONCAT(쿼리1[[#This Row],[주문번호]], "-", 쿼리1[[#This Row],[공정명]])</f>
        <v>20241024-1000168843-합지</v>
      </c>
      <c r="C5957">
        <v>3</v>
      </c>
      <c r="D5957" t="s">
        <v>60</v>
      </c>
      <c r="E5957" s="1">
        <v>45589</v>
      </c>
      <c r="F5957" s="1">
        <v>45597</v>
      </c>
      <c r="G5957" s="1">
        <v>45590</v>
      </c>
      <c r="H5957" s="1">
        <v>45656</v>
      </c>
      <c r="I5957" s="1">
        <v>45590</v>
      </c>
      <c r="J5957" t="s">
        <v>31</v>
      </c>
      <c r="K5957" t="s">
        <v>39</v>
      </c>
      <c r="L5957">
        <v>300</v>
      </c>
      <c r="M5957">
        <v>300</v>
      </c>
      <c r="N5957">
        <v>-7</v>
      </c>
      <c r="O5957" t="s">
        <v>763</v>
      </c>
      <c r="P5957" t="s">
        <v>872</v>
      </c>
      <c r="Q5957" t="s">
        <v>3609</v>
      </c>
      <c r="R5957" t="s">
        <v>874</v>
      </c>
      <c r="S5957" t="s">
        <v>5236</v>
      </c>
      <c r="T5957">
        <v>300</v>
      </c>
    </row>
    <row r="5958" spans="1:20" x14ac:dyDescent="0.3">
      <c r="A5958" t="s">
        <v>3683</v>
      </c>
      <c r="B5958" t="str">
        <f>_xlfn.CONCAT(쿼리1[[#This Row],[주문번호]], "-", 쿼리1[[#This Row],[공정명]])</f>
        <v>20241024-1000168845-합지</v>
      </c>
      <c r="C5958">
        <v>3</v>
      </c>
      <c r="D5958" t="s">
        <v>60</v>
      </c>
      <c r="E5958" s="1">
        <v>45589</v>
      </c>
      <c r="F5958" s="1">
        <v>45597</v>
      </c>
      <c r="G5958" s="1">
        <v>45590</v>
      </c>
      <c r="H5958" s="1">
        <v>45656</v>
      </c>
      <c r="I5958" s="1">
        <v>45590</v>
      </c>
      <c r="J5958" t="s">
        <v>31</v>
      </c>
      <c r="K5958" t="s">
        <v>39</v>
      </c>
      <c r="L5958">
        <v>300</v>
      </c>
      <c r="M5958">
        <v>300</v>
      </c>
      <c r="N5958">
        <v>-7</v>
      </c>
      <c r="O5958" t="s">
        <v>763</v>
      </c>
      <c r="P5958" t="s">
        <v>872</v>
      </c>
      <c r="Q5958" t="s">
        <v>3684</v>
      </c>
      <c r="R5958" t="s">
        <v>874</v>
      </c>
      <c r="S5958" t="s">
        <v>5236</v>
      </c>
      <c r="T5958">
        <v>1875</v>
      </c>
    </row>
    <row r="5959" spans="1:20" x14ac:dyDescent="0.3">
      <c r="A5959" t="s">
        <v>3389</v>
      </c>
      <c r="B5959" t="str">
        <f>_xlfn.CONCAT(쿼리1[[#This Row],[주문번호]], "-", 쿼리1[[#This Row],[공정명]])</f>
        <v>20240920-1000159459-합지</v>
      </c>
      <c r="C5959">
        <v>3</v>
      </c>
      <c r="D5959" t="s">
        <v>60</v>
      </c>
      <c r="E5959" s="1">
        <v>45555</v>
      </c>
      <c r="F5959" s="1">
        <v>45566</v>
      </c>
      <c r="G5959" s="1">
        <v>45585</v>
      </c>
      <c r="H5959" s="1">
        <v>45656</v>
      </c>
      <c r="I5959" s="1">
        <v>45632</v>
      </c>
      <c r="J5959" t="s">
        <v>31</v>
      </c>
      <c r="K5959" t="s">
        <v>32</v>
      </c>
      <c r="L5959">
        <v>30000</v>
      </c>
      <c r="M5959">
        <v>30000</v>
      </c>
      <c r="N5959">
        <v>19</v>
      </c>
      <c r="O5959" t="s">
        <v>2886</v>
      </c>
      <c r="P5959" t="s">
        <v>3295</v>
      </c>
      <c r="Q5959" t="s">
        <v>3296</v>
      </c>
      <c r="R5959" t="s">
        <v>3297</v>
      </c>
      <c r="S5959" t="s">
        <v>5236</v>
      </c>
      <c r="T5959">
        <v>545454</v>
      </c>
    </row>
    <row r="5960" spans="1:20" x14ac:dyDescent="0.3">
      <c r="A5960" t="s">
        <v>3389</v>
      </c>
      <c r="B5960" t="str">
        <f>_xlfn.CONCAT(쿼리1[[#This Row],[주문번호]], "-", 쿼리1[[#This Row],[공정명]])</f>
        <v>20240920-1000159459-합지</v>
      </c>
      <c r="C5960">
        <v>3</v>
      </c>
      <c r="D5960" t="s">
        <v>60</v>
      </c>
      <c r="E5960" s="1">
        <v>45555</v>
      </c>
      <c r="F5960" s="1">
        <v>45566</v>
      </c>
      <c r="G5960" s="1">
        <v>45587</v>
      </c>
      <c r="H5960" s="1">
        <v>45656</v>
      </c>
      <c r="I5960" s="1">
        <v>45632</v>
      </c>
      <c r="J5960" t="s">
        <v>31</v>
      </c>
      <c r="K5960" t="s">
        <v>32</v>
      </c>
      <c r="L5960">
        <v>30000</v>
      </c>
      <c r="M5960">
        <v>30000</v>
      </c>
      <c r="N5960">
        <v>21</v>
      </c>
      <c r="O5960" t="s">
        <v>2886</v>
      </c>
      <c r="P5960" t="s">
        <v>3295</v>
      </c>
      <c r="Q5960" t="s">
        <v>3296</v>
      </c>
      <c r="R5960" t="s">
        <v>3297</v>
      </c>
      <c r="S5960" t="s">
        <v>5236</v>
      </c>
      <c r="T5960">
        <v>545454</v>
      </c>
    </row>
    <row r="5961" spans="1:20" x14ac:dyDescent="0.3">
      <c r="A5961" t="s">
        <v>3389</v>
      </c>
      <c r="B5961" t="str">
        <f>_xlfn.CONCAT(쿼리1[[#This Row],[주문번호]], "-", 쿼리1[[#This Row],[공정명]])</f>
        <v>20240920-1000159459-합지</v>
      </c>
      <c r="C5961">
        <v>3</v>
      </c>
      <c r="D5961" t="s">
        <v>60</v>
      </c>
      <c r="E5961" s="1">
        <v>45555</v>
      </c>
      <c r="F5961" s="1">
        <v>45566</v>
      </c>
      <c r="G5961" s="1">
        <v>45585</v>
      </c>
      <c r="H5961" s="1">
        <v>45656</v>
      </c>
      <c r="I5961" s="1">
        <v>45632</v>
      </c>
      <c r="J5961" t="s">
        <v>31</v>
      </c>
      <c r="K5961" t="s">
        <v>32</v>
      </c>
      <c r="L5961">
        <v>30000</v>
      </c>
      <c r="M5961">
        <v>30000</v>
      </c>
      <c r="N5961">
        <v>19</v>
      </c>
      <c r="O5961" t="s">
        <v>2886</v>
      </c>
      <c r="P5961" t="s">
        <v>3295</v>
      </c>
      <c r="Q5961" t="s">
        <v>3296</v>
      </c>
      <c r="R5961" t="s">
        <v>3297</v>
      </c>
      <c r="S5961" t="s">
        <v>5236</v>
      </c>
      <c r="T5961">
        <v>545454</v>
      </c>
    </row>
    <row r="5962" spans="1:20" x14ac:dyDescent="0.3">
      <c r="A5962" t="s">
        <v>4612</v>
      </c>
      <c r="B5962" t="str">
        <f>_xlfn.CONCAT(쿼리1[[#This Row],[주문번호]], "-", 쿼리1[[#This Row],[공정명]])</f>
        <v>20241004-910002-합지</v>
      </c>
      <c r="C5962">
        <v>1</v>
      </c>
      <c r="D5962" t="s">
        <v>60</v>
      </c>
      <c r="E5962" s="1">
        <v>45569</v>
      </c>
      <c r="F5962" s="1">
        <v>45581</v>
      </c>
      <c r="G5962" s="1">
        <v>45575</v>
      </c>
      <c r="H5962" s="1">
        <v>45656</v>
      </c>
      <c r="I5962" s="1">
        <v>45614</v>
      </c>
      <c r="J5962" t="s">
        <v>31</v>
      </c>
      <c r="K5962" t="s">
        <v>39</v>
      </c>
      <c r="L5962">
        <v>24000</v>
      </c>
      <c r="M5962">
        <v>24000</v>
      </c>
      <c r="N5962">
        <v>-6</v>
      </c>
      <c r="O5962" t="s">
        <v>4613</v>
      </c>
      <c r="P5962" t="s">
        <v>4614</v>
      </c>
      <c r="Q5962" t="s">
        <v>42</v>
      </c>
      <c r="R5962" t="s">
        <v>199</v>
      </c>
      <c r="S5962" t="s">
        <v>1967</v>
      </c>
      <c r="T5962">
        <v>369230</v>
      </c>
    </row>
    <row r="5963" spans="1:20" x14ac:dyDescent="0.3">
      <c r="A5963" t="s">
        <v>4612</v>
      </c>
      <c r="B5963" t="str">
        <f>_xlfn.CONCAT(쿼리1[[#This Row],[주문번호]], "-", 쿼리1[[#This Row],[공정명]])</f>
        <v>20241004-910002-합지</v>
      </c>
      <c r="C5963">
        <v>1</v>
      </c>
      <c r="D5963" t="s">
        <v>60</v>
      </c>
      <c r="E5963" s="1">
        <v>45569</v>
      </c>
      <c r="F5963" s="1">
        <v>45581</v>
      </c>
      <c r="G5963" s="1">
        <v>45575</v>
      </c>
      <c r="H5963" s="1">
        <v>45656</v>
      </c>
      <c r="I5963" s="1">
        <v>45614</v>
      </c>
      <c r="J5963" t="s">
        <v>31</v>
      </c>
      <c r="K5963" t="s">
        <v>39</v>
      </c>
      <c r="L5963">
        <v>24000</v>
      </c>
      <c r="M5963">
        <v>24000</v>
      </c>
      <c r="N5963">
        <v>-6</v>
      </c>
      <c r="O5963" t="s">
        <v>4613</v>
      </c>
      <c r="P5963" t="s">
        <v>4614</v>
      </c>
      <c r="Q5963" t="s">
        <v>42</v>
      </c>
      <c r="R5963" t="s">
        <v>199</v>
      </c>
      <c r="S5963" t="s">
        <v>1967</v>
      </c>
      <c r="T5963">
        <v>369230</v>
      </c>
    </row>
    <row r="5964" spans="1:20" x14ac:dyDescent="0.3">
      <c r="A5964" t="s">
        <v>4612</v>
      </c>
      <c r="B5964" t="str">
        <f>_xlfn.CONCAT(쿼리1[[#This Row],[주문번호]], "-", 쿼리1[[#This Row],[공정명]])</f>
        <v>20241004-910002-합지</v>
      </c>
      <c r="C5964">
        <v>1</v>
      </c>
      <c r="D5964" t="s">
        <v>60</v>
      </c>
      <c r="E5964" s="1">
        <v>45569</v>
      </c>
      <c r="F5964" s="1">
        <v>45581</v>
      </c>
      <c r="G5964" s="1">
        <v>45575</v>
      </c>
      <c r="H5964" s="1">
        <v>45656</v>
      </c>
      <c r="I5964" s="1">
        <v>45614</v>
      </c>
      <c r="J5964" t="s">
        <v>31</v>
      </c>
      <c r="K5964" t="s">
        <v>39</v>
      </c>
      <c r="L5964">
        <v>24000</v>
      </c>
      <c r="M5964">
        <v>24000</v>
      </c>
      <c r="N5964">
        <v>-6</v>
      </c>
      <c r="O5964" t="s">
        <v>4613</v>
      </c>
      <c r="P5964" t="s">
        <v>4614</v>
      </c>
      <c r="Q5964" t="s">
        <v>42</v>
      </c>
      <c r="R5964" t="s">
        <v>199</v>
      </c>
      <c r="S5964" t="s">
        <v>1967</v>
      </c>
      <c r="T5964">
        <v>369230</v>
      </c>
    </row>
    <row r="5965" spans="1:20" x14ac:dyDescent="0.3">
      <c r="A5965" t="s">
        <v>4615</v>
      </c>
      <c r="B5965" t="str">
        <f>_xlfn.CONCAT(쿼리1[[#This Row],[주문번호]], "-", 쿼리1[[#This Row],[공정명]])</f>
        <v>20241007-910010-합지</v>
      </c>
      <c r="C5965">
        <v>1</v>
      </c>
      <c r="D5965" t="s">
        <v>60</v>
      </c>
      <c r="E5965" s="1">
        <v>45572</v>
      </c>
      <c r="F5965" s="1">
        <v>45582</v>
      </c>
      <c r="G5965" s="1">
        <v>45586</v>
      </c>
      <c r="H5965" s="1">
        <v>45656</v>
      </c>
      <c r="I5965" s="1">
        <v>45603</v>
      </c>
      <c r="J5965" t="s">
        <v>31</v>
      </c>
      <c r="K5965" t="s">
        <v>32</v>
      </c>
      <c r="L5965">
        <v>24000</v>
      </c>
      <c r="M5965">
        <v>24000</v>
      </c>
      <c r="N5965">
        <v>4</v>
      </c>
      <c r="O5965" t="s">
        <v>1081</v>
      </c>
      <c r="P5965" t="s">
        <v>2779</v>
      </c>
      <c r="Q5965" t="s">
        <v>42</v>
      </c>
      <c r="R5965" t="s">
        <v>199</v>
      </c>
      <c r="S5965" t="s">
        <v>1967</v>
      </c>
      <c r="T5965">
        <v>40000</v>
      </c>
    </row>
    <row r="5966" spans="1:20" x14ac:dyDescent="0.3">
      <c r="A5966" t="s">
        <v>4615</v>
      </c>
      <c r="B5966" t="str">
        <f>_xlfn.CONCAT(쿼리1[[#This Row],[주문번호]], "-", 쿼리1[[#This Row],[공정명]])</f>
        <v>20241007-910010-합지</v>
      </c>
      <c r="C5966">
        <v>1</v>
      </c>
      <c r="D5966" t="s">
        <v>60</v>
      </c>
      <c r="E5966" s="1">
        <v>45572</v>
      </c>
      <c r="F5966" s="1">
        <v>45582</v>
      </c>
      <c r="G5966" s="1">
        <v>45586</v>
      </c>
      <c r="H5966" s="1">
        <v>45656</v>
      </c>
      <c r="I5966" s="1">
        <v>45603</v>
      </c>
      <c r="J5966" t="s">
        <v>31</v>
      </c>
      <c r="K5966" t="s">
        <v>32</v>
      </c>
      <c r="L5966">
        <v>24000</v>
      </c>
      <c r="M5966">
        <v>24000</v>
      </c>
      <c r="N5966">
        <v>4</v>
      </c>
      <c r="O5966" t="s">
        <v>1081</v>
      </c>
      <c r="P5966" t="s">
        <v>2779</v>
      </c>
      <c r="Q5966" t="s">
        <v>42</v>
      </c>
      <c r="R5966" t="s">
        <v>199</v>
      </c>
      <c r="S5966" t="s">
        <v>1967</v>
      </c>
      <c r="T5966">
        <v>40000</v>
      </c>
    </row>
    <row r="5967" spans="1:20" x14ac:dyDescent="0.3">
      <c r="A5967" t="s">
        <v>4615</v>
      </c>
      <c r="B5967" t="str">
        <f>_xlfn.CONCAT(쿼리1[[#This Row],[주문번호]], "-", 쿼리1[[#This Row],[공정명]])</f>
        <v>20241007-910010-합지</v>
      </c>
      <c r="C5967">
        <v>1</v>
      </c>
      <c r="D5967" t="s">
        <v>60</v>
      </c>
      <c r="E5967" s="1">
        <v>45572</v>
      </c>
      <c r="F5967" s="1">
        <v>45582</v>
      </c>
      <c r="G5967" s="1">
        <v>45586</v>
      </c>
      <c r="H5967" s="1">
        <v>45656</v>
      </c>
      <c r="I5967" s="1">
        <v>45603</v>
      </c>
      <c r="J5967" t="s">
        <v>31</v>
      </c>
      <c r="K5967" t="s">
        <v>32</v>
      </c>
      <c r="L5967">
        <v>24000</v>
      </c>
      <c r="M5967">
        <v>24000</v>
      </c>
      <c r="N5967">
        <v>4</v>
      </c>
      <c r="O5967" t="s">
        <v>1081</v>
      </c>
      <c r="P5967" t="s">
        <v>2779</v>
      </c>
      <c r="Q5967" t="s">
        <v>42</v>
      </c>
      <c r="R5967" t="s">
        <v>199</v>
      </c>
      <c r="S5967" t="s">
        <v>1967</v>
      </c>
      <c r="T5967">
        <v>40000</v>
      </c>
    </row>
    <row r="5968" spans="1:20" x14ac:dyDescent="0.3">
      <c r="A5968" t="s">
        <v>4615</v>
      </c>
      <c r="B5968" t="str">
        <f>_xlfn.CONCAT(쿼리1[[#This Row],[주문번호]], "-", 쿼리1[[#This Row],[공정명]])</f>
        <v>20241007-910010-합지</v>
      </c>
      <c r="C5968">
        <v>1</v>
      </c>
      <c r="D5968" t="s">
        <v>60</v>
      </c>
      <c r="E5968" s="1">
        <v>45572</v>
      </c>
      <c r="F5968" s="1">
        <v>45582</v>
      </c>
      <c r="G5968" s="1">
        <v>45586</v>
      </c>
      <c r="H5968" s="1">
        <v>45656</v>
      </c>
      <c r="I5968" s="1">
        <v>45603</v>
      </c>
      <c r="J5968" t="s">
        <v>31</v>
      </c>
      <c r="K5968" t="s">
        <v>32</v>
      </c>
      <c r="L5968">
        <v>24000</v>
      </c>
      <c r="M5968">
        <v>24000</v>
      </c>
      <c r="N5968">
        <v>4</v>
      </c>
      <c r="O5968" t="s">
        <v>1081</v>
      </c>
      <c r="P5968" t="s">
        <v>2779</v>
      </c>
      <c r="Q5968" t="s">
        <v>42</v>
      </c>
      <c r="R5968" t="s">
        <v>199</v>
      </c>
      <c r="S5968" t="s">
        <v>1967</v>
      </c>
      <c r="T5968">
        <v>40000</v>
      </c>
    </row>
    <row r="5969" spans="1:20" x14ac:dyDescent="0.3">
      <c r="A5969" t="s">
        <v>1182</v>
      </c>
      <c r="B5969" t="str">
        <f>_xlfn.CONCAT(쿼리1[[#This Row],[주문번호]], "-", 쿼리1[[#This Row],[공정명]])</f>
        <v>20241030-930106-합지</v>
      </c>
      <c r="C5969">
        <v>1</v>
      </c>
      <c r="D5969" t="s">
        <v>60</v>
      </c>
      <c r="E5969" s="1">
        <v>45595</v>
      </c>
      <c r="F5969" s="1">
        <v>45604</v>
      </c>
      <c r="G5969" s="1">
        <v>45611</v>
      </c>
      <c r="H5969" s="1">
        <v>45656</v>
      </c>
      <c r="I5969" s="1">
        <v>45623</v>
      </c>
      <c r="J5969" t="s">
        <v>31</v>
      </c>
      <c r="K5969" t="s">
        <v>32</v>
      </c>
      <c r="L5969">
        <v>12000</v>
      </c>
      <c r="M5969">
        <v>12000</v>
      </c>
      <c r="N5969">
        <v>7</v>
      </c>
      <c r="O5969" t="s">
        <v>1183</v>
      </c>
      <c r="P5969" t="s">
        <v>1184</v>
      </c>
      <c r="Q5969" t="s">
        <v>42</v>
      </c>
      <c r="R5969" t="s">
        <v>199</v>
      </c>
      <c r="S5969" t="s">
        <v>1967</v>
      </c>
      <c r="T5969">
        <v>160000</v>
      </c>
    </row>
    <row r="5970" spans="1:20" x14ac:dyDescent="0.3">
      <c r="A5970" t="s">
        <v>1182</v>
      </c>
      <c r="B5970" t="str">
        <f>_xlfn.CONCAT(쿼리1[[#This Row],[주문번호]], "-", 쿼리1[[#This Row],[공정명]])</f>
        <v>20241030-930106-합지</v>
      </c>
      <c r="C5970">
        <v>1</v>
      </c>
      <c r="D5970" t="s">
        <v>60</v>
      </c>
      <c r="E5970" s="1">
        <v>45595</v>
      </c>
      <c r="F5970" s="1">
        <v>45604</v>
      </c>
      <c r="G5970" s="1">
        <v>45621</v>
      </c>
      <c r="H5970" s="1">
        <v>45656</v>
      </c>
      <c r="I5970" s="1">
        <v>45623</v>
      </c>
      <c r="J5970" t="s">
        <v>31</v>
      </c>
      <c r="K5970" t="s">
        <v>32</v>
      </c>
      <c r="L5970">
        <v>12000</v>
      </c>
      <c r="M5970">
        <v>0</v>
      </c>
      <c r="N5970">
        <v>17</v>
      </c>
      <c r="O5970" t="s">
        <v>1183</v>
      </c>
      <c r="P5970" t="s">
        <v>1184</v>
      </c>
      <c r="Q5970" t="s">
        <v>42</v>
      </c>
      <c r="R5970" t="s">
        <v>199</v>
      </c>
      <c r="S5970" t="s">
        <v>1967</v>
      </c>
      <c r="T5970">
        <v>160000</v>
      </c>
    </row>
    <row r="5971" spans="1:20" x14ac:dyDescent="0.3">
      <c r="A5971" t="s">
        <v>1182</v>
      </c>
      <c r="B5971" t="str">
        <f>_xlfn.CONCAT(쿼리1[[#This Row],[주문번호]], "-", 쿼리1[[#This Row],[공정명]])</f>
        <v>20241030-930106-분단</v>
      </c>
      <c r="C5971">
        <v>2</v>
      </c>
      <c r="D5971" t="s">
        <v>196</v>
      </c>
      <c r="E5971" s="1">
        <v>45595</v>
      </c>
      <c r="F5971" s="1">
        <v>45607</v>
      </c>
      <c r="G5971" s="1">
        <v>45611</v>
      </c>
      <c r="H5971" s="1">
        <v>45656</v>
      </c>
      <c r="I5971" s="1">
        <v>45623</v>
      </c>
      <c r="J5971" t="s">
        <v>31</v>
      </c>
      <c r="K5971" t="s">
        <v>32</v>
      </c>
      <c r="L5971">
        <v>12000</v>
      </c>
      <c r="M5971">
        <v>12000</v>
      </c>
      <c r="N5971">
        <v>4</v>
      </c>
      <c r="O5971" t="s">
        <v>1183</v>
      </c>
      <c r="P5971" t="s">
        <v>1184</v>
      </c>
      <c r="Q5971" t="s">
        <v>42</v>
      </c>
      <c r="R5971" t="s">
        <v>199</v>
      </c>
      <c r="S5971" t="s">
        <v>1967</v>
      </c>
      <c r="T5971">
        <v>160000</v>
      </c>
    </row>
    <row r="5972" spans="1:20" x14ac:dyDescent="0.3">
      <c r="A5972" t="s">
        <v>1878</v>
      </c>
      <c r="B5972" t="str">
        <f>_xlfn.CONCAT(쿼리1[[#This Row],[주문번호]], "-", 쿼리1[[#This Row],[공정명]])</f>
        <v>20240913-900018-합지</v>
      </c>
      <c r="C5972">
        <v>1</v>
      </c>
      <c r="D5972" t="s">
        <v>60</v>
      </c>
      <c r="E5972" s="1">
        <v>45548</v>
      </c>
      <c r="F5972" s="1">
        <v>45558</v>
      </c>
      <c r="G5972" s="1">
        <v>45567</v>
      </c>
      <c r="H5972" s="1">
        <v>45656</v>
      </c>
      <c r="I5972" s="1">
        <v>45575</v>
      </c>
      <c r="J5972" t="s">
        <v>31</v>
      </c>
      <c r="K5972" t="s">
        <v>32</v>
      </c>
      <c r="L5972">
        <v>60000</v>
      </c>
      <c r="M5972">
        <v>30000</v>
      </c>
      <c r="N5972">
        <v>9</v>
      </c>
      <c r="O5972" t="s">
        <v>673</v>
      </c>
      <c r="P5972" t="s">
        <v>668</v>
      </c>
      <c r="Q5972" t="s">
        <v>42</v>
      </c>
      <c r="R5972" t="s">
        <v>199</v>
      </c>
      <c r="S5972" t="s">
        <v>1967</v>
      </c>
      <c r="T5972">
        <v>150000</v>
      </c>
    </row>
    <row r="5973" spans="1:20" x14ac:dyDescent="0.3">
      <c r="A5973" t="s">
        <v>1878</v>
      </c>
      <c r="B5973" t="str">
        <f>_xlfn.CONCAT(쿼리1[[#This Row],[주문번호]], "-", 쿼리1[[#This Row],[공정명]])</f>
        <v>20240913-900018-합지</v>
      </c>
      <c r="C5973">
        <v>1</v>
      </c>
      <c r="D5973" t="s">
        <v>60</v>
      </c>
      <c r="E5973" s="1">
        <v>45548</v>
      </c>
      <c r="F5973" s="1">
        <v>45558</v>
      </c>
      <c r="G5973" s="1">
        <v>45568</v>
      </c>
      <c r="H5973" s="1">
        <v>45656</v>
      </c>
      <c r="I5973" s="1">
        <v>45575</v>
      </c>
      <c r="J5973" t="s">
        <v>31</v>
      </c>
      <c r="K5973" t="s">
        <v>32</v>
      </c>
      <c r="L5973">
        <v>60000</v>
      </c>
      <c r="M5973">
        <v>30000</v>
      </c>
      <c r="N5973">
        <v>10</v>
      </c>
      <c r="O5973" t="s">
        <v>673</v>
      </c>
      <c r="P5973" t="s">
        <v>668</v>
      </c>
      <c r="Q5973" t="s">
        <v>42</v>
      </c>
      <c r="R5973" t="s">
        <v>199</v>
      </c>
      <c r="S5973" t="s">
        <v>1967</v>
      </c>
      <c r="T5973">
        <v>150000</v>
      </c>
    </row>
    <row r="5974" spans="1:20" x14ac:dyDescent="0.3">
      <c r="A5974" t="s">
        <v>4489</v>
      </c>
      <c r="B5974" t="str">
        <f>_xlfn.CONCAT(쿼리1[[#This Row],[주문번호]], "-", 쿼리1[[#This Row],[공정명]])</f>
        <v>20240913-903005-합지</v>
      </c>
      <c r="C5974">
        <v>1</v>
      </c>
      <c r="D5974" t="s">
        <v>60</v>
      </c>
      <c r="E5974" s="1">
        <v>45548</v>
      </c>
      <c r="F5974" s="1">
        <v>45558</v>
      </c>
      <c r="G5974" s="1">
        <v>45556</v>
      </c>
      <c r="H5974" s="1">
        <v>45656</v>
      </c>
      <c r="I5974" s="1">
        <v>45575</v>
      </c>
      <c r="J5974" t="s">
        <v>31</v>
      </c>
      <c r="K5974" t="s">
        <v>39</v>
      </c>
      <c r="L5974">
        <v>18000</v>
      </c>
      <c r="M5974">
        <v>18000</v>
      </c>
      <c r="N5974">
        <v>-2</v>
      </c>
      <c r="O5974" t="s">
        <v>1159</v>
      </c>
      <c r="P5974" t="s">
        <v>1160</v>
      </c>
      <c r="Q5974" t="s">
        <v>42</v>
      </c>
      <c r="R5974" t="s">
        <v>199</v>
      </c>
      <c r="S5974" t="s">
        <v>1967</v>
      </c>
      <c r="T5974">
        <v>90000</v>
      </c>
    </row>
    <row r="5975" spans="1:20" x14ac:dyDescent="0.3">
      <c r="A5975" t="s">
        <v>4617</v>
      </c>
      <c r="B5975" t="str">
        <f>_xlfn.CONCAT(쿼리1[[#This Row],[주문번호]], "-", 쿼리1[[#This Row],[공정명]])</f>
        <v>20241114-903004-합지</v>
      </c>
      <c r="C5975">
        <v>1</v>
      </c>
      <c r="D5975" t="s">
        <v>60</v>
      </c>
      <c r="E5975" s="1">
        <v>45610</v>
      </c>
      <c r="F5975" s="1">
        <v>45618</v>
      </c>
      <c r="G5975" s="1">
        <v>45623</v>
      </c>
      <c r="H5975" s="1">
        <v>45656</v>
      </c>
      <c r="I5975" s="1">
        <v>45638</v>
      </c>
      <c r="J5975" t="s">
        <v>31</v>
      </c>
      <c r="K5975" t="s">
        <v>32</v>
      </c>
      <c r="L5975">
        <v>24000</v>
      </c>
      <c r="M5975">
        <v>24000</v>
      </c>
      <c r="N5975">
        <v>5</v>
      </c>
      <c r="O5975" t="s">
        <v>1159</v>
      </c>
      <c r="P5975" t="s">
        <v>4618</v>
      </c>
      <c r="Q5975" t="s">
        <v>42</v>
      </c>
      <c r="R5975" t="s">
        <v>199</v>
      </c>
      <c r="S5975" t="s">
        <v>1967</v>
      </c>
      <c r="T5975">
        <v>369230</v>
      </c>
    </row>
    <row r="5976" spans="1:20" x14ac:dyDescent="0.3">
      <c r="A5976" t="s">
        <v>4617</v>
      </c>
      <c r="B5976" t="str">
        <f>_xlfn.CONCAT(쿼리1[[#This Row],[주문번호]], "-", 쿼리1[[#This Row],[공정명]])</f>
        <v>20241114-903004-분단</v>
      </c>
      <c r="C5976">
        <v>2</v>
      </c>
      <c r="D5976" t="s">
        <v>196</v>
      </c>
      <c r="E5976" s="1">
        <v>45610</v>
      </c>
      <c r="F5976" s="1">
        <v>45621</v>
      </c>
      <c r="G5976" s="1">
        <v>45623</v>
      </c>
      <c r="H5976" s="1">
        <v>45656</v>
      </c>
      <c r="I5976" s="1">
        <v>45638</v>
      </c>
      <c r="J5976" t="s">
        <v>31</v>
      </c>
      <c r="K5976" t="s">
        <v>32</v>
      </c>
      <c r="L5976">
        <v>24000</v>
      </c>
      <c r="M5976">
        <v>24000</v>
      </c>
      <c r="N5976">
        <v>2</v>
      </c>
      <c r="O5976" t="s">
        <v>1159</v>
      </c>
      <c r="P5976" t="s">
        <v>4618</v>
      </c>
      <c r="Q5976" t="s">
        <v>42</v>
      </c>
      <c r="R5976" t="s">
        <v>199</v>
      </c>
      <c r="S5976" t="s">
        <v>1967</v>
      </c>
      <c r="T5976">
        <v>369230</v>
      </c>
    </row>
    <row r="5977" spans="1:20" x14ac:dyDescent="0.3">
      <c r="A5977" t="s">
        <v>1190</v>
      </c>
      <c r="B5977" t="str">
        <f>_xlfn.CONCAT(쿼리1[[#This Row],[주문번호]], "-", 쿼리1[[#This Row],[공정명]])</f>
        <v>20240930-900010-합지</v>
      </c>
      <c r="C5977">
        <v>1</v>
      </c>
      <c r="D5977" t="s">
        <v>60</v>
      </c>
      <c r="E5977" s="1">
        <v>45565</v>
      </c>
      <c r="F5977" s="1">
        <v>45573</v>
      </c>
      <c r="G5977" s="1">
        <v>45579</v>
      </c>
      <c r="H5977" s="1">
        <v>45656</v>
      </c>
      <c r="I5977" s="1">
        <v>45583</v>
      </c>
      <c r="J5977" t="s">
        <v>31</v>
      </c>
      <c r="K5977" t="s">
        <v>32</v>
      </c>
      <c r="L5977">
        <v>24000</v>
      </c>
      <c r="M5977">
        <v>24000</v>
      </c>
      <c r="N5977">
        <v>6</v>
      </c>
      <c r="O5977" t="s">
        <v>91</v>
      </c>
      <c r="P5977" t="s">
        <v>1021</v>
      </c>
      <c r="Q5977" t="s">
        <v>42</v>
      </c>
      <c r="R5977" t="s">
        <v>199</v>
      </c>
      <c r="S5977" t="s">
        <v>1967</v>
      </c>
      <c r="T5977">
        <v>96000</v>
      </c>
    </row>
    <row r="5978" spans="1:20" x14ac:dyDescent="0.3">
      <c r="A5978" t="s">
        <v>4553</v>
      </c>
      <c r="B5978" t="str">
        <f>_xlfn.CONCAT(쿼리1[[#This Row],[주문번호]], "-", 쿼리1[[#This Row],[공정명]])</f>
        <v>20241002-9000169113-합지</v>
      </c>
      <c r="C5978">
        <v>1</v>
      </c>
      <c r="D5978" t="s">
        <v>60</v>
      </c>
      <c r="E5978" s="1">
        <v>45567</v>
      </c>
      <c r="F5978" s="1">
        <v>45575</v>
      </c>
      <c r="G5978" s="1">
        <v>45579</v>
      </c>
      <c r="H5978" s="1">
        <v>45656</v>
      </c>
      <c r="I5978" s="1">
        <v>45609</v>
      </c>
      <c r="J5978" t="s">
        <v>31</v>
      </c>
      <c r="K5978" t="s">
        <v>32</v>
      </c>
      <c r="L5978">
        <v>18000</v>
      </c>
      <c r="M5978">
        <v>18000</v>
      </c>
      <c r="N5978">
        <v>4</v>
      </c>
      <c r="O5978" t="s">
        <v>1159</v>
      </c>
      <c r="P5978" t="s">
        <v>4435</v>
      </c>
      <c r="Q5978" t="s">
        <v>42</v>
      </c>
      <c r="R5978" t="s">
        <v>199</v>
      </c>
      <c r="S5978" t="s">
        <v>1967</v>
      </c>
      <c r="T5978">
        <v>327272</v>
      </c>
    </row>
    <row r="5979" spans="1:20" x14ac:dyDescent="0.3">
      <c r="A5979" t="s">
        <v>4553</v>
      </c>
      <c r="B5979" t="str">
        <f>_xlfn.CONCAT(쿼리1[[#This Row],[주문번호]], "-", 쿼리1[[#This Row],[공정명]])</f>
        <v>20241002-9000169113-분단</v>
      </c>
      <c r="C5979">
        <v>2</v>
      </c>
      <c r="D5979" t="s">
        <v>196</v>
      </c>
      <c r="E5979" s="1">
        <v>45567</v>
      </c>
      <c r="F5979" s="1">
        <v>45576</v>
      </c>
      <c r="G5979" s="1">
        <v>45579</v>
      </c>
      <c r="H5979" s="1">
        <v>45656</v>
      </c>
      <c r="I5979" s="1">
        <v>45609</v>
      </c>
      <c r="J5979" t="s">
        <v>31</v>
      </c>
      <c r="K5979" t="s">
        <v>32</v>
      </c>
      <c r="L5979">
        <v>18000</v>
      </c>
      <c r="M5979">
        <v>18000</v>
      </c>
      <c r="N5979">
        <v>3</v>
      </c>
      <c r="O5979" t="s">
        <v>1159</v>
      </c>
      <c r="P5979" t="s">
        <v>4435</v>
      </c>
      <c r="Q5979" t="s">
        <v>42</v>
      </c>
      <c r="R5979" t="s">
        <v>199</v>
      </c>
      <c r="S5979" t="s">
        <v>1967</v>
      </c>
      <c r="T5979">
        <v>327272</v>
      </c>
    </row>
    <row r="5980" spans="1:20" x14ac:dyDescent="0.3">
      <c r="A5980" t="s">
        <v>4619</v>
      </c>
      <c r="B5980" t="str">
        <f>_xlfn.CONCAT(쿼리1[[#This Row],[주문번호]], "-", 쿼리1[[#This Row],[공정명]])</f>
        <v>20241010-914004-합지</v>
      </c>
      <c r="C5980">
        <v>1</v>
      </c>
      <c r="D5980" t="s">
        <v>60</v>
      </c>
      <c r="E5980" s="1">
        <v>45575</v>
      </c>
      <c r="F5980" s="1">
        <v>45583</v>
      </c>
      <c r="G5980" s="1">
        <v>45586</v>
      </c>
      <c r="H5980" s="1">
        <v>45656</v>
      </c>
      <c r="I5980" s="1">
        <v>45603</v>
      </c>
      <c r="J5980" t="s">
        <v>31</v>
      </c>
      <c r="K5980" t="s">
        <v>32</v>
      </c>
      <c r="L5980">
        <v>12000</v>
      </c>
      <c r="M5980">
        <v>12000</v>
      </c>
      <c r="N5980">
        <v>3</v>
      </c>
      <c r="O5980" t="s">
        <v>4620</v>
      </c>
      <c r="P5980" t="s">
        <v>1867</v>
      </c>
      <c r="Q5980" t="s">
        <v>42</v>
      </c>
      <c r="R5980" t="s">
        <v>199</v>
      </c>
      <c r="S5980" t="s">
        <v>1967</v>
      </c>
      <c r="T5980">
        <v>75000</v>
      </c>
    </row>
    <row r="5981" spans="1:20" x14ac:dyDescent="0.3">
      <c r="A5981" t="s">
        <v>3388</v>
      </c>
      <c r="B5981" t="str">
        <f>_xlfn.CONCAT(쿼리1[[#This Row],[주문번호]], "-", 쿼리1[[#This Row],[공정명]])</f>
        <v>20241111-1000159459-합지</v>
      </c>
      <c r="C5981">
        <v>3</v>
      </c>
      <c r="D5981" t="s">
        <v>60</v>
      </c>
      <c r="E5981" s="1">
        <v>45607</v>
      </c>
      <c r="F5981" s="1">
        <v>45616</v>
      </c>
      <c r="G5981" s="1">
        <v>45621</v>
      </c>
      <c r="H5981" s="1">
        <v>45656</v>
      </c>
      <c r="I5981" s="1">
        <v>45635</v>
      </c>
      <c r="J5981" t="s">
        <v>31</v>
      </c>
      <c r="K5981" t="s">
        <v>32</v>
      </c>
      <c r="L5981">
        <v>12000</v>
      </c>
      <c r="M5981">
        <v>0</v>
      </c>
      <c r="N5981">
        <v>5</v>
      </c>
      <c r="O5981" t="s">
        <v>2886</v>
      </c>
      <c r="P5981" t="s">
        <v>3295</v>
      </c>
      <c r="Q5981" t="s">
        <v>3296</v>
      </c>
      <c r="R5981" t="s">
        <v>3297</v>
      </c>
      <c r="S5981" t="s">
        <v>5236</v>
      </c>
      <c r="T5981">
        <v>218181</v>
      </c>
    </row>
    <row r="5982" spans="1:20" x14ac:dyDescent="0.3">
      <c r="A5982" t="s">
        <v>3388</v>
      </c>
      <c r="B5982" t="str">
        <f>_xlfn.CONCAT(쿼리1[[#This Row],[주문번호]], "-", 쿼리1[[#This Row],[공정명]])</f>
        <v>20241111-1000159459-합지</v>
      </c>
      <c r="C5982">
        <v>3</v>
      </c>
      <c r="D5982" t="s">
        <v>60</v>
      </c>
      <c r="E5982" s="1">
        <v>45607</v>
      </c>
      <c r="F5982" s="1">
        <v>45616</v>
      </c>
      <c r="G5982" s="1">
        <v>45622</v>
      </c>
      <c r="H5982" s="1">
        <v>45656</v>
      </c>
      <c r="I5982" s="1">
        <v>45635</v>
      </c>
      <c r="J5982" t="s">
        <v>31</v>
      </c>
      <c r="K5982" t="s">
        <v>32</v>
      </c>
      <c r="L5982">
        <v>12000</v>
      </c>
      <c r="M5982">
        <v>0</v>
      </c>
      <c r="N5982">
        <v>6</v>
      </c>
      <c r="O5982" t="s">
        <v>2886</v>
      </c>
      <c r="P5982" t="s">
        <v>3295</v>
      </c>
      <c r="Q5982" t="s">
        <v>3296</v>
      </c>
      <c r="R5982" t="s">
        <v>3297</v>
      </c>
      <c r="S5982" t="s">
        <v>5236</v>
      </c>
      <c r="T5982">
        <v>218181</v>
      </c>
    </row>
    <row r="5983" spans="1:20" x14ac:dyDescent="0.3">
      <c r="A5983" t="s">
        <v>3388</v>
      </c>
      <c r="B5983" t="str">
        <f>_xlfn.CONCAT(쿼리1[[#This Row],[주문번호]], "-", 쿼리1[[#This Row],[공정명]])</f>
        <v>20241111-1000159459-합지</v>
      </c>
      <c r="C5983">
        <v>3</v>
      </c>
      <c r="D5983" t="s">
        <v>60</v>
      </c>
      <c r="E5983" s="1">
        <v>45607</v>
      </c>
      <c r="F5983" s="1">
        <v>45616</v>
      </c>
      <c r="G5983" s="1">
        <v>45621</v>
      </c>
      <c r="H5983" s="1">
        <v>45656</v>
      </c>
      <c r="I5983" s="1">
        <v>45635</v>
      </c>
      <c r="J5983" t="s">
        <v>31</v>
      </c>
      <c r="K5983" t="s">
        <v>32</v>
      </c>
      <c r="L5983">
        <v>12000</v>
      </c>
      <c r="M5983">
        <v>0</v>
      </c>
      <c r="N5983">
        <v>5</v>
      </c>
      <c r="O5983" t="s">
        <v>2886</v>
      </c>
      <c r="P5983" t="s">
        <v>3295</v>
      </c>
      <c r="Q5983" t="s">
        <v>3296</v>
      </c>
      <c r="R5983" t="s">
        <v>3297</v>
      </c>
      <c r="S5983" t="s">
        <v>5236</v>
      </c>
      <c r="T5983">
        <v>218181</v>
      </c>
    </row>
    <row r="5984" spans="1:20" x14ac:dyDescent="0.3">
      <c r="A5984" t="s">
        <v>3388</v>
      </c>
      <c r="B5984" t="str">
        <f>_xlfn.CONCAT(쿼리1[[#This Row],[주문번호]], "-", 쿼리1[[#This Row],[공정명]])</f>
        <v>20241111-1000159459-합지</v>
      </c>
      <c r="C5984">
        <v>3</v>
      </c>
      <c r="D5984" t="s">
        <v>60</v>
      </c>
      <c r="E5984" s="1">
        <v>45607</v>
      </c>
      <c r="F5984" s="1">
        <v>45616</v>
      </c>
      <c r="G5984" s="1">
        <v>45622</v>
      </c>
      <c r="H5984" s="1">
        <v>45656</v>
      </c>
      <c r="I5984" s="1">
        <v>45635</v>
      </c>
      <c r="J5984" t="s">
        <v>31</v>
      </c>
      <c r="K5984" t="s">
        <v>32</v>
      </c>
      <c r="L5984">
        <v>12000</v>
      </c>
      <c r="M5984">
        <v>0</v>
      </c>
      <c r="N5984">
        <v>6</v>
      </c>
      <c r="O5984" t="s">
        <v>2886</v>
      </c>
      <c r="P5984" t="s">
        <v>3295</v>
      </c>
      <c r="Q5984" t="s">
        <v>3296</v>
      </c>
      <c r="R5984" t="s">
        <v>3297</v>
      </c>
      <c r="S5984" t="s">
        <v>5236</v>
      </c>
      <c r="T5984">
        <v>218181</v>
      </c>
    </row>
    <row r="5985" spans="1:20" x14ac:dyDescent="0.3">
      <c r="A5985" t="s">
        <v>3388</v>
      </c>
      <c r="B5985" t="str">
        <f>_xlfn.CONCAT(쿼리1[[#This Row],[주문번호]], "-", 쿼리1[[#This Row],[공정명]])</f>
        <v>20241111-1000159459-합지</v>
      </c>
      <c r="C5985">
        <v>3</v>
      </c>
      <c r="D5985" t="s">
        <v>60</v>
      </c>
      <c r="E5985" s="1">
        <v>45607</v>
      </c>
      <c r="F5985" s="1">
        <v>45616</v>
      </c>
      <c r="G5985" s="1">
        <v>45621</v>
      </c>
      <c r="H5985" s="1">
        <v>45656</v>
      </c>
      <c r="I5985" s="1">
        <v>45635</v>
      </c>
      <c r="J5985" t="s">
        <v>31</v>
      </c>
      <c r="K5985" t="s">
        <v>32</v>
      </c>
      <c r="L5985">
        <v>12000</v>
      </c>
      <c r="M5985">
        <v>0</v>
      </c>
      <c r="N5985">
        <v>5</v>
      </c>
      <c r="O5985" t="s">
        <v>2886</v>
      </c>
      <c r="P5985" t="s">
        <v>3295</v>
      </c>
      <c r="Q5985" t="s">
        <v>3296</v>
      </c>
      <c r="R5985" t="s">
        <v>3297</v>
      </c>
      <c r="S5985" t="s">
        <v>5236</v>
      </c>
      <c r="T5985">
        <v>218181</v>
      </c>
    </row>
    <row r="5986" spans="1:20" x14ac:dyDescent="0.3">
      <c r="A5986" t="s">
        <v>3388</v>
      </c>
      <c r="B5986" t="str">
        <f>_xlfn.CONCAT(쿼리1[[#This Row],[주문번호]], "-", 쿼리1[[#This Row],[공정명]])</f>
        <v>20241111-1000159459-합지</v>
      </c>
      <c r="C5986">
        <v>3</v>
      </c>
      <c r="D5986" t="s">
        <v>60</v>
      </c>
      <c r="E5986" s="1">
        <v>45607</v>
      </c>
      <c r="F5986" s="1">
        <v>45616</v>
      </c>
      <c r="G5986" s="1">
        <v>45622</v>
      </c>
      <c r="H5986" s="1">
        <v>45656</v>
      </c>
      <c r="I5986" s="1">
        <v>45635</v>
      </c>
      <c r="J5986" t="s">
        <v>31</v>
      </c>
      <c r="K5986" t="s">
        <v>32</v>
      </c>
      <c r="L5986">
        <v>12000</v>
      </c>
      <c r="M5986">
        <v>0</v>
      </c>
      <c r="N5986">
        <v>6</v>
      </c>
      <c r="O5986" t="s">
        <v>2886</v>
      </c>
      <c r="P5986" t="s">
        <v>3295</v>
      </c>
      <c r="Q5986" t="s">
        <v>3296</v>
      </c>
      <c r="R5986" t="s">
        <v>3297</v>
      </c>
      <c r="S5986" t="s">
        <v>5236</v>
      </c>
      <c r="T5986">
        <v>218181</v>
      </c>
    </row>
    <row r="5987" spans="1:20" x14ac:dyDescent="0.3">
      <c r="A5987" t="s">
        <v>3388</v>
      </c>
      <c r="B5987" t="str">
        <f>_xlfn.CONCAT(쿼리1[[#This Row],[주문번호]], "-", 쿼리1[[#This Row],[공정명]])</f>
        <v>20241111-1000159459-합지</v>
      </c>
      <c r="C5987">
        <v>3</v>
      </c>
      <c r="D5987" t="s">
        <v>60</v>
      </c>
      <c r="E5987" s="1">
        <v>45607</v>
      </c>
      <c r="F5987" s="1">
        <v>45616</v>
      </c>
      <c r="G5987" s="1">
        <v>45621</v>
      </c>
      <c r="H5987" s="1">
        <v>45656</v>
      </c>
      <c r="I5987" s="1">
        <v>45635</v>
      </c>
      <c r="J5987" t="s">
        <v>31</v>
      </c>
      <c r="K5987" t="s">
        <v>32</v>
      </c>
      <c r="L5987">
        <v>12000</v>
      </c>
      <c r="M5987">
        <v>0</v>
      </c>
      <c r="N5987">
        <v>5</v>
      </c>
      <c r="O5987" t="s">
        <v>2886</v>
      </c>
      <c r="P5987" t="s">
        <v>3295</v>
      </c>
      <c r="Q5987" t="s">
        <v>3296</v>
      </c>
      <c r="R5987" t="s">
        <v>3297</v>
      </c>
      <c r="S5987" t="s">
        <v>5236</v>
      </c>
      <c r="T5987">
        <v>218181</v>
      </c>
    </row>
    <row r="5988" spans="1:20" x14ac:dyDescent="0.3">
      <c r="A5988" t="s">
        <v>3388</v>
      </c>
      <c r="B5988" t="str">
        <f>_xlfn.CONCAT(쿼리1[[#This Row],[주문번호]], "-", 쿼리1[[#This Row],[공정명]])</f>
        <v>20241111-1000159459-합지</v>
      </c>
      <c r="C5988">
        <v>3</v>
      </c>
      <c r="D5988" t="s">
        <v>60</v>
      </c>
      <c r="E5988" s="1">
        <v>45607</v>
      </c>
      <c r="F5988" s="1">
        <v>45616</v>
      </c>
      <c r="G5988" s="1">
        <v>45622</v>
      </c>
      <c r="H5988" s="1">
        <v>45656</v>
      </c>
      <c r="I5988" s="1">
        <v>45635</v>
      </c>
      <c r="J5988" t="s">
        <v>31</v>
      </c>
      <c r="K5988" t="s">
        <v>32</v>
      </c>
      <c r="L5988">
        <v>12000</v>
      </c>
      <c r="M5988">
        <v>0</v>
      </c>
      <c r="N5988">
        <v>6</v>
      </c>
      <c r="O5988" t="s">
        <v>2886</v>
      </c>
      <c r="P5988" t="s">
        <v>3295</v>
      </c>
      <c r="Q5988" t="s">
        <v>3296</v>
      </c>
      <c r="R5988" t="s">
        <v>3297</v>
      </c>
      <c r="S5988" t="s">
        <v>5236</v>
      </c>
      <c r="T5988">
        <v>218181</v>
      </c>
    </row>
    <row r="5989" spans="1:20" x14ac:dyDescent="0.3">
      <c r="A5989" t="s">
        <v>2443</v>
      </c>
      <c r="B5989" t="str">
        <f>_xlfn.CONCAT(쿼리1[[#This Row],[주문번호]], "-", 쿼리1[[#This Row],[공정명]])</f>
        <v>20241108-1000150745-합지</v>
      </c>
      <c r="C5989">
        <v>1</v>
      </c>
      <c r="D5989" t="s">
        <v>60</v>
      </c>
      <c r="E5989" s="1">
        <v>45604</v>
      </c>
      <c r="F5989" s="1">
        <v>45615</v>
      </c>
      <c r="G5989" s="1">
        <v>45621</v>
      </c>
      <c r="H5989" s="1">
        <v>45656</v>
      </c>
      <c r="I5989" s="1">
        <v>45621</v>
      </c>
      <c r="J5989" t="s">
        <v>31</v>
      </c>
      <c r="K5989" t="s">
        <v>32</v>
      </c>
      <c r="L5989">
        <v>6000</v>
      </c>
      <c r="M5989">
        <v>0</v>
      </c>
      <c r="N5989">
        <v>6</v>
      </c>
      <c r="O5989" t="s">
        <v>394</v>
      </c>
      <c r="P5989" t="s">
        <v>671</v>
      </c>
      <c r="Q5989" t="s">
        <v>42</v>
      </c>
      <c r="R5989" t="s">
        <v>2441</v>
      </c>
      <c r="S5989" t="s">
        <v>5236</v>
      </c>
      <c r="T5989">
        <v>17142</v>
      </c>
    </row>
    <row r="5990" spans="1:20" x14ac:dyDescent="0.3">
      <c r="A5990" t="s">
        <v>3601</v>
      </c>
      <c r="B5990" t="str">
        <f>_xlfn.CONCAT(쿼리1[[#This Row],[주문번호]], "-", 쿼리1[[#This Row],[공정명]])</f>
        <v>20241010-1000150743-합지</v>
      </c>
      <c r="C5990">
        <v>1</v>
      </c>
      <c r="D5990" t="s">
        <v>60</v>
      </c>
      <c r="E5990" s="1">
        <v>45575</v>
      </c>
      <c r="F5990" s="1">
        <v>45586</v>
      </c>
      <c r="G5990" s="1">
        <v>45581</v>
      </c>
      <c r="H5990" s="1">
        <v>45656</v>
      </c>
      <c r="I5990" s="1">
        <v>45586</v>
      </c>
      <c r="J5990" t="s">
        <v>31</v>
      </c>
      <c r="K5990" t="s">
        <v>39</v>
      </c>
      <c r="L5990">
        <v>6000</v>
      </c>
      <c r="M5990">
        <v>6000</v>
      </c>
      <c r="N5990">
        <v>-5</v>
      </c>
      <c r="O5990" t="s">
        <v>394</v>
      </c>
      <c r="P5990" t="s">
        <v>1021</v>
      </c>
      <c r="Q5990" t="s">
        <v>42</v>
      </c>
      <c r="R5990" t="s">
        <v>2441</v>
      </c>
      <c r="S5990" t="s">
        <v>5236</v>
      </c>
      <c r="T5990">
        <v>24000</v>
      </c>
    </row>
    <row r="5991" spans="1:20" x14ac:dyDescent="0.3">
      <c r="A5991" t="s">
        <v>3015</v>
      </c>
      <c r="B5991" t="str">
        <f>_xlfn.CONCAT(쿼리1[[#This Row],[주문번호]], "-", 쿼리1[[#This Row],[공정명]])</f>
        <v>20241224-1000150745-합지</v>
      </c>
      <c r="C5991">
        <v>1</v>
      </c>
      <c r="D5991" t="s">
        <v>60</v>
      </c>
      <c r="E5991" s="1">
        <v>45650</v>
      </c>
      <c r="F5991" s="1">
        <v>45659</v>
      </c>
      <c r="G5991" s="1"/>
      <c r="H5991" s="1">
        <v>45656</v>
      </c>
      <c r="I5991" s="1"/>
      <c r="J5991" t="s">
        <v>21</v>
      </c>
      <c r="K5991" t="s">
        <v>282</v>
      </c>
      <c r="L5991">
        <v>6000</v>
      </c>
      <c r="O5991" t="s">
        <v>394</v>
      </c>
      <c r="P5991" t="s">
        <v>671</v>
      </c>
      <c r="Q5991" t="s">
        <v>42</v>
      </c>
      <c r="R5991" t="s">
        <v>2441</v>
      </c>
      <c r="S5991" t="s">
        <v>5236</v>
      </c>
      <c r="T5991">
        <v>17142</v>
      </c>
    </row>
    <row r="5992" spans="1:20" x14ac:dyDescent="0.3">
      <c r="A5992" t="s">
        <v>3522</v>
      </c>
      <c r="B5992" t="str">
        <f>_xlfn.CONCAT(쿼리1[[#This Row],[주문번호]], "-", 쿼리1[[#This Row],[공정명]])</f>
        <v>20241202-1000150743-합지</v>
      </c>
      <c r="C5992">
        <v>1</v>
      </c>
      <c r="D5992" t="s">
        <v>60</v>
      </c>
      <c r="E5992" s="1">
        <v>45628</v>
      </c>
      <c r="F5992" s="1">
        <v>45637</v>
      </c>
      <c r="G5992" s="1"/>
      <c r="H5992" s="1">
        <v>45656</v>
      </c>
      <c r="I5992" s="1">
        <v>45637</v>
      </c>
      <c r="J5992" t="s">
        <v>31</v>
      </c>
      <c r="K5992" t="s">
        <v>22</v>
      </c>
      <c r="L5992">
        <v>6000</v>
      </c>
      <c r="O5992" t="s">
        <v>394</v>
      </c>
      <c r="P5992" t="s">
        <v>1021</v>
      </c>
      <c r="Q5992" t="s">
        <v>42</v>
      </c>
      <c r="R5992" t="s">
        <v>2441</v>
      </c>
      <c r="S5992" t="s">
        <v>5236</v>
      </c>
      <c r="T5992">
        <v>24000</v>
      </c>
    </row>
    <row r="5993" spans="1:20" x14ac:dyDescent="0.3">
      <c r="A5993" t="s">
        <v>3017</v>
      </c>
      <c r="B5993" t="str">
        <f>_xlfn.CONCAT(쿼리1[[#This Row],[주문번호]], "-", 쿼리1[[#This Row],[공정명]])</f>
        <v>20241212-1000150745-합지</v>
      </c>
      <c r="C5993">
        <v>1</v>
      </c>
      <c r="D5993" t="s">
        <v>60</v>
      </c>
      <c r="E5993" s="1">
        <v>45638</v>
      </c>
      <c r="F5993" s="1">
        <v>45649</v>
      </c>
      <c r="G5993" s="1"/>
      <c r="H5993" s="1">
        <v>45656</v>
      </c>
      <c r="I5993" s="1">
        <v>45650</v>
      </c>
      <c r="J5993" t="s">
        <v>31</v>
      </c>
      <c r="K5993" t="s">
        <v>22</v>
      </c>
      <c r="L5993">
        <v>6000</v>
      </c>
      <c r="O5993" t="s">
        <v>394</v>
      </c>
      <c r="P5993" t="s">
        <v>671</v>
      </c>
      <c r="Q5993" t="s">
        <v>42</v>
      </c>
      <c r="R5993" t="s">
        <v>2441</v>
      </c>
      <c r="S5993" t="s">
        <v>5236</v>
      </c>
      <c r="T5993">
        <v>17142</v>
      </c>
    </row>
    <row r="5994" spans="1:20" x14ac:dyDescent="0.3">
      <c r="A5994" t="s">
        <v>4816</v>
      </c>
      <c r="B5994" t="str">
        <f>_xlfn.CONCAT(쿼리1[[#This Row],[주문번호]], "-", 쿼리1[[#This Row],[공정명]])</f>
        <v>20241218-1000138860-합지</v>
      </c>
      <c r="C5994">
        <v>3</v>
      </c>
      <c r="D5994" t="s">
        <v>60</v>
      </c>
      <c r="E5994" s="1">
        <v>45644</v>
      </c>
      <c r="F5994" s="1">
        <v>45653</v>
      </c>
      <c r="G5994" s="1"/>
      <c r="H5994" s="1">
        <v>45656</v>
      </c>
      <c r="I5994" s="1"/>
      <c r="J5994" t="s">
        <v>21</v>
      </c>
      <c r="K5994" t="s">
        <v>22</v>
      </c>
      <c r="L5994">
        <v>6000</v>
      </c>
      <c r="O5994" t="s">
        <v>559</v>
      </c>
      <c r="P5994" t="s">
        <v>4817</v>
      </c>
      <c r="Q5994" t="s">
        <v>4818</v>
      </c>
      <c r="R5994" t="s">
        <v>4819</v>
      </c>
      <c r="S5994" t="s">
        <v>5236</v>
      </c>
      <c r="T5994">
        <v>24</v>
      </c>
    </row>
    <row r="5995" spans="1:20" x14ac:dyDescent="0.3">
      <c r="A5995" t="s">
        <v>5055</v>
      </c>
      <c r="B5995" t="str">
        <f>_xlfn.CONCAT(쿼리1[[#This Row],[주문번호]], "-", 쿼리1[[#This Row],[공정명]])</f>
        <v>20241022-1000157037-합지</v>
      </c>
      <c r="C5995">
        <v>3</v>
      </c>
      <c r="D5995" t="s">
        <v>60</v>
      </c>
      <c r="E5995" s="1">
        <v>45587</v>
      </c>
      <c r="F5995" s="1">
        <v>45596</v>
      </c>
      <c r="G5995" s="1"/>
      <c r="H5995" s="1">
        <v>45656</v>
      </c>
      <c r="I5995" s="1">
        <v>45603</v>
      </c>
      <c r="J5995" t="s">
        <v>31</v>
      </c>
      <c r="K5995" t="s">
        <v>22</v>
      </c>
      <c r="L5995">
        <v>6000</v>
      </c>
      <c r="O5995" t="s">
        <v>4058</v>
      </c>
      <c r="P5995" t="s">
        <v>4059</v>
      </c>
      <c r="Q5995" t="s">
        <v>5056</v>
      </c>
      <c r="R5995" t="s">
        <v>4061</v>
      </c>
      <c r="S5995" t="s">
        <v>5236</v>
      </c>
      <c r="T5995">
        <v>30000</v>
      </c>
    </row>
    <row r="5996" spans="1:20" x14ac:dyDescent="0.3">
      <c r="A5996" t="s">
        <v>4879</v>
      </c>
      <c r="B5996" t="str">
        <f>_xlfn.CONCAT(쿼리1[[#This Row],[주문번호]], "-", 쿼리1[[#This Row],[공정명]])</f>
        <v>20240911-1000167791-합지</v>
      </c>
      <c r="C5996">
        <v>1</v>
      </c>
      <c r="D5996" t="s">
        <v>60</v>
      </c>
      <c r="E5996" s="1">
        <v>45546</v>
      </c>
      <c r="F5996" s="1">
        <v>45555</v>
      </c>
      <c r="G5996" s="1">
        <v>45556</v>
      </c>
      <c r="H5996" s="1">
        <v>45656</v>
      </c>
      <c r="I5996" s="1">
        <v>45556</v>
      </c>
      <c r="J5996" t="s">
        <v>31</v>
      </c>
      <c r="K5996" t="s">
        <v>32</v>
      </c>
      <c r="L5996">
        <v>12000</v>
      </c>
      <c r="M5996">
        <v>12000</v>
      </c>
      <c r="N5996">
        <v>1</v>
      </c>
      <c r="O5996" t="s">
        <v>3255</v>
      </c>
      <c r="P5996" t="s">
        <v>3914</v>
      </c>
      <c r="Q5996" t="s">
        <v>3915</v>
      </c>
      <c r="R5996" t="s">
        <v>26</v>
      </c>
      <c r="S5996" t="s">
        <v>5236</v>
      </c>
      <c r="T5996">
        <v>48</v>
      </c>
    </row>
    <row r="5997" spans="1:20" x14ac:dyDescent="0.3">
      <c r="A5997" t="s">
        <v>3331</v>
      </c>
      <c r="B5997" t="str">
        <f>_xlfn.CONCAT(쿼리1[[#This Row],[주문번호]], "-", 쿼리1[[#This Row],[공정명]])</f>
        <v>20240912-1000154859-합지</v>
      </c>
      <c r="C5997">
        <v>1</v>
      </c>
      <c r="D5997" t="s">
        <v>60</v>
      </c>
      <c r="E5997" s="1">
        <v>45547</v>
      </c>
      <c r="F5997" s="1">
        <v>45558</v>
      </c>
      <c r="G5997" s="1">
        <v>45561</v>
      </c>
      <c r="H5997" s="1">
        <v>45656</v>
      </c>
      <c r="I5997" s="1">
        <v>45575</v>
      </c>
      <c r="J5997" t="s">
        <v>31</v>
      </c>
      <c r="K5997" t="s">
        <v>32</v>
      </c>
      <c r="L5997">
        <v>6000</v>
      </c>
      <c r="M5997">
        <v>6000</v>
      </c>
      <c r="N5997">
        <v>3</v>
      </c>
      <c r="O5997" t="s">
        <v>3332</v>
      </c>
      <c r="P5997" t="s">
        <v>1328</v>
      </c>
      <c r="Q5997" t="s">
        <v>3333</v>
      </c>
      <c r="R5997" t="s">
        <v>26</v>
      </c>
      <c r="S5997" t="s">
        <v>5236</v>
      </c>
      <c r="T5997">
        <v>26086</v>
      </c>
    </row>
    <row r="5998" spans="1:20" x14ac:dyDescent="0.3">
      <c r="A5998" t="s">
        <v>3602</v>
      </c>
      <c r="B5998" t="str">
        <f>_xlfn.CONCAT(쿼리1[[#This Row],[주문번호]], "-", 쿼리1[[#This Row],[공정명]])</f>
        <v>20240924-1000169177-인쇄</v>
      </c>
      <c r="C5998">
        <v>2</v>
      </c>
      <c r="D5998" t="s">
        <v>328</v>
      </c>
      <c r="E5998" s="1">
        <v>45559</v>
      </c>
      <c r="F5998" s="1">
        <v>45565</v>
      </c>
      <c r="G5998" s="1">
        <v>45562</v>
      </c>
      <c r="H5998" s="1">
        <v>45656</v>
      </c>
      <c r="I5998" s="1">
        <v>45575</v>
      </c>
      <c r="J5998" t="s">
        <v>31</v>
      </c>
      <c r="K5998" t="s">
        <v>39</v>
      </c>
      <c r="L5998">
        <v>1700</v>
      </c>
      <c r="M5998">
        <v>1700</v>
      </c>
      <c r="N5998">
        <v>-3</v>
      </c>
      <c r="O5998" t="s">
        <v>763</v>
      </c>
      <c r="P5998" t="s">
        <v>872</v>
      </c>
      <c r="Q5998" t="s">
        <v>3603</v>
      </c>
      <c r="R5998" t="s">
        <v>874</v>
      </c>
      <c r="S5998" t="s">
        <v>863</v>
      </c>
      <c r="T5998">
        <v>4800</v>
      </c>
    </row>
    <row r="5999" spans="1:20" x14ac:dyDescent="0.3">
      <c r="A5999" t="s">
        <v>3604</v>
      </c>
      <c r="B5999" t="str">
        <f>_xlfn.CONCAT(쿼리1[[#This Row],[주문번호]], "-", 쿼리1[[#This Row],[공정명]])</f>
        <v>20241224-1000169987-인쇄</v>
      </c>
      <c r="C5999">
        <v>2</v>
      </c>
      <c r="D5999" t="s">
        <v>328</v>
      </c>
      <c r="E5999" s="1">
        <v>45650</v>
      </c>
      <c r="F5999" s="1">
        <v>45656</v>
      </c>
      <c r="G5999" s="1">
        <v>45650</v>
      </c>
      <c r="H5999" s="1">
        <v>45656</v>
      </c>
      <c r="I5999" s="1">
        <v>45652</v>
      </c>
      <c r="J5999" t="s">
        <v>31</v>
      </c>
      <c r="K5999" t="s">
        <v>39</v>
      </c>
      <c r="L5999">
        <v>2000</v>
      </c>
      <c r="M5999">
        <v>2000</v>
      </c>
      <c r="N5999">
        <v>-6</v>
      </c>
      <c r="O5999" t="s">
        <v>763</v>
      </c>
      <c r="P5999" t="s">
        <v>872</v>
      </c>
      <c r="Q5999" t="s">
        <v>3605</v>
      </c>
      <c r="R5999" t="s">
        <v>874</v>
      </c>
      <c r="S5999" t="s">
        <v>863</v>
      </c>
      <c r="T5999">
        <v>4900</v>
      </c>
    </row>
    <row r="6000" spans="1:20" x14ac:dyDescent="0.3">
      <c r="A6000" t="s">
        <v>3010</v>
      </c>
      <c r="B6000" t="str">
        <f>_xlfn.CONCAT(쿼리1[[#This Row],[주문번호]], "-", 쿼리1[[#This Row],[공정명]])</f>
        <v>20241216-1000164981-인쇄</v>
      </c>
      <c r="C6000">
        <v>2</v>
      </c>
      <c r="D6000" t="s">
        <v>328</v>
      </c>
      <c r="E6000" s="1">
        <v>45642</v>
      </c>
      <c r="F6000" s="1">
        <v>45646</v>
      </c>
      <c r="G6000" s="1">
        <v>45646</v>
      </c>
      <c r="H6000" s="1">
        <v>45656</v>
      </c>
      <c r="I6000" s="1">
        <v>45653</v>
      </c>
      <c r="J6000" t="s">
        <v>31</v>
      </c>
      <c r="K6000" t="s">
        <v>39</v>
      </c>
      <c r="L6000">
        <v>6000</v>
      </c>
      <c r="M6000">
        <v>6000</v>
      </c>
      <c r="N6000">
        <v>0</v>
      </c>
      <c r="O6000" t="s">
        <v>91</v>
      </c>
      <c r="P6000" t="s">
        <v>3004</v>
      </c>
      <c r="Q6000" t="s">
        <v>3011</v>
      </c>
      <c r="R6000" t="s">
        <v>3002</v>
      </c>
      <c r="S6000" t="s">
        <v>863</v>
      </c>
      <c r="T6000">
        <v>28571</v>
      </c>
    </row>
    <row r="6001" spans="1:20" x14ac:dyDescent="0.3">
      <c r="A6001" t="s">
        <v>3499</v>
      </c>
      <c r="B6001" t="str">
        <f>_xlfn.CONCAT(쿼리1[[#This Row],[주문번호]], "-", 쿼리1[[#This Row],[공정명]])</f>
        <v>20241119-1000169724-인쇄</v>
      </c>
      <c r="C6001">
        <v>2</v>
      </c>
      <c r="D6001" t="s">
        <v>328</v>
      </c>
      <c r="E6001" s="1">
        <v>45615</v>
      </c>
      <c r="F6001" s="1">
        <v>45621</v>
      </c>
      <c r="G6001" s="1">
        <v>45621</v>
      </c>
      <c r="H6001" s="1">
        <v>45656</v>
      </c>
      <c r="I6001" s="1">
        <v>45628</v>
      </c>
      <c r="J6001" t="s">
        <v>31</v>
      </c>
      <c r="K6001" t="s">
        <v>39</v>
      </c>
      <c r="L6001">
        <v>3000</v>
      </c>
      <c r="M6001">
        <v>3000</v>
      </c>
      <c r="N6001">
        <v>0</v>
      </c>
      <c r="O6001" t="s">
        <v>91</v>
      </c>
      <c r="P6001" t="s">
        <v>3266</v>
      </c>
      <c r="Q6001" t="s">
        <v>3500</v>
      </c>
      <c r="R6001" t="s">
        <v>3002</v>
      </c>
      <c r="S6001" t="s">
        <v>863</v>
      </c>
      <c r="T6001">
        <v>12000</v>
      </c>
    </row>
    <row r="6002" spans="1:20" x14ac:dyDescent="0.3">
      <c r="A6002" t="s">
        <v>2450</v>
      </c>
      <c r="B6002" t="str">
        <f>_xlfn.CONCAT(쿼리1[[#This Row],[주문번호]], "-", 쿼리1[[#This Row],[공정명]])</f>
        <v>20241210-1619P0061-인쇄</v>
      </c>
      <c r="C6002">
        <v>2</v>
      </c>
      <c r="D6002" t="s">
        <v>328</v>
      </c>
      <c r="E6002" s="1">
        <v>45636</v>
      </c>
      <c r="F6002" s="1">
        <v>45642</v>
      </c>
      <c r="G6002" s="1">
        <v>45644</v>
      </c>
      <c r="H6002" s="1">
        <v>45656</v>
      </c>
      <c r="I6002" s="1">
        <v>45652</v>
      </c>
      <c r="J6002" t="s">
        <v>31</v>
      </c>
      <c r="K6002" t="s">
        <v>32</v>
      </c>
      <c r="L6002">
        <v>6000</v>
      </c>
      <c r="M6002">
        <v>6000</v>
      </c>
      <c r="N6002">
        <v>2</v>
      </c>
      <c r="O6002" t="s">
        <v>275</v>
      </c>
      <c r="P6002" t="s">
        <v>2451</v>
      </c>
      <c r="Q6002" t="s">
        <v>2452</v>
      </c>
      <c r="R6002" t="s">
        <v>605</v>
      </c>
      <c r="S6002" t="s">
        <v>863</v>
      </c>
      <c r="T6002">
        <v>16216</v>
      </c>
    </row>
    <row r="6003" spans="1:20" x14ac:dyDescent="0.3">
      <c r="A6003" t="s">
        <v>2453</v>
      </c>
      <c r="B6003" t="str">
        <f>_xlfn.CONCAT(쿼리1[[#This Row],[주문번호]], "-", 쿼리1[[#This Row],[공정명]])</f>
        <v>20241210-1000145489-인쇄</v>
      </c>
      <c r="C6003">
        <v>2</v>
      </c>
      <c r="D6003" t="s">
        <v>328</v>
      </c>
      <c r="E6003" s="1">
        <v>45636</v>
      </c>
      <c r="F6003" s="1">
        <v>45642</v>
      </c>
      <c r="G6003" s="1">
        <v>45644</v>
      </c>
      <c r="H6003" s="1">
        <v>45656</v>
      </c>
      <c r="I6003" s="1">
        <v>45653</v>
      </c>
      <c r="J6003" t="s">
        <v>31</v>
      </c>
      <c r="K6003" t="s">
        <v>32</v>
      </c>
      <c r="L6003">
        <v>6000</v>
      </c>
      <c r="M6003">
        <v>6000</v>
      </c>
      <c r="N6003">
        <v>2</v>
      </c>
      <c r="O6003" t="s">
        <v>275</v>
      </c>
      <c r="P6003" t="s">
        <v>2451</v>
      </c>
      <c r="Q6003" t="s">
        <v>2454</v>
      </c>
      <c r="R6003" t="s">
        <v>605</v>
      </c>
      <c r="S6003" t="s">
        <v>863</v>
      </c>
      <c r="T6003">
        <v>16216</v>
      </c>
    </row>
    <row r="6004" spans="1:20" x14ac:dyDescent="0.3">
      <c r="A6004" t="s">
        <v>2612</v>
      </c>
      <c r="B6004" t="str">
        <f>_xlfn.CONCAT(쿼리1[[#This Row],[주문번호]], "-", 쿼리1[[#This Row],[공정명]])</f>
        <v>20241210-1000151254-인쇄</v>
      </c>
      <c r="C6004">
        <v>2</v>
      </c>
      <c r="D6004" t="s">
        <v>328</v>
      </c>
      <c r="E6004" s="1">
        <v>45636</v>
      </c>
      <c r="F6004" s="1">
        <v>45642</v>
      </c>
      <c r="G6004" s="1">
        <v>45644</v>
      </c>
      <c r="H6004" s="1">
        <v>45656</v>
      </c>
      <c r="I6004" s="1">
        <v>45652</v>
      </c>
      <c r="J6004" t="s">
        <v>31</v>
      </c>
      <c r="K6004" t="s">
        <v>32</v>
      </c>
      <c r="L6004">
        <v>6000</v>
      </c>
      <c r="M6004">
        <v>6000</v>
      </c>
      <c r="N6004">
        <v>2</v>
      </c>
      <c r="O6004" t="s">
        <v>275</v>
      </c>
      <c r="P6004" t="s">
        <v>2451</v>
      </c>
      <c r="Q6004" t="s">
        <v>2613</v>
      </c>
      <c r="R6004" t="s">
        <v>605</v>
      </c>
      <c r="S6004" t="s">
        <v>863</v>
      </c>
      <c r="T6004">
        <v>16216</v>
      </c>
    </row>
    <row r="6005" spans="1:20" x14ac:dyDescent="0.3">
      <c r="A6005" t="s">
        <v>3513</v>
      </c>
      <c r="B6005" t="str">
        <f>_xlfn.CONCAT(쿼리1[[#This Row],[주문번호]], "-", 쿼리1[[#This Row],[공정명]])</f>
        <v>20241120-1419P0353-인쇄</v>
      </c>
      <c r="C6005">
        <v>2</v>
      </c>
      <c r="D6005" t="s">
        <v>328</v>
      </c>
      <c r="E6005" s="1">
        <v>45616</v>
      </c>
      <c r="F6005" s="1">
        <v>45622</v>
      </c>
      <c r="G6005" s="1">
        <v>45622</v>
      </c>
      <c r="H6005" s="1">
        <v>45656</v>
      </c>
      <c r="I6005" s="1">
        <v>45635</v>
      </c>
      <c r="J6005" t="s">
        <v>31</v>
      </c>
      <c r="K6005" t="s">
        <v>39</v>
      </c>
      <c r="L6005">
        <v>6000</v>
      </c>
      <c r="M6005">
        <v>6000</v>
      </c>
      <c r="N6005">
        <v>0</v>
      </c>
      <c r="O6005" t="s">
        <v>3514</v>
      </c>
      <c r="P6005" t="s">
        <v>3515</v>
      </c>
      <c r="Q6005" t="s">
        <v>3516</v>
      </c>
      <c r="R6005" t="s">
        <v>3517</v>
      </c>
      <c r="S6005" t="s">
        <v>863</v>
      </c>
      <c r="T6005">
        <v>31578</v>
      </c>
    </row>
    <row r="6006" spans="1:20" x14ac:dyDescent="0.3">
      <c r="A6006" t="s">
        <v>2621</v>
      </c>
      <c r="B6006" t="str">
        <f>_xlfn.CONCAT(쿼리1[[#This Row],[주문번호]], "-", 쿼리1[[#This Row],[공정명]])</f>
        <v>20241125-1000169762-인쇄</v>
      </c>
      <c r="C6006">
        <v>2</v>
      </c>
      <c r="D6006" t="s">
        <v>328</v>
      </c>
      <c r="E6006" s="1">
        <v>45621</v>
      </c>
      <c r="F6006" s="1">
        <v>45624</v>
      </c>
      <c r="G6006" s="1">
        <v>45630</v>
      </c>
      <c r="H6006" s="1">
        <v>45656</v>
      </c>
      <c r="I6006" s="1">
        <v>45635</v>
      </c>
      <c r="J6006" t="s">
        <v>31</v>
      </c>
      <c r="K6006" t="s">
        <v>32</v>
      </c>
      <c r="L6006">
        <v>3000</v>
      </c>
      <c r="M6006">
        <v>3000</v>
      </c>
      <c r="N6006">
        <v>6</v>
      </c>
      <c r="O6006" t="s">
        <v>859</v>
      </c>
      <c r="P6006" t="s">
        <v>2622</v>
      </c>
      <c r="Q6006" t="s">
        <v>2623</v>
      </c>
      <c r="R6006" t="s">
        <v>84</v>
      </c>
      <c r="S6006" t="s">
        <v>863</v>
      </c>
      <c r="T6006">
        <v>15789</v>
      </c>
    </row>
    <row r="6007" spans="1:20" x14ac:dyDescent="0.3">
      <c r="A6007" t="s">
        <v>3518</v>
      </c>
      <c r="B6007" t="str">
        <f>_xlfn.CONCAT(쿼리1[[#This Row],[주문번호]], "-", 쿼리1[[#This Row],[공정명]])</f>
        <v>20241106-1000169554-인쇄</v>
      </c>
      <c r="C6007">
        <v>2</v>
      </c>
      <c r="D6007" t="s">
        <v>328</v>
      </c>
      <c r="E6007" s="1">
        <v>45602</v>
      </c>
      <c r="F6007" s="1">
        <v>45608</v>
      </c>
      <c r="G6007" s="1">
        <v>45610</v>
      </c>
      <c r="H6007" s="1">
        <v>45656</v>
      </c>
      <c r="I6007" s="1">
        <v>45618</v>
      </c>
      <c r="J6007" t="s">
        <v>31</v>
      </c>
      <c r="K6007" t="s">
        <v>32</v>
      </c>
      <c r="L6007">
        <v>3000</v>
      </c>
      <c r="M6007">
        <v>3000</v>
      </c>
      <c r="N6007">
        <v>2</v>
      </c>
      <c r="O6007" t="s">
        <v>81</v>
      </c>
      <c r="P6007" t="s">
        <v>2765</v>
      </c>
      <c r="Q6007" t="s">
        <v>3519</v>
      </c>
      <c r="R6007" t="s">
        <v>84</v>
      </c>
      <c r="S6007" t="s">
        <v>863</v>
      </c>
      <c r="T6007">
        <v>50000</v>
      </c>
    </row>
    <row r="6008" spans="1:20" x14ac:dyDescent="0.3">
      <c r="A6008" t="s">
        <v>2624</v>
      </c>
      <c r="B6008" t="str">
        <f>_xlfn.CONCAT(쿼리1[[#This Row],[주문번호]], "-", 쿼리1[[#This Row],[공정명]])</f>
        <v>20241125-1000169755-인쇄</v>
      </c>
      <c r="C6008">
        <v>2</v>
      </c>
      <c r="D6008" t="s">
        <v>328</v>
      </c>
      <c r="E6008" s="1">
        <v>45621</v>
      </c>
      <c r="F6008" s="1">
        <v>45624</v>
      </c>
      <c r="G6008" s="1">
        <v>45630</v>
      </c>
      <c r="H6008" s="1">
        <v>45656</v>
      </c>
      <c r="I6008" s="1">
        <v>45635</v>
      </c>
      <c r="J6008" t="s">
        <v>31</v>
      </c>
      <c r="K6008" t="s">
        <v>32</v>
      </c>
      <c r="L6008">
        <v>3000</v>
      </c>
      <c r="M6008">
        <v>3000</v>
      </c>
      <c r="N6008">
        <v>6</v>
      </c>
      <c r="O6008" t="s">
        <v>859</v>
      </c>
      <c r="P6008" t="s">
        <v>2622</v>
      </c>
      <c r="Q6008" t="s">
        <v>2625</v>
      </c>
      <c r="R6008" t="s">
        <v>84</v>
      </c>
      <c r="S6008" t="s">
        <v>863</v>
      </c>
      <c r="T6008">
        <v>15789</v>
      </c>
    </row>
    <row r="6009" spans="1:20" x14ac:dyDescent="0.3">
      <c r="A6009" t="s">
        <v>3599</v>
      </c>
      <c r="B6009" t="str">
        <f>_xlfn.CONCAT(쿼리1[[#This Row],[주문번호]], "-", 쿼리1[[#This Row],[공정명]])</f>
        <v>20240906-1000168999-인쇄</v>
      </c>
      <c r="C6009">
        <v>2</v>
      </c>
      <c r="D6009" t="s">
        <v>328</v>
      </c>
      <c r="E6009" s="1">
        <v>45541</v>
      </c>
      <c r="F6009" s="1">
        <v>45547</v>
      </c>
      <c r="G6009" s="1">
        <v>45546</v>
      </c>
      <c r="H6009" s="1">
        <v>45656</v>
      </c>
      <c r="I6009" s="1">
        <v>45575</v>
      </c>
      <c r="J6009" t="s">
        <v>31</v>
      </c>
      <c r="K6009" t="s">
        <v>39</v>
      </c>
      <c r="L6009">
        <v>3000</v>
      </c>
      <c r="M6009">
        <v>3000</v>
      </c>
      <c r="N6009">
        <v>-1</v>
      </c>
      <c r="O6009" t="s">
        <v>859</v>
      </c>
      <c r="P6009" t="s">
        <v>2622</v>
      </c>
      <c r="Q6009" t="s">
        <v>3600</v>
      </c>
      <c r="R6009" t="s">
        <v>84</v>
      </c>
      <c r="S6009" t="s">
        <v>863</v>
      </c>
      <c r="T6009">
        <v>15789</v>
      </c>
    </row>
    <row r="6010" spans="1:20" x14ac:dyDescent="0.3">
      <c r="A6010" t="s">
        <v>3520</v>
      </c>
      <c r="B6010" t="str">
        <f>_xlfn.CONCAT(쿼리1[[#This Row],[주문번호]], "-", 쿼리1[[#This Row],[공정명]])</f>
        <v>20240906-1000169006-인쇄</v>
      </c>
      <c r="C6010">
        <v>2</v>
      </c>
      <c r="D6010" t="s">
        <v>328</v>
      </c>
      <c r="E6010" s="1">
        <v>45541</v>
      </c>
      <c r="F6010" s="1">
        <v>45547</v>
      </c>
      <c r="G6010" s="1">
        <v>45546</v>
      </c>
      <c r="H6010" s="1">
        <v>45656</v>
      </c>
      <c r="I6010" s="1">
        <v>45575</v>
      </c>
      <c r="J6010" t="s">
        <v>31</v>
      </c>
      <c r="K6010" t="s">
        <v>39</v>
      </c>
      <c r="L6010">
        <v>3000</v>
      </c>
      <c r="M6010">
        <v>3000</v>
      </c>
      <c r="N6010">
        <v>-1</v>
      </c>
      <c r="O6010" t="s">
        <v>859</v>
      </c>
      <c r="P6010" t="s">
        <v>2622</v>
      </c>
      <c r="Q6010" t="s">
        <v>3521</v>
      </c>
      <c r="R6010" t="s">
        <v>84</v>
      </c>
      <c r="S6010" t="s">
        <v>863</v>
      </c>
      <c r="T6010">
        <v>15789</v>
      </c>
    </row>
    <row r="6011" spans="1:20" x14ac:dyDescent="0.3">
      <c r="A6011" t="s">
        <v>2764</v>
      </c>
      <c r="B6011" t="str">
        <f>_xlfn.CONCAT(쿼리1[[#This Row],[주문번호]], "-", 쿼리1[[#This Row],[공정명]])</f>
        <v>20241106-1000169547-인쇄</v>
      </c>
      <c r="C6011">
        <v>2</v>
      </c>
      <c r="D6011" t="s">
        <v>328</v>
      </c>
      <c r="E6011" s="1">
        <v>45602</v>
      </c>
      <c r="F6011" s="1">
        <v>45608</v>
      </c>
      <c r="G6011" s="1">
        <v>45610</v>
      </c>
      <c r="H6011" s="1">
        <v>45656</v>
      </c>
      <c r="I6011" s="1">
        <v>45618</v>
      </c>
      <c r="J6011" t="s">
        <v>31</v>
      </c>
      <c r="K6011" t="s">
        <v>32</v>
      </c>
      <c r="L6011">
        <v>3000</v>
      </c>
      <c r="M6011">
        <v>3000</v>
      </c>
      <c r="N6011">
        <v>2</v>
      </c>
      <c r="O6011" t="s">
        <v>81</v>
      </c>
      <c r="P6011" t="s">
        <v>2765</v>
      </c>
      <c r="Q6011" t="s">
        <v>2766</v>
      </c>
      <c r="R6011" t="s">
        <v>84</v>
      </c>
      <c r="S6011" t="s">
        <v>863</v>
      </c>
      <c r="T6011">
        <v>50000</v>
      </c>
    </row>
    <row r="6012" spans="1:20" x14ac:dyDescent="0.3">
      <c r="A6012" t="s">
        <v>86</v>
      </c>
      <c r="B6012" t="str">
        <f>_xlfn.CONCAT(쿼리1[[#This Row],[주문번호]], "-", 쿼리1[[#This Row],[공정명]])</f>
        <v>20240906-1000169013-인쇄</v>
      </c>
      <c r="C6012">
        <v>2</v>
      </c>
      <c r="D6012" t="s">
        <v>328</v>
      </c>
      <c r="E6012" s="1">
        <v>45541</v>
      </c>
      <c r="F6012" s="1">
        <v>45547</v>
      </c>
      <c r="G6012" s="1">
        <v>45546</v>
      </c>
      <c r="H6012" s="1">
        <v>45656</v>
      </c>
      <c r="I6012" s="1">
        <v>45575</v>
      </c>
      <c r="J6012" t="s">
        <v>31</v>
      </c>
      <c r="K6012" t="s">
        <v>39</v>
      </c>
      <c r="L6012">
        <v>6000</v>
      </c>
      <c r="M6012">
        <v>6000</v>
      </c>
      <c r="N6012">
        <v>-1</v>
      </c>
      <c r="O6012" t="s">
        <v>81</v>
      </c>
      <c r="P6012" t="s">
        <v>82</v>
      </c>
      <c r="Q6012" t="s">
        <v>87</v>
      </c>
      <c r="R6012" t="s">
        <v>84</v>
      </c>
      <c r="S6012" t="s">
        <v>863</v>
      </c>
      <c r="T6012">
        <v>96000</v>
      </c>
    </row>
    <row r="6013" spans="1:20" x14ac:dyDescent="0.3">
      <c r="A6013" t="s">
        <v>88</v>
      </c>
      <c r="B6013" t="str">
        <f>_xlfn.CONCAT(쿼리1[[#This Row],[주문번호]], "-", 쿼리1[[#This Row],[공정명]])</f>
        <v>20240906-1000169020-인쇄</v>
      </c>
      <c r="C6013">
        <v>2</v>
      </c>
      <c r="D6013" t="s">
        <v>328</v>
      </c>
      <c r="E6013" s="1">
        <v>45541</v>
      </c>
      <c r="F6013" s="1">
        <v>45547</v>
      </c>
      <c r="G6013" s="1">
        <v>45546</v>
      </c>
      <c r="H6013" s="1">
        <v>45656</v>
      </c>
      <c r="I6013" s="1">
        <v>45575</v>
      </c>
      <c r="J6013" t="s">
        <v>31</v>
      </c>
      <c r="K6013" t="s">
        <v>39</v>
      </c>
      <c r="L6013">
        <v>3000</v>
      </c>
      <c r="M6013">
        <v>3000</v>
      </c>
      <c r="N6013">
        <v>-1</v>
      </c>
      <c r="O6013" t="s">
        <v>81</v>
      </c>
      <c r="P6013" t="s">
        <v>82</v>
      </c>
      <c r="Q6013" t="s">
        <v>89</v>
      </c>
      <c r="R6013" t="s">
        <v>84</v>
      </c>
      <c r="S6013" t="s">
        <v>863</v>
      </c>
      <c r="T6013">
        <v>48000</v>
      </c>
    </row>
    <row r="6014" spans="1:20" x14ac:dyDescent="0.3">
      <c r="A6014" t="s">
        <v>4619</v>
      </c>
      <c r="B6014" t="str">
        <f>_xlfn.CONCAT(쿼리1[[#This Row],[주문번호]], "-", 쿼리1[[#This Row],[공정명]])</f>
        <v>20241010-914004-합지</v>
      </c>
      <c r="C6014">
        <v>1</v>
      </c>
      <c r="D6014" t="s">
        <v>60</v>
      </c>
      <c r="E6014" s="1">
        <v>45575</v>
      </c>
      <c r="F6014" s="1">
        <v>45583</v>
      </c>
      <c r="G6014" s="1">
        <v>45586</v>
      </c>
      <c r="H6014" s="1">
        <v>45656</v>
      </c>
      <c r="I6014" s="1">
        <v>45603</v>
      </c>
      <c r="J6014" t="s">
        <v>31</v>
      </c>
      <c r="K6014" t="s">
        <v>32</v>
      </c>
      <c r="L6014">
        <v>12000</v>
      </c>
      <c r="M6014">
        <v>12000</v>
      </c>
      <c r="N6014">
        <v>3</v>
      </c>
      <c r="O6014" t="s">
        <v>4620</v>
      </c>
      <c r="P6014" t="s">
        <v>1867</v>
      </c>
      <c r="Q6014" t="s">
        <v>42</v>
      </c>
      <c r="R6014" t="s">
        <v>199</v>
      </c>
      <c r="S6014" t="s">
        <v>1967</v>
      </c>
      <c r="T6014">
        <v>75000</v>
      </c>
    </row>
    <row r="6015" spans="1:20" x14ac:dyDescent="0.3">
      <c r="A6015" t="s">
        <v>4619</v>
      </c>
      <c r="B6015" t="str">
        <f>_xlfn.CONCAT(쿼리1[[#This Row],[주문번호]], "-", 쿼리1[[#This Row],[공정명]])</f>
        <v>20241010-914004-합지</v>
      </c>
      <c r="C6015">
        <v>1</v>
      </c>
      <c r="D6015" t="s">
        <v>60</v>
      </c>
      <c r="E6015" s="1">
        <v>45575</v>
      </c>
      <c r="F6015" s="1">
        <v>45583</v>
      </c>
      <c r="G6015" s="1">
        <v>45586</v>
      </c>
      <c r="H6015" s="1">
        <v>45656</v>
      </c>
      <c r="I6015" s="1">
        <v>45603</v>
      </c>
      <c r="J6015" t="s">
        <v>31</v>
      </c>
      <c r="K6015" t="s">
        <v>32</v>
      </c>
      <c r="L6015">
        <v>12000</v>
      </c>
      <c r="M6015">
        <v>12000</v>
      </c>
      <c r="N6015">
        <v>3</v>
      </c>
      <c r="O6015" t="s">
        <v>4620</v>
      </c>
      <c r="P6015" t="s">
        <v>1867</v>
      </c>
      <c r="Q6015" t="s">
        <v>42</v>
      </c>
      <c r="R6015" t="s">
        <v>199</v>
      </c>
      <c r="S6015" t="s">
        <v>1967</v>
      </c>
      <c r="T6015">
        <v>75000</v>
      </c>
    </row>
    <row r="6016" spans="1:20" x14ac:dyDescent="0.3">
      <c r="A6016" t="s">
        <v>4619</v>
      </c>
      <c r="B6016" t="str">
        <f>_xlfn.CONCAT(쿼리1[[#This Row],[주문번호]], "-", 쿼리1[[#This Row],[공정명]])</f>
        <v>20241010-914004-합지</v>
      </c>
      <c r="C6016">
        <v>1</v>
      </c>
      <c r="D6016" t="s">
        <v>60</v>
      </c>
      <c r="E6016" s="1">
        <v>45575</v>
      </c>
      <c r="F6016" s="1">
        <v>45583</v>
      </c>
      <c r="G6016" s="1">
        <v>45586</v>
      </c>
      <c r="H6016" s="1">
        <v>45656</v>
      </c>
      <c r="I6016" s="1">
        <v>45603</v>
      </c>
      <c r="J6016" t="s">
        <v>31</v>
      </c>
      <c r="K6016" t="s">
        <v>32</v>
      </c>
      <c r="L6016">
        <v>12000</v>
      </c>
      <c r="M6016">
        <v>12000</v>
      </c>
      <c r="N6016">
        <v>3</v>
      </c>
      <c r="O6016" t="s">
        <v>4620</v>
      </c>
      <c r="P6016" t="s">
        <v>1867</v>
      </c>
      <c r="Q6016" t="s">
        <v>42</v>
      </c>
      <c r="R6016" t="s">
        <v>199</v>
      </c>
      <c r="S6016" t="s">
        <v>1967</v>
      </c>
      <c r="T6016">
        <v>75000</v>
      </c>
    </row>
    <row r="6017" spans="1:20" x14ac:dyDescent="0.3">
      <c r="A6017" t="s">
        <v>4619</v>
      </c>
      <c r="B6017" t="str">
        <f>_xlfn.CONCAT(쿼리1[[#This Row],[주문번호]], "-", 쿼리1[[#This Row],[공정명]])</f>
        <v>20241010-914004-합지</v>
      </c>
      <c r="C6017">
        <v>1</v>
      </c>
      <c r="D6017" t="s">
        <v>60</v>
      </c>
      <c r="E6017" s="1">
        <v>45575</v>
      </c>
      <c r="F6017" s="1">
        <v>45583</v>
      </c>
      <c r="G6017" s="1">
        <v>45586</v>
      </c>
      <c r="H6017" s="1">
        <v>45656</v>
      </c>
      <c r="I6017" s="1">
        <v>45603</v>
      </c>
      <c r="J6017" t="s">
        <v>31</v>
      </c>
      <c r="K6017" t="s">
        <v>32</v>
      </c>
      <c r="L6017">
        <v>12000</v>
      </c>
      <c r="M6017">
        <v>12000</v>
      </c>
      <c r="N6017">
        <v>3</v>
      </c>
      <c r="O6017" t="s">
        <v>4620</v>
      </c>
      <c r="P6017" t="s">
        <v>1867</v>
      </c>
      <c r="Q6017" t="s">
        <v>42</v>
      </c>
      <c r="R6017" t="s">
        <v>199</v>
      </c>
      <c r="S6017" t="s">
        <v>1967</v>
      </c>
      <c r="T6017">
        <v>75000</v>
      </c>
    </row>
    <row r="6018" spans="1:20" x14ac:dyDescent="0.3">
      <c r="A6018" t="s">
        <v>4619</v>
      </c>
      <c r="B6018" t="str">
        <f>_xlfn.CONCAT(쿼리1[[#This Row],[주문번호]], "-", 쿼리1[[#This Row],[공정명]])</f>
        <v>20241010-914004-분단</v>
      </c>
      <c r="C6018">
        <v>2</v>
      </c>
      <c r="D6018" t="s">
        <v>196</v>
      </c>
      <c r="E6018" s="1">
        <v>45575</v>
      </c>
      <c r="F6018" s="1">
        <v>45586</v>
      </c>
      <c r="G6018" s="1">
        <v>45586</v>
      </c>
      <c r="H6018" s="1">
        <v>45656</v>
      </c>
      <c r="I6018" s="1">
        <v>45603</v>
      </c>
      <c r="J6018" t="s">
        <v>31</v>
      </c>
      <c r="K6018" t="s">
        <v>39</v>
      </c>
      <c r="L6018">
        <v>12000</v>
      </c>
      <c r="M6018">
        <v>12000</v>
      </c>
      <c r="N6018">
        <v>0</v>
      </c>
      <c r="O6018" t="s">
        <v>4620</v>
      </c>
      <c r="P6018" t="s">
        <v>1867</v>
      </c>
      <c r="Q6018" t="s">
        <v>42</v>
      </c>
      <c r="R6018" t="s">
        <v>199</v>
      </c>
      <c r="S6018" t="s">
        <v>1967</v>
      </c>
      <c r="T6018">
        <v>75000</v>
      </c>
    </row>
    <row r="6019" spans="1:20" x14ac:dyDescent="0.3">
      <c r="A6019" t="s">
        <v>4621</v>
      </c>
      <c r="B6019" t="str">
        <f>_xlfn.CONCAT(쿼리1[[#This Row],[주문번호]], "-", 쿼리1[[#This Row],[공정명]])</f>
        <v>20241010-930002-합지</v>
      </c>
      <c r="C6019">
        <v>1</v>
      </c>
      <c r="D6019" t="s">
        <v>60</v>
      </c>
      <c r="E6019" s="1">
        <v>45575</v>
      </c>
      <c r="F6019" s="1">
        <v>45587</v>
      </c>
      <c r="G6019" s="1">
        <v>45587</v>
      </c>
      <c r="H6019" s="1">
        <v>45656</v>
      </c>
      <c r="I6019" s="1">
        <v>45615</v>
      </c>
      <c r="J6019" t="s">
        <v>31</v>
      </c>
      <c r="K6019" t="s">
        <v>39</v>
      </c>
      <c r="L6019">
        <v>12000</v>
      </c>
      <c r="M6019">
        <v>12000</v>
      </c>
      <c r="N6019">
        <v>0</v>
      </c>
      <c r="O6019" t="s">
        <v>1149</v>
      </c>
      <c r="P6019" t="s">
        <v>306</v>
      </c>
      <c r="Q6019" t="s">
        <v>42</v>
      </c>
      <c r="R6019" t="s">
        <v>199</v>
      </c>
      <c r="S6019" t="s">
        <v>1967</v>
      </c>
      <c r="T6019">
        <v>80000</v>
      </c>
    </row>
    <row r="6020" spans="1:20" x14ac:dyDescent="0.3">
      <c r="A6020" t="s">
        <v>4621</v>
      </c>
      <c r="B6020" t="str">
        <f>_xlfn.CONCAT(쿼리1[[#This Row],[주문번호]], "-", 쿼리1[[#This Row],[공정명]])</f>
        <v>20241010-930002-합지</v>
      </c>
      <c r="C6020">
        <v>1</v>
      </c>
      <c r="D6020" t="s">
        <v>60</v>
      </c>
      <c r="E6020" s="1">
        <v>45575</v>
      </c>
      <c r="F6020" s="1">
        <v>45587</v>
      </c>
      <c r="G6020" s="1">
        <v>45587</v>
      </c>
      <c r="H6020" s="1">
        <v>45656</v>
      </c>
      <c r="I6020" s="1">
        <v>45615</v>
      </c>
      <c r="J6020" t="s">
        <v>31</v>
      </c>
      <c r="K6020" t="s">
        <v>39</v>
      </c>
      <c r="L6020">
        <v>12000</v>
      </c>
      <c r="M6020">
        <v>12000</v>
      </c>
      <c r="N6020">
        <v>0</v>
      </c>
      <c r="O6020" t="s">
        <v>1149</v>
      </c>
      <c r="P6020" t="s">
        <v>306</v>
      </c>
      <c r="Q6020" t="s">
        <v>42</v>
      </c>
      <c r="R6020" t="s">
        <v>199</v>
      </c>
      <c r="S6020" t="s">
        <v>1967</v>
      </c>
      <c r="T6020">
        <v>80000</v>
      </c>
    </row>
    <row r="6021" spans="1:20" x14ac:dyDescent="0.3">
      <c r="A6021" t="s">
        <v>4621</v>
      </c>
      <c r="B6021" t="str">
        <f>_xlfn.CONCAT(쿼리1[[#This Row],[주문번호]], "-", 쿼리1[[#This Row],[공정명]])</f>
        <v>20241010-930002-합지</v>
      </c>
      <c r="C6021">
        <v>1</v>
      </c>
      <c r="D6021" t="s">
        <v>60</v>
      </c>
      <c r="E6021" s="1">
        <v>45575</v>
      </c>
      <c r="F6021" s="1">
        <v>45587</v>
      </c>
      <c r="G6021" s="1">
        <v>45587</v>
      </c>
      <c r="H6021" s="1">
        <v>45656</v>
      </c>
      <c r="I6021" s="1">
        <v>45615</v>
      </c>
      <c r="J6021" t="s">
        <v>31</v>
      </c>
      <c r="K6021" t="s">
        <v>39</v>
      </c>
      <c r="L6021">
        <v>12000</v>
      </c>
      <c r="M6021">
        <v>12000</v>
      </c>
      <c r="N6021">
        <v>0</v>
      </c>
      <c r="O6021" t="s">
        <v>1149</v>
      </c>
      <c r="P6021" t="s">
        <v>306</v>
      </c>
      <c r="Q6021" t="s">
        <v>42</v>
      </c>
      <c r="R6021" t="s">
        <v>199</v>
      </c>
      <c r="S6021" t="s">
        <v>1967</v>
      </c>
      <c r="T6021">
        <v>80000</v>
      </c>
    </row>
    <row r="6022" spans="1:20" x14ac:dyDescent="0.3">
      <c r="A6022" t="s">
        <v>4621</v>
      </c>
      <c r="B6022" t="str">
        <f>_xlfn.CONCAT(쿼리1[[#This Row],[주문번호]], "-", 쿼리1[[#This Row],[공정명]])</f>
        <v>20241010-930002-합지</v>
      </c>
      <c r="C6022">
        <v>1</v>
      </c>
      <c r="D6022" t="s">
        <v>60</v>
      </c>
      <c r="E6022" s="1">
        <v>45575</v>
      </c>
      <c r="F6022" s="1">
        <v>45587</v>
      </c>
      <c r="G6022" s="1">
        <v>45587</v>
      </c>
      <c r="H6022" s="1">
        <v>45656</v>
      </c>
      <c r="I6022" s="1">
        <v>45615</v>
      </c>
      <c r="J6022" t="s">
        <v>31</v>
      </c>
      <c r="K6022" t="s">
        <v>39</v>
      </c>
      <c r="L6022">
        <v>12000</v>
      </c>
      <c r="M6022">
        <v>12000</v>
      </c>
      <c r="N6022">
        <v>0</v>
      </c>
      <c r="O6022" t="s">
        <v>1149</v>
      </c>
      <c r="P6022" t="s">
        <v>306</v>
      </c>
      <c r="Q6022" t="s">
        <v>42</v>
      </c>
      <c r="R6022" t="s">
        <v>199</v>
      </c>
      <c r="S6022" t="s">
        <v>1967</v>
      </c>
      <c r="T6022">
        <v>80000</v>
      </c>
    </row>
    <row r="6023" spans="1:20" x14ac:dyDescent="0.3">
      <c r="A6023" t="s">
        <v>4621</v>
      </c>
      <c r="B6023" t="str">
        <f>_xlfn.CONCAT(쿼리1[[#This Row],[주문번호]], "-", 쿼리1[[#This Row],[공정명]])</f>
        <v>20241010-930002-분단</v>
      </c>
      <c r="C6023">
        <v>2</v>
      </c>
      <c r="D6023" t="s">
        <v>196</v>
      </c>
      <c r="E6023" s="1">
        <v>45575</v>
      </c>
      <c r="F6023" s="1">
        <v>45588</v>
      </c>
      <c r="G6023" s="1">
        <v>45587</v>
      </c>
      <c r="H6023" s="1">
        <v>45656</v>
      </c>
      <c r="I6023" s="1">
        <v>45615</v>
      </c>
      <c r="J6023" t="s">
        <v>31</v>
      </c>
      <c r="K6023" t="s">
        <v>39</v>
      </c>
      <c r="L6023">
        <v>12000</v>
      </c>
      <c r="M6023">
        <v>12000</v>
      </c>
      <c r="N6023">
        <v>-1</v>
      </c>
      <c r="O6023" t="s">
        <v>1149</v>
      </c>
      <c r="P6023" t="s">
        <v>306</v>
      </c>
      <c r="Q6023" t="s">
        <v>42</v>
      </c>
      <c r="R6023" t="s">
        <v>199</v>
      </c>
      <c r="S6023" t="s">
        <v>1967</v>
      </c>
      <c r="T6023">
        <v>80000</v>
      </c>
    </row>
    <row r="6024" spans="1:20" x14ac:dyDescent="0.3">
      <c r="A6024" t="s">
        <v>4648</v>
      </c>
      <c r="B6024" t="str">
        <f>_xlfn.CONCAT(쿼리1[[#This Row],[주문번호]], "-", 쿼리1[[#This Row],[공정명]])</f>
        <v>20241010-914002-합지</v>
      </c>
      <c r="C6024">
        <v>1</v>
      </c>
      <c r="D6024" t="s">
        <v>60</v>
      </c>
      <c r="E6024" s="1">
        <v>45575</v>
      </c>
      <c r="F6024" s="1">
        <v>45583</v>
      </c>
      <c r="G6024" s="1">
        <v>45586</v>
      </c>
      <c r="H6024" s="1">
        <v>45656</v>
      </c>
      <c r="I6024" s="1">
        <v>45616</v>
      </c>
      <c r="J6024" t="s">
        <v>31</v>
      </c>
      <c r="K6024" t="s">
        <v>32</v>
      </c>
      <c r="L6024">
        <v>12000</v>
      </c>
      <c r="M6024">
        <v>12000</v>
      </c>
      <c r="N6024">
        <v>3</v>
      </c>
      <c r="O6024" t="s">
        <v>4540</v>
      </c>
      <c r="P6024" t="s">
        <v>4649</v>
      </c>
      <c r="Q6024" t="s">
        <v>42</v>
      </c>
      <c r="R6024" t="s">
        <v>199</v>
      </c>
      <c r="S6024" t="s">
        <v>1967</v>
      </c>
      <c r="T6024">
        <v>120000</v>
      </c>
    </row>
    <row r="6025" spans="1:20" x14ac:dyDescent="0.3">
      <c r="A6025" t="s">
        <v>4648</v>
      </c>
      <c r="B6025" t="str">
        <f>_xlfn.CONCAT(쿼리1[[#This Row],[주문번호]], "-", 쿼리1[[#This Row],[공정명]])</f>
        <v>20241010-914002-합지</v>
      </c>
      <c r="C6025">
        <v>1</v>
      </c>
      <c r="D6025" t="s">
        <v>60</v>
      </c>
      <c r="E6025" s="1">
        <v>45575</v>
      </c>
      <c r="F6025" s="1">
        <v>45583</v>
      </c>
      <c r="G6025" s="1">
        <v>45586</v>
      </c>
      <c r="H6025" s="1">
        <v>45656</v>
      </c>
      <c r="I6025" s="1">
        <v>45616</v>
      </c>
      <c r="J6025" t="s">
        <v>31</v>
      </c>
      <c r="K6025" t="s">
        <v>32</v>
      </c>
      <c r="L6025">
        <v>12000</v>
      </c>
      <c r="M6025">
        <v>12000</v>
      </c>
      <c r="N6025">
        <v>3</v>
      </c>
      <c r="O6025" t="s">
        <v>4540</v>
      </c>
      <c r="P6025" t="s">
        <v>4649</v>
      </c>
      <c r="Q6025" t="s">
        <v>42</v>
      </c>
      <c r="R6025" t="s">
        <v>199</v>
      </c>
      <c r="S6025" t="s">
        <v>1967</v>
      </c>
      <c r="T6025">
        <v>120000</v>
      </c>
    </row>
    <row r="6026" spans="1:20" x14ac:dyDescent="0.3">
      <c r="A6026" t="s">
        <v>4648</v>
      </c>
      <c r="B6026" t="str">
        <f>_xlfn.CONCAT(쿼리1[[#This Row],[주문번호]], "-", 쿼리1[[#This Row],[공정명]])</f>
        <v>20241010-914002-합지</v>
      </c>
      <c r="C6026">
        <v>1</v>
      </c>
      <c r="D6026" t="s">
        <v>60</v>
      </c>
      <c r="E6026" s="1">
        <v>45575</v>
      </c>
      <c r="F6026" s="1">
        <v>45583</v>
      </c>
      <c r="G6026" s="1">
        <v>45586</v>
      </c>
      <c r="H6026" s="1">
        <v>45656</v>
      </c>
      <c r="I6026" s="1">
        <v>45616</v>
      </c>
      <c r="J6026" t="s">
        <v>31</v>
      </c>
      <c r="K6026" t="s">
        <v>32</v>
      </c>
      <c r="L6026">
        <v>12000</v>
      </c>
      <c r="M6026">
        <v>12000</v>
      </c>
      <c r="N6026">
        <v>3</v>
      </c>
      <c r="O6026" t="s">
        <v>4540</v>
      </c>
      <c r="P6026" t="s">
        <v>4649</v>
      </c>
      <c r="Q6026" t="s">
        <v>42</v>
      </c>
      <c r="R6026" t="s">
        <v>199</v>
      </c>
      <c r="S6026" t="s">
        <v>1967</v>
      </c>
      <c r="T6026">
        <v>120000</v>
      </c>
    </row>
    <row r="6027" spans="1:20" x14ac:dyDescent="0.3">
      <c r="A6027" t="s">
        <v>4648</v>
      </c>
      <c r="B6027" t="str">
        <f>_xlfn.CONCAT(쿼리1[[#This Row],[주문번호]], "-", 쿼리1[[#This Row],[공정명]])</f>
        <v>20241010-914002-합지</v>
      </c>
      <c r="C6027">
        <v>1</v>
      </c>
      <c r="D6027" t="s">
        <v>60</v>
      </c>
      <c r="E6027" s="1">
        <v>45575</v>
      </c>
      <c r="F6027" s="1">
        <v>45583</v>
      </c>
      <c r="G6027" s="1">
        <v>45586</v>
      </c>
      <c r="H6027" s="1">
        <v>45656</v>
      </c>
      <c r="I6027" s="1">
        <v>45616</v>
      </c>
      <c r="J6027" t="s">
        <v>31</v>
      </c>
      <c r="K6027" t="s">
        <v>32</v>
      </c>
      <c r="L6027">
        <v>12000</v>
      </c>
      <c r="M6027">
        <v>12000</v>
      </c>
      <c r="N6027">
        <v>3</v>
      </c>
      <c r="O6027" t="s">
        <v>4540</v>
      </c>
      <c r="P6027" t="s">
        <v>4649</v>
      </c>
      <c r="Q6027" t="s">
        <v>42</v>
      </c>
      <c r="R6027" t="s">
        <v>199</v>
      </c>
      <c r="S6027" t="s">
        <v>1967</v>
      </c>
      <c r="T6027">
        <v>120000</v>
      </c>
    </row>
    <row r="6028" spans="1:20" x14ac:dyDescent="0.3">
      <c r="A6028" t="s">
        <v>4648</v>
      </c>
      <c r="B6028" t="str">
        <f>_xlfn.CONCAT(쿼리1[[#This Row],[주문번호]], "-", 쿼리1[[#This Row],[공정명]])</f>
        <v>20241010-914002-합지</v>
      </c>
      <c r="C6028">
        <v>1</v>
      </c>
      <c r="D6028" t="s">
        <v>60</v>
      </c>
      <c r="E6028" s="1">
        <v>45575</v>
      </c>
      <c r="F6028" s="1">
        <v>45583</v>
      </c>
      <c r="G6028" s="1">
        <v>45586</v>
      </c>
      <c r="H6028" s="1">
        <v>45656</v>
      </c>
      <c r="I6028" s="1">
        <v>45616</v>
      </c>
      <c r="J6028" t="s">
        <v>31</v>
      </c>
      <c r="K6028" t="s">
        <v>32</v>
      </c>
      <c r="L6028">
        <v>12000</v>
      </c>
      <c r="M6028">
        <v>12000</v>
      </c>
      <c r="N6028">
        <v>3</v>
      </c>
      <c r="O6028" t="s">
        <v>4540</v>
      </c>
      <c r="P6028" t="s">
        <v>4649</v>
      </c>
      <c r="Q6028" t="s">
        <v>42</v>
      </c>
      <c r="R6028" t="s">
        <v>199</v>
      </c>
      <c r="S6028" t="s">
        <v>1967</v>
      </c>
      <c r="T6028">
        <v>120000</v>
      </c>
    </row>
    <row r="6029" spans="1:20" x14ac:dyDescent="0.3">
      <c r="A6029" t="s">
        <v>4648</v>
      </c>
      <c r="B6029" t="str">
        <f>_xlfn.CONCAT(쿼리1[[#This Row],[주문번호]], "-", 쿼리1[[#This Row],[공정명]])</f>
        <v>20241010-914002-합지</v>
      </c>
      <c r="C6029">
        <v>1</v>
      </c>
      <c r="D6029" t="s">
        <v>60</v>
      </c>
      <c r="E6029" s="1">
        <v>45575</v>
      </c>
      <c r="F6029" s="1">
        <v>45583</v>
      </c>
      <c r="G6029" s="1">
        <v>45586</v>
      </c>
      <c r="H6029" s="1">
        <v>45656</v>
      </c>
      <c r="I6029" s="1">
        <v>45616</v>
      </c>
      <c r="J6029" t="s">
        <v>31</v>
      </c>
      <c r="K6029" t="s">
        <v>32</v>
      </c>
      <c r="L6029">
        <v>12000</v>
      </c>
      <c r="M6029">
        <v>12000</v>
      </c>
      <c r="N6029">
        <v>3</v>
      </c>
      <c r="O6029" t="s">
        <v>4540</v>
      </c>
      <c r="P6029" t="s">
        <v>4649</v>
      </c>
      <c r="Q6029" t="s">
        <v>42</v>
      </c>
      <c r="R6029" t="s">
        <v>199</v>
      </c>
      <c r="S6029" t="s">
        <v>1967</v>
      </c>
      <c r="T6029">
        <v>120000</v>
      </c>
    </row>
    <row r="6030" spans="1:20" x14ac:dyDescent="0.3">
      <c r="A6030" t="s">
        <v>4648</v>
      </c>
      <c r="B6030" t="str">
        <f>_xlfn.CONCAT(쿼리1[[#This Row],[주문번호]], "-", 쿼리1[[#This Row],[공정명]])</f>
        <v>20241010-914002-합지</v>
      </c>
      <c r="C6030">
        <v>1</v>
      </c>
      <c r="D6030" t="s">
        <v>60</v>
      </c>
      <c r="E6030" s="1">
        <v>45575</v>
      </c>
      <c r="F6030" s="1">
        <v>45583</v>
      </c>
      <c r="G6030" s="1">
        <v>45586</v>
      </c>
      <c r="H6030" s="1">
        <v>45656</v>
      </c>
      <c r="I6030" s="1">
        <v>45616</v>
      </c>
      <c r="J6030" t="s">
        <v>31</v>
      </c>
      <c r="K6030" t="s">
        <v>32</v>
      </c>
      <c r="L6030">
        <v>12000</v>
      </c>
      <c r="M6030">
        <v>12000</v>
      </c>
      <c r="N6030">
        <v>3</v>
      </c>
      <c r="O6030" t="s">
        <v>4540</v>
      </c>
      <c r="P6030" t="s">
        <v>4649</v>
      </c>
      <c r="Q6030" t="s">
        <v>42</v>
      </c>
      <c r="R6030" t="s">
        <v>199</v>
      </c>
      <c r="S6030" t="s">
        <v>1967</v>
      </c>
      <c r="T6030">
        <v>120000</v>
      </c>
    </row>
    <row r="6031" spans="1:20" x14ac:dyDescent="0.3">
      <c r="A6031" t="s">
        <v>4648</v>
      </c>
      <c r="B6031" t="str">
        <f>_xlfn.CONCAT(쿼리1[[#This Row],[주문번호]], "-", 쿼리1[[#This Row],[공정명]])</f>
        <v>20241010-914002-합지</v>
      </c>
      <c r="C6031">
        <v>1</v>
      </c>
      <c r="D6031" t="s">
        <v>60</v>
      </c>
      <c r="E6031" s="1">
        <v>45575</v>
      </c>
      <c r="F6031" s="1">
        <v>45583</v>
      </c>
      <c r="G6031" s="1">
        <v>45586</v>
      </c>
      <c r="H6031" s="1">
        <v>45656</v>
      </c>
      <c r="I6031" s="1">
        <v>45616</v>
      </c>
      <c r="J6031" t="s">
        <v>31</v>
      </c>
      <c r="K6031" t="s">
        <v>32</v>
      </c>
      <c r="L6031">
        <v>12000</v>
      </c>
      <c r="M6031">
        <v>12000</v>
      </c>
      <c r="N6031">
        <v>3</v>
      </c>
      <c r="O6031" t="s">
        <v>4540</v>
      </c>
      <c r="P6031" t="s">
        <v>4649</v>
      </c>
      <c r="Q6031" t="s">
        <v>42</v>
      </c>
      <c r="R6031" t="s">
        <v>199</v>
      </c>
      <c r="S6031" t="s">
        <v>1967</v>
      </c>
      <c r="T6031">
        <v>120000</v>
      </c>
    </row>
    <row r="6032" spans="1:20" x14ac:dyDescent="0.3">
      <c r="A6032" t="s">
        <v>4648</v>
      </c>
      <c r="B6032" t="str">
        <f>_xlfn.CONCAT(쿼리1[[#This Row],[주문번호]], "-", 쿼리1[[#This Row],[공정명]])</f>
        <v>20241010-914002-합지</v>
      </c>
      <c r="C6032">
        <v>1</v>
      </c>
      <c r="D6032" t="s">
        <v>60</v>
      </c>
      <c r="E6032" s="1">
        <v>45575</v>
      </c>
      <c r="F6032" s="1">
        <v>45583</v>
      </c>
      <c r="G6032" s="1">
        <v>45586</v>
      </c>
      <c r="H6032" s="1">
        <v>45656</v>
      </c>
      <c r="I6032" s="1">
        <v>45616</v>
      </c>
      <c r="J6032" t="s">
        <v>31</v>
      </c>
      <c r="K6032" t="s">
        <v>32</v>
      </c>
      <c r="L6032">
        <v>12000</v>
      </c>
      <c r="M6032">
        <v>12000</v>
      </c>
      <c r="N6032">
        <v>3</v>
      </c>
      <c r="O6032" t="s">
        <v>4540</v>
      </c>
      <c r="P6032" t="s">
        <v>4649</v>
      </c>
      <c r="Q6032" t="s">
        <v>42</v>
      </c>
      <c r="R6032" t="s">
        <v>199</v>
      </c>
      <c r="S6032" t="s">
        <v>1967</v>
      </c>
      <c r="T6032">
        <v>120000</v>
      </c>
    </row>
    <row r="6033" spans="1:20" x14ac:dyDescent="0.3">
      <c r="A6033" t="s">
        <v>4883</v>
      </c>
      <c r="B6033" t="str">
        <f>_xlfn.CONCAT(쿼리1[[#This Row],[주문번호]], "-", 쿼리1[[#This Row],[공정명]])</f>
        <v>20240903-1000168693-합지</v>
      </c>
      <c r="C6033">
        <v>3</v>
      </c>
      <c r="D6033" t="s">
        <v>60</v>
      </c>
      <c r="E6033" s="1">
        <v>45538</v>
      </c>
      <c r="F6033" s="1">
        <v>45546</v>
      </c>
      <c r="G6033" s="1">
        <v>45542</v>
      </c>
      <c r="H6033" s="1">
        <v>45656</v>
      </c>
      <c r="I6033" s="1">
        <v>45545</v>
      </c>
      <c r="J6033" t="s">
        <v>31</v>
      </c>
      <c r="K6033" t="s">
        <v>39</v>
      </c>
      <c r="L6033">
        <v>4000</v>
      </c>
      <c r="M6033">
        <v>3920</v>
      </c>
      <c r="N6033">
        <v>-4</v>
      </c>
      <c r="O6033" t="s">
        <v>3255</v>
      </c>
      <c r="P6033" t="s">
        <v>4776</v>
      </c>
      <c r="Q6033" t="s">
        <v>4777</v>
      </c>
      <c r="R6033" t="s">
        <v>26</v>
      </c>
      <c r="S6033" t="s">
        <v>5236</v>
      </c>
      <c r="T6033">
        <v>16</v>
      </c>
    </row>
    <row r="6034" spans="1:20" x14ac:dyDescent="0.3">
      <c r="A6034" t="s">
        <v>4885</v>
      </c>
      <c r="B6034" t="str">
        <f>_xlfn.CONCAT(쿼리1[[#This Row],[주문번호]], "-", 쿼리1[[#This Row],[공정명]])</f>
        <v>20240906-1000163420-합지</v>
      </c>
      <c r="C6034">
        <v>3</v>
      </c>
      <c r="D6034" t="s">
        <v>60</v>
      </c>
      <c r="E6034" s="1">
        <v>45541</v>
      </c>
      <c r="F6034" s="1">
        <v>45552</v>
      </c>
      <c r="G6034" s="1">
        <v>45547</v>
      </c>
      <c r="H6034" s="1">
        <v>45656</v>
      </c>
      <c r="I6034" s="1">
        <v>45547</v>
      </c>
      <c r="J6034" t="s">
        <v>31</v>
      </c>
      <c r="K6034" t="s">
        <v>39</v>
      </c>
      <c r="L6034">
        <v>12000</v>
      </c>
      <c r="M6034">
        <v>12000</v>
      </c>
      <c r="N6034">
        <v>-5</v>
      </c>
      <c r="O6034" t="s">
        <v>3853</v>
      </c>
      <c r="P6034" t="s">
        <v>4802</v>
      </c>
      <c r="Q6034" t="s">
        <v>4803</v>
      </c>
      <c r="R6034" t="s">
        <v>26</v>
      </c>
      <c r="S6034" t="s">
        <v>5236</v>
      </c>
      <c r="T6034">
        <v>48</v>
      </c>
    </row>
    <row r="6035" spans="1:20" x14ac:dyDescent="0.3">
      <c r="A6035" t="s">
        <v>4875</v>
      </c>
      <c r="B6035" t="str">
        <f>_xlfn.CONCAT(쿼리1[[#This Row],[주문번호]], "-", 쿼리1[[#This Row],[공정명]])</f>
        <v>20241007-1000158432-합지</v>
      </c>
      <c r="C6035">
        <v>3</v>
      </c>
      <c r="D6035" t="s">
        <v>60</v>
      </c>
      <c r="E6035" s="1">
        <v>45572</v>
      </c>
      <c r="F6035" s="1">
        <v>45581</v>
      </c>
      <c r="G6035" s="1">
        <v>45579</v>
      </c>
      <c r="H6035" s="1">
        <v>45656</v>
      </c>
      <c r="I6035" s="1">
        <v>45579</v>
      </c>
      <c r="J6035" t="s">
        <v>31</v>
      </c>
      <c r="K6035" t="s">
        <v>39</v>
      </c>
      <c r="L6035">
        <v>12000</v>
      </c>
      <c r="M6035">
        <v>12000</v>
      </c>
      <c r="N6035">
        <v>-2</v>
      </c>
      <c r="O6035" t="s">
        <v>3853</v>
      </c>
      <c r="P6035" t="s">
        <v>4043</v>
      </c>
      <c r="Q6035" t="s">
        <v>4871</v>
      </c>
      <c r="R6035" t="s">
        <v>26</v>
      </c>
      <c r="S6035" t="s">
        <v>5236</v>
      </c>
      <c r="T6035">
        <v>48</v>
      </c>
    </row>
    <row r="6036" spans="1:20" x14ac:dyDescent="0.3">
      <c r="A6036" t="s">
        <v>4892</v>
      </c>
      <c r="B6036" t="str">
        <f>_xlfn.CONCAT(쿼리1[[#This Row],[주문번호]], "-", 쿼리1[[#This Row],[공정명]])</f>
        <v>20241107-1000165926-합지</v>
      </c>
      <c r="C6036">
        <v>3</v>
      </c>
      <c r="D6036" t="s">
        <v>60</v>
      </c>
      <c r="E6036" s="1">
        <v>45603</v>
      </c>
      <c r="F6036" s="1">
        <v>45614</v>
      </c>
      <c r="G6036" s="1">
        <v>45621</v>
      </c>
      <c r="H6036" s="1">
        <v>45656</v>
      </c>
      <c r="I6036" s="1">
        <v>45621</v>
      </c>
      <c r="J6036" t="s">
        <v>31</v>
      </c>
      <c r="K6036" t="s">
        <v>32</v>
      </c>
      <c r="L6036">
        <v>30000</v>
      </c>
      <c r="M6036">
        <v>0</v>
      </c>
      <c r="N6036">
        <v>7</v>
      </c>
      <c r="O6036" t="s">
        <v>1403</v>
      </c>
      <c r="P6036" t="s">
        <v>1404</v>
      </c>
      <c r="Q6036" t="s">
        <v>4244</v>
      </c>
      <c r="R6036" t="s">
        <v>26</v>
      </c>
      <c r="S6036" t="s">
        <v>5236</v>
      </c>
      <c r="T6036">
        <v>60</v>
      </c>
    </row>
    <row r="6037" spans="1:20" x14ac:dyDescent="0.3">
      <c r="A6037" t="s">
        <v>4988</v>
      </c>
      <c r="B6037" t="str">
        <f>_xlfn.CONCAT(쿼리1[[#This Row],[주문번호]], "-", 쿼리1[[#This Row],[공정명]])</f>
        <v>20240909-1118P0274-합지</v>
      </c>
      <c r="C6037">
        <v>2</v>
      </c>
      <c r="D6037" t="s">
        <v>60</v>
      </c>
      <c r="E6037" s="1">
        <v>45544</v>
      </c>
      <c r="F6037" s="1">
        <v>45553</v>
      </c>
      <c r="G6037" s="1">
        <v>45556</v>
      </c>
      <c r="H6037" s="1">
        <v>45656</v>
      </c>
      <c r="I6037" s="1">
        <v>45556</v>
      </c>
      <c r="J6037" t="s">
        <v>31</v>
      </c>
      <c r="K6037" t="s">
        <v>32</v>
      </c>
      <c r="L6037">
        <v>4000</v>
      </c>
      <c r="M6037">
        <v>8000</v>
      </c>
      <c r="N6037">
        <v>3</v>
      </c>
      <c r="O6037" t="s">
        <v>4210</v>
      </c>
      <c r="P6037" t="s">
        <v>4211</v>
      </c>
      <c r="Q6037" t="s">
        <v>4212</v>
      </c>
      <c r="R6037" t="s">
        <v>26</v>
      </c>
      <c r="S6037" t="s">
        <v>5236</v>
      </c>
      <c r="T6037">
        <v>16</v>
      </c>
    </row>
    <row r="6038" spans="1:20" x14ac:dyDescent="0.3">
      <c r="A6038" t="s">
        <v>1460</v>
      </c>
      <c r="B6038" t="str">
        <f>_xlfn.CONCAT(쿼리1[[#This Row],[주문번호]], "-", 쿼리1[[#This Row],[공정명]])</f>
        <v>20240926-1000161209-합지</v>
      </c>
      <c r="C6038">
        <v>3</v>
      </c>
      <c r="D6038" t="s">
        <v>60</v>
      </c>
      <c r="E6038" s="1">
        <v>45561</v>
      </c>
      <c r="F6038" s="1">
        <v>45572</v>
      </c>
      <c r="G6038" s="1">
        <v>45581</v>
      </c>
      <c r="H6038" s="1">
        <v>45656</v>
      </c>
      <c r="I6038" s="1">
        <v>45581</v>
      </c>
      <c r="J6038" t="s">
        <v>31</v>
      </c>
      <c r="K6038" t="s">
        <v>32</v>
      </c>
      <c r="L6038">
        <v>6000</v>
      </c>
      <c r="M6038">
        <v>6000</v>
      </c>
      <c r="N6038">
        <v>9</v>
      </c>
      <c r="O6038" t="s">
        <v>1461</v>
      </c>
      <c r="P6038" t="s">
        <v>1462</v>
      </c>
      <c r="Q6038" t="s">
        <v>1463</v>
      </c>
      <c r="R6038" t="s">
        <v>26</v>
      </c>
      <c r="S6038" t="s">
        <v>5236</v>
      </c>
      <c r="T6038">
        <v>21052</v>
      </c>
    </row>
    <row r="6039" spans="1:20" x14ac:dyDescent="0.3">
      <c r="A6039" t="s">
        <v>5296</v>
      </c>
      <c r="B6039" t="str">
        <f>_xlfn.CONCAT(쿼리1[[#This Row],[주문번호]], "-", 쿼리1[[#This Row],[공정명]])</f>
        <v>20240909-1000154686-합지</v>
      </c>
      <c r="C6039">
        <v>3</v>
      </c>
      <c r="D6039" t="s">
        <v>60</v>
      </c>
      <c r="E6039" s="1">
        <v>45544</v>
      </c>
      <c r="F6039" s="1">
        <v>45553</v>
      </c>
      <c r="G6039" s="1">
        <v>45548</v>
      </c>
      <c r="H6039" s="1">
        <v>45656</v>
      </c>
      <c r="I6039" s="1">
        <v>45548</v>
      </c>
      <c r="J6039" t="s">
        <v>31</v>
      </c>
      <c r="K6039" t="s">
        <v>39</v>
      </c>
      <c r="L6039">
        <v>8000</v>
      </c>
      <c r="M6039">
        <v>8000</v>
      </c>
      <c r="N6039">
        <v>-5</v>
      </c>
      <c r="O6039" t="s">
        <v>1533</v>
      </c>
      <c r="P6039" t="s">
        <v>3926</v>
      </c>
      <c r="Q6039" t="s">
        <v>3927</v>
      </c>
      <c r="R6039" t="s">
        <v>26</v>
      </c>
      <c r="S6039" t="s">
        <v>5236</v>
      </c>
      <c r="T6039">
        <v>32</v>
      </c>
    </row>
    <row r="6040" spans="1:20" x14ac:dyDescent="0.3">
      <c r="A6040" t="s">
        <v>5296</v>
      </c>
      <c r="B6040" t="str">
        <f>_xlfn.CONCAT(쿼리1[[#This Row],[주문번호]], "-", 쿼리1[[#This Row],[공정명]])</f>
        <v>20240909-1000154686-분단</v>
      </c>
      <c r="C6040">
        <v>4</v>
      </c>
      <c r="D6040" t="s">
        <v>196</v>
      </c>
      <c r="E6040" s="1">
        <v>45544</v>
      </c>
      <c r="F6040" s="1">
        <v>45554</v>
      </c>
      <c r="G6040" s="1"/>
      <c r="H6040" s="1">
        <v>45656</v>
      </c>
      <c r="I6040" s="1">
        <v>45548</v>
      </c>
      <c r="J6040" t="s">
        <v>21</v>
      </c>
      <c r="K6040" t="s">
        <v>22</v>
      </c>
      <c r="L6040">
        <v>8000</v>
      </c>
      <c r="O6040" t="s">
        <v>1533</v>
      </c>
      <c r="P6040" t="s">
        <v>3926</v>
      </c>
      <c r="Q6040" t="s">
        <v>3927</v>
      </c>
      <c r="R6040" t="s">
        <v>26</v>
      </c>
      <c r="S6040" t="s">
        <v>5236</v>
      </c>
      <c r="T6040">
        <v>32</v>
      </c>
    </row>
    <row r="6041" spans="1:20" x14ac:dyDescent="0.3">
      <c r="A6041" t="s">
        <v>3407</v>
      </c>
      <c r="B6041" t="str">
        <f>_xlfn.CONCAT(쿼리1[[#This Row],[주문번호]], "-", 쿼리1[[#This Row],[공정명]])</f>
        <v>20241010-1000160038-합지</v>
      </c>
      <c r="C6041">
        <v>1</v>
      </c>
      <c r="D6041" t="s">
        <v>60</v>
      </c>
      <c r="E6041" s="1">
        <v>45575</v>
      </c>
      <c r="F6041" s="1">
        <v>45586</v>
      </c>
      <c r="G6041" s="1">
        <v>45582</v>
      </c>
      <c r="H6041" s="1">
        <v>45656</v>
      </c>
      <c r="I6041" s="1">
        <v>45590</v>
      </c>
      <c r="J6041" t="s">
        <v>31</v>
      </c>
      <c r="K6041" t="s">
        <v>39</v>
      </c>
      <c r="L6041">
        <v>6000</v>
      </c>
      <c r="M6041">
        <v>6000</v>
      </c>
      <c r="N6041">
        <v>-4</v>
      </c>
      <c r="O6041" t="s">
        <v>91</v>
      </c>
      <c r="P6041" t="s">
        <v>92</v>
      </c>
      <c r="Q6041" t="s">
        <v>42</v>
      </c>
      <c r="R6041" t="s">
        <v>1892</v>
      </c>
      <c r="S6041" t="s">
        <v>5236</v>
      </c>
      <c r="T6041">
        <v>24000</v>
      </c>
    </row>
    <row r="6042" spans="1:20" x14ac:dyDescent="0.3">
      <c r="A6042" t="s">
        <v>3408</v>
      </c>
      <c r="B6042" t="str">
        <f>_xlfn.CONCAT(쿼리1[[#This Row],[주문번호]], "-", 쿼리1[[#This Row],[공정명]])</f>
        <v>20241129-1000160038-합지</v>
      </c>
      <c r="C6042">
        <v>1</v>
      </c>
      <c r="D6042" t="s">
        <v>60</v>
      </c>
      <c r="E6042" s="1">
        <v>45625</v>
      </c>
      <c r="F6042" s="1">
        <v>45636</v>
      </c>
      <c r="G6042" s="1"/>
      <c r="H6042" s="1">
        <v>45656</v>
      </c>
      <c r="I6042" s="1">
        <v>45638</v>
      </c>
      <c r="J6042" t="s">
        <v>31</v>
      </c>
      <c r="K6042" t="s">
        <v>22</v>
      </c>
      <c r="L6042">
        <v>6000</v>
      </c>
      <c r="O6042" t="s">
        <v>91</v>
      </c>
      <c r="P6042" t="s">
        <v>92</v>
      </c>
      <c r="Q6042" t="s">
        <v>42</v>
      </c>
      <c r="R6042" t="s">
        <v>1892</v>
      </c>
      <c r="S6042" t="s">
        <v>5236</v>
      </c>
      <c r="T6042">
        <v>24000</v>
      </c>
    </row>
    <row r="6043" spans="1:20" x14ac:dyDescent="0.3">
      <c r="A6043" t="s">
        <v>4881</v>
      </c>
      <c r="B6043" t="str">
        <f>_xlfn.CONCAT(쿼리1[[#This Row],[주문번호]], "-", 쿼리1[[#This Row],[공정명]])</f>
        <v>20240926-1119P0133-합지</v>
      </c>
      <c r="C6043">
        <v>3</v>
      </c>
      <c r="D6043" t="s">
        <v>60</v>
      </c>
      <c r="E6043" s="1">
        <v>45561</v>
      </c>
      <c r="F6043" s="1">
        <v>45572</v>
      </c>
      <c r="G6043" s="1">
        <v>45581</v>
      </c>
      <c r="H6043" s="1">
        <v>45656</v>
      </c>
      <c r="I6043" s="1">
        <v>45583</v>
      </c>
      <c r="J6043" t="s">
        <v>31</v>
      </c>
      <c r="K6043" t="s">
        <v>32</v>
      </c>
      <c r="L6043">
        <v>4000</v>
      </c>
      <c r="M6043">
        <v>4000</v>
      </c>
      <c r="N6043">
        <v>9</v>
      </c>
      <c r="O6043" t="s">
        <v>536</v>
      </c>
      <c r="P6043" t="s">
        <v>4728</v>
      </c>
      <c r="Q6043" t="s">
        <v>4882</v>
      </c>
      <c r="R6043" t="s">
        <v>26</v>
      </c>
      <c r="S6043" t="s">
        <v>5236</v>
      </c>
      <c r="T6043">
        <v>16</v>
      </c>
    </row>
    <row r="6044" spans="1:20" x14ac:dyDescent="0.3">
      <c r="A6044" t="s">
        <v>3308</v>
      </c>
      <c r="B6044" t="str">
        <f>_xlfn.CONCAT(쿼리1[[#This Row],[주문번호]], "-", 쿼리1[[#This Row],[공정명]])</f>
        <v>20241002-1000167365-합지</v>
      </c>
      <c r="C6044">
        <v>3</v>
      </c>
      <c r="D6044" t="s">
        <v>60</v>
      </c>
      <c r="E6044" s="1">
        <v>45567</v>
      </c>
      <c r="F6044" s="1">
        <v>45576</v>
      </c>
      <c r="G6044" s="1">
        <v>45576</v>
      </c>
      <c r="H6044" s="1">
        <v>45656</v>
      </c>
      <c r="I6044" s="1">
        <v>45586</v>
      </c>
      <c r="J6044" t="s">
        <v>31</v>
      </c>
      <c r="K6044" t="s">
        <v>39</v>
      </c>
      <c r="L6044">
        <v>6000</v>
      </c>
      <c r="M6044">
        <v>6000</v>
      </c>
      <c r="N6044">
        <v>0</v>
      </c>
      <c r="O6044" t="s">
        <v>2710</v>
      </c>
      <c r="P6044" t="s">
        <v>3309</v>
      </c>
      <c r="Q6044" t="s">
        <v>3310</v>
      </c>
      <c r="R6044" t="s">
        <v>2713</v>
      </c>
      <c r="S6044" t="s">
        <v>5236</v>
      </c>
      <c r="T6044">
        <v>21428</v>
      </c>
    </row>
    <row r="6045" spans="1:20" x14ac:dyDescent="0.3">
      <c r="A6045" t="s">
        <v>3069</v>
      </c>
      <c r="B6045" t="str">
        <f>_xlfn.CONCAT(쿼리1[[#This Row],[주문번호]], "-", 쿼리1[[#This Row],[공정명]])</f>
        <v>20241120-1000167761-합지</v>
      </c>
      <c r="C6045">
        <v>3</v>
      </c>
      <c r="D6045" t="s">
        <v>60</v>
      </c>
      <c r="E6045" s="1">
        <v>45616</v>
      </c>
      <c r="F6045" s="1">
        <v>45624</v>
      </c>
      <c r="G6045" s="1"/>
      <c r="H6045" s="1">
        <v>45656</v>
      </c>
      <c r="I6045" s="1">
        <v>45629</v>
      </c>
      <c r="J6045" t="s">
        <v>31</v>
      </c>
      <c r="K6045" t="s">
        <v>22</v>
      </c>
      <c r="L6045">
        <v>12000</v>
      </c>
      <c r="O6045" t="s">
        <v>201</v>
      </c>
      <c r="P6045" t="s">
        <v>3070</v>
      </c>
      <c r="Q6045" t="s">
        <v>3071</v>
      </c>
      <c r="R6045" t="s">
        <v>2713</v>
      </c>
      <c r="S6045" t="s">
        <v>5236</v>
      </c>
      <c r="T6045">
        <v>30000</v>
      </c>
    </row>
    <row r="6046" spans="1:20" x14ac:dyDescent="0.3">
      <c r="A6046" t="s">
        <v>4989</v>
      </c>
      <c r="B6046" t="str">
        <f>_xlfn.CONCAT(쿼리1[[#This Row],[주문번호]], "-", 쿼리1[[#This Row],[공정명]])</f>
        <v>20241015-1000167628-합지</v>
      </c>
      <c r="C6046">
        <v>3</v>
      </c>
      <c r="D6046" t="s">
        <v>60</v>
      </c>
      <c r="E6046" s="1">
        <v>45580</v>
      </c>
      <c r="F6046" s="1">
        <v>45589</v>
      </c>
      <c r="G6046" s="1"/>
      <c r="H6046" s="1">
        <v>45656</v>
      </c>
      <c r="I6046" s="1">
        <v>45597</v>
      </c>
      <c r="J6046" t="s">
        <v>31</v>
      </c>
      <c r="K6046" t="s">
        <v>22</v>
      </c>
      <c r="L6046">
        <v>6000</v>
      </c>
      <c r="O6046" t="s">
        <v>1095</v>
      </c>
      <c r="P6046" t="s">
        <v>1111</v>
      </c>
      <c r="Q6046" t="s">
        <v>4887</v>
      </c>
      <c r="R6046" t="s">
        <v>766</v>
      </c>
      <c r="S6046" t="s">
        <v>5236</v>
      </c>
      <c r="T6046">
        <v>30</v>
      </c>
    </row>
    <row r="6047" spans="1:20" x14ac:dyDescent="0.3">
      <c r="A6047" t="s">
        <v>4084</v>
      </c>
      <c r="B6047" t="str">
        <f>_xlfn.CONCAT(쿼리1[[#This Row],[주문번호]], "-", 쿼리1[[#This Row],[공정명]])</f>
        <v>20241028-1000151996-합지</v>
      </c>
      <c r="C6047">
        <v>3</v>
      </c>
      <c r="D6047" t="s">
        <v>60</v>
      </c>
      <c r="E6047" s="1">
        <v>45593</v>
      </c>
      <c r="F6047" s="1">
        <v>45602</v>
      </c>
      <c r="G6047" s="1">
        <v>45621</v>
      </c>
      <c r="H6047" s="1">
        <v>45656</v>
      </c>
      <c r="I6047" s="1">
        <v>45621</v>
      </c>
      <c r="J6047" t="s">
        <v>31</v>
      </c>
      <c r="K6047" t="s">
        <v>32</v>
      </c>
      <c r="L6047">
        <v>6000</v>
      </c>
      <c r="M6047">
        <v>0</v>
      </c>
      <c r="N6047">
        <v>19</v>
      </c>
      <c r="O6047" t="s">
        <v>1095</v>
      </c>
      <c r="P6047" t="s">
        <v>1100</v>
      </c>
      <c r="Q6047" t="s">
        <v>4085</v>
      </c>
      <c r="R6047" t="s">
        <v>766</v>
      </c>
      <c r="S6047" t="s">
        <v>5236</v>
      </c>
      <c r="T6047">
        <v>30</v>
      </c>
    </row>
    <row r="6048" spans="1:20" x14ac:dyDescent="0.3">
      <c r="A6048" t="s">
        <v>1106</v>
      </c>
      <c r="B6048" t="str">
        <f>_xlfn.CONCAT(쿼리1[[#This Row],[주문번호]], "-", 쿼리1[[#This Row],[공정명]])</f>
        <v>20241015-1000160999-합지</v>
      </c>
      <c r="C6048">
        <v>3</v>
      </c>
      <c r="D6048" t="s">
        <v>60</v>
      </c>
      <c r="E6048" s="1">
        <v>45580</v>
      </c>
      <c r="F6048" s="1">
        <v>45589</v>
      </c>
      <c r="G6048" s="1">
        <v>45588</v>
      </c>
      <c r="H6048" s="1">
        <v>45656</v>
      </c>
      <c r="I6048" s="1">
        <v>45589</v>
      </c>
      <c r="J6048" t="s">
        <v>31</v>
      </c>
      <c r="K6048" t="s">
        <v>39</v>
      </c>
      <c r="L6048">
        <v>6000</v>
      </c>
      <c r="M6048">
        <v>6000</v>
      </c>
      <c r="N6048">
        <v>-1</v>
      </c>
      <c r="O6048" t="s">
        <v>763</v>
      </c>
      <c r="P6048" t="s">
        <v>764</v>
      </c>
      <c r="Q6048" t="s">
        <v>1107</v>
      </c>
      <c r="R6048" t="s">
        <v>766</v>
      </c>
      <c r="S6048" t="s">
        <v>5236</v>
      </c>
      <c r="T6048">
        <v>30</v>
      </c>
    </row>
    <row r="6049" spans="1:20" x14ac:dyDescent="0.3">
      <c r="A6049" t="s">
        <v>4648</v>
      </c>
      <c r="B6049" t="str">
        <f>_xlfn.CONCAT(쿼리1[[#This Row],[주문번호]], "-", 쿼리1[[#This Row],[공정명]])</f>
        <v>20241010-914002-분단</v>
      </c>
      <c r="C6049">
        <v>2</v>
      </c>
      <c r="D6049" t="s">
        <v>196</v>
      </c>
      <c r="E6049" s="1">
        <v>45575</v>
      </c>
      <c r="F6049" s="1">
        <v>45586</v>
      </c>
      <c r="G6049" s="1">
        <v>45586</v>
      </c>
      <c r="H6049" s="1">
        <v>45656</v>
      </c>
      <c r="I6049" s="1">
        <v>45616</v>
      </c>
      <c r="J6049" t="s">
        <v>31</v>
      </c>
      <c r="K6049" t="s">
        <v>39</v>
      </c>
      <c r="L6049">
        <v>12000</v>
      </c>
      <c r="M6049">
        <v>12000</v>
      </c>
      <c r="N6049">
        <v>0</v>
      </c>
      <c r="O6049" t="s">
        <v>4540</v>
      </c>
      <c r="P6049" t="s">
        <v>4649</v>
      </c>
      <c r="Q6049" t="s">
        <v>42</v>
      </c>
      <c r="R6049" t="s">
        <v>199</v>
      </c>
      <c r="S6049" t="s">
        <v>1967</v>
      </c>
      <c r="T6049">
        <v>120000</v>
      </c>
    </row>
    <row r="6050" spans="1:20" x14ac:dyDescent="0.3">
      <c r="A6050" t="s">
        <v>4619</v>
      </c>
      <c r="B6050" t="str">
        <f>_xlfn.CONCAT(쿼리1[[#This Row],[주문번호]], "-", 쿼리1[[#This Row],[공정명]])</f>
        <v>20241010-914004-합지</v>
      </c>
      <c r="C6050">
        <v>1</v>
      </c>
      <c r="D6050" t="s">
        <v>60</v>
      </c>
      <c r="E6050" s="1">
        <v>45575</v>
      </c>
      <c r="F6050" s="1">
        <v>45583</v>
      </c>
      <c r="G6050" s="1">
        <v>45586</v>
      </c>
      <c r="H6050" s="1">
        <v>45656</v>
      </c>
      <c r="I6050" s="1">
        <v>45603</v>
      </c>
      <c r="J6050" t="s">
        <v>31</v>
      </c>
      <c r="K6050" t="s">
        <v>32</v>
      </c>
      <c r="L6050">
        <v>12000</v>
      </c>
      <c r="M6050">
        <v>12000</v>
      </c>
      <c r="N6050">
        <v>3</v>
      </c>
      <c r="O6050" t="s">
        <v>4620</v>
      </c>
      <c r="P6050" t="s">
        <v>1867</v>
      </c>
      <c r="Q6050" t="s">
        <v>42</v>
      </c>
      <c r="R6050" t="s">
        <v>199</v>
      </c>
      <c r="S6050" t="s">
        <v>1967</v>
      </c>
      <c r="T6050">
        <v>75000</v>
      </c>
    </row>
    <row r="6051" spans="1:20" x14ac:dyDescent="0.3">
      <c r="A6051" t="s">
        <v>4619</v>
      </c>
      <c r="B6051" t="str">
        <f>_xlfn.CONCAT(쿼리1[[#This Row],[주문번호]], "-", 쿼리1[[#This Row],[공정명]])</f>
        <v>20241010-914004-합지</v>
      </c>
      <c r="C6051">
        <v>1</v>
      </c>
      <c r="D6051" t="s">
        <v>60</v>
      </c>
      <c r="E6051" s="1">
        <v>45575</v>
      </c>
      <c r="F6051" s="1">
        <v>45583</v>
      </c>
      <c r="G6051" s="1">
        <v>45586</v>
      </c>
      <c r="H6051" s="1">
        <v>45656</v>
      </c>
      <c r="I6051" s="1">
        <v>45603</v>
      </c>
      <c r="J6051" t="s">
        <v>31</v>
      </c>
      <c r="K6051" t="s">
        <v>32</v>
      </c>
      <c r="L6051">
        <v>12000</v>
      </c>
      <c r="M6051">
        <v>12000</v>
      </c>
      <c r="N6051">
        <v>3</v>
      </c>
      <c r="O6051" t="s">
        <v>4620</v>
      </c>
      <c r="P6051" t="s">
        <v>1867</v>
      </c>
      <c r="Q6051" t="s">
        <v>42</v>
      </c>
      <c r="R6051" t="s">
        <v>199</v>
      </c>
      <c r="S6051" t="s">
        <v>1967</v>
      </c>
      <c r="T6051">
        <v>75000</v>
      </c>
    </row>
    <row r="6052" spans="1:20" x14ac:dyDescent="0.3">
      <c r="A6052" t="s">
        <v>4619</v>
      </c>
      <c r="B6052" t="str">
        <f>_xlfn.CONCAT(쿼리1[[#This Row],[주문번호]], "-", 쿼리1[[#This Row],[공정명]])</f>
        <v>20241010-914004-합지</v>
      </c>
      <c r="C6052">
        <v>1</v>
      </c>
      <c r="D6052" t="s">
        <v>60</v>
      </c>
      <c r="E6052" s="1">
        <v>45575</v>
      </c>
      <c r="F6052" s="1">
        <v>45583</v>
      </c>
      <c r="G6052" s="1">
        <v>45586</v>
      </c>
      <c r="H6052" s="1">
        <v>45656</v>
      </c>
      <c r="I6052" s="1">
        <v>45603</v>
      </c>
      <c r="J6052" t="s">
        <v>31</v>
      </c>
      <c r="K6052" t="s">
        <v>32</v>
      </c>
      <c r="L6052">
        <v>12000</v>
      </c>
      <c r="M6052">
        <v>12000</v>
      </c>
      <c r="N6052">
        <v>3</v>
      </c>
      <c r="O6052" t="s">
        <v>4620</v>
      </c>
      <c r="P6052" t="s">
        <v>1867</v>
      </c>
      <c r="Q6052" t="s">
        <v>42</v>
      </c>
      <c r="R6052" t="s">
        <v>199</v>
      </c>
      <c r="S6052" t="s">
        <v>1967</v>
      </c>
      <c r="T6052">
        <v>75000</v>
      </c>
    </row>
    <row r="6053" spans="1:20" x14ac:dyDescent="0.3">
      <c r="A6053" t="s">
        <v>4619</v>
      </c>
      <c r="B6053" t="str">
        <f>_xlfn.CONCAT(쿼리1[[#This Row],[주문번호]], "-", 쿼리1[[#This Row],[공정명]])</f>
        <v>20241010-914004-합지</v>
      </c>
      <c r="C6053">
        <v>1</v>
      </c>
      <c r="D6053" t="s">
        <v>60</v>
      </c>
      <c r="E6053" s="1">
        <v>45575</v>
      </c>
      <c r="F6053" s="1">
        <v>45583</v>
      </c>
      <c r="G6053" s="1">
        <v>45586</v>
      </c>
      <c r="H6053" s="1">
        <v>45656</v>
      </c>
      <c r="I6053" s="1">
        <v>45603</v>
      </c>
      <c r="J6053" t="s">
        <v>31</v>
      </c>
      <c r="K6053" t="s">
        <v>32</v>
      </c>
      <c r="L6053">
        <v>12000</v>
      </c>
      <c r="M6053">
        <v>12000</v>
      </c>
      <c r="N6053">
        <v>3</v>
      </c>
      <c r="O6053" t="s">
        <v>4620</v>
      </c>
      <c r="P6053" t="s">
        <v>1867</v>
      </c>
      <c r="Q6053" t="s">
        <v>42</v>
      </c>
      <c r="R6053" t="s">
        <v>199</v>
      </c>
      <c r="S6053" t="s">
        <v>1967</v>
      </c>
      <c r="T6053">
        <v>75000</v>
      </c>
    </row>
    <row r="6054" spans="1:20" x14ac:dyDescent="0.3">
      <c r="A6054" t="s">
        <v>2087</v>
      </c>
      <c r="B6054" t="str">
        <f>_xlfn.CONCAT(쿼리1[[#This Row],[주문번호]], "-", 쿼리1[[#This Row],[공정명]])</f>
        <v>20241029-902001-합지</v>
      </c>
      <c r="C6054">
        <v>1</v>
      </c>
      <c r="D6054" t="s">
        <v>60</v>
      </c>
      <c r="E6054" s="1">
        <v>45594</v>
      </c>
      <c r="F6054" s="1">
        <v>45602</v>
      </c>
      <c r="G6054" s="1">
        <v>45602</v>
      </c>
      <c r="H6054" s="1">
        <v>45656</v>
      </c>
      <c r="I6054" s="1">
        <v>45605</v>
      </c>
      <c r="J6054" t="s">
        <v>31</v>
      </c>
      <c r="K6054" t="s">
        <v>39</v>
      </c>
      <c r="L6054">
        <v>24000</v>
      </c>
      <c r="M6054">
        <v>24000</v>
      </c>
      <c r="N6054">
        <v>0</v>
      </c>
      <c r="O6054" t="s">
        <v>1517</v>
      </c>
      <c r="P6054" t="s">
        <v>2088</v>
      </c>
      <c r="Q6054" t="s">
        <v>42</v>
      </c>
      <c r="R6054" t="s">
        <v>199</v>
      </c>
      <c r="S6054" t="s">
        <v>1967</v>
      </c>
      <c r="T6054">
        <v>150000</v>
      </c>
    </row>
    <row r="6055" spans="1:20" x14ac:dyDescent="0.3">
      <c r="A6055" t="s">
        <v>4650</v>
      </c>
      <c r="B6055" t="str">
        <f>_xlfn.CONCAT(쿼리1[[#This Row],[주문번호]], "-", 쿼리1[[#This Row],[공정명]])</f>
        <v>20241008-910514-합지</v>
      </c>
      <c r="C6055">
        <v>1</v>
      </c>
      <c r="D6055" t="s">
        <v>60</v>
      </c>
      <c r="E6055" s="1">
        <v>45573</v>
      </c>
      <c r="F6055" s="1">
        <v>45583</v>
      </c>
      <c r="G6055" s="1">
        <v>45582</v>
      </c>
      <c r="H6055" s="1">
        <v>45656</v>
      </c>
      <c r="I6055" s="1">
        <v>45589</v>
      </c>
      <c r="J6055" t="s">
        <v>31</v>
      </c>
      <c r="K6055" t="s">
        <v>39</v>
      </c>
      <c r="L6055">
        <v>6000</v>
      </c>
      <c r="M6055">
        <v>6000</v>
      </c>
      <c r="N6055">
        <v>-1</v>
      </c>
      <c r="O6055" t="s">
        <v>4440</v>
      </c>
      <c r="P6055" t="s">
        <v>1869</v>
      </c>
      <c r="Q6055" t="s">
        <v>42</v>
      </c>
      <c r="R6055" t="s">
        <v>199</v>
      </c>
      <c r="S6055" t="s">
        <v>1967</v>
      </c>
      <c r="T6055">
        <v>2400</v>
      </c>
    </row>
    <row r="6056" spans="1:20" x14ac:dyDescent="0.3">
      <c r="A6056" t="s">
        <v>4650</v>
      </c>
      <c r="B6056" t="str">
        <f>_xlfn.CONCAT(쿼리1[[#This Row],[주문번호]], "-", 쿼리1[[#This Row],[공정명]])</f>
        <v>20241008-910514-합지</v>
      </c>
      <c r="C6056">
        <v>1</v>
      </c>
      <c r="D6056" t="s">
        <v>60</v>
      </c>
      <c r="E6056" s="1">
        <v>45573</v>
      </c>
      <c r="F6056" s="1">
        <v>45583</v>
      </c>
      <c r="G6056" s="1">
        <v>45582</v>
      </c>
      <c r="H6056" s="1">
        <v>45656</v>
      </c>
      <c r="I6056" s="1">
        <v>45589</v>
      </c>
      <c r="J6056" t="s">
        <v>31</v>
      </c>
      <c r="K6056" t="s">
        <v>39</v>
      </c>
      <c r="L6056">
        <v>6000</v>
      </c>
      <c r="M6056">
        <v>6000</v>
      </c>
      <c r="N6056">
        <v>-1</v>
      </c>
      <c r="O6056" t="s">
        <v>4440</v>
      </c>
      <c r="P6056" t="s">
        <v>1869</v>
      </c>
      <c r="Q6056" t="s">
        <v>42</v>
      </c>
      <c r="R6056" t="s">
        <v>199</v>
      </c>
      <c r="S6056" t="s">
        <v>1967</v>
      </c>
      <c r="T6056">
        <v>2400</v>
      </c>
    </row>
    <row r="6057" spans="1:20" x14ac:dyDescent="0.3">
      <c r="A6057" t="s">
        <v>4650</v>
      </c>
      <c r="B6057" t="str">
        <f>_xlfn.CONCAT(쿼리1[[#This Row],[주문번호]], "-", 쿼리1[[#This Row],[공정명]])</f>
        <v>20241008-910514-합지</v>
      </c>
      <c r="C6057">
        <v>1</v>
      </c>
      <c r="D6057" t="s">
        <v>60</v>
      </c>
      <c r="E6057" s="1">
        <v>45573</v>
      </c>
      <c r="F6057" s="1">
        <v>45583</v>
      </c>
      <c r="G6057" s="1">
        <v>45582</v>
      </c>
      <c r="H6057" s="1">
        <v>45656</v>
      </c>
      <c r="I6057" s="1">
        <v>45589</v>
      </c>
      <c r="J6057" t="s">
        <v>31</v>
      </c>
      <c r="K6057" t="s">
        <v>39</v>
      </c>
      <c r="L6057">
        <v>6000</v>
      </c>
      <c r="M6057">
        <v>6000</v>
      </c>
      <c r="N6057">
        <v>-1</v>
      </c>
      <c r="O6057" t="s">
        <v>4440</v>
      </c>
      <c r="P6057" t="s">
        <v>1869</v>
      </c>
      <c r="Q6057" t="s">
        <v>42</v>
      </c>
      <c r="R6057" t="s">
        <v>199</v>
      </c>
      <c r="S6057" t="s">
        <v>1967</v>
      </c>
      <c r="T6057">
        <v>2400</v>
      </c>
    </row>
    <row r="6058" spans="1:20" x14ac:dyDescent="0.3">
      <c r="A6058" t="s">
        <v>4650</v>
      </c>
      <c r="B6058" t="str">
        <f>_xlfn.CONCAT(쿼리1[[#This Row],[주문번호]], "-", 쿼리1[[#This Row],[공정명]])</f>
        <v>20241008-910514-합지</v>
      </c>
      <c r="C6058">
        <v>1</v>
      </c>
      <c r="D6058" t="s">
        <v>60</v>
      </c>
      <c r="E6058" s="1">
        <v>45573</v>
      </c>
      <c r="F6058" s="1">
        <v>45583</v>
      </c>
      <c r="G6058" s="1">
        <v>45582</v>
      </c>
      <c r="H6058" s="1">
        <v>45656</v>
      </c>
      <c r="I6058" s="1">
        <v>45589</v>
      </c>
      <c r="J6058" t="s">
        <v>31</v>
      </c>
      <c r="K6058" t="s">
        <v>39</v>
      </c>
      <c r="L6058">
        <v>6000</v>
      </c>
      <c r="M6058">
        <v>6000</v>
      </c>
      <c r="N6058">
        <v>-1</v>
      </c>
      <c r="O6058" t="s">
        <v>4440</v>
      </c>
      <c r="P6058" t="s">
        <v>1869</v>
      </c>
      <c r="Q6058" t="s">
        <v>42</v>
      </c>
      <c r="R6058" t="s">
        <v>199</v>
      </c>
      <c r="S6058" t="s">
        <v>1967</v>
      </c>
      <c r="T6058">
        <v>2400</v>
      </c>
    </row>
    <row r="6059" spans="1:20" x14ac:dyDescent="0.3">
      <c r="A6059" t="s">
        <v>4651</v>
      </c>
      <c r="B6059" t="str">
        <f>_xlfn.CONCAT(쿼리1[[#This Row],[주문번호]], "-", 쿼리1[[#This Row],[공정명]])</f>
        <v>20241121-930001-합지</v>
      </c>
      <c r="C6059">
        <v>1</v>
      </c>
      <c r="D6059" t="s">
        <v>60</v>
      </c>
      <c r="E6059" s="1">
        <v>45617</v>
      </c>
      <c r="F6059" s="1">
        <v>45629</v>
      </c>
      <c r="G6059" s="1">
        <v>45635</v>
      </c>
      <c r="H6059" s="1">
        <v>45656</v>
      </c>
      <c r="I6059" s="1">
        <v>45642</v>
      </c>
      <c r="J6059" t="s">
        <v>31</v>
      </c>
      <c r="K6059" t="s">
        <v>32</v>
      </c>
      <c r="L6059">
        <v>12000</v>
      </c>
      <c r="M6059">
        <v>12000</v>
      </c>
      <c r="N6059">
        <v>6</v>
      </c>
      <c r="O6059" t="s">
        <v>1149</v>
      </c>
      <c r="P6059" t="s">
        <v>1174</v>
      </c>
      <c r="Q6059" t="s">
        <v>42</v>
      </c>
      <c r="R6059" t="s">
        <v>199</v>
      </c>
      <c r="S6059" t="s">
        <v>1967</v>
      </c>
      <c r="T6059">
        <v>92307</v>
      </c>
    </row>
    <row r="6060" spans="1:20" x14ac:dyDescent="0.3">
      <c r="A6060" t="s">
        <v>4651</v>
      </c>
      <c r="B6060" t="str">
        <f>_xlfn.CONCAT(쿼리1[[#This Row],[주문번호]], "-", 쿼리1[[#This Row],[공정명]])</f>
        <v>20241121-930001-합지</v>
      </c>
      <c r="C6060">
        <v>1</v>
      </c>
      <c r="D6060" t="s">
        <v>60</v>
      </c>
      <c r="E6060" s="1">
        <v>45617</v>
      </c>
      <c r="F6060" s="1">
        <v>45629</v>
      </c>
      <c r="G6060" s="1">
        <v>45635</v>
      </c>
      <c r="H6060" s="1">
        <v>45656</v>
      </c>
      <c r="I6060" s="1">
        <v>45642</v>
      </c>
      <c r="J6060" t="s">
        <v>31</v>
      </c>
      <c r="K6060" t="s">
        <v>32</v>
      </c>
      <c r="L6060">
        <v>12000</v>
      </c>
      <c r="M6060">
        <v>12000</v>
      </c>
      <c r="N6060">
        <v>6</v>
      </c>
      <c r="O6060" t="s">
        <v>1149</v>
      </c>
      <c r="P6060" t="s">
        <v>1174</v>
      </c>
      <c r="Q6060" t="s">
        <v>42</v>
      </c>
      <c r="R6060" t="s">
        <v>199</v>
      </c>
      <c r="S6060" t="s">
        <v>1967</v>
      </c>
      <c r="T6060">
        <v>92307</v>
      </c>
    </row>
    <row r="6061" spans="1:20" x14ac:dyDescent="0.3">
      <c r="A6061" t="s">
        <v>4651</v>
      </c>
      <c r="B6061" t="str">
        <f>_xlfn.CONCAT(쿼리1[[#This Row],[주문번호]], "-", 쿼리1[[#This Row],[공정명]])</f>
        <v>20241121-930001-합지</v>
      </c>
      <c r="C6061">
        <v>1</v>
      </c>
      <c r="D6061" t="s">
        <v>60</v>
      </c>
      <c r="E6061" s="1">
        <v>45617</v>
      </c>
      <c r="F6061" s="1">
        <v>45629</v>
      </c>
      <c r="G6061" s="1">
        <v>45635</v>
      </c>
      <c r="H6061" s="1">
        <v>45656</v>
      </c>
      <c r="I6061" s="1">
        <v>45642</v>
      </c>
      <c r="J6061" t="s">
        <v>31</v>
      </c>
      <c r="K6061" t="s">
        <v>32</v>
      </c>
      <c r="L6061">
        <v>12000</v>
      </c>
      <c r="M6061">
        <v>12000</v>
      </c>
      <c r="N6061">
        <v>6</v>
      </c>
      <c r="O6061" t="s">
        <v>1149</v>
      </c>
      <c r="P6061" t="s">
        <v>1174</v>
      </c>
      <c r="Q6061" t="s">
        <v>42</v>
      </c>
      <c r="R6061" t="s">
        <v>199</v>
      </c>
      <c r="S6061" t="s">
        <v>1967</v>
      </c>
      <c r="T6061">
        <v>92307</v>
      </c>
    </row>
    <row r="6062" spans="1:20" x14ac:dyDescent="0.3">
      <c r="A6062" t="s">
        <v>4651</v>
      </c>
      <c r="B6062" t="str">
        <f>_xlfn.CONCAT(쿼리1[[#This Row],[주문번호]], "-", 쿼리1[[#This Row],[공정명]])</f>
        <v>20241121-930001-합지</v>
      </c>
      <c r="C6062">
        <v>1</v>
      </c>
      <c r="D6062" t="s">
        <v>60</v>
      </c>
      <c r="E6062" s="1">
        <v>45617</v>
      </c>
      <c r="F6062" s="1">
        <v>45629</v>
      </c>
      <c r="G6062" s="1">
        <v>45635</v>
      </c>
      <c r="H6062" s="1">
        <v>45656</v>
      </c>
      <c r="I6062" s="1">
        <v>45642</v>
      </c>
      <c r="J6062" t="s">
        <v>31</v>
      </c>
      <c r="K6062" t="s">
        <v>32</v>
      </c>
      <c r="L6062">
        <v>12000</v>
      </c>
      <c r="M6062">
        <v>12000</v>
      </c>
      <c r="N6062">
        <v>6</v>
      </c>
      <c r="O6062" t="s">
        <v>1149</v>
      </c>
      <c r="P6062" t="s">
        <v>1174</v>
      </c>
      <c r="Q6062" t="s">
        <v>42</v>
      </c>
      <c r="R6062" t="s">
        <v>199</v>
      </c>
      <c r="S6062" t="s">
        <v>1967</v>
      </c>
      <c r="T6062">
        <v>92307</v>
      </c>
    </row>
    <row r="6063" spans="1:20" x14ac:dyDescent="0.3">
      <c r="A6063" t="s">
        <v>4651</v>
      </c>
      <c r="B6063" t="str">
        <f>_xlfn.CONCAT(쿼리1[[#This Row],[주문번호]], "-", 쿼리1[[#This Row],[공정명]])</f>
        <v>20241121-930001-분단</v>
      </c>
      <c r="C6063">
        <v>2</v>
      </c>
      <c r="D6063" t="s">
        <v>196</v>
      </c>
      <c r="E6063" s="1">
        <v>45617</v>
      </c>
      <c r="F6063" s="1">
        <v>45630</v>
      </c>
      <c r="G6063" s="1">
        <v>45635</v>
      </c>
      <c r="H6063" s="1">
        <v>45656</v>
      </c>
      <c r="I6063" s="1">
        <v>45642</v>
      </c>
      <c r="J6063" t="s">
        <v>31</v>
      </c>
      <c r="K6063" t="s">
        <v>32</v>
      </c>
      <c r="L6063">
        <v>12000</v>
      </c>
      <c r="M6063">
        <v>12000</v>
      </c>
      <c r="N6063">
        <v>5</v>
      </c>
      <c r="O6063" t="s">
        <v>1149</v>
      </c>
      <c r="P6063" t="s">
        <v>1174</v>
      </c>
      <c r="Q6063" t="s">
        <v>42</v>
      </c>
      <c r="R6063" t="s">
        <v>199</v>
      </c>
      <c r="S6063" t="s">
        <v>1967</v>
      </c>
      <c r="T6063">
        <v>92307</v>
      </c>
    </row>
    <row r="6064" spans="1:20" x14ac:dyDescent="0.3">
      <c r="A6064" t="s">
        <v>4652</v>
      </c>
      <c r="B6064" t="str">
        <f>_xlfn.CONCAT(쿼리1[[#This Row],[주문번호]], "-", 쿼리1[[#This Row],[공정명]])</f>
        <v>20241024-910005-합지</v>
      </c>
      <c r="C6064">
        <v>1</v>
      </c>
      <c r="D6064" t="s">
        <v>60</v>
      </c>
      <c r="E6064" s="1">
        <v>45589</v>
      </c>
      <c r="F6064" s="1">
        <v>45601</v>
      </c>
      <c r="G6064" s="1">
        <v>45596</v>
      </c>
      <c r="H6064" s="1">
        <v>45656</v>
      </c>
      <c r="I6064" s="1">
        <v>45609</v>
      </c>
      <c r="J6064" t="s">
        <v>31</v>
      </c>
      <c r="K6064" t="s">
        <v>39</v>
      </c>
      <c r="L6064">
        <v>24000</v>
      </c>
      <c r="M6064">
        <v>24000</v>
      </c>
      <c r="N6064">
        <v>-5</v>
      </c>
      <c r="O6064" t="s">
        <v>1081</v>
      </c>
      <c r="P6064" t="s">
        <v>1180</v>
      </c>
      <c r="Q6064" t="s">
        <v>42</v>
      </c>
      <c r="R6064" t="s">
        <v>199</v>
      </c>
      <c r="S6064" t="s">
        <v>1967</v>
      </c>
      <c r="T6064">
        <v>120000</v>
      </c>
    </row>
    <row r="6065" spans="1:20" x14ac:dyDescent="0.3">
      <c r="A6065" t="s">
        <v>4652</v>
      </c>
      <c r="B6065" t="str">
        <f>_xlfn.CONCAT(쿼리1[[#This Row],[주문번호]], "-", 쿼리1[[#This Row],[공정명]])</f>
        <v>20241024-910005-합지</v>
      </c>
      <c r="C6065">
        <v>1</v>
      </c>
      <c r="D6065" t="s">
        <v>60</v>
      </c>
      <c r="E6065" s="1">
        <v>45589</v>
      </c>
      <c r="F6065" s="1">
        <v>45601</v>
      </c>
      <c r="G6065" s="1">
        <v>45596</v>
      </c>
      <c r="H6065" s="1">
        <v>45656</v>
      </c>
      <c r="I6065" s="1">
        <v>45609</v>
      </c>
      <c r="J6065" t="s">
        <v>31</v>
      </c>
      <c r="K6065" t="s">
        <v>39</v>
      </c>
      <c r="L6065">
        <v>24000</v>
      </c>
      <c r="M6065">
        <v>24000</v>
      </c>
      <c r="N6065">
        <v>-5</v>
      </c>
      <c r="O6065" t="s">
        <v>1081</v>
      </c>
      <c r="P6065" t="s">
        <v>1180</v>
      </c>
      <c r="Q6065" t="s">
        <v>42</v>
      </c>
      <c r="R6065" t="s">
        <v>199</v>
      </c>
      <c r="S6065" t="s">
        <v>1967</v>
      </c>
      <c r="T6065">
        <v>120000</v>
      </c>
    </row>
    <row r="6066" spans="1:20" x14ac:dyDescent="0.3">
      <c r="A6066" t="s">
        <v>4652</v>
      </c>
      <c r="B6066" t="str">
        <f>_xlfn.CONCAT(쿼리1[[#This Row],[주문번호]], "-", 쿼리1[[#This Row],[공정명]])</f>
        <v>20241024-910005-합지</v>
      </c>
      <c r="C6066">
        <v>1</v>
      </c>
      <c r="D6066" t="s">
        <v>60</v>
      </c>
      <c r="E6066" s="1">
        <v>45589</v>
      </c>
      <c r="F6066" s="1">
        <v>45601</v>
      </c>
      <c r="G6066" s="1">
        <v>45596</v>
      </c>
      <c r="H6066" s="1">
        <v>45656</v>
      </c>
      <c r="I6066" s="1">
        <v>45609</v>
      </c>
      <c r="J6066" t="s">
        <v>31</v>
      </c>
      <c r="K6066" t="s">
        <v>39</v>
      </c>
      <c r="L6066">
        <v>24000</v>
      </c>
      <c r="M6066">
        <v>24000</v>
      </c>
      <c r="N6066">
        <v>-5</v>
      </c>
      <c r="O6066" t="s">
        <v>1081</v>
      </c>
      <c r="P6066" t="s">
        <v>1180</v>
      </c>
      <c r="Q6066" t="s">
        <v>42</v>
      </c>
      <c r="R6066" t="s">
        <v>199</v>
      </c>
      <c r="S6066" t="s">
        <v>1967</v>
      </c>
      <c r="T6066">
        <v>120000</v>
      </c>
    </row>
    <row r="6067" spans="1:20" x14ac:dyDescent="0.3">
      <c r="A6067" t="s">
        <v>4652</v>
      </c>
      <c r="B6067" t="str">
        <f>_xlfn.CONCAT(쿼리1[[#This Row],[주문번호]], "-", 쿼리1[[#This Row],[공정명]])</f>
        <v>20241024-910005-합지</v>
      </c>
      <c r="C6067">
        <v>1</v>
      </c>
      <c r="D6067" t="s">
        <v>60</v>
      </c>
      <c r="E6067" s="1">
        <v>45589</v>
      </c>
      <c r="F6067" s="1">
        <v>45601</v>
      </c>
      <c r="G6067" s="1">
        <v>45596</v>
      </c>
      <c r="H6067" s="1">
        <v>45656</v>
      </c>
      <c r="I6067" s="1">
        <v>45609</v>
      </c>
      <c r="J6067" t="s">
        <v>31</v>
      </c>
      <c r="K6067" t="s">
        <v>39</v>
      </c>
      <c r="L6067">
        <v>24000</v>
      </c>
      <c r="M6067">
        <v>24000</v>
      </c>
      <c r="N6067">
        <v>-5</v>
      </c>
      <c r="O6067" t="s">
        <v>1081</v>
      </c>
      <c r="P6067" t="s">
        <v>1180</v>
      </c>
      <c r="Q6067" t="s">
        <v>42</v>
      </c>
      <c r="R6067" t="s">
        <v>199</v>
      </c>
      <c r="S6067" t="s">
        <v>1967</v>
      </c>
      <c r="T6067">
        <v>120000</v>
      </c>
    </row>
    <row r="6068" spans="1:20" x14ac:dyDescent="0.3">
      <c r="A6068" t="s">
        <v>4616</v>
      </c>
      <c r="B6068" t="str">
        <f>_xlfn.CONCAT(쿼리1[[#This Row],[주문번호]], "-", 쿼리1[[#This Row],[공정명]])</f>
        <v>20241025-900017-합지</v>
      </c>
      <c r="C6068">
        <v>1</v>
      </c>
      <c r="D6068" t="s">
        <v>60</v>
      </c>
      <c r="E6068" s="1">
        <v>45590</v>
      </c>
      <c r="F6068" s="1">
        <v>45600</v>
      </c>
      <c r="G6068" s="1">
        <v>45608</v>
      </c>
      <c r="H6068" s="1">
        <v>45656</v>
      </c>
      <c r="I6068" s="1">
        <v>45621</v>
      </c>
      <c r="J6068" t="s">
        <v>31</v>
      </c>
      <c r="K6068" t="s">
        <v>32</v>
      </c>
      <c r="L6068">
        <v>120000</v>
      </c>
      <c r="M6068">
        <v>120000</v>
      </c>
      <c r="N6068">
        <v>8</v>
      </c>
      <c r="O6068" t="s">
        <v>91</v>
      </c>
      <c r="P6068" t="s">
        <v>596</v>
      </c>
      <c r="Q6068" t="s">
        <v>42</v>
      </c>
      <c r="R6068" t="s">
        <v>199</v>
      </c>
      <c r="S6068" t="s">
        <v>1967</v>
      </c>
      <c r="T6068">
        <v>300000</v>
      </c>
    </row>
    <row r="6069" spans="1:20" x14ac:dyDescent="0.3">
      <c r="A6069" t="s">
        <v>1108</v>
      </c>
      <c r="B6069" t="str">
        <f>_xlfn.CONCAT(쿼리1[[#This Row],[주문번호]], "-", 쿼리1[[#This Row],[공정명]])</f>
        <v>20241015-1000164838-합지</v>
      </c>
      <c r="C6069">
        <v>3</v>
      </c>
      <c r="D6069" t="s">
        <v>60</v>
      </c>
      <c r="E6069" s="1">
        <v>45580</v>
      </c>
      <c r="F6069" s="1">
        <v>45589</v>
      </c>
      <c r="G6069" s="1">
        <v>45587</v>
      </c>
      <c r="H6069" s="1">
        <v>45656</v>
      </c>
      <c r="I6069" s="1">
        <v>45588</v>
      </c>
      <c r="J6069" t="s">
        <v>31</v>
      </c>
      <c r="K6069" t="s">
        <v>39</v>
      </c>
      <c r="L6069">
        <v>6000</v>
      </c>
      <c r="M6069">
        <v>6000</v>
      </c>
      <c r="N6069">
        <v>-2</v>
      </c>
      <c r="O6069" t="s">
        <v>763</v>
      </c>
      <c r="P6069" t="s">
        <v>764</v>
      </c>
      <c r="Q6069" t="s">
        <v>1109</v>
      </c>
      <c r="R6069" t="s">
        <v>766</v>
      </c>
      <c r="S6069" t="s">
        <v>5236</v>
      </c>
      <c r="T6069">
        <v>30</v>
      </c>
    </row>
    <row r="6070" spans="1:20" x14ac:dyDescent="0.3">
      <c r="A6070" t="s">
        <v>1110</v>
      </c>
      <c r="B6070" t="str">
        <f>_xlfn.CONCAT(쿼리1[[#This Row],[주문번호]], "-", 쿼리1[[#This Row],[공정명]])</f>
        <v>20241002-1000162922-합지</v>
      </c>
      <c r="C6070">
        <v>3</v>
      </c>
      <c r="D6070" t="s">
        <v>60</v>
      </c>
      <c r="E6070" s="1">
        <v>45567</v>
      </c>
      <c r="F6070" s="1">
        <v>45576</v>
      </c>
      <c r="G6070" s="1">
        <v>45581</v>
      </c>
      <c r="H6070" s="1">
        <v>45656</v>
      </c>
      <c r="I6070" s="1">
        <v>45581</v>
      </c>
      <c r="J6070" t="s">
        <v>31</v>
      </c>
      <c r="K6070" t="s">
        <v>32</v>
      </c>
      <c r="L6070">
        <v>6000</v>
      </c>
      <c r="M6070">
        <v>6000</v>
      </c>
      <c r="N6070">
        <v>5</v>
      </c>
      <c r="O6070" t="s">
        <v>1095</v>
      </c>
      <c r="P6070" t="s">
        <v>1111</v>
      </c>
      <c r="Q6070" t="s">
        <v>1112</v>
      </c>
      <c r="R6070" t="s">
        <v>766</v>
      </c>
      <c r="S6070" t="s">
        <v>5236</v>
      </c>
      <c r="T6070">
        <v>30</v>
      </c>
    </row>
    <row r="6071" spans="1:20" x14ac:dyDescent="0.3">
      <c r="A6071" t="s">
        <v>1113</v>
      </c>
      <c r="B6071" t="str">
        <f>_xlfn.CONCAT(쿼리1[[#This Row],[주문번호]], "-", 쿼리1[[#This Row],[공정명]])</f>
        <v>20241015-1000150681-합지</v>
      </c>
      <c r="C6071">
        <v>3</v>
      </c>
      <c r="D6071" t="s">
        <v>60</v>
      </c>
      <c r="E6071" s="1">
        <v>45580</v>
      </c>
      <c r="F6071" s="1">
        <v>45589</v>
      </c>
      <c r="G6071" s="1">
        <v>45587</v>
      </c>
      <c r="H6071" s="1">
        <v>45656</v>
      </c>
      <c r="I6071" s="1">
        <v>45588</v>
      </c>
      <c r="J6071" t="s">
        <v>31</v>
      </c>
      <c r="K6071" t="s">
        <v>39</v>
      </c>
      <c r="L6071">
        <v>6000</v>
      </c>
      <c r="M6071">
        <v>6000</v>
      </c>
      <c r="N6071">
        <v>-2</v>
      </c>
      <c r="O6071" t="s">
        <v>1095</v>
      </c>
      <c r="P6071" t="s">
        <v>1100</v>
      </c>
      <c r="Q6071" t="s">
        <v>1114</v>
      </c>
      <c r="R6071" t="s">
        <v>766</v>
      </c>
      <c r="S6071" t="s">
        <v>5236</v>
      </c>
      <c r="T6071">
        <v>30</v>
      </c>
    </row>
    <row r="6072" spans="1:20" x14ac:dyDescent="0.3">
      <c r="A6072" t="s">
        <v>2582</v>
      </c>
      <c r="B6072" t="str">
        <f>_xlfn.CONCAT(쿼리1[[#This Row],[주문번호]], "-", 쿼리1[[#This Row],[공정명]])</f>
        <v>20241018-1000159391-합지</v>
      </c>
      <c r="C6072">
        <v>3</v>
      </c>
      <c r="D6072" t="s">
        <v>60</v>
      </c>
      <c r="E6072" s="1">
        <v>45583</v>
      </c>
      <c r="F6072" s="1">
        <v>45594</v>
      </c>
      <c r="G6072" s="1">
        <v>45597</v>
      </c>
      <c r="H6072" s="1">
        <v>45656</v>
      </c>
      <c r="I6072" s="1">
        <v>45601</v>
      </c>
      <c r="J6072" t="s">
        <v>31</v>
      </c>
      <c r="K6072" t="s">
        <v>32</v>
      </c>
      <c r="L6072">
        <v>6000</v>
      </c>
      <c r="M6072">
        <v>6000</v>
      </c>
      <c r="N6072">
        <v>3</v>
      </c>
      <c r="O6072" t="s">
        <v>128</v>
      </c>
      <c r="P6072" t="s">
        <v>2583</v>
      </c>
      <c r="Q6072" t="s">
        <v>2584</v>
      </c>
      <c r="R6072" t="s">
        <v>64</v>
      </c>
      <c r="S6072" t="s">
        <v>5236</v>
      </c>
      <c r="T6072">
        <v>35294</v>
      </c>
    </row>
    <row r="6073" spans="1:20" x14ac:dyDescent="0.3">
      <c r="A6073" t="s">
        <v>3344</v>
      </c>
      <c r="B6073" t="str">
        <f>_xlfn.CONCAT(쿼리1[[#This Row],[주문번호]], "-", 쿼리1[[#This Row],[공정명]])</f>
        <v>20241022-1000149524-합지</v>
      </c>
      <c r="C6073">
        <v>2</v>
      </c>
      <c r="D6073" t="s">
        <v>60</v>
      </c>
      <c r="E6073" s="1">
        <v>45587</v>
      </c>
      <c r="F6073" s="1">
        <v>45596</v>
      </c>
      <c r="G6073" s="1">
        <v>45621</v>
      </c>
      <c r="H6073" s="1">
        <v>45656</v>
      </c>
      <c r="I6073" s="1">
        <v>45621</v>
      </c>
      <c r="J6073" t="s">
        <v>31</v>
      </c>
      <c r="K6073" t="s">
        <v>32</v>
      </c>
      <c r="L6073">
        <v>4000</v>
      </c>
      <c r="M6073">
        <v>0</v>
      </c>
      <c r="N6073">
        <v>25</v>
      </c>
      <c r="O6073" t="s">
        <v>936</v>
      </c>
      <c r="P6073" t="s">
        <v>3345</v>
      </c>
      <c r="Q6073" t="s">
        <v>3346</v>
      </c>
      <c r="R6073" t="s">
        <v>64</v>
      </c>
      <c r="S6073" t="s">
        <v>5236</v>
      </c>
      <c r="T6073">
        <v>61538</v>
      </c>
    </row>
    <row r="6074" spans="1:20" x14ac:dyDescent="0.3">
      <c r="A6074" t="s">
        <v>3152</v>
      </c>
      <c r="B6074" t="str">
        <f>_xlfn.CONCAT(쿼리1[[#This Row],[주문번호]], "-", 쿼리1[[#This Row],[공정명]])</f>
        <v>20241030-1000169491-합지</v>
      </c>
      <c r="C6074">
        <v>3</v>
      </c>
      <c r="D6074" t="s">
        <v>60</v>
      </c>
      <c r="E6074" s="1">
        <v>45595</v>
      </c>
      <c r="F6074" s="1">
        <v>45604</v>
      </c>
      <c r="G6074" s="1">
        <v>45621</v>
      </c>
      <c r="H6074" s="1">
        <v>45656</v>
      </c>
      <c r="I6074" s="1">
        <v>45621</v>
      </c>
      <c r="J6074" t="s">
        <v>31</v>
      </c>
      <c r="K6074" t="s">
        <v>32</v>
      </c>
      <c r="L6074">
        <v>6000</v>
      </c>
      <c r="M6074">
        <v>0</v>
      </c>
      <c r="N6074">
        <v>17</v>
      </c>
      <c r="O6074" t="s">
        <v>128</v>
      </c>
      <c r="P6074" t="s">
        <v>2580</v>
      </c>
      <c r="Q6074" t="s">
        <v>3153</v>
      </c>
      <c r="R6074" t="s">
        <v>64</v>
      </c>
      <c r="S6074" t="s">
        <v>5236</v>
      </c>
      <c r="T6074">
        <v>35294</v>
      </c>
    </row>
    <row r="6075" spans="1:20" x14ac:dyDescent="0.3">
      <c r="A6075" t="s">
        <v>1939</v>
      </c>
      <c r="B6075" t="str">
        <f>_xlfn.CONCAT(쿼리1[[#This Row],[주문번호]], "-", 쿼리1[[#This Row],[공정명]])</f>
        <v>20240904-1419P0047-합지</v>
      </c>
      <c r="C6075">
        <v>2</v>
      </c>
      <c r="D6075" t="s">
        <v>60</v>
      </c>
      <c r="E6075" s="1">
        <v>45539</v>
      </c>
      <c r="F6075" s="1">
        <v>45547</v>
      </c>
      <c r="G6075" s="1">
        <v>45549</v>
      </c>
      <c r="H6075" s="1">
        <v>45656</v>
      </c>
      <c r="I6075" s="1">
        <v>45556</v>
      </c>
      <c r="J6075" t="s">
        <v>31</v>
      </c>
      <c r="K6075" t="s">
        <v>32</v>
      </c>
      <c r="L6075">
        <v>12000</v>
      </c>
      <c r="M6075">
        <v>6000</v>
      </c>
      <c r="N6075">
        <v>2</v>
      </c>
      <c r="O6075" t="s">
        <v>1940</v>
      </c>
      <c r="P6075" t="s">
        <v>62</v>
      </c>
      <c r="Q6075" t="s">
        <v>1941</v>
      </c>
      <c r="R6075" t="s">
        <v>64</v>
      </c>
      <c r="S6075" t="s">
        <v>5236</v>
      </c>
      <c r="T6075">
        <v>24</v>
      </c>
    </row>
    <row r="6076" spans="1:20" x14ac:dyDescent="0.3">
      <c r="A6076" t="s">
        <v>1939</v>
      </c>
      <c r="B6076" t="str">
        <f>_xlfn.CONCAT(쿼리1[[#This Row],[주문번호]], "-", 쿼리1[[#This Row],[공정명]])</f>
        <v>20240904-1419P0047-합지</v>
      </c>
      <c r="C6076">
        <v>2</v>
      </c>
      <c r="D6076" t="s">
        <v>60</v>
      </c>
      <c r="E6076" s="1">
        <v>45539</v>
      </c>
      <c r="F6076" s="1">
        <v>45547</v>
      </c>
      <c r="G6076" s="1">
        <v>45556</v>
      </c>
      <c r="H6076" s="1">
        <v>45656</v>
      </c>
      <c r="I6076" s="1">
        <v>45556</v>
      </c>
      <c r="J6076" t="s">
        <v>31</v>
      </c>
      <c r="K6076" t="s">
        <v>32</v>
      </c>
      <c r="L6076">
        <v>12000</v>
      </c>
      <c r="M6076">
        <v>12000</v>
      </c>
      <c r="N6076">
        <v>9</v>
      </c>
      <c r="O6076" t="s">
        <v>1940</v>
      </c>
      <c r="P6076" t="s">
        <v>62</v>
      </c>
      <c r="Q6076" t="s">
        <v>1941</v>
      </c>
      <c r="R6076" t="s">
        <v>64</v>
      </c>
      <c r="S6076" t="s">
        <v>5236</v>
      </c>
      <c r="T6076">
        <v>24</v>
      </c>
    </row>
    <row r="6077" spans="1:20" x14ac:dyDescent="0.3">
      <c r="A6077" t="s">
        <v>4072</v>
      </c>
      <c r="B6077" t="str">
        <f>_xlfn.CONCAT(쿼리1[[#This Row],[주문번호]], "-", 쿼리1[[#This Row],[공정명]])</f>
        <v>20241108-1000162938-합지</v>
      </c>
      <c r="C6077">
        <v>3</v>
      </c>
      <c r="D6077" t="s">
        <v>60</v>
      </c>
      <c r="E6077" s="1">
        <v>45604</v>
      </c>
      <c r="F6077" s="1">
        <v>45615</v>
      </c>
      <c r="G6077" s="1">
        <v>45621</v>
      </c>
      <c r="H6077" s="1">
        <v>45656</v>
      </c>
      <c r="I6077" s="1">
        <v>45621</v>
      </c>
      <c r="J6077" t="s">
        <v>31</v>
      </c>
      <c r="K6077" t="s">
        <v>32</v>
      </c>
      <c r="L6077">
        <v>6000</v>
      </c>
      <c r="M6077">
        <v>0</v>
      </c>
      <c r="N6077">
        <v>6</v>
      </c>
      <c r="O6077" t="s">
        <v>1095</v>
      </c>
      <c r="P6077" t="s">
        <v>1111</v>
      </c>
      <c r="Q6077" t="s">
        <v>1693</v>
      </c>
      <c r="R6077" t="s">
        <v>766</v>
      </c>
      <c r="S6077" t="s">
        <v>5236</v>
      </c>
      <c r="T6077">
        <v>30</v>
      </c>
    </row>
    <row r="6078" spans="1:20" x14ac:dyDescent="0.3">
      <c r="A6078" t="s">
        <v>1696</v>
      </c>
      <c r="B6078" t="str">
        <f>_xlfn.CONCAT(쿼리1[[#This Row],[주문번호]], "-", 쿼리1[[#This Row],[공정명]])</f>
        <v>20241015-1000160989-합지</v>
      </c>
      <c r="C6078">
        <v>3</v>
      </c>
      <c r="D6078" t="s">
        <v>60</v>
      </c>
      <c r="E6078" s="1">
        <v>45580</v>
      </c>
      <c r="F6078" s="1">
        <v>45589</v>
      </c>
      <c r="G6078" s="1">
        <v>45588</v>
      </c>
      <c r="H6078" s="1">
        <v>45656</v>
      </c>
      <c r="I6078" s="1">
        <v>45589</v>
      </c>
      <c r="J6078" t="s">
        <v>31</v>
      </c>
      <c r="K6078" t="s">
        <v>39</v>
      </c>
      <c r="L6078">
        <v>6000</v>
      </c>
      <c r="M6078">
        <v>6000</v>
      </c>
      <c r="N6078">
        <v>-1</v>
      </c>
      <c r="O6078" t="s">
        <v>763</v>
      </c>
      <c r="P6078" t="s">
        <v>764</v>
      </c>
      <c r="Q6078" t="s">
        <v>1697</v>
      </c>
      <c r="R6078" t="s">
        <v>766</v>
      </c>
      <c r="S6078" t="s">
        <v>5236</v>
      </c>
      <c r="T6078">
        <v>30</v>
      </c>
    </row>
    <row r="6079" spans="1:20" x14ac:dyDescent="0.3">
      <c r="A6079" t="s">
        <v>1698</v>
      </c>
      <c r="B6079" t="str">
        <f>_xlfn.CONCAT(쿼리1[[#This Row],[주문번호]], "-", 쿼리1[[#This Row],[공정명]])</f>
        <v>20241015-1000164747-합지</v>
      </c>
      <c r="C6079">
        <v>3</v>
      </c>
      <c r="D6079" t="s">
        <v>60</v>
      </c>
      <c r="E6079" s="1">
        <v>45580</v>
      </c>
      <c r="F6079" s="1">
        <v>45589</v>
      </c>
      <c r="G6079" s="1">
        <v>45587</v>
      </c>
      <c r="H6079" s="1">
        <v>45656</v>
      </c>
      <c r="I6079" s="1">
        <v>45588</v>
      </c>
      <c r="J6079" t="s">
        <v>31</v>
      </c>
      <c r="K6079" t="s">
        <v>39</v>
      </c>
      <c r="L6079">
        <v>6000</v>
      </c>
      <c r="M6079">
        <v>6000</v>
      </c>
      <c r="N6079">
        <v>-2</v>
      </c>
      <c r="O6079" t="s">
        <v>763</v>
      </c>
      <c r="P6079" t="s">
        <v>764</v>
      </c>
      <c r="Q6079" t="s">
        <v>1699</v>
      </c>
      <c r="R6079" t="s">
        <v>766</v>
      </c>
      <c r="S6079" t="s">
        <v>5236</v>
      </c>
      <c r="T6079">
        <v>30</v>
      </c>
    </row>
    <row r="6080" spans="1:20" x14ac:dyDescent="0.3">
      <c r="A6080" t="s">
        <v>776</v>
      </c>
      <c r="B6080" t="str">
        <f>_xlfn.CONCAT(쿼리1[[#This Row],[주문번호]], "-", 쿼리1[[#This Row],[공정명]])</f>
        <v>20241015-1000164810-합지</v>
      </c>
      <c r="C6080">
        <v>3</v>
      </c>
      <c r="D6080" t="s">
        <v>60</v>
      </c>
      <c r="E6080" s="1">
        <v>45580</v>
      </c>
      <c r="F6080" s="1">
        <v>45589</v>
      </c>
      <c r="G6080" s="1">
        <v>45587</v>
      </c>
      <c r="H6080" s="1">
        <v>45656</v>
      </c>
      <c r="I6080" s="1">
        <v>45588</v>
      </c>
      <c r="J6080" t="s">
        <v>31</v>
      </c>
      <c r="K6080" t="s">
        <v>39</v>
      </c>
      <c r="L6080">
        <v>6000</v>
      </c>
      <c r="M6080">
        <v>6000</v>
      </c>
      <c r="N6080">
        <v>-2</v>
      </c>
      <c r="O6080" t="s">
        <v>763</v>
      </c>
      <c r="P6080" t="s">
        <v>764</v>
      </c>
      <c r="Q6080" t="s">
        <v>777</v>
      </c>
      <c r="R6080" t="s">
        <v>766</v>
      </c>
      <c r="S6080" t="s">
        <v>5236</v>
      </c>
      <c r="T6080">
        <v>30</v>
      </c>
    </row>
    <row r="6081" spans="1:20" x14ac:dyDescent="0.3">
      <c r="A6081" t="s">
        <v>4073</v>
      </c>
      <c r="B6081" t="str">
        <f>_xlfn.CONCAT(쿼리1[[#This Row],[주문번호]], "-", 쿼리1[[#This Row],[공정명]])</f>
        <v>20241028-1000150674-합지</v>
      </c>
      <c r="C6081">
        <v>3</v>
      </c>
      <c r="D6081" t="s">
        <v>60</v>
      </c>
      <c r="E6081" s="1">
        <v>45593</v>
      </c>
      <c r="F6081" s="1">
        <v>45602</v>
      </c>
      <c r="G6081" s="1">
        <v>45621</v>
      </c>
      <c r="H6081" s="1">
        <v>45656</v>
      </c>
      <c r="I6081" s="1">
        <v>45621</v>
      </c>
      <c r="J6081" t="s">
        <v>31</v>
      </c>
      <c r="K6081" t="s">
        <v>32</v>
      </c>
      <c r="L6081">
        <v>6000</v>
      </c>
      <c r="M6081">
        <v>0</v>
      </c>
      <c r="N6081">
        <v>19</v>
      </c>
      <c r="O6081" t="s">
        <v>1095</v>
      </c>
      <c r="P6081" t="s">
        <v>1100</v>
      </c>
      <c r="Q6081" t="s">
        <v>4074</v>
      </c>
      <c r="R6081" t="s">
        <v>766</v>
      </c>
      <c r="S6081" t="s">
        <v>5236</v>
      </c>
      <c r="T6081">
        <v>30</v>
      </c>
    </row>
    <row r="6082" spans="1:20" x14ac:dyDescent="0.3">
      <c r="A6082" t="s">
        <v>1099</v>
      </c>
      <c r="B6082" t="str">
        <f>_xlfn.CONCAT(쿼리1[[#This Row],[주문번호]], "-", 쿼리1[[#This Row],[공정명]])</f>
        <v>20241015-1000152004-합지</v>
      </c>
      <c r="C6082">
        <v>3</v>
      </c>
      <c r="D6082" t="s">
        <v>60</v>
      </c>
      <c r="E6082" s="1">
        <v>45580</v>
      </c>
      <c r="F6082" s="1">
        <v>45589</v>
      </c>
      <c r="G6082" s="1">
        <v>45587</v>
      </c>
      <c r="H6082" s="1">
        <v>45656</v>
      </c>
      <c r="I6082" s="1">
        <v>45588</v>
      </c>
      <c r="J6082" t="s">
        <v>31</v>
      </c>
      <c r="K6082" t="s">
        <v>39</v>
      </c>
      <c r="L6082">
        <v>6000</v>
      </c>
      <c r="M6082">
        <v>6000</v>
      </c>
      <c r="N6082">
        <v>-2</v>
      </c>
      <c r="O6082" t="s">
        <v>1095</v>
      </c>
      <c r="P6082" t="s">
        <v>1100</v>
      </c>
      <c r="Q6082" t="s">
        <v>1101</v>
      </c>
      <c r="R6082" t="s">
        <v>766</v>
      </c>
      <c r="S6082" t="s">
        <v>5236</v>
      </c>
      <c r="T6082">
        <v>30</v>
      </c>
    </row>
    <row r="6083" spans="1:20" x14ac:dyDescent="0.3">
      <c r="A6083" t="s">
        <v>3306</v>
      </c>
      <c r="B6083" t="str">
        <f>_xlfn.CONCAT(쿼리1[[#This Row],[주문번호]], "-", 쿼리1[[#This Row],[공정명]])</f>
        <v>20241120-1000167349-합지</v>
      </c>
      <c r="C6083">
        <v>3</v>
      </c>
      <c r="D6083" t="s">
        <v>60</v>
      </c>
      <c r="E6083" s="1">
        <v>45616</v>
      </c>
      <c r="F6083" s="1">
        <v>45624</v>
      </c>
      <c r="G6083" s="1">
        <v>45622</v>
      </c>
      <c r="H6083" s="1">
        <v>45656</v>
      </c>
      <c r="I6083" s="1">
        <v>45628</v>
      </c>
      <c r="J6083" t="s">
        <v>31</v>
      </c>
      <c r="K6083" t="s">
        <v>39</v>
      </c>
      <c r="L6083">
        <v>6000</v>
      </c>
      <c r="M6083">
        <v>0</v>
      </c>
      <c r="N6083">
        <v>-2</v>
      </c>
      <c r="O6083" t="s">
        <v>102</v>
      </c>
      <c r="P6083" t="s">
        <v>2768</v>
      </c>
      <c r="Q6083" t="s">
        <v>3307</v>
      </c>
      <c r="R6083" t="s">
        <v>2713</v>
      </c>
      <c r="S6083" t="s">
        <v>5236</v>
      </c>
      <c r="T6083">
        <v>22222</v>
      </c>
    </row>
    <row r="6084" spans="1:20" x14ac:dyDescent="0.3">
      <c r="A6084" t="s">
        <v>3306</v>
      </c>
      <c r="B6084" t="str">
        <f>_xlfn.CONCAT(쿼리1[[#This Row],[주문번호]], "-", 쿼리1[[#This Row],[공정명]])</f>
        <v>20241120-1000167349-합지</v>
      </c>
      <c r="C6084">
        <v>3</v>
      </c>
      <c r="D6084" t="s">
        <v>60</v>
      </c>
      <c r="E6084" s="1">
        <v>45616</v>
      </c>
      <c r="F6084" s="1">
        <v>45624</v>
      </c>
      <c r="G6084" s="1">
        <v>45621</v>
      </c>
      <c r="H6084" s="1">
        <v>45656</v>
      </c>
      <c r="I6084" s="1">
        <v>45628</v>
      </c>
      <c r="J6084" t="s">
        <v>31</v>
      </c>
      <c r="K6084" t="s">
        <v>39</v>
      </c>
      <c r="L6084">
        <v>6000</v>
      </c>
      <c r="M6084">
        <v>6000</v>
      </c>
      <c r="N6084">
        <v>-3</v>
      </c>
      <c r="O6084" t="s">
        <v>102</v>
      </c>
      <c r="P6084" t="s">
        <v>2768</v>
      </c>
      <c r="Q6084" t="s">
        <v>3307</v>
      </c>
      <c r="R6084" t="s">
        <v>2713</v>
      </c>
      <c r="S6084" t="s">
        <v>5236</v>
      </c>
      <c r="T6084">
        <v>22222</v>
      </c>
    </row>
    <row r="6085" spans="1:20" x14ac:dyDescent="0.3">
      <c r="A6085" t="s">
        <v>4237</v>
      </c>
      <c r="B6085" t="str">
        <f>_xlfn.CONCAT(쿼리1[[#This Row],[주문번호]], "-", 쿼리1[[#This Row],[공정명]])</f>
        <v>20241007-130652-합지</v>
      </c>
      <c r="C6085">
        <v>3</v>
      </c>
      <c r="D6085" t="s">
        <v>60</v>
      </c>
      <c r="E6085" s="1">
        <v>45572</v>
      </c>
      <c r="F6085" s="1">
        <v>45581</v>
      </c>
      <c r="G6085" s="1">
        <v>45581</v>
      </c>
      <c r="H6085" s="1">
        <v>45656</v>
      </c>
      <c r="I6085" s="1">
        <v>45586</v>
      </c>
      <c r="J6085" t="s">
        <v>31</v>
      </c>
      <c r="K6085" t="s">
        <v>39</v>
      </c>
      <c r="L6085">
        <v>6000</v>
      </c>
      <c r="M6085">
        <v>6000</v>
      </c>
      <c r="N6085">
        <v>0</v>
      </c>
      <c r="O6085" t="s">
        <v>4238</v>
      </c>
      <c r="P6085" t="s">
        <v>4239</v>
      </c>
      <c r="Q6085" t="s">
        <v>4240</v>
      </c>
      <c r="R6085" t="s">
        <v>4241</v>
      </c>
      <c r="S6085" t="s">
        <v>5236</v>
      </c>
      <c r="T6085">
        <v>6</v>
      </c>
    </row>
    <row r="6086" spans="1:20" x14ac:dyDescent="0.3">
      <c r="A6086" t="s">
        <v>3022</v>
      </c>
      <c r="B6086" t="str">
        <f>_xlfn.CONCAT(쿼리1[[#This Row],[주문번호]], "-", 쿼리1[[#This Row],[공정명]])</f>
        <v>20241105-1000161675-합지</v>
      </c>
      <c r="C6086">
        <v>3</v>
      </c>
      <c r="D6086" t="s">
        <v>60</v>
      </c>
      <c r="E6086" s="1">
        <v>45601</v>
      </c>
      <c r="F6086" s="1">
        <v>45610</v>
      </c>
      <c r="G6086" s="1">
        <v>45621</v>
      </c>
      <c r="H6086" s="1">
        <v>45656</v>
      </c>
      <c r="I6086" s="1">
        <v>45621</v>
      </c>
      <c r="J6086" t="s">
        <v>31</v>
      </c>
      <c r="K6086" t="s">
        <v>32</v>
      </c>
      <c r="L6086">
        <v>4000</v>
      </c>
      <c r="M6086">
        <v>0</v>
      </c>
      <c r="N6086">
        <v>11</v>
      </c>
      <c r="O6086" t="s">
        <v>3023</v>
      </c>
      <c r="P6086" t="s">
        <v>3024</v>
      </c>
      <c r="Q6086" t="s">
        <v>3025</v>
      </c>
      <c r="R6086" t="s">
        <v>2571</v>
      </c>
      <c r="S6086" t="s">
        <v>5236</v>
      </c>
      <c r="T6086">
        <v>12903</v>
      </c>
    </row>
    <row r="6087" spans="1:20" x14ac:dyDescent="0.3">
      <c r="A6087" t="s">
        <v>3301</v>
      </c>
      <c r="B6087" t="str">
        <f>_xlfn.CONCAT(쿼리1[[#This Row],[주문번호]], "-", 쿼리1[[#This Row],[공정명]])</f>
        <v>20241002-1000167373-합지</v>
      </c>
      <c r="C6087">
        <v>3</v>
      </c>
      <c r="D6087" t="s">
        <v>60</v>
      </c>
      <c r="E6087" s="1">
        <v>45567</v>
      </c>
      <c r="F6087" s="1">
        <v>45576</v>
      </c>
      <c r="G6087" s="1">
        <v>45581</v>
      </c>
      <c r="H6087" s="1">
        <v>45656</v>
      </c>
      <c r="I6087" s="1">
        <v>45586</v>
      </c>
      <c r="J6087" t="s">
        <v>31</v>
      </c>
      <c r="K6087" t="s">
        <v>32</v>
      </c>
      <c r="L6087">
        <v>12000</v>
      </c>
      <c r="M6087">
        <v>12000</v>
      </c>
      <c r="N6087">
        <v>5</v>
      </c>
      <c r="O6087" t="s">
        <v>2710</v>
      </c>
      <c r="P6087" t="s">
        <v>3302</v>
      </c>
      <c r="Q6087" t="s">
        <v>3303</v>
      </c>
      <c r="R6087" t="s">
        <v>2713</v>
      </c>
      <c r="S6087" t="s">
        <v>5236</v>
      </c>
      <c r="T6087">
        <v>40000</v>
      </c>
    </row>
    <row r="6088" spans="1:20" x14ac:dyDescent="0.3">
      <c r="A6088" t="s">
        <v>3058</v>
      </c>
      <c r="B6088" t="str">
        <f>_xlfn.CONCAT(쿼리1[[#This Row],[주문번호]], "-", 쿼리1[[#This Row],[공정명]])</f>
        <v>20241115-1000167225-합지</v>
      </c>
      <c r="C6088">
        <v>3</v>
      </c>
      <c r="D6088" t="s">
        <v>60</v>
      </c>
      <c r="E6088" s="1">
        <v>45611</v>
      </c>
      <c r="F6088" s="1">
        <v>45622</v>
      </c>
      <c r="G6088" s="1">
        <v>45625</v>
      </c>
      <c r="H6088" s="1">
        <v>45656</v>
      </c>
      <c r="I6088" s="1">
        <v>45638</v>
      </c>
      <c r="J6088" t="s">
        <v>31</v>
      </c>
      <c r="K6088" t="s">
        <v>32</v>
      </c>
      <c r="L6088">
        <v>12000</v>
      </c>
      <c r="M6088">
        <v>0</v>
      </c>
      <c r="N6088">
        <v>3</v>
      </c>
      <c r="O6088" t="s">
        <v>102</v>
      </c>
      <c r="P6088" t="s">
        <v>2715</v>
      </c>
      <c r="Q6088" t="s">
        <v>3033</v>
      </c>
      <c r="R6088" t="s">
        <v>2713</v>
      </c>
      <c r="S6088" t="s">
        <v>5236</v>
      </c>
      <c r="T6088">
        <v>40000</v>
      </c>
    </row>
    <row r="6089" spans="1:20" x14ac:dyDescent="0.3">
      <c r="A6089" t="s">
        <v>179</v>
      </c>
      <c r="B6089" t="str">
        <f>_xlfn.CONCAT(쿼리1[[#This Row],[주문번호]], "-", 쿼리1[[#This Row],[공정명]])</f>
        <v>20240926-1000167950-합지</v>
      </c>
      <c r="C6089">
        <v>2</v>
      </c>
      <c r="D6089" t="s">
        <v>60</v>
      </c>
      <c r="E6089" s="1">
        <v>45561</v>
      </c>
      <c r="F6089" s="1">
        <v>45572</v>
      </c>
      <c r="G6089" s="1">
        <v>45573</v>
      </c>
      <c r="H6089" s="1">
        <v>45656</v>
      </c>
      <c r="I6089" s="1">
        <v>45580</v>
      </c>
      <c r="J6089" t="s">
        <v>31</v>
      </c>
      <c r="K6089" t="s">
        <v>32</v>
      </c>
      <c r="L6089">
        <v>9000</v>
      </c>
      <c r="M6089">
        <v>9000</v>
      </c>
      <c r="N6089">
        <v>1</v>
      </c>
      <c r="O6089" t="s">
        <v>180</v>
      </c>
      <c r="P6089" t="s">
        <v>181</v>
      </c>
      <c r="Q6089" t="s">
        <v>182</v>
      </c>
      <c r="R6089" t="s">
        <v>26</v>
      </c>
      <c r="S6089" t="s">
        <v>5236</v>
      </c>
      <c r="T6089">
        <v>20000</v>
      </c>
    </row>
    <row r="6090" spans="1:20" x14ac:dyDescent="0.3">
      <c r="A6090" t="s">
        <v>4990</v>
      </c>
      <c r="B6090" t="str">
        <f>_xlfn.CONCAT(쿼리1[[#This Row],[주문번호]], "-", 쿼리1[[#This Row],[공정명]])</f>
        <v>20240925-1000163221-합지</v>
      </c>
      <c r="C6090">
        <v>3</v>
      </c>
      <c r="D6090" t="s">
        <v>60</v>
      </c>
      <c r="E6090" s="1">
        <v>45560</v>
      </c>
      <c r="F6090" s="1">
        <v>45569</v>
      </c>
      <c r="G6090" s="1"/>
      <c r="H6090" s="1">
        <v>45656</v>
      </c>
      <c r="I6090" s="1">
        <v>45583</v>
      </c>
      <c r="J6090" t="s">
        <v>31</v>
      </c>
      <c r="K6090" t="s">
        <v>22</v>
      </c>
      <c r="L6090">
        <v>6000</v>
      </c>
      <c r="O6090" t="s">
        <v>559</v>
      </c>
      <c r="P6090" t="s">
        <v>4991</v>
      </c>
      <c r="Q6090" t="s">
        <v>4992</v>
      </c>
      <c r="R6090" t="s">
        <v>571</v>
      </c>
      <c r="S6090" t="s">
        <v>5236</v>
      </c>
      <c r="T6090">
        <v>24</v>
      </c>
    </row>
    <row r="6091" spans="1:20" x14ac:dyDescent="0.3">
      <c r="A6091" t="s">
        <v>3034</v>
      </c>
      <c r="B6091" t="str">
        <f>_xlfn.CONCAT(쿼리1[[#This Row],[주문번호]], "-", 쿼리1[[#This Row],[공정명]])</f>
        <v>20241021-1000169390-합지</v>
      </c>
      <c r="C6091">
        <v>3</v>
      </c>
      <c r="D6091" t="s">
        <v>60</v>
      </c>
      <c r="E6091" s="1">
        <v>45586</v>
      </c>
      <c r="F6091" s="1">
        <v>45595</v>
      </c>
      <c r="G6091" s="1">
        <v>45621</v>
      </c>
      <c r="H6091" s="1">
        <v>45656</v>
      </c>
      <c r="I6091" s="1">
        <v>45621</v>
      </c>
      <c r="J6091" t="s">
        <v>31</v>
      </c>
      <c r="K6091" t="s">
        <v>32</v>
      </c>
      <c r="L6091">
        <v>6000</v>
      </c>
      <c r="M6091">
        <v>0</v>
      </c>
      <c r="N6091">
        <v>26</v>
      </c>
      <c r="O6091" t="s">
        <v>3035</v>
      </c>
      <c r="P6091" t="s">
        <v>3036</v>
      </c>
      <c r="Q6091" t="s">
        <v>3037</v>
      </c>
      <c r="R6091" t="s">
        <v>2713</v>
      </c>
      <c r="S6091" t="s">
        <v>5236</v>
      </c>
      <c r="T6091">
        <v>22222</v>
      </c>
    </row>
    <row r="6092" spans="1:20" x14ac:dyDescent="0.3">
      <c r="A6092" t="s">
        <v>2767</v>
      </c>
      <c r="B6092" t="str">
        <f>_xlfn.CONCAT(쿼리1[[#This Row],[주문번호]], "-", 쿼리1[[#This Row],[공정명]])</f>
        <v>20241226-1000168189-합지</v>
      </c>
      <c r="C6092">
        <v>3</v>
      </c>
      <c r="D6092" t="s">
        <v>60</v>
      </c>
      <c r="E6092" s="1">
        <v>45652</v>
      </c>
      <c r="F6092" s="1">
        <v>45663</v>
      </c>
      <c r="G6092" s="1"/>
      <c r="H6092" s="1">
        <v>45656</v>
      </c>
      <c r="I6092" s="1"/>
      <c r="J6092" t="s">
        <v>21</v>
      </c>
      <c r="K6092" t="s">
        <v>282</v>
      </c>
      <c r="L6092">
        <v>6000</v>
      </c>
      <c r="O6092" t="s">
        <v>102</v>
      </c>
      <c r="P6092" t="s">
        <v>2768</v>
      </c>
      <c r="Q6092" t="s">
        <v>2769</v>
      </c>
      <c r="R6092" t="s">
        <v>2713</v>
      </c>
      <c r="S6092" t="s">
        <v>5236</v>
      </c>
      <c r="T6092">
        <v>22222</v>
      </c>
    </row>
    <row r="6093" spans="1:20" x14ac:dyDescent="0.3">
      <c r="A6093" t="s">
        <v>2714</v>
      </c>
      <c r="B6093" t="str">
        <f>_xlfn.CONCAT(쿼리1[[#This Row],[주문번호]], "-", 쿼리1[[#This Row],[공정명]])</f>
        <v>20241226-1000167735-합지</v>
      </c>
      <c r="C6093">
        <v>3</v>
      </c>
      <c r="D6093" t="s">
        <v>60</v>
      </c>
      <c r="E6093" s="1">
        <v>45652</v>
      </c>
      <c r="F6093" s="1">
        <v>45663</v>
      </c>
      <c r="G6093" s="1"/>
      <c r="H6093" s="1">
        <v>45656</v>
      </c>
      <c r="I6093" s="1"/>
      <c r="J6093" t="s">
        <v>21</v>
      </c>
      <c r="K6093" t="s">
        <v>282</v>
      </c>
      <c r="L6093">
        <v>6000</v>
      </c>
      <c r="O6093" t="s">
        <v>102</v>
      </c>
      <c r="P6093" t="s">
        <v>2715</v>
      </c>
      <c r="Q6093" t="s">
        <v>2716</v>
      </c>
      <c r="R6093" t="s">
        <v>2713</v>
      </c>
      <c r="S6093" t="s">
        <v>5236</v>
      </c>
      <c r="T6093">
        <v>20000</v>
      </c>
    </row>
    <row r="6094" spans="1:20" x14ac:dyDescent="0.3">
      <c r="A6094" t="s">
        <v>1075</v>
      </c>
      <c r="B6094" t="str">
        <f>_xlfn.CONCAT(쿼리1[[#This Row],[주문번호]], "-", 쿼리1[[#This Row],[공정명]])</f>
        <v>20241014-1000154528-합지</v>
      </c>
      <c r="C6094">
        <v>4</v>
      </c>
      <c r="D6094" t="s">
        <v>60</v>
      </c>
      <c r="E6094" s="1">
        <v>45579</v>
      </c>
      <c r="F6094" s="1">
        <v>45597</v>
      </c>
      <c r="G6094" s="1">
        <v>45597</v>
      </c>
      <c r="H6094" s="1">
        <v>45656</v>
      </c>
      <c r="I6094" s="1">
        <v>45601</v>
      </c>
      <c r="J6094" t="s">
        <v>31</v>
      </c>
      <c r="K6094" t="s">
        <v>39</v>
      </c>
      <c r="L6094">
        <v>12000</v>
      </c>
      <c r="M6094">
        <v>12000</v>
      </c>
      <c r="N6094">
        <v>0</v>
      </c>
      <c r="O6094" t="s">
        <v>1076</v>
      </c>
      <c r="P6094" t="s">
        <v>1077</v>
      </c>
      <c r="Q6094" t="s">
        <v>1078</v>
      </c>
      <c r="R6094" t="s">
        <v>1079</v>
      </c>
      <c r="S6094" t="s">
        <v>5236</v>
      </c>
      <c r="T6094">
        <v>30000</v>
      </c>
    </row>
    <row r="6095" spans="1:20" x14ac:dyDescent="0.3">
      <c r="A6095" t="s">
        <v>1075</v>
      </c>
      <c r="B6095" t="str">
        <f>_xlfn.CONCAT(쿼리1[[#This Row],[주문번호]], "-", 쿼리1[[#This Row],[공정명]])</f>
        <v>20241014-1000154528-합지</v>
      </c>
      <c r="C6095">
        <v>4</v>
      </c>
      <c r="D6095" t="s">
        <v>60</v>
      </c>
      <c r="E6095" s="1">
        <v>45579</v>
      </c>
      <c r="F6095" s="1">
        <v>45597</v>
      </c>
      <c r="G6095" s="1">
        <v>45597</v>
      </c>
      <c r="H6095" s="1">
        <v>45656</v>
      </c>
      <c r="I6095" s="1">
        <v>45601</v>
      </c>
      <c r="J6095" t="s">
        <v>31</v>
      </c>
      <c r="K6095" t="s">
        <v>39</v>
      </c>
      <c r="L6095">
        <v>12000</v>
      </c>
      <c r="M6095">
        <v>12000</v>
      </c>
      <c r="N6095">
        <v>0</v>
      </c>
      <c r="O6095" t="s">
        <v>1076</v>
      </c>
      <c r="P6095" t="s">
        <v>1077</v>
      </c>
      <c r="Q6095" t="s">
        <v>1078</v>
      </c>
      <c r="R6095" t="s">
        <v>1079</v>
      </c>
      <c r="S6095" t="s">
        <v>5236</v>
      </c>
      <c r="T6095">
        <v>30000</v>
      </c>
    </row>
    <row r="6096" spans="1:20" x14ac:dyDescent="0.3">
      <c r="A6096" t="s">
        <v>1075</v>
      </c>
      <c r="B6096" t="str">
        <f>_xlfn.CONCAT(쿼리1[[#This Row],[주문번호]], "-", 쿼리1[[#This Row],[공정명]])</f>
        <v>20241014-1000154528-합지</v>
      </c>
      <c r="C6096">
        <v>4</v>
      </c>
      <c r="D6096" t="s">
        <v>60</v>
      </c>
      <c r="E6096" s="1">
        <v>45579</v>
      </c>
      <c r="F6096" s="1">
        <v>45597</v>
      </c>
      <c r="G6096" s="1">
        <v>45597</v>
      </c>
      <c r="H6096" s="1">
        <v>45656</v>
      </c>
      <c r="I6096" s="1">
        <v>45601</v>
      </c>
      <c r="J6096" t="s">
        <v>31</v>
      </c>
      <c r="K6096" t="s">
        <v>39</v>
      </c>
      <c r="L6096">
        <v>12000</v>
      </c>
      <c r="M6096">
        <v>12000</v>
      </c>
      <c r="N6096">
        <v>0</v>
      </c>
      <c r="O6096" t="s">
        <v>1076</v>
      </c>
      <c r="P6096" t="s">
        <v>1077</v>
      </c>
      <c r="Q6096" t="s">
        <v>1078</v>
      </c>
      <c r="R6096" t="s">
        <v>1079</v>
      </c>
      <c r="S6096" t="s">
        <v>5236</v>
      </c>
      <c r="T6096">
        <v>30000</v>
      </c>
    </row>
    <row r="6097" spans="1:20" x14ac:dyDescent="0.3">
      <c r="A6097" t="s">
        <v>1075</v>
      </c>
      <c r="B6097" t="str">
        <f>_xlfn.CONCAT(쿼리1[[#This Row],[주문번호]], "-", 쿼리1[[#This Row],[공정명]])</f>
        <v>20241014-1000154528-합지</v>
      </c>
      <c r="C6097">
        <v>4</v>
      </c>
      <c r="D6097" t="s">
        <v>60</v>
      </c>
      <c r="E6097" s="1">
        <v>45579</v>
      </c>
      <c r="F6097" s="1">
        <v>45597</v>
      </c>
      <c r="G6097" s="1">
        <v>45597</v>
      </c>
      <c r="H6097" s="1">
        <v>45656</v>
      </c>
      <c r="I6097" s="1">
        <v>45601</v>
      </c>
      <c r="J6097" t="s">
        <v>31</v>
      </c>
      <c r="K6097" t="s">
        <v>39</v>
      </c>
      <c r="L6097">
        <v>12000</v>
      </c>
      <c r="M6097">
        <v>12000</v>
      </c>
      <c r="N6097">
        <v>0</v>
      </c>
      <c r="O6097" t="s">
        <v>1076</v>
      </c>
      <c r="P6097" t="s">
        <v>1077</v>
      </c>
      <c r="Q6097" t="s">
        <v>1078</v>
      </c>
      <c r="R6097" t="s">
        <v>1079</v>
      </c>
      <c r="S6097" t="s">
        <v>5236</v>
      </c>
      <c r="T6097">
        <v>30000</v>
      </c>
    </row>
    <row r="6098" spans="1:20" x14ac:dyDescent="0.3">
      <c r="A6098" t="s">
        <v>3032</v>
      </c>
      <c r="B6098" t="str">
        <f>_xlfn.CONCAT(쿼리1[[#This Row],[주문번호]], "-", 쿼리1[[#This Row],[공정명]])</f>
        <v>20241219-1000167225-합지</v>
      </c>
      <c r="C6098">
        <v>3</v>
      </c>
      <c r="D6098" t="s">
        <v>60</v>
      </c>
      <c r="E6098" s="1">
        <v>45645</v>
      </c>
      <c r="F6098" s="1">
        <v>45656</v>
      </c>
      <c r="G6098" s="1"/>
      <c r="H6098" s="1">
        <v>45656</v>
      </c>
      <c r="I6098" s="1">
        <v>45652</v>
      </c>
      <c r="J6098" t="s">
        <v>21</v>
      </c>
      <c r="K6098" t="s">
        <v>282</v>
      </c>
      <c r="L6098">
        <v>12000</v>
      </c>
      <c r="O6098" t="s">
        <v>102</v>
      </c>
      <c r="P6098" t="s">
        <v>2715</v>
      </c>
      <c r="Q6098" t="s">
        <v>3033</v>
      </c>
      <c r="R6098" t="s">
        <v>2713</v>
      </c>
      <c r="S6098" t="s">
        <v>5236</v>
      </c>
      <c r="T6098">
        <v>40000</v>
      </c>
    </row>
    <row r="6099" spans="1:20" x14ac:dyDescent="0.3">
      <c r="A6099" t="s">
        <v>2342</v>
      </c>
      <c r="B6099" t="str">
        <f>_xlfn.CONCAT(쿼리1[[#This Row],[주문번호]], "-", 쿼리1[[#This Row],[공정명]])</f>
        <v>20241209-1000156494-합지</v>
      </c>
      <c r="C6099">
        <v>3</v>
      </c>
      <c r="D6099" t="s">
        <v>60</v>
      </c>
      <c r="E6099" s="1">
        <v>45635</v>
      </c>
      <c r="F6099" s="1">
        <v>45644</v>
      </c>
      <c r="G6099" s="1"/>
      <c r="H6099" s="1">
        <v>45656</v>
      </c>
      <c r="I6099" s="1">
        <v>45653</v>
      </c>
      <c r="J6099" t="s">
        <v>31</v>
      </c>
      <c r="K6099" t="s">
        <v>22</v>
      </c>
      <c r="L6099">
        <v>6000</v>
      </c>
      <c r="O6099" t="s">
        <v>693</v>
      </c>
      <c r="P6099" t="s">
        <v>1943</v>
      </c>
      <c r="Q6099" t="s">
        <v>2343</v>
      </c>
      <c r="R6099" t="s">
        <v>539</v>
      </c>
      <c r="S6099" t="s">
        <v>5236</v>
      </c>
      <c r="T6099">
        <v>26086</v>
      </c>
    </row>
    <row r="6100" spans="1:20" x14ac:dyDescent="0.3">
      <c r="A6100" t="s">
        <v>2550</v>
      </c>
      <c r="B6100" t="str">
        <f>_xlfn.CONCAT(쿼리1[[#This Row],[주문번호]], "-", 쿼리1[[#This Row],[공정명]])</f>
        <v>20241121-1000150850-합지</v>
      </c>
      <c r="C6100">
        <v>3</v>
      </c>
      <c r="D6100" t="s">
        <v>60</v>
      </c>
      <c r="E6100" s="1">
        <v>45617</v>
      </c>
      <c r="F6100" s="1">
        <v>45628</v>
      </c>
      <c r="G6100" s="1">
        <v>45630</v>
      </c>
      <c r="H6100" s="1">
        <v>45656</v>
      </c>
      <c r="I6100" s="1">
        <v>45635</v>
      </c>
      <c r="J6100" t="s">
        <v>31</v>
      </c>
      <c r="K6100" t="s">
        <v>32</v>
      </c>
      <c r="L6100">
        <v>6000</v>
      </c>
      <c r="M6100">
        <v>0</v>
      </c>
      <c r="N6100">
        <v>2</v>
      </c>
      <c r="O6100" t="s">
        <v>698</v>
      </c>
      <c r="P6100" t="s">
        <v>2125</v>
      </c>
      <c r="Q6100" t="s">
        <v>2551</v>
      </c>
      <c r="R6100" t="s">
        <v>539</v>
      </c>
      <c r="S6100" t="s">
        <v>5236</v>
      </c>
      <c r="T6100">
        <v>46153</v>
      </c>
    </row>
    <row r="6101" spans="1:20" x14ac:dyDescent="0.3">
      <c r="A6101" t="s">
        <v>2936</v>
      </c>
      <c r="B6101" t="str">
        <f>_xlfn.CONCAT(쿼리1[[#This Row],[주문번호]], "-", 쿼리1[[#This Row],[공정명]])</f>
        <v>20241219-1419P0348-합지</v>
      </c>
      <c r="C6101">
        <v>3</v>
      </c>
      <c r="D6101" t="s">
        <v>60</v>
      </c>
      <c r="E6101" s="1">
        <v>45645</v>
      </c>
      <c r="F6101" s="1">
        <v>45656</v>
      </c>
      <c r="G6101" s="1"/>
      <c r="H6101" s="1">
        <v>45656</v>
      </c>
      <c r="I6101" s="1">
        <v>45652</v>
      </c>
      <c r="J6101" t="s">
        <v>21</v>
      </c>
      <c r="K6101" t="s">
        <v>282</v>
      </c>
      <c r="L6101">
        <v>6000</v>
      </c>
      <c r="O6101" t="s">
        <v>180</v>
      </c>
      <c r="P6101" t="s">
        <v>1943</v>
      </c>
      <c r="Q6101" t="s">
        <v>2935</v>
      </c>
      <c r="R6101" t="s">
        <v>539</v>
      </c>
      <c r="S6101" t="s">
        <v>5236</v>
      </c>
      <c r="T6101">
        <v>26086</v>
      </c>
    </row>
    <row r="6102" spans="1:20" x14ac:dyDescent="0.3">
      <c r="A6102" t="s">
        <v>2345</v>
      </c>
      <c r="B6102" t="str">
        <f>_xlfn.CONCAT(쿼리1[[#This Row],[주문번호]], "-", 쿼리1[[#This Row],[공정명]])</f>
        <v>20241205-1000146641-합지</v>
      </c>
      <c r="C6102">
        <v>3</v>
      </c>
      <c r="D6102" t="s">
        <v>60</v>
      </c>
      <c r="E6102" s="1">
        <v>45631</v>
      </c>
      <c r="F6102" s="1">
        <v>45642</v>
      </c>
      <c r="G6102" s="1"/>
      <c r="H6102" s="1">
        <v>45656</v>
      </c>
      <c r="I6102" s="1">
        <v>45643</v>
      </c>
      <c r="J6102" t="s">
        <v>31</v>
      </c>
      <c r="K6102" t="s">
        <v>22</v>
      </c>
      <c r="L6102">
        <v>6000</v>
      </c>
      <c r="O6102" t="s">
        <v>2191</v>
      </c>
      <c r="P6102" t="s">
        <v>2346</v>
      </c>
      <c r="Q6102" t="s">
        <v>2347</v>
      </c>
      <c r="R6102" t="s">
        <v>539</v>
      </c>
      <c r="S6102" t="s">
        <v>5236</v>
      </c>
      <c r="T6102">
        <v>16666</v>
      </c>
    </row>
    <row r="6103" spans="1:20" x14ac:dyDescent="0.3">
      <c r="A6103" t="s">
        <v>3028</v>
      </c>
      <c r="B6103" t="str">
        <f>_xlfn.CONCAT(쿼리1[[#This Row],[주문번호]], "-", 쿼리1[[#This Row],[공정명]])</f>
        <v>20241119-1419P0348-합지</v>
      </c>
      <c r="C6103">
        <v>3</v>
      </c>
      <c r="D6103" t="s">
        <v>60</v>
      </c>
      <c r="E6103" s="1">
        <v>45615</v>
      </c>
      <c r="F6103" s="1">
        <v>45624</v>
      </c>
      <c r="G6103" s="1">
        <v>45625</v>
      </c>
      <c r="H6103" s="1">
        <v>45656</v>
      </c>
      <c r="I6103" s="1">
        <v>45625</v>
      </c>
      <c r="J6103" t="s">
        <v>31</v>
      </c>
      <c r="K6103" t="s">
        <v>32</v>
      </c>
      <c r="L6103">
        <v>6000</v>
      </c>
      <c r="M6103">
        <v>0</v>
      </c>
      <c r="N6103">
        <v>1</v>
      </c>
      <c r="O6103" t="s">
        <v>180</v>
      </c>
      <c r="P6103" t="s">
        <v>1943</v>
      </c>
      <c r="Q6103" t="s">
        <v>2935</v>
      </c>
      <c r="R6103" t="s">
        <v>539</v>
      </c>
      <c r="S6103" t="s">
        <v>5236</v>
      </c>
      <c r="T6103">
        <v>26086</v>
      </c>
    </row>
    <row r="6104" spans="1:20" x14ac:dyDescent="0.3">
      <c r="A6104" t="s">
        <v>3883</v>
      </c>
      <c r="B6104" t="str">
        <f>_xlfn.CONCAT(쿼리1[[#This Row],[주문번호]], "-", 쿼리1[[#This Row],[공정명]])</f>
        <v>20241216-1000150800-합지</v>
      </c>
      <c r="C6104">
        <v>3</v>
      </c>
      <c r="D6104" t="s">
        <v>60</v>
      </c>
      <c r="E6104" s="1">
        <v>45642</v>
      </c>
      <c r="F6104" s="1">
        <v>45651</v>
      </c>
      <c r="G6104" s="1"/>
      <c r="H6104" s="1">
        <v>45656</v>
      </c>
      <c r="I6104" s="1"/>
      <c r="J6104" t="s">
        <v>21</v>
      </c>
      <c r="K6104" t="s">
        <v>22</v>
      </c>
      <c r="L6104">
        <v>6000</v>
      </c>
      <c r="O6104" t="s">
        <v>693</v>
      </c>
      <c r="P6104" t="s">
        <v>2554</v>
      </c>
      <c r="Q6104" t="s">
        <v>3884</v>
      </c>
      <c r="R6104" t="s">
        <v>539</v>
      </c>
      <c r="S6104" t="s">
        <v>5236</v>
      </c>
      <c r="T6104">
        <v>21428</v>
      </c>
    </row>
    <row r="6105" spans="1:20" x14ac:dyDescent="0.3">
      <c r="A6105" t="s">
        <v>3885</v>
      </c>
      <c r="B6105" t="str">
        <f>_xlfn.CONCAT(쿼리1[[#This Row],[주문번호]], "-", 쿼리1[[#This Row],[공정명]])</f>
        <v>20241119-1000156330-합지</v>
      </c>
      <c r="C6105">
        <v>3</v>
      </c>
      <c r="D6105" t="s">
        <v>60</v>
      </c>
      <c r="E6105" s="1">
        <v>45615</v>
      </c>
      <c r="F6105" s="1">
        <v>45624</v>
      </c>
      <c r="G6105" s="1">
        <v>45630</v>
      </c>
      <c r="H6105" s="1">
        <v>45656</v>
      </c>
      <c r="I6105" s="1">
        <v>45636</v>
      </c>
      <c r="J6105" t="s">
        <v>31</v>
      </c>
      <c r="K6105" t="s">
        <v>32</v>
      </c>
      <c r="L6105">
        <v>6000</v>
      </c>
      <c r="M6105">
        <v>0</v>
      </c>
      <c r="N6105">
        <v>6</v>
      </c>
      <c r="O6105" t="s">
        <v>693</v>
      </c>
      <c r="P6105" t="s">
        <v>3886</v>
      </c>
      <c r="Q6105" t="s">
        <v>3887</v>
      </c>
      <c r="R6105" t="s">
        <v>539</v>
      </c>
      <c r="S6105" t="s">
        <v>5236</v>
      </c>
      <c r="T6105">
        <v>24000</v>
      </c>
    </row>
    <row r="6106" spans="1:20" x14ac:dyDescent="0.3">
      <c r="A6106" t="s">
        <v>2553</v>
      </c>
      <c r="B6106" t="str">
        <f>_xlfn.CONCAT(쿼리1[[#This Row],[주문번호]], "-", 쿼리1[[#This Row],[공정명]])</f>
        <v>20241216-1000150806-합지</v>
      </c>
      <c r="C6106">
        <v>3</v>
      </c>
      <c r="D6106" t="s">
        <v>60</v>
      </c>
      <c r="E6106" s="1">
        <v>45642</v>
      </c>
      <c r="F6106" s="1">
        <v>45651</v>
      </c>
      <c r="G6106" s="1"/>
      <c r="H6106" s="1">
        <v>45656</v>
      </c>
      <c r="I6106" s="1"/>
      <c r="J6106" t="s">
        <v>21</v>
      </c>
      <c r="K6106" t="s">
        <v>22</v>
      </c>
      <c r="L6106">
        <v>6000</v>
      </c>
      <c r="O6106" t="s">
        <v>693</v>
      </c>
      <c r="P6106" t="s">
        <v>2554</v>
      </c>
      <c r="Q6106" t="s">
        <v>2555</v>
      </c>
      <c r="R6106" t="s">
        <v>539</v>
      </c>
      <c r="S6106" t="s">
        <v>5236</v>
      </c>
      <c r="T6106">
        <v>21428</v>
      </c>
    </row>
    <row r="6107" spans="1:20" x14ac:dyDescent="0.3">
      <c r="A6107" t="s">
        <v>4233</v>
      </c>
      <c r="B6107" t="str">
        <f>_xlfn.CONCAT(쿼리1[[#This Row],[주문번호]], "-", 쿼리1[[#This Row],[공정명]])</f>
        <v>20241206-1000156584-합지</v>
      </c>
      <c r="C6107">
        <v>3</v>
      </c>
      <c r="D6107" t="s">
        <v>60</v>
      </c>
      <c r="E6107" s="1">
        <v>45632</v>
      </c>
      <c r="F6107" s="1">
        <v>45643</v>
      </c>
      <c r="G6107" s="1">
        <v>45643</v>
      </c>
      <c r="H6107" s="1">
        <v>45656</v>
      </c>
      <c r="I6107" s="1">
        <v>45649</v>
      </c>
      <c r="J6107" t="s">
        <v>101</v>
      </c>
      <c r="K6107" t="s">
        <v>39</v>
      </c>
      <c r="L6107">
        <v>6000</v>
      </c>
      <c r="M6107">
        <v>6000</v>
      </c>
      <c r="N6107">
        <v>0</v>
      </c>
      <c r="O6107" t="s">
        <v>1964</v>
      </c>
      <c r="P6107" t="s">
        <v>4234</v>
      </c>
      <c r="Q6107" t="s">
        <v>4235</v>
      </c>
      <c r="R6107" t="s">
        <v>4236</v>
      </c>
      <c r="S6107" t="s">
        <v>5236</v>
      </c>
      <c r="T6107">
        <v>18</v>
      </c>
    </row>
    <row r="6108" spans="1:20" x14ac:dyDescent="0.3">
      <c r="A6108" t="s">
        <v>4233</v>
      </c>
      <c r="B6108" t="str">
        <f>_xlfn.CONCAT(쿼리1[[#This Row],[주문번호]], "-", 쿼리1[[#This Row],[공정명]])</f>
        <v>20241206-1000156584-분단</v>
      </c>
      <c r="C6108">
        <v>4</v>
      </c>
      <c r="D6108" t="s">
        <v>196</v>
      </c>
      <c r="E6108" s="1">
        <v>45632</v>
      </c>
      <c r="F6108" s="1">
        <v>45644</v>
      </c>
      <c r="G6108" s="1"/>
      <c r="H6108" s="1">
        <v>45656</v>
      </c>
      <c r="I6108" s="1">
        <v>45649</v>
      </c>
      <c r="J6108" t="s">
        <v>21</v>
      </c>
      <c r="K6108" t="s">
        <v>22</v>
      </c>
      <c r="L6108">
        <v>6000</v>
      </c>
      <c r="O6108" t="s">
        <v>1964</v>
      </c>
      <c r="P6108" t="s">
        <v>4234</v>
      </c>
      <c r="Q6108" t="s">
        <v>4235</v>
      </c>
      <c r="R6108" t="s">
        <v>4236</v>
      </c>
      <c r="S6108" t="s">
        <v>5236</v>
      </c>
      <c r="T6108">
        <v>18</v>
      </c>
    </row>
    <row r="6109" spans="1:20" x14ac:dyDescent="0.3">
      <c r="A6109" t="s">
        <v>1688</v>
      </c>
      <c r="B6109" t="str">
        <f>_xlfn.CONCAT(쿼리1[[#This Row],[주문번호]], "-", 쿼리1[[#This Row],[공정명]])</f>
        <v>20241015-1000150688-합지</v>
      </c>
      <c r="C6109">
        <v>3</v>
      </c>
      <c r="D6109" t="s">
        <v>60</v>
      </c>
      <c r="E6109" s="1">
        <v>45580</v>
      </c>
      <c r="F6109" s="1">
        <v>45589</v>
      </c>
      <c r="G6109" s="1">
        <v>45587</v>
      </c>
      <c r="H6109" s="1">
        <v>45656</v>
      </c>
      <c r="I6109" s="1">
        <v>45588</v>
      </c>
      <c r="J6109" t="s">
        <v>31</v>
      </c>
      <c r="K6109" t="s">
        <v>39</v>
      </c>
      <c r="L6109">
        <v>6000</v>
      </c>
      <c r="M6109">
        <v>6000</v>
      </c>
      <c r="N6109">
        <v>-2</v>
      </c>
      <c r="O6109" t="s">
        <v>1095</v>
      </c>
      <c r="P6109" t="s">
        <v>1100</v>
      </c>
      <c r="Q6109" t="s">
        <v>1689</v>
      </c>
      <c r="R6109" t="s">
        <v>766</v>
      </c>
      <c r="S6109" t="s">
        <v>5236</v>
      </c>
      <c r="T6109">
        <v>30</v>
      </c>
    </row>
    <row r="6110" spans="1:20" x14ac:dyDescent="0.3">
      <c r="A6110" t="s">
        <v>1690</v>
      </c>
      <c r="B6110" t="str">
        <f>_xlfn.CONCAT(쿼리1[[#This Row],[주문번호]], "-", 쿼리1[[#This Row],[공정명]])</f>
        <v>20241015-1000160969-합지</v>
      </c>
      <c r="C6110">
        <v>3</v>
      </c>
      <c r="D6110" t="s">
        <v>60</v>
      </c>
      <c r="E6110" s="1">
        <v>45580</v>
      </c>
      <c r="F6110" s="1">
        <v>45589</v>
      </c>
      <c r="G6110" s="1">
        <v>45588</v>
      </c>
      <c r="H6110" s="1">
        <v>45656</v>
      </c>
      <c r="I6110" s="1">
        <v>45589</v>
      </c>
      <c r="J6110" t="s">
        <v>31</v>
      </c>
      <c r="K6110" t="s">
        <v>39</v>
      </c>
      <c r="L6110">
        <v>6000</v>
      </c>
      <c r="M6110">
        <v>6000</v>
      </c>
      <c r="N6110">
        <v>-1</v>
      </c>
      <c r="O6110" t="s">
        <v>763</v>
      </c>
      <c r="P6110" t="s">
        <v>764</v>
      </c>
      <c r="Q6110" t="s">
        <v>1691</v>
      </c>
      <c r="R6110" t="s">
        <v>766</v>
      </c>
      <c r="S6110" t="s">
        <v>5236</v>
      </c>
      <c r="T6110">
        <v>30</v>
      </c>
    </row>
    <row r="6111" spans="1:20" x14ac:dyDescent="0.3">
      <c r="A6111" t="s">
        <v>1692</v>
      </c>
      <c r="B6111" t="str">
        <f>_xlfn.CONCAT(쿼리1[[#This Row],[주문번호]], "-", 쿼리1[[#This Row],[공정명]])</f>
        <v>20241015-1000162938-합지</v>
      </c>
      <c r="C6111">
        <v>3</v>
      </c>
      <c r="D6111" t="s">
        <v>60</v>
      </c>
      <c r="E6111" s="1">
        <v>45580</v>
      </c>
      <c r="F6111" s="1">
        <v>45589</v>
      </c>
      <c r="G6111" s="1">
        <v>45587</v>
      </c>
      <c r="H6111" s="1">
        <v>45656</v>
      </c>
      <c r="I6111" s="1">
        <v>45589</v>
      </c>
      <c r="J6111" t="s">
        <v>31</v>
      </c>
      <c r="K6111" t="s">
        <v>39</v>
      </c>
      <c r="L6111">
        <v>6000</v>
      </c>
      <c r="M6111">
        <v>6000</v>
      </c>
      <c r="N6111">
        <v>-2</v>
      </c>
      <c r="O6111" t="s">
        <v>1095</v>
      </c>
      <c r="P6111" t="s">
        <v>1111</v>
      </c>
      <c r="Q6111" t="s">
        <v>1693</v>
      </c>
      <c r="R6111" t="s">
        <v>766</v>
      </c>
      <c r="S6111" t="s">
        <v>5236</v>
      </c>
      <c r="T6111">
        <v>30</v>
      </c>
    </row>
    <row r="6112" spans="1:20" x14ac:dyDescent="0.3">
      <c r="A6112" t="s">
        <v>4149</v>
      </c>
      <c r="B6112" t="str">
        <f>_xlfn.CONCAT(쿼리1[[#This Row],[주문번호]], "-", 쿼리1[[#This Row],[공정명]])</f>
        <v>20241028-1000151027-합지</v>
      </c>
      <c r="C6112">
        <v>3</v>
      </c>
      <c r="D6112" t="s">
        <v>60</v>
      </c>
      <c r="E6112" s="1">
        <v>45593</v>
      </c>
      <c r="F6112" s="1">
        <v>45602</v>
      </c>
      <c r="G6112" s="1">
        <v>45621</v>
      </c>
      <c r="H6112" s="1">
        <v>45656</v>
      </c>
      <c r="I6112" s="1">
        <v>45621</v>
      </c>
      <c r="J6112" t="s">
        <v>31</v>
      </c>
      <c r="K6112" t="s">
        <v>32</v>
      </c>
      <c r="L6112">
        <v>6000</v>
      </c>
      <c r="M6112">
        <v>0</v>
      </c>
      <c r="N6112">
        <v>19</v>
      </c>
      <c r="O6112" t="s">
        <v>763</v>
      </c>
      <c r="P6112" t="s">
        <v>1100</v>
      </c>
      <c r="Q6112" t="s">
        <v>4150</v>
      </c>
      <c r="R6112" t="s">
        <v>766</v>
      </c>
      <c r="S6112" t="s">
        <v>5236</v>
      </c>
      <c r="T6112">
        <v>30</v>
      </c>
    </row>
    <row r="6113" spans="1:20" x14ac:dyDescent="0.3">
      <c r="A6113" t="s">
        <v>1901</v>
      </c>
      <c r="B6113" t="str">
        <f>_xlfn.CONCAT(쿼리1[[#This Row],[주문번호]], "-", 쿼리1[[#This Row],[공정명]])</f>
        <v>20241010-1000163997-합지</v>
      </c>
      <c r="C6113">
        <v>3</v>
      </c>
      <c r="D6113" t="s">
        <v>60</v>
      </c>
      <c r="E6113" s="1">
        <v>45575</v>
      </c>
      <c r="F6113" s="1">
        <v>45586</v>
      </c>
      <c r="G6113" s="1">
        <v>45581</v>
      </c>
      <c r="H6113" s="1">
        <v>45656</v>
      </c>
      <c r="I6113" s="1">
        <v>45586</v>
      </c>
      <c r="J6113" t="s">
        <v>31</v>
      </c>
      <c r="K6113" t="s">
        <v>39</v>
      </c>
      <c r="L6113">
        <v>6000</v>
      </c>
      <c r="M6113">
        <v>6000</v>
      </c>
      <c r="N6113">
        <v>-5</v>
      </c>
      <c r="O6113" t="s">
        <v>91</v>
      </c>
      <c r="P6113" t="s">
        <v>1902</v>
      </c>
      <c r="Q6113" t="s">
        <v>42</v>
      </c>
      <c r="R6113" t="s">
        <v>714</v>
      </c>
      <c r="S6113" t="s">
        <v>5236</v>
      </c>
      <c r="T6113">
        <v>33333</v>
      </c>
    </row>
    <row r="6114" spans="1:20" x14ac:dyDescent="0.3">
      <c r="A6114" t="s">
        <v>1898</v>
      </c>
      <c r="B6114" t="str">
        <f>_xlfn.CONCAT(쿼리1[[#This Row],[주문번호]], "-", 쿼리1[[#This Row],[공정명]])</f>
        <v>20241118-1117N0055-합지</v>
      </c>
      <c r="C6114">
        <v>1</v>
      </c>
      <c r="D6114" t="s">
        <v>60</v>
      </c>
      <c r="E6114" s="1">
        <v>45614</v>
      </c>
      <c r="F6114" s="1">
        <v>45623</v>
      </c>
      <c r="G6114" s="1">
        <v>45621</v>
      </c>
      <c r="H6114" s="1">
        <v>45656</v>
      </c>
      <c r="I6114" s="1">
        <v>45625</v>
      </c>
      <c r="J6114" t="s">
        <v>31</v>
      </c>
      <c r="K6114" t="s">
        <v>39</v>
      </c>
      <c r="L6114">
        <v>12000</v>
      </c>
      <c r="M6114">
        <v>0</v>
      </c>
      <c r="N6114">
        <v>-2</v>
      </c>
      <c r="O6114" t="s">
        <v>716</v>
      </c>
      <c r="P6114" t="s">
        <v>717</v>
      </c>
      <c r="Q6114" t="s">
        <v>42</v>
      </c>
      <c r="R6114" t="s">
        <v>714</v>
      </c>
      <c r="S6114" t="s">
        <v>5236</v>
      </c>
      <c r="T6114">
        <v>40000</v>
      </c>
    </row>
    <row r="6115" spans="1:20" x14ac:dyDescent="0.3">
      <c r="A6115" t="s">
        <v>3698</v>
      </c>
      <c r="B6115" t="str">
        <f>_xlfn.CONCAT(쿼리1[[#This Row],[주문번호]], "-", 쿼리1[[#This Row],[공정명]])</f>
        <v>20240924-1000169156-합지</v>
      </c>
      <c r="C6115">
        <v>3</v>
      </c>
      <c r="D6115" t="s">
        <v>60</v>
      </c>
      <c r="E6115" s="1">
        <v>45559</v>
      </c>
      <c r="F6115" s="1">
        <v>45568</v>
      </c>
      <c r="G6115" s="1">
        <v>45575</v>
      </c>
      <c r="H6115" s="1">
        <v>45656</v>
      </c>
      <c r="I6115" s="1">
        <v>45575</v>
      </c>
      <c r="J6115" t="s">
        <v>31</v>
      </c>
      <c r="K6115" t="s">
        <v>32</v>
      </c>
      <c r="L6115">
        <v>6000</v>
      </c>
      <c r="M6115">
        <v>6000</v>
      </c>
      <c r="N6115">
        <v>7</v>
      </c>
      <c r="O6115" t="s">
        <v>731</v>
      </c>
      <c r="P6115" t="s">
        <v>3699</v>
      </c>
      <c r="Q6115" t="s">
        <v>3700</v>
      </c>
      <c r="R6115" t="s">
        <v>714</v>
      </c>
      <c r="S6115" t="s">
        <v>5236</v>
      </c>
      <c r="T6115">
        <v>16000</v>
      </c>
    </row>
    <row r="6116" spans="1:20" x14ac:dyDescent="0.3">
      <c r="A6116" t="s">
        <v>4653</v>
      </c>
      <c r="B6116" t="str">
        <f>_xlfn.CONCAT(쿼리1[[#This Row],[주문번호]], "-", 쿼리1[[#This Row],[공정명]])</f>
        <v>20241007-910511-분단</v>
      </c>
      <c r="C6116">
        <v>2</v>
      </c>
      <c r="D6116" t="s">
        <v>196</v>
      </c>
      <c r="E6116" s="1">
        <v>45572</v>
      </c>
      <c r="F6116" s="1">
        <v>45583</v>
      </c>
      <c r="G6116" s="1">
        <v>45583</v>
      </c>
      <c r="H6116" s="1">
        <v>45656</v>
      </c>
      <c r="I6116" s="1">
        <v>45629</v>
      </c>
      <c r="J6116" t="s">
        <v>31</v>
      </c>
      <c r="K6116" t="s">
        <v>39</v>
      </c>
      <c r="L6116">
        <v>24000</v>
      </c>
      <c r="M6116">
        <v>24000</v>
      </c>
      <c r="N6116">
        <v>0</v>
      </c>
      <c r="O6116" t="s">
        <v>4440</v>
      </c>
      <c r="P6116" t="s">
        <v>2188</v>
      </c>
      <c r="Q6116" t="s">
        <v>42</v>
      </c>
      <c r="R6116" t="s">
        <v>199</v>
      </c>
      <c r="S6116" t="s">
        <v>1967</v>
      </c>
      <c r="T6116">
        <v>369230</v>
      </c>
    </row>
    <row r="6117" spans="1:20" x14ac:dyDescent="0.3">
      <c r="A6117" t="s">
        <v>1194</v>
      </c>
      <c r="B6117" t="str">
        <f>_xlfn.CONCAT(쿼리1[[#This Row],[주문번호]], "-", 쿼리1[[#This Row],[공정명]])</f>
        <v>20241118-900013-합지</v>
      </c>
      <c r="C6117">
        <v>1</v>
      </c>
      <c r="D6117" t="s">
        <v>60</v>
      </c>
      <c r="E6117" s="1">
        <v>45614</v>
      </c>
      <c r="F6117" s="1">
        <v>45622</v>
      </c>
      <c r="G6117" s="1">
        <v>45631</v>
      </c>
      <c r="H6117" s="1">
        <v>45656</v>
      </c>
      <c r="I6117" s="1">
        <v>45631</v>
      </c>
      <c r="J6117" t="s">
        <v>31</v>
      </c>
      <c r="K6117" t="s">
        <v>32</v>
      </c>
      <c r="L6117">
        <v>240000</v>
      </c>
      <c r="M6117">
        <v>240000</v>
      </c>
      <c r="N6117">
        <v>9</v>
      </c>
      <c r="O6117" t="s">
        <v>91</v>
      </c>
      <c r="P6117" t="s">
        <v>671</v>
      </c>
      <c r="Q6117" t="s">
        <v>42</v>
      </c>
      <c r="R6117" t="s">
        <v>199</v>
      </c>
      <c r="S6117" t="s">
        <v>1967</v>
      </c>
      <c r="T6117">
        <v>685714</v>
      </c>
    </row>
    <row r="6118" spans="1:20" x14ac:dyDescent="0.3">
      <c r="A6118" t="s">
        <v>2089</v>
      </c>
      <c r="B6118" t="str">
        <f>_xlfn.CONCAT(쿼리1[[#This Row],[주문번호]], "-", 쿼리1[[#This Row],[공정명]])</f>
        <v>20241118-900023-합지</v>
      </c>
      <c r="C6118">
        <v>1</v>
      </c>
      <c r="D6118" t="s">
        <v>60</v>
      </c>
      <c r="E6118" s="1">
        <v>45614</v>
      </c>
      <c r="F6118" s="1">
        <v>45622</v>
      </c>
      <c r="G6118" s="1">
        <v>45636</v>
      </c>
      <c r="H6118" s="1">
        <v>45656</v>
      </c>
      <c r="I6118" s="1">
        <v>45636</v>
      </c>
      <c r="J6118" t="s">
        <v>31</v>
      </c>
      <c r="K6118" t="s">
        <v>32</v>
      </c>
      <c r="L6118">
        <v>72000</v>
      </c>
      <c r="M6118">
        <v>72000</v>
      </c>
      <c r="N6118">
        <v>14</v>
      </c>
      <c r="O6118" t="s">
        <v>91</v>
      </c>
      <c r="P6118" t="s">
        <v>1873</v>
      </c>
      <c r="Q6118" t="s">
        <v>42</v>
      </c>
      <c r="R6118" t="s">
        <v>199</v>
      </c>
      <c r="S6118" t="s">
        <v>1967</v>
      </c>
      <c r="T6118">
        <v>110769</v>
      </c>
    </row>
    <row r="6119" spans="1:20" x14ac:dyDescent="0.3">
      <c r="A6119" t="s">
        <v>4702</v>
      </c>
      <c r="B6119" t="str">
        <f>_xlfn.CONCAT(쿼리1[[#This Row],[주문번호]], "-", 쿼리1[[#This Row],[공정명]])</f>
        <v>20241118-911001-합지</v>
      </c>
      <c r="C6119">
        <v>1</v>
      </c>
      <c r="D6119" t="s">
        <v>60</v>
      </c>
      <c r="E6119" s="1">
        <v>45614</v>
      </c>
      <c r="F6119" s="1">
        <v>45624</v>
      </c>
      <c r="G6119" s="1">
        <v>45625</v>
      </c>
      <c r="H6119" s="1">
        <v>45656</v>
      </c>
      <c r="I6119" s="1">
        <v>45636</v>
      </c>
      <c r="J6119" t="s">
        <v>31</v>
      </c>
      <c r="K6119" t="s">
        <v>32</v>
      </c>
      <c r="L6119">
        <v>12000</v>
      </c>
      <c r="M6119">
        <v>12000</v>
      </c>
      <c r="N6119">
        <v>1</v>
      </c>
      <c r="O6119" t="s">
        <v>1164</v>
      </c>
      <c r="P6119" t="s">
        <v>4703</v>
      </c>
      <c r="Q6119" t="s">
        <v>42</v>
      </c>
      <c r="R6119" t="s">
        <v>199</v>
      </c>
      <c r="S6119" t="s">
        <v>1967</v>
      </c>
      <c r="T6119">
        <v>240000</v>
      </c>
    </row>
    <row r="6120" spans="1:20" x14ac:dyDescent="0.3">
      <c r="A6120" t="s">
        <v>4702</v>
      </c>
      <c r="B6120" t="str">
        <f>_xlfn.CONCAT(쿼리1[[#This Row],[주문번호]], "-", 쿼리1[[#This Row],[공정명]])</f>
        <v>20241118-911001-합지</v>
      </c>
      <c r="C6120">
        <v>1</v>
      </c>
      <c r="D6120" t="s">
        <v>60</v>
      </c>
      <c r="E6120" s="1">
        <v>45614</v>
      </c>
      <c r="F6120" s="1">
        <v>45624</v>
      </c>
      <c r="G6120" s="1">
        <v>45625</v>
      </c>
      <c r="H6120" s="1">
        <v>45656</v>
      </c>
      <c r="I6120" s="1">
        <v>45636</v>
      </c>
      <c r="J6120" t="s">
        <v>31</v>
      </c>
      <c r="K6120" t="s">
        <v>32</v>
      </c>
      <c r="L6120">
        <v>12000</v>
      </c>
      <c r="M6120">
        <v>12000</v>
      </c>
      <c r="N6120">
        <v>1</v>
      </c>
      <c r="O6120" t="s">
        <v>1164</v>
      </c>
      <c r="P6120" t="s">
        <v>4703</v>
      </c>
      <c r="Q6120" t="s">
        <v>42</v>
      </c>
      <c r="R6120" t="s">
        <v>199</v>
      </c>
      <c r="S6120" t="s">
        <v>1967</v>
      </c>
      <c r="T6120">
        <v>240000</v>
      </c>
    </row>
    <row r="6121" spans="1:20" x14ac:dyDescent="0.3">
      <c r="A6121" t="s">
        <v>4702</v>
      </c>
      <c r="B6121" t="str">
        <f>_xlfn.CONCAT(쿼리1[[#This Row],[주문번호]], "-", 쿼리1[[#This Row],[공정명]])</f>
        <v>20241118-911001-합지</v>
      </c>
      <c r="C6121">
        <v>1</v>
      </c>
      <c r="D6121" t="s">
        <v>60</v>
      </c>
      <c r="E6121" s="1">
        <v>45614</v>
      </c>
      <c r="F6121" s="1">
        <v>45624</v>
      </c>
      <c r="G6121" s="1">
        <v>45625</v>
      </c>
      <c r="H6121" s="1">
        <v>45656</v>
      </c>
      <c r="I6121" s="1">
        <v>45636</v>
      </c>
      <c r="J6121" t="s">
        <v>31</v>
      </c>
      <c r="K6121" t="s">
        <v>32</v>
      </c>
      <c r="L6121">
        <v>12000</v>
      </c>
      <c r="M6121">
        <v>12000</v>
      </c>
      <c r="N6121">
        <v>1</v>
      </c>
      <c r="O6121" t="s">
        <v>1164</v>
      </c>
      <c r="P6121" t="s">
        <v>4703</v>
      </c>
      <c r="Q6121" t="s">
        <v>42</v>
      </c>
      <c r="R6121" t="s">
        <v>199</v>
      </c>
      <c r="S6121" t="s">
        <v>1967</v>
      </c>
      <c r="T6121">
        <v>240000</v>
      </c>
    </row>
    <row r="6122" spans="1:20" x14ac:dyDescent="0.3">
      <c r="A6122" t="s">
        <v>4702</v>
      </c>
      <c r="B6122" t="str">
        <f>_xlfn.CONCAT(쿼리1[[#This Row],[주문번호]], "-", 쿼리1[[#This Row],[공정명]])</f>
        <v>20241118-911001-합지</v>
      </c>
      <c r="C6122">
        <v>1</v>
      </c>
      <c r="D6122" t="s">
        <v>60</v>
      </c>
      <c r="E6122" s="1">
        <v>45614</v>
      </c>
      <c r="F6122" s="1">
        <v>45624</v>
      </c>
      <c r="G6122" s="1">
        <v>45625</v>
      </c>
      <c r="H6122" s="1">
        <v>45656</v>
      </c>
      <c r="I6122" s="1">
        <v>45636</v>
      </c>
      <c r="J6122" t="s">
        <v>31</v>
      </c>
      <c r="K6122" t="s">
        <v>32</v>
      </c>
      <c r="L6122">
        <v>12000</v>
      </c>
      <c r="M6122">
        <v>12000</v>
      </c>
      <c r="N6122">
        <v>1</v>
      </c>
      <c r="O6122" t="s">
        <v>1164</v>
      </c>
      <c r="P6122" t="s">
        <v>4703</v>
      </c>
      <c r="Q6122" t="s">
        <v>42</v>
      </c>
      <c r="R6122" t="s">
        <v>199</v>
      </c>
      <c r="S6122" t="s">
        <v>1967</v>
      </c>
      <c r="T6122">
        <v>240000</v>
      </c>
    </row>
    <row r="6123" spans="1:20" x14ac:dyDescent="0.3">
      <c r="A6123" t="s">
        <v>4702</v>
      </c>
      <c r="B6123" t="str">
        <f>_xlfn.CONCAT(쿼리1[[#This Row],[주문번호]], "-", 쿼리1[[#This Row],[공정명]])</f>
        <v>20241118-911001-분단</v>
      </c>
      <c r="C6123">
        <v>2</v>
      </c>
      <c r="D6123" t="s">
        <v>196</v>
      </c>
      <c r="E6123" s="1">
        <v>45614</v>
      </c>
      <c r="F6123" s="1">
        <v>45625</v>
      </c>
      <c r="G6123" s="1">
        <v>45625</v>
      </c>
      <c r="H6123" s="1">
        <v>45656</v>
      </c>
      <c r="I6123" s="1">
        <v>45636</v>
      </c>
      <c r="J6123" t="s">
        <v>31</v>
      </c>
      <c r="K6123" t="s">
        <v>39</v>
      </c>
      <c r="L6123">
        <v>12000</v>
      </c>
      <c r="M6123">
        <v>12000</v>
      </c>
      <c r="N6123">
        <v>0</v>
      </c>
      <c r="O6123" t="s">
        <v>1164</v>
      </c>
      <c r="P6123" t="s">
        <v>4703</v>
      </c>
      <c r="Q6123" t="s">
        <v>42</v>
      </c>
      <c r="R6123" t="s">
        <v>199</v>
      </c>
      <c r="S6123" t="s">
        <v>1967</v>
      </c>
      <c r="T6123">
        <v>240000</v>
      </c>
    </row>
    <row r="6124" spans="1:20" x14ac:dyDescent="0.3">
      <c r="A6124" t="s">
        <v>2673</v>
      </c>
      <c r="B6124" t="str">
        <f>_xlfn.CONCAT(쿼리1[[#This Row],[주문번호]], "-", 쿼리1[[#This Row],[공정명]])</f>
        <v>20241010-912004-합지</v>
      </c>
      <c r="C6124">
        <v>1</v>
      </c>
      <c r="D6124" t="s">
        <v>60</v>
      </c>
      <c r="E6124" s="1">
        <v>45575</v>
      </c>
      <c r="F6124" s="1">
        <v>45587</v>
      </c>
      <c r="G6124" s="1">
        <v>45586</v>
      </c>
      <c r="H6124" s="1">
        <v>45656</v>
      </c>
      <c r="I6124" s="1">
        <v>45590</v>
      </c>
      <c r="J6124" t="s">
        <v>31</v>
      </c>
      <c r="K6124" t="s">
        <v>39</v>
      </c>
      <c r="L6124">
        <v>12000</v>
      </c>
      <c r="M6124">
        <v>12000</v>
      </c>
      <c r="N6124">
        <v>-1</v>
      </c>
      <c r="O6124" t="s">
        <v>2674</v>
      </c>
      <c r="P6124" t="s">
        <v>1308</v>
      </c>
      <c r="Q6124" t="s">
        <v>42</v>
      </c>
      <c r="R6124" t="s">
        <v>199</v>
      </c>
      <c r="S6124" t="s">
        <v>1967</v>
      </c>
      <c r="T6124">
        <v>60000</v>
      </c>
    </row>
    <row r="6125" spans="1:20" x14ac:dyDescent="0.3">
      <c r="A6125" t="s">
        <v>2673</v>
      </c>
      <c r="B6125" t="str">
        <f>_xlfn.CONCAT(쿼리1[[#This Row],[주문번호]], "-", 쿼리1[[#This Row],[공정명]])</f>
        <v>20241010-912004-합지</v>
      </c>
      <c r="C6125">
        <v>1</v>
      </c>
      <c r="D6125" t="s">
        <v>60</v>
      </c>
      <c r="E6125" s="1">
        <v>45575</v>
      </c>
      <c r="F6125" s="1">
        <v>45587</v>
      </c>
      <c r="G6125" s="1">
        <v>45586</v>
      </c>
      <c r="H6125" s="1">
        <v>45656</v>
      </c>
      <c r="I6125" s="1">
        <v>45590</v>
      </c>
      <c r="J6125" t="s">
        <v>31</v>
      </c>
      <c r="K6125" t="s">
        <v>39</v>
      </c>
      <c r="L6125">
        <v>12000</v>
      </c>
      <c r="M6125">
        <v>12000</v>
      </c>
      <c r="N6125">
        <v>-1</v>
      </c>
      <c r="O6125" t="s">
        <v>2674</v>
      </c>
      <c r="P6125" t="s">
        <v>1308</v>
      </c>
      <c r="Q6125" t="s">
        <v>42</v>
      </c>
      <c r="R6125" t="s">
        <v>199</v>
      </c>
      <c r="S6125" t="s">
        <v>1967</v>
      </c>
      <c r="T6125">
        <v>60000</v>
      </c>
    </row>
    <row r="6126" spans="1:20" x14ac:dyDescent="0.3">
      <c r="A6126" t="s">
        <v>2673</v>
      </c>
      <c r="B6126" t="str">
        <f>_xlfn.CONCAT(쿼리1[[#This Row],[주문번호]], "-", 쿼리1[[#This Row],[공정명]])</f>
        <v>20241010-912004-합지</v>
      </c>
      <c r="C6126">
        <v>1</v>
      </c>
      <c r="D6126" t="s">
        <v>60</v>
      </c>
      <c r="E6126" s="1">
        <v>45575</v>
      </c>
      <c r="F6126" s="1">
        <v>45587</v>
      </c>
      <c r="G6126" s="1">
        <v>45586</v>
      </c>
      <c r="H6126" s="1">
        <v>45656</v>
      </c>
      <c r="I6126" s="1">
        <v>45590</v>
      </c>
      <c r="J6126" t="s">
        <v>31</v>
      </c>
      <c r="K6126" t="s">
        <v>39</v>
      </c>
      <c r="L6126">
        <v>12000</v>
      </c>
      <c r="M6126">
        <v>12000</v>
      </c>
      <c r="N6126">
        <v>-1</v>
      </c>
      <c r="O6126" t="s">
        <v>2674</v>
      </c>
      <c r="P6126" t="s">
        <v>1308</v>
      </c>
      <c r="Q6126" t="s">
        <v>42</v>
      </c>
      <c r="R6126" t="s">
        <v>199</v>
      </c>
      <c r="S6126" t="s">
        <v>1967</v>
      </c>
      <c r="T6126">
        <v>60000</v>
      </c>
    </row>
    <row r="6127" spans="1:20" x14ac:dyDescent="0.3">
      <c r="A6127" t="s">
        <v>2673</v>
      </c>
      <c r="B6127" t="str">
        <f>_xlfn.CONCAT(쿼리1[[#This Row],[주문번호]], "-", 쿼리1[[#This Row],[공정명]])</f>
        <v>20241010-912004-합지</v>
      </c>
      <c r="C6127">
        <v>1</v>
      </c>
      <c r="D6127" t="s">
        <v>60</v>
      </c>
      <c r="E6127" s="1">
        <v>45575</v>
      </c>
      <c r="F6127" s="1">
        <v>45587</v>
      </c>
      <c r="G6127" s="1">
        <v>45586</v>
      </c>
      <c r="H6127" s="1">
        <v>45656</v>
      </c>
      <c r="I6127" s="1">
        <v>45590</v>
      </c>
      <c r="J6127" t="s">
        <v>31</v>
      </c>
      <c r="K6127" t="s">
        <v>39</v>
      </c>
      <c r="L6127">
        <v>12000</v>
      </c>
      <c r="M6127">
        <v>12000</v>
      </c>
      <c r="N6127">
        <v>-1</v>
      </c>
      <c r="O6127" t="s">
        <v>2674</v>
      </c>
      <c r="P6127" t="s">
        <v>1308</v>
      </c>
      <c r="Q6127" t="s">
        <v>42</v>
      </c>
      <c r="R6127" t="s">
        <v>199</v>
      </c>
      <c r="S6127" t="s">
        <v>1967</v>
      </c>
      <c r="T6127">
        <v>60000</v>
      </c>
    </row>
    <row r="6128" spans="1:20" x14ac:dyDescent="0.3">
      <c r="A6128" t="s">
        <v>2673</v>
      </c>
      <c r="B6128" t="str">
        <f>_xlfn.CONCAT(쿼리1[[#This Row],[주문번호]], "-", 쿼리1[[#This Row],[공정명]])</f>
        <v>20241010-912004-분단</v>
      </c>
      <c r="C6128">
        <v>2</v>
      </c>
      <c r="D6128" t="s">
        <v>196</v>
      </c>
      <c r="E6128" s="1">
        <v>45575</v>
      </c>
      <c r="F6128" s="1">
        <v>45588</v>
      </c>
      <c r="G6128" s="1">
        <v>45586</v>
      </c>
      <c r="H6128" s="1">
        <v>45656</v>
      </c>
      <c r="I6128" s="1">
        <v>45590</v>
      </c>
      <c r="J6128" t="s">
        <v>31</v>
      </c>
      <c r="K6128" t="s">
        <v>39</v>
      </c>
      <c r="L6128">
        <v>12000</v>
      </c>
      <c r="M6128">
        <v>12000</v>
      </c>
      <c r="N6128">
        <v>-2</v>
      </c>
      <c r="O6128" t="s">
        <v>2674</v>
      </c>
      <c r="P6128" t="s">
        <v>1308</v>
      </c>
      <c r="Q6128" t="s">
        <v>42</v>
      </c>
      <c r="R6128" t="s">
        <v>199</v>
      </c>
      <c r="S6128" t="s">
        <v>1967</v>
      </c>
      <c r="T6128">
        <v>60000</v>
      </c>
    </row>
    <row r="6129" spans="1:20" x14ac:dyDescent="0.3">
      <c r="A6129" t="s">
        <v>4704</v>
      </c>
      <c r="B6129" t="str">
        <f>_xlfn.CONCAT(쿼리1[[#This Row],[주문번호]], "-", 쿼리1[[#This Row],[공정명]])</f>
        <v>20241010-914001-합지</v>
      </c>
      <c r="C6129">
        <v>1</v>
      </c>
      <c r="D6129" t="s">
        <v>60</v>
      </c>
      <c r="E6129" s="1">
        <v>45575</v>
      </c>
      <c r="F6129" s="1">
        <v>45583</v>
      </c>
      <c r="G6129" s="1">
        <v>45586</v>
      </c>
      <c r="H6129" s="1">
        <v>45656</v>
      </c>
      <c r="I6129" s="1">
        <v>45616</v>
      </c>
      <c r="J6129" t="s">
        <v>31</v>
      </c>
      <c r="K6129" t="s">
        <v>32</v>
      </c>
      <c r="L6129">
        <v>12000</v>
      </c>
      <c r="M6129">
        <v>12000</v>
      </c>
      <c r="N6129">
        <v>3</v>
      </c>
      <c r="O6129" t="s">
        <v>4620</v>
      </c>
      <c r="P6129" t="s">
        <v>4705</v>
      </c>
      <c r="Q6129" t="s">
        <v>42</v>
      </c>
      <c r="R6129" t="s">
        <v>199</v>
      </c>
      <c r="S6129" t="s">
        <v>1967</v>
      </c>
      <c r="T6129">
        <v>141176</v>
      </c>
    </row>
    <row r="6130" spans="1:20" x14ac:dyDescent="0.3">
      <c r="A6130" t="s">
        <v>4704</v>
      </c>
      <c r="B6130" t="str">
        <f>_xlfn.CONCAT(쿼리1[[#This Row],[주문번호]], "-", 쿼리1[[#This Row],[공정명]])</f>
        <v>20241010-914001-합지</v>
      </c>
      <c r="C6130">
        <v>1</v>
      </c>
      <c r="D6130" t="s">
        <v>60</v>
      </c>
      <c r="E6130" s="1">
        <v>45575</v>
      </c>
      <c r="F6130" s="1">
        <v>45583</v>
      </c>
      <c r="G6130" s="1">
        <v>45586</v>
      </c>
      <c r="H6130" s="1">
        <v>45656</v>
      </c>
      <c r="I6130" s="1">
        <v>45616</v>
      </c>
      <c r="J6130" t="s">
        <v>31</v>
      </c>
      <c r="K6130" t="s">
        <v>32</v>
      </c>
      <c r="L6130">
        <v>12000</v>
      </c>
      <c r="M6130">
        <v>12000</v>
      </c>
      <c r="N6130">
        <v>3</v>
      </c>
      <c r="O6130" t="s">
        <v>4620</v>
      </c>
      <c r="P6130" t="s">
        <v>4705</v>
      </c>
      <c r="Q6130" t="s">
        <v>42</v>
      </c>
      <c r="R6130" t="s">
        <v>199</v>
      </c>
      <c r="S6130" t="s">
        <v>1967</v>
      </c>
      <c r="T6130">
        <v>141176</v>
      </c>
    </row>
    <row r="6131" spans="1:20" x14ac:dyDescent="0.3">
      <c r="A6131" t="s">
        <v>4704</v>
      </c>
      <c r="B6131" t="str">
        <f>_xlfn.CONCAT(쿼리1[[#This Row],[주문번호]], "-", 쿼리1[[#This Row],[공정명]])</f>
        <v>20241010-914001-합지</v>
      </c>
      <c r="C6131">
        <v>1</v>
      </c>
      <c r="D6131" t="s">
        <v>60</v>
      </c>
      <c r="E6131" s="1">
        <v>45575</v>
      </c>
      <c r="F6131" s="1">
        <v>45583</v>
      </c>
      <c r="G6131" s="1">
        <v>45586</v>
      </c>
      <c r="H6131" s="1">
        <v>45656</v>
      </c>
      <c r="I6131" s="1">
        <v>45616</v>
      </c>
      <c r="J6131" t="s">
        <v>31</v>
      </c>
      <c r="K6131" t="s">
        <v>32</v>
      </c>
      <c r="L6131">
        <v>12000</v>
      </c>
      <c r="M6131">
        <v>12000</v>
      </c>
      <c r="N6131">
        <v>3</v>
      </c>
      <c r="O6131" t="s">
        <v>4620</v>
      </c>
      <c r="P6131" t="s">
        <v>4705</v>
      </c>
      <c r="Q6131" t="s">
        <v>42</v>
      </c>
      <c r="R6131" t="s">
        <v>199</v>
      </c>
      <c r="S6131" t="s">
        <v>1967</v>
      </c>
      <c r="T6131">
        <v>141176</v>
      </c>
    </row>
    <row r="6132" spans="1:20" x14ac:dyDescent="0.3">
      <c r="A6132" t="s">
        <v>4704</v>
      </c>
      <c r="B6132" t="str">
        <f>_xlfn.CONCAT(쿼리1[[#This Row],[주문번호]], "-", 쿼리1[[#This Row],[공정명]])</f>
        <v>20241010-914001-합지</v>
      </c>
      <c r="C6132">
        <v>1</v>
      </c>
      <c r="D6132" t="s">
        <v>60</v>
      </c>
      <c r="E6132" s="1">
        <v>45575</v>
      </c>
      <c r="F6132" s="1">
        <v>45583</v>
      </c>
      <c r="G6132" s="1">
        <v>45586</v>
      </c>
      <c r="H6132" s="1">
        <v>45656</v>
      </c>
      <c r="I6132" s="1">
        <v>45616</v>
      </c>
      <c r="J6132" t="s">
        <v>31</v>
      </c>
      <c r="K6132" t="s">
        <v>32</v>
      </c>
      <c r="L6132">
        <v>12000</v>
      </c>
      <c r="M6132">
        <v>12000</v>
      </c>
      <c r="N6132">
        <v>3</v>
      </c>
      <c r="O6132" t="s">
        <v>4620</v>
      </c>
      <c r="P6132" t="s">
        <v>4705</v>
      </c>
      <c r="Q6132" t="s">
        <v>42</v>
      </c>
      <c r="R6132" t="s">
        <v>199</v>
      </c>
      <c r="S6132" t="s">
        <v>1967</v>
      </c>
      <c r="T6132">
        <v>141176</v>
      </c>
    </row>
    <row r="6133" spans="1:20" x14ac:dyDescent="0.3">
      <c r="A6133" t="s">
        <v>4704</v>
      </c>
      <c r="B6133" t="str">
        <f>_xlfn.CONCAT(쿼리1[[#This Row],[주문번호]], "-", 쿼리1[[#This Row],[공정명]])</f>
        <v>20241010-914001-합지</v>
      </c>
      <c r="C6133">
        <v>1</v>
      </c>
      <c r="D6133" t="s">
        <v>60</v>
      </c>
      <c r="E6133" s="1">
        <v>45575</v>
      </c>
      <c r="F6133" s="1">
        <v>45583</v>
      </c>
      <c r="G6133" s="1">
        <v>45586</v>
      </c>
      <c r="H6133" s="1">
        <v>45656</v>
      </c>
      <c r="I6133" s="1">
        <v>45616</v>
      </c>
      <c r="J6133" t="s">
        <v>31</v>
      </c>
      <c r="K6133" t="s">
        <v>32</v>
      </c>
      <c r="L6133">
        <v>12000</v>
      </c>
      <c r="M6133">
        <v>12000</v>
      </c>
      <c r="N6133">
        <v>3</v>
      </c>
      <c r="O6133" t="s">
        <v>4620</v>
      </c>
      <c r="P6133" t="s">
        <v>4705</v>
      </c>
      <c r="Q6133" t="s">
        <v>42</v>
      </c>
      <c r="R6133" t="s">
        <v>199</v>
      </c>
      <c r="S6133" t="s">
        <v>1967</v>
      </c>
      <c r="T6133">
        <v>141176</v>
      </c>
    </row>
    <row r="6134" spans="1:20" x14ac:dyDescent="0.3">
      <c r="A6134" t="s">
        <v>4704</v>
      </c>
      <c r="B6134" t="str">
        <f>_xlfn.CONCAT(쿼리1[[#This Row],[주문번호]], "-", 쿼리1[[#This Row],[공정명]])</f>
        <v>20241010-914001-합지</v>
      </c>
      <c r="C6134">
        <v>1</v>
      </c>
      <c r="D6134" t="s">
        <v>60</v>
      </c>
      <c r="E6134" s="1">
        <v>45575</v>
      </c>
      <c r="F6134" s="1">
        <v>45583</v>
      </c>
      <c r="G6134" s="1">
        <v>45586</v>
      </c>
      <c r="H6134" s="1">
        <v>45656</v>
      </c>
      <c r="I6134" s="1">
        <v>45616</v>
      </c>
      <c r="J6134" t="s">
        <v>31</v>
      </c>
      <c r="K6134" t="s">
        <v>32</v>
      </c>
      <c r="L6134">
        <v>12000</v>
      </c>
      <c r="M6134">
        <v>12000</v>
      </c>
      <c r="N6134">
        <v>3</v>
      </c>
      <c r="O6134" t="s">
        <v>4620</v>
      </c>
      <c r="P6134" t="s">
        <v>4705</v>
      </c>
      <c r="Q6134" t="s">
        <v>42</v>
      </c>
      <c r="R6134" t="s">
        <v>199</v>
      </c>
      <c r="S6134" t="s">
        <v>1967</v>
      </c>
      <c r="T6134">
        <v>141176</v>
      </c>
    </row>
    <row r="6135" spans="1:20" x14ac:dyDescent="0.3">
      <c r="A6135" t="s">
        <v>1682</v>
      </c>
      <c r="B6135" t="str">
        <f>_xlfn.CONCAT(쿼리1[[#This Row],[주문번호]], "-", 쿼리1[[#This Row],[공정명]])</f>
        <v>20240925-1117N0054-합지</v>
      </c>
      <c r="C6135">
        <v>1</v>
      </c>
      <c r="D6135" t="s">
        <v>60</v>
      </c>
      <c r="E6135" s="1">
        <v>45560</v>
      </c>
      <c r="F6135" s="1">
        <v>45569</v>
      </c>
      <c r="G6135" s="1">
        <v>45573</v>
      </c>
      <c r="H6135" s="1">
        <v>45656</v>
      </c>
      <c r="I6135" s="1">
        <v>45575</v>
      </c>
      <c r="J6135" t="s">
        <v>31</v>
      </c>
      <c r="K6135" t="s">
        <v>32</v>
      </c>
      <c r="L6135">
        <v>6000</v>
      </c>
      <c r="M6135">
        <v>6000</v>
      </c>
      <c r="N6135">
        <v>4</v>
      </c>
      <c r="O6135" t="s">
        <v>712</v>
      </c>
      <c r="P6135" t="s">
        <v>713</v>
      </c>
      <c r="Q6135" t="s">
        <v>42</v>
      </c>
      <c r="R6135" t="s">
        <v>714</v>
      </c>
      <c r="S6135" t="s">
        <v>5236</v>
      </c>
      <c r="T6135">
        <v>24000</v>
      </c>
    </row>
    <row r="6136" spans="1:20" x14ac:dyDescent="0.3">
      <c r="A6136" t="s">
        <v>3701</v>
      </c>
      <c r="B6136" t="str">
        <f>_xlfn.CONCAT(쿼리1[[#This Row],[주문번호]], "-", 쿼리1[[#This Row],[공정명]])</f>
        <v>20241118-1117N0054-합지</v>
      </c>
      <c r="C6136">
        <v>1</v>
      </c>
      <c r="D6136" t="s">
        <v>60</v>
      </c>
      <c r="E6136" s="1">
        <v>45614</v>
      </c>
      <c r="F6136" s="1">
        <v>45623</v>
      </c>
      <c r="G6136" s="1">
        <v>45621</v>
      </c>
      <c r="H6136" s="1">
        <v>45656</v>
      </c>
      <c r="I6136" s="1">
        <v>45623</v>
      </c>
      <c r="J6136" t="s">
        <v>31</v>
      </c>
      <c r="K6136" t="s">
        <v>39</v>
      </c>
      <c r="L6136">
        <v>12000</v>
      </c>
      <c r="M6136">
        <v>0</v>
      </c>
      <c r="N6136">
        <v>-2</v>
      </c>
      <c r="O6136" t="s">
        <v>712</v>
      </c>
      <c r="P6136" t="s">
        <v>713</v>
      </c>
      <c r="Q6136" t="s">
        <v>42</v>
      </c>
      <c r="R6136" t="s">
        <v>714</v>
      </c>
      <c r="S6136" t="s">
        <v>5236</v>
      </c>
      <c r="T6136">
        <v>48000</v>
      </c>
    </row>
    <row r="6137" spans="1:20" x14ac:dyDescent="0.3">
      <c r="A6137" t="s">
        <v>5013</v>
      </c>
      <c r="B6137" t="str">
        <f>_xlfn.CONCAT(쿼리1[[#This Row],[주문번호]], "-", 쿼리1[[#This Row],[공정명]])</f>
        <v>20241023-1000146532-합지</v>
      </c>
      <c r="C6137">
        <v>3</v>
      </c>
      <c r="D6137" t="s">
        <v>60</v>
      </c>
      <c r="E6137" s="1">
        <v>45588</v>
      </c>
      <c r="F6137" s="1">
        <v>45597</v>
      </c>
      <c r="G6137" s="1">
        <v>45621</v>
      </c>
      <c r="H6137" s="1">
        <v>45656</v>
      </c>
      <c r="I6137" s="1">
        <v>45621</v>
      </c>
      <c r="J6137" t="s">
        <v>31</v>
      </c>
      <c r="K6137" t="s">
        <v>32</v>
      </c>
      <c r="L6137">
        <v>12000</v>
      </c>
      <c r="M6137">
        <v>0</v>
      </c>
      <c r="N6137">
        <v>24</v>
      </c>
      <c r="O6137" t="s">
        <v>4500</v>
      </c>
      <c r="P6137" t="s">
        <v>4501</v>
      </c>
      <c r="Q6137" t="s">
        <v>5014</v>
      </c>
      <c r="R6137" t="s">
        <v>725</v>
      </c>
      <c r="S6137" t="s">
        <v>5236</v>
      </c>
      <c r="T6137">
        <v>24</v>
      </c>
    </row>
    <row r="6138" spans="1:20" x14ac:dyDescent="0.3">
      <c r="A6138" t="s">
        <v>5023</v>
      </c>
      <c r="B6138" t="str">
        <f>_xlfn.CONCAT(쿼리1[[#This Row],[주문번호]], "-", 쿼리1[[#This Row],[공정명]])</f>
        <v>20240903-1000168977-합지</v>
      </c>
      <c r="C6138">
        <v>3</v>
      </c>
      <c r="D6138" t="s">
        <v>60</v>
      </c>
      <c r="E6138" s="1">
        <v>45538</v>
      </c>
      <c r="F6138" s="1">
        <v>45547</v>
      </c>
      <c r="G6138" s="1">
        <v>45544</v>
      </c>
      <c r="H6138" s="1">
        <v>45656</v>
      </c>
      <c r="I6138" s="1">
        <v>45544</v>
      </c>
      <c r="J6138" t="s">
        <v>31</v>
      </c>
      <c r="K6138" t="s">
        <v>39</v>
      </c>
      <c r="L6138">
        <v>4000</v>
      </c>
      <c r="M6138">
        <v>4000</v>
      </c>
      <c r="N6138">
        <v>-3</v>
      </c>
      <c r="O6138" t="s">
        <v>141</v>
      </c>
      <c r="P6138" t="s">
        <v>5003</v>
      </c>
      <c r="Q6138" t="s">
        <v>5024</v>
      </c>
      <c r="R6138" t="s">
        <v>725</v>
      </c>
      <c r="S6138" t="s">
        <v>5236</v>
      </c>
      <c r="T6138">
        <v>24</v>
      </c>
    </row>
    <row r="6139" spans="1:20" x14ac:dyDescent="0.3">
      <c r="A6139" t="s">
        <v>2141</v>
      </c>
      <c r="B6139" t="str">
        <f>_xlfn.CONCAT(쿼리1[[#This Row],[주문번호]], "-", 쿼리1[[#This Row],[공정명]])</f>
        <v>20241018-1000145255-합지</v>
      </c>
      <c r="C6139">
        <v>3</v>
      </c>
      <c r="D6139" t="s">
        <v>60</v>
      </c>
      <c r="E6139" s="1">
        <v>45583</v>
      </c>
      <c r="F6139" s="1">
        <v>45594</v>
      </c>
      <c r="G6139" s="1">
        <v>45600</v>
      </c>
      <c r="H6139" s="1">
        <v>45656</v>
      </c>
      <c r="I6139" s="1">
        <v>45602</v>
      </c>
      <c r="J6139" t="s">
        <v>31</v>
      </c>
      <c r="K6139" t="s">
        <v>32</v>
      </c>
      <c r="L6139">
        <v>6000</v>
      </c>
      <c r="M6139">
        <v>6000</v>
      </c>
      <c r="N6139">
        <v>6</v>
      </c>
      <c r="O6139" t="s">
        <v>201</v>
      </c>
      <c r="P6139" t="s">
        <v>2142</v>
      </c>
      <c r="Q6139" t="s">
        <v>2143</v>
      </c>
      <c r="R6139" t="s">
        <v>2144</v>
      </c>
      <c r="S6139" t="s">
        <v>5236</v>
      </c>
      <c r="T6139">
        <v>28571</v>
      </c>
    </row>
    <row r="6140" spans="1:20" x14ac:dyDescent="0.3">
      <c r="A6140" t="s">
        <v>4730</v>
      </c>
      <c r="B6140" t="str">
        <f>_xlfn.CONCAT(쿼리1[[#This Row],[주문번호]], "-", 쿼리1[[#This Row],[공정명]])</f>
        <v>20241206-1000137122-합지</v>
      </c>
      <c r="C6140">
        <v>3</v>
      </c>
      <c r="D6140" t="s">
        <v>60</v>
      </c>
      <c r="E6140" s="1">
        <v>45632</v>
      </c>
      <c r="F6140" s="1">
        <v>45643</v>
      </c>
      <c r="G6140" s="1">
        <v>45649</v>
      </c>
      <c r="H6140" s="1">
        <v>45656</v>
      </c>
      <c r="I6140" s="1">
        <v>45649</v>
      </c>
      <c r="J6140" t="s">
        <v>101</v>
      </c>
      <c r="K6140" t="s">
        <v>32</v>
      </c>
      <c r="L6140">
        <v>6000</v>
      </c>
      <c r="M6140">
        <v>6000</v>
      </c>
      <c r="N6140">
        <v>6</v>
      </c>
      <c r="O6140" t="s">
        <v>1964</v>
      </c>
      <c r="P6140" t="s">
        <v>4731</v>
      </c>
      <c r="Q6140" t="s">
        <v>4732</v>
      </c>
      <c r="R6140" t="s">
        <v>4236</v>
      </c>
      <c r="S6140" t="s">
        <v>5236</v>
      </c>
      <c r="T6140">
        <v>6</v>
      </c>
    </row>
    <row r="6141" spans="1:20" x14ac:dyDescent="0.3">
      <c r="A6141" t="s">
        <v>4730</v>
      </c>
      <c r="B6141" t="str">
        <f>_xlfn.CONCAT(쿼리1[[#This Row],[주문번호]], "-", 쿼리1[[#This Row],[공정명]])</f>
        <v>20241206-1000137122-분단</v>
      </c>
      <c r="C6141">
        <v>4</v>
      </c>
      <c r="D6141" t="s">
        <v>196</v>
      </c>
      <c r="E6141" s="1">
        <v>45632</v>
      </c>
      <c r="F6141" s="1">
        <v>45644</v>
      </c>
      <c r="G6141" s="1"/>
      <c r="H6141" s="1">
        <v>45656</v>
      </c>
      <c r="I6141" s="1">
        <v>45649</v>
      </c>
      <c r="J6141" t="s">
        <v>21</v>
      </c>
      <c r="K6141" t="s">
        <v>22</v>
      </c>
      <c r="L6141">
        <v>6000</v>
      </c>
      <c r="O6141" t="s">
        <v>1964</v>
      </c>
      <c r="P6141" t="s">
        <v>4731</v>
      </c>
      <c r="Q6141" t="s">
        <v>4732</v>
      </c>
      <c r="R6141" t="s">
        <v>4236</v>
      </c>
      <c r="S6141" t="s">
        <v>5236</v>
      </c>
      <c r="T6141">
        <v>6</v>
      </c>
    </row>
    <row r="6142" spans="1:20" x14ac:dyDescent="0.3">
      <c r="A6142" t="s">
        <v>4733</v>
      </c>
      <c r="B6142" t="str">
        <f>_xlfn.CONCAT(쿼리1[[#This Row],[주문번호]], "-", 쿼리1[[#This Row],[공정명]])</f>
        <v>20241206-1000137781-합지</v>
      </c>
      <c r="C6142">
        <v>3</v>
      </c>
      <c r="D6142" t="s">
        <v>60</v>
      </c>
      <c r="E6142" s="1">
        <v>45632</v>
      </c>
      <c r="F6142" s="1">
        <v>45643</v>
      </c>
      <c r="G6142" s="1">
        <v>45649</v>
      </c>
      <c r="H6142" s="1">
        <v>45656</v>
      </c>
      <c r="I6142" s="1">
        <v>45649</v>
      </c>
      <c r="J6142" t="s">
        <v>101</v>
      </c>
      <c r="K6142" t="s">
        <v>32</v>
      </c>
      <c r="L6142">
        <v>6000</v>
      </c>
      <c r="M6142">
        <v>6000</v>
      </c>
      <c r="N6142">
        <v>6</v>
      </c>
      <c r="O6142" t="s">
        <v>1964</v>
      </c>
      <c r="P6142" t="s">
        <v>4734</v>
      </c>
      <c r="Q6142" t="s">
        <v>4735</v>
      </c>
      <c r="R6142" t="s">
        <v>4236</v>
      </c>
      <c r="S6142" t="s">
        <v>5236</v>
      </c>
      <c r="T6142">
        <v>12</v>
      </c>
    </row>
    <row r="6143" spans="1:20" x14ac:dyDescent="0.3">
      <c r="A6143" t="s">
        <v>4733</v>
      </c>
      <c r="B6143" t="str">
        <f>_xlfn.CONCAT(쿼리1[[#This Row],[주문번호]], "-", 쿼리1[[#This Row],[공정명]])</f>
        <v>20241206-1000137781-분단</v>
      </c>
      <c r="C6143">
        <v>4</v>
      </c>
      <c r="D6143" t="s">
        <v>196</v>
      </c>
      <c r="E6143" s="1">
        <v>45632</v>
      </c>
      <c r="F6143" s="1">
        <v>45644</v>
      </c>
      <c r="G6143" s="1"/>
      <c r="H6143" s="1">
        <v>45656</v>
      </c>
      <c r="I6143" s="1">
        <v>45649</v>
      </c>
      <c r="J6143" t="s">
        <v>21</v>
      </c>
      <c r="K6143" t="s">
        <v>22</v>
      </c>
      <c r="L6143">
        <v>6000</v>
      </c>
      <c r="O6143" t="s">
        <v>1964</v>
      </c>
      <c r="P6143" t="s">
        <v>4734</v>
      </c>
      <c r="Q6143" t="s">
        <v>4735</v>
      </c>
      <c r="R6143" t="s">
        <v>4236</v>
      </c>
      <c r="S6143" t="s">
        <v>5236</v>
      </c>
      <c r="T6143">
        <v>12</v>
      </c>
    </row>
    <row r="6144" spans="1:20" x14ac:dyDescent="0.3">
      <c r="A6144" t="s">
        <v>925</v>
      </c>
      <c r="B6144" t="str">
        <f>_xlfn.CONCAT(쿼리1[[#This Row],[주문번호]], "-", 쿼리1[[#This Row],[공정명]])</f>
        <v>20241108-1000169581-분단</v>
      </c>
      <c r="C6144">
        <v>2</v>
      </c>
      <c r="D6144" t="s">
        <v>196</v>
      </c>
      <c r="E6144" s="1">
        <v>45604</v>
      </c>
      <c r="F6144" s="1">
        <v>45616</v>
      </c>
      <c r="G6144" s="1">
        <v>45605</v>
      </c>
      <c r="H6144" s="1">
        <v>45656</v>
      </c>
      <c r="I6144" s="1">
        <v>45621</v>
      </c>
      <c r="J6144" t="s">
        <v>31</v>
      </c>
      <c r="K6144" t="s">
        <v>39</v>
      </c>
      <c r="L6144">
        <v>6000</v>
      </c>
      <c r="M6144">
        <v>6000</v>
      </c>
      <c r="N6144">
        <v>-11</v>
      </c>
      <c r="O6144" t="s">
        <v>559</v>
      </c>
      <c r="P6144" t="s">
        <v>926</v>
      </c>
      <c r="Q6144" t="s">
        <v>42</v>
      </c>
      <c r="R6144" t="s">
        <v>922</v>
      </c>
      <c r="S6144" t="s">
        <v>5236</v>
      </c>
      <c r="T6144">
        <v>52173</v>
      </c>
    </row>
    <row r="6145" spans="1:20" x14ac:dyDescent="0.3">
      <c r="A6145" t="s">
        <v>1679</v>
      </c>
      <c r="B6145" t="str">
        <f>_xlfn.CONCAT(쿼리1[[#This Row],[주문번호]], "-", 쿼리1[[#This Row],[공정명]])</f>
        <v>20241029-1117N0055-합지</v>
      </c>
      <c r="C6145">
        <v>1</v>
      </c>
      <c r="D6145" t="s">
        <v>60</v>
      </c>
      <c r="E6145" s="1">
        <v>45594</v>
      </c>
      <c r="F6145" s="1">
        <v>45603</v>
      </c>
      <c r="G6145" s="1">
        <v>45608</v>
      </c>
      <c r="H6145" s="1">
        <v>45656</v>
      </c>
      <c r="I6145" s="1">
        <v>45610</v>
      </c>
      <c r="J6145" t="s">
        <v>31</v>
      </c>
      <c r="K6145" t="s">
        <v>32</v>
      </c>
      <c r="L6145">
        <v>12000</v>
      </c>
      <c r="M6145">
        <v>12000</v>
      </c>
      <c r="N6145">
        <v>5</v>
      </c>
      <c r="O6145" t="s">
        <v>716</v>
      </c>
      <c r="P6145" t="s">
        <v>717</v>
      </c>
      <c r="Q6145" t="s">
        <v>42</v>
      </c>
      <c r="R6145" t="s">
        <v>714</v>
      </c>
      <c r="S6145" t="s">
        <v>5236</v>
      </c>
      <c r="T6145">
        <v>40000</v>
      </c>
    </row>
    <row r="6146" spans="1:20" x14ac:dyDescent="0.3">
      <c r="A6146" t="s">
        <v>1679</v>
      </c>
      <c r="B6146" t="str">
        <f>_xlfn.CONCAT(쿼리1[[#This Row],[주문번호]], "-", 쿼리1[[#This Row],[공정명]])</f>
        <v>20241029-1117N0055-합지</v>
      </c>
      <c r="C6146">
        <v>1</v>
      </c>
      <c r="D6146" t="s">
        <v>60</v>
      </c>
      <c r="E6146" s="1">
        <v>45594</v>
      </c>
      <c r="F6146" s="1">
        <v>45603</v>
      </c>
      <c r="G6146" s="1">
        <v>45601</v>
      </c>
      <c r="H6146" s="1">
        <v>45656</v>
      </c>
      <c r="I6146" s="1">
        <v>45610</v>
      </c>
      <c r="J6146" t="s">
        <v>31</v>
      </c>
      <c r="K6146" t="s">
        <v>39</v>
      </c>
      <c r="L6146">
        <v>12000</v>
      </c>
      <c r="M6146">
        <v>12000</v>
      </c>
      <c r="N6146">
        <v>-2</v>
      </c>
      <c r="O6146" t="s">
        <v>716</v>
      </c>
      <c r="P6146" t="s">
        <v>717</v>
      </c>
      <c r="Q6146" t="s">
        <v>42</v>
      </c>
      <c r="R6146" t="s">
        <v>714</v>
      </c>
      <c r="S6146" t="s">
        <v>5236</v>
      </c>
      <c r="T6146">
        <v>40000</v>
      </c>
    </row>
    <row r="6147" spans="1:20" x14ac:dyDescent="0.3">
      <c r="A6147" t="s">
        <v>2515</v>
      </c>
      <c r="B6147" t="str">
        <f>_xlfn.CONCAT(쿼리1[[#This Row],[주문번호]], "-", 쿼리1[[#This Row],[공정명]])</f>
        <v>20240924-130537-합지</v>
      </c>
      <c r="C6147">
        <v>4</v>
      </c>
      <c r="D6147" t="s">
        <v>60</v>
      </c>
      <c r="E6147" s="1">
        <v>45559</v>
      </c>
      <c r="F6147" s="1">
        <v>45568</v>
      </c>
      <c r="G6147" s="1">
        <v>45575</v>
      </c>
      <c r="H6147" s="1">
        <v>45656</v>
      </c>
      <c r="I6147" s="1">
        <v>45579</v>
      </c>
      <c r="J6147" t="s">
        <v>31</v>
      </c>
      <c r="K6147" t="s">
        <v>32</v>
      </c>
      <c r="L6147">
        <v>18000</v>
      </c>
      <c r="M6147">
        <v>12000</v>
      </c>
      <c r="N6147">
        <v>7</v>
      </c>
      <c r="O6147" t="s">
        <v>128</v>
      </c>
      <c r="P6147" t="s">
        <v>2516</v>
      </c>
      <c r="Q6147" t="s">
        <v>2517</v>
      </c>
      <c r="R6147" t="s">
        <v>1906</v>
      </c>
      <c r="S6147" t="s">
        <v>5236</v>
      </c>
      <c r="T6147">
        <v>94736</v>
      </c>
    </row>
    <row r="6148" spans="1:20" x14ac:dyDescent="0.3">
      <c r="A6148" t="s">
        <v>3548</v>
      </c>
      <c r="B6148" t="str">
        <f>_xlfn.CONCAT(쿼리1[[#This Row],[주문번호]], "-", 쿼리1[[#This Row],[공정명]])</f>
        <v>20241204-1316P0076-합지</v>
      </c>
      <c r="C6148">
        <v>3</v>
      </c>
      <c r="D6148" t="s">
        <v>60</v>
      </c>
      <c r="E6148" s="1">
        <v>45630</v>
      </c>
      <c r="F6148" s="1">
        <v>45638</v>
      </c>
      <c r="G6148" s="1"/>
      <c r="H6148" s="1">
        <v>45656</v>
      </c>
      <c r="I6148" s="1">
        <v>45649</v>
      </c>
      <c r="J6148" t="s">
        <v>31</v>
      </c>
      <c r="K6148" t="s">
        <v>22</v>
      </c>
      <c r="L6148">
        <v>6000</v>
      </c>
      <c r="O6148" t="s">
        <v>3549</v>
      </c>
      <c r="P6148" t="s">
        <v>3550</v>
      </c>
      <c r="Q6148" t="s">
        <v>3551</v>
      </c>
      <c r="R6148" t="s">
        <v>3552</v>
      </c>
      <c r="S6148" t="s">
        <v>5236</v>
      </c>
      <c r="T6148">
        <v>28571</v>
      </c>
    </row>
    <row r="6149" spans="1:20" x14ac:dyDescent="0.3">
      <c r="A6149" t="s">
        <v>1063</v>
      </c>
      <c r="B6149" t="str">
        <f>_xlfn.CONCAT(쿼리1[[#This Row],[주문번호]], "-", 쿼리1[[#This Row],[공정명]])</f>
        <v>20241014-1117N0054-합지</v>
      </c>
      <c r="C6149">
        <v>1</v>
      </c>
      <c r="D6149" t="s">
        <v>60</v>
      </c>
      <c r="E6149" s="1">
        <v>45579</v>
      </c>
      <c r="F6149" s="1">
        <v>45588</v>
      </c>
      <c r="G6149" s="1">
        <v>45587</v>
      </c>
      <c r="H6149" s="1">
        <v>45656</v>
      </c>
      <c r="I6149" s="1">
        <v>45594</v>
      </c>
      <c r="J6149" t="s">
        <v>31</v>
      </c>
      <c r="K6149" t="s">
        <v>39</v>
      </c>
      <c r="L6149">
        <v>6000</v>
      </c>
      <c r="M6149">
        <v>6000</v>
      </c>
      <c r="N6149">
        <v>-1</v>
      </c>
      <c r="O6149" t="s">
        <v>712</v>
      </c>
      <c r="P6149" t="s">
        <v>713</v>
      </c>
      <c r="Q6149" t="s">
        <v>42</v>
      </c>
      <c r="R6149" t="s">
        <v>714</v>
      </c>
      <c r="S6149" t="s">
        <v>5236</v>
      </c>
      <c r="T6149">
        <v>24000</v>
      </c>
    </row>
    <row r="6150" spans="1:20" x14ac:dyDescent="0.3">
      <c r="A6150" t="s">
        <v>5025</v>
      </c>
      <c r="B6150" t="str">
        <f>_xlfn.CONCAT(쿼리1[[#This Row],[주문번호]], "-", 쿼리1[[#This Row],[공정명]])</f>
        <v>20241106-1216P0101-합지</v>
      </c>
      <c r="C6150">
        <v>3</v>
      </c>
      <c r="D6150" t="s">
        <v>60</v>
      </c>
      <c r="E6150" s="1">
        <v>45602</v>
      </c>
      <c r="F6150" s="1">
        <v>45611</v>
      </c>
      <c r="G6150" s="1">
        <v>45621</v>
      </c>
      <c r="H6150" s="1">
        <v>45656</v>
      </c>
      <c r="I6150" s="1">
        <v>45621</v>
      </c>
      <c r="J6150" t="s">
        <v>31</v>
      </c>
      <c r="K6150" t="s">
        <v>32</v>
      </c>
      <c r="L6150">
        <v>6000</v>
      </c>
      <c r="M6150">
        <v>0</v>
      </c>
      <c r="N6150">
        <v>10</v>
      </c>
      <c r="O6150" t="s">
        <v>5026</v>
      </c>
      <c r="P6150" t="s">
        <v>4127</v>
      </c>
      <c r="Q6150" t="s">
        <v>4001</v>
      </c>
      <c r="R6150" t="s">
        <v>3547</v>
      </c>
      <c r="S6150" t="s">
        <v>5236</v>
      </c>
      <c r="T6150">
        <v>24</v>
      </c>
    </row>
    <row r="6151" spans="1:20" x14ac:dyDescent="0.3">
      <c r="A6151" t="s">
        <v>5027</v>
      </c>
      <c r="B6151" t="str">
        <f>_xlfn.CONCAT(쿼리1[[#This Row],[주문번호]], "-", 쿼리1[[#This Row],[공정명]])</f>
        <v>20241014-1217P0022-합지</v>
      </c>
      <c r="C6151">
        <v>3</v>
      </c>
      <c r="D6151" t="s">
        <v>60</v>
      </c>
      <c r="E6151" s="1">
        <v>45579</v>
      </c>
      <c r="F6151" s="1">
        <v>45588</v>
      </c>
      <c r="G6151" s="1">
        <v>45590</v>
      </c>
      <c r="H6151" s="1">
        <v>45656</v>
      </c>
      <c r="I6151" s="1">
        <v>45593</v>
      </c>
      <c r="J6151" t="s">
        <v>31</v>
      </c>
      <c r="K6151" t="s">
        <v>32</v>
      </c>
      <c r="L6151">
        <v>6000</v>
      </c>
      <c r="M6151">
        <v>6000</v>
      </c>
      <c r="N6151">
        <v>2</v>
      </c>
      <c r="O6151" t="s">
        <v>5028</v>
      </c>
      <c r="P6151" t="s">
        <v>5029</v>
      </c>
      <c r="Q6151" t="s">
        <v>5030</v>
      </c>
      <c r="R6151" t="s">
        <v>3547</v>
      </c>
      <c r="S6151" t="s">
        <v>5236</v>
      </c>
      <c r="T6151">
        <v>120</v>
      </c>
    </row>
    <row r="6152" spans="1:20" x14ac:dyDescent="0.3">
      <c r="A6152" t="s">
        <v>4704</v>
      </c>
      <c r="B6152" t="str">
        <f>_xlfn.CONCAT(쿼리1[[#This Row],[주문번호]], "-", 쿼리1[[#This Row],[공정명]])</f>
        <v>20241010-914001-합지</v>
      </c>
      <c r="C6152">
        <v>1</v>
      </c>
      <c r="D6152" t="s">
        <v>60</v>
      </c>
      <c r="E6152" s="1">
        <v>45575</v>
      </c>
      <c r="F6152" s="1">
        <v>45583</v>
      </c>
      <c r="G6152" s="1">
        <v>45586</v>
      </c>
      <c r="H6152" s="1">
        <v>45656</v>
      </c>
      <c r="I6152" s="1">
        <v>45616</v>
      </c>
      <c r="J6152" t="s">
        <v>31</v>
      </c>
      <c r="K6152" t="s">
        <v>32</v>
      </c>
      <c r="L6152">
        <v>12000</v>
      </c>
      <c r="M6152">
        <v>12000</v>
      </c>
      <c r="N6152">
        <v>3</v>
      </c>
      <c r="O6152" t="s">
        <v>4620</v>
      </c>
      <c r="P6152" t="s">
        <v>4705</v>
      </c>
      <c r="Q6152" t="s">
        <v>42</v>
      </c>
      <c r="R6152" t="s">
        <v>199</v>
      </c>
      <c r="S6152" t="s">
        <v>1967</v>
      </c>
      <c r="T6152">
        <v>141176</v>
      </c>
    </row>
    <row r="6153" spans="1:20" x14ac:dyDescent="0.3">
      <c r="A6153" t="s">
        <v>4704</v>
      </c>
      <c r="B6153" t="str">
        <f>_xlfn.CONCAT(쿼리1[[#This Row],[주문번호]], "-", 쿼리1[[#This Row],[공정명]])</f>
        <v>20241010-914001-합지</v>
      </c>
      <c r="C6153">
        <v>1</v>
      </c>
      <c r="D6153" t="s">
        <v>60</v>
      </c>
      <c r="E6153" s="1">
        <v>45575</v>
      </c>
      <c r="F6153" s="1">
        <v>45583</v>
      </c>
      <c r="G6153" s="1">
        <v>45586</v>
      </c>
      <c r="H6153" s="1">
        <v>45656</v>
      </c>
      <c r="I6153" s="1">
        <v>45616</v>
      </c>
      <c r="J6153" t="s">
        <v>31</v>
      </c>
      <c r="K6153" t="s">
        <v>32</v>
      </c>
      <c r="L6153">
        <v>12000</v>
      </c>
      <c r="M6153">
        <v>12000</v>
      </c>
      <c r="N6153">
        <v>3</v>
      </c>
      <c r="O6153" t="s">
        <v>4620</v>
      </c>
      <c r="P6153" t="s">
        <v>4705</v>
      </c>
      <c r="Q6153" t="s">
        <v>42</v>
      </c>
      <c r="R6153" t="s">
        <v>199</v>
      </c>
      <c r="S6153" t="s">
        <v>1967</v>
      </c>
      <c r="T6153">
        <v>141176</v>
      </c>
    </row>
    <row r="6154" spans="1:20" x14ac:dyDescent="0.3">
      <c r="A6154" t="s">
        <v>4704</v>
      </c>
      <c r="B6154" t="str">
        <f>_xlfn.CONCAT(쿼리1[[#This Row],[주문번호]], "-", 쿼리1[[#This Row],[공정명]])</f>
        <v>20241010-914001-합지</v>
      </c>
      <c r="C6154">
        <v>1</v>
      </c>
      <c r="D6154" t="s">
        <v>60</v>
      </c>
      <c r="E6154" s="1">
        <v>45575</v>
      </c>
      <c r="F6154" s="1">
        <v>45583</v>
      </c>
      <c r="G6154" s="1">
        <v>45586</v>
      </c>
      <c r="H6154" s="1">
        <v>45656</v>
      </c>
      <c r="I6154" s="1">
        <v>45616</v>
      </c>
      <c r="J6154" t="s">
        <v>31</v>
      </c>
      <c r="K6154" t="s">
        <v>32</v>
      </c>
      <c r="L6154">
        <v>12000</v>
      </c>
      <c r="M6154">
        <v>12000</v>
      </c>
      <c r="N6154">
        <v>3</v>
      </c>
      <c r="O6154" t="s">
        <v>4620</v>
      </c>
      <c r="P6154" t="s">
        <v>4705</v>
      </c>
      <c r="Q6154" t="s">
        <v>42</v>
      </c>
      <c r="R6154" t="s">
        <v>199</v>
      </c>
      <c r="S6154" t="s">
        <v>1967</v>
      </c>
      <c r="T6154">
        <v>141176</v>
      </c>
    </row>
    <row r="6155" spans="1:20" x14ac:dyDescent="0.3">
      <c r="A6155" t="s">
        <v>4704</v>
      </c>
      <c r="B6155" t="str">
        <f>_xlfn.CONCAT(쿼리1[[#This Row],[주문번호]], "-", 쿼리1[[#This Row],[공정명]])</f>
        <v>20241010-914001-분단</v>
      </c>
      <c r="C6155">
        <v>2</v>
      </c>
      <c r="D6155" t="s">
        <v>196</v>
      </c>
      <c r="E6155" s="1">
        <v>45575</v>
      </c>
      <c r="F6155" s="1">
        <v>45586</v>
      </c>
      <c r="G6155" s="1">
        <v>45586</v>
      </c>
      <c r="H6155" s="1">
        <v>45656</v>
      </c>
      <c r="I6155" s="1">
        <v>45616</v>
      </c>
      <c r="J6155" t="s">
        <v>31</v>
      </c>
      <c r="K6155" t="s">
        <v>39</v>
      </c>
      <c r="L6155">
        <v>12000</v>
      </c>
      <c r="M6155">
        <v>12000</v>
      </c>
      <c r="N6155">
        <v>0</v>
      </c>
      <c r="O6155" t="s">
        <v>4620</v>
      </c>
      <c r="P6155" t="s">
        <v>4705</v>
      </c>
      <c r="Q6155" t="s">
        <v>42</v>
      </c>
      <c r="R6155" t="s">
        <v>199</v>
      </c>
      <c r="S6155" t="s">
        <v>1967</v>
      </c>
      <c r="T6155">
        <v>141176</v>
      </c>
    </row>
    <row r="6156" spans="1:20" x14ac:dyDescent="0.3">
      <c r="A6156" t="s">
        <v>4706</v>
      </c>
      <c r="B6156" t="str">
        <f>_xlfn.CONCAT(쿼리1[[#This Row],[주문번호]], "-", 쿼리1[[#This Row],[공정명]])</f>
        <v>20241010-914003-합지</v>
      </c>
      <c r="C6156">
        <v>1</v>
      </c>
      <c r="D6156" t="s">
        <v>60</v>
      </c>
      <c r="E6156" s="1">
        <v>45575</v>
      </c>
      <c r="F6156" s="1">
        <v>45583</v>
      </c>
      <c r="G6156" s="1">
        <v>45586</v>
      </c>
      <c r="H6156" s="1">
        <v>45656</v>
      </c>
      <c r="I6156" s="1">
        <v>45610</v>
      </c>
      <c r="J6156" t="s">
        <v>31</v>
      </c>
      <c r="K6156" t="s">
        <v>32</v>
      </c>
      <c r="L6156">
        <v>12000</v>
      </c>
      <c r="M6156">
        <v>12000</v>
      </c>
      <c r="N6156">
        <v>3</v>
      </c>
      <c r="O6156" t="s">
        <v>4540</v>
      </c>
      <c r="P6156" t="s">
        <v>4541</v>
      </c>
      <c r="Q6156" t="s">
        <v>42</v>
      </c>
      <c r="R6156" t="s">
        <v>199</v>
      </c>
      <c r="S6156" t="s">
        <v>1967</v>
      </c>
      <c r="T6156">
        <v>96000</v>
      </c>
    </row>
    <row r="6157" spans="1:20" x14ac:dyDescent="0.3">
      <c r="A6157" t="s">
        <v>4706</v>
      </c>
      <c r="B6157" t="str">
        <f>_xlfn.CONCAT(쿼리1[[#This Row],[주문번호]], "-", 쿼리1[[#This Row],[공정명]])</f>
        <v>20241010-914003-합지</v>
      </c>
      <c r="C6157">
        <v>1</v>
      </c>
      <c r="D6157" t="s">
        <v>60</v>
      </c>
      <c r="E6157" s="1">
        <v>45575</v>
      </c>
      <c r="F6157" s="1">
        <v>45583</v>
      </c>
      <c r="G6157" s="1">
        <v>45586</v>
      </c>
      <c r="H6157" s="1">
        <v>45656</v>
      </c>
      <c r="I6157" s="1">
        <v>45610</v>
      </c>
      <c r="J6157" t="s">
        <v>31</v>
      </c>
      <c r="K6157" t="s">
        <v>32</v>
      </c>
      <c r="L6157">
        <v>12000</v>
      </c>
      <c r="M6157">
        <v>12000</v>
      </c>
      <c r="N6157">
        <v>3</v>
      </c>
      <c r="O6157" t="s">
        <v>4540</v>
      </c>
      <c r="P6157" t="s">
        <v>4541</v>
      </c>
      <c r="Q6157" t="s">
        <v>42</v>
      </c>
      <c r="R6157" t="s">
        <v>199</v>
      </c>
      <c r="S6157" t="s">
        <v>1967</v>
      </c>
      <c r="T6157">
        <v>96000</v>
      </c>
    </row>
    <row r="6158" spans="1:20" x14ac:dyDescent="0.3">
      <c r="A6158" t="s">
        <v>4706</v>
      </c>
      <c r="B6158" t="str">
        <f>_xlfn.CONCAT(쿼리1[[#This Row],[주문번호]], "-", 쿼리1[[#This Row],[공정명]])</f>
        <v>20241010-914003-합지</v>
      </c>
      <c r="C6158">
        <v>1</v>
      </c>
      <c r="D6158" t="s">
        <v>60</v>
      </c>
      <c r="E6158" s="1">
        <v>45575</v>
      </c>
      <c r="F6158" s="1">
        <v>45583</v>
      </c>
      <c r="G6158" s="1">
        <v>45586</v>
      </c>
      <c r="H6158" s="1">
        <v>45656</v>
      </c>
      <c r="I6158" s="1">
        <v>45610</v>
      </c>
      <c r="J6158" t="s">
        <v>31</v>
      </c>
      <c r="K6158" t="s">
        <v>32</v>
      </c>
      <c r="L6158">
        <v>12000</v>
      </c>
      <c r="M6158">
        <v>12000</v>
      </c>
      <c r="N6158">
        <v>3</v>
      </c>
      <c r="O6158" t="s">
        <v>4540</v>
      </c>
      <c r="P6158" t="s">
        <v>4541</v>
      </c>
      <c r="Q6158" t="s">
        <v>42</v>
      </c>
      <c r="R6158" t="s">
        <v>199</v>
      </c>
      <c r="S6158" t="s">
        <v>1967</v>
      </c>
      <c r="T6158">
        <v>96000</v>
      </c>
    </row>
    <row r="6159" spans="1:20" x14ac:dyDescent="0.3">
      <c r="A6159" t="s">
        <v>4706</v>
      </c>
      <c r="B6159" t="str">
        <f>_xlfn.CONCAT(쿼리1[[#This Row],[주문번호]], "-", 쿼리1[[#This Row],[공정명]])</f>
        <v>20241010-914003-합지</v>
      </c>
      <c r="C6159">
        <v>1</v>
      </c>
      <c r="D6159" t="s">
        <v>60</v>
      </c>
      <c r="E6159" s="1">
        <v>45575</v>
      </c>
      <c r="F6159" s="1">
        <v>45583</v>
      </c>
      <c r="G6159" s="1">
        <v>45586</v>
      </c>
      <c r="H6159" s="1">
        <v>45656</v>
      </c>
      <c r="I6159" s="1">
        <v>45610</v>
      </c>
      <c r="J6159" t="s">
        <v>31</v>
      </c>
      <c r="K6159" t="s">
        <v>32</v>
      </c>
      <c r="L6159">
        <v>12000</v>
      </c>
      <c r="M6159">
        <v>12000</v>
      </c>
      <c r="N6159">
        <v>3</v>
      </c>
      <c r="O6159" t="s">
        <v>4540</v>
      </c>
      <c r="P6159" t="s">
        <v>4541</v>
      </c>
      <c r="Q6159" t="s">
        <v>42</v>
      </c>
      <c r="R6159" t="s">
        <v>199</v>
      </c>
      <c r="S6159" t="s">
        <v>1967</v>
      </c>
      <c r="T6159">
        <v>96000</v>
      </c>
    </row>
    <row r="6160" spans="1:20" x14ac:dyDescent="0.3">
      <c r="A6160" t="s">
        <v>4706</v>
      </c>
      <c r="B6160" t="str">
        <f>_xlfn.CONCAT(쿼리1[[#This Row],[주문번호]], "-", 쿼리1[[#This Row],[공정명]])</f>
        <v>20241010-914003-합지</v>
      </c>
      <c r="C6160">
        <v>1</v>
      </c>
      <c r="D6160" t="s">
        <v>60</v>
      </c>
      <c r="E6160" s="1">
        <v>45575</v>
      </c>
      <c r="F6160" s="1">
        <v>45583</v>
      </c>
      <c r="G6160" s="1">
        <v>45586</v>
      </c>
      <c r="H6160" s="1">
        <v>45656</v>
      </c>
      <c r="I6160" s="1">
        <v>45610</v>
      </c>
      <c r="J6160" t="s">
        <v>31</v>
      </c>
      <c r="K6160" t="s">
        <v>32</v>
      </c>
      <c r="L6160">
        <v>12000</v>
      </c>
      <c r="M6160">
        <v>12000</v>
      </c>
      <c r="N6160">
        <v>3</v>
      </c>
      <c r="O6160" t="s">
        <v>4540</v>
      </c>
      <c r="P6160" t="s">
        <v>4541</v>
      </c>
      <c r="Q6160" t="s">
        <v>42</v>
      </c>
      <c r="R6160" t="s">
        <v>199</v>
      </c>
      <c r="S6160" t="s">
        <v>1967</v>
      </c>
      <c r="T6160">
        <v>96000</v>
      </c>
    </row>
    <row r="6161" spans="1:20" x14ac:dyDescent="0.3">
      <c r="A6161" t="s">
        <v>4706</v>
      </c>
      <c r="B6161" t="str">
        <f>_xlfn.CONCAT(쿼리1[[#This Row],[주문번호]], "-", 쿼리1[[#This Row],[공정명]])</f>
        <v>20241010-914003-합지</v>
      </c>
      <c r="C6161">
        <v>1</v>
      </c>
      <c r="D6161" t="s">
        <v>60</v>
      </c>
      <c r="E6161" s="1">
        <v>45575</v>
      </c>
      <c r="F6161" s="1">
        <v>45583</v>
      </c>
      <c r="G6161" s="1">
        <v>45586</v>
      </c>
      <c r="H6161" s="1">
        <v>45656</v>
      </c>
      <c r="I6161" s="1">
        <v>45610</v>
      </c>
      <c r="J6161" t="s">
        <v>31</v>
      </c>
      <c r="K6161" t="s">
        <v>32</v>
      </c>
      <c r="L6161">
        <v>12000</v>
      </c>
      <c r="M6161">
        <v>12000</v>
      </c>
      <c r="N6161">
        <v>3</v>
      </c>
      <c r="O6161" t="s">
        <v>4540</v>
      </c>
      <c r="P6161" t="s">
        <v>4541</v>
      </c>
      <c r="Q6161" t="s">
        <v>42</v>
      </c>
      <c r="R6161" t="s">
        <v>199</v>
      </c>
      <c r="S6161" t="s">
        <v>1967</v>
      </c>
      <c r="T6161">
        <v>96000</v>
      </c>
    </row>
    <row r="6162" spans="1:20" x14ac:dyDescent="0.3">
      <c r="A6162" t="s">
        <v>4706</v>
      </c>
      <c r="B6162" t="str">
        <f>_xlfn.CONCAT(쿼리1[[#This Row],[주문번호]], "-", 쿼리1[[#This Row],[공정명]])</f>
        <v>20241010-914003-합지</v>
      </c>
      <c r="C6162">
        <v>1</v>
      </c>
      <c r="D6162" t="s">
        <v>60</v>
      </c>
      <c r="E6162" s="1">
        <v>45575</v>
      </c>
      <c r="F6162" s="1">
        <v>45583</v>
      </c>
      <c r="G6162" s="1">
        <v>45586</v>
      </c>
      <c r="H6162" s="1">
        <v>45656</v>
      </c>
      <c r="I6162" s="1">
        <v>45610</v>
      </c>
      <c r="J6162" t="s">
        <v>31</v>
      </c>
      <c r="K6162" t="s">
        <v>32</v>
      </c>
      <c r="L6162">
        <v>12000</v>
      </c>
      <c r="M6162">
        <v>12000</v>
      </c>
      <c r="N6162">
        <v>3</v>
      </c>
      <c r="O6162" t="s">
        <v>4540</v>
      </c>
      <c r="P6162" t="s">
        <v>4541</v>
      </c>
      <c r="Q6162" t="s">
        <v>42</v>
      </c>
      <c r="R6162" t="s">
        <v>199</v>
      </c>
      <c r="S6162" t="s">
        <v>1967</v>
      </c>
      <c r="T6162">
        <v>96000</v>
      </c>
    </row>
    <row r="6163" spans="1:20" x14ac:dyDescent="0.3">
      <c r="A6163" t="s">
        <v>4706</v>
      </c>
      <c r="B6163" t="str">
        <f>_xlfn.CONCAT(쿼리1[[#This Row],[주문번호]], "-", 쿼리1[[#This Row],[공정명]])</f>
        <v>20241010-914003-합지</v>
      </c>
      <c r="C6163">
        <v>1</v>
      </c>
      <c r="D6163" t="s">
        <v>60</v>
      </c>
      <c r="E6163" s="1">
        <v>45575</v>
      </c>
      <c r="F6163" s="1">
        <v>45583</v>
      </c>
      <c r="G6163" s="1">
        <v>45586</v>
      </c>
      <c r="H6163" s="1">
        <v>45656</v>
      </c>
      <c r="I6163" s="1">
        <v>45610</v>
      </c>
      <c r="J6163" t="s">
        <v>31</v>
      </c>
      <c r="K6163" t="s">
        <v>32</v>
      </c>
      <c r="L6163">
        <v>12000</v>
      </c>
      <c r="M6163">
        <v>12000</v>
      </c>
      <c r="N6163">
        <v>3</v>
      </c>
      <c r="O6163" t="s">
        <v>4540</v>
      </c>
      <c r="P6163" t="s">
        <v>4541</v>
      </c>
      <c r="Q6163" t="s">
        <v>42</v>
      </c>
      <c r="R6163" t="s">
        <v>199</v>
      </c>
      <c r="S6163" t="s">
        <v>1967</v>
      </c>
      <c r="T6163">
        <v>96000</v>
      </c>
    </row>
    <row r="6164" spans="1:20" x14ac:dyDescent="0.3">
      <c r="A6164" t="s">
        <v>4706</v>
      </c>
      <c r="B6164" t="str">
        <f>_xlfn.CONCAT(쿼리1[[#This Row],[주문번호]], "-", 쿼리1[[#This Row],[공정명]])</f>
        <v>20241010-914003-합지</v>
      </c>
      <c r="C6164">
        <v>1</v>
      </c>
      <c r="D6164" t="s">
        <v>60</v>
      </c>
      <c r="E6164" s="1">
        <v>45575</v>
      </c>
      <c r="F6164" s="1">
        <v>45583</v>
      </c>
      <c r="G6164" s="1">
        <v>45586</v>
      </c>
      <c r="H6164" s="1">
        <v>45656</v>
      </c>
      <c r="I6164" s="1">
        <v>45610</v>
      </c>
      <c r="J6164" t="s">
        <v>31</v>
      </c>
      <c r="K6164" t="s">
        <v>32</v>
      </c>
      <c r="L6164">
        <v>12000</v>
      </c>
      <c r="M6164">
        <v>12000</v>
      </c>
      <c r="N6164">
        <v>3</v>
      </c>
      <c r="O6164" t="s">
        <v>4540</v>
      </c>
      <c r="P6164" t="s">
        <v>4541</v>
      </c>
      <c r="Q6164" t="s">
        <v>42</v>
      </c>
      <c r="R6164" t="s">
        <v>199</v>
      </c>
      <c r="S6164" t="s">
        <v>1967</v>
      </c>
      <c r="T6164">
        <v>96000</v>
      </c>
    </row>
    <row r="6165" spans="1:20" x14ac:dyDescent="0.3">
      <c r="A6165" t="s">
        <v>4706</v>
      </c>
      <c r="B6165" t="str">
        <f>_xlfn.CONCAT(쿼리1[[#This Row],[주문번호]], "-", 쿼리1[[#This Row],[공정명]])</f>
        <v>20241010-914003-분단</v>
      </c>
      <c r="C6165">
        <v>2</v>
      </c>
      <c r="D6165" t="s">
        <v>196</v>
      </c>
      <c r="E6165" s="1">
        <v>45575</v>
      </c>
      <c r="F6165" s="1">
        <v>45586</v>
      </c>
      <c r="G6165" s="1">
        <v>45586</v>
      </c>
      <c r="H6165" s="1">
        <v>45656</v>
      </c>
      <c r="I6165" s="1">
        <v>45610</v>
      </c>
      <c r="J6165" t="s">
        <v>31</v>
      </c>
      <c r="K6165" t="s">
        <v>39</v>
      </c>
      <c r="L6165">
        <v>12000</v>
      </c>
      <c r="M6165">
        <v>12000</v>
      </c>
      <c r="N6165">
        <v>0</v>
      </c>
      <c r="O6165" t="s">
        <v>4540</v>
      </c>
      <c r="P6165" t="s">
        <v>4541</v>
      </c>
      <c r="Q6165" t="s">
        <v>42</v>
      </c>
      <c r="R6165" t="s">
        <v>199</v>
      </c>
      <c r="S6165" t="s">
        <v>1967</v>
      </c>
      <c r="T6165">
        <v>96000</v>
      </c>
    </row>
    <row r="6166" spans="1:20" x14ac:dyDescent="0.3">
      <c r="A6166" t="s">
        <v>4707</v>
      </c>
      <c r="B6166" t="str">
        <f>_xlfn.CONCAT(쿼리1[[#This Row],[주문번호]], "-", 쿼리1[[#This Row],[공정명]])</f>
        <v>20241007-910007-합지</v>
      </c>
      <c r="C6166">
        <v>1</v>
      </c>
      <c r="D6166" t="s">
        <v>60</v>
      </c>
      <c r="E6166" s="1">
        <v>45572</v>
      </c>
      <c r="F6166" s="1">
        <v>45582</v>
      </c>
      <c r="G6166" s="1">
        <v>45580</v>
      </c>
      <c r="H6166" s="1">
        <v>45656</v>
      </c>
      <c r="I6166" s="1">
        <v>45604</v>
      </c>
      <c r="J6166" t="s">
        <v>31</v>
      </c>
      <c r="K6166" t="s">
        <v>39</v>
      </c>
      <c r="L6166">
        <v>24000</v>
      </c>
      <c r="M6166">
        <v>24000</v>
      </c>
      <c r="N6166">
        <v>-2</v>
      </c>
      <c r="O6166" t="s">
        <v>1081</v>
      </c>
      <c r="P6166" t="s">
        <v>683</v>
      </c>
      <c r="Q6166" t="s">
        <v>42</v>
      </c>
      <c r="R6166" t="s">
        <v>199</v>
      </c>
      <c r="S6166" t="s">
        <v>1967</v>
      </c>
      <c r="T6166">
        <v>75000</v>
      </c>
    </row>
    <row r="6167" spans="1:20" x14ac:dyDescent="0.3">
      <c r="A6167" t="s">
        <v>4707</v>
      </c>
      <c r="B6167" t="str">
        <f>_xlfn.CONCAT(쿼리1[[#This Row],[주문번호]], "-", 쿼리1[[#This Row],[공정명]])</f>
        <v>20241007-910007-합지</v>
      </c>
      <c r="C6167">
        <v>1</v>
      </c>
      <c r="D6167" t="s">
        <v>60</v>
      </c>
      <c r="E6167" s="1">
        <v>45572</v>
      </c>
      <c r="F6167" s="1">
        <v>45582</v>
      </c>
      <c r="G6167" s="1">
        <v>45580</v>
      </c>
      <c r="H6167" s="1">
        <v>45656</v>
      </c>
      <c r="I6167" s="1">
        <v>45604</v>
      </c>
      <c r="J6167" t="s">
        <v>31</v>
      </c>
      <c r="K6167" t="s">
        <v>39</v>
      </c>
      <c r="L6167">
        <v>24000</v>
      </c>
      <c r="M6167">
        <v>24000</v>
      </c>
      <c r="N6167">
        <v>-2</v>
      </c>
      <c r="O6167" t="s">
        <v>1081</v>
      </c>
      <c r="P6167" t="s">
        <v>683</v>
      </c>
      <c r="Q6167" t="s">
        <v>42</v>
      </c>
      <c r="R6167" t="s">
        <v>199</v>
      </c>
      <c r="S6167" t="s">
        <v>1967</v>
      </c>
      <c r="T6167">
        <v>75000</v>
      </c>
    </row>
    <row r="6168" spans="1:20" x14ac:dyDescent="0.3">
      <c r="A6168" t="s">
        <v>4707</v>
      </c>
      <c r="B6168" t="str">
        <f>_xlfn.CONCAT(쿼리1[[#This Row],[주문번호]], "-", 쿼리1[[#This Row],[공정명]])</f>
        <v>20241007-910007-합지</v>
      </c>
      <c r="C6168">
        <v>1</v>
      </c>
      <c r="D6168" t="s">
        <v>60</v>
      </c>
      <c r="E6168" s="1">
        <v>45572</v>
      </c>
      <c r="F6168" s="1">
        <v>45582</v>
      </c>
      <c r="G6168" s="1">
        <v>45580</v>
      </c>
      <c r="H6168" s="1">
        <v>45656</v>
      </c>
      <c r="I6168" s="1">
        <v>45604</v>
      </c>
      <c r="J6168" t="s">
        <v>31</v>
      </c>
      <c r="K6168" t="s">
        <v>39</v>
      </c>
      <c r="L6168">
        <v>24000</v>
      </c>
      <c r="M6168">
        <v>24000</v>
      </c>
      <c r="N6168">
        <v>-2</v>
      </c>
      <c r="O6168" t="s">
        <v>1081</v>
      </c>
      <c r="P6168" t="s">
        <v>683</v>
      </c>
      <c r="Q6168" t="s">
        <v>42</v>
      </c>
      <c r="R6168" t="s">
        <v>199</v>
      </c>
      <c r="S6168" t="s">
        <v>1967</v>
      </c>
      <c r="T6168">
        <v>75000</v>
      </c>
    </row>
    <row r="6169" spans="1:20" x14ac:dyDescent="0.3">
      <c r="A6169" t="s">
        <v>4707</v>
      </c>
      <c r="B6169" t="str">
        <f>_xlfn.CONCAT(쿼리1[[#This Row],[주문번호]], "-", 쿼리1[[#This Row],[공정명]])</f>
        <v>20241007-910007-합지</v>
      </c>
      <c r="C6169">
        <v>1</v>
      </c>
      <c r="D6169" t="s">
        <v>60</v>
      </c>
      <c r="E6169" s="1">
        <v>45572</v>
      </c>
      <c r="F6169" s="1">
        <v>45582</v>
      </c>
      <c r="G6169" s="1">
        <v>45580</v>
      </c>
      <c r="H6169" s="1">
        <v>45656</v>
      </c>
      <c r="I6169" s="1">
        <v>45604</v>
      </c>
      <c r="J6169" t="s">
        <v>31</v>
      </c>
      <c r="K6169" t="s">
        <v>39</v>
      </c>
      <c r="L6169">
        <v>24000</v>
      </c>
      <c r="M6169">
        <v>24000</v>
      </c>
      <c r="N6169">
        <v>-2</v>
      </c>
      <c r="O6169" t="s">
        <v>1081</v>
      </c>
      <c r="P6169" t="s">
        <v>683</v>
      </c>
      <c r="Q6169" t="s">
        <v>42</v>
      </c>
      <c r="R6169" t="s">
        <v>199</v>
      </c>
      <c r="S6169" t="s">
        <v>1967</v>
      </c>
      <c r="T6169">
        <v>75000</v>
      </c>
    </row>
    <row r="6170" spans="1:20" x14ac:dyDescent="0.3">
      <c r="A6170" t="s">
        <v>2090</v>
      </c>
      <c r="B6170" t="str">
        <f>_xlfn.CONCAT(쿼리1[[#This Row],[주문번호]], "-", 쿼리1[[#This Row],[공정명]])</f>
        <v>20241004-910003-합지</v>
      </c>
      <c r="C6170">
        <v>1</v>
      </c>
      <c r="D6170" t="s">
        <v>60</v>
      </c>
      <c r="E6170" s="1">
        <v>45569</v>
      </c>
      <c r="F6170" s="1">
        <v>45581</v>
      </c>
      <c r="G6170" s="1">
        <v>45579</v>
      </c>
      <c r="H6170" s="1">
        <v>45656</v>
      </c>
      <c r="I6170" s="1">
        <v>45584</v>
      </c>
      <c r="J6170" t="s">
        <v>31</v>
      </c>
      <c r="K6170" t="s">
        <v>39</v>
      </c>
      <c r="L6170">
        <v>12000</v>
      </c>
      <c r="M6170">
        <v>12000</v>
      </c>
      <c r="N6170">
        <v>-2</v>
      </c>
      <c r="O6170" t="s">
        <v>1081</v>
      </c>
      <c r="P6170" t="s">
        <v>2091</v>
      </c>
      <c r="Q6170" t="s">
        <v>42</v>
      </c>
      <c r="R6170" t="s">
        <v>199</v>
      </c>
      <c r="S6170" t="s">
        <v>1967</v>
      </c>
      <c r="T6170">
        <v>160000</v>
      </c>
    </row>
    <row r="6171" spans="1:20" x14ac:dyDescent="0.3">
      <c r="A6171" t="s">
        <v>5297</v>
      </c>
      <c r="B6171" t="str">
        <f>_xlfn.CONCAT(쿼리1[[#This Row],[주문번호]], "-", 쿼리1[[#This Row],[공정명]])</f>
        <v>20240919-1216P0150-합지</v>
      </c>
      <c r="C6171">
        <v>3</v>
      </c>
      <c r="D6171" t="s">
        <v>60</v>
      </c>
      <c r="E6171" s="1">
        <v>45554</v>
      </c>
      <c r="F6171" s="1">
        <v>45565</v>
      </c>
      <c r="G6171" s="1">
        <v>45561</v>
      </c>
      <c r="H6171" s="1">
        <v>45656</v>
      </c>
      <c r="I6171" s="1">
        <v>45561</v>
      </c>
      <c r="J6171" t="s">
        <v>31</v>
      </c>
      <c r="K6171" t="s">
        <v>39</v>
      </c>
      <c r="L6171">
        <v>6000</v>
      </c>
      <c r="M6171">
        <v>6000</v>
      </c>
      <c r="N6171">
        <v>-4</v>
      </c>
      <c r="O6171" t="s">
        <v>1403</v>
      </c>
      <c r="P6171" t="s">
        <v>4641</v>
      </c>
      <c r="Q6171" t="s">
        <v>4001</v>
      </c>
      <c r="R6171" t="s">
        <v>3547</v>
      </c>
      <c r="S6171" t="s">
        <v>5236</v>
      </c>
      <c r="T6171">
        <v>40</v>
      </c>
    </row>
    <row r="6172" spans="1:20" x14ac:dyDescent="0.3">
      <c r="A6172" t="s">
        <v>5297</v>
      </c>
      <c r="B6172" t="str">
        <f>_xlfn.CONCAT(쿼리1[[#This Row],[주문번호]], "-", 쿼리1[[#This Row],[공정명]])</f>
        <v>20240919-1216P0150-분단</v>
      </c>
      <c r="C6172">
        <v>4</v>
      </c>
      <c r="D6172" t="s">
        <v>196</v>
      </c>
      <c r="E6172" s="1">
        <v>45554</v>
      </c>
      <c r="F6172" s="1">
        <v>45566</v>
      </c>
      <c r="G6172" s="1">
        <v>45561</v>
      </c>
      <c r="H6172" s="1">
        <v>45656</v>
      </c>
      <c r="I6172" s="1">
        <v>45561</v>
      </c>
      <c r="J6172" t="s">
        <v>31</v>
      </c>
      <c r="K6172" t="s">
        <v>39</v>
      </c>
      <c r="L6172">
        <v>6000</v>
      </c>
      <c r="M6172">
        <v>6000</v>
      </c>
      <c r="N6172">
        <v>-5</v>
      </c>
      <c r="O6172" t="s">
        <v>1403</v>
      </c>
      <c r="P6172" t="s">
        <v>4641</v>
      </c>
      <c r="Q6172" t="s">
        <v>4001</v>
      </c>
      <c r="R6172" t="s">
        <v>3547</v>
      </c>
      <c r="S6172" t="s">
        <v>5236</v>
      </c>
      <c r="T6172">
        <v>40</v>
      </c>
    </row>
    <row r="6173" spans="1:20" x14ac:dyDescent="0.3">
      <c r="A6173" t="s">
        <v>5298</v>
      </c>
      <c r="B6173" t="str">
        <f>_xlfn.CONCAT(쿼리1[[#This Row],[주문번호]], "-", 쿼리1[[#This Row],[공정명]])</f>
        <v>20240919-1216P0101-합지</v>
      </c>
      <c r="C6173">
        <v>3</v>
      </c>
      <c r="D6173" t="s">
        <v>60</v>
      </c>
      <c r="E6173" s="1">
        <v>45554</v>
      </c>
      <c r="F6173" s="1">
        <v>45565</v>
      </c>
      <c r="G6173" s="1">
        <v>45561</v>
      </c>
      <c r="H6173" s="1">
        <v>45656</v>
      </c>
      <c r="I6173" s="1">
        <v>45561</v>
      </c>
      <c r="J6173" t="s">
        <v>31</v>
      </c>
      <c r="K6173" t="s">
        <v>39</v>
      </c>
      <c r="L6173">
        <v>6000</v>
      </c>
      <c r="M6173">
        <v>6000</v>
      </c>
      <c r="N6173">
        <v>-4</v>
      </c>
      <c r="O6173" t="s">
        <v>5026</v>
      </c>
      <c r="P6173" t="s">
        <v>4127</v>
      </c>
      <c r="Q6173" t="s">
        <v>4001</v>
      </c>
      <c r="R6173" t="s">
        <v>3547</v>
      </c>
      <c r="S6173" t="s">
        <v>5236</v>
      </c>
      <c r="T6173">
        <v>24</v>
      </c>
    </row>
    <row r="6174" spans="1:20" x14ac:dyDescent="0.3">
      <c r="A6174" t="s">
        <v>5298</v>
      </c>
      <c r="B6174" t="str">
        <f>_xlfn.CONCAT(쿼리1[[#This Row],[주문번호]], "-", 쿼리1[[#This Row],[공정명]])</f>
        <v>20240919-1216P0101-분단</v>
      </c>
      <c r="C6174">
        <v>4</v>
      </c>
      <c r="D6174" t="s">
        <v>196</v>
      </c>
      <c r="E6174" s="1">
        <v>45554</v>
      </c>
      <c r="F6174" s="1">
        <v>45566</v>
      </c>
      <c r="G6174" s="1">
        <v>45561</v>
      </c>
      <c r="H6174" s="1">
        <v>45656</v>
      </c>
      <c r="I6174" s="1">
        <v>45561</v>
      </c>
      <c r="J6174" t="s">
        <v>31</v>
      </c>
      <c r="K6174" t="s">
        <v>39</v>
      </c>
      <c r="L6174">
        <v>6000</v>
      </c>
      <c r="M6174">
        <v>6000</v>
      </c>
      <c r="N6174">
        <v>-5</v>
      </c>
      <c r="O6174" t="s">
        <v>5026</v>
      </c>
      <c r="P6174" t="s">
        <v>4127</v>
      </c>
      <c r="Q6174" t="s">
        <v>4001</v>
      </c>
      <c r="R6174" t="s">
        <v>3547</v>
      </c>
      <c r="S6174" t="s">
        <v>5236</v>
      </c>
      <c r="T6174">
        <v>24</v>
      </c>
    </row>
    <row r="6175" spans="1:20" x14ac:dyDescent="0.3">
      <c r="A6175" t="s">
        <v>5002</v>
      </c>
      <c r="B6175" t="str">
        <f>_xlfn.CONCAT(쿼리1[[#This Row],[주문번호]], "-", 쿼리1[[#This Row],[공정명]])</f>
        <v>20240903-1000168979-합지</v>
      </c>
      <c r="C6175">
        <v>3</v>
      </c>
      <c r="D6175" t="s">
        <v>60</v>
      </c>
      <c r="E6175" s="1">
        <v>45538</v>
      </c>
      <c r="F6175" s="1">
        <v>45547</v>
      </c>
      <c r="G6175" s="1">
        <v>45544</v>
      </c>
      <c r="H6175" s="1">
        <v>45656</v>
      </c>
      <c r="I6175" s="1">
        <v>45600</v>
      </c>
      <c r="J6175" t="s">
        <v>31</v>
      </c>
      <c r="K6175" t="s">
        <v>39</v>
      </c>
      <c r="L6175">
        <v>4000</v>
      </c>
      <c r="M6175">
        <v>4000</v>
      </c>
      <c r="N6175">
        <v>-3</v>
      </c>
      <c r="O6175" t="s">
        <v>141</v>
      </c>
      <c r="P6175" t="s">
        <v>5003</v>
      </c>
      <c r="Q6175" t="s">
        <v>5004</v>
      </c>
      <c r="R6175" t="s">
        <v>725</v>
      </c>
      <c r="S6175" t="s">
        <v>5236</v>
      </c>
      <c r="T6175">
        <v>24</v>
      </c>
    </row>
    <row r="6176" spans="1:20" x14ac:dyDescent="0.3">
      <c r="A6176" t="s">
        <v>5005</v>
      </c>
      <c r="B6176" t="str">
        <f>_xlfn.CONCAT(쿼리1[[#This Row],[주문번호]], "-", 쿼리1[[#This Row],[공정명]])</f>
        <v>20240903-1000168981-합지</v>
      </c>
      <c r="C6176">
        <v>3</v>
      </c>
      <c r="D6176" t="s">
        <v>60</v>
      </c>
      <c r="E6176" s="1">
        <v>45538</v>
      </c>
      <c r="F6176" s="1">
        <v>45547</v>
      </c>
      <c r="G6176" s="1">
        <v>45544</v>
      </c>
      <c r="H6176" s="1">
        <v>45656</v>
      </c>
      <c r="I6176" s="1">
        <v>45621</v>
      </c>
      <c r="J6176" t="s">
        <v>31</v>
      </c>
      <c r="K6176" t="s">
        <v>39</v>
      </c>
      <c r="L6176">
        <v>4000</v>
      </c>
      <c r="M6176">
        <v>4000</v>
      </c>
      <c r="N6176">
        <v>-3</v>
      </c>
      <c r="O6176" t="s">
        <v>141</v>
      </c>
      <c r="P6176" t="s">
        <v>3433</v>
      </c>
      <c r="Q6176" t="s">
        <v>4709</v>
      </c>
      <c r="R6176" t="s">
        <v>725</v>
      </c>
      <c r="S6176" t="s">
        <v>5236</v>
      </c>
      <c r="T6176">
        <v>16</v>
      </c>
    </row>
    <row r="6177" spans="1:20" x14ac:dyDescent="0.3">
      <c r="A6177" t="s">
        <v>5009</v>
      </c>
      <c r="B6177" t="str">
        <f>_xlfn.CONCAT(쿼리1[[#This Row],[주문번호]], "-", 쿼리1[[#This Row],[공정명]])</f>
        <v>20241017-1000156802-합지</v>
      </c>
      <c r="C6177">
        <v>3</v>
      </c>
      <c r="D6177" t="s">
        <v>60</v>
      </c>
      <c r="E6177" s="1">
        <v>45582</v>
      </c>
      <c r="F6177" s="1">
        <v>45593</v>
      </c>
      <c r="G6177" s="1">
        <v>45590</v>
      </c>
      <c r="H6177" s="1">
        <v>45656</v>
      </c>
      <c r="I6177" s="1">
        <v>45593</v>
      </c>
      <c r="J6177" t="s">
        <v>31</v>
      </c>
      <c r="K6177" t="s">
        <v>39</v>
      </c>
      <c r="L6177">
        <v>12000</v>
      </c>
      <c r="M6177">
        <v>12000</v>
      </c>
      <c r="N6177">
        <v>-3</v>
      </c>
      <c r="O6177" t="s">
        <v>3255</v>
      </c>
      <c r="P6177" t="s">
        <v>4506</v>
      </c>
      <c r="Q6177" t="s">
        <v>4507</v>
      </c>
      <c r="R6177" t="s">
        <v>725</v>
      </c>
      <c r="S6177" t="s">
        <v>5236</v>
      </c>
      <c r="T6177">
        <v>100</v>
      </c>
    </row>
    <row r="6178" spans="1:20" x14ac:dyDescent="0.3">
      <c r="A6178" t="s">
        <v>5010</v>
      </c>
      <c r="B6178" t="str">
        <f>_xlfn.CONCAT(쿼리1[[#This Row],[주문번호]], "-", 쿼리1[[#This Row],[공정명]])</f>
        <v>20240925-1000169207-합지</v>
      </c>
      <c r="C6178">
        <v>1</v>
      </c>
      <c r="D6178" t="s">
        <v>60</v>
      </c>
      <c r="E6178" s="1">
        <v>45560</v>
      </c>
      <c r="F6178" s="1">
        <v>45569</v>
      </c>
      <c r="G6178" s="1"/>
      <c r="H6178" s="1">
        <v>45656</v>
      </c>
      <c r="I6178" s="1">
        <v>45583</v>
      </c>
      <c r="J6178" t="s">
        <v>31</v>
      </c>
      <c r="K6178" t="s">
        <v>22</v>
      </c>
      <c r="L6178">
        <v>2000</v>
      </c>
      <c r="O6178" t="s">
        <v>5011</v>
      </c>
      <c r="P6178" t="s">
        <v>4124</v>
      </c>
      <c r="Q6178" t="s">
        <v>42</v>
      </c>
      <c r="R6178" t="s">
        <v>725</v>
      </c>
      <c r="S6178" t="s">
        <v>5236</v>
      </c>
      <c r="T6178">
        <v>4</v>
      </c>
    </row>
    <row r="6179" spans="1:20" x14ac:dyDescent="0.3">
      <c r="A6179" t="s">
        <v>5012</v>
      </c>
      <c r="B6179" t="str">
        <f>_xlfn.CONCAT(쿼리1[[#This Row],[주문번호]], "-", 쿼리1[[#This Row],[공정명]])</f>
        <v>20240925-1000169206-합지</v>
      </c>
      <c r="C6179">
        <v>1</v>
      </c>
      <c r="D6179" t="s">
        <v>60</v>
      </c>
      <c r="E6179" s="1">
        <v>45560</v>
      </c>
      <c r="F6179" s="1">
        <v>45569</v>
      </c>
      <c r="G6179" s="1"/>
      <c r="H6179" s="1">
        <v>45656</v>
      </c>
      <c r="I6179" s="1">
        <v>45583</v>
      </c>
      <c r="J6179" t="s">
        <v>31</v>
      </c>
      <c r="K6179" t="s">
        <v>22</v>
      </c>
      <c r="L6179">
        <v>4000</v>
      </c>
      <c r="O6179" t="s">
        <v>5011</v>
      </c>
      <c r="P6179" t="s">
        <v>3256</v>
      </c>
      <c r="Q6179" t="s">
        <v>42</v>
      </c>
      <c r="R6179" t="s">
        <v>725</v>
      </c>
      <c r="S6179" t="s">
        <v>5236</v>
      </c>
      <c r="T6179">
        <v>8</v>
      </c>
    </row>
    <row r="6180" spans="1:20" x14ac:dyDescent="0.3">
      <c r="A6180" t="s">
        <v>5062</v>
      </c>
      <c r="B6180" t="str">
        <f>_xlfn.CONCAT(쿼리1[[#This Row],[주문번호]], "-", 쿼리1[[#This Row],[공정명]])</f>
        <v>20241210-1119P0106-합지</v>
      </c>
      <c r="C6180">
        <v>3</v>
      </c>
      <c r="D6180" t="s">
        <v>60</v>
      </c>
      <c r="E6180" s="1">
        <v>45636</v>
      </c>
      <c r="F6180" s="1">
        <v>45645</v>
      </c>
      <c r="G6180" s="1"/>
      <c r="H6180" s="1">
        <v>45656</v>
      </c>
      <c r="I6180" s="1">
        <v>45639</v>
      </c>
      <c r="J6180" t="s">
        <v>21</v>
      </c>
      <c r="K6180" t="s">
        <v>22</v>
      </c>
      <c r="L6180">
        <v>6000</v>
      </c>
      <c r="O6180" t="s">
        <v>5063</v>
      </c>
      <c r="P6180" t="s">
        <v>5064</v>
      </c>
      <c r="Q6180" t="s">
        <v>5065</v>
      </c>
      <c r="R6180" t="s">
        <v>5048</v>
      </c>
      <c r="S6180" t="s">
        <v>5236</v>
      </c>
      <c r="T6180">
        <v>48</v>
      </c>
    </row>
    <row r="6181" spans="1:20" x14ac:dyDescent="0.3">
      <c r="A6181" t="s">
        <v>5062</v>
      </c>
      <c r="B6181" t="str">
        <f>_xlfn.CONCAT(쿼리1[[#This Row],[주문번호]], "-", 쿼리1[[#This Row],[공정명]])</f>
        <v>20241210-1119P0106-분단</v>
      </c>
      <c r="C6181">
        <v>4</v>
      </c>
      <c r="D6181" t="s">
        <v>196</v>
      </c>
      <c r="E6181" s="1">
        <v>45636</v>
      </c>
      <c r="F6181" s="1">
        <v>45646</v>
      </c>
      <c r="G6181" s="1"/>
      <c r="H6181" s="1">
        <v>45656</v>
      </c>
      <c r="I6181" s="1">
        <v>45639</v>
      </c>
      <c r="J6181" t="s">
        <v>21</v>
      </c>
      <c r="K6181" t="s">
        <v>22</v>
      </c>
      <c r="L6181">
        <v>6000</v>
      </c>
      <c r="O6181" t="s">
        <v>5063</v>
      </c>
      <c r="P6181" t="s">
        <v>5064</v>
      </c>
      <c r="Q6181" t="s">
        <v>5065</v>
      </c>
      <c r="R6181" t="s">
        <v>5048</v>
      </c>
      <c r="S6181" t="s">
        <v>5236</v>
      </c>
      <c r="T6181">
        <v>48</v>
      </c>
    </row>
    <row r="6182" spans="1:20" x14ac:dyDescent="0.3">
      <c r="A6182" t="s">
        <v>5045</v>
      </c>
      <c r="B6182" t="str">
        <f>_xlfn.CONCAT(쿼리1[[#This Row],[주문번호]], "-", 쿼리1[[#This Row],[공정명]])</f>
        <v>20241213-1119P0064-합지</v>
      </c>
      <c r="C6182">
        <v>3</v>
      </c>
      <c r="D6182" t="s">
        <v>60</v>
      </c>
      <c r="E6182" s="1">
        <v>45639</v>
      </c>
      <c r="F6182" s="1">
        <v>45650</v>
      </c>
      <c r="G6182" s="1"/>
      <c r="H6182" s="1">
        <v>45656</v>
      </c>
      <c r="I6182" s="1">
        <v>45652</v>
      </c>
      <c r="J6182" t="s">
        <v>21</v>
      </c>
      <c r="K6182" t="s">
        <v>22</v>
      </c>
      <c r="L6182">
        <v>6000</v>
      </c>
      <c r="O6182" t="s">
        <v>133</v>
      </c>
      <c r="P6182" t="s">
        <v>5046</v>
      </c>
      <c r="Q6182" t="s">
        <v>5047</v>
      </c>
      <c r="R6182" t="s">
        <v>5048</v>
      </c>
      <c r="S6182" t="s">
        <v>5236</v>
      </c>
      <c r="T6182">
        <v>24</v>
      </c>
    </row>
    <row r="6183" spans="1:20" x14ac:dyDescent="0.3">
      <c r="A6183" t="s">
        <v>5049</v>
      </c>
      <c r="B6183" t="str">
        <f>_xlfn.CONCAT(쿼리1[[#This Row],[주문번호]], "-", 쿼리1[[#This Row],[공정명]])</f>
        <v>20241029-1119P0064-합지</v>
      </c>
      <c r="C6183">
        <v>3</v>
      </c>
      <c r="D6183" t="s">
        <v>60</v>
      </c>
      <c r="E6183" s="1">
        <v>45594</v>
      </c>
      <c r="F6183" s="1">
        <v>45603</v>
      </c>
      <c r="G6183" s="1">
        <v>45621</v>
      </c>
      <c r="H6183" s="1">
        <v>45656</v>
      </c>
      <c r="I6183" s="1">
        <v>45621</v>
      </c>
      <c r="J6183" t="s">
        <v>31</v>
      </c>
      <c r="K6183" t="s">
        <v>32</v>
      </c>
      <c r="L6183">
        <v>6000</v>
      </c>
      <c r="M6183">
        <v>0</v>
      </c>
      <c r="N6183">
        <v>18</v>
      </c>
      <c r="O6183" t="s">
        <v>133</v>
      </c>
      <c r="P6183" t="s">
        <v>5046</v>
      </c>
      <c r="Q6183" t="s">
        <v>5047</v>
      </c>
      <c r="R6183" t="s">
        <v>5048</v>
      </c>
      <c r="S6183" t="s">
        <v>5236</v>
      </c>
      <c r="T6183">
        <v>24</v>
      </c>
    </row>
    <row r="6184" spans="1:20" x14ac:dyDescent="0.3">
      <c r="A6184" t="s">
        <v>925</v>
      </c>
      <c r="B6184" t="str">
        <f>_xlfn.CONCAT(쿼리1[[#This Row],[주문번호]], "-", 쿼리1[[#This Row],[공정명]])</f>
        <v>20241108-1000169581-합지</v>
      </c>
      <c r="C6184">
        <v>1</v>
      </c>
      <c r="D6184" t="s">
        <v>60</v>
      </c>
      <c r="E6184" s="1">
        <v>45604</v>
      </c>
      <c r="F6184" s="1">
        <v>45615</v>
      </c>
      <c r="G6184" s="1">
        <v>45621</v>
      </c>
      <c r="H6184" s="1">
        <v>45656</v>
      </c>
      <c r="I6184" s="1">
        <v>45621</v>
      </c>
      <c r="J6184" t="s">
        <v>31</v>
      </c>
      <c r="K6184" t="s">
        <v>32</v>
      </c>
      <c r="L6184">
        <v>6000</v>
      </c>
      <c r="M6184">
        <v>0</v>
      </c>
      <c r="N6184">
        <v>6</v>
      </c>
      <c r="O6184" t="s">
        <v>559</v>
      </c>
      <c r="P6184" t="s">
        <v>926</v>
      </c>
      <c r="Q6184" t="s">
        <v>42</v>
      </c>
      <c r="R6184" t="s">
        <v>922</v>
      </c>
      <c r="S6184" t="s">
        <v>5236</v>
      </c>
      <c r="T6184">
        <v>52173</v>
      </c>
    </row>
    <row r="6185" spans="1:20" x14ac:dyDescent="0.3">
      <c r="A6185" t="s">
        <v>4495</v>
      </c>
      <c r="B6185" t="str">
        <f>_xlfn.CONCAT(쿼리1[[#This Row],[주문번호]], "-", 쿼리1[[#This Row],[공정명]])</f>
        <v>20241128-1319P0061-합지</v>
      </c>
      <c r="C6185">
        <v>4</v>
      </c>
      <c r="D6185" t="s">
        <v>60</v>
      </c>
      <c r="E6185" s="1">
        <v>45624</v>
      </c>
      <c r="F6185" s="1">
        <v>45635</v>
      </c>
      <c r="G6185" s="1">
        <v>45642</v>
      </c>
      <c r="H6185" s="1">
        <v>45656</v>
      </c>
      <c r="I6185" s="1">
        <v>45644</v>
      </c>
      <c r="J6185" t="s">
        <v>31</v>
      </c>
      <c r="K6185" t="s">
        <v>32</v>
      </c>
      <c r="L6185">
        <v>6000</v>
      </c>
      <c r="M6185">
        <v>6000</v>
      </c>
      <c r="N6185">
        <v>7</v>
      </c>
      <c r="O6185" t="s">
        <v>1704</v>
      </c>
      <c r="P6185" t="s">
        <v>4496</v>
      </c>
      <c r="Q6185" t="s">
        <v>4497</v>
      </c>
      <c r="R6185" t="s">
        <v>4494</v>
      </c>
      <c r="S6185" t="s">
        <v>5236</v>
      </c>
      <c r="T6185">
        <v>36</v>
      </c>
    </row>
    <row r="6186" spans="1:20" x14ac:dyDescent="0.3">
      <c r="A6186" t="s">
        <v>4498</v>
      </c>
      <c r="B6186" t="str">
        <f>_xlfn.CONCAT(쿼리1[[#This Row],[주문번호]], "-", 쿼리1[[#This Row],[공정명]])</f>
        <v>20240923-1319P0061-합지</v>
      </c>
      <c r="C6186">
        <v>3</v>
      </c>
      <c r="D6186" t="s">
        <v>60</v>
      </c>
      <c r="E6186" s="1">
        <v>45558</v>
      </c>
      <c r="F6186" s="1">
        <v>45569</v>
      </c>
      <c r="G6186" s="1">
        <v>45572</v>
      </c>
      <c r="H6186" s="1">
        <v>45656</v>
      </c>
      <c r="I6186" s="1">
        <v>45583</v>
      </c>
      <c r="J6186" t="s">
        <v>31</v>
      </c>
      <c r="K6186" t="s">
        <v>32</v>
      </c>
      <c r="L6186">
        <v>6000</v>
      </c>
      <c r="M6186">
        <v>6000</v>
      </c>
      <c r="N6186">
        <v>3</v>
      </c>
      <c r="O6186" t="s">
        <v>1704</v>
      </c>
      <c r="P6186" t="s">
        <v>4496</v>
      </c>
      <c r="Q6186" t="s">
        <v>4497</v>
      </c>
      <c r="R6186" t="s">
        <v>4494</v>
      </c>
      <c r="S6186" t="s">
        <v>5236</v>
      </c>
      <c r="T6186">
        <v>36</v>
      </c>
    </row>
    <row r="6187" spans="1:20" x14ac:dyDescent="0.3">
      <c r="A6187" t="s">
        <v>4498</v>
      </c>
      <c r="B6187" t="str">
        <f>_xlfn.CONCAT(쿼리1[[#This Row],[주문번호]], "-", 쿼리1[[#This Row],[공정명]])</f>
        <v>20240923-1319P0061-합지</v>
      </c>
      <c r="C6187">
        <v>3</v>
      </c>
      <c r="D6187" t="s">
        <v>60</v>
      </c>
      <c r="E6187" s="1">
        <v>45558</v>
      </c>
      <c r="F6187" s="1">
        <v>45569</v>
      </c>
      <c r="G6187" s="1">
        <v>45581</v>
      </c>
      <c r="H6187" s="1">
        <v>45656</v>
      </c>
      <c r="I6187" s="1">
        <v>45583</v>
      </c>
      <c r="J6187" t="s">
        <v>31</v>
      </c>
      <c r="K6187" t="s">
        <v>32</v>
      </c>
      <c r="L6187">
        <v>6000</v>
      </c>
      <c r="M6187">
        <v>6000</v>
      </c>
      <c r="N6187">
        <v>12</v>
      </c>
      <c r="O6187" t="s">
        <v>1704</v>
      </c>
      <c r="P6187" t="s">
        <v>4496</v>
      </c>
      <c r="Q6187" t="s">
        <v>4497</v>
      </c>
      <c r="R6187" t="s">
        <v>4494</v>
      </c>
      <c r="S6187" t="s">
        <v>5236</v>
      </c>
      <c r="T6187">
        <v>36</v>
      </c>
    </row>
    <row r="6188" spans="1:20" x14ac:dyDescent="0.3">
      <c r="A6188" t="s">
        <v>2090</v>
      </c>
      <c r="B6188" t="str">
        <f>_xlfn.CONCAT(쿼리1[[#This Row],[주문번호]], "-", 쿼리1[[#This Row],[공정명]])</f>
        <v>20241004-910003-합지</v>
      </c>
      <c r="C6188">
        <v>1</v>
      </c>
      <c r="D6188" t="s">
        <v>60</v>
      </c>
      <c r="E6188" s="1">
        <v>45569</v>
      </c>
      <c r="F6188" s="1">
        <v>45581</v>
      </c>
      <c r="G6188" s="1">
        <v>45579</v>
      </c>
      <c r="H6188" s="1">
        <v>45656</v>
      </c>
      <c r="I6188" s="1">
        <v>45584</v>
      </c>
      <c r="J6188" t="s">
        <v>31</v>
      </c>
      <c r="K6188" t="s">
        <v>39</v>
      </c>
      <c r="L6188">
        <v>12000</v>
      </c>
      <c r="M6188">
        <v>12000</v>
      </c>
      <c r="N6188">
        <v>-2</v>
      </c>
      <c r="O6188" t="s">
        <v>1081</v>
      </c>
      <c r="P6188" t="s">
        <v>2091</v>
      </c>
      <c r="Q6188" t="s">
        <v>42</v>
      </c>
      <c r="R6188" t="s">
        <v>199</v>
      </c>
      <c r="S6188" t="s">
        <v>1967</v>
      </c>
      <c r="T6188">
        <v>160000</v>
      </c>
    </row>
    <row r="6189" spans="1:20" x14ac:dyDescent="0.3">
      <c r="A6189" t="s">
        <v>2090</v>
      </c>
      <c r="B6189" t="str">
        <f>_xlfn.CONCAT(쿼리1[[#This Row],[주문번호]], "-", 쿼리1[[#This Row],[공정명]])</f>
        <v>20241004-910003-합지</v>
      </c>
      <c r="C6189">
        <v>1</v>
      </c>
      <c r="D6189" t="s">
        <v>60</v>
      </c>
      <c r="E6189" s="1">
        <v>45569</v>
      </c>
      <c r="F6189" s="1">
        <v>45581</v>
      </c>
      <c r="G6189" s="1">
        <v>45579</v>
      </c>
      <c r="H6189" s="1">
        <v>45656</v>
      </c>
      <c r="I6189" s="1">
        <v>45584</v>
      </c>
      <c r="J6189" t="s">
        <v>31</v>
      </c>
      <c r="K6189" t="s">
        <v>39</v>
      </c>
      <c r="L6189">
        <v>12000</v>
      </c>
      <c r="M6189">
        <v>12000</v>
      </c>
      <c r="N6189">
        <v>-2</v>
      </c>
      <c r="O6189" t="s">
        <v>1081</v>
      </c>
      <c r="P6189" t="s">
        <v>2091</v>
      </c>
      <c r="Q6189" t="s">
        <v>42</v>
      </c>
      <c r="R6189" t="s">
        <v>199</v>
      </c>
      <c r="S6189" t="s">
        <v>1967</v>
      </c>
      <c r="T6189">
        <v>160000</v>
      </c>
    </row>
    <row r="6190" spans="1:20" x14ac:dyDescent="0.3">
      <c r="A6190" t="s">
        <v>2090</v>
      </c>
      <c r="B6190" t="str">
        <f>_xlfn.CONCAT(쿼리1[[#This Row],[주문번호]], "-", 쿼리1[[#This Row],[공정명]])</f>
        <v>20241004-910003-합지</v>
      </c>
      <c r="C6190">
        <v>1</v>
      </c>
      <c r="D6190" t="s">
        <v>60</v>
      </c>
      <c r="E6190" s="1">
        <v>45569</v>
      </c>
      <c r="F6190" s="1">
        <v>45581</v>
      </c>
      <c r="G6190" s="1">
        <v>45579</v>
      </c>
      <c r="H6190" s="1">
        <v>45656</v>
      </c>
      <c r="I6190" s="1">
        <v>45584</v>
      </c>
      <c r="J6190" t="s">
        <v>31</v>
      </c>
      <c r="K6190" t="s">
        <v>39</v>
      </c>
      <c r="L6190">
        <v>12000</v>
      </c>
      <c r="M6190">
        <v>12000</v>
      </c>
      <c r="N6190">
        <v>-2</v>
      </c>
      <c r="O6190" t="s">
        <v>1081</v>
      </c>
      <c r="P6190" t="s">
        <v>2091</v>
      </c>
      <c r="Q6190" t="s">
        <v>42</v>
      </c>
      <c r="R6190" t="s">
        <v>199</v>
      </c>
      <c r="S6190" t="s">
        <v>1967</v>
      </c>
      <c r="T6190">
        <v>160000</v>
      </c>
    </row>
    <row r="6191" spans="1:20" x14ac:dyDescent="0.3">
      <c r="A6191" t="s">
        <v>1197</v>
      </c>
      <c r="B6191" t="str">
        <f>_xlfn.CONCAT(쿼리1[[#This Row],[주문번호]], "-", 쿼리1[[#This Row],[공정명]])</f>
        <v>20240930-900022-합지</v>
      </c>
      <c r="C6191">
        <v>1</v>
      </c>
      <c r="D6191" t="s">
        <v>60</v>
      </c>
      <c r="E6191" s="1">
        <v>45565</v>
      </c>
      <c r="F6191" s="1">
        <v>45573</v>
      </c>
      <c r="G6191" s="1">
        <v>45579</v>
      </c>
      <c r="H6191" s="1">
        <v>45656</v>
      </c>
      <c r="I6191" s="1">
        <v>45580</v>
      </c>
      <c r="J6191" t="s">
        <v>31</v>
      </c>
      <c r="K6191" t="s">
        <v>32</v>
      </c>
      <c r="L6191">
        <v>18000</v>
      </c>
      <c r="M6191">
        <v>18000</v>
      </c>
      <c r="N6191">
        <v>6</v>
      </c>
      <c r="O6191" t="s">
        <v>91</v>
      </c>
      <c r="P6191" t="s">
        <v>1198</v>
      </c>
      <c r="Q6191" t="s">
        <v>42</v>
      </c>
      <c r="R6191" t="s">
        <v>199</v>
      </c>
      <c r="S6191" t="s">
        <v>1967</v>
      </c>
      <c r="T6191">
        <v>27692</v>
      </c>
    </row>
    <row r="6192" spans="1:20" x14ac:dyDescent="0.3">
      <c r="A6192" t="s">
        <v>2675</v>
      </c>
      <c r="B6192" t="str">
        <f>_xlfn.CONCAT(쿼리1[[#This Row],[주문번호]], "-", 쿼리1[[#This Row],[공정명]])</f>
        <v>20240913-900004-합지</v>
      </c>
      <c r="C6192">
        <v>1</v>
      </c>
      <c r="D6192" t="s">
        <v>60</v>
      </c>
      <c r="E6192" s="1">
        <v>45548</v>
      </c>
      <c r="F6192" s="1">
        <v>45558</v>
      </c>
      <c r="G6192" s="1">
        <v>45575</v>
      </c>
      <c r="H6192" s="1">
        <v>45656</v>
      </c>
      <c r="I6192" s="1">
        <v>45589</v>
      </c>
      <c r="J6192" t="s">
        <v>31</v>
      </c>
      <c r="K6192" t="s">
        <v>32</v>
      </c>
      <c r="L6192">
        <v>60000</v>
      </c>
      <c r="M6192">
        <v>60000</v>
      </c>
      <c r="N6192">
        <v>17</v>
      </c>
      <c r="O6192" t="s">
        <v>91</v>
      </c>
      <c r="P6192" t="s">
        <v>666</v>
      </c>
      <c r="Q6192" t="s">
        <v>42</v>
      </c>
      <c r="R6192" t="s">
        <v>199</v>
      </c>
      <c r="S6192" t="s">
        <v>1967</v>
      </c>
      <c r="T6192">
        <v>333333</v>
      </c>
    </row>
    <row r="6193" spans="1:20" x14ac:dyDescent="0.3">
      <c r="A6193" t="s">
        <v>4754</v>
      </c>
      <c r="B6193" t="str">
        <f>_xlfn.CONCAT(쿼리1[[#This Row],[주문번호]], "-", 쿼리1[[#This Row],[공정명]])</f>
        <v>20241002-903004-합지</v>
      </c>
      <c r="C6193">
        <v>1</v>
      </c>
      <c r="D6193" t="s">
        <v>60</v>
      </c>
      <c r="E6193" s="1">
        <v>45567</v>
      </c>
      <c r="F6193" s="1">
        <v>45575</v>
      </c>
      <c r="G6193" s="1">
        <v>45579</v>
      </c>
      <c r="H6193" s="1">
        <v>45656</v>
      </c>
      <c r="I6193" s="1">
        <v>45595</v>
      </c>
      <c r="J6193" t="s">
        <v>31</v>
      </c>
      <c r="K6193" t="s">
        <v>32</v>
      </c>
      <c r="L6193">
        <v>12000</v>
      </c>
      <c r="M6193">
        <v>12000</v>
      </c>
      <c r="N6193">
        <v>4</v>
      </c>
      <c r="O6193" t="s">
        <v>1159</v>
      </c>
      <c r="P6193" t="s">
        <v>4618</v>
      </c>
      <c r="Q6193" t="s">
        <v>42</v>
      </c>
      <c r="R6193" t="s">
        <v>199</v>
      </c>
      <c r="S6193" t="s">
        <v>1967</v>
      </c>
      <c r="T6193">
        <v>184615</v>
      </c>
    </row>
    <row r="6194" spans="1:20" x14ac:dyDescent="0.3">
      <c r="A6194" t="s">
        <v>4754</v>
      </c>
      <c r="B6194" t="str">
        <f>_xlfn.CONCAT(쿼리1[[#This Row],[주문번호]], "-", 쿼리1[[#This Row],[공정명]])</f>
        <v>20241002-903004-분단</v>
      </c>
      <c r="C6194">
        <v>2</v>
      </c>
      <c r="D6194" t="s">
        <v>196</v>
      </c>
      <c r="E6194" s="1">
        <v>45567</v>
      </c>
      <c r="F6194" s="1">
        <v>45576</v>
      </c>
      <c r="G6194" s="1">
        <v>45579</v>
      </c>
      <c r="H6194" s="1">
        <v>45656</v>
      </c>
      <c r="I6194" s="1">
        <v>45595</v>
      </c>
      <c r="J6194" t="s">
        <v>31</v>
      </c>
      <c r="K6194" t="s">
        <v>32</v>
      </c>
      <c r="L6194">
        <v>12000</v>
      </c>
      <c r="M6194">
        <v>12000</v>
      </c>
      <c r="N6194">
        <v>3</v>
      </c>
      <c r="O6194" t="s">
        <v>1159</v>
      </c>
      <c r="P6194" t="s">
        <v>4618</v>
      </c>
      <c r="Q6194" t="s">
        <v>42</v>
      </c>
      <c r="R6194" t="s">
        <v>199</v>
      </c>
      <c r="S6194" t="s">
        <v>1967</v>
      </c>
      <c r="T6194">
        <v>184615</v>
      </c>
    </row>
    <row r="6195" spans="1:20" x14ac:dyDescent="0.3">
      <c r="A6195" t="s">
        <v>4755</v>
      </c>
      <c r="B6195" t="str">
        <f>_xlfn.CONCAT(쿼리1[[#This Row],[주문번호]], "-", 쿼리1[[#This Row],[공정명]])</f>
        <v>20241007-910006-합지</v>
      </c>
      <c r="C6195">
        <v>1</v>
      </c>
      <c r="D6195" t="s">
        <v>60</v>
      </c>
      <c r="E6195" s="1">
        <v>45572</v>
      </c>
      <c r="F6195" s="1">
        <v>45582</v>
      </c>
      <c r="G6195" s="1">
        <v>45580</v>
      </c>
      <c r="H6195" s="1">
        <v>45656</v>
      </c>
      <c r="I6195" s="1">
        <v>45601</v>
      </c>
      <c r="J6195" t="s">
        <v>31</v>
      </c>
      <c r="K6195" t="s">
        <v>39</v>
      </c>
      <c r="L6195">
        <v>24000</v>
      </c>
      <c r="M6195">
        <v>24000</v>
      </c>
      <c r="N6195">
        <v>-2</v>
      </c>
      <c r="O6195" t="s">
        <v>4613</v>
      </c>
      <c r="P6195" t="s">
        <v>4756</v>
      </c>
      <c r="Q6195" t="s">
        <v>42</v>
      </c>
      <c r="R6195" t="s">
        <v>199</v>
      </c>
      <c r="S6195" t="s">
        <v>1967</v>
      </c>
      <c r="T6195">
        <v>96000</v>
      </c>
    </row>
    <row r="6196" spans="1:20" x14ac:dyDescent="0.3">
      <c r="A6196" t="s">
        <v>4755</v>
      </c>
      <c r="B6196" t="str">
        <f>_xlfn.CONCAT(쿼리1[[#This Row],[주문번호]], "-", 쿼리1[[#This Row],[공정명]])</f>
        <v>20241007-910006-합지</v>
      </c>
      <c r="C6196">
        <v>1</v>
      </c>
      <c r="D6196" t="s">
        <v>60</v>
      </c>
      <c r="E6196" s="1">
        <v>45572</v>
      </c>
      <c r="F6196" s="1">
        <v>45582</v>
      </c>
      <c r="G6196" s="1">
        <v>45580</v>
      </c>
      <c r="H6196" s="1">
        <v>45656</v>
      </c>
      <c r="I6196" s="1">
        <v>45601</v>
      </c>
      <c r="J6196" t="s">
        <v>31</v>
      </c>
      <c r="K6196" t="s">
        <v>39</v>
      </c>
      <c r="L6196">
        <v>24000</v>
      </c>
      <c r="M6196">
        <v>24000</v>
      </c>
      <c r="N6196">
        <v>-2</v>
      </c>
      <c r="O6196" t="s">
        <v>4613</v>
      </c>
      <c r="P6196" t="s">
        <v>4756</v>
      </c>
      <c r="Q6196" t="s">
        <v>42</v>
      </c>
      <c r="R6196" t="s">
        <v>199</v>
      </c>
      <c r="S6196" t="s">
        <v>1967</v>
      </c>
      <c r="T6196">
        <v>96000</v>
      </c>
    </row>
    <row r="6197" spans="1:20" x14ac:dyDescent="0.3">
      <c r="A6197" t="s">
        <v>4755</v>
      </c>
      <c r="B6197" t="str">
        <f>_xlfn.CONCAT(쿼리1[[#This Row],[주문번호]], "-", 쿼리1[[#This Row],[공정명]])</f>
        <v>20241007-910006-합지</v>
      </c>
      <c r="C6197">
        <v>1</v>
      </c>
      <c r="D6197" t="s">
        <v>60</v>
      </c>
      <c r="E6197" s="1">
        <v>45572</v>
      </c>
      <c r="F6197" s="1">
        <v>45582</v>
      </c>
      <c r="G6197" s="1">
        <v>45580</v>
      </c>
      <c r="H6197" s="1">
        <v>45656</v>
      </c>
      <c r="I6197" s="1">
        <v>45601</v>
      </c>
      <c r="J6197" t="s">
        <v>31</v>
      </c>
      <c r="K6197" t="s">
        <v>39</v>
      </c>
      <c r="L6197">
        <v>24000</v>
      </c>
      <c r="M6197">
        <v>24000</v>
      </c>
      <c r="N6197">
        <v>-2</v>
      </c>
      <c r="O6197" t="s">
        <v>4613</v>
      </c>
      <c r="P6197" t="s">
        <v>4756</v>
      </c>
      <c r="Q6197" t="s">
        <v>42</v>
      </c>
      <c r="R6197" t="s">
        <v>199</v>
      </c>
      <c r="S6197" t="s">
        <v>1967</v>
      </c>
      <c r="T6197">
        <v>96000</v>
      </c>
    </row>
    <row r="6198" spans="1:20" x14ac:dyDescent="0.3">
      <c r="A6198" t="s">
        <v>4755</v>
      </c>
      <c r="B6198" t="str">
        <f>_xlfn.CONCAT(쿼리1[[#This Row],[주문번호]], "-", 쿼리1[[#This Row],[공정명]])</f>
        <v>20241007-910006-합지</v>
      </c>
      <c r="C6198">
        <v>1</v>
      </c>
      <c r="D6198" t="s">
        <v>60</v>
      </c>
      <c r="E6198" s="1">
        <v>45572</v>
      </c>
      <c r="F6198" s="1">
        <v>45582</v>
      </c>
      <c r="G6198" s="1">
        <v>45580</v>
      </c>
      <c r="H6198" s="1">
        <v>45656</v>
      </c>
      <c r="I6198" s="1">
        <v>45601</v>
      </c>
      <c r="J6198" t="s">
        <v>31</v>
      </c>
      <c r="K6198" t="s">
        <v>39</v>
      </c>
      <c r="L6198">
        <v>24000</v>
      </c>
      <c r="M6198">
        <v>24000</v>
      </c>
      <c r="N6198">
        <v>-2</v>
      </c>
      <c r="O6198" t="s">
        <v>4613</v>
      </c>
      <c r="P6198" t="s">
        <v>4756</v>
      </c>
      <c r="Q6198" t="s">
        <v>42</v>
      </c>
      <c r="R6198" t="s">
        <v>199</v>
      </c>
      <c r="S6198" t="s">
        <v>1967</v>
      </c>
      <c r="T6198">
        <v>96000</v>
      </c>
    </row>
    <row r="6199" spans="1:20" x14ac:dyDescent="0.3">
      <c r="A6199" t="s">
        <v>4757</v>
      </c>
      <c r="B6199" t="str">
        <f>_xlfn.CONCAT(쿼리1[[#This Row],[주문번호]], "-", 쿼리1[[#This Row],[공정명]])</f>
        <v>20241007-910008-합지</v>
      </c>
      <c r="C6199">
        <v>1</v>
      </c>
      <c r="D6199" t="s">
        <v>60</v>
      </c>
      <c r="E6199" s="1">
        <v>45572</v>
      </c>
      <c r="F6199" s="1">
        <v>45582</v>
      </c>
      <c r="G6199" s="1">
        <v>45586</v>
      </c>
      <c r="H6199" s="1">
        <v>45656</v>
      </c>
      <c r="I6199" s="1">
        <v>45586</v>
      </c>
      <c r="J6199" t="s">
        <v>31</v>
      </c>
      <c r="K6199" t="s">
        <v>32</v>
      </c>
      <c r="L6199">
        <v>24000</v>
      </c>
      <c r="M6199">
        <v>18000</v>
      </c>
      <c r="N6199">
        <v>4</v>
      </c>
      <c r="O6199" t="s">
        <v>4613</v>
      </c>
      <c r="P6199" t="s">
        <v>4758</v>
      </c>
      <c r="Q6199" t="s">
        <v>42</v>
      </c>
      <c r="R6199" t="s">
        <v>199</v>
      </c>
      <c r="S6199" t="s">
        <v>1967</v>
      </c>
      <c r="T6199">
        <v>68571</v>
      </c>
    </row>
    <row r="6200" spans="1:20" x14ac:dyDescent="0.3">
      <c r="A6200" t="s">
        <v>4757</v>
      </c>
      <c r="B6200" t="str">
        <f>_xlfn.CONCAT(쿼리1[[#This Row],[주문번호]], "-", 쿼리1[[#This Row],[공정명]])</f>
        <v>20241007-910008-합지</v>
      </c>
      <c r="C6200">
        <v>1</v>
      </c>
      <c r="D6200" t="s">
        <v>60</v>
      </c>
      <c r="E6200" s="1">
        <v>45572</v>
      </c>
      <c r="F6200" s="1">
        <v>45582</v>
      </c>
      <c r="G6200" s="1">
        <v>45586</v>
      </c>
      <c r="H6200" s="1">
        <v>45656</v>
      </c>
      <c r="I6200" s="1">
        <v>45586</v>
      </c>
      <c r="J6200" t="s">
        <v>31</v>
      </c>
      <c r="K6200" t="s">
        <v>32</v>
      </c>
      <c r="L6200">
        <v>24000</v>
      </c>
      <c r="M6200">
        <v>18000</v>
      </c>
      <c r="N6200">
        <v>4</v>
      </c>
      <c r="O6200" t="s">
        <v>4613</v>
      </c>
      <c r="P6200" t="s">
        <v>4758</v>
      </c>
      <c r="Q6200" t="s">
        <v>42</v>
      </c>
      <c r="R6200" t="s">
        <v>199</v>
      </c>
      <c r="S6200" t="s">
        <v>1967</v>
      </c>
      <c r="T6200">
        <v>68571</v>
      </c>
    </row>
    <row r="6201" spans="1:20" x14ac:dyDescent="0.3">
      <c r="A6201" t="s">
        <v>4757</v>
      </c>
      <c r="B6201" t="str">
        <f>_xlfn.CONCAT(쿼리1[[#This Row],[주문번호]], "-", 쿼리1[[#This Row],[공정명]])</f>
        <v>20241007-910008-합지</v>
      </c>
      <c r="C6201">
        <v>1</v>
      </c>
      <c r="D6201" t="s">
        <v>60</v>
      </c>
      <c r="E6201" s="1">
        <v>45572</v>
      </c>
      <c r="F6201" s="1">
        <v>45582</v>
      </c>
      <c r="G6201" s="1">
        <v>45586</v>
      </c>
      <c r="H6201" s="1">
        <v>45656</v>
      </c>
      <c r="I6201" s="1">
        <v>45586</v>
      </c>
      <c r="J6201" t="s">
        <v>31</v>
      </c>
      <c r="K6201" t="s">
        <v>32</v>
      </c>
      <c r="L6201">
        <v>24000</v>
      </c>
      <c r="M6201">
        <v>18000</v>
      </c>
      <c r="N6201">
        <v>4</v>
      </c>
      <c r="O6201" t="s">
        <v>4613</v>
      </c>
      <c r="P6201" t="s">
        <v>4758</v>
      </c>
      <c r="Q6201" t="s">
        <v>42</v>
      </c>
      <c r="R6201" t="s">
        <v>199</v>
      </c>
      <c r="S6201" t="s">
        <v>1967</v>
      </c>
      <c r="T6201">
        <v>68571</v>
      </c>
    </row>
    <row r="6202" spans="1:20" x14ac:dyDescent="0.3">
      <c r="A6202" t="s">
        <v>4757</v>
      </c>
      <c r="B6202" t="str">
        <f>_xlfn.CONCAT(쿼리1[[#This Row],[주문번호]], "-", 쿼리1[[#This Row],[공정명]])</f>
        <v>20241007-910008-합지</v>
      </c>
      <c r="C6202">
        <v>1</v>
      </c>
      <c r="D6202" t="s">
        <v>60</v>
      </c>
      <c r="E6202" s="1">
        <v>45572</v>
      </c>
      <c r="F6202" s="1">
        <v>45582</v>
      </c>
      <c r="G6202" s="1">
        <v>45586</v>
      </c>
      <c r="H6202" s="1">
        <v>45656</v>
      </c>
      <c r="I6202" s="1">
        <v>45586</v>
      </c>
      <c r="J6202" t="s">
        <v>31</v>
      </c>
      <c r="K6202" t="s">
        <v>32</v>
      </c>
      <c r="L6202">
        <v>24000</v>
      </c>
      <c r="M6202">
        <v>18000</v>
      </c>
      <c r="N6202">
        <v>4</v>
      </c>
      <c r="O6202" t="s">
        <v>4613</v>
      </c>
      <c r="P6202" t="s">
        <v>4758</v>
      </c>
      <c r="Q6202" t="s">
        <v>42</v>
      </c>
      <c r="R6202" t="s">
        <v>199</v>
      </c>
      <c r="S6202" t="s">
        <v>1967</v>
      </c>
      <c r="T6202">
        <v>68571</v>
      </c>
    </row>
    <row r="6203" spans="1:20" x14ac:dyDescent="0.3">
      <c r="A6203" t="s">
        <v>4757</v>
      </c>
      <c r="B6203" t="str">
        <f>_xlfn.CONCAT(쿼리1[[#This Row],[주문번호]], "-", 쿼리1[[#This Row],[공정명]])</f>
        <v>20241007-910008-합지</v>
      </c>
      <c r="C6203">
        <v>1</v>
      </c>
      <c r="D6203" t="s">
        <v>60</v>
      </c>
      <c r="E6203" s="1">
        <v>45572</v>
      </c>
      <c r="F6203" s="1">
        <v>45582</v>
      </c>
      <c r="G6203" s="1">
        <v>45586</v>
      </c>
      <c r="H6203" s="1">
        <v>45656</v>
      </c>
      <c r="I6203" s="1">
        <v>45586</v>
      </c>
      <c r="J6203" t="s">
        <v>31</v>
      </c>
      <c r="K6203" t="s">
        <v>32</v>
      </c>
      <c r="L6203">
        <v>24000</v>
      </c>
      <c r="M6203">
        <v>18000</v>
      </c>
      <c r="N6203">
        <v>4</v>
      </c>
      <c r="O6203" t="s">
        <v>4613</v>
      </c>
      <c r="P6203" t="s">
        <v>4758</v>
      </c>
      <c r="Q6203" t="s">
        <v>42</v>
      </c>
      <c r="R6203" t="s">
        <v>199</v>
      </c>
      <c r="S6203" t="s">
        <v>1967</v>
      </c>
      <c r="T6203">
        <v>68571</v>
      </c>
    </row>
    <row r="6204" spans="1:20" x14ac:dyDescent="0.3">
      <c r="A6204" t="s">
        <v>4757</v>
      </c>
      <c r="B6204" t="str">
        <f>_xlfn.CONCAT(쿼리1[[#This Row],[주문번호]], "-", 쿼리1[[#This Row],[공정명]])</f>
        <v>20241007-910008-합지</v>
      </c>
      <c r="C6204">
        <v>1</v>
      </c>
      <c r="D6204" t="s">
        <v>60</v>
      </c>
      <c r="E6204" s="1">
        <v>45572</v>
      </c>
      <c r="F6204" s="1">
        <v>45582</v>
      </c>
      <c r="G6204" s="1">
        <v>45586</v>
      </c>
      <c r="H6204" s="1">
        <v>45656</v>
      </c>
      <c r="I6204" s="1">
        <v>45586</v>
      </c>
      <c r="J6204" t="s">
        <v>31</v>
      </c>
      <c r="K6204" t="s">
        <v>32</v>
      </c>
      <c r="L6204">
        <v>24000</v>
      </c>
      <c r="M6204">
        <v>18000</v>
      </c>
      <c r="N6204">
        <v>4</v>
      </c>
      <c r="O6204" t="s">
        <v>4613</v>
      </c>
      <c r="P6204" t="s">
        <v>4758</v>
      </c>
      <c r="Q6204" t="s">
        <v>42</v>
      </c>
      <c r="R6204" t="s">
        <v>199</v>
      </c>
      <c r="S6204" t="s">
        <v>1967</v>
      </c>
      <c r="T6204">
        <v>68571</v>
      </c>
    </row>
    <row r="6205" spans="1:20" x14ac:dyDescent="0.3">
      <c r="A6205" t="s">
        <v>4757</v>
      </c>
      <c r="B6205" t="str">
        <f>_xlfn.CONCAT(쿼리1[[#This Row],[주문번호]], "-", 쿼리1[[#This Row],[공정명]])</f>
        <v>20241007-910008-합지</v>
      </c>
      <c r="C6205">
        <v>1</v>
      </c>
      <c r="D6205" t="s">
        <v>60</v>
      </c>
      <c r="E6205" s="1">
        <v>45572</v>
      </c>
      <c r="F6205" s="1">
        <v>45582</v>
      </c>
      <c r="G6205" s="1">
        <v>45586</v>
      </c>
      <c r="H6205" s="1">
        <v>45656</v>
      </c>
      <c r="I6205" s="1">
        <v>45586</v>
      </c>
      <c r="J6205" t="s">
        <v>31</v>
      </c>
      <c r="K6205" t="s">
        <v>32</v>
      </c>
      <c r="L6205">
        <v>24000</v>
      </c>
      <c r="M6205">
        <v>18000</v>
      </c>
      <c r="N6205">
        <v>4</v>
      </c>
      <c r="O6205" t="s">
        <v>4613</v>
      </c>
      <c r="P6205" t="s">
        <v>4758</v>
      </c>
      <c r="Q6205" t="s">
        <v>42</v>
      </c>
      <c r="R6205" t="s">
        <v>199</v>
      </c>
      <c r="S6205" t="s">
        <v>1967</v>
      </c>
      <c r="T6205">
        <v>68571</v>
      </c>
    </row>
    <row r="6206" spans="1:20" x14ac:dyDescent="0.3">
      <c r="A6206" t="s">
        <v>4757</v>
      </c>
      <c r="B6206" t="str">
        <f>_xlfn.CONCAT(쿼리1[[#This Row],[주문번호]], "-", 쿼리1[[#This Row],[공정명]])</f>
        <v>20241007-910008-합지</v>
      </c>
      <c r="C6206">
        <v>1</v>
      </c>
      <c r="D6206" t="s">
        <v>60</v>
      </c>
      <c r="E6206" s="1">
        <v>45572</v>
      </c>
      <c r="F6206" s="1">
        <v>45582</v>
      </c>
      <c r="G6206" s="1">
        <v>45586</v>
      </c>
      <c r="H6206" s="1">
        <v>45656</v>
      </c>
      <c r="I6206" s="1">
        <v>45586</v>
      </c>
      <c r="J6206" t="s">
        <v>31</v>
      </c>
      <c r="K6206" t="s">
        <v>32</v>
      </c>
      <c r="L6206">
        <v>24000</v>
      </c>
      <c r="M6206">
        <v>18000</v>
      </c>
      <c r="N6206">
        <v>4</v>
      </c>
      <c r="O6206" t="s">
        <v>4613</v>
      </c>
      <c r="P6206" t="s">
        <v>4758</v>
      </c>
      <c r="Q6206" t="s">
        <v>42</v>
      </c>
      <c r="R6206" t="s">
        <v>199</v>
      </c>
      <c r="S6206" t="s">
        <v>1967</v>
      </c>
      <c r="T6206">
        <v>68571</v>
      </c>
    </row>
    <row r="6207" spans="1:20" x14ac:dyDescent="0.3">
      <c r="A6207" t="s">
        <v>1200</v>
      </c>
      <c r="B6207" t="str">
        <f>_xlfn.CONCAT(쿼리1[[#This Row],[주문번호]], "-", 쿼리1[[#This Row],[공정명]])</f>
        <v>20241002-903003-합지</v>
      </c>
      <c r="C6207">
        <v>1</v>
      </c>
      <c r="D6207" t="s">
        <v>60</v>
      </c>
      <c r="E6207" s="1">
        <v>45567</v>
      </c>
      <c r="F6207" s="1">
        <v>45575</v>
      </c>
      <c r="G6207" s="1">
        <v>45579</v>
      </c>
      <c r="H6207" s="1">
        <v>45656</v>
      </c>
      <c r="I6207" s="1">
        <v>45579</v>
      </c>
      <c r="J6207" t="s">
        <v>31</v>
      </c>
      <c r="K6207" t="s">
        <v>32</v>
      </c>
      <c r="L6207">
        <v>36000</v>
      </c>
      <c r="M6207">
        <v>36000</v>
      </c>
      <c r="N6207">
        <v>4</v>
      </c>
      <c r="O6207" t="s">
        <v>1201</v>
      </c>
      <c r="P6207" t="s">
        <v>1150</v>
      </c>
      <c r="Q6207" t="s">
        <v>42</v>
      </c>
      <c r="R6207" t="s">
        <v>199</v>
      </c>
      <c r="S6207" t="s">
        <v>1967</v>
      </c>
      <c r="T6207">
        <v>200000</v>
      </c>
    </row>
    <row r="6208" spans="1:20" x14ac:dyDescent="0.3">
      <c r="A6208" t="s">
        <v>4498</v>
      </c>
      <c r="B6208" t="str">
        <f>_xlfn.CONCAT(쿼리1[[#This Row],[주문번호]], "-", 쿼리1[[#This Row],[공정명]])</f>
        <v>20240923-1319P0061-합지</v>
      </c>
      <c r="C6208">
        <v>4</v>
      </c>
      <c r="D6208" t="s">
        <v>60</v>
      </c>
      <c r="E6208" s="1">
        <v>45558</v>
      </c>
      <c r="F6208" s="1">
        <v>45576</v>
      </c>
      <c r="G6208" s="1">
        <v>45569</v>
      </c>
      <c r="H6208" s="1">
        <v>45656</v>
      </c>
      <c r="I6208" s="1">
        <v>45583</v>
      </c>
      <c r="J6208" t="s">
        <v>31</v>
      </c>
      <c r="K6208" t="s">
        <v>39</v>
      </c>
      <c r="L6208">
        <v>6000</v>
      </c>
      <c r="M6208">
        <v>6000</v>
      </c>
      <c r="N6208">
        <v>-7</v>
      </c>
      <c r="O6208" t="s">
        <v>1704</v>
      </c>
      <c r="P6208" t="s">
        <v>4496</v>
      </c>
      <c r="Q6208" t="s">
        <v>4497</v>
      </c>
      <c r="R6208" t="s">
        <v>4494</v>
      </c>
      <c r="S6208" t="s">
        <v>5236</v>
      </c>
      <c r="T6208">
        <v>36</v>
      </c>
    </row>
    <row r="6209" spans="1:20" x14ac:dyDescent="0.3">
      <c r="A6209" t="s">
        <v>4498</v>
      </c>
      <c r="B6209" t="str">
        <f>_xlfn.CONCAT(쿼리1[[#This Row],[주문번호]], "-", 쿼리1[[#This Row],[공정명]])</f>
        <v>20240923-1319P0061-합지</v>
      </c>
      <c r="C6209">
        <v>4</v>
      </c>
      <c r="D6209" t="s">
        <v>60</v>
      </c>
      <c r="E6209" s="1">
        <v>45558</v>
      </c>
      <c r="F6209" s="1">
        <v>45576</v>
      </c>
      <c r="G6209" s="1">
        <v>45581</v>
      </c>
      <c r="H6209" s="1">
        <v>45656</v>
      </c>
      <c r="I6209" s="1">
        <v>45583</v>
      </c>
      <c r="J6209" t="s">
        <v>31</v>
      </c>
      <c r="K6209" t="s">
        <v>32</v>
      </c>
      <c r="L6209">
        <v>6000</v>
      </c>
      <c r="M6209">
        <v>6000</v>
      </c>
      <c r="N6209">
        <v>5</v>
      </c>
      <c r="O6209" t="s">
        <v>1704</v>
      </c>
      <c r="P6209" t="s">
        <v>4496</v>
      </c>
      <c r="Q6209" t="s">
        <v>4497</v>
      </c>
      <c r="R6209" t="s">
        <v>4494</v>
      </c>
      <c r="S6209" t="s">
        <v>5236</v>
      </c>
      <c r="T6209">
        <v>36</v>
      </c>
    </row>
    <row r="6210" spans="1:20" x14ac:dyDescent="0.3">
      <c r="A6210" t="s">
        <v>1663</v>
      </c>
      <c r="B6210" t="str">
        <f>_xlfn.CONCAT(쿼리1[[#This Row],[주문번호]], "-", 쿼리1[[#This Row],[공정명]])</f>
        <v>20241030-1000156413-합지</v>
      </c>
      <c r="C6210">
        <v>3</v>
      </c>
      <c r="D6210" t="s">
        <v>60</v>
      </c>
      <c r="E6210" s="1">
        <v>45595</v>
      </c>
      <c r="F6210" s="1">
        <v>45604</v>
      </c>
      <c r="G6210" s="1">
        <v>45607</v>
      </c>
      <c r="H6210" s="1">
        <v>45656</v>
      </c>
      <c r="I6210" s="1">
        <v>45608</v>
      </c>
      <c r="J6210" t="s">
        <v>31</v>
      </c>
      <c r="K6210" t="s">
        <v>32</v>
      </c>
      <c r="L6210">
        <v>1000</v>
      </c>
      <c r="M6210">
        <v>1000</v>
      </c>
      <c r="N6210">
        <v>3</v>
      </c>
      <c r="O6210" t="s">
        <v>1664</v>
      </c>
      <c r="P6210" t="s">
        <v>1658</v>
      </c>
      <c r="Q6210" t="s">
        <v>1665</v>
      </c>
      <c r="R6210" t="s">
        <v>1459</v>
      </c>
      <c r="S6210" t="s">
        <v>5236</v>
      </c>
      <c r="T6210">
        <v>4347</v>
      </c>
    </row>
    <row r="6211" spans="1:20" x14ac:dyDescent="0.3">
      <c r="A6211" t="s">
        <v>1856</v>
      </c>
      <c r="B6211" t="str">
        <f>_xlfn.CONCAT(쿼리1[[#This Row],[주문번호]], "-", 쿼리1[[#This Row],[공정명]])</f>
        <v>20240925-1000158453-합지</v>
      </c>
      <c r="C6211">
        <v>3</v>
      </c>
      <c r="D6211" t="s">
        <v>60</v>
      </c>
      <c r="E6211" s="1">
        <v>45560</v>
      </c>
      <c r="F6211" s="1">
        <v>45569</v>
      </c>
      <c r="G6211" s="1">
        <v>45576</v>
      </c>
      <c r="H6211" s="1">
        <v>45656</v>
      </c>
      <c r="I6211" s="1">
        <v>45588</v>
      </c>
      <c r="J6211" t="s">
        <v>31</v>
      </c>
      <c r="K6211" t="s">
        <v>32</v>
      </c>
      <c r="L6211">
        <v>6000</v>
      </c>
      <c r="M6211">
        <v>6000</v>
      </c>
      <c r="N6211">
        <v>7</v>
      </c>
      <c r="O6211" t="s">
        <v>1857</v>
      </c>
      <c r="P6211" t="s">
        <v>1858</v>
      </c>
      <c r="Q6211" t="s">
        <v>1859</v>
      </c>
      <c r="R6211" t="s">
        <v>1459</v>
      </c>
      <c r="S6211" t="s">
        <v>5236</v>
      </c>
      <c r="T6211">
        <v>23076</v>
      </c>
    </row>
    <row r="6212" spans="1:20" x14ac:dyDescent="0.3">
      <c r="A6212" t="s">
        <v>1856</v>
      </c>
      <c r="B6212" t="str">
        <f>_xlfn.CONCAT(쿼리1[[#This Row],[주문번호]], "-", 쿼리1[[#This Row],[공정명]])</f>
        <v>20240925-1000158453-분단</v>
      </c>
      <c r="C6212">
        <v>4</v>
      </c>
      <c r="D6212" t="s">
        <v>196</v>
      </c>
      <c r="E6212" s="1">
        <v>45560</v>
      </c>
      <c r="F6212" s="1">
        <v>45572</v>
      </c>
      <c r="G6212" s="1">
        <v>45576</v>
      </c>
      <c r="H6212" s="1">
        <v>45656</v>
      </c>
      <c r="I6212" s="1">
        <v>45588</v>
      </c>
      <c r="J6212" t="s">
        <v>31</v>
      </c>
      <c r="K6212" t="s">
        <v>32</v>
      </c>
      <c r="L6212">
        <v>6000</v>
      </c>
      <c r="M6212">
        <v>6000</v>
      </c>
      <c r="N6212">
        <v>4</v>
      </c>
      <c r="O6212" t="s">
        <v>1857</v>
      </c>
      <c r="P6212" t="s">
        <v>1858</v>
      </c>
      <c r="Q6212" t="s">
        <v>1859</v>
      </c>
      <c r="R6212" t="s">
        <v>1459</v>
      </c>
      <c r="S6212" t="s">
        <v>5236</v>
      </c>
      <c r="T6212">
        <v>23076</v>
      </c>
    </row>
    <row r="6213" spans="1:20" x14ac:dyDescent="0.3">
      <c r="A6213" t="s">
        <v>1860</v>
      </c>
      <c r="B6213" t="str">
        <f>_xlfn.CONCAT(쿼리1[[#This Row],[주문번호]], "-", 쿼리1[[#This Row],[공정명]])</f>
        <v>20241029-1000158739-합지</v>
      </c>
      <c r="C6213">
        <v>3</v>
      </c>
      <c r="D6213" t="s">
        <v>60</v>
      </c>
      <c r="E6213" s="1">
        <v>45594</v>
      </c>
      <c r="F6213" s="1">
        <v>45603</v>
      </c>
      <c r="G6213" s="1">
        <v>45621</v>
      </c>
      <c r="H6213" s="1">
        <v>45656</v>
      </c>
      <c r="I6213" s="1">
        <v>45621</v>
      </c>
      <c r="J6213" t="s">
        <v>31</v>
      </c>
      <c r="K6213" t="s">
        <v>32</v>
      </c>
      <c r="L6213">
        <v>6000</v>
      </c>
      <c r="M6213">
        <v>0</v>
      </c>
      <c r="N6213">
        <v>18</v>
      </c>
      <c r="O6213" t="s">
        <v>1857</v>
      </c>
      <c r="P6213" t="s">
        <v>1861</v>
      </c>
      <c r="Q6213" t="s">
        <v>1862</v>
      </c>
      <c r="R6213" t="s">
        <v>1459</v>
      </c>
      <c r="S6213" t="s">
        <v>5236</v>
      </c>
      <c r="T6213">
        <v>21818</v>
      </c>
    </row>
    <row r="6214" spans="1:20" x14ac:dyDescent="0.3">
      <c r="A6214" t="s">
        <v>1860</v>
      </c>
      <c r="B6214" t="str">
        <f>_xlfn.CONCAT(쿼리1[[#This Row],[주문번호]], "-", 쿼리1[[#This Row],[공정명]])</f>
        <v>20241029-1000158739-분단</v>
      </c>
      <c r="C6214">
        <v>4</v>
      </c>
      <c r="D6214" t="s">
        <v>196</v>
      </c>
      <c r="E6214" s="1">
        <v>45594</v>
      </c>
      <c r="F6214" s="1">
        <v>45604</v>
      </c>
      <c r="G6214" s="1">
        <v>45605</v>
      </c>
      <c r="H6214" s="1">
        <v>45656</v>
      </c>
      <c r="I6214" s="1">
        <v>45621</v>
      </c>
      <c r="J6214" t="s">
        <v>31</v>
      </c>
      <c r="K6214" t="s">
        <v>32</v>
      </c>
      <c r="L6214">
        <v>6000</v>
      </c>
      <c r="M6214">
        <v>6000</v>
      </c>
      <c r="N6214">
        <v>1</v>
      </c>
      <c r="O6214" t="s">
        <v>1857</v>
      </c>
      <c r="P6214" t="s">
        <v>1861</v>
      </c>
      <c r="Q6214" t="s">
        <v>1862</v>
      </c>
      <c r="R6214" t="s">
        <v>1459</v>
      </c>
      <c r="S6214" t="s">
        <v>5236</v>
      </c>
      <c r="T6214">
        <v>21818</v>
      </c>
    </row>
    <row r="6215" spans="1:20" x14ac:dyDescent="0.3">
      <c r="A6215" t="s">
        <v>5031</v>
      </c>
      <c r="B6215" t="str">
        <f>_xlfn.CONCAT(쿼리1[[#This Row],[주문번호]], "-", 쿼리1[[#This Row],[공정명]])</f>
        <v>20241016-131108-합지</v>
      </c>
      <c r="C6215">
        <v>3</v>
      </c>
      <c r="D6215" t="s">
        <v>60</v>
      </c>
      <c r="E6215" s="1">
        <v>45581</v>
      </c>
      <c r="F6215" s="1">
        <v>45589</v>
      </c>
      <c r="G6215" s="1">
        <v>45589</v>
      </c>
      <c r="H6215" s="1">
        <v>45656</v>
      </c>
      <c r="I6215" s="1">
        <v>45590</v>
      </c>
      <c r="J6215" t="s">
        <v>31</v>
      </c>
      <c r="K6215" t="s">
        <v>39</v>
      </c>
      <c r="L6215">
        <v>6000</v>
      </c>
      <c r="M6215">
        <v>6000</v>
      </c>
      <c r="N6215">
        <v>0</v>
      </c>
      <c r="O6215" t="s">
        <v>5032</v>
      </c>
      <c r="P6215" t="s">
        <v>5033</v>
      </c>
      <c r="Q6215" t="s">
        <v>5034</v>
      </c>
      <c r="R6215" t="s">
        <v>1367</v>
      </c>
      <c r="S6215" t="s">
        <v>5236</v>
      </c>
      <c r="T6215">
        <v>24</v>
      </c>
    </row>
    <row r="6216" spans="1:20" x14ac:dyDescent="0.3">
      <c r="A6216" t="s">
        <v>1953</v>
      </c>
      <c r="B6216" t="str">
        <f>_xlfn.CONCAT(쿼리1[[#This Row],[주문번호]], "-", 쿼리1[[#This Row],[공정명]])</f>
        <v>20240912-1216P0197-합지</v>
      </c>
      <c r="C6216">
        <v>3</v>
      </c>
      <c r="D6216" t="s">
        <v>60</v>
      </c>
      <c r="E6216" s="1">
        <v>45547</v>
      </c>
      <c r="F6216" s="1">
        <v>45558</v>
      </c>
      <c r="G6216" s="1">
        <v>45562</v>
      </c>
      <c r="H6216" s="1">
        <v>45656</v>
      </c>
      <c r="I6216" s="1">
        <v>45562</v>
      </c>
      <c r="J6216" t="s">
        <v>31</v>
      </c>
      <c r="K6216" t="s">
        <v>32</v>
      </c>
      <c r="L6216">
        <v>3000</v>
      </c>
      <c r="M6216">
        <v>3000</v>
      </c>
      <c r="N6216">
        <v>4</v>
      </c>
      <c r="O6216" t="s">
        <v>536</v>
      </c>
      <c r="P6216" t="s">
        <v>1954</v>
      </c>
      <c r="Q6216" t="s">
        <v>1955</v>
      </c>
      <c r="R6216" t="s">
        <v>1956</v>
      </c>
      <c r="S6216" t="s">
        <v>5236</v>
      </c>
      <c r="T6216">
        <v>20</v>
      </c>
    </row>
    <row r="6217" spans="1:20" x14ac:dyDescent="0.3">
      <c r="A6217" t="s">
        <v>1953</v>
      </c>
      <c r="B6217" t="str">
        <f>_xlfn.CONCAT(쿼리1[[#This Row],[주문번호]], "-", 쿼리1[[#This Row],[공정명]])</f>
        <v>20240912-1216P0197-분단</v>
      </c>
      <c r="C6217">
        <v>4</v>
      </c>
      <c r="D6217" t="s">
        <v>196</v>
      </c>
      <c r="E6217" s="1">
        <v>45547</v>
      </c>
      <c r="F6217" s="1">
        <v>45559</v>
      </c>
      <c r="G6217" s="1">
        <v>45562</v>
      </c>
      <c r="H6217" s="1">
        <v>45656</v>
      </c>
      <c r="I6217" s="1">
        <v>45562</v>
      </c>
      <c r="J6217" t="s">
        <v>31</v>
      </c>
      <c r="K6217" t="s">
        <v>32</v>
      </c>
      <c r="L6217">
        <v>3000</v>
      </c>
      <c r="M6217">
        <v>3000</v>
      </c>
      <c r="N6217">
        <v>3</v>
      </c>
      <c r="O6217" t="s">
        <v>536</v>
      </c>
      <c r="P6217" t="s">
        <v>1954</v>
      </c>
      <c r="Q6217" t="s">
        <v>1955</v>
      </c>
      <c r="R6217" t="s">
        <v>1956</v>
      </c>
      <c r="S6217" t="s">
        <v>5236</v>
      </c>
      <c r="T6217">
        <v>20</v>
      </c>
    </row>
    <row r="6218" spans="1:20" x14ac:dyDescent="0.3">
      <c r="A6218" t="s">
        <v>1957</v>
      </c>
      <c r="B6218" t="str">
        <f>_xlfn.CONCAT(쿼리1[[#This Row],[주문번호]], "-", 쿼리1[[#This Row],[공정명]])</f>
        <v>20240912-1216P0196-합지</v>
      </c>
      <c r="C6218">
        <v>3</v>
      </c>
      <c r="D6218" t="s">
        <v>60</v>
      </c>
      <c r="E6218" s="1">
        <v>45547</v>
      </c>
      <c r="F6218" s="1">
        <v>45558</v>
      </c>
      <c r="G6218" s="1">
        <v>45562</v>
      </c>
      <c r="H6218" s="1">
        <v>45656</v>
      </c>
      <c r="I6218" s="1">
        <v>45562</v>
      </c>
      <c r="J6218" t="s">
        <v>31</v>
      </c>
      <c r="K6218" t="s">
        <v>32</v>
      </c>
      <c r="L6218">
        <v>3000</v>
      </c>
      <c r="M6218">
        <v>3000</v>
      </c>
      <c r="N6218">
        <v>4</v>
      </c>
      <c r="O6218" t="s">
        <v>536</v>
      </c>
      <c r="P6218" t="s">
        <v>1954</v>
      </c>
      <c r="Q6218" t="s">
        <v>1958</v>
      </c>
      <c r="R6218" t="s">
        <v>1956</v>
      </c>
      <c r="S6218" t="s">
        <v>5236</v>
      </c>
      <c r="T6218">
        <v>20</v>
      </c>
    </row>
    <row r="6219" spans="1:20" x14ac:dyDescent="0.3">
      <c r="A6219" t="s">
        <v>1957</v>
      </c>
      <c r="B6219" t="str">
        <f>_xlfn.CONCAT(쿼리1[[#This Row],[주문번호]], "-", 쿼리1[[#This Row],[공정명]])</f>
        <v>20240912-1216P0196-분단</v>
      </c>
      <c r="C6219">
        <v>4</v>
      </c>
      <c r="D6219" t="s">
        <v>196</v>
      </c>
      <c r="E6219" s="1">
        <v>45547</v>
      </c>
      <c r="F6219" s="1">
        <v>45559</v>
      </c>
      <c r="G6219" s="1">
        <v>45562</v>
      </c>
      <c r="H6219" s="1">
        <v>45656</v>
      </c>
      <c r="I6219" s="1">
        <v>45562</v>
      </c>
      <c r="J6219" t="s">
        <v>31</v>
      </c>
      <c r="K6219" t="s">
        <v>32</v>
      </c>
      <c r="L6219">
        <v>3000</v>
      </c>
      <c r="M6219">
        <v>3000</v>
      </c>
      <c r="N6219">
        <v>3</v>
      </c>
      <c r="O6219" t="s">
        <v>536</v>
      </c>
      <c r="P6219" t="s">
        <v>1954</v>
      </c>
      <c r="Q6219" t="s">
        <v>1958</v>
      </c>
      <c r="R6219" t="s">
        <v>1956</v>
      </c>
      <c r="S6219" t="s">
        <v>5236</v>
      </c>
      <c r="T6219">
        <v>20</v>
      </c>
    </row>
    <row r="6220" spans="1:20" x14ac:dyDescent="0.3">
      <c r="A6220" t="s">
        <v>3618</v>
      </c>
      <c r="B6220" t="str">
        <f>_xlfn.CONCAT(쿼리1[[#This Row],[주문번호]], "-", 쿼리1[[#This Row],[공정명]])</f>
        <v>20241011-1000169293-합지</v>
      </c>
      <c r="C6220">
        <v>3</v>
      </c>
      <c r="D6220" t="s">
        <v>60</v>
      </c>
      <c r="E6220" s="1">
        <v>45576</v>
      </c>
      <c r="F6220" s="1">
        <v>45586</v>
      </c>
      <c r="G6220" s="1">
        <v>45586</v>
      </c>
      <c r="H6220" s="1">
        <v>45656</v>
      </c>
      <c r="I6220" s="1">
        <v>45589</v>
      </c>
      <c r="J6220" t="s">
        <v>31</v>
      </c>
      <c r="K6220" t="s">
        <v>39</v>
      </c>
      <c r="L6220">
        <v>8000</v>
      </c>
      <c r="M6220">
        <v>8000</v>
      </c>
      <c r="N6220">
        <v>0</v>
      </c>
      <c r="O6220" t="s">
        <v>580</v>
      </c>
      <c r="P6220" t="s">
        <v>3619</v>
      </c>
      <c r="Q6220" t="s">
        <v>3620</v>
      </c>
      <c r="R6220" t="s">
        <v>2793</v>
      </c>
      <c r="S6220" t="s">
        <v>5236</v>
      </c>
      <c r="T6220">
        <v>23529</v>
      </c>
    </row>
    <row r="6221" spans="1:20" x14ac:dyDescent="0.3">
      <c r="A6221" t="s">
        <v>3623</v>
      </c>
      <c r="B6221" t="str">
        <f>_xlfn.CONCAT(쿼리1[[#This Row],[주문번호]], "-", 쿼리1[[#This Row],[공정명]])</f>
        <v>20241010-1000153900-합지</v>
      </c>
      <c r="C6221">
        <v>3</v>
      </c>
      <c r="D6221" t="s">
        <v>60</v>
      </c>
      <c r="E6221" s="1">
        <v>45575</v>
      </c>
      <c r="F6221" s="1">
        <v>45586</v>
      </c>
      <c r="G6221" s="1">
        <v>45583</v>
      </c>
      <c r="H6221" s="1">
        <v>45656</v>
      </c>
      <c r="I6221" s="1">
        <v>45590</v>
      </c>
      <c r="J6221" t="s">
        <v>31</v>
      </c>
      <c r="K6221" t="s">
        <v>39</v>
      </c>
      <c r="L6221">
        <v>6000</v>
      </c>
      <c r="M6221">
        <v>6000</v>
      </c>
      <c r="N6221">
        <v>-3</v>
      </c>
      <c r="O6221" t="s">
        <v>580</v>
      </c>
      <c r="P6221" t="s">
        <v>3624</v>
      </c>
      <c r="Q6221" t="s">
        <v>3625</v>
      </c>
      <c r="R6221" t="s">
        <v>2793</v>
      </c>
      <c r="S6221" t="s">
        <v>5236</v>
      </c>
      <c r="T6221">
        <v>21818</v>
      </c>
    </row>
    <row r="6222" spans="1:20" x14ac:dyDescent="0.3">
      <c r="A6222" t="s">
        <v>3626</v>
      </c>
      <c r="B6222" t="str">
        <f>_xlfn.CONCAT(쿼리1[[#This Row],[주문번호]], "-", 쿼리1[[#This Row],[공정명]])</f>
        <v>20241010-1000153902-합지</v>
      </c>
      <c r="C6222">
        <v>3</v>
      </c>
      <c r="D6222" t="s">
        <v>60</v>
      </c>
      <c r="E6222" s="1">
        <v>45575</v>
      </c>
      <c r="F6222" s="1">
        <v>45586</v>
      </c>
      <c r="G6222" s="1">
        <v>45585</v>
      </c>
      <c r="H6222" s="1">
        <v>45656</v>
      </c>
      <c r="I6222" s="1">
        <v>45590</v>
      </c>
      <c r="J6222" t="s">
        <v>31</v>
      </c>
      <c r="K6222" t="s">
        <v>39</v>
      </c>
      <c r="L6222">
        <v>3000</v>
      </c>
      <c r="M6222">
        <v>3000</v>
      </c>
      <c r="N6222">
        <v>-1</v>
      </c>
      <c r="O6222" t="s">
        <v>580</v>
      </c>
      <c r="P6222" t="s">
        <v>3624</v>
      </c>
      <c r="Q6222" t="s">
        <v>3627</v>
      </c>
      <c r="R6222" t="s">
        <v>2793</v>
      </c>
      <c r="S6222" t="s">
        <v>5236</v>
      </c>
      <c r="T6222">
        <v>10909</v>
      </c>
    </row>
    <row r="6223" spans="1:20" x14ac:dyDescent="0.3">
      <c r="A6223" t="s">
        <v>3628</v>
      </c>
      <c r="B6223" t="str">
        <f>_xlfn.CONCAT(쿼리1[[#This Row],[주문번호]], "-", 쿼리1[[#This Row],[공정명]])</f>
        <v>20241011-1000165460-합지</v>
      </c>
      <c r="C6223">
        <v>3</v>
      </c>
      <c r="D6223" t="s">
        <v>60</v>
      </c>
      <c r="E6223" s="1">
        <v>45576</v>
      </c>
      <c r="F6223" s="1">
        <v>45586</v>
      </c>
      <c r="G6223" s="1"/>
      <c r="H6223" s="1">
        <v>45656</v>
      </c>
      <c r="I6223" s="1">
        <v>45590</v>
      </c>
      <c r="J6223" t="s">
        <v>31</v>
      </c>
      <c r="K6223" t="s">
        <v>22</v>
      </c>
      <c r="L6223">
        <v>4000</v>
      </c>
      <c r="O6223" t="s">
        <v>580</v>
      </c>
      <c r="P6223" t="s">
        <v>3619</v>
      </c>
      <c r="Q6223" t="s">
        <v>3629</v>
      </c>
      <c r="R6223" t="s">
        <v>2793</v>
      </c>
      <c r="S6223" t="s">
        <v>5236</v>
      </c>
      <c r="T6223">
        <v>11764</v>
      </c>
    </row>
    <row r="6224" spans="1:20" x14ac:dyDescent="0.3">
      <c r="A6224" t="s">
        <v>3630</v>
      </c>
      <c r="B6224" t="str">
        <f>_xlfn.CONCAT(쿼리1[[#This Row],[주문번호]], "-", 쿼리1[[#This Row],[공정명]])</f>
        <v>20241010-1000153904-합지</v>
      </c>
      <c r="C6224">
        <v>3</v>
      </c>
      <c r="D6224" t="s">
        <v>60</v>
      </c>
      <c r="E6224" s="1">
        <v>45575</v>
      </c>
      <c r="F6224" s="1">
        <v>45586</v>
      </c>
      <c r="G6224" s="1">
        <v>45583</v>
      </c>
      <c r="H6224" s="1">
        <v>45656</v>
      </c>
      <c r="I6224" s="1">
        <v>45591</v>
      </c>
      <c r="J6224" t="s">
        <v>31</v>
      </c>
      <c r="K6224" t="s">
        <v>39</v>
      </c>
      <c r="L6224">
        <v>3000</v>
      </c>
      <c r="M6224">
        <v>3000</v>
      </c>
      <c r="N6224">
        <v>-3</v>
      </c>
      <c r="O6224" t="s">
        <v>580</v>
      </c>
      <c r="P6224" t="s">
        <v>3624</v>
      </c>
      <c r="Q6224" t="s">
        <v>3631</v>
      </c>
      <c r="R6224" t="s">
        <v>2793</v>
      </c>
      <c r="S6224" t="s">
        <v>5236</v>
      </c>
      <c r="T6224">
        <v>10909</v>
      </c>
    </row>
    <row r="6225" spans="1:20" x14ac:dyDescent="0.3">
      <c r="A6225" t="s">
        <v>1657</v>
      </c>
      <c r="B6225" t="str">
        <f>_xlfn.CONCAT(쿼리1[[#This Row],[주문번호]], "-", 쿼리1[[#This Row],[공정명]])</f>
        <v>20241030-1000169496-합지</v>
      </c>
      <c r="C6225">
        <v>3</v>
      </c>
      <c r="D6225" t="s">
        <v>60</v>
      </c>
      <c r="E6225" s="1">
        <v>45595</v>
      </c>
      <c r="F6225" s="1">
        <v>45604</v>
      </c>
      <c r="G6225" s="1">
        <v>45607</v>
      </c>
      <c r="H6225" s="1">
        <v>45656</v>
      </c>
      <c r="I6225" s="1">
        <v>45608</v>
      </c>
      <c r="J6225" t="s">
        <v>31</v>
      </c>
      <c r="K6225" t="s">
        <v>32</v>
      </c>
      <c r="L6225">
        <v>5000</v>
      </c>
      <c r="M6225">
        <v>5000</v>
      </c>
      <c r="N6225">
        <v>3</v>
      </c>
      <c r="O6225" t="s">
        <v>1456</v>
      </c>
      <c r="P6225" t="s">
        <v>1658</v>
      </c>
      <c r="Q6225" t="s">
        <v>1659</v>
      </c>
      <c r="R6225" t="s">
        <v>1459</v>
      </c>
      <c r="S6225" t="s">
        <v>5236</v>
      </c>
      <c r="T6225">
        <v>21739</v>
      </c>
    </row>
    <row r="6226" spans="1:20" x14ac:dyDescent="0.3">
      <c r="A6226" t="s">
        <v>4237</v>
      </c>
      <c r="B6226" t="str">
        <f>_xlfn.CONCAT(쿼리1[[#This Row],[주문번호]], "-", 쿼리1[[#This Row],[공정명]])</f>
        <v>20241007-130652-합지</v>
      </c>
      <c r="C6226">
        <v>3</v>
      </c>
      <c r="D6226" t="s">
        <v>60</v>
      </c>
      <c r="E6226" s="1">
        <v>45572</v>
      </c>
      <c r="F6226" s="1">
        <v>45581</v>
      </c>
      <c r="G6226" s="1">
        <v>45581</v>
      </c>
      <c r="H6226" s="1">
        <v>45656</v>
      </c>
      <c r="I6226" s="1">
        <v>45586</v>
      </c>
      <c r="J6226" t="s">
        <v>31</v>
      </c>
      <c r="K6226" t="s">
        <v>39</v>
      </c>
      <c r="L6226">
        <v>6000</v>
      </c>
      <c r="M6226">
        <v>6000</v>
      </c>
      <c r="N6226">
        <v>0</v>
      </c>
      <c r="O6226" t="s">
        <v>4238</v>
      </c>
      <c r="P6226" t="s">
        <v>4239</v>
      </c>
      <c r="Q6226" t="s">
        <v>4240</v>
      </c>
      <c r="R6226" t="s">
        <v>4241</v>
      </c>
      <c r="S6226" t="s">
        <v>5236</v>
      </c>
      <c r="T6226">
        <v>6</v>
      </c>
    </row>
    <row r="6227" spans="1:20" x14ac:dyDescent="0.3">
      <c r="A6227" t="s">
        <v>1703</v>
      </c>
      <c r="B6227" t="str">
        <f>_xlfn.CONCAT(쿼리1[[#This Row],[주문번호]], "-", 쿼리1[[#This Row],[공정명]])</f>
        <v>20240902-1000159448-합지</v>
      </c>
      <c r="C6227">
        <v>3</v>
      </c>
      <c r="D6227" t="s">
        <v>60</v>
      </c>
      <c r="E6227" s="1">
        <v>45537</v>
      </c>
      <c r="F6227" s="1">
        <v>45546</v>
      </c>
      <c r="G6227" s="1">
        <v>45547</v>
      </c>
      <c r="H6227" s="1">
        <v>45656</v>
      </c>
      <c r="I6227" s="1">
        <v>45555</v>
      </c>
      <c r="J6227" t="s">
        <v>31</v>
      </c>
      <c r="K6227" t="s">
        <v>32</v>
      </c>
      <c r="L6227">
        <v>6000</v>
      </c>
      <c r="M6227">
        <v>6000</v>
      </c>
      <c r="N6227">
        <v>1</v>
      </c>
      <c r="O6227" t="s">
        <v>1704</v>
      </c>
      <c r="P6227" t="s">
        <v>1705</v>
      </c>
      <c r="Q6227" t="s">
        <v>1706</v>
      </c>
      <c r="R6227" t="s">
        <v>1424</v>
      </c>
      <c r="S6227" t="s">
        <v>5236</v>
      </c>
      <c r="T6227">
        <v>6</v>
      </c>
    </row>
    <row r="6228" spans="1:20" x14ac:dyDescent="0.3">
      <c r="A6228" t="s">
        <v>1703</v>
      </c>
      <c r="B6228" t="str">
        <f>_xlfn.CONCAT(쿼리1[[#This Row],[주문번호]], "-", 쿼리1[[#This Row],[공정명]])</f>
        <v>20240902-1000159448-합지</v>
      </c>
      <c r="C6228">
        <v>3</v>
      </c>
      <c r="D6228" t="s">
        <v>60</v>
      </c>
      <c r="E6228" s="1">
        <v>45537</v>
      </c>
      <c r="F6228" s="1">
        <v>45546</v>
      </c>
      <c r="G6228" s="1">
        <v>45555</v>
      </c>
      <c r="H6228" s="1">
        <v>45656</v>
      </c>
      <c r="I6228" s="1">
        <v>45555</v>
      </c>
      <c r="J6228" t="s">
        <v>31</v>
      </c>
      <c r="K6228" t="s">
        <v>32</v>
      </c>
      <c r="L6228">
        <v>6000</v>
      </c>
      <c r="M6228">
        <v>6000</v>
      </c>
      <c r="N6228">
        <v>9</v>
      </c>
      <c r="O6228" t="s">
        <v>1704</v>
      </c>
      <c r="P6228" t="s">
        <v>1705</v>
      </c>
      <c r="Q6228" t="s">
        <v>1706</v>
      </c>
      <c r="R6228" t="s">
        <v>1424</v>
      </c>
      <c r="S6228" t="s">
        <v>5236</v>
      </c>
      <c r="T6228">
        <v>6</v>
      </c>
    </row>
    <row r="6229" spans="1:20" x14ac:dyDescent="0.3">
      <c r="A6229" t="s">
        <v>1703</v>
      </c>
      <c r="B6229" t="str">
        <f>_xlfn.CONCAT(쿼리1[[#This Row],[주문번호]], "-", 쿼리1[[#This Row],[공정명]])</f>
        <v>20240902-1000159448-분단</v>
      </c>
      <c r="C6229">
        <v>4</v>
      </c>
      <c r="D6229" t="s">
        <v>196</v>
      </c>
      <c r="E6229" s="1">
        <v>45537</v>
      </c>
      <c r="F6229" s="1">
        <v>45547</v>
      </c>
      <c r="G6229" s="1"/>
      <c r="H6229" s="1">
        <v>45656</v>
      </c>
      <c r="I6229" s="1">
        <v>45555</v>
      </c>
      <c r="J6229" t="s">
        <v>21</v>
      </c>
      <c r="K6229" t="s">
        <v>22</v>
      </c>
      <c r="L6229">
        <v>6000</v>
      </c>
      <c r="O6229" t="s">
        <v>1704</v>
      </c>
      <c r="P6229" t="s">
        <v>1705</v>
      </c>
      <c r="Q6229" t="s">
        <v>1706</v>
      </c>
      <c r="R6229" t="s">
        <v>1424</v>
      </c>
      <c r="S6229" t="s">
        <v>5236</v>
      </c>
      <c r="T6229">
        <v>6</v>
      </c>
    </row>
    <row r="6230" spans="1:20" x14ac:dyDescent="0.3">
      <c r="A6230" t="s">
        <v>5299</v>
      </c>
      <c r="B6230" t="str">
        <f>_xlfn.CONCAT(쿼리1[[#This Row],[주문번호]], "-", 쿼리1[[#This Row],[공정명]])</f>
        <v>20241002-1000166094-합지</v>
      </c>
      <c r="C6230">
        <v>3</v>
      </c>
      <c r="D6230" t="s">
        <v>60</v>
      </c>
      <c r="E6230" s="1">
        <v>45567</v>
      </c>
      <c r="F6230" s="1">
        <v>45574</v>
      </c>
      <c r="G6230" s="1">
        <v>45576</v>
      </c>
      <c r="H6230" s="1">
        <v>45656</v>
      </c>
      <c r="I6230" s="1">
        <v>45576</v>
      </c>
      <c r="J6230" t="s">
        <v>31</v>
      </c>
      <c r="K6230" t="s">
        <v>32</v>
      </c>
      <c r="L6230">
        <v>6000</v>
      </c>
      <c r="M6230">
        <v>6000</v>
      </c>
      <c r="N6230">
        <v>2</v>
      </c>
      <c r="O6230" t="s">
        <v>559</v>
      </c>
      <c r="P6230" t="s">
        <v>5300</v>
      </c>
      <c r="Q6230" t="s">
        <v>5301</v>
      </c>
      <c r="R6230" t="s">
        <v>1424</v>
      </c>
      <c r="S6230" t="s">
        <v>5236</v>
      </c>
      <c r="T6230">
        <v>6</v>
      </c>
    </row>
    <row r="6231" spans="1:20" x14ac:dyDescent="0.3">
      <c r="A6231" t="s">
        <v>5299</v>
      </c>
      <c r="B6231" t="str">
        <f>_xlfn.CONCAT(쿼리1[[#This Row],[주문번호]], "-", 쿼리1[[#This Row],[공정명]])</f>
        <v>20241002-1000166094-분단</v>
      </c>
      <c r="C6231">
        <v>4</v>
      </c>
      <c r="D6231" t="s">
        <v>196</v>
      </c>
      <c r="E6231" s="1">
        <v>45567</v>
      </c>
      <c r="F6231" s="1">
        <v>45575</v>
      </c>
      <c r="G6231" s="1">
        <v>45576</v>
      </c>
      <c r="H6231" s="1">
        <v>45656</v>
      </c>
      <c r="I6231" s="1">
        <v>45576</v>
      </c>
      <c r="J6231" t="s">
        <v>31</v>
      </c>
      <c r="K6231" t="s">
        <v>32</v>
      </c>
      <c r="L6231">
        <v>6000</v>
      </c>
      <c r="M6231">
        <v>6000</v>
      </c>
      <c r="N6231">
        <v>1</v>
      </c>
      <c r="O6231" t="s">
        <v>559</v>
      </c>
      <c r="P6231" t="s">
        <v>5300</v>
      </c>
      <c r="Q6231" t="s">
        <v>5301</v>
      </c>
      <c r="R6231" t="s">
        <v>1424</v>
      </c>
      <c r="S6231" t="s">
        <v>5236</v>
      </c>
      <c r="T6231">
        <v>6</v>
      </c>
    </row>
    <row r="6232" spans="1:20" x14ac:dyDescent="0.3">
      <c r="A6232" t="s">
        <v>4594</v>
      </c>
      <c r="B6232" t="str">
        <f>_xlfn.CONCAT(쿼리1[[#This Row],[주문번호]], "-", 쿼리1[[#This Row],[공정명]])</f>
        <v>20240902-1000159454-합지</v>
      </c>
      <c r="C6232">
        <v>1</v>
      </c>
      <c r="D6232" t="s">
        <v>60</v>
      </c>
      <c r="E6232" s="1">
        <v>45537</v>
      </c>
      <c r="F6232" s="1">
        <v>45548</v>
      </c>
      <c r="G6232" s="1">
        <v>45544</v>
      </c>
      <c r="H6232" s="1">
        <v>45656</v>
      </c>
      <c r="I6232" s="1">
        <v>45545</v>
      </c>
      <c r="J6232" t="s">
        <v>31</v>
      </c>
      <c r="K6232" t="s">
        <v>39</v>
      </c>
      <c r="L6232">
        <v>6000</v>
      </c>
      <c r="M6232">
        <v>6000</v>
      </c>
      <c r="N6232">
        <v>-4</v>
      </c>
      <c r="O6232" t="s">
        <v>1704</v>
      </c>
      <c r="P6232" t="s">
        <v>4595</v>
      </c>
      <c r="Q6232" t="s">
        <v>4596</v>
      </c>
      <c r="R6232" t="s">
        <v>1424</v>
      </c>
      <c r="S6232" t="s">
        <v>5236</v>
      </c>
      <c r="T6232">
        <v>6</v>
      </c>
    </row>
    <row r="6233" spans="1:20" x14ac:dyDescent="0.3">
      <c r="A6233" t="s">
        <v>4594</v>
      </c>
      <c r="B6233" t="str">
        <f>_xlfn.CONCAT(쿼리1[[#This Row],[주문번호]], "-", 쿼리1[[#This Row],[공정명]])</f>
        <v>20240902-1000159454-합지</v>
      </c>
      <c r="C6233">
        <v>1</v>
      </c>
      <c r="D6233" t="s">
        <v>60</v>
      </c>
      <c r="E6233" s="1">
        <v>45537</v>
      </c>
      <c r="F6233" s="1">
        <v>45548</v>
      </c>
      <c r="G6233" s="1">
        <v>45545</v>
      </c>
      <c r="H6233" s="1">
        <v>45656</v>
      </c>
      <c r="I6233" s="1">
        <v>45545</v>
      </c>
      <c r="J6233" t="s">
        <v>31</v>
      </c>
      <c r="K6233" t="s">
        <v>39</v>
      </c>
      <c r="L6233">
        <v>6000</v>
      </c>
      <c r="M6233">
        <v>6000</v>
      </c>
      <c r="N6233">
        <v>-3</v>
      </c>
      <c r="O6233" t="s">
        <v>1704</v>
      </c>
      <c r="P6233" t="s">
        <v>4595</v>
      </c>
      <c r="Q6233" t="s">
        <v>4596</v>
      </c>
      <c r="R6233" t="s">
        <v>1424</v>
      </c>
      <c r="S6233" t="s">
        <v>5236</v>
      </c>
      <c r="T6233">
        <v>6</v>
      </c>
    </row>
    <row r="6234" spans="1:20" x14ac:dyDescent="0.3">
      <c r="A6234" t="s">
        <v>4594</v>
      </c>
      <c r="B6234" t="str">
        <f>_xlfn.CONCAT(쿼리1[[#This Row],[주문번호]], "-", 쿼리1[[#This Row],[공정명]])</f>
        <v>20240902-1000159454-분단</v>
      </c>
      <c r="C6234">
        <v>2</v>
      </c>
      <c r="D6234" t="s">
        <v>196</v>
      </c>
      <c r="E6234" s="1">
        <v>45537</v>
      </c>
      <c r="F6234" s="1">
        <v>45551</v>
      </c>
      <c r="G6234" s="1"/>
      <c r="H6234" s="1">
        <v>45656</v>
      </c>
      <c r="I6234" s="1">
        <v>45545</v>
      </c>
      <c r="J6234" t="s">
        <v>21</v>
      </c>
      <c r="K6234" t="s">
        <v>22</v>
      </c>
      <c r="L6234">
        <v>6000</v>
      </c>
      <c r="O6234" t="s">
        <v>1704</v>
      </c>
      <c r="P6234" t="s">
        <v>4595</v>
      </c>
      <c r="Q6234" t="s">
        <v>4596</v>
      </c>
      <c r="R6234" t="s">
        <v>1424</v>
      </c>
      <c r="S6234" t="s">
        <v>5236</v>
      </c>
      <c r="T6234">
        <v>6</v>
      </c>
    </row>
    <row r="6235" spans="1:20" x14ac:dyDescent="0.3">
      <c r="A6235" t="s">
        <v>309</v>
      </c>
      <c r="B6235" t="str">
        <f>_xlfn.CONCAT(쿼리1[[#This Row],[주문번호]], "-", 쿼리1[[#This Row],[공정명]])</f>
        <v>20240910-1000143326-합지</v>
      </c>
      <c r="C6235">
        <v>1</v>
      </c>
      <c r="D6235" t="s">
        <v>60</v>
      </c>
      <c r="E6235" s="1">
        <v>45545</v>
      </c>
      <c r="F6235" s="1">
        <v>45554</v>
      </c>
      <c r="G6235" s="1">
        <v>45558</v>
      </c>
      <c r="H6235" s="1">
        <v>45656</v>
      </c>
      <c r="I6235" s="1">
        <v>45575</v>
      </c>
      <c r="J6235" t="s">
        <v>31</v>
      </c>
      <c r="K6235" t="s">
        <v>32</v>
      </c>
      <c r="L6235">
        <v>6000</v>
      </c>
      <c r="M6235">
        <v>6000</v>
      </c>
      <c r="N6235">
        <v>4</v>
      </c>
      <c r="O6235" t="s">
        <v>310</v>
      </c>
      <c r="P6235" t="s">
        <v>311</v>
      </c>
      <c r="Q6235" t="s">
        <v>42</v>
      </c>
      <c r="R6235" t="s">
        <v>312</v>
      </c>
      <c r="S6235" t="s">
        <v>5236</v>
      </c>
      <c r="T6235">
        <v>27906</v>
      </c>
    </row>
    <row r="6236" spans="1:20" x14ac:dyDescent="0.3">
      <c r="A6236" t="s">
        <v>309</v>
      </c>
      <c r="B6236" t="str">
        <f>_xlfn.CONCAT(쿼리1[[#This Row],[주문번호]], "-", 쿼리1[[#This Row],[공정명]])</f>
        <v>20240910-1000143326-분단</v>
      </c>
      <c r="C6236">
        <v>2</v>
      </c>
      <c r="D6236" t="s">
        <v>196</v>
      </c>
      <c r="E6236" s="1">
        <v>45545</v>
      </c>
      <c r="F6236" s="1">
        <v>45555</v>
      </c>
      <c r="G6236" s="1"/>
      <c r="H6236" s="1">
        <v>45656</v>
      </c>
      <c r="I6236" s="1">
        <v>45575</v>
      </c>
      <c r="J6236" t="s">
        <v>31</v>
      </c>
      <c r="K6236" t="s">
        <v>22</v>
      </c>
      <c r="L6236">
        <v>6000</v>
      </c>
      <c r="O6236" t="s">
        <v>310</v>
      </c>
      <c r="P6236" t="s">
        <v>311</v>
      </c>
      <c r="Q6236" t="s">
        <v>42</v>
      </c>
      <c r="R6236" t="s">
        <v>312</v>
      </c>
      <c r="S6236" t="s">
        <v>5236</v>
      </c>
      <c r="T6236">
        <v>27906</v>
      </c>
    </row>
    <row r="6237" spans="1:20" x14ac:dyDescent="0.3">
      <c r="A6237" t="s">
        <v>2078</v>
      </c>
      <c r="B6237" t="str">
        <f>_xlfn.CONCAT(쿼리1[[#This Row],[주문번호]], "-", 쿼리1[[#This Row],[공정명]])</f>
        <v>20241112-1000139689-합지</v>
      </c>
      <c r="C6237">
        <v>3</v>
      </c>
      <c r="D6237" t="s">
        <v>60</v>
      </c>
      <c r="E6237" s="1">
        <v>45608</v>
      </c>
      <c r="F6237" s="1">
        <v>45617</v>
      </c>
      <c r="G6237" s="1">
        <v>45621</v>
      </c>
      <c r="H6237" s="1">
        <v>45656</v>
      </c>
      <c r="I6237" s="1">
        <v>45625</v>
      </c>
      <c r="J6237" t="s">
        <v>31</v>
      </c>
      <c r="K6237" t="s">
        <v>32</v>
      </c>
      <c r="L6237">
        <v>6000</v>
      </c>
      <c r="M6237">
        <v>0</v>
      </c>
      <c r="N6237">
        <v>4</v>
      </c>
      <c r="O6237" t="s">
        <v>559</v>
      </c>
      <c r="P6237" t="s">
        <v>2079</v>
      </c>
      <c r="Q6237" t="s">
        <v>1321</v>
      </c>
      <c r="R6237" t="s">
        <v>2076</v>
      </c>
      <c r="S6237" t="s">
        <v>5236</v>
      </c>
      <c r="T6237">
        <v>61538</v>
      </c>
    </row>
    <row r="6238" spans="1:20" x14ac:dyDescent="0.3">
      <c r="A6238" t="s">
        <v>3460</v>
      </c>
      <c r="B6238" t="str">
        <f>_xlfn.CONCAT(쿼리1[[#This Row],[주문번호]], "-", 쿼리1[[#This Row],[공정명]])</f>
        <v>20240903-1000168696-합지</v>
      </c>
      <c r="C6238">
        <v>1</v>
      </c>
      <c r="D6238" t="s">
        <v>60</v>
      </c>
      <c r="E6238" s="1">
        <v>45538</v>
      </c>
      <c r="F6238" s="1">
        <v>45547</v>
      </c>
      <c r="G6238" s="1">
        <v>45546</v>
      </c>
      <c r="H6238" s="1">
        <v>45656</v>
      </c>
      <c r="I6238" s="1">
        <v>45546</v>
      </c>
      <c r="J6238" t="s">
        <v>31</v>
      </c>
      <c r="K6238" t="s">
        <v>39</v>
      </c>
      <c r="L6238">
        <v>30000</v>
      </c>
      <c r="M6238">
        <v>30000</v>
      </c>
      <c r="N6238">
        <v>-1</v>
      </c>
      <c r="O6238" t="s">
        <v>859</v>
      </c>
      <c r="P6238" t="s">
        <v>1093</v>
      </c>
      <c r="Q6238" t="s">
        <v>42</v>
      </c>
      <c r="R6238" t="s">
        <v>1091</v>
      </c>
      <c r="S6238" t="s">
        <v>5236</v>
      </c>
      <c r="T6238">
        <v>139534</v>
      </c>
    </row>
    <row r="6239" spans="1:20" x14ac:dyDescent="0.3">
      <c r="A6239" t="s">
        <v>3460</v>
      </c>
      <c r="B6239" t="str">
        <f>_xlfn.CONCAT(쿼리1[[#This Row],[주문번호]], "-", 쿼리1[[#This Row],[공정명]])</f>
        <v>20240903-1000168696-분단</v>
      </c>
      <c r="C6239">
        <v>2</v>
      </c>
      <c r="D6239" t="s">
        <v>196</v>
      </c>
      <c r="E6239" s="1">
        <v>45538</v>
      </c>
      <c r="F6239" s="1">
        <v>45548</v>
      </c>
      <c r="G6239" s="1"/>
      <c r="H6239" s="1">
        <v>45656</v>
      </c>
      <c r="I6239" s="1">
        <v>45546</v>
      </c>
      <c r="J6239" t="s">
        <v>31</v>
      </c>
      <c r="K6239" t="s">
        <v>22</v>
      </c>
      <c r="L6239">
        <v>30000</v>
      </c>
      <c r="O6239" t="s">
        <v>859</v>
      </c>
      <c r="P6239" t="s">
        <v>1093</v>
      </c>
      <c r="Q6239" t="s">
        <v>42</v>
      </c>
      <c r="R6239" t="s">
        <v>1091</v>
      </c>
      <c r="S6239" t="s">
        <v>5236</v>
      </c>
      <c r="T6239">
        <v>139534</v>
      </c>
    </row>
    <row r="6240" spans="1:20" x14ac:dyDescent="0.3">
      <c r="A6240" t="s">
        <v>1092</v>
      </c>
      <c r="B6240" t="str">
        <f>_xlfn.CONCAT(쿼리1[[#This Row],[주문번호]], "-", 쿼리1[[#This Row],[공정명]])</f>
        <v>20240926-1000168696-합지</v>
      </c>
      <c r="C6240">
        <v>1</v>
      </c>
      <c r="D6240" t="s">
        <v>60</v>
      </c>
      <c r="E6240" s="1">
        <v>45561</v>
      </c>
      <c r="F6240" s="1">
        <v>45572</v>
      </c>
      <c r="G6240" s="1">
        <v>45581</v>
      </c>
      <c r="H6240" s="1">
        <v>45656</v>
      </c>
      <c r="I6240" s="1">
        <v>45581</v>
      </c>
      <c r="J6240" t="s">
        <v>31</v>
      </c>
      <c r="K6240" t="s">
        <v>32</v>
      </c>
      <c r="L6240">
        <v>6000</v>
      </c>
      <c r="M6240">
        <v>6000</v>
      </c>
      <c r="N6240">
        <v>9</v>
      </c>
      <c r="O6240" t="s">
        <v>859</v>
      </c>
      <c r="P6240" t="s">
        <v>1093</v>
      </c>
      <c r="Q6240" t="s">
        <v>42</v>
      </c>
      <c r="R6240" t="s">
        <v>1091</v>
      </c>
      <c r="S6240" t="s">
        <v>5236</v>
      </c>
      <c r="T6240">
        <v>27906</v>
      </c>
    </row>
    <row r="6241" spans="1:20" x14ac:dyDescent="0.3">
      <c r="A6241" t="s">
        <v>1200</v>
      </c>
      <c r="B6241" t="str">
        <f>_xlfn.CONCAT(쿼리1[[#This Row],[주문번호]], "-", 쿼리1[[#This Row],[공정명]])</f>
        <v>20241002-903003-분단</v>
      </c>
      <c r="C6241">
        <v>2</v>
      </c>
      <c r="D6241" t="s">
        <v>196</v>
      </c>
      <c r="E6241" s="1">
        <v>45567</v>
      </c>
      <c r="F6241" s="1">
        <v>45576</v>
      </c>
      <c r="G6241" s="1">
        <v>45579</v>
      </c>
      <c r="H6241" s="1">
        <v>45656</v>
      </c>
      <c r="I6241" s="1">
        <v>45579</v>
      </c>
      <c r="J6241" t="s">
        <v>31</v>
      </c>
      <c r="K6241" t="s">
        <v>32</v>
      </c>
      <c r="L6241">
        <v>36000</v>
      </c>
      <c r="M6241">
        <v>36000</v>
      </c>
      <c r="N6241">
        <v>3</v>
      </c>
      <c r="O6241" t="s">
        <v>1201</v>
      </c>
      <c r="P6241" t="s">
        <v>1150</v>
      </c>
      <c r="Q6241" t="s">
        <v>42</v>
      </c>
      <c r="R6241" t="s">
        <v>199</v>
      </c>
      <c r="S6241" t="s">
        <v>1967</v>
      </c>
      <c r="T6241">
        <v>200000</v>
      </c>
    </row>
    <row r="6242" spans="1:20" x14ac:dyDescent="0.3">
      <c r="A6242" t="s">
        <v>1502</v>
      </c>
      <c r="B6242" t="str">
        <f>_xlfn.CONCAT(쿼리1[[#This Row],[주문번호]], "-", 쿼리1[[#This Row],[공정명]])</f>
        <v>20240913-903003-합지</v>
      </c>
      <c r="C6242">
        <v>1</v>
      </c>
      <c r="D6242" t="s">
        <v>60</v>
      </c>
      <c r="E6242" s="1">
        <v>45548</v>
      </c>
      <c r="F6242" s="1">
        <v>45558</v>
      </c>
      <c r="G6242" s="1">
        <v>45556</v>
      </c>
      <c r="H6242" s="1">
        <v>45656</v>
      </c>
      <c r="I6242" s="1">
        <v>45579</v>
      </c>
      <c r="J6242" t="s">
        <v>31</v>
      </c>
      <c r="K6242" t="s">
        <v>39</v>
      </c>
      <c r="L6242">
        <v>12000</v>
      </c>
      <c r="M6242">
        <v>12000</v>
      </c>
      <c r="N6242">
        <v>-2</v>
      </c>
      <c r="O6242" t="s">
        <v>1201</v>
      </c>
      <c r="P6242" t="s">
        <v>1150</v>
      </c>
      <c r="Q6242" t="s">
        <v>42</v>
      </c>
      <c r="R6242" t="s">
        <v>199</v>
      </c>
      <c r="S6242" t="s">
        <v>1967</v>
      </c>
      <c r="T6242">
        <v>66666</v>
      </c>
    </row>
    <row r="6243" spans="1:20" x14ac:dyDescent="0.3">
      <c r="A6243" t="s">
        <v>1502</v>
      </c>
      <c r="B6243" t="str">
        <f>_xlfn.CONCAT(쿼리1[[#This Row],[주문번호]], "-", 쿼리1[[#This Row],[공정명]])</f>
        <v>20240913-903003-분단</v>
      </c>
      <c r="C6243">
        <v>2</v>
      </c>
      <c r="D6243" t="s">
        <v>196</v>
      </c>
      <c r="E6243" s="1">
        <v>45548</v>
      </c>
      <c r="F6243" s="1">
        <v>45559</v>
      </c>
      <c r="G6243" s="1">
        <v>45579</v>
      </c>
      <c r="H6243" s="1">
        <v>45656</v>
      </c>
      <c r="I6243" s="1">
        <v>45579</v>
      </c>
      <c r="J6243" t="s">
        <v>31</v>
      </c>
      <c r="K6243" t="s">
        <v>32</v>
      </c>
      <c r="L6243">
        <v>12000</v>
      </c>
      <c r="M6243">
        <v>36000</v>
      </c>
      <c r="N6243">
        <v>20</v>
      </c>
      <c r="O6243" t="s">
        <v>1201</v>
      </c>
      <c r="P6243" t="s">
        <v>1150</v>
      </c>
      <c r="Q6243" t="s">
        <v>42</v>
      </c>
      <c r="R6243" t="s">
        <v>199</v>
      </c>
      <c r="S6243" t="s">
        <v>1967</v>
      </c>
      <c r="T6243">
        <v>66666</v>
      </c>
    </row>
    <row r="6244" spans="1:20" x14ac:dyDescent="0.3">
      <c r="A6244" t="s">
        <v>4760</v>
      </c>
      <c r="B6244" t="str">
        <f>_xlfn.CONCAT(쿼리1[[#This Row],[주문번호]], "-", 쿼리1[[#This Row],[공정명]])</f>
        <v>20241021-903003-합지</v>
      </c>
      <c r="C6244">
        <v>1</v>
      </c>
      <c r="D6244" t="s">
        <v>60</v>
      </c>
      <c r="E6244" s="1">
        <v>45586</v>
      </c>
      <c r="F6244" s="1">
        <v>45594</v>
      </c>
      <c r="G6244" s="1">
        <v>45593</v>
      </c>
      <c r="H6244" s="1">
        <v>45656</v>
      </c>
      <c r="I6244" s="1">
        <v>45601</v>
      </c>
      <c r="J6244" t="s">
        <v>31</v>
      </c>
      <c r="K6244" t="s">
        <v>39</v>
      </c>
      <c r="L6244">
        <v>24000</v>
      </c>
      <c r="M6244">
        <v>24000</v>
      </c>
      <c r="N6244">
        <v>-1</v>
      </c>
      <c r="O6244" t="s">
        <v>1201</v>
      </c>
      <c r="P6244" t="s">
        <v>1150</v>
      </c>
      <c r="Q6244" t="s">
        <v>42</v>
      </c>
      <c r="R6244" t="s">
        <v>199</v>
      </c>
      <c r="S6244" t="s">
        <v>1967</v>
      </c>
      <c r="T6244">
        <v>133333</v>
      </c>
    </row>
    <row r="6245" spans="1:20" x14ac:dyDescent="0.3">
      <c r="A6245" t="s">
        <v>4760</v>
      </c>
      <c r="B6245" t="str">
        <f>_xlfn.CONCAT(쿼리1[[#This Row],[주문번호]], "-", 쿼리1[[#This Row],[공정명]])</f>
        <v>20241021-903003-분단</v>
      </c>
      <c r="C6245">
        <v>2</v>
      </c>
      <c r="D6245" t="s">
        <v>196</v>
      </c>
      <c r="E6245" s="1">
        <v>45586</v>
      </c>
      <c r="F6245" s="1">
        <v>45595</v>
      </c>
      <c r="G6245" s="1">
        <v>45593</v>
      </c>
      <c r="H6245" s="1">
        <v>45656</v>
      </c>
      <c r="I6245" s="1">
        <v>45601</v>
      </c>
      <c r="J6245" t="s">
        <v>31</v>
      </c>
      <c r="K6245" t="s">
        <v>39</v>
      </c>
      <c r="L6245">
        <v>24000</v>
      </c>
      <c r="M6245">
        <v>24000</v>
      </c>
      <c r="N6245">
        <v>-2</v>
      </c>
      <c r="O6245" t="s">
        <v>1201</v>
      </c>
      <c r="P6245" t="s">
        <v>1150</v>
      </c>
      <c r="Q6245" t="s">
        <v>42</v>
      </c>
      <c r="R6245" t="s">
        <v>199</v>
      </c>
      <c r="S6245" t="s">
        <v>1967</v>
      </c>
      <c r="T6245">
        <v>133333</v>
      </c>
    </row>
    <row r="6246" spans="1:20" x14ac:dyDescent="0.3">
      <c r="A6246" t="s">
        <v>2093</v>
      </c>
      <c r="B6246" t="str">
        <f>_xlfn.CONCAT(쿼리1[[#This Row],[주문번호]], "-", 쿼리1[[#This Row],[공정명]])</f>
        <v>20241016-902005-합지</v>
      </c>
      <c r="C6246">
        <v>1</v>
      </c>
      <c r="D6246" t="s">
        <v>60</v>
      </c>
      <c r="E6246" s="1">
        <v>45581</v>
      </c>
      <c r="F6246" s="1">
        <v>45589</v>
      </c>
      <c r="G6246" s="1">
        <v>45593</v>
      </c>
      <c r="H6246" s="1">
        <v>45656</v>
      </c>
      <c r="I6246" s="1">
        <v>45597</v>
      </c>
      <c r="J6246" t="s">
        <v>31</v>
      </c>
      <c r="K6246" t="s">
        <v>32</v>
      </c>
      <c r="L6246">
        <v>12000</v>
      </c>
      <c r="M6246">
        <v>12000</v>
      </c>
      <c r="N6246">
        <v>4</v>
      </c>
      <c r="O6246" t="s">
        <v>201</v>
      </c>
      <c r="P6246" t="s">
        <v>2094</v>
      </c>
      <c r="Q6246" t="s">
        <v>42</v>
      </c>
      <c r="R6246" t="s">
        <v>199</v>
      </c>
      <c r="S6246" t="s">
        <v>1967</v>
      </c>
      <c r="T6246">
        <v>184615</v>
      </c>
    </row>
    <row r="6247" spans="1:20" x14ac:dyDescent="0.3">
      <c r="A6247" t="s">
        <v>2093</v>
      </c>
      <c r="B6247" t="str">
        <f>_xlfn.CONCAT(쿼리1[[#This Row],[주문번호]], "-", 쿼리1[[#This Row],[공정명]])</f>
        <v>20241016-902005-분단</v>
      </c>
      <c r="C6247">
        <v>2</v>
      </c>
      <c r="D6247" t="s">
        <v>196</v>
      </c>
      <c r="E6247" s="1">
        <v>45581</v>
      </c>
      <c r="F6247" s="1">
        <v>45590</v>
      </c>
      <c r="G6247" s="1">
        <v>45593</v>
      </c>
      <c r="H6247" s="1">
        <v>45656</v>
      </c>
      <c r="I6247" s="1">
        <v>45597</v>
      </c>
      <c r="J6247" t="s">
        <v>31</v>
      </c>
      <c r="K6247" t="s">
        <v>32</v>
      </c>
      <c r="L6247">
        <v>12000</v>
      </c>
      <c r="M6247">
        <v>12000</v>
      </c>
      <c r="N6247">
        <v>3</v>
      </c>
      <c r="O6247" t="s">
        <v>201</v>
      </c>
      <c r="P6247" t="s">
        <v>2094</v>
      </c>
      <c r="Q6247" t="s">
        <v>42</v>
      </c>
      <c r="R6247" t="s">
        <v>199</v>
      </c>
      <c r="S6247" t="s">
        <v>1967</v>
      </c>
      <c r="T6247">
        <v>184615</v>
      </c>
    </row>
    <row r="6248" spans="1:20" x14ac:dyDescent="0.3">
      <c r="A6248" t="s">
        <v>4759</v>
      </c>
      <c r="B6248" t="str">
        <f>_xlfn.CONCAT(쿼리1[[#This Row],[주문번호]], "-", 쿼리1[[#This Row],[공정명]])</f>
        <v>20240913-903002-합지</v>
      </c>
      <c r="C6248">
        <v>1</v>
      </c>
      <c r="D6248" t="s">
        <v>60</v>
      </c>
      <c r="E6248" s="1">
        <v>45548</v>
      </c>
      <c r="F6248" s="1">
        <v>45558</v>
      </c>
      <c r="G6248" s="1">
        <v>45563</v>
      </c>
      <c r="H6248" s="1">
        <v>45656</v>
      </c>
      <c r="I6248" s="1">
        <v>45575</v>
      </c>
      <c r="J6248" t="s">
        <v>31</v>
      </c>
      <c r="K6248" t="s">
        <v>32</v>
      </c>
      <c r="L6248">
        <v>24000</v>
      </c>
      <c r="M6248">
        <v>24000</v>
      </c>
      <c r="N6248">
        <v>5</v>
      </c>
      <c r="O6248" t="s">
        <v>1159</v>
      </c>
      <c r="P6248" t="s">
        <v>306</v>
      </c>
      <c r="Q6248" t="s">
        <v>42</v>
      </c>
      <c r="R6248" t="s">
        <v>199</v>
      </c>
      <c r="S6248" t="s">
        <v>1967</v>
      </c>
      <c r="T6248">
        <v>160000</v>
      </c>
    </row>
    <row r="6249" spans="1:20" x14ac:dyDescent="0.3">
      <c r="A6249" t="s">
        <v>4759</v>
      </c>
      <c r="B6249" t="str">
        <f>_xlfn.CONCAT(쿼리1[[#This Row],[주문번호]], "-", 쿼리1[[#This Row],[공정명]])</f>
        <v>20240913-903002-분단</v>
      </c>
      <c r="C6249">
        <v>2</v>
      </c>
      <c r="D6249" t="s">
        <v>196</v>
      </c>
      <c r="E6249" s="1">
        <v>45548</v>
      </c>
      <c r="F6249" s="1">
        <v>45559</v>
      </c>
      <c r="G6249" s="1"/>
      <c r="H6249" s="1">
        <v>45656</v>
      </c>
      <c r="I6249" s="1">
        <v>45575</v>
      </c>
      <c r="J6249" t="s">
        <v>31</v>
      </c>
      <c r="K6249" t="s">
        <v>22</v>
      </c>
      <c r="L6249">
        <v>24000</v>
      </c>
      <c r="O6249" t="s">
        <v>1159</v>
      </c>
      <c r="P6249" t="s">
        <v>306</v>
      </c>
      <c r="Q6249" t="s">
        <v>42</v>
      </c>
      <c r="R6249" t="s">
        <v>199</v>
      </c>
      <c r="S6249" t="s">
        <v>1967</v>
      </c>
      <c r="T6249">
        <v>160000</v>
      </c>
    </row>
    <row r="6250" spans="1:20" x14ac:dyDescent="0.3">
      <c r="A6250" t="s">
        <v>2095</v>
      </c>
      <c r="B6250" t="str">
        <f>_xlfn.CONCAT(쿼리1[[#This Row],[주문번호]], "-", 쿼리1[[#This Row],[공정명]])</f>
        <v>20240930-900018-합지</v>
      </c>
      <c r="C6250">
        <v>1</v>
      </c>
      <c r="D6250" t="s">
        <v>60</v>
      </c>
      <c r="E6250" s="1">
        <v>45565</v>
      </c>
      <c r="F6250" s="1">
        <v>45573</v>
      </c>
      <c r="G6250" s="1">
        <v>45583</v>
      </c>
      <c r="H6250" s="1">
        <v>45656</v>
      </c>
      <c r="I6250" s="1">
        <v>45607</v>
      </c>
      <c r="J6250" t="s">
        <v>31</v>
      </c>
      <c r="K6250" t="s">
        <v>32</v>
      </c>
      <c r="L6250">
        <v>24000</v>
      </c>
      <c r="M6250">
        <v>24000</v>
      </c>
      <c r="N6250">
        <v>10</v>
      </c>
      <c r="O6250" t="s">
        <v>673</v>
      </c>
      <c r="P6250" t="s">
        <v>668</v>
      </c>
      <c r="Q6250" t="s">
        <v>42</v>
      </c>
      <c r="R6250" t="s">
        <v>199</v>
      </c>
      <c r="S6250" t="s">
        <v>1967</v>
      </c>
      <c r="T6250">
        <v>60000</v>
      </c>
    </row>
    <row r="6251" spans="1:20" x14ac:dyDescent="0.3">
      <c r="A6251" t="s">
        <v>4762</v>
      </c>
      <c r="B6251" t="str">
        <f>_xlfn.CONCAT(쿼리1[[#This Row],[주문번호]], "-", 쿼리1[[#This Row],[공정명]])</f>
        <v>20241007-910513-합지</v>
      </c>
      <c r="C6251">
        <v>1</v>
      </c>
      <c r="D6251" t="s">
        <v>60</v>
      </c>
      <c r="E6251" s="1">
        <v>45572</v>
      </c>
      <c r="F6251" s="1">
        <v>45582</v>
      </c>
      <c r="G6251" s="1">
        <v>45582</v>
      </c>
      <c r="H6251" s="1">
        <v>45656</v>
      </c>
      <c r="I6251" s="1">
        <v>45590</v>
      </c>
      <c r="J6251" t="s">
        <v>31</v>
      </c>
      <c r="K6251" t="s">
        <v>39</v>
      </c>
      <c r="L6251">
        <v>18000</v>
      </c>
      <c r="M6251">
        <v>18000</v>
      </c>
      <c r="N6251">
        <v>0</v>
      </c>
      <c r="O6251" t="s">
        <v>4440</v>
      </c>
      <c r="P6251" t="s">
        <v>737</v>
      </c>
      <c r="Q6251" t="s">
        <v>42</v>
      </c>
      <c r="R6251" t="s">
        <v>199</v>
      </c>
      <c r="S6251" t="s">
        <v>1967</v>
      </c>
      <c r="T6251">
        <v>90000</v>
      </c>
    </row>
    <row r="6252" spans="1:20" x14ac:dyDescent="0.3">
      <c r="A6252" t="s">
        <v>4762</v>
      </c>
      <c r="B6252" t="str">
        <f>_xlfn.CONCAT(쿼리1[[#This Row],[주문번호]], "-", 쿼리1[[#This Row],[공정명]])</f>
        <v>20241007-910513-합지</v>
      </c>
      <c r="C6252">
        <v>1</v>
      </c>
      <c r="D6252" t="s">
        <v>60</v>
      </c>
      <c r="E6252" s="1">
        <v>45572</v>
      </c>
      <c r="F6252" s="1">
        <v>45582</v>
      </c>
      <c r="G6252" s="1">
        <v>45582</v>
      </c>
      <c r="H6252" s="1">
        <v>45656</v>
      </c>
      <c r="I6252" s="1">
        <v>45590</v>
      </c>
      <c r="J6252" t="s">
        <v>31</v>
      </c>
      <c r="K6252" t="s">
        <v>39</v>
      </c>
      <c r="L6252">
        <v>18000</v>
      </c>
      <c r="M6252">
        <v>18000</v>
      </c>
      <c r="N6252">
        <v>0</v>
      </c>
      <c r="O6252" t="s">
        <v>4440</v>
      </c>
      <c r="P6252" t="s">
        <v>737</v>
      </c>
      <c r="Q6252" t="s">
        <v>42</v>
      </c>
      <c r="R6252" t="s">
        <v>199</v>
      </c>
      <c r="S6252" t="s">
        <v>1967</v>
      </c>
      <c r="T6252">
        <v>90000</v>
      </c>
    </row>
    <row r="6253" spans="1:20" x14ac:dyDescent="0.3">
      <c r="A6253" t="s">
        <v>4762</v>
      </c>
      <c r="B6253" t="str">
        <f>_xlfn.CONCAT(쿼리1[[#This Row],[주문번호]], "-", 쿼리1[[#This Row],[공정명]])</f>
        <v>20241007-910513-합지</v>
      </c>
      <c r="C6253">
        <v>1</v>
      </c>
      <c r="D6253" t="s">
        <v>60</v>
      </c>
      <c r="E6253" s="1">
        <v>45572</v>
      </c>
      <c r="F6253" s="1">
        <v>45582</v>
      </c>
      <c r="G6253" s="1">
        <v>45582</v>
      </c>
      <c r="H6253" s="1">
        <v>45656</v>
      </c>
      <c r="I6253" s="1">
        <v>45590</v>
      </c>
      <c r="J6253" t="s">
        <v>31</v>
      </c>
      <c r="K6253" t="s">
        <v>39</v>
      </c>
      <c r="L6253">
        <v>18000</v>
      </c>
      <c r="M6253">
        <v>18000</v>
      </c>
      <c r="N6253">
        <v>0</v>
      </c>
      <c r="O6253" t="s">
        <v>4440</v>
      </c>
      <c r="P6253" t="s">
        <v>737</v>
      </c>
      <c r="Q6253" t="s">
        <v>42</v>
      </c>
      <c r="R6253" t="s">
        <v>199</v>
      </c>
      <c r="S6253" t="s">
        <v>1967</v>
      </c>
      <c r="T6253">
        <v>90000</v>
      </c>
    </row>
    <row r="6254" spans="1:20" x14ac:dyDescent="0.3">
      <c r="A6254" t="s">
        <v>4762</v>
      </c>
      <c r="B6254" t="str">
        <f>_xlfn.CONCAT(쿼리1[[#This Row],[주문번호]], "-", 쿼리1[[#This Row],[공정명]])</f>
        <v>20241007-910513-합지</v>
      </c>
      <c r="C6254">
        <v>1</v>
      </c>
      <c r="D6254" t="s">
        <v>60</v>
      </c>
      <c r="E6254" s="1">
        <v>45572</v>
      </c>
      <c r="F6254" s="1">
        <v>45582</v>
      </c>
      <c r="G6254" s="1">
        <v>45582</v>
      </c>
      <c r="H6254" s="1">
        <v>45656</v>
      </c>
      <c r="I6254" s="1">
        <v>45590</v>
      </c>
      <c r="J6254" t="s">
        <v>31</v>
      </c>
      <c r="K6254" t="s">
        <v>39</v>
      </c>
      <c r="L6254">
        <v>18000</v>
      </c>
      <c r="M6254">
        <v>18000</v>
      </c>
      <c r="N6254">
        <v>0</v>
      </c>
      <c r="O6254" t="s">
        <v>4440</v>
      </c>
      <c r="P6254" t="s">
        <v>737</v>
      </c>
      <c r="Q6254" t="s">
        <v>42</v>
      </c>
      <c r="R6254" t="s">
        <v>199</v>
      </c>
      <c r="S6254" t="s">
        <v>1967</v>
      </c>
      <c r="T6254">
        <v>90000</v>
      </c>
    </row>
    <row r="6255" spans="1:20" x14ac:dyDescent="0.3">
      <c r="A6255" t="s">
        <v>4544</v>
      </c>
      <c r="B6255" t="str">
        <f>_xlfn.CONCAT(쿼리1[[#This Row],[주문번호]], "-", 쿼리1[[#This Row],[공정명]])</f>
        <v>20241007-910514-합지</v>
      </c>
      <c r="C6255">
        <v>1</v>
      </c>
      <c r="D6255" t="s">
        <v>60</v>
      </c>
      <c r="E6255" s="1">
        <v>45572</v>
      </c>
      <c r="F6255" s="1">
        <v>45582</v>
      </c>
      <c r="G6255" s="1">
        <v>45582</v>
      </c>
      <c r="H6255" s="1">
        <v>45656</v>
      </c>
      <c r="I6255" s="1">
        <v>45589</v>
      </c>
      <c r="J6255" t="s">
        <v>31</v>
      </c>
      <c r="K6255" t="s">
        <v>39</v>
      </c>
      <c r="L6255">
        <v>18000</v>
      </c>
      <c r="M6255">
        <v>18000</v>
      </c>
      <c r="N6255">
        <v>0</v>
      </c>
      <c r="O6255" t="s">
        <v>4440</v>
      </c>
      <c r="P6255" t="s">
        <v>1869</v>
      </c>
      <c r="Q6255" t="s">
        <v>42</v>
      </c>
      <c r="R6255" t="s">
        <v>199</v>
      </c>
      <c r="S6255" t="s">
        <v>1967</v>
      </c>
      <c r="T6255">
        <v>72000</v>
      </c>
    </row>
    <row r="6256" spans="1:20" x14ac:dyDescent="0.3">
      <c r="A6256" t="s">
        <v>4544</v>
      </c>
      <c r="B6256" t="str">
        <f>_xlfn.CONCAT(쿼리1[[#This Row],[주문번호]], "-", 쿼리1[[#This Row],[공정명]])</f>
        <v>20241007-910514-합지</v>
      </c>
      <c r="C6256">
        <v>1</v>
      </c>
      <c r="D6256" t="s">
        <v>60</v>
      </c>
      <c r="E6256" s="1">
        <v>45572</v>
      </c>
      <c r="F6256" s="1">
        <v>45582</v>
      </c>
      <c r="G6256" s="1">
        <v>45582</v>
      </c>
      <c r="H6256" s="1">
        <v>45656</v>
      </c>
      <c r="I6256" s="1">
        <v>45589</v>
      </c>
      <c r="J6256" t="s">
        <v>31</v>
      </c>
      <c r="K6256" t="s">
        <v>39</v>
      </c>
      <c r="L6256">
        <v>18000</v>
      </c>
      <c r="M6256">
        <v>18000</v>
      </c>
      <c r="N6256">
        <v>0</v>
      </c>
      <c r="O6256" t="s">
        <v>4440</v>
      </c>
      <c r="P6256" t="s">
        <v>1869</v>
      </c>
      <c r="Q6256" t="s">
        <v>42</v>
      </c>
      <c r="R6256" t="s">
        <v>199</v>
      </c>
      <c r="S6256" t="s">
        <v>1967</v>
      </c>
      <c r="T6256">
        <v>72000</v>
      </c>
    </row>
    <row r="6257" spans="1:20" x14ac:dyDescent="0.3">
      <c r="A6257" t="s">
        <v>4544</v>
      </c>
      <c r="B6257" t="str">
        <f>_xlfn.CONCAT(쿼리1[[#This Row],[주문번호]], "-", 쿼리1[[#This Row],[공정명]])</f>
        <v>20241007-910514-합지</v>
      </c>
      <c r="C6257">
        <v>1</v>
      </c>
      <c r="D6257" t="s">
        <v>60</v>
      </c>
      <c r="E6257" s="1">
        <v>45572</v>
      </c>
      <c r="F6257" s="1">
        <v>45582</v>
      </c>
      <c r="G6257" s="1">
        <v>45582</v>
      </c>
      <c r="H6257" s="1">
        <v>45656</v>
      </c>
      <c r="I6257" s="1">
        <v>45589</v>
      </c>
      <c r="J6257" t="s">
        <v>31</v>
      </c>
      <c r="K6257" t="s">
        <v>39</v>
      </c>
      <c r="L6257">
        <v>18000</v>
      </c>
      <c r="M6257">
        <v>18000</v>
      </c>
      <c r="N6257">
        <v>0</v>
      </c>
      <c r="O6257" t="s">
        <v>4440</v>
      </c>
      <c r="P6257" t="s">
        <v>1869</v>
      </c>
      <c r="Q6257" t="s">
        <v>42</v>
      </c>
      <c r="R6257" t="s">
        <v>199</v>
      </c>
      <c r="S6257" t="s">
        <v>1967</v>
      </c>
      <c r="T6257">
        <v>72000</v>
      </c>
    </row>
    <row r="6258" spans="1:20" x14ac:dyDescent="0.3">
      <c r="A6258" t="s">
        <v>4544</v>
      </c>
      <c r="B6258" t="str">
        <f>_xlfn.CONCAT(쿼리1[[#This Row],[주문번호]], "-", 쿼리1[[#This Row],[공정명]])</f>
        <v>20241007-910514-합지</v>
      </c>
      <c r="C6258">
        <v>1</v>
      </c>
      <c r="D6258" t="s">
        <v>60</v>
      </c>
      <c r="E6258" s="1">
        <v>45572</v>
      </c>
      <c r="F6258" s="1">
        <v>45582</v>
      </c>
      <c r="G6258" s="1">
        <v>45582</v>
      </c>
      <c r="H6258" s="1">
        <v>45656</v>
      </c>
      <c r="I6258" s="1">
        <v>45589</v>
      </c>
      <c r="J6258" t="s">
        <v>31</v>
      </c>
      <c r="K6258" t="s">
        <v>39</v>
      </c>
      <c r="L6258">
        <v>18000</v>
      </c>
      <c r="M6258">
        <v>18000</v>
      </c>
      <c r="N6258">
        <v>0</v>
      </c>
      <c r="O6258" t="s">
        <v>4440</v>
      </c>
      <c r="P6258" t="s">
        <v>1869</v>
      </c>
      <c r="Q6258" t="s">
        <v>42</v>
      </c>
      <c r="R6258" t="s">
        <v>199</v>
      </c>
      <c r="S6258" t="s">
        <v>1967</v>
      </c>
      <c r="T6258">
        <v>72000</v>
      </c>
    </row>
    <row r="6259" spans="1:20" x14ac:dyDescent="0.3">
      <c r="A6259" t="s">
        <v>2096</v>
      </c>
      <c r="B6259" t="str">
        <f>_xlfn.CONCAT(쿼리1[[#This Row],[주문번호]], "-", 쿼리1[[#This Row],[공정명]])</f>
        <v>20240930-900021-합지</v>
      </c>
      <c r="C6259">
        <v>1</v>
      </c>
      <c r="D6259" t="s">
        <v>60</v>
      </c>
      <c r="E6259" s="1">
        <v>45565</v>
      </c>
      <c r="F6259" s="1">
        <v>45573</v>
      </c>
      <c r="G6259" s="1">
        <v>45583</v>
      </c>
      <c r="H6259" s="1">
        <v>45656</v>
      </c>
      <c r="I6259" s="1">
        <v>45584</v>
      </c>
      <c r="J6259" t="s">
        <v>31</v>
      </c>
      <c r="K6259" t="s">
        <v>32</v>
      </c>
      <c r="L6259">
        <v>12000</v>
      </c>
      <c r="M6259">
        <v>12000</v>
      </c>
      <c r="N6259">
        <v>10</v>
      </c>
      <c r="O6259" t="s">
        <v>91</v>
      </c>
      <c r="P6259" t="s">
        <v>1875</v>
      </c>
      <c r="Q6259" t="s">
        <v>42</v>
      </c>
      <c r="R6259" t="s">
        <v>199</v>
      </c>
      <c r="S6259" t="s">
        <v>1967</v>
      </c>
      <c r="T6259">
        <v>26666</v>
      </c>
    </row>
    <row r="6260" spans="1:20" x14ac:dyDescent="0.3">
      <c r="A6260" t="s">
        <v>4804</v>
      </c>
      <c r="B6260" t="str">
        <f>_xlfn.CONCAT(쿼리1[[#This Row],[주문번호]], "-", 쿼리1[[#This Row],[공정명]])</f>
        <v>20241002-902004-합지</v>
      </c>
      <c r="C6260">
        <v>1</v>
      </c>
      <c r="D6260" t="s">
        <v>60</v>
      </c>
      <c r="E6260" s="1">
        <v>45567</v>
      </c>
      <c r="F6260" s="1">
        <v>45575</v>
      </c>
      <c r="G6260" s="1">
        <v>45575</v>
      </c>
      <c r="H6260" s="1">
        <v>45656</v>
      </c>
      <c r="I6260" s="1">
        <v>45575</v>
      </c>
      <c r="J6260" t="s">
        <v>31</v>
      </c>
      <c r="K6260" t="s">
        <v>39</v>
      </c>
      <c r="L6260">
        <v>24000</v>
      </c>
      <c r="M6260">
        <v>24000</v>
      </c>
      <c r="N6260">
        <v>0</v>
      </c>
      <c r="O6260" t="s">
        <v>1517</v>
      </c>
      <c r="P6260" t="s">
        <v>1867</v>
      </c>
      <c r="Q6260" t="s">
        <v>42</v>
      </c>
      <c r="R6260" t="s">
        <v>199</v>
      </c>
      <c r="S6260" t="s">
        <v>1967</v>
      </c>
      <c r="T6260">
        <v>75000</v>
      </c>
    </row>
    <row r="6261" spans="1:20" x14ac:dyDescent="0.3">
      <c r="A6261" t="s">
        <v>2097</v>
      </c>
      <c r="B6261" t="str">
        <f>_xlfn.CONCAT(쿼리1[[#This Row],[주문번호]], "-", 쿼리1[[#This Row],[공정명]])</f>
        <v>20241004-910004-합지</v>
      </c>
      <c r="C6261">
        <v>1</v>
      </c>
      <c r="D6261" t="s">
        <v>60</v>
      </c>
      <c r="E6261" s="1">
        <v>45569</v>
      </c>
      <c r="F6261" s="1">
        <v>45581</v>
      </c>
      <c r="G6261" s="1">
        <v>45579</v>
      </c>
      <c r="H6261" s="1">
        <v>45656</v>
      </c>
      <c r="I6261" s="1">
        <v>45583</v>
      </c>
      <c r="J6261" t="s">
        <v>31</v>
      </c>
      <c r="K6261" t="s">
        <v>39</v>
      </c>
      <c r="L6261">
        <v>12000</v>
      </c>
      <c r="M6261">
        <v>12000</v>
      </c>
      <c r="N6261">
        <v>-2</v>
      </c>
      <c r="O6261" t="s">
        <v>1081</v>
      </c>
      <c r="P6261" t="s">
        <v>2098</v>
      </c>
      <c r="Q6261" t="s">
        <v>42</v>
      </c>
      <c r="R6261" t="s">
        <v>199</v>
      </c>
      <c r="S6261" t="s">
        <v>1967</v>
      </c>
      <c r="T6261">
        <v>141176</v>
      </c>
    </row>
    <row r="6262" spans="1:20" x14ac:dyDescent="0.3">
      <c r="A6262" t="s">
        <v>2097</v>
      </c>
      <c r="B6262" t="str">
        <f>_xlfn.CONCAT(쿼리1[[#This Row],[주문번호]], "-", 쿼리1[[#This Row],[공정명]])</f>
        <v>20241004-910004-합지</v>
      </c>
      <c r="C6262">
        <v>1</v>
      </c>
      <c r="D6262" t="s">
        <v>60</v>
      </c>
      <c r="E6262" s="1">
        <v>45569</v>
      </c>
      <c r="F6262" s="1">
        <v>45581</v>
      </c>
      <c r="G6262" s="1">
        <v>45579</v>
      </c>
      <c r="H6262" s="1">
        <v>45656</v>
      </c>
      <c r="I6262" s="1">
        <v>45583</v>
      </c>
      <c r="J6262" t="s">
        <v>31</v>
      </c>
      <c r="K6262" t="s">
        <v>39</v>
      </c>
      <c r="L6262">
        <v>12000</v>
      </c>
      <c r="M6262">
        <v>12000</v>
      </c>
      <c r="N6262">
        <v>-2</v>
      </c>
      <c r="O6262" t="s">
        <v>1081</v>
      </c>
      <c r="P6262" t="s">
        <v>2098</v>
      </c>
      <c r="Q6262" t="s">
        <v>42</v>
      </c>
      <c r="R6262" t="s">
        <v>199</v>
      </c>
      <c r="S6262" t="s">
        <v>1967</v>
      </c>
      <c r="T6262">
        <v>141176</v>
      </c>
    </row>
    <row r="6263" spans="1:20" x14ac:dyDescent="0.3">
      <c r="A6263" t="s">
        <v>2097</v>
      </c>
      <c r="B6263" t="str">
        <f>_xlfn.CONCAT(쿼리1[[#This Row],[주문번호]], "-", 쿼리1[[#This Row],[공정명]])</f>
        <v>20241004-910004-합지</v>
      </c>
      <c r="C6263">
        <v>1</v>
      </c>
      <c r="D6263" t="s">
        <v>60</v>
      </c>
      <c r="E6263" s="1">
        <v>45569</v>
      </c>
      <c r="F6263" s="1">
        <v>45581</v>
      </c>
      <c r="G6263" s="1">
        <v>45579</v>
      </c>
      <c r="H6263" s="1">
        <v>45656</v>
      </c>
      <c r="I6263" s="1">
        <v>45583</v>
      </c>
      <c r="J6263" t="s">
        <v>31</v>
      </c>
      <c r="K6263" t="s">
        <v>39</v>
      </c>
      <c r="L6263">
        <v>12000</v>
      </c>
      <c r="M6263">
        <v>12000</v>
      </c>
      <c r="N6263">
        <v>-2</v>
      </c>
      <c r="O6263" t="s">
        <v>1081</v>
      </c>
      <c r="P6263" t="s">
        <v>2098</v>
      </c>
      <c r="Q6263" t="s">
        <v>42</v>
      </c>
      <c r="R6263" t="s">
        <v>199</v>
      </c>
      <c r="S6263" t="s">
        <v>1967</v>
      </c>
      <c r="T6263">
        <v>141176</v>
      </c>
    </row>
    <row r="6264" spans="1:20" x14ac:dyDescent="0.3">
      <c r="A6264" t="s">
        <v>2097</v>
      </c>
      <c r="B6264" t="str">
        <f>_xlfn.CONCAT(쿼리1[[#This Row],[주문번호]], "-", 쿼리1[[#This Row],[공정명]])</f>
        <v>20241004-910004-합지</v>
      </c>
      <c r="C6264">
        <v>1</v>
      </c>
      <c r="D6264" t="s">
        <v>60</v>
      </c>
      <c r="E6264" s="1">
        <v>45569</v>
      </c>
      <c r="F6264" s="1">
        <v>45581</v>
      </c>
      <c r="G6264" s="1">
        <v>45579</v>
      </c>
      <c r="H6264" s="1">
        <v>45656</v>
      </c>
      <c r="I6264" s="1">
        <v>45583</v>
      </c>
      <c r="J6264" t="s">
        <v>31</v>
      </c>
      <c r="K6264" t="s">
        <v>39</v>
      </c>
      <c r="L6264">
        <v>12000</v>
      </c>
      <c r="M6264">
        <v>12000</v>
      </c>
      <c r="N6264">
        <v>-2</v>
      </c>
      <c r="O6264" t="s">
        <v>1081</v>
      </c>
      <c r="P6264" t="s">
        <v>2098</v>
      </c>
      <c r="Q6264" t="s">
        <v>42</v>
      </c>
      <c r="R6264" t="s">
        <v>199</v>
      </c>
      <c r="S6264" t="s">
        <v>1967</v>
      </c>
      <c r="T6264">
        <v>141176</v>
      </c>
    </row>
    <row r="6265" spans="1:20" x14ac:dyDescent="0.3">
      <c r="A6265" t="s">
        <v>1505</v>
      </c>
      <c r="B6265" t="str">
        <f>_xlfn.CONCAT(쿼리1[[#This Row],[주문번호]], "-", 쿼리1[[#This Row],[공정명]])</f>
        <v>20241004-910001-합지</v>
      </c>
      <c r="C6265">
        <v>1</v>
      </c>
      <c r="D6265" t="s">
        <v>60</v>
      </c>
      <c r="E6265" s="1">
        <v>45569</v>
      </c>
      <c r="F6265" s="1">
        <v>45581</v>
      </c>
      <c r="G6265" s="1">
        <v>45575</v>
      </c>
      <c r="H6265" s="1">
        <v>45656</v>
      </c>
      <c r="I6265" s="1">
        <v>45580</v>
      </c>
      <c r="J6265" t="s">
        <v>31</v>
      </c>
      <c r="K6265" t="s">
        <v>39</v>
      </c>
      <c r="L6265">
        <v>24000</v>
      </c>
      <c r="M6265">
        <v>24000</v>
      </c>
      <c r="N6265">
        <v>-6</v>
      </c>
      <c r="O6265" t="s">
        <v>1081</v>
      </c>
      <c r="P6265" t="s">
        <v>1506</v>
      </c>
      <c r="Q6265" t="s">
        <v>42</v>
      </c>
      <c r="R6265" t="s">
        <v>199</v>
      </c>
      <c r="S6265" t="s">
        <v>1967</v>
      </c>
      <c r="T6265">
        <v>480000</v>
      </c>
    </row>
    <row r="6266" spans="1:20" x14ac:dyDescent="0.3">
      <c r="A6266" t="s">
        <v>1505</v>
      </c>
      <c r="B6266" t="str">
        <f>_xlfn.CONCAT(쿼리1[[#This Row],[주문번호]], "-", 쿼리1[[#This Row],[공정명]])</f>
        <v>20241004-910001-합지</v>
      </c>
      <c r="C6266">
        <v>1</v>
      </c>
      <c r="D6266" t="s">
        <v>60</v>
      </c>
      <c r="E6266" s="1">
        <v>45569</v>
      </c>
      <c r="F6266" s="1">
        <v>45581</v>
      </c>
      <c r="G6266" s="1">
        <v>45575</v>
      </c>
      <c r="H6266" s="1">
        <v>45656</v>
      </c>
      <c r="I6266" s="1">
        <v>45580</v>
      </c>
      <c r="J6266" t="s">
        <v>31</v>
      </c>
      <c r="K6266" t="s">
        <v>39</v>
      </c>
      <c r="L6266">
        <v>24000</v>
      </c>
      <c r="M6266">
        <v>24000</v>
      </c>
      <c r="N6266">
        <v>-6</v>
      </c>
      <c r="O6266" t="s">
        <v>1081</v>
      </c>
      <c r="P6266" t="s">
        <v>1506</v>
      </c>
      <c r="Q6266" t="s">
        <v>42</v>
      </c>
      <c r="R6266" t="s">
        <v>199</v>
      </c>
      <c r="S6266" t="s">
        <v>1967</v>
      </c>
      <c r="T6266">
        <v>480000</v>
      </c>
    </row>
    <row r="6267" spans="1:20" x14ac:dyDescent="0.3">
      <c r="A6267" t="s">
        <v>1505</v>
      </c>
      <c r="B6267" t="str">
        <f>_xlfn.CONCAT(쿼리1[[#This Row],[주문번호]], "-", 쿼리1[[#This Row],[공정명]])</f>
        <v>20241004-910001-합지</v>
      </c>
      <c r="C6267">
        <v>1</v>
      </c>
      <c r="D6267" t="s">
        <v>60</v>
      </c>
      <c r="E6267" s="1">
        <v>45569</v>
      </c>
      <c r="F6267" s="1">
        <v>45581</v>
      </c>
      <c r="G6267" s="1">
        <v>45575</v>
      </c>
      <c r="H6267" s="1">
        <v>45656</v>
      </c>
      <c r="I6267" s="1">
        <v>45580</v>
      </c>
      <c r="J6267" t="s">
        <v>31</v>
      </c>
      <c r="K6267" t="s">
        <v>39</v>
      </c>
      <c r="L6267">
        <v>24000</v>
      </c>
      <c r="M6267">
        <v>24000</v>
      </c>
      <c r="N6267">
        <v>-6</v>
      </c>
      <c r="O6267" t="s">
        <v>1081</v>
      </c>
      <c r="P6267" t="s">
        <v>1506</v>
      </c>
      <c r="Q6267" t="s">
        <v>42</v>
      </c>
      <c r="R6267" t="s">
        <v>199</v>
      </c>
      <c r="S6267" t="s">
        <v>1967</v>
      </c>
      <c r="T6267">
        <v>480000</v>
      </c>
    </row>
    <row r="6268" spans="1:20" x14ac:dyDescent="0.3">
      <c r="A6268" t="s">
        <v>1505</v>
      </c>
      <c r="B6268" t="str">
        <f>_xlfn.CONCAT(쿼리1[[#This Row],[주문번호]], "-", 쿼리1[[#This Row],[공정명]])</f>
        <v>20241004-910001-합지</v>
      </c>
      <c r="C6268">
        <v>1</v>
      </c>
      <c r="D6268" t="s">
        <v>60</v>
      </c>
      <c r="E6268" s="1">
        <v>45569</v>
      </c>
      <c r="F6268" s="1">
        <v>45581</v>
      </c>
      <c r="G6268" s="1">
        <v>45575</v>
      </c>
      <c r="H6268" s="1">
        <v>45656</v>
      </c>
      <c r="I6268" s="1">
        <v>45580</v>
      </c>
      <c r="J6268" t="s">
        <v>31</v>
      </c>
      <c r="K6268" t="s">
        <v>39</v>
      </c>
      <c r="L6268">
        <v>24000</v>
      </c>
      <c r="M6268">
        <v>24000</v>
      </c>
      <c r="N6268">
        <v>-6</v>
      </c>
      <c r="O6268" t="s">
        <v>1081</v>
      </c>
      <c r="P6268" t="s">
        <v>1506</v>
      </c>
      <c r="Q6268" t="s">
        <v>42</v>
      </c>
      <c r="R6268" t="s">
        <v>199</v>
      </c>
      <c r="S6268" t="s">
        <v>1967</v>
      </c>
      <c r="T6268">
        <v>480000</v>
      </c>
    </row>
    <row r="6269" spans="1:20" x14ac:dyDescent="0.3">
      <c r="A6269" t="s">
        <v>1516</v>
      </c>
      <c r="B6269" t="str">
        <f>_xlfn.CONCAT(쿼리1[[#This Row],[주문번호]], "-", 쿼리1[[#This Row],[공정명]])</f>
        <v>20241002-902002-합지</v>
      </c>
      <c r="C6269">
        <v>1</v>
      </c>
      <c r="D6269" t="s">
        <v>60</v>
      </c>
      <c r="E6269" s="1">
        <v>45567</v>
      </c>
      <c r="F6269" s="1">
        <v>45575</v>
      </c>
      <c r="G6269" s="1">
        <v>45579</v>
      </c>
      <c r="H6269" s="1">
        <v>45656</v>
      </c>
      <c r="I6269" s="1">
        <v>45581</v>
      </c>
      <c r="J6269" t="s">
        <v>31</v>
      </c>
      <c r="K6269" t="s">
        <v>32</v>
      </c>
      <c r="L6269">
        <v>24000</v>
      </c>
      <c r="M6269">
        <v>24000</v>
      </c>
      <c r="N6269">
        <v>4</v>
      </c>
      <c r="O6269" t="s">
        <v>1517</v>
      </c>
      <c r="P6269" t="s">
        <v>1518</v>
      </c>
      <c r="Q6269" t="s">
        <v>42</v>
      </c>
      <c r="R6269" t="s">
        <v>199</v>
      </c>
      <c r="S6269" t="s">
        <v>1967</v>
      </c>
      <c r="T6269">
        <v>120000</v>
      </c>
    </row>
    <row r="6270" spans="1:20" x14ac:dyDescent="0.3">
      <c r="A6270" t="s">
        <v>4806</v>
      </c>
      <c r="B6270" t="str">
        <f>_xlfn.CONCAT(쿼리1[[#This Row],[주문번호]], "-", 쿼리1[[#This Row],[공정명]])</f>
        <v>20241115-914002-합지</v>
      </c>
      <c r="C6270">
        <v>1</v>
      </c>
      <c r="D6270" t="s">
        <v>60</v>
      </c>
      <c r="E6270" s="1">
        <v>45611</v>
      </c>
      <c r="F6270" s="1">
        <v>45621</v>
      </c>
      <c r="G6270" s="1">
        <v>45622</v>
      </c>
      <c r="H6270" s="1">
        <v>45656</v>
      </c>
      <c r="I6270" s="1">
        <v>45652</v>
      </c>
      <c r="J6270" t="s">
        <v>31</v>
      </c>
      <c r="K6270" t="s">
        <v>32</v>
      </c>
      <c r="L6270">
        <v>36000</v>
      </c>
      <c r="M6270">
        <v>36000</v>
      </c>
      <c r="N6270">
        <v>1</v>
      </c>
      <c r="O6270" t="s">
        <v>4540</v>
      </c>
      <c r="P6270" t="s">
        <v>4649</v>
      </c>
      <c r="Q6270" t="s">
        <v>42</v>
      </c>
      <c r="R6270" t="s">
        <v>199</v>
      </c>
      <c r="S6270" t="s">
        <v>1967</v>
      </c>
      <c r="T6270">
        <v>360000</v>
      </c>
    </row>
    <row r="6271" spans="1:20" x14ac:dyDescent="0.3">
      <c r="A6271" t="s">
        <v>4806</v>
      </c>
      <c r="B6271" t="str">
        <f>_xlfn.CONCAT(쿼리1[[#This Row],[주문번호]], "-", 쿼리1[[#This Row],[공정명]])</f>
        <v>20241115-914002-합지</v>
      </c>
      <c r="C6271">
        <v>1</v>
      </c>
      <c r="D6271" t="s">
        <v>60</v>
      </c>
      <c r="E6271" s="1">
        <v>45611</v>
      </c>
      <c r="F6271" s="1">
        <v>45621</v>
      </c>
      <c r="G6271" s="1">
        <v>45622</v>
      </c>
      <c r="H6271" s="1">
        <v>45656</v>
      </c>
      <c r="I6271" s="1">
        <v>45652</v>
      </c>
      <c r="J6271" t="s">
        <v>31</v>
      </c>
      <c r="K6271" t="s">
        <v>32</v>
      </c>
      <c r="L6271">
        <v>36000</v>
      </c>
      <c r="M6271">
        <v>36000</v>
      </c>
      <c r="N6271">
        <v>1</v>
      </c>
      <c r="O6271" t="s">
        <v>4540</v>
      </c>
      <c r="P6271" t="s">
        <v>4649</v>
      </c>
      <c r="Q6271" t="s">
        <v>42</v>
      </c>
      <c r="R6271" t="s">
        <v>199</v>
      </c>
      <c r="S6271" t="s">
        <v>1967</v>
      </c>
      <c r="T6271">
        <v>360000</v>
      </c>
    </row>
    <row r="6272" spans="1:20" x14ac:dyDescent="0.3">
      <c r="A6272" t="s">
        <v>4806</v>
      </c>
      <c r="B6272" t="str">
        <f>_xlfn.CONCAT(쿼리1[[#This Row],[주문번호]], "-", 쿼리1[[#This Row],[공정명]])</f>
        <v>20241115-914002-합지</v>
      </c>
      <c r="C6272">
        <v>1</v>
      </c>
      <c r="D6272" t="s">
        <v>60</v>
      </c>
      <c r="E6272" s="1">
        <v>45611</v>
      </c>
      <c r="F6272" s="1">
        <v>45621</v>
      </c>
      <c r="G6272" s="1">
        <v>45622</v>
      </c>
      <c r="H6272" s="1">
        <v>45656</v>
      </c>
      <c r="I6272" s="1">
        <v>45652</v>
      </c>
      <c r="J6272" t="s">
        <v>31</v>
      </c>
      <c r="K6272" t="s">
        <v>32</v>
      </c>
      <c r="L6272">
        <v>36000</v>
      </c>
      <c r="M6272">
        <v>36000</v>
      </c>
      <c r="N6272">
        <v>1</v>
      </c>
      <c r="O6272" t="s">
        <v>4540</v>
      </c>
      <c r="P6272" t="s">
        <v>4649</v>
      </c>
      <c r="Q6272" t="s">
        <v>42</v>
      </c>
      <c r="R6272" t="s">
        <v>199</v>
      </c>
      <c r="S6272" t="s">
        <v>1967</v>
      </c>
      <c r="T6272">
        <v>360000</v>
      </c>
    </row>
    <row r="6273" spans="1:20" x14ac:dyDescent="0.3">
      <c r="A6273" t="s">
        <v>4806</v>
      </c>
      <c r="B6273" t="str">
        <f>_xlfn.CONCAT(쿼리1[[#This Row],[주문번호]], "-", 쿼리1[[#This Row],[공정명]])</f>
        <v>20241115-914002-합지</v>
      </c>
      <c r="C6273">
        <v>1</v>
      </c>
      <c r="D6273" t="s">
        <v>60</v>
      </c>
      <c r="E6273" s="1">
        <v>45611</v>
      </c>
      <c r="F6273" s="1">
        <v>45621</v>
      </c>
      <c r="G6273" s="1">
        <v>45621</v>
      </c>
      <c r="H6273" s="1">
        <v>45656</v>
      </c>
      <c r="I6273" s="1">
        <v>45652</v>
      </c>
      <c r="J6273" t="s">
        <v>31</v>
      </c>
      <c r="K6273" t="s">
        <v>39</v>
      </c>
      <c r="L6273">
        <v>36000</v>
      </c>
      <c r="M6273">
        <v>36000</v>
      </c>
      <c r="N6273">
        <v>0</v>
      </c>
      <c r="O6273" t="s">
        <v>4540</v>
      </c>
      <c r="P6273" t="s">
        <v>4649</v>
      </c>
      <c r="Q6273" t="s">
        <v>42</v>
      </c>
      <c r="R6273" t="s">
        <v>199</v>
      </c>
      <c r="S6273" t="s">
        <v>1967</v>
      </c>
      <c r="T6273">
        <v>360000</v>
      </c>
    </row>
    <row r="6274" spans="1:20" x14ac:dyDescent="0.3">
      <c r="A6274" t="s">
        <v>4806</v>
      </c>
      <c r="B6274" t="str">
        <f>_xlfn.CONCAT(쿼리1[[#This Row],[주문번호]], "-", 쿼리1[[#This Row],[공정명]])</f>
        <v>20241115-914002-합지</v>
      </c>
      <c r="C6274">
        <v>1</v>
      </c>
      <c r="D6274" t="s">
        <v>60</v>
      </c>
      <c r="E6274" s="1">
        <v>45611</v>
      </c>
      <c r="F6274" s="1">
        <v>45621</v>
      </c>
      <c r="G6274" s="1">
        <v>45622</v>
      </c>
      <c r="H6274" s="1">
        <v>45656</v>
      </c>
      <c r="I6274" s="1">
        <v>45652</v>
      </c>
      <c r="J6274" t="s">
        <v>31</v>
      </c>
      <c r="K6274" t="s">
        <v>32</v>
      </c>
      <c r="L6274">
        <v>36000</v>
      </c>
      <c r="M6274">
        <v>36000</v>
      </c>
      <c r="N6274">
        <v>1</v>
      </c>
      <c r="O6274" t="s">
        <v>4540</v>
      </c>
      <c r="P6274" t="s">
        <v>4649</v>
      </c>
      <c r="Q6274" t="s">
        <v>42</v>
      </c>
      <c r="R6274" t="s">
        <v>199</v>
      </c>
      <c r="S6274" t="s">
        <v>1967</v>
      </c>
      <c r="T6274">
        <v>360000</v>
      </c>
    </row>
    <row r="6275" spans="1:20" x14ac:dyDescent="0.3">
      <c r="A6275" t="s">
        <v>4806</v>
      </c>
      <c r="B6275" t="str">
        <f>_xlfn.CONCAT(쿼리1[[#This Row],[주문번호]], "-", 쿼리1[[#This Row],[공정명]])</f>
        <v>20241115-914002-합지</v>
      </c>
      <c r="C6275">
        <v>1</v>
      </c>
      <c r="D6275" t="s">
        <v>60</v>
      </c>
      <c r="E6275" s="1">
        <v>45611</v>
      </c>
      <c r="F6275" s="1">
        <v>45621</v>
      </c>
      <c r="G6275" s="1">
        <v>45622</v>
      </c>
      <c r="H6275" s="1">
        <v>45656</v>
      </c>
      <c r="I6275" s="1">
        <v>45652</v>
      </c>
      <c r="J6275" t="s">
        <v>31</v>
      </c>
      <c r="K6275" t="s">
        <v>32</v>
      </c>
      <c r="L6275">
        <v>36000</v>
      </c>
      <c r="M6275">
        <v>36000</v>
      </c>
      <c r="N6275">
        <v>1</v>
      </c>
      <c r="O6275" t="s">
        <v>4540</v>
      </c>
      <c r="P6275" t="s">
        <v>4649</v>
      </c>
      <c r="Q6275" t="s">
        <v>42</v>
      </c>
      <c r="R6275" t="s">
        <v>199</v>
      </c>
      <c r="S6275" t="s">
        <v>1967</v>
      </c>
      <c r="T6275">
        <v>360000</v>
      </c>
    </row>
    <row r="6276" spans="1:20" x14ac:dyDescent="0.3">
      <c r="A6276" t="s">
        <v>4806</v>
      </c>
      <c r="B6276" t="str">
        <f>_xlfn.CONCAT(쿼리1[[#This Row],[주문번호]], "-", 쿼리1[[#This Row],[공정명]])</f>
        <v>20241115-914002-합지</v>
      </c>
      <c r="C6276">
        <v>1</v>
      </c>
      <c r="D6276" t="s">
        <v>60</v>
      </c>
      <c r="E6276" s="1">
        <v>45611</v>
      </c>
      <c r="F6276" s="1">
        <v>45621</v>
      </c>
      <c r="G6276" s="1">
        <v>45622</v>
      </c>
      <c r="H6276" s="1">
        <v>45656</v>
      </c>
      <c r="I6276" s="1">
        <v>45652</v>
      </c>
      <c r="J6276" t="s">
        <v>31</v>
      </c>
      <c r="K6276" t="s">
        <v>32</v>
      </c>
      <c r="L6276">
        <v>36000</v>
      </c>
      <c r="M6276">
        <v>36000</v>
      </c>
      <c r="N6276">
        <v>1</v>
      </c>
      <c r="O6276" t="s">
        <v>4540</v>
      </c>
      <c r="P6276" t="s">
        <v>4649</v>
      </c>
      <c r="Q6276" t="s">
        <v>42</v>
      </c>
      <c r="R6276" t="s">
        <v>199</v>
      </c>
      <c r="S6276" t="s">
        <v>1967</v>
      </c>
      <c r="T6276">
        <v>360000</v>
      </c>
    </row>
    <row r="6277" spans="1:20" x14ac:dyDescent="0.3">
      <c r="A6277" t="s">
        <v>4806</v>
      </c>
      <c r="B6277" t="str">
        <f>_xlfn.CONCAT(쿼리1[[#This Row],[주문번호]], "-", 쿼리1[[#This Row],[공정명]])</f>
        <v>20241115-914002-합지</v>
      </c>
      <c r="C6277">
        <v>1</v>
      </c>
      <c r="D6277" t="s">
        <v>60</v>
      </c>
      <c r="E6277" s="1">
        <v>45611</v>
      </c>
      <c r="F6277" s="1">
        <v>45621</v>
      </c>
      <c r="G6277" s="1">
        <v>45621</v>
      </c>
      <c r="H6277" s="1">
        <v>45656</v>
      </c>
      <c r="I6277" s="1">
        <v>45652</v>
      </c>
      <c r="J6277" t="s">
        <v>31</v>
      </c>
      <c r="K6277" t="s">
        <v>39</v>
      </c>
      <c r="L6277">
        <v>36000</v>
      </c>
      <c r="M6277">
        <v>36000</v>
      </c>
      <c r="N6277">
        <v>0</v>
      </c>
      <c r="O6277" t="s">
        <v>4540</v>
      </c>
      <c r="P6277" t="s">
        <v>4649</v>
      </c>
      <c r="Q6277" t="s">
        <v>42</v>
      </c>
      <c r="R6277" t="s">
        <v>199</v>
      </c>
      <c r="S6277" t="s">
        <v>1967</v>
      </c>
      <c r="T6277">
        <v>360000</v>
      </c>
    </row>
    <row r="6278" spans="1:20" x14ac:dyDescent="0.3">
      <c r="A6278" t="s">
        <v>4806</v>
      </c>
      <c r="B6278" t="str">
        <f>_xlfn.CONCAT(쿼리1[[#This Row],[주문번호]], "-", 쿼리1[[#This Row],[공정명]])</f>
        <v>20241115-914002-합지</v>
      </c>
      <c r="C6278">
        <v>1</v>
      </c>
      <c r="D6278" t="s">
        <v>60</v>
      </c>
      <c r="E6278" s="1">
        <v>45611</v>
      </c>
      <c r="F6278" s="1">
        <v>45621</v>
      </c>
      <c r="G6278" s="1">
        <v>45622</v>
      </c>
      <c r="H6278" s="1">
        <v>45656</v>
      </c>
      <c r="I6278" s="1">
        <v>45652</v>
      </c>
      <c r="J6278" t="s">
        <v>31</v>
      </c>
      <c r="K6278" t="s">
        <v>32</v>
      </c>
      <c r="L6278">
        <v>36000</v>
      </c>
      <c r="M6278">
        <v>36000</v>
      </c>
      <c r="N6278">
        <v>1</v>
      </c>
      <c r="O6278" t="s">
        <v>4540</v>
      </c>
      <c r="P6278" t="s">
        <v>4649</v>
      </c>
      <c r="Q6278" t="s">
        <v>42</v>
      </c>
      <c r="R6278" t="s">
        <v>199</v>
      </c>
      <c r="S6278" t="s">
        <v>1967</v>
      </c>
      <c r="T6278">
        <v>360000</v>
      </c>
    </row>
    <row r="6279" spans="1:20" x14ac:dyDescent="0.3">
      <c r="A6279" t="s">
        <v>1092</v>
      </c>
      <c r="B6279" t="str">
        <f>_xlfn.CONCAT(쿼리1[[#This Row],[주문번호]], "-", 쿼리1[[#This Row],[공정명]])</f>
        <v>20240926-1000168696-분단</v>
      </c>
      <c r="C6279">
        <v>2</v>
      </c>
      <c r="D6279" t="s">
        <v>196</v>
      </c>
      <c r="E6279" s="1">
        <v>45561</v>
      </c>
      <c r="F6279" s="1">
        <v>45573</v>
      </c>
      <c r="G6279" s="1">
        <v>45581</v>
      </c>
      <c r="H6279" s="1">
        <v>45656</v>
      </c>
      <c r="I6279" s="1">
        <v>45581</v>
      </c>
      <c r="J6279" t="s">
        <v>31</v>
      </c>
      <c r="K6279" t="s">
        <v>32</v>
      </c>
      <c r="L6279">
        <v>6000</v>
      </c>
      <c r="M6279">
        <v>6000</v>
      </c>
      <c r="N6279">
        <v>8</v>
      </c>
      <c r="O6279" t="s">
        <v>859</v>
      </c>
      <c r="P6279" t="s">
        <v>1093</v>
      </c>
      <c r="Q6279" t="s">
        <v>42</v>
      </c>
      <c r="R6279" t="s">
        <v>1091</v>
      </c>
      <c r="S6279" t="s">
        <v>5236</v>
      </c>
      <c r="T6279">
        <v>27906</v>
      </c>
    </row>
    <row r="6280" spans="1:20" x14ac:dyDescent="0.3">
      <c r="A6280" t="s">
        <v>5050</v>
      </c>
      <c r="B6280" t="str">
        <f>_xlfn.CONCAT(쿼리1[[#This Row],[주문번호]], "-", 쿼리1[[#This Row],[공정명]])</f>
        <v>20241011-1117P0074-합지</v>
      </c>
      <c r="C6280">
        <v>3</v>
      </c>
      <c r="D6280" t="s">
        <v>60</v>
      </c>
      <c r="E6280" s="1">
        <v>45576</v>
      </c>
      <c r="F6280" s="1">
        <v>45587</v>
      </c>
      <c r="G6280" s="1">
        <v>45581</v>
      </c>
      <c r="H6280" s="1">
        <v>45656</v>
      </c>
      <c r="I6280" s="1">
        <v>45588</v>
      </c>
      <c r="J6280" t="s">
        <v>31</v>
      </c>
      <c r="K6280" t="s">
        <v>39</v>
      </c>
      <c r="L6280">
        <v>8000</v>
      </c>
      <c r="M6280">
        <v>8000</v>
      </c>
      <c r="N6280">
        <v>-6</v>
      </c>
      <c r="O6280" t="s">
        <v>3255</v>
      </c>
      <c r="P6280" t="s">
        <v>5051</v>
      </c>
      <c r="Q6280" t="s">
        <v>5052</v>
      </c>
      <c r="R6280" t="s">
        <v>5053</v>
      </c>
      <c r="S6280" t="s">
        <v>5236</v>
      </c>
      <c r="T6280">
        <v>32</v>
      </c>
    </row>
    <row r="6281" spans="1:20" x14ac:dyDescent="0.3">
      <c r="A6281" t="s">
        <v>711</v>
      </c>
      <c r="B6281" t="str">
        <f>_xlfn.CONCAT(쿼리1[[#This Row],[주문번호]], "-", 쿼리1[[#This Row],[공정명]])</f>
        <v>20241108-1117N0054-합지</v>
      </c>
      <c r="C6281">
        <v>1</v>
      </c>
      <c r="D6281" t="s">
        <v>60</v>
      </c>
      <c r="E6281" s="1">
        <v>45604</v>
      </c>
      <c r="F6281" s="1">
        <v>45615</v>
      </c>
      <c r="G6281" s="1">
        <v>45621</v>
      </c>
      <c r="H6281" s="1">
        <v>45656</v>
      </c>
      <c r="I6281" s="1">
        <v>45621</v>
      </c>
      <c r="J6281" t="s">
        <v>31</v>
      </c>
      <c r="K6281" t="s">
        <v>32</v>
      </c>
      <c r="L6281">
        <v>6000</v>
      </c>
      <c r="M6281">
        <v>0</v>
      </c>
      <c r="N6281">
        <v>6</v>
      </c>
      <c r="O6281" t="s">
        <v>712</v>
      </c>
      <c r="P6281" t="s">
        <v>713</v>
      </c>
      <c r="Q6281" t="s">
        <v>42</v>
      </c>
      <c r="R6281" t="s">
        <v>714</v>
      </c>
      <c r="S6281" t="s">
        <v>5236</v>
      </c>
      <c r="T6281">
        <v>24000</v>
      </c>
    </row>
    <row r="6282" spans="1:20" x14ac:dyDescent="0.3">
      <c r="A6282" t="s">
        <v>5038</v>
      </c>
      <c r="B6282" t="str">
        <f>_xlfn.CONCAT(쿼리1[[#This Row],[주문번호]], "-", 쿼리1[[#This Row],[공정명]])</f>
        <v>20241016-1117N0012-합지</v>
      </c>
      <c r="C6282">
        <v>1</v>
      </c>
      <c r="D6282" t="s">
        <v>60</v>
      </c>
      <c r="E6282" s="1">
        <v>45581</v>
      </c>
      <c r="F6282" s="1">
        <v>45590</v>
      </c>
      <c r="G6282" s="1"/>
      <c r="H6282" s="1">
        <v>45656</v>
      </c>
      <c r="I6282" s="1">
        <v>45597</v>
      </c>
      <c r="J6282" t="s">
        <v>31</v>
      </c>
      <c r="K6282" t="s">
        <v>22</v>
      </c>
      <c r="L6282">
        <v>6000</v>
      </c>
      <c r="O6282" t="s">
        <v>3549</v>
      </c>
      <c r="P6282" t="s">
        <v>3906</v>
      </c>
      <c r="Q6282" t="s">
        <v>42</v>
      </c>
      <c r="R6282" t="s">
        <v>5039</v>
      </c>
      <c r="S6282" t="s">
        <v>5236</v>
      </c>
      <c r="T6282">
        <v>18</v>
      </c>
    </row>
    <row r="6283" spans="1:20" x14ac:dyDescent="0.3">
      <c r="A6283" t="s">
        <v>1433</v>
      </c>
      <c r="B6283" t="str">
        <f>_xlfn.CONCAT(쿼리1[[#This Row],[주문번호]], "-", 쿼리1[[#This Row],[공정명]])</f>
        <v>20241008-1000165766-합지</v>
      </c>
      <c r="C6283">
        <v>3</v>
      </c>
      <c r="D6283" t="s">
        <v>60</v>
      </c>
      <c r="E6283" s="1">
        <v>45573</v>
      </c>
      <c r="F6283" s="1">
        <v>45582</v>
      </c>
      <c r="G6283" s="1">
        <v>45575</v>
      </c>
      <c r="H6283" s="1">
        <v>45656</v>
      </c>
      <c r="I6283" s="1">
        <v>45579</v>
      </c>
      <c r="J6283" t="s">
        <v>31</v>
      </c>
      <c r="K6283" t="s">
        <v>39</v>
      </c>
      <c r="L6283">
        <v>6000</v>
      </c>
      <c r="M6283">
        <v>6000</v>
      </c>
      <c r="N6283">
        <v>-7</v>
      </c>
      <c r="O6283" t="s">
        <v>141</v>
      </c>
      <c r="P6283" t="s">
        <v>1430</v>
      </c>
      <c r="Q6283" t="s">
        <v>1431</v>
      </c>
      <c r="R6283" t="s">
        <v>1432</v>
      </c>
      <c r="S6283" t="s">
        <v>5236</v>
      </c>
      <c r="T6283">
        <v>60000</v>
      </c>
    </row>
    <row r="6284" spans="1:20" x14ac:dyDescent="0.3">
      <c r="A6284" t="s">
        <v>1508</v>
      </c>
      <c r="B6284" t="str">
        <f>_xlfn.CONCAT(쿼리1[[#This Row],[주문번호]], "-", 쿼리1[[#This Row],[공정명]])</f>
        <v>20241021-1000162893-합지</v>
      </c>
      <c r="C6284">
        <v>3</v>
      </c>
      <c r="D6284" t="s">
        <v>60</v>
      </c>
      <c r="E6284" s="1">
        <v>45586</v>
      </c>
      <c r="F6284" s="1">
        <v>45595</v>
      </c>
      <c r="G6284" s="1">
        <v>45621</v>
      </c>
      <c r="H6284" s="1">
        <v>45656</v>
      </c>
      <c r="I6284" s="1">
        <v>45621</v>
      </c>
      <c r="J6284" t="s">
        <v>31</v>
      </c>
      <c r="K6284" t="s">
        <v>32</v>
      </c>
      <c r="L6284">
        <v>6000</v>
      </c>
      <c r="M6284">
        <v>0</v>
      </c>
      <c r="N6284">
        <v>26</v>
      </c>
      <c r="O6284" t="s">
        <v>698</v>
      </c>
      <c r="P6284" t="s">
        <v>1509</v>
      </c>
      <c r="Q6284" t="s">
        <v>1510</v>
      </c>
      <c r="R6284" t="s">
        <v>696</v>
      </c>
      <c r="S6284" t="s">
        <v>5236</v>
      </c>
      <c r="T6284">
        <v>29268</v>
      </c>
    </row>
    <row r="6285" spans="1:20" x14ac:dyDescent="0.3">
      <c r="A6285" t="s">
        <v>769</v>
      </c>
      <c r="B6285" t="str">
        <f>_xlfn.CONCAT(쿼리1[[#This Row],[주문번호]], "-", 쿼리1[[#This Row],[공정명]])</f>
        <v>20240920-1000163172-합지</v>
      </c>
      <c r="C6285">
        <v>3</v>
      </c>
      <c r="D6285" t="s">
        <v>60</v>
      </c>
      <c r="E6285" s="1">
        <v>45555</v>
      </c>
      <c r="F6285" s="1">
        <v>45566</v>
      </c>
      <c r="G6285" s="1">
        <v>45581</v>
      </c>
      <c r="H6285" s="1">
        <v>45656</v>
      </c>
      <c r="I6285" s="1">
        <v>45581</v>
      </c>
      <c r="J6285" t="s">
        <v>31</v>
      </c>
      <c r="K6285" t="s">
        <v>32</v>
      </c>
      <c r="L6285">
        <v>6000</v>
      </c>
      <c r="M6285">
        <v>6000</v>
      </c>
      <c r="N6285">
        <v>15</v>
      </c>
      <c r="O6285" t="s">
        <v>698</v>
      </c>
      <c r="P6285" t="s">
        <v>770</v>
      </c>
      <c r="Q6285" t="s">
        <v>771</v>
      </c>
      <c r="R6285" t="s">
        <v>696</v>
      </c>
      <c r="S6285" t="s">
        <v>5236</v>
      </c>
      <c r="T6285">
        <v>20000</v>
      </c>
    </row>
    <row r="6286" spans="1:20" x14ac:dyDescent="0.3">
      <c r="A6286" t="s">
        <v>1504</v>
      </c>
      <c r="B6286" t="str">
        <f>_xlfn.CONCAT(쿼리1[[#This Row],[주문번호]], "-", 쿼리1[[#This Row],[공정명]])</f>
        <v>20240930-901006-합지</v>
      </c>
      <c r="C6286">
        <v>1</v>
      </c>
      <c r="D6286" t="s">
        <v>60</v>
      </c>
      <c r="E6286" s="1">
        <v>45565</v>
      </c>
      <c r="F6286" s="1">
        <v>45575</v>
      </c>
      <c r="G6286" s="1">
        <v>45584</v>
      </c>
      <c r="H6286" s="1">
        <v>45656</v>
      </c>
      <c r="I6286" s="1">
        <v>45601</v>
      </c>
      <c r="J6286" t="s">
        <v>31</v>
      </c>
      <c r="K6286" t="s">
        <v>32</v>
      </c>
      <c r="L6286">
        <v>24000</v>
      </c>
      <c r="M6286">
        <v>24000</v>
      </c>
      <c r="N6286">
        <v>9</v>
      </c>
      <c r="O6286" t="s">
        <v>394</v>
      </c>
      <c r="P6286" t="s">
        <v>596</v>
      </c>
      <c r="Q6286" t="s">
        <v>42</v>
      </c>
      <c r="R6286" t="s">
        <v>199</v>
      </c>
      <c r="S6286" t="s">
        <v>5236</v>
      </c>
      <c r="T6286">
        <v>60000</v>
      </c>
    </row>
    <row r="6287" spans="1:20" x14ac:dyDescent="0.3">
      <c r="A6287" t="s">
        <v>2104</v>
      </c>
      <c r="B6287" t="str">
        <f>_xlfn.CONCAT(쿼리1[[#This Row],[주문번호]], "-", 쿼리1[[#This Row],[공정명]])</f>
        <v>20241113-1000169601-합지</v>
      </c>
      <c r="C6287">
        <v>3</v>
      </c>
      <c r="D6287" t="s">
        <v>60</v>
      </c>
      <c r="E6287" s="1">
        <v>45609</v>
      </c>
      <c r="F6287" s="1">
        <v>45618</v>
      </c>
      <c r="G6287" s="1">
        <v>45621</v>
      </c>
      <c r="H6287" s="1">
        <v>45656</v>
      </c>
      <c r="I6287" s="1">
        <v>45622</v>
      </c>
      <c r="J6287" t="s">
        <v>31</v>
      </c>
      <c r="K6287" t="s">
        <v>32</v>
      </c>
      <c r="L6287">
        <v>6000</v>
      </c>
      <c r="M6287">
        <v>0</v>
      </c>
      <c r="N6287">
        <v>3</v>
      </c>
      <c r="O6287" t="s">
        <v>698</v>
      </c>
      <c r="P6287" t="s">
        <v>2105</v>
      </c>
      <c r="Q6287" t="s">
        <v>2106</v>
      </c>
      <c r="R6287" t="s">
        <v>696</v>
      </c>
      <c r="S6287" t="s">
        <v>5236</v>
      </c>
      <c r="T6287">
        <v>25000</v>
      </c>
    </row>
    <row r="6288" spans="1:20" x14ac:dyDescent="0.3">
      <c r="A6288" t="s">
        <v>2297</v>
      </c>
      <c r="B6288" t="str">
        <f>_xlfn.CONCAT(쿼리1[[#This Row],[주문번호]], "-", 쿼리1[[#This Row],[공정명]])</f>
        <v>20241002-1000168606-합지</v>
      </c>
      <c r="C6288">
        <v>1</v>
      </c>
      <c r="D6288" t="s">
        <v>60</v>
      </c>
      <c r="E6288" s="1">
        <v>45567</v>
      </c>
      <c r="F6288" s="1">
        <v>45576</v>
      </c>
      <c r="G6288" s="1">
        <v>45575</v>
      </c>
      <c r="H6288" s="1">
        <v>45656</v>
      </c>
      <c r="I6288" s="1">
        <v>45576</v>
      </c>
      <c r="J6288" t="s">
        <v>31</v>
      </c>
      <c r="K6288" t="s">
        <v>39</v>
      </c>
      <c r="L6288">
        <v>6000</v>
      </c>
      <c r="M6288">
        <v>6000</v>
      </c>
      <c r="N6288">
        <v>-1</v>
      </c>
      <c r="O6288" t="s">
        <v>394</v>
      </c>
      <c r="P6288" t="s">
        <v>1927</v>
      </c>
      <c r="Q6288" t="s">
        <v>42</v>
      </c>
      <c r="R6288" t="s">
        <v>1022</v>
      </c>
      <c r="S6288" t="s">
        <v>5236</v>
      </c>
      <c r="T6288">
        <v>24000</v>
      </c>
    </row>
    <row r="6289" spans="1:20" x14ac:dyDescent="0.3">
      <c r="A6289" t="s">
        <v>1799</v>
      </c>
      <c r="B6289" t="str">
        <f>_xlfn.CONCAT(쿼리1[[#This Row],[주문번호]], "-", 쿼리1[[#This Row],[공정명]])</f>
        <v>20241104-1000137856-합지</v>
      </c>
      <c r="C6289">
        <v>1</v>
      </c>
      <c r="D6289" t="s">
        <v>60</v>
      </c>
      <c r="E6289" s="1">
        <v>45600</v>
      </c>
      <c r="F6289" s="1">
        <v>45609</v>
      </c>
      <c r="G6289" s="1">
        <v>45621</v>
      </c>
      <c r="H6289" s="1">
        <v>45656</v>
      </c>
      <c r="I6289" s="1">
        <v>45621</v>
      </c>
      <c r="J6289" t="s">
        <v>31</v>
      </c>
      <c r="K6289" t="s">
        <v>32</v>
      </c>
      <c r="L6289">
        <v>6000</v>
      </c>
      <c r="M6289">
        <v>0</v>
      </c>
      <c r="N6289">
        <v>12</v>
      </c>
      <c r="O6289" t="s">
        <v>394</v>
      </c>
      <c r="P6289" t="s">
        <v>671</v>
      </c>
      <c r="Q6289" t="s">
        <v>42</v>
      </c>
      <c r="R6289" t="s">
        <v>1022</v>
      </c>
      <c r="S6289" t="s">
        <v>5236</v>
      </c>
      <c r="T6289">
        <v>17142</v>
      </c>
    </row>
    <row r="6290" spans="1:20" x14ac:dyDescent="0.3">
      <c r="A6290" t="s">
        <v>4898</v>
      </c>
      <c r="B6290" t="str">
        <f>_xlfn.CONCAT(쿼리1[[#This Row],[주문번호]], "-", 쿼리1[[#This Row],[공정명]])</f>
        <v>20240903-1000137856-합지</v>
      </c>
      <c r="C6290">
        <v>1</v>
      </c>
      <c r="D6290" t="s">
        <v>60</v>
      </c>
      <c r="E6290" s="1">
        <v>45538</v>
      </c>
      <c r="F6290" s="1">
        <v>45547</v>
      </c>
      <c r="G6290" s="1">
        <v>45541</v>
      </c>
      <c r="H6290" s="1">
        <v>45656</v>
      </c>
      <c r="I6290" s="1">
        <v>45541</v>
      </c>
      <c r="J6290" t="s">
        <v>31</v>
      </c>
      <c r="K6290" t="s">
        <v>39</v>
      </c>
      <c r="L6290">
        <v>12000</v>
      </c>
      <c r="M6290">
        <v>12000</v>
      </c>
      <c r="N6290">
        <v>-6</v>
      </c>
      <c r="O6290" t="s">
        <v>394</v>
      </c>
      <c r="P6290" t="s">
        <v>671</v>
      </c>
      <c r="Q6290" t="s">
        <v>42</v>
      </c>
      <c r="R6290" t="s">
        <v>1022</v>
      </c>
      <c r="S6290" t="s">
        <v>5236</v>
      </c>
      <c r="T6290">
        <v>34285</v>
      </c>
    </row>
    <row r="6291" spans="1:20" x14ac:dyDescent="0.3">
      <c r="A6291" t="s">
        <v>1503</v>
      </c>
      <c r="B6291" t="str">
        <f>_xlfn.CONCAT(쿼리1[[#This Row],[주문번호]], "-", 쿼리1[[#This Row],[공정명]])</f>
        <v>20240930-901001-합지</v>
      </c>
      <c r="C6291">
        <v>1</v>
      </c>
      <c r="D6291" t="s">
        <v>60</v>
      </c>
      <c r="E6291" s="1">
        <v>45565</v>
      </c>
      <c r="F6291" s="1">
        <v>45575</v>
      </c>
      <c r="G6291" s="1">
        <v>45584</v>
      </c>
      <c r="H6291" s="1">
        <v>45656</v>
      </c>
      <c r="I6291" s="1">
        <v>45590</v>
      </c>
      <c r="J6291" t="s">
        <v>31</v>
      </c>
      <c r="K6291" t="s">
        <v>32</v>
      </c>
      <c r="L6291">
        <v>24000</v>
      </c>
      <c r="M6291">
        <v>24000</v>
      </c>
      <c r="N6291">
        <v>9</v>
      </c>
      <c r="O6291" t="s">
        <v>394</v>
      </c>
      <c r="P6291" t="s">
        <v>676</v>
      </c>
      <c r="Q6291" t="s">
        <v>42</v>
      </c>
      <c r="R6291" t="s">
        <v>199</v>
      </c>
      <c r="S6291" t="s">
        <v>5236</v>
      </c>
      <c r="T6291">
        <v>120000</v>
      </c>
    </row>
    <row r="6292" spans="1:20" x14ac:dyDescent="0.3">
      <c r="A6292" t="s">
        <v>2101</v>
      </c>
      <c r="B6292" t="str">
        <f>_xlfn.CONCAT(쿼리1[[#This Row],[주문번호]], "-", 쿼리1[[#This Row],[공정명]])</f>
        <v>20240930-901002-합지</v>
      </c>
      <c r="C6292">
        <v>1</v>
      </c>
      <c r="D6292" t="s">
        <v>60</v>
      </c>
      <c r="E6292" s="1">
        <v>45565</v>
      </c>
      <c r="F6292" s="1">
        <v>45575</v>
      </c>
      <c r="G6292" s="1">
        <v>45584</v>
      </c>
      <c r="H6292" s="1">
        <v>45656</v>
      </c>
      <c r="I6292" s="1">
        <v>45600</v>
      </c>
      <c r="J6292" t="s">
        <v>31</v>
      </c>
      <c r="K6292" t="s">
        <v>32</v>
      </c>
      <c r="L6292">
        <v>24000</v>
      </c>
      <c r="M6292">
        <v>24000</v>
      </c>
      <c r="N6292">
        <v>9</v>
      </c>
      <c r="O6292" t="s">
        <v>1186</v>
      </c>
      <c r="P6292" t="s">
        <v>1187</v>
      </c>
      <c r="Q6292" t="s">
        <v>42</v>
      </c>
      <c r="R6292" t="s">
        <v>199</v>
      </c>
      <c r="S6292" t="s">
        <v>5236</v>
      </c>
      <c r="T6292">
        <v>96000</v>
      </c>
    </row>
    <row r="6293" spans="1:20" x14ac:dyDescent="0.3">
      <c r="A6293" t="s">
        <v>1199</v>
      </c>
      <c r="B6293" t="str">
        <f>_xlfn.CONCAT(쿼리1[[#This Row],[주문번호]], "-", 쿼리1[[#This Row],[공정명]])</f>
        <v>20240930-901003-합지</v>
      </c>
      <c r="C6293">
        <v>1</v>
      </c>
      <c r="D6293" t="s">
        <v>60</v>
      </c>
      <c r="E6293" s="1">
        <v>45565</v>
      </c>
      <c r="F6293" s="1">
        <v>45575</v>
      </c>
      <c r="G6293" s="1">
        <v>45584</v>
      </c>
      <c r="H6293" s="1">
        <v>45656</v>
      </c>
      <c r="I6293" s="1">
        <v>45593</v>
      </c>
      <c r="J6293" t="s">
        <v>31</v>
      </c>
      <c r="K6293" t="s">
        <v>32</v>
      </c>
      <c r="L6293">
        <v>24000</v>
      </c>
      <c r="M6293">
        <v>24000</v>
      </c>
      <c r="N6293">
        <v>9</v>
      </c>
      <c r="O6293" t="s">
        <v>670</v>
      </c>
      <c r="P6293" t="s">
        <v>1196</v>
      </c>
      <c r="Q6293" t="s">
        <v>42</v>
      </c>
      <c r="R6293" t="s">
        <v>199</v>
      </c>
      <c r="S6293" t="s">
        <v>5236</v>
      </c>
      <c r="T6293">
        <v>96000</v>
      </c>
    </row>
    <row r="6294" spans="1:20" x14ac:dyDescent="0.3">
      <c r="A6294" t="s">
        <v>1188</v>
      </c>
      <c r="B6294" t="str">
        <f>_xlfn.CONCAT(쿼리1[[#This Row],[주문번호]], "-", 쿼리1[[#This Row],[공정명]])</f>
        <v>20240930-900001-합지</v>
      </c>
      <c r="C6294">
        <v>1</v>
      </c>
      <c r="D6294" t="s">
        <v>60</v>
      </c>
      <c r="E6294" s="1">
        <v>45565</v>
      </c>
      <c r="F6294" s="1">
        <v>45574</v>
      </c>
      <c r="G6294" s="1">
        <v>45584</v>
      </c>
      <c r="H6294" s="1">
        <v>45656</v>
      </c>
      <c r="I6294" s="1">
        <v>45588</v>
      </c>
      <c r="J6294" t="s">
        <v>31</v>
      </c>
      <c r="K6294" t="s">
        <v>32</v>
      </c>
      <c r="L6294">
        <v>12000</v>
      </c>
      <c r="M6294">
        <v>12000</v>
      </c>
      <c r="N6294">
        <v>10</v>
      </c>
      <c r="O6294" t="s">
        <v>91</v>
      </c>
      <c r="P6294" t="s">
        <v>1189</v>
      </c>
      <c r="Q6294" t="s">
        <v>42</v>
      </c>
      <c r="R6294" t="s">
        <v>199</v>
      </c>
      <c r="S6294" t="s">
        <v>5236</v>
      </c>
      <c r="T6294">
        <v>240000</v>
      </c>
    </row>
    <row r="6295" spans="1:20" x14ac:dyDescent="0.3">
      <c r="A6295" t="s">
        <v>1182</v>
      </c>
      <c r="B6295" t="str">
        <f>_xlfn.CONCAT(쿼리1[[#This Row],[주문번호]], "-", 쿼리1[[#This Row],[공정명]])</f>
        <v>20241030-930106-합지</v>
      </c>
      <c r="C6295">
        <v>1</v>
      </c>
      <c r="D6295" t="s">
        <v>60</v>
      </c>
      <c r="E6295" s="1">
        <v>45595</v>
      </c>
      <c r="F6295" s="1">
        <v>45604</v>
      </c>
      <c r="G6295" s="1">
        <v>45611</v>
      </c>
      <c r="H6295" s="1">
        <v>45656</v>
      </c>
      <c r="I6295" s="1">
        <v>45623</v>
      </c>
      <c r="J6295" t="s">
        <v>31</v>
      </c>
      <c r="K6295" t="s">
        <v>32</v>
      </c>
      <c r="L6295">
        <v>12000</v>
      </c>
      <c r="M6295">
        <v>12000</v>
      </c>
      <c r="N6295">
        <v>7</v>
      </c>
      <c r="O6295" t="s">
        <v>1183</v>
      </c>
      <c r="P6295" t="s">
        <v>1184</v>
      </c>
      <c r="Q6295" t="s">
        <v>42</v>
      </c>
      <c r="R6295" t="s">
        <v>199</v>
      </c>
      <c r="S6295" t="s">
        <v>5236</v>
      </c>
      <c r="T6295">
        <v>160000</v>
      </c>
    </row>
    <row r="6296" spans="1:20" x14ac:dyDescent="0.3">
      <c r="A6296" t="s">
        <v>1182</v>
      </c>
      <c r="B6296" t="str">
        <f>_xlfn.CONCAT(쿼리1[[#This Row],[주문번호]], "-", 쿼리1[[#This Row],[공정명]])</f>
        <v>20241030-930106-합지</v>
      </c>
      <c r="C6296">
        <v>1</v>
      </c>
      <c r="D6296" t="s">
        <v>60</v>
      </c>
      <c r="E6296" s="1">
        <v>45595</v>
      </c>
      <c r="F6296" s="1">
        <v>45604</v>
      </c>
      <c r="G6296" s="1">
        <v>45621</v>
      </c>
      <c r="H6296" s="1">
        <v>45656</v>
      </c>
      <c r="I6296" s="1">
        <v>45623</v>
      </c>
      <c r="J6296" t="s">
        <v>31</v>
      </c>
      <c r="K6296" t="s">
        <v>32</v>
      </c>
      <c r="L6296">
        <v>12000</v>
      </c>
      <c r="M6296">
        <v>0</v>
      </c>
      <c r="N6296">
        <v>17</v>
      </c>
      <c r="O6296" t="s">
        <v>1183</v>
      </c>
      <c r="P6296" t="s">
        <v>1184</v>
      </c>
      <c r="Q6296" t="s">
        <v>42</v>
      </c>
      <c r="R6296" t="s">
        <v>199</v>
      </c>
      <c r="S6296" t="s">
        <v>5236</v>
      </c>
      <c r="T6296">
        <v>160000</v>
      </c>
    </row>
    <row r="6297" spans="1:20" x14ac:dyDescent="0.3">
      <c r="A6297" t="s">
        <v>4806</v>
      </c>
      <c r="B6297" t="str">
        <f>_xlfn.CONCAT(쿼리1[[#This Row],[주문번호]], "-", 쿼리1[[#This Row],[공정명]])</f>
        <v>20241115-914002-합지</v>
      </c>
      <c r="C6297">
        <v>1</v>
      </c>
      <c r="D6297" t="s">
        <v>60</v>
      </c>
      <c r="E6297" s="1">
        <v>45611</v>
      </c>
      <c r="F6297" s="1">
        <v>45621</v>
      </c>
      <c r="G6297" s="1">
        <v>45622</v>
      </c>
      <c r="H6297" s="1">
        <v>45656</v>
      </c>
      <c r="I6297" s="1">
        <v>45652</v>
      </c>
      <c r="J6297" t="s">
        <v>31</v>
      </c>
      <c r="K6297" t="s">
        <v>32</v>
      </c>
      <c r="L6297">
        <v>36000</v>
      </c>
      <c r="M6297">
        <v>36000</v>
      </c>
      <c r="N6297">
        <v>1</v>
      </c>
      <c r="O6297" t="s">
        <v>4540</v>
      </c>
      <c r="P6297" t="s">
        <v>4649</v>
      </c>
      <c r="Q6297" t="s">
        <v>42</v>
      </c>
      <c r="R6297" t="s">
        <v>199</v>
      </c>
      <c r="S6297" t="s">
        <v>1967</v>
      </c>
      <c r="T6297">
        <v>360000</v>
      </c>
    </row>
    <row r="6298" spans="1:20" x14ac:dyDescent="0.3">
      <c r="A6298" t="s">
        <v>4806</v>
      </c>
      <c r="B6298" t="str">
        <f>_xlfn.CONCAT(쿼리1[[#This Row],[주문번호]], "-", 쿼리1[[#This Row],[공정명]])</f>
        <v>20241115-914002-합지</v>
      </c>
      <c r="C6298">
        <v>1</v>
      </c>
      <c r="D6298" t="s">
        <v>60</v>
      </c>
      <c r="E6298" s="1">
        <v>45611</v>
      </c>
      <c r="F6298" s="1">
        <v>45621</v>
      </c>
      <c r="G6298" s="1">
        <v>45622</v>
      </c>
      <c r="H6298" s="1">
        <v>45656</v>
      </c>
      <c r="I6298" s="1">
        <v>45652</v>
      </c>
      <c r="J6298" t="s">
        <v>31</v>
      </c>
      <c r="K6298" t="s">
        <v>32</v>
      </c>
      <c r="L6298">
        <v>36000</v>
      </c>
      <c r="M6298">
        <v>36000</v>
      </c>
      <c r="N6298">
        <v>1</v>
      </c>
      <c r="O6298" t="s">
        <v>4540</v>
      </c>
      <c r="P6298" t="s">
        <v>4649</v>
      </c>
      <c r="Q6298" t="s">
        <v>42</v>
      </c>
      <c r="R6298" t="s">
        <v>199</v>
      </c>
      <c r="S6298" t="s">
        <v>1967</v>
      </c>
      <c r="T6298">
        <v>360000</v>
      </c>
    </row>
    <row r="6299" spans="1:20" x14ac:dyDescent="0.3">
      <c r="A6299" t="s">
        <v>4806</v>
      </c>
      <c r="B6299" t="str">
        <f>_xlfn.CONCAT(쿼리1[[#This Row],[주문번호]], "-", 쿼리1[[#This Row],[공정명]])</f>
        <v>20241115-914002-합지</v>
      </c>
      <c r="C6299">
        <v>1</v>
      </c>
      <c r="D6299" t="s">
        <v>60</v>
      </c>
      <c r="E6299" s="1">
        <v>45611</v>
      </c>
      <c r="F6299" s="1">
        <v>45621</v>
      </c>
      <c r="G6299" s="1">
        <v>45621</v>
      </c>
      <c r="H6299" s="1">
        <v>45656</v>
      </c>
      <c r="I6299" s="1">
        <v>45652</v>
      </c>
      <c r="J6299" t="s">
        <v>31</v>
      </c>
      <c r="K6299" t="s">
        <v>39</v>
      </c>
      <c r="L6299">
        <v>36000</v>
      </c>
      <c r="M6299">
        <v>36000</v>
      </c>
      <c r="N6299">
        <v>0</v>
      </c>
      <c r="O6299" t="s">
        <v>4540</v>
      </c>
      <c r="P6299" t="s">
        <v>4649</v>
      </c>
      <c r="Q6299" t="s">
        <v>42</v>
      </c>
      <c r="R6299" t="s">
        <v>199</v>
      </c>
      <c r="S6299" t="s">
        <v>1967</v>
      </c>
      <c r="T6299">
        <v>360000</v>
      </c>
    </row>
    <row r="6300" spans="1:20" x14ac:dyDescent="0.3">
      <c r="A6300" t="s">
        <v>4806</v>
      </c>
      <c r="B6300" t="str">
        <f>_xlfn.CONCAT(쿼리1[[#This Row],[주문번호]], "-", 쿼리1[[#This Row],[공정명]])</f>
        <v>20241115-914002-분단</v>
      </c>
      <c r="C6300">
        <v>2</v>
      </c>
      <c r="D6300" t="s">
        <v>196</v>
      </c>
      <c r="E6300" s="1">
        <v>45611</v>
      </c>
      <c r="F6300" s="1">
        <v>45622</v>
      </c>
      <c r="G6300" s="1">
        <v>45622</v>
      </c>
      <c r="H6300" s="1">
        <v>45656</v>
      </c>
      <c r="I6300" s="1">
        <v>45652</v>
      </c>
      <c r="J6300" t="s">
        <v>31</v>
      </c>
      <c r="K6300" t="s">
        <v>39</v>
      </c>
      <c r="L6300">
        <v>36000</v>
      </c>
      <c r="M6300">
        <v>36000</v>
      </c>
      <c r="N6300">
        <v>0</v>
      </c>
      <c r="O6300" t="s">
        <v>4540</v>
      </c>
      <c r="P6300" t="s">
        <v>4649</v>
      </c>
      <c r="Q6300" t="s">
        <v>42</v>
      </c>
      <c r="R6300" t="s">
        <v>199</v>
      </c>
      <c r="S6300" t="s">
        <v>1967</v>
      </c>
      <c r="T6300">
        <v>360000</v>
      </c>
    </row>
    <row r="6301" spans="1:20" x14ac:dyDescent="0.3">
      <c r="A6301" t="s">
        <v>1507</v>
      </c>
      <c r="B6301" t="str">
        <f>_xlfn.CONCAT(쿼리1[[#This Row],[주문번호]], "-", 쿼리1[[#This Row],[공정명]])</f>
        <v>20241118-900010-합지</v>
      </c>
      <c r="C6301">
        <v>1</v>
      </c>
      <c r="D6301" t="s">
        <v>60</v>
      </c>
      <c r="E6301" s="1">
        <v>45614</v>
      </c>
      <c r="F6301" s="1">
        <v>45622</v>
      </c>
      <c r="G6301" s="1">
        <v>45628</v>
      </c>
      <c r="H6301" s="1">
        <v>45656</v>
      </c>
      <c r="I6301" s="1">
        <v>45631</v>
      </c>
      <c r="J6301" t="s">
        <v>31</v>
      </c>
      <c r="K6301" t="s">
        <v>32</v>
      </c>
      <c r="L6301">
        <v>48000</v>
      </c>
      <c r="M6301">
        <v>48000</v>
      </c>
      <c r="N6301">
        <v>6</v>
      </c>
      <c r="O6301" t="s">
        <v>91</v>
      </c>
      <c r="P6301" t="s">
        <v>1021</v>
      </c>
      <c r="Q6301" t="s">
        <v>42</v>
      </c>
      <c r="R6301" t="s">
        <v>199</v>
      </c>
      <c r="S6301" t="s">
        <v>1967</v>
      </c>
      <c r="T6301">
        <v>192000</v>
      </c>
    </row>
    <row r="6302" spans="1:20" x14ac:dyDescent="0.3">
      <c r="A6302" t="s">
        <v>4807</v>
      </c>
      <c r="B6302" t="str">
        <f>_xlfn.CONCAT(쿼리1[[#This Row],[주문번호]], "-", 쿼리1[[#This Row],[공정명]])</f>
        <v>20241121-930002-합지</v>
      </c>
      <c r="C6302">
        <v>1</v>
      </c>
      <c r="D6302" t="s">
        <v>60</v>
      </c>
      <c r="E6302" s="1">
        <v>45617</v>
      </c>
      <c r="F6302" s="1">
        <v>45629</v>
      </c>
      <c r="G6302" s="1">
        <v>45635</v>
      </c>
      <c r="H6302" s="1">
        <v>45656</v>
      </c>
      <c r="I6302" s="1">
        <v>45642</v>
      </c>
      <c r="J6302" t="s">
        <v>31</v>
      </c>
      <c r="K6302" t="s">
        <v>32</v>
      </c>
      <c r="L6302">
        <v>12000</v>
      </c>
      <c r="M6302">
        <v>12000</v>
      </c>
      <c r="N6302">
        <v>6</v>
      </c>
      <c r="O6302" t="s">
        <v>1149</v>
      </c>
      <c r="P6302" t="s">
        <v>306</v>
      </c>
      <c r="Q6302" t="s">
        <v>42</v>
      </c>
      <c r="R6302" t="s">
        <v>199</v>
      </c>
      <c r="S6302" t="s">
        <v>1967</v>
      </c>
      <c r="T6302">
        <v>80000</v>
      </c>
    </row>
    <row r="6303" spans="1:20" x14ac:dyDescent="0.3">
      <c r="A6303" t="s">
        <v>4807</v>
      </c>
      <c r="B6303" t="str">
        <f>_xlfn.CONCAT(쿼리1[[#This Row],[주문번호]], "-", 쿼리1[[#This Row],[공정명]])</f>
        <v>20241121-930002-분단</v>
      </c>
      <c r="C6303">
        <v>2</v>
      </c>
      <c r="D6303" t="s">
        <v>196</v>
      </c>
      <c r="E6303" s="1">
        <v>45617</v>
      </c>
      <c r="F6303" s="1">
        <v>45630</v>
      </c>
      <c r="G6303" s="1">
        <v>45635</v>
      </c>
      <c r="H6303" s="1">
        <v>45656</v>
      </c>
      <c r="I6303" s="1">
        <v>45642</v>
      </c>
      <c r="J6303" t="s">
        <v>31</v>
      </c>
      <c r="K6303" t="s">
        <v>32</v>
      </c>
      <c r="L6303">
        <v>12000</v>
      </c>
      <c r="M6303">
        <v>12000</v>
      </c>
      <c r="N6303">
        <v>5</v>
      </c>
      <c r="O6303" t="s">
        <v>1149</v>
      </c>
      <c r="P6303" t="s">
        <v>306</v>
      </c>
      <c r="Q6303" t="s">
        <v>42</v>
      </c>
      <c r="R6303" t="s">
        <v>199</v>
      </c>
      <c r="S6303" t="s">
        <v>1967</v>
      </c>
      <c r="T6303">
        <v>80000</v>
      </c>
    </row>
    <row r="6304" spans="1:20" x14ac:dyDescent="0.3">
      <c r="A6304" t="s">
        <v>4807</v>
      </c>
      <c r="B6304" t="str">
        <f>_xlfn.CONCAT(쿼리1[[#This Row],[주문번호]], "-", 쿼리1[[#This Row],[공정명]])</f>
        <v>20241121-930002-합지</v>
      </c>
      <c r="C6304">
        <v>1</v>
      </c>
      <c r="D6304" t="s">
        <v>60</v>
      </c>
      <c r="E6304" s="1">
        <v>45617</v>
      </c>
      <c r="F6304" s="1">
        <v>45629</v>
      </c>
      <c r="G6304" s="1">
        <v>45635</v>
      </c>
      <c r="H6304" s="1">
        <v>45656</v>
      </c>
      <c r="I6304" s="1">
        <v>45642</v>
      </c>
      <c r="J6304" t="s">
        <v>31</v>
      </c>
      <c r="K6304" t="s">
        <v>32</v>
      </c>
      <c r="L6304">
        <v>12000</v>
      </c>
      <c r="M6304">
        <v>12000</v>
      </c>
      <c r="N6304">
        <v>6</v>
      </c>
      <c r="O6304" t="s">
        <v>1149</v>
      </c>
      <c r="P6304" t="s">
        <v>306</v>
      </c>
      <c r="Q6304" t="s">
        <v>42</v>
      </c>
      <c r="R6304" t="s">
        <v>199</v>
      </c>
      <c r="S6304" t="s">
        <v>1967</v>
      </c>
      <c r="T6304">
        <v>80000</v>
      </c>
    </row>
    <row r="6305" spans="1:20" x14ac:dyDescent="0.3">
      <c r="A6305" t="s">
        <v>4807</v>
      </c>
      <c r="B6305" t="str">
        <f>_xlfn.CONCAT(쿼리1[[#This Row],[주문번호]], "-", 쿼리1[[#This Row],[공정명]])</f>
        <v>20241121-930002-합지</v>
      </c>
      <c r="C6305">
        <v>1</v>
      </c>
      <c r="D6305" t="s">
        <v>60</v>
      </c>
      <c r="E6305" s="1">
        <v>45617</v>
      </c>
      <c r="F6305" s="1">
        <v>45629</v>
      </c>
      <c r="G6305" s="1">
        <v>45635</v>
      </c>
      <c r="H6305" s="1">
        <v>45656</v>
      </c>
      <c r="I6305" s="1">
        <v>45642</v>
      </c>
      <c r="J6305" t="s">
        <v>31</v>
      </c>
      <c r="K6305" t="s">
        <v>32</v>
      </c>
      <c r="L6305">
        <v>12000</v>
      </c>
      <c r="M6305">
        <v>12000</v>
      </c>
      <c r="N6305">
        <v>6</v>
      </c>
      <c r="O6305" t="s">
        <v>1149</v>
      </c>
      <c r="P6305" t="s">
        <v>306</v>
      </c>
      <c r="Q6305" t="s">
        <v>42</v>
      </c>
      <c r="R6305" t="s">
        <v>199</v>
      </c>
      <c r="S6305" t="s">
        <v>1967</v>
      </c>
      <c r="T6305">
        <v>80000</v>
      </c>
    </row>
    <row r="6306" spans="1:20" x14ac:dyDescent="0.3">
      <c r="A6306" t="s">
        <v>4807</v>
      </c>
      <c r="B6306" t="str">
        <f>_xlfn.CONCAT(쿼리1[[#This Row],[주문번호]], "-", 쿼리1[[#This Row],[공정명]])</f>
        <v>20241121-930002-합지</v>
      </c>
      <c r="C6306">
        <v>1</v>
      </c>
      <c r="D6306" t="s">
        <v>60</v>
      </c>
      <c r="E6306" s="1">
        <v>45617</v>
      </c>
      <c r="F6306" s="1">
        <v>45629</v>
      </c>
      <c r="G6306" s="1">
        <v>45635</v>
      </c>
      <c r="H6306" s="1">
        <v>45656</v>
      </c>
      <c r="I6306" s="1">
        <v>45642</v>
      </c>
      <c r="J6306" t="s">
        <v>31</v>
      </c>
      <c r="K6306" t="s">
        <v>32</v>
      </c>
      <c r="L6306">
        <v>12000</v>
      </c>
      <c r="M6306">
        <v>12000</v>
      </c>
      <c r="N6306">
        <v>6</v>
      </c>
      <c r="O6306" t="s">
        <v>1149</v>
      </c>
      <c r="P6306" t="s">
        <v>306</v>
      </c>
      <c r="Q6306" t="s">
        <v>42</v>
      </c>
      <c r="R6306" t="s">
        <v>199</v>
      </c>
      <c r="S6306" t="s">
        <v>1967</v>
      </c>
      <c r="T6306">
        <v>80000</v>
      </c>
    </row>
    <row r="6307" spans="1:20" x14ac:dyDescent="0.3">
      <c r="A6307" t="s">
        <v>2099</v>
      </c>
      <c r="B6307" t="str">
        <f>_xlfn.CONCAT(쿼리1[[#This Row],[주문번호]], "-", 쿼리1[[#This Row],[공정명]])</f>
        <v>20241014-902003-합지</v>
      </c>
      <c r="C6307">
        <v>1</v>
      </c>
      <c r="D6307" t="s">
        <v>60</v>
      </c>
      <c r="E6307" s="1">
        <v>45579</v>
      </c>
      <c r="F6307" s="1">
        <v>45587</v>
      </c>
      <c r="G6307" s="1">
        <v>45588</v>
      </c>
      <c r="H6307" s="1">
        <v>45656</v>
      </c>
      <c r="I6307" s="1">
        <v>45591</v>
      </c>
      <c r="J6307" t="s">
        <v>31</v>
      </c>
      <c r="K6307" t="s">
        <v>32</v>
      </c>
      <c r="L6307">
        <v>24000</v>
      </c>
      <c r="M6307">
        <v>24000</v>
      </c>
      <c r="N6307">
        <v>1</v>
      </c>
      <c r="O6307" t="s">
        <v>1517</v>
      </c>
      <c r="P6307" t="s">
        <v>1869</v>
      </c>
      <c r="Q6307" t="s">
        <v>42</v>
      </c>
      <c r="R6307" t="s">
        <v>199</v>
      </c>
      <c r="S6307" t="s">
        <v>1967</v>
      </c>
      <c r="T6307">
        <v>96000</v>
      </c>
    </row>
    <row r="6308" spans="1:20" x14ac:dyDescent="0.3">
      <c r="A6308" t="s">
        <v>4827</v>
      </c>
      <c r="B6308" t="str">
        <f>_xlfn.CONCAT(쿼리1[[#This Row],[주문번호]], "-", 쿼리1[[#This Row],[공정명]])</f>
        <v>20240913-900017-합지</v>
      </c>
      <c r="C6308">
        <v>1</v>
      </c>
      <c r="D6308" t="s">
        <v>60</v>
      </c>
      <c r="E6308" s="1">
        <v>45548</v>
      </c>
      <c r="F6308" s="1">
        <v>45558</v>
      </c>
      <c r="G6308" s="1">
        <v>45560</v>
      </c>
      <c r="H6308" s="1">
        <v>45656</v>
      </c>
      <c r="I6308" s="1">
        <v>45575</v>
      </c>
      <c r="J6308" t="s">
        <v>31</v>
      </c>
      <c r="K6308" t="s">
        <v>32</v>
      </c>
      <c r="L6308">
        <v>120000</v>
      </c>
      <c r="M6308">
        <v>120000</v>
      </c>
      <c r="N6308">
        <v>2</v>
      </c>
      <c r="O6308" t="s">
        <v>91</v>
      </c>
      <c r="P6308" t="s">
        <v>596</v>
      </c>
      <c r="Q6308" t="s">
        <v>42</v>
      </c>
      <c r="R6308" t="s">
        <v>199</v>
      </c>
      <c r="S6308" t="s">
        <v>1967</v>
      </c>
      <c r="T6308">
        <v>300000</v>
      </c>
    </row>
    <row r="6309" spans="1:20" x14ac:dyDescent="0.3">
      <c r="A6309" t="s">
        <v>4827</v>
      </c>
      <c r="B6309" t="str">
        <f>_xlfn.CONCAT(쿼리1[[#This Row],[주문번호]], "-", 쿼리1[[#This Row],[공정명]])</f>
        <v>20240913-900017-합지</v>
      </c>
      <c r="C6309">
        <v>1</v>
      </c>
      <c r="D6309" t="s">
        <v>60</v>
      </c>
      <c r="E6309" s="1">
        <v>45548</v>
      </c>
      <c r="F6309" s="1">
        <v>45558</v>
      </c>
      <c r="G6309" s="1">
        <v>45565</v>
      </c>
      <c r="H6309" s="1">
        <v>45656</v>
      </c>
      <c r="I6309" s="1">
        <v>45575</v>
      </c>
      <c r="J6309" t="s">
        <v>31</v>
      </c>
      <c r="K6309" t="s">
        <v>32</v>
      </c>
      <c r="L6309">
        <v>120000</v>
      </c>
      <c r="M6309">
        <v>120000</v>
      </c>
      <c r="N6309">
        <v>7</v>
      </c>
      <c r="O6309" t="s">
        <v>91</v>
      </c>
      <c r="P6309" t="s">
        <v>596</v>
      </c>
      <c r="Q6309" t="s">
        <v>42</v>
      </c>
      <c r="R6309" t="s">
        <v>199</v>
      </c>
      <c r="S6309" t="s">
        <v>1967</v>
      </c>
      <c r="T6309">
        <v>300000</v>
      </c>
    </row>
    <row r="6310" spans="1:20" x14ac:dyDescent="0.3">
      <c r="A6310" t="s">
        <v>5302</v>
      </c>
      <c r="B6310" t="str">
        <f>_xlfn.CONCAT(쿼리1[[#This Row],[주문번호]], "-", 쿼리1[[#This Row],[공정명]])</f>
        <v>20241129-2000165170-제대</v>
      </c>
      <c r="C6310">
        <v>1</v>
      </c>
      <c r="D6310" t="s">
        <v>80</v>
      </c>
      <c r="E6310" s="1">
        <v>45625</v>
      </c>
      <c r="F6310" s="1">
        <v>45629</v>
      </c>
      <c r="G6310" s="1"/>
      <c r="H6310" s="1">
        <v>45656</v>
      </c>
      <c r="I6310" s="1"/>
      <c r="J6310" t="s">
        <v>21</v>
      </c>
      <c r="K6310" t="s">
        <v>22</v>
      </c>
      <c r="L6310">
        <v>21052</v>
      </c>
      <c r="O6310" t="s">
        <v>474</v>
      </c>
      <c r="P6310" t="s">
        <v>5303</v>
      </c>
      <c r="Q6310" t="s">
        <v>42</v>
      </c>
      <c r="R6310" t="s">
        <v>26</v>
      </c>
      <c r="S6310" t="s">
        <v>5304</v>
      </c>
      <c r="T6310">
        <v>21052</v>
      </c>
    </row>
    <row r="6311" spans="1:20" x14ac:dyDescent="0.3">
      <c r="A6311" t="s">
        <v>3871</v>
      </c>
      <c r="B6311" t="str">
        <f>_xlfn.CONCAT(쿼리1[[#This Row],[주문번호]], "-", 쿼리1[[#This Row],[공정명]])</f>
        <v>20240926-2119P0013-제대</v>
      </c>
      <c r="C6311">
        <v>3</v>
      </c>
      <c r="D6311" t="s">
        <v>80</v>
      </c>
      <c r="E6311" s="1">
        <v>45561</v>
      </c>
      <c r="F6311" s="1">
        <v>45568</v>
      </c>
      <c r="G6311" s="1">
        <v>45586</v>
      </c>
      <c r="H6311" s="1">
        <v>45656</v>
      </c>
      <c r="I6311" s="1">
        <v>45586</v>
      </c>
      <c r="J6311" t="s">
        <v>31</v>
      </c>
      <c r="K6311" t="s">
        <v>32</v>
      </c>
      <c r="L6311">
        <v>10000</v>
      </c>
      <c r="M6311">
        <v>9150</v>
      </c>
      <c r="N6311">
        <v>18</v>
      </c>
      <c r="O6311" t="s">
        <v>3872</v>
      </c>
      <c r="P6311" t="s">
        <v>3873</v>
      </c>
      <c r="Q6311" t="s">
        <v>3874</v>
      </c>
      <c r="R6311" t="s">
        <v>3875</v>
      </c>
      <c r="S6311" t="s">
        <v>5304</v>
      </c>
      <c r="T6311">
        <v>10000</v>
      </c>
    </row>
    <row r="6312" spans="1:20" x14ac:dyDescent="0.3">
      <c r="A6312" t="s">
        <v>3561</v>
      </c>
      <c r="B6312" t="str">
        <f>_xlfn.CONCAT(쿼리1[[#This Row],[주문번호]], "-", 쿼리1[[#This Row],[공정명]])</f>
        <v>20241120-2119P0038-제대</v>
      </c>
      <c r="C6312">
        <v>3</v>
      </c>
      <c r="D6312" t="s">
        <v>80</v>
      </c>
      <c r="E6312" s="1">
        <v>45616</v>
      </c>
      <c r="F6312" s="1">
        <v>45624</v>
      </c>
      <c r="G6312" s="1"/>
      <c r="H6312" s="1">
        <v>45656</v>
      </c>
      <c r="I6312" s="1">
        <v>45623</v>
      </c>
      <c r="J6312" t="s">
        <v>21</v>
      </c>
      <c r="K6312" t="s">
        <v>22</v>
      </c>
      <c r="L6312">
        <v>10571</v>
      </c>
      <c r="O6312" t="s">
        <v>414</v>
      </c>
      <c r="P6312" t="s">
        <v>3562</v>
      </c>
      <c r="Q6312" t="s">
        <v>3563</v>
      </c>
      <c r="R6312" t="s">
        <v>3564</v>
      </c>
      <c r="S6312" t="s">
        <v>5304</v>
      </c>
      <c r="T6312">
        <v>10571</v>
      </c>
    </row>
    <row r="6313" spans="1:20" x14ac:dyDescent="0.3">
      <c r="A6313" t="s">
        <v>5305</v>
      </c>
      <c r="B6313" t="str">
        <f>_xlfn.CONCAT(쿼리1[[#This Row],[주문번호]], "-", 쿼리1[[#This Row],[공정명]])</f>
        <v>20241204-2118P0152-턴키</v>
      </c>
      <c r="C6313">
        <v>2</v>
      </c>
      <c r="D6313" t="s">
        <v>20</v>
      </c>
      <c r="E6313" s="1">
        <v>45630</v>
      </c>
      <c r="F6313" s="1">
        <v>45636</v>
      </c>
      <c r="G6313" s="1"/>
      <c r="H6313" s="1">
        <v>45656</v>
      </c>
      <c r="I6313" s="1"/>
      <c r="J6313" t="s">
        <v>21</v>
      </c>
      <c r="K6313" t="s">
        <v>22</v>
      </c>
      <c r="L6313">
        <v>10000</v>
      </c>
      <c r="O6313" t="s">
        <v>5306</v>
      </c>
      <c r="P6313" t="s">
        <v>5307</v>
      </c>
      <c r="Q6313" t="s">
        <v>5308</v>
      </c>
      <c r="R6313" t="s">
        <v>5309</v>
      </c>
      <c r="S6313" t="s">
        <v>5310</v>
      </c>
      <c r="T6313">
        <v>10000</v>
      </c>
    </row>
    <row r="6314" spans="1:20" x14ac:dyDescent="0.3">
      <c r="A6314" t="s">
        <v>1166</v>
      </c>
      <c r="B6314" t="str">
        <f>_xlfn.CONCAT(쿼리1[[#This Row],[주문번호]], "-", 쿼리1[[#This Row],[공정명]])</f>
        <v>20241030-930207-합지</v>
      </c>
      <c r="C6314">
        <v>1</v>
      </c>
      <c r="D6314" t="s">
        <v>60</v>
      </c>
      <c r="E6314" s="1">
        <v>45595</v>
      </c>
      <c r="F6314" s="1">
        <v>45608</v>
      </c>
      <c r="G6314" s="1">
        <v>45621</v>
      </c>
      <c r="H6314" s="1">
        <v>45656</v>
      </c>
      <c r="I6314" s="1">
        <v>45649</v>
      </c>
      <c r="J6314" t="s">
        <v>31</v>
      </c>
      <c r="K6314" t="s">
        <v>32</v>
      </c>
      <c r="L6314">
        <v>12000</v>
      </c>
      <c r="M6314">
        <v>0</v>
      </c>
      <c r="N6314">
        <v>13</v>
      </c>
      <c r="O6314" t="s">
        <v>1167</v>
      </c>
      <c r="P6314" t="s">
        <v>1168</v>
      </c>
      <c r="Q6314" t="s">
        <v>42</v>
      </c>
      <c r="R6314" t="s">
        <v>199</v>
      </c>
      <c r="S6314" t="s">
        <v>5236</v>
      </c>
      <c r="T6314">
        <v>133333</v>
      </c>
    </row>
    <row r="6315" spans="1:20" x14ac:dyDescent="0.3">
      <c r="A6315" t="s">
        <v>1166</v>
      </c>
      <c r="B6315" t="str">
        <f>_xlfn.CONCAT(쿼리1[[#This Row],[주문번호]], "-", 쿼리1[[#This Row],[공정명]])</f>
        <v>20241030-930207-합지</v>
      </c>
      <c r="C6315">
        <v>1</v>
      </c>
      <c r="D6315" t="s">
        <v>60</v>
      </c>
      <c r="E6315" s="1">
        <v>45595</v>
      </c>
      <c r="F6315" s="1">
        <v>45608</v>
      </c>
      <c r="G6315" s="1">
        <v>45615</v>
      </c>
      <c r="H6315" s="1">
        <v>45656</v>
      </c>
      <c r="I6315" s="1">
        <v>45649</v>
      </c>
      <c r="J6315" t="s">
        <v>31</v>
      </c>
      <c r="K6315" t="s">
        <v>32</v>
      </c>
      <c r="L6315">
        <v>12000</v>
      </c>
      <c r="M6315">
        <v>12000</v>
      </c>
      <c r="N6315">
        <v>7</v>
      </c>
      <c r="O6315" t="s">
        <v>1167</v>
      </c>
      <c r="P6315" t="s">
        <v>1168</v>
      </c>
      <c r="Q6315" t="s">
        <v>42</v>
      </c>
      <c r="R6315" t="s">
        <v>199</v>
      </c>
      <c r="S6315" t="s">
        <v>5236</v>
      </c>
      <c r="T6315">
        <v>133333</v>
      </c>
    </row>
    <row r="6316" spans="1:20" x14ac:dyDescent="0.3">
      <c r="A6316" t="s">
        <v>1166</v>
      </c>
      <c r="B6316" t="str">
        <f>_xlfn.CONCAT(쿼리1[[#This Row],[주문번호]], "-", 쿼리1[[#This Row],[공정명]])</f>
        <v>20241030-930207-합지</v>
      </c>
      <c r="C6316">
        <v>1</v>
      </c>
      <c r="D6316" t="s">
        <v>60</v>
      </c>
      <c r="E6316" s="1">
        <v>45595</v>
      </c>
      <c r="F6316" s="1">
        <v>45608</v>
      </c>
      <c r="G6316" s="1">
        <v>45621</v>
      </c>
      <c r="H6316" s="1">
        <v>45656</v>
      </c>
      <c r="I6316" s="1">
        <v>45649</v>
      </c>
      <c r="J6316" t="s">
        <v>31</v>
      </c>
      <c r="K6316" t="s">
        <v>32</v>
      </c>
      <c r="L6316">
        <v>12000</v>
      </c>
      <c r="M6316">
        <v>0</v>
      </c>
      <c r="N6316">
        <v>13</v>
      </c>
      <c r="O6316" t="s">
        <v>1167</v>
      </c>
      <c r="P6316" t="s">
        <v>1168</v>
      </c>
      <c r="Q6316" t="s">
        <v>42</v>
      </c>
      <c r="R6316" t="s">
        <v>199</v>
      </c>
      <c r="S6316" t="s">
        <v>5236</v>
      </c>
      <c r="T6316">
        <v>133333</v>
      </c>
    </row>
    <row r="6317" spans="1:20" x14ac:dyDescent="0.3">
      <c r="A6317" t="s">
        <v>1166</v>
      </c>
      <c r="B6317" t="str">
        <f>_xlfn.CONCAT(쿼리1[[#This Row],[주문번호]], "-", 쿼리1[[#This Row],[공정명]])</f>
        <v>20241030-930207-합지</v>
      </c>
      <c r="C6317">
        <v>1</v>
      </c>
      <c r="D6317" t="s">
        <v>60</v>
      </c>
      <c r="E6317" s="1">
        <v>45595</v>
      </c>
      <c r="F6317" s="1">
        <v>45608</v>
      </c>
      <c r="G6317" s="1">
        <v>45621</v>
      </c>
      <c r="H6317" s="1">
        <v>45656</v>
      </c>
      <c r="I6317" s="1">
        <v>45649</v>
      </c>
      <c r="J6317" t="s">
        <v>31</v>
      </c>
      <c r="K6317" t="s">
        <v>32</v>
      </c>
      <c r="L6317">
        <v>12000</v>
      </c>
      <c r="M6317">
        <v>0</v>
      </c>
      <c r="N6317">
        <v>13</v>
      </c>
      <c r="O6317" t="s">
        <v>1167</v>
      </c>
      <c r="P6317" t="s">
        <v>1168</v>
      </c>
      <c r="Q6317" t="s">
        <v>42</v>
      </c>
      <c r="R6317" t="s">
        <v>199</v>
      </c>
      <c r="S6317" t="s">
        <v>5236</v>
      </c>
      <c r="T6317">
        <v>133333</v>
      </c>
    </row>
    <row r="6318" spans="1:20" x14ac:dyDescent="0.3">
      <c r="A6318" t="s">
        <v>4436</v>
      </c>
      <c r="B6318" t="str">
        <f>_xlfn.CONCAT(쿼리1[[#This Row],[주문번호]], "-", 쿼리1[[#This Row],[공정명]])</f>
        <v>20241030-930208-합지</v>
      </c>
      <c r="C6318">
        <v>1</v>
      </c>
      <c r="D6318" t="s">
        <v>60</v>
      </c>
      <c r="E6318" s="1">
        <v>45595</v>
      </c>
      <c r="F6318" s="1">
        <v>45608</v>
      </c>
      <c r="G6318" s="1">
        <v>45616</v>
      </c>
      <c r="H6318" s="1">
        <v>45656</v>
      </c>
      <c r="I6318" s="1">
        <v>45631</v>
      </c>
      <c r="J6318" t="s">
        <v>31</v>
      </c>
      <c r="K6318" t="s">
        <v>32</v>
      </c>
      <c r="L6318">
        <v>12000</v>
      </c>
      <c r="M6318">
        <v>12000</v>
      </c>
      <c r="N6318">
        <v>8</v>
      </c>
      <c r="O6318" t="s">
        <v>1167</v>
      </c>
      <c r="P6318" t="s">
        <v>4437</v>
      </c>
      <c r="Q6318" t="s">
        <v>42</v>
      </c>
      <c r="R6318" t="s">
        <v>199</v>
      </c>
      <c r="S6318" t="s">
        <v>5236</v>
      </c>
      <c r="T6318">
        <v>184615</v>
      </c>
    </row>
    <row r="6319" spans="1:20" x14ac:dyDescent="0.3">
      <c r="A6319" t="s">
        <v>4436</v>
      </c>
      <c r="B6319" t="str">
        <f>_xlfn.CONCAT(쿼리1[[#This Row],[주문번호]], "-", 쿼리1[[#This Row],[공정명]])</f>
        <v>20241030-930208-합지</v>
      </c>
      <c r="C6319">
        <v>1</v>
      </c>
      <c r="D6319" t="s">
        <v>60</v>
      </c>
      <c r="E6319" s="1">
        <v>45595</v>
      </c>
      <c r="F6319" s="1">
        <v>45608</v>
      </c>
      <c r="G6319" s="1">
        <v>45621</v>
      </c>
      <c r="H6319" s="1">
        <v>45656</v>
      </c>
      <c r="I6319" s="1">
        <v>45631</v>
      </c>
      <c r="J6319" t="s">
        <v>31</v>
      </c>
      <c r="K6319" t="s">
        <v>32</v>
      </c>
      <c r="L6319">
        <v>12000</v>
      </c>
      <c r="M6319">
        <v>0</v>
      </c>
      <c r="N6319">
        <v>13</v>
      </c>
      <c r="O6319" t="s">
        <v>1167</v>
      </c>
      <c r="P6319" t="s">
        <v>4437</v>
      </c>
      <c r="Q6319" t="s">
        <v>42</v>
      </c>
      <c r="R6319" t="s">
        <v>199</v>
      </c>
      <c r="S6319" t="s">
        <v>5236</v>
      </c>
      <c r="T6319">
        <v>184615</v>
      </c>
    </row>
    <row r="6320" spans="1:20" x14ac:dyDescent="0.3">
      <c r="A6320" t="s">
        <v>4432</v>
      </c>
      <c r="B6320" t="str">
        <f>_xlfn.CONCAT(쿼리1[[#This Row],[주문번호]], "-", 쿼리1[[#This Row],[공정명]])</f>
        <v>20241030-930108-합지</v>
      </c>
      <c r="C6320">
        <v>1</v>
      </c>
      <c r="D6320" t="s">
        <v>60</v>
      </c>
      <c r="E6320" s="1">
        <v>45595</v>
      </c>
      <c r="F6320" s="1">
        <v>45604</v>
      </c>
      <c r="G6320" s="1">
        <v>45611</v>
      </c>
      <c r="H6320" s="1">
        <v>45656</v>
      </c>
      <c r="I6320" s="1">
        <v>45628</v>
      </c>
      <c r="J6320" t="s">
        <v>31</v>
      </c>
      <c r="K6320" t="s">
        <v>32</v>
      </c>
      <c r="L6320">
        <v>12000</v>
      </c>
      <c r="M6320">
        <v>12000</v>
      </c>
      <c r="N6320">
        <v>7</v>
      </c>
      <c r="O6320" t="s">
        <v>1183</v>
      </c>
      <c r="P6320" t="s">
        <v>4433</v>
      </c>
      <c r="Q6320" t="s">
        <v>42</v>
      </c>
      <c r="R6320" t="s">
        <v>199</v>
      </c>
      <c r="S6320" t="s">
        <v>5236</v>
      </c>
      <c r="T6320">
        <v>184615</v>
      </c>
    </row>
    <row r="6321" spans="1:20" x14ac:dyDescent="0.3">
      <c r="A6321" t="s">
        <v>4432</v>
      </c>
      <c r="B6321" t="str">
        <f>_xlfn.CONCAT(쿼리1[[#This Row],[주문번호]], "-", 쿼리1[[#This Row],[공정명]])</f>
        <v>20241030-930108-합지</v>
      </c>
      <c r="C6321">
        <v>1</v>
      </c>
      <c r="D6321" t="s">
        <v>60</v>
      </c>
      <c r="E6321" s="1">
        <v>45595</v>
      </c>
      <c r="F6321" s="1">
        <v>45604</v>
      </c>
      <c r="G6321" s="1">
        <v>45621</v>
      </c>
      <c r="H6321" s="1">
        <v>45656</v>
      </c>
      <c r="I6321" s="1">
        <v>45628</v>
      </c>
      <c r="J6321" t="s">
        <v>31</v>
      </c>
      <c r="K6321" t="s">
        <v>32</v>
      </c>
      <c r="L6321">
        <v>12000</v>
      </c>
      <c r="M6321">
        <v>0</v>
      </c>
      <c r="N6321">
        <v>17</v>
      </c>
      <c r="O6321" t="s">
        <v>1183</v>
      </c>
      <c r="P6321" t="s">
        <v>4433</v>
      </c>
      <c r="Q6321" t="s">
        <v>42</v>
      </c>
      <c r="R6321" t="s">
        <v>199</v>
      </c>
      <c r="S6321" t="s">
        <v>5236</v>
      </c>
      <c r="T6321">
        <v>184615</v>
      </c>
    </row>
    <row r="6322" spans="1:20" x14ac:dyDescent="0.3">
      <c r="A6322" t="s">
        <v>1634</v>
      </c>
      <c r="B6322" t="str">
        <f>_xlfn.CONCAT(쿼리1[[#This Row],[주문번호]], "-", 쿼리1[[#This Row],[공정명]])</f>
        <v>20241111-1000138905-합지</v>
      </c>
      <c r="C6322">
        <v>7</v>
      </c>
      <c r="D6322" t="s">
        <v>60</v>
      </c>
      <c r="E6322" s="1">
        <v>45607</v>
      </c>
      <c r="F6322" s="1">
        <v>45616</v>
      </c>
      <c r="G6322" s="1">
        <v>45621</v>
      </c>
      <c r="H6322" s="1">
        <v>45656</v>
      </c>
      <c r="I6322" s="1">
        <v>45621</v>
      </c>
      <c r="J6322" t="s">
        <v>31</v>
      </c>
      <c r="K6322" t="s">
        <v>32</v>
      </c>
      <c r="L6322">
        <v>6000</v>
      </c>
      <c r="M6322">
        <v>0</v>
      </c>
      <c r="N6322">
        <v>5</v>
      </c>
      <c r="O6322" t="s">
        <v>564</v>
      </c>
      <c r="P6322" t="s">
        <v>1332</v>
      </c>
      <c r="Q6322" t="s">
        <v>1333</v>
      </c>
      <c r="R6322" t="s">
        <v>429</v>
      </c>
      <c r="S6322" t="s">
        <v>5236</v>
      </c>
      <c r="T6322">
        <v>20000</v>
      </c>
    </row>
    <row r="6323" spans="1:20" x14ac:dyDescent="0.3">
      <c r="A6323" t="s">
        <v>4685</v>
      </c>
      <c r="B6323" t="str">
        <f>_xlfn.CONCAT(쿼리1[[#This Row],[주문번호]], "-", 쿼리1[[#This Row],[공정명]])</f>
        <v>20241007-1000161651-합지</v>
      </c>
      <c r="C6323">
        <v>3</v>
      </c>
      <c r="D6323" t="s">
        <v>60</v>
      </c>
      <c r="E6323" s="1">
        <v>45572</v>
      </c>
      <c r="F6323" s="1">
        <v>45581</v>
      </c>
      <c r="G6323" s="1">
        <v>45581</v>
      </c>
      <c r="H6323" s="1">
        <v>45656</v>
      </c>
      <c r="I6323" s="1">
        <v>45583</v>
      </c>
      <c r="J6323" t="s">
        <v>31</v>
      </c>
      <c r="K6323" t="s">
        <v>39</v>
      </c>
      <c r="L6323">
        <v>4000</v>
      </c>
      <c r="M6323">
        <v>4000</v>
      </c>
      <c r="N6323">
        <v>0</v>
      </c>
      <c r="O6323" t="s">
        <v>3853</v>
      </c>
      <c r="P6323" t="s">
        <v>3923</v>
      </c>
      <c r="Q6323" t="s">
        <v>3924</v>
      </c>
      <c r="R6323" t="s">
        <v>26</v>
      </c>
      <c r="S6323" t="s">
        <v>5236</v>
      </c>
      <c r="T6323">
        <v>32</v>
      </c>
    </row>
    <row r="6324" spans="1:20" x14ac:dyDescent="0.3">
      <c r="A6324" t="s">
        <v>4766</v>
      </c>
      <c r="B6324" t="str">
        <f>_xlfn.CONCAT(쿼리1[[#This Row],[주문번호]], "-", 쿼리1[[#This Row],[공정명]])</f>
        <v>20241030-1000165926-합지</v>
      </c>
      <c r="C6324">
        <v>3</v>
      </c>
      <c r="D6324" t="s">
        <v>60</v>
      </c>
      <c r="E6324" s="1">
        <v>45595</v>
      </c>
      <c r="F6324" s="1">
        <v>45604</v>
      </c>
      <c r="G6324" s="1">
        <v>45621</v>
      </c>
      <c r="H6324" s="1">
        <v>45656</v>
      </c>
      <c r="I6324" s="1">
        <v>45621</v>
      </c>
      <c r="J6324" t="s">
        <v>31</v>
      </c>
      <c r="K6324" t="s">
        <v>32</v>
      </c>
      <c r="L6324">
        <v>30000</v>
      </c>
      <c r="M6324">
        <v>0</v>
      </c>
      <c r="N6324">
        <v>17</v>
      </c>
      <c r="O6324" t="s">
        <v>1403</v>
      </c>
      <c r="P6324" t="s">
        <v>1404</v>
      </c>
      <c r="Q6324" t="s">
        <v>4244</v>
      </c>
      <c r="R6324" t="s">
        <v>26</v>
      </c>
      <c r="S6324" t="s">
        <v>5236</v>
      </c>
      <c r="T6324">
        <v>60</v>
      </c>
    </row>
    <row r="6325" spans="1:20" x14ac:dyDescent="0.3">
      <c r="A6325" t="s">
        <v>4727</v>
      </c>
      <c r="B6325" t="str">
        <f>_xlfn.CONCAT(쿼리1[[#This Row],[주문번호]], "-", 쿼리1[[#This Row],[공정명]])</f>
        <v>20241017-1119P0132-합지</v>
      </c>
      <c r="C6325">
        <v>3</v>
      </c>
      <c r="D6325" t="s">
        <v>60</v>
      </c>
      <c r="E6325" s="1">
        <v>45582</v>
      </c>
      <c r="F6325" s="1">
        <v>45593</v>
      </c>
      <c r="G6325" s="1">
        <v>45590</v>
      </c>
      <c r="H6325" s="1">
        <v>45656</v>
      </c>
      <c r="I6325" s="1">
        <v>45593</v>
      </c>
      <c r="J6325" t="s">
        <v>31</v>
      </c>
      <c r="K6325" t="s">
        <v>39</v>
      </c>
      <c r="L6325">
        <v>4000</v>
      </c>
      <c r="M6325">
        <v>4000</v>
      </c>
      <c r="N6325">
        <v>-3</v>
      </c>
      <c r="O6325" t="s">
        <v>536</v>
      </c>
      <c r="P6325" t="s">
        <v>4728</v>
      </c>
      <c r="Q6325" t="s">
        <v>4729</v>
      </c>
      <c r="R6325" t="s">
        <v>26</v>
      </c>
      <c r="S6325" t="s">
        <v>5236</v>
      </c>
      <c r="T6325">
        <v>16</v>
      </c>
    </row>
    <row r="6326" spans="1:20" x14ac:dyDescent="0.3">
      <c r="A6326" t="s">
        <v>5311</v>
      </c>
      <c r="B6326" t="str">
        <f>_xlfn.CONCAT(쿼리1[[#This Row],[주문번호]], "-", 쿼리1[[#This Row],[공정명]])</f>
        <v>20240920-1000138622-합지</v>
      </c>
      <c r="C6326">
        <v>3</v>
      </c>
      <c r="D6326" t="s">
        <v>60</v>
      </c>
      <c r="E6326" s="1">
        <v>45555</v>
      </c>
      <c r="F6326" s="1">
        <v>45566</v>
      </c>
      <c r="G6326" s="1">
        <v>45562</v>
      </c>
      <c r="H6326" s="1">
        <v>45656</v>
      </c>
      <c r="I6326" s="1">
        <v>45562</v>
      </c>
      <c r="J6326" t="s">
        <v>31</v>
      </c>
      <c r="K6326" t="s">
        <v>39</v>
      </c>
      <c r="L6326">
        <v>40000</v>
      </c>
      <c r="M6326">
        <v>40000</v>
      </c>
      <c r="N6326">
        <v>-4</v>
      </c>
      <c r="O6326" t="s">
        <v>536</v>
      </c>
      <c r="P6326" t="s">
        <v>3929</v>
      </c>
      <c r="Q6326" t="s">
        <v>3930</v>
      </c>
      <c r="R6326" t="s">
        <v>26</v>
      </c>
      <c r="S6326" t="s">
        <v>5236</v>
      </c>
      <c r="T6326">
        <v>160</v>
      </c>
    </row>
    <row r="6327" spans="1:20" x14ac:dyDescent="0.3">
      <c r="A6327" t="s">
        <v>5311</v>
      </c>
      <c r="B6327" t="str">
        <f>_xlfn.CONCAT(쿼리1[[#This Row],[주문번호]], "-", 쿼리1[[#This Row],[공정명]])</f>
        <v>20240920-1000138622-분단</v>
      </c>
      <c r="C6327">
        <v>4</v>
      </c>
      <c r="D6327" t="s">
        <v>196</v>
      </c>
      <c r="E6327" s="1">
        <v>45555</v>
      </c>
      <c r="F6327" s="1">
        <v>45567</v>
      </c>
      <c r="G6327" s="1">
        <v>45562</v>
      </c>
      <c r="H6327" s="1">
        <v>45656</v>
      </c>
      <c r="I6327" s="1">
        <v>45562</v>
      </c>
      <c r="J6327" t="s">
        <v>31</v>
      </c>
      <c r="K6327" t="s">
        <v>39</v>
      </c>
      <c r="L6327">
        <v>40000</v>
      </c>
      <c r="M6327">
        <v>40000</v>
      </c>
      <c r="N6327">
        <v>-5</v>
      </c>
      <c r="O6327" t="s">
        <v>536</v>
      </c>
      <c r="P6327" t="s">
        <v>3929</v>
      </c>
      <c r="Q6327" t="s">
        <v>3930</v>
      </c>
      <c r="R6327" t="s">
        <v>26</v>
      </c>
      <c r="S6327" t="s">
        <v>5236</v>
      </c>
      <c r="T6327">
        <v>160</v>
      </c>
    </row>
    <row r="6328" spans="1:20" x14ac:dyDescent="0.3">
      <c r="A6328" t="s">
        <v>4742</v>
      </c>
      <c r="B6328" t="str">
        <f>_xlfn.CONCAT(쿼리1[[#This Row],[주문번호]], "-", 쿼리1[[#This Row],[공정명]])</f>
        <v>20241017-1120P0015-합지</v>
      </c>
      <c r="C6328">
        <v>3</v>
      </c>
      <c r="D6328" t="s">
        <v>60</v>
      </c>
      <c r="E6328" s="1">
        <v>45582</v>
      </c>
      <c r="F6328" s="1">
        <v>45593</v>
      </c>
      <c r="G6328" s="1">
        <v>45590</v>
      </c>
      <c r="H6328" s="1">
        <v>45656</v>
      </c>
      <c r="I6328" s="1">
        <v>45593</v>
      </c>
      <c r="J6328" t="s">
        <v>31</v>
      </c>
      <c r="K6328" t="s">
        <v>39</v>
      </c>
      <c r="L6328">
        <v>4000</v>
      </c>
      <c r="M6328">
        <v>4000</v>
      </c>
      <c r="N6328">
        <v>-3</v>
      </c>
      <c r="O6328" t="s">
        <v>141</v>
      </c>
      <c r="P6328" t="s">
        <v>4153</v>
      </c>
      <c r="Q6328" t="s">
        <v>4154</v>
      </c>
      <c r="R6328" t="s">
        <v>26</v>
      </c>
      <c r="S6328" t="s">
        <v>5236</v>
      </c>
      <c r="T6328">
        <v>16</v>
      </c>
    </row>
    <row r="6329" spans="1:20" x14ac:dyDescent="0.3">
      <c r="A6329" t="s">
        <v>4784</v>
      </c>
      <c r="B6329" t="str">
        <f>_xlfn.CONCAT(쿼리1[[#This Row],[주문번호]], "-", 쿼리1[[#This Row],[공정명]])</f>
        <v>20241017-1000159472-합지</v>
      </c>
      <c r="C6329">
        <v>3</v>
      </c>
      <c r="D6329" t="s">
        <v>60</v>
      </c>
      <c r="E6329" s="1">
        <v>45582</v>
      </c>
      <c r="F6329" s="1">
        <v>45593</v>
      </c>
      <c r="G6329" s="1">
        <v>45590</v>
      </c>
      <c r="H6329" s="1">
        <v>45656</v>
      </c>
      <c r="I6329" s="1">
        <v>45621</v>
      </c>
      <c r="J6329" t="s">
        <v>31</v>
      </c>
      <c r="K6329" t="s">
        <v>39</v>
      </c>
      <c r="L6329">
        <v>8000</v>
      </c>
      <c r="M6329">
        <v>8000</v>
      </c>
      <c r="N6329">
        <v>-3</v>
      </c>
      <c r="O6329" t="s">
        <v>1533</v>
      </c>
      <c r="P6329" t="s">
        <v>4260</v>
      </c>
      <c r="Q6329" t="s">
        <v>4773</v>
      </c>
      <c r="R6329" t="s">
        <v>26</v>
      </c>
      <c r="S6329" t="s">
        <v>5236</v>
      </c>
      <c r="T6329">
        <v>32</v>
      </c>
    </row>
    <row r="6330" spans="1:20" x14ac:dyDescent="0.3">
      <c r="A6330" t="s">
        <v>4430</v>
      </c>
      <c r="B6330" t="str">
        <f>_xlfn.CONCAT(쿼리1[[#This Row],[주문번호]], "-", 쿼리1[[#This Row],[공정명]])</f>
        <v>20240924-1000154318-합지</v>
      </c>
      <c r="C6330">
        <v>1</v>
      </c>
      <c r="D6330" t="s">
        <v>60</v>
      </c>
      <c r="E6330" s="1">
        <v>45559</v>
      </c>
      <c r="F6330" s="1">
        <v>45568</v>
      </c>
      <c r="G6330" s="1">
        <v>45575</v>
      </c>
      <c r="H6330" s="1">
        <v>45656</v>
      </c>
      <c r="I6330" s="1">
        <v>45575</v>
      </c>
      <c r="J6330" t="s">
        <v>31</v>
      </c>
      <c r="K6330" t="s">
        <v>32</v>
      </c>
      <c r="L6330">
        <v>6000</v>
      </c>
      <c r="M6330">
        <v>6000</v>
      </c>
      <c r="N6330">
        <v>7</v>
      </c>
      <c r="O6330" t="s">
        <v>1465</v>
      </c>
      <c r="P6330" t="s">
        <v>4429</v>
      </c>
      <c r="Q6330" t="s">
        <v>42</v>
      </c>
      <c r="R6330" t="s">
        <v>2948</v>
      </c>
      <c r="S6330" t="s">
        <v>5236</v>
      </c>
      <c r="T6330">
        <v>15000</v>
      </c>
    </row>
    <row r="6331" spans="1:20" x14ac:dyDescent="0.3">
      <c r="A6331" t="s">
        <v>4444</v>
      </c>
      <c r="B6331" t="str">
        <f>_xlfn.CONCAT(쿼리1[[#This Row],[주문번호]], "-", 쿼리1[[#This Row],[공정명]])</f>
        <v>20241030-930206-합지</v>
      </c>
      <c r="C6331">
        <v>1</v>
      </c>
      <c r="D6331" t="s">
        <v>60</v>
      </c>
      <c r="E6331" s="1">
        <v>45595</v>
      </c>
      <c r="F6331" s="1">
        <v>45608</v>
      </c>
      <c r="G6331" s="1">
        <v>45615</v>
      </c>
      <c r="H6331" s="1">
        <v>45656</v>
      </c>
      <c r="I6331" s="1">
        <v>45629</v>
      </c>
      <c r="J6331" t="s">
        <v>31</v>
      </c>
      <c r="K6331" t="s">
        <v>32</v>
      </c>
      <c r="L6331">
        <v>12000</v>
      </c>
      <c r="M6331">
        <v>12000</v>
      </c>
      <c r="N6331">
        <v>7</v>
      </c>
      <c r="O6331" t="s">
        <v>1167</v>
      </c>
      <c r="P6331" t="s">
        <v>4445</v>
      </c>
      <c r="Q6331" t="s">
        <v>42</v>
      </c>
      <c r="R6331" t="s">
        <v>199</v>
      </c>
      <c r="S6331" t="s">
        <v>5236</v>
      </c>
      <c r="T6331">
        <v>160000</v>
      </c>
    </row>
    <row r="6332" spans="1:20" x14ac:dyDescent="0.3">
      <c r="A6332" t="s">
        <v>4444</v>
      </c>
      <c r="B6332" t="str">
        <f>_xlfn.CONCAT(쿼리1[[#This Row],[주문번호]], "-", 쿼리1[[#This Row],[공정명]])</f>
        <v>20241030-930206-합지</v>
      </c>
      <c r="C6332">
        <v>1</v>
      </c>
      <c r="D6332" t="s">
        <v>60</v>
      </c>
      <c r="E6332" s="1">
        <v>45595</v>
      </c>
      <c r="F6332" s="1">
        <v>45608</v>
      </c>
      <c r="G6332" s="1">
        <v>45621</v>
      </c>
      <c r="H6332" s="1">
        <v>45656</v>
      </c>
      <c r="I6332" s="1">
        <v>45629</v>
      </c>
      <c r="J6332" t="s">
        <v>31</v>
      </c>
      <c r="K6332" t="s">
        <v>32</v>
      </c>
      <c r="L6332">
        <v>12000</v>
      </c>
      <c r="M6332">
        <v>0</v>
      </c>
      <c r="N6332">
        <v>13</v>
      </c>
      <c r="O6332" t="s">
        <v>1167</v>
      </c>
      <c r="P6332" t="s">
        <v>4445</v>
      </c>
      <c r="Q6332" t="s">
        <v>42</v>
      </c>
      <c r="R6332" t="s">
        <v>199</v>
      </c>
      <c r="S6332" t="s">
        <v>5236</v>
      </c>
      <c r="T6332">
        <v>160000</v>
      </c>
    </row>
    <row r="6333" spans="1:20" x14ac:dyDescent="0.3">
      <c r="A6333" t="s">
        <v>4444</v>
      </c>
      <c r="B6333" t="str">
        <f>_xlfn.CONCAT(쿼리1[[#This Row],[주문번호]], "-", 쿼리1[[#This Row],[공정명]])</f>
        <v>20241030-930206-합지</v>
      </c>
      <c r="C6333">
        <v>1</v>
      </c>
      <c r="D6333" t="s">
        <v>60</v>
      </c>
      <c r="E6333" s="1">
        <v>45595</v>
      </c>
      <c r="F6333" s="1">
        <v>45608</v>
      </c>
      <c r="G6333" s="1">
        <v>45621</v>
      </c>
      <c r="H6333" s="1">
        <v>45656</v>
      </c>
      <c r="I6333" s="1">
        <v>45629</v>
      </c>
      <c r="J6333" t="s">
        <v>31</v>
      </c>
      <c r="K6333" t="s">
        <v>32</v>
      </c>
      <c r="L6333">
        <v>12000</v>
      </c>
      <c r="M6333">
        <v>0</v>
      </c>
      <c r="N6333">
        <v>13</v>
      </c>
      <c r="O6333" t="s">
        <v>1167</v>
      </c>
      <c r="P6333" t="s">
        <v>4445</v>
      </c>
      <c r="Q6333" t="s">
        <v>42</v>
      </c>
      <c r="R6333" t="s">
        <v>199</v>
      </c>
      <c r="S6333" t="s">
        <v>5236</v>
      </c>
      <c r="T6333">
        <v>160000</v>
      </c>
    </row>
    <row r="6334" spans="1:20" x14ac:dyDescent="0.3">
      <c r="A6334" t="s">
        <v>4444</v>
      </c>
      <c r="B6334" t="str">
        <f>_xlfn.CONCAT(쿼리1[[#This Row],[주문번호]], "-", 쿼리1[[#This Row],[공정명]])</f>
        <v>20241030-930206-합지</v>
      </c>
      <c r="C6334">
        <v>1</v>
      </c>
      <c r="D6334" t="s">
        <v>60</v>
      </c>
      <c r="E6334" s="1">
        <v>45595</v>
      </c>
      <c r="F6334" s="1">
        <v>45608</v>
      </c>
      <c r="G6334" s="1">
        <v>45615</v>
      </c>
      <c r="H6334" s="1">
        <v>45656</v>
      </c>
      <c r="I6334" s="1">
        <v>45629</v>
      </c>
      <c r="J6334" t="s">
        <v>31</v>
      </c>
      <c r="K6334" t="s">
        <v>32</v>
      </c>
      <c r="L6334">
        <v>12000</v>
      </c>
      <c r="M6334">
        <v>12000</v>
      </c>
      <c r="N6334">
        <v>7</v>
      </c>
      <c r="O6334" t="s">
        <v>1167</v>
      </c>
      <c r="P6334" t="s">
        <v>4445</v>
      </c>
      <c r="Q6334" t="s">
        <v>42</v>
      </c>
      <c r="R6334" t="s">
        <v>199</v>
      </c>
      <c r="S6334" t="s">
        <v>5236</v>
      </c>
      <c r="T6334">
        <v>160000</v>
      </c>
    </row>
    <row r="6335" spans="1:20" x14ac:dyDescent="0.3">
      <c r="A6335" t="s">
        <v>4444</v>
      </c>
      <c r="B6335" t="str">
        <f>_xlfn.CONCAT(쿼리1[[#This Row],[주문번호]], "-", 쿼리1[[#This Row],[공정명]])</f>
        <v>20241030-930206-합지</v>
      </c>
      <c r="C6335">
        <v>1</v>
      </c>
      <c r="D6335" t="s">
        <v>60</v>
      </c>
      <c r="E6335" s="1">
        <v>45595</v>
      </c>
      <c r="F6335" s="1">
        <v>45608</v>
      </c>
      <c r="G6335" s="1">
        <v>45621</v>
      </c>
      <c r="H6335" s="1">
        <v>45656</v>
      </c>
      <c r="I6335" s="1">
        <v>45629</v>
      </c>
      <c r="J6335" t="s">
        <v>31</v>
      </c>
      <c r="K6335" t="s">
        <v>32</v>
      </c>
      <c r="L6335">
        <v>12000</v>
      </c>
      <c r="M6335">
        <v>0</v>
      </c>
      <c r="N6335">
        <v>13</v>
      </c>
      <c r="O6335" t="s">
        <v>1167</v>
      </c>
      <c r="P6335" t="s">
        <v>4445</v>
      </c>
      <c r="Q6335" t="s">
        <v>42</v>
      </c>
      <c r="R6335" t="s">
        <v>199</v>
      </c>
      <c r="S6335" t="s">
        <v>5236</v>
      </c>
      <c r="T6335">
        <v>160000</v>
      </c>
    </row>
    <row r="6336" spans="1:20" x14ac:dyDescent="0.3">
      <c r="A6336" t="s">
        <v>4444</v>
      </c>
      <c r="B6336" t="str">
        <f>_xlfn.CONCAT(쿼리1[[#This Row],[주문번호]], "-", 쿼리1[[#This Row],[공정명]])</f>
        <v>20241030-930206-합지</v>
      </c>
      <c r="C6336">
        <v>1</v>
      </c>
      <c r="D6336" t="s">
        <v>60</v>
      </c>
      <c r="E6336" s="1">
        <v>45595</v>
      </c>
      <c r="F6336" s="1">
        <v>45608</v>
      </c>
      <c r="G6336" s="1">
        <v>45621</v>
      </c>
      <c r="H6336" s="1">
        <v>45656</v>
      </c>
      <c r="I6336" s="1">
        <v>45629</v>
      </c>
      <c r="J6336" t="s">
        <v>31</v>
      </c>
      <c r="K6336" t="s">
        <v>32</v>
      </c>
      <c r="L6336">
        <v>12000</v>
      </c>
      <c r="M6336">
        <v>0</v>
      </c>
      <c r="N6336">
        <v>13</v>
      </c>
      <c r="O6336" t="s">
        <v>1167</v>
      </c>
      <c r="P6336" t="s">
        <v>4445</v>
      </c>
      <c r="Q6336" t="s">
        <v>42</v>
      </c>
      <c r="R6336" t="s">
        <v>199</v>
      </c>
      <c r="S6336" t="s">
        <v>5236</v>
      </c>
      <c r="T6336">
        <v>160000</v>
      </c>
    </row>
    <row r="6337" spans="1:20" x14ac:dyDescent="0.3">
      <c r="A6337" t="s">
        <v>1166</v>
      </c>
      <c r="B6337" t="str">
        <f>_xlfn.CONCAT(쿼리1[[#This Row],[주문번호]], "-", 쿼리1[[#This Row],[공정명]])</f>
        <v>20241030-930207-합지</v>
      </c>
      <c r="C6337">
        <v>1</v>
      </c>
      <c r="D6337" t="s">
        <v>60</v>
      </c>
      <c r="E6337" s="1">
        <v>45595</v>
      </c>
      <c r="F6337" s="1">
        <v>45608</v>
      </c>
      <c r="G6337" s="1">
        <v>45615</v>
      </c>
      <c r="H6337" s="1">
        <v>45656</v>
      </c>
      <c r="I6337" s="1">
        <v>45649</v>
      </c>
      <c r="J6337" t="s">
        <v>31</v>
      </c>
      <c r="K6337" t="s">
        <v>32</v>
      </c>
      <c r="L6337">
        <v>12000</v>
      </c>
      <c r="M6337">
        <v>12000</v>
      </c>
      <c r="N6337">
        <v>7</v>
      </c>
      <c r="O6337" t="s">
        <v>1167</v>
      </c>
      <c r="P6337" t="s">
        <v>1168</v>
      </c>
      <c r="Q6337" t="s">
        <v>42</v>
      </c>
      <c r="R6337" t="s">
        <v>199</v>
      </c>
      <c r="S6337" t="s">
        <v>5236</v>
      </c>
      <c r="T6337">
        <v>133333</v>
      </c>
    </row>
    <row r="6338" spans="1:20" x14ac:dyDescent="0.3">
      <c r="A6338" t="s">
        <v>1166</v>
      </c>
      <c r="B6338" t="str">
        <f>_xlfn.CONCAT(쿼리1[[#This Row],[주문번호]], "-", 쿼리1[[#This Row],[공정명]])</f>
        <v>20241030-930207-합지</v>
      </c>
      <c r="C6338">
        <v>1</v>
      </c>
      <c r="D6338" t="s">
        <v>60</v>
      </c>
      <c r="E6338" s="1">
        <v>45595</v>
      </c>
      <c r="F6338" s="1">
        <v>45608</v>
      </c>
      <c r="G6338" s="1">
        <v>45621</v>
      </c>
      <c r="H6338" s="1">
        <v>45656</v>
      </c>
      <c r="I6338" s="1">
        <v>45649</v>
      </c>
      <c r="J6338" t="s">
        <v>31</v>
      </c>
      <c r="K6338" t="s">
        <v>32</v>
      </c>
      <c r="L6338">
        <v>12000</v>
      </c>
      <c r="M6338">
        <v>0</v>
      </c>
      <c r="N6338">
        <v>13</v>
      </c>
      <c r="O6338" t="s">
        <v>1167</v>
      </c>
      <c r="P6338" t="s">
        <v>1168</v>
      </c>
      <c r="Q6338" t="s">
        <v>42</v>
      </c>
      <c r="R6338" t="s">
        <v>199</v>
      </c>
      <c r="S6338" t="s">
        <v>5236</v>
      </c>
      <c r="T6338">
        <v>133333</v>
      </c>
    </row>
    <row r="6339" spans="1:20" x14ac:dyDescent="0.3">
      <c r="A6339" t="s">
        <v>4517</v>
      </c>
      <c r="B6339" t="str">
        <f>_xlfn.CONCAT(쿼리1[[#This Row],[주문번호]], "-", 쿼리1[[#This Row],[공정명]])</f>
        <v>20241030-930107-합지</v>
      </c>
      <c r="C6339">
        <v>1</v>
      </c>
      <c r="D6339" t="s">
        <v>60</v>
      </c>
      <c r="E6339" s="1">
        <v>45595</v>
      </c>
      <c r="F6339" s="1">
        <v>45604</v>
      </c>
      <c r="G6339" s="1">
        <v>45610</v>
      </c>
      <c r="H6339" s="1">
        <v>45656</v>
      </c>
      <c r="I6339" s="1">
        <v>45621</v>
      </c>
      <c r="J6339" t="s">
        <v>31</v>
      </c>
      <c r="K6339" t="s">
        <v>32</v>
      </c>
      <c r="L6339">
        <v>12000</v>
      </c>
      <c r="M6339">
        <v>12000</v>
      </c>
      <c r="N6339">
        <v>6</v>
      </c>
      <c r="O6339" t="s">
        <v>1183</v>
      </c>
      <c r="P6339" t="s">
        <v>4518</v>
      </c>
      <c r="Q6339" t="s">
        <v>42</v>
      </c>
      <c r="R6339" t="s">
        <v>199</v>
      </c>
      <c r="S6339" t="s">
        <v>5236</v>
      </c>
      <c r="T6339">
        <v>133333</v>
      </c>
    </row>
    <row r="6340" spans="1:20" x14ac:dyDescent="0.3">
      <c r="A6340" t="s">
        <v>4517</v>
      </c>
      <c r="B6340" t="str">
        <f>_xlfn.CONCAT(쿼리1[[#This Row],[주문번호]], "-", 쿼리1[[#This Row],[공정명]])</f>
        <v>20241030-930107-합지</v>
      </c>
      <c r="C6340">
        <v>1</v>
      </c>
      <c r="D6340" t="s">
        <v>60</v>
      </c>
      <c r="E6340" s="1">
        <v>45595</v>
      </c>
      <c r="F6340" s="1">
        <v>45604</v>
      </c>
      <c r="G6340" s="1">
        <v>45621</v>
      </c>
      <c r="H6340" s="1">
        <v>45656</v>
      </c>
      <c r="I6340" s="1">
        <v>45621</v>
      </c>
      <c r="J6340" t="s">
        <v>31</v>
      </c>
      <c r="K6340" t="s">
        <v>32</v>
      </c>
      <c r="L6340">
        <v>12000</v>
      </c>
      <c r="M6340">
        <v>0</v>
      </c>
      <c r="N6340">
        <v>17</v>
      </c>
      <c r="O6340" t="s">
        <v>1183</v>
      </c>
      <c r="P6340" t="s">
        <v>4518</v>
      </c>
      <c r="Q6340" t="s">
        <v>42</v>
      </c>
      <c r="R6340" t="s">
        <v>199</v>
      </c>
      <c r="S6340" t="s">
        <v>5236</v>
      </c>
      <c r="T6340">
        <v>133333</v>
      </c>
    </row>
    <row r="6341" spans="1:20" x14ac:dyDescent="0.3">
      <c r="A6341" t="s">
        <v>4436</v>
      </c>
      <c r="B6341" t="str">
        <f>_xlfn.CONCAT(쿼리1[[#This Row],[주문번호]], "-", 쿼리1[[#This Row],[공정명]])</f>
        <v>20241030-930208-합지</v>
      </c>
      <c r="C6341">
        <v>1</v>
      </c>
      <c r="D6341" t="s">
        <v>60</v>
      </c>
      <c r="E6341" s="1">
        <v>45595</v>
      </c>
      <c r="F6341" s="1">
        <v>45608</v>
      </c>
      <c r="G6341" s="1">
        <v>45616</v>
      </c>
      <c r="H6341" s="1">
        <v>45656</v>
      </c>
      <c r="I6341" s="1">
        <v>45631</v>
      </c>
      <c r="J6341" t="s">
        <v>31</v>
      </c>
      <c r="K6341" t="s">
        <v>32</v>
      </c>
      <c r="L6341">
        <v>12000</v>
      </c>
      <c r="M6341">
        <v>12000</v>
      </c>
      <c r="N6341">
        <v>8</v>
      </c>
      <c r="O6341" t="s">
        <v>1167</v>
      </c>
      <c r="P6341" t="s">
        <v>4437</v>
      </c>
      <c r="Q6341" t="s">
        <v>42</v>
      </c>
      <c r="R6341" t="s">
        <v>199</v>
      </c>
      <c r="S6341" t="s">
        <v>5236</v>
      </c>
      <c r="T6341">
        <v>184615</v>
      </c>
    </row>
    <row r="6342" spans="1:20" x14ac:dyDescent="0.3">
      <c r="A6342" t="s">
        <v>4436</v>
      </c>
      <c r="B6342" t="str">
        <f>_xlfn.CONCAT(쿼리1[[#This Row],[주문번호]], "-", 쿼리1[[#This Row],[공정명]])</f>
        <v>20241030-930208-합지</v>
      </c>
      <c r="C6342">
        <v>1</v>
      </c>
      <c r="D6342" t="s">
        <v>60</v>
      </c>
      <c r="E6342" s="1">
        <v>45595</v>
      </c>
      <c r="F6342" s="1">
        <v>45608</v>
      </c>
      <c r="G6342" s="1">
        <v>45621</v>
      </c>
      <c r="H6342" s="1">
        <v>45656</v>
      </c>
      <c r="I6342" s="1">
        <v>45631</v>
      </c>
      <c r="J6342" t="s">
        <v>31</v>
      </c>
      <c r="K6342" t="s">
        <v>32</v>
      </c>
      <c r="L6342">
        <v>12000</v>
      </c>
      <c r="M6342">
        <v>0</v>
      </c>
      <c r="N6342">
        <v>13</v>
      </c>
      <c r="O6342" t="s">
        <v>1167</v>
      </c>
      <c r="P6342" t="s">
        <v>4437</v>
      </c>
      <c r="Q6342" t="s">
        <v>42</v>
      </c>
      <c r="R6342" t="s">
        <v>199</v>
      </c>
      <c r="S6342" t="s">
        <v>5236</v>
      </c>
      <c r="T6342">
        <v>184615</v>
      </c>
    </row>
    <row r="6343" spans="1:20" x14ac:dyDescent="0.3">
      <c r="A6343" t="s">
        <v>2309</v>
      </c>
      <c r="B6343" t="str">
        <f>_xlfn.CONCAT(쿼리1[[#This Row],[주문번호]], "-", 쿼리1[[#This Row],[공정명]])</f>
        <v>20241210-1000157897-합지</v>
      </c>
      <c r="C6343">
        <v>3</v>
      </c>
      <c r="D6343" t="s">
        <v>60</v>
      </c>
      <c r="E6343" s="1">
        <v>45636</v>
      </c>
      <c r="F6343" s="1">
        <v>45644</v>
      </c>
      <c r="G6343" s="1"/>
      <c r="H6343" s="1">
        <v>45656</v>
      </c>
      <c r="I6343" s="1">
        <v>45654</v>
      </c>
      <c r="J6343" t="s">
        <v>31</v>
      </c>
      <c r="K6343" t="s">
        <v>22</v>
      </c>
      <c r="L6343">
        <v>6000</v>
      </c>
      <c r="O6343" t="s">
        <v>2310</v>
      </c>
      <c r="P6343" t="s">
        <v>2311</v>
      </c>
      <c r="Q6343" t="s">
        <v>2312</v>
      </c>
      <c r="R6343" t="s">
        <v>2313</v>
      </c>
      <c r="S6343" t="s">
        <v>5236</v>
      </c>
      <c r="T6343">
        <v>24000</v>
      </c>
    </row>
    <row r="6344" spans="1:20" x14ac:dyDescent="0.3">
      <c r="A6344" t="s">
        <v>4966</v>
      </c>
      <c r="B6344" t="str">
        <f>_xlfn.CONCAT(쿼리1[[#This Row],[주문번호]], "-", 쿼리1[[#This Row],[공정명]])</f>
        <v>20240926-1000160893-합지</v>
      </c>
      <c r="C6344">
        <v>3</v>
      </c>
      <c r="D6344" t="s">
        <v>60</v>
      </c>
      <c r="E6344" s="1">
        <v>45561</v>
      </c>
      <c r="F6344" s="1">
        <v>45568</v>
      </c>
      <c r="G6344" s="1">
        <v>45569</v>
      </c>
      <c r="H6344" s="1">
        <v>45656</v>
      </c>
      <c r="I6344" s="1">
        <v>45579</v>
      </c>
      <c r="J6344" t="s">
        <v>31</v>
      </c>
      <c r="K6344" t="s">
        <v>32</v>
      </c>
      <c r="L6344">
        <v>18000</v>
      </c>
      <c r="M6344">
        <v>18000</v>
      </c>
      <c r="N6344">
        <v>1</v>
      </c>
      <c r="O6344" t="s">
        <v>252</v>
      </c>
      <c r="P6344" t="s">
        <v>4967</v>
      </c>
      <c r="Q6344" t="s">
        <v>4968</v>
      </c>
      <c r="R6344" t="s">
        <v>195</v>
      </c>
      <c r="S6344" t="s">
        <v>5236</v>
      </c>
      <c r="T6344">
        <v>57142</v>
      </c>
    </row>
    <row r="6345" spans="1:20" x14ac:dyDescent="0.3">
      <c r="A6345" t="s">
        <v>4969</v>
      </c>
      <c r="B6345" t="str">
        <f>_xlfn.CONCAT(쿼리1[[#This Row],[주문번호]], "-", 쿼리1[[#This Row],[공정명]])</f>
        <v>20241210-1000160893-합지</v>
      </c>
      <c r="C6345">
        <v>3</v>
      </c>
      <c r="D6345" t="s">
        <v>60</v>
      </c>
      <c r="E6345" s="1">
        <v>45636</v>
      </c>
      <c r="F6345" s="1">
        <v>45643</v>
      </c>
      <c r="G6345" s="1"/>
      <c r="H6345" s="1">
        <v>45656</v>
      </c>
      <c r="I6345" s="1">
        <v>45645</v>
      </c>
      <c r="J6345" t="s">
        <v>21</v>
      </c>
      <c r="K6345" t="s">
        <v>22</v>
      </c>
      <c r="L6345">
        <v>18000</v>
      </c>
      <c r="O6345" t="s">
        <v>252</v>
      </c>
      <c r="P6345" t="s">
        <v>4967</v>
      </c>
      <c r="Q6345" t="s">
        <v>4968</v>
      </c>
      <c r="R6345" t="s">
        <v>195</v>
      </c>
      <c r="S6345" t="s">
        <v>5236</v>
      </c>
      <c r="T6345">
        <v>57142</v>
      </c>
    </row>
    <row r="6346" spans="1:20" x14ac:dyDescent="0.3">
      <c r="A6346" t="s">
        <v>4920</v>
      </c>
      <c r="B6346" t="str">
        <f>_xlfn.CONCAT(쿼리1[[#This Row],[주문번호]], "-", 쿼리1[[#This Row],[공정명]])</f>
        <v>20240924-1000136058-합지</v>
      </c>
      <c r="C6346">
        <v>1</v>
      </c>
      <c r="D6346" t="s">
        <v>60</v>
      </c>
      <c r="E6346" s="1">
        <v>45559</v>
      </c>
      <c r="F6346" s="1">
        <v>45568</v>
      </c>
      <c r="G6346" s="1"/>
      <c r="H6346" s="1">
        <v>45656</v>
      </c>
      <c r="I6346" s="1">
        <v>45575</v>
      </c>
      <c r="J6346" t="s">
        <v>31</v>
      </c>
      <c r="K6346" t="s">
        <v>22</v>
      </c>
      <c r="L6346">
        <v>6000</v>
      </c>
      <c r="O6346" t="s">
        <v>394</v>
      </c>
      <c r="P6346" t="s">
        <v>671</v>
      </c>
      <c r="Q6346" t="s">
        <v>42</v>
      </c>
      <c r="R6346" t="s">
        <v>2302</v>
      </c>
      <c r="S6346" t="s">
        <v>5236</v>
      </c>
      <c r="T6346">
        <v>17142</v>
      </c>
    </row>
    <row r="6347" spans="1:20" x14ac:dyDescent="0.3">
      <c r="A6347" t="s">
        <v>2296</v>
      </c>
      <c r="B6347" t="str">
        <f>_xlfn.CONCAT(쿼리1[[#This Row],[주문번호]], "-", 쿼리1[[#This Row],[공정명]])</f>
        <v>20240925-13160151-합지</v>
      </c>
      <c r="C6347">
        <v>3</v>
      </c>
      <c r="D6347" t="s">
        <v>60</v>
      </c>
      <c r="E6347" s="1">
        <v>45560</v>
      </c>
      <c r="F6347" s="1">
        <v>45567</v>
      </c>
      <c r="G6347" s="1">
        <v>45579</v>
      </c>
      <c r="H6347" s="1">
        <v>45656</v>
      </c>
      <c r="I6347" s="1">
        <v>45579</v>
      </c>
      <c r="J6347" t="s">
        <v>31</v>
      </c>
      <c r="K6347" t="s">
        <v>32</v>
      </c>
      <c r="L6347">
        <v>6000</v>
      </c>
      <c r="M6347">
        <v>6000</v>
      </c>
      <c r="N6347">
        <v>12</v>
      </c>
      <c r="O6347" t="s">
        <v>1052</v>
      </c>
      <c r="P6347" t="s">
        <v>1053</v>
      </c>
      <c r="Q6347" t="s">
        <v>1054</v>
      </c>
      <c r="R6347" t="s">
        <v>1050</v>
      </c>
      <c r="S6347" t="s">
        <v>5236</v>
      </c>
      <c r="T6347">
        <v>25000</v>
      </c>
    </row>
    <row r="6348" spans="1:20" x14ac:dyDescent="0.3">
      <c r="A6348" t="s">
        <v>5312</v>
      </c>
      <c r="B6348" t="str">
        <f>_xlfn.CONCAT(쿼리1[[#This Row],[주문번호]], "-", 쿼리1[[#This Row],[공정명]])</f>
        <v>20241031-2000151803-턴키</v>
      </c>
      <c r="C6348">
        <v>2</v>
      </c>
      <c r="D6348" t="s">
        <v>20</v>
      </c>
      <c r="E6348" s="1">
        <v>45596</v>
      </c>
      <c r="F6348" s="1">
        <v>45603</v>
      </c>
      <c r="G6348" s="1">
        <v>45613</v>
      </c>
      <c r="H6348" s="1">
        <v>45656</v>
      </c>
      <c r="I6348" s="1">
        <v>45613</v>
      </c>
      <c r="J6348" t="s">
        <v>31</v>
      </c>
      <c r="K6348" t="s">
        <v>32</v>
      </c>
      <c r="L6348">
        <v>1000</v>
      </c>
      <c r="M6348">
        <v>1000</v>
      </c>
      <c r="N6348">
        <v>10</v>
      </c>
      <c r="O6348" t="s">
        <v>5313</v>
      </c>
      <c r="P6348" t="s">
        <v>5314</v>
      </c>
      <c r="Q6348" t="s">
        <v>5315</v>
      </c>
      <c r="R6348" t="s">
        <v>5316</v>
      </c>
      <c r="S6348" t="s">
        <v>5317</v>
      </c>
      <c r="T6348">
        <v>1000</v>
      </c>
    </row>
    <row r="6349" spans="1:20" x14ac:dyDescent="0.3">
      <c r="A6349" t="s">
        <v>4677</v>
      </c>
      <c r="B6349" t="str">
        <f>_xlfn.CONCAT(쿼리1[[#This Row],[주문번호]], "-", 쿼리1[[#This Row],[공정명]])</f>
        <v>20241014-1219P0196-합지</v>
      </c>
      <c r="C6349">
        <v>3</v>
      </c>
      <c r="D6349" t="s">
        <v>60</v>
      </c>
      <c r="E6349" s="1">
        <v>45579</v>
      </c>
      <c r="F6349" s="1">
        <v>45588</v>
      </c>
      <c r="G6349" s="1">
        <v>45587</v>
      </c>
      <c r="H6349" s="1">
        <v>45656</v>
      </c>
      <c r="I6349" s="1">
        <v>45588</v>
      </c>
      <c r="J6349" t="s">
        <v>31</v>
      </c>
      <c r="K6349" t="s">
        <v>39</v>
      </c>
      <c r="L6349">
        <v>3000</v>
      </c>
      <c r="M6349">
        <v>3000</v>
      </c>
      <c r="N6349">
        <v>-1</v>
      </c>
      <c r="O6349" t="s">
        <v>559</v>
      </c>
      <c r="P6349" t="s">
        <v>4678</v>
      </c>
      <c r="Q6349" t="s">
        <v>4679</v>
      </c>
      <c r="R6349" t="s">
        <v>4680</v>
      </c>
      <c r="S6349" t="s">
        <v>5236</v>
      </c>
      <c r="T6349">
        <v>12</v>
      </c>
    </row>
    <row r="6350" spans="1:20" x14ac:dyDescent="0.3">
      <c r="A6350" t="s">
        <v>2014</v>
      </c>
      <c r="B6350" t="str">
        <f>_xlfn.CONCAT(쿼리1[[#This Row],[주문번호]], "-", 쿼리1[[#This Row],[공정명]])</f>
        <v>20241011-1619N0040-합지</v>
      </c>
      <c r="C6350">
        <v>1</v>
      </c>
      <c r="D6350" t="s">
        <v>60</v>
      </c>
      <c r="E6350" s="1">
        <v>45576</v>
      </c>
      <c r="F6350" s="1">
        <v>45587</v>
      </c>
      <c r="G6350" s="1">
        <v>45581</v>
      </c>
      <c r="H6350" s="1">
        <v>45656</v>
      </c>
      <c r="I6350" s="1">
        <v>45590</v>
      </c>
      <c r="J6350" t="s">
        <v>31</v>
      </c>
      <c r="K6350" t="s">
        <v>39</v>
      </c>
      <c r="L6350">
        <v>12000</v>
      </c>
      <c r="M6350">
        <v>12000</v>
      </c>
      <c r="N6350">
        <v>-6</v>
      </c>
      <c r="O6350" t="s">
        <v>394</v>
      </c>
      <c r="P6350" t="s">
        <v>1032</v>
      </c>
      <c r="Q6350" t="s">
        <v>42</v>
      </c>
      <c r="R6350" t="s">
        <v>1035</v>
      </c>
      <c r="S6350" t="s">
        <v>5236</v>
      </c>
      <c r="T6350">
        <v>18461</v>
      </c>
    </row>
    <row r="6351" spans="1:20" x14ac:dyDescent="0.3">
      <c r="A6351" t="s">
        <v>4900</v>
      </c>
      <c r="B6351" t="str">
        <f>_xlfn.CONCAT(쿼리1[[#This Row],[주문번호]], "-", 쿼리1[[#This Row],[공정명]])</f>
        <v>20241104-1000139129-합지</v>
      </c>
      <c r="C6351">
        <v>1</v>
      </c>
      <c r="D6351" t="s">
        <v>60</v>
      </c>
      <c r="E6351" s="1">
        <v>45600</v>
      </c>
      <c r="F6351" s="1">
        <v>45609</v>
      </c>
      <c r="G6351" s="1">
        <v>45607</v>
      </c>
      <c r="H6351" s="1">
        <v>45656</v>
      </c>
      <c r="I6351" s="1">
        <v>45616</v>
      </c>
      <c r="J6351" t="s">
        <v>31</v>
      </c>
      <c r="K6351" t="s">
        <v>39</v>
      </c>
      <c r="L6351">
        <v>12000</v>
      </c>
      <c r="M6351">
        <v>12000</v>
      </c>
      <c r="N6351">
        <v>-2</v>
      </c>
      <c r="O6351" t="s">
        <v>394</v>
      </c>
      <c r="P6351" t="s">
        <v>678</v>
      </c>
      <c r="Q6351" t="s">
        <v>42</v>
      </c>
      <c r="R6351" t="s">
        <v>1022</v>
      </c>
      <c r="S6351" t="s">
        <v>5236</v>
      </c>
      <c r="T6351">
        <v>18461</v>
      </c>
    </row>
    <row r="6352" spans="1:20" x14ac:dyDescent="0.3">
      <c r="A6352" t="s">
        <v>4904</v>
      </c>
      <c r="B6352" t="str">
        <f>_xlfn.CONCAT(쿼리1[[#This Row],[주문번호]], "-", 쿼리1[[#This Row],[공정명]])</f>
        <v>20241011-1000151457-합지</v>
      </c>
      <c r="C6352">
        <v>1</v>
      </c>
      <c r="D6352" t="s">
        <v>60</v>
      </c>
      <c r="E6352" s="1">
        <v>45576</v>
      </c>
      <c r="F6352" s="1">
        <v>45587</v>
      </c>
      <c r="G6352" s="1">
        <v>45581</v>
      </c>
      <c r="H6352" s="1">
        <v>45656</v>
      </c>
      <c r="I6352" s="1">
        <v>45586</v>
      </c>
      <c r="J6352" t="s">
        <v>31</v>
      </c>
      <c r="K6352" t="s">
        <v>39</v>
      </c>
      <c r="L6352">
        <v>6000</v>
      </c>
      <c r="M6352">
        <v>6000</v>
      </c>
      <c r="N6352">
        <v>-6</v>
      </c>
      <c r="O6352" t="s">
        <v>91</v>
      </c>
      <c r="P6352" t="s">
        <v>92</v>
      </c>
      <c r="Q6352" t="s">
        <v>42</v>
      </c>
      <c r="R6352" t="s">
        <v>1035</v>
      </c>
      <c r="S6352" t="s">
        <v>5236</v>
      </c>
      <c r="T6352">
        <v>24000</v>
      </c>
    </row>
    <row r="6353" spans="1:20" x14ac:dyDescent="0.3">
      <c r="A6353" t="s">
        <v>1804</v>
      </c>
      <c r="B6353" t="str">
        <f>_xlfn.CONCAT(쿼리1[[#This Row],[주문번호]], "-", 쿼리1[[#This Row],[공정명]])</f>
        <v>20241011-131019-합지</v>
      </c>
      <c r="C6353">
        <v>1</v>
      </c>
      <c r="D6353" t="s">
        <v>60</v>
      </c>
      <c r="E6353" s="1">
        <v>45576</v>
      </c>
      <c r="F6353" s="1">
        <v>45587</v>
      </c>
      <c r="G6353" s="1">
        <v>45582</v>
      </c>
      <c r="H6353" s="1">
        <v>45656</v>
      </c>
      <c r="I6353" s="1">
        <v>45591</v>
      </c>
      <c r="J6353" t="s">
        <v>31</v>
      </c>
      <c r="K6353" t="s">
        <v>39</v>
      </c>
      <c r="L6353">
        <v>6000</v>
      </c>
      <c r="M6353">
        <v>6000</v>
      </c>
      <c r="N6353">
        <v>-5</v>
      </c>
      <c r="O6353" t="s">
        <v>394</v>
      </c>
      <c r="P6353" t="s">
        <v>1034</v>
      </c>
      <c r="Q6353" t="s">
        <v>42</v>
      </c>
      <c r="R6353" t="s">
        <v>1035</v>
      </c>
      <c r="S6353" t="s">
        <v>5236</v>
      </c>
      <c r="T6353">
        <v>9230</v>
      </c>
    </row>
    <row r="6354" spans="1:20" x14ac:dyDescent="0.3">
      <c r="A6354" t="s">
        <v>4909</v>
      </c>
      <c r="B6354" t="str">
        <f>_xlfn.CONCAT(쿼리1[[#This Row],[주문번호]], "-", 쿼리1[[#This Row],[공정명]])</f>
        <v>20241011-1619N0015-합지</v>
      </c>
      <c r="C6354">
        <v>1</v>
      </c>
      <c r="D6354" t="s">
        <v>60</v>
      </c>
      <c r="E6354" s="1">
        <v>45576</v>
      </c>
      <c r="F6354" s="1">
        <v>45587</v>
      </c>
      <c r="G6354" s="1">
        <v>45587</v>
      </c>
      <c r="H6354" s="1">
        <v>45656</v>
      </c>
      <c r="I6354" s="1">
        <v>45601</v>
      </c>
      <c r="J6354" t="s">
        <v>31</v>
      </c>
      <c r="K6354" t="s">
        <v>39</v>
      </c>
      <c r="L6354">
        <v>6000</v>
      </c>
      <c r="M6354">
        <v>6000</v>
      </c>
      <c r="N6354">
        <v>0</v>
      </c>
      <c r="O6354" t="s">
        <v>91</v>
      </c>
      <c r="P6354" t="s">
        <v>4910</v>
      </c>
      <c r="Q6354" t="s">
        <v>42</v>
      </c>
      <c r="R6354" t="s">
        <v>1035</v>
      </c>
      <c r="S6354" t="s">
        <v>5236</v>
      </c>
      <c r="T6354">
        <v>20000</v>
      </c>
    </row>
    <row r="6355" spans="1:20" x14ac:dyDescent="0.3">
      <c r="A6355" t="s">
        <v>4907</v>
      </c>
      <c r="B6355" t="str">
        <f>_xlfn.CONCAT(쿼리1[[#This Row],[주문번호]], "-", 쿼리1[[#This Row],[공정명]])</f>
        <v>20241106-1000151457-합지</v>
      </c>
      <c r="C6355">
        <v>1</v>
      </c>
      <c r="D6355" t="s">
        <v>60</v>
      </c>
      <c r="E6355" s="1">
        <v>45602</v>
      </c>
      <c r="F6355" s="1">
        <v>45611</v>
      </c>
      <c r="G6355" s="1">
        <v>45621</v>
      </c>
      <c r="H6355" s="1">
        <v>45656</v>
      </c>
      <c r="I6355" s="1">
        <v>45628</v>
      </c>
      <c r="J6355" t="s">
        <v>31</v>
      </c>
      <c r="K6355" t="s">
        <v>32</v>
      </c>
      <c r="L6355">
        <v>6000</v>
      </c>
      <c r="M6355">
        <v>0</v>
      </c>
      <c r="N6355">
        <v>10</v>
      </c>
      <c r="O6355" t="s">
        <v>91</v>
      </c>
      <c r="P6355" t="s">
        <v>92</v>
      </c>
      <c r="Q6355" t="s">
        <v>42</v>
      </c>
      <c r="R6355" t="s">
        <v>1035</v>
      </c>
      <c r="S6355" t="s">
        <v>5236</v>
      </c>
      <c r="T6355">
        <v>24000</v>
      </c>
    </row>
    <row r="6356" spans="1:20" x14ac:dyDescent="0.3">
      <c r="A6356" t="s">
        <v>3981</v>
      </c>
      <c r="B6356" t="str">
        <f>_xlfn.CONCAT(쿼리1[[#This Row],[주문번호]], "-", 쿼리1[[#This Row],[공정명]])</f>
        <v>20241018-1420P0064-합지</v>
      </c>
      <c r="C6356">
        <v>3</v>
      </c>
      <c r="D6356" t="s">
        <v>60</v>
      </c>
      <c r="E6356" s="1">
        <v>45583</v>
      </c>
      <c r="F6356" s="1">
        <v>45594</v>
      </c>
      <c r="G6356" s="1">
        <v>45607</v>
      </c>
      <c r="H6356" s="1">
        <v>45656</v>
      </c>
      <c r="I6356" s="1">
        <v>45621</v>
      </c>
      <c r="J6356" t="s">
        <v>31</v>
      </c>
      <c r="K6356" t="s">
        <v>32</v>
      </c>
      <c r="L6356">
        <v>6000</v>
      </c>
      <c r="M6356">
        <v>6000</v>
      </c>
      <c r="N6356">
        <v>13</v>
      </c>
      <c r="O6356" t="s">
        <v>3973</v>
      </c>
      <c r="P6356" t="s">
        <v>3974</v>
      </c>
      <c r="Q6356" t="s">
        <v>3982</v>
      </c>
      <c r="R6356" t="s">
        <v>3976</v>
      </c>
      <c r="S6356" t="s">
        <v>5236</v>
      </c>
      <c r="T6356">
        <v>22222</v>
      </c>
    </row>
    <row r="6357" spans="1:20" x14ac:dyDescent="0.3">
      <c r="A6357" t="s">
        <v>3981</v>
      </c>
      <c r="B6357" t="str">
        <f>_xlfn.CONCAT(쿼리1[[#This Row],[주문번호]], "-", 쿼리1[[#This Row],[공정명]])</f>
        <v>20241018-1420P0064-합지</v>
      </c>
      <c r="C6357">
        <v>3</v>
      </c>
      <c r="D6357" t="s">
        <v>60</v>
      </c>
      <c r="E6357" s="1">
        <v>45583</v>
      </c>
      <c r="F6357" s="1">
        <v>45594</v>
      </c>
      <c r="G6357" s="1">
        <v>45621</v>
      </c>
      <c r="H6357" s="1">
        <v>45656</v>
      </c>
      <c r="I6357" s="1">
        <v>45621</v>
      </c>
      <c r="J6357" t="s">
        <v>31</v>
      </c>
      <c r="K6357" t="s">
        <v>32</v>
      </c>
      <c r="L6357">
        <v>6000</v>
      </c>
      <c r="M6357">
        <v>0</v>
      </c>
      <c r="N6357">
        <v>27</v>
      </c>
      <c r="O6357" t="s">
        <v>3973</v>
      </c>
      <c r="P6357" t="s">
        <v>3974</v>
      </c>
      <c r="Q6357" t="s">
        <v>3982</v>
      </c>
      <c r="R6357" t="s">
        <v>3976</v>
      </c>
      <c r="S6357" t="s">
        <v>5236</v>
      </c>
      <c r="T6357">
        <v>22222</v>
      </c>
    </row>
    <row r="6358" spans="1:20" x14ac:dyDescent="0.3">
      <c r="A6358" t="s">
        <v>3983</v>
      </c>
      <c r="B6358" t="str">
        <f>_xlfn.CONCAT(쿼리1[[#This Row],[주문번호]], "-", 쿼리1[[#This Row],[공정명]])</f>
        <v>20241018-1420P0065-합지</v>
      </c>
      <c r="C6358">
        <v>3</v>
      </c>
      <c r="D6358" t="s">
        <v>60</v>
      </c>
      <c r="E6358" s="1">
        <v>45583</v>
      </c>
      <c r="F6358" s="1">
        <v>45594</v>
      </c>
      <c r="G6358" s="1">
        <v>45607</v>
      </c>
      <c r="H6358" s="1">
        <v>45656</v>
      </c>
      <c r="I6358" s="1">
        <v>45621</v>
      </c>
      <c r="J6358" t="s">
        <v>31</v>
      </c>
      <c r="K6358" t="s">
        <v>32</v>
      </c>
      <c r="L6358">
        <v>6000</v>
      </c>
      <c r="M6358">
        <v>6000</v>
      </c>
      <c r="N6358">
        <v>13</v>
      </c>
      <c r="O6358" t="s">
        <v>3973</v>
      </c>
      <c r="P6358" t="s">
        <v>3974</v>
      </c>
      <c r="Q6358" t="s">
        <v>3975</v>
      </c>
      <c r="R6358" t="s">
        <v>3976</v>
      </c>
      <c r="S6358" t="s">
        <v>5236</v>
      </c>
      <c r="T6358">
        <v>22222</v>
      </c>
    </row>
    <row r="6359" spans="1:20" x14ac:dyDescent="0.3">
      <c r="A6359" t="s">
        <v>3983</v>
      </c>
      <c r="B6359" t="str">
        <f>_xlfn.CONCAT(쿼리1[[#This Row],[주문번호]], "-", 쿼리1[[#This Row],[공정명]])</f>
        <v>20241018-1420P0065-합지</v>
      </c>
      <c r="C6359">
        <v>3</v>
      </c>
      <c r="D6359" t="s">
        <v>60</v>
      </c>
      <c r="E6359" s="1">
        <v>45583</v>
      </c>
      <c r="F6359" s="1">
        <v>45594</v>
      </c>
      <c r="G6359" s="1">
        <v>45621</v>
      </c>
      <c r="H6359" s="1">
        <v>45656</v>
      </c>
      <c r="I6359" s="1">
        <v>45621</v>
      </c>
      <c r="J6359" t="s">
        <v>31</v>
      </c>
      <c r="K6359" t="s">
        <v>32</v>
      </c>
      <c r="L6359">
        <v>6000</v>
      </c>
      <c r="M6359">
        <v>0</v>
      </c>
      <c r="N6359">
        <v>27</v>
      </c>
      <c r="O6359" t="s">
        <v>3973</v>
      </c>
      <c r="P6359" t="s">
        <v>3974</v>
      </c>
      <c r="Q6359" t="s">
        <v>3975</v>
      </c>
      <c r="R6359" t="s">
        <v>3976</v>
      </c>
      <c r="S6359" t="s">
        <v>5236</v>
      </c>
      <c r="T6359">
        <v>22222</v>
      </c>
    </row>
    <row r="6360" spans="1:20" x14ac:dyDescent="0.3">
      <c r="A6360" t="s">
        <v>2248</v>
      </c>
      <c r="B6360" t="str">
        <f>_xlfn.CONCAT(쿼리1[[#This Row],[주문번호]], "-", 쿼리1[[#This Row],[공정명]])</f>
        <v>20240925-1000154950-합지</v>
      </c>
      <c r="C6360">
        <v>3</v>
      </c>
      <c r="D6360" t="s">
        <v>60</v>
      </c>
      <c r="E6360" s="1">
        <v>45560</v>
      </c>
      <c r="F6360" s="1">
        <v>45569</v>
      </c>
      <c r="G6360" s="1">
        <v>45569</v>
      </c>
      <c r="H6360" s="1">
        <v>45656</v>
      </c>
      <c r="I6360" s="1">
        <v>45569</v>
      </c>
      <c r="J6360" t="s">
        <v>31</v>
      </c>
      <c r="K6360" t="s">
        <v>39</v>
      </c>
      <c r="L6360">
        <v>12000</v>
      </c>
      <c r="M6360">
        <v>6000</v>
      </c>
      <c r="N6360">
        <v>0</v>
      </c>
      <c r="O6360" t="s">
        <v>91</v>
      </c>
      <c r="P6360" t="s">
        <v>2244</v>
      </c>
      <c r="Q6360" t="s">
        <v>2245</v>
      </c>
      <c r="R6360" t="s">
        <v>2246</v>
      </c>
      <c r="S6360" t="s">
        <v>5236</v>
      </c>
      <c r="T6360">
        <v>75000</v>
      </c>
    </row>
    <row r="6361" spans="1:20" x14ac:dyDescent="0.3">
      <c r="A6361" t="s">
        <v>3979</v>
      </c>
      <c r="B6361" t="str">
        <f>_xlfn.CONCAT(쿼리1[[#This Row],[주문번호]], "-", 쿼리1[[#This Row],[공정명]])</f>
        <v>20241218-1418P0068-합지</v>
      </c>
      <c r="C6361">
        <v>3</v>
      </c>
      <c r="D6361" t="s">
        <v>60</v>
      </c>
      <c r="E6361" s="1">
        <v>45644</v>
      </c>
      <c r="F6361" s="1">
        <v>45653</v>
      </c>
      <c r="G6361" s="1"/>
      <c r="H6361" s="1">
        <v>45656</v>
      </c>
      <c r="I6361" s="1">
        <v>45652</v>
      </c>
      <c r="J6361" t="s">
        <v>21</v>
      </c>
      <c r="K6361" t="s">
        <v>22</v>
      </c>
      <c r="L6361">
        <v>6000</v>
      </c>
      <c r="O6361" t="s">
        <v>3973</v>
      </c>
      <c r="P6361" t="s">
        <v>3974</v>
      </c>
      <c r="Q6361" t="s">
        <v>3980</v>
      </c>
      <c r="R6361" t="s">
        <v>3976</v>
      </c>
      <c r="S6361" t="s">
        <v>5236</v>
      </c>
      <c r="T6361">
        <v>22222</v>
      </c>
    </row>
    <row r="6362" spans="1:20" x14ac:dyDescent="0.3">
      <c r="A6362" t="s">
        <v>5042</v>
      </c>
      <c r="B6362" t="str">
        <f>_xlfn.CONCAT(쿼리1[[#This Row],[주문번호]], "-", 쿼리1[[#This Row],[공정명]])</f>
        <v>20241226-1419P0021-분단</v>
      </c>
      <c r="C6362">
        <v>4</v>
      </c>
      <c r="D6362" t="s">
        <v>196</v>
      </c>
      <c r="E6362" s="1">
        <v>45652</v>
      </c>
      <c r="F6362" s="1">
        <v>45660</v>
      </c>
      <c r="G6362" s="1"/>
      <c r="H6362" s="1">
        <v>45656</v>
      </c>
      <c r="I6362" s="1"/>
      <c r="J6362" t="s">
        <v>21</v>
      </c>
      <c r="K6362" t="s">
        <v>282</v>
      </c>
      <c r="L6362">
        <v>6000</v>
      </c>
      <c r="O6362" t="s">
        <v>5016</v>
      </c>
      <c r="P6362" t="s">
        <v>5043</v>
      </c>
      <c r="Q6362" t="s">
        <v>5044</v>
      </c>
      <c r="R6362" t="s">
        <v>3976</v>
      </c>
      <c r="S6362" t="s">
        <v>5236</v>
      </c>
      <c r="T6362">
        <v>6</v>
      </c>
    </row>
    <row r="6363" spans="1:20" x14ac:dyDescent="0.3">
      <c r="A6363" t="s">
        <v>5042</v>
      </c>
      <c r="B6363" t="str">
        <f>_xlfn.CONCAT(쿼리1[[#This Row],[주문번호]], "-", 쿼리1[[#This Row],[공정명]])</f>
        <v>20241226-1419P0021-합지</v>
      </c>
      <c r="C6363">
        <v>3</v>
      </c>
      <c r="D6363" t="s">
        <v>60</v>
      </c>
      <c r="E6363" s="1">
        <v>45652</v>
      </c>
      <c r="F6363" s="1">
        <v>45659</v>
      </c>
      <c r="G6363" s="1"/>
      <c r="H6363" s="1">
        <v>45656</v>
      </c>
      <c r="I6363" s="1"/>
      <c r="J6363" t="s">
        <v>21</v>
      </c>
      <c r="K6363" t="s">
        <v>282</v>
      </c>
      <c r="L6363">
        <v>6000</v>
      </c>
      <c r="O6363" t="s">
        <v>5016</v>
      </c>
      <c r="P6363" t="s">
        <v>5043</v>
      </c>
      <c r="Q6363" t="s">
        <v>5044</v>
      </c>
      <c r="R6363" t="s">
        <v>3976</v>
      </c>
      <c r="S6363" t="s">
        <v>5236</v>
      </c>
      <c r="T6363">
        <v>6</v>
      </c>
    </row>
    <row r="6364" spans="1:20" x14ac:dyDescent="0.3">
      <c r="A6364" t="s">
        <v>4479</v>
      </c>
      <c r="B6364" t="str">
        <f>_xlfn.CONCAT(쿼리1[[#This Row],[주문번호]], "-", 쿼리1[[#This Row],[공정명]])</f>
        <v>20241219-1000155213-합지</v>
      </c>
      <c r="C6364">
        <v>3</v>
      </c>
      <c r="D6364" t="s">
        <v>60</v>
      </c>
      <c r="E6364" s="1">
        <v>45645</v>
      </c>
      <c r="F6364" s="1">
        <v>45656</v>
      </c>
      <c r="G6364" s="1"/>
      <c r="H6364" s="1">
        <v>45656</v>
      </c>
      <c r="I6364" s="1">
        <v>45652</v>
      </c>
      <c r="J6364" t="s">
        <v>21</v>
      </c>
      <c r="K6364" t="s">
        <v>282</v>
      </c>
      <c r="L6364">
        <v>12000</v>
      </c>
      <c r="O6364" t="s">
        <v>1964</v>
      </c>
      <c r="P6364" t="s">
        <v>4469</v>
      </c>
      <c r="Q6364" t="s">
        <v>4470</v>
      </c>
      <c r="R6364" t="s">
        <v>3976</v>
      </c>
      <c r="S6364" t="s">
        <v>5236</v>
      </c>
      <c r="T6364">
        <v>36</v>
      </c>
    </row>
    <row r="6365" spans="1:20" x14ac:dyDescent="0.3">
      <c r="A6365" t="s">
        <v>4476</v>
      </c>
      <c r="B6365" t="str">
        <f>_xlfn.CONCAT(쿼리1[[#This Row],[주문번호]], "-", 쿼리1[[#This Row],[공정명]])</f>
        <v>20240930-1000169209-합지</v>
      </c>
      <c r="C6365">
        <v>3</v>
      </c>
      <c r="D6365" t="s">
        <v>60</v>
      </c>
      <c r="E6365" s="1">
        <v>45565</v>
      </c>
      <c r="F6365" s="1">
        <v>45574</v>
      </c>
      <c r="G6365" s="1">
        <v>45581</v>
      </c>
      <c r="H6365" s="1">
        <v>45656</v>
      </c>
      <c r="I6365" s="1">
        <v>45583</v>
      </c>
      <c r="J6365" t="s">
        <v>31</v>
      </c>
      <c r="K6365" t="s">
        <v>32</v>
      </c>
      <c r="L6365">
        <v>6000</v>
      </c>
      <c r="M6365">
        <v>6000</v>
      </c>
      <c r="N6365">
        <v>7</v>
      </c>
      <c r="O6365" t="s">
        <v>1950</v>
      </c>
      <c r="P6365" t="s">
        <v>4477</v>
      </c>
      <c r="Q6365" t="s">
        <v>4478</v>
      </c>
      <c r="R6365" t="s">
        <v>3976</v>
      </c>
      <c r="S6365" t="s">
        <v>5236</v>
      </c>
      <c r="T6365">
        <v>12</v>
      </c>
    </row>
    <row r="6366" spans="1:20" x14ac:dyDescent="0.3">
      <c r="A6366" t="s">
        <v>79</v>
      </c>
      <c r="B6366" t="str">
        <f>_xlfn.CONCAT(쿼리1[[#This Row],[주문번호]], "-", 쿼리1[[#This Row],[공정명]])</f>
        <v>20240906-1000169027-인쇄</v>
      </c>
      <c r="C6366">
        <v>2</v>
      </c>
      <c r="D6366" t="s">
        <v>328</v>
      </c>
      <c r="E6366" s="1">
        <v>45541</v>
      </c>
      <c r="F6366" s="1">
        <v>45547</v>
      </c>
      <c r="G6366" s="1">
        <v>45546</v>
      </c>
      <c r="H6366" s="1">
        <v>45656</v>
      </c>
      <c r="I6366" s="1">
        <v>45575</v>
      </c>
      <c r="J6366" t="s">
        <v>31</v>
      </c>
      <c r="K6366" t="s">
        <v>39</v>
      </c>
      <c r="L6366">
        <v>3000</v>
      </c>
      <c r="M6366">
        <v>3000</v>
      </c>
      <c r="N6366">
        <v>-1</v>
      </c>
      <c r="O6366" t="s">
        <v>81</v>
      </c>
      <c r="P6366" t="s">
        <v>82</v>
      </c>
      <c r="Q6366" t="s">
        <v>83</v>
      </c>
      <c r="R6366" t="s">
        <v>84</v>
      </c>
      <c r="S6366" t="s">
        <v>863</v>
      </c>
      <c r="T6366">
        <v>48000</v>
      </c>
    </row>
    <row r="6367" spans="1:20" x14ac:dyDescent="0.3">
      <c r="A6367" t="s">
        <v>4055</v>
      </c>
      <c r="B6367" t="str">
        <f>_xlfn.CONCAT(쿼리1[[#This Row],[주문번호]], "-", 쿼리1[[#This Row],[공정명]])</f>
        <v>20241219-1000163782-인쇄</v>
      </c>
      <c r="C6367">
        <v>2</v>
      </c>
      <c r="D6367" t="s">
        <v>328</v>
      </c>
      <c r="E6367" s="1">
        <v>45645</v>
      </c>
      <c r="F6367" s="1">
        <v>45651</v>
      </c>
      <c r="G6367" s="1"/>
      <c r="H6367" s="1">
        <v>45656</v>
      </c>
      <c r="I6367" s="1"/>
      <c r="J6367" t="s">
        <v>21</v>
      </c>
      <c r="K6367" t="s">
        <v>22</v>
      </c>
      <c r="L6367">
        <v>8000</v>
      </c>
      <c r="O6367" t="s">
        <v>536</v>
      </c>
      <c r="P6367" t="s">
        <v>3906</v>
      </c>
      <c r="Q6367" t="s">
        <v>3907</v>
      </c>
      <c r="R6367" t="s">
        <v>3908</v>
      </c>
      <c r="S6367" t="s">
        <v>863</v>
      </c>
      <c r="T6367">
        <v>24</v>
      </c>
    </row>
    <row r="6368" spans="1:20" x14ac:dyDescent="0.3">
      <c r="A6368" t="s">
        <v>4056</v>
      </c>
      <c r="B6368" t="str">
        <f>_xlfn.CONCAT(쿼리1[[#This Row],[주문번호]], "-", 쿼리1[[#This Row],[공정명]])</f>
        <v>20241107-1000163782-인쇄</v>
      </c>
      <c r="C6368">
        <v>2</v>
      </c>
      <c r="D6368" t="s">
        <v>328</v>
      </c>
      <c r="E6368" s="1">
        <v>45603</v>
      </c>
      <c r="F6368" s="1">
        <v>45609</v>
      </c>
      <c r="G6368" s="1">
        <v>45611</v>
      </c>
      <c r="H6368" s="1">
        <v>45656</v>
      </c>
      <c r="I6368" s="1">
        <v>45618</v>
      </c>
      <c r="J6368" t="s">
        <v>31</v>
      </c>
      <c r="K6368" t="s">
        <v>32</v>
      </c>
      <c r="L6368">
        <v>8000</v>
      </c>
      <c r="M6368">
        <v>8000</v>
      </c>
      <c r="N6368">
        <v>2</v>
      </c>
      <c r="O6368" t="s">
        <v>536</v>
      </c>
      <c r="P6368" t="s">
        <v>3906</v>
      </c>
      <c r="Q6368" t="s">
        <v>3907</v>
      </c>
      <c r="R6368" t="s">
        <v>3908</v>
      </c>
      <c r="S6368" t="s">
        <v>863</v>
      </c>
      <c r="T6368">
        <v>24</v>
      </c>
    </row>
    <row r="6369" spans="1:20" x14ac:dyDescent="0.3">
      <c r="A6369" t="s">
        <v>4808</v>
      </c>
      <c r="B6369" t="str">
        <f>_xlfn.CONCAT(쿼리1[[#This Row],[주문번호]], "-", 쿼리1[[#This Row],[공정명]])</f>
        <v>20240906-1000155139-인쇄</v>
      </c>
      <c r="C6369">
        <v>2</v>
      </c>
      <c r="D6369" t="s">
        <v>328</v>
      </c>
      <c r="E6369" s="1">
        <v>45541</v>
      </c>
      <c r="F6369" s="1">
        <v>45547</v>
      </c>
      <c r="G6369" s="1">
        <v>45545</v>
      </c>
      <c r="H6369" s="1">
        <v>45656</v>
      </c>
      <c r="I6369" s="1">
        <v>45547</v>
      </c>
      <c r="J6369" t="s">
        <v>31</v>
      </c>
      <c r="K6369" t="s">
        <v>39</v>
      </c>
      <c r="L6369">
        <v>12000</v>
      </c>
      <c r="M6369">
        <v>12000</v>
      </c>
      <c r="N6369">
        <v>-2</v>
      </c>
      <c r="O6369" t="s">
        <v>3853</v>
      </c>
      <c r="P6369" t="s">
        <v>3911</v>
      </c>
      <c r="Q6369" t="s">
        <v>4467</v>
      </c>
      <c r="R6369" t="s">
        <v>26</v>
      </c>
      <c r="S6369" t="s">
        <v>863</v>
      </c>
      <c r="T6369">
        <v>48</v>
      </c>
    </row>
    <row r="6370" spans="1:20" x14ac:dyDescent="0.3">
      <c r="A6370" t="s">
        <v>4809</v>
      </c>
      <c r="B6370" t="str">
        <f>_xlfn.CONCAT(쿼리1[[#This Row],[주문번호]], "-", 쿼리1[[#This Row],[공정명]])</f>
        <v>20240906-2000160237-인쇄</v>
      </c>
      <c r="C6370">
        <v>2</v>
      </c>
      <c r="D6370" t="s">
        <v>328</v>
      </c>
      <c r="E6370" s="1">
        <v>45541</v>
      </c>
      <c r="F6370" s="1">
        <v>45545</v>
      </c>
      <c r="G6370" s="1">
        <v>45544</v>
      </c>
      <c r="H6370" s="1">
        <v>45656</v>
      </c>
      <c r="I6370" s="1">
        <v>45546</v>
      </c>
      <c r="J6370" t="s">
        <v>31</v>
      </c>
      <c r="K6370" t="s">
        <v>39</v>
      </c>
      <c r="L6370">
        <v>24000</v>
      </c>
      <c r="M6370">
        <v>12000</v>
      </c>
      <c r="N6370">
        <v>-1</v>
      </c>
      <c r="O6370" t="s">
        <v>4459</v>
      </c>
      <c r="P6370" t="s">
        <v>4694</v>
      </c>
      <c r="Q6370" t="s">
        <v>4810</v>
      </c>
      <c r="R6370" t="s">
        <v>26</v>
      </c>
      <c r="S6370" t="s">
        <v>863</v>
      </c>
      <c r="T6370">
        <v>48</v>
      </c>
    </row>
    <row r="6371" spans="1:20" x14ac:dyDescent="0.3">
      <c r="A6371" t="s">
        <v>4809</v>
      </c>
      <c r="B6371" t="str">
        <f>_xlfn.CONCAT(쿼리1[[#This Row],[주문번호]], "-", 쿼리1[[#This Row],[공정명]])</f>
        <v>20240906-2000160237-인쇄</v>
      </c>
      <c r="C6371">
        <v>2</v>
      </c>
      <c r="D6371" t="s">
        <v>328</v>
      </c>
      <c r="E6371" s="1">
        <v>45541</v>
      </c>
      <c r="F6371" s="1">
        <v>45545</v>
      </c>
      <c r="G6371" s="1">
        <v>45545</v>
      </c>
      <c r="H6371" s="1">
        <v>45656</v>
      </c>
      <c r="I6371" s="1">
        <v>45546</v>
      </c>
      <c r="J6371" t="s">
        <v>31</v>
      </c>
      <c r="K6371" t="s">
        <v>39</v>
      </c>
      <c r="L6371">
        <v>24000</v>
      </c>
      <c r="M6371">
        <v>12000</v>
      </c>
      <c r="N6371">
        <v>0</v>
      </c>
      <c r="O6371" t="s">
        <v>4459</v>
      </c>
      <c r="P6371" t="s">
        <v>4694</v>
      </c>
      <c r="Q6371" t="s">
        <v>4810</v>
      </c>
      <c r="R6371" t="s">
        <v>26</v>
      </c>
      <c r="S6371" t="s">
        <v>863</v>
      </c>
      <c r="T6371">
        <v>48</v>
      </c>
    </row>
    <row r="6372" spans="1:20" x14ac:dyDescent="0.3">
      <c r="A6372" t="s">
        <v>4811</v>
      </c>
      <c r="B6372" t="str">
        <f>_xlfn.CONCAT(쿼리1[[#This Row],[주문번호]], "-", 쿼리1[[#This Row],[공정명]])</f>
        <v>20240909-1000151236-인쇄</v>
      </c>
      <c r="C6372">
        <v>2</v>
      </c>
      <c r="D6372" t="s">
        <v>328</v>
      </c>
      <c r="E6372" s="1">
        <v>45544</v>
      </c>
      <c r="F6372" s="1">
        <v>45548</v>
      </c>
      <c r="G6372" s="1">
        <v>45547</v>
      </c>
      <c r="H6372" s="1">
        <v>45656</v>
      </c>
      <c r="I6372" s="1">
        <v>45548</v>
      </c>
      <c r="J6372" t="s">
        <v>31</v>
      </c>
      <c r="K6372" t="s">
        <v>39</v>
      </c>
      <c r="L6372">
        <v>16000</v>
      </c>
      <c r="M6372">
        <v>16000</v>
      </c>
      <c r="N6372">
        <v>-1</v>
      </c>
      <c r="O6372" t="s">
        <v>1533</v>
      </c>
      <c r="P6372" t="s">
        <v>3911</v>
      </c>
      <c r="Q6372" t="s">
        <v>4812</v>
      </c>
      <c r="R6372" t="s">
        <v>26</v>
      </c>
      <c r="S6372" t="s">
        <v>863</v>
      </c>
      <c r="T6372">
        <v>64</v>
      </c>
    </row>
    <row r="6373" spans="1:20" x14ac:dyDescent="0.3">
      <c r="A6373" t="s">
        <v>4845</v>
      </c>
      <c r="B6373" t="str">
        <f>_xlfn.CONCAT(쿼리1[[#This Row],[주문번호]], "-", 쿼리1[[#This Row],[공정명]])</f>
        <v>20241016-1000161948-인쇄</v>
      </c>
      <c r="C6373">
        <v>2</v>
      </c>
      <c r="D6373" t="s">
        <v>328</v>
      </c>
      <c r="E6373" s="1">
        <v>45581</v>
      </c>
      <c r="F6373" s="1">
        <v>45587</v>
      </c>
      <c r="G6373" s="1">
        <v>45587</v>
      </c>
      <c r="H6373" s="1">
        <v>45656</v>
      </c>
      <c r="I6373" s="1">
        <v>45593</v>
      </c>
      <c r="J6373" t="s">
        <v>31</v>
      </c>
      <c r="K6373" t="s">
        <v>39</v>
      </c>
      <c r="L6373">
        <v>8000</v>
      </c>
      <c r="M6373">
        <v>8000</v>
      </c>
      <c r="N6373">
        <v>0</v>
      </c>
      <c r="O6373" t="s">
        <v>1533</v>
      </c>
      <c r="P6373" t="s">
        <v>4204</v>
      </c>
      <c r="Q6373" t="s">
        <v>4205</v>
      </c>
      <c r="R6373" t="s">
        <v>26</v>
      </c>
      <c r="S6373" t="s">
        <v>863</v>
      </c>
      <c r="T6373">
        <v>32</v>
      </c>
    </row>
    <row r="6374" spans="1:20" x14ac:dyDescent="0.3">
      <c r="A6374" t="s">
        <v>4741</v>
      </c>
      <c r="B6374" t="str">
        <f>_xlfn.CONCAT(쿼리1[[#This Row],[주문번호]], "-", 쿼리1[[#This Row],[공정명]])</f>
        <v>20241017-1000161651-인쇄</v>
      </c>
      <c r="C6374">
        <v>2</v>
      </c>
      <c r="D6374" t="s">
        <v>328</v>
      </c>
      <c r="E6374" s="1">
        <v>45582</v>
      </c>
      <c r="F6374" s="1">
        <v>45588</v>
      </c>
      <c r="G6374" s="1">
        <v>45588</v>
      </c>
      <c r="H6374" s="1">
        <v>45656</v>
      </c>
      <c r="I6374" s="1">
        <v>45593</v>
      </c>
      <c r="J6374" t="s">
        <v>31</v>
      </c>
      <c r="K6374" t="s">
        <v>39</v>
      </c>
      <c r="L6374">
        <v>4000</v>
      </c>
      <c r="M6374">
        <v>4000</v>
      </c>
      <c r="N6374">
        <v>0</v>
      </c>
      <c r="O6374" t="s">
        <v>3853</v>
      </c>
      <c r="P6374" t="s">
        <v>3923</v>
      </c>
      <c r="Q6374" t="s">
        <v>3924</v>
      </c>
      <c r="R6374" t="s">
        <v>26</v>
      </c>
      <c r="S6374" t="s">
        <v>863</v>
      </c>
      <c r="T6374">
        <v>32</v>
      </c>
    </row>
    <row r="6375" spans="1:20" x14ac:dyDescent="0.3">
      <c r="A6375" t="s">
        <v>3910</v>
      </c>
      <c r="B6375" t="str">
        <f>_xlfn.CONCAT(쿼리1[[#This Row],[주문번호]], "-", 쿼리1[[#This Row],[공정명]])</f>
        <v>20241129-1000155149-인쇄</v>
      </c>
      <c r="C6375">
        <v>2</v>
      </c>
      <c r="D6375" t="s">
        <v>328</v>
      </c>
      <c r="E6375" s="1">
        <v>45625</v>
      </c>
      <c r="F6375" s="1">
        <v>45631</v>
      </c>
      <c r="G6375" s="1">
        <v>45635</v>
      </c>
      <c r="H6375" s="1">
        <v>45656</v>
      </c>
      <c r="I6375" s="1">
        <v>45638</v>
      </c>
      <c r="J6375" t="s">
        <v>31</v>
      </c>
      <c r="K6375" t="s">
        <v>32</v>
      </c>
      <c r="L6375">
        <v>12000</v>
      </c>
      <c r="M6375">
        <v>12000</v>
      </c>
      <c r="N6375">
        <v>4</v>
      </c>
      <c r="O6375" t="s">
        <v>3853</v>
      </c>
      <c r="P6375" t="s">
        <v>3911</v>
      </c>
      <c r="Q6375" t="s">
        <v>3912</v>
      </c>
      <c r="R6375" t="s">
        <v>26</v>
      </c>
      <c r="S6375" t="s">
        <v>863</v>
      </c>
      <c r="T6375">
        <v>48</v>
      </c>
    </row>
    <row r="6376" spans="1:20" x14ac:dyDescent="0.3">
      <c r="A6376" t="s">
        <v>4129</v>
      </c>
      <c r="B6376" t="str">
        <f>_xlfn.CONCAT(쿼리1[[#This Row],[주문번호]], "-", 쿼리1[[#This Row],[공정명]])</f>
        <v>20241104-1000155316-인쇄</v>
      </c>
      <c r="C6376">
        <v>2</v>
      </c>
      <c r="D6376" t="s">
        <v>328</v>
      </c>
      <c r="E6376" s="1">
        <v>45600</v>
      </c>
      <c r="F6376" s="1">
        <v>45604</v>
      </c>
      <c r="G6376" s="1">
        <v>45604</v>
      </c>
      <c r="H6376" s="1">
        <v>45656</v>
      </c>
      <c r="I6376" s="1">
        <v>45611</v>
      </c>
      <c r="J6376" t="s">
        <v>31</v>
      </c>
      <c r="K6376" t="s">
        <v>39</v>
      </c>
      <c r="L6376">
        <v>12000</v>
      </c>
      <c r="M6376">
        <v>12000</v>
      </c>
      <c r="N6376">
        <v>0</v>
      </c>
      <c r="O6376" t="s">
        <v>3853</v>
      </c>
      <c r="P6376" t="s">
        <v>3911</v>
      </c>
      <c r="Q6376" t="s">
        <v>4130</v>
      </c>
      <c r="R6376" t="s">
        <v>26</v>
      </c>
      <c r="S6376" t="s">
        <v>863</v>
      </c>
      <c r="T6376">
        <v>48</v>
      </c>
    </row>
    <row r="6377" spans="1:20" x14ac:dyDescent="0.3">
      <c r="A6377" t="s">
        <v>4821</v>
      </c>
      <c r="B6377" t="str">
        <f>_xlfn.CONCAT(쿼리1[[#This Row],[주문번호]], "-", 쿼리1[[#This Row],[공정명]])</f>
        <v>20240926-1000161651-인쇄</v>
      </c>
      <c r="C6377">
        <v>2</v>
      </c>
      <c r="D6377" t="s">
        <v>328</v>
      </c>
      <c r="E6377" s="1">
        <v>45561</v>
      </c>
      <c r="F6377" s="1">
        <v>45567</v>
      </c>
      <c r="G6377" s="1">
        <v>45565</v>
      </c>
      <c r="H6377" s="1">
        <v>45656</v>
      </c>
      <c r="I6377" s="1">
        <v>45579</v>
      </c>
      <c r="J6377" t="s">
        <v>31</v>
      </c>
      <c r="K6377" t="s">
        <v>39</v>
      </c>
      <c r="L6377">
        <v>4000</v>
      </c>
      <c r="M6377">
        <v>4000</v>
      </c>
      <c r="N6377">
        <v>-2</v>
      </c>
      <c r="O6377" t="s">
        <v>3853</v>
      </c>
      <c r="P6377" t="s">
        <v>3923</v>
      </c>
      <c r="Q6377" t="s">
        <v>3924</v>
      </c>
      <c r="R6377" t="s">
        <v>26</v>
      </c>
      <c r="S6377" t="s">
        <v>863</v>
      </c>
      <c r="T6377">
        <v>32</v>
      </c>
    </row>
    <row r="6378" spans="1:20" x14ac:dyDescent="0.3">
      <c r="A6378" t="s">
        <v>4822</v>
      </c>
      <c r="B6378" t="str">
        <f>_xlfn.CONCAT(쿼리1[[#This Row],[주문번호]], "-", 쿼리1[[#This Row],[공정명]])</f>
        <v>20240930-1000160160-인쇄</v>
      </c>
      <c r="C6378">
        <v>2</v>
      </c>
      <c r="D6378" t="s">
        <v>328</v>
      </c>
      <c r="E6378" s="1">
        <v>45565</v>
      </c>
      <c r="F6378" s="1">
        <v>45569</v>
      </c>
      <c r="G6378" s="1">
        <v>45576</v>
      </c>
      <c r="H6378" s="1">
        <v>45656</v>
      </c>
      <c r="I6378" s="1">
        <v>45583</v>
      </c>
      <c r="J6378" t="s">
        <v>31</v>
      </c>
      <c r="K6378" t="s">
        <v>32</v>
      </c>
      <c r="L6378">
        <v>44000</v>
      </c>
      <c r="M6378">
        <v>28000</v>
      </c>
      <c r="N6378">
        <v>7</v>
      </c>
      <c r="O6378" t="s">
        <v>1533</v>
      </c>
      <c r="P6378" t="s">
        <v>3842</v>
      </c>
      <c r="Q6378" t="s">
        <v>4823</v>
      </c>
      <c r="R6378" t="s">
        <v>26</v>
      </c>
      <c r="S6378" t="s">
        <v>863</v>
      </c>
      <c r="T6378">
        <v>132</v>
      </c>
    </row>
    <row r="6379" spans="1:20" x14ac:dyDescent="0.3">
      <c r="A6379" t="s">
        <v>4822</v>
      </c>
      <c r="B6379" t="str">
        <f>_xlfn.CONCAT(쿼리1[[#This Row],[주문번호]], "-", 쿼리1[[#This Row],[공정명]])</f>
        <v>20240930-1000160160-인쇄</v>
      </c>
      <c r="C6379">
        <v>2</v>
      </c>
      <c r="D6379" t="s">
        <v>328</v>
      </c>
      <c r="E6379" s="1">
        <v>45565</v>
      </c>
      <c r="F6379" s="1">
        <v>45569</v>
      </c>
      <c r="G6379" s="1">
        <v>45579</v>
      </c>
      <c r="H6379" s="1">
        <v>45656</v>
      </c>
      <c r="I6379" s="1">
        <v>45583</v>
      </c>
      <c r="J6379" t="s">
        <v>31</v>
      </c>
      <c r="K6379" t="s">
        <v>32</v>
      </c>
      <c r="L6379">
        <v>44000</v>
      </c>
      <c r="M6379">
        <v>16000</v>
      </c>
      <c r="N6379">
        <v>10</v>
      </c>
      <c r="O6379" t="s">
        <v>1533</v>
      </c>
      <c r="P6379" t="s">
        <v>3842</v>
      </c>
      <c r="Q6379" t="s">
        <v>4823</v>
      </c>
      <c r="R6379" t="s">
        <v>26</v>
      </c>
      <c r="S6379" t="s">
        <v>863</v>
      </c>
      <c r="T6379">
        <v>132</v>
      </c>
    </row>
    <row r="6380" spans="1:20" x14ac:dyDescent="0.3">
      <c r="A6380" t="s">
        <v>1344</v>
      </c>
      <c r="B6380" t="str">
        <f>_xlfn.CONCAT(쿼리1[[#This Row],[주문번호]], "-", 쿼리1[[#This Row],[공정명]])</f>
        <v>20241104-1000164958-인쇄</v>
      </c>
      <c r="C6380">
        <v>2</v>
      </c>
      <c r="D6380" t="s">
        <v>328</v>
      </c>
      <c r="E6380" s="1">
        <v>45600</v>
      </c>
      <c r="F6380" s="1">
        <v>45604</v>
      </c>
      <c r="G6380" s="1">
        <v>45603</v>
      </c>
      <c r="H6380" s="1">
        <v>45656</v>
      </c>
      <c r="I6380" s="1">
        <v>45610</v>
      </c>
      <c r="J6380" t="s">
        <v>31</v>
      </c>
      <c r="K6380" t="s">
        <v>39</v>
      </c>
      <c r="L6380">
        <v>12000</v>
      </c>
      <c r="M6380">
        <v>12000</v>
      </c>
      <c r="N6380">
        <v>-1</v>
      </c>
      <c r="O6380" t="s">
        <v>102</v>
      </c>
      <c r="P6380" t="s">
        <v>110</v>
      </c>
      <c r="Q6380" t="s">
        <v>125</v>
      </c>
      <c r="R6380" t="s">
        <v>26</v>
      </c>
      <c r="S6380" t="s">
        <v>863</v>
      </c>
      <c r="T6380">
        <v>40000</v>
      </c>
    </row>
    <row r="6381" spans="1:20" x14ac:dyDescent="0.3">
      <c r="A6381" t="s">
        <v>3977</v>
      </c>
      <c r="B6381" t="str">
        <f>_xlfn.CONCAT(쿼리1[[#This Row],[주문번호]], "-", 쿼리1[[#This Row],[공정명]])</f>
        <v>20241218-1418P0069-합지</v>
      </c>
      <c r="C6381">
        <v>3</v>
      </c>
      <c r="D6381" t="s">
        <v>60</v>
      </c>
      <c r="E6381" s="1">
        <v>45644</v>
      </c>
      <c r="F6381" s="1">
        <v>45653</v>
      </c>
      <c r="G6381" s="1"/>
      <c r="H6381" s="1">
        <v>45656</v>
      </c>
      <c r="I6381" s="1">
        <v>45652</v>
      </c>
      <c r="J6381" t="s">
        <v>21</v>
      </c>
      <c r="K6381" t="s">
        <v>22</v>
      </c>
      <c r="L6381">
        <v>6000</v>
      </c>
      <c r="O6381" t="s">
        <v>3973</v>
      </c>
      <c r="P6381" t="s">
        <v>3974</v>
      </c>
      <c r="Q6381" t="s">
        <v>3978</v>
      </c>
      <c r="R6381" t="s">
        <v>3976</v>
      </c>
      <c r="S6381" t="s">
        <v>5236</v>
      </c>
      <c r="T6381">
        <v>22222</v>
      </c>
    </row>
    <row r="6382" spans="1:20" x14ac:dyDescent="0.3">
      <c r="A6382" t="s">
        <v>4474</v>
      </c>
      <c r="B6382" t="str">
        <f>_xlfn.CONCAT(쿼리1[[#This Row],[주문번호]], "-", 쿼리1[[#This Row],[공정명]])</f>
        <v>20241010-1000169284-합지</v>
      </c>
      <c r="C6382">
        <v>3</v>
      </c>
      <c r="D6382" t="s">
        <v>60</v>
      </c>
      <c r="E6382" s="1">
        <v>45575</v>
      </c>
      <c r="F6382" s="1">
        <v>45586</v>
      </c>
      <c r="G6382" s="1">
        <v>45583</v>
      </c>
      <c r="H6382" s="1">
        <v>45656</v>
      </c>
      <c r="I6382" s="1">
        <v>45621</v>
      </c>
      <c r="J6382" t="s">
        <v>31</v>
      </c>
      <c r="K6382" t="s">
        <v>39</v>
      </c>
      <c r="L6382">
        <v>8000</v>
      </c>
      <c r="M6382">
        <v>8000</v>
      </c>
      <c r="N6382">
        <v>-3</v>
      </c>
      <c r="O6382" t="s">
        <v>1533</v>
      </c>
      <c r="P6382" t="s">
        <v>4472</v>
      </c>
      <c r="Q6382" t="s">
        <v>4475</v>
      </c>
      <c r="R6382" t="s">
        <v>3976</v>
      </c>
      <c r="S6382" t="s">
        <v>5236</v>
      </c>
      <c r="T6382">
        <v>16</v>
      </c>
    </row>
    <row r="6383" spans="1:20" x14ac:dyDescent="0.3">
      <c r="A6383" t="s">
        <v>112</v>
      </c>
      <c r="B6383" t="str">
        <f>_xlfn.CONCAT(쿼리1[[#This Row],[주문번호]], "-", 쿼리1[[#This Row],[공정명]])</f>
        <v>20241021-1000169406-합지</v>
      </c>
      <c r="C6383">
        <v>3</v>
      </c>
      <c r="D6383" t="s">
        <v>60</v>
      </c>
      <c r="E6383" s="1">
        <v>45586</v>
      </c>
      <c r="F6383" s="1">
        <v>45595</v>
      </c>
      <c r="G6383" s="1">
        <v>45590</v>
      </c>
      <c r="H6383" s="1">
        <v>45656</v>
      </c>
      <c r="I6383" s="1">
        <v>45595</v>
      </c>
      <c r="J6383" t="s">
        <v>31</v>
      </c>
      <c r="K6383" t="s">
        <v>39</v>
      </c>
      <c r="L6383">
        <v>6000</v>
      </c>
      <c r="M6383">
        <v>6000</v>
      </c>
      <c r="N6383">
        <v>-5</v>
      </c>
      <c r="O6383" t="s">
        <v>113</v>
      </c>
      <c r="P6383" t="s">
        <v>114</v>
      </c>
      <c r="Q6383" t="s">
        <v>115</v>
      </c>
      <c r="R6383" t="s">
        <v>26</v>
      </c>
      <c r="S6383" t="s">
        <v>5236</v>
      </c>
      <c r="T6383">
        <v>23076</v>
      </c>
    </row>
    <row r="6384" spans="1:20" x14ac:dyDescent="0.3">
      <c r="A6384" t="s">
        <v>4828</v>
      </c>
      <c r="B6384" t="str">
        <f>_xlfn.CONCAT(쿼리1[[#This Row],[주문번호]], "-", 쿼리1[[#This Row],[공정명]])</f>
        <v>20241002-1000154859-합지</v>
      </c>
      <c r="C6384">
        <v>1</v>
      </c>
      <c r="D6384" t="s">
        <v>60</v>
      </c>
      <c r="E6384" s="1">
        <v>45567</v>
      </c>
      <c r="F6384" s="1">
        <v>45576</v>
      </c>
      <c r="G6384" s="1">
        <v>45575</v>
      </c>
      <c r="H6384" s="1">
        <v>45656</v>
      </c>
      <c r="I6384" s="1">
        <v>45576</v>
      </c>
      <c r="J6384" t="s">
        <v>31</v>
      </c>
      <c r="K6384" t="s">
        <v>39</v>
      </c>
      <c r="L6384">
        <v>12000</v>
      </c>
      <c r="M6384">
        <v>12000</v>
      </c>
      <c r="N6384">
        <v>-1</v>
      </c>
      <c r="O6384" t="s">
        <v>3332</v>
      </c>
      <c r="P6384" t="s">
        <v>1328</v>
      </c>
      <c r="Q6384" t="s">
        <v>3333</v>
      </c>
      <c r="R6384" t="s">
        <v>26</v>
      </c>
      <c r="S6384" t="s">
        <v>5236</v>
      </c>
      <c r="T6384">
        <v>52173</v>
      </c>
    </row>
    <row r="6385" spans="1:20" x14ac:dyDescent="0.3">
      <c r="A6385" t="s">
        <v>105</v>
      </c>
      <c r="B6385" t="str">
        <f>_xlfn.CONCAT(쿼리1[[#This Row],[주문번호]], "-", 쿼리1[[#This Row],[공정명]])</f>
        <v>20240903-1000147392-합지</v>
      </c>
      <c r="C6385">
        <v>3</v>
      </c>
      <c r="D6385" t="s">
        <v>60</v>
      </c>
      <c r="E6385" s="1">
        <v>45538</v>
      </c>
      <c r="F6385" s="1">
        <v>45544</v>
      </c>
      <c r="G6385" s="1">
        <v>45547</v>
      </c>
      <c r="H6385" s="1">
        <v>45656</v>
      </c>
      <c r="I6385" s="1">
        <v>45575</v>
      </c>
      <c r="J6385" t="s">
        <v>31</v>
      </c>
      <c r="K6385" t="s">
        <v>32</v>
      </c>
      <c r="L6385">
        <v>12000</v>
      </c>
      <c r="M6385">
        <v>12000</v>
      </c>
      <c r="N6385">
        <v>3</v>
      </c>
      <c r="O6385" t="s">
        <v>106</v>
      </c>
      <c r="P6385" t="s">
        <v>107</v>
      </c>
      <c r="Q6385" t="s">
        <v>108</v>
      </c>
      <c r="R6385" t="s">
        <v>26</v>
      </c>
      <c r="S6385" t="s">
        <v>5236</v>
      </c>
      <c r="T6385">
        <v>41379</v>
      </c>
    </row>
    <row r="6386" spans="1:20" x14ac:dyDescent="0.3">
      <c r="A6386" t="s">
        <v>5019</v>
      </c>
      <c r="B6386" t="str">
        <f>_xlfn.CONCAT(쿼리1[[#This Row],[주문번호]], "-", 쿼리1[[#This Row],[공정명]])</f>
        <v>20241226-1000147483-합지</v>
      </c>
      <c r="C6386">
        <v>3</v>
      </c>
      <c r="D6386" t="s">
        <v>60</v>
      </c>
      <c r="E6386" s="1">
        <v>45652</v>
      </c>
      <c r="F6386" s="1">
        <v>45663</v>
      </c>
      <c r="G6386" s="1"/>
      <c r="H6386" s="1">
        <v>45656</v>
      </c>
      <c r="I6386" s="1"/>
      <c r="J6386" t="s">
        <v>21</v>
      </c>
      <c r="K6386" t="s">
        <v>282</v>
      </c>
      <c r="L6386">
        <v>6000</v>
      </c>
      <c r="O6386" t="s">
        <v>1964</v>
      </c>
      <c r="P6386" t="s">
        <v>3711</v>
      </c>
      <c r="Q6386" t="s">
        <v>5020</v>
      </c>
      <c r="R6386" t="s">
        <v>3976</v>
      </c>
      <c r="S6386" t="s">
        <v>5236</v>
      </c>
      <c r="T6386">
        <v>18</v>
      </c>
    </row>
    <row r="6387" spans="1:20" x14ac:dyDescent="0.3">
      <c r="A6387" t="s">
        <v>5019</v>
      </c>
      <c r="B6387" t="str">
        <f>_xlfn.CONCAT(쿼리1[[#This Row],[주문번호]], "-", 쿼리1[[#This Row],[공정명]])</f>
        <v>20241226-1000147483-분단</v>
      </c>
      <c r="C6387">
        <v>4</v>
      </c>
      <c r="D6387" t="s">
        <v>196</v>
      </c>
      <c r="E6387" s="1">
        <v>45652</v>
      </c>
      <c r="F6387" s="1">
        <v>45664</v>
      </c>
      <c r="G6387" s="1"/>
      <c r="H6387" s="1">
        <v>45656</v>
      </c>
      <c r="I6387" s="1"/>
      <c r="J6387" t="s">
        <v>21</v>
      </c>
      <c r="K6387" t="s">
        <v>282</v>
      </c>
      <c r="L6387">
        <v>6000</v>
      </c>
      <c r="O6387" t="s">
        <v>1964</v>
      </c>
      <c r="P6387" t="s">
        <v>3711</v>
      </c>
      <c r="Q6387" t="s">
        <v>5020</v>
      </c>
      <c r="R6387" t="s">
        <v>3976</v>
      </c>
      <c r="S6387" t="s">
        <v>5236</v>
      </c>
      <c r="T6387">
        <v>18</v>
      </c>
    </row>
    <row r="6388" spans="1:20" x14ac:dyDescent="0.3">
      <c r="A6388" t="s">
        <v>3972</v>
      </c>
      <c r="B6388" t="str">
        <f>_xlfn.CONCAT(쿼리1[[#This Row],[주문번호]], "-", 쿼리1[[#This Row],[공정명]])</f>
        <v>20241220-1420P0065-합지</v>
      </c>
      <c r="C6388">
        <v>3</v>
      </c>
      <c r="D6388" t="s">
        <v>60</v>
      </c>
      <c r="E6388" s="1">
        <v>45646</v>
      </c>
      <c r="F6388" s="1">
        <v>45657</v>
      </c>
      <c r="G6388" s="1"/>
      <c r="H6388" s="1">
        <v>45656</v>
      </c>
      <c r="I6388" s="1">
        <v>45652</v>
      </c>
      <c r="J6388" t="s">
        <v>21</v>
      </c>
      <c r="K6388" t="s">
        <v>282</v>
      </c>
      <c r="L6388">
        <v>6000</v>
      </c>
      <c r="O6388" t="s">
        <v>3973</v>
      </c>
      <c r="P6388" t="s">
        <v>3974</v>
      </c>
      <c r="Q6388" t="s">
        <v>3975</v>
      </c>
      <c r="R6388" t="s">
        <v>3976</v>
      </c>
      <c r="S6388" t="s">
        <v>5236</v>
      </c>
      <c r="T6388">
        <v>22222</v>
      </c>
    </row>
    <row r="6389" spans="1:20" x14ac:dyDescent="0.3">
      <c r="A6389" t="s">
        <v>3890</v>
      </c>
      <c r="B6389" t="str">
        <f>_xlfn.CONCAT(쿼리1[[#This Row],[주문번호]], "-", 쿼리1[[#This Row],[공정명]])</f>
        <v>20241212-1420P0232-합지</v>
      </c>
      <c r="C6389">
        <v>4</v>
      </c>
      <c r="D6389" t="s">
        <v>60</v>
      </c>
      <c r="E6389" s="1">
        <v>45638</v>
      </c>
      <c r="F6389" s="1">
        <v>45649</v>
      </c>
      <c r="G6389" s="1"/>
      <c r="H6389" s="1">
        <v>45656</v>
      </c>
      <c r="I6389" s="1">
        <v>45646</v>
      </c>
      <c r="J6389" t="s">
        <v>21</v>
      </c>
      <c r="K6389" t="s">
        <v>22</v>
      </c>
      <c r="L6389">
        <v>6000</v>
      </c>
      <c r="O6389" t="s">
        <v>3891</v>
      </c>
      <c r="P6389" t="s">
        <v>3892</v>
      </c>
      <c r="Q6389" t="s">
        <v>3893</v>
      </c>
      <c r="R6389" t="s">
        <v>539</v>
      </c>
      <c r="S6389" t="s">
        <v>5236</v>
      </c>
      <c r="T6389">
        <v>20000</v>
      </c>
    </row>
    <row r="6390" spans="1:20" x14ac:dyDescent="0.3">
      <c r="A6390" t="s">
        <v>4267</v>
      </c>
      <c r="B6390" t="str">
        <f>_xlfn.CONCAT(쿼리1[[#This Row],[주문번호]], "-", 쿼리1[[#This Row],[공정명]])</f>
        <v>20240903-1000161236-합지</v>
      </c>
      <c r="C6390">
        <v>3</v>
      </c>
      <c r="D6390" t="s">
        <v>60</v>
      </c>
      <c r="E6390" s="1">
        <v>45538</v>
      </c>
      <c r="F6390" s="1">
        <v>45546</v>
      </c>
      <c r="G6390" s="1">
        <v>45542</v>
      </c>
      <c r="H6390" s="1">
        <v>45656</v>
      </c>
      <c r="I6390" s="1">
        <v>45542</v>
      </c>
      <c r="J6390" t="s">
        <v>31</v>
      </c>
      <c r="K6390" t="s">
        <v>39</v>
      </c>
      <c r="L6390">
        <v>6000</v>
      </c>
      <c r="M6390">
        <v>6000</v>
      </c>
      <c r="N6390">
        <v>-4</v>
      </c>
      <c r="O6390" t="s">
        <v>91</v>
      </c>
      <c r="P6390" t="s">
        <v>92</v>
      </c>
      <c r="Q6390" t="s">
        <v>93</v>
      </c>
      <c r="R6390" t="s">
        <v>94</v>
      </c>
      <c r="S6390" t="s">
        <v>5236</v>
      </c>
      <c r="T6390">
        <v>24000</v>
      </c>
    </row>
    <row r="6391" spans="1:20" x14ac:dyDescent="0.3">
      <c r="A6391" t="s">
        <v>4468</v>
      </c>
      <c r="B6391" t="str">
        <f>_xlfn.CONCAT(쿼리1[[#This Row],[주문번호]], "-", 쿼리1[[#This Row],[공정명]])</f>
        <v>20241112-1000155213-합지</v>
      </c>
      <c r="C6391">
        <v>3</v>
      </c>
      <c r="D6391" t="s">
        <v>60</v>
      </c>
      <c r="E6391" s="1">
        <v>45608</v>
      </c>
      <c r="F6391" s="1">
        <v>45617</v>
      </c>
      <c r="G6391" s="1">
        <v>45621</v>
      </c>
      <c r="H6391" s="1">
        <v>45656</v>
      </c>
      <c r="I6391" s="1">
        <v>45624</v>
      </c>
      <c r="J6391" t="s">
        <v>31</v>
      </c>
      <c r="K6391" t="s">
        <v>32</v>
      </c>
      <c r="L6391">
        <v>6000</v>
      </c>
      <c r="M6391">
        <v>5900</v>
      </c>
      <c r="N6391">
        <v>4</v>
      </c>
      <c r="O6391" t="s">
        <v>1964</v>
      </c>
      <c r="P6391" t="s">
        <v>4469</v>
      </c>
      <c r="Q6391" t="s">
        <v>4470</v>
      </c>
      <c r="R6391" t="s">
        <v>3976</v>
      </c>
      <c r="S6391" t="s">
        <v>5236</v>
      </c>
      <c r="T6391">
        <v>18</v>
      </c>
    </row>
    <row r="6392" spans="1:20" x14ac:dyDescent="0.3">
      <c r="A6392" t="s">
        <v>4468</v>
      </c>
      <c r="B6392" t="str">
        <f>_xlfn.CONCAT(쿼리1[[#This Row],[주문번호]], "-", 쿼리1[[#This Row],[공정명]])</f>
        <v>20241112-1000155213-합지</v>
      </c>
      <c r="C6392">
        <v>3</v>
      </c>
      <c r="D6392" t="s">
        <v>60</v>
      </c>
      <c r="E6392" s="1">
        <v>45608</v>
      </c>
      <c r="F6392" s="1">
        <v>45617</v>
      </c>
      <c r="G6392" s="1">
        <v>45622</v>
      </c>
      <c r="H6392" s="1">
        <v>45656</v>
      </c>
      <c r="I6392" s="1">
        <v>45624</v>
      </c>
      <c r="J6392" t="s">
        <v>31</v>
      </c>
      <c r="K6392" t="s">
        <v>32</v>
      </c>
      <c r="L6392">
        <v>6000</v>
      </c>
      <c r="M6392">
        <v>0</v>
      </c>
      <c r="N6392">
        <v>5</v>
      </c>
      <c r="O6392" t="s">
        <v>1964</v>
      </c>
      <c r="P6392" t="s">
        <v>4469</v>
      </c>
      <c r="Q6392" t="s">
        <v>4470</v>
      </c>
      <c r="R6392" t="s">
        <v>3976</v>
      </c>
      <c r="S6392" t="s">
        <v>5236</v>
      </c>
      <c r="T6392">
        <v>18</v>
      </c>
    </row>
    <row r="6393" spans="1:20" x14ac:dyDescent="0.3">
      <c r="A6393" t="s">
        <v>4468</v>
      </c>
      <c r="B6393" t="str">
        <f>_xlfn.CONCAT(쿼리1[[#This Row],[주문번호]], "-", 쿼리1[[#This Row],[공정명]])</f>
        <v>20241112-1000155213-합지</v>
      </c>
      <c r="C6393">
        <v>3</v>
      </c>
      <c r="D6393" t="s">
        <v>60</v>
      </c>
      <c r="E6393" s="1">
        <v>45608</v>
      </c>
      <c r="F6393" s="1">
        <v>45617</v>
      </c>
      <c r="G6393" s="1">
        <v>45621</v>
      </c>
      <c r="H6393" s="1">
        <v>45656</v>
      </c>
      <c r="I6393" s="1">
        <v>45624</v>
      </c>
      <c r="J6393" t="s">
        <v>31</v>
      </c>
      <c r="K6393" t="s">
        <v>32</v>
      </c>
      <c r="L6393">
        <v>6000</v>
      </c>
      <c r="M6393">
        <v>5900</v>
      </c>
      <c r="N6393">
        <v>4</v>
      </c>
      <c r="O6393" t="s">
        <v>1964</v>
      </c>
      <c r="P6393" t="s">
        <v>4469</v>
      </c>
      <c r="Q6393" t="s">
        <v>4470</v>
      </c>
      <c r="R6393" t="s">
        <v>3976</v>
      </c>
      <c r="S6393" t="s">
        <v>5236</v>
      </c>
      <c r="T6393">
        <v>18</v>
      </c>
    </row>
    <row r="6394" spans="1:20" x14ac:dyDescent="0.3">
      <c r="A6394" t="s">
        <v>4471</v>
      </c>
      <c r="B6394" t="str">
        <f>_xlfn.CONCAT(쿼리1[[#This Row],[주문번호]], "-", 쿼리1[[#This Row],[공정명]])</f>
        <v>20241010-1000169287-합지</v>
      </c>
      <c r="C6394">
        <v>3</v>
      </c>
      <c r="D6394" t="s">
        <v>60</v>
      </c>
      <c r="E6394" s="1">
        <v>45575</v>
      </c>
      <c r="F6394" s="1">
        <v>45586</v>
      </c>
      <c r="G6394" s="1">
        <v>45585</v>
      </c>
      <c r="H6394" s="1">
        <v>45656</v>
      </c>
      <c r="I6394" s="1">
        <v>45585</v>
      </c>
      <c r="J6394" t="s">
        <v>31</v>
      </c>
      <c r="K6394" t="s">
        <v>39</v>
      </c>
      <c r="L6394">
        <v>8000</v>
      </c>
      <c r="M6394">
        <v>8000</v>
      </c>
      <c r="N6394">
        <v>-1</v>
      </c>
      <c r="O6394" t="s">
        <v>1533</v>
      </c>
      <c r="P6394" t="s">
        <v>4472</v>
      </c>
      <c r="Q6394" t="s">
        <v>4473</v>
      </c>
      <c r="R6394" t="s">
        <v>3976</v>
      </c>
      <c r="S6394" t="s">
        <v>5236</v>
      </c>
      <c r="T6394">
        <v>16</v>
      </c>
    </row>
    <row r="6395" spans="1:20" x14ac:dyDescent="0.3">
      <c r="A6395" t="s">
        <v>5015</v>
      </c>
      <c r="B6395" t="str">
        <f>_xlfn.CONCAT(쿼리1[[#This Row],[주문번호]], "-", 쿼리1[[#This Row],[공정명]])</f>
        <v>20241226-1419P0022-합지</v>
      </c>
      <c r="C6395">
        <v>3</v>
      </c>
      <c r="D6395" t="s">
        <v>60</v>
      </c>
      <c r="E6395" s="1">
        <v>45652</v>
      </c>
      <c r="F6395" s="1">
        <v>45659</v>
      </c>
      <c r="G6395" s="1"/>
      <c r="H6395" s="1">
        <v>45656</v>
      </c>
      <c r="I6395" s="1"/>
      <c r="J6395" t="s">
        <v>21</v>
      </c>
      <c r="K6395" t="s">
        <v>282</v>
      </c>
      <c r="L6395">
        <v>6000</v>
      </c>
      <c r="O6395" t="s">
        <v>5016</v>
      </c>
      <c r="P6395" t="s">
        <v>5017</v>
      </c>
      <c r="Q6395" t="s">
        <v>5018</v>
      </c>
      <c r="R6395" t="s">
        <v>3976</v>
      </c>
      <c r="S6395" t="s">
        <v>5236</v>
      </c>
      <c r="T6395">
        <v>6</v>
      </c>
    </row>
    <row r="6396" spans="1:20" x14ac:dyDescent="0.3">
      <c r="A6396" t="s">
        <v>5015</v>
      </c>
      <c r="B6396" t="str">
        <f>_xlfn.CONCAT(쿼리1[[#This Row],[주문번호]], "-", 쿼리1[[#This Row],[공정명]])</f>
        <v>20241226-1419P0022-분단</v>
      </c>
      <c r="C6396">
        <v>4</v>
      </c>
      <c r="D6396" t="s">
        <v>196</v>
      </c>
      <c r="E6396" s="1">
        <v>45652</v>
      </c>
      <c r="F6396" s="1">
        <v>45660</v>
      </c>
      <c r="G6396" s="1"/>
      <c r="H6396" s="1">
        <v>45656</v>
      </c>
      <c r="I6396" s="1"/>
      <c r="J6396" t="s">
        <v>21</v>
      </c>
      <c r="K6396" t="s">
        <v>282</v>
      </c>
      <c r="L6396">
        <v>6000</v>
      </c>
      <c r="O6396" t="s">
        <v>5016</v>
      </c>
      <c r="P6396" t="s">
        <v>5017</v>
      </c>
      <c r="Q6396" t="s">
        <v>5018</v>
      </c>
      <c r="R6396" t="s">
        <v>3976</v>
      </c>
      <c r="S6396" t="s">
        <v>5236</v>
      </c>
      <c r="T6396">
        <v>6</v>
      </c>
    </row>
    <row r="6397" spans="1:20" x14ac:dyDescent="0.3">
      <c r="A6397" t="s">
        <v>4462</v>
      </c>
      <c r="B6397" t="str">
        <f>_xlfn.CONCAT(쿼리1[[#This Row],[주문번호]], "-", 쿼리1[[#This Row],[공정명]])</f>
        <v>20241112-1000154862-합지</v>
      </c>
      <c r="C6397">
        <v>3</v>
      </c>
      <c r="D6397" t="s">
        <v>60</v>
      </c>
      <c r="E6397" s="1">
        <v>45608</v>
      </c>
      <c r="F6397" s="1">
        <v>45617</v>
      </c>
      <c r="G6397" s="1">
        <v>45628</v>
      </c>
      <c r="H6397" s="1">
        <v>45656</v>
      </c>
      <c r="I6397" s="1">
        <v>45628</v>
      </c>
      <c r="J6397" t="s">
        <v>31</v>
      </c>
      <c r="K6397" t="s">
        <v>32</v>
      </c>
      <c r="L6397">
        <v>6000</v>
      </c>
      <c r="M6397">
        <v>5900</v>
      </c>
      <c r="N6397">
        <v>11</v>
      </c>
      <c r="O6397" t="s">
        <v>1964</v>
      </c>
      <c r="P6397" t="s">
        <v>4463</v>
      </c>
      <c r="Q6397" t="s">
        <v>4464</v>
      </c>
      <c r="R6397" t="s">
        <v>3976</v>
      </c>
      <c r="S6397" t="s">
        <v>5236</v>
      </c>
      <c r="T6397">
        <v>12</v>
      </c>
    </row>
    <row r="6398" spans="1:20" x14ac:dyDescent="0.3">
      <c r="A6398" t="s">
        <v>598</v>
      </c>
      <c r="B6398" t="str">
        <f>_xlfn.CONCAT(쿼리1[[#This Row],[주문번호]], "-", 쿼리1[[#This Row],[공정명]])</f>
        <v>20241227-1000167966-합지</v>
      </c>
      <c r="C6398">
        <v>3</v>
      </c>
      <c r="D6398" t="s">
        <v>60</v>
      </c>
      <c r="E6398" s="1">
        <v>45653</v>
      </c>
      <c r="F6398" s="1">
        <v>45659</v>
      </c>
      <c r="G6398" s="1"/>
      <c r="H6398" s="1">
        <v>45656</v>
      </c>
      <c r="I6398" s="1"/>
      <c r="J6398" t="s">
        <v>21</v>
      </c>
      <c r="K6398" t="s">
        <v>282</v>
      </c>
      <c r="L6398">
        <v>6000</v>
      </c>
      <c r="O6398" t="s">
        <v>599</v>
      </c>
      <c r="P6398" t="s">
        <v>600</v>
      </c>
      <c r="Q6398" t="s">
        <v>601</v>
      </c>
      <c r="R6398" t="s">
        <v>602</v>
      </c>
      <c r="S6398" t="s">
        <v>5236</v>
      </c>
      <c r="T6398">
        <v>33333</v>
      </c>
    </row>
    <row r="6399" spans="1:20" x14ac:dyDescent="0.3">
      <c r="A6399" t="s">
        <v>4271</v>
      </c>
      <c r="B6399" t="str">
        <f>_xlfn.CONCAT(쿼리1[[#This Row],[주문번호]], "-", 쿼리1[[#This Row],[공정명]])</f>
        <v>20240920-1000159302-합지</v>
      </c>
      <c r="C6399">
        <v>3</v>
      </c>
      <c r="D6399" t="s">
        <v>60</v>
      </c>
      <c r="E6399" s="1">
        <v>45555</v>
      </c>
      <c r="F6399" s="1">
        <v>45566</v>
      </c>
      <c r="G6399" s="1"/>
      <c r="H6399" s="1">
        <v>45656</v>
      </c>
      <c r="I6399" s="1">
        <v>45575</v>
      </c>
      <c r="J6399" t="s">
        <v>31</v>
      </c>
      <c r="K6399" t="s">
        <v>22</v>
      </c>
      <c r="L6399">
        <v>6000</v>
      </c>
      <c r="O6399" t="s">
        <v>731</v>
      </c>
      <c r="P6399" t="s">
        <v>4272</v>
      </c>
      <c r="Q6399" t="s">
        <v>4273</v>
      </c>
      <c r="R6399" t="s">
        <v>4274</v>
      </c>
      <c r="S6399" t="s">
        <v>5236</v>
      </c>
      <c r="T6399">
        <v>30000</v>
      </c>
    </row>
    <row r="6400" spans="1:20" x14ac:dyDescent="0.3">
      <c r="A6400" t="s">
        <v>2857</v>
      </c>
      <c r="B6400" t="str">
        <f>_xlfn.CONCAT(쿼리1[[#This Row],[주문번호]], "-", 쿼리1[[#This Row],[공정명]])</f>
        <v>20240912-1000165711-합지</v>
      </c>
      <c r="C6400">
        <v>3</v>
      </c>
      <c r="D6400" t="s">
        <v>60</v>
      </c>
      <c r="E6400" s="1">
        <v>45547</v>
      </c>
      <c r="F6400" s="1">
        <v>45558</v>
      </c>
      <c r="G6400" s="1">
        <v>45558</v>
      </c>
      <c r="H6400" s="1">
        <v>45656</v>
      </c>
      <c r="I6400" s="1">
        <v>45575</v>
      </c>
      <c r="J6400" t="s">
        <v>31</v>
      </c>
      <c r="K6400" t="s">
        <v>39</v>
      </c>
      <c r="L6400">
        <v>6000</v>
      </c>
      <c r="M6400">
        <v>6000</v>
      </c>
      <c r="N6400">
        <v>0</v>
      </c>
      <c r="O6400" t="s">
        <v>91</v>
      </c>
      <c r="P6400" t="s">
        <v>1336</v>
      </c>
      <c r="Q6400" t="s">
        <v>2858</v>
      </c>
      <c r="R6400" t="s">
        <v>2428</v>
      </c>
      <c r="S6400" t="s">
        <v>5236</v>
      </c>
      <c r="T6400">
        <v>24000</v>
      </c>
    </row>
    <row r="6401" spans="1:20" x14ac:dyDescent="0.3">
      <c r="A6401" t="s">
        <v>3217</v>
      </c>
      <c r="B6401" t="str">
        <f>_xlfn.CONCAT(쿼리1[[#This Row],[주문번호]], "-", 쿼리1[[#This Row],[공정명]])</f>
        <v>20240911-1000163140-합지</v>
      </c>
      <c r="C6401">
        <v>3</v>
      </c>
      <c r="D6401" t="s">
        <v>60</v>
      </c>
      <c r="E6401" s="1">
        <v>45546</v>
      </c>
      <c r="F6401" s="1">
        <v>45555</v>
      </c>
      <c r="G6401" s="1">
        <v>45581</v>
      </c>
      <c r="H6401" s="1">
        <v>45656</v>
      </c>
      <c r="I6401" s="1">
        <v>45581</v>
      </c>
      <c r="J6401" t="s">
        <v>31</v>
      </c>
      <c r="K6401" t="s">
        <v>32</v>
      </c>
      <c r="L6401">
        <v>6000</v>
      </c>
      <c r="M6401">
        <v>6000</v>
      </c>
      <c r="N6401">
        <v>26</v>
      </c>
      <c r="O6401" t="s">
        <v>3218</v>
      </c>
      <c r="P6401" t="s">
        <v>3219</v>
      </c>
      <c r="Q6401" t="s">
        <v>3220</v>
      </c>
      <c r="R6401" t="s">
        <v>3221</v>
      </c>
      <c r="S6401" t="s">
        <v>5236</v>
      </c>
      <c r="T6401">
        <v>15384</v>
      </c>
    </row>
    <row r="6402" spans="1:20" x14ac:dyDescent="0.3">
      <c r="A6402" t="s">
        <v>2453</v>
      </c>
      <c r="B6402" t="str">
        <f>_xlfn.CONCAT(쿼리1[[#This Row],[주문번호]], "-", 쿼리1[[#This Row],[공정명]])</f>
        <v>20241210-1000145489-합지</v>
      </c>
      <c r="C6402">
        <v>3</v>
      </c>
      <c r="D6402" t="s">
        <v>60</v>
      </c>
      <c r="E6402" s="1">
        <v>45636</v>
      </c>
      <c r="F6402" s="1">
        <v>45645</v>
      </c>
      <c r="G6402" s="1"/>
      <c r="H6402" s="1">
        <v>45656</v>
      </c>
      <c r="I6402" s="1">
        <v>45653</v>
      </c>
      <c r="J6402" t="s">
        <v>31</v>
      </c>
      <c r="K6402" t="s">
        <v>22</v>
      </c>
      <c r="L6402">
        <v>6000</v>
      </c>
      <c r="O6402" t="s">
        <v>275</v>
      </c>
      <c r="P6402" t="s">
        <v>2451</v>
      </c>
      <c r="Q6402" t="s">
        <v>2454</v>
      </c>
      <c r="R6402" t="s">
        <v>605</v>
      </c>
      <c r="S6402" t="s">
        <v>5236</v>
      </c>
      <c r="T6402">
        <v>16216</v>
      </c>
    </row>
    <row r="6403" spans="1:20" x14ac:dyDescent="0.3">
      <c r="A6403" t="s">
        <v>2612</v>
      </c>
      <c r="B6403" t="str">
        <f>_xlfn.CONCAT(쿼리1[[#This Row],[주문번호]], "-", 쿼리1[[#This Row],[공정명]])</f>
        <v>20241210-1000151254-합지</v>
      </c>
      <c r="C6403">
        <v>3</v>
      </c>
      <c r="D6403" t="s">
        <v>60</v>
      </c>
      <c r="E6403" s="1">
        <v>45636</v>
      </c>
      <c r="F6403" s="1">
        <v>45645</v>
      </c>
      <c r="G6403" s="1"/>
      <c r="H6403" s="1">
        <v>45656</v>
      </c>
      <c r="I6403" s="1">
        <v>45652</v>
      </c>
      <c r="J6403" t="s">
        <v>31</v>
      </c>
      <c r="K6403" t="s">
        <v>22</v>
      </c>
      <c r="L6403">
        <v>6000</v>
      </c>
      <c r="O6403" t="s">
        <v>275</v>
      </c>
      <c r="P6403" t="s">
        <v>2451</v>
      </c>
      <c r="Q6403" t="s">
        <v>2613</v>
      </c>
      <c r="R6403" t="s">
        <v>605</v>
      </c>
      <c r="S6403" t="s">
        <v>5236</v>
      </c>
      <c r="T6403">
        <v>16216</v>
      </c>
    </row>
    <row r="6404" spans="1:20" x14ac:dyDescent="0.3">
      <c r="A6404" t="s">
        <v>603</v>
      </c>
      <c r="B6404" t="str">
        <f>_xlfn.CONCAT(쿼리1[[#This Row],[주문번호]], "-", 쿼리1[[#This Row],[공정명]])</f>
        <v>20240925-1000146575-합지</v>
      </c>
      <c r="C6404">
        <v>1</v>
      </c>
      <c r="D6404" t="s">
        <v>60</v>
      </c>
      <c r="E6404" s="1">
        <v>45560</v>
      </c>
      <c r="F6404" s="1">
        <v>45569</v>
      </c>
      <c r="G6404" s="1">
        <v>45569</v>
      </c>
      <c r="H6404" s="1">
        <v>45656</v>
      </c>
      <c r="I6404" s="1">
        <v>45569</v>
      </c>
      <c r="J6404" t="s">
        <v>31</v>
      </c>
      <c r="K6404" t="s">
        <v>39</v>
      </c>
      <c r="L6404">
        <v>6000</v>
      </c>
      <c r="M6404">
        <v>6000</v>
      </c>
      <c r="N6404">
        <v>0</v>
      </c>
      <c r="O6404" t="s">
        <v>275</v>
      </c>
      <c r="P6404" t="s">
        <v>604</v>
      </c>
      <c r="Q6404" t="s">
        <v>42</v>
      </c>
      <c r="R6404" t="s">
        <v>605</v>
      </c>
      <c r="S6404" t="s">
        <v>5236</v>
      </c>
      <c r="T6404">
        <v>16216</v>
      </c>
    </row>
    <row r="6405" spans="1:20" x14ac:dyDescent="0.3">
      <c r="A6405" t="s">
        <v>1930</v>
      </c>
      <c r="B6405" t="str">
        <f>_xlfn.CONCAT(쿼리1[[#This Row],[주문번호]], "-", 쿼리1[[#This Row],[공정명]])</f>
        <v>20241029-1000153149-합지</v>
      </c>
      <c r="C6405">
        <v>3</v>
      </c>
      <c r="D6405" t="s">
        <v>60</v>
      </c>
      <c r="E6405" s="1">
        <v>45594</v>
      </c>
      <c r="F6405" s="1">
        <v>45604</v>
      </c>
      <c r="G6405" s="1">
        <v>45607</v>
      </c>
      <c r="H6405" s="1">
        <v>45656</v>
      </c>
      <c r="I6405" s="1">
        <v>45615</v>
      </c>
      <c r="J6405" t="s">
        <v>31</v>
      </c>
      <c r="K6405" t="s">
        <v>32</v>
      </c>
      <c r="L6405">
        <v>4000</v>
      </c>
      <c r="M6405">
        <v>4000</v>
      </c>
      <c r="N6405">
        <v>3</v>
      </c>
      <c r="O6405" t="s">
        <v>1395</v>
      </c>
      <c r="P6405" t="s">
        <v>1931</v>
      </c>
      <c r="Q6405" t="s">
        <v>1932</v>
      </c>
      <c r="R6405" t="s">
        <v>1933</v>
      </c>
      <c r="S6405" t="s">
        <v>5236</v>
      </c>
      <c r="T6405">
        <v>11111</v>
      </c>
    </row>
    <row r="6406" spans="1:20" x14ac:dyDescent="0.3">
      <c r="A6406" t="s">
        <v>3949</v>
      </c>
      <c r="B6406" t="str">
        <f>_xlfn.CONCAT(쿼리1[[#This Row],[주문번호]], "-", 쿼리1[[#This Row],[공정명]])</f>
        <v>20241022-1000153739-합지</v>
      </c>
      <c r="C6406">
        <v>3</v>
      </c>
      <c r="D6406" t="s">
        <v>60</v>
      </c>
      <c r="E6406" s="1">
        <v>45587</v>
      </c>
      <c r="F6406" s="1">
        <v>45596</v>
      </c>
      <c r="G6406" s="1">
        <v>45597</v>
      </c>
      <c r="H6406" s="1">
        <v>45656</v>
      </c>
      <c r="I6406" s="1">
        <v>45601</v>
      </c>
      <c r="J6406" t="s">
        <v>31</v>
      </c>
      <c r="K6406" t="s">
        <v>32</v>
      </c>
      <c r="L6406">
        <v>6000</v>
      </c>
      <c r="M6406">
        <v>6000</v>
      </c>
      <c r="N6406">
        <v>1</v>
      </c>
      <c r="O6406" t="s">
        <v>1177</v>
      </c>
      <c r="P6406" t="s">
        <v>3899</v>
      </c>
      <c r="Q6406" t="s">
        <v>3900</v>
      </c>
      <c r="R6406" t="s">
        <v>775</v>
      </c>
      <c r="S6406" t="s">
        <v>5236</v>
      </c>
      <c r="T6406">
        <v>10909</v>
      </c>
    </row>
    <row r="6407" spans="1:20" x14ac:dyDescent="0.3">
      <c r="A6407" t="s">
        <v>3950</v>
      </c>
      <c r="B6407" t="str">
        <f>_xlfn.CONCAT(쿼리1[[#This Row],[주문번호]], "-", 쿼리1[[#This Row],[공정명]])</f>
        <v>20241106-1000153739-합지</v>
      </c>
      <c r="C6407">
        <v>3</v>
      </c>
      <c r="D6407" t="s">
        <v>60</v>
      </c>
      <c r="E6407" s="1">
        <v>45602</v>
      </c>
      <c r="F6407" s="1">
        <v>45611</v>
      </c>
      <c r="G6407" s="1">
        <v>45621</v>
      </c>
      <c r="H6407" s="1">
        <v>45656</v>
      </c>
      <c r="I6407" s="1">
        <v>45621</v>
      </c>
      <c r="J6407" t="s">
        <v>31</v>
      </c>
      <c r="K6407" t="s">
        <v>32</v>
      </c>
      <c r="L6407">
        <v>6000</v>
      </c>
      <c r="M6407">
        <v>0</v>
      </c>
      <c r="N6407">
        <v>10</v>
      </c>
      <c r="O6407" t="s">
        <v>1177</v>
      </c>
      <c r="P6407" t="s">
        <v>3899</v>
      </c>
      <c r="Q6407" t="s">
        <v>3900</v>
      </c>
      <c r="R6407" t="s">
        <v>775</v>
      </c>
      <c r="S6407" t="s">
        <v>5236</v>
      </c>
      <c r="T6407">
        <v>10909</v>
      </c>
    </row>
    <row r="6408" spans="1:20" x14ac:dyDescent="0.3">
      <c r="A6408" t="s">
        <v>2872</v>
      </c>
      <c r="B6408" t="str">
        <f>_xlfn.CONCAT(쿼리1[[#This Row],[주문번호]], "-", 쿼리1[[#This Row],[공정명]])</f>
        <v>20241106-1420P0174-합지</v>
      </c>
      <c r="C6408">
        <v>3</v>
      </c>
      <c r="D6408" t="s">
        <v>60</v>
      </c>
      <c r="E6408" s="1">
        <v>45602</v>
      </c>
      <c r="F6408" s="1">
        <v>45611</v>
      </c>
      <c r="G6408" s="1">
        <v>45621</v>
      </c>
      <c r="H6408" s="1">
        <v>45656</v>
      </c>
      <c r="I6408" s="1">
        <v>45621</v>
      </c>
      <c r="J6408" t="s">
        <v>31</v>
      </c>
      <c r="K6408" t="s">
        <v>32</v>
      </c>
      <c r="L6408">
        <v>6000</v>
      </c>
      <c r="M6408">
        <v>0</v>
      </c>
      <c r="N6408">
        <v>10</v>
      </c>
      <c r="O6408" t="s">
        <v>2191</v>
      </c>
      <c r="P6408" t="s">
        <v>2873</v>
      </c>
      <c r="Q6408" t="s">
        <v>2874</v>
      </c>
      <c r="R6408" t="s">
        <v>775</v>
      </c>
      <c r="S6408" t="s">
        <v>5236</v>
      </c>
      <c r="T6408">
        <v>24000</v>
      </c>
    </row>
    <row r="6409" spans="1:20" x14ac:dyDescent="0.3">
      <c r="A6409" t="s">
        <v>2247</v>
      </c>
      <c r="B6409" t="str">
        <f>_xlfn.CONCAT(쿼리1[[#This Row],[주문번호]], "-", 쿼리1[[#This Row],[공정명]])</f>
        <v>20241024-1000154950-합지</v>
      </c>
      <c r="C6409">
        <v>3</v>
      </c>
      <c r="D6409" t="s">
        <v>60</v>
      </c>
      <c r="E6409" s="1">
        <v>45589</v>
      </c>
      <c r="F6409" s="1">
        <v>45600</v>
      </c>
      <c r="G6409" s="1">
        <v>45597</v>
      </c>
      <c r="H6409" s="1">
        <v>45656</v>
      </c>
      <c r="I6409" s="1">
        <v>45602</v>
      </c>
      <c r="J6409" t="s">
        <v>31</v>
      </c>
      <c r="K6409" t="s">
        <v>39</v>
      </c>
      <c r="L6409">
        <v>12000</v>
      </c>
      <c r="M6409">
        <v>12000</v>
      </c>
      <c r="N6409">
        <v>-3</v>
      </c>
      <c r="O6409" t="s">
        <v>91</v>
      </c>
      <c r="P6409" t="s">
        <v>2244</v>
      </c>
      <c r="Q6409" t="s">
        <v>2245</v>
      </c>
      <c r="R6409" t="s">
        <v>2246</v>
      </c>
      <c r="S6409" t="s">
        <v>5236</v>
      </c>
      <c r="T6409">
        <v>75000</v>
      </c>
    </row>
    <row r="6410" spans="1:20" x14ac:dyDescent="0.3">
      <c r="A6410" t="s">
        <v>3818</v>
      </c>
      <c r="B6410" t="str">
        <f>_xlfn.CONCAT(쿼리1[[#This Row],[주문번호]], "-", 쿼리1[[#This Row],[공정명]])</f>
        <v>20240925-1000169195-합지</v>
      </c>
      <c r="C6410">
        <v>3</v>
      </c>
      <c r="D6410" t="s">
        <v>60</v>
      </c>
      <c r="E6410" s="1">
        <v>45560</v>
      </c>
      <c r="F6410" s="1">
        <v>45569</v>
      </c>
      <c r="G6410" s="1">
        <v>45569</v>
      </c>
      <c r="H6410" s="1">
        <v>45656</v>
      </c>
      <c r="I6410" s="1">
        <v>45575</v>
      </c>
      <c r="J6410" t="s">
        <v>31</v>
      </c>
      <c r="K6410" t="s">
        <v>39</v>
      </c>
      <c r="L6410">
        <v>6000</v>
      </c>
      <c r="M6410">
        <v>6000</v>
      </c>
      <c r="N6410">
        <v>0</v>
      </c>
      <c r="O6410" t="s">
        <v>91</v>
      </c>
      <c r="P6410" t="s">
        <v>676</v>
      </c>
      <c r="Q6410" t="s">
        <v>3819</v>
      </c>
      <c r="R6410" t="s">
        <v>2416</v>
      </c>
      <c r="S6410" t="s">
        <v>5236</v>
      </c>
      <c r="T6410">
        <v>30000</v>
      </c>
    </row>
    <row r="6411" spans="1:20" x14ac:dyDescent="0.3">
      <c r="A6411" t="s">
        <v>3880</v>
      </c>
      <c r="B6411" t="str">
        <f>_xlfn.CONCAT(쿼리1[[#This Row],[주문번호]], "-", 쿼리1[[#This Row],[공정명]])</f>
        <v>20241029-1000159848-합지</v>
      </c>
      <c r="C6411">
        <v>2</v>
      </c>
      <c r="D6411" t="s">
        <v>60</v>
      </c>
      <c r="E6411" s="1">
        <v>45594</v>
      </c>
      <c r="F6411" s="1">
        <v>45601</v>
      </c>
      <c r="G6411" s="1">
        <v>45604</v>
      </c>
      <c r="H6411" s="1">
        <v>45656</v>
      </c>
      <c r="I6411" s="1">
        <v>45607</v>
      </c>
      <c r="J6411" t="s">
        <v>31</v>
      </c>
      <c r="K6411" t="s">
        <v>32</v>
      </c>
      <c r="L6411">
        <v>6000</v>
      </c>
      <c r="M6411">
        <v>60000</v>
      </c>
      <c r="N6411">
        <v>3</v>
      </c>
      <c r="O6411" t="s">
        <v>91</v>
      </c>
      <c r="P6411" t="s">
        <v>92</v>
      </c>
      <c r="Q6411" t="s">
        <v>3881</v>
      </c>
      <c r="R6411" t="s">
        <v>3882</v>
      </c>
      <c r="S6411" t="s">
        <v>5236</v>
      </c>
      <c r="T6411">
        <v>24000</v>
      </c>
    </row>
    <row r="6412" spans="1:20" x14ac:dyDescent="0.3">
      <c r="A6412" t="s">
        <v>3858</v>
      </c>
      <c r="B6412" t="str">
        <f>_xlfn.CONCAT(쿼리1[[#This Row],[주문번호]], "-", 쿼리1[[#This Row],[공정명]])</f>
        <v>20240906-1000168988-합지</v>
      </c>
      <c r="C6412">
        <v>3</v>
      </c>
      <c r="D6412" t="s">
        <v>60</v>
      </c>
      <c r="E6412" s="1">
        <v>45541</v>
      </c>
      <c r="F6412" s="1">
        <v>45552</v>
      </c>
      <c r="G6412" s="1"/>
      <c r="H6412" s="1">
        <v>45656</v>
      </c>
      <c r="I6412" s="1">
        <v>45544</v>
      </c>
      <c r="J6412" t="s">
        <v>21</v>
      </c>
      <c r="K6412" t="s">
        <v>22</v>
      </c>
      <c r="L6412">
        <v>12000</v>
      </c>
      <c r="O6412" t="s">
        <v>536</v>
      </c>
      <c r="P6412" t="s">
        <v>3746</v>
      </c>
      <c r="Q6412" t="s">
        <v>3859</v>
      </c>
      <c r="R6412" t="s">
        <v>758</v>
      </c>
      <c r="S6412" t="s">
        <v>5236</v>
      </c>
      <c r="T6412">
        <v>24</v>
      </c>
    </row>
    <row r="6413" spans="1:20" x14ac:dyDescent="0.3">
      <c r="A6413" t="s">
        <v>3858</v>
      </c>
      <c r="B6413" t="str">
        <f>_xlfn.CONCAT(쿼리1[[#This Row],[주문번호]], "-", 쿼리1[[#This Row],[공정명]])</f>
        <v>20240906-1000168988-분단</v>
      </c>
      <c r="C6413">
        <v>4</v>
      </c>
      <c r="D6413" t="s">
        <v>196</v>
      </c>
      <c r="E6413" s="1">
        <v>45541</v>
      </c>
      <c r="F6413" s="1">
        <v>45553</v>
      </c>
      <c r="G6413" s="1"/>
      <c r="H6413" s="1">
        <v>45656</v>
      </c>
      <c r="I6413" s="1">
        <v>45544</v>
      </c>
      <c r="J6413" t="s">
        <v>21</v>
      </c>
      <c r="K6413" t="s">
        <v>22</v>
      </c>
      <c r="L6413">
        <v>12000</v>
      </c>
      <c r="O6413" t="s">
        <v>536</v>
      </c>
      <c r="P6413" t="s">
        <v>3746</v>
      </c>
      <c r="Q6413" t="s">
        <v>3859</v>
      </c>
      <c r="R6413" t="s">
        <v>758</v>
      </c>
      <c r="S6413" t="s">
        <v>5236</v>
      </c>
      <c r="T6413">
        <v>24</v>
      </c>
    </row>
    <row r="6414" spans="1:20" x14ac:dyDescent="0.3">
      <c r="A6414" t="s">
        <v>4626</v>
      </c>
      <c r="B6414" t="str">
        <f>_xlfn.CONCAT(쿼리1[[#This Row],[주문번호]], "-", 쿼리1[[#This Row],[공정명]])</f>
        <v>20240924-1000156558-합지</v>
      </c>
      <c r="C6414">
        <v>3</v>
      </c>
      <c r="D6414" t="s">
        <v>60</v>
      </c>
      <c r="E6414" s="1">
        <v>45559</v>
      </c>
      <c r="F6414" s="1">
        <v>45568</v>
      </c>
      <c r="G6414" s="1"/>
      <c r="H6414" s="1">
        <v>45656</v>
      </c>
      <c r="I6414" s="1">
        <v>45583</v>
      </c>
      <c r="J6414" t="s">
        <v>31</v>
      </c>
      <c r="K6414" t="s">
        <v>22</v>
      </c>
      <c r="L6414">
        <v>8000</v>
      </c>
      <c r="O6414" t="s">
        <v>1533</v>
      </c>
      <c r="P6414" t="s">
        <v>4260</v>
      </c>
      <c r="Q6414" t="s">
        <v>4261</v>
      </c>
      <c r="R6414" t="s">
        <v>26</v>
      </c>
      <c r="S6414" t="s">
        <v>5236</v>
      </c>
      <c r="T6414">
        <v>32</v>
      </c>
    </row>
    <row r="6415" spans="1:20" x14ac:dyDescent="0.3">
      <c r="A6415" t="s">
        <v>1922</v>
      </c>
      <c r="B6415" t="str">
        <f>_xlfn.CONCAT(쿼리1[[#This Row],[주문번호]], "-", 쿼리1[[#This Row],[공정명]])</f>
        <v>20241025-1000157928-합지</v>
      </c>
      <c r="C6415">
        <v>1</v>
      </c>
      <c r="D6415" t="s">
        <v>60</v>
      </c>
      <c r="E6415" s="1">
        <v>45590</v>
      </c>
      <c r="F6415" s="1">
        <v>45601</v>
      </c>
      <c r="G6415" s="1">
        <v>45609</v>
      </c>
      <c r="H6415" s="1">
        <v>45656</v>
      </c>
      <c r="I6415" s="1">
        <v>45610</v>
      </c>
      <c r="J6415" t="s">
        <v>31</v>
      </c>
      <c r="K6415" t="s">
        <v>32</v>
      </c>
      <c r="L6415">
        <v>6000</v>
      </c>
      <c r="M6415">
        <v>6000</v>
      </c>
      <c r="N6415">
        <v>8</v>
      </c>
      <c r="O6415" t="s">
        <v>91</v>
      </c>
      <c r="P6415" t="s">
        <v>1515</v>
      </c>
      <c r="Q6415" t="s">
        <v>42</v>
      </c>
      <c r="R6415" t="s">
        <v>1923</v>
      </c>
      <c r="S6415" t="s">
        <v>5236</v>
      </c>
      <c r="T6415">
        <v>21428</v>
      </c>
    </row>
    <row r="6416" spans="1:20" x14ac:dyDescent="0.3">
      <c r="A6416" t="s">
        <v>1922</v>
      </c>
      <c r="B6416" t="str">
        <f>_xlfn.CONCAT(쿼리1[[#This Row],[주문번호]], "-", 쿼리1[[#This Row],[공정명]])</f>
        <v>20241025-1000157928-합지</v>
      </c>
      <c r="C6416">
        <v>1</v>
      </c>
      <c r="D6416" t="s">
        <v>60</v>
      </c>
      <c r="E6416" s="1">
        <v>45590</v>
      </c>
      <c r="F6416" s="1">
        <v>45601</v>
      </c>
      <c r="G6416" s="1">
        <v>45602</v>
      </c>
      <c r="H6416" s="1">
        <v>45656</v>
      </c>
      <c r="I6416" s="1">
        <v>45610</v>
      </c>
      <c r="J6416" t="s">
        <v>31</v>
      </c>
      <c r="K6416" t="s">
        <v>32</v>
      </c>
      <c r="L6416">
        <v>6000</v>
      </c>
      <c r="M6416">
        <v>6000</v>
      </c>
      <c r="N6416">
        <v>1</v>
      </c>
      <c r="O6416" t="s">
        <v>91</v>
      </c>
      <c r="P6416" t="s">
        <v>1515</v>
      </c>
      <c r="Q6416" t="s">
        <v>42</v>
      </c>
      <c r="R6416" t="s">
        <v>1923</v>
      </c>
      <c r="S6416" t="s">
        <v>5236</v>
      </c>
      <c r="T6416">
        <v>21428</v>
      </c>
    </row>
    <row r="6417" spans="1:20" x14ac:dyDescent="0.3">
      <c r="A6417" t="s">
        <v>1928</v>
      </c>
      <c r="B6417" t="str">
        <f>_xlfn.CONCAT(쿼리1[[#This Row],[주문번호]], "-", 쿼리1[[#This Row],[공정명]])</f>
        <v>20241025-1000157939-합지</v>
      </c>
      <c r="C6417">
        <v>1</v>
      </c>
      <c r="D6417" t="s">
        <v>60</v>
      </c>
      <c r="E6417" s="1">
        <v>45590</v>
      </c>
      <c r="F6417" s="1">
        <v>45600</v>
      </c>
      <c r="G6417" s="1">
        <v>45602</v>
      </c>
      <c r="H6417" s="1">
        <v>45656</v>
      </c>
      <c r="I6417" s="1">
        <v>45604</v>
      </c>
      <c r="J6417" t="s">
        <v>31</v>
      </c>
      <c r="K6417" t="s">
        <v>32</v>
      </c>
      <c r="L6417">
        <v>12000</v>
      </c>
      <c r="M6417">
        <v>12000</v>
      </c>
      <c r="N6417">
        <v>2</v>
      </c>
      <c r="O6417" t="s">
        <v>91</v>
      </c>
      <c r="P6417" t="s">
        <v>671</v>
      </c>
      <c r="Q6417" t="s">
        <v>42</v>
      </c>
      <c r="R6417" t="s">
        <v>1923</v>
      </c>
      <c r="S6417" t="s">
        <v>5236</v>
      </c>
      <c r="T6417">
        <v>34285</v>
      </c>
    </row>
    <row r="6418" spans="1:20" x14ac:dyDescent="0.3">
      <c r="A6418" t="s">
        <v>1928</v>
      </c>
      <c r="B6418" t="str">
        <f>_xlfn.CONCAT(쿼리1[[#This Row],[주문번호]], "-", 쿼리1[[#This Row],[공정명]])</f>
        <v>20241025-1000157939-합지</v>
      </c>
      <c r="C6418">
        <v>1</v>
      </c>
      <c r="D6418" t="s">
        <v>60</v>
      </c>
      <c r="E6418" s="1">
        <v>45590</v>
      </c>
      <c r="F6418" s="1">
        <v>45600</v>
      </c>
      <c r="G6418" s="1">
        <v>45604</v>
      </c>
      <c r="H6418" s="1">
        <v>45656</v>
      </c>
      <c r="I6418" s="1">
        <v>45604</v>
      </c>
      <c r="J6418" t="s">
        <v>31</v>
      </c>
      <c r="K6418" t="s">
        <v>32</v>
      </c>
      <c r="L6418">
        <v>12000</v>
      </c>
      <c r="M6418">
        <v>12000</v>
      </c>
      <c r="N6418">
        <v>4</v>
      </c>
      <c r="O6418" t="s">
        <v>91</v>
      </c>
      <c r="P6418" t="s">
        <v>671</v>
      </c>
      <c r="Q6418" t="s">
        <v>42</v>
      </c>
      <c r="R6418" t="s">
        <v>1923</v>
      </c>
      <c r="S6418" t="s">
        <v>5236</v>
      </c>
      <c r="T6418">
        <v>34285</v>
      </c>
    </row>
    <row r="6419" spans="1:20" x14ac:dyDescent="0.3">
      <c r="A6419" t="s">
        <v>1926</v>
      </c>
      <c r="B6419" t="str">
        <f>_xlfn.CONCAT(쿼리1[[#This Row],[주문번호]], "-", 쿼리1[[#This Row],[공정명]])</f>
        <v>20241219-1000157927-합지</v>
      </c>
      <c r="C6419">
        <v>1</v>
      </c>
      <c r="D6419" t="s">
        <v>60</v>
      </c>
      <c r="E6419" s="1">
        <v>45645</v>
      </c>
      <c r="F6419" s="1">
        <v>45656</v>
      </c>
      <c r="G6419" s="1"/>
      <c r="H6419" s="1">
        <v>45656</v>
      </c>
      <c r="I6419" s="1"/>
      <c r="J6419" t="s">
        <v>21</v>
      </c>
      <c r="K6419" t="s">
        <v>282</v>
      </c>
      <c r="L6419">
        <v>18000</v>
      </c>
      <c r="O6419" t="s">
        <v>91</v>
      </c>
      <c r="P6419" t="s">
        <v>1927</v>
      </c>
      <c r="Q6419" t="s">
        <v>42</v>
      </c>
      <c r="R6419" t="s">
        <v>1923</v>
      </c>
      <c r="S6419" t="s">
        <v>5236</v>
      </c>
      <c r="T6419">
        <v>72000</v>
      </c>
    </row>
    <row r="6420" spans="1:20" x14ac:dyDescent="0.3">
      <c r="A6420" t="s">
        <v>4631</v>
      </c>
      <c r="B6420" t="str">
        <f>_xlfn.CONCAT(쿼리1[[#This Row],[주문번호]], "-", 쿼리1[[#This Row],[공정명]])</f>
        <v>20241015-1000155443-합지</v>
      </c>
      <c r="C6420">
        <v>3</v>
      </c>
      <c r="D6420" t="s">
        <v>60</v>
      </c>
      <c r="E6420" s="1">
        <v>45580</v>
      </c>
      <c r="F6420" s="1">
        <v>45588</v>
      </c>
      <c r="G6420" s="1">
        <v>45581</v>
      </c>
      <c r="H6420" s="1">
        <v>45656</v>
      </c>
      <c r="I6420" s="1">
        <v>45583</v>
      </c>
      <c r="J6420" t="s">
        <v>31</v>
      </c>
      <c r="K6420" t="s">
        <v>39</v>
      </c>
      <c r="L6420">
        <v>8000</v>
      </c>
      <c r="M6420">
        <v>8000</v>
      </c>
      <c r="N6420">
        <v>-7</v>
      </c>
      <c r="O6420" t="s">
        <v>1533</v>
      </c>
      <c r="P6420" t="s">
        <v>4632</v>
      </c>
      <c r="Q6420" t="s">
        <v>4633</v>
      </c>
      <c r="R6420" t="s">
        <v>1923</v>
      </c>
      <c r="S6420" t="s">
        <v>5236</v>
      </c>
      <c r="T6420">
        <v>16</v>
      </c>
    </row>
    <row r="6421" spans="1:20" x14ac:dyDescent="0.3">
      <c r="A6421" t="s">
        <v>1929</v>
      </c>
      <c r="B6421" t="str">
        <f>_xlfn.CONCAT(쿼리1[[#This Row],[주문번호]], "-", 쿼리1[[#This Row],[공정명]])</f>
        <v>20241219-1000157926-합지</v>
      </c>
      <c r="C6421">
        <v>1</v>
      </c>
      <c r="D6421" t="s">
        <v>60</v>
      </c>
      <c r="E6421" s="1">
        <v>45645</v>
      </c>
      <c r="F6421" s="1">
        <v>45656</v>
      </c>
      <c r="G6421" s="1"/>
      <c r="H6421" s="1">
        <v>45656</v>
      </c>
      <c r="I6421" s="1"/>
      <c r="J6421" t="s">
        <v>21</v>
      </c>
      <c r="K6421" t="s">
        <v>282</v>
      </c>
      <c r="L6421">
        <v>6000</v>
      </c>
      <c r="O6421" t="s">
        <v>91</v>
      </c>
      <c r="P6421" t="s">
        <v>287</v>
      </c>
      <c r="Q6421" t="s">
        <v>42</v>
      </c>
      <c r="R6421" t="s">
        <v>1923</v>
      </c>
      <c r="S6421" t="s">
        <v>5236</v>
      </c>
      <c r="T6421">
        <v>26086</v>
      </c>
    </row>
    <row r="6422" spans="1:20" x14ac:dyDescent="0.3">
      <c r="A6422" t="s">
        <v>2278</v>
      </c>
      <c r="B6422" t="str">
        <f>_xlfn.CONCAT(쿼리1[[#This Row],[주문번호]], "-", 쿼리1[[#This Row],[공정명]])</f>
        <v>20241023-1000162552-합지</v>
      </c>
      <c r="C6422">
        <v>3</v>
      </c>
      <c r="D6422" t="s">
        <v>60</v>
      </c>
      <c r="E6422" s="1">
        <v>45588</v>
      </c>
      <c r="F6422" s="1">
        <v>45597</v>
      </c>
      <c r="G6422" s="1">
        <v>45621</v>
      </c>
      <c r="H6422" s="1">
        <v>45656</v>
      </c>
      <c r="I6422" s="1">
        <v>45621</v>
      </c>
      <c r="J6422" t="s">
        <v>31</v>
      </c>
      <c r="K6422" t="s">
        <v>32</v>
      </c>
      <c r="L6422">
        <v>3000</v>
      </c>
      <c r="M6422">
        <v>0</v>
      </c>
      <c r="N6422">
        <v>24</v>
      </c>
      <c r="O6422" t="s">
        <v>180</v>
      </c>
      <c r="P6422" t="s">
        <v>2279</v>
      </c>
      <c r="Q6422" t="s">
        <v>2280</v>
      </c>
      <c r="R6422" t="s">
        <v>2084</v>
      </c>
      <c r="S6422" t="s">
        <v>5236</v>
      </c>
      <c r="T6422">
        <v>30769</v>
      </c>
    </row>
    <row r="6423" spans="1:20" x14ac:dyDescent="0.3">
      <c r="A6423" t="s">
        <v>2281</v>
      </c>
      <c r="B6423" t="str">
        <f>_xlfn.CONCAT(쿼리1[[#This Row],[주문번호]], "-", 쿼리1[[#This Row],[공정명]])</f>
        <v>20241023-1000162557-합지</v>
      </c>
      <c r="C6423">
        <v>3</v>
      </c>
      <c r="D6423" t="s">
        <v>60</v>
      </c>
      <c r="E6423" s="1">
        <v>45588</v>
      </c>
      <c r="F6423" s="1">
        <v>45597</v>
      </c>
      <c r="G6423" s="1">
        <v>45621</v>
      </c>
      <c r="H6423" s="1">
        <v>45656</v>
      </c>
      <c r="I6423" s="1">
        <v>45621</v>
      </c>
      <c r="J6423" t="s">
        <v>31</v>
      </c>
      <c r="K6423" t="s">
        <v>32</v>
      </c>
      <c r="L6423">
        <v>3000</v>
      </c>
      <c r="M6423">
        <v>0</v>
      </c>
      <c r="N6423">
        <v>24</v>
      </c>
      <c r="O6423" t="s">
        <v>180</v>
      </c>
      <c r="P6423" t="s">
        <v>2279</v>
      </c>
      <c r="Q6423" t="s">
        <v>2282</v>
      </c>
      <c r="R6423" t="s">
        <v>2084</v>
      </c>
      <c r="S6423" t="s">
        <v>5236</v>
      </c>
      <c r="T6423">
        <v>30769</v>
      </c>
    </row>
    <row r="6424" spans="1:20" x14ac:dyDescent="0.3">
      <c r="A6424" t="s">
        <v>4638</v>
      </c>
      <c r="B6424" t="str">
        <f>_xlfn.CONCAT(쿼리1[[#This Row],[주문번호]], "-", 쿼리1[[#This Row],[공정명]])</f>
        <v>20240919-1000144917-합지</v>
      </c>
      <c r="C6424">
        <v>1</v>
      </c>
      <c r="D6424" t="s">
        <v>60</v>
      </c>
      <c r="E6424" s="1">
        <v>45554</v>
      </c>
      <c r="F6424" s="1">
        <v>45565</v>
      </c>
      <c r="G6424" s="1">
        <v>45555</v>
      </c>
      <c r="H6424" s="1">
        <v>45656</v>
      </c>
      <c r="I6424" s="1">
        <v>45650</v>
      </c>
      <c r="J6424" t="s">
        <v>31</v>
      </c>
      <c r="K6424" t="s">
        <v>39</v>
      </c>
      <c r="L6424">
        <v>18000</v>
      </c>
      <c r="M6424">
        <v>18000</v>
      </c>
      <c r="N6424">
        <v>-10</v>
      </c>
      <c r="O6424" t="s">
        <v>3481</v>
      </c>
      <c r="P6424" t="s">
        <v>3482</v>
      </c>
      <c r="Q6424" t="s">
        <v>42</v>
      </c>
      <c r="R6424" t="s">
        <v>758</v>
      </c>
      <c r="S6424" t="s">
        <v>5236</v>
      </c>
      <c r="T6424">
        <v>108</v>
      </c>
    </row>
    <row r="6425" spans="1:20" x14ac:dyDescent="0.3">
      <c r="A6425" t="s">
        <v>4638</v>
      </c>
      <c r="B6425" t="str">
        <f>_xlfn.CONCAT(쿼리1[[#This Row],[주문번호]], "-", 쿼리1[[#This Row],[공정명]])</f>
        <v>20240919-1000144917-합지</v>
      </c>
      <c r="C6425">
        <v>1</v>
      </c>
      <c r="D6425" t="s">
        <v>60</v>
      </c>
      <c r="E6425" s="1">
        <v>45554</v>
      </c>
      <c r="F6425" s="1">
        <v>45565</v>
      </c>
      <c r="G6425" s="1">
        <v>45555</v>
      </c>
      <c r="H6425" s="1">
        <v>45656</v>
      </c>
      <c r="I6425" s="1">
        <v>45650</v>
      </c>
      <c r="J6425" t="s">
        <v>31</v>
      </c>
      <c r="K6425" t="s">
        <v>39</v>
      </c>
      <c r="L6425">
        <v>18000</v>
      </c>
      <c r="M6425">
        <v>30000</v>
      </c>
      <c r="N6425">
        <v>-10</v>
      </c>
      <c r="O6425" t="s">
        <v>3481</v>
      </c>
      <c r="P6425" t="s">
        <v>3482</v>
      </c>
      <c r="Q6425" t="s">
        <v>42</v>
      </c>
      <c r="R6425" t="s">
        <v>758</v>
      </c>
      <c r="S6425" t="s">
        <v>5236</v>
      </c>
      <c r="T6425">
        <v>108</v>
      </c>
    </row>
    <row r="6426" spans="1:20" x14ac:dyDescent="0.3">
      <c r="A6426" t="s">
        <v>4638</v>
      </c>
      <c r="B6426" t="str">
        <f>_xlfn.CONCAT(쿼리1[[#This Row],[주문번호]], "-", 쿼리1[[#This Row],[공정명]])</f>
        <v>20240919-1000144917-합지</v>
      </c>
      <c r="C6426">
        <v>1</v>
      </c>
      <c r="D6426" t="s">
        <v>60</v>
      </c>
      <c r="E6426" s="1">
        <v>45554</v>
      </c>
      <c r="F6426" s="1">
        <v>45565</v>
      </c>
      <c r="G6426" s="1">
        <v>45555</v>
      </c>
      <c r="H6426" s="1">
        <v>45656</v>
      </c>
      <c r="I6426" s="1">
        <v>45650</v>
      </c>
      <c r="J6426" t="s">
        <v>31</v>
      </c>
      <c r="K6426" t="s">
        <v>39</v>
      </c>
      <c r="L6426">
        <v>30000</v>
      </c>
      <c r="M6426">
        <v>18000</v>
      </c>
      <c r="N6426">
        <v>-10</v>
      </c>
      <c r="O6426" t="s">
        <v>3481</v>
      </c>
      <c r="P6426" t="s">
        <v>3482</v>
      </c>
      <c r="Q6426" t="s">
        <v>42</v>
      </c>
      <c r="R6426" t="s">
        <v>758</v>
      </c>
      <c r="S6426" t="s">
        <v>5236</v>
      </c>
      <c r="T6426">
        <v>108</v>
      </c>
    </row>
    <row r="6427" spans="1:20" x14ac:dyDescent="0.3">
      <c r="A6427" t="s">
        <v>4638</v>
      </c>
      <c r="B6427" t="str">
        <f>_xlfn.CONCAT(쿼리1[[#This Row],[주문번호]], "-", 쿼리1[[#This Row],[공정명]])</f>
        <v>20240919-1000144917-합지</v>
      </c>
      <c r="C6427">
        <v>1</v>
      </c>
      <c r="D6427" t="s">
        <v>60</v>
      </c>
      <c r="E6427" s="1">
        <v>45554</v>
      </c>
      <c r="F6427" s="1">
        <v>45565</v>
      </c>
      <c r="G6427" s="1">
        <v>45555</v>
      </c>
      <c r="H6427" s="1">
        <v>45656</v>
      </c>
      <c r="I6427" s="1">
        <v>45650</v>
      </c>
      <c r="J6427" t="s">
        <v>31</v>
      </c>
      <c r="K6427" t="s">
        <v>39</v>
      </c>
      <c r="L6427">
        <v>30000</v>
      </c>
      <c r="M6427">
        <v>30000</v>
      </c>
      <c r="N6427">
        <v>-10</v>
      </c>
      <c r="O6427" t="s">
        <v>3481</v>
      </c>
      <c r="P6427" t="s">
        <v>3482</v>
      </c>
      <c r="Q6427" t="s">
        <v>42</v>
      </c>
      <c r="R6427" t="s">
        <v>758</v>
      </c>
      <c r="S6427" t="s">
        <v>5236</v>
      </c>
      <c r="T6427">
        <v>108</v>
      </c>
    </row>
    <row r="6428" spans="1:20" x14ac:dyDescent="0.3">
      <c r="A6428" t="s">
        <v>4657</v>
      </c>
      <c r="B6428" t="str">
        <f>_xlfn.CONCAT(쿼리1[[#This Row],[주문번호]], "-", 쿼리1[[#This Row],[공정명]])</f>
        <v>20241022-1000165926-합지</v>
      </c>
      <c r="C6428">
        <v>3</v>
      </c>
      <c r="D6428" t="s">
        <v>60</v>
      </c>
      <c r="E6428" s="1">
        <v>45587</v>
      </c>
      <c r="F6428" s="1">
        <v>45596</v>
      </c>
      <c r="G6428" s="1"/>
      <c r="H6428" s="1">
        <v>45656</v>
      </c>
      <c r="I6428" s="1">
        <v>45597</v>
      </c>
      <c r="J6428" t="s">
        <v>31</v>
      </c>
      <c r="K6428" t="s">
        <v>22</v>
      </c>
      <c r="L6428">
        <v>18000</v>
      </c>
      <c r="O6428" t="s">
        <v>1403</v>
      </c>
      <c r="P6428" t="s">
        <v>1404</v>
      </c>
      <c r="Q6428" t="s">
        <v>4244</v>
      </c>
      <c r="R6428" t="s">
        <v>26</v>
      </c>
      <c r="S6428" t="s">
        <v>5236</v>
      </c>
      <c r="T6428">
        <v>36</v>
      </c>
    </row>
    <row r="6429" spans="1:20" x14ac:dyDescent="0.3">
      <c r="A6429" t="s">
        <v>3736</v>
      </c>
      <c r="B6429" t="str">
        <f>_xlfn.CONCAT(쿼리1[[#This Row],[주문번호]], "-", 쿼리1[[#This Row],[공정명]])</f>
        <v>20241101-1000165399-합지</v>
      </c>
      <c r="C6429">
        <v>3</v>
      </c>
      <c r="D6429" t="s">
        <v>60</v>
      </c>
      <c r="E6429" s="1">
        <v>45597</v>
      </c>
      <c r="F6429" s="1">
        <v>45607</v>
      </c>
      <c r="G6429" s="1">
        <v>45608</v>
      </c>
      <c r="H6429" s="1">
        <v>45656</v>
      </c>
      <c r="I6429" s="1">
        <v>45610</v>
      </c>
      <c r="J6429" t="s">
        <v>31</v>
      </c>
      <c r="K6429" t="s">
        <v>32</v>
      </c>
      <c r="L6429">
        <v>6000</v>
      </c>
      <c r="M6429">
        <v>6000</v>
      </c>
      <c r="N6429">
        <v>1</v>
      </c>
      <c r="O6429" t="s">
        <v>1403</v>
      </c>
      <c r="P6429" t="s">
        <v>3737</v>
      </c>
      <c r="Q6429" t="s">
        <v>3738</v>
      </c>
      <c r="R6429" t="s">
        <v>26</v>
      </c>
      <c r="S6429" t="s">
        <v>5236</v>
      </c>
      <c r="T6429">
        <v>12</v>
      </c>
    </row>
    <row r="6430" spans="1:20" x14ac:dyDescent="0.3">
      <c r="A6430" t="s">
        <v>2661</v>
      </c>
      <c r="B6430" t="str">
        <f>_xlfn.CONCAT(쿼리1[[#This Row],[주문번호]], "-", 쿼리1[[#This Row],[공정명]])</f>
        <v>20241007-1000155928-합지</v>
      </c>
      <c r="C6430">
        <v>3</v>
      </c>
      <c r="D6430" t="s">
        <v>60</v>
      </c>
      <c r="E6430" s="1">
        <v>45572</v>
      </c>
      <c r="F6430" s="1">
        <v>45583</v>
      </c>
      <c r="G6430" s="1"/>
      <c r="H6430" s="1">
        <v>45656</v>
      </c>
      <c r="I6430" s="1">
        <v>45597</v>
      </c>
      <c r="J6430" t="s">
        <v>31</v>
      </c>
      <c r="K6430" t="s">
        <v>22</v>
      </c>
      <c r="L6430">
        <v>6000</v>
      </c>
      <c r="O6430" t="s">
        <v>573</v>
      </c>
      <c r="P6430" t="s">
        <v>574</v>
      </c>
      <c r="Q6430" t="s">
        <v>575</v>
      </c>
      <c r="R6430" t="s">
        <v>26</v>
      </c>
      <c r="S6430" t="s">
        <v>5236</v>
      </c>
      <c r="T6430">
        <v>17142</v>
      </c>
    </row>
    <row r="6431" spans="1:20" x14ac:dyDescent="0.3">
      <c r="A6431" t="s">
        <v>4656</v>
      </c>
      <c r="B6431" t="str">
        <f>_xlfn.CONCAT(쿼리1[[#This Row],[주문번호]], "-", 쿼리1[[#This Row],[공정명]])</f>
        <v>20241021-1000169398-합지</v>
      </c>
      <c r="C6431">
        <v>3</v>
      </c>
      <c r="D6431" t="s">
        <v>60</v>
      </c>
      <c r="E6431" s="1">
        <v>45586</v>
      </c>
      <c r="F6431" s="1">
        <v>45595</v>
      </c>
      <c r="G6431" s="1">
        <v>45588</v>
      </c>
      <c r="H6431" s="1">
        <v>45656</v>
      </c>
      <c r="I6431" s="1">
        <v>45589</v>
      </c>
      <c r="J6431" t="s">
        <v>31</v>
      </c>
      <c r="K6431" t="s">
        <v>39</v>
      </c>
      <c r="L6431">
        <v>4000</v>
      </c>
      <c r="M6431">
        <v>4000</v>
      </c>
      <c r="N6431">
        <v>-7</v>
      </c>
      <c r="O6431" t="s">
        <v>3853</v>
      </c>
      <c r="P6431" t="s">
        <v>3854</v>
      </c>
      <c r="Q6431" t="s">
        <v>3855</v>
      </c>
      <c r="R6431" t="s">
        <v>26</v>
      </c>
      <c r="S6431" t="s">
        <v>5236</v>
      </c>
      <c r="T6431">
        <v>32</v>
      </c>
    </row>
    <row r="6432" spans="1:20" x14ac:dyDescent="0.3">
      <c r="A6432" t="s">
        <v>4627</v>
      </c>
      <c r="B6432" t="str">
        <f>_xlfn.CONCAT(쿼리1[[#This Row],[주문번호]], "-", 쿼리1[[#This Row],[공정명]])</f>
        <v>20241017-1000154681-합지</v>
      </c>
      <c r="C6432">
        <v>3</v>
      </c>
      <c r="D6432" t="s">
        <v>60</v>
      </c>
      <c r="E6432" s="1">
        <v>45582</v>
      </c>
      <c r="F6432" s="1">
        <v>45593</v>
      </c>
      <c r="G6432" s="1">
        <v>45590</v>
      </c>
      <c r="H6432" s="1">
        <v>45656</v>
      </c>
      <c r="I6432" s="1">
        <v>45594</v>
      </c>
      <c r="J6432" t="s">
        <v>31</v>
      </c>
      <c r="K6432" t="s">
        <v>39</v>
      </c>
      <c r="L6432">
        <v>8000</v>
      </c>
      <c r="M6432">
        <v>8000</v>
      </c>
      <c r="N6432">
        <v>-3</v>
      </c>
      <c r="O6432" t="s">
        <v>1533</v>
      </c>
      <c r="P6432" t="s">
        <v>3917</v>
      </c>
      <c r="Q6432" t="s">
        <v>3918</v>
      </c>
      <c r="R6432" t="s">
        <v>26</v>
      </c>
      <c r="S6432" t="s">
        <v>5236</v>
      </c>
      <c r="T6432">
        <v>32</v>
      </c>
    </row>
    <row r="6433" spans="1:20" x14ac:dyDescent="0.3">
      <c r="A6433" t="s">
        <v>4628</v>
      </c>
      <c r="B6433" t="str">
        <f>_xlfn.CONCAT(쿼리1[[#This Row],[주문번호]], "-", 쿼리1[[#This Row],[공정명]])</f>
        <v>20241018-1000141032-합지</v>
      </c>
      <c r="C6433">
        <v>3</v>
      </c>
      <c r="D6433" t="s">
        <v>60</v>
      </c>
      <c r="E6433" s="1">
        <v>45583</v>
      </c>
      <c r="F6433" s="1">
        <v>45594</v>
      </c>
      <c r="G6433" s="1"/>
      <c r="H6433" s="1">
        <v>45656</v>
      </c>
      <c r="I6433" s="1">
        <v>45593</v>
      </c>
      <c r="J6433" t="s">
        <v>31</v>
      </c>
      <c r="K6433" t="s">
        <v>22</v>
      </c>
      <c r="L6433">
        <v>6000</v>
      </c>
      <c r="O6433" t="s">
        <v>915</v>
      </c>
      <c r="P6433" t="s">
        <v>3929</v>
      </c>
      <c r="Q6433" t="s">
        <v>4629</v>
      </c>
      <c r="R6433" t="s">
        <v>26</v>
      </c>
      <c r="S6433" t="s">
        <v>5236</v>
      </c>
      <c r="T6433">
        <v>24</v>
      </c>
    </row>
    <row r="6434" spans="1:20" x14ac:dyDescent="0.3">
      <c r="A6434" t="s">
        <v>4665</v>
      </c>
      <c r="B6434" t="str">
        <f>_xlfn.CONCAT(쿼리1[[#This Row],[주문번호]], "-", 쿼리1[[#This Row],[공정명]])</f>
        <v>20241017-1119P0160-합지</v>
      </c>
      <c r="C6434">
        <v>3</v>
      </c>
      <c r="D6434" t="s">
        <v>60</v>
      </c>
      <c r="E6434" s="1">
        <v>45582</v>
      </c>
      <c r="F6434" s="1">
        <v>45593</v>
      </c>
      <c r="G6434" s="1">
        <v>45590</v>
      </c>
      <c r="H6434" s="1">
        <v>45656</v>
      </c>
      <c r="I6434" s="1">
        <v>45593</v>
      </c>
      <c r="J6434" t="s">
        <v>31</v>
      </c>
      <c r="K6434" t="s">
        <v>39</v>
      </c>
      <c r="L6434">
        <v>4000</v>
      </c>
      <c r="M6434">
        <v>4000</v>
      </c>
      <c r="N6434">
        <v>-3</v>
      </c>
      <c r="O6434" t="s">
        <v>1533</v>
      </c>
      <c r="P6434" t="s">
        <v>4666</v>
      </c>
      <c r="Q6434" t="s">
        <v>4667</v>
      </c>
      <c r="R6434" t="s">
        <v>26</v>
      </c>
      <c r="S6434" t="s">
        <v>5236</v>
      </c>
      <c r="T6434">
        <v>16</v>
      </c>
    </row>
    <row r="6435" spans="1:20" x14ac:dyDescent="0.3">
      <c r="A6435" t="s">
        <v>4016</v>
      </c>
      <c r="B6435" t="str">
        <f>_xlfn.CONCAT(쿼리1[[#This Row],[주문번호]], "-", 쿼리1[[#This Row],[공정명]])</f>
        <v>20241126-1000169799-합지</v>
      </c>
      <c r="C6435">
        <v>3</v>
      </c>
      <c r="D6435" t="s">
        <v>60</v>
      </c>
      <c r="E6435" s="1">
        <v>45622</v>
      </c>
      <c r="F6435" s="1">
        <v>45631</v>
      </c>
      <c r="G6435" s="1"/>
      <c r="H6435" s="1">
        <v>45656</v>
      </c>
      <c r="I6435" s="1">
        <v>45642</v>
      </c>
      <c r="J6435" t="s">
        <v>31</v>
      </c>
      <c r="K6435" t="s">
        <v>22</v>
      </c>
      <c r="L6435">
        <v>6000</v>
      </c>
      <c r="O6435" t="s">
        <v>2319</v>
      </c>
      <c r="P6435" t="s">
        <v>4017</v>
      </c>
      <c r="Q6435" t="s">
        <v>4018</v>
      </c>
      <c r="R6435" t="s">
        <v>613</v>
      </c>
      <c r="S6435" t="s">
        <v>5236</v>
      </c>
      <c r="T6435">
        <v>20000</v>
      </c>
    </row>
    <row r="6436" spans="1:20" x14ac:dyDescent="0.3">
      <c r="A6436" t="s">
        <v>947</v>
      </c>
      <c r="B6436" t="str">
        <f>_xlfn.CONCAT(쿼리1[[#This Row],[주문번호]], "-", 쿼리1[[#This Row],[공정명]])</f>
        <v>20241007-1000165531-합지</v>
      </c>
      <c r="C6436">
        <v>1</v>
      </c>
      <c r="D6436" t="s">
        <v>60</v>
      </c>
      <c r="E6436" s="1">
        <v>45572</v>
      </c>
      <c r="F6436" s="1">
        <v>45581</v>
      </c>
      <c r="G6436" s="1">
        <v>45586</v>
      </c>
      <c r="H6436" s="1">
        <v>45656</v>
      </c>
      <c r="I6436" s="1">
        <v>45602</v>
      </c>
      <c r="J6436" t="s">
        <v>31</v>
      </c>
      <c r="K6436" t="s">
        <v>32</v>
      </c>
      <c r="L6436">
        <v>18000</v>
      </c>
      <c r="M6436">
        <v>18000</v>
      </c>
      <c r="N6436">
        <v>5</v>
      </c>
      <c r="O6436" t="s">
        <v>948</v>
      </c>
      <c r="P6436" t="s">
        <v>949</v>
      </c>
      <c r="Q6436" t="s">
        <v>950</v>
      </c>
      <c r="R6436" t="s">
        <v>26</v>
      </c>
      <c r="S6436" t="s">
        <v>5236</v>
      </c>
      <c r="T6436">
        <v>60000</v>
      </c>
    </row>
    <row r="6437" spans="1:20" x14ac:dyDescent="0.3">
      <c r="A6437" t="s">
        <v>614</v>
      </c>
      <c r="B6437" t="str">
        <f>_xlfn.CONCAT(쿼리1[[#This Row],[주문번호]], "-", 쿼리1[[#This Row],[공정명]])</f>
        <v>20240924-1000169159-합지</v>
      </c>
      <c r="C6437">
        <v>3</v>
      </c>
      <c r="D6437" t="s">
        <v>60</v>
      </c>
      <c r="E6437" s="1">
        <v>45559</v>
      </c>
      <c r="F6437" s="1">
        <v>45568</v>
      </c>
      <c r="G6437" s="1">
        <v>45575</v>
      </c>
      <c r="H6437" s="1">
        <v>45656</v>
      </c>
      <c r="I6437" s="1">
        <v>45575</v>
      </c>
      <c r="J6437" t="s">
        <v>31</v>
      </c>
      <c r="K6437" t="s">
        <v>32</v>
      </c>
      <c r="L6437">
        <v>6000</v>
      </c>
      <c r="M6437">
        <v>6000</v>
      </c>
      <c r="N6437">
        <v>7</v>
      </c>
      <c r="O6437" t="s">
        <v>615</v>
      </c>
      <c r="P6437" t="s">
        <v>616</v>
      </c>
      <c r="Q6437" t="s">
        <v>617</v>
      </c>
      <c r="R6437" t="s">
        <v>613</v>
      </c>
      <c r="S6437" t="s">
        <v>5236</v>
      </c>
      <c r="T6437">
        <v>25000</v>
      </c>
    </row>
    <row r="6438" spans="1:20" x14ac:dyDescent="0.3">
      <c r="A6438" t="s">
        <v>610</v>
      </c>
      <c r="B6438" t="str">
        <f>_xlfn.CONCAT(쿼리1[[#This Row],[주문번호]], "-", 쿼리1[[#This Row],[공정명]])</f>
        <v>20241104-1000169505-합지</v>
      </c>
      <c r="C6438">
        <v>3</v>
      </c>
      <c r="D6438" t="s">
        <v>60</v>
      </c>
      <c r="E6438" s="1">
        <v>45600</v>
      </c>
      <c r="F6438" s="1">
        <v>45609</v>
      </c>
      <c r="G6438" s="1">
        <v>45621</v>
      </c>
      <c r="H6438" s="1">
        <v>45656</v>
      </c>
      <c r="I6438" s="1">
        <v>45621</v>
      </c>
      <c r="J6438" t="s">
        <v>31</v>
      </c>
      <c r="K6438" t="s">
        <v>32</v>
      </c>
      <c r="L6438">
        <v>6000</v>
      </c>
      <c r="M6438">
        <v>0</v>
      </c>
      <c r="N6438">
        <v>12</v>
      </c>
      <c r="O6438" t="s">
        <v>102</v>
      </c>
      <c r="P6438" t="s">
        <v>611</v>
      </c>
      <c r="Q6438" t="s">
        <v>612</v>
      </c>
      <c r="R6438" t="s">
        <v>613</v>
      </c>
      <c r="S6438" t="s">
        <v>5236</v>
      </c>
      <c r="T6438">
        <v>17647</v>
      </c>
    </row>
    <row r="6439" spans="1:20" x14ac:dyDescent="0.3">
      <c r="A6439" t="s">
        <v>4637</v>
      </c>
      <c r="B6439" t="str">
        <f>_xlfn.CONCAT(쿼리1[[#This Row],[주문번호]], "-", 쿼리1[[#This Row],[공정명]])</f>
        <v>20241011-1000154681-합지</v>
      </c>
      <c r="C6439">
        <v>3</v>
      </c>
      <c r="D6439" t="s">
        <v>60</v>
      </c>
      <c r="E6439" s="1">
        <v>45576</v>
      </c>
      <c r="F6439" s="1">
        <v>45587</v>
      </c>
      <c r="G6439" s="1">
        <v>45582</v>
      </c>
      <c r="H6439" s="1">
        <v>45656</v>
      </c>
      <c r="I6439" s="1">
        <v>45583</v>
      </c>
      <c r="J6439" t="s">
        <v>31</v>
      </c>
      <c r="K6439" t="s">
        <v>39</v>
      </c>
      <c r="L6439">
        <v>4000</v>
      </c>
      <c r="M6439">
        <v>4000</v>
      </c>
      <c r="N6439">
        <v>-5</v>
      </c>
      <c r="O6439" t="s">
        <v>1533</v>
      </c>
      <c r="P6439" t="s">
        <v>3917</v>
      </c>
      <c r="Q6439" t="s">
        <v>3918</v>
      </c>
      <c r="R6439" t="s">
        <v>26</v>
      </c>
      <c r="S6439" t="s">
        <v>5236</v>
      </c>
      <c r="T6439">
        <v>16</v>
      </c>
    </row>
    <row r="6440" spans="1:20" x14ac:dyDescent="0.3">
      <c r="A6440" t="s">
        <v>4024</v>
      </c>
      <c r="B6440" t="str">
        <f>_xlfn.CONCAT(쿼리1[[#This Row],[주문번호]], "-", 쿼리1[[#This Row],[공정명]])</f>
        <v>20241203-1000158633-합지</v>
      </c>
      <c r="C6440">
        <v>3</v>
      </c>
      <c r="D6440" t="s">
        <v>60</v>
      </c>
      <c r="E6440" s="1">
        <v>45629</v>
      </c>
      <c r="F6440" s="1">
        <v>45638</v>
      </c>
      <c r="G6440" s="1"/>
      <c r="H6440" s="1">
        <v>45656</v>
      </c>
      <c r="I6440" s="1">
        <v>45645</v>
      </c>
      <c r="J6440" t="s">
        <v>31</v>
      </c>
      <c r="K6440" t="s">
        <v>22</v>
      </c>
      <c r="L6440">
        <v>6000</v>
      </c>
      <c r="O6440" t="s">
        <v>91</v>
      </c>
      <c r="P6440" t="s">
        <v>1069</v>
      </c>
      <c r="Q6440" t="s">
        <v>2537</v>
      </c>
      <c r="R6440" t="s">
        <v>2538</v>
      </c>
      <c r="S6440" t="s">
        <v>5236</v>
      </c>
      <c r="T6440">
        <v>37500</v>
      </c>
    </row>
    <row r="6441" spans="1:20" x14ac:dyDescent="0.3">
      <c r="A6441" t="s">
        <v>4025</v>
      </c>
      <c r="B6441" t="str">
        <f>_xlfn.CONCAT(쿼리1[[#This Row],[주문번호]], "-", 쿼리1[[#This Row],[공정명]])</f>
        <v>20241022-1000163189-합지</v>
      </c>
      <c r="C6441">
        <v>3</v>
      </c>
      <c r="D6441" t="s">
        <v>60</v>
      </c>
      <c r="E6441" s="1">
        <v>45587</v>
      </c>
      <c r="F6441" s="1">
        <v>45596</v>
      </c>
      <c r="G6441" s="1">
        <v>45621</v>
      </c>
      <c r="H6441" s="1">
        <v>45656</v>
      </c>
      <c r="I6441" s="1">
        <v>45621</v>
      </c>
      <c r="J6441" t="s">
        <v>31</v>
      </c>
      <c r="K6441" t="s">
        <v>32</v>
      </c>
      <c r="L6441">
        <v>6000</v>
      </c>
      <c r="M6441">
        <v>0</v>
      </c>
      <c r="N6441">
        <v>25</v>
      </c>
      <c r="O6441" t="s">
        <v>128</v>
      </c>
      <c r="P6441" t="s">
        <v>4026</v>
      </c>
      <c r="Q6441" t="s">
        <v>4027</v>
      </c>
      <c r="R6441" t="s">
        <v>4028</v>
      </c>
      <c r="S6441" t="s">
        <v>5236</v>
      </c>
      <c r="T6441">
        <v>50000</v>
      </c>
    </row>
    <row r="6442" spans="1:20" x14ac:dyDescent="0.3">
      <c r="A6442" t="s">
        <v>4268</v>
      </c>
      <c r="B6442" t="str">
        <f>_xlfn.CONCAT(쿼리1[[#This Row],[주문번호]], "-", 쿼리1[[#This Row],[공정명]])</f>
        <v>20241119-1000151738-합지</v>
      </c>
      <c r="C6442">
        <v>3</v>
      </c>
      <c r="D6442" t="s">
        <v>60</v>
      </c>
      <c r="E6442" s="1">
        <v>45615</v>
      </c>
      <c r="F6442" s="1">
        <v>45624</v>
      </c>
      <c r="G6442" s="1">
        <v>45630</v>
      </c>
      <c r="H6442" s="1">
        <v>45656</v>
      </c>
      <c r="I6442" s="1">
        <v>45636</v>
      </c>
      <c r="J6442" t="s">
        <v>31</v>
      </c>
      <c r="K6442" t="s">
        <v>32</v>
      </c>
      <c r="L6442">
        <v>6000</v>
      </c>
      <c r="M6442">
        <v>0</v>
      </c>
      <c r="N6442">
        <v>6</v>
      </c>
      <c r="O6442" t="s">
        <v>91</v>
      </c>
      <c r="P6442" t="s">
        <v>2533</v>
      </c>
      <c r="Q6442" t="s">
        <v>2534</v>
      </c>
      <c r="R6442" t="s">
        <v>2535</v>
      </c>
      <c r="S6442" t="s">
        <v>5236</v>
      </c>
      <c r="T6442">
        <v>18181</v>
      </c>
    </row>
    <row r="6443" spans="1:20" x14ac:dyDescent="0.3">
      <c r="A6443" t="s">
        <v>4177</v>
      </c>
      <c r="B6443" t="str">
        <f>_xlfn.CONCAT(쿼리1[[#This Row],[주문번호]], "-", 쿼리1[[#This Row],[공정명]])</f>
        <v>20240910-1000169063-합지</v>
      </c>
      <c r="C6443">
        <v>3</v>
      </c>
      <c r="D6443" t="s">
        <v>60</v>
      </c>
      <c r="E6443" s="1">
        <v>45545</v>
      </c>
      <c r="F6443" s="1">
        <v>45553</v>
      </c>
      <c r="G6443" s="1">
        <v>45558</v>
      </c>
      <c r="H6443" s="1">
        <v>45656</v>
      </c>
      <c r="I6443" s="1">
        <v>45575</v>
      </c>
      <c r="J6443" t="s">
        <v>31</v>
      </c>
      <c r="K6443" t="s">
        <v>32</v>
      </c>
      <c r="L6443">
        <v>6000</v>
      </c>
      <c r="M6443">
        <v>6000</v>
      </c>
      <c r="N6443">
        <v>5</v>
      </c>
      <c r="O6443" t="s">
        <v>1704</v>
      </c>
      <c r="P6443" t="s">
        <v>4178</v>
      </c>
      <c r="Q6443" t="s">
        <v>4179</v>
      </c>
      <c r="R6443" t="s">
        <v>4180</v>
      </c>
      <c r="S6443" t="s">
        <v>5236</v>
      </c>
      <c r="T6443">
        <v>18750</v>
      </c>
    </row>
    <row r="6444" spans="1:20" x14ac:dyDescent="0.3">
      <c r="A6444" t="s">
        <v>4177</v>
      </c>
      <c r="B6444" t="str">
        <f>_xlfn.CONCAT(쿼리1[[#This Row],[주문번호]], "-", 쿼리1[[#This Row],[공정명]])</f>
        <v>20240910-1000169063-합지</v>
      </c>
      <c r="C6444">
        <v>3</v>
      </c>
      <c r="D6444" t="s">
        <v>60</v>
      </c>
      <c r="E6444" s="1">
        <v>45545</v>
      </c>
      <c r="F6444" s="1">
        <v>45553</v>
      </c>
      <c r="G6444" s="1">
        <v>45558</v>
      </c>
      <c r="H6444" s="1">
        <v>45656</v>
      </c>
      <c r="I6444" s="1">
        <v>45575</v>
      </c>
      <c r="J6444" t="s">
        <v>31</v>
      </c>
      <c r="K6444" t="s">
        <v>32</v>
      </c>
      <c r="L6444">
        <v>6000</v>
      </c>
      <c r="M6444">
        <v>6000</v>
      </c>
      <c r="N6444">
        <v>5</v>
      </c>
      <c r="O6444" t="s">
        <v>1704</v>
      </c>
      <c r="P6444" t="s">
        <v>4178</v>
      </c>
      <c r="Q6444" t="s">
        <v>4179</v>
      </c>
      <c r="R6444" t="s">
        <v>4180</v>
      </c>
      <c r="S6444" t="s">
        <v>5236</v>
      </c>
      <c r="T6444">
        <v>18750</v>
      </c>
    </row>
    <row r="6445" spans="1:20" x14ac:dyDescent="0.3">
      <c r="A6445" t="s">
        <v>4278</v>
      </c>
      <c r="B6445" t="str">
        <f>_xlfn.CONCAT(쿼리1[[#This Row],[주문번호]], "-", 쿼리1[[#This Row],[공정명]])</f>
        <v>20241023-1000169444-합지</v>
      </c>
      <c r="C6445">
        <v>3</v>
      </c>
      <c r="D6445" t="s">
        <v>60</v>
      </c>
      <c r="E6445" s="1">
        <v>45588</v>
      </c>
      <c r="F6445" s="1">
        <v>45597</v>
      </c>
      <c r="G6445" s="1">
        <v>45604</v>
      </c>
      <c r="H6445" s="1">
        <v>45656</v>
      </c>
      <c r="I6445" s="1">
        <v>45607</v>
      </c>
      <c r="J6445" t="s">
        <v>31</v>
      </c>
      <c r="K6445" t="s">
        <v>32</v>
      </c>
      <c r="L6445">
        <v>6000</v>
      </c>
      <c r="M6445">
        <v>6000</v>
      </c>
      <c r="N6445">
        <v>7</v>
      </c>
      <c r="O6445" t="s">
        <v>1123</v>
      </c>
      <c r="P6445" t="s">
        <v>4276</v>
      </c>
      <c r="Q6445" t="s">
        <v>4277</v>
      </c>
      <c r="R6445" t="s">
        <v>204</v>
      </c>
      <c r="S6445" t="s">
        <v>5236</v>
      </c>
      <c r="T6445">
        <v>20000</v>
      </c>
    </row>
    <row r="6446" spans="1:20" x14ac:dyDescent="0.3">
      <c r="A6446" t="s">
        <v>4456</v>
      </c>
      <c r="B6446" t="str">
        <f>_xlfn.CONCAT(쿼리1[[#This Row],[주문번호]], "-", 쿼리1[[#This Row],[공정명]])</f>
        <v>20241011-1000169290-합지</v>
      </c>
      <c r="C6446">
        <v>1</v>
      </c>
      <c r="D6446" t="s">
        <v>60</v>
      </c>
      <c r="E6446" s="1">
        <v>45576</v>
      </c>
      <c r="F6446" s="1">
        <v>45587</v>
      </c>
      <c r="G6446" s="1">
        <v>45585</v>
      </c>
      <c r="H6446" s="1">
        <v>45656</v>
      </c>
      <c r="I6446" s="1">
        <v>45621</v>
      </c>
      <c r="J6446" t="s">
        <v>31</v>
      </c>
      <c r="K6446" t="s">
        <v>39</v>
      </c>
      <c r="L6446">
        <v>6000</v>
      </c>
      <c r="M6446">
        <v>6000</v>
      </c>
      <c r="N6446">
        <v>-2</v>
      </c>
      <c r="O6446" t="s">
        <v>4457</v>
      </c>
      <c r="P6446" t="s">
        <v>2950</v>
      </c>
      <c r="Q6446" t="s">
        <v>42</v>
      </c>
      <c r="R6446" t="s">
        <v>204</v>
      </c>
      <c r="S6446" t="s">
        <v>5236</v>
      </c>
      <c r="T6446">
        <v>24</v>
      </c>
    </row>
    <row r="6447" spans="1:20" x14ac:dyDescent="0.3">
      <c r="A6447" t="s">
        <v>4275</v>
      </c>
      <c r="B6447" t="str">
        <f>_xlfn.CONCAT(쿼리1[[#This Row],[주문번호]], "-", 쿼리1[[#This Row],[공정명]])</f>
        <v>20241118-1000169444-합지</v>
      </c>
      <c r="C6447">
        <v>3</v>
      </c>
      <c r="D6447" t="s">
        <v>60</v>
      </c>
      <c r="E6447" s="1">
        <v>45614</v>
      </c>
      <c r="F6447" s="1">
        <v>45623</v>
      </c>
      <c r="G6447" s="1">
        <v>45621</v>
      </c>
      <c r="H6447" s="1">
        <v>45656</v>
      </c>
      <c r="I6447" s="1">
        <v>45625</v>
      </c>
      <c r="J6447" t="s">
        <v>31</v>
      </c>
      <c r="K6447" t="s">
        <v>39</v>
      </c>
      <c r="L6447">
        <v>6000</v>
      </c>
      <c r="M6447">
        <v>0</v>
      </c>
      <c r="N6447">
        <v>-2</v>
      </c>
      <c r="O6447" t="s">
        <v>1123</v>
      </c>
      <c r="P6447" t="s">
        <v>4276</v>
      </c>
      <c r="Q6447" t="s">
        <v>4277</v>
      </c>
      <c r="R6447" t="s">
        <v>204</v>
      </c>
      <c r="S6447" t="s">
        <v>5236</v>
      </c>
      <c r="T6447">
        <v>20000</v>
      </c>
    </row>
    <row r="6448" spans="1:20" x14ac:dyDescent="0.3">
      <c r="A6448" t="s">
        <v>4021</v>
      </c>
      <c r="B6448" t="str">
        <f>_xlfn.CONCAT(쿼리1[[#This Row],[주문번호]], "-", 쿼리1[[#This Row],[공정명]])</f>
        <v>20241206-1000169941-합지</v>
      </c>
      <c r="C6448">
        <v>3</v>
      </c>
      <c r="D6448" t="s">
        <v>60</v>
      </c>
      <c r="E6448" s="1">
        <v>45632</v>
      </c>
      <c r="F6448" s="1">
        <v>45643</v>
      </c>
      <c r="G6448" s="1"/>
      <c r="H6448" s="1">
        <v>45656</v>
      </c>
      <c r="I6448" s="1">
        <v>45652</v>
      </c>
      <c r="J6448" t="s">
        <v>31</v>
      </c>
      <c r="K6448" t="s">
        <v>22</v>
      </c>
      <c r="L6448">
        <v>6000</v>
      </c>
      <c r="O6448" t="s">
        <v>102</v>
      </c>
      <c r="P6448" t="s">
        <v>619</v>
      </c>
      <c r="Q6448" t="s">
        <v>4022</v>
      </c>
      <c r="R6448" t="s">
        <v>613</v>
      </c>
      <c r="S6448" t="s">
        <v>5236</v>
      </c>
      <c r="T6448">
        <v>20000</v>
      </c>
    </row>
    <row r="6449" spans="1:20" x14ac:dyDescent="0.3">
      <c r="A6449" t="s">
        <v>4019</v>
      </c>
      <c r="B6449" t="str">
        <f>_xlfn.CONCAT(쿼리1[[#This Row],[주문번호]], "-", 쿼리1[[#This Row],[공정명]])</f>
        <v>20240924-1000169166-합지</v>
      </c>
      <c r="C6449">
        <v>3</v>
      </c>
      <c r="D6449" t="s">
        <v>60</v>
      </c>
      <c r="E6449" s="1">
        <v>45559</v>
      </c>
      <c r="F6449" s="1">
        <v>45568</v>
      </c>
      <c r="G6449" s="1">
        <v>45575</v>
      </c>
      <c r="H6449" s="1">
        <v>45656</v>
      </c>
      <c r="I6449" s="1">
        <v>45586</v>
      </c>
      <c r="J6449" t="s">
        <v>31</v>
      </c>
      <c r="K6449" t="s">
        <v>32</v>
      </c>
      <c r="L6449">
        <v>6000</v>
      </c>
      <c r="M6449">
        <v>6000</v>
      </c>
      <c r="N6449">
        <v>7</v>
      </c>
      <c r="O6449" t="s">
        <v>615</v>
      </c>
      <c r="P6449" t="s">
        <v>616</v>
      </c>
      <c r="Q6449" t="s">
        <v>4020</v>
      </c>
      <c r="R6449" t="s">
        <v>613</v>
      </c>
      <c r="S6449" t="s">
        <v>5236</v>
      </c>
      <c r="T6449">
        <v>25000</v>
      </c>
    </row>
    <row r="6450" spans="1:20" x14ac:dyDescent="0.3">
      <c r="A6450" t="s">
        <v>1341</v>
      </c>
      <c r="B6450" t="str">
        <f>_xlfn.CONCAT(쿼리1[[#This Row],[주문번호]], "-", 쿼리1[[#This Row],[공정명]])</f>
        <v>20241030-1000138905-합지</v>
      </c>
      <c r="C6450">
        <v>7</v>
      </c>
      <c r="D6450" t="s">
        <v>60</v>
      </c>
      <c r="E6450" s="1">
        <v>45595</v>
      </c>
      <c r="F6450" s="1">
        <v>45603</v>
      </c>
      <c r="G6450" s="1">
        <v>45621</v>
      </c>
      <c r="H6450" s="1">
        <v>45656</v>
      </c>
      <c r="I6450" s="1">
        <v>45621</v>
      </c>
      <c r="J6450" t="s">
        <v>31</v>
      </c>
      <c r="K6450" t="s">
        <v>32</v>
      </c>
      <c r="L6450">
        <v>6000</v>
      </c>
      <c r="M6450">
        <v>0</v>
      </c>
      <c r="N6450">
        <v>18</v>
      </c>
      <c r="O6450" t="s">
        <v>564</v>
      </c>
      <c r="P6450" t="s">
        <v>1332</v>
      </c>
      <c r="Q6450" t="s">
        <v>1333</v>
      </c>
      <c r="R6450" t="s">
        <v>429</v>
      </c>
      <c r="S6450" t="s">
        <v>5236</v>
      </c>
      <c r="T6450">
        <v>20000</v>
      </c>
    </row>
    <row r="6451" spans="1:20" x14ac:dyDescent="0.3">
      <c r="A6451" t="s">
        <v>4723</v>
      </c>
      <c r="B6451" t="str">
        <f>_xlfn.CONCAT(쿼리1[[#This Row],[주문번호]], "-", 쿼리1[[#This Row],[공정명]])</f>
        <v>20241002-1000138622-합지</v>
      </c>
      <c r="C6451">
        <v>3</v>
      </c>
      <c r="D6451" t="s">
        <v>60</v>
      </c>
      <c r="E6451" s="1">
        <v>45567</v>
      </c>
      <c r="F6451" s="1">
        <v>45576</v>
      </c>
      <c r="G6451" s="1">
        <v>45581</v>
      </c>
      <c r="H6451" s="1">
        <v>45656</v>
      </c>
      <c r="I6451" s="1">
        <v>45583</v>
      </c>
      <c r="J6451" t="s">
        <v>31</v>
      </c>
      <c r="K6451" t="s">
        <v>32</v>
      </c>
      <c r="L6451">
        <v>40000</v>
      </c>
      <c r="M6451">
        <v>40000</v>
      </c>
      <c r="N6451">
        <v>5</v>
      </c>
      <c r="O6451" t="s">
        <v>536</v>
      </c>
      <c r="P6451" t="s">
        <v>3929</v>
      </c>
      <c r="Q6451" t="s">
        <v>3930</v>
      </c>
      <c r="R6451" t="s">
        <v>26</v>
      </c>
      <c r="S6451" t="s">
        <v>5236</v>
      </c>
      <c r="T6451">
        <v>160</v>
      </c>
    </row>
    <row r="6452" spans="1:20" x14ac:dyDescent="0.3">
      <c r="A6452" t="s">
        <v>1338</v>
      </c>
      <c r="B6452" t="str">
        <f>_xlfn.CONCAT(쿼리1[[#This Row],[주문번호]], "-", 쿼리1[[#This Row],[공정명]])</f>
        <v>20241002-1000152197-합지</v>
      </c>
      <c r="C6452">
        <v>3</v>
      </c>
      <c r="D6452" t="s">
        <v>60</v>
      </c>
      <c r="E6452" s="1">
        <v>45567</v>
      </c>
      <c r="F6452" s="1">
        <v>45574</v>
      </c>
      <c r="G6452" s="1"/>
      <c r="H6452" s="1">
        <v>45656</v>
      </c>
      <c r="I6452" s="1">
        <v>45588</v>
      </c>
      <c r="J6452" t="s">
        <v>31</v>
      </c>
      <c r="K6452" t="s">
        <v>22</v>
      </c>
      <c r="L6452">
        <v>24000</v>
      </c>
      <c r="O6452" t="s">
        <v>979</v>
      </c>
      <c r="P6452" t="s">
        <v>980</v>
      </c>
      <c r="Q6452" t="s">
        <v>981</v>
      </c>
      <c r="R6452" t="s">
        <v>26</v>
      </c>
      <c r="S6452" t="s">
        <v>5236</v>
      </c>
      <c r="T6452">
        <v>240000</v>
      </c>
    </row>
    <row r="6453" spans="1:20" x14ac:dyDescent="0.3">
      <c r="A6453" t="s">
        <v>184</v>
      </c>
      <c r="B6453" t="str">
        <f>_xlfn.CONCAT(쿼리1[[#This Row],[주문번호]], "-", 쿼리1[[#This Row],[공정명]])</f>
        <v>20240926-1000167953-합지</v>
      </c>
      <c r="C6453">
        <v>2</v>
      </c>
      <c r="D6453" t="s">
        <v>60</v>
      </c>
      <c r="E6453" s="1">
        <v>45561</v>
      </c>
      <c r="F6453" s="1">
        <v>45572</v>
      </c>
      <c r="G6453" s="1">
        <v>45573</v>
      </c>
      <c r="H6453" s="1">
        <v>45656</v>
      </c>
      <c r="I6453" s="1">
        <v>45573</v>
      </c>
      <c r="J6453" t="s">
        <v>31</v>
      </c>
      <c r="K6453" t="s">
        <v>32</v>
      </c>
      <c r="L6453">
        <v>9000</v>
      </c>
      <c r="M6453">
        <v>9000</v>
      </c>
      <c r="N6453">
        <v>1</v>
      </c>
      <c r="O6453" t="s">
        <v>180</v>
      </c>
      <c r="P6453" t="s">
        <v>181</v>
      </c>
      <c r="Q6453" t="s">
        <v>185</v>
      </c>
      <c r="R6453" t="s">
        <v>26</v>
      </c>
      <c r="S6453" t="s">
        <v>5236</v>
      </c>
      <c r="T6453">
        <v>20000</v>
      </c>
    </row>
    <row r="6454" spans="1:20" x14ac:dyDescent="0.3">
      <c r="A6454" t="s">
        <v>4696</v>
      </c>
      <c r="B6454" t="str">
        <f>_xlfn.CONCAT(쿼리1[[#This Row],[주문번호]], "-", 쿼리1[[#This Row],[공정명]])</f>
        <v>20241021-1000169402-합지</v>
      </c>
      <c r="C6454">
        <v>3</v>
      </c>
      <c r="D6454" t="s">
        <v>60</v>
      </c>
      <c r="E6454" s="1">
        <v>45586</v>
      </c>
      <c r="F6454" s="1">
        <v>45595</v>
      </c>
      <c r="G6454" s="1">
        <v>45588</v>
      </c>
      <c r="H6454" s="1">
        <v>45656</v>
      </c>
      <c r="I6454" s="1">
        <v>45589</v>
      </c>
      <c r="J6454" t="s">
        <v>31</v>
      </c>
      <c r="K6454" t="s">
        <v>39</v>
      </c>
      <c r="L6454">
        <v>4000</v>
      </c>
      <c r="M6454">
        <v>4000</v>
      </c>
      <c r="N6454">
        <v>-7</v>
      </c>
      <c r="O6454" t="s">
        <v>3853</v>
      </c>
      <c r="P6454" t="s">
        <v>3854</v>
      </c>
      <c r="Q6454" t="s">
        <v>3857</v>
      </c>
      <c r="R6454" t="s">
        <v>26</v>
      </c>
      <c r="S6454" t="s">
        <v>5236</v>
      </c>
      <c r="T6454">
        <v>32</v>
      </c>
    </row>
    <row r="6455" spans="1:20" x14ac:dyDescent="0.3">
      <c r="A6455" t="s">
        <v>4719</v>
      </c>
      <c r="B6455" t="str">
        <f>_xlfn.CONCAT(쿼리1[[#This Row],[주문번호]], "-", 쿼리1[[#This Row],[공정명]])</f>
        <v>20241017-1120P0016-합지</v>
      </c>
      <c r="C6455">
        <v>3</v>
      </c>
      <c r="D6455" t="s">
        <v>60</v>
      </c>
      <c r="E6455" s="1">
        <v>45582</v>
      </c>
      <c r="F6455" s="1">
        <v>45593</v>
      </c>
      <c r="G6455" s="1">
        <v>45590</v>
      </c>
      <c r="H6455" s="1">
        <v>45656</v>
      </c>
      <c r="I6455" s="1">
        <v>45593</v>
      </c>
      <c r="J6455" t="s">
        <v>31</v>
      </c>
      <c r="K6455" t="s">
        <v>39</v>
      </c>
      <c r="L6455">
        <v>8000</v>
      </c>
      <c r="M6455">
        <v>8000</v>
      </c>
      <c r="N6455">
        <v>-3</v>
      </c>
      <c r="O6455" t="s">
        <v>141</v>
      </c>
      <c r="P6455" t="s">
        <v>4153</v>
      </c>
      <c r="Q6455" t="s">
        <v>4167</v>
      </c>
      <c r="R6455" t="s">
        <v>26</v>
      </c>
      <c r="S6455" t="s">
        <v>5236</v>
      </c>
      <c r="T6455">
        <v>32</v>
      </c>
    </row>
    <row r="6456" spans="1:20" x14ac:dyDescent="0.3">
      <c r="A6456" t="s">
        <v>4720</v>
      </c>
      <c r="B6456" t="str">
        <f>_xlfn.CONCAT(쿼리1[[#This Row],[주문번호]], "-", 쿼리1[[#This Row],[공정명]])</f>
        <v>20240926-1000156550-합지</v>
      </c>
      <c r="C6456">
        <v>3</v>
      </c>
      <c r="D6456" t="s">
        <v>60</v>
      </c>
      <c r="E6456" s="1">
        <v>45561</v>
      </c>
      <c r="F6456" s="1">
        <v>45572</v>
      </c>
      <c r="G6456" s="1">
        <v>45581</v>
      </c>
      <c r="H6456" s="1">
        <v>45656</v>
      </c>
      <c r="I6456" s="1">
        <v>45583</v>
      </c>
      <c r="J6456" t="s">
        <v>31</v>
      </c>
      <c r="K6456" t="s">
        <v>32</v>
      </c>
      <c r="L6456">
        <v>8000</v>
      </c>
      <c r="M6456">
        <v>8000</v>
      </c>
      <c r="N6456">
        <v>9</v>
      </c>
      <c r="O6456" t="s">
        <v>3853</v>
      </c>
      <c r="P6456" t="s">
        <v>4214</v>
      </c>
      <c r="Q6456" t="s">
        <v>4215</v>
      </c>
      <c r="R6456" t="s">
        <v>26</v>
      </c>
      <c r="S6456" t="s">
        <v>5236</v>
      </c>
      <c r="T6456">
        <v>32</v>
      </c>
    </row>
    <row r="6457" spans="1:20" x14ac:dyDescent="0.3">
      <c r="A6457" t="s">
        <v>4721</v>
      </c>
      <c r="B6457" t="str">
        <f>_xlfn.CONCAT(쿼리1[[#This Row],[주문번호]], "-", 쿼리1[[#This Row],[공정명]])</f>
        <v>20240926-1000156554-합지</v>
      </c>
      <c r="C6457">
        <v>3</v>
      </c>
      <c r="D6457" t="s">
        <v>60</v>
      </c>
      <c r="E6457" s="1">
        <v>45561</v>
      </c>
      <c r="F6457" s="1">
        <v>45572</v>
      </c>
      <c r="G6457" s="1">
        <v>45581</v>
      </c>
      <c r="H6457" s="1">
        <v>45656</v>
      </c>
      <c r="I6457" s="1">
        <v>45583</v>
      </c>
      <c r="J6457" t="s">
        <v>31</v>
      </c>
      <c r="K6457" t="s">
        <v>32</v>
      </c>
      <c r="L6457">
        <v>4000</v>
      </c>
      <c r="M6457">
        <v>4000</v>
      </c>
      <c r="N6457">
        <v>9</v>
      </c>
      <c r="O6457" t="s">
        <v>3853</v>
      </c>
      <c r="P6457" t="s">
        <v>4214</v>
      </c>
      <c r="Q6457" t="s">
        <v>4312</v>
      </c>
      <c r="R6457" t="s">
        <v>26</v>
      </c>
      <c r="S6457" t="s">
        <v>5236</v>
      </c>
      <c r="T6457">
        <v>16</v>
      </c>
    </row>
    <row r="6458" spans="1:20" x14ac:dyDescent="0.3">
      <c r="A6458" t="s">
        <v>4722</v>
      </c>
      <c r="B6458" t="str">
        <f>_xlfn.CONCAT(쿼리1[[#This Row],[주문번호]], "-", 쿼리1[[#This Row],[공정명]])</f>
        <v>20241002-1000161948-합지</v>
      </c>
      <c r="C6458">
        <v>3</v>
      </c>
      <c r="D6458" t="s">
        <v>60</v>
      </c>
      <c r="E6458" s="1">
        <v>45567</v>
      </c>
      <c r="F6458" s="1">
        <v>45576</v>
      </c>
      <c r="G6458" s="1">
        <v>45576</v>
      </c>
      <c r="H6458" s="1">
        <v>45656</v>
      </c>
      <c r="I6458" s="1">
        <v>45576</v>
      </c>
      <c r="J6458" t="s">
        <v>31</v>
      </c>
      <c r="K6458" t="s">
        <v>39</v>
      </c>
      <c r="L6458">
        <v>8000</v>
      </c>
      <c r="M6458">
        <v>8000</v>
      </c>
      <c r="N6458">
        <v>0</v>
      </c>
      <c r="O6458" t="s">
        <v>1533</v>
      </c>
      <c r="P6458" t="s">
        <v>4204</v>
      </c>
      <c r="Q6458" t="s">
        <v>4205</v>
      </c>
      <c r="R6458" t="s">
        <v>26</v>
      </c>
      <c r="S6458" t="s">
        <v>5236</v>
      </c>
      <c r="T6458">
        <v>32</v>
      </c>
    </row>
    <row r="6459" spans="1:20" x14ac:dyDescent="0.3">
      <c r="A6459" t="s">
        <v>1331</v>
      </c>
      <c r="B6459" t="str">
        <f>_xlfn.CONCAT(쿼리1[[#This Row],[주문번호]], "-", 쿼리1[[#This Row],[공정명]])</f>
        <v>20241217-1000138905-합지</v>
      </c>
      <c r="C6459">
        <v>7</v>
      </c>
      <c r="D6459" t="s">
        <v>60</v>
      </c>
      <c r="E6459" s="1">
        <v>45643</v>
      </c>
      <c r="F6459" s="1">
        <v>45652</v>
      </c>
      <c r="G6459" s="1"/>
      <c r="H6459" s="1">
        <v>45656</v>
      </c>
      <c r="I6459" s="1">
        <v>45649</v>
      </c>
      <c r="J6459" t="s">
        <v>21</v>
      </c>
      <c r="K6459" t="s">
        <v>22</v>
      </c>
      <c r="L6459">
        <v>6000</v>
      </c>
      <c r="O6459" t="s">
        <v>564</v>
      </c>
      <c r="P6459" t="s">
        <v>1332</v>
      </c>
      <c r="Q6459" t="s">
        <v>1333</v>
      </c>
      <c r="R6459" t="s">
        <v>429</v>
      </c>
      <c r="S6459" t="s">
        <v>5236</v>
      </c>
      <c r="T6459">
        <v>20000</v>
      </c>
    </row>
    <row r="6460" spans="1:20" x14ac:dyDescent="0.3">
      <c r="A6460" t="s">
        <v>1334</v>
      </c>
      <c r="B6460" t="str">
        <f>_xlfn.CONCAT(쿼리1[[#This Row],[주문번호]], "-", 쿼리1[[#This Row],[공정명]])</f>
        <v>20241125-1000138905-합지</v>
      </c>
      <c r="C6460">
        <v>7</v>
      </c>
      <c r="D6460" t="s">
        <v>60</v>
      </c>
      <c r="E6460" s="1">
        <v>45621</v>
      </c>
      <c r="F6460" s="1">
        <v>45629</v>
      </c>
      <c r="G6460" s="1"/>
      <c r="H6460" s="1">
        <v>45656</v>
      </c>
      <c r="I6460" s="1">
        <v>45636</v>
      </c>
      <c r="J6460" t="s">
        <v>31</v>
      </c>
      <c r="K6460" t="s">
        <v>22</v>
      </c>
      <c r="L6460">
        <v>6000</v>
      </c>
      <c r="O6460" t="s">
        <v>564</v>
      </c>
      <c r="P6460" t="s">
        <v>1332</v>
      </c>
      <c r="Q6460" t="s">
        <v>1333</v>
      </c>
      <c r="R6460" t="s">
        <v>429</v>
      </c>
      <c r="S6460" t="s">
        <v>5236</v>
      </c>
      <c r="T6460">
        <v>20000</v>
      </c>
    </row>
    <row r="6461" spans="1:20" x14ac:dyDescent="0.3">
      <c r="A6461" t="s">
        <v>2283</v>
      </c>
      <c r="B6461" t="str">
        <f>_xlfn.CONCAT(쿼리1[[#This Row],[주문번호]], "-", 쿼리1[[#This Row],[공정명]])</f>
        <v>20241023-1000147656-합지</v>
      </c>
      <c r="C6461">
        <v>3</v>
      </c>
      <c r="D6461" t="s">
        <v>60</v>
      </c>
      <c r="E6461" s="1">
        <v>45588</v>
      </c>
      <c r="F6461" s="1">
        <v>45597</v>
      </c>
      <c r="G6461" s="1">
        <v>45621</v>
      </c>
      <c r="H6461" s="1">
        <v>45656</v>
      </c>
      <c r="I6461" s="1">
        <v>45621</v>
      </c>
      <c r="J6461" t="s">
        <v>31</v>
      </c>
      <c r="K6461" t="s">
        <v>32</v>
      </c>
      <c r="L6461">
        <v>6000</v>
      </c>
      <c r="M6461">
        <v>0</v>
      </c>
      <c r="N6461">
        <v>24</v>
      </c>
      <c r="O6461" t="s">
        <v>180</v>
      </c>
      <c r="P6461" t="s">
        <v>2082</v>
      </c>
      <c r="Q6461" t="s">
        <v>2284</v>
      </c>
      <c r="R6461" t="s">
        <v>2084</v>
      </c>
      <c r="S6461" t="s">
        <v>5236</v>
      </c>
      <c r="T6461">
        <v>61538</v>
      </c>
    </row>
    <row r="6462" spans="1:20" x14ac:dyDescent="0.3">
      <c r="A6462" t="s">
        <v>3852</v>
      </c>
      <c r="B6462" t="str">
        <f>_xlfn.CONCAT(쿼리1[[#This Row],[주문번호]], "-", 쿼리1[[#This Row],[공정명]])</f>
        <v>20241206-1000169398-인쇄</v>
      </c>
      <c r="C6462">
        <v>2</v>
      </c>
      <c r="D6462" t="s">
        <v>328</v>
      </c>
      <c r="E6462" s="1">
        <v>45632</v>
      </c>
      <c r="F6462" s="1">
        <v>45638</v>
      </c>
      <c r="G6462" s="1">
        <v>45639</v>
      </c>
      <c r="H6462" s="1">
        <v>45656</v>
      </c>
      <c r="I6462" s="1">
        <v>45644</v>
      </c>
      <c r="J6462" t="s">
        <v>31</v>
      </c>
      <c r="K6462" t="s">
        <v>32</v>
      </c>
      <c r="L6462">
        <v>4000</v>
      </c>
      <c r="M6462">
        <v>4000</v>
      </c>
      <c r="N6462">
        <v>1</v>
      </c>
      <c r="O6462" t="s">
        <v>3853</v>
      </c>
      <c r="P6462" t="s">
        <v>3854</v>
      </c>
      <c r="Q6462" t="s">
        <v>3855</v>
      </c>
      <c r="R6462" t="s">
        <v>26</v>
      </c>
      <c r="S6462" t="s">
        <v>863</v>
      </c>
      <c r="T6462">
        <v>32</v>
      </c>
    </row>
    <row r="6463" spans="1:20" x14ac:dyDescent="0.3">
      <c r="A6463" t="s">
        <v>3856</v>
      </c>
      <c r="B6463" t="str">
        <f>_xlfn.CONCAT(쿼리1[[#This Row],[주문번호]], "-", 쿼리1[[#This Row],[공정명]])</f>
        <v>20241206-1000169402-인쇄</v>
      </c>
      <c r="C6463">
        <v>2</v>
      </c>
      <c r="D6463" t="s">
        <v>328</v>
      </c>
      <c r="E6463" s="1">
        <v>45632</v>
      </c>
      <c r="F6463" s="1">
        <v>45638</v>
      </c>
      <c r="G6463" s="1">
        <v>45639</v>
      </c>
      <c r="H6463" s="1">
        <v>45656</v>
      </c>
      <c r="I6463" s="1">
        <v>45644</v>
      </c>
      <c r="J6463" t="s">
        <v>31</v>
      </c>
      <c r="K6463" t="s">
        <v>32</v>
      </c>
      <c r="L6463">
        <v>4000</v>
      </c>
      <c r="M6463">
        <v>4000</v>
      </c>
      <c r="N6463">
        <v>1</v>
      </c>
      <c r="O6463" t="s">
        <v>3853</v>
      </c>
      <c r="P6463" t="s">
        <v>3854</v>
      </c>
      <c r="Q6463" t="s">
        <v>3857</v>
      </c>
      <c r="R6463" t="s">
        <v>26</v>
      </c>
      <c r="S6463" t="s">
        <v>863</v>
      </c>
      <c r="T6463">
        <v>32</v>
      </c>
    </row>
    <row r="6464" spans="1:20" x14ac:dyDescent="0.3">
      <c r="A6464" t="s">
        <v>4801</v>
      </c>
      <c r="B6464" t="str">
        <f>_xlfn.CONCAT(쿼리1[[#This Row],[주문번호]], "-", 쿼리1[[#This Row],[공정명]])</f>
        <v>20241129-1000163420-인쇄</v>
      </c>
      <c r="C6464">
        <v>2</v>
      </c>
      <c r="D6464" t="s">
        <v>328</v>
      </c>
      <c r="E6464" s="1">
        <v>45625</v>
      </c>
      <c r="F6464" s="1">
        <v>45631</v>
      </c>
      <c r="G6464" s="1">
        <v>45635</v>
      </c>
      <c r="H6464" s="1">
        <v>45656</v>
      </c>
      <c r="I6464" s="1">
        <v>45640</v>
      </c>
      <c r="J6464" t="s">
        <v>31</v>
      </c>
      <c r="K6464" t="s">
        <v>32</v>
      </c>
      <c r="L6464">
        <v>12000</v>
      </c>
      <c r="M6464">
        <v>12000</v>
      </c>
      <c r="N6464">
        <v>4</v>
      </c>
      <c r="O6464" t="s">
        <v>3853</v>
      </c>
      <c r="P6464" t="s">
        <v>4802</v>
      </c>
      <c r="Q6464" t="s">
        <v>4803</v>
      </c>
      <c r="R6464" t="s">
        <v>26</v>
      </c>
      <c r="S6464" t="s">
        <v>863</v>
      </c>
      <c r="T6464">
        <v>48</v>
      </c>
    </row>
    <row r="6465" spans="1:20" x14ac:dyDescent="0.3">
      <c r="A6465" t="s">
        <v>3916</v>
      </c>
      <c r="B6465" t="str">
        <f>_xlfn.CONCAT(쿼리1[[#This Row],[주문번호]], "-", 쿼리1[[#This Row],[공정명]])</f>
        <v>20241202-1000154681-인쇄</v>
      </c>
      <c r="C6465">
        <v>2</v>
      </c>
      <c r="D6465" t="s">
        <v>328</v>
      </c>
      <c r="E6465" s="1">
        <v>45628</v>
      </c>
      <c r="F6465" s="1">
        <v>45631</v>
      </c>
      <c r="G6465" s="1">
        <v>45636</v>
      </c>
      <c r="H6465" s="1">
        <v>45656</v>
      </c>
      <c r="I6465" s="1">
        <v>45642</v>
      </c>
      <c r="J6465" t="s">
        <v>31</v>
      </c>
      <c r="K6465" t="s">
        <v>32</v>
      </c>
      <c r="L6465">
        <v>8000</v>
      </c>
      <c r="M6465">
        <v>8000</v>
      </c>
      <c r="N6465">
        <v>5</v>
      </c>
      <c r="O6465" t="s">
        <v>1533</v>
      </c>
      <c r="P6465" t="s">
        <v>3917</v>
      </c>
      <c r="Q6465" t="s">
        <v>3918</v>
      </c>
      <c r="R6465" t="s">
        <v>26</v>
      </c>
      <c r="S6465" t="s">
        <v>863</v>
      </c>
      <c r="T6465">
        <v>32</v>
      </c>
    </row>
    <row r="6466" spans="1:20" x14ac:dyDescent="0.3">
      <c r="A6466" t="s">
        <v>5055</v>
      </c>
      <c r="B6466" t="str">
        <f>_xlfn.CONCAT(쿼리1[[#This Row],[주문번호]], "-", 쿼리1[[#This Row],[공정명]])</f>
        <v>20241022-1000157037-인쇄</v>
      </c>
      <c r="C6466">
        <v>2</v>
      </c>
      <c r="D6466" t="s">
        <v>328</v>
      </c>
      <c r="E6466" s="1">
        <v>45587</v>
      </c>
      <c r="F6466" s="1">
        <v>45593</v>
      </c>
      <c r="G6466" s="1">
        <v>45594</v>
      </c>
      <c r="H6466" s="1">
        <v>45656</v>
      </c>
      <c r="I6466" s="1">
        <v>45603</v>
      </c>
      <c r="J6466" t="s">
        <v>31</v>
      </c>
      <c r="K6466" t="s">
        <v>32</v>
      </c>
      <c r="L6466">
        <v>6000</v>
      </c>
      <c r="M6466">
        <v>6000</v>
      </c>
      <c r="N6466">
        <v>1</v>
      </c>
      <c r="O6466" t="s">
        <v>4058</v>
      </c>
      <c r="P6466" t="s">
        <v>4059</v>
      </c>
      <c r="Q6466" t="s">
        <v>5056</v>
      </c>
      <c r="R6466" t="s">
        <v>4061</v>
      </c>
      <c r="S6466" t="s">
        <v>863</v>
      </c>
      <c r="T6466">
        <v>30000</v>
      </c>
    </row>
    <row r="6467" spans="1:20" x14ac:dyDescent="0.3">
      <c r="A6467" t="s">
        <v>4062</v>
      </c>
      <c r="B6467" t="str">
        <f>_xlfn.CONCAT(쿼리1[[#This Row],[주문번호]], "-", 쿼리1[[#This Row],[공정명]])</f>
        <v>20241224-1000157041-인쇄</v>
      </c>
      <c r="C6467">
        <v>2</v>
      </c>
      <c r="D6467" t="s">
        <v>328</v>
      </c>
      <c r="E6467" s="1">
        <v>45650</v>
      </c>
      <c r="F6467" s="1">
        <v>45656</v>
      </c>
      <c r="G6467" s="1"/>
      <c r="H6467" s="1">
        <v>45656</v>
      </c>
      <c r="I6467" s="1"/>
      <c r="J6467" t="s">
        <v>21</v>
      </c>
      <c r="K6467" t="s">
        <v>282</v>
      </c>
      <c r="L6467">
        <v>30000</v>
      </c>
      <c r="O6467" t="s">
        <v>4058</v>
      </c>
      <c r="P6467" t="s">
        <v>4063</v>
      </c>
      <c r="Q6467" t="s">
        <v>4064</v>
      </c>
      <c r="R6467" t="s">
        <v>4061</v>
      </c>
      <c r="S6467" t="s">
        <v>863</v>
      </c>
      <c r="T6467">
        <v>150000</v>
      </c>
    </row>
    <row r="6468" spans="1:20" x14ac:dyDescent="0.3">
      <c r="A6468" t="s">
        <v>368</v>
      </c>
      <c r="B6468" t="str">
        <f>_xlfn.CONCAT(쿼리1[[#This Row],[주문번호]], "-", 쿼리1[[#This Row],[공정명]])</f>
        <v>20241004-1000161125-인쇄</v>
      </c>
      <c r="C6468">
        <v>2</v>
      </c>
      <c r="D6468" t="s">
        <v>328</v>
      </c>
      <c r="E6468" s="1">
        <v>45569</v>
      </c>
      <c r="F6468" s="1">
        <v>45575</v>
      </c>
      <c r="G6468" s="1"/>
      <c r="H6468" s="1">
        <v>45656</v>
      </c>
      <c r="I6468" s="1"/>
      <c r="J6468" t="s">
        <v>174</v>
      </c>
      <c r="K6468" t="s">
        <v>22</v>
      </c>
      <c r="L6468">
        <v>6000</v>
      </c>
      <c r="O6468" t="s">
        <v>369</v>
      </c>
      <c r="P6468" t="s">
        <v>370</v>
      </c>
      <c r="Q6468" t="s">
        <v>371</v>
      </c>
      <c r="R6468" t="s">
        <v>372</v>
      </c>
      <c r="S6468" t="s">
        <v>863</v>
      </c>
      <c r="T6468">
        <v>29268</v>
      </c>
    </row>
    <row r="6469" spans="1:20" x14ac:dyDescent="0.3">
      <c r="A6469" t="s">
        <v>4862</v>
      </c>
      <c r="B6469" t="str">
        <f>_xlfn.CONCAT(쿼리1[[#This Row],[주문번호]], "-", 쿼리1[[#This Row],[공정명]])</f>
        <v>20241018-1000160178-인쇄</v>
      </c>
      <c r="C6469">
        <v>2</v>
      </c>
      <c r="D6469" t="s">
        <v>328</v>
      </c>
      <c r="E6469" s="1">
        <v>45583</v>
      </c>
      <c r="F6469" s="1">
        <v>45589</v>
      </c>
      <c r="G6469" s="1">
        <v>45590</v>
      </c>
      <c r="H6469" s="1">
        <v>45656</v>
      </c>
      <c r="I6469" s="1">
        <v>45595</v>
      </c>
      <c r="J6469" t="s">
        <v>31</v>
      </c>
      <c r="K6469" t="s">
        <v>32</v>
      </c>
      <c r="L6469">
        <v>6000</v>
      </c>
      <c r="M6469">
        <v>6000</v>
      </c>
      <c r="N6469">
        <v>1</v>
      </c>
      <c r="O6469" t="s">
        <v>536</v>
      </c>
      <c r="P6469" t="s">
        <v>4863</v>
      </c>
      <c r="Q6469" t="s">
        <v>4864</v>
      </c>
      <c r="R6469" t="s">
        <v>3938</v>
      </c>
      <c r="S6469" t="s">
        <v>863</v>
      </c>
      <c r="T6469">
        <v>12</v>
      </c>
    </row>
    <row r="6470" spans="1:20" x14ac:dyDescent="0.3">
      <c r="A6470" t="s">
        <v>5094</v>
      </c>
      <c r="B6470" t="str">
        <f>_xlfn.CONCAT(쿼리1[[#This Row],[주문번호]], "-", 쿼리1[[#This Row],[공정명]])</f>
        <v>20241018-1000160183-인쇄</v>
      </c>
      <c r="C6470">
        <v>2</v>
      </c>
      <c r="D6470" t="s">
        <v>328</v>
      </c>
      <c r="E6470" s="1">
        <v>45583</v>
      </c>
      <c r="F6470" s="1">
        <v>45589</v>
      </c>
      <c r="G6470" s="1">
        <v>45593</v>
      </c>
      <c r="H6470" s="1">
        <v>45656</v>
      </c>
      <c r="I6470" s="1">
        <v>45595</v>
      </c>
      <c r="J6470" t="s">
        <v>31</v>
      </c>
      <c r="K6470" t="s">
        <v>32</v>
      </c>
      <c r="L6470">
        <v>6000</v>
      </c>
      <c r="M6470">
        <v>6000</v>
      </c>
      <c r="N6470">
        <v>4</v>
      </c>
      <c r="O6470" t="s">
        <v>536</v>
      </c>
      <c r="P6470" t="s">
        <v>4863</v>
      </c>
      <c r="Q6470" t="s">
        <v>5095</v>
      </c>
      <c r="R6470" t="s">
        <v>3938</v>
      </c>
      <c r="S6470" t="s">
        <v>863</v>
      </c>
      <c r="T6470">
        <v>12</v>
      </c>
    </row>
    <row r="6471" spans="1:20" x14ac:dyDescent="0.3">
      <c r="A6471" t="s">
        <v>4117</v>
      </c>
      <c r="B6471" t="str">
        <f>_xlfn.CONCAT(쿼리1[[#This Row],[주문번호]], "-", 쿼리1[[#This Row],[공정명]])</f>
        <v>20241126-1419P0158-인쇄</v>
      </c>
      <c r="C6471">
        <v>2</v>
      </c>
      <c r="D6471" t="s">
        <v>328</v>
      </c>
      <c r="E6471" s="1">
        <v>45622</v>
      </c>
      <c r="F6471" s="1">
        <v>45628</v>
      </c>
      <c r="G6471" s="1">
        <v>45624</v>
      </c>
      <c r="H6471" s="1">
        <v>45656</v>
      </c>
      <c r="I6471" s="1">
        <v>45625</v>
      </c>
      <c r="J6471" t="s">
        <v>31</v>
      </c>
      <c r="K6471" t="s">
        <v>39</v>
      </c>
      <c r="L6471">
        <v>6000</v>
      </c>
      <c r="M6471">
        <v>6000</v>
      </c>
      <c r="N6471">
        <v>-4</v>
      </c>
      <c r="O6471" t="s">
        <v>2694</v>
      </c>
      <c r="P6471" t="s">
        <v>3936</v>
      </c>
      <c r="Q6471" t="s">
        <v>4118</v>
      </c>
      <c r="R6471" t="s">
        <v>3938</v>
      </c>
      <c r="S6471" t="s">
        <v>863</v>
      </c>
      <c r="T6471">
        <v>12</v>
      </c>
    </row>
    <row r="6472" spans="1:20" x14ac:dyDescent="0.3">
      <c r="A6472" t="s">
        <v>3935</v>
      </c>
      <c r="B6472" t="str">
        <f>_xlfn.CONCAT(쿼리1[[#This Row],[주문번호]], "-", 쿼리1[[#This Row],[공정명]])</f>
        <v>20241129-1000141968-인쇄</v>
      </c>
      <c r="C6472">
        <v>2</v>
      </c>
      <c r="D6472" t="s">
        <v>328</v>
      </c>
      <c r="E6472" s="1">
        <v>45625</v>
      </c>
      <c r="F6472" s="1">
        <v>45631</v>
      </c>
      <c r="G6472" s="1">
        <v>45630</v>
      </c>
      <c r="H6472" s="1">
        <v>45656</v>
      </c>
      <c r="I6472" s="1">
        <v>45636</v>
      </c>
      <c r="J6472" t="s">
        <v>31</v>
      </c>
      <c r="K6472" t="s">
        <v>39</v>
      </c>
      <c r="L6472">
        <v>6000</v>
      </c>
      <c r="M6472">
        <v>6000</v>
      </c>
      <c r="N6472">
        <v>-1</v>
      </c>
      <c r="O6472" t="s">
        <v>536</v>
      </c>
      <c r="P6472" t="s">
        <v>3936</v>
      </c>
      <c r="Q6472" t="s">
        <v>3937</v>
      </c>
      <c r="R6472" t="s">
        <v>3938</v>
      </c>
      <c r="S6472" t="s">
        <v>863</v>
      </c>
      <c r="T6472">
        <v>12</v>
      </c>
    </row>
    <row r="6473" spans="1:20" x14ac:dyDescent="0.3">
      <c r="A6473" t="s">
        <v>3942</v>
      </c>
      <c r="B6473" t="str">
        <f>_xlfn.CONCAT(쿼리1[[#This Row],[주문번호]], "-", 쿼리1[[#This Row],[공정명]])</f>
        <v>20241210-1000142743-인쇄</v>
      </c>
      <c r="C6473">
        <v>2</v>
      </c>
      <c r="D6473" t="s">
        <v>328</v>
      </c>
      <c r="E6473" s="1">
        <v>45636</v>
      </c>
      <c r="F6473" s="1">
        <v>45642</v>
      </c>
      <c r="G6473" s="1">
        <v>45643</v>
      </c>
      <c r="H6473" s="1">
        <v>45656</v>
      </c>
      <c r="I6473" s="1">
        <v>45648</v>
      </c>
      <c r="J6473" t="s">
        <v>31</v>
      </c>
      <c r="K6473" t="s">
        <v>32</v>
      </c>
      <c r="L6473">
        <v>6000</v>
      </c>
      <c r="M6473">
        <v>6000</v>
      </c>
      <c r="N6473">
        <v>1</v>
      </c>
      <c r="O6473" t="s">
        <v>536</v>
      </c>
      <c r="P6473" t="s">
        <v>3943</v>
      </c>
      <c r="Q6473" t="s">
        <v>3944</v>
      </c>
      <c r="R6473" t="s">
        <v>3938</v>
      </c>
      <c r="S6473" t="s">
        <v>863</v>
      </c>
      <c r="T6473">
        <v>12</v>
      </c>
    </row>
    <row r="6474" spans="1:20" x14ac:dyDescent="0.3">
      <c r="A6474" t="s">
        <v>5229</v>
      </c>
      <c r="B6474" t="str">
        <f>_xlfn.CONCAT(쿼리1[[#This Row],[주문번호]], "-", 쿼리1[[#This Row],[공정명]])</f>
        <v>20241018-1118P0182-인쇄</v>
      </c>
      <c r="C6474">
        <v>2</v>
      </c>
      <c r="D6474" t="s">
        <v>328</v>
      </c>
      <c r="E6474" s="1">
        <v>45583</v>
      </c>
      <c r="F6474" s="1">
        <v>45589</v>
      </c>
      <c r="G6474" s="1">
        <v>45590</v>
      </c>
      <c r="H6474" s="1">
        <v>45656</v>
      </c>
      <c r="I6474" s="1">
        <v>45595</v>
      </c>
      <c r="J6474" t="s">
        <v>31</v>
      </c>
      <c r="K6474" t="s">
        <v>32</v>
      </c>
      <c r="L6474">
        <v>6000</v>
      </c>
      <c r="M6474">
        <v>6000</v>
      </c>
      <c r="N6474">
        <v>1</v>
      </c>
      <c r="O6474" t="s">
        <v>536</v>
      </c>
      <c r="P6474" t="s">
        <v>5230</v>
      </c>
      <c r="Q6474" t="s">
        <v>5231</v>
      </c>
      <c r="R6474" t="s">
        <v>3938</v>
      </c>
      <c r="S6474" t="s">
        <v>863</v>
      </c>
      <c r="T6474">
        <v>18</v>
      </c>
    </row>
    <row r="6475" spans="1:20" x14ac:dyDescent="0.3">
      <c r="A6475" t="s">
        <v>4051</v>
      </c>
      <c r="B6475" t="str">
        <f>_xlfn.CONCAT(쿼리1[[#This Row],[주문번호]], "-", 쿼리1[[#This Row],[공정명]])</f>
        <v>20241218-1418P0035-인쇄</v>
      </c>
      <c r="C6475">
        <v>3</v>
      </c>
      <c r="D6475" t="s">
        <v>328</v>
      </c>
      <c r="E6475" s="1">
        <v>45644</v>
      </c>
      <c r="F6475" s="1">
        <v>45650</v>
      </c>
      <c r="G6475" s="1">
        <v>45653</v>
      </c>
      <c r="H6475" s="1">
        <v>45656</v>
      </c>
      <c r="I6475" s="1">
        <v>45653</v>
      </c>
      <c r="J6475" t="s">
        <v>31</v>
      </c>
      <c r="K6475" t="s">
        <v>32</v>
      </c>
      <c r="L6475">
        <v>6000</v>
      </c>
      <c r="M6475">
        <v>6000</v>
      </c>
      <c r="N6475">
        <v>3</v>
      </c>
      <c r="O6475" t="s">
        <v>2694</v>
      </c>
      <c r="P6475" t="s">
        <v>4052</v>
      </c>
      <c r="Q6475" t="s">
        <v>4053</v>
      </c>
      <c r="R6475" t="s">
        <v>3938</v>
      </c>
      <c r="S6475" t="s">
        <v>863</v>
      </c>
      <c r="T6475">
        <v>12</v>
      </c>
    </row>
    <row r="6476" spans="1:20" x14ac:dyDescent="0.3">
      <c r="A6476" t="s">
        <v>2667</v>
      </c>
      <c r="B6476" t="str">
        <f>_xlfn.CONCAT(쿼리1[[#This Row],[주문번호]], "-", 쿼리1[[#This Row],[공정명]])</f>
        <v>20241114-1000156851-합지</v>
      </c>
      <c r="C6476">
        <v>3</v>
      </c>
      <c r="D6476" t="s">
        <v>60</v>
      </c>
      <c r="E6476" s="1">
        <v>45610</v>
      </c>
      <c r="F6476" s="1">
        <v>45621</v>
      </c>
      <c r="G6476" s="1">
        <v>45621</v>
      </c>
      <c r="H6476" s="1">
        <v>45656</v>
      </c>
      <c r="I6476" s="1">
        <v>45625</v>
      </c>
      <c r="J6476" t="s">
        <v>31</v>
      </c>
      <c r="K6476" t="s">
        <v>39</v>
      </c>
      <c r="L6476">
        <v>15000</v>
      </c>
      <c r="M6476">
        <v>0</v>
      </c>
      <c r="N6476">
        <v>0</v>
      </c>
      <c r="O6476" t="s">
        <v>915</v>
      </c>
      <c r="P6476" t="s">
        <v>916</v>
      </c>
      <c r="Q6476" t="s">
        <v>917</v>
      </c>
      <c r="R6476" t="s">
        <v>26</v>
      </c>
      <c r="S6476" t="s">
        <v>5236</v>
      </c>
      <c r="T6476">
        <v>153846</v>
      </c>
    </row>
    <row r="6477" spans="1:20" x14ac:dyDescent="0.3">
      <c r="A6477" t="s">
        <v>4576</v>
      </c>
      <c r="B6477" t="str">
        <f>_xlfn.CONCAT(쿼리1[[#This Row],[주문번호]], "-", 쿼리1[[#This Row],[공정명]])</f>
        <v>20241017-1000154686-합지</v>
      </c>
      <c r="C6477">
        <v>3</v>
      </c>
      <c r="D6477" t="s">
        <v>60</v>
      </c>
      <c r="E6477" s="1">
        <v>45582</v>
      </c>
      <c r="F6477" s="1">
        <v>45593</v>
      </c>
      <c r="G6477" s="1"/>
      <c r="H6477" s="1">
        <v>45656</v>
      </c>
      <c r="I6477" s="1">
        <v>45600</v>
      </c>
      <c r="J6477" t="s">
        <v>31</v>
      </c>
      <c r="K6477" t="s">
        <v>22</v>
      </c>
      <c r="L6477">
        <v>8000</v>
      </c>
      <c r="O6477" t="s">
        <v>1533</v>
      </c>
      <c r="P6477" t="s">
        <v>3926</v>
      </c>
      <c r="Q6477" t="s">
        <v>3927</v>
      </c>
      <c r="R6477" t="s">
        <v>26</v>
      </c>
      <c r="S6477" t="s">
        <v>5236</v>
      </c>
      <c r="T6477">
        <v>32</v>
      </c>
    </row>
    <row r="6478" spans="1:20" x14ac:dyDescent="0.3">
      <c r="A6478" t="s">
        <v>5318</v>
      </c>
      <c r="B6478" t="str">
        <f>_xlfn.CONCAT(쿼리1[[#This Row],[주문번호]], "-", 쿼리1[[#This Row],[공정명]])</f>
        <v>20240902-1000160573-합지</v>
      </c>
      <c r="C6478">
        <v>3</v>
      </c>
      <c r="D6478" t="s">
        <v>60</v>
      </c>
      <c r="E6478" s="1">
        <v>45537</v>
      </c>
      <c r="F6478" s="1">
        <v>45546</v>
      </c>
      <c r="G6478" s="1">
        <v>45544</v>
      </c>
      <c r="H6478" s="1">
        <v>45656</v>
      </c>
      <c r="I6478" s="1">
        <v>45544</v>
      </c>
      <c r="J6478" t="s">
        <v>31</v>
      </c>
      <c r="K6478" t="s">
        <v>39</v>
      </c>
      <c r="L6478">
        <v>6000</v>
      </c>
      <c r="M6478">
        <v>6000</v>
      </c>
      <c r="N6478">
        <v>-2</v>
      </c>
      <c r="O6478" t="s">
        <v>559</v>
      </c>
      <c r="P6478" t="s">
        <v>2704</v>
      </c>
      <c r="Q6478" t="s">
        <v>2705</v>
      </c>
      <c r="R6478" t="s">
        <v>2706</v>
      </c>
      <c r="S6478" t="s">
        <v>5236</v>
      </c>
      <c r="T6478">
        <v>24</v>
      </c>
    </row>
    <row r="6479" spans="1:20" x14ac:dyDescent="0.3">
      <c r="A6479" t="s">
        <v>5318</v>
      </c>
      <c r="B6479" t="str">
        <f>_xlfn.CONCAT(쿼리1[[#This Row],[주문번호]], "-", 쿼리1[[#This Row],[공정명]])</f>
        <v>20240902-1000160573-분단</v>
      </c>
      <c r="C6479">
        <v>4</v>
      </c>
      <c r="D6479" t="s">
        <v>196</v>
      </c>
      <c r="E6479" s="1">
        <v>45537</v>
      </c>
      <c r="F6479" s="1">
        <v>45547</v>
      </c>
      <c r="G6479" s="1">
        <v>45544</v>
      </c>
      <c r="H6479" s="1">
        <v>45656</v>
      </c>
      <c r="I6479" s="1">
        <v>45544</v>
      </c>
      <c r="J6479" t="s">
        <v>31</v>
      </c>
      <c r="K6479" t="s">
        <v>39</v>
      </c>
      <c r="L6479">
        <v>6000</v>
      </c>
      <c r="M6479">
        <v>6000</v>
      </c>
      <c r="N6479">
        <v>-3</v>
      </c>
      <c r="O6479" t="s">
        <v>559</v>
      </c>
      <c r="P6479" t="s">
        <v>2704</v>
      </c>
      <c r="Q6479" t="s">
        <v>2705</v>
      </c>
      <c r="R6479" t="s">
        <v>2706</v>
      </c>
      <c r="S6479" t="s">
        <v>5236</v>
      </c>
      <c r="T6479">
        <v>24</v>
      </c>
    </row>
    <row r="6480" spans="1:20" x14ac:dyDescent="0.3">
      <c r="A6480" t="s">
        <v>5318</v>
      </c>
      <c r="B6480" t="str">
        <f>_xlfn.CONCAT(쿼리1[[#This Row],[주문번호]], "-", 쿼리1[[#This Row],[공정명]])</f>
        <v>20240902-1000160573-분단</v>
      </c>
      <c r="C6480">
        <v>4</v>
      </c>
      <c r="D6480" t="s">
        <v>196</v>
      </c>
      <c r="E6480" s="1">
        <v>45537</v>
      </c>
      <c r="F6480" s="1">
        <v>45547</v>
      </c>
      <c r="G6480" s="1">
        <v>45544</v>
      </c>
      <c r="H6480" s="1">
        <v>45656</v>
      </c>
      <c r="I6480" s="1">
        <v>45544</v>
      </c>
      <c r="J6480" t="s">
        <v>31</v>
      </c>
      <c r="K6480" t="s">
        <v>39</v>
      </c>
      <c r="L6480">
        <v>6000</v>
      </c>
      <c r="M6480">
        <v>6000</v>
      </c>
      <c r="N6480">
        <v>-3</v>
      </c>
      <c r="O6480" t="s">
        <v>559</v>
      </c>
      <c r="P6480" t="s">
        <v>2704</v>
      </c>
      <c r="Q6480" t="s">
        <v>2705</v>
      </c>
      <c r="R6480" t="s">
        <v>2706</v>
      </c>
      <c r="S6480" t="s">
        <v>5236</v>
      </c>
      <c r="T6480">
        <v>24</v>
      </c>
    </row>
    <row r="6481" spans="1:20" x14ac:dyDescent="0.3">
      <c r="A6481" t="s">
        <v>4623</v>
      </c>
      <c r="B6481" t="str">
        <f>_xlfn.CONCAT(쿼리1[[#This Row],[주문번호]], "-", 쿼리1[[#This Row],[공정명]])</f>
        <v>20241021-1000160573-합지</v>
      </c>
      <c r="C6481">
        <v>3</v>
      </c>
      <c r="D6481" t="s">
        <v>60</v>
      </c>
      <c r="E6481" s="1">
        <v>45586</v>
      </c>
      <c r="F6481" s="1">
        <v>45595</v>
      </c>
      <c r="G6481" s="1">
        <v>45590</v>
      </c>
      <c r="H6481" s="1">
        <v>45656</v>
      </c>
      <c r="I6481" s="1">
        <v>45593</v>
      </c>
      <c r="J6481" t="s">
        <v>31</v>
      </c>
      <c r="K6481" t="s">
        <v>39</v>
      </c>
      <c r="L6481">
        <v>6000</v>
      </c>
      <c r="M6481">
        <v>6000</v>
      </c>
      <c r="N6481">
        <v>-5</v>
      </c>
      <c r="O6481" t="s">
        <v>559</v>
      </c>
      <c r="P6481" t="s">
        <v>2704</v>
      </c>
      <c r="Q6481" t="s">
        <v>2705</v>
      </c>
      <c r="R6481" t="s">
        <v>2706</v>
      </c>
      <c r="S6481" t="s">
        <v>5236</v>
      </c>
      <c r="T6481">
        <v>24</v>
      </c>
    </row>
    <row r="6482" spans="1:20" x14ac:dyDescent="0.3">
      <c r="A6482" t="s">
        <v>1327</v>
      </c>
      <c r="B6482" t="str">
        <f>_xlfn.CONCAT(쿼리1[[#This Row],[주문번호]], "-", 쿼리1[[#This Row],[공정명]])</f>
        <v>20241111-1000136128-합지</v>
      </c>
      <c r="C6482">
        <v>3</v>
      </c>
      <c r="D6482" t="s">
        <v>60</v>
      </c>
      <c r="E6482" s="1">
        <v>45607</v>
      </c>
      <c r="F6482" s="1">
        <v>45618</v>
      </c>
      <c r="G6482" s="1">
        <v>45621</v>
      </c>
      <c r="H6482" s="1">
        <v>45656</v>
      </c>
      <c r="I6482" s="1">
        <v>45621</v>
      </c>
      <c r="J6482" t="s">
        <v>31</v>
      </c>
      <c r="K6482" t="s">
        <v>32</v>
      </c>
      <c r="L6482">
        <v>6000</v>
      </c>
      <c r="M6482">
        <v>0</v>
      </c>
      <c r="N6482">
        <v>3</v>
      </c>
      <c r="O6482" t="s">
        <v>106</v>
      </c>
      <c r="P6482" t="s">
        <v>1328</v>
      </c>
      <c r="Q6482" t="s">
        <v>1329</v>
      </c>
      <c r="R6482" t="s">
        <v>26</v>
      </c>
      <c r="S6482" t="s">
        <v>5236</v>
      </c>
      <c r="T6482">
        <v>26086</v>
      </c>
    </row>
    <row r="6483" spans="1:20" x14ac:dyDescent="0.3">
      <c r="A6483" t="s">
        <v>4066</v>
      </c>
      <c r="B6483" t="str">
        <f>_xlfn.CONCAT(쿼리1[[#This Row],[주문번호]], "-", 쿼리1[[#This Row],[공정명]])</f>
        <v>20241216-1000168934-합지</v>
      </c>
      <c r="C6483">
        <v>3</v>
      </c>
      <c r="D6483" t="s">
        <v>60</v>
      </c>
      <c r="E6483" s="1">
        <v>45642</v>
      </c>
      <c r="F6483" s="1">
        <v>45651</v>
      </c>
      <c r="G6483" s="1"/>
      <c r="H6483" s="1">
        <v>45656</v>
      </c>
      <c r="I6483" s="1">
        <v>45650</v>
      </c>
      <c r="J6483" t="s">
        <v>21</v>
      </c>
      <c r="K6483" t="s">
        <v>22</v>
      </c>
      <c r="L6483">
        <v>6000</v>
      </c>
      <c r="O6483" t="s">
        <v>4067</v>
      </c>
      <c r="P6483" t="s">
        <v>4068</v>
      </c>
      <c r="Q6483" t="s">
        <v>4069</v>
      </c>
      <c r="R6483" t="s">
        <v>26</v>
      </c>
      <c r="S6483" t="s">
        <v>5236</v>
      </c>
      <c r="T6483">
        <v>14285</v>
      </c>
    </row>
    <row r="6484" spans="1:20" x14ac:dyDescent="0.3">
      <c r="A6484" t="s">
        <v>1330</v>
      </c>
      <c r="B6484" t="str">
        <f>_xlfn.CONCAT(쿼리1[[#This Row],[주문번호]], "-", 쿼리1[[#This Row],[공정명]])</f>
        <v>20241007-1000136128-합지</v>
      </c>
      <c r="C6484">
        <v>3</v>
      </c>
      <c r="D6484" t="s">
        <v>60</v>
      </c>
      <c r="E6484" s="1">
        <v>45572</v>
      </c>
      <c r="F6484" s="1">
        <v>45579</v>
      </c>
      <c r="G6484" s="1">
        <v>45576</v>
      </c>
      <c r="H6484" s="1">
        <v>45656</v>
      </c>
      <c r="I6484" s="1">
        <v>45577</v>
      </c>
      <c r="J6484" t="s">
        <v>31</v>
      </c>
      <c r="K6484" t="s">
        <v>39</v>
      </c>
      <c r="L6484">
        <v>6000</v>
      </c>
      <c r="M6484">
        <v>6000</v>
      </c>
      <c r="N6484">
        <v>-3</v>
      </c>
      <c r="O6484" t="s">
        <v>106</v>
      </c>
      <c r="P6484" t="s">
        <v>1328</v>
      </c>
      <c r="Q6484" t="s">
        <v>1329</v>
      </c>
      <c r="R6484" t="s">
        <v>26</v>
      </c>
      <c r="S6484" t="s">
        <v>5236</v>
      </c>
      <c r="T6484">
        <v>26086</v>
      </c>
    </row>
    <row r="6485" spans="1:20" x14ac:dyDescent="0.3">
      <c r="A6485" t="s">
        <v>4243</v>
      </c>
      <c r="B6485" t="str">
        <f>_xlfn.CONCAT(쿼리1[[#This Row],[주문번호]], "-", 쿼리1[[#This Row],[공정명]])</f>
        <v>20241211-1000165926-합지</v>
      </c>
      <c r="C6485">
        <v>3</v>
      </c>
      <c r="D6485" t="s">
        <v>60</v>
      </c>
      <c r="E6485" s="1">
        <v>45637</v>
      </c>
      <c r="F6485" s="1">
        <v>45646</v>
      </c>
      <c r="G6485" s="1"/>
      <c r="H6485" s="1">
        <v>45656</v>
      </c>
      <c r="I6485" s="1">
        <v>45650</v>
      </c>
      <c r="J6485" t="s">
        <v>31</v>
      </c>
      <c r="K6485" t="s">
        <v>22</v>
      </c>
      <c r="L6485">
        <v>30000</v>
      </c>
      <c r="O6485" t="s">
        <v>1403</v>
      </c>
      <c r="P6485" t="s">
        <v>1404</v>
      </c>
      <c r="Q6485" t="s">
        <v>4244</v>
      </c>
      <c r="R6485" t="s">
        <v>26</v>
      </c>
      <c r="S6485" t="s">
        <v>5236</v>
      </c>
      <c r="T6485">
        <v>60</v>
      </c>
    </row>
    <row r="6486" spans="1:20" x14ac:dyDescent="0.3">
      <c r="A6486" t="s">
        <v>4034</v>
      </c>
      <c r="B6486" t="str">
        <f>_xlfn.CONCAT(쿼리1[[#This Row],[주문번호]], "-", 쿼리1[[#This Row],[공정명]])</f>
        <v>20241017-1000169370-합지</v>
      </c>
      <c r="C6486">
        <v>3</v>
      </c>
      <c r="D6486" t="s">
        <v>60</v>
      </c>
      <c r="E6486" s="1">
        <v>45582</v>
      </c>
      <c r="F6486" s="1">
        <v>45593</v>
      </c>
      <c r="G6486" s="1">
        <v>45588</v>
      </c>
      <c r="H6486" s="1">
        <v>45656</v>
      </c>
      <c r="I6486" s="1">
        <v>45589</v>
      </c>
      <c r="J6486" t="s">
        <v>31</v>
      </c>
      <c r="K6486" t="s">
        <v>39</v>
      </c>
      <c r="L6486">
        <v>6000</v>
      </c>
      <c r="M6486">
        <v>6000</v>
      </c>
      <c r="N6486">
        <v>-5</v>
      </c>
      <c r="O6486" t="s">
        <v>180</v>
      </c>
      <c r="P6486" t="s">
        <v>4035</v>
      </c>
      <c r="Q6486" t="s">
        <v>4036</v>
      </c>
      <c r="R6486" t="s">
        <v>1839</v>
      </c>
      <c r="S6486" t="s">
        <v>5236</v>
      </c>
      <c r="T6486">
        <v>18750</v>
      </c>
    </row>
    <row r="6487" spans="1:20" x14ac:dyDescent="0.3">
      <c r="A6487" t="s">
        <v>2868</v>
      </c>
      <c r="B6487" t="str">
        <f>_xlfn.CONCAT(쿼리1[[#This Row],[주문번호]], "-", 쿼리1[[#This Row],[공정명]])</f>
        <v>20240912-1000167482-합지</v>
      </c>
      <c r="C6487">
        <v>3</v>
      </c>
      <c r="D6487" t="s">
        <v>60</v>
      </c>
      <c r="E6487" s="1">
        <v>45547</v>
      </c>
      <c r="F6487" s="1">
        <v>45554</v>
      </c>
      <c r="G6487" s="1"/>
      <c r="H6487" s="1">
        <v>45656</v>
      </c>
      <c r="I6487" s="1">
        <v>45559</v>
      </c>
      <c r="J6487" t="s">
        <v>31</v>
      </c>
      <c r="K6487" t="s">
        <v>22</v>
      </c>
      <c r="L6487">
        <v>6000</v>
      </c>
      <c r="O6487" t="s">
        <v>275</v>
      </c>
      <c r="P6487" t="s">
        <v>2869</v>
      </c>
      <c r="Q6487" t="s">
        <v>2870</v>
      </c>
      <c r="R6487" t="s">
        <v>2871</v>
      </c>
      <c r="S6487" t="s">
        <v>5236</v>
      </c>
      <c r="T6487">
        <v>20000</v>
      </c>
    </row>
    <row r="6488" spans="1:20" x14ac:dyDescent="0.3">
      <c r="A6488" t="s">
        <v>4431</v>
      </c>
      <c r="B6488" t="str">
        <f>_xlfn.CONCAT(쿼리1[[#This Row],[주문번호]], "-", 쿼리1[[#This Row],[공정명]])</f>
        <v>20241111-1000154859-합지</v>
      </c>
      <c r="C6488">
        <v>1</v>
      </c>
      <c r="D6488" t="s">
        <v>60</v>
      </c>
      <c r="E6488" s="1">
        <v>45607</v>
      </c>
      <c r="F6488" s="1">
        <v>45616</v>
      </c>
      <c r="G6488" s="1">
        <v>45610</v>
      </c>
      <c r="H6488" s="1">
        <v>45656</v>
      </c>
      <c r="I6488" s="1">
        <v>45616</v>
      </c>
      <c r="J6488" t="s">
        <v>31</v>
      </c>
      <c r="K6488" t="s">
        <v>39</v>
      </c>
      <c r="L6488">
        <v>6000</v>
      </c>
      <c r="M6488">
        <v>6000</v>
      </c>
      <c r="N6488">
        <v>-6</v>
      </c>
      <c r="O6488" t="s">
        <v>3332</v>
      </c>
      <c r="P6488" t="s">
        <v>1328</v>
      </c>
      <c r="Q6488" t="s">
        <v>3333</v>
      </c>
      <c r="R6488" t="s">
        <v>26</v>
      </c>
      <c r="S6488" t="s">
        <v>5236</v>
      </c>
      <c r="T6488">
        <v>26086</v>
      </c>
    </row>
    <row r="6489" spans="1:20" x14ac:dyDescent="0.3">
      <c r="A6489" t="s">
        <v>5319</v>
      </c>
      <c r="B6489" t="str">
        <f>_xlfn.CONCAT(쿼리1[[#This Row],[주문번호]], "-", 쿼리1[[#This Row],[공정명]])</f>
        <v>20240906-3000167566-턴키</v>
      </c>
      <c r="C6489">
        <v>1</v>
      </c>
      <c r="D6489" t="s">
        <v>20</v>
      </c>
      <c r="E6489" s="1">
        <v>45541</v>
      </c>
      <c r="F6489" s="1">
        <v>45548</v>
      </c>
      <c r="G6489" s="1"/>
      <c r="H6489" s="1">
        <v>45656</v>
      </c>
      <c r="I6489" s="1"/>
      <c r="J6489" t="s">
        <v>174</v>
      </c>
      <c r="K6489" t="s">
        <v>22</v>
      </c>
      <c r="L6489">
        <v>20000</v>
      </c>
      <c r="O6489" t="s">
        <v>5320</v>
      </c>
      <c r="P6489" t="s">
        <v>5321</v>
      </c>
      <c r="Q6489" t="s">
        <v>5322</v>
      </c>
      <c r="R6489" t="s">
        <v>3938</v>
      </c>
      <c r="S6489" t="s">
        <v>5323</v>
      </c>
      <c r="T6489">
        <v>20000</v>
      </c>
    </row>
    <row r="6490" spans="1:20" x14ac:dyDescent="0.3">
      <c r="A6490" t="s">
        <v>5324</v>
      </c>
      <c r="B6490" t="str">
        <f>_xlfn.CONCAT(쿼리1[[#This Row],[주문번호]], "-", 쿼리1[[#This Row],[공정명]])</f>
        <v>20240909-3000167566-턴키</v>
      </c>
      <c r="C6490">
        <v>1</v>
      </c>
      <c r="D6490" t="s">
        <v>20</v>
      </c>
      <c r="E6490" s="1">
        <v>45544</v>
      </c>
      <c r="F6490" s="1">
        <v>45551</v>
      </c>
      <c r="G6490" s="1"/>
      <c r="H6490" s="1">
        <v>45656</v>
      </c>
      <c r="I6490" s="1"/>
      <c r="J6490" t="s">
        <v>174</v>
      </c>
      <c r="K6490" t="s">
        <v>22</v>
      </c>
      <c r="L6490">
        <v>20000</v>
      </c>
      <c r="O6490" t="s">
        <v>5320</v>
      </c>
      <c r="P6490" t="s">
        <v>5321</v>
      </c>
      <c r="Q6490" t="s">
        <v>5322</v>
      </c>
      <c r="R6490" t="s">
        <v>3938</v>
      </c>
      <c r="S6490" t="s">
        <v>5323</v>
      </c>
      <c r="T6490">
        <v>20000</v>
      </c>
    </row>
    <row r="6491" spans="1:20" x14ac:dyDescent="0.3">
      <c r="A6491" t="s">
        <v>5325</v>
      </c>
      <c r="B6491" t="str">
        <f>_xlfn.CONCAT(쿼리1[[#This Row],[주문번호]], "-", 쿼리1[[#This Row],[공정명]])</f>
        <v>20240926-3000169173-턴키</v>
      </c>
      <c r="C6491">
        <v>1</v>
      </c>
      <c r="D6491" t="s">
        <v>20</v>
      </c>
      <c r="E6491" s="1">
        <v>45561</v>
      </c>
      <c r="F6491" s="1">
        <v>45568</v>
      </c>
      <c r="G6491" s="1"/>
      <c r="H6491" s="1">
        <v>45656</v>
      </c>
      <c r="I6491" s="1"/>
      <c r="J6491" t="s">
        <v>21</v>
      </c>
      <c r="K6491" t="s">
        <v>22</v>
      </c>
      <c r="L6491">
        <v>4000</v>
      </c>
      <c r="O6491" t="s">
        <v>5320</v>
      </c>
      <c r="P6491" t="s">
        <v>5326</v>
      </c>
      <c r="Q6491" t="s">
        <v>5327</v>
      </c>
      <c r="R6491" t="s">
        <v>3938</v>
      </c>
      <c r="S6491" t="s">
        <v>5323</v>
      </c>
      <c r="T6491">
        <v>4000</v>
      </c>
    </row>
    <row r="6492" spans="1:20" x14ac:dyDescent="0.3">
      <c r="A6492" t="s">
        <v>5328</v>
      </c>
      <c r="B6492" t="str">
        <f>_xlfn.CONCAT(쿼리1[[#This Row],[주문번호]], "-", 쿼리1[[#This Row],[공정명]])</f>
        <v>20240906-3000167620-턴키</v>
      </c>
      <c r="C6492">
        <v>1</v>
      </c>
      <c r="D6492" t="s">
        <v>20</v>
      </c>
      <c r="E6492" s="1">
        <v>45541</v>
      </c>
      <c r="F6492" s="1">
        <v>45548</v>
      </c>
      <c r="G6492" s="1"/>
      <c r="H6492" s="1">
        <v>45656</v>
      </c>
      <c r="I6492" s="1"/>
      <c r="J6492" t="s">
        <v>174</v>
      </c>
      <c r="K6492" t="s">
        <v>22</v>
      </c>
      <c r="L6492">
        <v>20000</v>
      </c>
      <c r="O6492" t="s">
        <v>5320</v>
      </c>
      <c r="P6492" t="s">
        <v>5321</v>
      </c>
      <c r="Q6492" t="s">
        <v>5329</v>
      </c>
      <c r="R6492" t="s">
        <v>3938</v>
      </c>
      <c r="S6492" t="s">
        <v>5323</v>
      </c>
      <c r="T6492">
        <v>20000</v>
      </c>
    </row>
    <row r="6493" spans="1:20" x14ac:dyDescent="0.3">
      <c r="A6493" t="s">
        <v>5330</v>
      </c>
      <c r="B6493" t="str">
        <f>_xlfn.CONCAT(쿼리1[[#This Row],[주문번호]], "-", 쿼리1[[#This Row],[공정명]])</f>
        <v>20240926-3000169174-턴키</v>
      </c>
      <c r="C6493">
        <v>1</v>
      </c>
      <c r="D6493" t="s">
        <v>20</v>
      </c>
      <c r="E6493" s="1">
        <v>45561</v>
      </c>
      <c r="F6493" s="1">
        <v>45568</v>
      </c>
      <c r="G6493" s="1"/>
      <c r="H6493" s="1">
        <v>45656</v>
      </c>
      <c r="I6493" s="1"/>
      <c r="J6493" t="s">
        <v>21</v>
      </c>
      <c r="K6493" t="s">
        <v>22</v>
      </c>
      <c r="L6493">
        <v>4000</v>
      </c>
      <c r="O6493" t="s">
        <v>5320</v>
      </c>
      <c r="P6493" t="s">
        <v>5326</v>
      </c>
      <c r="Q6493" t="s">
        <v>5331</v>
      </c>
      <c r="R6493" t="s">
        <v>3938</v>
      </c>
      <c r="S6493" t="s">
        <v>5323</v>
      </c>
      <c r="T6493">
        <v>4000</v>
      </c>
    </row>
    <row r="6494" spans="1:20" x14ac:dyDescent="0.3">
      <c r="A6494" t="s">
        <v>5332</v>
      </c>
      <c r="B6494" t="str">
        <f>_xlfn.CONCAT(쿼리1[[#This Row],[주문번호]], "-", 쿼리1[[#This Row],[공정명]])</f>
        <v>20241023-3000166278-턴키</v>
      </c>
      <c r="C6494">
        <v>1</v>
      </c>
      <c r="D6494" t="s">
        <v>20</v>
      </c>
      <c r="E6494" s="1">
        <v>45588</v>
      </c>
      <c r="F6494" s="1">
        <v>45595</v>
      </c>
      <c r="G6494" s="1"/>
      <c r="H6494" s="1">
        <v>45656</v>
      </c>
      <c r="I6494" s="1"/>
      <c r="J6494" t="s">
        <v>21</v>
      </c>
      <c r="K6494" t="s">
        <v>22</v>
      </c>
      <c r="L6494">
        <v>10000</v>
      </c>
      <c r="O6494" t="s">
        <v>5320</v>
      </c>
      <c r="P6494" t="s">
        <v>5333</v>
      </c>
      <c r="Q6494" t="s">
        <v>5334</v>
      </c>
      <c r="R6494" t="s">
        <v>758</v>
      </c>
      <c r="S6494" t="s">
        <v>5323</v>
      </c>
      <c r="T6494">
        <v>10000</v>
      </c>
    </row>
    <row r="6495" spans="1:20" x14ac:dyDescent="0.3">
      <c r="A6495" t="s">
        <v>5335</v>
      </c>
      <c r="B6495" t="str">
        <f>_xlfn.CONCAT(쿼리1[[#This Row],[주문번호]], "-", 쿼리1[[#This Row],[공정명]])</f>
        <v>20240903-3000166277-턴키</v>
      </c>
      <c r="C6495">
        <v>1</v>
      </c>
      <c r="D6495" t="s">
        <v>20</v>
      </c>
      <c r="E6495" s="1">
        <v>45538</v>
      </c>
      <c r="F6495" s="1">
        <v>45545</v>
      </c>
      <c r="G6495" s="1"/>
      <c r="H6495" s="1">
        <v>45656</v>
      </c>
      <c r="I6495" s="1"/>
      <c r="J6495" t="s">
        <v>174</v>
      </c>
      <c r="K6495" t="s">
        <v>22</v>
      </c>
      <c r="L6495">
        <v>10000</v>
      </c>
      <c r="O6495" t="s">
        <v>5320</v>
      </c>
      <c r="P6495" t="s">
        <v>5333</v>
      </c>
      <c r="Q6495" t="s">
        <v>5336</v>
      </c>
      <c r="R6495" t="s">
        <v>758</v>
      </c>
      <c r="S6495" t="s">
        <v>5323</v>
      </c>
      <c r="T6495">
        <v>10000</v>
      </c>
    </row>
    <row r="6496" spans="1:20" x14ac:dyDescent="0.3">
      <c r="A6496" t="s">
        <v>5337</v>
      </c>
      <c r="B6496" t="str">
        <f>_xlfn.CONCAT(쿼리1[[#This Row],[주문번호]], "-", 쿼리1[[#This Row],[공정명]])</f>
        <v>20240909-3000167620-턴키</v>
      </c>
      <c r="C6496">
        <v>1</v>
      </c>
      <c r="D6496" t="s">
        <v>20</v>
      </c>
      <c r="E6496" s="1">
        <v>45544</v>
      </c>
      <c r="F6496" s="1">
        <v>45551</v>
      </c>
      <c r="G6496" s="1"/>
      <c r="H6496" s="1">
        <v>45656</v>
      </c>
      <c r="I6496" s="1"/>
      <c r="J6496" t="s">
        <v>174</v>
      </c>
      <c r="K6496" t="s">
        <v>22</v>
      </c>
      <c r="L6496">
        <v>20000</v>
      </c>
      <c r="O6496" t="s">
        <v>5320</v>
      </c>
      <c r="P6496" t="s">
        <v>5321</v>
      </c>
      <c r="Q6496" t="s">
        <v>5329</v>
      </c>
      <c r="R6496" t="s">
        <v>3938</v>
      </c>
      <c r="S6496" t="s">
        <v>5323</v>
      </c>
      <c r="T6496">
        <v>20000</v>
      </c>
    </row>
    <row r="6497" spans="1:20" x14ac:dyDescent="0.3">
      <c r="A6497" t="s">
        <v>5338</v>
      </c>
      <c r="B6497" t="str">
        <f>_xlfn.CONCAT(쿼리1[[#This Row],[주문번호]], "-", 쿼리1[[#This Row],[공정명]])</f>
        <v>20241217-3000162854-턴키</v>
      </c>
      <c r="C6497">
        <v>1</v>
      </c>
      <c r="D6497" t="s">
        <v>20</v>
      </c>
      <c r="E6497" s="1">
        <v>45643</v>
      </c>
      <c r="F6497" s="1">
        <v>45650</v>
      </c>
      <c r="G6497" s="1"/>
      <c r="H6497" s="1">
        <v>45656</v>
      </c>
      <c r="I6497" s="1"/>
      <c r="J6497" t="s">
        <v>21</v>
      </c>
      <c r="K6497" t="s">
        <v>22</v>
      </c>
      <c r="L6497">
        <v>10000</v>
      </c>
      <c r="O6497" t="s">
        <v>5320</v>
      </c>
      <c r="P6497" t="s">
        <v>5339</v>
      </c>
      <c r="Q6497" t="s">
        <v>5340</v>
      </c>
      <c r="R6497" t="s">
        <v>758</v>
      </c>
      <c r="S6497" t="s">
        <v>5323</v>
      </c>
      <c r="T6497">
        <v>10000</v>
      </c>
    </row>
    <row r="6498" spans="1:20" x14ac:dyDescent="0.3">
      <c r="A6498" t="s">
        <v>5341</v>
      </c>
      <c r="B6498" t="str">
        <f>_xlfn.CONCAT(쿼리1[[#This Row],[주문번호]], "-", 쿼리1[[#This Row],[공정명]])</f>
        <v>20241119-3000166276-턴키</v>
      </c>
      <c r="C6498">
        <v>1</v>
      </c>
      <c r="D6498" t="s">
        <v>20</v>
      </c>
      <c r="E6498" s="1">
        <v>45615</v>
      </c>
      <c r="F6498" s="1">
        <v>45622</v>
      </c>
      <c r="G6498" s="1"/>
      <c r="H6498" s="1">
        <v>45656</v>
      </c>
      <c r="I6498" s="1"/>
      <c r="J6498" t="s">
        <v>21</v>
      </c>
      <c r="K6498" t="s">
        <v>22</v>
      </c>
      <c r="L6498">
        <v>10000</v>
      </c>
      <c r="O6498" t="s">
        <v>5320</v>
      </c>
      <c r="P6498" t="s">
        <v>5333</v>
      </c>
      <c r="Q6498" t="s">
        <v>5340</v>
      </c>
      <c r="R6498" t="s">
        <v>758</v>
      </c>
      <c r="S6498" t="s">
        <v>5323</v>
      </c>
      <c r="T6498">
        <v>10000</v>
      </c>
    </row>
    <row r="6499" spans="1:20" x14ac:dyDescent="0.3">
      <c r="A6499" t="s">
        <v>5342</v>
      </c>
      <c r="B6499" t="str">
        <f>_xlfn.CONCAT(쿼리1[[#This Row],[주문번호]], "-", 쿼리1[[#This Row],[공정명]])</f>
        <v>20241203-3000166279-턴키</v>
      </c>
      <c r="C6499">
        <v>1</v>
      </c>
      <c r="D6499" t="s">
        <v>20</v>
      </c>
      <c r="E6499" s="1">
        <v>45629</v>
      </c>
      <c r="F6499" s="1">
        <v>45636</v>
      </c>
      <c r="G6499" s="1"/>
      <c r="H6499" s="1">
        <v>45656</v>
      </c>
      <c r="I6499" s="1"/>
      <c r="J6499" t="s">
        <v>21</v>
      </c>
      <c r="K6499" t="s">
        <v>22</v>
      </c>
      <c r="L6499">
        <v>10000</v>
      </c>
      <c r="O6499" t="s">
        <v>5320</v>
      </c>
      <c r="P6499" t="s">
        <v>5333</v>
      </c>
      <c r="Q6499" t="s">
        <v>5343</v>
      </c>
      <c r="R6499" t="s">
        <v>758</v>
      </c>
      <c r="S6499" t="s">
        <v>5323</v>
      </c>
      <c r="T6499">
        <v>10000</v>
      </c>
    </row>
    <row r="6500" spans="1:20" x14ac:dyDescent="0.3">
      <c r="A6500" t="s">
        <v>5344</v>
      </c>
      <c r="B6500" t="str">
        <f>_xlfn.CONCAT(쿼리1[[#This Row],[주문번호]], "-", 쿼리1[[#This Row],[공정명]])</f>
        <v>20241119-3000166277-턴키</v>
      </c>
      <c r="C6500">
        <v>1</v>
      </c>
      <c r="D6500" t="s">
        <v>20</v>
      </c>
      <c r="E6500" s="1">
        <v>45615</v>
      </c>
      <c r="F6500" s="1">
        <v>45622</v>
      </c>
      <c r="G6500" s="1"/>
      <c r="H6500" s="1">
        <v>45656</v>
      </c>
      <c r="I6500" s="1"/>
      <c r="J6500" t="s">
        <v>21</v>
      </c>
      <c r="K6500" t="s">
        <v>22</v>
      </c>
      <c r="L6500">
        <v>10000</v>
      </c>
      <c r="O6500" t="s">
        <v>5320</v>
      </c>
      <c r="P6500" t="s">
        <v>5333</v>
      </c>
      <c r="Q6500" t="s">
        <v>5336</v>
      </c>
      <c r="R6500" t="s">
        <v>758</v>
      </c>
      <c r="S6500" t="s">
        <v>5323</v>
      </c>
      <c r="T6500">
        <v>10000</v>
      </c>
    </row>
    <row r="6501" spans="1:20" x14ac:dyDescent="0.3">
      <c r="A6501" t="s">
        <v>5345</v>
      </c>
      <c r="B6501" t="str">
        <f>_xlfn.CONCAT(쿼리1[[#This Row],[주문번호]], "-", 쿼리1[[#This Row],[공정명]])</f>
        <v>20241129-3000166276-턴키</v>
      </c>
      <c r="C6501">
        <v>1</v>
      </c>
      <c r="D6501" t="s">
        <v>20</v>
      </c>
      <c r="E6501" s="1">
        <v>45625</v>
      </c>
      <c r="F6501" s="1">
        <v>45632</v>
      </c>
      <c r="G6501" s="1"/>
      <c r="H6501" s="1">
        <v>45656</v>
      </c>
      <c r="I6501" s="1"/>
      <c r="J6501" t="s">
        <v>21</v>
      </c>
      <c r="K6501" t="s">
        <v>22</v>
      </c>
      <c r="L6501">
        <v>10000</v>
      </c>
      <c r="O6501" t="s">
        <v>5320</v>
      </c>
      <c r="P6501" t="s">
        <v>5333</v>
      </c>
      <c r="Q6501" t="s">
        <v>5340</v>
      </c>
      <c r="R6501" t="s">
        <v>758</v>
      </c>
      <c r="S6501" t="s">
        <v>5323</v>
      </c>
      <c r="T6501">
        <v>10000</v>
      </c>
    </row>
    <row r="6502" spans="1:20" x14ac:dyDescent="0.3">
      <c r="A6502" t="s">
        <v>598</v>
      </c>
      <c r="B6502" t="str">
        <f>_xlfn.CONCAT(쿼리1[[#This Row],[주문번호]], "-", 쿼리1[[#This Row],[공정명]])</f>
        <v>20241227-1000167966-인쇄</v>
      </c>
      <c r="C6502">
        <v>2</v>
      </c>
      <c r="D6502" t="s">
        <v>328</v>
      </c>
      <c r="E6502" s="1">
        <v>45653</v>
      </c>
      <c r="F6502" s="1">
        <v>45656</v>
      </c>
      <c r="G6502" s="1"/>
      <c r="H6502" s="1">
        <v>45656</v>
      </c>
      <c r="I6502" s="1"/>
      <c r="J6502" t="s">
        <v>21</v>
      </c>
      <c r="K6502" t="s">
        <v>282</v>
      </c>
      <c r="L6502">
        <v>6000</v>
      </c>
      <c r="O6502" t="s">
        <v>599</v>
      </c>
      <c r="P6502" t="s">
        <v>600</v>
      </c>
      <c r="Q6502" t="s">
        <v>601</v>
      </c>
      <c r="R6502" t="s">
        <v>602</v>
      </c>
      <c r="S6502" t="s">
        <v>5346</v>
      </c>
      <c r="T6502">
        <v>33333</v>
      </c>
    </row>
    <row r="6503" spans="1:20" x14ac:dyDescent="0.3">
      <c r="A6503" t="s">
        <v>4423</v>
      </c>
      <c r="B6503" t="str">
        <f>_xlfn.CONCAT(쿼리1[[#This Row],[주문번호]], "-", 쿼리1[[#This Row],[공정명]])</f>
        <v>20241227-1000161317-인쇄</v>
      </c>
      <c r="C6503">
        <v>2</v>
      </c>
      <c r="D6503" t="s">
        <v>328</v>
      </c>
      <c r="E6503" s="1">
        <v>45653</v>
      </c>
      <c r="F6503" s="1">
        <v>45659</v>
      </c>
      <c r="G6503" s="1"/>
      <c r="H6503" s="1">
        <v>45656</v>
      </c>
      <c r="I6503" s="1"/>
      <c r="J6503" t="s">
        <v>21</v>
      </c>
      <c r="K6503" t="s">
        <v>282</v>
      </c>
      <c r="L6503">
        <v>6000</v>
      </c>
      <c r="O6503" t="s">
        <v>4424</v>
      </c>
      <c r="P6503" t="s">
        <v>4425</v>
      </c>
      <c r="Q6503" t="s">
        <v>4426</v>
      </c>
      <c r="R6503" t="s">
        <v>4427</v>
      </c>
      <c r="S6503" t="s">
        <v>5346</v>
      </c>
      <c r="T6503">
        <v>30000</v>
      </c>
    </row>
    <row r="6504" spans="1:20" x14ac:dyDescent="0.3">
      <c r="A6504" t="s">
        <v>3800</v>
      </c>
      <c r="B6504" t="str">
        <f>_xlfn.CONCAT(쿼리1[[#This Row],[주문번호]], "-", 쿼리1[[#This Row],[공정명]])</f>
        <v>20241212-1000168763-인쇄</v>
      </c>
      <c r="C6504">
        <v>2</v>
      </c>
      <c r="D6504" t="s">
        <v>328</v>
      </c>
      <c r="E6504" s="1">
        <v>45638</v>
      </c>
      <c r="F6504" s="1">
        <v>45644</v>
      </c>
      <c r="G6504" s="1">
        <v>45646</v>
      </c>
      <c r="H6504" s="1">
        <v>45656</v>
      </c>
      <c r="I6504" s="1">
        <v>45649</v>
      </c>
      <c r="J6504" t="s">
        <v>31</v>
      </c>
      <c r="K6504" t="s">
        <v>32</v>
      </c>
      <c r="L6504">
        <v>6000</v>
      </c>
      <c r="M6504">
        <v>6000</v>
      </c>
      <c r="N6504">
        <v>2</v>
      </c>
      <c r="O6504" t="s">
        <v>394</v>
      </c>
      <c r="P6504" t="s">
        <v>2430</v>
      </c>
      <c r="Q6504" t="s">
        <v>2431</v>
      </c>
      <c r="R6504" t="s">
        <v>954</v>
      </c>
      <c r="S6504" t="s">
        <v>863</v>
      </c>
      <c r="T6504">
        <v>8571</v>
      </c>
    </row>
    <row r="6505" spans="1:20" x14ac:dyDescent="0.3">
      <c r="A6505" t="s">
        <v>3797</v>
      </c>
      <c r="B6505" t="str">
        <f>_xlfn.CONCAT(쿼리1[[#This Row],[주문번호]], "-", 쿼리1[[#This Row],[공정명]])</f>
        <v>20241212-1000168755-인쇄</v>
      </c>
      <c r="C6505">
        <v>2</v>
      </c>
      <c r="D6505" t="s">
        <v>328</v>
      </c>
      <c r="E6505" s="1">
        <v>45638</v>
      </c>
      <c r="F6505" s="1">
        <v>45644</v>
      </c>
      <c r="G6505" s="1">
        <v>45646</v>
      </c>
      <c r="H6505" s="1">
        <v>45656</v>
      </c>
      <c r="I6505" s="1">
        <v>45649</v>
      </c>
      <c r="J6505" t="s">
        <v>31</v>
      </c>
      <c r="K6505" t="s">
        <v>32</v>
      </c>
      <c r="L6505">
        <v>6000</v>
      </c>
      <c r="M6505">
        <v>6000</v>
      </c>
      <c r="N6505">
        <v>2</v>
      </c>
      <c r="O6505" t="s">
        <v>394</v>
      </c>
      <c r="P6505" t="s">
        <v>3798</v>
      </c>
      <c r="Q6505" t="s">
        <v>3799</v>
      </c>
      <c r="R6505" t="s">
        <v>954</v>
      </c>
      <c r="S6505" t="s">
        <v>863</v>
      </c>
      <c r="T6505">
        <v>7500</v>
      </c>
    </row>
    <row r="6506" spans="1:20" x14ac:dyDescent="0.3">
      <c r="A6506" t="s">
        <v>3801</v>
      </c>
      <c r="B6506" t="str">
        <f>_xlfn.CONCAT(쿼리1[[#This Row],[주문번호]], "-", 쿼리1[[#This Row],[공정명]])</f>
        <v>20241212-1000168759-인쇄</v>
      </c>
      <c r="C6506">
        <v>2</v>
      </c>
      <c r="D6506" t="s">
        <v>328</v>
      </c>
      <c r="E6506" s="1">
        <v>45638</v>
      </c>
      <c r="F6506" s="1">
        <v>45644</v>
      </c>
      <c r="G6506" s="1">
        <v>45646</v>
      </c>
      <c r="H6506" s="1">
        <v>45656</v>
      </c>
      <c r="I6506" s="1">
        <v>45649</v>
      </c>
      <c r="J6506" t="s">
        <v>31</v>
      </c>
      <c r="K6506" t="s">
        <v>32</v>
      </c>
      <c r="L6506">
        <v>6000</v>
      </c>
      <c r="M6506">
        <v>6000</v>
      </c>
      <c r="N6506">
        <v>2</v>
      </c>
      <c r="O6506" t="s">
        <v>394</v>
      </c>
      <c r="P6506" t="s">
        <v>3802</v>
      </c>
      <c r="Q6506" t="s">
        <v>3803</v>
      </c>
      <c r="R6506" t="s">
        <v>954</v>
      </c>
      <c r="S6506" t="s">
        <v>863</v>
      </c>
      <c r="T6506">
        <v>8571</v>
      </c>
    </row>
    <row r="6507" spans="1:20" x14ac:dyDescent="0.3">
      <c r="A6507" t="s">
        <v>3808</v>
      </c>
      <c r="B6507" t="str">
        <f>_xlfn.CONCAT(쿼리1[[#This Row],[주문번호]], "-", 쿼리1[[#This Row],[공정명]])</f>
        <v>20241212-1000168767-인쇄</v>
      </c>
      <c r="C6507">
        <v>2</v>
      </c>
      <c r="D6507" t="s">
        <v>328</v>
      </c>
      <c r="E6507" s="1">
        <v>45638</v>
      </c>
      <c r="F6507" s="1">
        <v>45644</v>
      </c>
      <c r="G6507" s="1">
        <v>45646</v>
      </c>
      <c r="H6507" s="1">
        <v>45656</v>
      </c>
      <c r="I6507" s="1">
        <v>45649</v>
      </c>
      <c r="J6507" t="s">
        <v>31</v>
      </c>
      <c r="K6507" t="s">
        <v>32</v>
      </c>
      <c r="L6507">
        <v>6000</v>
      </c>
      <c r="M6507">
        <v>6000</v>
      </c>
      <c r="N6507">
        <v>2</v>
      </c>
      <c r="O6507" t="s">
        <v>394</v>
      </c>
      <c r="P6507" t="s">
        <v>3809</v>
      </c>
      <c r="Q6507" t="s">
        <v>3810</v>
      </c>
      <c r="R6507" t="s">
        <v>954</v>
      </c>
      <c r="S6507" t="s">
        <v>863</v>
      </c>
      <c r="T6507">
        <v>10344</v>
      </c>
    </row>
    <row r="6508" spans="1:20" x14ac:dyDescent="0.3">
      <c r="A6508" t="s">
        <v>951</v>
      </c>
      <c r="B6508" t="str">
        <f>_xlfn.CONCAT(쿼리1[[#This Row],[주문번호]], "-", 쿼리1[[#This Row],[공정명]])</f>
        <v>20241106-1000166501-인쇄</v>
      </c>
      <c r="C6508">
        <v>2</v>
      </c>
      <c r="D6508" t="s">
        <v>328</v>
      </c>
      <c r="E6508" s="1">
        <v>45602</v>
      </c>
      <c r="F6508" s="1">
        <v>45608</v>
      </c>
      <c r="G6508" s="1">
        <v>45610</v>
      </c>
      <c r="H6508" s="1">
        <v>45656</v>
      </c>
      <c r="I6508" s="1">
        <v>45616</v>
      </c>
      <c r="J6508" t="s">
        <v>31</v>
      </c>
      <c r="K6508" t="s">
        <v>32</v>
      </c>
      <c r="L6508">
        <v>6000</v>
      </c>
      <c r="M6508">
        <v>6000</v>
      </c>
      <c r="N6508">
        <v>2</v>
      </c>
      <c r="O6508" t="s">
        <v>394</v>
      </c>
      <c r="P6508" t="s">
        <v>952</v>
      </c>
      <c r="Q6508" t="s">
        <v>953</v>
      </c>
      <c r="R6508" t="s">
        <v>954</v>
      </c>
      <c r="S6508" t="s">
        <v>863</v>
      </c>
      <c r="T6508">
        <v>33333</v>
      </c>
    </row>
    <row r="6509" spans="1:20" x14ac:dyDescent="0.3">
      <c r="A6509" t="s">
        <v>3606</v>
      </c>
      <c r="B6509" t="str">
        <f>_xlfn.CONCAT(쿼리1[[#This Row],[주문번호]], "-", 쿼리1[[#This Row],[공정명]])</f>
        <v>20241120-1000169726-인쇄</v>
      </c>
      <c r="C6509">
        <v>2</v>
      </c>
      <c r="D6509" t="s">
        <v>328</v>
      </c>
      <c r="E6509" s="1">
        <v>45616</v>
      </c>
      <c r="F6509" s="1">
        <v>45622</v>
      </c>
      <c r="G6509" s="1">
        <v>45625</v>
      </c>
      <c r="H6509" s="1">
        <v>45656</v>
      </c>
      <c r="I6509" s="1">
        <v>45631</v>
      </c>
      <c r="J6509" t="s">
        <v>31</v>
      </c>
      <c r="K6509" t="s">
        <v>32</v>
      </c>
      <c r="L6509">
        <v>14800</v>
      </c>
      <c r="M6509">
        <v>14800</v>
      </c>
      <c r="N6509">
        <v>3</v>
      </c>
      <c r="O6509" t="s">
        <v>763</v>
      </c>
      <c r="P6509" t="s">
        <v>872</v>
      </c>
      <c r="Q6509" t="s">
        <v>3607</v>
      </c>
      <c r="R6509" t="s">
        <v>874</v>
      </c>
      <c r="S6509" t="s">
        <v>863</v>
      </c>
      <c r="T6509">
        <v>86900</v>
      </c>
    </row>
    <row r="6510" spans="1:20" x14ac:dyDescent="0.3">
      <c r="A6510" t="s">
        <v>3608</v>
      </c>
      <c r="B6510" t="str">
        <f>_xlfn.CONCAT(쿼리1[[#This Row],[주문번호]], "-", 쿼리1[[#This Row],[공정명]])</f>
        <v>20241024-1000168843-인쇄</v>
      </c>
      <c r="C6510">
        <v>2</v>
      </c>
      <c r="D6510" t="s">
        <v>328</v>
      </c>
      <c r="E6510" s="1">
        <v>45589</v>
      </c>
      <c r="F6510" s="1">
        <v>45594</v>
      </c>
      <c r="G6510" s="1">
        <v>45589</v>
      </c>
      <c r="H6510" s="1">
        <v>45656</v>
      </c>
      <c r="I6510" s="1">
        <v>45590</v>
      </c>
      <c r="J6510" t="s">
        <v>31</v>
      </c>
      <c r="K6510" t="s">
        <v>39</v>
      </c>
      <c r="L6510">
        <v>300</v>
      </c>
      <c r="M6510">
        <v>500</v>
      </c>
      <c r="N6510">
        <v>-5</v>
      </c>
      <c r="O6510" t="s">
        <v>763</v>
      </c>
      <c r="P6510" t="s">
        <v>872</v>
      </c>
      <c r="Q6510" t="s">
        <v>3609</v>
      </c>
      <c r="R6510" t="s">
        <v>874</v>
      </c>
      <c r="S6510" t="s">
        <v>863</v>
      </c>
      <c r="T6510">
        <v>300</v>
      </c>
    </row>
    <row r="6511" spans="1:20" x14ac:dyDescent="0.3">
      <c r="A6511" t="s">
        <v>3674</v>
      </c>
      <c r="B6511" t="str">
        <f>_xlfn.CONCAT(쿼리1[[#This Row],[주문번호]], "-", 쿼리1[[#This Row],[공정명]])</f>
        <v>20240924-1000169175-인쇄</v>
      </c>
      <c r="C6511">
        <v>2</v>
      </c>
      <c r="D6511" t="s">
        <v>328</v>
      </c>
      <c r="E6511" s="1">
        <v>45559</v>
      </c>
      <c r="F6511" s="1">
        <v>45565</v>
      </c>
      <c r="G6511" s="1">
        <v>45562</v>
      </c>
      <c r="H6511" s="1">
        <v>45656</v>
      </c>
      <c r="I6511" s="1">
        <v>45575</v>
      </c>
      <c r="J6511" t="s">
        <v>31</v>
      </c>
      <c r="K6511" t="s">
        <v>39</v>
      </c>
      <c r="L6511">
        <v>8000</v>
      </c>
      <c r="M6511">
        <v>8000</v>
      </c>
      <c r="N6511">
        <v>-3</v>
      </c>
      <c r="O6511" t="s">
        <v>763</v>
      </c>
      <c r="P6511" t="s">
        <v>872</v>
      </c>
      <c r="Q6511" t="s">
        <v>3675</v>
      </c>
      <c r="R6511" t="s">
        <v>874</v>
      </c>
      <c r="S6511" t="s">
        <v>863</v>
      </c>
      <c r="T6511">
        <v>43200</v>
      </c>
    </row>
    <row r="6512" spans="1:20" x14ac:dyDescent="0.3">
      <c r="A6512" t="s">
        <v>3676</v>
      </c>
      <c r="B6512" t="str">
        <f>_xlfn.CONCAT(쿼리1[[#This Row],[주문번호]], "-", 쿼리1[[#This Row],[공정명]])</f>
        <v>20241024-1000169417-인쇄</v>
      </c>
      <c r="C6512">
        <v>2</v>
      </c>
      <c r="D6512" t="s">
        <v>328</v>
      </c>
      <c r="E6512" s="1">
        <v>45589</v>
      </c>
      <c r="F6512" s="1">
        <v>45595</v>
      </c>
      <c r="G6512" s="1">
        <v>45595</v>
      </c>
      <c r="H6512" s="1">
        <v>45656</v>
      </c>
      <c r="I6512" s="1">
        <v>45609</v>
      </c>
      <c r="J6512" t="s">
        <v>31</v>
      </c>
      <c r="K6512" t="s">
        <v>39</v>
      </c>
      <c r="L6512">
        <v>10800</v>
      </c>
      <c r="M6512">
        <v>10800</v>
      </c>
      <c r="N6512">
        <v>0</v>
      </c>
      <c r="O6512" t="s">
        <v>763</v>
      </c>
      <c r="P6512" t="s">
        <v>872</v>
      </c>
      <c r="Q6512" t="s">
        <v>3677</v>
      </c>
      <c r="R6512" t="s">
        <v>874</v>
      </c>
      <c r="S6512" t="s">
        <v>863</v>
      </c>
      <c r="T6512">
        <v>61500</v>
      </c>
    </row>
    <row r="6513" spans="1:20" x14ac:dyDescent="0.3">
      <c r="A6513" t="s">
        <v>3678</v>
      </c>
      <c r="B6513" t="str">
        <f>_xlfn.CONCAT(쿼리1[[#This Row],[주문번호]], "-", 쿼리1[[#This Row],[공정명]])</f>
        <v>20241024-1000169419-인쇄</v>
      </c>
      <c r="C6513">
        <v>2</v>
      </c>
      <c r="D6513" t="s">
        <v>328</v>
      </c>
      <c r="E6513" s="1">
        <v>45589</v>
      </c>
      <c r="F6513" s="1">
        <v>45595</v>
      </c>
      <c r="G6513" s="1">
        <v>45595</v>
      </c>
      <c r="H6513" s="1">
        <v>45656</v>
      </c>
      <c r="I6513" s="1">
        <v>45609</v>
      </c>
      <c r="J6513" t="s">
        <v>31</v>
      </c>
      <c r="K6513" t="s">
        <v>39</v>
      </c>
      <c r="L6513">
        <v>5800</v>
      </c>
      <c r="M6513">
        <v>5800</v>
      </c>
      <c r="N6513">
        <v>0</v>
      </c>
      <c r="O6513" t="s">
        <v>763</v>
      </c>
      <c r="P6513" t="s">
        <v>872</v>
      </c>
      <c r="Q6513" t="s">
        <v>3679</v>
      </c>
      <c r="R6513" t="s">
        <v>874</v>
      </c>
      <c r="S6513" t="s">
        <v>863</v>
      </c>
      <c r="T6513">
        <v>30500</v>
      </c>
    </row>
    <row r="6514" spans="1:20" x14ac:dyDescent="0.3">
      <c r="A6514" t="s">
        <v>3680</v>
      </c>
      <c r="B6514" t="str">
        <f>_xlfn.CONCAT(쿼리1[[#This Row],[주문번호]], "-", 쿼리1[[#This Row],[공정명]])</f>
        <v>20241120-1000169417-인쇄</v>
      </c>
      <c r="C6514">
        <v>2</v>
      </c>
      <c r="D6514" t="s">
        <v>328</v>
      </c>
      <c r="E6514" s="1">
        <v>45616</v>
      </c>
      <c r="F6514" s="1">
        <v>45622</v>
      </c>
      <c r="G6514" s="1">
        <v>45625</v>
      </c>
      <c r="H6514" s="1">
        <v>45656</v>
      </c>
      <c r="I6514" s="1">
        <v>45631</v>
      </c>
      <c r="J6514" t="s">
        <v>31</v>
      </c>
      <c r="K6514" t="s">
        <v>32</v>
      </c>
      <c r="L6514">
        <v>3800</v>
      </c>
      <c r="M6514">
        <v>3800</v>
      </c>
      <c r="N6514">
        <v>3</v>
      </c>
      <c r="O6514" t="s">
        <v>763</v>
      </c>
      <c r="P6514" t="s">
        <v>872</v>
      </c>
      <c r="Q6514" t="s">
        <v>3677</v>
      </c>
      <c r="R6514" t="s">
        <v>874</v>
      </c>
      <c r="S6514" t="s">
        <v>863</v>
      </c>
      <c r="T6514">
        <v>18500</v>
      </c>
    </row>
    <row r="6515" spans="1:20" x14ac:dyDescent="0.3">
      <c r="A6515" t="s">
        <v>3681</v>
      </c>
      <c r="B6515" t="str">
        <f>_xlfn.CONCAT(쿼리1[[#This Row],[주문번호]], "-", 쿼리1[[#This Row],[공정명]])</f>
        <v>20241120-1000169728-인쇄</v>
      </c>
      <c r="C6515">
        <v>2</v>
      </c>
      <c r="D6515" t="s">
        <v>328</v>
      </c>
      <c r="E6515" s="1">
        <v>45616</v>
      </c>
      <c r="F6515" s="1">
        <v>45622</v>
      </c>
      <c r="G6515" s="1">
        <v>45625</v>
      </c>
      <c r="H6515" s="1">
        <v>45656</v>
      </c>
      <c r="I6515" s="1">
        <v>45631</v>
      </c>
      <c r="J6515" t="s">
        <v>31</v>
      </c>
      <c r="K6515" t="s">
        <v>32</v>
      </c>
      <c r="L6515">
        <v>2500</v>
      </c>
      <c r="M6515">
        <v>2500</v>
      </c>
      <c r="N6515">
        <v>3</v>
      </c>
      <c r="O6515" t="s">
        <v>763</v>
      </c>
      <c r="P6515" t="s">
        <v>872</v>
      </c>
      <c r="Q6515" t="s">
        <v>3682</v>
      </c>
      <c r="R6515" t="s">
        <v>874</v>
      </c>
      <c r="S6515" t="s">
        <v>863</v>
      </c>
      <c r="T6515">
        <v>10100</v>
      </c>
    </row>
    <row r="6516" spans="1:20" x14ac:dyDescent="0.3">
      <c r="A6516" t="s">
        <v>3683</v>
      </c>
      <c r="B6516" t="str">
        <f>_xlfn.CONCAT(쿼리1[[#This Row],[주문번호]], "-", 쿼리1[[#This Row],[공정명]])</f>
        <v>20241024-1000168845-인쇄</v>
      </c>
      <c r="C6516">
        <v>2</v>
      </c>
      <c r="D6516" t="s">
        <v>328</v>
      </c>
      <c r="E6516" s="1">
        <v>45589</v>
      </c>
      <c r="F6516" s="1">
        <v>45594</v>
      </c>
      <c r="G6516" s="1">
        <v>45589</v>
      </c>
      <c r="H6516" s="1">
        <v>45656</v>
      </c>
      <c r="I6516" s="1">
        <v>45590</v>
      </c>
      <c r="J6516" t="s">
        <v>31</v>
      </c>
      <c r="K6516" t="s">
        <v>39</v>
      </c>
      <c r="L6516">
        <v>300</v>
      </c>
      <c r="M6516">
        <v>500</v>
      </c>
      <c r="N6516">
        <v>-5</v>
      </c>
      <c r="O6516" t="s">
        <v>763</v>
      </c>
      <c r="P6516" t="s">
        <v>872</v>
      </c>
      <c r="Q6516" t="s">
        <v>3684</v>
      </c>
      <c r="R6516" t="s">
        <v>874</v>
      </c>
      <c r="S6516" t="s">
        <v>863</v>
      </c>
      <c r="T6516">
        <v>1875</v>
      </c>
    </row>
    <row r="6517" spans="1:20" x14ac:dyDescent="0.3">
      <c r="A6517" t="s">
        <v>3685</v>
      </c>
      <c r="B6517" t="str">
        <f>_xlfn.CONCAT(쿼리1[[#This Row],[주문번호]], "-", 쿼리1[[#This Row],[공정명]])</f>
        <v>20241210-1000169987-인쇄</v>
      </c>
      <c r="C6517">
        <v>2</v>
      </c>
      <c r="D6517" t="s">
        <v>328</v>
      </c>
      <c r="E6517" s="1">
        <v>45636</v>
      </c>
      <c r="F6517" s="1">
        <v>45642</v>
      </c>
      <c r="G6517" s="1">
        <v>45643</v>
      </c>
      <c r="H6517" s="1">
        <v>45656</v>
      </c>
      <c r="I6517" s="1">
        <v>45650</v>
      </c>
      <c r="J6517" t="s">
        <v>31</v>
      </c>
      <c r="K6517" t="s">
        <v>32</v>
      </c>
      <c r="L6517">
        <v>10600</v>
      </c>
      <c r="M6517">
        <v>106000</v>
      </c>
      <c r="N6517">
        <v>1</v>
      </c>
      <c r="O6517" t="s">
        <v>763</v>
      </c>
      <c r="P6517" t="s">
        <v>872</v>
      </c>
      <c r="Q6517" t="s">
        <v>3605</v>
      </c>
      <c r="R6517" t="s">
        <v>874</v>
      </c>
      <c r="S6517" t="s">
        <v>863</v>
      </c>
      <c r="T6517">
        <v>61500</v>
      </c>
    </row>
    <row r="6518" spans="1:20" x14ac:dyDescent="0.3">
      <c r="A6518" t="s">
        <v>3383</v>
      </c>
      <c r="B6518" t="str">
        <f>_xlfn.CONCAT(쿼리1[[#This Row],[주문번호]], "-", 쿼리1[[#This Row],[공정명]])</f>
        <v>20240904-1000152896-인쇄</v>
      </c>
      <c r="C6518">
        <v>2</v>
      </c>
      <c r="D6518" t="s">
        <v>328</v>
      </c>
      <c r="E6518" s="1">
        <v>45539</v>
      </c>
      <c r="F6518" s="1">
        <v>45545</v>
      </c>
      <c r="G6518" s="1">
        <v>45544</v>
      </c>
      <c r="H6518" s="1">
        <v>45656</v>
      </c>
      <c r="I6518" s="1">
        <v>45575</v>
      </c>
      <c r="J6518" t="s">
        <v>31</v>
      </c>
      <c r="K6518" t="s">
        <v>39</v>
      </c>
      <c r="L6518">
        <v>6000</v>
      </c>
      <c r="M6518">
        <v>6000</v>
      </c>
      <c r="N6518">
        <v>-1</v>
      </c>
      <c r="O6518" t="s">
        <v>3384</v>
      </c>
      <c r="P6518" t="s">
        <v>3385</v>
      </c>
      <c r="Q6518" t="s">
        <v>3386</v>
      </c>
      <c r="R6518" t="s">
        <v>3387</v>
      </c>
      <c r="S6518" t="s">
        <v>863</v>
      </c>
      <c r="T6518">
        <v>66666</v>
      </c>
    </row>
    <row r="6519" spans="1:20" x14ac:dyDescent="0.3">
      <c r="A6519" t="s">
        <v>2419</v>
      </c>
      <c r="B6519" t="str">
        <f>_xlfn.CONCAT(쿼리1[[#This Row],[주문번호]], "-", 쿼리1[[#This Row],[공정명]])</f>
        <v>20241029-1419P0380-인쇄</v>
      </c>
      <c r="C6519">
        <v>2</v>
      </c>
      <c r="D6519" t="s">
        <v>328</v>
      </c>
      <c r="E6519" s="1">
        <v>45594</v>
      </c>
      <c r="F6519" s="1">
        <v>45600</v>
      </c>
      <c r="G6519" s="1">
        <v>45601</v>
      </c>
      <c r="H6519" s="1">
        <v>45656</v>
      </c>
      <c r="I6519" s="1">
        <v>45604</v>
      </c>
      <c r="J6519" t="s">
        <v>31</v>
      </c>
      <c r="K6519" t="s">
        <v>32</v>
      </c>
      <c r="L6519">
        <v>6000</v>
      </c>
      <c r="M6519">
        <v>6000</v>
      </c>
      <c r="N6519">
        <v>1</v>
      </c>
      <c r="O6519" t="s">
        <v>91</v>
      </c>
      <c r="P6519" t="s">
        <v>1515</v>
      </c>
      <c r="Q6519" t="s">
        <v>2420</v>
      </c>
      <c r="R6519" t="s">
        <v>2421</v>
      </c>
      <c r="S6519" t="s">
        <v>863</v>
      </c>
      <c r="T6519">
        <v>21428</v>
      </c>
    </row>
    <row r="6520" spans="1:20" x14ac:dyDescent="0.3">
      <c r="A6520" t="s">
        <v>943</v>
      </c>
      <c r="B6520" t="str">
        <f>_xlfn.CONCAT(쿼리1[[#This Row],[주문번호]], "-", 쿼리1[[#This Row],[공정명]])</f>
        <v>20241031-1000160191-인쇄</v>
      </c>
      <c r="C6520">
        <v>1</v>
      </c>
      <c r="D6520" t="s">
        <v>328</v>
      </c>
      <c r="E6520" s="1">
        <v>45596</v>
      </c>
      <c r="F6520" s="1">
        <v>45602</v>
      </c>
      <c r="G6520" s="1">
        <v>45602</v>
      </c>
      <c r="H6520" s="1">
        <v>45656</v>
      </c>
      <c r="I6520" s="1">
        <v>45610</v>
      </c>
      <c r="J6520" t="s">
        <v>31</v>
      </c>
      <c r="K6520" t="s">
        <v>39</v>
      </c>
      <c r="L6520">
        <v>4000</v>
      </c>
      <c r="M6520">
        <v>4000</v>
      </c>
      <c r="N6520">
        <v>0</v>
      </c>
      <c r="O6520" t="s">
        <v>141</v>
      </c>
      <c r="P6520" t="s">
        <v>142</v>
      </c>
      <c r="Q6520" t="s">
        <v>941</v>
      </c>
      <c r="R6520" t="s">
        <v>942</v>
      </c>
      <c r="S6520" t="s">
        <v>863</v>
      </c>
      <c r="T6520">
        <v>53333</v>
      </c>
    </row>
    <row r="6521" spans="1:20" x14ac:dyDescent="0.3">
      <c r="A6521" t="s">
        <v>940</v>
      </c>
      <c r="B6521" t="str">
        <f>_xlfn.CONCAT(쿼리1[[#This Row],[주문번호]], "-", 쿼리1[[#This Row],[공정명]])</f>
        <v>20240904-1000160191-인쇄</v>
      </c>
      <c r="C6521">
        <v>1</v>
      </c>
      <c r="D6521" t="s">
        <v>328</v>
      </c>
      <c r="E6521" s="1">
        <v>45539</v>
      </c>
      <c r="F6521" s="1">
        <v>45545</v>
      </c>
      <c r="G6521" s="1">
        <v>45541</v>
      </c>
      <c r="H6521" s="1">
        <v>45656</v>
      </c>
      <c r="I6521" s="1">
        <v>45546</v>
      </c>
      <c r="J6521" t="s">
        <v>31</v>
      </c>
      <c r="K6521" t="s">
        <v>39</v>
      </c>
      <c r="L6521">
        <v>8000</v>
      </c>
      <c r="M6521">
        <v>8000</v>
      </c>
      <c r="N6521">
        <v>-4</v>
      </c>
      <c r="O6521" t="s">
        <v>141</v>
      </c>
      <c r="P6521" t="s">
        <v>142</v>
      </c>
      <c r="Q6521" t="s">
        <v>941</v>
      </c>
      <c r="R6521" t="s">
        <v>942</v>
      </c>
      <c r="S6521" t="s">
        <v>863</v>
      </c>
      <c r="T6521">
        <v>106666</v>
      </c>
    </row>
    <row r="6522" spans="1:20" x14ac:dyDescent="0.3">
      <c r="A6522" t="s">
        <v>944</v>
      </c>
      <c r="B6522" t="str">
        <f>_xlfn.CONCAT(쿼리1[[#This Row],[주문번호]], "-", 쿼리1[[#This Row],[공정명]])</f>
        <v>20241002-1000160191-인쇄</v>
      </c>
      <c r="C6522">
        <v>1</v>
      </c>
      <c r="D6522" t="s">
        <v>328</v>
      </c>
      <c r="E6522" s="1">
        <v>45567</v>
      </c>
      <c r="F6522" s="1">
        <v>45573</v>
      </c>
      <c r="G6522" s="1">
        <v>45576</v>
      </c>
      <c r="H6522" s="1">
        <v>45656</v>
      </c>
      <c r="I6522" s="1">
        <v>45587</v>
      </c>
      <c r="J6522" t="s">
        <v>31</v>
      </c>
      <c r="K6522" t="s">
        <v>32</v>
      </c>
      <c r="L6522">
        <v>4000</v>
      </c>
      <c r="M6522">
        <v>4000</v>
      </c>
      <c r="N6522">
        <v>3</v>
      </c>
      <c r="O6522" t="s">
        <v>141</v>
      </c>
      <c r="P6522" t="s">
        <v>142</v>
      </c>
      <c r="Q6522" t="s">
        <v>941</v>
      </c>
      <c r="R6522" t="s">
        <v>942</v>
      </c>
      <c r="S6522" t="s">
        <v>863</v>
      </c>
      <c r="T6522">
        <v>53333</v>
      </c>
    </row>
    <row r="6523" spans="1:20" x14ac:dyDescent="0.3">
      <c r="A6523" t="s">
        <v>1584</v>
      </c>
      <c r="B6523" t="str">
        <f>_xlfn.CONCAT(쿼리1[[#This Row],[주문번호]], "-", 쿼리1[[#This Row],[공정명]])</f>
        <v>20241203-13150076-인쇄</v>
      </c>
      <c r="C6523">
        <v>2</v>
      </c>
      <c r="D6523" t="s">
        <v>328</v>
      </c>
      <c r="E6523" s="1">
        <v>45629</v>
      </c>
      <c r="F6523" s="1">
        <v>45635</v>
      </c>
      <c r="G6523" s="1">
        <v>45642</v>
      </c>
      <c r="H6523" s="1">
        <v>45656</v>
      </c>
      <c r="I6523" s="1">
        <v>45650</v>
      </c>
      <c r="J6523" t="s">
        <v>31</v>
      </c>
      <c r="K6523" t="s">
        <v>32</v>
      </c>
      <c r="L6523">
        <v>6000</v>
      </c>
      <c r="M6523">
        <v>6000</v>
      </c>
      <c r="N6523">
        <v>7</v>
      </c>
      <c r="O6523" t="s">
        <v>1465</v>
      </c>
      <c r="P6523" t="s">
        <v>1466</v>
      </c>
      <c r="Q6523" t="s">
        <v>1467</v>
      </c>
      <c r="R6523" t="s">
        <v>1468</v>
      </c>
      <c r="S6523" t="s">
        <v>863</v>
      </c>
      <c r="T6523">
        <v>12</v>
      </c>
    </row>
    <row r="6524" spans="1:20" x14ac:dyDescent="0.3">
      <c r="A6524" t="s">
        <v>3789</v>
      </c>
      <c r="B6524" t="str">
        <f>_xlfn.CONCAT(쿼리1[[#This Row],[주문번호]], "-", 쿼리1[[#This Row],[공정명]])</f>
        <v>20240911-1000169065-인쇄</v>
      </c>
      <c r="C6524">
        <v>2</v>
      </c>
      <c r="D6524" t="s">
        <v>328</v>
      </c>
      <c r="E6524" s="1">
        <v>45546</v>
      </c>
      <c r="F6524" s="1">
        <v>45552</v>
      </c>
      <c r="G6524" s="1">
        <v>45554</v>
      </c>
      <c r="H6524" s="1">
        <v>45656</v>
      </c>
      <c r="I6524" s="1">
        <v>45575</v>
      </c>
      <c r="J6524" t="s">
        <v>31</v>
      </c>
      <c r="K6524" t="s">
        <v>32</v>
      </c>
      <c r="L6524">
        <v>6000</v>
      </c>
      <c r="M6524">
        <v>6000</v>
      </c>
      <c r="N6524">
        <v>2</v>
      </c>
      <c r="O6524" t="s">
        <v>117</v>
      </c>
      <c r="P6524" t="s">
        <v>2540</v>
      </c>
      <c r="Q6524" t="s">
        <v>2629</v>
      </c>
      <c r="R6524" t="s">
        <v>120</v>
      </c>
      <c r="S6524" t="s">
        <v>863</v>
      </c>
      <c r="T6524">
        <v>18750</v>
      </c>
    </row>
    <row r="6525" spans="1:20" x14ac:dyDescent="0.3">
      <c r="A6525" t="s">
        <v>2628</v>
      </c>
      <c r="B6525" t="str">
        <f>_xlfn.CONCAT(쿼리1[[#This Row],[주문번호]], "-", 쿼리1[[#This Row],[공정명]])</f>
        <v>20241025-1000169065-인쇄</v>
      </c>
      <c r="C6525">
        <v>2</v>
      </c>
      <c r="D6525" t="s">
        <v>328</v>
      </c>
      <c r="E6525" s="1">
        <v>45590</v>
      </c>
      <c r="F6525" s="1">
        <v>45596</v>
      </c>
      <c r="G6525" s="1">
        <v>45601</v>
      </c>
      <c r="H6525" s="1">
        <v>45656</v>
      </c>
      <c r="I6525" s="1">
        <v>45608</v>
      </c>
      <c r="J6525" t="s">
        <v>31</v>
      </c>
      <c r="K6525" t="s">
        <v>32</v>
      </c>
      <c r="L6525">
        <v>6000</v>
      </c>
      <c r="M6525">
        <v>6000</v>
      </c>
      <c r="N6525">
        <v>5</v>
      </c>
      <c r="O6525" t="s">
        <v>117</v>
      </c>
      <c r="P6525" t="s">
        <v>2540</v>
      </c>
      <c r="Q6525" t="s">
        <v>2629</v>
      </c>
      <c r="R6525" t="s">
        <v>120</v>
      </c>
      <c r="S6525" t="s">
        <v>863</v>
      </c>
      <c r="T6525">
        <v>18750</v>
      </c>
    </row>
    <row r="6526" spans="1:20" x14ac:dyDescent="0.3">
      <c r="A6526" t="s">
        <v>4747</v>
      </c>
      <c r="B6526" t="str">
        <f>_xlfn.CONCAT(쿼리1[[#This Row],[주문번호]], "-", 쿼리1[[#This Row],[공정명]])</f>
        <v>20241107-1000161948-인쇄</v>
      </c>
      <c r="C6526">
        <v>2</v>
      </c>
      <c r="D6526" t="s">
        <v>328</v>
      </c>
      <c r="E6526" s="1">
        <v>45603</v>
      </c>
      <c r="F6526" s="1">
        <v>45609</v>
      </c>
      <c r="G6526" s="1">
        <v>45611</v>
      </c>
      <c r="H6526" s="1">
        <v>45656</v>
      </c>
      <c r="I6526" s="1">
        <v>45614</v>
      </c>
      <c r="J6526" t="s">
        <v>31</v>
      </c>
      <c r="K6526" t="s">
        <v>32</v>
      </c>
      <c r="L6526">
        <v>8000</v>
      </c>
      <c r="M6526">
        <v>8000</v>
      </c>
      <c r="N6526">
        <v>2</v>
      </c>
      <c r="O6526" t="s">
        <v>1533</v>
      </c>
      <c r="P6526" t="s">
        <v>4204</v>
      </c>
      <c r="Q6526" t="s">
        <v>4205</v>
      </c>
      <c r="R6526" t="s">
        <v>26</v>
      </c>
      <c r="S6526" t="s">
        <v>863</v>
      </c>
      <c r="T6526">
        <v>32</v>
      </c>
    </row>
    <row r="6527" spans="1:20" x14ac:dyDescent="0.3">
      <c r="A6527" t="s">
        <v>189</v>
      </c>
      <c r="B6527" t="str">
        <f>_xlfn.CONCAT(쿼리1[[#This Row],[주문번호]], "-", 쿼리1[[#This Row],[공정명]])</f>
        <v>20241007-1000164958-인쇄</v>
      </c>
      <c r="C6527">
        <v>2</v>
      </c>
      <c r="D6527" t="s">
        <v>328</v>
      </c>
      <c r="E6527" s="1">
        <v>45572</v>
      </c>
      <c r="F6527" s="1">
        <v>45576</v>
      </c>
      <c r="G6527" s="1">
        <v>45579</v>
      </c>
      <c r="H6527" s="1">
        <v>45656</v>
      </c>
      <c r="I6527" s="1">
        <v>45586</v>
      </c>
      <c r="J6527" t="s">
        <v>31</v>
      </c>
      <c r="K6527" t="s">
        <v>32</v>
      </c>
      <c r="L6527">
        <v>12000</v>
      </c>
      <c r="M6527">
        <v>12000</v>
      </c>
      <c r="N6527">
        <v>3</v>
      </c>
      <c r="O6527" t="s">
        <v>102</v>
      </c>
      <c r="P6527" t="s">
        <v>110</v>
      </c>
      <c r="Q6527" t="s">
        <v>125</v>
      </c>
      <c r="R6527" t="s">
        <v>26</v>
      </c>
      <c r="S6527" t="s">
        <v>863</v>
      </c>
      <c r="T6527">
        <v>40000</v>
      </c>
    </row>
    <row r="6528" spans="1:20" x14ac:dyDescent="0.3">
      <c r="A6528" t="s">
        <v>4576</v>
      </c>
      <c r="B6528" t="str">
        <f>_xlfn.CONCAT(쿼리1[[#This Row],[주문번호]], "-", 쿼리1[[#This Row],[공정명]])</f>
        <v>20241017-1000154686-인쇄</v>
      </c>
      <c r="C6528">
        <v>2</v>
      </c>
      <c r="D6528" t="s">
        <v>328</v>
      </c>
      <c r="E6528" s="1">
        <v>45582</v>
      </c>
      <c r="F6528" s="1">
        <v>45588</v>
      </c>
      <c r="G6528" s="1">
        <v>45593</v>
      </c>
      <c r="H6528" s="1">
        <v>45656</v>
      </c>
      <c r="I6528" s="1">
        <v>45600</v>
      </c>
      <c r="J6528" t="s">
        <v>31</v>
      </c>
      <c r="K6528" t="s">
        <v>32</v>
      </c>
      <c r="L6528">
        <v>8000</v>
      </c>
      <c r="M6528">
        <v>8000</v>
      </c>
      <c r="N6528">
        <v>5</v>
      </c>
      <c r="O6528" t="s">
        <v>1533</v>
      </c>
      <c r="P6528" t="s">
        <v>3926</v>
      </c>
      <c r="Q6528" t="s">
        <v>3927</v>
      </c>
      <c r="R6528" t="s">
        <v>26</v>
      </c>
      <c r="S6528" t="s">
        <v>863</v>
      </c>
      <c r="T6528">
        <v>32</v>
      </c>
    </row>
    <row r="6529" spans="1:20" x14ac:dyDescent="0.3">
      <c r="A6529" t="s">
        <v>4303</v>
      </c>
      <c r="B6529" t="str">
        <f>_xlfn.CONCAT(쿼리1[[#This Row],[주문번호]], "-", 쿼리1[[#This Row],[공정명]])</f>
        <v>20241104-1000152150-인쇄</v>
      </c>
      <c r="C6529">
        <v>2</v>
      </c>
      <c r="D6529" t="s">
        <v>328</v>
      </c>
      <c r="E6529" s="1">
        <v>45600</v>
      </c>
      <c r="F6529" s="1">
        <v>45604</v>
      </c>
      <c r="G6529" s="1">
        <v>45607</v>
      </c>
      <c r="H6529" s="1">
        <v>45656</v>
      </c>
      <c r="I6529" s="1">
        <v>45610</v>
      </c>
      <c r="J6529" t="s">
        <v>31</v>
      </c>
      <c r="K6529" t="s">
        <v>32</v>
      </c>
      <c r="L6529">
        <v>4000</v>
      </c>
      <c r="M6529">
        <v>4000</v>
      </c>
      <c r="N6529">
        <v>3</v>
      </c>
      <c r="O6529" t="s">
        <v>3920</v>
      </c>
      <c r="P6529" t="s">
        <v>3911</v>
      </c>
      <c r="Q6529" t="s">
        <v>4304</v>
      </c>
      <c r="R6529" t="s">
        <v>26</v>
      </c>
      <c r="S6529" t="s">
        <v>863</v>
      </c>
      <c r="T6529">
        <v>16</v>
      </c>
    </row>
    <row r="6530" spans="1:20" x14ac:dyDescent="0.3">
      <c r="A6530" t="s">
        <v>4305</v>
      </c>
      <c r="B6530" t="str">
        <f>_xlfn.CONCAT(쿼리1[[#This Row],[주문번호]], "-", 쿼리1[[#This Row],[공정명]])</f>
        <v>20241104-1000152156-인쇄</v>
      </c>
      <c r="C6530">
        <v>2</v>
      </c>
      <c r="D6530" t="s">
        <v>328</v>
      </c>
      <c r="E6530" s="1">
        <v>45600</v>
      </c>
      <c r="F6530" s="1">
        <v>45604</v>
      </c>
      <c r="G6530" s="1">
        <v>45607</v>
      </c>
      <c r="H6530" s="1">
        <v>45656</v>
      </c>
      <c r="I6530" s="1">
        <v>45610</v>
      </c>
      <c r="J6530" t="s">
        <v>31</v>
      </c>
      <c r="K6530" t="s">
        <v>32</v>
      </c>
      <c r="L6530">
        <v>4000</v>
      </c>
      <c r="M6530">
        <v>4000</v>
      </c>
      <c r="N6530">
        <v>3</v>
      </c>
      <c r="O6530" t="s">
        <v>3920</v>
      </c>
      <c r="P6530" t="s">
        <v>3911</v>
      </c>
      <c r="Q6530" t="s">
        <v>3921</v>
      </c>
      <c r="R6530" t="s">
        <v>26</v>
      </c>
      <c r="S6530" t="s">
        <v>863</v>
      </c>
      <c r="T6530">
        <v>16</v>
      </c>
    </row>
    <row r="6531" spans="1:20" x14ac:dyDescent="0.3">
      <c r="A6531" t="s">
        <v>4306</v>
      </c>
      <c r="B6531" t="str">
        <f>_xlfn.CONCAT(쿼리1[[#This Row],[주문번호]], "-", 쿼리1[[#This Row],[공정명]])</f>
        <v>20241030-1000169402-인쇄</v>
      </c>
      <c r="C6531">
        <v>2</v>
      </c>
      <c r="D6531" t="s">
        <v>328</v>
      </c>
      <c r="E6531" s="1">
        <v>45595</v>
      </c>
      <c r="F6531" s="1">
        <v>45601</v>
      </c>
      <c r="G6531" s="1">
        <v>45602</v>
      </c>
      <c r="H6531" s="1">
        <v>45656</v>
      </c>
      <c r="I6531" s="1">
        <v>45605</v>
      </c>
      <c r="J6531" t="s">
        <v>31</v>
      </c>
      <c r="K6531" t="s">
        <v>32</v>
      </c>
      <c r="L6531">
        <v>4000</v>
      </c>
      <c r="M6531">
        <v>4000</v>
      </c>
      <c r="N6531">
        <v>1</v>
      </c>
      <c r="O6531" t="s">
        <v>3853</v>
      </c>
      <c r="P6531" t="s">
        <v>3854</v>
      </c>
      <c r="Q6531" t="s">
        <v>3857</v>
      </c>
      <c r="R6531" t="s">
        <v>26</v>
      </c>
      <c r="S6531" t="s">
        <v>863</v>
      </c>
      <c r="T6531">
        <v>32</v>
      </c>
    </row>
    <row r="6532" spans="1:20" x14ac:dyDescent="0.3">
      <c r="A6532" t="s">
        <v>4696</v>
      </c>
      <c r="B6532" t="str">
        <f>_xlfn.CONCAT(쿼리1[[#This Row],[주문번호]], "-", 쿼리1[[#This Row],[공정명]])</f>
        <v>20241021-1000169402-인쇄</v>
      </c>
      <c r="C6532">
        <v>2</v>
      </c>
      <c r="D6532" t="s">
        <v>328</v>
      </c>
      <c r="E6532" s="1">
        <v>45586</v>
      </c>
      <c r="F6532" s="1">
        <v>45590</v>
      </c>
      <c r="G6532" s="1">
        <v>45588</v>
      </c>
      <c r="H6532" s="1">
        <v>45656</v>
      </c>
      <c r="I6532" s="1">
        <v>45589</v>
      </c>
      <c r="J6532" t="s">
        <v>31</v>
      </c>
      <c r="K6532" t="s">
        <v>39</v>
      </c>
      <c r="L6532">
        <v>4000</v>
      </c>
      <c r="M6532">
        <v>4000</v>
      </c>
      <c r="N6532">
        <v>-2</v>
      </c>
      <c r="O6532" t="s">
        <v>3853</v>
      </c>
      <c r="P6532" t="s">
        <v>3854</v>
      </c>
      <c r="Q6532" t="s">
        <v>3857</v>
      </c>
      <c r="R6532" t="s">
        <v>26</v>
      </c>
      <c r="S6532" t="s">
        <v>863</v>
      </c>
      <c r="T6532">
        <v>32</v>
      </c>
    </row>
    <row r="6533" spans="1:20" x14ac:dyDescent="0.3">
      <c r="A6533" t="s">
        <v>4307</v>
      </c>
      <c r="B6533" t="str">
        <f>_xlfn.CONCAT(쿼리1[[#This Row],[주문번호]], "-", 쿼리1[[#This Row],[공정명]])</f>
        <v>20241206-1000152162-인쇄</v>
      </c>
      <c r="C6533">
        <v>2</v>
      </c>
      <c r="D6533" t="s">
        <v>328</v>
      </c>
      <c r="E6533" s="1">
        <v>45632</v>
      </c>
      <c r="F6533" s="1">
        <v>45638</v>
      </c>
      <c r="G6533" s="1">
        <v>45639</v>
      </c>
      <c r="H6533" s="1">
        <v>45656</v>
      </c>
      <c r="I6533" s="1">
        <v>45644</v>
      </c>
      <c r="J6533" t="s">
        <v>31</v>
      </c>
      <c r="K6533" t="s">
        <v>32</v>
      </c>
      <c r="L6533">
        <v>4000</v>
      </c>
      <c r="M6533">
        <v>4000</v>
      </c>
      <c r="N6533">
        <v>1</v>
      </c>
      <c r="O6533" t="s">
        <v>3920</v>
      </c>
      <c r="P6533" t="s">
        <v>3911</v>
      </c>
      <c r="Q6533" t="s">
        <v>4308</v>
      </c>
      <c r="R6533" t="s">
        <v>26</v>
      </c>
      <c r="S6533" t="s">
        <v>863</v>
      </c>
      <c r="T6533">
        <v>16</v>
      </c>
    </row>
    <row r="6534" spans="1:20" x14ac:dyDescent="0.3">
      <c r="A6534" t="s">
        <v>4718</v>
      </c>
      <c r="B6534" t="str">
        <f>_xlfn.CONCAT(쿼리1[[#This Row],[주문번호]], "-", 쿼리1[[#This Row],[공정명]])</f>
        <v>20241115-2000159648-인쇄</v>
      </c>
      <c r="C6534">
        <v>2</v>
      </c>
      <c r="D6534" t="s">
        <v>328</v>
      </c>
      <c r="E6534" s="1">
        <v>45611</v>
      </c>
      <c r="F6534" s="1">
        <v>45615</v>
      </c>
      <c r="G6534" s="1">
        <v>45631</v>
      </c>
      <c r="H6534" s="1">
        <v>45656</v>
      </c>
      <c r="I6534" s="1">
        <v>45644</v>
      </c>
      <c r="J6534" t="s">
        <v>31</v>
      </c>
      <c r="K6534" t="s">
        <v>32</v>
      </c>
      <c r="L6534">
        <v>120000</v>
      </c>
      <c r="M6534">
        <v>40000</v>
      </c>
      <c r="N6534">
        <v>16</v>
      </c>
      <c r="O6534" t="s">
        <v>4459</v>
      </c>
      <c r="P6534" t="s">
        <v>4531</v>
      </c>
      <c r="Q6534" t="s">
        <v>4532</v>
      </c>
      <c r="R6534" t="s">
        <v>26</v>
      </c>
      <c r="S6534" t="s">
        <v>863</v>
      </c>
      <c r="T6534">
        <v>240</v>
      </c>
    </row>
    <row r="6535" spans="1:20" x14ac:dyDescent="0.3">
      <c r="A6535" t="s">
        <v>4718</v>
      </c>
      <c r="B6535" t="str">
        <f>_xlfn.CONCAT(쿼리1[[#This Row],[주문번호]], "-", 쿼리1[[#This Row],[공정명]])</f>
        <v>20241115-2000159648-인쇄</v>
      </c>
      <c r="C6535">
        <v>2</v>
      </c>
      <c r="D6535" t="s">
        <v>328</v>
      </c>
      <c r="E6535" s="1">
        <v>45611</v>
      </c>
      <c r="F6535" s="1">
        <v>45615</v>
      </c>
      <c r="G6535" s="1">
        <v>45639</v>
      </c>
      <c r="H6535" s="1">
        <v>45656</v>
      </c>
      <c r="I6535" s="1">
        <v>45644</v>
      </c>
      <c r="J6535" t="s">
        <v>31</v>
      </c>
      <c r="K6535" t="s">
        <v>32</v>
      </c>
      <c r="L6535">
        <v>120000</v>
      </c>
      <c r="M6535">
        <v>36000</v>
      </c>
      <c r="N6535">
        <v>24</v>
      </c>
      <c r="O6535" t="s">
        <v>4459</v>
      </c>
      <c r="P6535" t="s">
        <v>4531</v>
      </c>
      <c r="Q6535" t="s">
        <v>4532</v>
      </c>
      <c r="R6535" t="s">
        <v>26</v>
      </c>
      <c r="S6535" t="s">
        <v>863</v>
      </c>
      <c r="T6535">
        <v>240</v>
      </c>
    </row>
    <row r="6536" spans="1:20" x14ac:dyDescent="0.3">
      <c r="A6536" t="s">
        <v>4718</v>
      </c>
      <c r="B6536" t="str">
        <f>_xlfn.CONCAT(쿼리1[[#This Row],[주문번호]], "-", 쿼리1[[#This Row],[공정명]])</f>
        <v>20241115-2000159648-인쇄</v>
      </c>
      <c r="C6536">
        <v>2</v>
      </c>
      <c r="D6536" t="s">
        <v>328</v>
      </c>
      <c r="E6536" s="1">
        <v>45611</v>
      </c>
      <c r="F6536" s="1">
        <v>45615</v>
      </c>
      <c r="G6536" s="1">
        <v>45642</v>
      </c>
      <c r="H6536" s="1">
        <v>45656</v>
      </c>
      <c r="I6536" s="1">
        <v>45644</v>
      </c>
      <c r="J6536" t="s">
        <v>31</v>
      </c>
      <c r="K6536" t="s">
        <v>32</v>
      </c>
      <c r="L6536">
        <v>120000</v>
      </c>
      <c r="M6536">
        <v>24000</v>
      </c>
      <c r="N6536">
        <v>27</v>
      </c>
      <c r="O6536" t="s">
        <v>4459</v>
      </c>
      <c r="P6536" t="s">
        <v>4531</v>
      </c>
      <c r="Q6536" t="s">
        <v>4532</v>
      </c>
      <c r="R6536" t="s">
        <v>26</v>
      </c>
      <c r="S6536" t="s">
        <v>863</v>
      </c>
      <c r="T6536">
        <v>240</v>
      </c>
    </row>
    <row r="6537" spans="1:20" x14ac:dyDescent="0.3">
      <c r="A6537" t="s">
        <v>4721</v>
      </c>
      <c r="B6537" t="str">
        <f>_xlfn.CONCAT(쿼리1[[#This Row],[주문번호]], "-", 쿼리1[[#This Row],[공정명]])</f>
        <v>20240926-1000156554-인쇄</v>
      </c>
      <c r="C6537">
        <v>2</v>
      </c>
      <c r="D6537" t="s">
        <v>328</v>
      </c>
      <c r="E6537" s="1">
        <v>45561</v>
      </c>
      <c r="F6537" s="1">
        <v>45567</v>
      </c>
      <c r="G6537" s="1">
        <v>45565</v>
      </c>
      <c r="H6537" s="1">
        <v>45656</v>
      </c>
      <c r="I6537" s="1">
        <v>45583</v>
      </c>
      <c r="J6537" t="s">
        <v>31</v>
      </c>
      <c r="K6537" t="s">
        <v>39</v>
      </c>
      <c r="L6537">
        <v>4000</v>
      </c>
      <c r="M6537">
        <v>4000</v>
      </c>
      <c r="N6537">
        <v>-2</v>
      </c>
      <c r="O6537" t="s">
        <v>3853</v>
      </c>
      <c r="P6537" t="s">
        <v>4214</v>
      </c>
      <c r="Q6537" t="s">
        <v>4312</v>
      </c>
      <c r="R6537" t="s">
        <v>26</v>
      </c>
      <c r="S6537" t="s">
        <v>863</v>
      </c>
      <c r="T6537">
        <v>16</v>
      </c>
    </row>
    <row r="6538" spans="1:20" x14ac:dyDescent="0.3">
      <c r="A6538" t="s">
        <v>4722</v>
      </c>
      <c r="B6538" t="str">
        <f>_xlfn.CONCAT(쿼리1[[#This Row],[주문번호]], "-", 쿼리1[[#This Row],[공정명]])</f>
        <v>20241002-1000161948-인쇄</v>
      </c>
      <c r="C6538">
        <v>2</v>
      </c>
      <c r="D6538" t="s">
        <v>328</v>
      </c>
      <c r="E6538" s="1">
        <v>45567</v>
      </c>
      <c r="F6538" s="1">
        <v>45573</v>
      </c>
      <c r="G6538" s="1">
        <v>45573</v>
      </c>
      <c r="H6538" s="1">
        <v>45656</v>
      </c>
      <c r="I6538" s="1">
        <v>45576</v>
      </c>
      <c r="J6538" t="s">
        <v>31</v>
      </c>
      <c r="K6538" t="s">
        <v>39</v>
      </c>
      <c r="L6538">
        <v>8000</v>
      </c>
      <c r="M6538">
        <v>8000</v>
      </c>
      <c r="N6538">
        <v>0</v>
      </c>
      <c r="O6538" t="s">
        <v>1533</v>
      </c>
      <c r="P6538" t="s">
        <v>4204</v>
      </c>
      <c r="Q6538" t="s">
        <v>4205</v>
      </c>
      <c r="R6538" t="s">
        <v>26</v>
      </c>
      <c r="S6538" t="s">
        <v>863</v>
      </c>
      <c r="T6538">
        <v>32</v>
      </c>
    </row>
    <row r="6539" spans="1:20" x14ac:dyDescent="0.3">
      <c r="A6539" t="s">
        <v>4258</v>
      </c>
      <c r="B6539" t="str">
        <f>_xlfn.CONCAT(쿼리1[[#This Row],[주문번호]], "-", 쿼리1[[#This Row],[공정명]])</f>
        <v>20241226-1000154681-인쇄</v>
      </c>
      <c r="C6539">
        <v>2</v>
      </c>
      <c r="D6539" t="s">
        <v>328</v>
      </c>
      <c r="E6539" s="1">
        <v>45652</v>
      </c>
      <c r="F6539" s="1">
        <v>45658</v>
      </c>
      <c r="G6539" s="1"/>
      <c r="H6539" s="1">
        <v>45656</v>
      </c>
      <c r="I6539" s="1"/>
      <c r="J6539" t="s">
        <v>21</v>
      </c>
      <c r="K6539" t="s">
        <v>282</v>
      </c>
      <c r="L6539">
        <v>8000</v>
      </c>
      <c r="O6539" t="s">
        <v>1533</v>
      </c>
      <c r="P6539" t="s">
        <v>3917</v>
      </c>
      <c r="Q6539" t="s">
        <v>3918</v>
      </c>
      <c r="R6539" t="s">
        <v>26</v>
      </c>
      <c r="S6539" t="s">
        <v>863</v>
      </c>
      <c r="T6539">
        <v>32</v>
      </c>
    </row>
    <row r="6540" spans="1:20" x14ac:dyDescent="0.3">
      <c r="A6540" t="s">
        <v>4259</v>
      </c>
      <c r="B6540" t="str">
        <f>_xlfn.CONCAT(쿼리1[[#This Row],[주문번호]], "-", 쿼리1[[#This Row],[공정명]])</f>
        <v>20241226-1000156558-인쇄</v>
      </c>
      <c r="C6540">
        <v>2</v>
      </c>
      <c r="D6540" t="s">
        <v>328</v>
      </c>
      <c r="E6540" s="1">
        <v>45652</v>
      </c>
      <c r="F6540" s="1">
        <v>45658</v>
      </c>
      <c r="G6540" s="1"/>
      <c r="H6540" s="1">
        <v>45656</v>
      </c>
      <c r="I6540" s="1"/>
      <c r="J6540" t="s">
        <v>21</v>
      </c>
      <c r="K6540" t="s">
        <v>282</v>
      </c>
      <c r="L6540">
        <v>8000</v>
      </c>
      <c r="O6540" t="s">
        <v>1533</v>
      </c>
      <c r="P6540" t="s">
        <v>4260</v>
      </c>
      <c r="Q6540" t="s">
        <v>4261</v>
      </c>
      <c r="R6540" t="s">
        <v>26</v>
      </c>
      <c r="S6540" t="s">
        <v>863</v>
      </c>
      <c r="T6540">
        <v>32</v>
      </c>
    </row>
    <row r="6541" spans="1:20" x14ac:dyDescent="0.3">
      <c r="A6541" t="s">
        <v>4723</v>
      </c>
      <c r="B6541" t="str">
        <f>_xlfn.CONCAT(쿼리1[[#This Row],[주문번호]], "-", 쿼리1[[#This Row],[공정명]])</f>
        <v>20241002-1000138622-인쇄</v>
      </c>
      <c r="C6541">
        <v>2</v>
      </c>
      <c r="D6541" t="s">
        <v>328</v>
      </c>
      <c r="E6541" s="1">
        <v>45567</v>
      </c>
      <c r="F6541" s="1">
        <v>45573</v>
      </c>
      <c r="G6541" s="1">
        <v>45576</v>
      </c>
      <c r="H6541" s="1">
        <v>45656</v>
      </c>
      <c r="I6541" s="1">
        <v>45583</v>
      </c>
      <c r="J6541" t="s">
        <v>31</v>
      </c>
      <c r="K6541" t="s">
        <v>32</v>
      </c>
      <c r="L6541">
        <v>40000</v>
      </c>
      <c r="M6541">
        <v>40000</v>
      </c>
      <c r="N6541">
        <v>3</v>
      </c>
      <c r="O6541" t="s">
        <v>536</v>
      </c>
      <c r="P6541" t="s">
        <v>3929</v>
      </c>
      <c r="Q6541" t="s">
        <v>3930</v>
      </c>
      <c r="R6541" t="s">
        <v>26</v>
      </c>
      <c r="S6541" t="s">
        <v>863</v>
      </c>
      <c r="T6541">
        <v>160</v>
      </c>
    </row>
    <row r="6542" spans="1:20" x14ac:dyDescent="0.3">
      <c r="A6542" t="s">
        <v>1338</v>
      </c>
      <c r="B6542" t="str">
        <f>_xlfn.CONCAT(쿼리1[[#This Row],[주문번호]], "-", 쿼리1[[#This Row],[공정명]])</f>
        <v>20241002-1000152197-인쇄</v>
      </c>
      <c r="C6542">
        <v>2</v>
      </c>
      <c r="D6542" t="s">
        <v>328</v>
      </c>
      <c r="E6542" s="1">
        <v>45567</v>
      </c>
      <c r="F6542" s="1">
        <v>45569</v>
      </c>
      <c r="G6542" s="1">
        <v>45576</v>
      </c>
      <c r="H6542" s="1">
        <v>45656</v>
      </c>
      <c r="I6542" s="1">
        <v>45588</v>
      </c>
      <c r="J6542" t="s">
        <v>31</v>
      </c>
      <c r="K6542" t="s">
        <v>32</v>
      </c>
      <c r="L6542">
        <v>24000</v>
      </c>
      <c r="M6542">
        <v>24000</v>
      </c>
      <c r="N6542">
        <v>7</v>
      </c>
      <c r="O6542" t="s">
        <v>979</v>
      </c>
      <c r="P6542" t="s">
        <v>980</v>
      </c>
      <c r="Q6542" t="s">
        <v>981</v>
      </c>
      <c r="R6542" t="s">
        <v>26</v>
      </c>
      <c r="S6542" t="s">
        <v>863</v>
      </c>
      <c r="T6542">
        <v>240000</v>
      </c>
    </row>
    <row r="6543" spans="1:20" x14ac:dyDescent="0.3">
      <c r="A6543" t="s">
        <v>4724</v>
      </c>
      <c r="B6543" t="str">
        <f>_xlfn.CONCAT(쿼리1[[#This Row],[주문번호]], "-", 쿼리1[[#This Row],[공정명]])</f>
        <v>20241119-2000169684-인쇄</v>
      </c>
      <c r="C6543">
        <v>2</v>
      </c>
      <c r="D6543" t="s">
        <v>328</v>
      </c>
      <c r="E6543" s="1">
        <v>45615</v>
      </c>
      <c r="F6543" s="1">
        <v>45618</v>
      </c>
      <c r="G6543" s="1">
        <v>45630</v>
      </c>
      <c r="H6543" s="1">
        <v>45656</v>
      </c>
      <c r="I6543" s="1">
        <v>45632</v>
      </c>
      <c r="J6543" t="s">
        <v>31</v>
      </c>
      <c r="K6543" t="s">
        <v>32</v>
      </c>
      <c r="L6543">
        <v>4000</v>
      </c>
      <c r="M6543">
        <v>3500</v>
      </c>
      <c r="N6543">
        <v>12</v>
      </c>
      <c r="O6543" t="s">
        <v>4459</v>
      </c>
      <c r="P6543" t="s">
        <v>4725</v>
      </c>
      <c r="Q6543" t="s">
        <v>4726</v>
      </c>
      <c r="R6543" t="s">
        <v>26</v>
      </c>
      <c r="S6543" t="s">
        <v>863</v>
      </c>
      <c r="T6543">
        <v>8</v>
      </c>
    </row>
    <row r="6544" spans="1:20" x14ac:dyDescent="0.3">
      <c r="A6544" t="s">
        <v>4265</v>
      </c>
      <c r="B6544" t="str">
        <f>_xlfn.CONCAT(쿼리1[[#This Row],[주문번호]], "-", 쿼리1[[#This Row],[공정명]])</f>
        <v>20241213-1000154681-인쇄</v>
      </c>
      <c r="C6544">
        <v>2</v>
      </c>
      <c r="D6544" t="s">
        <v>328</v>
      </c>
      <c r="E6544" s="1">
        <v>45639</v>
      </c>
      <c r="F6544" s="1">
        <v>45645</v>
      </c>
      <c r="G6544" s="1">
        <v>45649</v>
      </c>
      <c r="H6544" s="1">
        <v>45656</v>
      </c>
      <c r="I6544" s="1">
        <v>45650</v>
      </c>
      <c r="J6544" t="s">
        <v>31</v>
      </c>
      <c r="K6544" t="s">
        <v>32</v>
      </c>
      <c r="L6544">
        <v>8000</v>
      </c>
      <c r="M6544">
        <v>8000</v>
      </c>
      <c r="N6544">
        <v>4</v>
      </c>
      <c r="O6544" t="s">
        <v>1533</v>
      </c>
      <c r="P6544" t="s">
        <v>3917</v>
      </c>
      <c r="Q6544" t="s">
        <v>3918</v>
      </c>
      <c r="R6544" t="s">
        <v>26</v>
      </c>
      <c r="S6544" t="s">
        <v>863</v>
      </c>
      <c r="T6544">
        <v>32</v>
      </c>
    </row>
    <row r="6545" spans="1:20" x14ac:dyDescent="0.3">
      <c r="A6545" t="s">
        <v>4727</v>
      </c>
      <c r="B6545" t="str">
        <f>_xlfn.CONCAT(쿼리1[[#This Row],[주문번호]], "-", 쿼리1[[#This Row],[공정명]])</f>
        <v>20241017-1119P0132-인쇄</v>
      </c>
      <c r="C6545">
        <v>2</v>
      </c>
      <c r="D6545" t="s">
        <v>328</v>
      </c>
      <c r="E6545" s="1">
        <v>45582</v>
      </c>
      <c r="F6545" s="1">
        <v>45588</v>
      </c>
      <c r="G6545" s="1">
        <v>45587</v>
      </c>
      <c r="H6545" s="1">
        <v>45656</v>
      </c>
      <c r="I6545" s="1">
        <v>45593</v>
      </c>
      <c r="J6545" t="s">
        <v>31</v>
      </c>
      <c r="K6545" t="s">
        <v>39</v>
      </c>
      <c r="L6545">
        <v>4000</v>
      </c>
      <c r="M6545">
        <v>4000</v>
      </c>
      <c r="N6545">
        <v>-1</v>
      </c>
      <c r="O6545" t="s">
        <v>536</v>
      </c>
      <c r="P6545" t="s">
        <v>4728</v>
      </c>
      <c r="Q6545" t="s">
        <v>4729</v>
      </c>
      <c r="R6545" t="s">
        <v>26</v>
      </c>
      <c r="S6545" t="s">
        <v>863</v>
      </c>
      <c r="T6545">
        <v>16</v>
      </c>
    </row>
    <row r="6546" spans="1:20" x14ac:dyDescent="0.3">
      <c r="A6546" t="s">
        <v>4719</v>
      </c>
      <c r="B6546" t="str">
        <f>_xlfn.CONCAT(쿼리1[[#This Row],[주문번호]], "-", 쿼리1[[#This Row],[공정명]])</f>
        <v>20241017-1120P0016-인쇄</v>
      </c>
      <c r="C6546">
        <v>2</v>
      </c>
      <c r="D6546" t="s">
        <v>328</v>
      </c>
      <c r="E6546" s="1">
        <v>45582</v>
      </c>
      <c r="F6546" s="1">
        <v>45588</v>
      </c>
      <c r="G6546" s="1">
        <v>45588</v>
      </c>
      <c r="H6546" s="1">
        <v>45656</v>
      </c>
      <c r="I6546" s="1">
        <v>45593</v>
      </c>
      <c r="J6546" t="s">
        <v>31</v>
      </c>
      <c r="K6546" t="s">
        <v>39</v>
      </c>
      <c r="L6546">
        <v>8000</v>
      </c>
      <c r="M6546">
        <v>8000</v>
      </c>
      <c r="N6546">
        <v>0</v>
      </c>
      <c r="O6546" t="s">
        <v>141</v>
      </c>
      <c r="P6546" t="s">
        <v>4153</v>
      </c>
      <c r="Q6546" t="s">
        <v>4167</v>
      </c>
      <c r="R6546" t="s">
        <v>26</v>
      </c>
      <c r="S6546" t="s">
        <v>863</v>
      </c>
      <c r="T6546">
        <v>32</v>
      </c>
    </row>
    <row r="6547" spans="1:20" x14ac:dyDescent="0.3">
      <c r="A6547" t="s">
        <v>4266</v>
      </c>
      <c r="B6547" t="str">
        <f>_xlfn.CONCAT(쿼리1[[#This Row],[주문번호]], "-", 쿼리1[[#This Row],[공정명]])</f>
        <v>20241104-1118P0274-인쇄</v>
      </c>
      <c r="C6547">
        <v>1</v>
      </c>
      <c r="D6547" t="s">
        <v>328</v>
      </c>
      <c r="E6547" s="1">
        <v>45600</v>
      </c>
      <c r="F6547" s="1">
        <v>45604</v>
      </c>
      <c r="G6547" s="1">
        <v>45607</v>
      </c>
      <c r="H6547" s="1">
        <v>45656</v>
      </c>
      <c r="I6547" s="1">
        <v>45611</v>
      </c>
      <c r="J6547" t="s">
        <v>31</v>
      </c>
      <c r="K6547" t="s">
        <v>32</v>
      </c>
      <c r="L6547">
        <v>4000</v>
      </c>
      <c r="M6547">
        <v>4000</v>
      </c>
      <c r="N6547">
        <v>3</v>
      </c>
      <c r="O6547" t="s">
        <v>4210</v>
      </c>
      <c r="P6547" t="s">
        <v>4211</v>
      </c>
      <c r="Q6547" t="s">
        <v>4212</v>
      </c>
      <c r="R6547" t="s">
        <v>26</v>
      </c>
      <c r="S6547" t="s">
        <v>863</v>
      </c>
      <c r="T6547">
        <v>16</v>
      </c>
    </row>
    <row r="6548" spans="1:20" x14ac:dyDescent="0.3">
      <c r="A6548" t="s">
        <v>5311</v>
      </c>
      <c r="B6548" t="str">
        <f>_xlfn.CONCAT(쿼리1[[#This Row],[주문번호]], "-", 쿼리1[[#This Row],[공정명]])</f>
        <v>20240920-1000138622-인쇄</v>
      </c>
      <c r="C6548">
        <v>2</v>
      </c>
      <c r="D6548" t="s">
        <v>328</v>
      </c>
      <c r="E6548" s="1">
        <v>45555</v>
      </c>
      <c r="F6548" s="1">
        <v>45561</v>
      </c>
      <c r="G6548" s="1">
        <v>45560</v>
      </c>
      <c r="H6548" s="1">
        <v>45656</v>
      </c>
      <c r="I6548" s="1">
        <v>45562</v>
      </c>
      <c r="J6548" t="s">
        <v>31</v>
      </c>
      <c r="K6548" t="s">
        <v>39</v>
      </c>
      <c r="L6548">
        <v>40000</v>
      </c>
      <c r="M6548">
        <v>40000</v>
      </c>
      <c r="N6548">
        <v>-1</v>
      </c>
      <c r="O6548" t="s">
        <v>536</v>
      </c>
      <c r="P6548" t="s">
        <v>3929</v>
      </c>
      <c r="Q6548" t="s">
        <v>3930</v>
      </c>
      <c r="R6548" t="s">
        <v>26</v>
      </c>
      <c r="S6548" t="s">
        <v>863</v>
      </c>
      <c r="T6548">
        <v>160</v>
      </c>
    </row>
    <row r="6549" spans="1:20" x14ac:dyDescent="0.3">
      <c r="A6549" t="s">
        <v>4739</v>
      </c>
      <c r="B6549" t="str">
        <f>_xlfn.CONCAT(쿼리1[[#This Row],[주문번호]], "-", 쿼리1[[#This Row],[공정명]])</f>
        <v>20240925-2000168902-인쇄</v>
      </c>
      <c r="C6549">
        <v>2</v>
      </c>
      <c r="D6549" t="s">
        <v>328</v>
      </c>
      <c r="E6549" s="1">
        <v>45560</v>
      </c>
      <c r="F6549" s="1">
        <v>45561</v>
      </c>
      <c r="G6549" s="1">
        <v>45566</v>
      </c>
      <c r="H6549" s="1">
        <v>45656</v>
      </c>
      <c r="I6549" s="1">
        <v>45583</v>
      </c>
      <c r="J6549" t="s">
        <v>31</v>
      </c>
      <c r="K6549" t="s">
        <v>32</v>
      </c>
      <c r="L6549">
        <v>36000</v>
      </c>
      <c r="M6549">
        <v>36000</v>
      </c>
      <c r="N6549">
        <v>5</v>
      </c>
      <c r="O6549" t="s">
        <v>4459</v>
      </c>
      <c r="P6549" t="s">
        <v>4690</v>
      </c>
      <c r="Q6549" t="s">
        <v>4691</v>
      </c>
      <c r="R6549" t="s">
        <v>26</v>
      </c>
      <c r="S6549" t="s">
        <v>863</v>
      </c>
      <c r="T6549">
        <v>72</v>
      </c>
    </row>
    <row r="6550" spans="1:20" x14ac:dyDescent="0.3">
      <c r="A6550" t="s">
        <v>4720</v>
      </c>
      <c r="B6550" t="str">
        <f>_xlfn.CONCAT(쿼리1[[#This Row],[주문번호]], "-", 쿼리1[[#This Row],[공정명]])</f>
        <v>20240926-1000156550-인쇄</v>
      </c>
      <c r="C6550">
        <v>2</v>
      </c>
      <c r="D6550" t="s">
        <v>328</v>
      </c>
      <c r="E6550" s="1">
        <v>45561</v>
      </c>
      <c r="F6550" s="1">
        <v>45567</v>
      </c>
      <c r="G6550" s="1">
        <v>45565</v>
      </c>
      <c r="H6550" s="1">
        <v>45656</v>
      </c>
      <c r="I6550" s="1">
        <v>45583</v>
      </c>
      <c r="J6550" t="s">
        <v>31</v>
      </c>
      <c r="K6550" t="s">
        <v>39</v>
      </c>
      <c r="L6550">
        <v>8000</v>
      </c>
      <c r="M6550">
        <v>8000</v>
      </c>
      <c r="N6550">
        <v>-2</v>
      </c>
      <c r="O6550" t="s">
        <v>3853</v>
      </c>
      <c r="P6550" t="s">
        <v>4214</v>
      </c>
      <c r="Q6550" t="s">
        <v>4215</v>
      </c>
      <c r="R6550" t="s">
        <v>26</v>
      </c>
      <c r="S6550" t="s">
        <v>863</v>
      </c>
      <c r="T6550">
        <v>32</v>
      </c>
    </row>
    <row r="6551" spans="1:20" x14ac:dyDescent="0.3">
      <c r="A6551" t="s">
        <v>4740</v>
      </c>
      <c r="B6551" t="str">
        <f>_xlfn.CONCAT(쿼리1[[#This Row],[주문번호]], "-", 쿼리1[[#This Row],[공정명]])</f>
        <v>20241107-2000168902-인쇄</v>
      </c>
      <c r="C6551">
        <v>2</v>
      </c>
      <c r="D6551" t="s">
        <v>328</v>
      </c>
      <c r="E6551" s="1">
        <v>45603</v>
      </c>
      <c r="F6551" s="1">
        <v>45607</v>
      </c>
      <c r="G6551" s="1">
        <v>45610</v>
      </c>
      <c r="H6551" s="1">
        <v>45656</v>
      </c>
      <c r="I6551" s="1">
        <v>45614</v>
      </c>
      <c r="J6551" t="s">
        <v>31</v>
      </c>
      <c r="K6551" t="s">
        <v>32</v>
      </c>
      <c r="L6551">
        <v>48000</v>
      </c>
      <c r="M6551">
        <v>48000</v>
      </c>
      <c r="N6551">
        <v>3</v>
      </c>
      <c r="O6551" t="s">
        <v>4459</v>
      </c>
      <c r="P6551" t="s">
        <v>4690</v>
      </c>
      <c r="Q6551" t="s">
        <v>4691</v>
      </c>
      <c r="R6551" t="s">
        <v>26</v>
      </c>
      <c r="S6551" t="s">
        <v>863</v>
      </c>
      <c r="T6551">
        <v>96</v>
      </c>
    </row>
    <row r="6552" spans="1:20" x14ac:dyDescent="0.3">
      <c r="A6552" t="s">
        <v>4300</v>
      </c>
      <c r="B6552" t="str">
        <f>_xlfn.CONCAT(쿼리1[[#This Row],[주문번호]], "-", 쿼리1[[#This Row],[공정명]])</f>
        <v>20241030-1000138622-인쇄</v>
      </c>
      <c r="C6552">
        <v>2</v>
      </c>
      <c r="D6552" t="s">
        <v>328</v>
      </c>
      <c r="E6552" s="1">
        <v>45595</v>
      </c>
      <c r="F6552" s="1">
        <v>45601</v>
      </c>
      <c r="G6552" s="1">
        <v>45603</v>
      </c>
      <c r="H6552" s="1">
        <v>45656</v>
      </c>
      <c r="I6552" s="1">
        <v>45608</v>
      </c>
      <c r="J6552" t="s">
        <v>31</v>
      </c>
      <c r="K6552" t="s">
        <v>32</v>
      </c>
      <c r="L6552">
        <v>48000</v>
      </c>
      <c r="M6552">
        <v>48000</v>
      </c>
      <c r="N6552">
        <v>2</v>
      </c>
      <c r="O6552" t="s">
        <v>536</v>
      </c>
      <c r="P6552" t="s">
        <v>3929</v>
      </c>
      <c r="Q6552" t="s">
        <v>3930</v>
      </c>
      <c r="R6552" t="s">
        <v>26</v>
      </c>
      <c r="S6552" t="s">
        <v>863</v>
      </c>
      <c r="T6552">
        <v>192</v>
      </c>
    </row>
    <row r="6553" spans="1:20" x14ac:dyDescent="0.3">
      <c r="A6553" t="s">
        <v>4718</v>
      </c>
      <c r="B6553" t="str">
        <f>_xlfn.CONCAT(쿼리1[[#This Row],[주문번호]], "-", 쿼리1[[#This Row],[공정명]])</f>
        <v>20241115-2000159648-인쇄</v>
      </c>
      <c r="C6553">
        <v>2</v>
      </c>
      <c r="D6553" t="s">
        <v>328</v>
      </c>
      <c r="E6553" s="1">
        <v>45611</v>
      </c>
      <c r="F6553" s="1">
        <v>45615</v>
      </c>
      <c r="G6553" s="1">
        <v>45629</v>
      </c>
      <c r="H6553" s="1">
        <v>45656</v>
      </c>
      <c r="I6553" s="1">
        <v>45644</v>
      </c>
      <c r="J6553" t="s">
        <v>31</v>
      </c>
      <c r="K6553" t="s">
        <v>32</v>
      </c>
      <c r="L6553">
        <v>120000</v>
      </c>
      <c r="M6553">
        <v>20000</v>
      </c>
      <c r="N6553">
        <v>14</v>
      </c>
      <c r="O6553" t="s">
        <v>4459</v>
      </c>
      <c r="P6553" t="s">
        <v>4531</v>
      </c>
      <c r="Q6553" t="s">
        <v>4532</v>
      </c>
      <c r="R6553" t="s">
        <v>26</v>
      </c>
      <c r="S6553" t="s">
        <v>863</v>
      </c>
      <c r="T6553">
        <v>240</v>
      </c>
    </row>
    <row r="6554" spans="1:20" x14ac:dyDescent="0.3">
      <c r="A6554" t="s">
        <v>4742</v>
      </c>
      <c r="B6554" t="str">
        <f>_xlfn.CONCAT(쿼리1[[#This Row],[주문번호]], "-", 쿼리1[[#This Row],[공정명]])</f>
        <v>20241017-1120P0015-인쇄</v>
      </c>
      <c r="C6554">
        <v>2</v>
      </c>
      <c r="D6554" t="s">
        <v>328</v>
      </c>
      <c r="E6554" s="1">
        <v>45582</v>
      </c>
      <c r="F6554" s="1">
        <v>45588</v>
      </c>
      <c r="G6554" s="1">
        <v>45588</v>
      </c>
      <c r="H6554" s="1">
        <v>45656</v>
      </c>
      <c r="I6554" s="1">
        <v>45593</v>
      </c>
      <c r="J6554" t="s">
        <v>31</v>
      </c>
      <c r="K6554" t="s">
        <v>39</v>
      </c>
      <c r="L6554">
        <v>4000</v>
      </c>
      <c r="M6554">
        <v>4000</v>
      </c>
      <c r="N6554">
        <v>0</v>
      </c>
      <c r="O6554" t="s">
        <v>141</v>
      </c>
      <c r="P6554" t="s">
        <v>4153</v>
      </c>
      <c r="Q6554" t="s">
        <v>4154</v>
      </c>
      <c r="R6554" t="s">
        <v>26</v>
      </c>
      <c r="S6554" t="s">
        <v>863</v>
      </c>
      <c r="T6554">
        <v>16</v>
      </c>
    </row>
    <row r="6555" spans="1:20" x14ac:dyDescent="0.3">
      <c r="A6555" t="s">
        <v>4693</v>
      </c>
      <c r="B6555" t="str">
        <f>_xlfn.CONCAT(쿼리1[[#This Row],[주문번호]], "-", 쿼리1[[#This Row],[공정명]])</f>
        <v>20240924-2000159650-인쇄</v>
      </c>
      <c r="C6555">
        <v>2</v>
      </c>
      <c r="D6555" t="s">
        <v>328</v>
      </c>
      <c r="E6555" s="1">
        <v>45559</v>
      </c>
      <c r="F6555" s="1">
        <v>45561</v>
      </c>
      <c r="G6555" s="1">
        <v>45583</v>
      </c>
      <c r="H6555" s="1">
        <v>45656</v>
      </c>
      <c r="I6555" s="1">
        <v>45590</v>
      </c>
      <c r="J6555" t="s">
        <v>31</v>
      </c>
      <c r="K6555" t="s">
        <v>32</v>
      </c>
      <c r="L6555">
        <v>120000</v>
      </c>
      <c r="M6555">
        <v>64000</v>
      </c>
      <c r="N6555">
        <v>22</v>
      </c>
      <c r="O6555" t="s">
        <v>4459</v>
      </c>
      <c r="P6555" t="s">
        <v>4694</v>
      </c>
      <c r="Q6555" t="s">
        <v>4695</v>
      </c>
      <c r="R6555" t="s">
        <v>26</v>
      </c>
      <c r="S6555" t="s">
        <v>863</v>
      </c>
      <c r="T6555">
        <v>240</v>
      </c>
    </row>
    <row r="6556" spans="1:20" x14ac:dyDescent="0.3">
      <c r="A6556" t="s">
        <v>4693</v>
      </c>
      <c r="B6556" t="str">
        <f>_xlfn.CONCAT(쿼리1[[#This Row],[주문번호]], "-", 쿼리1[[#This Row],[공정명]])</f>
        <v>20240924-2000159650-인쇄</v>
      </c>
      <c r="C6556">
        <v>2</v>
      </c>
      <c r="D6556" t="s">
        <v>328</v>
      </c>
      <c r="E6556" s="1">
        <v>45559</v>
      </c>
      <c r="F6556" s="1">
        <v>45561</v>
      </c>
      <c r="G6556" s="1">
        <v>45586</v>
      </c>
      <c r="H6556" s="1">
        <v>45656</v>
      </c>
      <c r="I6556" s="1">
        <v>45590</v>
      </c>
      <c r="J6556" t="s">
        <v>31</v>
      </c>
      <c r="K6556" t="s">
        <v>32</v>
      </c>
      <c r="L6556">
        <v>120000</v>
      </c>
      <c r="M6556">
        <v>20000</v>
      </c>
      <c r="N6556">
        <v>25</v>
      </c>
      <c r="O6556" t="s">
        <v>4459</v>
      </c>
      <c r="P6556" t="s">
        <v>4694</v>
      </c>
      <c r="Q6556" t="s">
        <v>4695</v>
      </c>
      <c r="R6556" t="s">
        <v>26</v>
      </c>
      <c r="S6556" t="s">
        <v>863</v>
      </c>
      <c r="T6556">
        <v>240</v>
      </c>
    </row>
    <row r="6557" spans="1:20" x14ac:dyDescent="0.3">
      <c r="A6557" t="s">
        <v>4579</v>
      </c>
      <c r="B6557" t="str">
        <f>_xlfn.CONCAT(쿼리1[[#This Row],[주문번호]], "-", 쿼리1[[#This Row],[공정명]])</f>
        <v>20241101-1000160573-인쇄</v>
      </c>
      <c r="C6557">
        <v>2</v>
      </c>
      <c r="D6557" t="s">
        <v>328</v>
      </c>
      <c r="E6557" s="1">
        <v>45597</v>
      </c>
      <c r="F6557" s="1">
        <v>45602</v>
      </c>
      <c r="G6557" s="1">
        <v>45608</v>
      </c>
      <c r="H6557" s="1">
        <v>45656</v>
      </c>
      <c r="I6557" s="1">
        <v>45610</v>
      </c>
      <c r="J6557" t="s">
        <v>31</v>
      </c>
      <c r="K6557" t="s">
        <v>32</v>
      </c>
      <c r="L6557">
        <v>6000</v>
      </c>
      <c r="M6557">
        <v>6000</v>
      </c>
      <c r="N6557">
        <v>6</v>
      </c>
      <c r="O6557" t="s">
        <v>559</v>
      </c>
      <c r="P6557" t="s">
        <v>2704</v>
      </c>
      <c r="Q6557" t="s">
        <v>2705</v>
      </c>
      <c r="R6557" t="s">
        <v>2706</v>
      </c>
      <c r="S6557" t="s">
        <v>863</v>
      </c>
      <c r="T6557">
        <v>24</v>
      </c>
    </row>
    <row r="6558" spans="1:20" x14ac:dyDescent="0.3">
      <c r="A6558" t="s">
        <v>2703</v>
      </c>
      <c r="B6558" t="str">
        <f>_xlfn.CONCAT(쿼리1[[#This Row],[주문번호]], "-", 쿼리1[[#This Row],[공정명]])</f>
        <v>20240927-1000160573-인쇄</v>
      </c>
      <c r="C6558">
        <v>2</v>
      </c>
      <c r="D6558" t="s">
        <v>328</v>
      </c>
      <c r="E6558" s="1">
        <v>45562</v>
      </c>
      <c r="F6558" s="1">
        <v>45567</v>
      </c>
      <c r="G6558" s="1">
        <v>45566</v>
      </c>
      <c r="H6558" s="1">
        <v>45656</v>
      </c>
      <c r="I6558" s="1">
        <v>45572</v>
      </c>
      <c r="J6558" t="s">
        <v>31</v>
      </c>
      <c r="K6558" t="s">
        <v>39</v>
      </c>
      <c r="L6558">
        <v>6000</v>
      </c>
      <c r="M6558">
        <v>6000</v>
      </c>
      <c r="N6558">
        <v>-1</v>
      </c>
      <c r="O6558" t="s">
        <v>559</v>
      </c>
      <c r="P6558" t="s">
        <v>2704</v>
      </c>
      <c r="Q6558" t="s">
        <v>2705</v>
      </c>
      <c r="R6558" t="s">
        <v>2706</v>
      </c>
      <c r="S6558" t="s">
        <v>863</v>
      </c>
      <c r="T6558">
        <v>24</v>
      </c>
    </row>
    <row r="6559" spans="1:20" x14ac:dyDescent="0.3">
      <c r="A6559" t="s">
        <v>2707</v>
      </c>
      <c r="B6559" t="str">
        <f>_xlfn.CONCAT(쿼리1[[#This Row],[주문번호]], "-", 쿼리1[[#This Row],[공정명]])</f>
        <v>20240919-1000160573-인쇄</v>
      </c>
      <c r="C6559">
        <v>2</v>
      </c>
      <c r="D6559" t="s">
        <v>328</v>
      </c>
      <c r="E6559" s="1">
        <v>45554</v>
      </c>
      <c r="F6559" s="1">
        <v>45560</v>
      </c>
      <c r="G6559" s="1">
        <v>45558</v>
      </c>
      <c r="H6559" s="1">
        <v>45656</v>
      </c>
      <c r="I6559" s="1">
        <v>45559</v>
      </c>
      <c r="J6559" t="s">
        <v>31</v>
      </c>
      <c r="K6559" t="s">
        <v>39</v>
      </c>
      <c r="L6559">
        <v>6000</v>
      </c>
      <c r="M6559">
        <v>6000</v>
      </c>
      <c r="N6559">
        <v>-2</v>
      </c>
      <c r="O6559" t="s">
        <v>559</v>
      </c>
      <c r="P6559" t="s">
        <v>2704</v>
      </c>
      <c r="Q6559" t="s">
        <v>2705</v>
      </c>
      <c r="R6559" t="s">
        <v>2706</v>
      </c>
      <c r="S6559" t="s">
        <v>863</v>
      </c>
      <c r="T6559">
        <v>24</v>
      </c>
    </row>
    <row r="6560" spans="1:20" x14ac:dyDescent="0.3">
      <c r="A6560" t="s">
        <v>4623</v>
      </c>
      <c r="B6560" t="str">
        <f>_xlfn.CONCAT(쿼리1[[#This Row],[주문번호]], "-", 쿼리1[[#This Row],[공정명]])</f>
        <v>20241021-1000160573-인쇄</v>
      </c>
      <c r="C6560">
        <v>2</v>
      </c>
      <c r="D6560" t="s">
        <v>328</v>
      </c>
      <c r="E6560" s="1">
        <v>45586</v>
      </c>
      <c r="F6560" s="1">
        <v>45590</v>
      </c>
      <c r="G6560" s="1">
        <v>45589</v>
      </c>
      <c r="H6560" s="1">
        <v>45656</v>
      </c>
      <c r="I6560" s="1">
        <v>45593</v>
      </c>
      <c r="J6560" t="s">
        <v>31</v>
      </c>
      <c r="K6560" t="s">
        <v>39</v>
      </c>
      <c r="L6560">
        <v>6000</v>
      </c>
      <c r="M6560">
        <v>6000</v>
      </c>
      <c r="N6560">
        <v>-1</v>
      </c>
      <c r="O6560" t="s">
        <v>559</v>
      </c>
      <c r="P6560" t="s">
        <v>2704</v>
      </c>
      <c r="Q6560" t="s">
        <v>2705</v>
      </c>
      <c r="R6560" t="s">
        <v>2706</v>
      </c>
      <c r="S6560" t="s">
        <v>863</v>
      </c>
      <c r="T6560">
        <v>24</v>
      </c>
    </row>
    <row r="6561" spans="1:20" x14ac:dyDescent="0.3">
      <c r="A6561" t="s">
        <v>4580</v>
      </c>
      <c r="B6561" t="str">
        <f>_xlfn.CONCAT(쿼리1[[#This Row],[주문번호]], "-", 쿼리1[[#This Row],[공정명]])</f>
        <v>20241112-1000160573-인쇄</v>
      </c>
      <c r="C6561">
        <v>2</v>
      </c>
      <c r="D6561" t="s">
        <v>328</v>
      </c>
      <c r="E6561" s="1">
        <v>45608</v>
      </c>
      <c r="F6561" s="1">
        <v>45614</v>
      </c>
      <c r="G6561" s="1">
        <v>45617</v>
      </c>
      <c r="H6561" s="1">
        <v>45656</v>
      </c>
      <c r="I6561" s="1">
        <v>45622</v>
      </c>
      <c r="J6561" t="s">
        <v>31</v>
      </c>
      <c r="K6561" t="s">
        <v>32</v>
      </c>
      <c r="L6561">
        <v>6000</v>
      </c>
      <c r="M6561">
        <v>6000</v>
      </c>
      <c r="N6561">
        <v>3</v>
      </c>
      <c r="O6561" t="s">
        <v>559</v>
      </c>
      <c r="P6561" t="s">
        <v>2704</v>
      </c>
      <c r="Q6561" t="s">
        <v>2705</v>
      </c>
      <c r="R6561" t="s">
        <v>2706</v>
      </c>
      <c r="S6561" t="s">
        <v>863</v>
      </c>
      <c r="T6561">
        <v>24</v>
      </c>
    </row>
    <row r="6562" spans="1:20" x14ac:dyDescent="0.3">
      <c r="A6562" t="s">
        <v>5318</v>
      </c>
      <c r="B6562" t="str">
        <f>_xlfn.CONCAT(쿼리1[[#This Row],[주문번호]], "-", 쿼리1[[#This Row],[공정명]])</f>
        <v>20240902-1000160573-인쇄</v>
      </c>
      <c r="C6562">
        <v>2</v>
      </c>
      <c r="D6562" t="s">
        <v>328</v>
      </c>
      <c r="E6562" s="1">
        <v>45537</v>
      </c>
      <c r="F6562" s="1">
        <v>45541</v>
      </c>
      <c r="G6562" s="1">
        <v>45540</v>
      </c>
      <c r="H6562" s="1">
        <v>45656</v>
      </c>
      <c r="I6562" s="1">
        <v>45544</v>
      </c>
      <c r="J6562" t="s">
        <v>31</v>
      </c>
      <c r="K6562" t="s">
        <v>39</v>
      </c>
      <c r="L6562">
        <v>6000</v>
      </c>
      <c r="M6562">
        <v>6000</v>
      </c>
      <c r="N6562">
        <v>-1</v>
      </c>
      <c r="O6562" t="s">
        <v>559</v>
      </c>
      <c r="P6562" t="s">
        <v>2704</v>
      </c>
      <c r="Q6562" t="s">
        <v>2705</v>
      </c>
      <c r="R6562" t="s">
        <v>2706</v>
      </c>
      <c r="S6562" t="s">
        <v>863</v>
      </c>
      <c r="T6562">
        <v>24</v>
      </c>
    </row>
    <row r="6563" spans="1:20" x14ac:dyDescent="0.3">
      <c r="A6563" t="s">
        <v>4581</v>
      </c>
      <c r="B6563" t="str">
        <f>_xlfn.CONCAT(쿼리1[[#This Row],[주문번호]], "-", 쿼리1[[#This Row],[공정명]])</f>
        <v>20241125-1000160573-인쇄</v>
      </c>
      <c r="C6563">
        <v>2</v>
      </c>
      <c r="D6563" t="s">
        <v>328</v>
      </c>
      <c r="E6563" s="1">
        <v>45621</v>
      </c>
      <c r="F6563" s="1">
        <v>45625</v>
      </c>
      <c r="G6563" s="1">
        <v>45632</v>
      </c>
      <c r="H6563" s="1">
        <v>45656</v>
      </c>
      <c r="I6563" s="1">
        <v>45636</v>
      </c>
      <c r="J6563" t="s">
        <v>31</v>
      </c>
      <c r="K6563" t="s">
        <v>32</v>
      </c>
      <c r="L6563">
        <v>6000</v>
      </c>
      <c r="M6563">
        <v>6000</v>
      </c>
      <c r="N6563">
        <v>7</v>
      </c>
      <c r="O6563" t="s">
        <v>559</v>
      </c>
      <c r="P6563" t="s">
        <v>2704</v>
      </c>
      <c r="Q6563" t="s">
        <v>2705</v>
      </c>
      <c r="R6563" t="s">
        <v>2706</v>
      </c>
      <c r="S6563" t="s">
        <v>863</v>
      </c>
      <c r="T6563">
        <v>24</v>
      </c>
    </row>
    <row r="6564" spans="1:20" x14ac:dyDescent="0.3">
      <c r="A6564" t="s">
        <v>2708</v>
      </c>
      <c r="B6564" t="str">
        <f>_xlfn.CONCAT(쿼리1[[#This Row],[주문번호]], "-", 쿼리1[[#This Row],[공정명]])</f>
        <v>20241008-1000160573-인쇄</v>
      </c>
      <c r="C6564">
        <v>2</v>
      </c>
      <c r="D6564" t="s">
        <v>328</v>
      </c>
      <c r="E6564" s="1">
        <v>45573</v>
      </c>
      <c r="F6564" s="1">
        <v>45579</v>
      </c>
      <c r="G6564" s="1">
        <v>45579</v>
      </c>
      <c r="H6564" s="1">
        <v>45656</v>
      </c>
      <c r="I6564" s="1">
        <v>45581</v>
      </c>
      <c r="J6564" t="s">
        <v>31</v>
      </c>
      <c r="K6564" t="s">
        <v>39</v>
      </c>
      <c r="L6564">
        <v>6000</v>
      </c>
      <c r="M6564">
        <v>6000</v>
      </c>
      <c r="N6564">
        <v>0</v>
      </c>
      <c r="O6564" t="s">
        <v>559</v>
      </c>
      <c r="P6564" t="s">
        <v>2704</v>
      </c>
      <c r="Q6564" t="s">
        <v>2705</v>
      </c>
      <c r="R6564" t="s">
        <v>2706</v>
      </c>
      <c r="S6564" t="s">
        <v>863</v>
      </c>
      <c r="T6564">
        <v>24</v>
      </c>
    </row>
    <row r="6565" spans="1:20" x14ac:dyDescent="0.3">
      <c r="A6565" t="s">
        <v>4622</v>
      </c>
      <c r="B6565" t="str">
        <f>_xlfn.CONCAT(쿼리1[[#This Row],[주문번호]], "-", 쿼리1[[#This Row],[공정명]])</f>
        <v>20241227-1000160573-인쇄</v>
      </c>
      <c r="C6565">
        <v>2</v>
      </c>
      <c r="D6565" t="s">
        <v>328</v>
      </c>
      <c r="E6565" s="1">
        <v>45653</v>
      </c>
      <c r="F6565" s="1">
        <v>45659</v>
      </c>
      <c r="G6565" s="1"/>
      <c r="H6565" s="1">
        <v>45656</v>
      </c>
      <c r="I6565" s="1"/>
      <c r="J6565" t="s">
        <v>21</v>
      </c>
      <c r="K6565" t="s">
        <v>282</v>
      </c>
      <c r="L6565">
        <v>6000</v>
      </c>
      <c r="O6565" t="s">
        <v>559</v>
      </c>
      <c r="P6565" t="s">
        <v>2704</v>
      </c>
      <c r="Q6565" t="s">
        <v>2705</v>
      </c>
      <c r="R6565" t="s">
        <v>2706</v>
      </c>
      <c r="S6565" t="s">
        <v>863</v>
      </c>
      <c r="T6565">
        <v>24</v>
      </c>
    </row>
    <row r="6566" spans="1:20" x14ac:dyDescent="0.3">
      <c r="A6566" t="s">
        <v>4624</v>
      </c>
      <c r="B6566" t="str">
        <f>_xlfn.CONCAT(쿼리1[[#This Row],[주문번호]], "-", 쿼리1[[#This Row],[공정명]])</f>
        <v>20241216-1000160573-인쇄</v>
      </c>
      <c r="C6566">
        <v>2</v>
      </c>
      <c r="D6566" t="s">
        <v>328</v>
      </c>
      <c r="E6566" s="1">
        <v>45642</v>
      </c>
      <c r="F6566" s="1">
        <v>45646</v>
      </c>
      <c r="G6566" s="1">
        <v>45645</v>
      </c>
      <c r="H6566" s="1">
        <v>45656</v>
      </c>
      <c r="I6566" s="1">
        <v>45650</v>
      </c>
      <c r="J6566" t="s">
        <v>31</v>
      </c>
      <c r="K6566" t="s">
        <v>39</v>
      </c>
      <c r="L6566">
        <v>6000</v>
      </c>
      <c r="M6566">
        <v>6000</v>
      </c>
      <c r="N6566">
        <v>-1</v>
      </c>
      <c r="O6566" t="s">
        <v>559</v>
      </c>
      <c r="P6566" t="s">
        <v>2704</v>
      </c>
      <c r="Q6566" t="s">
        <v>2705</v>
      </c>
      <c r="R6566" t="s">
        <v>2706</v>
      </c>
      <c r="S6566" t="s">
        <v>863</v>
      </c>
      <c r="T6566">
        <v>24</v>
      </c>
    </row>
    <row r="6567" spans="1:20" x14ac:dyDescent="0.3">
      <c r="A6567" t="s">
        <v>4625</v>
      </c>
      <c r="B6567" t="str">
        <f>_xlfn.CONCAT(쿼리1[[#This Row],[주문번호]], "-", 쿼리1[[#This Row],[공정명]])</f>
        <v>20241209-1000160573-인쇄</v>
      </c>
      <c r="C6567">
        <v>2</v>
      </c>
      <c r="D6567" t="s">
        <v>328</v>
      </c>
      <c r="E6567" s="1">
        <v>45635</v>
      </c>
      <c r="F6567" s="1">
        <v>45638</v>
      </c>
      <c r="G6567" s="1">
        <v>45638</v>
      </c>
      <c r="H6567" s="1">
        <v>45656</v>
      </c>
      <c r="I6567" s="1">
        <v>45644</v>
      </c>
      <c r="J6567" t="s">
        <v>31</v>
      </c>
      <c r="K6567" t="s">
        <v>39</v>
      </c>
      <c r="L6567">
        <v>6000</v>
      </c>
      <c r="M6567">
        <v>6000</v>
      </c>
      <c r="N6567">
        <v>0</v>
      </c>
      <c r="O6567" t="s">
        <v>559</v>
      </c>
      <c r="P6567" t="s">
        <v>2704</v>
      </c>
      <c r="Q6567" t="s">
        <v>2705</v>
      </c>
      <c r="R6567" t="s">
        <v>2706</v>
      </c>
      <c r="S6567" t="s">
        <v>863</v>
      </c>
      <c r="T6567">
        <v>24</v>
      </c>
    </row>
    <row r="6568" spans="1:20" x14ac:dyDescent="0.3">
      <c r="A6568" t="s">
        <v>4412</v>
      </c>
      <c r="B6568" t="str">
        <f>_xlfn.CONCAT(쿼리1[[#This Row],[주문번호]], "-", 쿼리1[[#This Row],[공정명]])</f>
        <v>20241119-1000165156-인쇄</v>
      </c>
      <c r="C6568">
        <v>2</v>
      </c>
      <c r="D6568" t="s">
        <v>328</v>
      </c>
      <c r="E6568" s="1">
        <v>45615</v>
      </c>
      <c r="F6568" s="1">
        <v>45621</v>
      </c>
      <c r="G6568" s="1"/>
      <c r="H6568" s="1">
        <v>45656</v>
      </c>
      <c r="I6568" s="1"/>
      <c r="J6568" t="s">
        <v>21</v>
      </c>
      <c r="K6568" t="s">
        <v>22</v>
      </c>
      <c r="L6568">
        <v>30000</v>
      </c>
      <c r="O6568" t="s">
        <v>4413</v>
      </c>
      <c r="P6568" t="s">
        <v>4414</v>
      </c>
      <c r="Q6568" t="s">
        <v>4415</v>
      </c>
      <c r="R6568" t="s">
        <v>4416</v>
      </c>
      <c r="S6568" t="s">
        <v>863</v>
      </c>
      <c r="T6568">
        <v>75000</v>
      </c>
    </row>
    <row r="6569" spans="1:20" x14ac:dyDescent="0.3">
      <c r="A6569" t="s">
        <v>4417</v>
      </c>
      <c r="B6569" t="str">
        <f>_xlfn.CONCAT(쿼리1[[#This Row],[주문번호]], "-", 쿼리1[[#This Row],[공정명]])</f>
        <v>20241017-1000152709-인쇄</v>
      </c>
      <c r="C6569">
        <v>2</v>
      </c>
      <c r="D6569" t="s">
        <v>328</v>
      </c>
      <c r="E6569" s="1">
        <v>45582</v>
      </c>
      <c r="F6569" s="1">
        <v>45587</v>
      </c>
      <c r="G6569" s="1">
        <v>45587</v>
      </c>
      <c r="H6569" s="1">
        <v>45656</v>
      </c>
      <c r="I6569" s="1">
        <v>45601</v>
      </c>
      <c r="J6569" t="s">
        <v>31</v>
      </c>
      <c r="K6569" t="s">
        <v>39</v>
      </c>
      <c r="L6569">
        <v>6000</v>
      </c>
      <c r="M6569">
        <v>6000</v>
      </c>
      <c r="N6569">
        <v>0</v>
      </c>
      <c r="O6569" t="s">
        <v>275</v>
      </c>
      <c r="P6569" t="s">
        <v>2647</v>
      </c>
      <c r="Q6569" t="s">
        <v>4418</v>
      </c>
      <c r="R6569" t="s">
        <v>4419</v>
      </c>
      <c r="S6569" t="s">
        <v>863</v>
      </c>
      <c r="T6569">
        <v>26086</v>
      </c>
    </row>
    <row r="6570" spans="1:20" x14ac:dyDescent="0.3">
      <c r="A6570" t="s">
        <v>2292</v>
      </c>
      <c r="B6570" t="str">
        <f>_xlfn.CONCAT(쿼리1[[#This Row],[주문번호]], "-", 쿼리1[[#This Row],[공정명]])</f>
        <v>20241108-1000152567-인쇄</v>
      </c>
      <c r="C6570">
        <v>2</v>
      </c>
      <c r="D6570" t="s">
        <v>328</v>
      </c>
      <c r="E6570" s="1">
        <v>45604</v>
      </c>
      <c r="F6570" s="1">
        <v>45610</v>
      </c>
      <c r="G6570" s="1">
        <v>45615</v>
      </c>
      <c r="H6570" s="1">
        <v>45656</v>
      </c>
      <c r="I6570" s="1">
        <v>45625</v>
      </c>
      <c r="J6570" t="s">
        <v>31</v>
      </c>
      <c r="K6570" t="s">
        <v>32</v>
      </c>
      <c r="L6570">
        <v>6000</v>
      </c>
      <c r="M6570">
        <v>6000</v>
      </c>
      <c r="N6570">
        <v>5</v>
      </c>
      <c r="O6570" t="s">
        <v>2293</v>
      </c>
      <c r="P6570" t="s">
        <v>2294</v>
      </c>
      <c r="Q6570" t="s">
        <v>2295</v>
      </c>
      <c r="R6570" t="s">
        <v>2291</v>
      </c>
      <c r="S6570" t="s">
        <v>863</v>
      </c>
      <c r="T6570">
        <v>14285</v>
      </c>
    </row>
    <row r="6571" spans="1:20" x14ac:dyDescent="0.3">
      <c r="A6571" t="s">
        <v>2457</v>
      </c>
      <c r="B6571" t="str">
        <f>_xlfn.CONCAT(쿼리1[[#This Row],[주문번호]], "-", 쿼리1[[#This Row],[공정명]])</f>
        <v>20240923-1000152567-인쇄</v>
      </c>
      <c r="C6571">
        <v>2</v>
      </c>
      <c r="D6571" t="s">
        <v>328</v>
      </c>
      <c r="E6571" s="1">
        <v>45558</v>
      </c>
      <c r="F6571" s="1">
        <v>45562</v>
      </c>
      <c r="G6571" s="1">
        <v>45561</v>
      </c>
      <c r="H6571" s="1">
        <v>45656</v>
      </c>
      <c r="I6571" s="1">
        <v>45568</v>
      </c>
      <c r="J6571" t="s">
        <v>31</v>
      </c>
      <c r="K6571" t="s">
        <v>39</v>
      </c>
      <c r="L6571">
        <v>6000</v>
      </c>
      <c r="M6571">
        <v>6000</v>
      </c>
      <c r="N6571">
        <v>-1</v>
      </c>
      <c r="O6571" t="s">
        <v>2293</v>
      </c>
      <c r="P6571" t="s">
        <v>2294</v>
      </c>
      <c r="Q6571" t="s">
        <v>2295</v>
      </c>
      <c r="R6571" t="s">
        <v>2291</v>
      </c>
      <c r="S6571" t="s">
        <v>863</v>
      </c>
      <c r="T6571">
        <v>14285</v>
      </c>
    </row>
    <row r="6572" spans="1:20" x14ac:dyDescent="0.3">
      <c r="A6572" t="s">
        <v>2943</v>
      </c>
      <c r="B6572" t="str">
        <f>_xlfn.CONCAT(쿼리1[[#This Row],[주문번호]], "-", 쿼리1[[#This Row],[공정명]])</f>
        <v>20240912-1000169069-인쇄</v>
      </c>
      <c r="C6572">
        <v>2</v>
      </c>
      <c r="D6572" t="s">
        <v>328</v>
      </c>
      <c r="E6572" s="1">
        <v>45547</v>
      </c>
      <c r="F6572" s="1">
        <v>45553</v>
      </c>
      <c r="G6572" s="1">
        <v>45555</v>
      </c>
      <c r="H6572" s="1">
        <v>45656</v>
      </c>
      <c r="I6572" s="1">
        <v>45555</v>
      </c>
      <c r="J6572" t="s">
        <v>31</v>
      </c>
      <c r="K6572" t="s">
        <v>32</v>
      </c>
      <c r="L6572">
        <v>8000</v>
      </c>
      <c r="M6572">
        <v>8000</v>
      </c>
      <c r="N6572">
        <v>2</v>
      </c>
      <c r="O6572" t="s">
        <v>1407</v>
      </c>
      <c r="P6572" t="s">
        <v>2944</v>
      </c>
      <c r="Q6572" t="s">
        <v>2945</v>
      </c>
      <c r="R6572" t="s">
        <v>2806</v>
      </c>
      <c r="S6572" t="s">
        <v>863</v>
      </c>
      <c r="T6572">
        <v>32</v>
      </c>
    </row>
    <row r="6573" spans="1:20" x14ac:dyDescent="0.3">
      <c r="A6573" t="s">
        <v>4693</v>
      </c>
      <c r="B6573" t="str">
        <f>_xlfn.CONCAT(쿼리1[[#This Row],[주문번호]], "-", 쿼리1[[#This Row],[공정명]])</f>
        <v>20240924-2000159650-인쇄</v>
      </c>
      <c r="C6573">
        <v>2</v>
      </c>
      <c r="D6573" t="s">
        <v>328</v>
      </c>
      <c r="E6573" s="1">
        <v>45559</v>
      </c>
      <c r="F6573" s="1">
        <v>45561</v>
      </c>
      <c r="G6573" s="1">
        <v>45590</v>
      </c>
      <c r="H6573" s="1">
        <v>45656</v>
      </c>
      <c r="I6573" s="1">
        <v>45590</v>
      </c>
      <c r="J6573" t="s">
        <v>31</v>
      </c>
      <c r="K6573" t="s">
        <v>32</v>
      </c>
      <c r="L6573">
        <v>120000</v>
      </c>
      <c r="M6573">
        <v>36000</v>
      </c>
      <c r="N6573">
        <v>29</v>
      </c>
      <c r="O6573" t="s">
        <v>4459</v>
      </c>
      <c r="P6573" t="s">
        <v>4694</v>
      </c>
      <c r="Q6573" t="s">
        <v>4695</v>
      </c>
      <c r="R6573" t="s">
        <v>26</v>
      </c>
      <c r="S6573" t="s">
        <v>863</v>
      </c>
      <c r="T6573">
        <v>240</v>
      </c>
    </row>
    <row r="6574" spans="1:20" x14ac:dyDescent="0.3">
      <c r="A6574" t="s">
        <v>184</v>
      </c>
      <c r="B6574" t="str">
        <f>_xlfn.CONCAT(쿼리1[[#This Row],[주문번호]], "-", 쿼리1[[#This Row],[공정명]])</f>
        <v>20240926-1000167953-인쇄</v>
      </c>
      <c r="C6574">
        <v>1</v>
      </c>
      <c r="D6574" t="s">
        <v>328</v>
      </c>
      <c r="E6574" s="1">
        <v>45561</v>
      </c>
      <c r="F6574" s="1">
        <v>45567</v>
      </c>
      <c r="G6574" s="1">
        <v>45566</v>
      </c>
      <c r="H6574" s="1">
        <v>45656</v>
      </c>
      <c r="I6574" s="1">
        <v>45573</v>
      </c>
      <c r="J6574" t="s">
        <v>31</v>
      </c>
      <c r="K6574" t="s">
        <v>39</v>
      </c>
      <c r="L6574">
        <v>9000</v>
      </c>
      <c r="M6574">
        <v>9000</v>
      </c>
      <c r="N6574">
        <v>-1</v>
      </c>
      <c r="O6574" t="s">
        <v>180</v>
      </c>
      <c r="P6574" t="s">
        <v>181</v>
      </c>
      <c r="Q6574" t="s">
        <v>185</v>
      </c>
      <c r="R6574" t="s">
        <v>26</v>
      </c>
      <c r="S6574" t="s">
        <v>863</v>
      </c>
      <c r="T6574">
        <v>20000</v>
      </c>
    </row>
    <row r="6575" spans="1:20" x14ac:dyDescent="0.3">
      <c r="A6575" t="s">
        <v>4784</v>
      </c>
      <c r="B6575" t="str">
        <f>_xlfn.CONCAT(쿼리1[[#This Row],[주문번호]], "-", 쿼리1[[#This Row],[공정명]])</f>
        <v>20241017-1000159472-인쇄</v>
      </c>
      <c r="C6575">
        <v>2</v>
      </c>
      <c r="D6575" t="s">
        <v>328</v>
      </c>
      <c r="E6575" s="1">
        <v>45582</v>
      </c>
      <c r="F6575" s="1">
        <v>45588</v>
      </c>
      <c r="G6575" s="1">
        <v>45588</v>
      </c>
      <c r="H6575" s="1">
        <v>45656</v>
      </c>
      <c r="I6575" s="1">
        <v>45621</v>
      </c>
      <c r="J6575" t="s">
        <v>31</v>
      </c>
      <c r="K6575" t="s">
        <v>39</v>
      </c>
      <c r="L6575">
        <v>8000</v>
      </c>
      <c r="M6575">
        <v>8000</v>
      </c>
      <c r="N6575">
        <v>0</v>
      </c>
      <c r="O6575" t="s">
        <v>1533</v>
      </c>
      <c r="P6575" t="s">
        <v>4260</v>
      </c>
      <c r="Q6575" t="s">
        <v>4773</v>
      </c>
      <c r="R6575" t="s">
        <v>26</v>
      </c>
      <c r="S6575" t="s">
        <v>863</v>
      </c>
      <c r="T6575">
        <v>32</v>
      </c>
    </row>
    <row r="6576" spans="1:20" x14ac:dyDescent="0.3">
      <c r="A6576" t="s">
        <v>4782</v>
      </c>
      <c r="B6576" t="str">
        <f>_xlfn.CONCAT(쿼리1[[#This Row],[주문번호]], "-", 쿼리1[[#This Row],[공정명]])</f>
        <v>20241111-1000169587-인쇄</v>
      </c>
      <c r="C6576">
        <v>2</v>
      </c>
      <c r="D6576" t="s">
        <v>328</v>
      </c>
      <c r="E6576" s="1">
        <v>45607</v>
      </c>
      <c r="F6576" s="1">
        <v>45611</v>
      </c>
      <c r="G6576" s="1">
        <v>45615</v>
      </c>
      <c r="H6576" s="1">
        <v>45656</v>
      </c>
      <c r="I6576" s="1">
        <v>45623</v>
      </c>
      <c r="J6576" t="s">
        <v>31</v>
      </c>
      <c r="K6576" t="s">
        <v>32</v>
      </c>
      <c r="L6576">
        <v>20000</v>
      </c>
      <c r="M6576">
        <v>20000</v>
      </c>
      <c r="N6576">
        <v>4</v>
      </c>
      <c r="O6576" t="s">
        <v>3853</v>
      </c>
      <c r="P6576" t="s">
        <v>2704</v>
      </c>
      <c r="Q6576" t="s">
        <v>4202</v>
      </c>
      <c r="R6576" t="s">
        <v>26</v>
      </c>
      <c r="S6576" t="s">
        <v>863</v>
      </c>
      <c r="T6576">
        <v>80</v>
      </c>
    </row>
    <row r="6577" spans="1:20" x14ac:dyDescent="0.3">
      <c r="A6577" t="s">
        <v>5347</v>
      </c>
      <c r="B6577" t="str">
        <f>_xlfn.CONCAT(쿼리1[[#This Row],[주문번호]], "-", 쿼리1[[#This Row],[공정명]])</f>
        <v>20241120-1000169587-인쇄</v>
      </c>
      <c r="C6577">
        <v>2</v>
      </c>
      <c r="D6577" t="s">
        <v>328</v>
      </c>
      <c r="E6577" s="1">
        <v>45616</v>
      </c>
      <c r="F6577" s="1">
        <v>45622</v>
      </c>
      <c r="G6577" s="1">
        <v>45623</v>
      </c>
      <c r="H6577" s="1">
        <v>45656</v>
      </c>
      <c r="I6577" s="1">
        <v>45623</v>
      </c>
      <c r="J6577" t="s">
        <v>31</v>
      </c>
      <c r="K6577" t="s">
        <v>32</v>
      </c>
      <c r="L6577">
        <v>8000</v>
      </c>
      <c r="M6577">
        <v>8000</v>
      </c>
      <c r="N6577">
        <v>1</v>
      </c>
      <c r="O6577" t="s">
        <v>3853</v>
      </c>
      <c r="P6577" t="s">
        <v>2704</v>
      </c>
      <c r="Q6577" t="s">
        <v>4202</v>
      </c>
      <c r="R6577" t="s">
        <v>26</v>
      </c>
      <c r="S6577" t="s">
        <v>863</v>
      </c>
      <c r="T6577">
        <v>1</v>
      </c>
    </row>
    <row r="6578" spans="1:20" x14ac:dyDescent="0.3">
      <c r="A6578" t="s">
        <v>188</v>
      </c>
      <c r="B6578" t="str">
        <f>_xlfn.CONCAT(쿼리1[[#This Row],[주문번호]], "-", 쿼리1[[#This Row],[공정명]])</f>
        <v>20241126-1000167950-인쇄</v>
      </c>
      <c r="C6578">
        <v>1</v>
      </c>
      <c r="D6578" t="s">
        <v>328</v>
      </c>
      <c r="E6578" s="1">
        <v>45622</v>
      </c>
      <c r="F6578" s="1">
        <v>45628</v>
      </c>
      <c r="G6578" s="1">
        <v>45629</v>
      </c>
      <c r="H6578" s="1">
        <v>45656</v>
      </c>
      <c r="I6578" s="1">
        <v>45633</v>
      </c>
      <c r="J6578" t="s">
        <v>31</v>
      </c>
      <c r="K6578" t="s">
        <v>32</v>
      </c>
      <c r="L6578">
        <v>9000</v>
      </c>
      <c r="M6578">
        <v>9000</v>
      </c>
      <c r="N6578">
        <v>1</v>
      </c>
      <c r="O6578" t="s">
        <v>180</v>
      </c>
      <c r="P6578" t="s">
        <v>181</v>
      </c>
      <c r="Q6578" t="s">
        <v>182</v>
      </c>
      <c r="R6578" t="s">
        <v>26</v>
      </c>
      <c r="S6578" t="s">
        <v>863</v>
      </c>
      <c r="T6578">
        <v>20000</v>
      </c>
    </row>
    <row r="6579" spans="1:20" x14ac:dyDescent="0.3">
      <c r="A6579" t="s">
        <v>4765</v>
      </c>
      <c r="B6579" t="str">
        <f>_xlfn.CONCAT(쿼리1[[#This Row],[주문번호]], "-", 쿼리1[[#This Row],[공정명]])</f>
        <v>20241025-2000159648-인쇄</v>
      </c>
      <c r="C6579">
        <v>2</v>
      </c>
      <c r="D6579" t="s">
        <v>328</v>
      </c>
      <c r="E6579" s="1">
        <v>45590</v>
      </c>
      <c r="F6579" s="1">
        <v>45593</v>
      </c>
      <c r="G6579" s="1">
        <v>45601</v>
      </c>
      <c r="H6579" s="1">
        <v>45656</v>
      </c>
      <c r="I6579" s="1">
        <v>45610</v>
      </c>
      <c r="J6579" t="s">
        <v>31</v>
      </c>
      <c r="K6579" t="s">
        <v>32</v>
      </c>
      <c r="L6579">
        <v>120000</v>
      </c>
      <c r="M6579">
        <v>60000</v>
      </c>
      <c r="N6579">
        <v>8</v>
      </c>
      <c r="O6579" t="s">
        <v>4459</v>
      </c>
      <c r="P6579" t="s">
        <v>4531</v>
      </c>
      <c r="Q6579" t="s">
        <v>4532</v>
      </c>
      <c r="R6579" t="s">
        <v>26</v>
      </c>
      <c r="S6579" t="s">
        <v>863</v>
      </c>
      <c r="T6579">
        <v>240</v>
      </c>
    </row>
    <row r="6580" spans="1:20" x14ac:dyDescent="0.3">
      <c r="A6580" t="s">
        <v>4765</v>
      </c>
      <c r="B6580" t="str">
        <f>_xlfn.CONCAT(쿼리1[[#This Row],[주문번호]], "-", 쿼리1[[#This Row],[공정명]])</f>
        <v>20241025-2000159648-인쇄</v>
      </c>
      <c r="C6580">
        <v>2</v>
      </c>
      <c r="D6580" t="s">
        <v>328</v>
      </c>
      <c r="E6580" s="1">
        <v>45590</v>
      </c>
      <c r="F6580" s="1">
        <v>45593</v>
      </c>
      <c r="G6580" s="1">
        <v>45601</v>
      </c>
      <c r="H6580" s="1">
        <v>45656</v>
      </c>
      <c r="I6580" s="1">
        <v>45610</v>
      </c>
      <c r="J6580" t="s">
        <v>31</v>
      </c>
      <c r="K6580" t="s">
        <v>32</v>
      </c>
      <c r="L6580">
        <v>120000</v>
      </c>
      <c r="M6580">
        <v>60000</v>
      </c>
      <c r="N6580">
        <v>8</v>
      </c>
      <c r="O6580" t="s">
        <v>4459</v>
      </c>
      <c r="P6580" t="s">
        <v>4531</v>
      </c>
      <c r="Q6580" t="s">
        <v>4532</v>
      </c>
      <c r="R6580" t="s">
        <v>26</v>
      </c>
      <c r="S6580" t="s">
        <v>863</v>
      </c>
      <c r="T6580">
        <v>240</v>
      </c>
    </row>
    <row r="6581" spans="1:20" x14ac:dyDescent="0.3">
      <c r="A6581" t="s">
        <v>4772</v>
      </c>
      <c r="B6581" t="str">
        <f>_xlfn.CONCAT(쿼리1[[#This Row],[주문번호]], "-", 쿼리1[[#This Row],[공정명]])</f>
        <v>20241104-1000159472-인쇄</v>
      </c>
      <c r="C6581">
        <v>2</v>
      </c>
      <c r="D6581" t="s">
        <v>328</v>
      </c>
      <c r="E6581" s="1">
        <v>45600</v>
      </c>
      <c r="F6581" s="1">
        <v>45604</v>
      </c>
      <c r="G6581" s="1">
        <v>45608</v>
      </c>
      <c r="H6581" s="1">
        <v>45656</v>
      </c>
      <c r="I6581" s="1">
        <v>45614</v>
      </c>
      <c r="J6581" t="s">
        <v>31</v>
      </c>
      <c r="K6581" t="s">
        <v>32</v>
      </c>
      <c r="L6581">
        <v>8000</v>
      </c>
      <c r="M6581">
        <v>8000</v>
      </c>
      <c r="N6581">
        <v>4</v>
      </c>
      <c r="O6581" t="s">
        <v>1533</v>
      </c>
      <c r="P6581" t="s">
        <v>4260</v>
      </c>
      <c r="Q6581" t="s">
        <v>4773</v>
      </c>
      <c r="R6581" t="s">
        <v>26</v>
      </c>
      <c r="S6581" t="s">
        <v>863</v>
      </c>
      <c r="T6581">
        <v>32</v>
      </c>
    </row>
    <row r="6582" spans="1:20" x14ac:dyDescent="0.3">
      <c r="A6582" t="s">
        <v>4769</v>
      </c>
      <c r="B6582" t="str">
        <f>_xlfn.CONCAT(쿼리1[[#This Row],[주문번호]], "-", 쿼리1[[#This Row],[공정명]])</f>
        <v>20241227-1000144500-인쇄</v>
      </c>
      <c r="C6582">
        <v>2</v>
      </c>
      <c r="D6582" t="s">
        <v>328</v>
      </c>
      <c r="E6582" s="1">
        <v>45653</v>
      </c>
      <c r="F6582" s="1">
        <v>45659</v>
      </c>
      <c r="G6582" s="1"/>
      <c r="H6582" s="1">
        <v>45656</v>
      </c>
      <c r="I6582" s="1"/>
      <c r="J6582" t="s">
        <v>21</v>
      </c>
      <c r="K6582" t="s">
        <v>282</v>
      </c>
      <c r="L6582">
        <v>8000</v>
      </c>
      <c r="O6582" t="s">
        <v>3853</v>
      </c>
      <c r="P6582" t="s">
        <v>4260</v>
      </c>
      <c r="Q6582" t="s">
        <v>4770</v>
      </c>
      <c r="R6582" t="s">
        <v>26</v>
      </c>
      <c r="S6582" t="s">
        <v>863</v>
      </c>
      <c r="T6582">
        <v>32</v>
      </c>
    </row>
    <row r="6583" spans="1:20" x14ac:dyDescent="0.3">
      <c r="A6583" t="s">
        <v>4771</v>
      </c>
      <c r="B6583" t="str">
        <f>_xlfn.CONCAT(쿼리1[[#This Row],[주문번호]], "-", 쿼리1[[#This Row],[공정명]])</f>
        <v>20241227-2000160538-인쇄</v>
      </c>
      <c r="C6583">
        <v>2</v>
      </c>
      <c r="D6583" t="s">
        <v>328</v>
      </c>
      <c r="E6583" s="1">
        <v>45653</v>
      </c>
      <c r="F6583" s="1">
        <v>45658</v>
      </c>
      <c r="G6583" s="1"/>
      <c r="H6583" s="1">
        <v>45656</v>
      </c>
      <c r="I6583" s="1"/>
      <c r="J6583" t="s">
        <v>21</v>
      </c>
      <c r="K6583" t="s">
        <v>282</v>
      </c>
      <c r="L6583">
        <v>18000</v>
      </c>
      <c r="O6583" t="s">
        <v>832</v>
      </c>
      <c r="P6583" t="s">
        <v>4528</v>
      </c>
      <c r="Q6583" t="s">
        <v>4529</v>
      </c>
      <c r="R6583" t="s">
        <v>26</v>
      </c>
      <c r="S6583" t="s">
        <v>863</v>
      </c>
      <c r="T6583">
        <v>360</v>
      </c>
    </row>
    <row r="6584" spans="1:20" x14ac:dyDescent="0.3">
      <c r="A6584" t="s">
        <v>4775</v>
      </c>
      <c r="B6584" t="str">
        <f>_xlfn.CONCAT(쿼리1[[#This Row],[주문번호]], "-", 쿼리1[[#This Row],[공정명]])</f>
        <v>20241202-1000168693-인쇄</v>
      </c>
      <c r="C6584">
        <v>2</v>
      </c>
      <c r="D6584" t="s">
        <v>328</v>
      </c>
      <c r="E6584" s="1">
        <v>45628</v>
      </c>
      <c r="F6584" s="1">
        <v>45631</v>
      </c>
      <c r="G6584" s="1">
        <v>45636</v>
      </c>
      <c r="H6584" s="1">
        <v>45656</v>
      </c>
      <c r="I6584" s="1">
        <v>45642</v>
      </c>
      <c r="J6584" t="s">
        <v>31</v>
      </c>
      <c r="K6584" t="s">
        <v>32</v>
      </c>
      <c r="L6584">
        <v>4000</v>
      </c>
      <c r="M6584">
        <v>4000</v>
      </c>
      <c r="N6584">
        <v>5</v>
      </c>
      <c r="O6584" t="s">
        <v>3255</v>
      </c>
      <c r="P6584" t="s">
        <v>4776</v>
      </c>
      <c r="Q6584" t="s">
        <v>4777</v>
      </c>
      <c r="R6584" t="s">
        <v>26</v>
      </c>
      <c r="S6584" t="s">
        <v>863</v>
      </c>
      <c r="T6584">
        <v>16</v>
      </c>
    </row>
    <row r="6585" spans="1:20" x14ac:dyDescent="0.3">
      <c r="A6585" t="s">
        <v>4778</v>
      </c>
      <c r="B6585" t="str">
        <f>_xlfn.CONCAT(쿼리1[[#This Row],[주문번호]], "-", 쿼리1[[#This Row],[공정명]])</f>
        <v>20241206-1000152145-인쇄</v>
      </c>
      <c r="C6585">
        <v>2</v>
      </c>
      <c r="D6585" t="s">
        <v>328</v>
      </c>
      <c r="E6585" s="1">
        <v>45632</v>
      </c>
      <c r="F6585" s="1">
        <v>45638</v>
      </c>
      <c r="G6585" s="1">
        <v>45639</v>
      </c>
      <c r="H6585" s="1">
        <v>45656</v>
      </c>
      <c r="I6585" s="1">
        <v>45644</v>
      </c>
      <c r="J6585" t="s">
        <v>31</v>
      </c>
      <c r="K6585" t="s">
        <v>32</v>
      </c>
      <c r="L6585">
        <v>4000</v>
      </c>
      <c r="M6585">
        <v>4000</v>
      </c>
      <c r="N6585">
        <v>1</v>
      </c>
      <c r="O6585" t="s">
        <v>3920</v>
      </c>
      <c r="P6585" t="s">
        <v>3911</v>
      </c>
      <c r="Q6585" t="s">
        <v>4779</v>
      </c>
      <c r="R6585" t="s">
        <v>26</v>
      </c>
      <c r="S6585" t="s">
        <v>863</v>
      </c>
      <c r="T6585">
        <v>16</v>
      </c>
    </row>
    <row r="6586" spans="1:20" x14ac:dyDescent="0.3">
      <c r="A6586" t="s">
        <v>4768</v>
      </c>
      <c r="B6586" t="str">
        <f>_xlfn.CONCAT(쿼리1[[#This Row],[주문번호]], "-", 쿼리1[[#This Row],[공정명]])</f>
        <v>20241211-1000138622-인쇄</v>
      </c>
      <c r="C6586">
        <v>2</v>
      </c>
      <c r="D6586" t="s">
        <v>328</v>
      </c>
      <c r="E6586" s="1">
        <v>45637</v>
      </c>
      <c r="F6586" s="1">
        <v>45643</v>
      </c>
      <c r="G6586" s="1">
        <v>45643</v>
      </c>
      <c r="H6586" s="1">
        <v>45656</v>
      </c>
      <c r="I6586" s="1">
        <v>45650</v>
      </c>
      <c r="J6586" t="s">
        <v>31</v>
      </c>
      <c r="K6586" t="s">
        <v>39</v>
      </c>
      <c r="L6586">
        <v>80000</v>
      </c>
      <c r="M6586">
        <v>8000</v>
      </c>
      <c r="N6586">
        <v>0</v>
      </c>
      <c r="O6586" t="s">
        <v>536</v>
      </c>
      <c r="P6586" t="s">
        <v>3929</v>
      </c>
      <c r="Q6586" t="s">
        <v>3930</v>
      </c>
      <c r="R6586" t="s">
        <v>26</v>
      </c>
      <c r="S6586" t="s">
        <v>863</v>
      </c>
      <c r="T6586">
        <v>320</v>
      </c>
    </row>
    <row r="6587" spans="1:20" x14ac:dyDescent="0.3">
      <c r="A6587" t="s">
        <v>4768</v>
      </c>
      <c r="B6587" t="str">
        <f>_xlfn.CONCAT(쿼리1[[#This Row],[주문번호]], "-", 쿼리1[[#This Row],[공정명]])</f>
        <v>20241211-1000138622-인쇄</v>
      </c>
      <c r="C6587">
        <v>2</v>
      </c>
      <c r="D6587" t="s">
        <v>328</v>
      </c>
      <c r="E6587" s="1">
        <v>45637</v>
      </c>
      <c r="F6587" s="1">
        <v>45643</v>
      </c>
      <c r="G6587" s="1">
        <v>45644</v>
      </c>
      <c r="H6587" s="1">
        <v>45656</v>
      </c>
      <c r="I6587" s="1">
        <v>45650</v>
      </c>
      <c r="J6587" t="s">
        <v>31</v>
      </c>
      <c r="K6587" t="s">
        <v>32</v>
      </c>
      <c r="L6587">
        <v>80000</v>
      </c>
      <c r="M6587">
        <v>72000</v>
      </c>
      <c r="N6587">
        <v>1</v>
      </c>
      <c r="O6587" t="s">
        <v>536</v>
      </c>
      <c r="P6587" t="s">
        <v>3929</v>
      </c>
      <c r="Q6587" t="s">
        <v>3930</v>
      </c>
      <c r="R6587" t="s">
        <v>26</v>
      </c>
      <c r="S6587" t="s">
        <v>863</v>
      </c>
      <c r="T6587">
        <v>320</v>
      </c>
    </row>
    <row r="6588" spans="1:20" x14ac:dyDescent="0.3">
      <c r="A6588" t="s">
        <v>4764</v>
      </c>
      <c r="B6588" t="str">
        <f>_xlfn.CONCAT(쿼리1[[#This Row],[주문번호]], "-", 쿼리1[[#This Row],[공정명]])</f>
        <v>20241226-1119P0160-인쇄</v>
      </c>
      <c r="C6588">
        <v>2</v>
      </c>
      <c r="D6588" t="s">
        <v>328</v>
      </c>
      <c r="E6588" s="1">
        <v>45652</v>
      </c>
      <c r="F6588" s="1">
        <v>45658</v>
      </c>
      <c r="G6588" s="1"/>
      <c r="H6588" s="1">
        <v>45656</v>
      </c>
      <c r="I6588" s="1"/>
      <c r="J6588" t="s">
        <v>21</v>
      </c>
      <c r="K6588" t="s">
        <v>282</v>
      </c>
      <c r="L6588">
        <v>8000</v>
      </c>
      <c r="O6588" t="s">
        <v>1533</v>
      </c>
      <c r="P6588" t="s">
        <v>4666</v>
      </c>
      <c r="Q6588" t="s">
        <v>4667</v>
      </c>
      <c r="R6588" t="s">
        <v>26</v>
      </c>
      <c r="S6588" t="s">
        <v>863</v>
      </c>
      <c r="T6588">
        <v>32</v>
      </c>
    </row>
    <row r="6589" spans="1:20" x14ac:dyDescent="0.3">
      <c r="A6589" t="s">
        <v>2949</v>
      </c>
      <c r="B6589" t="str">
        <f>_xlfn.CONCAT(쿼리1[[#This Row],[주문번호]], "-", 쿼리1[[#This Row],[공정명]])</f>
        <v>20240910-1000161871-인쇄</v>
      </c>
      <c r="C6589">
        <v>2</v>
      </c>
      <c r="D6589" t="s">
        <v>328</v>
      </c>
      <c r="E6589" s="1">
        <v>45545</v>
      </c>
      <c r="F6589" s="1">
        <v>45551</v>
      </c>
      <c r="G6589" s="1">
        <v>45554</v>
      </c>
      <c r="H6589" s="1">
        <v>45656</v>
      </c>
      <c r="I6589" s="1">
        <v>45556</v>
      </c>
      <c r="J6589" t="s">
        <v>31</v>
      </c>
      <c r="K6589" t="s">
        <v>32</v>
      </c>
      <c r="L6589">
        <v>6000</v>
      </c>
      <c r="M6589">
        <v>6000</v>
      </c>
      <c r="N6589">
        <v>3</v>
      </c>
      <c r="O6589" t="s">
        <v>180</v>
      </c>
      <c r="P6589" t="s">
        <v>2950</v>
      </c>
      <c r="Q6589" t="s">
        <v>2951</v>
      </c>
      <c r="R6589" t="s">
        <v>2952</v>
      </c>
      <c r="S6589" t="s">
        <v>863</v>
      </c>
      <c r="T6589">
        <v>24</v>
      </c>
    </row>
    <row r="6590" spans="1:20" x14ac:dyDescent="0.3">
      <c r="A6590" t="s">
        <v>2953</v>
      </c>
      <c r="B6590" t="str">
        <f>_xlfn.CONCAT(쿼리1[[#This Row],[주문번호]], "-", 쿼리1[[#This Row],[공정명]])</f>
        <v>20241018-1000162185-인쇄</v>
      </c>
      <c r="C6590">
        <v>2</v>
      </c>
      <c r="D6590" t="s">
        <v>328</v>
      </c>
      <c r="E6590" s="1">
        <v>45583</v>
      </c>
      <c r="F6590" s="1">
        <v>45589</v>
      </c>
      <c r="G6590" s="1">
        <v>45593</v>
      </c>
      <c r="H6590" s="1">
        <v>45656</v>
      </c>
      <c r="I6590" s="1">
        <v>45595</v>
      </c>
      <c r="J6590" t="s">
        <v>31</v>
      </c>
      <c r="K6590" t="s">
        <v>32</v>
      </c>
      <c r="L6590">
        <v>6000</v>
      </c>
      <c r="M6590">
        <v>6000</v>
      </c>
      <c r="N6590">
        <v>4</v>
      </c>
      <c r="O6590" t="s">
        <v>180</v>
      </c>
      <c r="P6590" t="s">
        <v>2950</v>
      </c>
      <c r="Q6590" t="s">
        <v>2954</v>
      </c>
      <c r="R6590" t="s">
        <v>2952</v>
      </c>
      <c r="S6590" t="s">
        <v>863</v>
      </c>
      <c r="T6590">
        <v>24</v>
      </c>
    </row>
    <row r="6591" spans="1:20" x14ac:dyDescent="0.3">
      <c r="A6591" t="s">
        <v>2479</v>
      </c>
      <c r="B6591" t="str">
        <f>_xlfn.CONCAT(쿼리1[[#This Row],[주문번호]], "-", 쿼리1[[#This Row],[공정명]])</f>
        <v>20241023-1000149779-인쇄</v>
      </c>
      <c r="C6591">
        <v>2</v>
      </c>
      <c r="D6591" t="s">
        <v>328</v>
      </c>
      <c r="E6591" s="1">
        <v>45588</v>
      </c>
      <c r="F6591" s="1">
        <v>45593</v>
      </c>
      <c r="G6591" s="1">
        <v>45602</v>
      </c>
      <c r="H6591" s="1">
        <v>45656</v>
      </c>
      <c r="I6591" s="1">
        <v>45610</v>
      </c>
      <c r="J6591" t="s">
        <v>31</v>
      </c>
      <c r="K6591" t="s">
        <v>32</v>
      </c>
      <c r="L6591">
        <v>6000</v>
      </c>
      <c r="M6591">
        <v>6000</v>
      </c>
      <c r="N6591">
        <v>9</v>
      </c>
      <c r="O6591" t="s">
        <v>275</v>
      </c>
      <c r="P6591" t="s">
        <v>2480</v>
      </c>
      <c r="Q6591" t="s">
        <v>2481</v>
      </c>
      <c r="R6591" t="s">
        <v>2482</v>
      </c>
      <c r="S6591" t="s">
        <v>863</v>
      </c>
      <c r="T6591">
        <v>53333</v>
      </c>
    </row>
    <row r="6592" spans="1:20" x14ac:dyDescent="0.3">
      <c r="A6592" t="s">
        <v>4745</v>
      </c>
      <c r="B6592" t="str">
        <f>_xlfn.CONCAT(쿼리1[[#This Row],[주문번호]], "-", 쿼리1[[#This Row],[공정명]])</f>
        <v>20241107-1000138622-인쇄</v>
      </c>
      <c r="C6592">
        <v>2</v>
      </c>
      <c r="D6592" t="s">
        <v>328</v>
      </c>
      <c r="E6592" s="1">
        <v>45603</v>
      </c>
      <c r="F6592" s="1">
        <v>45609</v>
      </c>
      <c r="G6592" s="1">
        <v>45617</v>
      </c>
      <c r="H6592" s="1">
        <v>45656</v>
      </c>
      <c r="I6592" s="1">
        <v>45625</v>
      </c>
      <c r="J6592" t="s">
        <v>31</v>
      </c>
      <c r="K6592" t="s">
        <v>32</v>
      </c>
      <c r="L6592">
        <v>80000</v>
      </c>
      <c r="M6592">
        <v>8000</v>
      </c>
      <c r="N6592">
        <v>8</v>
      </c>
      <c r="O6592" t="s">
        <v>536</v>
      </c>
      <c r="P6592" t="s">
        <v>3929</v>
      </c>
      <c r="Q6592" t="s">
        <v>3930</v>
      </c>
      <c r="R6592" t="s">
        <v>26</v>
      </c>
      <c r="S6592" t="s">
        <v>863</v>
      </c>
      <c r="T6592">
        <v>320</v>
      </c>
    </row>
    <row r="6593" spans="1:20" x14ac:dyDescent="0.3">
      <c r="A6593" t="s">
        <v>4745</v>
      </c>
      <c r="B6593" t="str">
        <f>_xlfn.CONCAT(쿼리1[[#This Row],[주문번호]], "-", 쿼리1[[#This Row],[공정명]])</f>
        <v>20241107-1000138622-인쇄</v>
      </c>
      <c r="C6593">
        <v>2</v>
      </c>
      <c r="D6593" t="s">
        <v>328</v>
      </c>
      <c r="E6593" s="1">
        <v>45603</v>
      </c>
      <c r="F6593" s="1">
        <v>45609</v>
      </c>
      <c r="G6593" s="1">
        <v>45618</v>
      </c>
      <c r="H6593" s="1">
        <v>45656</v>
      </c>
      <c r="I6593" s="1">
        <v>45625</v>
      </c>
      <c r="J6593" t="s">
        <v>31</v>
      </c>
      <c r="K6593" t="s">
        <v>32</v>
      </c>
      <c r="L6593">
        <v>80000</v>
      </c>
      <c r="M6593">
        <v>64000</v>
      </c>
      <c r="N6593">
        <v>9</v>
      </c>
      <c r="O6593" t="s">
        <v>536</v>
      </c>
      <c r="P6593" t="s">
        <v>3929</v>
      </c>
      <c r="Q6593" t="s">
        <v>3930</v>
      </c>
      <c r="R6593" t="s">
        <v>26</v>
      </c>
      <c r="S6593" t="s">
        <v>863</v>
      </c>
      <c r="T6593">
        <v>320</v>
      </c>
    </row>
    <row r="6594" spans="1:20" x14ac:dyDescent="0.3">
      <c r="A6594" t="s">
        <v>4783</v>
      </c>
      <c r="B6594" t="str">
        <f>_xlfn.CONCAT(쿼리1[[#This Row],[주문번호]], "-", 쿼리1[[#This Row],[공정명]])</f>
        <v>20241107-1000169402-인쇄</v>
      </c>
      <c r="C6594">
        <v>2</v>
      </c>
      <c r="D6594" t="s">
        <v>328</v>
      </c>
      <c r="E6594" s="1">
        <v>45603</v>
      </c>
      <c r="F6594" s="1">
        <v>45609</v>
      </c>
      <c r="G6594" s="1">
        <v>45609</v>
      </c>
      <c r="H6594" s="1">
        <v>45656</v>
      </c>
      <c r="I6594" s="1">
        <v>45614</v>
      </c>
      <c r="J6594" t="s">
        <v>31</v>
      </c>
      <c r="K6594" t="s">
        <v>39</v>
      </c>
      <c r="L6594">
        <v>4000</v>
      </c>
      <c r="M6594">
        <v>4000</v>
      </c>
      <c r="N6594">
        <v>0</v>
      </c>
      <c r="O6594" t="s">
        <v>3853</v>
      </c>
      <c r="P6594" t="s">
        <v>3854</v>
      </c>
      <c r="Q6594" t="s">
        <v>3857</v>
      </c>
      <c r="R6594" t="s">
        <v>26</v>
      </c>
      <c r="S6594" t="s">
        <v>863</v>
      </c>
      <c r="T6594">
        <v>32</v>
      </c>
    </row>
    <row r="6595" spans="1:20" x14ac:dyDescent="0.3">
      <c r="A6595" t="s">
        <v>4746</v>
      </c>
      <c r="B6595" t="str">
        <f>_xlfn.CONCAT(쿼리1[[#This Row],[주문번호]], "-", 쿼리1[[#This Row],[공정명]])</f>
        <v>20241105-2000159648-인쇄</v>
      </c>
      <c r="C6595">
        <v>2</v>
      </c>
      <c r="D6595" t="s">
        <v>328</v>
      </c>
      <c r="E6595" s="1">
        <v>45601</v>
      </c>
      <c r="F6595" s="1">
        <v>45603</v>
      </c>
      <c r="G6595" s="1">
        <v>45615</v>
      </c>
      <c r="H6595" s="1">
        <v>45656</v>
      </c>
      <c r="I6595" s="1">
        <v>45621</v>
      </c>
      <c r="J6595" t="s">
        <v>31</v>
      </c>
      <c r="K6595" t="s">
        <v>32</v>
      </c>
      <c r="L6595">
        <v>120000</v>
      </c>
      <c r="M6595">
        <v>72000</v>
      </c>
      <c r="N6595">
        <v>12</v>
      </c>
      <c r="O6595" t="s">
        <v>4459</v>
      </c>
      <c r="P6595" t="s">
        <v>4531</v>
      </c>
      <c r="Q6595" t="s">
        <v>4532</v>
      </c>
      <c r="R6595" t="s">
        <v>26</v>
      </c>
      <c r="S6595" t="s">
        <v>863</v>
      </c>
      <c r="T6595">
        <v>240</v>
      </c>
    </row>
    <row r="6596" spans="1:20" x14ac:dyDescent="0.3">
      <c r="A6596" t="s">
        <v>4746</v>
      </c>
      <c r="B6596" t="str">
        <f>_xlfn.CONCAT(쿼리1[[#This Row],[주문번호]], "-", 쿼리1[[#This Row],[공정명]])</f>
        <v>20241105-2000159648-인쇄</v>
      </c>
      <c r="C6596">
        <v>2</v>
      </c>
      <c r="D6596" t="s">
        <v>328</v>
      </c>
      <c r="E6596" s="1">
        <v>45601</v>
      </c>
      <c r="F6596" s="1">
        <v>45603</v>
      </c>
      <c r="G6596" s="1">
        <v>45616</v>
      </c>
      <c r="H6596" s="1">
        <v>45656</v>
      </c>
      <c r="I6596" s="1">
        <v>45621</v>
      </c>
      <c r="J6596" t="s">
        <v>31</v>
      </c>
      <c r="K6596" t="s">
        <v>32</v>
      </c>
      <c r="L6596">
        <v>120000</v>
      </c>
      <c r="M6596">
        <v>48000</v>
      </c>
      <c r="N6596">
        <v>13</v>
      </c>
      <c r="O6596" t="s">
        <v>4459</v>
      </c>
      <c r="P6596" t="s">
        <v>4531</v>
      </c>
      <c r="Q6596" t="s">
        <v>4532</v>
      </c>
      <c r="R6596" t="s">
        <v>26</v>
      </c>
      <c r="S6596" t="s">
        <v>863</v>
      </c>
      <c r="T6596">
        <v>240</v>
      </c>
    </row>
    <row r="6597" spans="1:20" x14ac:dyDescent="0.3">
      <c r="A6597" t="s">
        <v>4685</v>
      </c>
      <c r="B6597" t="str">
        <f>_xlfn.CONCAT(쿼리1[[#This Row],[주문번호]], "-", 쿼리1[[#This Row],[공정명]])</f>
        <v>20241007-1000161651-인쇄</v>
      </c>
      <c r="C6597">
        <v>2</v>
      </c>
      <c r="D6597" t="s">
        <v>328</v>
      </c>
      <c r="E6597" s="1">
        <v>45572</v>
      </c>
      <c r="F6597" s="1">
        <v>45576</v>
      </c>
      <c r="G6597" s="1">
        <v>45575</v>
      </c>
      <c r="H6597" s="1">
        <v>45656</v>
      </c>
      <c r="I6597" s="1">
        <v>45583</v>
      </c>
      <c r="J6597" t="s">
        <v>31</v>
      </c>
      <c r="K6597" t="s">
        <v>39</v>
      </c>
      <c r="L6597">
        <v>4000</v>
      </c>
      <c r="M6597">
        <v>4000</v>
      </c>
      <c r="N6597">
        <v>-1</v>
      </c>
      <c r="O6597" t="s">
        <v>3853</v>
      </c>
      <c r="P6597" t="s">
        <v>3923</v>
      </c>
      <c r="Q6597" t="s">
        <v>3924</v>
      </c>
      <c r="R6597" t="s">
        <v>26</v>
      </c>
      <c r="S6597" t="s">
        <v>863</v>
      </c>
      <c r="T6597">
        <v>32</v>
      </c>
    </row>
    <row r="6598" spans="1:20" x14ac:dyDescent="0.3">
      <c r="A6598" t="s">
        <v>4686</v>
      </c>
      <c r="B6598" t="str">
        <f>_xlfn.CONCAT(쿼리1[[#This Row],[주문번호]], "-", 쿼리1[[#This Row],[공정명]])</f>
        <v>20241227-2000166221-인쇄</v>
      </c>
      <c r="C6598">
        <v>2</v>
      </c>
      <c r="D6598" t="s">
        <v>328</v>
      </c>
      <c r="E6598" s="1">
        <v>45653</v>
      </c>
      <c r="F6598" s="1">
        <v>45659</v>
      </c>
      <c r="G6598" s="1"/>
      <c r="H6598" s="1">
        <v>45656</v>
      </c>
      <c r="I6598" s="1"/>
      <c r="J6598" t="s">
        <v>21</v>
      </c>
      <c r="K6598" t="s">
        <v>282</v>
      </c>
      <c r="L6598">
        <v>12000</v>
      </c>
      <c r="O6598" t="s">
        <v>832</v>
      </c>
      <c r="P6598" t="s">
        <v>4687</v>
      </c>
      <c r="Q6598" t="s">
        <v>4688</v>
      </c>
      <c r="R6598" t="s">
        <v>26</v>
      </c>
      <c r="S6598" t="s">
        <v>863</v>
      </c>
      <c r="T6598">
        <v>240</v>
      </c>
    </row>
    <row r="6599" spans="1:20" x14ac:dyDescent="0.3">
      <c r="A6599" t="s">
        <v>4689</v>
      </c>
      <c r="B6599" t="str">
        <f>_xlfn.CONCAT(쿼리1[[#This Row],[주문번호]], "-", 쿼리1[[#This Row],[공정명]])</f>
        <v>20241211-2000168902-인쇄</v>
      </c>
      <c r="C6599">
        <v>2</v>
      </c>
      <c r="D6599" t="s">
        <v>328</v>
      </c>
      <c r="E6599" s="1">
        <v>45637</v>
      </c>
      <c r="F6599" s="1">
        <v>45639</v>
      </c>
      <c r="G6599" s="1">
        <v>45643</v>
      </c>
      <c r="H6599" s="1">
        <v>45656</v>
      </c>
      <c r="I6599" s="1">
        <v>45645</v>
      </c>
      <c r="J6599" t="s">
        <v>31</v>
      </c>
      <c r="K6599" t="s">
        <v>32</v>
      </c>
      <c r="L6599">
        <v>48000</v>
      </c>
      <c r="M6599">
        <v>48000</v>
      </c>
      <c r="N6599">
        <v>4</v>
      </c>
      <c r="O6599" t="s">
        <v>4459</v>
      </c>
      <c r="P6599" t="s">
        <v>4690</v>
      </c>
      <c r="Q6599" t="s">
        <v>4691</v>
      </c>
      <c r="R6599" t="s">
        <v>26</v>
      </c>
      <c r="S6599" t="s">
        <v>863</v>
      </c>
      <c r="T6599">
        <v>96</v>
      </c>
    </row>
    <row r="6600" spans="1:20" x14ac:dyDescent="0.3">
      <c r="A6600" t="s">
        <v>688</v>
      </c>
      <c r="B6600" t="str">
        <f>_xlfn.CONCAT(쿼리1[[#This Row],[주문번호]], "-", 쿼리1[[#This Row],[공정명]])</f>
        <v>20240927-1000162013-인쇄</v>
      </c>
      <c r="C6600">
        <v>2</v>
      </c>
      <c r="D6600" t="s">
        <v>328</v>
      </c>
      <c r="E6600" s="1">
        <v>45562</v>
      </c>
      <c r="F6600" s="1">
        <v>45566</v>
      </c>
      <c r="G6600" s="1">
        <v>45566</v>
      </c>
      <c r="H6600" s="1">
        <v>45656</v>
      </c>
      <c r="I6600" s="1">
        <v>45575</v>
      </c>
      <c r="J6600" t="s">
        <v>31</v>
      </c>
      <c r="K6600" t="s">
        <v>39</v>
      </c>
      <c r="L6600">
        <v>6000</v>
      </c>
      <c r="M6600">
        <v>6000</v>
      </c>
      <c r="N6600">
        <v>0</v>
      </c>
      <c r="O6600" t="s">
        <v>91</v>
      </c>
      <c r="P6600" t="s">
        <v>689</v>
      </c>
      <c r="Q6600" t="s">
        <v>690</v>
      </c>
      <c r="R6600" t="s">
        <v>691</v>
      </c>
      <c r="S6600" t="s">
        <v>863</v>
      </c>
      <c r="T6600">
        <v>28571</v>
      </c>
    </row>
    <row r="6601" spans="1:20" x14ac:dyDescent="0.3">
      <c r="A6601" t="s">
        <v>2100</v>
      </c>
      <c r="B6601" t="str">
        <f>_xlfn.CONCAT(쿼리1[[#This Row],[주문번호]], "-", 쿼리1[[#This Row],[공정명]])</f>
        <v>20241224-1000162013-인쇄</v>
      </c>
      <c r="C6601">
        <v>2</v>
      </c>
      <c r="D6601" t="s">
        <v>328</v>
      </c>
      <c r="E6601" s="1">
        <v>45650</v>
      </c>
      <c r="F6601" s="1">
        <v>45652</v>
      </c>
      <c r="G6601" s="1"/>
      <c r="H6601" s="1">
        <v>45656</v>
      </c>
      <c r="I6601" s="1"/>
      <c r="J6601" t="s">
        <v>21</v>
      </c>
      <c r="K6601" t="s">
        <v>22</v>
      </c>
      <c r="L6601">
        <v>6000</v>
      </c>
      <c r="O6601" t="s">
        <v>91</v>
      </c>
      <c r="P6601" t="s">
        <v>689</v>
      </c>
      <c r="Q6601" t="s">
        <v>690</v>
      </c>
      <c r="R6601" t="s">
        <v>691</v>
      </c>
      <c r="S6601" t="s">
        <v>863</v>
      </c>
      <c r="T6601">
        <v>28571</v>
      </c>
    </row>
    <row r="6602" spans="1:20" x14ac:dyDescent="0.3">
      <c r="A6602" t="s">
        <v>697</v>
      </c>
      <c r="B6602" t="str">
        <f>_xlfn.CONCAT(쿼리1[[#This Row],[주문번호]], "-", 쿼리1[[#This Row],[공정명]])</f>
        <v>20241007-1000169251-인쇄</v>
      </c>
      <c r="C6602">
        <v>2</v>
      </c>
      <c r="D6602" t="s">
        <v>328</v>
      </c>
      <c r="E6602" s="1">
        <v>45572</v>
      </c>
      <c r="F6602" s="1">
        <v>45576</v>
      </c>
      <c r="G6602" s="1">
        <v>45580</v>
      </c>
      <c r="H6602" s="1">
        <v>45656</v>
      </c>
      <c r="I6602" s="1">
        <v>45587</v>
      </c>
      <c r="J6602" t="s">
        <v>31</v>
      </c>
      <c r="K6602" t="s">
        <v>32</v>
      </c>
      <c r="L6602">
        <v>6000</v>
      </c>
      <c r="M6602">
        <v>6000</v>
      </c>
      <c r="N6602">
        <v>4</v>
      </c>
      <c r="O6602" t="s">
        <v>698</v>
      </c>
      <c r="P6602" t="s">
        <v>699</v>
      </c>
      <c r="Q6602" t="s">
        <v>700</v>
      </c>
      <c r="R6602" t="s">
        <v>696</v>
      </c>
      <c r="S6602" t="s">
        <v>863</v>
      </c>
      <c r="T6602">
        <v>30000</v>
      </c>
    </row>
    <row r="6603" spans="1:20" x14ac:dyDescent="0.3">
      <c r="A6603" t="s">
        <v>701</v>
      </c>
      <c r="B6603" t="str">
        <f>_xlfn.CONCAT(쿼리1[[#This Row],[주문번호]], "-", 쿼리1[[#This Row],[공정명]])</f>
        <v>20240904-1000162798-인쇄</v>
      </c>
      <c r="C6603">
        <v>2</v>
      </c>
      <c r="D6603" t="s">
        <v>328</v>
      </c>
      <c r="E6603" s="1">
        <v>45539</v>
      </c>
      <c r="F6603" s="1">
        <v>45545</v>
      </c>
      <c r="G6603" s="1">
        <v>45541</v>
      </c>
      <c r="H6603" s="1">
        <v>45656</v>
      </c>
      <c r="I6603" s="1">
        <v>45547</v>
      </c>
      <c r="J6603" t="s">
        <v>31</v>
      </c>
      <c r="K6603" t="s">
        <v>39</v>
      </c>
      <c r="L6603">
        <v>6000</v>
      </c>
      <c r="M6603">
        <v>6000</v>
      </c>
      <c r="N6603">
        <v>-4</v>
      </c>
      <c r="O6603" t="s">
        <v>698</v>
      </c>
      <c r="P6603" t="s">
        <v>702</v>
      </c>
      <c r="Q6603" t="s">
        <v>703</v>
      </c>
      <c r="R6603" t="s">
        <v>696</v>
      </c>
      <c r="S6603" t="s">
        <v>863</v>
      </c>
      <c r="T6603">
        <v>26086</v>
      </c>
    </row>
    <row r="6604" spans="1:20" x14ac:dyDescent="0.3">
      <c r="A6604" t="s">
        <v>1511</v>
      </c>
      <c r="B6604" t="str">
        <f>_xlfn.CONCAT(쿼리1[[#This Row],[주문번호]], "-", 쿼리1[[#This Row],[공정명]])</f>
        <v>20241211-1419P0236-인쇄</v>
      </c>
      <c r="C6604">
        <v>2</v>
      </c>
      <c r="D6604" t="s">
        <v>328</v>
      </c>
      <c r="E6604" s="1">
        <v>45637</v>
      </c>
      <c r="F6604" s="1">
        <v>45643</v>
      </c>
      <c r="G6604" s="1">
        <v>45645</v>
      </c>
      <c r="H6604" s="1">
        <v>45656</v>
      </c>
      <c r="I6604" s="1">
        <v>45653</v>
      </c>
      <c r="J6604" t="s">
        <v>31</v>
      </c>
      <c r="K6604" t="s">
        <v>32</v>
      </c>
      <c r="L6604">
        <v>6000</v>
      </c>
      <c r="M6604">
        <v>6000</v>
      </c>
      <c r="N6604">
        <v>2</v>
      </c>
      <c r="O6604" t="s">
        <v>693</v>
      </c>
      <c r="P6604" t="s">
        <v>1512</v>
      </c>
      <c r="Q6604" t="s">
        <v>1513</v>
      </c>
      <c r="R6604" t="s">
        <v>696</v>
      </c>
      <c r="S6604" t="s">
        <v>863</v>
      </c>
      <c r="T6604">
        <v>11428</v>
      </c>
    </row>
    <row r="6605" spans="1:20" x14ac:dyDescent="0.3">
      <c r="A6605" t="s">
        <v>4837</v>
      </c>
      <c r="B6605" t="str">
        <f>_xlfn.CONCAT(쿼리1[[#This Row],[주문번호]], "-", 쿼리1[[#This Row],[공정명]])</f>
        <v>20241029-1000162803-인쇄</v>
      </c>
      <c r="C6605">
        <v>2</v>
      </c>
      <c r="D6605" t="s">
        <v>328</v>
      </c>
      <c r="E6605" s="1">
        <v>45594</v>
      </c>
      <c r="F6605" s="1">
        <v>45600</v>
      </c>
      <c r="G6605" s="1">
        <v>45601</v>
      </c>
      <c r="H6605" s="1">
        <v>45656</v>
      </c>
      <c r="I6605" s="1">
        <v>45607</v>
      </c>
      <c r="J6605" t="s">
        <v>31</v>
      </c>
      <c r="K6605" t="s">
        <v>32</v>
      </c>
      <c r="L6605">
        <v>6000</v>
      </c>
      <c r="M6605">
        <v>6000</v>
      </c>
      <c r="N6605">
        <v>1</v>
      </c>
      <c r="O6605" t="s">
        <v>698</v>
      </c>
      <c r="P6605" t="s">
        <v>4838</v>
      </c>
      <c r="Q6605" t="s">
        <v>4839</v>
      </c>
      <c r="R6605" t="s">
        <v>696</v>
      </c>
      <c r="S6605" t="s">
        <v>863</v>
      </c>
      <c r="T6605">
        <v>23076</v>
      </c>
    </row>
    <row r="6606" spans="1:20" x14ac:dyDescent="0.3">
      <c r="A6606" t="s">
        <v>1202</v>
      </c>
      <c r="B6606" t="str">
        <f>_xlfn.CONCAT(쿼리1[[#This Row],[주문번호]], "-", 쿼리1[[#This Row],[공정명]])</f>
        <v>20241211-1420P0052-인쇄</v>
      </c>
      <c r="C6606">
        <v>2</v>
      </c>
      <c r="D6606" t="s">
        <v>328</v>
      </c>
      <c r="E6606" s="1">
        <v>45637</v>
      </c>
      <c r="F6606" s="1">
        <v>45643</v>
      </c>
      <c r="G6606" s="1">
        <v>45644</v>
      </c>
      <c r="H6606" s="1">
        <v>45656</v>
      </c>
      <c r="I6606" s="1">
        <v>45649</v>
      </c>
      <c r="J6606" t="s">
        <v>31</v>
      </c>
      <c r="K6606" t="s">
        <v>32</v>
      </c>
      <c r="L6606">
        <v>4000</v>
      </c>
      <c r="M6606">
        <v>4000</v>
      </c>
      <c r="N6606">
        <v>1</v>
      </c>
      <c r="O6606" t="s">
        <v>1203</v>
      </c>
      <c r="P6606" t="s">
        <v>1204</v>
      </c>
      <c r="Q6606" t="s">
        <v>1205</v>
      </c>
      <c r="R6606" t="s">
        <v>696</v>
      </c>
      <c r="S6606" t="s">
        <v>863</v>
      </c>
      <c r="T6606">
        <v>17621</v>
      </c>
    </row>
    <row r="6607" spans="1:20" x14ac:dyDescent="0.3">
      <c r="A6607" t="s">
        <v>4894</v>
      </c>
      <c r="B6607" t="str">
        <f>_xlfn.CONCAT(쿼리1[[#This Row],[주문번호]], "-", 쿼리1[[#This Row],[공정명]])</f>
        <v>20241223-1000162808-인쇄</v>
      </c>
      <c r="C6607">
        <v>2</v>
      </c>
      <c r="D6607" t="s">
        <v>328</v>
      </c>
      <c r="E6607" s="1">
        <v>45649</v>
      </c>
      <c r="F6607" s="1">
        <v>45653</v>
      </c>
      <c r="G6607" s="1">
        <v>45653</v>
      </c>
      <c r="H6607" s="1">
        <v>45656</v>
      </c>
      <c r="I6607" s="1">
        <v>45654</v>
      </c>
      <c r="J6607" t="s">
        <v>31</v>
      </c>
      <c r="K6607" t="s">
        <v>39</v>
      </c>
      <c r="L6607">
        <v>6000</v>
      </c>
      <c r="M6607">
        <v>6000</v>
      </c>
      <c r="N6607">
        <v>0</v>
      </c>
      <c r="O6607" t="s">
        <v>698</v>
      </c>
      <c r="P6607" t="s">
        <v>4895</v>
      </c>
      <c r="Q6607" t="s">
        <v>4896</v>
      </c>
      <c r="R6607" t="s">
        <v>696</v>
      </c>
      <c r="S6607" t="s">
        <v>863</v>
      </c>
      <c r="T6607">
        <v>20000</v>
      </c>
    </row>
    <row r="6608" spans="1:20" x14ac:dyDescent="0.3">
      <c r="A6608" t="s">
        <v>4912</v>
      </c>
      <c r="B6608" t="str">
        <f>_xlfn.CONCAT(쿼리1[[#This Row],[주문번호]], "-", 쿼리1[[#This Row],[공정명]])</f>
        <v>20241223-1000139587-인쇄</v>
      </c>
      <c r="C6608">
        <v>3</v>
      </c>
      <c r="D6608" t="s">
        <v>328</v>
      </c>
      <c r="E6608" s="1">
        <v>45649</v>
      </c>
      <c r="F6608" s="1">
        <v>45653</v>
      </c>
      <c r="G6608" s="1">
        <v>45653</v>
      </c>
      <c r="H6608" s="1">
        <v>45656</v>
      </c>
      <c r="I6608" s="1">
        <v>45654</v>
      </c>
      <c r="J6608" t="s">
        <v>31</v>
      </c>
      <c r="K6608" t="s">
        <v>39</v>
      </c>
      <c r="L6608">
        <v>6000</v>
      </c>
      <c r="M6608">
        <v>6000</v>
      </c>
      <c r="N6608">
        <v>0</v>
      </c>
      <c r="O6608" t="s">
        <v>394</v>
      </c>
      <c r="P6608" t="s">
        <v>3321</v>
      </c>
      <c r="Q6608" t="s">
        <v>4913</v>
      </c>
      <c r="R6608" t="s">
        <v>1035</v>
      </c>
      <c r="S6608" t="s">
        <v>863</v>
      </c>
      <c r="T6608">
        <v>24000</v>
      </c>
    </row>
    <row r="6609" spans="1:20" x14ac:dyDescent="0.3">
      <c r="A6609" t="s">
        <v>4917</v>
      </c>
      <c r="B6609" t="str">
        <f>_xlfn.CONCAT(쿼리1[[#This Row],[주문번호]], "-", 쿼리1[[#This Row],[공정명]])</f>
        <v>20241219-1318P0145-인쇄</v>
      </c>
      <c r="C6609">
        <v>2</v>
      </c>
      <c r="D6609" t="s">
        <v>328</v>
      </c>
      <c r="E6609" s="1">
        <v>45645</v>
      </c>
      <c r="F6609" s="1">
        <v>45651</v>
      </c>
      <c r="G6609" s="1">
        <v>45652</v>
      </c>
      <c r="H6609" s="1">
        <v>45656</v>
      </c>
      <c r="I6609" s="1">
        <v>45652</v>
      </c>
      <c r="J6609" t="s">
        <v>31</v>
      </c>
      <c r="K6609" t="s">
        <v>32</v>
      </c>
      <c r="L6609">
        <v>3000</v>
      </c>
      <c r="M6609">
        <v>3000</v>
      </c>
      <c r="N6609">
        <v>1</v>
      </c>
      <c r="O6609" t="s">
        <v>559</v>
      </c>
      <c r="P6609" t="s">
        <v>2159</v>
      </c>
      <c r="Q6609" t="s">
        <v>4918</v>
      </c>
      <c r="R6609" t="s">
        <v>4680</v>
      </c>
      <c r="S6609" t="s">
        <v>863</v>
      </c>
      <c r="T6609">
        <v>60000</v>
      </c>
    </row>
    <row r="6610" spans="1:20" x14ac:dyDescent="0.3">
      <c r="A6610" t="s">
        <v>4677</v>
      </c>
      <c r="B6610" t="str">
        <f>_xlfn.CONCAT(쿼리1[[#This Row],[주문번호]], "-", 쿼리1[[#This Row],[공정명]])</f>
        <v>20241014-1219P0196-인쇄</v>
      </c>
      <c r="C6610">
        <v>2</v>
      </c>
      <c r="D6610" t="s">
        <v>328</v>
      </c>
      <c r="E6610" s="1">
        <v>45579</v>
      </c>
      <c r="F6610" s="1">
        <v>45583</v>
      </c>
      <c r="G6610" s="1">
        <v>45586</v>
      </c>
      <c r="H6610" s="1">
        <v>45656</v>
      </c>
      <c r="I6610" s="1">
        <v>45588</v>
      </c>
      <c r="J6610" t="s">
        <v>31</v>
      </c>
      <c r="K6610" t="s">
        <v>32</v>
      </c>
      <c r="L6610">
        <v>3000</v>
      </c>
      <c r="M6610">
        <v>3000</v>
      </c>
      <c r="N6610">
        <v>3</v>
      </c>
      <c r="O6610" t="s">
        <v>559</v>
      </c>
      <c r="P6610" t="s">
        <v>4678</v>
      </c>
      <c r="Q6610" t="s">
        <v>4679</v>
      </c>
      <c r="R6610" t="s">
        <v>4680</v>
      </c>
      <c r="S6610" t="s">
        <v>863</v>
      </c>
      <c r="T6610">
        <v>12</v>
      </c>
    </row>
    <row r="6611" spans="1:20" x14ac:dyDescent="0.3">
      <c r="A6611" t="s">
        <v>4919</v>
      </c>
      <c r="B6611" t="str">
        <f>_xlfn.CONCAT(쿼리1[[#This Row],[주문번호]], "-", 쿼리1[[#This Row],[공정명]])</f>
        <v>20241024-1318P0145-인쇄</v>
      </c>
      <c r="C6611">
        <v>2</v>
      </c>
      <c r="D6611" t="s">
        <v>328</v>
      </c>
      <c r="E6611" s="1">
        <v>45589</v>
      </c>
      <c r="F6611" s="1">
        <v>45595</v>
      </c>
      <c r="G6611" s="1">
        <v>45597</v>
      </c>
      <c r="H6611" s="1">
        <v>45656</v>
      </c>
      <c r="I6611" s="1">
        <v>45604</v>
      </c>
      <c r="J6611" t="s">
        <v>31</v>
      </c>
      <c r="K6611" t="s">
        <v>32</v>
      </c>
      <c r="L6611">
        <v>3000</v>
      </c>
      <c r="M6611">
        <v>3000</v>
      </c>
      <c r="N6611">
        <v>2</v>
      </c>
      <c r="O6611" t="s">
        <v>559</v>
      </c>
      <c r="P6611" t="s">
        <v>2159</v>
      </c>
      <c r="Q6611" t="s">
        <v>4918</v>
      </c>
      <c r="R6611" t="s">
        <v>4680</v>
      </c>
      <c r="S6611" t="s">
        <v>863</v>
      </c>
      <c r="T6611">
        <v>60000</v>
      </c>
    </row>
    <row r="6612" spans="1:20" x14ac:dyDescent="0.3">
      <c r="A6612" t="s">
        <v>2034</v>
      </c>
      <c r="B6612" t="str">
        <f>_xlfn.CONCAT(쿼리1[[#This Row],[주문번호]], "-", 쿼리1[[#This Row],[공정명]])</f>
        <v>20241204-13160151-인쇄</v>
      </c>
      <c r="C6612">
        <v>2</v>
      </c>
      <c r="D6612" t="s">
        <v>328</v>
      </c>
      <c r="E6612" s="1">
        <v>45630</v>
      </c>
      <c r="F6612" s="1">
        <v>45632</v>
      </c>
      <c r="G6612" s="1">
        <v>45638</v>
      </c>
      <c r="H6612" s="1">
        <v>45656</v>
      </c>
      <c r="I6612" s="1">
        <v>45643</v>
      </c>
      <c r="J6612" t="s">
        <v>31</v>
      </c>
      <c r="K6612" t="s">
        <v>32</v>
      </c>
      <c r="L6612">
        <v>12000</v>
      </c>
      <c r="M6612">
        <v>12000</v>
      </c>
      <c r="N6612">
        <v>6</v>
      </c>
      <c r="O6612" t="s">
        <v>1052</v>
      </c>
      <c r="P6612" t="s">
        <v>1053</v>
      </c>
      <c r="Q6612" t="s">
        <v>1054</v>
      </c>
      <c r="R6612" t="s">
        <v>1050</v>
      </c>
      <c r="S6612" t="s">
        <v>863</v>
      </c>
      <c r="T6612">
        <v>50000</v>
      </c>
    </row>
    <row r="6613" spans="1:20" x14ac:dyDescent="0.3">
      <c r="A6613" t="s">
        <v>1046</v>
      </c>
      <c r="B6613" t="str">
        <f>_xlfn.CONCAT(쿼리1[[#This Row],[주문번호]], "-", 쿼리1[[#This Row],[공정명]])</f>
        <v>20241016-13160150-인쇄</v>
      </c>
      <c r="C6613">
        <v>2</v>
      </c>
      <c r="D6613" t="s">
        <v>328</v>
      </c>
      <c r="E6613" s="1">
        <v>45581</v>
      </c>
      <c r="F6613" s="1">
        <v>45583</v>
      </c>
      <c r="G6613" s="1">
        <v>45586</v>
      </c>
      <c r="H6613" s="1">
        <v>45656</v>
      </c>
      <c r="I6613" s="1">
        <v>45595</v>
      </c>
      <c r="J6613" t="s">
        <v>31</v>
      </c>
      <c r="K6613" t="s">
        <v>32</v>
      </c>
      <c r="L6613">
        <v>6000</v>
      </c>
      <c r="M6613">
        <v>6000</v>
      </c>
      <c r="N6613">
        <v>3</v>
      </c>
      <c r="O6613" t="s">
        <v>1047</v>
      </c>
      <c r="P6613" t="s">
        <v>1048</v>
      </c>
      <c r="Q6613" t="s">
        <v>1049</v>
      </c>
      <c r="R6613" t="s">
        <v>1050</v>
      </c>
      <c r="S6613" t="s">
        <v>863</v>
      </c>
      <c r="T6613">
        <v>25000</v>
      </c>
    </row>
    <row r="6614" spans="1:20" x14ac:dyDescent="0.3">
      <c r="A6614" t="s">
        <v>1051</v>
      </c>
      <c r="B6614" t="str">
        <f>_xlfn.CONCAT(쿼리1[[#This Row],[주문번호]], "-", 쿼리1[[#This Row],[공정명]])</f>
        <v>20241113-13160151-인쇄</v>
      </c>
      <c r="C6614">
        <v>2</v>
      </c>
      <c r="D6614" t="s">
        <v>328</v>
      </c>
      <c r="E6614" s="1">
        <v>45609</v>
      </c>
      <c r="F6614" s="1">
        <v>45611</v>
      </c>
      <c r="G6614" s="1">
        <v>45617</v>
      </c>
      <c r="H6614" s="1">
        <v>45656</v>
      </c>
      <c r="I6614" s="1">
        <v>45621</v>
      </c>
      <c r="J6614" t="s">
        <v>31</v>
      </c>
      <c r="K6614" t="s">
        <v>32</v>
      </c>
      <c r="L6614">
        <v>12000</v>
      </c>
      <c r="M6614">
        <v>12000</v>
      </c>
      <c r="N6614">
        <v>6</v>
      </c>
      <c r="O6614" t="s">
        <v>1052</v>
      </c>
      <c r="P6614" t="s">
        <v>1053</v>
      </c>
      <c r="Q6614" t="s">
        <v>1054</v>
      </c>
      <c r="R6614" t="s">
        <v>1050</v>
      </c>
      <c r="S6614" t="s">
        <v>863</v>
      </c>
      <c r="T6614">
        <v>50000</v>
      </c>
    </row>
    <row r="6615" spans="1:20" x14ac:dyDescent="0.3">
      <c r="A6615" t="s">
        <v>2022</v>
      </c>
      <c r="B6615" t="str">
        <f>_xlfn.CONCAT(쿼리1[[#This Row],[주문번호]], "-", 쿼리1[[#This Row],[공정명]])</f>
        <v>20241224-13160151-인쇄</v>
      </c>
      <c r="C6615">
        <v>2</v>
      </c>
      <c r="D6615" t="s">
        <v>328</v>
      </c>
      <c r="E6615" s="1">
        <v>45650</v>
      </c>
      <c r="F6615" s="1">
        <v>45652</v>
      </c>
      <c r="G6615" s="1"/>
      <c r="H6615" s="1">
        <v>45656</v>
      </c>
      <c r="I6615" s="1"/>
      <c r="J6615" t="s">
        <v>21</v>
      </c>
      <c r="K6615" t="s">
        <v>22</v>
      </c>
      <c r="L6615">
        <v>12000</v>
      </c>
      <c r="O6615" t="s">
        <v>1052</v>
      </c>
      <c r="P6615" t="s">
        <v>1053</v>
      </c>
      <c r="Q6615" t="s">
        <v>1054</v>
      </c>
      <c r="R6615" t="s">
        <v>1050</v>
      </c>
      <c r="S6615" t="s">
        <v>863</v>
      </c>
      <c r="T6615">
        <v>50000</v>
      </c>
    </row>
    <row r="6616" spans="1:20" x14ac:dyDescent="0.3">
      <c r="A6616" t="s">
        <v>1055</v>
      </c>
      <c r="B6616" t="str">
        <f>_xlfn.CONCAT(쿼리1[[#This Row],[주문번호]], "-", 쿼리1[[#This Row],[공정명]])</f>
        <v>20240926-13160151-인쇄</v>
      </c>
      <c r="C6616">
        <v>2</v>
      </c>
      <c r="D6616" t="s">
        <v>328</v>
      </c>
      <c r="E6616" s="1">
        <v>45561</v>
      </c>
      <c r="F6616" s="1">
        <v>45562</v>
      </c>
      <c r="G6616" s="1">
        <v>45562</v>
      </c>
      <c r="H6616" s="1">
        <v>45656</v>
      </c>
      <c r="I6616" s="1">
        <v>45579</v>
      </c>
      <c r="J6616" t="s">
        <v>31</v>
      </c>
      <c r="K6616" t="s">
        <v>39</v>
      </c>
      <c r="L6616">
        <v>12000</v>
      </c>
      <c r="M6616">
        <v>12000</v>
      </c>
      <c r="N6616">
        <v>0</v>
      </c>
      <c r="O6616" t="s">
        <v>1052</v>
      </c>
      <c r="P6616" t="s">
        <v>1053</v>
      </c>
      <c r="Q6616" t="s">
        <v>1054</v>
      </c>
      <c r="R6616" t="s">
        <v>1050</v>
      </c>
      <c r="S6616" t="s">
        <v>863</v>
      </c>
      <c r="T6616">
        <v>50000</v>
      </c>
    </row>
    <row r="6617" spans="1:20" x14ac:dyDescent="0.3">
      <c r="A6617" t="s">
        <v>1056</v>
      </c>
      <c r="B6617" t="str">
        <f>_xlfn.CONCAT(쿼리1[[#This Row],[주문번호]], "-", 쿼리1[[#This Row],[공정명]])</f>
        <v>20241016-13160151-인쇄</v>
      </c>
      <c r="C6617">
        <v>2</v>
      </c>
      <c r="D6617" t="s">
        <v>328</v>
      </c>
      <c r="E6617" s="1">
        <v>45581</v>
      </c>
      <c r="F6617" s="1">
        <v>45583</v>
      </c>
      <c r="G6617" s="1">
        <v>45587</v>
      </c>
      <c r="H6617" s="1">
        <v>45656</v>
      </c>
      <c r="I6617" s="1">
        <v>45595</v>
      </c>
      <c r="J6617" t="s">
        <v>31</v>
      </c>
      <c r="K6617" t="s">
        <v>32</v>
      </c>
      <c r="L6617">
        <v>12000</v>
      </c>
      <c r="M6617">
        <v>12000</v>
      </c>
      <c r="N6617">
        <v>4</v>
      </c>
      <c r="O6617" t="s">
        <v>1052</v>
      </c>
      <c r="P6617" t="s">
        <v>1053</v>
      </c>
      <c r="Q6617" t="s">
        <v>1054</v>
      </c>
      <c r="R6617" t="s">
        <v>1050</v>
      </c>
      <c r="S6617" t="s">
        <v>863</v>
      </c>
      <c r="T6617">
        <v>50000</v>
      </c>
    </row>
    <row r="6618" spans="1:20" x14ac:dyDescent="0.3">
      <c r="A6618" t="s">
        <v>1384</v>
      </c>
      <c r="B6618" t="str">
        <f>_xlfn.CONCAT(쿼리1[[#This Row],[주문번호]], "-", 쿼리1[[#This Row],[공정명]])</f>
        <v>20241002-13160150-인쇄</v>
      </c>
      <c r="C6618">
        <v>2</v>
      </c>
      <c r="D6618" t="s">
        <v>328</v>
      </c>
      <c r="E6618" s="1">
        <v>45567</v>
      </c>
      <c r="F6618" s="1">
        <v>45569</v>
      </c>
      <c r="G6618" s="1">
        <v>45574</v>
      </c>
      <c r="H6618" s="1">
        <v>45656</v>
      </c>
      <c r="I6618" s="1">
        <v>45580</v>
      </c>
      <c r="J6618" t="s">
        <v>31</v>
      </c>
      <c r="K6618" t="s">
        <v>32</v>
      </c>
      <c r="L6618">
        <v>6000</v>
      </c>
      <c r="M6618">
        <v>6000</v>
      </c>
      <c r="N6618">
        <v>5</v>
      </c>
      <c r="O6618" t="s">
        <v>1047</v>
      </c>
      <c r="P6618" t="s">
        <v>1048</v>
      </c>
      <c r="Q6618" t="s">
        <v>1049</v>
      </c>
      <c r="R6618" t="s">
        <v>1050</v>
      </c>
      <c r="S6618" t="s">
        <v>863</v>
      </c>
      <c r="T6618">
        <v>25000</v>
      </c>
    </row>
    <row r="6619" spans="1:20" x14ac:dyDescent="0.3">
      <c r="A6619" t="s">
        <v>2296</v>
      </c>
      <c r="B6619" t="str">
        <f>_xlfn.CONCAT(쿼리1[[#This Row],[주문번호]], "-", 쿼리1[[#This Row],[공정명]])</f>
        <v>20240925-13160151-인쇄</v>
      </c>
      <c r="C6619">
        <v>2</v>
      </c>
      <c r="D6619" t="s">
        <v>328</v>
      </c>
      <c r="E6619" s="1">
        <v>45560</v>
      </c>
      <c r="F6619" s="1">
        <v>45562</v>
      </c>
      <c r="G6619" s="1">
        <v>45562</v>
      </c>
      <c r="H6619" s="1">
        <v>45656</v>
      </c>
      <c r="I6619" s="1">
        <v>45579</v>
      </c>
      <c r="J6619" t="s">
        <v>31</v>
      </c>
      <c r="K6619" t="s">
        <v>39</v>
      </c>
      <c r="L6619">
        <v>6000</v>
      </c>
      <c r="M6619">
        <v>6000</v>
      </c>
      <c r="N6619">
        <v>0</v>
      </c>
      <c r="O6619" t="s">
        <v>1052</v>
      </c>
      <c r="P6619" t="s">
        <v>1053</v>
      </c>
      <c r="Q6619" t="s">
        <v>1054</v>
      </c>
      <c r="R6619" t="s">
        <v>1050</v>
      </c>
      <c r="S6619" t="s">
        <v>863</v>
      </c>
      <c r="T6619">
        <v>25000</v>
      </c>
    </row>
    <row r="6620" spans="1:20" x14ac:dyDescent="0.3">
      <c r="A6620" t="s">
        <v>1385</v>
      </c>
      <c r="B6620" t="str">
        <f>_xlfn.CONCAT(쿼리1[[#This Row],[주문번호]], "-", 쿼리1[[#This Row],[공정명]])</f>
        <v>20241120-13160150-인쇄</v>
      </c>
      <c r="C6620">
        <v>2</v>
      </c>
      <c r="D6620" t="s">
        <v>328</v>
      </c>
      <c r="E6620" s="1">
        <v>45616</v>
      </c>
      <c r="F6620" s="1">
        <v>45618</v>
      </c>
      <c r="G6620" s="1">
        <v>45625</v>
      </c>
      <c r="H6620" s="1">
        <v>45656</v>
      </c>
      <c r="I6620" s="1">
        <v>45633</v>
      </c>
      <c r="J6620" t="s">
        <v>31</v>
      </c>
      <c r="K6620" t="s">
        <v>32</v>
      </c>
      <c r="L6620">
        <v>6000</v>
      </c>
      <c r="M6620">
        <v>6000</v>
      </c>
      <c r="N6620">
        <v>7</v>
      </c>
      <c r="O6620" t="s">
        <v>1047</v>
      </c>
      <c r="P6620" t="s">
        <v>1048</v>
      </c>
      <c r="Q6620" t="s">
        <v>1049</v>
      </c>
      <c r="R6620" t="s">
        <v>1050</v>
      </c>
      <c r="S6620" t="s">
        <v>863</v>
      </c>
      <c r="T6620">
        <v>25000</v>
      </c>
    </row>
    <row r="6621" spans="1:20" x14ac:dyDescent="0.3">
      <c r="A6621" t="s">
        <v>2023</v>
      </c>
      <c r="B6621" t="str">
        <f>_xlfn.CONCAT(쿼리1[[#This Row],[주문번호]], "-", 쿼리1[[#This Row],[공정명]])</f>
        <v>20241021-1000139301-인쇄</v>
      </c>
      <c r="C6621">
        <v>2</v>
      </c>
      <c r="D6621" t="s">
        <v>328</v>
      </c>
      <c r="E6621" s="1">
        <v>45586</v>
      </c>
      <c r="F6621" s="1">
        <v>45590</v>
      </c>
      <c r="G6621" s="1">
        <v>45596</v>
      </c>
      <c r="H6621" s="1">
        <v>45656</v>
      </c>
      <c r="I6621" s="1">
        <v>45604</v>
      </c>
      <c r="J6621" t="s">
        <v>31</v>
      </c>
      <c r="K6621" t="s">
        <v>32</v>
      </c>
      <c r="L6621">
        <v>3500</v>
      </c>
      <c r="M6621">
        <v>3500</v>
      </c>
      <c r="N6621">
        <v>6</v>
      </c>
      <c r="O6621" t="s">
        <v>252</v>
      </c>
      <c r="P6621" t="s">
        <v>2024</v>
      </c>
      <c r="Q6621" t="s">
        <v>2025</v>
      </c>
      <c r="R6621" t="s">
        <v>2026</v>
      </c>
      <c r="S6621" t="s">
        <v>863</v>
      </c>
      <c r="T6621">
        <v>23333</v>
      </c>
    </row>
    <row r="6622" spans="1:20" x14ac:dyDescent="0.3">
      <c r="A6622" t="s">
        <v>2029</v>
      </c>
      <c r="B6622" t="str">
        <f>_xlfn.CONCAT(쿼리1[[#This Row],[주문번호]], "-", 쿼리1[[#This Row],[공정명]])</f>
        <v>20241021-1000139306-인쇄</v>
      </c>
      <c r="C6622">
        <v>2</v>
      </c>
      <c r="D6622" t="s">
        <v>328</v>
      </c>
      <c r="E6622" s="1">
        <v>45586</v>
      </c>
      <c r="F6622" s="1">
        <v>45590</v>
      </c>
      <c r="G6622" s="1">
        <v>45596</v>
      </c>
      <c r="H6622" s="1">
        <v>45656</v>
      </c>
      <c r="I6622" s="1">
        <v>45604</v>
      </c>
      <c r="J6622" t="s">
        <v>31</v>
      </c>
      <c r="K6622" t="s">
        <v>32</v>
      </c>
      <c r="L6622">
        <v>1000</v>
      </c>
      <c r="M6622">
        <v>1000</v>
      </c>
      <c r="N6622">
        <v>6</v>
      </c>
      <c r="O6622" t="s">
        <v>252</v>
      </c>
      <c r="P6622" t="s">
        <v>2024</v>
      </c>
      <c r="Q6622" t="s">
        <v>2030</v>
      </c>
      <c r="R6622" t="s">
        <v>2026</v>
      </c>
      <c r="S6622" t="s">
        <v>863</v>
      </c>
      <c r="T6622">
        <v>6666</v>
      </c>
    </row>
    <row r="6623" spans="1:20" x14ac:dyDescent="0.3">
      <c r="A6623" t="s">
        <v>3234</v>
      </c>
      <c r="B6623" t="str">
        <f>_xlfn.CONCAT(쿼리1[[#This Row],[주문번호]], "-", 쿼리1[[#This Row],[공정명]])</f>
        <v>20241011-1000143717-인쇄</v>
      </c>
      <c r="C6623">
        <v>2</v>
      </c>
      <c r="D6623" t="s">
        <v>328</v>
      </c>
      <c r="E6623" s="1">
        <v>45576</v>
      </c>
      <c r="F6623" s="1">
        <v>45581</v>
      </c>
      <c r="G6623" s="1">
        <v>45582</v>
      </c>
      <c r="H6623" s="1">
        <v>45656</v>
      </c>
      <c r="I6623" s="1">
        <v>45595</v>
      </c>
      <c r="J6623" t="s">
        <v>31</v>
      </c>
      <c r="K6623" t="s">
        <v>32</v>
      </c>
      <c r="L6623">
        <v>6000</v>
      </c>
      <c r="M6623">
        <v>6000</v>
      </c>
      <c r="N6623">
        <v>1</v>
      </c>
      <c r="O6623" t="s">
        <v>3235</v>
      </c>
      <c r="P6623" t="s">
        <v>3236</v>
      </c>
      <c r="Q6623" t="s">
        <v>3237</v>
      </c>
      <c r="R6623" t="s">
        <v>484</v>
      </c>
      <c r="S6623" t="s">
        <v>863</v>
      </c>
      <c r="T6623">
        <v>19354</v>
      </c>
    </row>
    <row r="6624" spans="1:20" x14ac:dyDescent="0.3">
      <c r="A6624" t="s">
        <v>4095</v>
      </c>
      <c r="B6624" t="str">
        <f>_xlfn.CONCAT(쿼리1[[#This Row],[주문번호]], "-", 쿼리1[[#This Row],[공정명]])</f>
        <v>20241112-1000154126-인쇄</v>
      </c>
      <c r="C6624">
        <v>2</v>
      </c>
      <c r="D6624" t="s">
        <v>328</v>
      </c>
      <c r="E6624" s="1">
        <v>45608</v>
      </c>
      <c r="F6624" s="1">
        <v>45614</v>
      </c>
      <c r="G6624" s="1"/>
      <c r="H6624" s="1">
        <v>45656</v>
      </c>
      <c r="I6624" s="1"/>
      <c r="J6624" t="s">
        <v>21</v>
      </c>
      <c r="K6624" t="s">
        <v>22</v>
      </c>
      <c r="L6624">
        <v>6000</v>
      </c>
      <c r="O6624" t="s">
        <v>1086</v>
      </c>
      <c r="P6624" t="s">
        <v>2956</v>
      </c>
      <c r="Q6624" t="s">
        <v>4096</v>
      </c>
      <c r="R6624" t="s">
        <v>1298</v>
      </c>
      <c r="S6624" t="s">
        <v>863</v>
      </c>
      <c r="T6624">
        <v>1</v>
      </c>
    </row>
    <row r="6625" spans="1:20" x14ac:dyDescent="0.3">
      <c r="A6625" t="s">
        <v>1299</v>
      </c>
      <c r="B6625" t="str">
        <f>_xlfn.CONCAT(쿼리1[[#This Row],[주문번호]], "-", 쿼리1[[#This Row],[공정명]])</f>
        <v>20241216-1000153428-인쇄</v>
      </c>
      <c r="C6625">
        <v>2</v>
      </c>
      <c r="D6625" t="s">
        <v>328</v>
      </c>
      <c r="E6625" s="1">
        <v>45642</v>
      </c>
      <c r="F6625" s="1">
        <v>45646</v>
      </c>
      <c r="G6625" s="1">
        <v>45650</v>
      </c>
      <c r="H6625" s="1">
        <v>45656</v>
      </c>
      <c r="I6625" s="1">
        <v>45654</v>
      </c>
      <c r="J6625" t="s">
        <v>31</v>
      </c>
      <c r="K6625" t="s">
        <v>32</v>
      </c>
      <c r="L6625">
        <v>6000</v>
      </c>
      <c r="M6625">
        <v>6000</v>
      </c>
      <c r="N6625">
        <v>4</v>
      </c>
      <c r="O6625" t="s">
        <v>1177</v>
      </c>
      <c r="P6625" t="s">
        <v>1300</v>
      </c>
      <c r="Q6625" t="s">
        <v>1301</v>
      </c>
      <c r="R6625" t="s">
        <v>1298</v>
      </c>
      <c r="S6625" t="s">
        <v>863</v>
      </c>
      <c r="T6625">
        <v>14285</v>
      </c>
    </row>
    <row r="6626" spans="1:20" x14ac:dyDescent="0.3">
      <c r="A6626" t="s">
        <v>3775</v>
      </c>
      <c r="B6626" t="str">
        <f>_xlfn.CONCAT(쿼리1[[#This Row],[주문번호]], "-", 쿼리1[[#This Row],[공정명]])</f>
        <v>20241217-1000167792-인쇄</v>
      </c>
      <c r="C6626">
        <v>2</v>
      </c>
      <c r="D6626" t="s">
        <v>328</v>
      </c>
      <c r="E6626" s="1">
        <v>45643</v>
      </c>
      <c r="F6626" s="1">
        <v>45649</v>
      </c>
      <c r="G6626" s="1">
        <v>45646</v>
      </c>
      <c r="H6626" s="1">
        <v>45656</v>
      </c>
      <c r="I6626" s="1">
        <v>45653</v>
      </c>
      <c r="J6626" t="s">
        <v>31</v>
      </c>
      <c r="K6626" t="s">
        <v>39</v>
      </c>
      <c r="L6626">
        <v>6000</v>
      </c>
      <c r="M6626">
        <v>6000</v>
      </c>
      <c r="N6626">
        <v>-3</v>
      </c>
      <c r="O6626" t="s">
        <v>3091</v>
      </c>
      <c r="P6626" t="s">
        <v>3102</v>
      </c>
      <c r="Q6626" t="s">
        <v>3103</v>
      </c>
      <c r="R6626" t="s">
        <v>2413</v>
      </c>
      <c r="S6626" t="s">
        <v>863</v>
      </c>
      <c r="T6626">
        <v>30000</v>
      </c>
    </row>
    <row r="6627" spans="1:20" x14ac:dyDescent="0.3">
      <c r="A6627" t="s">
        <v>3776</v>
      </c>
      <c r="B6627" t="str">
        <f>_xlfn.CONCAT(쿼리1[[#This Row],[주문번호]], "-", 쿼리1[[#This Row],[공정명]])</f>
        <v>20241218-1000154144-인쇄</v>
      </c>
      <c r="C6627">
        <v>2</v>
      </c>
      <c r="D6627" t="s">
        <v>328</v>
      </c>
      <c r="E6627" s="1">
        <v>45644</v>
      </c>
      <c r="F6627" s="1">
        <v>45650</v>
      </c>
      <c r="G6627" s="1">
        <v>45649</v>
      </c>
      <c r="H6627" s="1">
        <v>45656</v>
      </c>
      <c r="I6627" s="1">
        <v>45650</v>
      </c>
      <c r="J6627" t="s">
        <v>31</v>
      </c>
      <c r="K6627" t="s">
        <v>39</v>
      </c>
      <c r="L6627">
        <v>6000</v>
      </c>
      <c r="M6627">
        <v>6000</v>
      </c>
      <c r="N6627">
        <v>-1</v>
      </c>
      <c r="O6627" t="s">
        <v>3091</v>
      </c>
      <c r="P6627" t="s">
        <v>3777</v>
      </c>
      <c r="Q6627" t="s">
        <v>3778</v>
      </c>
      <c r="R6627" t="s">
        <v>2413</v>
      </c>
      <c r="S6627" t="s">
        <v>863</v>
      </c>
      <c r="T6627">
        <v>30000</v>
      </c>
    </row>
    <row r="6628" spans="1:20" x14ac:dyDescent="0.3">
      <c r="A6628" t="s">
        <v>3097</v>
      </c>
      <c r="B6628" t="str">
        <f>_xlfn.CONCAT(쿼리1[[#This Row],[주문번호]], "-", 쿼리1[[#This Row],[공정명]])</f>
        <v>20241115-1000151408-인쇄</v>
      </c>
      <c r="C6628">
        <v>2</v>
      </c>
      <c r="D6628" t="s">
        <v>328</v>
      </c>
      <c r="E6628" s="1">
        <v>45611</v>
      </c>
      <c r="F6628" s="1">
        <v>45617</v>
      </c>
      <c r="G6628" s="1">
        <v>45616</v>
      </c>
      <c r="H6628" s="1">
        <v>45656</v>
      </c>
      <c r="I6628" s="1">
        <v>45622</v>
      </c>
      <c r="J6628" t="s">
        <v>31</v>
      </c>
      <c r="K6628" t="s">
        <v>39</v>
      </c>
      <c r="L6628">
        <v>3000</v>
      </c>
      <c r="M6628">
        <v>3000</v>
      </c>
      <c r="N6628">
        <v>-1</v>
      </c>
      <c r="O6628" t="s">
        <v>3098</v>
      </c>
      <c r="P6628" t="s">
        <v>3099</v>
      </c>
      <c r="Q6628" t="s">
        <v>3100</v>
      </c>
      <c r="R6628" t="s">
        <v>2413</v>
      </c>
      <c r="S6628" t="s">
        <v>863</v>
      </c>
      <c r="T6628">
        <v>12000</v>
      </c>
    </row>
    <row r="6629" spans="1:20" x14ac:dyDescent="0.3">
      <c r="A6629" t="s">
        <v>3671</v>
      </c>
      <c r="B6629" t="str">
        <f>_xlfn.CONCAT(쿼리1[[#This Row],[주문번호]], "-", 쿼리1[[#This Row],[공정명]])</f>
        <v>20241114-1000165171-인쇄</v>
      </c>
      <c r="C6629">
        <v>2</v>
      </c>
      <c r="D6629" t="s">
        <v>328</v>
      </c>
      <c r="E6629" s="1">
        <v>45610</v>
      </c>
      <c r="F6629" s="1">
        <v>45616</v>
      </c>
      <c r="G6629" s="1">
        <v>45616</v>
      </c>
      <c r="H6629" s="1">
        <v>45656</v>
      </c>
      <c r="I6629" s="1">
        <v>45622</v>
      </c>
      <c r="J6629" t="s">
        <v>31</v>
      </c>
      <c r="K6629" t="s">
        <v>39</v>
      </c>
      <c r="L6629">
        <v>6000</v>
      </c>
      <c r="M6629">
        <v>6000</v>
      </c>
      <c r="N6629">
        <v>0</v>
      </c>
      <c r="O6629" t="s">
        <v>3668</v>
      </c>
      <c r="P6629" t="s">
        <v>3672</v>
      </c>
      <c r="Q6629" t="s">
        <v>3673</v>
      </c>
      <c r="R6629" t="s">
        <v>2413</v>
      </c>
      <c r="S6629" t="s">
        <v>863</v>
      </c>
      <c r="T6629">
        <v>23076</v>
      </c>
    </row>
    <row r="6630" spans="1:20" x14ac:dyDescent="0.3">
      <c r="A6630" t="s">
        <v>3790</v>
      </c>
      <c r="B6630" t="str">
        <f>_xlfn.CONCAT(쿼리1[[#This Row],[주문번호]], "-", 쿼리1[[#This Row],[공정명]])</f>
        <v>20241128-1000165171-인쇄</v>
      </c>
      <c r="C6630">
        <v>2</v>
      </c>
      <c r="D6630" t="s">
        <v>328</v>
      </c>
      <c r="E6630" s="1">
        <v>45624</v>
      </c>
      <c r="F6630" s="1">
        <v>45630</v>
      </c>
      <c r="G6630" s="1">
        <v>45630</v>
      </c>
      <c r="H6630" s="1">
        <v>45656</v>
      </c>
      <c r="I6630" s="1">
        <v>45635</v>
      </c>
      <c r="J6630" t="s">
        <v>31</v>
      </c>
      <c r="K6630" t="s">
        <v>39</v>
      </c>
      <c r="L6630">
        <v>6000</v>
      </c>
      <c r="M6630">
        <v>6000</v>
      </c>
      <c r="N6630">
        <v>0</v>
      </c>
      <c r="O6630" t="s">
        <v>3668</v>
      </c>
      <c r="P6630" t="s">
        <v>3672</v>
      </c>
      <c r="Q6630" t="s">
        <v>3673</v>
      </c>
      <c r="R6630" t="s">
        <v>2413</v>
      </c>
      <c r="S6630" t="s">
        <v>863</v>
      </c>
      <c r="T6630">
        <v>23076</v>
      </c>
    </row>
    <row r="6631" spans="1:20" x14ac:dyDescent="0.3">
      <c r="A6631" t="s">
        <v>3794</v>
      </c>
      <c r="B6631" t="str">
        <f>_xlfn.CONCAT(쿼리1[[#This Row],[주문번호]], "-", 쿼리1[[#This Row],[공정명]])</f>
        <v>20241218-1000154139-인쇄</v>
      </c>
      <c r="C6631">
        <v>2</v>
      </c>
      <c r="D6631" t="s">
        <v>328</v>
      </c>
      <c r="E6631" s="1">
        <v>45644</v>
      </c>
      <c r="F6631" s="1">
        <v>45650</v>
      </c>
      <c r="G6631" s="1">
        <v>45649</v>
      </c>
      <c r="H6631" s="1">
        <v>45656</v>
      </c>
      <c r="I6631" s="1">
        <v>45650</v>
      </c>
      <c r="J6631" t="s">
        <v>31</v>
      </c>
      <c r="K6631" t="s">
        <v>39</v>
      </c>
      <c r="L6631">
        <v>6000</v>
      </c>
      <c r="M6631">
        <v>6000</v>
      </c>
      <c r="N6631">
        <v>-1</v>
      </c>
      <c r="O6631" t="s">
        <v>3091</v>
      </c>
      <c r="P6631" t="s">
        <v>3777</v>
      </c>
      <c r="Q6631" t="s">
        <v>3795</v>
      </c>
      <c r="R6631" t="s">
        <v>2413</v>
      </c>
      <c r="S6631" t="s">
        <v>863</v>
      </c>
      <c r="T6631">
        <v>30000</v>
      </c>
    </row>
    <row r="6632" spans="1:20" x14ac:dyDescent="0.3">
      <c r="A6632" t="s">
        <v>3101</v>
      </c>
      <c r="B6632" t="str">
        <f>_xlfn.CONCAT(쿼리1[[#This Row],[주문번호]], "-", 쿼리1[[#This Row],[공정명]])</f>
        <v>20241010-1000167792-인쇄</v>
      </c>
      <c r="C6632">
        <v>2</v>
      </c>
      <c r="D6632" t="s">
        <v>328</v>
      </c>
      <c r="E6632" s="1">
        <v>45575</v>
      </c>
      <c r="F6632" s="1">
        <v>45581</v>
      </c>
      <c r="G6632" s="1">
        <v>45580</v>
      </c>
      <c r="H6632" s="1">
        <v>45656</v>
      </c>
      <c r="I6632" s="1">
        <v>45589</v>
      </c>
      <c r="J6632" t="s">
        <v>31</v>
      </c>
      <c r="K6632" t="s">
        <v>39</v>
      </c>
      <c r="L6632">
        <v>6000</v>
      </c>
      <c r="M6632">
        <v>6000</v>
      </c>
      <c r="N6632">
        <v>-1</v>
      </c>
      <c r="O6632" t="s">
        <v>3091</v>
      </c>
      <c r="P6632" t="s">
        <v>3102</v>
      </c>
      <c r="Q6632" t="s">
        <v>3103</v>
      </c>
      <c r="R6632" t="s">
        <v>2413</v>
      </c>
      <c r="S6632" t="s">
        <v>863</v>
      </c>
      <c r="T6632">
        <v>30000</v>
      </c>
    </row>
    <row r="6633" spans="1:20" x14ac:dyDescent="0.3">
      <c r="A6633" t="s">
        <v>3104</v>
      </c>
      <c r="B6633" t="str">
        <f>_xlfn.CONCAT(쿼리1[[#This Row],[주문번호]], "-", 쿼리1[[#This Row],[공정명]])</f>
        <v>20241002-1000167792-인쇄</v>
      </c>
      <c r="C6633">
        <v>2</v>
      </c>
      <c r="D6633" t="s">
        <v>328</v>
      </c>
      <c r="E6633" s="1">
        <v>45567</v>
      </c>
      <c r="F6633" s="1">
        <v>45573</v>
      </c>
      <c r="G6633" s="1">
        <v>45573</v>
      </c>
      <c r="H6633" s="1">
        <v>45656</v>
      </c>
      <c r="I6633" s="1">
        <v>45579</v>
      </c>
      <c r="J6633" t="s">
        <v>31</v>
      </c>
      <c r="K6633" t="s">
        <v>39</v>
      </c>
      <c r="L6633">
        <v>6000</v>
      </c>
      <c r="M6633">
        <v>6000</v>
      </c>
      <c r="N6633">
        <v>0</v>
      </c>
      <c r="O6633" t="s">
        <v>3091</v>
      </c>
      <c r="P6633" t="s">
        <v>3102</v>
      </c>
      <c r="Q6633" t="s">
        <v>3103</v>
      </c>
      <c r="R6633" t="s">
        <v>2413</v>
      </c>
      <c r="S6633" t="s">
        <v>863</v>
      </c>
      <c r="T6633">
        <v>30000</v>
      </c>
    </row>
    <row r="6634" spans="1:20" x14ac:dyDescent="0.3">
      <c r="A6634" t="s">
        <v>3748</v>
      </c>
      <c r="B6634" t="str">
        <f>_xlfn.CONCAT(쿼리1[[#This Row],[주문번호]], "-", 쿼리1[[#This Row],[공정명]])</f>
        <v>20240923-1000152324-인쇄</v>
      </c>
      <c r="C6634">
        <v>2</v>
      </c>
      <c r="D6634" t="s">
        <v>328</v>
      </c>
      <c r="E6634" s="1">
        <v>45558</v>
      </c>
      <c r="F6634" s="1">
        <v>45562</v>
      </c>
      <c r="G6634" s="1">
        <v>45561</v>
      </c>
      <c r="H6634" s="1">
        <v>45656</v>
      </c>
      <c r="I6634" s="1">
        <v>45575</v>
      </c>
      <c r="J6634" t="s">
        <v>31</v>
      </c>
      <c r="K6634" t="s">
        <v>39</v>
      </c>
      <c r="L6634">
        <v>6000</v>
      </c>
      <c r="M6634">
        <v>6000</v>
      </c>
      <c r="N6634">
        <v>-1</v>
      </c>
      <c r="O6634" t="s">
        <v>3088</v>
      </c>
      <c r="P6634" t="s">
        <v>3749</v>
      </c>
      <c r="Q6634" t="s">
        <v>3750</v>
      </c>
      <c r="R6634" t="s">
        <v>2413</v>
      </c>
      <c r="S6634" t="s">
        <v>863</v>
      </c>
      <c r="T6634">
        <v>23076</v>
      </c>
    </row>
    <row r="6635" spans="1:20" x14ac:dyDescent="0.3">
      <c r="A6635" t="s">
        <v>3815</v>
      </c>
      <c r="B6635" t="str">
        <f>_xlfn.CONCAT(쿼리1[[#This Row],[주문번호]], "-", 쿼리1[[#This Row],[공정명]])</f>
        <v>20241205-1000169931-인쇄</v>
      </c>
      <c r="C6635">
        <v>2</v>
      </c>
      <c r="D6635" t="s">
        <v>328</v>
      </c>
      <c r="E6635" s="1">
        <v>45631</v>
      </c>
      <c r="F6635" s="1">
        <v>45637</v>
      </c>
      <c r="G6635" s="1">
        <v>45638</v>
      </c>
      <c r="H6635" s="1">
        <v>45656</v>
      </c>
      <c r="I6635" s="1">
        <v>45649</v>
      </c>
      <c r="J6635" t="s">
        <v>31</v>
      </c>
      <c r="K6635" t="s">
        <v>32</v>
      </c>
      <c r="L6635">
        <v>6000</v>
      </c>
      <c r="M6635">
        <v>6000</v>
      </c>
      <c r="N6635">
        <v>1</v>
      </c>
      <c r="O6635" t="s">
        <v>128</v>
      </c>
      <c r="P6635" t="s">
        <v>3783</v>
      </c>
      <c r="Q6635" t="s">
        <v>3816</v>
      </c>
      <c r="R6635" t="s">
        <v>2413</v>
      </c>
      <c r="S6635" t="s">
        <v>863</v>
      </c>
      <c r="T6635">
        <v>30000</v>
      </c>
    </row>
    <row r="6636" spans="1:20" x14ac:dyDescent="0.3">
      <c r="A6636" t="s">
        <v>1302</v>
      </c>
      <c r="B6636" t="str">
        <f>_xlfn.CONCAT(쿼리1[[#This Row],[주문번호]], "-", 쿼리1[[#This Row],[공정명]])</f>
        <v>20240920-1000157503-인쇄</v>
      </c>
      <c r="C6636">
        <v>2</v>
      </c>
      <c r="D6636" t="s">
        <v>328</v>
      </c>
      <c r="E6636" s="1">
        <v>45555</v>
      </c>
      <c r="F6636" s="1">
        <v>45561</v>
      </c>
      <c r="G6636" s="1">
        <v>45560</v>
      </c>
      <c r="H6636" s="1">
        <v>45656</v>
      </c>
      <c r="I6636" s="1">
        <v>45575</v>
      </c>
      <c r="J6636" t="s">
        <v>31</v>
      </c>
      <c r="K6636" t="s">
        <v>39</v>
      </c>
      <c r="L6636">
        <v>4000</v>
      </c>
      <c r="M6636">
        <v>4000</v>
      </c>
      <c r="N6636">
        <v>-1</v>
      </c>
      <c r="O6636" t="s">
        <v>141</v>
      </c>
      <c r="P6636" t="s">
        <v>1303</v>
      </c>
      <c r="Q6636" t="s">
        <v>1304</v>
      </c>
      <c r="R6636" t="s">
        <v>1305</v>
      </c>
      <c r="S6636" t="s">
        <v>863</v>
      </c>
      <c r="T6636">
        <v>75000</v>
      </c>
    </row>
    <row r="6637" spans="1:20" x14ac:dyDescent="0.3">
      <c r="A6637" t="s">
        <v>3422</v>
      </c>
      <c r="B6637" t="str">
        <f>_xlfn.CONCAT(쿼리1[[#This Row],[주문번호]], "-", 쿼리1[[#This Row],[공정명]])</f>
        <v>20241107-1000152737-인쇄</v>
      </c>
      <c r="C6637">
        <v>2</v>
      </c>
      <c r="D6637" t="s">
        <v>328</v>
      </c>
      <c r="E6637" s="1">
        <v>45603</v>
      </c>
      <c r="F6637" s="1">
        <v>45609</v>
      </c>
      <c r="G6637" s="1">
        <v>45610</v>
      </c>
      <c r="H6637" s="1">
        <v>45656</v>
      </c>
      <c r="I6637" s="1">
        <v>45617</v>
      </c>
      <c r="J6637" t="s">
        <v>31</v>
      </c>
      <c r="K6637" t="s">
        <v>32</v>
      </c>
      <c r="L6637">
        <v>9000</v>
      </c>
      <c r="M6637">
        <v>9000</v>
      </c>
      <c r="N6637">
        <v>1</v>
      </c>
      <c r="O6637" t="s">
        <v>180</v>
      </c>
      <c r="P6637" t="s">
        <v>3423</v>
      </c>
      <c r="Q6637" t="s">
        <v>3424</v>
      </c>
      <c r="R6637" t="s">
        <v>3425</v>
      </c>
      <c r="S6637" t="s">
        <v>863</v>
      </c>
      <c r="T6637">
        <v>48648</v>
      </c>
    </row>
    <row r="6638" spans="1:20" x14ac:dyDescent="0.3">
      <c r="A6638" t="s">
        <v>3951</v>
      </c>
      <c r="B6638" t="str">
        <f>_xlfn.CONCAT(쿼리1[[#This Row],[주문번호]], "-", 쿼리1[[#This Row],[공정명]])</f>
        <v>20241205-1000153537-인쇄</v>
      </c>
      <c r="C6638">
        <v>2</v>
      </c>
      <c r="D6638" t="s">
        <v>328</v>
      </c>
      <c r="E6638" s="1">
        <v>45631</v>
      </c>
      <c r="F6638" s="1">
        <v>45637</v>
      </c>
      <c r="G6638" s="1">
        <v>45642</v>
      </c>
      <c r="H6638" s="1">
        <v>45656</v>
      </c>
      <c r="I6638" s="1">
        <v>45649</v>
      </c>
      <c r="J6638" t="s">
        <v>31</v>
      </c>
      <c r="K6638" t="s">
        <v>32</v>
      </c>
      <c r="L6638">
        <v>12000</v>
      </c>
      <c r="M6638">
        <v>12000</v>
      </c>
      <c r="N6638">
        <v>5</v>
      </c>
      <c r="O6638" t="s">
        <v>305</v>
      </c>
      <c r="P6638" t="s">
        <v>3952</v>
      </c>
      <c r="Q6638" t="s">
        <v>3953</v>
      </c>
      <c r="R6638" t="s">
        <v>3954</v>
      </c>
      <c r="S6638" t="s">
        <v>863</v>
      </c>
      <c r="T6638">
        <v>54545</v>
      </c>
    </row>
    <row r="6639" spans="1:20" x14ac:dyDescent="0.3">
      <c r="A6639" t="s">
        <v>3919</v>
      </c>
      <c r="B6639" t="str">
        <f>_xlfn.CONCAT(쿼리1[[#This Row],[주문번호]], "-", 쿼리1[[#This Row],[공정명]])</f>
        <v>20241204-1000152156-인쇄</v>
      </c>
      <c r="C6639">
        <v>2</v>
      </c>
      <c r="D6639" t="s">
        <v>328</v>
      </c>
      <c r="E6639" s="1">
        <v>45630</v>
      </c>
      <c r="F6639" s="1">
        <v>45636</v>
      </c>
      <c r="G6639" s="1">
        <v>45639</v>
      </c>
      <c r="H6639" s="1">
        <v>45656</v>
      </c>
      <c r="I6639" s="1">
        <v>45644</v>
      </c>
      <c r="J6639" t="s">
        <v>31</v>
      </c>
      <c r="K6639" t="s">
        <v>32</v>
      </c>
      <c r="L6639">
        <v>4000</v>
      </c>
      <c r="M6639">
        <v>4000</v>
      </c>
      <c r="N6639">
        <v>3</v>
      </c>
      <c r="O6639" t="s">
        <v>3920</v>
      </c>
      <c r="P6639" t="s">
        <v>3911</v>
      </c>
      <c r="Q6639" t="s">
        <v>3921</v>
      </c>
      <c r="R6639" t="s">
        <v>26</v>
      </c>
      <c r="S6639" t="s">
        <v>863</v>
      </c>
      <c r="T6639">
        <v>16</v>
      </c>
    </row>
    <row r="6640" spans="1:20" x14ac:dyDescent="0.3">
      <c r="A6640" t="s">
        <v>4800</v>
      </c>
      <c r="B6640" t="str">
        <f>_xlfn.CONCAT(쿼리1[[#This Row],[주문번호]], "-", 쿼리1[[#This Row],[공정명]])</f>
        <v>20241011-1000152145-인쇄</v>
      </c>
      <c r="C6640">
        <v>2</v>
      </c>
      <c r="D6640" t="s">
        <v>328</v>
      </c>
      <c r="E6640" s="1">
        <v>45576</v>
      </c>
      <c r="F6640" s="1">
        <v>45582</v>
      </c>
      <c r="G6640" s="1">
        <v>45581</v>
      </c>
      <c r="H6640" s="1">
        <v>45656</v>
      </c>
      <c r="I6640" s="1">
        <v>45583</v>
      </c>
      <c r="J6640" t="s">
        <v>31</v>
      </c>
      <c r="K6640" t="s">
        <v>39</v>
      </c>
      <c r="L6640">
        <v>4000</v>
      </c>
      <c r="M6640">
        <v>4000</v>
      </c>
      <c r="N6640">
        <v>-1</v>
      </c>
      <c r="O6640" t="s">
        <v>3920</v>
      </c>
      <c r="P6640" t="s">
        <v>3911</v>
      </c>
      <c r="Q6640" t="s">
        <v>4779</v>
      </c>
      <c r="R6640" t="s">
        <v>26</v>
      </c>
      <c r="S6640" t="s">
        <v>863</v>
      </c>
      <c r="T6640">
        <v>16</v>
      </c>
    </row>
    <row r="6641" spans="1:20" x14ac:dyDescent="0.3">
      <c r="A6641" t="s">
        <v>4795</v>
      </c>
      <c r="B6641" t="str">
        <f>_xlfn.CONCAT(쿼리1[[#This Row],[주문번호]], "-", 쿼리1[[#This Row],[공정명]])</f>
        <v>20240911-1000156550-인쇄</v>
      </c>
      <c r="C6641">
        <v>2</v>
      </c>
      <c r="D6641" t="s">
        <v>328</v>
      </c>
      <c r="E6641" s="1">
        <v>45546</v>
      </c>
      <c r="F6641" s="1">
        <v>45552</v>
      </c>
      <c r="G6641" s="1">
        <v>45555</v>
      </c>
      <c r="H6641" s="1">
        <v>45656</v>
      </c>
      <c r="I6641" s="1">
        <v>45555</v>
      </c>
      <c r="J6641" t="s">
        <v>31</v>
      </c>
      <c r="K6641" t="s">
        <v>32</v>
      </c>
      <c r="L6641">
        <v>8000</v>
      </c>
      <c r="M6641">
        <v>8000</v>
      </c>
      <c r="N6641">
        <v>3</v>
      </c>
      <c r="O6641" t="s">
        <v>3853</v>
      </c>
      <c r="P6641" t="s">
        <v>4214</v>
      </c>
      <c r="Q6641" t="s">
        <v>4215</v>
      </c>
      <c r="R6641" t="s">
        <v>26</v>
      </c>
      <c r="S6641" t="s">
        <v>863</v>
      </c>
      <c r="T6641">
        <v>32</v>
      </c>
    </row>
    <row r="6642" spans="1:20" x14ac:dyDescent="0.3">
      <c r="A6642" t="s">
        <v>4796</v>
      </c>
      <c r="B6642" t="str">
        <f>_xlfn.CONCAT(쿼리1[[#This Row],[주문번호]], "-", 쿼리1[[#This Row],[공정명]])</f>
        <v>20240903-1000168808-인쇄</v>
      </c>
      <c r="C6642">
        <v>2</v>
      </c>
      <c r="D6642" t="s">
        <v>328</v>
      </c>
      <c r="E6642" s="1">
        <v>45538</v>
      </c>
      <c r="F6642" s="1">
        <v>45541</v>
      </c>
      <c r="G6642" s="1">
        <v>45539</v>
      </c>
      <c r="H6642" s="1">
        <v>45656</v>
      </c>
      <c r="I6642" s="1">
        <v>45545</v>
      </c>
      <c r="J6642" t="s">
        <v>31</v>
      </c>
      <c r="K6642" t="s">
        <v>39</v>
      </c>
      <c r="L6642">
        <v>8000</v>
      </c>
      <c r="M6642">
        <v>8000</v>
      </c>
      <c r="N6642">
        <v>-2</v>
      </c>
      <c r="O6642" t="s">
        <v>3853</v>
      </c>
      <c r="P6642" t="s">
        <v>4043</v>
      </c>
      <c r="Q6642" t="s">
        <v>4797</v>
      </c>
      <c r="R6642" t="s">
        <v>26</v>
      </c>
      <c r="S6642" t="s">
        <v>863</v>
      </c>
      <c r="T6642">
        <v>32</v>
      </c>
    </row>
    <row r="6643" spans="1:20" x14ac:dyDescent="0.3">
      <c r="A6643" t="s">
        <v>4798</v>
      </c>
      <c r="B6643" t="str">
        <f>_xlfn.CONCAT(쿼리1[[#This Row],[주문번호]], "-", 쿼리1[[#This Row],[공정명]])</f>
        <v>20240906-1000155316-인쇄</v>
      </c>
      <c r="C6643">
        <v>2</v>
      </c>
      <c r="D6643" t="s">
        <v>328</v>
      </c>
      <c r="E6643" s="1">
        <v>45541</v>
      </c>
      <c r="F6643" s="1">
        <v>45547</v>
      </c>
      <c r="G6643" s="1">
        <v>45545</v>
      </c>
      <c r="H6643" s="1">
        <v>45656</v>
      </c>
      <c r="I6643" s="1">
        <v>45566</v>
      </c>
      <c r="J6643" t="s">
        <v>31</v>
      </c>
      <c r="K6643" t="s">
        <v>39</v>
      </c>
      <c r="L6643">
        <v>12000</v>
      </c>
      <c r="M6643">
        <v>12000</v>
      </c>
      <c r="N6643">
        <v>-2</v>
      </c>
      <c r="O6643" t="s">
        <v>3853</v>
      </c>
      <c r="P6643" t="s">
        <v>3911</v>
      </c>
      <c r="Q6643" t="s">
        <v>4130</v>
      </c>
      <c r="R6643" t="s">
        <v>26</v>
      </c>
      <c r="S6643" t="s">
        <v>863</v>
      </c>
      <c r="T6643">
        <v>48</v>
      </c>
    </row>
    <row r="6644" spans="1:20" x14ac:dyDescent="0.3">
      <c r="A6644" t="s">
        <v>3931</v>
      </c>
      <c r="B6644" t="str">
        <f>_xlfn.CONCAT(쿼리1[[#This Row],[주문번호]], "-", 쿼리1[[#This Row],[공정명]])</f>
        <v>20241220-1000169059-인쇄</v>
      </c>
      <c r="C6644">
        <v>2</v>
      </c>
      <c r="D6644" t="s">
        <v>328</v>
      </c>
      <c r="E6644" s="1">
        <v>45646</v>
      </c>
      <c r="F6644" s="1">
        <v>45651</v>
      </c>
      <c r="G6644" s="1"/>
      <c r="H6644" s="1">
        <v>45656</v>
      </c>
      <c r="I6644" s="1">
        <v>45654</v>
      </c>
      <c r="J6644" t="s">
        <v>31</v>
      </c>
      <c r="K6644" t="s">
        <v>22</v>
      </c>
      <c r="L6644">
        <v>8000</v>
      </c>
      <c r="O6644" t="s">
        <v>3853</v>
      </c>
      <c r="P6644" t="s">
        <v>3932</v>
      </c>
      <c r="Q6644" t="s">
        <v>3933</v>
      </c>
      <c r="R6644" t="s">
        <v>26</v>
      </c>
      <c r="S6644" t="s">
        <v>863</v>
      </c>
      <c r="T6644">
        <v>32</v>
      </c>
    </row>
    <row r="6645" spans="1:20" x14ac:dyDescent="0.3">
      <c r="A6645" t="s">
        <v>4656</v>
      </c>
      <c r="B6645" t="str">
        <f>_xlfn.CONCAT(쿼리1[[#This Row],[주문번호]], "-", 쿼리1[[#This Row],[공정명]])</f>
        <v>20241021-1000169398-인쇄</v>
      </c>
      <c r="C6645">
        <v>2</v>
      </c>
      <c r="D6645" t="s">
        <v>328</v>
      </c>
      <c r="E6645" s="1">
        <v>45586</v>
      </c>
      <c r="F6645" s="1">
        <v>45590</v>
      </c>
      <c r="G6645" s="1">
        <v>45588</v>
      </c>
      <c r="H6645" s="1">
        <v>45656</v>
      </c>
      <c r="I6645" s="1">
        <v>45589</v>
      </c>
      <c r="J6645" t="s">
        <v>31</v>
      </c>
      <c r="K6645" t="s">
        <v>39</v>
      </c>
      <c r="L6645">
        <v>4000</v>
      </c>
      <c r="M6645">
        <v>4000</v>
      </c>
      <c r="N6645">
        <v>-2</v>
      </c>
      <c r="O6645" t="s">
        <v>3853</v>
      </c>
      <c r="P6645" t="s">
        <v>3854</v>
      </c>
      <c r="Q6645" t="s">
        <v>3855</v>
      </c>
      <c r="R6645" t="s">
        <v>26</v>
      </c>
      <c r="S6645" t="s">
        <v>863</v>
      </c>
      <c r="T6645">
        <v>32</v>
      </c>
    </row>
    <row r="6646" spans="1:20" x14ac:dyDescent="0.3">
      <c r="A6646" t="s">
        <v>3925</v>
      </c>
      <c r="B6646" t="str">
        <f>_xlfn.CONCAT(쿼리1[[#This Row],[주문번호]], "-", 쿼리1[[#This Row],[공정명]])</f>
        <v>20241104-1000154686-인쇄</v>
      </c>
      <c r="C6646">
        <v>2</v>
      </c>
      <c r="D6646" t="s">
        <v>328</v>
      </c>
      <c r="E6646" s="1">
        <v>45600</v>
      </c>
      <c r="F6646" s="1">
        <v>45604</v>
      </c>
      <c r="G6646" s="1">
        <v>45608</v>
      </c>
      <c r="H6646" s="1">
        <v>45656</v>
      </c>
      <c r="I6646" s="1">
        <v>45611</v>
      </c>
      <c r="J6646" t="s">
        <v>31</v>
      </c>
      <c r="K6646" t="s">
        <v>32</v>
      </c>
      <c r="L6646">
        <v>8000</v>
      </c>
      <c r="M6646">
        <v>8000</v>
      </c>
      <c r="N6646">
        <v>4</v>
      </c>
      <c r="O6646" t="s">
        <v>1533</v>
      </c>
      <c r="P6646" t="s">
        <v>3926</v>
      </c>
      <c r="Q6646" t="s">
        <v>3927</v>
      </c>
      <c r="R6646" t="s">
        <v>26</v>
      </c>
      <c r="S6646" t="s">
        <v>863</v>
      </c>
      <c r="T6646">
        <v>32</v>
      </c>
    </row>
    <row r="6647" spans="1:20" x14ac:dyDescent="0.3">
      <c r="A6647" t="s">
        <v>3928</v>
      </c>
      <c r="B6647" t="str">
        <f>_xlfn.CONCAT(쿼리1[[#This Row],[주문번호]], "-", 쿼리1[[#This Row],[공정명]])</f>
        <v>20241105-1000138622-인쇄</v>
      </c>
      <c r="C6647">
        <v>2</v>
      </c>
      <c r="D6647" t="s">
        <v>328</v>
      </c>
      <c r="E6647" s="1">
        <v>45601</v>
      </c>
      <c r="F6647" s="1">
        <v>45607</v>
      </c>
      <c r="G6647" s="1">
        <v>45611</v>
      </c>
      <c r="H6647" s="1">
        <v>45656</v>
      </c>
      <c r="I6647" s="1">
        <v>45617</v>
      </c>
      <c r="J6647" t="s">
        <v>31</v>
      </c>
      <c r="K6647" t="s">
        <v>32</v>
      </c>
      <c r="L6647">
        <v>48000</v>
      </c>
      <c r="M6647">
        <v>48000</v>
      </c>
      <c r="N6647">
        <v>4</v>
      </c>
      <c r="O6647" t="s">
        <v>536</v>
      </c>
      <c r="P6647" t="s">
        <v>3929</v>
      </c>
      <c r="Q6647" t="s">
        <v>3930</v>
      </c>
      <c r="R6647" t="s">
        <v>26</v>
      </c>
      <c r="S6647" t="s">
        <v>863</v>
      </c>
      <c r="T6647">
        <v>192</v>
      </c>
    </row>
    <row r="6648" spans="1:20" x14ac:dyDescent="0.3">
      <c r="A6648" t="s">
        <v>4660</v>
      </c>
      <c r="B6648" t="str">
        <f>_xlfn.CONCAT(쿼리1[[#This Row],[주문번호]], "-", 쿼리1[[#This Row],[공정명]])</f>
        <v>20241002-2000159648-인쇄</v>
      </c>
      <c r="C6648">
        <v>2</v>
      </c>
      <c r="D6648" t="s">
        <v>328</v>
      </c>
      <c r="E6648" s="1">
        <v>45567</v>
      </c>
      <c r="F6648" s="1">
        <v>45569</v>
      </c>
      <c r="G6648" s="1">
        <v>45575</v>
      </c>
      <c r="H6648" s="1">
        <v>45656</v>
      </c>
      <c r="I6648" s="1">
        <v>45581</v>
      </c>
      <c r="J6648" t="s">
        <v>31</v>
      </c>
      <c r="K6648" t="s">
        <v>32</v>
      </c>
      <c r="L6648">
        <v>20000</v>
      </c>
      <c r="M6648">
        <v>30000</v>
      </c>
      <c r="N6648">
        <v>6</v>
      </c>
      <c r="O6648" t="s">
        <v>4459</v>
      </c>
      <c r="P6648" t="s">
        <v>4531</v>
      </c>
      <c r="Q6648" t="s">
        <v>4532</v>
      </c>
      <c r="R6648" t="s">
        <v>26</v>
      </c>
      <c r="S6648" t="s">
        <v>863</v>
      </c>
      <c r="T6648">
        <v>40</v>
      </c>
    </row>
    <row r="6649" spans="1:20" x14ac:dyDescent="0.3">
      <c r="A6649" t="s">
        <v>124</v>
      </c>
      <c r="B6649" t="str">
        <f>_xlfn.CONCAT(쿼리1[[#This Row],[주문번호]], "-", 쿼리1[[#This Row],[공정명]])</f>
        <v>20241014-1000164958-인쇄</v>
      </c>
      <c r="C6649">
        <v>2</v>
      </c>
      <c r="D6649" t="s">
        <v>328</v>
      </c>
      <c r="E6649" s="1">
        <v>45579</v>
      </c>
      <c r="F6649" s="1">
        <v>45583</v>
      </c>
      <c r="G6649" s="1">
        <v>45582</v>
      </c>
      <c r="H6649" s="1">
        <v>45656</v>
      </c>
      <c r="I6649" s="1">
        <v>45590</v>
      </c>
      <c r="J6649" t="s">
        <v>31</v>
      </c>
      <c r="K6649" t="s">
        <v>39</v>
      </c>
      <c r="L6649">
        <v>12000</v>
      </c>
      <c r="M6649">
        <v>12000</v>
      </c>
      <c r="N6649">
        <v>-1</v>
      </c>
      <c r="O6649" t="s">
        <v>102</v>
      </c>
      <c r="P6649" t="s">
        <v>110</v>
      </c>
      <c r="Q6649" t="s">
        <v>125</v>
      </c>
      <c r="R6649" t="s">
        <v>26</v>
      </c>
      <c r="S6649" t="s">
        <v>863</v>
      </c>
      <c r="T6649">
        <v>40000</v>
      </c>
    </row>
    <row r="6650" spans="1:20" x14ac:dyDescent="0.3">
      <c r="A6650" t="s">
        <v>4665</v>
      </c>
      <c r="B6650" t="str">
        <f>_xlfn.CONCAT(쿼리1[[#This Row],[주문번호]], "-", 쿼리1[[#This Row],[공정명]])</f>
        <v>20241017-1119P0160-인쇄</v>
      </c>
      <c r="C6650">
        <v>2</v>
      </c>
      <c r="D6650" t="s">
        <v>328</v>
      </c>
      <c r="E6650" s="1">
        <v>45582</v>
      </c>
      <c r="F6650" s="1">
        <v>45588</v>
      </c>
      <c r="G6650" s="1">
        <v>45587</v>
      </c>
      <c r="H6650" s="1">
        <v>45656</v>
      </c>
      <c r="I6650" s="1">
        <v>45593</v>
      </c>
      <c r="J6650" t="s">
        <v>31</v>
      </c>
      <c r="K6650" t="s">
        <v>39</v>
      </c>
      <c r="L6650">
        <v>4000</v>
      </c>
      <c r="M6650">
        <v>4000</v>
      </c>
      <c r="N6650">
        <v>-1</v>
      </c>
      <c r="O6650" t="s">
        <v>1533</v>
      </c>
      <c r="P6650" t="s">
        <v>4666</v>
      </c>
      <c r="Q6650" t="s">
        <v>4667</v>
      </c>
      <c r="R6650" t="s">
        <v>26</v>
      </c>
      <c r="S6650" t="s">
        <v>863</v>
      </c>
      <c r="T6650">
        <v>16</v>
      </c>
    </row>
    <row r="6651" spans="1:20" x14ac:dyDescent="0.3">
      <c r="A6651" t="s">
        <v>4627</v>
      </c>
      <c r="B6651" t="str">
        <f>_xlfn.CONCAT(쿼리1[[#This Row],[주문번호]], "-", 쿼리1[[#This Row],[공정명]])</f>
        <v>20241017-1000154681-인쇄</v>
      </c>
      <c r="C6651">
        <v>2</v>
      </c>
      <c r="D6651" t="s">
        <v>328</v>
      </c>
      <c r="E6651" s="1">
        <v>45582</v>
      </c>
      <c r="F6651" s="1">
        <v>45588</v>
      </c>
      <c r="G6651" s="1">
        <v>45588</v>
      </c>
      <c r="H6651" s="1">
        <v>45656</v>
      </c>
      <c r="I6651" s="1">
        <v>45594</v>
      </c>
      <c r="J6651" t="s">
        <v>31</v>
      </c>
      <c r="K6651" t="s">
        <v>39</v>
      </c>
      <c r="L6651">
        <v>8000</v>
      </c>
      <c r="M6651">
        <v>8000</v>
      </c>
      <c r="N6651">
        <v>0</v>
      </c>
      <c r="O6651" t="s">
        <v>1533</v>
      </c>
      <c r="P6651" t="s">
        <v>3917</v>
      </c>
      <c r="Q6651" t="s">
        <v>3918</v>
      </c>
      <c r="R6651" t="s">
        <v>26</v>
      </c>
      <c r="S6651" t="s">
        <v>863</v>
      </c>
      <c r="T6651">
        <v>32</v>
      </c>
    </row>
    <row r="6652" spans="1:20" x14ac:dyDescent="0.3">
      <c r="A6652" t="s">
        <v>4628</v>
      </c>
      <c r="B6652" t="str">
        <f>_xlfn.CONCAT(쿼리1[[#This Row],[주문번호]], "-", 쿼리1[[#This Row],[공정명]])</f>
        <v>20241018-1000141032-인쇄</v>
      </c>
      <c r="C6652">
        <v>2</v>
      </c>
      <c r="D6652" t="s">
        <v>328</v>
      </c>
      <c r="E6652" s="1">
        <v>45583</v>
      </c>
      <c r="F6652" s="1">
        <v>45588</v>
      </c>
      <c r="G6652" s="1">
        <v>45587</v>
      </c>
      <c r="H6652" s="1">
        <v>45656</v>
      </c>
      <c r="I6652" s="1">
        <v>45593</v>
      </c>
      <c r="J6652" t="s">
        <v>31</v>
      </c>
      <c r="K6652" t="s">
        <v>39</v>
      </c>
      <c r="L6652">
        <v>6000</v>
      </c>
      <c r="M6652">
        <v>6000</v>
      </c>
      <c r="N6652">
        <v>-1</v>
      </c>
      <c r="O6652" t="s">
        <v>915</v>
      </c>
      <c r="P6652" t="s">
        <v>3929</v>
      </c>
      <c r="Q6652" t="s">
        <v>4629</v>
      </c>
      <c r="R6652" t="s">
        <v>26</v>
      </c>
      <c r="S6652" t="s">
        <v>863</v>
      </c>
      <c r="T6652">
        <v>24</v>
      </c>
    </row>
    <row r="6653" spans="1:20" x14ac:dyDescent="0.3">
      <c r="A6653" t="s">
        <v>4626</v>
      </c>
      <c r="B6653" t="str">
        <f>_xlfn.CONCAT(쿼리1[[#This Row],[주문번호]], "-", 쿼리1[[#This Row],[공정명]])</f>
        <v>20240924-1000156558-인쇄</v>
      </c>
      <c r="C6653">
        <v>2</v>
      </c>
      <c r="D6653" t="s">
        <v>328</v>
      </c>
      <c r="E6653" s="1">
        <v>45559</v>
      </c>
      <c r="F6653" s="1">
        <v>45565</v>
      </c>
      <c r="G6653" s="1">
        <v>45562</v>
      </c>
      <c r="H6653" s="1">
        <v>45656</v>
      </c>
      <c r="I6653" s="1">
        <v>45583</v>
      </c>
      <c r="J6653" t="s">
        <v>31</v>
      </c>
      <c r="K6653" t="s">
        <v>39</v>
      </c>
      <c r="L6653">
        <v>8000</v>
      </c>
      <c r="M6653">
        <v>8000</v>
      </c>
      <c r="N6653">
        <v>-3</v>
      </c>
      <c r="O6653" t="s">
        <v>1533</v>
      </c>
      <c r="P6653" t="s">
        <v>4260</v>
      </c>
      <c r="Q6653" t="s">
        <v>4261</v>
      </c>
      <c r="R6653" t="s">
        <v>26</v>
      </c>
      <c r="S6653" t="s">
        <v>863</v>
      </c>
      <c r="T6653">
        <v>32</v>
      </c>
    </row>
    <row r="6654" spans="1:20" x14ac:dyDescent="0.3">
      <c r="A6654" t="s">
        <v>3841</v>
      </c>
      <c r="B6654" t="str">
        <f>_xlfn.CONCAT(쿼리1[[#This Row],[주문번호]], "-", 쿼리1[[#This Row],[공정명]])</f>
        <v>20241105-1000156480-인쇄</v>
      </c>
      <c r="C6654">
        <v>2</v>
      </c>
      <c r="D6654" t="s">
        <v>328</v>
      </c>
      <c r="E6654" s="1">
        <v>45601</v>
      </c>
      <c r="F6654" s="1">
        <v>45607</v>
      </c>
      <c r="G6654" s="1">
        <v>45607</v>
      </c>
      <c r="H6654" s="1">
        <v>45656</v>
      </c>
      <c r="I6654" s="1">
        <v>45614</v>
      </c>
      <c r="J6654" t="s">
        <v>31</v>
      </c>
      <c r="K6654" t="s">
        <v>39</v>
      </c>
      <c r="L6654">
        <v>32000</v>
      </c>
      <c r="M6654">
        <v>32000</v>
      </c>
      <c r="N6654">
        <v>0</v>
      </c>
      <c r="O6654" t="s">
        <v>1533</v>
      </c>
      <c r="P6654" t="s">
        <v>3842</v>
      </c>
      <c r="Q6654" t="s">
        <v>3843</v>
      </c>
      <c r="R6654" t="s">
        <v>26</v>
      </c>
      <c r="S6654" t="s">
        <v>863</v>
      </c>
      <c r="T6654">
        <v>96</v>
      </c>
    </row>
    <row r="6655" spans="1:20" x14ac:dyDescent="0.3">
      <c r="A6655" t="s">
        <v>2165</v>
      </c>
      <c r="B6655" t="str">
        <f>_xlfn.CONCAT(쿼리1[[#This Row],[주문번호]], "-", 쿼리1[[#This Row],[공정명]])</f>
        <v>20241121-13160022-인쇄</v>
      </c>
      <c r="C6655">
        <v>2</v>
      </c>
      <c r="D6655" t="s">
        <v>328</v>
      </c>
      <c r="E6655" s="1">
        <v>45617</v>
      </c>
      <c r="F6655" s="1">
        <v>45623</v>
      </c>
      <c r="G6655" s="1">
        <v>45628</v>
      </c>
      <c r="H6655" s="1">
        <v>45656</v>
      </c>
      <c r="I6655" s="1">
        <v>45635</v>
      </c>
      <c r="J6655" t="s">
        <v>31</v>
      </c>
      <c r="K6655" t="s">
        <v>32</v>
      </c>
      <c r="L6655">
        <v>6000</v>
      </c>
      <c r="M6655">
        <v>6000</v>
      </c>
      <c r="N6655">
        <v>5</v>
      </c>
      <c r="O6655" t="s">
        <v>1465</v>
      </c>
      <c r="P6655" t="s">
        <v>2166</v>
      </c>
      <c r="Q6655" t="s">
        <v>2167</v>
      </c>
      <c r="R6655" t="s">
        <v>2168</v>
      </c>
      <c r="S6655" t="s">
        <v>863</v>
      </c>
      <c r="T6655">
        <v>28571</v>
      </c>
    </row>
    <row r="6656" spans="1:20" x14ac:dyDescent="0.3">
      <c r="A6656" t="s">
        <v>29</v>
      </c>
      <c r="B6656" t="str">
        <f>_xlfn.CONCAT(쿼리1[[#This Row],[주문번호]], "-", 쿼리1[[#This Row],[공정명]])</f>
        <v>20240924-1318P0085-인쇄</v>
      </c>
      <c r="C6656">
        <v>2</v>
      </c>
      <c r="D6656" t="s">
        <v>328</v>
      </c>
      <c r="E6656" s="1">
        <v>45559</v>
      </c>
      <c r="F6656" s="1">
        <v>45565</v>
      </c>
      <c r="G6656" s="1">
        <v>45588</v>
      </c>
      <c r="H6656" s="1">
        <v>45656</v>
      </c>
      <c r="I6656" s="1">
        <v>45603</v>
      </c>
      <c r="J6656" t="s">
        <v>31</v>
      </c>
      <c r="K6656" t="s">
        <v>32</v>
      </c>
      <c r="L6656">
        <v>6000</v>
      </c>
      <c r="M6656">
        <v>6000</v>
      </c>
      <c r="N6656">
        <v>23</v>
      </c>
      <c r="O6656" t="s">
        <v>33</v>
      </c>
      <c r="P6656" t="s">
        <v>34</v>
      </c>
      <c r="Q6656" t="s">
        <v>35</v>
      </c>
      <c r="R6656" t="s">
        <v>36</v>
      </c>
      <c r="S6656" t="s">
        <v>863</v>
      </c>
      <c r="T6656">
        <v>15000</v>
      </c>
    </row>
    <row r="6657" spans="1:20" x14ac:dyDescent="0.3">
      <c r="A6657" t="s">
        <v>3706</v>
      </c>
      <c r="B6657" t="str">
        <f>_xlfn.CONCAT(쿼리1[[#This Row],[주문번호]], "-", 쿼리1[[#This Row],[공정명]])</f>
        <v>20241126-1419P0001-인쇄</v>
      </c>
      <c r="C6657">
        <v>2</v>
      </c>
      <c r="D6657" t="s">
        <v>328</v>
      </c>
      <c r="E6657" s="1">
        <v>45622</v>
      </c>
      <c r="F6657" s="1">
        <v>45628</v>
      </c>
      <c r="G6657" s="1">
        <v>45632</v>
      </c>
      <c r="H6657" s="1">
        <v>45656</v>
      </c>
      <c r="I6657" s="1">
        <v>45642</v>
      </c>
      <c r="J6657" t="s">
        <v>31</v>
      </c>
      <c r="K6657" t="s">
        <v>32</v>
      </c>
      <c r="L6657">
        <v>6000</v>
      </c>
      <c r="M6657">
        <v>6000</v>
      </c>
      <c r="N6657">
        <v>4</v>
      </c>
      <c r="O6657" t="s">
        <v>1708</v>
      </c>
      <c r="P6657" t="s">
        <v>3707</v>
      </c>
      <c r="Q6657" t="s">
        <v>3708</v>
      </c>
      <c r="R6657" t="s">
        <v>1711</v>
      </c>
      <c r="S6657" t="s">
        <v>863</v>
      </c>
      <c r="T6657">
        <v>26086</v>
      </c>
    </row>
    <row r="6658" spans="1:20" x14ac:dyDescent="0.3">
      <c r="A6658" t="s">
        <v>587</v>
      </c>
      <c r="B6658" t="str">
        <f>_xlfn.CONCAT(쿼리1[[#This Row],[주문번호]], "-", 쿼리1[[#This Row],[공정명]])</f>
        <v>20240909-1000160076-인쇄</v>
      </c>
      <c r="C6658">
        <v>2</v>
      </c>
      <c r="D6658" t="s">
        <v>328</v>
      </c>
      <c r="E6658" s="1">
        <v>45544</v>
      </c>
      <c r="F6658" s="1">
        <v>45548</v>
      </c>
      <c r="G6658" s="1">
        <v>45546</v>
      </c>
      <c r="H6658" s="1">
        <v>45656</v>
      </c>
      <c r="I6658" s="1">
        <v>45575</v>
      </c>
      <c r="J6658" t="s">
        <v>31</v>
      </c>
      <c r="K6658" t="s">
        <v>39</v>
      </c>
      <c r="L6658">
        <v>6000</v>
      </c>
      <c r="M6658">
        <v>6000</v>
      </c>
      <c r="N6658">
        <v>-2</v>
      </c>
      <c r="O6658" t="s">
        <v>180</v>
      </c>
      <c r="P6658" t="s">
        <v>588</v>
      </c>
      <c r="Q6658" t="s">
        <v>589</v>
      </c>
      <c r="R6658" t="s">
        <v>590</v>
      </c>
      <c r="S6658" t="s">
        <v>863</v>
      </c>
      <c r="T6658">
        <v>30000</v>
      </c>
    </row>
    <row r="6659" spans="1:20" x14ac:dyDescent="0.3">
      <c r="A6659" t="s">
        <v>4591</v>
      </c>
      <c r="B6659" t="str">
        <f>_xlfn.CONCAT(쿼리1[[#This Row],[주문번호]], "-", 쿼리1[[#This Row],[공정명]])</f>
        <v>20241007-1000150481-인쇄</v>
      </c>
      <c r="C6659">
        <v>2</v>
      </c>
      <c r="D6659" t="s">
        <v>328</v>
      </c>
      <c r="E6659" s="1">
        <v>45572</v>
      </c>
      <c r="F6659" s="1">
        <v>45576</v>
      </c>
      <c r="G6659" s="1">
        <v>45573</v>
      </c>
      <c r="H6659" s="1">
        <v>45656</v>
      </c>
      <c r="I6659" s="1">
        <v>45579</v>
      </c>
      <c r="J6659" t="s">
        <v>31</v>
      </c>
      <c r="K6659" t="s">
        <v>39</v>
      </c>
      <c r="L6659">
        <v>6000</v>
      </c>
      <c r="M6659">
        <v>6000</v>
      </c>
      <c r="N6659">
        <v>-3</v>
      </c>
      <c r="O6659" t="s">
        <v>91</v>
      </c>
      <c r="P6659" t="s">
        <v>4588</v>
      </c>
      <c r="Q6659" t="s">
        <v>4592</v>
      </c>
      <c r="R6659" t="s">
        <v>4590</v>
      </c>
      <c r="S6659" t="s">
        <v>863</v>
      </c>
      <c r="T6659">
        <v>17142</v>
      </c>
    </row>
    <row r="6660" spans="1:20" x14ac:dyDescent="0.3">
      <c r="A6660" t="s">
        <v>4593</v>
      </c>
      <c r="B6660" t="str">
        <f>_xlfn.CONCAT(쿼리1[[#This Row],[주문번호]], "-", 쿼리1[[#This Row],[공정명]])</f>
        <v>20240920-1000150481-인쇄</v>
      </c>
      <c r="C6660">
        <v>2</v>
      </c>
      <c r="D6660" t="s">
        <v>328</v>
      </c>
      <c r="E6660" s="1">
        <v>45555</v>
      </c>
      <c r="F6660" s="1">
        <v>45561</v>
      </c>
      <c r="G6660" s="1">
        <v>45562</v>
      </c>
      <c r="H6660" s="1">
        <v>45656</v>
      </c>
      <c r="I6660" s="1">
        <v>45575</v>
      </c>
      <c r="J6660" t="s">
        <v>31</v>
      </c>
      <c r="K6660" t="s">
        <v>32</v>
      </c>
      <c r="L6660">
        <v>6000</v>
      </c>
      <c r="M6660">
        <v>6000</v>
      </c>
      <c r="N6660">
        <v>1</v>
      </c>
      <c r="O6660" t="s">
        <v>91</v>
      </c>
      <c r="P6660" t="s">
        <v>4588</v>
      </c>
      <c r="Q6660" t="s">
        <v>4592</v>
      </c>
      <c r="R6660" t="s">
        <v>4590</v>
      </c>
      <c r="S6660" t="s">
        <v>863</v>
      </c>
      <c r="T6660">
        <v>17142</v>
      </c>
    </row>
    <row r="6661" spans="1:20" x14ac:dyDescent="0.3">
      <c r="A6661" t="s">
        <v>4830</v>
      </c>
      <c r="B6661" t="str">
        <f>_xlfn.CONCAT(쿼리1[[#This Row],[주문번호]], "-", 쿼리1[[#This Row],[공정명]])</f>
        <v>20241121-1118P0116-인쇄</v>
      </c>
      <c r="C6661">
        <v>2</v>
      </c>
      <c r="D6661" t="s">
        <v>328</v>
      </c>
      <c r="E6661" s="1">
        <v>45617</v>
      </c>
      <c r="F6661" s="1">
        <v>45623</v>
      </c>
      <c r="G6661" s="1">
        <v>45622</v>
      </c>
      <c r="H6661" s="1">
        <v>45656</v>
      </c>
      <c r="I6661" s="1">
        <v>45630</v>
      </c>
      <c r="J6661" t="s">
        <v>31</v>
      </c>
      <c r="K6661" t="s">
        <v>39</v>
      </c>
      <c r="L6661">
        <v>6000</v>
      </c>
      <c r="M6661">
        <v>6000</v>
      </c>
      <c r="N6661">
        <v>-1</v>
      </c>
      <c r="O6661" t="s">
        <v>592</v>
      </c>
      <c r="P6661" t="s">
        <v>4831</v>
      </c>
      <c r="Q6661" t="s">
        <v>4832</v>
      </c>
      <c r="R6661" t="s">
        <v>417</v>
      </c>
      <c r="S6661" t="s">
        <v>863</v>
      </c>
      <c r="T6661">
        <v>31578</v>
      </c>
    </row>
    <row r="6662" spans="1:20" x14ac:dyDescent="0.3">
      <c r="A6662" t="s">
        <v>2249</v>
      </c>
      <c r="B6662" t="str">
        <f>_xlfn.CONCAT(쿼리1[[#This Row],[주문번호]], "-", 쿼리1[[#This Row],[공정명]])</f>
        <v>20241112-11160076-인쇄</v>
      </c>
      <c r="C6662">
        <v>2</v>
      </c>
      <c r="D6662" t="s">
        <v>328</v>
      </c>
      <c r="E6662" s="1">
        <v>45608</v>
      </c>
      <c r="F6662" s="1">
        <v>45614</v>
      </c>
      <c r="G6662" s="1">
        <v>45617</v>
      </c>
      <c r="H6662" s="1">
        <v>45656</v>
      </c>
      <c r="I6662" s="1">
        <v>45622</v>
      </c>
      <c r="J6662" t="s">
        <v>31</v>
      </c>
      <c r="K6662" t="s">
        <v>32</v>
      </c>
      <c r="L6662">
        <v>6000</v>
      </c>
      <c r="M6662">
        <v>6000</v>
      </c>
      <c r="N6662">
        <v>3</v>
      </c>
      <c r="O6662" t="s">
        <v>117</v>
      </c>
      <c r="P6662" t="s">
        <v>1336</v>
      </c>
      <c r="Q6662" t="s">
        <v>2250</v>
      </c>
      <c r="R6662" t="s">
        <v>417</v>
      </c>
      <c r="S6662" t="s">
        <v>863</v>
      </c>
      <c r="T6662">
        <v>24000</v>
      </c>
    </row>
    <row r="6663" spans="1:20" x14ac:dyDescent="0.3">
      <c r="A6663" t="s">
        <v>4834</v>
      </c>
      <c r="B6663" t="str">
        <f>_xlfn.CONCAT(쿼리1[[#This Row],[주문번호]], "-", 쿼리1[[#This Row],[공정명]])</f>
        <v>20241226-1118P0116-인쇄</v>
      </c>
      <c r="C6663">
        <v>2</v>
      </c>
      <c r="D6663" t="s">
        <v>328</v>
      </c>
      <c r="E6663" s="1">
        <v>45652</v>
      </c>
      <c r="F6663" s="1">
        <v>45658</v>
      </c>
      <c r="G6663" s="1"/>
      <c r="H6663" s="1">
        <v>45656</v>
      </c>
      <c r="I6663" s="1"/>
      <c r="J6663" t="s">
        <v>21</v>
      </c>
      <c r="K6663" t="s">
        <v>282</v>
      </c>
      <c r="L6663">
        <v>6000</v>
      </c>
      <c r="O6663" t="s">
        <v>592</v>
      </c>
      <c r="P6663" t="s">
        <v>4831</v>
      </c>
      <c r="Q6663" t="s">
        <v>4832</v>
      </c>
      <c r="R6663" t="s">
        <v>417</v>
      </c>
      <c r="S6663" t="s">
        <v>863</v>
      </c>
      <c r="T6663">
        <v>31578</v>
      </c>
    </row>
    <row r="6664" spans="1:20" x14ac:dyDescent="0.3">
      <c r="A6664" t="s">
        <v>3824</v>
      </c>
      <c r="B6664" t="str">
        <f>_xlfn.CONCAT(쿼리1[[#This Row],[주문번호]], "-", 쿼리1[[#This Row],[공정명]])</f>
        <v>20241104-1000160522-인쇄</v>
      </c>
      <c r="C6664">
        <v>2</v>
      </c>
      <c r="D6664" t="s">
        <v>328</v>
      </c>
      <c r="E6664" s="1">
        <v>45600</v>
      </c>
      <c r="F6664" s="1">
        <v>45604</v>
      </c>
      <c r="G6664" s="1">
        <v>45610</v>
      </c>
      <c r="H6664" s="1">
        <v>45656</v>
      </c>
      <c r="I6664" s="1">
        <v>45614</v>
      </c>
      <c r="J6664" t="s">
        <v>31</v>
      </c>
      <c r="K6664" t="s">
        <v>32</v>
      </c>
      <c r="L6664">
        <v>12000</v>
      </c>
      <c r="M6664">
        <v>12000</v>
      </c>
      <c r="N6664">
        <v>6</v>
      </c>
      <c r="O6664" t="s">
        <v>180</v>
      </c>
      <c r="P6664" t="s">
        <v>2950</v>
      </c>
      <c r="Q6664" t="s">
        <v>3825</v>
      </c>
      <c r="R6664" t="s">
        <v>2084</v>
      </c>
      <c r="S6664" t="s">
        <v>863</v>
      </c>
      <c r="T6664">
        <v>48</v>
      </c>
    </row>
    <row r="6665" spans="1:20" x14ac:dyDescent="0.3">
      <c r="A6665" t="s">
        <v>2085</v>
      </c>
      <c r="B6665" t="str">
        <f>_xlfn.CONCAT(쿼리1[[#This Row],[주문번호]], "-", 쿼리1[[#This Row],[공정명]])</f>
        <v>20241210-1000140528-인쇄</v>
      </c>
      <c r="C6665">
        <v>2</v>
      </c>
      <c r="D6665" t="s">
        <v>328</v>
      </c>
      <c r="E6665" s="1">
        <v>45636</v>
      </c>
      <c r="F6665" s="1">
        <v>45642</v>
      </c>
      <c r="G6665" s="1">
        <v>45645</v>
      </c>
      <c r="H6665" s="1">
        <v>45656</v>
      </c>
      <c r="I6665" s="1">
        <v>45653</v>
      </c>
      <c r="J6665" t="s">
        <v>31</v>
      </c>
      <c r="K6665" t="s">
        <v>32</v>
      </c>
      <c r="L6665">
        <v>6000</v>
      </c>
      <c r="M6665">
        <v>6000</v>
      </c>
      <c r="N6665">
        <v>3</v>
      </c>
      <c r="O6665" t="s">
        <v>180</v>
      </c>
      <c r="P6665" t="s">
        <v>2082</v>
      </c>
      <c r="Q6665" t="s">
        <v>2086</v>
      </c>
      <c r="R6665" t="s">
        <v>2084</v>
      </c>
      <c r="S6665" t="s">
        <v>863</v>
      </c>
      <c r="T6665">
        <v>61538</v>
      </c>
    </row>
    <row r="6666" spans="1:20" x14ac:dyDescent="0.3">
      <c r="A6666" t="s">
        <v>3826</v>
      </c>
      <c r="B6666" t="str">
        <f>_xlfn.CONCAT(쿼리1[[#This Row],[주문번호]], "-", 쿼리1[[#This Row],[공정명]])</f>
        <v>20241216-1000167360-인쇄</v>
      </c>
      <c r="C6666">
        <v>2</v>
      </c>
      <c r="D6666" t="s">
        <v>328</v>
      </c>
      <c r="E6666" s="1">
        <v>45642</v>
      </c>
      <c r="F6666" s="1">
        <v>45646</v>
      </c>
      <c r="G6666" s="1">
        <v>45645</v>
      </c>
      <c r="H6666" s="1">
        <v>45656</v>
      </c>
      <c r="I6666" s="1">
        <v>45650</v>
      </c>
      <c r="J6666" t="s">
        <v>31</v>
      </c>
      <c r="K6666" t="s">
        <v>39</v>
      </c>
      <c r="L6666">
        <v>8000</v>
      </c>
      <c r="M6666">
        <v>8000</v>
      </c>
      <c r="N6666">
        <v>-1</v>
      </c>
      <c r="O6666" t="s">
        <v>2694</v>
      </c>
      <c r="P6666" t="s">
        <v>2695</v>
      </c>
      <c r="Q6666" t="s">
        <v>3827</v>
      </c>
      <c r="R6666" t="s">
        <v>2084</v>
      </c>
      <c r="S6666" t="s">
        <v>863</v>
      </c>
      <c r="T6666">
        <v>24</v>
      </c>
    </row>
    <row r="6667" spans="1:20" x14ac:dyDescent="0.3">
      <c r="A6667" t="s">
        <v>2278</v>
      </c>
      <c r="B6667" t="str">
        <f>_xlfn.CONCAT(쿼리1[[#This Row],[주문번호]], "-", 쿼리1[[#This Row],[공정명]])</f>
        <v>20241023-1000162552-인쇄</v>
      </c>
      <c r="C6667">
        <v>2</v>
      </c>
      <c r="D6667" t="s">
        <v>328</v>
      </c>
      <c r="E6667" s="1">
        <v>45588</v>
      </c>
      <c r="F6667" s="1">
        <v>45594</v>
      </c>
      <c r="G6667" s="1">
        <v>45600</v>
      </c>
      <c r="H6667" s="1">
        <v>45656</v>
      </c>
      <c r="I6667" s="1">
        <v>45621</v>
      </c>
      <c r="J6667" t="s">
        <v>31</v>
      </c>
      <c r="K6667" t="s">
        <v>32</v>
      </c>
      <c r="L6667">
        <v>3000</v>
      </c>
      <c r="M6667">
        <v>3000</v>
      </c>
      <c r="N6667">
        <v>6</v>
      </c>
      <c r="O6667" t="s">
        <v>180</v>
      </c>
      <c r="P6667" t="s">
        <v>2279</v>
      </c>
      <c r="Q6667" t="s">
        <v>2280</v>
      </c>
      <c r="R6667" t="s">
        <v>2084</v>
      </c>
      <c r="S6667" t="s">
        <v>863</v>
      </c>
      <c r="T6667">
        <v>30769</v>
      </c>
    </row>
    <row r="6668" spans="1:20" x14ac:dyDescent="0.3">
      <c r="A6668" t="s">
        <v>3828</v>
      </c>
      <c r="B6668" t="str">
        <f>_xlfn.CONCAT(쿼리1[[#This Row],[주문번호]], "-", 쿼리1[[#This Row],[공정명]])</f>
        <v>20241206-1418P0016-인쇄</v>
      </c>
      <c r="C6668">
        <v>2</v>
      </c>
      <c r="D6668" t="s">
        <v>328</v>
      </c>
      <c r="E6668" s="1">
        <v>45632</v>
      </c>
      <c r="F6668" s="1">
        <v>45638</v>
      </c>
      <c r="G6668" s="1">
        <v>45637</v>
      </c>
      <c r="H6668" s="1">
        <v>45656</v>
      </c>
      <c r="I6668" s="1">
        <v>45642</v>
      </c>
      <c r="J6668" t="s">
        <v>31</v>
      </c>
      <c r="K6668" t="s">
        <v>39</v>
      </c>
      <c r="L6668">
        <v>6000</v>
      </c>
      <c r="M6668">
        <v>6000</v>
      </c>
      <c r="N6668">
        <v>-1</v>
      </c>
      <c r="O6668" t="s">
        <v>180</v>
      </c>
      <c r="P6668" t="s">
        <v>2698</v>
      </c>
      <c r="Q6668" t="s">
        <v>2699</v>
      </c>
      <c r="R6668" t="s">
        <v>2084</v>
      </c>
      <c r="S6668" t="s">
        <v>863</v>
      </c>
      <c r="T6668">
        <v>18</v>
      </c>
    </row>
    <row r="6669" spans="1:20" x14ac:dyDescent="0.3">
      <c r="A6669" t="s">
        <v>2281</v>
      </c>
      <c r="B6669" t="str">
        <f>_xlfn.CONCAT(쿼리1[[#This Row],[주문번호]], "-", 쿼리1[[#This Row],[공정명]])</f>
        <v>20241023-1000162557-인쇄</v>
      </c>
      <c r="C6669">
        <v>2</v>
      </c>
      <c r="D6669" t="s">
        <v>328</v>
      </c>
      <c r="E6669" s="1">
        <v>45588</v>
      </c>
      <c r="F6669" s="1">
        <v>45594</v>
      </c>
      <c r="G6669" s="1">
        <v>45600</v>
      </c>
      <c r="H6669" s="1">
        <v>45656</v>
      </c>
      <c r="I6669" s="1">
        <v>45621</v>
      </c>
      <c r="J6669" t="s">
        <v>31</v>
      </c>
      <c r="K6669" t="s">
        <v>32</v>
      </c>
      <c r="L6669">
        <v>3000</v>
      </c>
      <c r="M6669">
        <v>3000</v>
      </c>
      <c r="N6669">
        <v>6</v>
      </c>
      <c r="O6669" t="s">
        <v>180</v>
      </c>
      <c r="P6669" t="s">
        <v>2279</v>
      </c>
      <c r="Q6669" t="s">
        <v>2282</v>
      </c>
      <c r="R6669" t="s">
        <v>2084</v>
      </c>
      <c r="S6669" t="s">
        <v>863</v>
      </c>
      <c r="T6669">
        <v>30769</v>
      </c>
    </row>
    <row r="6670" spans="1:20" x14ac:dyDescent="0.3">
      <c r="A6670" t="s">
        <v>2693</v>
      </c>
      <c r="B6670" t="str">
        <f>_xlfn.CONCAT(쿼리1[[#This Row],[주문번호]], "-", 쿼리1[[#This Row],[공정명]])</f>
        <v>20241024-1000165668-인쇄</v>
      </c>
      <c r="C6670">
        <v>1</v>
      </c>
      <c r="D6670" t="s">
        <v>328</v>
      </c>
      <c r="E6670" s="1">
        <v>45589</v>
      </c>
      <c r="F6670" s="1">
        <v>45595</v>
      </c>
      <c r="G6670" s="1">
        <v>45595</v>
      </c>
      <c r="H6670" s="1">
        <v>45656</v>
      </c>
      <c r="I6670" s="1">
        <v>45600</v>
      </c>
      <c r="J6670" t="s">
        <v>31</v>
      </c>
      <c r="K6670" t="s">
        <v>39</v>
      </c>
      <c r="L6670">
        <v>8000</v>
      </c>
      <c r="M6670">
        <v>8000</v>
      </c>
      <c r="N6670">
        <v>0</v>
      </c>
      <c r="O6670" t="s">
        <v>2694</v>
      </c>
      <c r="P6670" t="s">
        <v>2695</v>
      </c>
      <c r="Q6670" t="s">
        <v>2696</v>
      </c>
      <c r="R6670" t="s">
        <v>2084</v>
      </c>
      <c r="S6670" t="s">
        <v>863</v>
      </c>
      <c r="T6670">
        <v>24</v>
      </c>
    </row>
    <row r="6671" spans="1:20" x14ac:dyDescent="0.3">
      <c r="A6671" t="s">
        <v>1319</v>
      </c>
      <c r="B6671" t="str">
        <f>_xlfn.CONCAT(쿼리1[[#This Row],[주문번호]], "-", 쿼리1[[#This Row],[공정명]])</f>
        <v>20241029-1000164003-인쇄</v>
      </c>
      <c r="C6671">
        <v>1</v>
      </c>
      <c r="D6671" t="s">
        <v>328</v>
      </c>
      <c r="E6671" s="1">
        <v>45594</v>
      </c>
      <c r="F6671" s="1">
        <v>45600</v>
      </c>
      <c r="G6671" s="1">
        <v>45601</v>
      </c>
      <c r="H6671" s="1">
        <v>45656</v>
      </c>
      <c r="I6671" s="1">
        <v>45609</v>
      </c>
      <c r="J6671" t="s">
        <v>31</v>
      </c>
      <c r="K6671" t="s">
        <v>32</v>
      </c>
      <c r="L6671">
        <v>4000</v>
      </c>
      <c r="M6671">
        <v>4000</v>
      </c>
      <c r="N6671">
        <v>1</v>
      </c>
      <c r="O6671" t="s">
        <v>141</v>
      </c>
      <c r="P6671" t="s">
        <v>1320</v>
      </c>
      <c r="Q6671" t="s">
        <v>1321</v>
      </c>
      <c r="R6671" t="s">
        <v>1322</v>
      </c>
      <c r="S6671" t="s">
        <v>863</v>
      </c>
      <c r="T6671">
        <v>34782</v>
      </c>
    </row>
    <row r="6672" spans="1:20" x14ac:dyDescent="0.3">
      <c r="A6672" t="s">
        <v>313</v>
      </c>
      <c r="B6672" t="str">
        <f>_xlfn.CONCAT(쿼리1[[#This Row],[주문번호]], "-", 쿼리1[[#This Row],[공정명]])</f>
        <v>20240912-1000142034-인쇄</v>
      </c>
      <c r="C6672">
        <v>2</v>
      </c>
      <c r="D6672" t="s">
        <v>328</v>
      </c>
      <c r="E6672" s="1">
        <v>45547</v>
      </c>
      <c r="F6672" s="1">
        <v>45553</v>
      </c>
      <c r="G6672" s="1">
        <v>45555</v>
      </c>
      <c r="H6672" s="1">
        <v>45656</v>
      </c>
      <c r="I6672" s="1">
        <v>45572</v>
      </c>
      <c r="J6672" t="s">
        <v>31</v>
      </c>
      <c r="K6672" t="s">
        <v>32</v>
      </c>
      <c r="L6672">
        <v>4000</v>
      </c>
      <c r="M6672">
        <v>4000</v>
      </c>
      <c r="N6672">
        <v>2</v>
      </c>
      <c r="O6672" t="s">
        <v>314</v>
      </c>
      <c r="P6672" t="s">
        <v>315</v>
      </c>
      <c r="Q6672" t="s">
        <v>316</v>
      </c>
      <c r="R6672" t="s">
        <v>317</v>
      </c>
      <c r="S6672" t="s">
        <v>863</v>
      </c>
      <c r="T6672">
        <v>16000</v>
      </c>
    </row>
    <row r="6673" spans="1:20" x14ac:dyDescent="0.3">
      <c r="A6673" t="s">
        <v>2359</v>
      </c>
      <c r="B6673" t="str">
        <f>_xlfn.CONCAT(쿼리1[[#This Row],[주문번호]], "-", 쿼리1[[#This Row],[공정명]])</f>
        <v>20241219-1000137171-인쇄</v>
      </c>
      <c r="C6673">
        <v>2</v>
      </c>
      <c r="D6673" t="s">
        <v>328</v>
      </c>
      <c r="E6673" s="1">
        <v>45645</v>
      </c>
      <c r="F6673" s="1">
        <v>45651</v>
      </c>
      <c r="G6673" s="1">
        <v>45653</v>
      </c>
      <c r="H6673" s="1">
        <v>45656</v>
      </c>
      <c r="I6673" s="1">
        <v>45653</v>
      </c>
      <c r="J6673" t="s">
        <v>31</v>
      </c>
      <c r="K6673" t="s">
        <v>32</v>
      </c>
      <c r="L6673">
        <v>6000</v>
      </c>
      <c r="M6673">
        <v>6000</v>
      </c>
      <c r="N6673">
        <v>2</v>
      </c>
      <c r="O6673" t="s">
        <v>2360</v>
      </c>
      <c r="P6673" t="s">
        <v>2361</v>
      </c>
      <c r="Q6673" t="s">
        <v>2362</v>
      </c>
      <c r="R6673" t="s">
        <v>2363</v>
      </c>
      <c r="S6673" t="s">
        <v>863</v>
      </c>
      <c r="T6673">
        <v>48000</v>
      </c>
    </row>
    <row r="6674" spans="1:20" x14ac:dyDescent="0.3">
      <c r="A6674" t="s">
        <v>3340</v>
      </c>
      <c r="B6674" t="str">
        <f>_xlfn.CONCAT(쿼리1[[#This Row],[주문번호]], "-", 쿼리1[[#This Row],[공정명]])</f>
        <v>20241128-1000148892-인쇄</v>
      </c>
      <c r="C6674">
        <v>2</v>
      </c>
      <c r="D6674" t="s">
        <v>328</v>
      </c>
      <c r="E6674" s="1">
        <v>45624</v>
      </c>
      <c r="F6674" s="1">
        <v>45630</v>
      </c>
      <c r="G6674" s="1">
        <v>45635</v>
      </c>
      <c r="H6674" s="1">
        <v>45656</v>
      </c>
      <c r="I6674" s="1">
        <v>45642</v>
      </c>
      <c r="J6674" t="s">
        <v>31</v>
      </c>
      <c r="K6674" t="s">
        <v>32</v>
      </c>
      <c r="L6674">
        <v>6000</v>
      </c>
      <c r="M6674">
        <v>6000</v>
      </c>
      <c r="N6674">
        <v>5</v>
      </c>
      <c r="O6674" t="s">
        <v>2191</v>
      </c>
      <c r="P6674" t="s">
        <v>3341</v>
      </c>
      <c r="Q6674" t="s">
        <v>3342</v>
      </c>
      <c r="R6674" t="s">
        <v>2363</v>
      </c>
      <c r="S6674" t="s">
        <v>863</v>
      </c>
      <c r="T6674">
        <v>28571</v>
      </c>
    </row>
    <row r="6675" spans="1:20" x14ac:dyDescent="0.3">
      <c r="A6675" t="s">
        <v>2996</v>
      </c>
      <c r="B6675" t="str">
        <f>_xlfn.CONCAT(쿼리1[[#This Row],[주문번호]], "-", 쿼리1[[#This Row],[공정명]])</f>
        <v>20241024-1000162478-인쇄</v>
      </c>
      <c r="C6675">
        <v>2</v>
      </c>
      <c r="D6675" t="s">
        <v>328</v>
      </c>
      <c r="E6675" s="1">
        <v>45589</v>
      </c>
      <c r="F6675" s="1">
        <v>45595</v>
      </c>
      <c r="G6675" s="1">
        <v>45594</v>
      </c>
      <c r="H6675" s="1">
        <v>45656</v>
      </c>
      <c r="I6675" s="1">
        <v>45600</v>
      </c>
      <c r="J6675" t="s">
        <v>31</v>
      </c>
      <c r="K6675" t="s">
        <v>39</v>
      </c>
      <c r="L6675">
        <v>18000</v>
      </c>
      <c r="M6675">
        <v>18000</v>
      </c>
      <c r="N6675">
        <v>-1</v>
      </c>
      <c r="O6675" t="s">
        <v>580</v>
      </c>
      <c r="P6675" t="s">
        <v>2997</v>
      </c>
      <c r="Q6675" t="s">
        <v>2998</v>
      </c>
      <c r="R6675" t="s">
        <v>2999</v>
      </c>
      <c r="S6675" t="s">
        <v>863</v>
      </c>
      <c r="T6675">
        <v>94736</v>
      </c>
    </row>
    <row r="6676" spans="1:20" x14ac:dyDescent="0.3">
      <c r="A6676" t="s">
        <v>3666</v>
      </c>
      <c r="B6676" t="str">
        <f>_xlfn.CONCAT(쿼리1[[#This Row],[주문번호]], "-", 쿼리1[[#This Row],[공정명]])</f>
        <v>20240923-1000162478-인쇄</v>
      </c>
      <c r="C6676">
        <v>2</v>
      </c>
      <c r="D6676" t="s">
        <v>328</v>
      </c>
      <c r="E6676" s="1">
        <v>45558</v>
      </c>
      <c r="F6676" s="1">
        <v>45562</v>
      </c>
      <c r="G6676" s="1">
        <v>45565</v>
      </c>
      <c r="H6676" s="1">
        <v>45656</v>
      </c>
      <c r="I6676" s="1">
        <v>45576</v>
      </c>
      <c r="J6676" t="s">
        <v>31</v>
      </c>
      <c r="K6676" t="s">
        <v>32</v>
      </c>
      <c r="L6676">
        <v>18000</v>
      </c>
      <c r="M6676">
        <v>18000</v>
      </c>
      <c r="N6676">
        <v>3</v>
      </c>
      <c r="O6676" t="s">
        <v>580</v>
      </c>
      <c r="P6676" t="s">
        <v>2997</v>
      </c>
      <c r="Q6676" t="s">
        <v>2998</v>
      </c>
      <c r="R6676" t="s">
        <v>2999</v>
      </c>
      <c r="S6676" t="s">
        <v>863</v>
      </c>
      <c r="T6676">
        <v>94736</v>
      </c>
    </row>
    <row r="6677" spans="1:20" x14ac:dyDescent="0.3">
      <c r="A6677" t="s">
        <v>4748</v>
      </c>
      <c r="B6677" t="str">
        <f>_xlfn.CONCAT(쿼리1[[#This Row],[주문번호]], "-", 쿼리1[[#This Row],[공정명]])</f>
        <v>20241119-1000168180-인쇄</v>
      </c>
      <c r="C6677">
        <v>2</v>
      </c>
      <c r="D6677" t="s">
        <v>328</v>
      </c>
      <c r="E6677" s="1">
        <v>45615</v>
      </c>
      <c r="F6677" s="1">
        <v>45618</v>
      </c>
      <c r="G6677" s="1">
        <v>45621</v>
      </c>
      <c r="H6677" s="1">
        <v>45656</v>
      </c>
      <c r="I6677" s="1">
        <v>45621</v>
      </c>
      <c r="J6677" t="s">
        <v>31</v>
      </c>
      <c r="K6677" t="s">
        <v>32</v>
      </c>
      <c r="L6677">
        <v>8000</v>
      </c>
      <c r="M6677">
        <v>8000</v>
      </c>
      <c r="N6677">
        <v>3</v>
      </c>
      <c r="O6677" t="s">
        <v>1533</v>
      </c>
      <c r="P6677" t="s">
        <v>4124</v>
      </c>
      <c r="Q6677" t="s">
        <v>4125</v>
      </c>
      <c r="R6677" t="s">
        <v>758</v>
      </c>
      <c r="S6677" t="s">
        <v>863</v>
      </c>
      <c r="T6677">
        <v>16</v>
      </c>
    </row>
    <row r="6678" spans="1:20" x14ac:dyDescent="0.3">
      <c r="A6678" t="s">
        <v>4123</v>
      </c>
      <c r="B6678" t="str">
        <f>_xlfn.CONCAT(쿼리1[[#This Row],[주문번호]], "-", 쿼리1[[#This Row],[공정명]])</f>
        <v>20241204-1000168180-인쇄</v>
      </c>
      <c r="C6678">
        <v>2</v>
      </c>
      <c r="D6678" t="s">
        <v>328</v>
      </c>
      <c r="E6678" s="1">
        <v>45630</v>
      </c>
      <c r="F6678" s="1">
        <v>45636</v>
      </c>
      <c r="G6678" s="1">
        <v>45637</v>
      </c>
      <c r="H6678" s="1">
        <v>45656</v>
      </c>
      <c r="I6678" s="1">
        <v>45645</v>
      </c>
      <c r="J6678" t="s">
        <v>31</v>
      </c>
      <c r="K6678" t="s">
        <v>32</v>
      </c>
      <c r="L6678">
        <v>8000</v>
      </c>
      <c r="M6678">
        <v>8000</v>
      </c>
      <c r="N6678">
        <v>1</v>
      </c>
      <c r="O6678" t="s">
        <v>1533</v>
      </c>
      <c r="P6678" t="s">
        <v>4124</v>
      </c>
      <c r="Q6678" t="s">
        <v>4125</v>
      </c>
      <c r="R6678" t="s">
        <v>758</v>
      </c>
      <c r="S6678" t="s">
        <v>863</v>
      </c>
      <c r="T6678">
        <v>16</v>
      </c>
    </row>
    <row r="6679" spans="1:20" x14ac:dyDescent="0.3">
      <c r="A6679" t="s">
        <v>4121</v>
      </c>
      <c r="B6679" t="str">
        <f>_xlfn.CONCAT(쿼리1[[#This Row],[주문번호]], "-", 쿼리1[[#This Row],[공정명]])</f>
        <v>20241121-1420P0227-인쇄</v>
      </c>
      <c r="C6679">
        <v>2</v>
      </c>
      <c r="D6679" t="s">
        <v>328</v>
      </c>
      <c r="E6679" s="1">
        <v>45617</v>
      </c>
      <c r="F6679" s="1">
        <v>45623</v>
      </c>
      <c r="G6679" s="1">
        <v>45622</v>
      </c>
      <c r="H6679" s="1">
        <v>45656</v>
      </c>
      <c r="I6679" s="1">
        <v>45628</v>
      </c>
      <c r="J6679" t="s">
        <v>31</v>
      </c>
      <c r="K6679" t="s">
        <v>39</v>
      </c>
      <c r="L6679">
        <v>6000</v>
      </c>
      <c r="M6679">
        <v>6000</v>
      </c>
      <c r="N6679">
        <v>-1</v>
      </c>
      <c r="O6679" t="s">
        <v>3255</v>
      </c>
      <c r="P6679" t="s">
        <v>3256</v>
      </c>
      <c r="Q6679" t="s">
        <v>3257</v>
      </c>
      <c r="R6679" t="s">
        <v>758</v>
      </c>
      <c r="S6679" t="s">
        <v>863</v>
      </c>
      <c r="T6679">
        <v>12</v>
      </c>
    </row>
    <row r="6680" spans="1:20" x14ac:dyDescent="0.3">
      <c r="A6680" t="s">
        <v>5233</v>
      </c>
      <c r="B6680" t="str">
        <f>_xlfn.CONCAT(쿼리1[[#This Row],[주문번호]], "-", 쿼리1[[#This Row],[공정명]])</f>
        <v>20240924-1000168180-인쇄</v>
      </c>
      <c r="C6680">
        <v>2</v>
      </c>
      <c r="D6680" t="s">
        <v>328</v>
      </c>
      <c r="E6680" s="1">
        <v>45559</v>
      </c>
      <c r="F6680" s="1">
        <v>45565</v>
      </c>
      <c r="G6680" s="1">
        <v>45562</v>
      </c>
      <c r="H6680" s="1">
        <v>45656</v>
      </c>
      <c r="I6680" s="1">
        <v>45565</v>
      </c>
      <c r="J6680" t="s">
        <v>31</v>
      </c>
      <c r="K6680" t="s">
        <v>39</v>
      </c>
      <c r="L6680">
        <v>8000</v>
      </c>
      <c r="M6680">
        <v>8000</v>
      </c>
      <c r="N6680">
        <v>-3</v>
      </c>
      <c r="O6680" t="s">
        <v>1533</v>
      </c>
      <c r="P6680" t="s">
        <v>4124</v>
      </c>
      <c r="Q6680" t="s">
        <v>4125</v>
      </c>
      <c r="R6680" t="s">
        <v>758</v>
      </c>
      <c r="S6680" t="s">
        <v>863</v>
      </c>
      <c r="T6680">
        <v>16</v>
      </c>
    </row>
    <row r="6681" spans="1:20" x14ac:dyDescent="0.3">
      <c r="A6681" t="s">
        <v>3934</v>
      </c>
      <c r="B6681" t="str">
        <f>_xlfn.CONCAT(쿼리1[[#This Row],[주문번호]], "-", 쿼리1[[#This Row],[공정명]])</f>
        <v>20241028-1420P0227-인쇄</v>
      </c>
      <c r="C6681">
        <v>2</v>
      </c>
      <c r="D6681" t="s">
        <v>328</v>
      </c>
      <c r="E6681" s="1">
        <v>45593</v>
      </c>
      <c r="F6681" s="1">
        <v>45597</v>
      </c>
      <c r="G6681" s="1">
        <v>45597</v>
      </c>
      <c r="H6681" s="1">
        <v>45656</v>
      </c>
      <c r="I6681" s="1">
        <v>45605</v>
      </c>
      <c r="J6681" t="s">
        <v>31</v>
      </c>
      <c r="K6681" t="s">
        <v>39</v>
      </c>
      <c r="L6681">
        <v>6000</v>
      </c>
      <c r="M6681">
        <v>6000</v>
      </c>
      <c r="N6681">
        <v>0</v>
      </c>
      <c r="O6681" t="s">
        <v>3255</v>
      </c>
      <c r="P6681" t="s">
        <v>3256</v>
      </c>
      <c r="Q6681" t="s">
        <v>3257</v>
      </c>
      <c r="R6681" t="s">
        <v>758</v>
      </c>
      <c r="S6681" t="s">
        <v>863</v>
      </c>
      <c r="T6681">
        <v>12</v>
      </c>
    </row>
    <row r="6682" spans="1:20" x14ac:dyDescent="0.3">
      <c r="A6682" t="s">
        <v>3254</v>
      </c>
      <c r="B6682" t="str">
        <f>_xlfn.CONCAT(쿼리1[[#This Row],[주문번호]], "-", 쿼리1[[#This Row],[공정명]])</f>
        <v>20240924-1420P0227-인쇄</v>
      </c>
      <c r="C6682">
        <v>2</v>
      </c>
      <c r="D6682" t="s">
        <v>328</v>
      </c>
      <c r="E6682" s="1">
        <v>45559</v>
      </c>
      <c r="F6682" s="1">
        <v>45565</v>
      </c>
      <c r="G6682" s="1">
        <v>45562</v>
      </c>
      <c r="H6682" s="1">
        <v>45656</v>
      </c>
      <c r="I6682" s="1">
        <v>45565</v>
      </c>
      <c r="J6682" t="s">
        <v>31</v>
      </c>
      <c r="K6682" t="s">
        <v>39</v>
      </c>
      <c r="L6682">
        <v>6000</v>
      </c>
      <c r="M6682">
        <v>6000</v>
      </c>
      <c r="N6682">
        <v>-3</v>
      </c>
      <c r="O6682" t="s">
        <v>3255</v>
      </c>
      <c r="P6682" t="s">
        <v>3256</v>
      </c>
      <c r="Q6682" t="s">
        <v>3257</v>
      </c>
      <c r="R6682" t="s">
        <v>758</v>
      </c>
      <c r="S6682" t="s">
        <v>863</v>
      </c>
      <c r="T6682">
        <v>12</v>
      </c>
    </row>
    <row r="6683" spans="1:20" x14ac:dyDescent="0.3">
      <c r="A6683" t="s">
        <v>3490</v>
      </c>
      <c r="B6683" t="str">
        <f>_xlfn.CONCAT(쿼리1[[#This Row],[주문번호]], "-", 쿼리1[[#This Row],[공정명]])</f>
        <v>20240906-1418P0070-인쇄</v>
      </c>
      <c r="C6683">
        <v>2</v>
      </c>
      <c r="D6683" t="s">
        <v>328</v>
      </c>
      <c r="E6683" s="1">
        <v>45541</v>
      </c>
      <c r="F6683" s="1">
        <v>45547</v>
      </c>
      <c r="G6683" s="1">
        <v>45547</v>
      </c>
      <c r="H6683" s="1">
        <v>45656</v>
      </c>
      <c r="I6683" s="1">
        <v>45548</v>
      </c>
      <c r="J6683" t="s">
        <v>31</v>
      </c>
      <c r="K6683" t="s">
        <v>39</v>
      </c>
      <c r="L6683">
        <v>4000</v>
      </c>
      <c r="M6683">
        <v>4000</v>
      </c>
      <c r="N6683">
        <v>0</v>
      </c>
      <c r="O6683" t="s">
        <v>1533</v>
      </c>
      <c r="P6683" t="s">
        <v>3491</v>
      </c>
      <c r="Q6683" t="s">
        <v>3492</v>
      </c>
      <c r="R6683" t="s">
        <v>758</v>
      </c>
      <c r="S6683" t="s">
        <v>863</v>
      </c>
      <c r="T6683">
        <v>8</v>
      </c>
    </row>
    <row r="6684" spans="1:20" x14ac:dyDescent="0.3">
      <c r="A6684" t="s">
        <v>4267</v>
      </c>
      <c r="B6684" t="str">
        <f>_xlfn.CONCAT(쿼리1[[#This Row],[주문번호]], "-", 쿼리1[[#This Row],[공정명]])</f>
        <v>20240903-1000161236-인쇄</v>
      </c>
      <c r="C6684">
        <v>2</v>
      </c>
      <c r="D6684" t="s">
        <v>328</v>
      </c>
      <c r="E6684" s="1">
        <v>45538</v>
      </c>
      <c r="F6684" s="1">
        <v>45541</v>
      </c>
      <c r="G6684" s="1">
        <v>45540</v>
      </c>
      <c r="H6684" s="1">
        <v>45656</v>
      </c>
      <c r="I6684" s="1">
        <v>45542</v>
      </c>
      <c r="J6684" t="s">
        <v>31</v>
      </c>
      <c r="K6684" t="s">
        <v>39</v>
      </c>
      <c r="L6684">
        <v>6000</v>
      </c>
      <c r="M6684">
        <v>6000</v>
      </c>
      <c r="N6684">
        <v>-1</v>
      </c>
      <c r="O6684" t="s">
        <v>91</v>
      </c>
      <c r="P6684" t="s">
        <v>92</v>
      </c>
      <c r="Q6684" t="s">
        <v>93</v>
      </c>
      <c r="R6684" t="s">
        <v>94</v>
      </c>
      <c r="S6684" t="s">
        <v>863</v>
      </c>
      <c r="T6684">
        <v>24000</v>
      </c>
    </row>
    <row r="6685" spans="1:20" x14ac:dyDescent="0.3">
      <c r="A6685" t="s">
        <v>90</v>
      </c>
      <c r="B6685" t="str">
        <f>_xlfn.CONCAT(쿼리1[[#This Row],[주문번호]], "-", 쿼리1[[#This Row],[공정명]])</f>
        <v>20240919-1000161236-인쇄</v>
      </c>
      <c r="C6685">
        <v>2</v>
      </c>
      <c r="D6685" t="s">
        <v>328</v>
      </c>
      <c r="E6685" s="1">
        <v>45554</v>
      </c>
      <c r="F6685" s="1">
        <v>45560</v>
      </c>
      <c r="G6685" s="1">
        <v>45560</v>
      </c>
      <c r="H6685" s="1">
        <v>45656</v>
      </c>
      <c r="I6685" s="1">
        <v>45575</v>
      </c>
      <c r="J6685" t="s">
        <v>31</v>
      </c>
      <c r="K6685" t="s">
        <v>39</v>
      </c>
      <c r="L6685">
        <v>6000</v>
      </c>
      <c r="M6685">
        <v>6000</v>
      </c>
      <c r="N6685">
        <v>0</v>
      </c>
      <c r="O6685" t="s">
        <v>91</v>
      </c>
      <c r="P6685" t="s">
        <v>92</v>
      </c>
      <c r="Q6685" t="s">
        <v>93</v>
      </c>
      <c r="R6685" t="s">
        <v>94</v>
      </c>
      <c r="S6685" t="s">
        <v>863</v>
      </c>
      <c r="T6685">
        <v>24000</v>
      </c>
    </row>
    <row r="6686" spans="1:20" x14ac:dyDescent="0.3">
      <c r="A6686" t="s">
        <v>2251</v>
      </c>
      <c r="B6686" t="str">
        <f>_xlfn.CONCAT(쿼리1[[#This Row],[주문번호]], "-", 쿼리1[[#This Row],[공정명]])</f>
        <v>20241226-1000154950-인쇄</v>
      </c>
      <c r="C6686">
        <v>2</v>
      </c>
      <c r="D6686" t="s">
        <v>328</v>
      </c>
      <c r="E6686" s="1">
        <v>45652</v>
      </c>
      <c r="F6686" s="1">
        <v>45658</v>
      </c>
      <c r="G6686" s="1"/>
      <c r="H6686" s="1">
        <v>45656</v>
      </c>
      <c r="I6686" s="1"/>
      <c r="J6686" t="s">
        <v>21</v>
      </c>
      <c r="K6686" t="s">
        <v>282</v>
      </c>
      <c r="L6686">
        <v>12000</v>
      </c>
      <c r="O6686" t="s">
        <v>91</v>
      </c>
      <c r="P6686" t="s">
        <v>2244</v>
      </c>
      <c r="Q6686" t="s">
        <v>2245</v>
      </c>
      <c r="R6686" t="s">
        <v>2246</v>
      </c>
      <c r="S6686" t="s">
        <v>863</v>
      </c>
      <c r="T6686">
        <v>75000</v>
      </c>
    </row>
    <row r="6687" spans="1:20" x14ac:dyDescent="0.3">
      <c r="A6687" t="s">
        <v>50</v>
      </c>
      <c r="B6687" t="str">
        <f>_xlfn.CONCAT(쿼리1[[#This Row],[주문번호]], "-", 쿼리1[[#This Row],[공정명]])</f>
        <v>20241022-1000153277-인쇄</v>
      </c>
      <c r="C6687">
        <v>2</v>
      </c>
      <c r="D6687" t="s">
        <v>328</v>
      </c>
      <c r="E6687" s="1">
        <v>45587</v>
      </c>
      <c r="F6687" s="1">
        <v>45593</v>
      </c>
      <c r="G6687" s="1">
        <v>45600</v>
      </c>
      <c r="H6687" s="1">
        <v>45656</v>
      </c>
      <c r="I6687" s="1">
        <v>45615</v>
      </c>
      <c r="J6687" t="s">
        <v>31</v>
      </c>
      <c r="K6687" t="s">
        <v>32</v>
      </c>
      <c r="L6687">
        <v>6000</v>
      </c>
      <c r="M6687">
        <v>6000</v>
      </c>
      <c r="N6687">
        <v>7</v>
      </c>
      <c r="O6687" t="s">
        <v>51</v>
      </c>
      <c r="P6687" t="s">
        <v>52</v>
      </c>
      <c r="Q6687" t="s">
        <v>53</v>
      </c>
      <c r="R6687" t="s">
        <v>43</v>
      </c>
      <c r="S6687" t="s">
        <v>863</v>
      </c>
      <c r="T6687">
        <v>15000</v>
      </c>
    </row>
    <row r="6688" spans="1:20" x14ac:dyDescent="0.3">
      <c r="A6688" t="s">
        <v>45</v>
      </c>
      <c r="B6688" t="str">
        <f>_xlfn.CONCAT(쿼리1[[#This Row],[주문번호]], "-", 쿼리1[[#This Row],[공정명]])</f>
        <v>20241014-1000169329-인쇄</v>
      </c>
      <c r="C6688">
        <v>2</v>
      </c>
      <c r="D6688" t="s">
        <v>328</v>
      </c>
      <c r="E6688" s="1">
        <v>45579</v>
      </c>
      <c r="F6688" s="1">
        <v>45583</v>
      </c>
      <c r="G6688" s="1">
        <v>45586</v>
      </c>
      <c r="H6688" s="1">
        <v>45656</v>
      </c>
      <c r="I6688" s="1">
        <v>45617</v>
      </c>
      <c r="J6688" t="s">
        <v>31</v>
      </c>
      <c r="K6688" t="s">
        <v>32</v>
      </c>
      <c r="L6688">
        <v>6000</v>
      </c>
      <c r="M6688">
        <v>6000</v>
      </c>
      <c r="N6688">
        <v>3</v>
      </c>
      <c r="O6688" t="s">
        <v>46</v>
      </c>
      <c r="P6688" t="s">
        <v>47</v>
      </c>
      <c r="Q6688" t="s">
        <v>48</v>
      </c>
      <c r="R6688" t="s">
        <v>43</v>
      </c>
      <c r="S6688" t="s">
        <v>863</v>
      </c>
      <c r="T6688">
        <v>18750</v>
      </c>
    </row>
    <row r="6689" spans="1:20" x14ac:dyDescent="0.3">
      <c r="A6689" t="s">
        <v>5348</v>
      </c>
      <c r="B6689" t="str">
        <f>_xlfn.CONCAT(쿼리1[[#This Row],[주문번호]], "-", 쿼리1[[#This Row],[공정명]])</f>
        <v>20241121-1000150018-인쇄</v>
      </c>
      <c r="C6689">
        <v>2</v>
      </c>
      <c r="D6689" t="s">
        <v>328</v>
      </c>
      <c r="E6689" s="1">
        <v>45617</v>
      </c>
      <c r="F6689" s="1">
        <v>45623</v>
      </c>
      <c r="G6689" s="1">
        <v>45618</v>
      </c>
      <c r="H6689" s="1">
        <v>45656</v>
      </c>
      <c r="I6689" s="1">
        <v>45618</v>
      </c>
      <c r="J6689" t="s">
        <v>31</v>
      </c>
      <c r="K6689" t="s">
        <v>39</v>
      </c>
      <c r="L6689">
        <v>6000</v>
      </c>
      <c r="M6689">
        <v>6000</v>
      </c>
      <c r="N6689">
        <v>-5</v>
      </c>
      <c r="O6689" t="s">
        <v>51</v>
      </c>
      <c r="P6689" t="s">
        <v>2853</v>
      </c>
      <c r="Q6689" t="s">
        <v>3753</v>
      </c>
      <c r="R6689" t="s">
        <v>43</v>
      </c>
      <c r="S6689" t="s">
        <v>863</v>
      </c>
      <c r="T6689">
        <v>1</v>
      </c>
    </row>
    <row r="6690" spans="1:20" x14ac:dyDescent="0.3">
      <c r="A6690" t="s">
        <v>3752</v>
      </c>
      <c r="B6690" t="str">
        <f>_xlfn.CONCAT(쿼리1[[#This Row],[주문번호]], "-", 쿼리1[[#This Row],[공정명]])</f>
        <v>20241107-1000150018-인쇄</v>
      </c>
      <c r="C6690">
        <v>2</v>
      </c>
      <c r="D6690" t="s">
        <v>328</v>
      </c>
      <c r="E6690" s="1">
        <v>45603</v>
      </c>
      <c r="F6690" s="1">
        <v>45609</v>
      </c>
      <c r="G6690" s="1">
        <v>45615</v>
      </c>
      <c r="H6690" s="1">
        <v>45656</v>
      </c>
      <c r="I6690" s="1">
        <v>45625</v>
      </c>
      <c r="J6690" t="s">
        <v>31</v>
      </c>
      <c r="K6690" t="s">
        <v>32</v>
      </c>
      <c r="L6690">
        <v>6000</v>
      </c>
      <c r="M6690">
        <v>6000</v>
      </c>
      <c r="N6690">
        <v>6</v>
      </c>
      <c r="O6690" t="s">
        <v>51</v>
      </c>
      <c r="P6690" t="s">
        <v>2853</v>
      </c>
      <c r="Q6690" t="s">
        <v>3753</v>
      </c>
      <c r="R6690" t="s">
        <v>43</v>
      </c>
      <c r="S6690" t="s">
        <v>863</v>
      </c>
      <c r="T6690">
        <v>33333</v>
      </c>
    </row>
    <row r="6691" spans="1:20" x14ac:dyDescent="0.3">
      <c r="A6691" t="s">
        <v>2414</v>
      </c>
      <c r="B6691" t="str">
        <f>_xlfn.CONCAT(쿼리1[[#This Row],[주문번호]], "-", 쿼리1[[#This Row],[공정명]])</f>
        <v>20240927-1000169198-인쇄</v>
      </c>
      <c r="C6691">
        <v>2</v>
      </c>
      <c r="D6691" t="s">
        <v>328</v>
      </c>
      <c r="E6691" s="1">
        <v>45562</v>
      </c>
      <c r="F6691" s="1">
        <v>45568</v>
      </c>
      <c r="G6691" s="1">
        <v>45566</v>
      </c>
      <c r="H6691" s="1">
        <v>45656</v>
      </c>
      <c r="I6691" s="1">
        <v>45572</v>
      </c>
      <c r="J6691" t="s">
        <v>31</v>
      </c>
      <c r="K6691" t="s">
        <v>39</v>
      </c>
      <c r="L6691">
        <v>6000</v>
      </c>
      <c r="M6691">
        <v>6000</v>
      </c>
      <c r="N6691">
        <v>-2</v>
      </c>
      <c r="O6691" t="s">
        <v>91</v>
      </c>
      <c r="P6691" t="s">
        <v>676</v>
      </c>
      <c r="Q6691" t="s">
        <v>2415</v>
      </c>
      <c r="R6691" t="s">
        <v>2416</v>
      </c>
      <c r="S6691" t="s">
        <v>863</v>
      </c>
      <c r="T6691">
        <v>30000</v>
      </c>
    </row>
    <row r="6692" spans="1:20" x14ac:dyDescent="0.3">
      <c r="A6692" t="s">
        <v>3818</v>
      </c>
      <c r="B6692" t="str">
        <f>_xlfn.CONCAT(쿼리1[[#This Row],[주문번호]], "-", 쿼리1[[#This Row],[공정명]])</f>
        <v>20240925-1000169195-인쇄</v>
      </c>
      <c r="C6692">
        <v>2</v>
      </c>
      <c r="D6692" t="s">
        <v>328</v>
      </c>
      <c r="E6692" s="1">
        <v>45560</v>
      </c>
      <c r="F6692" s="1">
        <v>45566</v>
      </c>
      <c r="G6692" s="1">
        <v>45565</v>
      </c>
      <c r="H6692" s="1">
        <v>45656</v>
      </c>
      <c r="I6692" s="1">
        <v>45575</v>
      </c>
      <c r="J6692" t="s">
        <v>31</v>
      </c>
      <c r="K6692" t="s">
        <v>39</v>
      </c>
      <c r="L6692">
        <v>6000</v>
      </c>
      <c r="M6692">
        <v>6000</v>
      </c>
      <c r="N6692">
        <v>-1</v>
      </c>
      <c r="O6692" t="s">
        <v>91</v>
      </c>
      <c r="P6692" t="s">
        <v>676</v>
      </c>
      <c r="Q6692" t="s">
        <v>3819</v>
      </c>
      <c r="R6692" t="s">
        <v>2416</v>
      </c>
      <c r="S6692" t="s">
        <v>863</v>
      </c>
      <c r="T6692">
        <v>30000</v>
      </c>
    </row>
    <row r="6693" spans="1:20" x14ac:dyDescent="0.3">
      <c r="A6693" t="s">
        <v>3731</v>
      </c>
      <c r="B6693" t="str">
        <f>_xlfn.CONCAT(쿼리1[[#This Row],[주문번호]], "-", 쿼리1[[#This Row],[공정명]])</f>
        <v>20240906-1000157385-인쇄</v>
      </c>
      <c r="C6693">
        <v>2</v>
      </c>
      <c r="D6693" t="s">
        <v>328</v>
      </c>
      <c r="E6693" s="1">
        <v>45541</v>
      </c>
      <c r="F6693" s="1">
        <v>45547</v>
      </c>
      <c r="G6693" s="1">
        <v>45544</v>
      </c>
      <c r="H6693" s="1">
        <v>45656</v>
      </c>
      <c r="I6693" s="1">
        <v>45556</v>
      </c>
      <c r="J6693" t="s">
        <v>31</v>
      </c>
      <c r="K6693" t="s">
        <v>39</v>
      </c>
      <c r="L6693">
        <v>6000</v>
      </c>
      <c r="M6693">
        <v>6000</v>
      </c>
      <c r="N6693">
        <v>-3</v>
      </c>
      <c r="O6693" t="s">
        <v>1307</v>
      </c>
      <c r="P6693" t="s">
        <v>3732</v>
      </c>
      <c r="Q6693" t="s">
        <v>3733</v>
      </c>
      <c r="R6693" t="s">
        <v>3734</v>
      </c>
      <c r="S6693" t="s">
        <v>863</v>
      </c>
      <c r="T6693">
        <v>72</v>
      </c>
    </row>
    <row r="6694" spans="1:20" x14ac:dyDescent="0.3">
      <c r="A6694" t="s">
        <v>3820</v>
      </c>
      <c r="B6694" t="str">
        <f>_xlfn.CONCAT(쿼리1[[#This Row],[주문번호]], "-", 쿼리1[[#This Row],[공정명]])</f>
        <v>20241226-1000168142-인쇄</v>
      </c>
      <c r="C6694">
        <v>2</v>
      </c>
      <c r="D6694" t="s">
        <v>328</v>
      </c>
      <c r="E6694" s="1">
        <v>45652</v>
      </c>
      <c r="F6694" s="1">
        <v>45658</v>
      </c>
      <c r="G6694" s="1"/>
      <c r="H6694" s="1">
        <v>45656</v>
      </c>
      <c r="I6694" s="1"/>
      <c r="J6694" t="s">
        <v>21</v>
      </c>
      <c r="K6694" t="s">
        <v>282</v>
      </c>
      <c r="L6694">
        <v>8000</v>
      </c>
      <c r="O6694" t="s">
        <v>2694</v>
      </c>
      <c r="P6694" t="s">
        <v>3821</v>
      </c>
      <c r="Q6694" t="s">
        <v>3822</v>
      </c>
      <c r="R6694" t="s">
        <v>3823</v>
      </c>
      <c r="S6694" t="s">
        <v>863</v>
      </c>
      <c r="T6694">
        <v>24</v>
      </c>
    </row>
    <row r="6695" spans="1:20" x14ac:dyDescent="0.3">
      <c r="A6695" t="s">
        <v>2652</v>
      </c>
      <c r="B6695" t="str">
        <f>_xlfn.CONCAT(쿼리1[[#This Row],[주문번호]], "-", 쿼리1[[#This Row],[공정명]])</f>
        <v>20241025-1000162414-인쇄</v>
      </c>
      <c r="C6695">
        <v>2</v>
      </c>
      <c r="D6695" t="s">
        <v>328</v>
      </c>
      <c r="E6695" s="1">
        <v>45590</v>
      </c>
      <c r="F6695" s="1">
        <v>45596</v>
      </c>
      <c r="G6695" s="1">
        <v>45597</v>
      </c>
      <c r="H6695" s="1">
        <v>45656</v>
      </c>
      <c r="I6695" s="1">
        <v>45602</v>
      </c>
      <c r="J6695" t="s">
        <v>31</v>
      </c>
      <c r="K6695" t="s">
        <v>32</v>
      </c>
      <c r="L6695">
        <v>6000</v>
      </c>
      <c r="M6695">
        <v>6000</v>
      </c>
      <c r="N6695">
        <v>1</v>
      </c>
      <c r="O6695" t="s">
        <v>2653</v>
      </c>
      <c r="P6695" t="s">
        <v>92</v>
      </c>
      <c r="Q6695" t="s">
        <v>2654</v>
      </c>
      <c r="R6695" t="s">
        <v>2655</v>
      </c>
      <c r="S6695" t="s">
        <v>863</v>
      </c>
      <c r="T6695">
        <v>24000</v>
      </c>
    </row>
    <row r="6696" spans="1:20" x14ac:dyDescent="0.3">
      <c r="A6696" t="s">
        <v>3880</v>
      </c>
      <c r="B6696" t="str">
        <f>_xlfn.CONCAT(쿼리1[[#This Row],[주문번호]], "-", 쿼리1[[#This Row],[공정명]])</f>
        <v>20241029-1000159848-인쇄</v>
      </c>
      <c r="C6696">
        <v>1</v>
      </c>
      <c r="D6696" t="s">
        <v>328</v>
      </c>
      <c r="E6696" s="1">
        <v>45594</v>
      </c>
      <c r="F6696" s="1">
        <v>45596</v>
      </c>
      <c r="G6696" s="1">
        <v>45600</v>
      </c>
      <c r="H6696" s="1">
        <v>45656</v>
      </c>
      <c r="I6696" s="1">
        <v>45607</v>
      </c>
      <c r="J6696" t="s">
        <v>31</v>
      </c>
      <c r="K6696" t="s">
        <v>32</v>
      </c>
      <c r="L6696">
        <v>6000</v>
      </c>
      <c r="M6696">
        <v>6000</v>
      </c>
      <c r="N6696">
        <v>4</v>
      </c>
      <c r="O6696" t="s">
        <v>91</v>
      </c>
      <c r="P6696" t="s">
        <v>92</v>
      </c>
      <c r="Q6696" t="s">
        <v>3881</v>
      </c>
      <c r="R6696" t="s">
        <v>3882</v>
      </c>
      <c r="S6696" t="s">
        <v>863</v>
      </c>
      <c r="T6696">
        <v>24000</v>
      </c>
    </row>
    <row r="6697" spans="1:20" x14ac:dyDescent="0.3">
      <c r="A6697" t="s">
        <v>2350</v>
      </c>
      <c r="B6697" t="str">
        <f>_xlfn.CONCAT(쿼리1[[#This Row],[주문번호]], "-", 쿼리1[[#This Row],[공정명]])</f>
        <v>20241202-1000152102-인쇄</v>
      </c>
      <c r="C6697">
        <v>2</v>
      </c>
      <c r="D6697" t="s">
        <v>328</v>
      </c>
      <c r="E6697" s="1">
        <v>45628</v>
      </c>
      <c r="F6697" s="1">
        <v>45632</v>
      </c>
      <c r="G6697" s="1">
        <v>45639</v>
      </c>
      <c r="H6697" s="1">
        <v>45656</v>
      </c>
      <c r="I6697" s="1">
        <v>45646</v>
      </c>
      <c r="J6697" t="s">
        <v>31</v>
      </c>
      <c r="K6697" t="s">
        <v>32</v>
      </c>
      <c r="L6697">
        <v>3000</v>
      </c>
      <c r="M6697">
        <v>3000</v>
      </c>
      <c r="N6697">
        <v>7</v>
      </c>
      <c r="O6697" t="s">
        <v>693</v>
      </c>
      <c r="P6697" t="s">
        <v>2116</v>
      </c>
      <c r="Q6697" t="s">
        <v>2351</v>
      </c>
      <c r="R6697" t="s">
        <v>539</v>
      </c>
      <c r="S6697" t="s">
        <v>863</v>
      </c>
      <c r="T6697">
        <v>15384</v>
      </c>
    </row>
    <row r="6698" spans="1:20" x14ac:dyDescent="0.3">
      <c r="A6698" t="s">
        <v>3028</v>
      </c>
      <c r="B6698" t="str">
        <f>_xlfn.CONCAT(쿼리1[[#This Row],[주문번호]], "-", 쿼리1[[#This Row],[공정명]])</f>
        <v>20241119-1419P0348-인쇄</v>
      </c>
      <c r="C6698">
        <v>2</v>
      </c>
      <c r="D6698" t="s">
        <v>328</v>
      </c>
      <c r="E6698" s="1">
        <v>45615</v>
      </c>
      <c r="F6698" s="1">
        <v>45621</v>
      </c>
      <c r="G6698" s="1">
        <v>45621</v>
      </c>
      <c r="H6698" s="1">
        <v>45656</v>
      </c>
      <c r="I6698" s="1">
        <v>45625</v>
      </c>
      <c r="J6698" t="s">
        <v>31</v>
      </c>
      <c r="K6698" t="s">
        <v>39</v>
      </c>
      <c r="L6698">
        <v>6000</v>
      </c>
      <c r="M6698">
        <v>6000</v>
      </c>
      <c r="N6698">
        <v>0</v>
      </c>
      <c r="O6698" t="s">
        <v>180</v>
      </c>
      <c r="P6698" t="s">
        <v>1943</v>
      </c>
      <c r="Q6698" t="s">
        <v>2935</v>
      </c>
      <c r="R6698" t="s">
        <v>539</v>
      </c>
      <c r="S6698" t="s">
        <v>863</v>
      </c>
      <c r="T6698">
        <v>26086</v>
      </c>
    </row>
    <row r="6699" spans="1:20" x14ac:dyDescent="0.3">
      <c r="A6699" t="s">
        <v>2128</v>
      </c>
      <c r="B6699" t="str">
        <f>_xlfn.CONCAT(쿼리1[[#This Row],[주문번호]], "-", 쿼리1[[#This Row],[공정명]])</f>
        <v>20241017-1000152755-인쇄</v>
      </c>
      <c r="C6699">
        <v>2</v>
      </c>
      <c r="D6699" t="s">
        <v>328</v>
      </c>
      <c r="E6699" s="1">
        <v>45582</v>
      </c>
      <c r="F6699" s="1">
        <v>45588</v>
      </c>
      <c r="G6699" s="1">
        <v>45594</v>
      </c>
      <c r="H6699" s="1">
        <v>45656</v>
      </c>
      <c r="I6699" s="1">
        <v>45601</v>
      </c>
      <c r="J6699" t="s">
        <v>31</v>
      </c>
      <c r="K6699" t="s">
        <v>32</v>
      </c>
      <c r="L6699">
        <v>6000</v>
      </c>
      <c r="M6699">
        <v>6000</v>
      </c>
      <c r="N6699">
        <v>6</v>
      </c>
      <c r="O6699" t="s">
        <v>693</v>
      </c>
      <c r="P6699" t="s">
        <v>1628</v>
      </c>
      <c r="Q6699" t="s">
        <v>2129</v>
      </c>
      <c r="R6699" t="s">
        <v>539</v>
      </c>
      <c r="S6699" t="s">
        <v>863</v>
      </c>
      <c r="T6699">
        <v>24000</v>
      </c>
    </row>
    <row r="6700" spans="1:20" x14ac:dyDescent="0.3">
      <c r="A6700" t="s">
        <v>2552</v>
      </c>
      <c r="B6700" t="str">
        <f>_xlfn.CONCAT(쿼리1[[#This Row],[주문번호]], "-", 쿼리1[[#This Row],[공정명]])</f>
        <v>20241114-1000163860-인쇄</v>
      </c>
      <c r="C6700">
        <v>2</v>
      </c>
      <c r="D6700" t="s">
        <v>328</v>
      </c>
      <c r="E6700" s="1">
        <v>45610</v>
      </c>
      <c r="F6700" s="1">
        <v>45616</v>
      </c>
      <c r="G6700" s="1">
        <v>45617</v>
      </c>
      <c r="H6700" s="1">
        <v>45656</v>
      </c>
      <c r="I6700" s="1">
        <v>45625</v>
      </c>
      <c r="J6700" t="s">
        <v>31</v>
      </c>
      <c r="K6700" t="s">
        <v>32</v>
      </c>
      <c r="L6700">
        <v>6000</v>
      </c>
      <c r="M6700">
        <v>6000</v>
      </c>
      <c r="N6700">
        <v>1</v>
      </c>
      <c r="O6700" t="s">
        <v>693</v>
      </c>
      <c r="P6700" t="s">
        <v>2116</v>
      </c>
      <c r="Q6700" t="s">
        <v>2134</v>
      </c>
      <c r="R6700" t="s">
        <v>539</v>
      </c>
      <c r="S6700" t="s">
        <v>863</v>
      </c>
      <c r="T6700">
        <v>30769</v>
      </c>
    </row>
    <row r="6701" spans="1:20" x14ac:dyDescent="0.3">
      <c r="A6701" t="s">
        <v>3355</v>
      </c>
      <c r="B6701" t="str">
        <f>_xlfn.CONCAT(쿼리1[[#This Row],[주문번호]], "-", 쿼리1[[#This Row],[공정명]])</f>
        <v>20241015-1000154050-인쇄</v>
      </c>
      <c r="C6701">
        <v>2</v>
      </c>
      <c r="D6701" t="s">
        <v>328</v>
      </c>
      <c r="E6701" s="1">
        <v>45580</v>
      </c>
      <c r="F6701" s="1">
        <v>45586</v>
      </c>
      <c r="G6701" s="1">
        <v>45594</v>
      </c>
      <c r="H6701" s="1">
        <v>45656</v>
      </c>
      <c r="I6701" s="1">
        <v>45603</v>
      </c>
      <c r="J6701" t="s">
        <v>31</v>
      </c>
      <c r="K6701" t="s">
        <v>32</v>
      </c>
      <c r="L6701">
        <v>6000</v>
      </c>
      <c r="M6701">
        <v>6000</v>
      </c>
      <c r="N6701">
        <v>8</v>
      </c>
      <c r="O6701" t="s">
        <v>3356</v>
      </c>
      <c r="P6701" t="s">
        <v>3357</v>
      </c>
      <c r="Q6701" t="s">
        <v>3358</v>
      </c>
      <c r="R6701" t="s">
        <v>539</v>
      </c>
      <c r="S6701" t="s">
        <v>863</v>
      </c>
      <c r="T6701">
        <v>37500</v>
      </c>
    </row>
    <row r="6702" spans="1:20" x14ac:dyDescent="0.3">
      <c r="A6702" t="s">
        <v>2133</v>
      </c>
      <c r="B6702" t="str">
        <f>_xlfn.CONCAT(쿼리1[[#This Row],[주문번호]], "-", 쿼리1[[#This Row],[공정명]])</f>
        <v>20241015-1000163860-인쇄</v>
      </c>
      <c r="C6702">
        <v>2</v>
      </c>
      <c r="D6702" t="s">
        <v>328</v>
      </c>
      <c r="E6702" s="1">
        <v>45580</v>
      </c>
      <c r="F6702" s="1">
        <v>45586</v>
      </c>
      <c r="G6702" s="1">
        <v>45586</v>
      </c>
      <c r="H6702" s="1">
        <v>45656</v>
      </c>
      <c r="I6702" s="1">
        <v>45610</v>
      </c>
      <c r="J6702" t="s">
        <v>31</v>
      </c>
      <c r="K6702" t="s">
        <v>39</v>
      </c>
      <c r="L6702">
        <v>6000</v>
      </c>
      <c r="M6702">
        <v>6000</v>
      </c>
      <c r="N6702">
        <v>0</v>
      </c>
      <c r="O6702" t="s">
        <v>693</v>
      </c>
      <c r="P6702" t="s">
        <v>2116</v>
      </c>
      <c r="Q6702" t="s">
        <v>2134</v>
      </c>
      <c r="R6702" t="s">
        <v>539</v>
      </c>
      <c r="S6702" t="s">
        <v>863</v>
      </c>
      <c r="T6702">
        <v>30769</v>
      </c>
    </row>
    <row r="6703" spans="1:20" x14ac:dyDescent="0.3">
      <c r="A6703" t="s">
        <v>3888</v>
      </c>
      <c r="B6703" t="str">
        <f>_xlfn.CONCAT(쿼리1[[#This Row],[주문번호]], "-", 쿼리1[[#This Row],[공정명]])</f>
        <v>20241219-1000163860-인쇄</v>
      </c>
      <c r="C6703">
        <v>2</v>
      </c>
      <c r="D6703" t="s">
        <v>328</v>
      </c>
      <c r="E6703" s="1">
        <v>45645</v>
      </c>
      <c r="F6703" s="1">
        <v>45651</v>
      </c>
      <c r="G6703" s="1">
        <v>45652</v>
      </c>
      <c r="H6703" s="1">
        <v>45656</v>
      </c>
      <c r="I6703" s="1">
        <v>45652</v>
      </c>
      <c r="J6703" t="s">
        <v>31</v>
      </c>
      <c r="K6703" t="s">
        <v>32</v>
      </c>
      <c r="L6703">
        <v>6000</v>
      </c>
      <c r="M6703">
        <v>6000</v>
      </c>
      <c r="N6703">
        <v>1</v>
      </c>
      <c r="O6703" t="s">
        <v>693</v>
      </c>
      <c r="P6703" t="s">
        <v>2116</v>
      </c>
      <c r="Q6703" t="s">
        <v>2134</v>
      </c>
      <c r="R6703" t="s">
        <v>539</v>
      </c>
      <c r="S6703" t="s">
        <v>863</v>
      </c>
      <c r="T6703">
        <v>30769</v>
      </c>
    </row>
    <row r="6704" spans="1:20" x14ac:dyDescent="0.3">
      <c r="A6704" t="s">
        <v>3658</v>
      </c>
      <c r="B6704" t="str">
        <f>_xlfn.CONCAT(쿼리1[[#This Row],[주문번호]], "-", 쿼리1[[#This Row],[공정명]])</f>
        <v>20241206-1000169959-인쇄</v>
      </c>
      <c r="C6704">
        <v>2</v>
      </c>
      <c r="D6704" t="s">
        <v>328</v>
      </c>
      <c r="E6704" s="1">
        <v>45632</v>
      </c>
      <c r="F6704" s="1">
        <v>45638</v>
      </c>
      <c r="G6704" s="1">
        <v>45638</v>
      </c>
      <c r="H6704" s="1">
        <v>45656</v>
      </c>
      <c r="I6704" s="1">
        <v>45638</v>
      </c>
      <c r="J6704" t="s">
        <v>31</v>
      </c>
      <c r="K6704" t="s">
        <v>39</v>
      </c>
      <c r="L6704">
        <v>6000</v>
      </c>
      <c r="M6704">
        <v>6000</v>
      </c>
      <c r="N6704">
        <v>0</v>
      </c>
      <c r="O6704" t="s">
        <v>1473</v>
      </c>
      <c r="P6704" t="s">
        <v>1474</v>
      </c>
      <c r="Q6704" t="s">
        <v>3659</v>
      </c>
      <c r="R6704" t="s">
        <v>3569</v>
      </c>
      <c r="S6704" t="s">
        <v>863</v>
      </c>
      <c r="T6704">
        <v>12</v>
      </c>
    </row>
    <row r="6705" spans="1:20" x14ac:dyDescent="0.3">
      <c r="A6705" t="s">
        <v>814</v>
      </c>
      <c r="B6705" t="str">
        <f>_xlfn.CONCAT(쿼리1[[#This Row],[주문번호]], "-", 쿼리1[[#This Row],[공정명]])</f>
        <v>20241210-2000149752-인쇄</v>
      </c>
      <c r="C6705">
        <v>2</v>
      </c>
      <c r="D6705" t="s">
        <v>328</v>
      </c>
      <c r="E6705" s="1">
        <v>45636</v>
      </c>
      <c r="F6705" s="1">
        <v>45642</v>
      </c>
      <c r="G6705" s="1">
        <v>45642</v>
      </c>
      <c r="H6705" s="1">
        <v>45656</v>
      </c>
      <c r="I6705" s="1">
        <v>45647</v>
      </c>
      <c r="J6705" t="s">
        <v>31</v>
      </c>
      <c r="K6705" t="s">
        <v>39</v>
      </c>
      <c r="L6705">
        <v>6000</v>
      </c>
      <c r="M6705">
        <v>6000</v>
      </c>
      <c r="N6705">
        <v>0</v>
      </c>
      <c r="O6705" t="s">
        <v>324</v>
      </c>
      <c r="P6705" t="s">
        <v>519</v>
      </c>
      <c r="Q6705" t="s">
        <v>520</v>
      </c>
      <c r="R6705" t="s">
        <v>521</v>
      </c>
      <c r="S6705" t="s">
        <v>863</v>
      </c>
      <c r="T6705">
        <v>25000</v>
      </c>
    </row>
    <row r="6706" spans="1:20" x14ac:dyDescent="0.3">
      <c r="A6706" t="s">
        <v>518</v>
      </c>
      <c r="B6706" t="str">
        <f>_xlfn.CONCAT(쿼리1[[#This Row],[주문번호]], "-", 쿼리1[[#This Row],[공정명]])</f>
        <v>20241004-2000149752-인쇄</v>
      </c>
      <c r="C6706">
        <v>2</v>
      </c>
      <c r="D6706" t="s">
        <v>328</v>
      </c>
      <c r="E6706" s="1">
        <v>45569</v>
      </c>
      <c r="F6706" s="1">
        <v>45575</v>
      </c>
      <c r="G6706" s="1">
        <v>45576</v>
      </c>
      <c r="H6706" s="1">
        <v>45656</v>
      </c>
      <c r="I6706" s="1">
        <v>45582</v>
      </c>
      <c r="J6706" t="s">
        <v>31</v>
      </c>
      <c r="K6706" t="s">
        <v>32</v>
      </c>
      <c r="L6706">
        <v>6000</v>
      </c>
      <c r="M6706">
        <v>4000</v>
      </c>
      <c r="N6706">
        <v>1</v>
      </c>
      <c r="O6706" t="s">
        <v>324</v>
      </c>
      <c r="P6706" t="s">
        <v>519</v>
      </c>
      <c r="Q6706" t="s">
        <v>520</v>
      </c>
      <c r="R6706" t="s">
        <v>521</v>
      </c>
      <c r="S6706" t="s">
        <v>863</v>
      </c>
      <c r="T6706">
        <v>25000</v>
      </c>
    </row>
    <row r="6707" spans="1:20" x14ac:dyDescent="0.3">
      <c r="A6707" t="s">
        <v>3570</v>
      </c>
      <c r="B6707" t="str">
        <f>_xlfn.CONCAT(쿼리1[[#This Row],[주문번호]], "-", 쿼리1[[#This Row],[공정명]])</f>
        <v>20240910-1000151944-인쇄</v>
      </c>
      <c r="C6707">
        <v>2</v>
      </c>
      <c r="D6707" t="s">
        <v>328</v>
      </c>
      <c r="E6707" s="1">
        <v>45545</v>
      </c>
      <c r="F6707" s="1">
        <v>45551</v>
      </c>
      <c r="G6707" s="1">
        <v>45548</v>
      </c>
      <c r="H6707" s="1">
        <v>45656</v>
      </c>
      <c r="I6707" s="1">
        <v>45555</v>
      </c>
      <c r="J6707" t="s">
        <v>31</v>
      </c>
      <c r="K6707" t="s">
        <v>39</v>
      </c>
      <c r="L6707">
        <v>18000</v>
      </c>
      <c r="M6707">
        <v>18000</v>
      </c>
      <c r="N6707">
        <v>-3</v>
      </c>
      <c r="O6707" t="s">
        <v>91</v>
      </c>
      <c r="P6707" t="s">
        <v>3571</v>
      </c>
      <c r="Q6707" t="s">
        <v>3572</v>
      </c>
      <c r="R6707" t="s">
        <v>3573</v>
      </c>
      <c r="S6707" t="s">
        <v>863</v>
      </c>
      <c r="T6707">
        <v>36</v>
      </c>
    </row>
    <row r="6708" spans="1:20" x14ac:dyDescent="0.3">
      <c r="A6708" t="s">
        <v>3570</v>
      </c>
      <c r="B6708" t="str">
        <f>_xlfn.CONCAT(쿼리1[[#This Row],[주문번호]], "-", 쿼리1[[#This Row],[공정명]])</f>
        <v>20240910-1000151944-인쇄</v>
      </c>
      <c r="C6708">
        <v>2</v>
      </c>
      <c r="D6708" t="s">
        <v>328</v>
      </c>
      <c r="E6708" s="1">
        <v>45545</v>
      </c>
      <c r="F6708" s="1">
        <v>45551</v>
      </c>
      <c r="G6708" s="1">
        <v>45555</v>
      </c>
      <c r="H6708" s="1">
        <v>45656</v>
      </c>
      <c r="I6708" s="1">
        <v>45555</v>
      </c>
      <c r="J6708" t="s">
        <v>31</v>
      </c>
      <c r="K6708" t="s">
        <v>32</v>
      </c>
      <c r="L6708">
        <v>18000</v>
      </c>
      <c r="M6708">
        <v>18000</v>
      </c>
      <c r="N6708">
        <v>4</v>
      </c>
      <c r="O6708" t="s">
        <v>91</v>
      </c>
      <c r="P6708" t="s">
        <v>3571</v>
      </c>
      <c r="Q6708" t="s">
        <v>3572</v>
      </c>
      <c r="R6708" t="s">
        <v>3573</v>
      </c>
      <c r="S6708" t="s">
        <v>863</v>
      </c>
      <c r="T6708">
        <v>36</v>
      </c>
    </row>
    <row r="6709" spans="1:20" x14ac:dyDescent="0.3">
      <c r="A6709" t="s">
        <v>3718</v>
      </c>
      <c r="B6709" t="str">
        <f>_xlfn.CONCAT(쿼리1[[#This Row],[주문번호]], "-", 쿼리1[[#This Row],[공정명]])</f>
        <v>20240925-1000159311-인쇄</v>
      </c>
      <c r="C6709">
        <v>2</v>
      </c>
      <c r="D6709" t="s">
        <v>328</v>
      </c>
      <c r="E6709" s="1">
        <v>45560</v>
      </c>
      <c r="F6709" s="1">
        <v>45566</v>
      </c>
      <c r="G6709" s="1">
        <v>45561</v>
      </c>
      <c r="H6709" s="1">
        <v>45656</v>
      </c>
      <c r="I6709" s="1">
        <v>45567</v>
      </c>
      <c r="J6709" t="s">
        <v>31</v>
      </c>
      <c r="K6709" t="s">
        <v>39</v>
      </c>
      <c r="L6709">
        <v>18000</v>
      </c>
      <c r="M6709">
        <v>18000</v>
      </c>
      <c r="N6709">
        <v>-5</v>
      </c>
      <c r="O6709" t="s">
        <v>275</v>
      </c>
      <c r="P6709" t="s">
        <v>3719</v>
      </c>
      <c r="Q6709" t="s">
        <v>3720</v>
      </c>
      <c r="R6709" t="s">
        <v>3573</v>
      </c>
      <c r="S6709" t="s">
        <v>863</v>
      </c>
      <c r="T6709">
        <v>36</v>
      </c>
    </row>
    <row r="6710" spans="1:20" x14ac:dyDescent="0.3">
      <c r="A6710" t="s">
        <v>3722</v>
      </c>
      <c r="B6710" t="str">
        <f>_xlfn.CONCAT(쿼리1[[#This Row],[주문번호]], "-", 쿼리1[[#This Row],[공정명]])</f>
        <v>20241120-1000162454-인쇄</v>
      </c>
      <c r="C6710">
        <v>2</v>
      </c>
      <c r="D6710" t="s">
        <v>328</v>
      </c>
      <c r="E6710" s="1">
        <v>45616</v>
      </c>
      <c r="F6710" s="1">
        <v>45622</v>
      </c>
      <c r="G6710" s="1">
        <v>45621</v>
      </c>
      <c r="H6710" s="1">
        <v>45656</v>
      </c>
      <c r="I6710" s="1">
        <v>45628</v>
      </c>
      <c r="J6710" t="s">
        <v>31</v>
      </c>
      <c r="K6710" t="s">
        <v>39</v>
      </c>
      <c r="L6710">
        <v>6000</v>
      </c>
      <c r="M6710">
        <v>6000</v>
      </c>
      <c r="N6710">
        <v>-1</v>
      </c>
      <c r="O6710" t="s">
        <v>275</v>
      </c>
      <c r="P6710" t="s">
        <v>3719</v>
      </c>
      <c r="Q6710" t="s">
        <v>3723</v>
      </c>
      <c r="R6710" t="s">
        <v>3573</v>
      </c>
      <c r="S6710" t="s">
        <v>863</v>
      </c>
      <c r="T6710">
        <v>12</v>
      </c>
    </row>
    <row r="6711" spans="1:20" x14ac:dyDescent="0.3">
      <c r="A6711" t="s">
        <v>3724</v>
      </c>
      <c r="B6711" t="str">
        <f>_xlfn.CONCAT(쿼리1[[#This Row],[주문번호]], "-", 쿼리1[[#This Row],[공정명]])</f>
        <v>20241226-1000159311-인쇄</v>
      </c>
      <c r="C6711">
        <v>2</v>
      </c>
      <c r="D6711" t="s">
        <v>328</v>
      </c>
      <c r="E6711" s="1">
        <v>45652</v>
      </c>
      <c r="F6711" s="1">
        <v>45658</v>
      </c>
      <c r="G6711" s="1"/>
      <c r="H6711" s="1">
        <v>45656</v>
      </c>
      <c r="I6711" s="1"/>
      <c r="J6711" t="s">
        <v>21</v>
      </c>
      <c r="K6711" t="s">
        <v>282</v>
      </c>
      <c r="L6711">
        <v>18000</v>
      </c>
      <c r="O6711" t="s">
        <v>275</v>
      </c>
      <c r="P6711" t="s">
        <v>3719</v>
      </c>
      <c r="Q6711" t="s">
        <v>3720</v>
      </c>
      <c r="R6711" t="s">
        <v>3573</v>
      </c>
      <c r="S6711" t="s">
        <v>863</v>
      </c>
      <c r="T6711">
        <v>36</v>
      </c>
    </row>
    <row r="6712" spans="1:20" x14ac:dyDescent="0.3">
      <c r="A6712" t="s">
        <v>3811</v>
      </c>
      <c r="B6712" t="str">
        <f>_xlfn.CONCAT(쿼리1[[#This Row],[주문번호]], "-", 쿼리1[[#This Row],[공정명]])</f>
        <v>20240919-1000168759-인쇄</v>
      </c>
      <c r="C6712">
        <v>2</v>
      </c>
      <c r="D6712" t="s">
        <v>328</v>
      </c>
      <c r="E6712" s="1">
        <v>45554</v>
      </c>
      <c r="F6712" s="1">
        <v>45560</v>
      </c>
      <c r="G6712" s="1">
        <v>45559</v>
      </c>
      <c r="H6712" s="1">
        <v>45656</v>
      </c>
      <c r="I6712" s="1">
        <v>45575</v>
      </c>
      <c r="J6712" t="s">
        <v>31</v>
      </c>
      <c r="K6712" t="s">
        <v>39</v>
      </c>
      <c r="L6712">
        <v>18000</v>
      </c>
      <c r="M6712">
        <v>18000</v>
      </c>
      <c r="N6712">
        <v>-1</v>
      </c>
      <c r="O6712" t="s">
        <v>394</v>
      </c>
      <c r="P6712" t="s">
        <v>3802</v>
      </c>
      <c r="Q6712" t="s">
        <v>3803</v>
      </c>
      <c r="R6712" t="s">
        <v>954</v>
      </c>
      <c r="S6712" t="s">
        <v>863</v>
      </c>
      <c r="T6712">
        <v>25714</v>
      </c>
    </row>
    <row r="6713" spans="1:20" x14ac:dyDescent="0.3">
      <c r="A6713" t="s">
        <v>2429</v>
      </c>
      <c r="B6713" t="str">
        <f>_xlfn.CONCAT(쿼리1[[#This Row],[주문번호]], "-", 쿼리1[[#This Row],[공정명]])</f>
        <v>20240919-1000168763-인쇄</v>
      </c>
      <c r="C6713">
        <v>2</v>
      </c>
      <c r="D6713" t="s">
        <v>328</v>
      </c>
      <c r="E6713" s="1">
        <v>45554</v>
      </c>
      <c r="F6713" s="1">
        <v>45560</v>
      </c>
      <c r="G6713" s="1">
        <v>45559</v>
      </c>
      <c r="H6713" s="1">
        <v>45656</v>
      </c>
      <c r="I6713" s="1">
        <v>45561</v>
      </c>
      <c r="J6713" t="s">
        <v>31</v>
      </c>
      <c r="K6713" t="s">
        <v>39</v>
      </c>
      <c r="L6713">
        <v>18000</v>
      </c>
      <c r="M6713">
        <v>18000</v>
      </c>
      <c r="N6713">
        <v>-1</v>
      </c>
      <c r="O6713" t="s">
        <v>394</v>
      </c>
      <c r="P6713" t="s">
        <v>2430</v>
      </c>
      <c r="Q6713" t="s">
        <v>2431</v>
      </c>
      <c r="R6713" t="s">
        <v>954</v>
      </c>
      <c r="S6713" t="s">
        <v>863</v>
      </c>
      <c r="T6713">
        <v>25714</v>
      </c>
    </row>
    <row r="6714" spans="1:20" x14ac:dyDescent="0.3">
      <c r="A6714" t="s">
        <v>3804</v>
      </c>
      <c r="B6714" t="str">
        <f>_xlfn.CONCAT(쿼리1[[#This Row],[주문번호]], "-", 쿼리1[[#This Row],[공정명]])</f>
        <v>20241101-1000153710-인쇄</v>
      </c>
      <c r="C6714">
        <v>2</v>
      </c>
      <c r="D6714" t="s">
        <v>328</v>
      </c>
      <c r="E6714" s="1">
        <v>45597</v>
      </c>
      <c r="F6714" s="1">
        <v>45601</v>
      </c>
      <c r="G6714" s="1">
        <v>45602</v>
      </c>
      <c r="H6714" s="1">
        <v>45656</v>
      </c>
      <c r="I6714" s="1">
        <v>45617</v>
      </c>
      <c r="J6714" t="s">
        <v>31</v>
      </c>
      <c r="K6714" t="s">
        <v>32</v>
      </c>
      <c r="L6714">
        <v>6000</v>
      </c>
      <c r="M6714">
        <v>6000</v>
      </c>
      <c r="N6714">
        <v>1</v>
      </c>
      <c r="O6714" t="s">
        <v>3805</v>
      </c>
      <c r="P6714" t="s">
        <v>3806</v>
      </c>
      <c r="Q6714" t="s">
        <v>3807</v>
      </c>
      <c r="R6714" t="s">
        <v>954</v>
      </c>
      <c r="S6714" t="s">
        <v>863</v>
      </c>
      <c r="T6714">
        <v>24000</v>
      </c>
    </row>
    <row r="6715" spans="1:20" x14ac:dyDescent="0.3">
      <c r="A6715" t="s">
        <v>4181</v>
      </c>
      <c r="B6715" t="str">
        <f>_xlfn.CONCAT(쿼리1[[#This Row],[주문번호]], "-", 쿼리1[[#This Row],[공정명]])</f>
        <v>20240919-1000168755-인쇄</v>
      </c>
      <c r="C6715">
        <v>2</v>
      </c>
      <c r="D6715" t="s">
        <v>328</v>
      </c>
      <c r="E6715" s="1">
        <v>45554</v>
      </c>
      <c r="F6715" s="1">
        <v>45560</v>
      </c>
      <c r="G6715" s="1">
        <v>45559</v>
      </c>
      <c r="H6715" s="1">
        <v>45656</v>
      </c>
      <c r="I6715" s="1">
        <v>45575</v>
      </c>
      <c r="J6715" t="s">
        <v>31</v>
      </c>
      <c r="K6715" t="s">
        <v>39</v>
      </c>
      <c r="L6715">
        <v>72000</v>
      </c>
      <c r="M6715">
        <v>12000</v>
      </c>
      <c r="N6715">
        <v>-1</v>
      </c>
      <c r="O6715" t="s">
        <v>394</v>
      </c>
      <c r="P6715" t="s">
        <v>4182</v>
      </c>
      <c r="Q6715" t="s">
        <v>3799</v>
      </c>
      <c r="R6715" t="s">
        <v>954</v>
      </c>
      <c r="S6715" t="s">
        <v>863</v>
      </c>
      <c r="T6715">
        <v>90000</v>
      </c>
    </row>
    <row r="6716" spans="1:20" x14ac:dyDescent="0.3">
      <c r="A6716" t="s">
        <v>4181</v>
      </c>
      <c r="B6716" t="str">
        <f>_xlfn.CONCAT(쿼리1[[#This Row],[주문번호]], "-", 쿼리1[[#This Row],[공정명]])</f>
        <v>20240919-1000168755-인쇄</v>
      </c>
      <c r="C6716">
        <v>2</v>
      </c>
      <c r="D6716" t="s">
        <v>328</v>
      </c>
      <c r="E6716" s="1">
        <v>45554</v>
      </c>
      <c r="F6716" s="1">
        <v>45560</v>
      </c>
      <c r="G6716" s="1">
        <v>45560</v>
      </c>
      <c r="H6716" s="1">
        <v>45656</v>
      </c>
      <c r="I6716" s="1">
        <v>45575</v>
      </c>
      <c r="J6716" t="s">
        <v>31</v>
      </c>
      <c r="K6716" t="s">
        <v>39</v>
      </c>
      <c r="L6716">
        <v>72000</v>
      </c>
      <c r="M6716">
        <v>60000</v>
      </c>
      <c r="N6716">
        <v>0</v>
      </c>
      <c r="O6716" t="s">
        <v>394</v>
      </c>
      <c r="P6716" t="s">
        <v>4182</v>
      </c>
      <c r="Q6716" t="s">
        <v>3799</v>
      </c>
      <c r="R6716" t="s">
        <v>954</v>
      </c>
      <c r="S6716" t="s">
        <v>863</v>
      </c>
      <c r="T6716">
        <v>90000</v>
      </c>
    </row>
    <row r="6717" spans="1:20" x14ac:dyDescent="0.3">
      <c r="A6717" t="s">
        <v>3844</v>
      </c>
      <c r="B6717" t="str">
        <f>_xlfn.CONCAT(쿼리1[[#This Row],[주문번호]], "-", 쿼리1[[#This Row],[공정명]])</f>
        <v>20241204-1000169928-인쇄</v>
      </c>
      <c r="C6717">
        <v>2</v>
      </c>
      <c r="D6717" t="s">
        <v>328</v>
      </c>
      <c r="E6717" s="1">
        <v>45630</v>
      </c>
      <c r="F6717" s="1">
        <v>45636</v>
      </c>
      <c r="G6717" s="1">
        <v>45637</v>
      </c>
      <c r="H6717" s="1">
        <v>45656</v>
      </c>
      <c r="I6717" s="1">
        <v>45644</v>
      </c>
      <c r="J6717" t="s">
        <v>31</v>
      </c>
      <c r="K6717" t="s">
        <v>32</v>
      </c>
      <c r="L6717">
        <v>3000</v>
      </c>
      <c r="M6717">
        <v>3000</v>
      </c>
      <c r="N6717">
        <v>1</v>
      </c>
      <c r="O6717" t="s">
        <v>3845</v>
      </c>
      <c r="P6717" t="s">
        <v>3846</v>
      </c>
      <c r="Q6717" t="s">
        <v>3847</v>
      </c>
      <c r="R6717" t="s">
        <v>2425</v>
      </c>
      <c r="S6717" t="s">
        <v>863</v>
      </c>
      <c r="T6717">
        <v>30000</v>
      </c>
    </row>
    <row r="6718" spans="1:20" x14ac:dyDescent="0.3">
      <c r="A6718" t="s">
        <v>3590</v>
      </c>
      <c r="B6718" t="str">
        <f>_xlfn.CONCAT(쿼리1[[#This Row],[주문번호]], "-", 쿼리1[[#This Row],[공정명]])</f>
        <v>20241023-1000169452-인쇄</v>
      </c>
      <c r="C6718">
        <v>2</v>
      </c>
      <c r="D6718" t="s">
        <v>328</v>
      </c>
      <c r="E6718" s="1">
        <v>45588</v>
      </c>
      <c r="F6718" s="1">
        <v>45594</v>
      </c>
      <c r="G6718" s="1">
        <v>45594</v>
      </c>
      <c r="H6718" s="1">
        <v>45656</v>
      </c>
      <c r="I6718" s="1">
        <v>45601</v>
      </c>
      <c r="J6718" t="s">
        <v>31</v>
      </c>
      <c r="K6718" t="s">
        <v>39</v>
      </c>
      <c r="L6718">
        <v>2300</v>
      </c>
      <c r="M6718">
        <v>2300</v>
      </c>
      <c r="N6718">
        <v>0</v>
      </c>
      <c r="O6718" t="s">
        <v>3591</v>
      </c>
      <c r="P6718" t="s">
        <v>3592</v>
      </c>
      <c r="Q6718" t="s">
        <v>3593</v>
      </c>
      <c r="R6718" t="s">
        <v>2425</v>
      </c>
      <c r="S6718" t="s">
        <v>863</v>
      </c>
      <c r="T6718">
        <v>10000</v>
      </c>
    </row>
    <row r="6719" spans="1:20" x14ac:dyDescent="0.3">
      <c r="A6719" t="s">
        <v>3594</v>
      </c>
      <c r="B6719" t="str">
        <f>_xlfn.CONCAT(쿼리1[[#This Row],[주문번호]], "-", 쿼리1[[#This Row],[공정명]])</f>
        <v>20241126-1000169777-인쇄</v>
      </c>
      <c r="C6719">
        <v>2</v>
      </c>
      <c r="D6719" t="s">
        <v>328</v>
      </c>
      <c r="E6719" s="1">
        <v>45622</v>
      </c>
      <c r="F6719" s="1">
        <v>45625</v>
      </c>
      <c r="G6719" s="1">
        <v>45629</v>
      </c>
      <c r="H6719" s="1">
        <v>45656</v>
      </c>
      <c r="I6719" s="1">
        <v>45639</v>
      </c>
      <c r="J6719" t="s">
        <v>31</v>
      </c>
      <c r="K6719" t="s">
        <v>32</v>
      </c>
      <c r="L6719">
        <v>2500</v>
      </c>
      <c r="M6719">
        <v>2500</v>
      </c>
      <c r="N6719">
        <v>4</v>
      </c>
      <c r="O6719" t="s">
        <v>3591</v>
      </c>
      <c r="P6719" t="s">
        <v>3595</v>
      </c>
      <c r="Q6719" t="s">
        <v>3596</v>
      </c>
      <c r="R6719" t="s">
        <v>2425</v>
      </c>
      <c r="S6719" t="s">
        <v>863</v>
      </c>
      <c r="T6719">
        <v>10100</v>
      </c>
    </row>
    <row r="6720" spans="1:20" x14ac:dyDescent="0.3">
      <c r="A6720" t="s">
        <v>3597</v>
      </c>
      <c r="B6720" t="str">
        <f>_xlfn.CONCAT(쿼리1[[#This Row],[주문번호]], "-", 쿼리1[[#This Row],[공정명]])</f>
        <v>20241025-1000169452-인쇄</v>
      </c>
      <c r="C6720">
        <v>2</v>
      </c>
      <c r="D6720" t="s">
        <v>328</v>
      </c>
      <c r="E6720" s="1">
        <v>45590</v>
      </c>
      <c r="F6720" s="1">
        <v>45595</v>
      </c>
      <c r="G6720" s="1">
        <v>45594</v>
      </c>
      <c r="H6720" s="1">
        <v>45656</v>
      </c>
      <c r="I6720" s="1">
        <v>45601</v>
      </c>
      <c r="J6720" t="s">
        <v>31</v>
      </c>
      <c r="K6720" t="s">
        <v>39</v>
      </c>
      <c r="L6720">
        <v>3600</v>
      </c>
      <c r="M6720">
        <v>3600</v>
      </c>
      <c r="N6720">
        <v>-1</v>
      </c>
      <c r="O6720" t="s">
        <v>3591</v>
      </c>
      <c r="P6720" t="s">
        <v>3592</v>
      </c>
      <c r="Q6720" t="s">
        <v>3593</v>
      </c>
      <c r="R6720" t="s">
        <v>2425</v>
      </c>
      <c r="S6720" t="s">
        <v>863</v>
      </c>
      <c r="T6720">
        <v>20000</v>
      </c>
    </row>
    <row r="6721" spans="1:20" x14ac:dyDescent="0.3">
      <c r="A6721" t="s">
        <v>4388</v>
      </c>
      <c r="B6721" t="str">
        <f>_xlfn.CONCAT(쿼리1[[#This Row],[주문번호]], "-", 쿼리1[[#This Row],[공정명]])</f>
        <v>20240906-1000168973-인쇄</v>
      </c>
      <c r="C6721">
        <v>2</v>
      </c>
      <c r="D6721" t="s">
        <v>328</v>
      </c>
      <c r="E6721" s="1">
        <v>45541</v>
      </c>
      <c r="F6721" s="1">
        <v>45547</v>
      </c>
      <c r="G6721" s="1">
        <v>45544</v>
      </c>
      <c r="H6721" s="1">
        <v>45656</v>
      </c>
      <c r="I6721" s="1">
        <v>45557</v>
      </c>
      <c r="J6721" t="s">
        <v>31</v>
      </c>
      <c r="K6721" t="s">
        <v>39</v>
      </c>
      <c r="L6721">
        <v>3000</v>
      </c>
      <c r="M6721">
        <v>3000</v>
      </c>
      <c r="N6721">
        <v>-3</v>
      </c>
      <c r="O6721" t="s">
        <v>1086</v>
      </c>
      <c r="P6721" t="s">
        <v>4389</v>
      </c>
      <c r="Q6721" t="s">
        <v>4390</v>
      </c>
      <c r="R6721" t="s">
        <v>2425</v>
      </c>
      <c r="S6721" t="s">
        <v>863</v>
      </c>
      <c r="T6721">
        <v>48</v>
      </c>
    </row>
    <row r="6722" spans="1:20" x14ac:dyDescent="0.3">
      <c r="A6722" t="s">
        <v>3739</v>
      </c>
      <c r="B6722" t="str">
        <f>_xlfn.CONCAT(쿼리1[[#This Row],[주문번호]], "-", 쿼리1[[#This Row],[공정명]])</f>
        <v>20240919-1000169132-인쇄</v>
      </c>
      <c r="C6722">
        <v>2</v>
      </c>
      <c r="D6722" t="s">
        <v>328</v>
      </c>
      <c r="E6722" s="1">
        <v>45554</v>
      </c>
      <c r="F6722" s="1">
        <v>45560</v>
      </c>
      <c r="G6722" s="1">
        <v>45559</v>
      </c>
      <c r="H6722" s="1">
        <v>45656</v>
      </c>
      <c r="I6722" s="1">
        <v>45575</v>
      </c>
      <c r="J6722" t="s">
        <v>31</v>
      </c>
      <c r="K6722" t="s">
        <v>39</v>
      </c>
      <c r="L6722">
        <v>3000</v>
      </c>
      <c r="M6722">
        <v>3000</v>
      </c>
      <c r="N6722">
        <v>-1</v>
      </c>
      <c r="O6722" t="s">
        <v>102</v>
      </c>
      <c r="P6722" t="s">
        <v>3740</v>
      </c>
      <c r="Q6722" t="s">
        <v>3741</v>
      </c>
      <c r="R6722" t="s">
        <v>2425</v>
      </c>
      <c r="S6722" t="s">
        <v>863</v>
      </c>
      <c r="T6722">
        <v>29411</v>
      </c>
    </row>
    <row r="6723" spans="1:20" x14ac:dyDescent="0.3">
      <c r="A6723" t="s">
        <v>2472</v>
      </c>
      <c r="B6723" t="str">
        <f>_xlfn.CONCAT(쿼리1[[#This Row],[주문번호]], "-", 쿼리1[[#This Row],[공정명]])</f>
        <v>20241218-1000167691-인쇄</v>
      </c>
      <c r="C6723">
        <v>2</v>
      </c>
      <c r="D6723" t="s">
        <v>328</v>
      </c>
      <c r="E6723" s="1">
        <v>45644</v>
      </c>
      <c r="F6723" s="1">
        <v>45650</v>
      </c>
      <c r="G6723" s="1">
        <v>45652</v>
      </c>
      <c r="H6723" s="1">
        <v>45656</v>
      </c>
      <c r="I6723" s="1">
        <v>45652</v>
      </c>
      <c r="J6723" t="s">
        <v>31</v>
      </c>
      <c r="K6723" t="s">
        <v>32</v>
      </c>
      <c r="L6723">
        <v>4000</v>
      </c>
      <c r="M6723">
        <v>4000</v>
      </c>
      <c r="N6723">
        <v>2</v>
      </c>
      <c r="O6723" t="s">
        <v>141</v>
      </c>
      <c r="P6723" t="s">
        <v>142</v>
      </c>
      <c r="Q6723" t="s">
        <v>2473</v>
      </c>
      <c r="R6723" t="s">
        <v>2474</v>
      </c>
      <c r="S6723" t="s">
        <v>863</v>
      </c>
      <c r="T6723">
        <v>53333</v>
      </c>
    </row>
    <row r="6724" spans="1:20" x14ac:dyDescent="0.3">
      <c r="A6724" t="s">
        <v>2475</v>
      </c>
      <c r="B6724" t="str">
        <f>_xlfn.CONCAT(쿼리1[[#This Row],[주문번호]], "-", 쿼리1[[#This Row],[공정명]])</f>
        <v>20240906-1000155632-인쇄</v>
      </c>
      <c r="C6724">
        <v>2</v>
      </c>
      <c r="D6724" t="s">
        <v>328</v>
      </c>
      <c r="E6724" s="1">
        <v>45541</v>
      </c>
      <c r="F6724" s="1">
        <v>45547</v>
      </c>
      <c r="G6724" s="1">
        <v>45544</v>
      </c>
      <c r="H6724" s="1">
        <v>45656</v>
      </c>
      <c r="I6724" s="1">
        <v>45546</v>
      </c>
      <c r="J6724" t="s">
        <v>31</v>
      </c>
      <c r="K6724" t="s">
        <v>39</v>
      </c>
      <c r="L6724">
        <v>4000</v>
      </c>
      <c r="M6724">
        <v>4000</v>
      </c>
      <c r="N6724">
        <v>-3</v>
      </c>
      <c r="O6724" t="s">
        <v>141</v>
      </c>
      <c r="P6724" t="s">
        <v>142</v>
      </c>
      <c r="Q6724" t="s">
        <v>2476</v>
      </c>
      <c r="R6724" t="s">
        <v>2474</v>
      </c>
      <c r="S6724" t="s">
        <v>863</v>
      </c>
      <c r="T6724">
        <v>53333</v>
      </c>
    </row>
    <row r="6725" spans="1:20" x14ac:dyDescent="0.3">
      <c r="A6725" t="s">
        <v>2477</v>
      </c>
      <c r="B6725" t="str">
        <f>_xlfn.CONCAT(쿼리1[[#This Row],[주문번호]], "-", 쿼리1[[#This Row],[공정명]])</f>
        <v>20241218-1000167693-인쇄</v>
      </c>
      <c r="C6725">
        <v>2</v>
      </c>
      <c r="D6725" t="s">
        <v>328</v>
      </c>
      <c r="E6725" s="1">
        <v>45644</v>
      </c>
      <c r="F6725" s="1">
        <v>45650</v>
      </c>
      <c r="G6725" s="1">
        <v>45652</v>
      </c>
      <c r="H6725" s="1">
        <v>45656</v>
      </c>
      <c r="I6725" s="1">
        <v>45652</v>
      </c>
      <c r="J6725" t="s">
        <v>31</v>
      </c>
      <c r="K6725" t="s">
        <v>32</v>
      </c>
      <c r="L6725">
        <v>4000</v>
      </c>
      <c r="M6725">
        <v>4000</v>
      </c>
      <c r="N6725">
        <v>2</v>
      </c>
      <c r="O6725" t="s">
        <v>141</v>
      </c>
      <c r="P6725" t="s">
        <v>142</v>
      </c>
      <c r="Q6725" t="s">
        <v>2478</v>
      </c>
      <c r="R6725" t="s">
        <v>2474</v>
      </c>
      <c r="S6725" t="s">
        <v>863</v>
      </c>
      <c r="T6725">
        <v>53333</v>
      </c>
    </row>
    <row r="6726" spans="1:20" x14ac:dyDescent="0.3">
      <c r="A6726" t="s">
        <v>4024</v>
      </c>
      <c r="B6726" t="str">
        <f>_xlfn.CONCAT(쿼리1[[#This Row],[주문번호]], "-", 쿼리1[[#This Row],[공정명]])</f>
        <v>20241203-1000158633-인쇄</v>
      </c>
      <c r="C6726">
        <v>2</v>
      </c>
      <c r="D6726" t="s">
        <v>328</v>
      </c>
      <c r="E6726" s="1">
        <v>45629</v>
      </c>
      <c r="F6726" s="1">
        <v>45635</v>
      </c>
      <c r="G6726" s="1">
        <v>45636</v>
      </c>
      <c r="H6726" s="1">
        <v>45656</v>
      </c>
      <c r="I6726" s="1">
        <v>45645</v>
      </c>
      <c r="J6726" t="s">
        <v>31</v>
      </c>
      <c r="K6726" t="s">
        <v>32</v>
      </c>
      <c r="L6726">
        <v>6000</v>
      </c>
      <c r="M6726">
        <v>6000</v>
      </c>
      <c r="N6726">
        <v>1</v>
      </c>
      <c r="O6726" t="s">
        <v>91</v>
      </c>
      <c r="P6726" t="s">
        <v>1069</v>
      </c>
      <c r="Q6726" t="s">
        <v>2537</v>
      </c>
      <c r="R6726" t="s">
        <v>2538</v>
      </c>
      <c r="S6726" t="s">
        <v>863</v>
      </c>
      <c r="T6726">
        <v>37500</v>
      </c>
    </row>
    <row r="6727" spans="1:20" x14ac:dyDescent="0.3">
      <c r="A6727" t="s">
        <v>2536</v>
      </c>
      <c r="B6727" t="str">
        <f>_xlfn.CONCAT(쿼리1[[#This Row],[주문번호]], "-", 쿼리1[[#This Row],[공정명]])</f>
        <v>20240910-1000158633-인쇄</v>
      </c>
      <c r="C6727">
        <v>2</v>
      </c>
      <c r="D6727" t="s">
        <v>328</v>
      </c>
      <c r="E6727" s="1">
        <v>45545</v>
      </c>
      <c r="F6727" s="1">
        <v>45551</v>
      </c>
      <c r="G6727" s="1">
        <v>45554</v>
      </c>
      <c r="H6727" s="1">
        <v>45656</v>
      </c>
      <c r="I6727" s="1">
        <v>45575</v>
      </c>
      <c r="J6727" t="s">
        <v>31</v>
      </c>
      <c r="K6727" t="s">
        <v>32</v>
      </c>
      <c r="L6727">
        <v>6000</v>
      </c>
      <c r="M6727">
        <v>6000</v>
      </c>
      <c r="N6727">
        <v>3</v>
      </c>
      <c r="O6727" t="s">
        <v>91</v>
      </c>
      <c r="P6727" t="s">
        <v>1069</v>
      </c>
      <c r="Q6727" t="s">
        <v>2537</v>
      </c>
      <c r="R6727" t="s">
        <v>2538</v>
      </c>
      <c r="S6727" t="s">
        <v>863</v>
      </c>
      <c r="T6727">
        <v>37500</v>
      </c>
    </row>
    <row r="6728" spans="1:20" x14ac:dyDescent="0.3">
      <c r="A6728" t="s">
        <v>3905</v>
      </c>
      <c r="B6728" t="str">
        <f>_xlfn.CONCAT(쿼리1[[#This Row],[주문번호]], "-", 쿼리1[[#This Row],[공정명]])</f>
        <v>20241007-1000163782-인쇄</v>
      </c>
      <c r="C6728">
        <v>2</v>
      </c>
      <c r="D6728" t="s">
        <v>328</v>
      </c>
      <c r="E6728" s="1">
        <v>45572</v>
      </c>
      <c r="F6728" s="1">
        <v>45576</v>
      </c>
      <c r="G6728" s="1">
        <v>45579</v>
      </c>
      <c r="H6728" s="1">
        <v>45656</v>
      </c>
      <c r="I6728" s="1">
        <v>45581</v>
      </c>
      <c r="J6728" t="s">
        <v>31</v>
      </c>
      <c r="K6728" t="s">
        <v>32</v>
      </c>
      <c r="L6728">
        <v>8000</v>
      </c>
      <c r="M6728">
        <v>8000</v>
      </c>
      <c r="N6728">
        <v>3</v>
      </c>
      <c r="O6728" t="s">
        <v>536</v>
      </c>
      <c r="P6728" t="s">
        <v>3906</v>
      </c>
      <c r="Q6728" t="s">
        <v>3907</v>
      </c>
      <c r="R6728" t="s">
        <v>3908</v>
      </c>
      <c r="S6728" t="s">
        <v>863</v>
      </c>
      <c r="T6728">
        <v>24</v>
      </c>
    </row>
    <row r="6729" spans="1:20" x14ac:dyDescent="0.3">
      <c r="A6729" t="s">
        <v>4271</v>
      </c>
      <c r="B6729" t="str">
        <f>_xlfn.CONCAT(쿼리1[[#This Row],[주문번호]], "-", 쿼리1[[#This Row],[공정명]])</f>
        <v>20240920-1000159302-인쇄</v>
      </c>
      <c r="C6729">
        <v>2</v>
      </c>
      <c r="D6729" t="s">
        <v>328</v>
      </c>
      <c r="E6729" s="1">
        <v>45555</v>
      </c>
      <c r="F6729" s="1">
        <v>45561</v>
      </c>
      <c r="G6729" s="1">
        <v>45561</v>
      </c>
      <c r="H6729" s="1">
        <v>45656</v>
      </c>
      <c r="I6729" s="1">
        <v>45575</v>
      </c>
      <c r="J6729" t="s">
        <v>31</v>
      </c>
      <c r="K6729" t="s">
        <v>39</v>
      </c>
      <c r="L6729">
        <v>6000</v>
      </c>
      <c r="M6729">
        <v>6000</v>
      </c>
      <c r="N6729">
        <v>0</v>
      </c>
      <c r="O6729" t="s">
        <v>731</v>
      </c>
      <c r="P6729" t="s">
        <v>4272</v>
      </c>
      <c r="Q6729" t="s">
        <v>4273</v>
      </c>
      <c r="R6729" t="s">
        <v>4274</v>
      </c>
      <c r="S6729" t="s">
        <v>863</v>
      </c>
      <c r="T6729">
        <v>30000</v>
      </c>
    </row>
    <row r="6730" spans="1:20" x14ac:dyDescent="0.3">
      <c r="A6730" t="s">
        <v>2426</v>
      </c>
      <c r="B6730" t="str">
        <f>_xlfn.CONCAT(쿼리1[[#This Row],[주문번호]], "-", 쿼리1[[#This Row],[공정명]])</f>
        <v>20241106-1000165711-인쇄</v>
      </c>
      <c r="C6730">
        <v>2</v>
      </c>
      <c r="D6730" t="s">
        <v>328</v>
      </c>
      <c r="E6730" s="1">
        <v>45602</v>
      </c>
      <c r="F6730" s="1">
        <v>45608</v>
      </c>
      <c r="G6730" s="1">
        <v>45611</v>
      </c>
      <c r="H6730" s="1">
        <v>45656</v>
      </c>
      <c r="I6730" s="1">
        <v>45615</v>
      </c>
      <c r="J6730" t="s">
        <v>31</v>
      </c>
      <c r="K6730" t="s">
        <v>32</v>
      </c>
      <c r="L6730">
        <v>12000</v>
      </c>
      <c r="M6730">
        <v>12000</v>
      </c>
      <c r="N6730">
        <v>3</v>
      </c>
      <c r="O6730" t="s">
        <v>91</v>
      </c>
      <c r="P6730" t="s">
        <v>1336</v>
      </c>
      <c r="Q6730" t="s">
        <v>2427</v>
      </c>
      <c r="R6730" t="s">
        <v>2428</v>
      </c>
      <c r="S6730" t="s">
        <v>863</v>
      </c>
      <c r="T6730">
        <v>48000</v>
      </c>
    </row>
    <row r="6731" spans="1:20" x14ac:dyDescent="0.3">
      <c r="A6731" t="s">
        <v>2855</v>
      </c>
      <c r="B6731" t="str">
        <f>_xlfn.CONCAT(쿼리1[[#This Row],[주문번호]], "-", 쿼리1[[#This Row],[공정명]])</f>
        <v>20241023-1000165711-인쇄</v>
      </c>
      <c r="C6731">
        <v>2</v>
      </c>
      <c r="D6731" t="s">
        <v>328</v>
      </c>
      <c r="E6731" s="1">
        <v>45588</v>
      </c>
      <c r="F6731" s="1">
        <v>45594</v>
      </c>
      <c r="G6731" s="1">
        <v>45593</v>
      </c>
      <c r="H6731" s="1">
        <v>45656</v>
      </c>
      <c r="I6731" s="1">
        <v>45601</v>
      </c>
      <c r="J6731" t="s">
        <v>31</v>
      </c>
      <c r="K6731" t="s">
        <v>39</v>
      </c>
      <c r="L6731">
        <v>6000</v>
      </c>
      <c r="M6731">
        <v>6000</v>
      </c>
      <c r="N6731">
        <v>-1</v>
      </c>
      <c r="O6731" t="s">
        <v>91</v>
      </c>
      <c r="P6731" t="s">
        <v>1336</v>
      </c>
      <c r="Q6731" t="s">
        <v>2427</v>
      </c>
      <c r="R6731" t="s">
        <v>2428</v>
      </c>
      <c r="S6731" t="s">
        <v>863</v>
      </c>
      <c r="T6731">
        <v>24000</v>
      </c>
    </row>
    <row r="6732" spans="1:20" x14ac:dyDescent="0.3">
      <c r="A6732" t="s">
        <v>2856</v>
      </c>
      <c r="B6732" t="str">
        <f>_xlfn.CONCAT(쿼리1[[#This Row],[주문번호]], "-", 쿼리1[[#This Row],[공정명]])</f>
        <v>20241010-1000165711-인쇄</v>
      </c>
      <c r="C6732">
        <v>2</v>
      </c>
      <c r="D6732" t="s">
        <v>328</v>
      </c>
      <c r="E6732" s="1">
        <v>45575</v>
      </c>
      <c r="F6732" s="1">
        <v>45581</v>
      </c>
      <c r="G6732" s="1">
        <v>45580</v>
      </c>
      <c r="H6732" s="1">
        <v>45656</v>
      </c>
      <c r="I6732" s="1">
        <v>45586</v>
      </c>
      <c r="J6732" t="s">
        <v>31</v>
      </c>
      <c r="K6732" t="s">
        <v>39</v>
      </c>
      <c r="L6732">
        <v>12000</v>
      </c>
      <c r="M6732">
        <v>12000</v>
      </c>
      <c r="N6732">
        <v>-1</v>
      </c>
      <c r="O6732" t="s">
        <v>91</v>
      </c>
      <c r="P6732" t="s">
        <v>1336</v>
      </c>
      <c r="Q6732" t="s">
        <v>2427</v>
      </c>
      <c r="R6732" t="s">
        <v>2428</v>
      </c>
      <c r="S6732" t="s">
        <v>863</v>
      </c>
      <c r="T6732">
        <v>48000</v>
      </c>
    </row>
    <row r="6733" spans="1:20" x14ac:dyDescent="0.3">
      <c r="A6733" t="s">
        <v>2857</v>
      </c>
      <c r="B6733" t="str">
        <f>_xlfn.CONCAT(쿼리1[[#This Row],[주문번호]], "-", 쿼리1[[#This Row],[공정명]])</f>
        <v>20240912-1000165711-인쇄</v>
      </c>
      <c r="C6733">
        <v>2</v>
      </c>
      <c r="D6733" t="s">
        <v>328</v>
      </c>
      <c r="E6733" s="1">
        <v>45547</v>
      </c>
      <c r="F6733" s="1">
        <v>45553</v>
      </c>
      <c r="G6733" s="1">
        <v>45555</v>
      </c>
      <c r="H6733" s="1">
        <v>45656</v>
      </c>
      <c r="I6733" s="1">
        <v>45575</v>
      </c>
      <c r="J6733" t="s">
        <v>31</v>
      </c>
      <c r="K6733" t="s">
        <v>32</v>
      </c>
      <c r="L6733">
        <v>6000</v>
      </c>
      <c r="M6733">
        <v>6000</v>
      </c>
      <c r="N6733">
        <v>2</v>
      </c>
      <c r="O6733" t="s">
        <v>91</v>
      </c>
      <c r="P6733" t="s">
        <v>1336</v>
      </c>
      <c r="Q6733" t="s">
        <v>2858</v>
      </c>
      <c r="R6733" t="s">
        <v>2428</v>
      </c>
      <c r="S6733" t="s">
        <v>863</v>
      </c>
      <c r="T6733">
        <v>24000</v>
      </c>
    </row>
    <row r="6734" spans="1:20" x14ac:dyDescent="0.3">
      <c r="A6734" t="s">
        <v>2859</v>
      </c>
      <c r="B6734" t="str">
        <f>_xlfn.CONCAT(쿼리1[[#This Row],[주문번호]], "-", 쿼리1[[#This Row],[공정명]])</f>
        <v>20241216-1000165711-인쇄</v>
      </c>
      <c r="C6734">
        <v>2</v>
      </c>
      <c r="D6734" t="s">
        <v>328</v>
      </c>
      <c r="E6734" s="1">
        <v>45642</v>
      </c>
      <c r="F6734" s="1">
        <v>45646</v>
      </c>
      <c r="G6734" s="1">
        <v>45645</v>
      </c>
      <c r="H6734" s="1">
        <v>45656</v>
      </c>
      <c r="I6734" s="1">
        <v>45652</v>
      </c>
      <c r="J6734" t="s">
        <v>31</v>
      </c>
      <c r="K6734" t="s">
        <v>39</v>
      </c>
      <c r="L6734">
        <v>6000</v>
      </c>
      <c r="M6734">
        <v>6000</v>
      </c>
      <c r="N6734">
        <v>-1</v>
      </c>
      <c r="O6734" t="s">
        <v>91</v>
      </c>
      <c r="P6734" t="s">
        <v>1336</v>
      </c>
      <c r="Q6734" t="s">
        <v>2427</v>
      </c>
      <c r="R6734" t="s">
        <v>2428</v>
      </c>
      <c r="S6734" t="s">
        <v>863</v>
      </c>
      <c r="T6734">
        <v>24000</v>
      </c>
    </row>
    <row r="6735" spans="1:20" x14ac:dyDescent="0.3">
      <c r="A6735" t="s">
        <v>2859</v>
      </c>
      <c r="B6735" t="str">
        <f>_xlfn.CONCAT(쿼리1[[#This Row],[주문번호]], "-", 쿼리1[[#This Row],[공정명]])</f>
        <v>20241216-1000165711-인쇄</v>
      </c>
      <c r="C6735">
        <v>2</v>
      </c>
      <c r="D6735" t="s">
        <v>328</v>
      </c>
      <c r="E6735" s="1">
        <v>45642</v>
      </c>
      <c r="F6735" s="1">
        <v>45646</v>
      </c>
      <c r="G6735" s="1">
        <v>45645</v>
      </c>
      <c r="H6735" s="1">
        <v>45656</v>
      </c>
      <c r="I6735" s="1">
        <v>45652</v>
      </c>
      <c r="J6735" t="s">
        <v>31</v>
      </c>
      <c r="K6735" t="s">
        <v>39</v>
      </c>
      <c r="L6735">
        <v>6000</v>
      </c>
      <c r="M6735">
        <v>6000</v>
      </c>
      <c r="N6735">
        <v>-1</v>
      </c>
      <c r="O6735" t="s">
        <v>91</v>
      </c>
      <c r="P6735" t="s">
        <v>1336</v>
      </c>
      <c r="Q6735" t="s">
        <v>2427</v>
      </c>
      <c r="R6735" t="s">
        <v>2428</v>
      </c>
      <c r="S6735" t="s">
        <v>863</v>
      </c>
      <c r="T6735">
        <v>24000</v>
      </c>
    </row>
    <row r="6736" spans="1:20" x14ac:dyDescent="0.3">
      <c r="A6736" t="s">
        <v>2859</v>
      </c>
      <c r="B6736" t="str">
        <f>_xlfn.CONCAT(쿼리1[[#This Row],[주문번호]], "-", 쿼리1[[#This Row],[공정명]])</f>
        <v>20241216-1000165711-인쇄</v>
      </c>
      <c r="C6736">
        <v>2</v>
      </c>
      <c r="D6736" t="s">
        <v>328</v>
      </c>
      <c r="E6736" s="1">
        <v>45642</v>
      </c>
      <c r="F6736" s="1">
        <v>45646</v>
      </c>
      <c r="G6736" s="1">
        <v>45645</v>
      </c>
      <c r="H6736" s="1">
        <v>45656</v>
      </c>
      <c r="I6736" s="1">
        <v>45652</v>
      </c>
      <c r="J6736" t="s">
        <v>31</v>
      </c>
      <c r="K6736" t="s">
        <v>39</v>
      </c>
      <c r="L6736">
        <v>6000</v>
      </c>
      <c r="M6736">
        <v>6000</v>
      </c>
      <c r="N6736">
        <v>-1</v>
      </c>
      <c r="O6736" t="s">
        <v>91</v>
      </c>
      <c r="P6736" t="s">
        <v>1336</v>
      </c>
      <c r="Q6736" t="s">
        <v>2427</v>
      </c>
      <c r="R6736" t="s">
        <v>2428</v>
      </c>
      <c r="S6736" t="s">
        <v>863</v>
      </c>
      <c r="T6736">
        <v>24000</v>
      </c>
    </row>
    <row r="6737" spans="1:20" x14ac:dyDescent="0.3">
      <c r="A6737" t="s">
        <v>2860</v>
      </c>
      <c r="B6737" t="str">
        <f>_xlfn.CONCAT(쿼리1[[#This Row],[주문번호]], "-", 쿼리1[[#This Row],[공정명]])</f>
        <v>20240930-1000165711-인쇄</v>
      </c>
      <c r="C6737">
        <v>2</v>
      </c>
      <c r="D6737" t="s">
        <v>328</v>
      </c>
      <c r="E6737" s="1">
        <v>45565</v>
      </c>
      <c r="F6737" s="1">
        <v>45569</v>
      </c>
      <c r="G6737" s="1">
        <v>45572</v>
      </c>
      <c r="H6737" s="1">
        <v>45656</v>
      </c>
      <c r="I6737" s="1">
        <v>45573</v>
      </c>
      <c r="J6737" t="s">
        <v>31</v>
      </c>
      <c r="K6737" t="s">
        <v>32</v>
      </c>
      <c r="L6737">
        <v>6000</v>
      </c>
      <c r="M6737">
        <v>6000</v>
      </c>
      <c r="N6737">
        <v>3</v>
      </c>
      <c r="O6737" t="s">
        <v>91</v>
      </c>
      <c r="P6737" t="s">
        <v>1336</v>
      </c>
      <c r="Q6737" t="s">
        <v>2427</v>
      </c>
      <c r="R6737" t="s">
        <v>2428</v>
      </c>
      <c r="S6737" t="s">
        <v>863</v>
      </c>
      <c r="T6737">
        <v>24000</v>
      </c>
    </row>
    <row r="6738" spans="1:20" x14ac:dyDescent="0.3">
      <c r="A6738" t="s">
        <v>2859</v>
      </c>
      <c r="B6738" t="str">
        <f>_xlfn.CONCAT(쿼리1[[#This Row],[주문번호]], "-", 쿼리1[[#This Row],[공정명]])</f>
        <v>20241216-1000165711-인쇄</v>
      </c>
      <c r="C6738">
        <v>2</v>
      </c>
      <c r="D6738" t="s">
        <v>328</v>
      </c>
      <c r="E6738" s="1">
        <v>45642</v>
      </c>
      <c r="F6738" s="1">
        <v>45646</v>
      </c>
      <c r="G6738" s="1">
        <v>45645</v>
      </c>
      <c r="H6738" s="1">
        <v>45656</v>
      </c>
      <c r="I6738" s="1">
        <v>45652</v>
      </c>
      <c r="J6738" t="s">
        <v>31</v>
      </c>
      <c r="K6738" t="s">
        <v>39</v>
      </c>
      <c r="L6738">
        <v>6000</v>
      </c>
      <c r="M6738">
        <v>6000</v>
      </c>
      <c r="N6738">
        <v>-1</v>
      </c>
      <c r="O6738" t="s">
        <v>91</v>
      </c>
      <c r="P6738" t="s">
        <v>1336</v>
      </c>
      <c r="Q6738" t="s">
        <v>2427</v>
      </c>
      <c r="R6738" t="s">
        <v>2428</v>
      </c>
      <c r="S6738" t="s">
        <v>863</v>
      </c>
      <c r="T6738">
        <v>24000</v>
      </c>
    </row>
    <row r="6739" spans="1:20" x14ac:dyDescent="0.3">
      <c r="A6739" t="s">
        <v>3835</v>
      </c>
      <c r="B6739" t="str">
        <f>_xlfn.CONCAT(쿼리1[[#This Row],[주문번호]], "-", 쿼리1[[#This Row],[공정명]])</f>
        <v>20241021-1000158954-인쇄</v>
      </c>
      <c r="C6739">
        <v>2</v>
      </c>
      <c r="D6739" t="s">
        <v>328</v>
      </c>
      <c r="E6739" s="1">
        <v>45586</v>
      </c>
      <c r="F6739" s="1">
        <v>45590</v>
      </c>
      <c r="G6739" s="1">
        <v>45595</v>
      </c>
      <c r="H6739" s="1">
        <v>45656</v>
      </c>
      <c r="I6739" s="1">
        <v>45600</v>
      </c>
      <c r="J6739" t="s">
        <v>31</v>
      </c>
      <c r="K6739" t="s">
        <v>32</v>
      </c>
      <c r="L6739">
        <v>6000</v>
      </c>
      <c r="M6739">
        <v>6000</v>
      </c>
      <c r="N6739">
        <v>5</v>
      </c>
      <c r="O6739" t="s">
        <v>1465</v>
      </c>
      <c r="P6739" t="s">
        <v>3836</v>
      </c>
      <c r="Q6739" t="s">
        <v>3837</v>
      </c>
      <c r="R6739" t="s">
        <v>3838</v>
      </c>
      <c r="S6739" t="s">
        <v>863</v>
      </c>
      <c r="T6739">
        <v>12</v>
      </c>
    </row>
    <row r="6740" spans="1:20" x14ac:dyDescent="0.3">
      <c r="A6740" t="s">
        <v>962</v>
      </c>
      <c r="B6740" t="str">
        <f>_xlfn.CONCAT(쿼리1[[#This Row],[주문번호]], "-", 쿼리1[[#This Row],[공정명]])</f>
        <v>20241108-1000161292-인쇄</v>
      </c>
      <c r="C6740">
        <v>2</v>
      </c>
      <c r="D6740" t="s">
        <v>328</v>
      </c>
      <c r="E6740" s="1">
        <v>45604</v>
      </c>
      <c r="F6740" s="1">
        <v>45610</v>
      </c>
      <c r="G6740" s="1">
        <v>45615</v>
      </c>
      <c r="H6740" s="1">
        <v>45656</v>
      </c>
      <c r="I6740" s="1">
        <v>45622</v>
      </c>
      <c r="J6740" t="s">
        <v>31</v>
      </c>
      <c r="K6740" t="s">
        <v>32</v>
      </c>
      <c r="L6740">
        <v>3000</v>
      </c>
      <c r="M6740">
        <v>3000</v>
      </c>
      <c r="N6740">
        <v>5</v>
      </c>
      <c r="O6740" t="s">
        <v>963</v>
      </c>
      <c r="P6740" t="s">
        <v>964</v>
      </c>
      <c r="Q6740" t="s">
        <v>965</v>
      </c>
      <c r="R6740" t="s">
        <v>966</v>
      </c>
      <c r="S6740" t="s">
        <v>863</v>
      </c>
      <c r="T6740">
        <v>9375</v>
      </c>
    </row>
    <row r="6741" spans="1:20" x14ac:dyDescent="0.3">
      <c r="A6741" t="s">
        <v>4158</v>
      </c>
      <c r="B6741" t="str">
        <f>_xlfn.CONCAT(쿼리1[[#This Row],[주문번호]], "-", 쿼리1[[#This Row],[공정명]])</f>
        <v>20241121-1000164439-인쇄</v>
      </c>
      <c r="C6741">
        <v>2</v>
      </c>
      <c r="D6741" t="s">
        <v>328</v>
      </c>
      <c r="E6741" s="1">
        <v>45617</v>
      </c>
      <c r="F6741" s="1">
        <v>45621</v>
      </c>
      <c r="G6741" s="1">
        <v>45625</v>
      </c>
      <c r="H6741" s="1">
        <v>45656</v>
      </c>
      <c r="I6741" s="1">
        <v>45630</v>
      </c>
      <c r="J6741" t="s">
        <v>31</v>
      </c>
      <c r="K6741" t="s">
        <v>32</v>
      </c>
      <c r="L6741">
        <v>6000</v>
      </c>
      <c r="M6741">
        <v>6000</v>
      </c>
      <c r="N6741">
        <v>4</v>
      </c>
      <c r="O6741" t="s">
        <v>4159</v>
      </c>
      <c r="P6741" t="s">
        <v>3143</v>
      </c>
      <c r="Q6741" t="s">
        <v>4160</v>
      </c>
      <c r="R6741" t="s">
        <v>4161</v>
      </c>
      <c r="S6741" t="s">
        <v>863</v>
      </c>
      <c r="T6741">
        <v>17142</v>
      </c>
    </row>
    <row r="6742" spans="1:20" x14ac:dyDescent="0.3">
      <c r="A6742" t="s">
        <v>967</v>
      </c>
      <c r="B6742" t="str">
        <f>_xlfn.CONCAT(쿼리1[[#This Row],[주문번호]], "-", 쿼리1[[#This Row],[공정명]])</f>
        <v>20241220-1000170038-인쇄</v>
      </c>
      <c r="C6742">
        <v>2</v>
      </c>
      <c r="D6742" t="s">
        <v>328</v>
      </c>
      <c r="E6742" s="1">
        <v>45646</v>
      </c>
      <c r="F6742" s="1">
        <v>45651</v>
      </c>
      <c r="G6742" s="1"/>
      <c r="H6742" s="1">
        <v>45656</v>
      </c>
      <c r="I6742" s="1"/>
      <c r="J6742" t="s">
        <v>21</v>
      </c>
      <c r="K6742" t="s">
        <v>22</v>
      </c>
      <c r="L6742">
        <v>6000</v>
      </c>
      <c r="O6742" t="s">
        <v>91</v>
      </c>
      <c r="P6742" t="s">
        <v>968</v>
      </c>
      <c r="Q6742" t="s">
        <v>969</v>
      </c>
      <c r="R6742" t="s">
        <v>204</v>
      </c>
      <c r="S6742" t="s">
        <v>863</v>
      </c>
      <c r="T6742">
        <v>18750</v>
      </c>
    </row>
    <row r="6743" spans="1:20" x14ac:dyDescent="0.3">
      <c r="A6743" t="s">
        <v>970</v>
      </c>
      <c r="B6743" t="str">
        <f>_xlfn.CONCAT(쿼리1[[#This Row],[주문번호]], "-", 쿼리1[[#This Row],[공정명]])</f>
        <v>20241219-1000170038-인쇄</v>
      </c>
      <c r="C6743">
        <v>2</v>
      </c>
      <c r="D6743" t="s">
        <v>328</v>
      </c>
      <c r="E6743" s="1">
        <v>45645</v>
      </c>
      <c r="F6743" s="1">
        <v>45651</v>
      </c>
      <c r="G6743" s="1"/>
      <c r="H6743" s="1">
        <v>45656</v>
      </c>
      <c r="I6743" s="1"/>
      <c r="J6743" t="s">
        <v>21</v>
      </c>
      <c r="K6743" t="s">
        <v>22</v>
      </c>
      <c r="L6743">
        <v>6000</v>
      </c>
      <c r="O6743" t="s">
        <v>580</v>
      </c>
      <c r="P6743" t="s">
        <v>968</v>
      </c>
      <c r="Q6743" t="s">
        <v>969</v>
      </c>
      <c r="R6743" t="s">
        <v>204</v>
      </c>
      <c r="S6743" t="s">
        <v>863</v>
      </c>
      <c r="T6743">
        <v>18750</v>
      </c>
    </row>
    <row r="6744" spans="1:20" x14ac:dyDescent="0.3">
      <c r="A6744" t="s">
        <v>200</v>
      </c>
      <c r="B6744" t="str">
        <f>_xlfn.CONCAT(쿼리1[[#This Row],[주문번호]], "-", 쿼리1[[#This Row],[공정명]])</f>
        <v>20240906-1000166027-인쇄</v>
      </c>
      <c r="C6744">
        <v>2</v>
      </c>
      <c r="D6744" t="s">
        <v>328</v>
      </c>
      <c r="E6744" s="1">
        <v>45541</v>
      </c>
      <c r="F6744" s="1">
        <v>45547</v>
      </c>
      <c r="G6744" s="1">
        <v>45544</v>
      </c>
      <c r="H6744" s="1">
        <v>45656</v>
      </c>
      <c r="I6744" s="1">
        <v>45590</v>
      </c>
      <c r="J6744" t="s">
        <v>31</v>
      </c>
      <c r="K6744" t="s">
        <v>39</v>
      </c>
      <c r="L6744">
        <v>18000</v>
      </c>
      <c r="M6744">
        <v>18000</v>
      </c>
      <c r="N6744">
        <v>-3</v>
      </c>
      <c r="O6744" t="s">
        <v>201</v>
      </c>
      <c r="P6744" t="s">
        <v>202</v>
      </c>
      <c r="Q6744" t="s">
        <v>203</v>
      </c>
      <c r="R6744" t="s">
        <v>204</v>
      </c>
      <c r="S6744" t="s">
        <v>863</v>
      </c>
      <c r="T6744">
        <v>45000</v>
      </c>
    </row>
    <row r="6745" spans="1:20" x14ac:dyDescent="0.3">
      <c r="A6745" t="s">
        <v>3949</v>
      </c>
      <c r="B6745" t="str">
        <f>_xlfn.CONCAT(쿼리1[[#This Row],[주문번호]], "-", 쿼리1[[#This Row],[공정명]])</f>
        <v>20241022-1000153739-인쇄</v>
      </c>
      <c r="C6745">
        <v>2</v>
      </c>
      <c r="D6745" t="s">
        <v>328</v>
      </c>
      <c r="E6745" s="1">
        <v>45587</v>
      </c>
      <c r="F6745" s="1">
        <v>45593</v>
      </c>
      <c r="G6745" s="1">
        <v>45595</v>
      </c>
      <c r="H6745" s="1">
        <v>45656</v>
      </c>
      <c r="I6745" s="1">
        <v>45601</v>
      </c>
      <c r="J6745" t="s">
        <v>31</v>
      </c>
      <c r="K6745" t="s">
        <v>32</v>
      </c>
      <c r="L6745">
        <v>6000</v>
      </c>
      <c r="M6745">
        <v>6000</v>
      </c>
      <c r="N6745">
        <v>2</v>
      </c>
      <c r="O6745" t="s">
        <v>1177</v>
      </c>
      <c r="P6745" t="s">
        <v>3899</v>
      </c>
      <c r="Q6745" t="s">
        <v>3900</v>
      </c>
      <c r="R6745" t="s">
        <v>775</v>
      </c>
      <c r="S6745" t="s">
        <v>863</v>
      </c>
      <c r="T6745">
        <v>10909</v>
      </c>
    </row>
    <row r="6746" spans="1:20" x14ac:dyDescent="0.3">
      <c r="A6746" t="s">
        <v>3950</v>
      </c>
      <c r="B6746" t="str">
        <f>_xlfn.CONCAT(쿼리1[[#This Row],[주문번호]], "-", 쿼리1[[#This Row],[공정명]])</f>
        <v>20241106-1000153739-인쇄</v>
      </c>
      <c r="C6746">
        <v>2</v>
      </c>
      <c r="D6746" t="s">
        <v>328</v>
      </c>
      <c r="E6746" s="1">
        <v>45602</v>
      </c>
      <c r="F6746" s="1">
        <v>45608</v>
      </c>
      <c r="G6746" s="1">
        <v>45609</v>
      </c>
      <c r="H6746" s="1">
        <v>45656</v>
      </c>
      <c r="I6746" s="1">
        <v>45621</v>
      </c>
      <c r="J6746" t="s">
        <v>31</v>
      </c>
      <c r="K6746" t="s">
        <v>32</v>
      </c>
      <c r="L6746">
        <v>6000</v>
      </c>
      <c r="M6746">
        <v>6000</v>
      </c>
      <c r="N6746">
        <v>1</v>
      </c>
      <c r="O6746" t="s">
        <v>1177</v>
      </c>
      <c r="P6746" t="s">
        <v>3899</v>
      </c>
      <c r="Q6746" t="s">
        <v>3900</v>
      </c>
      <c r="R6746" t="s">
        <v>775</v>
      </c>
      <c r="S6746" t="s">
        <v>863</v>
      </c>
      <c r="T6746">
        <v>10909</v>
      </c>
    </row>
    <row r="6747" spans="1:20" x14ac:dyDescent="0.3">
      <c r="A6747" t="s">
        <v>95</v>
      </c>
      <c r="B6747" t="str">
        <f>_xlfn.CONCAT(쿼리1[[#This Row],[주문번호]], "-", 쿼리1[[#This Row],[공정명]])</f>
        <v>20240902-1000159561-인쇄</v>
      </c>
      <c r="C6747">
        <v>2</v>
      </c>
      <c r="D6747" t="s">
        <v>328</v>
      </c>
      <c r="E6747" s="1">
        <v>45537</v>
      </c>
      <c r="F6747" s="1">
        <v>45541</v>
      </c>
      <c r="G6747" s="1">
        <v>45546</v>
      </c>
      <c r="H6747" s="1">
        <v>45656</v>
      </c>
      <c r="I6747" s="1">
        <v>45575</v>
      </c>
      <c r="J6747" t="s">
        <v>31</v>
      </c>
      <c r="K6747" t="s">
        <v>32</v>
      </c>
      <c r="L6747">
        <v>6000</v>
      </c>
      <c r="M6747">
        <v>6000</v>
      </c>
      <c r="N6747">
        <v>5</v>
      </c>
      <c r="O6747" t="s">
        <v>96</v>
      </c>
      <c r="P6747" t="s">
        <v>97</v>
      </c>
      <c r="Q6747" t="s">
        <v>98</v>
      </c>
      <c r="R6747" t="s">
        <v>99</v>
      </c>
      <c r="S6747" t="s">
        <v>863</v>
      </c>
      <c r="T6747">
        <v>28571</v>
      </c>
    </row>
    <row r="6748" spans="1:20" x14ac:dyDescent="0.3">
      <c r="A6748" t="s">
        <v>3955</v>
      </c>
      <c r="B6748" t="str">
        <f>_xlfn.CONCAT(쿼리1[[#This Row],[주문번호]], "-", 쿼리1[[#This Row],[공정명]])</f>
        <v>20241226-1000166450-인쇄</v>
      </c>
      <c r="C6748">
        <v>2</v>
      </c>
      <c r="D6748" t="s">
        <v>328</v>
      </c>
      <c r="E6748" s="1">
        <v>45652</v>
      </c>
      <c r="F6748" s="1">
        <v>45658</v>
      </c>
      <c r="G6748" s="1"/>
      <c r="H6748" s="1">
        <v>45656</v>
      </c>
      <c r="I6748" s="1"/>
      <c r="J6748" t="s">
        <v>21</v>
      </c>
      <c r="K6748" t="s">
        <v>282</v>
      </c>
      <c r="L6748">
        <v>6000</v>
      </c>
      <c r="O6748" t="s">
        <v>3956</v>
      </c>
      <c r="P6748" t="s">
        <v>3957</v>
      </c>
      <c r="Q6748" t="s">
        <v>3958</v>
      </c>
      <c r="R6748" t="s">
        <v>3959</v>
      </c>
      <c r="S6748" t="s">
        <v>863</v>
      </c>
      <c r="T6748">
        <v>133333</v>
      </c>
    </row>
    <row r="6749" spans="1:20" x14ac:dyDescent="0.3">
      <c r="A6749" t="s">
        <v>3962</v>
      </c>
      <c r="B6749" t="str">
        <f>_xlfn.CONCAT(쿼리1[[#This Row],[주문번호]], "-", 쿼리1[[#This Row],[공정명]])</f>
        <v>20241021-1000166461-인쇄</v>
      </c>
      <c r="C6749">
        <v>2</v>
      </c>
      <c r="D6749" t="s">
        <v>328</v>
      </c>
      <c r="E6749" s="1">
        <v>45586</v>
      </c>
      <c r="F6749" s="1">
        <v>45590</v>
      </c>
      <c r="G6749" s="1">
        <v>45590</v>
      </c>
      <c r="H6749" s="1">
        <v>45656</v>
      </c>
      <c r="I6749" s="1">
        <v>45607</v>
      </c>
      <c r="J6749" t="s">
        <v>31</v>
      </c>
      <c r="K6749" t="s">
        <v>39</v>
      </c>
      <c r="L6749">
        <v>6000</v>
      </c>
      <c r="M6749">
        <v>6000</v>
      </c>
      <c r="N6749">
        <v>0</v>
      </c>
      <c r="O6749" t="s">
        <v>3956</v>
      </c>
      <c r="P6749" t="s">
        <v>3963</v>
      </c>
      <c r="Q6749" t="s">
        <v>3964</v>
      </c>
      <c r="R6749" t="s">
        <v>3959</v>
      </c>
      <c r="S6749" t="s">
        <v>863</v>
      </c>
      <c r="T6749">
        <v>33333</v>
      </c>
    </row>
    <row r="6750" spans="1:20" x14ac:dyDescent="0.3">
      <c r="A6750" t="s">
        <v>3965</v>
      </c>
      <c r="B6750" t="str">
        <f>_xlfn.CONCAT(쿼리1[[#This Row],[주문번호]], "-", 쿼리1[[#This Row],[공정명]])</f>
        <v>20241226-1000166446-인쇄</v>
      </c>
      <c r="C6750">
        <v>2</v>
      </c>
      <c r="D6750" t="s">
        <v>328</v>
      </c>
      <c r="E6750" s="1">
        <v>45652</v>
      </c>
      <c r="F6750" s="1">
        <v>45658</v>
      </c>
      <c r="G6750" s="1"/>
      <c r="H6750" s="1">
        <v>45656</v>
      </c>
      <c r="I6750" s="1"/>
      <c r="J6750" t="s">
        <v>21</v>
      </c>
      <c r="K6750" t="s">
        <v>282</v>
      </c>
      <c r="L6750">
        <v>6000</v>
      </c>
      <c r="O6750" t="s">
        <v>1123</v>
      </c>
      <c r="P6750" t="s">
        <v>3966</v>
      </c>
      <c r="Q6750" t="s">
        <v>3967</v>
      </c>
      <c r="R6750" t="s">
        <v>3959</v>
      </c>
      <c r="S6750" t="s">
        <v>863</v>
      </c>
      <c r="T6750">
        <v>22222</v>
      </c>
    </row>
    <row r="6751" spans="1:20" x14ac:dyDescent="0.3">
      <c r="A6751" t="s">
        <v>3968</v>
      </c>
      <c r="B6751" t="str">
        <f>_xlfn.CONCAT(쿼리1[[#This Row],[주문번호]], "-", 쿼리1[[#This Row],[공정명]])</f>
        <v>20241011-1418P0083-인쇄</v>
      </c>
      <c r="C6751">
        <v>2</v>
      </c>
      <c r="D6751" t="s">
        <v>328</v>
      </c>
      <c r="E6751" s="1">
        <v>45576</v>
      </c>
      <c r="F6751" s="1">
        <v>45582</v>
      </c>
      <c r="G6751" s="1">
        <v>45586</v>
      </c>
      <c r="H6751" s="1">
        <v>45656</v>
      </c>
      <c r="I6751" s="1">
        <v>45601</v>
      </c>
      <c r="J6751" t="s">
        <v>31</v>
      </c>
      <c r="K6751" t="s">
        <v>32</v>
      </c>
      <c r="L6751">
        <v>6000</v>
      </c>
      <c r="M6751">
        <v>6000</v>
      </c>
      <c r="N6751">
        <v>4</v>
      </c>
      <c r="O6751" t="s">
        <v>693</v>
      </c>
      <c r="P6751" t="s">
        <v>3969</v>
      </c>
      <c r="Q6751" t="s">
        <v>3970</v>
      </c>
      <c r="R6751" t="s">
        <v>3971</v>
      </c>
      <c r="S6751" t="s">
        <v>863</v>
      </c>
      <c r="T6751">
        <v>20000</v>
      </c>
    </row>
    <row r="6752" spans="1:20" x14ac:dyDescent="0.3">
      <c r="A6752" t="s">
        <v>4471</v>
      </c>
      <c r="B6752" t="str">
        <f>_xlfn.CONCAT(쿼리1[[#This Row],[주문번호]], "-", 쿼리1[[#This Row],[공정명]])</f>
        <v>20241010-1000169287-인쇄</v>
      </c>
      <c r="C6752">
        <v>2</v>
      </c>
      <c r="D6752" t="s">
        <v>328</v>
      </c>
      <c r="E6752" s="1">
        <v>45575</v>
      </c>
      <c r="F6752" s="1">
        <v>45581</v>
      </c>
      <c r="G6752" s="1">
        <v>45581</v>
      </c>
      <c r="H6752" s="1">
        <v>45656</v>
      </c>
      <c r="I6752" s="1">
        <v>45585</v>
      </c>
      <c r="J6752" t="s">
        <v>31</v>
      </c>
      <c r="K6752" t="s">
        <v>39</v>
      </c>
      <c r="L6752">
        <v>8000</v>
      </c>
      <c r="M6752">
        <v>8000</v>
      </c>
      <c r="N6752">
        <v>0</v>
      </c>
      <c r="O6752" t="s">
        <v>1533</v>
      </c>
      <c r="P6752" t="s">
        <v>4472</v>
      </c>
      <c r="Q6752" t="s">
        <v>4473</v>
      </c>
      <c r="R6752" t="s">
        <v>3976</v>
      </c>
      <c r="S6752" t="s">
        <v>863</v>
      </c>
      <c r="T6752">
        <v>16</v>
      </c>
    </row>
    <row r="6753" spans="1:20" x14ac:dyDescent="0.3">
      <c r="A6753" t="s">
        <v>5349</v>
      </c>
      <c r="B6753" t="str">
        <f>_xlfn.CONCAT(쿼리1[[#This Row],[주문번호]], "-", 쿼리1[[#This Row],[공정명]])</f>
        <v>20241011-1000169209-인쇄</v>
      </c>
      <c r="C6753">
        <v>2</v>
      </c>
      <c r="D6753" t="s">
        <v>328</v>
      </c>
      <c r="E6753" s="1">
        <v>45576</v>
      </c>
      <c r="F6753" s="1">
        <v>45581</v>
      </c>
      <c r="G6753" s="1">
        <v>45576</v>
      </c>
      <c r="H6753" s="1">
        <v>45656</v>
      </c>
      <c r="I6753" s="1">
        <v>45576</v>
      </c>
      <c r="J6753" t="s">
        <v>31</v>
      </c>
      <c r="K6753" t="s">
        <v>39</v>
      </c>
      <c r="L6753">
        <v>6000</v>
      </c>
      <c r="M6753">
        <v>6000</v>
      </c>
      <c r="N6753">
        <v>-5</v>
      </c>
      <c r="O6753" t="s">
        <v>1950</v>
      </c>
      <c r="P6753" t="s">
        <v>4477</v>
      </c>
      <c r="Q6753" t="s">
        <v>4478</v>
      </c>
      <c r="R6753" t="s">
        <v>3976</v>
      </c>
      <c r="S6753" t="s">
        <v>863</v>
      </c>
      <c r="T6753">
        <v>1</v>
      </c>
    </row>
    <row r="6754" spans="1:20" x14ac:dyDescent="0.3">
      <c r="A6754" t="s">
        <v>5015</v>
      </c>
      <c r="B6754" t="str">
        <f>_xlfn.CONCAT(쿼리1[[#This Row],[주문번호]], "-", 쿼리1[[#This Row],[공정명]])</f>
        <v>20241226-1419P0022-인쇄</v>
      </c>
      <c r="C6754">
        <v>2</v>
      </c>
      <c r="D6754" t="s">
        <v>328</v>
      </c>
      <c r="E6754" s="1">
        <v>45652</v>
      </c>
      <c r="F6754" s="1">
        <v>45656</v>
      </c>
      <c r="G6754" s="1"/>
      <c r="H6754" s="1">
        <v>45656</v>
      </c>
      <c r="I6754" s="1"/>
      <c r="J6754" t="s">
        <v>21</v>
      </c>
      <c r="K6754" t="s">
        <v>282</v>
      </c>
      <c r="L6754">
        <v>6000</v>
      </c>
      <c r="O6754" t="s">
        <v>5016</v>
      </c>
      <c r="P6754" t="s">
        <v>5017</v>
      </c>
      <c r="Q6754" t="s">
        <v>5018</v>
      </c>
      <c r="R6754" t="s">
        <v>3976</v>
      </c>
      <c r="S6754" t="s">
        <v>863</v>
      </c>
      <c r="T6754">
        <v>6</v>
      </c>
    </row>
    <row r="6755" spans="1:20" x14ac:dyDescent="0.3">
      <c r="A6755" t="s">
        <v>4474</v>
      </c>
      <c r="B6755" t="str">
        <f>_xlfn.CONCAT(쿼리1[[#This Row],[주문번호]], "-", 쿼리1[[#This Row],[공정명]])</f>
        <v>20241010-1000169284-인쇄</v>
      </c>
      <c r="C6755">
        <v>2</v>
      </c>
      <c r="D6755" t="s">
        <v>328</v>
      </c>
      <c r="E6755" s="1">
        <v>45575</v>
      </c>
      <c r="F6755" s="1">
        <v>45581</v>
      </c>
      <c r="G6755" s="1">
        <v>45580</v>
      </c>
      <c r="H6755" s="1">
        <v>45656</v>
      </c>
      <c r="I6755" s="1">
        <v>45621</v>
      </c>
      <c r="J6755" t="s">
        <v>31</v>
      </c>
      <c r="K6755" t="s">
        <v>39</v>
      </c>
      <c r="L6755">
        <v>8000</v>
      </c>
      <c r="M6755">
        <v>8000</v>
      </c>
      <c r="N6755">
        <v>-1</v>
      </c>
      <c r="O6755" t="s">
        <v>1533</v>
      </c>
      <c r="P6755" t="s">
        <v>4472</v>
      </c>
      <c r="Q6755" t="s">
        <v>4475</v>
      </c>
      <c r="R6755" t="s">
        <v>3976</v>
      </c>
      <c r="S6755" t="s">
        <v>863</v>
      </c>
      <c r="T6755">
        <v>16</v>
      </c>
    </row>
    <row r="6756" spans="1:20" x14ac:dyDescent="0.3">
      <c r="A6756" t="s">
        <v>4476</v>
      </c>
      <c r="B6756" t="str">
        <f>_xlfn.CONCAT(쿼리1[[#This Row],[주문번호]], "-", 쿼리1[[#This Row],[공정명]])</f>
        <v>20240930-1000169209-인쇄</v>
      </c>
      <c r="C6756">
        <v>2</v>
      </c>
      <c r="D6756" t="s">
        <v>328</v>
      </c>
      <c r="E6756" s="1">
        <v>45565</v>
      </c>
      <c r="F6756" s="1">
        <v>45569</v>
      </c>
      <c r="G6756" s="1">
        <v>45573</v>
      </c>
      <c r="H6756" s="1">
        <v>45656</v>
      </c>
      <c r="I6756" s="1">
        <v>45583</v>
      </c>
      <c r="J6756" t="s">
        <v>31</v>
      </c>
      <c r="K6756" t="s">
        <v>32</v>
      </c>
      <c r="L6756">
        <v>6000</v>
      </c>
      <c r="M6756">
        <v>6000</v>
      </c>
      <c r="N6756">
        <v>4</v>
      </c>
      <c r="O6756" t="s">
        <v>1950</v>
      </c>
      <c r="P6756" t="s">
        <v>4477</v>
      </c>
      <c r="Q6756" t="s">
        <v>4478</v>
      </c>
      <c r="R6756" t="s">
        <v>3976</v>
      </c>
      <c r="S6756" t="s">
        <v>863</v>
      </c>
      <c r="T6756">
        <v>12</v>
      </c>
    </row>
    <row r="6757" spans="1:20" x14ac:dyDescent="0.3">
      <c r="A6757" t="s">
        <v>5042</v>
      </c>
      <c r="B6757" t="str">
        <f>_xlfn.CONCAT(쿼리1[[#This Row],[주문번호]], "-", 쿼리1[[#This Row],[공정명]])</f>
        <v>20241226-1419P0021-인쇄</v>
      </c>
      <c r="C6757">
        <v>2</v>
      </c>
      <c r="D6757" t="s">
        <v>328</v>
      </c>
      <c r="E6757" s="1">
        <v>45652</v>
      </c>
      <c r="F6757" s="1">
        <v>45656</v>
      </c>
      <c r="G6757" s="1"/>
      <c r="H6757" s="1">
        <v>45656</v>
      </c>
      <c r="I6757" s="1"/>
      <c r="J6757" t="s">
        <v>21</v>
      </c>
      <c r="K6757" t="s">
        <v>282</v>
      </c>
      <c r="L6757">
        <v>6000</v>
      </c>
      <c r="O6757" t="s">
        <v>5016</v>
      </c>
      <c r="P6757" t="s">
        <v>5043</v>
      </c>
      <c r="Q6757" t="s">
        <v>5044</v>
      </c>
      <c r="R6757" t="s">
        <v>3976</v>
      </c>
      <c r="S6757" t="s">
        <v>863</v>
      </c>
      <c r="T6757">
        <v>6</v>
      </c>
    </row>
    <row r="6758" spans="1:20" x14ac:dyDescent="0.3">
      <c r="A6758" t="s">
        <v>3580</v>
      </c>
      <c r="B6758" t="str">
        <f>_xlfn.CONCAT(쿼리1[[#This Row],[주문번호]], "-", 쿼리1[[#This Row],[공정명]])</f>
        <v>20241219-1000157463-인쇄</v>
      </c>
      <c r="C6758">
        <v>1</v>
      </c>
      <c r="D6758" t="s">
        <v>328</v>
      </c>
      <c r="E6758" s="1">
        <v>45645</v>
      </c>
      <c r="F6758" s="1">
        <v>45651</v>
      </c>
      <c r="G6758" s="1">
        <v>45652</v>
      </c>
      <c r="H6758" s="1">
        <v>45656</v>
      </c>
      <c r="I6758" s="1">
        <v>45652</v>
      </c>
      <c r="J6758" t="s">
        <v>31</v>
      </c>
      <c r="K6758" t="s">
        <v>32</v>
      </c>
      <c r="L6758">
        <v>6000</v>
      </c>
      <c r="M6758">
        <v>6000</v>
      </c>
      <c r="N6758">
        <v>1</v>
      </c>
      <c r="O6758" t="s">
        <v>3581</v>
      </c>
      <c r="P6758" t="s">
        <v>3582</v>
      </c>
      <c r="Q6758" t="s">
        <v>2968</v>
      </c>
      <c r="R6758" t="s">
        <v>3583</v>
      </c>
      <c r="S6758" t="s">
        <v>863</v>
      </c>
      <c r="T6758">
        <v>60000</v>
      </c>
    </row>
    <row r="6759" spans="1:20" x14ac:dyDescent="0.3">
      <c r="A6759" t="s">
        <v>4037</v>
      </c>
      <c r="B6759" t="str">
        <f>_xlfn.CONCAT(쿼리1[[#This Row],[주문번호]], "-", 쿼리1[[#This Row],[공정명]])</f>
        <v>20241011-1000137720-인쇄</v>
      </c>
      <c r="C6759">
        <v>2</v>
      </c>
      <c r="D6759" t="s">
        <v>328</v>
      </c>
      <c r="E6759" s="1">
        <v>45576</v>
      </c>
      <c r="F6759" s="1">
        <v>45582</v>
      </c>
      <c r="G6759" s="1">
        <v>45581</v>
      </c>
      <c r="H6759" s="1">
        <v>45656</v>
      </c>
      <c r="I6759" s="1">
        <v>45586</v>
      </c>
      <c r="J6759" t="s">
        <v>31</v>
      </c>
      <c r="K6759" t="s">
        <v>39</v>
      </c>
      <c r="L6759">
        <v>6000</v>
      </c>
      <c r="M6759">
        <v>6000</v>
      </c>
      <c r="N6759">
        <v>-1</v>
      </c>
      <c r="O6759" t="s">
        <v>91</v>
      </c>
      <c r="P6759" t="s">
        <v>92</v>
      </c>
      <c r="Q6759" t="s">
        <v>4038</v>
      </c>
      <c r="R6759" t="s">
        <v>4039</v>
      </c>
      <c r="S6759" t="s">
        <v>863</v>
      </c>
      <c r="T6759">
        <v>24000</v>
      </c>
    </row>
    <row r="6760" spans="1:20" x14ac:dyDescent="0.3">
      <c r="A6760" t="s">
        <v>958</v>
      </c>
      <c r="B6760" t="str">
        <f>_xlfn.CONCAT(쿼리1[[#This Row],[주문번호]], "-", 쿼리1[[#This Row],[공정명]])</f>
        <v>20241217-1000159615-인쇄</v>
      </c>
      <c r="C6760">
        <v>2</v>
      </c>
      <c r="D6760" t="s">
        <v>328</v>
      </c>
      <c r="E6760" s="1">
        <v>45643</v>
      </c>
      <c r="F6760" s="1">
        <v>45649</v>
      </c>
      <c r="G6760" s="1">
        <v>45652</v>
      </c>
      <c r="H6760" s="1">
        <v>45656</v>
      </c>
      <c r="I6760" s="1">
        <v>45652</v>
      </c>
      <c r="J6760" t="s">
        <v>31</v>
      </c>
      <c r="K6760" t="s">
        <v>32</v>
      </c>
      <c r="L6760">
        <v>6000</v>
      </c>
      <c r="M6760">
        <v>6000</v>
      </c>
      <c r="N6760">
        <v>3</v>
      </c>
      <c r="O6760" t="s">
        <v>201</v>
      </c>
      <c r="P6760" t="s">
        <v>959</v>
      </c>
      <c r="Q6760" t="s">
        <v>960</v>
      </c>
      <c r="R6760" t="s">
        <v>961</v>
      </c>
      <c r="S6760" t="s">
        <v>863</v>
      </c>
      <c r="T6760">
        <v>15789</v>
      </c>
    </row>
    <row r="6761" spans="1:20" x14ac:dyDescent="0.3">
      <c r="A6761" t="s">
        <v>2243</v>
      </c>
      <c r="B6761" t="str">
        <f>_xlfn.CONCAT(쿼리1[[#This Row],[주문번호]], "-", 쿼리1[[#This Row],[공정명]])</f>
        <v>20241125-1000154950-인쇄</v>
      </c>
      <c r="C6761">
        <v>2</v>
      </c>
      <c r="D6761" t="s">
        <v>328</v>
      </c>
      <c r="E6761" s="1">
        <v>45621</v>
      </c>
      <c r="F6761" s="1">
        <v>45625</v>
      </c>
      <c r="G6761" s="1">
        <v>45628</v>
      </c>
      <c r="H6761" s="1">
        <v>45656</v>
      </c>
      <c r="I6761" s="1">
        <v>45632</v>
      </c>
      <c r="J6761" t="s">
        <v>31</v>
      </c>
      <c r="K6761" t="s">
        <v>32</v>
      </c>
      <c r="L6761">
        <v>12000</v>
      </c>
      <c r="M6761">
        <v>12000</v>
      </c>
      <c r="N6761">
        <v>3</v>
      </c>
      <c r="O6761" t="s">
        <v>91</v>
      </c>
      <c r="P6761" t="s">
        <v>2244</v>
      </c>
      <c r="Q6761" t="s">
        <v>2245</v>
      </c>
      <c r="R6761" t="s">
        <v>2246</v>
      </c>
      <c r="S6761" t="s">
        <v>863</v>
      </c>
      <c r="T6761">
        <v>75000</v>
      </c>
    </row>
    <row r="6762" spans="1:20" x14ac:dyDescent="0.3">
      <c r="A6762" t="s">
        <v>2247</v>
      </c>
      <c r="B6762" t="str">
        <f>_xlfn.CONCAT(쿼리1[[#This Row],[주문번호]], "-", 쿼리1[[#This Row],[공정명]])</f>
        <v>20241024-1000154950-인쇄</v>
      </c>
      <c r="C6762">
        <v>2</v>
      </c>
      <c r="D6762" t="s">
        <v>328</v>
      </c>
      <c r="E6762" s="1">
        <v>45589</v>
      </c>
      <c r="F6762" s="1">
        <v>45595</v>
      </c>
      <c r="G6762" s="1">
        <v>45595</v>
      </c>
      <c r="H6762" s="1">
        <v>45656</v>
      </c>
      <c r="I6762" s="1">
        <v>45602</v>
      </c>
      <c r="J6762" t="s">
        <v>31</v>
      </c>
      <c r="K6762" t="s">
        <v>39</v>
      </c>
      <c r="L6762">
        <v>12000</v>
      </c>
      <c r="M6762">
        <v>12000</v>
      </c>
      <c r="N6762">
        <v>0</v>
      </c>
      <c r="O6762" t="s">
        <v>91</v>
      </c>
      <c r="P6762" t="s">
        <v>2244</v>
      </c>
      <c r="Q6762" t="s">
        <v>2245</v>
      </c>
      <c r="R6762" t="s">
        <v>2246</v>
      </c>
      <c r="S6762" t="s">
        <v>863</v>
      </c>
      <c r="T6762">
        <v>75000</v>
      </c>
    </row>
    <row r="6763" spans="1:20" x14ac:dyDescent="0.3">
      <c r="A6763" t="s">
        <v>2248</v>
      </c>
      <c r="B6763" t="str">
        <f>_xlfn.CONCAT(쿼리1[[#This Row],[주문번호]], "-", 쿼리1[[#This Row],[공정명]])</f>
        <v>20240925-1000154950-인쇄</v>
      </c>
      <c r="C6763">
        <v>2</v>
      </c>
      <c r="D6763" t="s">
        <v>328</v>
      </c>
      <c r="E6763" s="1">
        <v>45560</v>
      </c>
      <c r="F6763" s="1">
        <v>45566</v>
      </c>
      <c r="G6763" s="1">
        <v>45565</v>
      </c>
      <c r="H6763" s="1">
        <v>45656</v>
      </c>
      <c r="I6763" s="1">
        <v>45569</v>
      </c>
      <c r="J6763" t="s">
        <v>31</v>
      </c>
      <c r="K6763" t="s">
        <v>39</v>
      </c>
      <c r="L6763">
        <v>12000</v>
      </c>
      <c r="M6763">
        <v>12000</v>
      </c>
      <c r="N6763">
        <v>-1</v>
      </c>
      <c r="O6763" t="s">
        <v>91</v>
      </c>
      <c r="P6763" t="s">
        <v>2244</v>
      </c>
      <c r="Q6763" t="s">
        <v>2245</v>
      </c>
      <c r="R6763" t="s">
        <v>2246</v>
      </c>
      <c r="S6763" t="s">
        <v>863</v>
      </c>
      <c r="T6763">
        <v>75000</v>
      </c>
    </row>
    <row r="6764" spans="1:20" x14ac:dyDescent="0.3">
      <c r="A6764" t="s">
        <v>2630</v>
      </c>
      <c r="B6764" t="str">
        <f>_xlfn.CONCAT(쿼리1[[#This Row],[주문번호]], "-", 쿼리1[[#This Row],[공정명]])</f>
        <v>20241101-1000143069-인쇄</v>
      </c>
      <c r="C6764">
        <v>2</v>
      </c>
      <c r="D6764" t="s">
        <v>328</v>
      </c>
      <c r="E6764" s="1">
        <v>45597</v>
      </c>
      <c r="F6764" s="1">
        <v>45603</v>
      </c>
      <c r="G6764" s="1">
        <v>45608</v>
      </c>
      <c r="H6764" s="1">
        <v>45656</v>
      </c>
      <c r="I6764" s="1">
        <v>45614</v>
      </c>
      <c r="J6764" t="s">
        <v>31</v>
      </c>
      <c r="K6764" t="s">
        <v>32</v>
      </c>
      <c r="L6764">
        <v>8000</v>
      </c>
      <c r="M6764">
        <v>8000</v>
      </c>
      <c r="N6764">
        <v>5</v>
      </c>
      <c r="O6764" t="s">
        <v>2631</v>
      </c>
      <c r="P6764" t="s">
        <v>2632</v>
      </c>
      <c r="Q6764" t="s">
        <v>2633</v>
      </c>
      <c r="R6764" t="s">
        <v>2065</v>
      </c>
      <c r="S6764" t="s">
        <v>863</v>
      </c>
      <c r="T6764">
        <v>25000</v>
      </c>
    </row>
    <row r="6765" spans="1:20" x14ac:dyDescent="0.3">
      <c r="A6765" t="s">
        <v>2634</v>
      </c>
      <c r="B6765" t="str">
        <f>_xlfn.CONCAT(쿼리1[[#This Row],[주문번호]], "-", 쿼리1[[#This Row],[공정명]])</f>
        <v>20241010-1119P0153-인쇄</v>
      </c>
      <c r="C6765">
        <v>2</v>
      </c>
      <c r="D6765" t="s">
        <v>328</v>
      </c>
      <c r="E6765" s="1">
        <v>45575</v>
      </c>
      <c r="F6765" s="1">
        <v>45579</v>
      </c>
      <c r="G6765" s="1">
        <v>45580</v>
      </c>
      <c r="H6765" s="1">
        <v>45656</v>
      </c>
      <c r="I6765" s="1">
        <v>45586</v>
      </c>
      <c r="J6765" t="s">
        <v>31</v>
      </c>
      <c r="K6765" t="s">
        <v>32</v>
      </c>
      <c r="L6765">
        <v>12000</v>
      </c>
      <c r="M6765">
        <v>12000</v>
      </c>
      <c r="N6765">
        <v>1</v>
      </c>
      <c r="O6765" t="s">
        <v>2635</v>
      </c>
      <c r="P6765" t="s">
        <v>2636</v>
      </c>
      <c r="Q6765" t="s">
        <v>2637</v>
      </c>
      <c r="R6765" t="s">
        <v>2638</v>
      </c>
      <c r="S6765" t="s">
        <v>863</v>
      </c>
      <c r="T6765">
        <v>46153</v>
      </c>
    </row>
    <row r="6766" spans="1:20" x14ac:dyDescent="0.3">
      <c r="A6766" t="s">
        <v>3988</v>
      </c>
      <c r="B6766" t="str">
        <f>_xlfn.CONCAT(쿼리1[[#This Row],[주문번호]], "-", 쿼리1[[#This Row],[공정명]])</f>
        <v>20241227-1117P0049-인쇄</v>
      </c>
      <c r="C6766">
        <v>2</v>
      </c>
      <c r="D6766" t="s">
        <v>328</v>
      </c>
      <c r="E6766" s="1">
        <v>45653</v>
      </c>
      <c r="F6766" s="1">
        <v>45659</v>
      </c>
      <c r="G6766" s="1"/>
      <c r="H6766" s="1">
        <v>45656</v>
      </c>
      <c r="I6766" s="1"/>
      <c r="J6766" t="s">
        <v>21</v>
      </c>
      <c r="K6766" t="s">
        <v>282</v>
      </c>
      <c r="L6766">
        <v>6000</v>
      </c>
      <c r="O6766" t="s">
        <v>3985</v>
      </c>
      <c r="P6766" t="s">
        <v>3989</v>
      </c>
      <c r="Q6766" t="s">
        <v>3990</v>
      </c>
      <c r="R6766" t="s">
        <v>2638</v>
      </c>
      <c r="S6766" t="s">
        <v>863</v>
      </c>
      <c r="T6766">
        <v>31578</v>
      </c>
    </row>
    <row r="6767" spans="1:20" x14ac:dyDescent="0.3">
      <c r="A6767" t="s">
        <v>3946</v>
      </c>
      <c r="B6767" t="str">
        <f>_xlfn.CONCAT(쿼리1[[#This Row],[주문번호]], "-", 쿼리1[[#This Row],[공정명]])</f>
        <v>20240913-1619P0121-인쇄</v>
      </c>
      <c r="C6767">
        <v>2</v>
      </c>
      <c r="D6767" t="s">
        <v>328</v>
      </c>
      <c r="E6767" s="1">
        <v>45548</v>
      </c>
      <c r="F6767" s="1">
        <v>45554</v>
      </c>
      <c r="G6767" s="1">
        <v>45555</v>
      </c>
      <c r="H6767" s="1">
        <v>45656</v>
      </c>
      <c r="I6767" s="1">
        <v>45575</v>
      </c>
      <c r="J6767" t="s">
        <v>31</v>
      </c>
      <c r="K6767" t="s">
        <v>32</v>
      </c>
      <c r="L6767">
        <v>12000</v>
      </c>
      <c r="M6767">
        <v>12000</v>
      </c>
      <c r="N6767">
        <v>1</v>
      </c>
      <c r="O6767" t="s">
        <v>201</v>
      </c>
      <c r="P6767" t="s">
        <v>306</v>
      </c>
      <c r="Q6767" t="s">
        <v>3947</v>
      </c>
      <c r="R6767" t="s">
        <v>3948</v>
      </c>
      <c r="S6767" t="s">
        <v>863</v>
      </c>
      <c r="T6767">
        <v>80000</v>
      </c>
    </row>
    <row r="6768" spans="1:20" x14ac:dyDescent="0.3">
      <c r="A6768" t="s">
        <v>2527</v>
      </c>
      <c r="B6768" t="str">
        <f>_xlfn.CONCAT(쿼리1[[#This Row],[주문번호]], "-", 쿼리1[[#This Row],[공정명]])</f>
        <v>20241030-1000165483-인쇄</v>
      </c>
      <c r="C6768">
        <v>2</v>
      </c>
      <c r="D6768" t="s">
        <v>328</v>
      </c>
      <c r="E6768" s="1">
        <v>45595</v>
      </c>
      <c r="F6768" s="1">
        <v>45601</v>
      </c>
      <c r="G6768" s="1">
        <v>45600</v>
      </c>
      <c r="H6768" s="1">
        <v>45656</v>
      </c>
      <c r="I6768" s="1">
        <v>45604</v>
      </c>
      <c r="J6768" t="s">
        <v>31</v>
      </c>
      <c r="K6768" t="s">
        <v>39</v>
      </c>
      <c r="L6768">
        <v>6000</v>
      </c>
      <c r="M6768">
        <v>6000</v>
      </c>
      <c r="N6768">
        <v>-1</v>
      </c>
      <c r="O6768" t="s">
        <v>2528</v>
      </c>
      <c r="P6768" t="s">
        <v>2529</v>
      </c>
      <c r="Q6768" t="s">
        <v>2530</v>
      </c>
      <c r="R6768" t="s">
        <v>2531</v>
      </c>
      <c r="S6768" t="s">
        <v>863</v>
      </c>
      <c r="T6768">
        <v>54545</v>
      </c>
    </row>
    <row r="6769" spans="1:20" x14ac:dyDescent="0.3">
      <c r="A6769" t="s">
        <v>4168</v>
      </c>
      <c r="B6769" t="str">
        <f>_xlfn.CONCAT(쿼리1[[#This Row],[주문번호]], "-", 쿼리1[[#This Row],[공정명]])</f>
        <v>20240909-1000166038-인쇄</v>
      </c>
      <c r="C6769">
        <v>2</v>
      </c>
      <c r="D6769" t="s">
        <v>328</v>
      </c>
      <c r="E6769" s="1">
        <v>45544</v>
      </c>
      <c r="F6769" s="1">
        <v>45548</v>
      </c>
      <c r="G6769" s="1">
        <v>45547</v>
      </c>
      <c r="H6769" s="1">
        <v>45656</v>
      </c>
      <c r="I6769" s="1">
        <v>45575</v>
      </c>
      <c r="J6769" t="s">
        <v>31</v>
      </c>
      <c r="K6769" t="s">
        <v>39</v>
      </c>
      <c r="L6769">
        <v>6000</v>
      </c>
      <c r="M6769">
        <v>6000</v>
      </c>
      <c r="N6769">
        <v>-1</v>
      </c>
      <c r="O6769" t="s">
        <v>4169</v>
      </c>
      <c r="P6769" t="s">
        <v>4170</v>
      </c>
      <c r="Q6769" t="s">
        <v>4171</v>
      </c>
      <c r="R6769" t="s">
        <v>4172</v>
      </c>
      <c r="S6769" t="s">
        <v>863</v>
      </c>
      <c r="T6769">
        <v>21428</v>
      </c>
    </row>
    <row r="6770" spans="1:20" x14ac:dyDescent="0.3">
      <c r="A6770" t="s">
        <v>4634</v>
      </c>
      <c r="B6770" t="str">
        <f>_xlfn.CONCAT(쿼리1[[#This Row],[주문번호]], "-", 쿼리1[[#This Row],[공정명]])</f>
        <v>20240926-2000160536-인쇄</v>
      </c>
      <c r="C6770">
        <v>2</v>
      </c>
      <c r="D6770" t="s">
        <v>328</v>
      </c>
      <c r="E6770" s="1">
        <v>45561</v>
      </c>
      <c r="F6770" s="1">
        <v>45567</v>
      </c>
      <c r="G6770" s="1">
        <v>45567</v>
      </c>
      <c r="H6770" s="1">
        <v>45656</v>
      </c>
      <c r="I6770" s="1">
        <v>45583</v>
      </c>
      <c r="J6770" t="s">
        <v>31</v>
      </c>
      <c r="K6770" t="s">
        <v>39</v>
      </c>
      <c r="L6770">
        <v>18000</v>
      </c>
      <c r="M6770">
        <v>18000</v>
      </c>
      <c r="N6770">
        <v>0</v>
      </c>
      <c r="O6770" t="s">
        <v>832</v>
      </c>
      <c r="P6770" t="s">
        <v>4635</v>
      </c>
      <c r="Q6770" t="s">
        <v>4636</v>
      </c>
      <c r="R6770" t="s">
        <v>26</v>
      </c>
      <c r="S6770" t="s">
        <v>863</v>
      </c>
      <c r="T6770">
        <v>360</v>
      </c>
    </row>
    <row r="6771" spans="1:20" x14ac:dyDescent="0.3">
      <c r="A6771" t="s">
        <v>3922</v>
      </c>
      <c r="B6771" t="str">
        <f>_xlfn.CONCAT(쿼리1[[#This Row],[주문번호]], "-", 쿼리1[[#This Row],[공정명]])</f>
        <v>20241212-1000161651-인쇄</v>
      </c>
      <c r="C6771">
        <v>2</v>
      </c>
      <c r="D6771" t="s">
        <v>328</v>
      </c>
      <c r="E6771" s="1">
        <v>45638</v>
      </c>
      <c r="F6771" s="1">
        <v>45644</v>
      </c>
      <c r="G6771" s="1">
        <v>45650</v>
      </c>
      <c r="H6771" s="1">
        <v>45656</v>
      </c>
      <c r="I6771" s="1">
        <v>45652</v>
      </c>
      <c r="J6771" t="s">
        <v>31</v>
      </c>
      <c r="K6771" t="s">
        <v>32</v>
      </c>
      <c r="L6771">
        <v>4000</v>
      </c>
      <c r="M6771">
        <v>4000</v>
      </c>
      <c r="N6771">
        <v>6</v>
      </c>
      <c r="O6771" t="s">
        <v>3853</v>
      </c>
      <c r="P6771" t="s">
        <v>3923</v>
      </c>
      <c r="Q6771" t="s">
        <v>3924</v>
      </c>
      <c r="R6771" t="s">
        <v>26</v>
      </c>
      <c r="S6771" t="s">
        <v>863</v>
      </c>
      <c r="T6771">
        <v>32</v>
      </c>
    </row>
    <row r="6772" spans="1:20" x14ac:dyDescent="0.3">
      <c r="A6772" t="s">
        <v>4637</v>
      </c>
      <c r="B6772" t="str">
        <f>_xlfn.CONCAT(쿼리1[[#This Row],[주문번호]], "-", 쿼리1[[#This Row],[공정명]])</f>
        <v>20241011-1000154681-인쇄</v>
      </c>
      <c r="C6772">
        <v>2</v>
      </c>
      <c r="D6772" t="s">
        <v>328</v>
      </c>
      <c r="E6772" s="1">
        <v>45576</v>
      </c>
      <c r="F6772" s="1">
        <v>45582</v>
      </c>
      <c r="G6772" s="1">
        <v>45581</v>
      </c>
      <c r="H6772" s="1">
        <v>45656</v>
      </c>
      <c r="I6772" s="1">
        <v>45583</v>
      </c>
      <c r="J6772" t="s">
        <v>31</v>
      </c>
      <c r="K6772" t="s">
        <v>39</v>
      </c>
      <c r="L6772">
        <v>4000</v>
      </c>
      <c r="M6772">
        <v>4000</v>
      </c>
      <c r="N6772">
        <v>-1</v>
      </c>
      <c r="O6772" t="s">
        <v>1533</v>
      </c>
      <c r="P6772" t="s">
        <v>3917</v>
      </c>
      <c r="Q6772" t="s">
        <v>3918</v>
      </c>
      <c r="R6772" t="s">
        <v>26</v>
      </c>
      <c r="S6772" t="s">
        <v>863</v>
      </c>
      <c r="T6772">
        <v>16</v>
      </c>
    </row>
    <row r="6773" spans="1:20" x14ac:dyDescent="0.3">
      <c r="A6773" t="s">
        <v>4334</v>
      </c>
      <c r="B6773" t="str">
        <f>_xlfn.CONCAT(쿼리1[[#This Row],[주문번호]], "-", 쿼리1[[#This Row],[공정명]])</f>
        <v>20241028-1000138622-인쇄</v>
      </c>
      <c r="C6773">
        <v>2</v>
      </c>
      <c r="D6773" t="s">
        <v>328</v>
      </c>
      <c r="E6773" s="1">
        <v>45593</v>
      </c>
      <c r="F6773" s="1">
        <v>45597</v>
      </c>
      <c r="G6773" s="1">
        <v>45596</v>
      </c>
      <c r="H6773" s="1">
        <v>45656</v>
      </c>
      <c r="I6773" s="1">
        <v>45600</v>
      </c>
      <c r="J6773" t="s">
        <v>31</v>
      </c>
      <c r="K6773" t="s">
        <v>39</v>
      </c>
      <c r="L6773">
        <v>40000</v>
      </c>
      <c r="M6773">
        <v>40000</v>
      </c>
      <c r="N6773">
        <v>-1</v>
      </c>
      <c r="O6773" t="s">
        <v>536</v>
      </c>
      <c r="P6773" t="s">
        <v>3929</v>
      </c>
      <c r="Q6773" t="s">
        <v>3930</v>
      </c>
      <c r="R6773" t="s">
        <v>26</v>
      </c>
      <c r="S6773" t="s">
        <v>863</v>
      </c>
      <c r="T6773">
        <v>160</v>
      </c>
    </row>
    <row r="6774" spans="1:20" x14ac:dyDescent="0.3">
      <c r="A6774" t="s">
        <v>625</v>
      </c>
      <c r="B6774" t="str">
        <f>_xlfn.CONCAT(쿼리1[[#This Row],[주문번호]], "-", 쿼리1[[#This Row],[공정명]])</f>
        <v>20241206-1000169949-인쇄</v>
      </c>
      <c r="C6774">
        <v>2</v>
      </c>
      <c r="D6774" t="s">
        <v>328</v>
      </c>
      <c r="E6774" s="1">
        <v>45632</v>
      </c>
      <c r="F6774" s="1">
        <v>45638</v>
      </c>
      <c r="G6774" s="1">
        <v>45637</v>
      </c>
      <c r="H6774" s="1">
        <v>45656</v>
      </c>
      <c r="I6774" s="1">
        <v>45640</v>
      </c>
      <c r="J6774" t="s">
        <v>31</v>
      </c>
      <c r="K6774" t="s">
        <v>39</v>
      </c>
      <c r="L6774">
        <v>1000</v>
      </c>
      <c r="M6774">
        <v>1000</v>
      </c>
      <c r="N6774">
        <v>-1</v>
      </c>
      <c r="O6774" t="s">
        <v>626</v>
      </c>
      <c r="P6774" t="s">
        <v>627</v>
      </c>
      <c r="Q6774" t="s">
        <v>628</v>
      </c>
      <c r="R6774" t="s">
        <v>26</v>
      </c>
      <c r="S6774" t="s">
        <v>863</v>
      </c>
      <c r="T6774">
        <v>14285</v>
      </c>
    </row>
    <row r="6775" spans="1:20" x14ac:dyDescent="0.3">
      <c r="A6775" t="s">
        <v>629</v>
      </c>
      <c r="B6775" t="str">
        <f>_xlfn.CONCAT(쿼리1[[#This Row],[주문번호]], "-", 쿼리1[[#This Row],[공정명]])</f>
        <v>20241210-1000164958-인쇄</v>
      </c>
      <c r="C6775">
        <v>2</v>
      </c>
      <c r="D6775" t="s">
        <v>328</v>
      </c>
      <c r="E6775" s="1">
        <v>45636</v>
      </c>
      <c r="F6775" s="1">
        <v>45639</v>
      </c>
      <c r="G6775" s="1">
        <v>45642</v>
      </c>
      <c r="H6775" s="1">
        <v>45656</v>
      </c>
      <c r="I6775" s="1">
        <v>45649</v>
      </c>
      <c r="J6775" t="s">
        <v>31</v>
      </c>
      <c r="K6775" t="s">
        <v>32</v>
      </c>
      <c r="L6775">
        <v>12000</v>
      </c>
      <c r="M6775">
        <v>12000</v>
      </c>
      <c r="N6775">
        <v>3</v>
      </c>
      <c r="O6775" t="s">
        <v>102</v>
      </c>
      <c r="P6775" t="s">
        <v>110</v>
      </c>
      <c r="Q6775" t="s">
        <v>125</v>
      </c>
      <c r="R6775" t="s">
        <v>26</v>
      </c>
      <c r="S6775" t="s">
        <v>863</v>
      </c>
      <c r="T6775">
        <v>40000</v>
      </c>
    </row>
    <row r="6776" spans="1:20" x14ac:dyDescent="0.3">
      <c r="A6776" t="s">
        <v>946</v>
      </c>
      <c r="B6776" t="str">
        <f>_xlfn.CONCAT(쿼리1[[#This Row],[주문번호]], "-", 쿼리1[[#This Row],[공정명]])</f>
        <v>20241217-1000164958-인쇄</v>
      </c>
      <c r="C6776">
        <v>2</v>
      </c>
      <c r="D6776" t="s">
        <v>328</v>
      </c>
      <c r="E6776" s="1">
        <v>45643</v>
      </c>
      <c r="F6776" s="1">
        <v>45649</v>
      </c>
      <c r="G6776" s="1">
        <v>45650</v>
      </c>
      <c r="H6776" s="1">
        <v>45656</v>
      </c>
      <c r="I6776" s="1">
        <v>45654</v>
      </c>
      <c r="J6776" t="s">
        <v>31</v>
      </c>
      <c r="K6776" t="s">
        <v>32</v>
      </c>
      <c r="L6776">
        <v>9000</v>
      </c>
      <c r="M6776">
        <v>9000</v>
      </c>
      <c r="N6776">
        <v>1</v>
      </c>
      <c r="O6776" t="s">
        <v>102</v>
      </c>
      <c r="P6776" t="s">
        <v>110</v>
      </c>
      <c r="Q6776" t="s">
        <v>125</v>
      </c>
      <c r="R6776" t="s">
        <v>26</v>
      </c>
      <c r="S6776" t="s">
        <v>863</v>
      </c>
      <c r="T6776">
        <v>30000</v>
      </c>
    </row>
    <row r="6777" spans="1:20" x14ac:dyDescent="0.3">
      <c r="A6777" t="s">
        <v>4465</v>
      </c>
      <c r="B6777" t="str">
        <f>_xlfn.CONCAT(쿼리1[[#This Row],[주문번호]], "-", 쿼리1[[#This Row],[공정명]])</f>
        <v>20241223-1000161651-인쇄</v>
      </c>
      <c r="C6777">
        <v>2</v>
      </c>
      <c r="D6777" t="s">
        <v>328</v>
      </c>
      <c r="E6777" s="1">
        <v>45649</v>
      </c>
      <c r="F6777" s="1">
        <v>45653</v>
      </c>
      <c r="G6777" s="1"/>
      <c r="H6777" s="1">
        <v>45656</v>
      </c>
      <c r="I6777" s="1"/>
      <c r="J6777" t="s">
        <v>21</v>
      </c>
      <c r="K6777" t="s">
        <v>22</v>
      </c>
      <c r="L6777">
        <v>4000</v>
      </c>
      <c r="O6777" t="s">
        <v>3853</v>
      </c>
      <c r="P6777" t="s">
        <v>3923</v>
      </c>
      <c r="Q6777" t="s">
        <v>3924</v>
      </c>
      <c r="R6777" t="s">
        <v>26</v>
      </c>
      <c r="S6777" t="s">
        <v>863</v>
      </c>
      <c r="T6777">
        <v>32</v>
      </c>
    </row>
    <row r="6778" spans="1:20" x14ac:dyDescent="0.3">
      <c r="A6778" t="s">
        <v>4410</v>
      </c>
      <c r="B6778" t="str">
        <f>_xlfn.CONCAT(쿼리1[[#This Row],[주문번호]], "-", 쿼리1[[#This Row],[공정명]])</f>
        <v>20241224-1000156480-인쇄</v>
      </c>
      <c r="C6778">
        <v>2</v>
      </c>
      <c r="D6778" t="s">
        <v>328</v>
      </c>
      <c r="E6778" s="1">
        <v>45650</v>
      </c>
      <c r="F6778" s="1">
        <v>45656</v>
      </c>
      <c r="G6778" s="1"/>
      <c r="H6778" s="1">
        <v>45656</v>
      </c>
      <c r="I6778" s="1"/>
      <c r="J6778" t="s">
        <v>21</v>
      </c>
      <c r="K6778" t="s">
        <v>282</v>
      </c>
      <c r="L6778">
        <v>36000</v>
      </c>
      <c r="O6778" t="s">
        <v>1533</v>
      </c>
      <c r="P6778" t="s">
        <v>3842</v>
      </c>
      <c r="Q6778" t="s">
        <v>3843</v>
      </c>
      <c r="R6778" t="s">
        <v>26</v>
      </c>
      <c r="S6778" t="s">
        <v>863</v>
      </c>
      <c r="T6778">
        <v>108</v>
      </c>
    </row>
    <row r="6779" spans="1:20" x14ac:dyDescent="0.3">
      <c r="A6779" t="s">
        <v>4466</v>
      </c>
      <c r="B6779" t="str">
        <f>_xlfn.CONCAT(쿼리1[[#This Row],[주문번호]], "-", 쿼리1[[#This Row],[공정명]])</f>
        <v>20241226-1000155139-인쇄</v>
      </c>
      <c r="C6779">
        <v>2</v>
      </c>
      <c r="D6779" t="s">
        <v>328</v>
      </c>
      <c r="E6779" s="1">
        <v>45652</v>
      </c>
      <c r="F6779" s="1">
        <v>45658</v>
      </c>
      <c r="G6779" s="1"/>
      <c r="H6779" s="1">
        <v>45656</v>
      </c>
      <c r="I6779" s="1"/>
      <c r="J6779" t="s">
        <v>21</v>
      </c>
      <c r="K6779" t="s">
        <v>282</v>
      </c>
      <c r="L6779">
        <v>12000</v>
      </c>
      <c r="O6779" t="s">
        <v>3853</v>
      </c>
      <c r="P6779" t="s">
        <v>3911</v>
      </c>
      <c r="Q6779" t="s">
        <v>4467</v>
      </c>
      <c r="R6779" t="s">
        <v>26</v>
      </c>
      <c r="S6779" t="s">
        <v>863</v>
      </c>
      <c r="T6779">
        <v>48</v>
      </c>
    </row>
    <row r="6780" spans="1:20" x14ac:dyDescent="0.3">
      <c r="A6780" t="s">
        <v>977</v>
      </c>
      <c r="B6780" t="str">
        <f>_xlfn.CONCAT(쿼리1[[#This Row],[주문번호]], "-", 쿼리1[[#This Row],[공정명]])</f>
        <v>20241217-1117P0197-인쇄</v>
      </c>
      <c r="C6780">
        <v>2</v>
      </c>
      <c r="D6780" t="s">
        <v>328</v>
      </c>
      <c r="E6780" s="1">
        <v>45643</v>
      </c>
      <c r="F6780" s="1">
        <v>45649</v>
      </c>
      <c r="G6780" s="1">
        <v>45652</v>
      </c>
      <c r="H6780" s="1">
        <v>45656</v>
      </c>
      <c r="I6780" s="1">
        <v>45653</v>
      </c>
      <c r="J6780" t="s">
        <v>31</v>
      </c>
      <c r="K6780" t="s">
        <v>32</v>
      </c>
      <c r="L6780">
        <v>6000</v>
      </c>
      <c r="M6780">
        <v>6000</v>
      </c>
      <c r="N6780">
        <v>3</v>
      </c>
      <c r="O6780" t="s">
        <v>102</v>
      </c>
      <c r="P6780" t="s">
        <v>103</v>
      </c>
      <c r="Q6780" t="s">
        <v>104</v>
      </c>
      <c r="R6780" t="s">
        <v>26</v>
      </c>
      <c r="S6780" t="s">
        <v>863</v>
      </c>
      <c r="T6780">
        <v>22222</v>
      </c>
    </row>
    <row r="6781" spans="1:20" x14ac:dyDescent="0.3">
      <c r="A6781" t="s">
        <v>4166</v>
      </c>
      <c r="B6781" t="str">
        <f>_xlfn.CONCAT(쿼리1[[#This Row],[주문번호]], "-", 쿼리1[[#This Row],[공정명]])</f>
        <v>20241226-1120P0016-인쇄</v>
      </c>
      <c r="C6781">
        <v>2</v>
      </c>
      <c r="D6781" t="s">
        <v>328</v>
      </c>
      <c r="E6781" s="1">
        <v>45652</v>
      </c>
      <c r="F6781" s="1">
        <v>45658</v>
      </c>
      <c r="G6781" s="1"/>
      <c r="H6781" s="1">
        <v>45656</v>
      </c>
      <c r="I6781" s="1"/>
      <c r="J6781" t="s">
        <v>21</v>
      </c>
      <c r="K6781" t="s">
        <v>282</v>
      </c>
      <c r="L6781">
        <v>8000</v>
      </c>
      <c r="O6781" t="s">
        <v>141</v>
      </c>
      <c r="P6781" t="s">
        <v>4153</v>
      </c>
      <c r="Q6781" t="s">
        <v>4167</v>
      </c>
      <c r="R6781" t="s">
        <v>26</v>
      </c>
      <c r="S6781" t="s">
        <v>863</v>
      </c>
      <c r="T6781">
        <v>32</v>
      </c>
    </row>
    <row r="6782" spans="1:20" x14ac:dyDescent="0.3">
      <c r="A6782" t="s">
        <v>4453</v>
      </c>
      <c r="B6782" t="str">
        <f>_xlfn.CONCAT(쿼리1[[#This Row],[주문번호]], "-", 쿼리1[[#This Row],[공정명]])</f>
        <v>20241227-2000166223-인쇄</v>
      </c>
      <c r="C6782">
        <v>2</v>
      </c>
      <c r="D6782" t="s">
        <v>328</v>
      </c>
      <c r="E6782" s="1">
        <v>45653</v>
      </c>
      <c r="F6782" s="1">
        <v>45659</v>
      </c>
      <c r="G6782" s="1"/>
      <c r="H6782" s="1">
        <v>45656</v>
      </c>
      <c r="I6782" s="1"/>
      <c r="J6782" t="s">
        <v>21</v>
      </c>
      <c r="K6782" t="s">
        <v>282</v>
      </c>
      <c r="L6782">
        <v>12000</v>
      </c>
      <c r="O6782" t="s">
        <v>832</v>
      </c>
      <c r="P6782" t="s">
        <v>4454</v>
      </c>
      <c r="Q6782" t="s">
        <v>4455</v>
      </c>
      <c r="R6782" t="s">
        <v>26</v>
      </c>
      <c r="S6782" t="s">
        <v>863</v>
      </c>
      <c r="T6782">
        <v>240</v>
      </c>
    </row>
    <row r="6783" spans="1:20" x14ac:dyDescent="0.3">
      <c r="A6783" t="s">
        <v>4198</v>
      </c>
      <c r="B6783" t="str">
        <f>_xlfn.CONCAT(쿼리1[[#This Row],[주문번호]], "-", 쿼리1[[#This Row],[공정명]])</f>
        <v>20241202-1120P0037-인쇄</v>
      </c>
      <c r="C6783">
        <v>4</v>
      </c>
      <c r="D6783" t="s">
        <v>328</v>
      </c>
      <c r="E6783" s="1">
        <v>45628</v>
      </c>
      <c r="F6783" s="1">
        <v>45631</v>
      </c>
      <c r="G6783" s="1">
        <v>45636</v>
      </c>
      <c r="H6783" s="1">
        <v>45656</v>
      </c>
      <c r="I6783" s="1">
        <v>45642</v>
      </c>
      <c r="J6783" t="s">
        <v>31</v>
      </c>
      <c r="K6783" t="s">
        <v>32</v>
      </c>
      <c r="L6783">
        <v>8000</v>
      </c>
      <c r="M6783">
        <v>8000</v>
      </c>
      <c r="N6783">
        <v>5</v>
      </c>
      <c r="O6783" t="s">
        <v>536</v>
      </c>
      <c r="P6783" t="s">
        <v>4199</v>
      </c>
      <c r="Q6783" t="s">
        <v>4200</v>
      </c>
      <c r="R6783" t="s">
        <v>26</v>
      </c>
      <c r="S6783" t="s">
        <v>863</v>
      </c>
      <c r="T6783">
        <v>32</v>
      </c>
    </row>
    <row r="6784" spans="1:20" x14ac:dyDescent="0.3">
      <c r="A6784" t="s">
        <v>978</v>
      </c>
      <c r="B6784" t="str">
        <f>_xlfn.CONCAT(쿼리1[[#This Row],[주문번호]], "-", 쿼리1[[#This Row],[공정명]])</f>
        <v>20241205-1000152197-인쇄</v>
      </c>
      <c r="C6784">
        <v>2</v>
      </c>
      <c r="D6784" t="s">
        <v>328</v>
      </c>
      <c r="E6784" s="1">
        <v>45631</v>
      </c>
      <c r="F6784" s="1">
        <v>45635</v>
      </c>
      <c r="G6784" s="1">
        <v>45637</v>
      </c>
      <c r="H6784" s="1">
        <v>45656</v>
      </c>
      <c r="I6784" s="1">
        <v>45645</v>
      </c>
      <c r="J6784" t="s">
        <v>31</v>
      </c>
      <c r="K6784" t="s">
        <v>32</v>
      </c>
      <c r="L6784">
        <v>24000</v>
      </c>
      <c r="M6784">
        <v>24000</v>
      </c>
      <c r="N6784">
        <v>2</v>
      </c>
      <c r="O6784" t="s">
        <v>979</v>
      </c>
      <c r="P6784" t="s">
        <v>980</v>
      </c>
      <c r="Q6784" t="s">
        <v>981</v>
      </c>
      <c r="R6784" t="s">
        <v>26</v>
      </c>
      <c r="S6784" t="s">
        <v>863</v>
      </c>
      <c r="T6784">
        <v>240000</v>
      </c>
    </row>
    <row r="6785" spans="1:20" x14ac:dyDescent="0.3">
      <c r="A6785" t="s">
        <v>4201</v>
      </c>
      <c r="B6785" t="str">
        <f>_xlfn.CONCAT(쿼리1[[#This Row],[주문번호]], "-", 쿼리1[[#This Row],[공정명]])</f>
        <v>20241122-1000169587-인쇄</v>
      </c>
      <c r="C6785">
        <v>2</v>
      </c>
      <c r="D6785" t="s">
        <v>328</v>
      </c>
      <c r="E6785" s="1">
        <v>45618</v>
      </c>
      <c r="F6785" s="1">
        <v>45624</v>
      </c>
      <c r="G6785" s="1">
        <v>45625</v>
      </c>
      <c r="H6785" s="1">
        <v>45656</v>
      </c>
      <c r="I6785" s="1">
        <v>45632</v>
      </c>
      <c r="J6785" t="s">
        <v>31</v>
      </c>
      <c r="K6785" t="s">
        <v>32</v>
      </c>
      <c r="L6785">
        <v>12000</v>
      </c>
      <c r="M6785">
        <v>12000</v>
      </c>
      <c r="N6785">
        <v>1</v>
      </c>
      <c r="O6785" t="s">
        <v>3853</v>
      </c>
      <c r="P6785" t="s">
        <v>2704</v>
      </c>
      <c r="Q6785" t="s">
        <v>4202</v>
      </c>
      <c r="R6785" t="s">
        <v>26</v>
      </c>
      <c r="S6785" t="s">
        <v>863</v>
      </c>
      <c r="T6785">
        <v>48</v>
      </c>
    </row>
    <row r="6786" spans="1:20" x14ac:dyDescent="0.3">
      <c r="A6786" t="s">
        <v>2649</v>
      </c>
      <c r="B6786" t="str">
        <f>_xlfn.CONCAT(쿼리1[[#This Row],[주문번호]], "-", 쿼리1[[#This Row],[공정명]])</f>
        <v>20241105-1000165116-인쇄</v>
      </c>
      <c r="C6786">
        <v>2</v>
      </c>
      <c r="D6786" t="s">
        <v>328</v>
      </c>
      <c r="E6786" s="1">
        <v>45601</v>
      </c>
      <c r="F6786" s="1">
        <v>45607</v>
      </c>
      <c r="G6786" s="1">
        <v>45608</v>
      </c>
      <c r="H6786" s="1">
        <v>45656</v>
      </c>
      <c r="I6786" s="1">
        <v>45614</v>
      </c>
      <c r="J6786" t="s">
        <v>31</v>
      </c>
      <c r="K6786" t="s">
        <v>32</v>
      </c>
      <c r="L6786">
        <v>6000</v>
      </c>
      <c r="M6786">
        <v>6000</v>
      </c>
      <c r="N6786">
        <v>1</v>
      </c>
      <c r="O6786" t="s">
        <v>91</v>
      </c>
      <c r="P6786" t="s">
        <v>683</v>
      </c>
      <c r="Q6786" t="s">
        <v>2650</v>
      </c>
      <c r="R6786" t="s">
        <v>2651</v>
      </c>
      <c r="S6786" t="s">
        <v>863</v>
      </c>
      <c r="T6786">
        <v>18750</v>
      </c>
    </row>
    <row r="6787" spans="1:20" x14ac:dyDescent="0.3">
      <c r="A6787" t="s">
        <v>4331</v>
      </c>
      <c r="B6787" t="str">
        <f>_xlfn.CONCAT(쿼리1[[#This Row],[주문번호]], "-", 쿼리1[[#This Row],[공정명]])</f>
        <v>20241128-1000163785-인쇄</v>
      </c>
      <c r="C6787">
        <v>2</v>
      </c>
      <c r="D6787" t="s">
        <v>328</v>
      </c>
      <c r="E6787" s="1">
        <v>45624</v>
      </c>
      <c r="F6787" s="1">
        <v>45630</v>
      </c>
      <c r="G6787" s="1">
        <v>45632</v>
      </c>
      <c r="H6787" s="1">
        <v>45656</v>
      </c>
      <c r="I6787" s="1">
        <v>45645</v>
      </c>
      <c r="J6787" t="s">
        <v>31</v>
      </c>
      <c r="K6787" t="s">
        <v>32</v>
      </c>
      <c r="L6787">
        <v>12000</v>
      </c>
      <c r="M6787">
        <v>12000</v>
      </c>
      <c r="N6787">
        <v>2</v>
      </c>
      <c r="O6787" t="s">
        <v>91</v>
      </c>
      <c r="P6787" t="s">
        <v>2323</v>
      </c>
      <c r="Q6787" t="s">
        <v>4253</v>
      </c>
      <c r="R6787" t="s">
        <v>2325</v>
      </c>
      <c r="S6787" t="s">
        <v>863</v>
      </c>
      <c r="T6787">
        <v>48</v>
      </c>
    </row>
    <row r="6788" spans="1:20" x14ac:dyDescent="0.3">
      <c r="A6788" t="s">
        <v>4252</v>
      </c>
      <c r="B6788" t="str">
        <f>_xlfn.CONCAT(쿼리1[[#This Row],[주문번호]], "-", 쿼리1[[#This Row],[공정명]])</f>
        <v>20241107-1000163785-인쇄</v>
      </c>
      <c r="C6788">
        <v>2</v>
      </c>
      <c r="D6788" t="s">
        <v>328</v>
      </c>
      <c r="E6788" s="1">
        <v>45603</v>
      </c>
      <c r="F6788" s="1">
        <v>45609</v>
      </c>
      <c r="G6788" s="1">
        <v>45610</v>
      </c>
      <c r="H6788" s="1">
        <v>45656</v>
      </c>
      <c r="I6788" s="1">
        <v>45614</v>
      </c>
      <c r="J6788" t="s">
        <v>31</v>
      </c>
      <c r="K6788" t="s">
        <v>32</v>
      </c>
      <c r="L6788">
        <v>24000</v>
      </c>
      <c r="M6788">
        <v>24000</v>
      </c>
      <c r="N6788">
        <v>1</v>
      </c>
      <c r="O6788" t="s">
        <v>91</v>
      </c>
      <c r="P6788" t="s">
        <v>2323</v>
      </c>
      <c r="Q6788" t="s">
        <v>4253</v>
      </c>
      <c r="R6788" t="s">
        <v>2325</v>
      </c>
      <c r="S6788" t="s">
        <v>863</v>
      </c>
      <c r="T6788">
        <v>96</v>
      </c>
    </row>
    <row r="6789" spans="1:20" x14ac:dyDescent="0.3">
      <c r="A6789" t="s">
        <v>4254</v>
      </c>
      <c r="B6789" t="str">
        <f>_xlfn.CONCAT(쿼리1[[#This Row],[주문번호]], "-", 쿼리1[[#This Row],[공정명]])</f>
        <v>20241128-1000163787-인쇄</v>
      </c>
      <c r="C6789">
        <v>2</v>
      </c>
      <c r="D6789" t="s">
        <v>328</v>
      </c>
      <c r="E6789" s="1">
        <v>45624</v>
      </c>
      <c r="F6789" s="1">
        <v>45630</v>
      </c>
      <c r="G6789" s="1">
        <v>45642</v>
      </c>
      <c r="H6789" s="1">
        <v>45656</v>
      </c>
      <c r="I6789" s="1">
        <v>45650</v>
      </c>
      <c r="J6789" t="s">
        <v>31</v>
      </c>
      <c r="K6789" t="s">
        <v>32</v>
      </c>
      <c r="L6789">
        <v>12000</v>
      </c>
      <c r="M6789">
        <v>12000</v>
      </c>
      <c r="N6789">
        <v>12</v>
      </c>
      <c r="O6789" t="s">
        <v>91</v>
      </c>
      <c r="P6789" t="s">
        <v>2323</v>
      </c>
      <c r="Q6789" t="s">
        <v>2324</v>
      </c>
      <c r="R6789" t="s">
        <v>2325</v>
      </c>
      <c r="S6789" t="s">
        <v>863</v>
      </c>
      <c r="T6789">
        <v>48</v>
      </c>
    </row>
    <row r="6790" spans="1:20" x14ac:dyDescent="0.3">
      <c r="A6790" t="s">
        <v>2322</v>
      </c>
      <c r="B6790" t="str">
        <f>_xlfn.CONCAT(쿼리1[[#This Row],[주문번호]], "-", 쿼리1[[#This Row],[공정명]])</f>
        <v>20240927-1000163787-인쇄</v>
      </c>
      <c r="C6790">
        <v>2</v>
      </c>
      <c r="D6790" t="s">
        <v>328</v>
      </c>
      <c r="E6790" s="1">
        <v>45562</v>
      </c>
      <c r="F6790" s="1">
        <v>45568</v>
      </c>
      <c r="G6790" s="1">
        <v>45567</v>
      </c>
      <c r="H6790" s="1">
        <v>45656</v>
      </c>
      <c r="I6790" s="1">
        <v>45572</v>
      </c>
      <c r="J6790" t="s">
        <v>31</v>
      </c>
      <c r="K6790" t="s">
        <v>39</v>
      </c>
      <c r="L6790">
        <v>24000</v>
      </c>
      <c r="M6790">
        <v>24000</v>
      </c>
      <c r="N6790">
        <v>-1</v>
      </c>
      <c r="O6790" t="s">
        <v>91</v>
      </c>
      <c r="P6790" t="s">
        <v>2323</v>
      </c>
      <c r="Q6790" t="s">
        <v>2324</v>
      </c>
      <c r="R6790" t="s">
        <v>2325</v>
      </c>
      <c r="S6790" t="s">
        <v>863</v>
      </c>
      <c r="T6790">
        <v>96</v>
      </c>
    </row>
    <row r="6791" spans="1:20" x14ac:dyDescent="0.3">
      <c r="A6791" t="s">
        <v>4332</v>
      </c>
      <c r="B6791" t="str">
        <f>_xlfn.CONCAT(쿼리1[[#This Row],[주문번호]], "-", 쿼리1[[#This Row],[공정명]])</f>
        <v>20241108-1000156571-인쇄</v>
      </c>
      <c r="C6791">
        <v>2</v>
      </c>
      <c r="D6791" t="s">
        <v>328</v>
      </c>
      <c r="E6791" s="1">
        <v>45604</v>
      </c>
      <c r="F6791" s="1">
        <v>45610</v>
      </c>
      <c r="G6791" s="1">
        <v>45614</v>
      </c>
      <c r="H6791" s="1">
        <v>45656</v>
      </c>
      <c r="I6791" s="1">
        <v>45618</v>
      </c>
      <c r="J6791" t="s">
        <v>31</v>
      </c>
      <c r="K6791" t="s">
        <v>32</v>
      </c>
      <c r="L6791">
        <v>6000</v>
      </c>
      <c r="M6791">
        <v>6000</v>
      </c>
      <c r="N6791">
        <v>4</v>
      </c>
      <c r="O6791" t="s">
        <v>91</v>
      </c>
      <c r="P6791" t="s">
        <v>4256</v>
      </c>
      <c r="Q6791" t="s">
        <v>4333</v>
      </c>
      <c r="R6791" t="s">
        <v>2325</v>
      </c>
      <c r="S6791" t="s">
        <v>863</v>
      </c>
      <c r="T6791">
        <v>24</v>
      </c>
    </row>
    <row r="6792" spans="1:20" x14ac:dyDescent="0.3">
      <c r="A6792" t="s">
        <v>4177</v>
      </c>
      <c r="B6792" t="str">
        <f>_xlfn.CONCAT(쿼리1[[#This Row],[주문번호]], "-", 쿼리1[[#This Row],[공정명]])</f>
        <v>20240910-1000169063-인쇄</v>
      </c>
      <c r="C6792">
        <v>2</v>
      </c>
      <c r="D6792" t="s">
        <v>328</v>
      </c>
      <c r="E6792" s="1">
        <v>45545</v>
      </c>
      <c r="F6792" s="1">
        <v>45548</v>
      </c>
      <c r="G6792" s="1">
        <v>45554</v>
      </c>
      <c r="H6792" s="1">
        <v>45656</v>
      </c>
      <c r="I6792" s="1">
        <v>45575</v>
      </c>
      <c r="J6792" t="s">
        <v>31</v>
      </c>
      <c r="K6792" t="s">
        <v>32</v>
      </c>
      <c r="L6792">
        <v>6000</v>
      </c>
      <c r="M6792">
        <v>6000</v>
      </c>
      <c r="N6792">
        <v>6</v>
      </c>
      <c r="O6792" t="s">
        <v>1704</v>
      </c>
      <c r="P6792" t="s">
        <v>4178</v>
      </c>
      <c r="Q6792" t="s">
        <v>4179</v>
      </c>
      <c r="R6792" t="s">
        <v>4180</v>
      </c>
      <c r="S6792" t="s">
        <v>863</v>
      </c>
      <c r="T6792">
        <v>18750</v>
      </c>
    </row>
    <row r="6793" spans="1:20" x14ac:dyDescent="0.3">
      <c r="A6793" t="s">
        <v>4353</v>
      </c>
      <c r="B6793" t="str">
        <f>_xlfn.CONCAT(쿼리1[[#This Row],[주문번호]], "-", 쿼리1[[#This Row],[공정명]])</f>
        <v>20241118-1000159286-인쇄</v>
      </c>
      <c r="C6793">
        <v>2</v>
      </c>
      <c r="D6793" t="s">
        <v>328</v>
      </c>
      <c r="E6793" s="1">
        <v>45614</v>
      </c>
      <c r="F6793" s="1">
        <v>45618</v>
      </c>
      <c r="G6793" s="1">
        <v>45621</v>
      </c>
      <c r="H6793" s="1">
        <v>45656</v>
      </c>
      <c r="I6793" s="1">
        <v>45630</v>
      </c>
      <c r="J6793" t="s">
        <v>31</v>
      </c>
      <c r="K6793" t="s">
        <v>32</v>
      </c>
      <c r="L6793">
        <v>6000</v>
      </c>
      <c r="M6793">
        <v>6000</v>
      </c>
      <c r="N6793">
        <v>3</v>
      </c>
      <c r="O6793" t="s">
        <v>55</v>
      </c>
      <c r="P6793" t="s">
        <v>4354</v>
      </c>
      <c r="Q6793" t="s">
        <v>4355</v>
      </c>
      <c r="R6793" t="s">
        <v>4356</v>
      </c>
      <c r="S6793" t="s">
        <v>863</v>
      </c>
      <c r="T6793">
        <v>57142</v>
      </c>
    </row>
    <row r="6794" spans="1:20" x14ac:dyDescent="0.3">
      <c r="A6794" t="s">
        <v>4357</v>
      </c>
      <c r="B6794" t="str">
        <f>_xlfn.CONCAT(쿼리1[[#This Row],[주문번호]], "-", 쿼리1[[#This Row],[공정명]])</f>
        <v>20241218-1000168252-인쇄</v>
      </c>
      <c r="C6794">
        <v>2</v>
      </c>
      <c r="D6794" t="s">
        <v>328</v>
      </c>
      <c r="E6794" s="1">
        <v>45644</v>
      </c>
      <c r="F6794" s="1">
        <v>45650</v>
      </c>
      <c r="G6794" s="1">
        <v>45653</v>
      </c>
      <c r="H6794" s="1">
        <v>45656</v>
      </c>
      <c r="I6794" s="1">
        <v>45653</v>
      </c>
      <c r="J6794" t="s">
        <v>31</v>
      </c>
      <c r="K6794" t="s">
        <v>32</v>
      </c>
      <c r="L6794">
        <v>3600</v>
      </c>
      <c r="M6794">
        <v>3600</v>
      </c>
      <c r="N6794">
        <v>3</v>
      </c>
      <c r="O6794" t="s">
        <v>3728</v>
      </c>
      <c r="P6794" t="s">
        <v>3577</v>
      </c>
      <c r="Q6794" t="s">
        <v>4358</v>
      </c>
      <c r="R6794" t="s">
        <v>4359</v>
      </c>
      <c r="S6794" t="s">
        <v>863</v>
      </c>
      <c r="T6794">
        <v>30000</v>
      </c>
    </row>
    <row r="6795" spans="1:20" x14ac:dyDescent="0.3">
      <c r="A6795" t="s">
        <v>4360</v>
      </c>
      <c r="B6795" t="str">
        <f>_xlfn.CONCAT(쿼리1[[#This Row],[주문번호]], "-", 쿼리1[[#This Row],[공정명]])</f>
        <v>20241218-1000168248-인쇄</v>
      </c>
      <c r="C6795">
        <v>2</v>
      </c>
      <c r="D6795" t="s">
        <v>328</v>
      </c>
      <c r="E6795" s="1">
        <v>45644</v>
      </c>
      <c r="F6795" s="1">
        <v>45650</v>
      </c>
      <c r="G6795" s="1">
        <v>45653</v>
      </c>
      <c r="H6795" s="1">
        <v>45656</v>
      </c>
      <c r="I6795" s="1">
        <v>45653</v>
      </c>
      <c r="J6795" t="s">
        <v>31</v>
      </c>
      <c r="K6795" t="s">
        <v>32</v>
      </c>
      <c r="L6795">
        <v>2400</v>
      </c>
      <c r="M6795">
        <v>2400</v>
      </c>
      <c r="N6795">
        <v>3</v>
      </c>
      <c r="O6795" t="s">
        <v>3728</v>
      </c>
      <c r="P6795" t="s">
        <v>4361</v>
      </c>
      <c r="Q6795" t="s">
        <v>4362</v>
      </c>
      <c r="R6795" t="s">
        <v>4359</v>
      </c>
      <c r="S6795" t="s">
        <v>863</v>
      </c>
      <c r="T6795">
        <v>20000</v>
      </c>
    </row>
    <row r="6796" spans="1:20" x14ac:dyDescent="0.3">
      <c r="A6796" t="s">
        <v>4025</v>
      </c>
      <c r="B6796" t="str">
        <f>_xlfn.CONCAT(쿼리1[[#This Row],[주문번호]], "-", 쿼리1[[#This Row],[공정명]])</f>
        <v>20241022-1000163189-인쇄</v>
      </c>
      <c r="C6796">
        <v>2</v>
      </c>
      <c r="D6796" t="s">
        <v>328</v>
      </c>
      <c r="E6796" s="1">
        <v>45587</v>
      </c>
      <c r="F6796" s="1">
        <v>45593</v>
      </c>
      <c r="G6796" s="1">
        <v>45595</v>
      </c>
      <c r="H6796" s="1">
        <v>45656</v>
      </c>
      <c r="I6796" s="1">
        <v>45621</v>
      </c>
      <c r="J6796" t="s">
        <v>31</v>
      </c>
      <c r="K6796" t="s">
        <v>32</v>
      </c>
      <c r="L6796">
        <v>6000</v>
      </c>
      <c r="M6796">
        <v>6000</v>
      </c>
      <c r="N6796">
        <v>2</v>
      </c>
      <c r="O6796" t="s">
        <v>128</v>
      </c>
      <c r="P6796" t="s">
        <v>4026</v>
      </c>
      <c r="Q6796" t="s">
        <v>4027</v>
      </c>
      <c r="R6796" t="s">
        <v>4028</v>
      </c>
      <c r="S6796" t="s">
        <v>863</v>
      </c>
      <c r="T6796">
        <v>50000</v>
      </c>
    </row>
    <row r="6797" spans="1:20" x14ac:dyDescent="0.3">
      <c r="A6797" t="s">
        <v>4029</v>
      </c>
      <c r="B6797" t="str">
        <f>_xlfn.CONCAT(쿼리1[[#This Row],[주문번호]], "-", 쿼리1[[#This Row],[공정명]])</f>
        <v>20241210-1000163340-인쇄</v>
      </c>
      <c r="C6797">
        <v>2</v>
      </c>
      <c r="D6797" t="s">
        <v>328</v>
      </c>
      <c r="E6797" s="1">
        <v>45636</v>
      </c>
      <c r="F6797" s="1">
        <v>45638</v>
      </c>
      <c r="G6797" s="1">
        <v>45649</v>
      </c>
      <c r="H6797" s="1">
        <v>45656</v>
      </c>
      <c r="I6797" s="1">
        <v>45649</v>
      </c>
      <c r="J6797" t="s">
        <v>31</v>
      </c>
      <c r="K6797" t="s">
        <v>32</v>
      </c>
      <c r="L6797">
        <v>6000</v>
      </c>
      <c r="M6797">
        <v>6000</v>
      </c>
      <c r="N6797">
        <v>11</v>
      </c>
      <c r="O6797" t="s">
        <v>4030</v>
      </c>
      <c r="P6797" t="s">
        <v>4031</v>
      </c>
      <c r="Q6797" t="s">
        <v>4032</v>
      </c>
      <c r="R6797" t="s">
        <v>4033</v>
      </c>
      <c r="S6797" t="s">
        <v>863</v>
      </c>
      <c r="T6797">
        <v>60000</v>
      </c>
    </row>
    <row r="6798" spans="1:20" x14ac:dyDescent="0.3">
      <c r="A6798" t="s">
        <v>2993</v>
      </c>
      <c r="B6798" t="str">
        <f>_xlfn.CONCAT(쿼리1[[#This Row],[주문번호]], "-", 쿼리1[[#This Row],[공정명]])</f>
        <v>20241119-1000169701-인쇄</v>
      </c>
      <c r="C6798">
        <v>2</v>
      </c>
      <c r="D6798" t="s">
        <v>328</v>
      </c>
      <c r="E6798" s="1">
        <v>45615</v>
      </c>
      <c r="F6798" s="1">
        <v>45621</v>
      </c>
      <c r="G6798" s="1">
        <v>45622</v>
      </c>
      <c r="H6798" s="1">
        <v>45656</v>
      </c>
      <c r="I6798" s="1">
        <v>45628</v>
      </c>
      <c r="J6798" t="s">
        <v>31</v>
      </c>
      <c r="K6798" t="s">
        <v>32</v>
      </c>
      <c r="L6798">
        <v>6000</v>
      </c>
      <c r="M6798">
        <v>6000</v>
      </c>
      <c r="N6798">
        <v>1</v>
      </c>
      <c r="O6798" t="s">
        <v>91</v>
      </c>
      <c r="P6798" t="s">
        <v>1043</v>
      </c>
      <c r="Q6798" t="s">
        <v>2994</v>
      </c>
      <c r="R6798" t="s">
        <v>2995</v>
      </c>
      <c r="S6798" t="s">
        <v>863</v>
      </c>
      <c r="T6798">
        <v>30000</v>
      </c>
    </row>
    <row r="6799" spans="1:20" x14ac:dyDescent="0.3">
      <c r="A6799" t="s">
        <v>4034</v>
      </c>
      <c r="B6799" t="str">
        <f>_xlfn.CONCAT(쿼리1[[#This Row],[주문번호]], "-", 쿼리1[[#This Row],[공정명]])</f>
        <v>20241017-1000169370-인쇄</v>
      </c>
      <c r="C6799">
        <v>2</v>
      </c>
      <c r="D6799" t="s">
        <v>328</v>
      </c>
      <c r="E6799" s="1">
        <v>45582</v>
      </c>
      <c r="F6799" s="1">
        <v>45588</v>
      </c>
      <c r="G6799" s="1">
        <v>45586</v>
      </c>
      <c r="H6799" s="1">
        <v>45656</v>
      </c>
      <c r="I6799" s="1">
        <v>45589</v>
      </c>
      <c r="J6799" t="s">
        <v>31</v>
      </c>
      <c r="K6799" t="s">
        <v>39</v>
      </c>
      <c r="L6799">
        <v>6000</v>
      </c>
      <c r="M6799">
        <v>6000</v>
      </c>
      <c r="N6799">
        <v>-2</v>
      </c>
      <c r="O6799" t="s">
        <v>180</v>
      </c>
      <c r="P6799" t="s">
        <v>4035</v>
      </c>
      <c r="Q6799" t="s">
        <v>4036</v>
      </c>
      <c r="R6799" t="s">
        <v>1839</v>
      </c>
      <c r="S6799" t="s">
        <v>863</v>
      </c>
      <c r="T6799">
        <v>18750</v>
      </c>
    </row>
    <row r="6800" spans="1:20" x14ac:dyDescent="0.3">
      <c r="A6800" t="s">
        <v>4156</v>
      </c>
      <c r="B6800" t="str">
        <f>_xlfn.CONCAT(쿼리1[[#This Row],[주문번호]], "-", 쿼리1[[#This Row],[공정명]])</f>
        <v>20241220-1000169370-인쇄</v>
      </c>
      <c r="C6800">
        <v>2</v>
      </c>
      <c r="D6800" t="s">
        <v>328</v>
      </c>
      <c r="E6800" s="1">
        <v>45646</v>
      </c>
      <c r="F6800" s="1">
        <v>45652</v>
      </c>
      <c r="G6800" s="1"/>
      <c r="H6800" s="1">
        <v>45656</v>
      </c>
      <c r="I6800" s="1"/>
      <c r="J6800" t="s">
        <v>21</v>
      </c>
      <c r="K6800" t="s">
        <v>22</v>
      </c>
      <c r="L6800">
        <v>24000</v>
      </c>
      <c r="O6800" t="s">
        <v>180</v>
      </c>
      <c r="P6800" t="s">
        <v>4035</v>
      </c>
      <c r="Q6800" t="s">
        <v>4036</v>
      </c>
      <c r="R6800" t="s">
        <v>1839</v>
      </c>
      <c r="S6800" t="s">
        <v>863</v>
      </c>
      <c r="T6800">
        <v>75000</v>
      </c>
    </row>
    <row r="6801" spans="1:20" x14ac:dyDescent="0.3">
      <c r="A6801" t="s">
        <v>4157</v>
      </c>
      <c r="B6801" t="str">
        <f>_xlfn.CONCAT(쿼리1[[#This Row],[주문번호]], "-", 쿼리1[[#This Row],[공정명]])</f>
        <v>20241105-1000169370-인쇄</v>
      </c>
      <c r="C6801">
        <v>2</v>
      </c>
      <c r="D6801" t="s">
        <v>328</v>
      </c>
      <c r="E6801" s="1">
        <v>45601</v>
      </c>
      <c r="F6801" s="1">
        <v>45607</v>
      </c>
      <c r="G6801" s="1">
        <v>45602</v>
      </c>
      <c r="H6801" s="1">
        <v>45656</v>
      </c>
      <c r="I6801" s="1">
        <v>45608</v>
      </c>
      <c r="J6801" t="s">
        <v>31</v>
      </c>
      <c r="K6801" t="s">
        <v>39</v>
      </c>
      <c r="L6801">
        <v>6000</v>
      </c>
      <c r="M6801">
        <v>6000</v>
      </c>
      <c r="N6801">
        <v>-5</v>
      </c>
      <c r="O6801" t="s">
        <v>180</v>
      </c>
      <c r="P6801" t="s">
        <v>4035</v>
      </c>
      <c r="Q6801" t="s">
        <v>4036</v>
      </c>
      <c r="R6801" t="s">
        <v>1839</v>
      </c>
      <c r="S6801" t="s">
        <v>863</v>
      </c>
      <c r="T6801">
        <v>18750</v>
      </c>
    </row>
    <row r="6802" spans="1:20" x14ac:dyDescent="0.3">
      <c r="A6802" t="s">
        <v>4257</v>
      </c>
      <c r="B6802" t="str">
        <f>_xlfn.CONCAT(쿼리1[[#This Row],[주문번호]], "-", 쿼리1[[#This Row],[공정명]])</f>
        <v>20241205-1000169370-인쇄</v>
      </c>
      <c r="C6802">
        <v>2</v>
      </c>
      <c r="D6802" t="s">
        <v>328</v>
      </c>
      <c r="E6802" s="1">
        <v>45631</v>
      </c>
      <c r="F6802" s="1">
        <v>45636</v>
      </c>
      <c r="G6802" s="1">
        <v>45637</v>
      </c>
      <c r="H6802" s="1">
        <v>45656</v>
      </c>
      <c r="I6802" s="1">
        <v>45646</v>
      </c>
      <c r="J6802" t="s">
        <v>31</v>
      </c>
      <c r="K6802" t="s">
        <v>32</v>
      </c>
      <c r="L6802">
        <v>24000</v>
      </c>
      <c r="M6802">
        <v>24000</v>
      </c>
      <c r="N6802">
        <v>1</v>
      </c>
      <c r="O6802" t="s">
        <v>180</v>
      </c>
      <c r="P6802" t="s">
        <v>4035</v>
      </c>
      <c r="Q6802" t="s">
        <v>4036</v>
      </c>
      <c r="R6802" t="s">
        <v>1839</v>
      </c>
      <c r="S6802" t="s">
        <v>863</v>
      </c>
      <c r="T6802">
        <v>75000</v>
      </c>
    </row>
    <row r="6803" spans="1:20" x14ac:dyDescent="0.3">
      <c r="A6803" t="s">
        <v>4363</v>
      </c>
      <c r="B6803" t="str">
        <f>_xlfn.CONCAT(쿼리1[[#This Row],[주문번호]], "-", 쿼리1[[#This Row],[공정명]])</f>
        <v>20241120-1000169370-인쇄</v>
      </c>
      <c r="C6803">
        <v>2</v>
      </c>
      <c r="D6803" t="s">
        <v>328</v>
      </c>
      <c r="E6803" s="1">
        <v>45616</v>
      </c>
      <c r="F6803" s="1">
        <v>45622</v>
      </c>
      <c r="G6803" s="1">
        <v>45622</v>
      </c>
      <c r="H6803" s="1">
        <v>45656</v>
      </c>
      <c r="I6803" s="1">
        <v>45628</v>
      </c>
      <c r="J6803" t="s">
        <v>31</v>
      </c>
      <c r="K6803" t="s">
        <v>39</v>
      </c>
      <c r="L6803">
        <v>6000</v>
      </c>
      <c r="M6803">
        <v>6000</v>
      </c>
      <c r="N6803">
        <v>0</v>
      </c>
      <c r="O6803" t="s">
        <v>180</v>
      </c>
      <c r="P6803" t="s">
        <v>4035</v>
      </c>
      <c r="Q6803" t="s">
        <v>4036</v>
      </c>
      <c r="R6803" t="s">
        <v>1839</v>
      </c>
      <c r="S6803" t="s">
        <v>863</v>
      </c>
      <c r="T6803">
        <v>18750</v>
      </c>
    </row>
    <row r="6804" spans="1:20" x14ac:dyDescent="0.3">
      <c r="A6804" t="s">
        <v>4364</v>
      </c>
      <c r="B6804" t="str">
        <f>_xlfn.CONCAT(쿼리1[[#This Row],[주문번호]], "-", 쿼리1[[#This Row],[공정명]])</f>
        <v>20241120-1000167482-인쇄</v>
      </c>
      <c r="C6804">
        <v>2</v>
      </c>
      <c r="D6804" t="s">
        <v>328</v>
      </c>
      <c r="E6804" s="1">
        <v>45616</v>
      </c>
      <c r="F6804" s="1">
        <v>45617</v>
      </c>
      <c r="G6804" s="1">
        <v>45625</v>
      </c>
      <c r="H6804" s="1">
        <v>45656</v>
      </c>
      <c r="I6804" s="1">
        <v>45631</v>
      </c>
      <c r="J6804" t="s">
        <v>31</v>
      </c>
      <c r="K6804" t="s">
        <v>32</v>
      </c>
      <c r="L6804">
        <v>6000</v>
      </c>
      <c r="M6804">
        <v>6000</v>
      </c>
      <c r="N6804">
        <v>8</v>
      </c>
      <c r="O6804" t="s">
        <v>275</v>
      </c>
      <c r="P6804" t="s">
        <v>2869</v>
      </c>
      <c r="Q6804" t="s">
        <v>2870</v>
      </c>
      <c r="R6804" t="s">
        <v>2871</v>
      </c>
      <c r="S6804" t="s">
        <v>863</v>
      </c>
      <c r="T6804">
        <v>20000</v>
      </c>
    </row>
    <row r="6805" spans="1:20" x14ac:dyDescent="0.3">
      <c r="A6805" t="s">
        <v>2868</v>
      </c>
      <c r="B6805" t="str">
        <f>_xlfn.CONCAT(쿼리1[[#This Row],[주문번호]], "-", 쿼리1[[#This Row],[공정명]])</f>
        <v>20240912-1000167482-인쇄</v>
      </c>
      <c r="C6805">
        <v>2</v>
      </c>
      <c r="D6805" t="s">
        <v>328</v>
      </c>
      <c r="E6805" s="1">
        <v>45547</v>
      </c>
      <c r="F6805" s="1">
        <v>45551</v>
      </c>
      <c r="G6805" s="1">
        <v>45555</v>
      </c>
      <c r="H6805" s="1">
        <v>45656</v>
      </c>
      <c r="I6805" s="1">
        <v>45559</v>
      </c>
      <c r="J6805" t="s">
        <v>31</v>
      </c>
      <c r="K6805" t="s">
        <v>32</v>
      </c>
      <c r="L6805">
        <v>6000</v>
      </c>
      <c r="M6805">
        <v>6000</v>
      </c>
      <c r="N6805">
        <v>4</v>
      </c>
      <c r="O6805" t="s">
        <v>275</v>
      </c>
      <c r="P6805" t="s">
        <v>2869</v>
      </c>
      <c r="Q6805" t="s">
        <v>2870</v>
      </c>
      <c r="R6805" t="s">
        <v>2871</v>
      </c>
      <c r="S6805" t="s">
        <v>863</v>
      </c>
      <c r="T6805">
        <v>20000</v>
      </c>
    </row>
    <row r="6806" spans="1:20" x14ac:dyDescent="0.3">
      <c r="A6806" t="s">
        <v>4829</v>
      </c>
      <c r="B6806" t="str">
        <f>_xlfn.CONCAT(쿼리1[[#This Row],[주문번호]], "-", 쿼리1[[#This Row],[공정명]])</f>
        <v>20241104-1000168434-인쇄</v>
      </c>
      <c r="C6806">
        <v>2</v>
      </c>
      <c r="D6806" t="s">
        <v>328</v>
      </c>
      <c r="E6806" s="1">
        <v>45600</v>
      </c>
      <c r="F6806" s="1">
        <v>45604</v>
      </c>
      <c r="G6806" s="1">
        <v>45603</v>
      </c>
      <c r="H6806" s="1">
        <v>45656</v>
      </c>
      <c r="I6806" s="1">
        <v>45611</v>
      </c>
      <c r="J6806" t="s">
        <v>31</v>
      </c>
      <c r="K6806" t="s">
        <v>39</v>
      </c>
      <c r="L6806">
        <v>12000</v>
      </c>
      <c r="M6806">
        <v>12000</v>
      </c>
      <c r="N6806">
        <v>-1</v>
      </c>
      <c r="O6806" t="s">
        <v>731</v>
      </c>
      <c r="P6806" t="s">
        <v>2540</v>
      </c>
      <c r="Q6806" t="s">
        <v>2541</v>
      </c>
      <c r="R6806" t="s">
        <v>2542</v>
      </c>
      <c r="S6806" t="s">
        <v>863</v>
      </c>
      <c r="T6806">
        <v>37500</v>
      </c>
    </row>
    <row r="6807" spans="1:20" x14ac:dyDescent="0.3">
      <c r="A6807" t="s">
        <v>4221</v>
      </c>
      <c r="B6807" t="str">
        <f>_xlfn.CONCAT(쿼리1[[#This Row],[주문번호]], "-", 쿼리1[[#This Row],[공정명]])</f>
        <v>20241111-1000169584-인쇄</v>
      </c>
      <c r="C6807">
        <v>2</v>
      </c>
      <c r="D6807" t="s">
        <v>328</v>
      </c>
      <c r="E6807" s="1">
        <v>45607</v>
      </c>
      <c r="F6807" s="1">
        <v>45611</v>
      </c>
      <c r="G6807" s="1">
        <v>45614</v>
      </c>
      <c r="H6807" s="1">
        <v>45656</v>
      </c>
      <c r="I6807" s="1">
        <v>45621</v>
      </c>
      <c r="J6807" t="s">
        <v>31</v>
      </c>
      <c r="K6807" t="s">
        <v>32</v>
      </c>
      <c r="L6807">
        <v>6000</v>
      </c>
      <c r="M6807">
        <v>6000</v>
      </c>
      <c r="N6807">
        <v>3</v>
      </c>
      <c r="O6807" t="s">
        <v>731</v>
      </c>
      <c r="P6807" t="s">
        <v>4222</v>
      </c>
      <c r="Q6807" t="s">
        <v>4223</v>
      </c>
      <c r="R6807" t="s">
        <v>2542</v>
      </c>
      <c r="S6807" t="s">
        <v>863</v>
      </c>
      <c r="T6807">
        <v>18750</v>
      </c>
    </row>
    <row r="6808" spans="1:20" x14ac:dyDescent="0.3">
      <c r="A6808" t="s">
        <v>2539</v>
      </c>
      <c r="B6808" t="str">
        <f>_xlfn.CONCAT(쿼리1[[#This Row],[주문번호]], "-", 쿼리1[[#This Row],[공정명]])</f>
        <v>20240920-1000168434-인쇄</v>
      </c>
      <c r="C6808">
        <v>2</v>
      </c>
      <c r="D6808" t="s">
        <v>328</v>
      </c>
      <c r="E6808" s="1">
        <v>45555</v>
      </c>
      <c r="F6808" s="1">
        <v>45561</v>
      </c>
      <c r="G6808" s="1">
        <v>45561</v>
      </c>
      <c r="H6808" s="1">
        <v>45656</v>
      </c>
      <c r="I6808" s="1">
        <v>45575</v>
      </c>
      <c r="J6808" t="s">
        <v>31</v>
      </c>
      <c r="K6808" t="s">
        <v>39</v>
      </c>
      <c r="L6808">
        <v>12000</v>
      </c>
      <c r="M6808">
        <v>12000</v>
      </c>
      <c r="N6808">
        <v>0</v>
      </c>
      <c r="O6808" t="s">
        <v>731</v>
      </c>
      <c r="P6808" t="s">
        <v>2540</v>
      </c>
      <c r="Q6808" t="s">
        <v>2541</v>
      </c>
      <c r="R6808" t="s">
        <v>2542</v>
      </c>
      <c r="S6808" t="s">
        <v>863</v>
      </c>
      <c r="T6808">
        <v>37500</v>
      </c>
    </row>
    <row r="6809" spans="1:20" x14ac:dyDescent="0.3">
      <c r="A6809" t="s">
        <v>4224</v>
      </c>
      <c r="B6809" t="str">
        <f>_xlfn.CONCAT(쿼리1[[#This Row],[주문번호]], "-", 쿼리1[[#This Row],[공정명]])</f>
        <v>20241115-1000169584-인쇄</v>
      </c>
      <c r="C6809">
        <v>2</v>
      </c>
      <c r="D6809" t="s">
        <v>328</v>
      </c>
      <c r="E6809" s="1">
        <v>45611</v>
      </c>
      <c r="F6809" s="1">
        <v>45617</v>
      </c>
      <c r="G6809" s="1">
        <v>45617</v>
      </c>
      <c r="H6809" s="1">
        <v>45656</v>
      </c>
      <c r="I6809" s="1">
        <v>45625</v>
      </c>
      <c r="J6809" t="s">
        <v>31</v>
      </c>
      <c r="K6809" t="s">
        <v>39</v>
      </c>
      <c r="L6809">
        <v>12000</v>
      </c>
      <c r="M6809">
        <v>12000</v>
      </c>
      <c r="N6809">
        <v>0</v>
      </c>
      <c r="O6809" t="s">
        <v>731</v>
      </c>
      <c r="P6809" t="s">
        <v>4222</v>
      </c>
      <c r="Q6809" t="s">
        <v>4223</v>
      </c>
      <c r="R6809" t="s">
        <v>2542</v>
      </c>
      <c r="S6809" t="s">
        <v>863</v>
      </c>
      <c r="T6809">
        <v>37500</v>
      </c>
    </row>
    <row r="6810" spans="1:20" x14ac:dyDescent="0.3">
      <c r="A6810" t="s">
        <v>4206</v>
      </c>
      <c r="B6810" t="str">
        <f>_xlfn.CONCAT(쿼리1[[#This Row],[주문번호]], "-", 쿼리1[[#This Row],[공정명]])</f>
        <v>20241219-1000170028-인쇄</v>
      </c>
      <c r="C6810">
        <v>2</v>
      </c>
      <c r="D6810" t="s">
        <v>328</v>
      </c>
      <c r="E6810" s="1">
        <v>45645</v>
      </c>
      <c r="F6810" s="1">
        <v>45650</v>
      </c>
      <c r="G6810" s="1">
        <v>45646</v>
      </c>
      <c r="H6810" s="1">
        <v>45656</v>
      </c>
      <c r="I6810" s="1">
        <v>45650</v>
      </c>
      <c r="J6810" t="s">
        <v>31</v>
      </c>
      <c r="K6810" t="s">
        <v>39</v>
      </c>
      <c r="L6810">
        <v>4000</v>
      </c>
      <c r="M6810">
        <v>4000</v>
      </c>
      <c r="N6810">
        <v>-4</v>
      </c>
      <c r="O6810" t="s">
        <v>1533</v>
      </c>
      <c r="P6810" t="s">
        <v>4207</v>
      </c>
      <c r="Q6810" t="s">
        <v>4208</v>
      </c>
      <c r="R6810" t="s">
        <v>26</v>
      </c>
      <c r="S6810" t="s">
        <v>863</v>
      </c>
      <c r="T6810">
        <v>24</v>
      </c>
    </row>
    <row r="6811" spans="1:20" x14ac:dyDescent="0.3">
      <c r="A6811" t="s">
        <v>4209</v>
      </c>
      <c r="B6811" t="str">
        <f>_xlfn.CONCAT(쿼리1[[#This Row],[주문번호]], "-", 쿼리1[[#This Row],[공정명]])</f>
        <v>20241220-1118P0274-인쇄</v>
      </c>
      <c r="C6811">
        <v>1</v>
      </c>
      <c r="D6811" t="s">
        <v>328</v>
      </c>
      <c r="E6811" s="1">
        <v>45646</v>
      </c>
      <c r="F6811" s="1">
        <v>45651</v>
      </c>
      <c r="G6811" s="1">
        <v>45653</v>
      </c>
      <c r="H6811" s="1">
        <v>45656</v>
      </c>
      <c r="I6811" s="1">
        <v>45653</v>
      </c>
      <c r="J6811" t="s">
        <v>31</v>
      </c>
      <c r="K6811" t="s">
        <v>32</v>
      </c>
      <c r="L6811">
        <v>8000</v>
      </c>
      <c r="M6811">
        <v>8000</v>
      </c>
      <c r="N6811">
        <v>2</v>
      </c>
      <c r="O6811" t="s">
        <v>4210</v>
      </c>
      <c r="P6811" t="s">
        <v>4211</v>
      </c>
      <c r="Q6811" t="s">
        <v>4212</v>
      </c>
      <c r="R6811" t="s">
        <v>26</v>
      </c>
      <c r="S6811" t="s">
        <v>863</v>
      </c>
      <c r="T6811">
        <v>32</v>
      </c>
    </row>
    <row r="6812" spans="1:20" x14ac:dyDescent="0.3">
      <c r="A6812" t="s">
        <v>4527</v>
      </c>
      <c r="B6812" t="str">
        <f>_xlfn.CONCAT(쿼리1[[#This Row],[주문번호]], "-", 쿼리1[[#This Row],[공정명]])</f>
        <v>20241220-2000160538-인쇄</v>
      </c>
      <c r="C6812">
        <v>2</v>
      </c>
      <c r="D6812" t="s">
        <v>328</v>
      </c>
      <c r="E6812" s="1">
        <v>45646</v>
      </c>
      <c r="F6812" s="1">
        <v>45652</v>
      </c>
      <c r="G6812" s="1"/>
      <c r="H6812" s="1">
        <v>45656</v>
      </c>
      <c r="I6812" s="1"/>
      <c r="J6812" t="s">
        <v>21</v>
      </c>
      <c r="K6812" t="s">
        <v>22</v>
      </c>
      <c r="L6812">
        <v>18000</v>
      </c>
      <c r="O6812" t="s">
        <v>832</v>
      </c>
      <c r="P6812" t="s">
        <v>4528</v>
      </c>
      <c r="Q6812" t="s">
        <v>4529</v>
      </c>
      <c r="R6812" t="s">
        <v>26</v>
      </c>
      <c r="S6812" t="s">
        <v>863</v>
      </c>
      <c r="T6812">
        <v>360</v>
      </c>
    </row>
    <row r="6813" spans="1:20" x14ac:dyDescent="0.3">
      <c r="A6813" t="s">
        <v>4530</v>
      </c>
      <c r="B6813" t="str">
        <f>_xlfn.CONCAT(쿼리1[[#This Row],[주문번호]], "-", 쿼리1[[#This Row],[공정명]])</f>
        <v>20241211-2000159648-인쇄</v>
      </c>
      <c r="C6813">
        <v>2</v>
      </c>
      <c r="D6813" t="s">
        <v>328</v>
      </c>
      <c r="E6813" s="1">
        <v>45637</v>
      </c>
      <c r="F6813" s="1">
        <v>45639</v>
      </c>
      <c r="G6813" s="1">
        <v>45652</v>
      </c>
      <c r="H6813" s="1">
        <v>45656</v>
      </c>
      <c r="I6813" s="1"/>
      <c r="J6813" t="s">
        <v>101</v>
      </c>
      <c r="K6813" t="s">
        <v>32</v>
      </c>
      <c r="L6813">
        <v>200000</v>
      </c>
      <c r="M6813">
        <v>12000</v>
      </c>
      <c r="N6813">
        <v>13</v>
      </c>
      <c r="O6813" t="s">
        <v>4459</v>
      </c>
      <c r="P6813" t="s">
        <v>4531</v>
      </c>
      <c r="Q6813" t="s">
        <v>4532</v>
      </c>
      <c r="R6813" t="s">
        <v>26</v>
      </c>
      <c r="S6813" t="s">
        <v>863</v>
      </c>
      <c r="T6813">
        <v>400</v>
      </c>
    </row>
    <row r="6814" spans="1:20" x14ac:dyDescent="0.3">
      <c r="A6814" t="s">
        <v>4530</v>
      </c>
      <c r="B6814" t="str">
        <f>_xlfn.CONCAT(쿼리1[[#This Row],[주문번호]], "-", 쿼리1[[#This Row],[공정명]])</f>
        <v>20241211-2000159648-인쇄</v>
      </c>
      <c r="C6814">
        <v>2</v>
      </c>
      <c r="D6814" t="s">
        <v>328</v>
      </c>
      <c r="E6814" s="1">
        <v>45637</v>
      </c>
      <c r="F6814" s="1">
        <v>45639</v>
      </c>
      <c r="G6814" s="1">
        <v>45653</v>
      </c>
      <c r="H6814" s="1">
        <v>45656</v>
      </c>
      <c r="I6814" s="1"/>
      <c r="J6814" t="s">
        <v>101</v>
      </c>
      <c r="K6814" t="s">
        <v>32</v>
      </c>
      <c r="L6814">
        <v>200000</v>
      </c>
      <c r="M6814">
        <v>72000</v>
      </c>
      <c r="N6814">
        <v>14</v>
      </c>
      <c r="O6814" t="s">
        <v>4459</v>
      </c>
      <c r="P6814" t="s">
        <v>4531</v>
      </c>
      <c r="Q6814" t="s">
        <v>4532</v>
      </c>
      <c r="R6814" t="s">
        <v>26</v>
      </c>
      <c r="S6814" t="s">
        <v>863</v>
      </c>
      <c r="T6814">
        <v>400</v>
      </c>
    </row>
    <row r="6815" spans="1:20" x14ac:dyDescent="0.3">
      <c r="A6815" t="s">
        <v>4213</v>
      </c>
      <c r="B6815" t="str">
        <f>_xlfn.CONCAT(쿼리1[[#This Row],[주문번호]], "-", 쿼리1[[#This Row],[공정명]])</f>
        <v>20241129-1000156550-인쇄</v>
      </c>
      <c r="C6815">
        <v>2</v>
      </c>
      <c r="D6815" t="s">
        <v>328</v>
      </c>
      <c r="E6815" s="1">
        <v>45625</v>
      </c>
      <c r="F6815" s="1">
        <v>45631</v>
      </c>
      <c r="G6815" s="1">
        <v>45635</v>
      </c>
      <c r="H6815" s="1">
        <v>45656</v>
      </c>
      <c r="I6815" s="1">
        <v>45638</v>
      </c>
      <c r="J6815" t="s">
        <v>31</v>
      </c>
      <c r="K6815" t="s">
        <v>32</v>
      </c>
      <c r="L6815">
        <v>8000</v>
      </c>
      <c r="M6815">
        <v>8000</v>
      </c>
      <c r="N6815">
        <v>4</v>
      </c>
      <c r="O6815" t="s">
        <v>3853</v>
      </c>
      <c r="P6815" t="s">
        <v>4214</v>
      </c>
      <c r="Q6815" t="s">
        <v>4215</v>
      </c>
      <c r="R6815" t="s">
        <v>26</v>
      </c>
      <c r="S6815" t="s">
        <v>863</v>
      </c>
      <c r="T6815">
        <v>32</v>
      </c>
    </row>
    <row r="6816" spans="1:20" x14ac:dyDescent="0.3">
      <c r="A6816" t="s">
        <v>984</v>
      </c>
      <c r="B6816" t="str">
        <f>_xlfn.CONCAT(쿼리1[[#This Row],[주문번호]], "-", 쿼리1[[#This Row],[공정명]])</f>
        <v>20241217-1000170032-인쇄</v>
      </c>
      <c r="C6816">
        <v>2</v>
      </c>
      <c r="D6816" t="s">
        <v>328</v>
      </c>
      <c r="E6816" s="1">
        <v>45643</v>
      </c>
      <c r="F6816" s="1">
        <v>45649</v>
      </c>
      <c r="G6816" s="1">
        <v>45650</v>
      </c>
      <c r="H6816" s="1">
        <v>45656</v>
      </c>
      <c r="I6816" s="1">
        <v>45652</v>
      </c>
      <c r="J6816" t="s">
        <v>31</v>
      </c>
      <c r="K6816" t="s">
        <v>32</v>
      </c>
      <c r="L6816">
        <v>3000</v>
      </c>
      <c r="M6816">
        <v>3000</v>
      </c>
      <c r="N6816">
        <v>1</v>
      </c>
      <c r="O6816" t="s">
        <v>91</v>
      </c>
      <c r="P6816" t="s">
        <v>110</v>
      </c>
      <c r="Q6816" t="s">
        <v>985</v>
      </c>
      <c r="R6816" t="s">
        <v>26</v>
      </c>
      <c r="S6816" t="s">
        <v>863</v>
      </c>
      <c r="T6816">
        <v>10000</v>
      </c>
    </row>
    <row r="6817" spans="1:20" x14ac:dyDescent="0.3">
      <c r="A6817" t="s">
        <v>4220</v>
      </c>
      <c r="B6817" t="str">
        <f>_xlfn.CONCAT(쿼리1[[#This Row],[주문번호]], "-", 쿼리1[[#This Row],[공정명]])</f>
        <v>20241226-1120P0015-인쇄</v>
      </c>
      <c r="C6817">
        <v>2</v>
      </c>
      <c r="D6817" t="s">
        <v>328</v>
      </c>
      <c r="E6817" s="1">
        <v>45652</v>
      </c>
      <c r="F6817" s="1">
        <v>45658</v>
      </c>
      <c r="G6817" s="1"/>
      <c r="H6817" s="1">
        <v>45656</v>
      </c>
      <c r="I6817" s="1"/>
      <c r="J6817" t="s">
        <v>21</v>
      </c>
      <c r="K6817" t="s">
        <v>282</v>
      </c>
      <c r="L6817">
        <v>8000</v>
      </c>
      <c r="O6817" t="s">
        <v>141</v>
      </c>
      <c r="P6817" t="s">
        <v>4153</v>
      </c>
      <c r="Q6817" t="s">
        <v>4154</v>
      </c>
      <c r="R6817" t="s">
        <v>26</v>
      </c>
      <c r="S6817" t="s">
        <v>863</v>
      </c>
      <c r="T6817">
        <v>32</v>
      </c>
    </row>
    <row r="6818" spans="1:20" x14ac:dyDescent="0.3">
      <c r="A6818" t="s">
        <v>4225</v>
      </c>
      <c r="B6818" t="str">
        <f>_xlfn.CONCAT(쿼리1[[#This Row],[주문번호]], "-", 쿼리1[[#This Row],[공정명]])</f>
        <v>20241226-1000169059-인쇄</v>
      </c>
      <c r="C6818">
        <v>2</v>
      </c>
      <c r="D6818" t="s">
        <v>328</v>
      </c>
      <c r="E6818" s="1">
        <v>45652</v>
      </c>
      <c r="F6818" s="1">
        <v>45658</v>
      </c>
      <c r="G6818" s="1"/>
      <c r="H6818" s="1">
        <v>45656</v>
      </c>
      <c r="I6818" s="1"/>
      <c r="J6818" t="s">
        <v>21</v>
      </c>
      <c r="K6818" t="s">
        <v>282</v>
      </c>
      <c r="L6818">
        <v>12000</v>
      </c>
      <c r="O6818" t="s">
        <v>3853</v>
      </c>
      <c r="P6818" t="s">
        <v>3932</v>
      </c>
      <c r="Q6818" t="s">
        <v>3933</v>
      </c>
      <c r="R6818" t="s">
        <v>26</v>
      </c>
      <c r="S6818" t="s">
        <v>863</v>
      </c>
      <c r="T6818">
        <v>48</v>
      </c>
    </row>
    <row r="6819" spans="1:20" x14ac:dyDescent="0.3">
      <c r="A6819" t="s">
        <v>986</v>
      </c>
      <c r="B6819" t="str">
        <f>_xlfn.CONCAT(쿼리1[[#This Row],[주문번호]], "-", 쿼리1[[#This Row],[공정명]])</f>
        <v>20241126-1000164958-인쇄</v>
      </c>
      <c r="C6819">
        <v>2</v>
      </c>
      <c r="D6819" t="s">
        <v>328</v>
      </c>
      <c r="E6819" s="1">
        <v>45622</v>
      </c>
      <c r="F6819" s="1">
        <v>45625</v>
      </c>
      <c r="G6819" s="1">
        <v>45629</v>
      </c>
      <c r="H6819" s="1">
        <v>45656</v>
      </c>
      <c r="I6819" s="1">
        <v>45636</v>
      </c>
      <c r="J6819" t="s">
        <v>31</v>
      </c>
      <c r="K6819" t="s">
        <v>32</v>
      </c>
      <c r="L6819">
        <v>12000</v>
      </c>
      <c r="M6819">
        <v>12000</v>
      </c>
      <c r="N6819">
        <v>4</v>
      </c>
      <c r="O6819" t="s">
        <v>102</v>
      </c>
      <c r="P6819" t="s">
        <v>110</v>
      </c>
      <c r="Q6819" t="s">
        <v>125</v>
      </c>
      <c r="R6819" t="s">
        <v>26</v>
      </c>
      <c r="S6819" t="s">
        <v>863</v>
      </c>
      <c r="T6819">
        <v>40000</v>
      </c>
    </row>
    <row r="6820" spans="1:20" x14ac:dyDescent="0.3">
      <c r="A6820" t="s">
        <v>4203</v>
      </c>
      <c r="B6820" t="str">
        <f>_xlfn.CONCAT(쿼리1[[#This Row],[주문번호]], "-", 쿼리1[[#This Row],[공정명]])</f>
        <v>20241211-1000161948-인쇄</v>
      </c>
      <c r="C6820">
        <v>2</v>
      </c>
      <c r="D6820" t="s">
        <v>328</v>
      </c>
      <c r="E6820" s="1">
        <v>45637</v>
      </c>
      <c r="F6820" s="1">
        <v>45643</v>
      </c>
      <c r="G6820" s="1">
        <v>45643</v>
      </c>
      <c r="H6820" s="1">
        <v>45656</v>
      </c>
      <c r="I6820" s="1">
        <v>45645</v>
      </c>
      <c r="J6820" t="s">
        <v>31</v>
      </c>
      <c r="K6820" t="s">
        <v>39</v>
      </c>
      <c r="L6820">
        <v>8000</v>
      </c>
      <c r="M6820">
        <v>8000</v>
      </c>
      <c r="N6820">
        <v>0</v>
      </c>
      <c r="O6820" t="s">
        <v>1533</v>
      </c>
      <c r="P6820" t="s">
        <v>4204</v>
      </c>
      <c r="Q6820" t="s">
        <v>4205</v>
      </c>
      <c r="R6820" t="s">
        <v>26</v>
      </c>
      <c r="S6820" t="s">
        <v>863</v>
      </c>
      <c r="T6820">
        <v>32</v>
      </c>
    </row>
    <row r="6821" spans="1:20" x14ac:dyDescent="0.3">
      <c r="A6821" t="s">
        <v>4309</v>
      </c>
      <c r="B6821" t="str">
        <f>_xlfn.CONCAT(쿼리1[[#This Row],[주문번호]], "-", 쿼리1[[#This Row],[공정명]])</f>
        <v>20241104-1000152168-인쇄</v>
      </c>
      <c r="C6821">
        <v>2</v>
      </c>
      <c r="D6821" t="s">
        <v>328</v>
      </c>
      <c r="E6821" s="1">
        <v>45600</v>
      </c>
      <c r="F6821" s="1">
        <v>45604</v>
      </c>
      <c r="G6821" s="1">
        <v>45604</v>
      </c>
      <c r="H6821" s="1">
        <v>45656</v>
      </c>
      <c r="I6821" s="1">
        <v>45610</v>
      </c>
      <c r="J6821" t="s">
        <v>31</v>
      </c>
      <c r="K6821" t="s">
        <v>39</v>
      </c>
      <c r="L6821">
        <v>4000</v>
      </c>
      <c r="M6821">
        <v>4000</v>
      </c>
      <c r="N6821">
        <v>0</v>
      </c>
      <c r="O6821" t="s">
        <v>3920</v>
      </c>
      <c r="P6821" t="s">
        <v>3911</v>
      </c>
      <c r="Q6821" t="s">
        <v>4310</v>
      </c>
      <c r="R6821" t="s">
        <v>26</v>
      </c>
      <c r="S6821" t="s">
        <v>863</v>
      </c>
      <c r="T6821">
        <v>16</v>
      </c>
    </row>
    <row r="6822" spans="1:20" x14ac:dyDescent="0.3">
      <c r="A6822" t="s">
        <v>4311</v>
      </c>
      <c r="B6822" t="str">
        <f>_xlfn.CONCAT(쿼리1[[#This Row],[주문번호]], "-", 쿼리1[[#This Row],[공정명]])</f>
        <v>20241104-1000156554-인쇄</v>
      </c>
      <c r="C6822">
        <v>2</v>
      </c>
      <c r="D6822" t="s">
        <v>328</v>
      </c>
      <c r="E6822" s="1">
        <v>45600</v>
      </c>
      <c r="F6822" s="1">
        <v>45604</v>
      </c>
      <c r="G6822" s="1">
        <v>45604</v>
      </c>
      <c r="H6822" s="1">
        <v>45656</v>
      </c>
      <c r="I6822" s="1">
        <v>45608</v>
      </c>
      <c r="J6822" t="s">
        <v>31</v>
      </c>
      <c r="K6822" t="s">
        <v>39</v>
      </c>
      <c r="L6822">
        <v>8000</v>
      </c>
      <c r="M6822">
        <v>8000</v>
      </c>
      <c r="N6822">
        <v>0</v>
      </c>
      <c r="O6822" t="s">
        <v>3853</v>
      </c>
      <c r="P6822" t="s">
        <v>4214</v>
      </c>
      <c r="Q6822" t="s">
        <v>4312</v>
      </c>
      <c r="R6822" t="s">
        <v>26</v>
      </c>
      <c r="S6822" t="s">
        <v>863</v>
      </c>
      <c r="T6822">
        <v>32</v>
      </c>
    </row>
    <row r="6823" spans="1:20" x14ac:dyDescent="0.3">
      <c r="A6823" t="s">
        <v>4313</v>
      </c>
      <c r="B6823" t="str">
        <f>_xlfn.CONCAT(쿼리1[[#This Row],[주문번호]], "-", 쿼리1[[#This Row],[공정명]])</f>
        <v>20241104-1120P0016-인쇄</v>
      </c>
      <c r="C6823">
        <v>2</v>
      </c>
      <c r="D6823" t="s">
        <v>328</v>
      </c>
      <c r="E6823" s="1">
        <v>45600</v>
      </c>
      <c r="F6823" s="1">
        <v>45604</v>
      </c>
      <c r="G6823" s="1">
        <v>45609</v>
      </c>
      <c r="H6823" s="1">
        <v>45656</v>
      </c>
      <c r="I6823" s="1">
        <v>45614</v>
      </c>
      <c r="J6823" t="s">
        <v>31</v>
      </c>
      <c r="K6823" t="s">
        <v>32</v>
      </c>
      <c r="L6823">
        <v>4000</v>
      </c>
      <c r="M6823">
        <v>4000</v>
      </c>
      <c r="N6823">
        <v>5</v>
      </c>
      <c r="O6823" t="s">
        <v>141</v>
      </c>
      <c r="P6823" t="s">
        <v>4153</v>
      </c>
      <c r="Q6823" t="s">
        <v>4167</v>
      </c>
      <c r="R6823" t="s">
        <v>26</v>
      </c>
      <c r="S6823" t="s">
        <v>863</v>
      </c>
      <c r="T6823">
        <v>16</v>
      </c>
    </row>
    <row r="6824" spans="1:20" x14ac:dyDescent="0.3">
      <c r="A6824" t="s">
        <v>4301</v>
      </c>
      <c r="B6824" t="str">
        <f>_xlfn.CONCAT(쿼리1[[#This Row],[주문번호]], "-", 쿼리1[[#This Row],[공정명]])</f>
        <v>20241202-1000154686-인쇄</v>
      </c>
      <c r="C6824">
        <v>2</v>
      </c>
      <c r="D6824" t="s">
        <v>328</v>
      </c>
      <c r="E6824" s="1">
        <v>45628</v>
      </c>
      <c r="F6824" s="1">
        <v>45631</v>
      </c>
      <c r="G6824" s="1">
        <v>45639</v>
      </c>
      <c r="H6824" s="1">
        <v>45656</v>
      </c>
      <c r="I6824" s="1">
        <v>45645</v>
      </c>
      <c r="J6824" t="s">
        <v>31</v>
      </c>
      <c r="K6824" t="s">
        <v>32</v>
      </c>
      <c r="L6824">
        <v>8000</v>
      </c>
      <c r="M6824">
        <v>8000</v>
      </c>
      <c r="N6824">
        <v>8</v>
      </c>
      <c r="O6824" t="s">
        <v>1533</v>
      </c>
      <c r="P6824" t="s">
        <v>3926</v>
      </c>
      <c r="Q6824" t="s">
        <v>3927</v>
      </c>
      <c r="R6824" t="s">
        <v>26</v>
      </c>
      <c r="S6824" t="s">
        <v>863</v>
      </c>
      <c r="T6824">
        <v>32</v>
      </c>
    </row>
    <row r="6825" spans="1:20" x14ac:dyDescent="0.3">
      <c r="A6825" t="s">
        <v>4302</v>
      </c>
      <c r="B6825" t="str">
        <f>_xlfn.CONCAT(쿼리1[[#This Row],[주문번호]], "-", 쿼리1[[#This Row],[공정명]])</f>
        <v>20241202-1000161651-인쇄</v>
      </c>
      <c r="C6825">
        <v>2</v>
      </c>
      <c r="D6825" t="s">
        <v>328</v>
      </c>
      <c r="E6825" s="1">
        <v>45628</v>
      </c>
      <c r="F6825" s="1">
        <v>45631</v>
      </c>
      <c r="G6825" s="1">
        <v>45636</v>
      </c>
      <c r="H6825" s="1">
        <v>45656</v>
      </c>
      <c r="I6825" s="1">
        <v>45642</v>
      </c>
      <c r="J6825" t="s">
        <v>31</v>
      </c>
      <c r="K6825" t="s">
        <v>32</v>
      </c>
      <c r="L6825">
        <v>4000</v>
      </c>
      <c r="M6825">
        <v>4000</v>
      </c>
      <c r="N6825">
        <v>5</v>
      </c>
      <c r="O6825" t="s">
        <v>3853</v>
      </c>
      <c r="P6825" t="s">
        <v>3923</v>
      </c>
      <c r="Q6825" t="s">
        <v>3924</v>
      </c>
      <c r="R6825" t="s">
        <v>26</v>
      </c>
      <c r="S6825" t="s">
        <v>863</v>
      </c>
      <c r="T6825">
        <v>32</v>
      </c>
    </row>
    <row r="6826" spans="1:20" x14ac:dyDescent="0.3">
      <c r="A6826" t="s">
        <v>3829</v>
      </c>
      <c r="B6826" t="str">
        <f>_xlfn.CONCAT(쿼리1[[#This Row],[주문번호]], "-", 쿼리1[[#This Row],[공정명]])</f>
        <v>20241216-1000167363-인쇄</v>
      </c>
      <c r="C6826">
        <v>2</v>
      </c>
      <c r="D6826" t="s">
        <v>328</v>
      </c>
      <c r="E6826" s="1">
        <v>45642</v>
      </c>
      <c r="F6826" s="1">
        <v>45646</v>
      </c>
      <c r="G6826" s="1">
        <v>45645</v>
      </c>
      <c r="H6826" s="1">
        <v>45656</v>
      </c>
      <c r="I6826" s="1">
        <v>45650</v>
      </c>
      <c r="J6826" t="s">
        <v>31</v>
      </c>
      <c r="K6826" t="s">
        <v>39</v>
      </c>
      <c r="L6826">
        <v>8000</v>
      </c>
      <c r="M6826">
        <v>8000</v>
      </c>
      <c r="N6826">
        <v>-1</v>
      </c>
      <c r="O6826" t="s">
        <v>2694</v>
      </c>
      <c r="P6826" t="s">
        <v>2695</v>
      </c>
      <c r="Q6826" t="s">
        <v>2701</v>
      </c>
      <c r="R6826" t="s">
        <v>2084</v>
      </c>
      <c r="S6826" t="s">
        <v>863</v>
      </c>
      <c r="T6826">
        <v>24</v>
      </c>
    </row>
    <row r="6827" spans="1:20" x14ac:dyDescent="0.3">
      <c r="A6827" t="s">
        <v>3830</v>
      </c>
      <c r="B6827" t="str">
        <f>_xlfn.CONCAT(쿼리1[[#This Row],[주문번호]], "-", 쿼리1[[#This Row],[공정명]])</f>
        <v>20241107-1000165668-인쇄</v>
      </c>
      <c r="C6827">
        <v>1</v>
      </c>
      <c r="D6827" t="s">
        <v>328</v>
      </c>
      <c r="E6827" s="1">
        <v>45603</v>
      </c>
      <c r="F6827" s="1">
        <v>45608</v>
      </c>
      <c r="G6827" s="1">
        <v>45610</v>
      </c>
      <c r="H6827" s="1">
        <v>45656</v>
      </c>
      <c r="I6827" s="1">
        <v>45616</v>
      </c>
      <c r="J6827" t="s">
        <v>31</v>
      </c>
      <c r="K6827" t="s">
        <v>32</v>
      </c>
      <c r="L6827">
        <v>8000</v>
      </c>
      <c r="M6827">
        <v>8000</v>
      </c>
      <c r="N6827">
        <v>2</v>
      </c>
      <c r="O6827" t="s">
        <v>2694</v>
      </c>
      <c r="P6827" t="s">
        <v>2695</v>
      </c>
      <c r="Q6827" t="s">
        <v>2696</v>
      </c>
      <c r="R6827" t="s">
        <v>2084</v>
      </c>
      <c r="S6827" t="s">
        <v>863</v>
      </c>
      <c r="T6827">
        <v>24</v>
      </c>
    </row>
    <row r="6828" spans="1:20" x14ac:dyDescent="0.3">
      <c r="A6828" t="s">
        <v>5069</v>
      </c>
      <c r="B6828" t="str">
        <f>_xlfn.CONCAT(쿼리1[[#This Row],[주문번호]], "-", 쿼리1[[#This Row],[공정명]])</f>
        <v>20240919-1000160522-인쇄</v>
      </c>
      <c r="C6828">
        <v>2</v>
      </c>
      <c r="D6828" t="s">
        <v>328</v>
      </c>
      <c r="E6828" s="1">
        <v>45554</v>
      </c>
      <c r="F6828" s="1">
        <v>45560</v>
      </c>
      <c r="G6828" s="1">
        <v>45560</v>
      </c>
      <c r="H6828" s="1">
        <v>45656</v>
      </c>
      <c r="I6828" s="1">
        <v>45565</v>
      </c>
      <c r="J6828" t="s">
        <v>31</v>
      </c>
      <c r="K6828" t="s">
        <v>39</v>
      </c>
      <c r="L6828">
        <v>12000</v>
      </c>
      <c r="M6828">
        <v>12000</v>
      </c>
      <c r="N6828">
        <v>0</v>
      </c>
      <c r="O6828" t="s">
        <v>180</v>
      </c>
      <c r="P6828" t="s">
        <v>2950</v>
      </c>
      <c r="Q6828" t="s">
        <v>3825</v>
      </c>
      <c r="R6828" t="s">
        <v>2084</v>
      </c>
      <c r="S6828" t="s">
        <v>863</v>
      </c>
      <c r="T6828">
        <v>48</v>
      </c>
    </row>
    <row r="6829" spans="1:20" x14ac:dyDescent="0.3">
      <c r="A6829" t="s">
        <v>2700</v>
      </c>
      <c r="B6829" t="str">
        <f>_xlfn.CONCAT(쿼리1[[#This Row],[주문번호]], "-", 쿼리1[[#This Row],[공정명]])</f>
        <v>20241007-1000167363-인쇄</v>
      </c>
      <c r="C6829">
        <v>2</v>
      </c>
      <c r="D6829" t="s">
        <v>328</v>
      </c>
      <c r="E6829" s="1">
        <v>45572</v>
      </c>
      <c r="F6829" s="1">
        <v>45576</v>
      </c>
      <c r="G6829" s="1">
        <v>45579</v>
      </c>
      <c r="H6829" s="1">
        <v>45656</v>
      </c>
      <c r="I6829" s="1">
        <v>45581</v>
      </c>
      <c r="J6829" t="s">
        <v>31</v>
      </c>
      <c r="K6829" t="s">
        <v>32</v>
      </c>
      <c r="L6829">
        <v>8000</v>
      </c>
      <c r="M6829">
        <v>8000</v>
      </c>
      <c r="N6829">
        <v>3</v>
      </c>
      <c r="O6829" t="s">
        <v>2694</v>
      </c>
      <c r="P6829" t="s">
        <v>2695</v>
      </c>
      <c r="Q6829" t="s">
        <v>2701</v>
      </c>
      <c r="R6829" t="s">
        <v>2084</v>
      </c>
      <c r="S6829" t="s">
        <v>863</v>
      </c>
      <c r="T6829">
        <v>24</v>
      </c>
    </row>
    <row r="6830" spans="1:20" x14ac:dyDescent="0.3">
      <c r="A6830" t="s">
        <v>3839</v>
      </c>
      <c r="B6830" t="str">
        <f>_xlfn.CONCAT(쿼리1[[#This Row],[주문번호]], "-", 쿼리1[[#This Row],[공정명]])</f>
        <v>20241024-1418P0016-인쇄</v>
      </c>
      <c r="C6830">
        <v>2</v>
      </c>
      <c r="D6830" t="s">
        <v>328</v>
      </c>
      <c r="E6830" s="1">
        <v>45589</v>
      </c>
      <c r="F6830" s="1">
        <v>45595</v>
      </c>
      <c r="G6830" s="1">
        <v>45595</v>
      </c>
      <c r="H6830" s="1">
        <v>45656</v>
      </c>
      <c r="I6830" s="1">
        <v>45600</v>
      </c>
      <c r="J6830" t="s">
        <v>31</v>
      </c>
      <c r="K6830" t="s">
        <v>39</v>
      </c>
      <c r="L6830">
        <v>6000</v>
      </c>
      <c r="M6830">
        <v>6000</v>
      </c>
      <c r="N6830">
        <v>0</v>
      </c>
      <c r="O6830" t="s">
        <v>180</v>
      </c>
      <c r="P6830" t="s">
        <v>2698</v>
      </c>
      <c r="Q6830" t="s">
        <v>2699</v>
      </c>
      <c r="R6830" t="s">
        <v>2084</v>
      </c>
      <c r="S6830" t="s">
        <v>863</v>
      </c>
      <c r="T6830">
        <v>18</v>
      </c>
    </row>
    <row r="6831" spans="1:20" x14ac:dyDescent="0.3">
      <c r="A6831" t="s">
        <v>3710</v>
      </c>
      <c r="B6831" t="str">
        <f>_xlfn.CONCAT(쿼리1[[#This Row],[주문번호]], "-", 쿼리1[[#This Row],[공정명]])</f>
        <v>20241223-1000166607-인쇄</v>
      </c>
      <c r="C6831">
        <v>2</v>
      </c>
      <c r="D6831" t="s">
        <v>328</v>
      </c>
      <c r="E6831" s="1">
        <v>45649</v>
      </c>
      <c r="F6831" s="1">
        <v>45653</v>
      </c>
      <c r="G6831" s="1"/>
      <c r="H6831" s="1">
        <v>45656</v>
      </c>
      <c r="I6831" s="1"/>
      <c r="J6831" t="s">
        <v>21</v>
      </c>
      <c r="K6831" t="s">
        <v>22</v>
      </c>
      <c r="L6831">
        <v>8000</v>
      </c>
      <c r="O6831" t="s">
        <v>2694</v>
      </c>
      <c r="P6831" t="s">
        <v>3711</v>
      </c>
      <c r="Q6831" t="s">
        <v>3712</v>
      </c>
      <c r="R6831" t="s">
        <v>2084</v>
      </c>
      <c r="S6831" t="s">
        <v>863</v>
      </c>
      <c r="T6831">
        <v>24</v>
      </c>
    </row>
    <row r="6832" spans="1:20" x14ac:dyDescent="0.3">
      <c r="A6832" t="s">
        <v>2081</v>
      </c>
      <c r="B6832" t="str">
        <f>_xlfn.CONCAT(쿼리1[[#This Row],[주문번호]], "-", 쿼리1[[#This Row],[공정명]])</f>
        <v>20241128-1000140520-인쇄</v>
      </c>
      <c r="C6832">
        <v>2</v>
      </c>
      <c r="D6832" t="s">
        <v>328</v>
      </c>
      <c r="E6832" s="1">
        <v>45624</v>
      </c>
      <c r="F6832" s="1">
        <v>45630</v>
      </c>
      <c r="G6832" s="1">
        <v>45635</v>
      </c>
      <c r="H6832" s="1">
        <v>45656</v>
      </c>
      <c r="I6832" s="1">
        <v>45644</v>
      </c>
      <c r="J6832" t="s">
        <v>31</v>
      </c>
      <c r="K6832" t="s">
        <v>32</v>
      </c>
      <c r="L6832">
        <v>6000</v>
      </c>
      <c r="M6832">
        <v>6000</v>
      </c>
      <c r="N6832">
        <v>5</v>
      </c>
      <c r="O6832" t="s">
        <v>180</v>
      </c>
      <c r="P6832" t="s">
        <v>2082</v>
      </c>
      <c r="Q6832" t="s">
        <v>2083</v>
      </c>
      <c r="R6832" t="s">
        <v>2084</v>
      </c>
      <c r="S6832" t="s">
        <v>863</v>
      </c>
      <c r="T6832">
        <v>61538</v>
      </c>
    </row>
    <row r="6833" spans="1:20" x14ac:dyDescent="0.3">
      <c r="A6833" t="s">
        <v>4577</v>
      </c>
      <c r="B6833" t="str">
        <f>_xlfn.CONCAT(쿼리1[[#This Row],[주문번호]], "-", 쿼리1[[#This Row],[공정명]])</f>
        <v>20241126-1000165668-인쇄</v>
      </c>
      <c r="C6833">
        <v>1</v>
      </c>
      <c r="D6833" t="s">
        <v>328</v>
      </c>
      <c r="E6833" s="1">
        <v>45622</v>
      </c>
      <c r="F6833" s="1">
        <v>45628</v>
      </c>
      <c r="G6833" s="1">
        <v>45632</v>
      </c>
      <c r="H6833" s="1">
        <v>45656</v>
      </c>
      <c r="I6833" s="1">
        <v>45636</v>
      </c>
      <c r="J6833" t="s">
        <v>31</v>
      </c>
      <c r="K6833" t="s">
        <v>32</v>
      </c>
      <c r="L6833">
        <v>8000</v>
      </c>
      <c r="M6833">
        <v>8000</v>
      </c>
      <c r="N6833">
        <v>4</v>
      </c>
      <c r="O6833" t="s">
        <v>2694</v>
      </c>
      <c r="P6833" t="s">
        <v>2695</v>
      </c>
      <c r="Q6833" t="s">
        <v>2696</v>
      </c>
      <c r="R6833" t="s">
        <v>2084</v>
      </c>
      <c r="S6833" t="s">
        <v>863</v>
      </c>
      <c r="T6833">
        <v>24</v>
      </c>
    </row>
    <row r="6834" spans="1:20" x14ac:dyDescent="0.3">
      <c r="A6834" t="s">
        <v>4578</v>
      </c>
      <c r="B6834" t="str">
        <f>_xlfn.CONCAT(쿼리1[[#This Row],[주문번호]], "-", 쿼리1[[#This Row],[공정명]])</f>
        <v>20241107-1418P0016-인쇄</v>
      </c>
      <c r="C6834">
        <v>2</v>
      </c>
      <c r="D6834" t="s">
        <v>328</v>
      </c>
      <c r="E6834" s="1">
        <v>45603</v>
      </c>
      <c r="F6834" s="1">
        <v>45608</v>
      </c>
      <c r="G6834" s="1">
        <v>45611</v>
      </c>
      <c r="H6834" s="1">
        <v>45656</v>
      </c>
      <c r="I6834" s="1">
        <v>45617</v>
      </c>
      <c r="J6834" t="s">
        <v>31</v>
      </c>
      <c r="K6834" t="s">
        <v>32</v>
      </c>
      <c r="L6834">
        <v>6000</v>
      </c>
      <c r="M6834">
        <v>6000</v>
      </c>
      <c r="N6834">
        <v>3</v>
      </c>
      <c r="O6834" t="s">
        <v>180</v>
      </c>
      <c r="P6834" t="s">
        <v>2698</v>
      </c>
      <c r="Q6834" t="s">
        <v>2699</v>
      </c>
      <c r="R6834" t="s">
        <v>2084</v>
      </c>
      <c r="S6834" t="s">
        <v>863</v>
      </c>
      <c r="T6834">
        <v>18</v>
      </c>
    </row>
    <row r="6835" spans="1:20" x14ac:dyDescent="0.3">
      <c r="A6835" t="s">
        <v>2283</v>
      </c>
      <c r="B6835" t="str">
        <f>_xlfn.CONCAT(쿼리1[[#This Row],[주문번호]], "-", 쿼리1[[#This Row],[공정명]])</f>
        <v>20241023-1000147656-인쇄</v>
      </c>
      <c r="C6835">
        <v>2</v>
      </c>
      <c r="D6835" t="s">
        <v>328</v>
      </c>
      <c r="E6835" s="1">
        <v>45588</v>
      </c>
      <c r="F6835" s="1">
        <v>45594</v>
      </c>
      <c r="G6835" s="1">
        <v>45600</v>
      </c>
      <c r="H6835" s="1">
        <v>45656</v>
      </c>
      <c r="I6835" s="1">
        <v>45621</v>
      </c>
      <c r="J6835" t="s">
        <v>31</v>
      </c>
      <c r="K6835" t="s">
        <v>32</v>
      </c>
      <c r="L6835">
        <v>6000</v>
      </c>
      <c r="M6835">
        <v>6000</v>
      </c>
      <c r="N6835">
        <v>6</v>
      </c>
      <c r="O6835" t="s">
        <v>180</v>
      </c>
      <c r="P6835" t="s">
        <v>2082</v>
      </c>
      <c r="Q6835" t="s">
        <v>2284</v>
      </c>
      <c r="R6835" t="s">
        <v>2084</v>
      </c>
      <c r="S6835" t="s">
        <v>863</v>
      </c>
      <c r="T6835">
        <v>61538</v>
      </c>
    </row>
    <row r="6836" spans="1:20" x14ac:dyDescent="0.3">
      <c r="A6836" t="s">
        <v>2702</v>
      </c>
      <c r="B6836" t="str">
        <f>_xlfn.CONCAT(쿼리1[[#This Row],[주문번호]], "-", 쿼리1[[#This Row],[공정명]])</f>
        <v>20240927-1000165668-인쇄</v>
      </c>
      <c r="C6836">
        <v>1</v>
      </c>
      <c r="D6836" t="s">
        <v>328</v>
      </c>
      <c r="E6836" s="1">
        <v>45562</v>
      </c>
      <c r="F6836" s="1">
        <v>45567</v>
      </c>
      <c r="G6836" s="1">
        <v>45566</v>
      </c>
      <c r="H6836" s="1">
        <v>45656</v>
      </c>
      <c r="I6836" s="1">
        <v>45572</v>
      </c>
      <c r="J6836" t="s">
        <v>31</v>
      </c>
      <c r="K6836" t="s">
        <v>39</v>
      </c>
      <c r="L6836">
        <v>8000</v>
      </c>
      <c r="M6836">
        <v>8000</v>
      </c>
      <c r="N6836">
        <v>-1</v>
      </c>
      <c r="O6836" t="s">
        <v>2694</v>
      </c>
      <c r="P6836" t="s">
        <v>2695</v>
      </c>
      <c r="Q6836" t="s">
        <v>2696</v>
      </c>
      <c r="R6836" t="s">
        <v>2084</v>
      </c>
      <c r="S6836" t="s">
        <v>863</v>
      </c>
      <c r="T6836">
        <v>24</v>
      </c>
    </row>
    <row r="6837" spans="1:20" x14ac:dyDescent="0.3">
      <c r="A6837" t="s">
        <v>5350</v>
      </c>
      <c r="B6837" t="str">
        <f>_xlfn.CONCAT(쿼리1[[#This Row],[주문번호]], "-", 쿼리1[[#This Row],[공정명]])</f>
        <v>20241004-1000165242-인쇄</v>
      </c>
      <c r="C6837">
        <v>1</v>
      </c>
      <c r="D6837" t="s">
        <v>328</v>
      </c>
      <c r="E6837" s="1">
        <v>45569</v>
      </c>
      <c r="F6837" s="1">
        <v>45576</v>
      </c>
      <c r="G6837" s="1"/>
      <c r="H6837" s="1">
        <v>45656</v>
      </c>
      <c r="I6837" s="1"/>
      <c r="J6837" t="s">
        <v>174</v>
      </c>
      <c r="K6837" t="s">
        <v>22</v>
      </c>
      <c r="L6837">
        <v>8000</v>
      </c>
      <c r="O6837" t="s">
        <v>2694</v>
      </c>
      <c r="P6837" t="s">
        <v>2695</v>
      </c>
      <c r="Q6837" t="s">
        <v>5351</v>
      </c>
      <c r="R6837" t="s">
        <v>2084</v>
      </c>
      <c r="S6837" t="s">
        <v>863</v>
      </c>
      <c r="T6837">
        <v>24</v>
      </c>
    </row>
    <row r="6838" spans="1:20" x14ac:dyDescent="0.3">
      <c r="A6838" t="s">
        <v>2697</v>
      </c>
      <c r="B6838" t="str">
        <f>_xlfn.CONCAT(쿼리1[[#This Row],[주문번호]], "-", 쿼리1[[#This Row],[공정명]])</f>
        <v>20240927-1418P0016-인쇄</v>
      </c>
      <c r="C6838">
        <v>2</v>
      </c>
      <c r="D6838" t="s">
        <v>328</v>
      </c>
      <c r="E6838" s="1">
        <v>45562</v>
      </c>
      <c r="F6838" s="1">
        <v>45567</v>
      </c>
      <c r="G6838" s="1">
        <v>45567</v>
      </c>
      <c r="H6838" s="1">
        <v>45656</v>
      </c>
      <c r="I6838" s="1">
        <v>45579</v>
      </c>
      <c r="J6838" t="s">
        <v>31</v>
      </c>
      <c r="K6838" t="s">
        <v>39</v>
      </c>
      <c r="L6838">
        <v>6000</v>
      </c>
      <c r="M6838">
        <v>6000</v>
      </c>
      <c r="N6838">
        <v>0</v>
      </c>
      <c r="O6838" t="s">
        <v>180</v>
      </c>
      <c r="P6838" t="s">
        <v>2698</v>
      </c>
      <c r="Q6838" t="s">
        <v>2699</v>
      </c>
      <c r="R6838" t="s">
        <v>2084</v>
      </c>
      <c r="S6838" t="s">
        <v>863</v>
      </c>
      <c r="T6838">
        <v>18</v>
      </c>
    </row>
    <row r="6839" spans="1:20" x14ac:dyDescent="0.3">
      <c r="A6839" t="s">
        <v>718</v>
      </c>
      <c r="B6839" t="str">
        <f>_xlfn.CONCAT(쿼리1[[#This Row],[주문번호]], "-", 쿼리1[[#This Row],[공정명]])</f>
        <v>20240906-12150472-인쇄</v>
      </c>
      <c r="C6839">
        <v>2</v>
      </c>
      <c r="D6839" t="s">
        <v>328</v>
      </c>
      <c r="E6839" s="1">
        <v>45541</v>
      </c>
      <c r="F6839" s="1">
        <v>45546</v>
      </c>
      <c r="G6839" s="1">
        <v>45545</v>
      </c>
      <c r="H6839" s="1">
        <v>45656</v>
      </c>
      <c r="I6839" s="1">
        <v>45575</v>
      </c>
      <c r="J6839" t="s">
        <v>31</v>
      </c>
      <c r="K6839" t="s">
        <v>39</v>
      </c>
      <c r="L6839">
        <v>6000</v>
      </c>
      <c r="M6839">
        <v>6000</v>
      </c>
      <c r="N6839">
        <v>-1</v>
      </c>
      <c r="O6839" t="s">
        <v>91</v>
      </c>
      <c r="P6839" t="s">
        <v>683</v>
      </c>
      <c r="Q6839" t="s">
        <v>719</v>
      </c>
      <c r="R6839" t="s">
        <v>720</v>
      </c>
      <c r="S6839" t="s">
        <v>863</v>
      </c>
      <c r="T6839">
        <v>18750</v>
      </c>
    </row>
    <row r="6840" spans="1:20" x14ac:dyDescent="0.3">
      <c r="A6840" t="s">
        <v>5002</v>
      </c>
      <c r="B6840" t="str">
        <f>_xlfn.CONCAT(쿼리1[[#This Row],[주문번호]], "-", 쿼리1[[#This Row],[공정명]])</f>
        <v>20240903-1000168979-인쇄</v>
      </c>
      <c r="C6840">
        <v>2</v>
      </c>
      <c r="D6840" t="s">
        <v>328</v>
      </c>
      <c r="E6840" s="1">
        <v>45538</v>
      </c>
      <c r="F6840" s="1">
        <v>45544</v>
      </c>
      <c r="G6840" s="1">
        <v>45541</v>
      </c>
      <c r="H6840" s="1">
        <v>45656</v>
      </c>
      <c r="I6840" s="1">
        <v>45600</v>
      </c>
      <c r="J6840" t="s">
        <v>31</v>
      </c>
      <c r="K6840" t="s">
        <v>39</v>
      </c>
      <c r="L6840">
        <v>4000</v>
      </c>
      <c r="M6840">
        <v>4000</v>
      </c>
      <c r="N6840">
        <v>-3</v>
      </c>
      <c r="O6840" t="s">
        <v>141</v>
      </c>
      <c r="P6840" t="s">
        <v>5003</v>
      </c>
      <c r="Q6840" t="s">
        <v>5004</v>
      </c>
      <c r="R6840" t="s">
        <v>725</v>
      </c>
      <c r="S6840" t="s">
        <v>863</v>
      </c>
      <c r="T6840">
        <v>24</v>
      </c>
    </row>
    <row r="6841" spans="1:20" x14ac:dyDescent="0.3">
      <c r="A6841" t="s">
        <v>5005</v>
      </c>
      <c r="B6841" t="str">
        <f>_xlfn.CONCAT(쿼리1[[#This Row],[주문번호]], "-", 쿼리1[[#This Row],[공정명]])</f>
        <v>20240903-1000168981-인쇄</v>
      </c>
      <c r="C6841">
        <v>2</v>
      </c>
      <c r="D6841" t="s">
        <v>328</v>
      </c>
      <c r="E6841" s="1">
        <v>45538</v>
      </c>
      <c r="F6841" s="1">
        <v>45544</v>
      </c>
      <c r="G6841" s="1">
        <v>45541</v>
      </c>
      <c r="H6841" s="1">
        <v>45656</v>
      </c>
      <c r="I6841" s="1">
        <v>45621</v>
      </c>
      <c r="J6841" t="s">
        <v>31</v>
      </c>
      <c r="K6841" t="s">
        <v>39</v>
      </c>
      <c r="L6841">
        <v>4000</v>
      </c>
      <c r="M6841">
        <v>4000</v>
      </c>
      <c r="N6841">
        <v>-3</v>
      </c>
      <c r="O6841" t="s">
        <v>141</v>
      </c>
      <c r="P6841" t="s">
        <v>3433</v>
      </c>
      <c r="Q6841" t="s">
        <v>4709</v>
      </c>
      <c r="R6841" t="s">
        <v>725</v>
      </c>
      <c r="S6841" t="s">
        <v>863</v>
      </c>
      <c r="T6841">
        <v>16</v>
      </c>
    </row>
    <row r="6842" spans="1:20" x14ac:dyDescent="0.3">
      <c r="A6842" t="s">
        <v>726</v>
      </c>
      <c r="B6842" t="str">
        <f>_xlfn.CONCAT(쿼리1[[#This Row],[주문번호]], "-", 쿼리1[[#This Row],[공정명]])</f>
        <v>20240919-1219P0390-인쇄</v>
      </c>
      <c r="C6842">
        <v>2</v>
      </c>
      <c r="D6842" t="s">
        <v>328</v>
      </c>
      <c r="E6842" s="1">
        <v>45554</v>
      </c>
      <c r="F6842" s="1">
        <v>45560</v>
      </c>
      <c r="G6842" s="1">
        <v>45559</v>
      </c>
      <c r="H6842" s="1">
        <v>45656</v>
      </c>
      <c r="I6842" s="1">
        <v>45575</v>
      </c>
      <c r="J6842" t="s">
        <v>31</v>
      </c>
      <c r="K6842" t="s">
        <v>39</v>
      </c>
      <c r="L6842">
        <v>6000</v>
      </c>
      <c r="M6842">
        <v>6000</v>
      </c>
      <c r="N6842">
        <v>-1</v>
      </c>
      <c r="O6842" t="s">
        <v>275</v>
      </c>
      <c r="P6842" t="s">
        <v>727</v>
      </c>
      <c r="Q6842" t="s">
        <v>728</v>
      </c>
      <c r="R6842" t="s">
        <v>725</v>
      </c>
      <c r="S6842" t="s">
        <v>863</v>
      </c>
      <c r="T6842">
        <v>24000</v>
      </c>
    </row>
    <row r="6843" spans="1:20" x14ac:dyDescent="0.3">
      <c r="A6843" t="s">
        <v>5006</v>
      </c>
      <c r="B6843" t="str">
        <f>_xlfn.CONCAT(쿼리1[[#This Row],[주문번호]], "-", 쿼리1[[#This Row],[공정명]])</f>
        <v>20240903-1000165856-인쇄</v>
      </c>
      <c r="C6843">
        <v>2</v>
      </c>
      <c r="D6843" t="s">
        <v>328</v>
      </c>
      <c r="E6843" s="1">
        <v>45538</v>
      </c>
      <c r="F6843" s="1">
        <v>45544</v>
      </c>
      <c r="G6843" s="1">
        <v>45541</v>
      </c>
      <c r="H6843" s="1">
        <v>45656</v>
      </c>
      <c r="I6843" s="1">
        <v>45546</v>
      </c>
      <c r="J6843" t="s">
        <v>31</v>
      </c>
      <c r="K6843" t="s">
        <v>39</v>
      </c>
      <c r="L6843">
        <v>4000</v>
      </c>
      <c r="M6843">
        <v>4000</v>
      </c>
      <c r="N6843">
        <v>-3</v>
      </c>
      <c r="O6843" t="s">
        <v>141</v>
      </c>
      <c r="P6843" t="s">
        <v>5007</v>
      </c>
      <c r="Q6843" t="s">
        <v>5008</v>
      </c>
      <c r="R6843" t="s">
        <v>725</v>
      </c>
      <c r="S6843" t="s">
        <v>863</v>
      </c>
      <c r="T6843">
        <v>24</v>
      </c>
    </row>
    <row r="6844" spans="1:20" x14ac:dyDescent="0.3">
      <c r="A6844" t="s">
        <v>5009</v>
      </c>
      <c r="B6844" t="str">
        <f>_xlfn.CONCAT(쿼리1[[#This Row],[주문번호]], "-", 쿼리1[[#This Row],[공정명]])</f>
        <v>20241017-1000156802-인쇄</v>
      </c>
      <c r="C6844">
        <v>2</v>
      </c>
      <c r="D6844" t="s">
        <v>328</v>
      </c>
      <c r="E6844" s="1">
        <v>45582</v>
      </c>
      <c r="F6844" s="1">
        <v>45588</v>
      </c>
      <c r="G6844" s="1">
        <v>45587</v>
      </c>
      <c r="H6844" s="1">
        <v>45656</v>
      </c>
      <c r="I6844" s="1">
        <v>45593</v>
      </c>
      <c r="J6844" t="s">
        <v>31</v>
      </c>
      <c r="K6844" t="s">
        <v>39</v>
      </c>
      <c r="L6844">
        <v>12000</v>
      </c>
      <c r="M6844">
        <v>12000</v>
      </c>
      <c r="N6844">
        <v>-1</v>
      </c>
      <c r="O6844" t="s">
        <v>3255</v>
      </c>
      <c r="P6844" t="s">
        <v>4506</v>
      </c>
      <c r="Q6844" t="s">
        <v>4507</v>
      </c>
      <c r="R6844" t="s">
        <v>725</v>
      </c>
      <c r="S6844" t="s">
        <v>863</v>
      </c>
      <c r="T6844">
        <v>100</v>
      </c>
    </row>
    <row r="6845" spans="1:20" x14ac:dyDescent="0.3">
      <c r="A6845" t="s">
        <v>4708</v>
      </c>
      <c r="B6845" t="str">
        <f>_xlfn.CONCAT(쿼리1[[#This Row],[주문번호]], "-", 쿼리1[[#This Row],[공정명]])</f>
        <v>20240925-1000168981-인쇄</v>
      </c>
      <c r="C6845">
        <v>2</v>
      </c>
      <c r="D6845" t="s">
        <v>328</v>
      </c>
      <c r="E6845" s="1">
        <v>45560</v>
      </c>
      <c r="F6845" s="1">
        <v>45566</v>
      </c>
      <c r="G6845" s="1">
        <v>45565</v>
      </c>
      <c r="H6845" s="1">
        <v>45656</v>
      </c>
      <c r="I6845" s="1">
        <v>45572</v>
      </c>
      <c r="J6845" t="s">
        <v>31</v>
      </c>
      <c r="K6845" t="s">
        <v>39</v>
      </c>
      <c r="L6845">
        <v>4000</v>
      </c>
      <c r="M6845">
        <v>4000</v>
      </c>
      <c r="N6845">
        <v>-1</v>
      </c>
      <c r="O6845" t="s">
        <v>141</v>
      </c>
      <c r="P6845" t="s">
        <v>3433</v>
      </c>
      <c r="Q6845" t="s">
        <v>4709</v>
      </c>
      <c r="R6845" t="s">
        <v>725</v>
      </c>
      <c r="S6845" t="s">
        <v>863</v>
      </c>
      <c r="T6845">
        <v>16</v>
      </c>
    </row>
    <row r="6846" spans="1:20" x14ac:dyDescent="0.3">
      <c r="A6846" t="s">
        <v>729</v>
      </c>
      <c r="B6846" t="str">
        <f>_xlfn.CONCAT(쿼리1[[#This Row],[주문번호]], "-", 쿼리1[[#This Row],[공정명]])</f>
        <v>20241113-1219P0390-인쇄</v>
      </c>
      <c r="C6846">
        <v>2</v>
      </c>
      <c r="D6846" t="s">
        <v>328</v>
      </c>
      <c r="E6846" s="1">
        <v>45609</v>
      </c>
      <c r="F6846" s="1">
        <v>45615</v>
      </c>
      <c r="G6846" s="1">
        <v>45616</v>
      </c>
      <c r="H6846" s="1">
        <v>45656</v>
      </c>
      <c r="I6846" s="1">
        <v>45625</v>
      </c>
      <c r="J6846" t="s">
        <v>31</v>
      </c>
      <c r="K6846" t="s">
        <v>32</v>
      </c>
      <c r="L6846">
        <v>6000</v>
      </c>
      <c r="M6846">
        <v>6000</v>
      </c>
      <c r="N6846">
        <v>1</v>
      </c>
      <c r="O6846" t="s">
        <v>275</v>
      </c>
      <c r="P6846" t="s">
        <v>727</v>
      </c>
      <c r="Q6846" t="s">
        <v>728</v>
      </c>
      <c r="R6846" t="s">
        <v>725</v>
      </c>
      <c r="S6846" t="s">
        <v>863</v>
      </c>
      <c r="T6846">
        <v>24000</v>
      </c>
    </row>
    <row r="6847" spans="1:20" x14ac:dyDescent="0.3">
      <c r="A6847" t="s">
        <v>4499</v>
      </c>
      <c r="B6847" t="str">
        <f>_xlfn.CONCAT(쿼리1[[#This Row],[주문번호]], "-", 쿼리1[[#This Row],[공정명]])</f>
        <v>20241121-1000151718-인쇄</v>
      </c>
      <c r="C6847">
        <v>2</v>
      </c>
      <c r="D6847" t="s">
        <v>328</v>
      </c>
      <c r="E6847" s="1">
        <v>45617</v>
      </c>
      <c r="F6847" s="1">
        <v>45623</v>
      </c>
      <c r="G6847" s="1">
        <v>45625</v>
      </c>
      <c r="H6847" s="1">
        <v>45656</v>
      </c>
      <c r="I6847" s="1">
        <v>45630</v>
      </c>
      <c r="J6847" t="s">
        <v>31</v>
      </c>
      <c r="K6847" t="s">
        <v>32</v>
      </c>
      <c r="L6847">
        <v>12000</v>
      </c>
      <c r="M6847">
        <v>12000</v>
      </c>
      <c r="N6847">
        <v>2</v>
      </c>
      <c r="O6847" t="s">
        <v>4500</v>
      </c>
      <c r="P6847" t="s">
        <v>4501</v>
      </c>
      <c r="Q6847" t="s">
        <v>4502</v>
      </c>
      <c r="R6847" t="s">
        <v>725</v>
      </c>
      <c r="S6847" t="s">
        <v>863</v>
      </c>
      <c r="T6847">
        <v>24</v>
      </c>
    </row>
    <row r="6848" spans="1:20" x14ac:dyDescent="0.3">
      <c r="A6848" t="s">
        <v>5013</v>
      </c>
      <c r="B6848" t="str">
        <f>_xlfn.CONCAT(쿼리1[[#This Row],[주문번호]], "-", 쿼리1[[#This Row],[공정명]])</f>
        <v>20241023-1000146532-인쇄</v>
      </c>
      <c r="C6848">
        <v>2</v>
      </c>
      <c r="D6848" t="s">
        <v>328</v>
      </c>
      <c r="E6848" s="1">
        <v>45588</v>
      </c>
      <c r="F6848" s="1">
        <v>45594</v>
      </c>
      <c r="G6848" s="1">
        <v>45597</v>
      </c>
      <c r="H6848" s="1">
        <v>45656</v>
      </c>
      <c r="I6848" s="1">
        <v>45621</v>
      </c>
      <c r="J6848" t="s">
        <v>31</v>
      </c>
      <c r="K6848" t="s">
        <v>32</v>
      </c>
      <c r="L6848">
        <v>12000</v>
      </c>
      <c r="M6848">
        <v>12000</v>
      </c>
      <c r="N6848">
        <v>3</v>
      </c>
      <c r="O6848" t="s">
        <v>4500</v>
      </c>
      <c r="P6848" t="s">
        <v>4501</v>
      </c>
      <c r="Q6848" t="s">
        <v>5014</v>
      </c>
      <c r="R6848" t="s">
        <v>725</v>
      </c>
      <c r="S6848" t="s">
        <v>863</v>
      </c>
      <c r="T6848">
        <v>24</v>
      </c>
    </row>
    <row r="6849" spans="1:20" x14ac:dyDescent="0.3">
      <c r="A6849" t="s">
        <v>5352</v>
      </c>
      <c r="B6849" t="str">
        <f>_xlfn.CONCAT(쿼리1[[#This Row],[주문번호]], "-", 쿼리1[[#This Row],[공정명]])</f>
        <v>20241004-1000168981-인쇄</v>
      </c>
      <c r="C6849">
        <v>2</v>
      </c>
      <c r="D6849" t="s">
        <v>328</v>
      </c>
      <c r="E6849" s="1">
        <v>45569</v>
      </c>
      <c r="F6849" s="1">
        <v>45574</v>
      </c>
      <c r="G6849" s="1"/>
      <c r="H6849" s="1">
        <v>45656</v>
      </c>
      <c r="I6849" s="1"/>
      <c r="J6849" t="s">
        <v>174</v>
      </c>
      <c r="K6849" t="s">
        <v>22</v>
      </c>
      <c r="L6849">
        <v>4000</v>
      </c>
      <c r="O6849" t="s">
        <v>141</v>
      </c>
      <c r="P6849" t="s">
        <v>3433</v>
      </c>
      <c r="Q6849" t="s">
        <v>4709</v>
      </c>
      <c r="R6849" t="s">
        <v>725</v>
      </c>
      <c r="S6849" t="s">
        <v>863</v>
      </c>
      <c r="T6849">
        <v>16</v>
      </c>
    </row>
    <row r="6850" spans="1:20" x14ac:dyDescent="0.3">
      <c r="A6850" t="s">
        <v>5023</v>
      </c>
      <c r="B6850" t="str">
        <f>_xlfn.CONCAT(쿼리1[[#This Row],[주문번호]], "-", 쿼리1[[#This Row],[공정명]])</f>
        <v>20240903-1000168977-인쇄</v>
      </c>
      <c r="C6850">
        <v>2</v>
      </c>
      <c r="D6850" t="s">
        <v>328</v>
      </c>
      <c r="E6850" s="1">
        <v>45538</v>
      </c>
      <c r="F6850" s="1">
        <v>45544</v>
      </c>
      <c r="G6850" s="1">
        <v>45541</v>
      </c>
      <c r="H6850" s="1">
        <v>45656</v>
      </c>
      <c r="I6850" s="1">
        <v>45544</v>
      </c>
      <c r="J6850" t="s">
        <v>31</v>
      </c>
      <c r="K6850" t="s">
        <v>39</v>
      </c>
      <c r="L6850">
        <v>4000</v>
      </c>
      <c r="M6850">
        <v>4000</v>
      </c>
      <c r="N6850">
        <v>-3</v>
      </c>
      <c r="O6850" t="s">
        <v>141</v>
      </c>
      <c r="P6850" t="s">
        <v>5003</v>
      </c>
      <c r="Q6850" t="s">
        <v>5024</v>
      </c>
      <c r="R6850" t="s">
        <v>725</v>
      </c>
      <c r="S6850" t="s">
        <v>863</v>
      </c>
      <c r="T6850">
        <v>24</v>
      </c>
    </row>
    <row r="6851" spans="1:20" x14ac:dyDescent="0.3">
      <c r="A6851" t="s">
        <v>4505</v>
      </c>
      <c r="B6851" t="str">
        <f>_xlfn.CONCAT(쿼리1[[#This Row],[주문번호]], "-", 쿼리1[[#This Row],[공정명]])</f>
        <v>20241227-1000156802-인쇄</v>
      </c>
      <c r="C6851">
        <v>2</v>
      </c>
      <c r="D6851" t="s">
        <v>328</v>
      </c>
      <c r="E6851" s="1">
        <v>45653</v>
      </c>
      <c r="F6851" s="1">
        <v>45659</v>
      </c>
      <c r="G6851" s="1"/>
      <c r="H6851" s="1">
        <v>45656</v>
      </c>
      <c r="I6851" s="1"/>
      <c r="J6851" t="s">
        <v>21</v>
      </c>
      <c r="K6851" t="s">
        <v>282</v>
      </c>
      <c r="L6851">
        <v>12000</v>
      </c>
      <c r="O6851" t="s">
        <v>3255</v>
      </c>
      <c r="P6851" t="s">
        <v>4506</v>
      </c>
      <c r="Q6851" t="s">
        <v>4507</v>
      </c>
      <c r="R6851" t="s">
        <v>725</v>
      </c>
      <c r="S6851" t="s">
        <v>863</v>
      </c>
      <c r="T6851">
        <v>100</v>
      </c>
    </row>
    <row r="6852" spans="1:20" x14ac:dyDescent="0.3">
      <c r="A6852" t="s">
        <v>1314</v>
      </c>
      <c r="B6852" t="str">
        <f>_xlfn.CONCAT(쿼리1[[#This Row],[주문번호]], "-", 쿼리1[[#This Row],[공정명]])</f>
        <v>20241129-1000169824-인쇄</v>
      </c>
      <c r="C6852">
        <v>2</v>
      </c>
      <c r="D6852" t="s">
        <v>328</v>
      </c>
      <c r="E6852" s="1">
        <v>45625</v>
      </c>
      <c r="F6852" s="1">
        <v>45631</v>
      </c>
      <c r="G6852" s="1">
        <v>45631</v>
      </c>
      <c r="H6852" s="1">
        <v>45656</v>
      </c>
      <c r="I6852" s="1">
        <v>45637</v>
      </c>
      <c r="J6852" t="s">
        <v>31</v>
      </c>
      <c r="K6852" t="s">
        <v>39</v>
      </c>
      <c r="L6852">
        <v>6000</v>
      </c>
      <c r="M6852">
        <v>6000</v>
      </c>
      <c r="N6852">
        <v>0</v>
      </c>
      <c r="O6852" t="s">
        <v>1315</v>
      </c>
      <c r="P6852" t="s">
        <v>1316</v>
      </c>
      <c r="Q6852" t="s">
        <v>1317</v>
      </c>
      <c r="R6852" t="s">
        <v>725</v>
      </c>
      <c r="S6852" t="s">
        <v>863</v>
      </c>
      <c r="T6852">
        <v>16901</v>
      </c>
    </row>
    <row r="6853" spans="1:20" x14ac:dyDescent="0.3">
      <c r="A6853" t="s">
        <v>1318</v>
      </c>
      <c r="B6853" t="str">
        <f>_xlfn.CONCAT(쿼리1[[#This Row],[주문번호]], "-", 쿼리1[[#This Row],[공정명]])</f>
        <v>20241217-1000169824-인쇄</v>
      </c>
      <c r="C6853">
        <v>2</v>
      </c>
      <c r="D6853" t="s">
        <v>328</v>
      </c>
      <c r="E6853" s="1">
        <v>45643</v>
      </c>
      <c r="F6853" s="1">
        <v>45649</v>
      </c>
      <c r="G6853" s="1">
        <v>45650</v>
      </c>
      <c r="H6853" s="1">
        <v>45656</v>
      </c>
      <c r="I6853" s="1">
        <v>45654</v>
      </c>
      <c r="J6853" t="s">
        <v>31</v>
      </c>
      <c r="K6853" t="s">
        <v>32</v>
      </c>
      <c r="L6853">
        <v>6000</v>
      </c>
      <c r="M6853">
        <v>6000</v>
      </c>
      <c r="N6853">
        <v>1</v>
      </c>
      <c r="O6853" t="s">
        <v>1315</v>
      </c>
      <c r="P6853" t="s">
        <v>1316</v>
      </c>
      <c r="Q6853" t="s">
        <v>1317</v>
      </c>
      <c r="R6853" t="s">
        <v>725</v>
      </c>
      <c r="S6853" t="s">
        <v>863</v>
      </c>
      <c r="T6853">
        <v>16901</v>
      </c>
    </row>
    <row r="6854" spans="1:20" x14ac:dyDescent="0.3">
      <c r="A6854" t="s">
        <v>3437</v>
      </c>
      <c r="B6854" t="str">
        <f>_xlfn.CONCAT(쿼리1[[#This Row],[주문번호]], "-", 쿼리1[[#This Row],[공정명]])</f>
        <v>20240903-11150361-인쇄</v>
      </c>
      <c r="C6854">
        <v>2</v>
      </c>
      <c r="D6854" t="s">
        <v>328</v>
      </c>
      <c r="E6854" s="1">
        <v>45538</v>
      </c>
      <c r="F6854" s="1">
        <v>45544</v>
      </c>
      <c r="G6854" s="1">
        <v>45540</v>
      </c>
      <c r="H6854" s="1">
        <v>45656</v>
      </c>
      <c r="I6854" s="1">
        <v>45554</v>
      </c>
      <c r="J6854" t="s">
        <v>31</v>
      </c>
      <c r="K6854" t="s">
        <v>39</v>
      </c>
      <c r="L6854">
        <v>6000</v>
      </c>
      <c r="M6854">
        <v>6000</v>
      </c>
      <c r="N6854">
        <v>-4</v>
      </c>
      <c r="O6854" t="s">
        <v>3438</v>
      </c>
      <c r="P6854" t="s">
        <v>2407</v>
      </c>
      <c r="Q6854" t="s">
        <v>3439</v>
      </c>
      <c r="R6854" t="s">
        <v>278</v>
      </c>
      <c r="S6854" t="s">
        <v>863</v>
      </c>
      <c r="T6854">
        <v>13333</v>
      </c>
    </row>
    <row r="6855" spans="1:20" x14ac:dyDescent="0.3">
      <c r="A6855" t="s">
        <v>3440</v>
      </c>
      <c r="B6855" t="str">
        <f>_xlfn.CONCAT(쿼리1[[#This Row],[주문번호]], "-", 쿼리1[[#This Row],[공정명]])</f>
        <v>20240924-11150360-인쇄</v>
      </c>
      <c r="C6855">
        <v>2</v>
      </c>
      <c r="D6855" t="s">
        <v>328</v>
      </c>
      <c r="E6855" s="1">
        <v>45559</v>
      </c>
      <c r="F6855" s="1">
        <v>45565</v>
      </c>
      <c r="G6855" s="1">
        <v>45562</v>
      </c>
      <c r="H6855" s="1">
        <v>45656</v>
      </c>
      <c r="I6855" s="1">
        <v>45569</v>
      </c>
      <c r="J6855" t="s">
        <v>31</v>
      </c>
      <c r="K6855" t="s">
        <v>39</v>
      </c>
      <c r="L6855">
        <v>6000</v>
      </c>
      <c r="M6855">
        <v>6000</v>
      </c>
      <c r="N6855">
        <v>-3</v>
      </c>
      <c r="O6855" t="s">
        <v>3438</v>
      </c>
      <c r="P6855" t="s">
        <v>3441</v>
      </c>
      <c r="Q6855" t="s">
        <v>3442</v>
      </c>
      <c r="R6855" t="s">
        <v>278</v>
      </c>
      <c r="S6855" t="s">
        <v>863</v>
      </c>
      <c r="T6855">
        <v>13333</v>
      </c>
    </row>
    <row r="6856" spans="1:20" x14ac:dyDescent="0.3">
      <c r="A6856" t="s">
        <v>3447</v>
      </c>
      <c r="B6856" t="str">
        <f>_xlfn.CONCAT(쿼리1[[#This Row],[주문번호]], "-", 쿼리1[[#This Row],[공정명]])</f>
        <v>20241111-11150361-인쇄</v>
      </c>
      <c r="C6856">
        <v>2</v>
      </c>
      <c r="D6856" t="s">
        <v>328</v>
      </c>
      <c r="E6856" s="1">
        <v>45607</v>
      </c>
      <c r="F6856" s="1">
        <v>45611</v>
      </c>
      <c r="G6856" s="1">
        <v>45615</v>
      </c>
      <c r="H6856" s="1">
        <v>45656</v>
      </c>
      <c r="I6856" s="1">
        <v>45621</v>
      </c>
      <c r="J6856" t="s">
        <v>31</v>
      </c>
      <c r="K6856" t="s">
        <v>32</v>
      </c>
      <c r="L6856">
        <v>6000</v>
      </c>
      <c r="M6856">
        <v>6000</v>
      </c>
      <c r="N6856">
        <v>4</v>
      </c>
      <c r="O6856" t="s">
        <v>3438</v>
      </c>
      <c r="P6856" t="s">
        <v>2407</v>
      </c>
      <c r="Q6856" t="s">
        <v>3439</v>
      </c>
      <c r="R6856" t="s">
        <v>278</v>
      </c>
      <c r="S6856" t="s">
        <v>863</v>
      </c>
      <c r="T6856">
        <v>13333</v>
      </c>
    </row>
    <row r="6857" spans="1:20" x14ac:dyDescent="0.3">
      <c r="A6857" t="s">
        <v>3448</v>
      </c>
      <c r="B6857" t="str">
        <f>_xlfn.CONCAT(쿼리1[[#This Row],[주문번호]], "-", 쿼리1[[#This Row],[공정명]])</f>
        <v>20241217-11150361-인쇄</v>
      </c>
      <c r="C6857">
        <v>2</v>
      </c>
      <c r="D6857" t="s">
        <v>328</v>
      </c>
      <c r="E6857" s="1">
        <v>45643</v>
      </c>
      <c r="F6857" s="1">
        <v>45649</v>
      </c>
      <c r="G6857" s="1">
        <v>45649</v>
      </c>
      <c r="H6857" s="1">
        <v>45656</v>
      </c>
      <c r="I6857" s="1">
        <v>45650</v>
      </c>
      <c r="J6857" t="s">
        <v>31</v>
      </c>
      <c r="K6857" t="s">
        <v>39</v>
      </c>
      <c r="L6857">
        <v>6000</v>
      </c>
      <c r="M6857">
        <v>6000</v>
      </c>
      <c r="N6857">
        <v>0</v>
      </c>
      <c r="O6857" t="s">
        <v>3438</v>
      </c>
      <c r="P6857" t="s">
        <v>2407</v>
      </c>
      <c r="Q6857" t="s">
        <v>3439</v>
      </c>
      <c r="R6857" t="s">
        <v>278</v>
      </c>
      <c r="S6857" t="s">
        <v>863</v>
      </c>
      <c r="T6857">
        <v>13333</v>
      </c>
    </row>
    <row r="6858" spans="1:20" x14ac:dyDescent="0.3">
      <c r="A6858" t="s">
        <v>3449</v>
      </c>
      <c r="B6858" t="str">
        <f>_xlfn.CONCAT(쿼리1[[#This Row],[주문번호]], "-", 쿼리1[[#This Row],[공정명]])</f>
        <v>20241111-11150362-인쇄</v>
      </c>
      <c r="C6858">
        <v>2</v>
      </c>
      <c r="D6858" t="s">
        <v>328</v>
      </c>
      <c r="E6858" s="1">
        <v>45607</v>
      </c>
      <c r="F6858" s="1">
        <v>45611</v>
      </c>
      <c r="G6858" s="1">
        <v>45615</v>
      </c>
      <c r="H6858" s="1">
        <v>45656</v>
      </c>
      <c r="I6858" s="1">
        <v>45621</v>
      </c>
      <c r="J6858" t="s">
        <v>31</v>
      </c>
      <c r="K6858" t="s">
        <v>32</v>
      </c>
      <c r="L6858">
        <v>6000</v>
      </c>
      <c r="M6858">
        <v>6000</v>
      </c>
      <c r="N6858">
        <v>4</v>
      </c>
      <c r="O6858" t="s">
        <v>3438</v>
      </c>
      <c r="P6858" t="s">
        <v>3324</v>
      </c>
      <c r="Q6858" t="s">
        <v>3450</v>
      </c>
      <c r="R6858" t="s">
        <v>278</v>
      </c>
      <c r="S6858" t="s">
        <v>863</v>
      </c>
      <c r="T6858">
        <v>9230</v>
      </c>
    </row>
    <row r="6859" spans="1:20" x14ac:dyDescent="0.3">
      <c r="A6859" t="s">
        <v>3452</v>
      </c>
      <c r="B6859" t="str">
        <f>_xlfn.CONCAT(쿼리1[[#This Row],[주문번호]], "-", 쿼리1[[#This Row],[공정명]])</f>
        <v>20241217-11150360-인쇄</v>
      </c>
      <c r="C6859">
        <v>2</v>
      </c>
      <c r="D6859" t="s">
        <v>328</v>
      </c>
      <c r="E6859" s="1">
        <v>45643</v>
      </c>
      <c r="F6859" s="1">
        <v>45649</v>
      </c>
      <c r="G6859" s="1">
        <v>45649</v>
      </c>
      <c r="H6859" s="1">
        <v>45656</v>
      </c>
      <c r="I6859" s="1">
        <v>45650</v>
      </c>
      <c r="J6859" t="s">
        <v>31</v>
      </c>
      <c r="K6859" t="s">
        <v>39</v>
      </c>
      <c r="L6859">
        <v>6000</v>
      </c>
      <c r="M6859">
        <v>6000</v>
      </c>
      <c r="N6859">
        <v>0</v>
      </c>
      <c r="O6859" t="s">
        <v>3438</v>
      </c>
      <c r="P6859" t="s">
        <v>3441</v>
      </c>
      <c r="Q6859" t="s">
        <v>3442</v>
      </c>
      <c r="R6859" t="s">
        <v>278</v>
      </c>
      <c r="S6859" t="s">
        <v>863</v>
      </c>
      <c r="T6859">
        <v>13333</v>
      </c>
    </row>
    <row r="6860" spans="1:20" x14ac:dyDescent="0.3">
      <c r="A6860" t="s">
        <v>251</v>
      </c>
      <c r="B6860" t="str">
        <f>_xlfn.CONCAT(쿼리1[[#This Row],[주문번호]], "-", 쿼리1[[#This Row],[공정명]])</f>
        <v>20240930-1000143726-인쇄</v>
      </c>
      <c r="C6860">
        <v>2</v>
      </c>
      <c r="D6860" t="s">
        <v>328</v>
      </c>
      <c r="E6860" s="1">
        <v>45565</v>
      </c>
      <c r="F6860" s="1">
        <v>45569</v>
      </c>
      <c r="G6860" s="1">
        <v>45580</v>
      </c>
      <c r="H6860" s="1">
        <v>45656</v>
      </c>
      <c r="I6860" s="1">
        <v>45593</v>
      </c>
      <c r="J6860" t="s">
        <v>31</v>
      </c>
      <c r="K6860" t="s">
        <v>32</v>
      </c>
      <c r="L6860">
        <v>6000</v>
      </c>
      <c r="M6860">
        <v>6000</v>
      </c>
      <c r="N6860">
        <v>11</v>
      </c>
      <c r="O6860" t="s">
        <v>252</v>
      </c>
      <c r="P6860" t="s">
        <v>253</v>
      </c>
      <c r="Q6860" t="s">
        <v>254</v>
      </c>
      <c r="R6860" t="s">
        <v>255</v>
      </c>
      <c r="S6860" t="s">
        <v>863</v>
      </c>
      <c r="T6860">
        <v>35294</v>
      </c>
    </row>
    <row r="6861" spans="1:20" x14ac:dyDescent="0.3">
      <c r="A6861" t="s">
        <v>257</v>
      </c>
      <c r="B6861" t="str">
        <f>_xlfn.CONCAT(쿼리1[[#This Row],[주문번호]], "-", 쿼리1[[#This Row],[공정명]])</f>
        <v>20241021-1000143726-인쇄</v>
      </c>
      <c r="C6861">
        <v>2</v>
      </c>
      <c r="D6861" t="s">
        <v>328</v>
      </c>
      <c r="E6861" s="1">
        <v>45586</v>
      </c>
      <c r="F6861" s="1">
        <v>45590</v>
      </c>
      <c r="G6861" s="1">
        <v>45588</v>
      </c>
      <c r="H6861" s="1">
        <v>45656</v>
      </c>
      <c r="I6861" s="1">
        <v>45595</v>
      </c>
      <c r="J6861" t="s">
        <v>31</v>
      </c>
      <c r="K6861" t="s">
        <v>39</v>
      </c>
      <c r="L6861">
        <v>6000</v>
      </c>
      <c r="M6861">
        <v>6000</v>
      </c>
      <c r="N6861">
        <v>-2</v>
      </c>
      <c r="O6861" t="s">
        <v>252</v>
      </c>
      <c r="P6861" t="s">
        <v>253</v>
      </c>
      <c r="Q6861" t="s">
        <v>254</v>
      </c>
      <c r="R6861" t="s">
        <v>255</v>
      </c>
      <c r="S6861" t="s">
        <v>863</v>
      </c>
      <c r="T6861">
        <v>35294</v>
      </c>
    </row>
    <row r="6862" spans="1:20" x14ac:dyDescent="0.3">
      <c r="A6862" t="s">
        <v>2733</v>
      </c>
      <c r="B6862" t="str">
        <f>_xlfn.CONCAT(쿼리1[[#This Row],[주문번호]], "-", 쿼리1[[#This Row],[공정명]])</f>
        <v>20240925-131070-인쇄</v>
      </c>
      <c r="C6862">
        <v>2</v>
      </c>
      <c r="D6862" t="s">
        <v>328</v>
      </c>
      <c r="E6862" s="1">
        <v>45560</v>
      </c>
      <c r="F6862" s="1">
        <v>45566</v>
      </c>
      <c r="G6862" s="1">
        <v>45565</v>
      </c>
      <c r="H6862" s="1">
        <v>45656</v>
      </c>
      <c r="I6862" s="1">
        <v>45569</v>
      </c>
      <c r="J6862" t="s">
        <v>31</v>
      </c>
      <c r="K6862" t="s">
        <v>39</v>
      </c>
      <c r="L6862">
        <v>6000</v>
      </c>
      <c r="M6862">
        <v>6000</v>
      </c>
      <c r="N6862">
        <v>-1</v>
      </c>
      <c r="O6862" t="s">
        <v>91</v>
      </c>
      <c r="P6862" t="s">
        <v>2734</v>
      </c>
      <c r="Q6862" t="s">
        <v>2735</v>
      </c>
      <c r="R6862" t="s">
        <v>2736</v>
      </c>
      <c r="S6862" t="s">
        <v>863</v>
      </c>
      <c r="T6862">
        <v>19354</v>
      </c>
    </row>
    <row r="6863" spans="1:20" x14ac:dyDescent="0.3">
      <c r="A6863" t="s">
        <v>3453</v>
      </c>
      <c r="B6863" t="str">
        <f>_xlfn.CONCAT(쿼리1[[#This Row],[주문번호]], "-", 쿼리1[[#This Row],[공정명]])</f>
        <v>20241119-131070-인쇄</v>
      </c>
      <c r="C6863">
        <v>2</v>
      </c>
      <c r="D6863" t="s">
        <v>328</v>
      </c>
      <c r="E6863" s="1">
        <v>45615</v>
      </c>
      <c r="F6863" s="1">
        <v>45621</v>
      </c>
      <c r="G6863" s="1">
        <v>45621</v>
      </c>
      <c r="H6863" s="1">
        <v>45656</v>
      </c>
      <c r="I6863" s="1">
        <v>45625</v>
      </c>
      <c r="J6863" t="s">
        <v>31</v>
      </c>
      <c r="K6863" t="s">
        <v>39</v>
      </c>
      <c r="L6863">
        <v>6000</v>
      </c>
      <c r="M6863">
        <v>6000</v>
      </c>
      <c r="N6863">
        <v>0</v>
      </c>
      <c r="O6863" t="s">
        <v>91</v>
      </c>
      <c r="P6863" t="s">
        <v>2734</v>
      </c>
      <c r="Q6863" t="s">
        <v>2735</v>
      </c>
      <c r="R6863" t="s">
        <v>2736</v>
      </c>
      <c r="S6863" t="s">
        <v>863</v>
      </c>
      <c r="T6863">
        <v>19354</v>
      </c>
    </row>
    <row r="6864" spans="1:20" x14ac:dyDescent="0.3">
      <c r="A6864" t="s">
        <v>4097</v>
      </c>
      <c r="B6864" t="str">
        <f>_xlfn.CONCAT(쿼리1[[#This Row],[주문번호]], "-", 쿼리1[[#This Row],[공정명]])</f>
        <v>20241129-1000158163-인쇄</v>
      </c>
      <c r="C6864">
        <v>2</v>
      </c>
      <c r="D6864" t="s">
        <v>328</v>
      </c>
      <c r="E6864" s="1">
        <v>45625</v>
      </c>
      <c r="F6864" s="1">
        <v>45631</v>
      </c>
      <c r="G6864" s="1">
        <v>45635</v>
      </c>
      <c r="H6864" s="1">
        <v>45656</v>
      </c>
      <c r="I6864" s="1">
        <v>45639</v>
      </c>
      <c r="J6864" t="s">
        <v>31</v>
      </c>
      <c r="K6864" t="s">
        <v>32</v>
      </c>
      <c r="L6864">
        <v>12000</v>
      </c>
      <c r="M6864">
        <v>12000</v>
      </c>
      <c r="N6864">
        <v>4</v>
      </c>
      <c r="O6864" t="s">
        <v>4098</v>
      </c>
      <c r="P6864" t="s">
        <v>4099</v>
      </c>
      <c r="Q6864" t="s">
        <v>4100</v>
      </c>
      <c r="R6864" t="s">
        <v>1562</v>
      </c>
      <c r="S6864" t="s">
        <v>863</v>
      </c>
      <c r="T6864">
        <v>72</v>
      </c>
    </row>
    <row r="6865" spans="1:20" x14ac:dyDescent="0.3">
      <c r="A6865" t="s">
        <v>3077</v>
      </c>
      <c r="B6865" t="str">
        <f>_xlfn.CONCAT(쿼리1[[#This Row],[주문번호]], "-", 쿼리1[[#This Row],[공정명]])</f>
        <v>20240926-1000146475-인쇄</v>
      </c>
      <c r="C6865">
        <v>2</v>
      </c>
      <c r="D6865" t="s">
        <v>328</v>
      </c>
      <c r="E6865" s="1">
        <v>45561</v>
      </c>
      <c r="F6865" s="1">
        <v>45567</v>
      </c>
      <c r="G6865" s="1">
        <v>45566</v>
      </c>
      <c r="H6865" s="1">
        <v>45656</v>
      </c>
      <c r="I6865" s="1">
        <v>45572</v>
      </c>
      <c r="J6865" t="s">
        <v>31</v>
      </c>
      <c r="K6865" t="s">
        <v>39</v>
      </c>
      <c r="L6865">
        <v>6000</v>
      </c>
      <c r="M6865">
        <v>6000</v>
      </c>
      <c r="N6865">
        <v>-1</v>
      </c>
      <c r="O6865" t="s">
        <v>252</v>
      </c>
      <c r="P6865" t="s">
        <v>3078</v>
      </c>
      <c r="Q6865" t="s">
        <v>3079</v>
      </c>
      <c r="R6865" t="s">
        <v>1562</v>
      </c>
      <c r="S6865" t="s">
        <v>863</v>
      </c>
      <c r="T6865">
        <v>66666</v>
      </c>
    </row>
    <row r="6866" spans="1:20" x14ac:dyDescent="0.3">
      <c r="A6866" t="s">
        <v>4101</v>
      </c>
      <c r="B6866" t="str">
        <f>_xlfn.CONCAT(쿼리1[[#This Row],[주문번호]], "-", 쿼리1[[#This Row],[공정명]])</f>
        <v>20241021-1219P0377-인쇄</v>
      </c>
      <c r="C6866">
        <v>2</v>
      </c>
      <c r="D6866" t="s">
        <v>328</v>
      </c>
      <c r="E6866" s="1">
        <v>45586</v>
      </c>
      <c r="F6866" s="1">
        <v>45590</v>
      </c>
      <c r="G6866" s="1">
        <v>45595</v>
      </c>
      <c r="H6866" s="1">
        <v>45656</v>
      </c>
      <c r="I6866" s="1">
        <v>45602</v>
      </c>
      <c r="J6866" t="s">
        <v>31</v>
      </c>
      <c r="K6866" t="s">
        <v>32</v>
      </c>
      <c r="L6866">
        <v>6000</v>
      </c>
      <c r="M6866">
        <v>6000</v>
      </c>
      <c r="N6866">
        <v>5</v>
      </c>
      <c r="O6866" t="s">
        <v>4098</v>
      </c>
      <c r="P6866" t="s">
        <v>4102</v>
      </c>
      <c r="Q6866" t="s">
        <v>4103</v>
      </c>
      <c r="R6866" t="s">
        <v>1562</v>
      </c>
      <c r="S6866" t="s">
        <v>863</v>
      </c>
      <c r="T6866">
        <v>36</v>
      </c>
    </row>
    <row r="6867" spans="1:20" x14ac:dyDescent="0.3">
      <c r="A6867" t="s">
        <v>3080</v>
      </c>
      <c r="B6867" t="str">
        <f>_xlfn.CONCAT(쿼리1[[#This Row],[주문번호]], "-", 쿼리1[[#This Row],[공정명]])</f>
        <v>20241118-1000146475-인쇄</v>
      </c>
      <c r="C6867">
        <v>2</v>
      </c>
      <c r="D6867" t="s">
        <v>328</v>
      </c>
      <c r="E6867" s="1">
        <v>45614</v>
      </c>
      <c r="F6867" s="1">
        <v>45618</v>
      </c>
      <c r="G6867" s="1">
        <v>45618</v>
      </c>
      <c r="H6867" s="1">
        <v>45656</v>
      </c>
      <c r="I6867" s="1">
        <v>45635</v>
      </c>
      <c r="J6867" t="s">
        <v>31</v>
      </c>
      <c r="K6867" t="s">
        <v>39</v>
      </c>
      <c r="L6867">
        <v>12000</v>
      </c>
      <c r="M6867">
        <v>12000</v>
      </c>
      <c r="N6867">
        <v>0</v>
      </c>
      <c r="O6867" t="s">
        <v>252</v>
      </c>
      <c r="P6867" t="s">
        <v>3078</v>
      </c>
      <c r="Q6867" t="s">
        <v>3079</v>
      </c>
      <c r="R6867" t="s">
        <v>1562</v>
      </c>
      <c r="S6867" t="s">
        <v>863</v>
      </c>
      <c r="T6867">
        <v>133333</v>
      </c>
    </row>
    <row r="6868" spans="1:20" x14ac:dyDescent="0.3">
      <c r="A6868" t="s">
        <v>2737</v>
      </c>
      <c r="B6868" t="str">
        <f>_xlfn.CONCAT(쿼리1[[#This Row],[주문번호]], "-", 쿼리1[[#This Row],[공정명]])</f>
        <v>20240906-1000144319-인쇄</v>
      </c>
      <c r="C6868">
        <v>2</v>
      </c>
      <c r="D6868" t="s">
        <v>328</v>
      </c>
      <c r="E6868" s="1">
        <v>45541</v>
      </c>
      <c r="F6868" s="1">
        <v>45547</v>
      </c>
      <c r="G6868" s="1">
        <v>45544</v>
      </c>
      <c r="H6868" s="1">
        <v>45656</v>
      </c>
      <c r="I6868" s="1">
        <v>45575</v>
      </c>
      <c r="J6868" t="s">
        <v>31</v>
      </c>
      <c r="K6868" t="s">
        <v>39</v>
      </c>
      <c r="L6868">
        <v>12000</v>
      </c>
      <c r="M6868">
        <v>12000</v>
      </c>
      <c r="N6868">
        <v>-3</v>
      </c>
      <c r="O6868" t="s">
        <v>1465</v>
      </c>
      <c r="P6868" t="s">
        <v>2244</v>
      </c>
      <c r="Q6868" t="s">
        <v>2738</v>
      </c>
      <c r="R6868" t="s">
        <v>1562</v>
      </c>
      <c r="S6868" t="s">
        <v>863</v>
      </c>
      <c r="T6868">
        <v>75000</v>
      </c>
    </row>
    <row r="6869" spans="1:20" x14ac:dyDescent="0.3">
      <c r="A6869" t="s">
        <v>4135</v>
      </c>
      <c r="B6869" t="str">
        <f>_xlfn.CONCAT(쿼리1[[#This Row],[주문번호]], "-", 쿼리1[[#This Row],[공정명]])</f>
        <v>20241129-1219P0378-인쇄</v>
      </c>
      <c r="C6869">
        <v>2</v>
      </c>
      <c r="D6869" t="s">
        <v>328</v>
      </c>
      <c r="E6869" s="1">
        <v>45625</v>
      </c>
      <c r="F6869" s="1">
        <v>45631</v>
      </c>
      <c r="G6869" s="1">
        <v>45636</v>
      </c>
      <c r="H6869" s="1">
        <v>45656</v>
      </c>
      <c r="I6869" s="1">
        <v>45639</v>
      </c>
      <c r="J6869" t="s">
        <v>31</v>
      </c>
      <c r="K6869" t="s">
        <v>32</v>
      </c>
      <c r="L6869">
        <v>6000</v>
      </c>
      <c r="M6869">
        <v>6000</v>
      </c>
      <c r="N6869">
        <v>5</v>
      </c>
      <c r="O6869" t="s">
        <v>4098</v>
      </c>
      <c r="P6869" t="s">
        <v>4102</v>
      </c>
      <c r="Q6869" t="s">
        <v>4136</v>
      </c>
      <c r="R6869" t="s">
        <v>1562</v>
      </c>
      <c r="S6869" t="s">
        <v>863</v>
      </c>
      <c r="T6869">
        <v>36</v>
      </c>
    </row>
    <row r="6870" spans="1:20" x14ac:dyDescent="0.3">
      <c r="A6870" t="s">
        <v>4140</v>
      </c>
      <c r="B6870" t="str">
        <f>_xlfn.CONCAT(쿼리1[[#This Row],[주문번호]], "-", 쿼리1[[#This Row],[공정명]])</f>
        <v>20241112-1000163400-인쇄</v>
      </c>
      <c r="C6870">
        <v>2</v>
      </c>
      <c r="D6870" t="s">
        <v>328</v>
      </c>
      <c r="E6870" s="1">
        <v>45608</v>
      </c>
      <c r="F6870" s="1">
        <v>45614</v>
      </c>
      <c r="G6870" s="1">
        <v>45610</v>
      </c>
      <c r="H6870" s="1">
        <v>45656</v>
      </c>
      <c r="I6870" s="1">
        <v>45621</v>
      </c>
      <c r="J6870" t="s">
        <v>31</v>
      </c>
      <c r="K6870" t="s">
        <v>39</v>
      </c>
      <c r="L6870">
        <v>6000</v>
      </c>
      <c r="M6870">
        <v>6000</v>
      </c>
      <c r="N6870">
        <v>-4</v>
      </c>
      <c r="O6870" t="s">
        <v>4098</v>
      </c>
      <c r="P6870" t="s">
        <v>4099</v>
      </c>
      <c r="Q6870" t="s">
        <v>4141</v>
      </c>
      <c r="R6870" t="s">
        <v>1562</v>
      </c>
      <c r="S6870" t="s">
        <v>863</v>
      </c>
      <c r="T6870">
        <v>36</v>
      </c>
    </row>
    <row r="6871" spans="1:20" x14ac:dyDescent="0.3">
      <c r="A6871" t="s">
        <v>132</v>
      </c>
      <c r="B6871" t="str">
        <f>_xlfn.CONCAT(쿼리1[[#This Row],[주문번호]], "-", 쿼리1[[#This Row],[공정명]])</f>
        <v>20240906-140643-인쇄</v>
      </c>
      <c r="C6871">
        <v>2</v>
      </c>
      <c r="D6871" t="s">
        <v>328</v>
      </c>
      <c r="E6871" s="1">
        <v>45541</v>
      </c>
      <c r="F6871" s="1">
        <v>45547</v>
      </c>
      <c r="G6871" s="1">
        <v>45559</v>
      </c>
      <c r="H6871" s="1">
        <v>45656</v>
      </c>
      <c r="I6871" s="1">
        <v>45589</v>
      </c>
      <c r="J6871" t="s">
        <v>31</v>
      </c>
      <c r="K6871" t="s">
        <v>32</v>
      </c>
      <c r="L6871">
        <v>18000</v>
      </c>
      <c r="M6871">
        <v>18000</v>
      </c>
      <c r="N6871">
        <v>12</v>
      </c>
      <c r="O6871" t="s">
        <v>133</v>
      </c>
      <c r="P6871" t="s">
        <v>134</v>
      </c>
      <c r="Q6871" t="s">
        <v>135</v>
      </c>
      <c r="R6871" t="s">
        <v>136</v>
      </c>
      <c r="S6871" t="s">
        <v>863</v>
      </c>
      <c r="T6871">
        <v>62068</v>
      </c>
    </row>
    <row r="6872" spans="1:20" x14ac:dyDescent="0.3">
      <c r="A6872" t="s">
        <v>138</v>
      </c>
      <c r="B6872" t="str">
        <f>_xlfn.CONCAT(쿼리1[[#This Row],[주문번호]], "-", 쿼리1[[#This Row],[공정명]])</f>
        <v>20240906-140497-인쇄</v>
      </c>
      <c r="C6872">
        <v>2</v>
      </c>
      <c r="D6872" t="s">
        <v>328</v>
      </c>
      <c r="E6872" s="1">
        <v>45541</v>
      </c>
      <c r="F6872" s="1">
        <v>45547</v>
      </c>
      <c r="G6872" s="1">
        <v>45559</v>
      </c>
      <c r="H6872" s="1">
        <v>45656</v>
      </c>
      <c r="I6872" s="1">
        <v>45589</v>
      </c>
      <c r="J6872" t="s">
        <v>31</v>
      </c>
      <c r="K6872" t="s">
        <v>32</v>
      </c>
      <c r="L6872">
        <v>18000</v>
      </c>
      <c r="M6872">
        <v>6000</v>
      </c>
      <c r="N6872">
        <v>12</v>
      </c>
      <c r="O6872" t="s">
        <v>133</v>
      </c>
      <c r="P6872" t="s">
        <v>134</v>
      </c>
      <c r="Q6872" t="s">
        <v>139</v>
      </c>
      <c r="R6872" t="s">
        <v>136</v>
      </c>
      <c r="S6872" t="s">
        <v>863</v>
      </c>
      <c r="T6872">
        <v>62068</v>
      </c>
    </row>
    <row r="6873" spans="1:20" x14ac:dyDescent="0.3">
      <c r="A6873" t="s">
        <v>138</v>
      </c>
      <c r="B6873" t="str">
        <f>_xlfn.CONCAT(쿼리1[[#This Row],[주문번호]], "-", 쿼리1[[#This Row],[공정명]])</f>
        <v>20240906-140497-인쇄</v>
      </c>
      <c r="C6873">
        <v>2</v>
      </c>
      <c r="D6873" t="s">
        <v>328</v>
      </c>
      <c r="E6873" s="1">
        <v>45541</v>
      </c>
      <c r="F6873" s="1">
        <v>45547</v>
      </c>
      <c r="G6873" s="1">
        <v>45560</v>
      </c>
      <c r="H6873" s="1">
        <v>45656</v>
      </c>
      <c r="I6873" s="1">
        <v>45589</v>
      </c>
      <c r="J6873" t="s">
        <v>31</v>
      </c>
      <c r="K6873" t="s">
        <v>32</v>
      </c>
      <c r="L6873">
        <v>18000</v>
      </c>
      <c r="M6873">
        <v>12000</v>
      </c>
      <c r="N6873">
        <v>13</v>
      </c>
      <c r="O6873" t="s">
        <v>133</v>
      </c>
      <c r="P6873" t="s">
        <v>134</v>
      </c>
      <c r="Q6873" t="s">
        <v>139</v>
      </c>
      <c r="R6873" t="s">
        <v>136</v>
      </c>
      <c r="S6873" t="s">
        <v>863</v>
      </c>
      <c r="T6873">
        <v>62068</v>
      </c>
    </row>
    <row r="6874" spans="1:20" x14ac:dyDescent="0.3">
      <c r="A6874" t="s">
        <v>1075</v>
      </c>
      <c r="B6874" t="str">
        <f>_xlfn.CONCAT(쿼리1[[#This Row],[주문번호]], "-", 쿼리1[[#This Row],[공정명]])</f>
        <v>20241014-1000154528-인쇄</v>
      </c>
      <c r="C6874">
        <v>2</v>
      </c>
      <c r="D6874" t="s">
        <v>328</v>
      </c>
      <c r="E6874" s="1">
        <v>45579</v>
      </c>
      <c r="F6874" s="1">
        <v>45583</v>
      </c>
      <c r="G6874" s="1">
        <v>45582</v>
      </c>
      <c r="H6874" s="1">
        <v>45656</v>
      </c>
      <c r="I6874" s="1">
        <v>45601</v>
      </c>
      <c r="J6874" t="s">
        <v>31</v>
      </c>
      <c r="K6874" t="s">
        <v>39</v>
      </c>
      <c r="L6874">
        <v>12000</v>
      </c>
      <c r="M6874">
        <v>12000</v>
      </c>
      <c r="N6874">
        <v>-1</v>
      </c>
      <c r="O6874" t="s">
        <v>1076</v>
      </c>
      <c r="P6874" t="s">
        <v>1077</v>
      </c>
      <c r="Q6874" t="s">
        <v>1078</v>
      </c>
      <c r="R6874" t="s">
        <v>1079</v>
      </c>
      <c r="S6874" t="s">
        <v>863</v>
      </c>
      <c r="T6874">
        <v>30000</v>
      </c>
    </row>
    <row r="6875" spans="1:20" x14ac:dyDescent="0.3">
      <c r="A6875" t="s">
        <v>140</v>
      </c>
      <c r="B6875" t="str">
        <f>_xlfn.CONCAT(쿼리1[[#This Row],[주문번호]], "-", 쿼리1[[#This Row],[공정명]])</f>
        <v>20241024-1000164232-인쇄</v>
      </c>
      <c r="C6875">
        <v>2</v>
      </c>
      <c r="D6875" t="s">
        <v>328</v>
      </c>
      <c r="E6875" s="1">
        <v>45589</v>
      </c>
      <c r="F6875" s="1">
        <v>45595</v>
      </c>
      <c r="G6875" s="1">
        <v>45597</v>
      </c>
      <c r="H6875" s="1">
        <v>45656</v>
      </c>
      <c r="I6875" s="1">
        <v>45602</v>
      </c>
      <c r="J6875" t="s">
        <v>31</v>
      </c>
      <c r="K6875" t="s">
        <v>32</v>
      </c>
      <c r="L6875">
        <v>4000</v>
      </c>
      <c r="M6875">
        <v>4000</v>
      </c>
      <c r="N6875">
        <v>2</v>
      </c>
      <c r="O6875" t="s">
        <v>141</v>
      </c>
      <c r="P6875" t="s">
        <v>142</v>
      </c>
      <c r="Q6875" t="s">
        <v>143</v>
      </c>
      <c r="R6875" t="s">
        <v>144</v>
      </c>
      <c r="S6875" t="s">
        <v>863</v>
      </c>
      <c r="T6875">
        <v>53333</v>
      </c>
    </row>
    <row r="6876" spans="1:20" x14ac:dyDescent="0.3">
      <c r="A6876" t="s">
        <v>150</v>
      </c>
      <c r="B6876" t="str">
        <f>_xlfn.CONCAT(쿼리1[[#This Row],[주문번호]], "-", 쿼리1[[#This Row],[공정명]])</f>
        <v>20241008-1120P0030-인쇄</v>
      </c>
      <c r="C6876">
        <v>2</v>
      </c>
      <c r="D6876" t="s">
        <v>328</v>
      </c>
      <c r="E6876" s="1">
        <v>45573</v>
      </c>
      <c r="F6876" s="1">
        <v>45576</v>
      </c>
      <c r="G6876" s="1">
        <v>45579</v>
      </c>
      <c r="H6876" s="1">
        <v>45656</v>
      </c>
      <c r="I6876" s="1">
        <v>45587</v>
      </c>
      <c r="J6876" t="s">
        <v>31</v>
      </c>
      <c r="K6876" t="s">
        <v>32</v>
      </c>
      <c r="L6876">
        <v>4000</v>
      </c>
      <c r="M6876">
        <v>4000</v>
      </c>
      <c r="N6876">
        <v>3</v>
      </c>
      <c r="O6876" t="s">
        <v>141</v>
      </c>
      <c r="P6876" t="s">
        <v>151</v>
      </c>
      <c r="Q6876" t="s">
        <v>152</v>
      </c>
      <c r="R6876" t="s">
        <v>144</v>
      </c>
      <c r="S6876" t="s">
        <v>863</v>
      </c>
      <c r="T6876">
        <v>42105</v>
      </c>
    </row>
    <row r="6877" spans="1:20" x14ac:dyDescent="0.3">
      <c r="A6877" t="s">
        <v>145</v>
      </c>
      <c r="B6877" t="str">
        <f>_xlfn.CONCAT(쿼리1[[#This Row],[주문번호]], "-", 쿼리1[[#This Row],[공정명]])</f>
        <v>20241030-1000162448-인쇄</v>
      </c>
      <c r="C6877">
        <v>2</v>
      </c>
      <c r="D6877" t="s">
        <v>328</v>
      </c>
      <c r="E6877" s="1">
        <v>45595</v>
      </c>
      <c r="F6877" s="1">
        <v>45601</v>
      </c>
      <c r="G6877" s="1">
        <v>45602</v>
      </c>
      <c r="H6877" s="1">
        <v>45656</v>
      </c>
      <c r="I6877" s="1">
        <v>45609</v>
      </c>
      <c r="J6877" t="s">
        <v>31</v>
      </c>
      <c r="K6877" t="s">
        <v>32</v>
      </c>
      <c r="L6877">
        <v>4000</v>
      </c>
      <c r="M6877">
        <v>4000</v>
      </c>
      <c r="N6877">
        <v>1</v>
      </c>
      <c r="O6877" t="s">
        <v>141</v>
      </c>
      <c r="P6877" t="s">
        <v>146</v>
      </c>
      <c r="Q6877" t="s">
        <v>147</v>
      </c>
      <c r="R6877" t="s">
        <v>144</v>
      </c>
      <c r="S6877" t="s">
        <v>863</v>
      </c>
      <c r="T6877">
        <v>38095</v>
      </c>
    </row>
    <row r="6878" spans="1:20" x14ac:dyDescent="0.3">
      <c r="A6878" t="s">
        <v>5353</v>
      </c>
      <c r="B6878" t="str">
        <f>_xlfn.CONCAT(쿼리1[[#This Row],[주문번호]], "-", 쿼리1[[#This Row],[공정명]])</f>
        <v>20241114-1000159652-인쇄</v>
      </c>
      <c r="C6878">
        <v>2</v>
      </c>
      <c r="D6878" t="s">
        <v>328</v>
      </c>
      <c r="E6878" s="1">
        <v>45610</v>
      </c>
      <c r="F6878" s="1">
        <v>45616</v>
      </c>
      <c r="G6878" s="1">
        <v>45617</v>
      </c>
      <c r="H6878" s="1">
        <v>45656</v>
      </c>
      <c r="I6878" s="1">
        <v>45617</v>
      </c>
      <c r="J6878" t="s">
        <v>31</v>
      </c>
      <c r="K6878" t="s">
        <v>32</v>
      </c>
      <c r="L6878">
        <v>4000</v>
      </c>
      <c r="M6878">
        <v>4000</v>
      </c>
      <c r="N6878">
        <v>1</v>
      </c>
      <c r="O6878" t="s">
        <v>141</v>
      </c>
      <c r="P6878" t="s">
        <v>154</v>
      </c>
      <c r="Q6878" t="s">
        <v>155</v>
      </c>
      <c r="R6878" t="s">
        <v>144</v>
      </c>
      <c r="S6878" t="s">
        <v>863</v>
      </c>
      <c r="T6878">
        <v>1</v>
      </c>
    </row>
    <row r="6879" spans="1:20" x14ac:dyDescent="0.3">
      <c r="A6879" t="s">
        <v>148</v>
      </c>
      <c r="B6879" t="str">
        <f>_xlfn.CONCAT(쿼리1[[#This Row],[주문번호]], "-", 쿼리1[[#This Row],[공정명]])</f>
        <v>20241011-1000164242-인쇄</v>
      </c>
      <c r="C6879">
        <v>2</v>
      </c>
      <c r="D6879" t="s">
        <v>328</v>
      </c>
      <c r="E6879" s="1">
        <v>45576</v>
      </c>
      <c r="F6879" s="1">
        <v>45582</v>
      </c>
      <c r="G6879" s="1">
        <v>45582</v>
      </c>
      <c r="H6879" s="1">
        <v>45656</v>
      </c>
      <c r="I6879" s="1">
        <v>45588</v>
      </c>
      <c r="J6879" t="s">
        <v>31</v>
      </c>
      <c r="K6879" t="s">
        <v>39</v>
      </c>
      <c r="L6879">
        <v>4000</v>
      </c>
      <c r="M6879">
        <v>4000</v>
      </c>
      <c r="N6879">
        <v>0</v>
      </c>
      <c r="O6879" t="s">
        <v>141</v>
      </c>
      <c r="P6879" t="s">
        <v>142</v>
      </c>
      <c r="Q6879" t="s">
        <v>149</v>
      </c>
      <c r="R6879" t="s">
        <v>144</v>
      </c>
      <c r="S6879" t="s">
        <v>863</v>
      </c>
      <c r="T6879">
        <v>53333</v>
      </c>
    </row>
    <row r="6880" spans="1:20" x14ac:dyDescent="0.3">
      <c r="A6880" t="s">
        <v>153</v>
      </c>
      <c r="B6880" t="str">
        <f>_xlfn.CONCAT(쿼리1[[#This Row],[주문번호]], "-", 쿼리1[[#This Row],[공정명]])</f>
        <v>20241212-1000159652-인쇄</v>
      </c>
      <c r="C6880">
        <v>2</v>
      </c>
      <c r="D6880" t="s">
        <v>328</v>
      </c>
      <c r="E6880" s="1">
        <v>45638</v>
      </c>
      <c r="F6880" s="1">
        <v>45644</v>
      </c>
      <c r="G6880" s="1">
        <v>45645</v>
      </c>
      <c r="H6880" s="1">
        <v>45656</v>
      </c>
      <c r="I6880" s="1">
        <v>45653</v>
      </c>
      <c r="J6880" t="s">
        <v>31</v>
      </c>
      <c r="K6880" t="s">
        <v>32</v>
      </c>
      <c r="L6880">
        <v>4000</v>
      </c>
      <c r="M6880">
        <v>4000</v>
      </c>
      <c r="N6880">
        <v>1</v>
      </c>
      <c r="O6880" t="s">
        <v>141</v>
      </c>
      <c r="P6880" t="s">
        <v>154</v>
      </c>
      <c r="Q6880" t="s">
        <v>155</v>
      </c>
      <c r="R6880" t="s">
        <v>144</v>
      </c>
      <c r="S6880" t="s">
        <v>863</v>
      </c>
      <c r="T6880">
        <v>55172</v>
      </c>
    </row>
    <row r="6881" spans="1:20" x14ac:dyDescent="0.3">
      <c r="A6881" t="s">
        <v>156</v>
      </c>
      <c r="B6881" t="str">
        <f>_xlfn.CONCAT(쿼리1[[#This Row],[주문번호]], "-", 쿼리1[[#This Row],[공정명]])</f>
        <v>20241030-1000159652-인쇄</v>
      </c>
      <c r="C6881">
        <v>2</v>
      </c>
      <c r="D6881" t="s">
        <v>328</v>
      </c>
      <c r="E6881" s="1">
        <v>45595</v>
      </c>
      <c r="F6881" s="1">
        <v>45601</v>
      </c>
      <c r="G6881" s="1">
        <v>45602</v>
      </c>
      <c r="H6881" s="1">
        <v>45656</v>
      </c>
      <c r="I6881" s="1">
        <v>45622</v>
      </c>
      <c r="J6881" t="s">
        <v>31</v>
      </c>
      <c r="K6881" t="s">
        <v>32</v>
      </c>
      <c r="L6881">
        <v>4000</v>
      </c>
      <c r="M6881">
        <v>4000</v>
      </c>
      <c r="N6881">
        <v>1</v>
      </c>
      <c r="O6881" t="s">
        <v>141</v>
      </c>
      <c r="P6881" t="s">
        <v>154</v>
      </c>
      <c r="Q6881" t="s">
        <v>155</v>
      </c>
      <c r="R6881" t="s">
        <v>144</v>
      </c>
      <c r="S6881" t="s">
        <v>863</v>
      </c>
      <c r="T6881">
        <v>55172</v>
      </c>
    </row>
    <row r="6882" spans="1:20" x14ac:dyDescent="0.3">
      <c r="A6882" t="s">
        <v>156</v>
      </c>
      <c r="B6882" t="str">
        <f>_xlfn.CONCAT(쿼리1[[#This Row],[주문번호]], "-", 쿼리1[[#This Row],[공정명]])</f>
        <v>20241030-1000159652-인쇄</v>
      </c>
      <c r="C6882">
        <v>2</v>
      </c>
      <c r="D6882" t="s">
        <v>328</v>
      </c>
      <c r="E6882" s="1">
        <v>45595</v>
      </c>
      <c r="F6882" s="1">
        <v>45601</v>
      </c>
      <c r="G6882" s="1">
        <v>45608</v>
      </c>
      <c r="H6882" s="1">
        <v>45656</v>
      </c>
      <c r="I6882" s="1">
        <v>45622</v>
      </c>
      <c r="J6882" t="s">
        <v>31</v>
      </c>
      <c r="K6882" t="s">
        <v>32</v>
      </c>
      <c r="L6882">
        <v>4000</v>
      </c>
      <c r="M6882">
        <v>4000</v>
      </c>
      <c r="N6882">
        <v>7</v>
      </c>
      <c r="O6882" t="s">
        <v>141</v>
      </c>
      <c r="P6882" t="s">
        <v>154</v>
      </c>
      <c r="Q6882" t="s">
        <v>155</v>
      </c>
      <c r="R6882" t="s">
        <v>144</v>
      </c>
      <c r="S6882" t="s">
        <v>863</v>
      </c>
      <c r="T6882">
        <v>55172</v>
      </c>
    </row>
    <row r="6883" spans="1:20" x14ac:dyDescent="0.3">
      <c r="A6883" t="s">
        <v>160</v>
      </c>
      <c r="B6883" t="str">
        <f>_xlfn.CONCAT(쿼리1[[#This Row],[주문번호]], "-", 쿼리1[[#This Row],[공정명]])</f>
        <v>20241029-1000164262-인쇄</v>
      </c>
      <c r="C6883">
        <v>2</v>
      </c>
      <c r="D6883" t="s">
        <v>328</v>
      </c>
      <c r="E6883" s="1">
        <v>45594</v>
      </c>
      <c r="F6883" s="1">
        <v>45600</v>
      </c>
      <c r="G6883" s="1">
        <v>45601</v>
      </c>
      <c r="H6883" s="1">
        <v>45656</v>
      </c>
      <c r="I6883" s="1">
        <v>45608</v>
      </c>
      <c r="J6883" t="s">
        <v>31</v>
      </c>
      <c r="K6883" t="s">
        <v>32</v>
      </c>
      <c r="L6883">
        <v>4000</v>
      </c>
      <c r="M6883">
        <v>4000</v>
      </c>
      <c r="N6883">
        <v>1</v>
      </c>
      <c r="O6883" t="s">
        <v>141</v>
      </c>
      <c r="P6883" t="s">
        <v>142</v>
      </c>
      <c r="Q6883" t="s">
        <v>161</v>
      </c>
      <c r="R6883" t="s">
        <v>144</v>
      </c>
      <c r="S6883" t="s">
        <v>863</v>
      </c>
      <c r="T6883">
        <v>53333</v>
      </c>
    </row>
    <row r="6884" spans="1:20" x14ac:dyDescent="0.3">
      <c r="A6884" t="s">
        <v>552</v>
      </c>
      <c r="B6884" t="str">
        <f>_xlfn.CONCAT(쿼리1[[#This Row],[주문번호]], "-", 쿼리1[[#This Row],[공정명]])</f>
        <v>20241030-1000164246-인쇄</v>
      </c>
      <c r="C6884">
        <v>2</v>
      </c>
      <c r="D6884" t="s">
        <v>328</v>
      </c>
      <c r="E6884" s="1">
        <v>45595</v>
      </c>
      <c r="F6884" s="1">
        <v>45601</v>
      </c>
      <c r="G6884" s="1">
        <v>45601</v>
      </c>
      <c r="H6884" s="1">
        <v>45656</v>
      </c>
      <c r="I6884" s="1">
        <v>45608</v>
      </c>
      <c r="J6884" t="s">
        <v>31</v>
      </c>
      <c r="K6884" t="s">
        <v>39</v>
      </c>
      <c r="L6884">
        <v>4000</v>
      </c>
      <c r="M6884">
        <v>4000</v>
      </c>
      <c r="N6884">
        <v>0</v>
      </c>
      <c r="O6884" t="s">
        <v>141</v>
      </c>
      <c r="P6884" t="s">
        <v>142</v>
      </c>
      <c r="Q6884" t="s">
        <v>553</v>
      </c>
      <c r="R6884" t="s">
        <v>144</v>
      </c>
      <c r="S6884" t="s">
        <v>863</v>
      </c>
      <c r="T6884">
        <v>53333</v>
      </c>
    </row>
    <row r="6885" spans="1:20" x14ac:dyDescent="0.3">
      <c r="A6885" t="s">
        <v>4749</v>
      </c>
      <c r="B6885" t="str">
        <f>_xlfn.CONCAT(쿼리1[[#This Row],[주문번호]], "-", 쿼리1[[#This Row],[공정명]])</f>
        <v>20241114-1000165130-인쇄</v>
      </c>
      <c r="C6885">
        <v>2</v>
      </c>
      <c r="D6885" t="s">
        <v>328</v>
      </c>
      <c r="E6885" s="1">
        <v>45610</v>
      </c>
      <c r="F6885" s="1">
        <v>45616</v>
      </c>
      <c r="G6885" s="1">
        <v>45614</v>
      </c>
      <c r="H6885" s="1">
        <v>45656</v>
      </c>
      <c r="I6885" s="1">
        <v>45616</v>
      </c>
      <c r="J6885" t="s">
        <v>31</v>
      </c>
      <c r="K6885" t="s">
        <v>39</v>
      </c>
      <c r="L6885">
        <v>3000</v>
      </c>
      <c r="M6885">
        <v>3000</v>
      </c>
      <c r="N6885">
        <v>-2</v>
      </c>
      <c r="O6885" t="s">
        <v>4186</v>
      </c>
      <c r="P6885" t="s">
        <v>4750</v>
      </c>
      <c r="Q6885" t="s">
        <v>4751</v>
      </c>
      <c r="R6885" t="s">
        <v>1084</v>
      </c>
      <c r="S6885" t="s">
        <v>863</v>
      </c>
      <c r="T6885">
        <v>18</v>
      </c>
    </row>
    <row r="6886" spans="1:20" x14ac:dyDescent="0.3">
      <c r="A6886" t="s">
        <v>5354</v>
      </c>
      <c r="B6886" t="str">
        <f>_xlfn.CONCAT(쿼리1[[#This Row],[주문번호]], "-", 쿼리1[[#This Row],[공정명]])</f>
        <v>20241030-1000145255-인쇄</v>
      </c>
      <c r="C6886">
        <v>2</v>
      </c>
      <c r="D6886" t="s">
        <v>328</v>
      </c>
      <c r="E6886" s="1">
        <v>45595</v>
      </c>
      <c r="F6886" s="1">
        <v>45601</v>
      </c>
      <c r="G6886" s="1">
        <v>45596</v>
      </c>
      <c r="H6886" s="1">
        <v>45656</v>
      </c>
      <c r="I6886" s="1">
        <v>45596</v>
      </c>
      <c r="J6886" t="s">
        <v>31</v>
      </c>
      <c r="K6886" t="s">
        <v>39</v>
      </c>
      <c r="L6886">
        <v>6000</v>
      </c>
      <c r="M6886">
        <v>6000</v>
      </c>
      <c r="N6886">
        <v>-5</v>
      </c>
      <c r="O6886" t="s">
        <v>201</v>
      </c>
      <c r="P6886" t="s">
        <v>2142</v>
      </c>
      <c r="Q6886" t="s">
        <v>2143</v>
      </c>
      <c r="R6886" t="s">
        <v>2144</v>
      </c>
      <c r="S6886" t="s">
        <v>863</v>
      </c>
      <c r="T6886">
        <v>28571</v>
      </c>
    </row>
    <row r="6887" spans="1:20" x14ac:dyDescent="0.3">
      <c r="A6887" t="s">
        <v>2141</v>
      </c>
      <c r="B6887" t="str">
        <f>_xlfn.CONCAT(쿼리1[[#This Row],[주문번호]], "-", 쿼리1[[#This Row],[공정명]])</f>
        <v>20241018-1000145255-인쇄</v>
      </c>
      <c r="C6887">
        <v>2</v>
      </c>
      <c r="D6887" t="s">
        <v>328</v>
      </c>
      <c r="E6887" s="1">
        <v>45583</v>
      </c>
      <c r="F6887" s="1">
        <v>45589</v>
      </c>
      <c r="G6887" s="1">
        <v>45593</v>
      </c>
      <c r="H6887" s="1">
        <v>45656</v>
      </c>
      <c r="I6887" s="1">
        <v>45602</v>
      </c>
      <c r="J6887" t="s">
        <v>31</v>
      </c>
      <c r="K6887" t="s">
        <v>32</v>
      </c>
      <c r="L6887">
        <v>6000</v>
      </c>
      <c r="M6887">
        <v>6000</v>
      </c>
      <c r="N6887">
        <v>4</v>
      </c>
      <c r="O6887" t="s">
        <v>201</v>
      </c>
      <c r="P6887" t="s">
        <v>2142</v>
      </c>
      <c r="Q6887" t="s">
        <v>2143</v>
      </c>
      <c r="R6887" t="s">
        <v>2144</v>
      </c>
      <c r="S6887" t="s">
        <v>863</v>
      </c>
      <c r="T6887">
        <v>28571</v>
      </c>
    </row>
    <row r="6888" spans="1:20" x14ac:dyDescent="0.3">
      <c r="A6888" t="s">
        <v>2543</v>
      </c>
      <c r="B6888" t="str">
        <f>_xlfn.CONCAT(쿼리1[[#This Row],[주문번호]], "-", 쿼리1[[#This Row],[공정명]])</f>
        <v>20241010-1000166216-인쇄</v>
      </c>
      <c r="C6888">
        <v>2</v>
      </c>
      <c r="D6888" t="s">
        <v>328</v>
      </c>
      <c r="E6888" s="1">
        <v>45575</v>
      </c>
      <c r="F6888" s="1">
        <v>45581</v>
      </c>
      <c r="G6888" s="1">
        <v>45580</v>
      </c>
      <c r="H6888" s="1">
        <v>45656</v>
      </c>
      <c r="I6888" s="1">
        <v>45583</v>
      </c>
      <c r="J6888" t="s">
        <v>31</v>
      </c>
      <c r="K6888" t="s">
        <v>39</v>
      </c>
      <c r="L6888">
        <v>6000</v>
      </c>
      <c r="M6888">
        <v>6000</v>
      </c>
      <c r="N6888">
        <v>-1</v>
      </c>
      <c r="O6888" t="s">
        <v>117</v>
      </c>
      <c r="P6888" t="s">
        <v>2544</v>
      </c>
      <c r="Q6888" t="s">
        <v>2545</v>
      </c>
      <c r="R6888" t="s">
        <v>2546</v>
      </c>
      <c r="S6888" t="s">
        <v>863</v>
      </c>
      <c r="T6888">
        <v>24</v>
      </c>
    </row>
    <row r="6889" spans="1:20" x14ac:dyDescent="0.3">
      <c r="A6889" t="s">
        <v>2543</v>
      </c>
      <c r="B6889" t="str">
        <f>_xlfn.CONCAT(쿼리1[[#This Row],[주문번호]], "-", 쿼리1[[#This Row],[공정명]])</f>
        <v>20241010-1000166216-인쇄</v>
      </c>
      <c r="C6889">
        <v>2</v>
      </c>
      <c r="D6889" t="s">
        <v>328</v>
      </c>
      <c r="E6889" s="1">
        <v>45575</v>
      </c>
      <c r="F6889" s="1">
        <v>45581</v>
      </c>
      <c r="G6889" s="1">
        <v>45581</v>
      </c>
      <c r="H6889" s="1">
        <v>45656</v>
      </c>
      <c r="I6889" s="1">
        <v>45583</v>
      </c>
      <c r="J6889" t="s">
        <v>31</v>
      </c>
      <c r="K6889" t="s">
        <v>39</v>
      </c>
      <c r="L6889">
        <v>6000</v>
      </c>
      <c r="M6889">
        <v>6000</v>
      </c>
      <c r="N6889">
        <v>0</v>
      </c>
      <c r="O6889" t="s">
        <v>117</v>
      </c>
      <c r="P6889" t="s">
        <v>2544</v>
      </c>
      <c r="Q6889" t="s">
        <v>2545</v>
      </c>
      <c r="R6889" t="s">
        <v>2546</v>
      </c>
      <c r="S6889" t="s">
        <v>863</v>
      </c>
      <c r="T6889">
        <v>24</v>
      </c>
    </row>
    <row r="6890" spans="1:20" x14ac:dyDescent="0.3">
      <c r="A6890" t="s">
        <v>3556</v>
      </c>
      <c r="B6890" t="str">
        <f>_xlfn.CONCAT(쿼리1[[#This Row],[주문번호]], "-", 쿼리1[[#This Row],[공정명]])</f>
        <v>20241030-12150353-인쇄</v>
      </c>
      <c r="C6890">
        <v>2</v>
      </c>
      <c r="D6890" t="s">
        <v>328</v>
      </c>
      <c r="E6890" s="1">
        <v>45595</v>
      </c>
      <c r="F6890" s="1">
        <v>45601</v>
      </c>
      <c r="G6890" s="1">
        <v>45603</v>
      </c>
      <c r="H6890" s="1">
        <v>45656</v>
      </c>
      <c r="I6890" s="1">
        <v>45611</v>
      </c>
      <c r="J6890" t="s">
        <v>31</v>
      </c>
      <c r="K6890" t="s">
        <v>32</v>
      </c>
      <c r="L6890">
        <v>6000</v>
      </c>
      <c r="M6890">
        <v>6000</v>
      </c>
      <c r="N6890">
        <v>2</v>
      </c>
      <c r="O6890" t="s">
        <v>3557</v>
      </c>
      <c r="P6890" t="s">
        <v>3558</v>
      </c>
      <c r="Q6890" t="s">
        <v>3559</v>
      </c>
      <c r="R6890" t="s">
        <v>3560</v>
      </c>
      <c r="S6890" t="s">
        <v>863</v>
      </c>
      <c r="T6890">
        <v>30000</v>
      </c>
    </row>
    <row r="6891" spans="1:20" x14ac:dyDescent="0.3">
      <c r="A6891" t="s">
        <v>3612</v>
      </c>
      <c r="B6891" t="str">
        <f>_xlfn.CONCAT(쿼리1[[#This Row],[주문번호]], "-", 쿼리1[[#This Row],[공정명]])</f>
        <v>20241217-1220P0185-인쇄</v>
      </c>
      <c r="C6891">
        <v>2</v>
      </c>
      <c r="D6891" t="s">
        <v>328</v>
      </c>
      <c r="E6891" s="1">
        <v>45643</v>
      </c>
      <c r="F6891" s="1">
        <v>45649</v>
      </c>
      <c r="G6891" s="1"/>
      <c r="H6891" s="1">
        <v>45656</v>
      </c>
      <c r="I6891" s="1"/>
      <c r="J6891" t="s">
        <v>21</v>
      </c>
      <c r="K6891" t="s">
        <v>22</v>
      </c>
      <c r="L6891">
        <v>3000</v>
      </c>
      <c r="O6891" t="s">
        <v>2150</v>
      </c>
      <c r="P6891" t="s">
        <v>1143</v>
      </c>
      <c r="Q6891" t="s">
        <v>3613</v>
      </c>
      <c r="R6891" t="s">
        <v>2148</v>
      </c>
      <c r="S6891" t="s">
        <v>863</v>
      </c>
      <c r="T6891">
        <v>20000</v>
      </c>
    </row>
    <row r="6892" spans="1:20" x14ac:dyDescent="0.3">
      <c r="A6892" t="s">
        <v>3614</v>
      </c>
      <c r="B6892" t="str">
        <f>_xlfn.CONCAT(쿼리1[[#This Row],[주문번호]], "-", 쿼리1[[#This Row],[공정명]])</f>
        <v>20241217-1219P0187-인쇄</v>
      </c>
      <c r="C6892">
        <v>2</v>
      </c>
      <c r="D6892" t="s">
        <v>328</v>
      </c>
      <c r="E6892" s="1">
        <v>45643</v>
      </c>
      <c r="F6892" s="1">
        <v>45649</v>
      </c>
      <c r="G6892" s="1"/>
      <c r="H6892" s="1">
        <v>45656</v>
      </c>
      <c r="I6892" s="1"/>
      <c r="J6892" t="s">
        <v>21</v>
      </c>
      <c r="K6892" t="s">
        <v>22</v>
      </c>
      <c r="L6892">
        <v>3000</v>
      </c>
      <c r="O6892" t="s">
        <v>2150</v>
      </c>
      <c r="P6892" t="s">
        <v>1143</v>
      </c>
      <c r="Q6892" t="s">
        <v>3615</v>
      </c>
      <c r="R6892" t="s">
        <v>2148</v>
      </c>
      <c r="S6892" t="s">
        <v>863</v>
      </c>
      <c r="T6892">
        <v>20000</v>
      </c>
    </row>
    <row r="6893" spans="1:20" x14ac:dyDescent="0.3">
      <c r="A6893" t="s">
        <v>3632</v>
      </c>
      <c r="B6893" t="str">
        <f>_xlfn.CONCAT(쿼리1[[#This Row],[주문번호]], "-", 쿼리1[[#This Row],[공정명]])</f>
        <v>20241227-1219P0188-인쇄</v>
      </c>
      <c r="C6893">
        <v>2</v>
      </c>
      <c r="D6893" t="s">
        <v>328</v>
      </c>
      <c r="E6893" s="1">
        <v>45653</v>
      </c>
      <c r="F6893" s="1">
        <v>45659</v>
      </c>
      <c r="G6893" s="1"/>
      <c r="H6893" s="1">
        <v>45656</v>
      </c>
      <c r="I6893" s="1"/>
      <c r="J6893" t="s">
        <v>21</v>
      </c>
      <c r="K6893" t="s">
        <v>282</v>
      </c>
      <c r="L6893">
        <v>3000</v>
      </c>
      <c r="O6893" t="s">
        <v>2150</v>
      </c>
      <c r="P6893" t="s">
        <v>1143</v>
      </c>
      <c r="Q6893" t="s">
        <v>3633</v>
      </c>
      <c r="R6893" t="s">
        <v>2148</v>
      </c>
      <c r="S6893" t="s">
        <v>863</v>
      </c>
      <c r="T6893">
        <v>20000</v>
      </c>
    </row>
    <row r="6894" spans="1:20" x14ac:dyDescent="0.3">
      <c r="A6894" t="s">
        <v>2145</v>
      </c>
      <c r="B6894" t="str">
        <f>_xlfn.CONCAT(쿼리1[[#This Row],[주문번호]], "-", 쿼리1[[#This Row],[공정명]])</f>
        <v>20241007-1219P0220-인쇄</v>
      </c>
      <c r="C6894">
        <v>2</v>
      </c>
      <c r="D6894" t="s">
        <v>328</v>
      </c>
      <c r="E6894" s="1">
        <v>45572</v>
      </c>
      <c r="F6894" s="1">
        <v>45576</v>
      </c>
      <c r="G6894" s="1">
        <v>45576</v>
      </c>
      <c r="H6894" s="1">
        <v>45656</v>
      </c>
      <c r="I6894" s="1">
        <v>45588</v>
      </c>
      <c r="J6894" t="s">
        <v>31</v>
      </c>
      <c r="K6894" t="s">
        <v>39</v>
      </c>
      <c r="L6894">
        <v>3000</v>
      </c>
      <c r="M6894">
        <v>3000</v>
      </c>
      <c r="N6894">
        <v>0</v>
      </c>
      <c r="O6894" t="s">
        <v>2146</v>
      </c>
      <c r="P6894" t="s">
        <v>395</v>
      </c>
      <c r="Q6894" t="s">
        <v>2147</v>
      </c>
      <c r="R6894" t="s">
        <v>2148</v>
      </c>
      <c r="S6894" t="s">
        <v>863</v>
      </c>
      <c r="T6894">
        <v>3333</v>
      </c>
    </row>
    <row r="6895" spans="1:20" x14ac:dyDescent="0.3">
      <c r="A6895" t="s">
        <v>2152</v>
      </c>
      <c r="B6895" t="str">
        <f>_xlfn.CONCAT(쿼리1[[#This Row],[주문번호]], "-", 쿼리1[[#This Row],[공정명]])</f>
        <v>20241007-1219P0218-인쇄</v>
      </c>
      <c r="C6895">
        <v>2</v>
      </c>
      <c r="D6895" t="s">
        <v>328</v>
      </c>
      <c r="E6895" s="1">
        <v>45572</v>
      </c>
      <c r="F6895" s="1">
        <v>45576</v>
      </c>
      <c r="G6895" s="1">
        <v>45576</v>
      </c>
      <c r="H6895" s="1">
        <v>45656</v>
      </c>
      <c r="I6895" s="1">
        <v>45588</v>
      </c>
      <c r="J6895" t="s">
        <v>31</v>
      </c>
      <c r="K6895" t="s">
        <v>39</v>
      </c>
      <c r="L6895">
        <v>1500</v>
      </c>
      <c r="M6895">
        <v>1500</v>
      </c>
      <c r="N6895">
        <v>0</v>
      </c>
      <c r="O6895" t="s">
        <v>2146</v>
      </c>
      <c r="P6895" t="s">
        <v>395</v>
      </c>
      <c r="Q6895" t="s">
        <v>2153</v>
      </c>
      <c r="R6895" t="s">
        <v>2148</v>
      </c>
      <c r="S6895" t="s">
        <v>863</v>
      </c>
      <c r="T6895">
        <v>3333</v>
      </c>
    </row>
    <row r="6896" spans="1:20" x14ac:dyDescent="0.3">
      <c r="A6896" t="s">
        <v>2154</v>
      </c>
      <c r="B6896" t="str">
        <f>_xlfn.CONCAT(쿼리1[[#This Row],[주문번호]], "-", 쿼리1[[#This Row],[공정명]])</f>
        <v>20241007-1219P0219-인쇄</v>
      </c>
      <c r="C6896">
        <v>2</v>
      </c>
      <c r="D6896" t="s">
        <v>328</v>
      </c>
      <c r="E6896" s="1">
        <v>45572</v>
      </c>
      <c r="F6896" s="1">
        <v>45576</v>
      </c>
      <c r="G6896" s="1">
        <v>45576</v>
      </c>
      <c r="H6896" s="1">
        <v>45656</v>
      </c>
      <c r="I6896" s="1">
        <v>45588</v>
      </c>
      <c r="J6896" t="s">
        <v>31</v>
      </c>
      <c r="K6896" t="s">
        <v>39</v>
      </c>
      <c r="L6896">
        <v>1500</v>
      </c>
      <c r="M6896">
        <v>1500</v>
      </c>
      <c r="N6896">
        <v>0</v>
      </c>
      <c r="O6896" t="s">
        <v>2146</v>
      </c>
      <c r="P6896" t="s">
        <v>395</v>
      </c>
      <c r="Q6896" t="s">
        <v>2155</v>
      </c>
      <c r="R6896" t="s">
        <v>2148</v>
      </c>
      <c r="S6896" t="s">
        <v>863</v>
      </c>
      <c r="T6896">
        <v>3333</v>
      </c>
    </row>
    <row r="6897" spans="1:20" x14ac:dyDescent="0.3">
      <c r="A6897" t="s">
        <v>2149</v>
      </c>
      <c r="B6897" t="str">
        <f>_xlfn.CONCAT(쿼리1[[#This Row],[주문번호]], "-", 쿼리1[[#This Row],[공정명]])</f>
        <v>20241007-1219P0228-인쇄</v>
      </c>
      <c r="C6897">
        <v>2</v>
      </c>
      <c r="D6897" t="s">
        <v>328</v>
      </c>
      <c r="E6897" s="1">
        <v>45572</v>
      </c>
      <c r="F6897" s="1">
        <v>45576</v>
      </c>
      <c r="G6897" s="1">
        <v>45576</v>
      </c>
      <c r="H6897" s="1">
        <v>45656</v>
      </c>
      <c r="I6897" s="1">
        <v>45587</v>
      </c>
      <c r="J6897" t="s">
        <v>31</v>
      </c>
      <c r="K6897" t="s">
        <v>39</v>
      </c>
      <c r="L6897">
        <v>3000</v>
      </c>
      <c r="M6897">
        <v>3000</v>
      </c>
      <c r="N6897">
        <v>0</v>
      </c>
      <c r="O6897" t="s">
        <v>2150</v>
      </c>
      <c r="P6897" t="s">
        <v>1143</v>
      </c>
      <c r="Q6897" t="s">
        <v>2151</v>
      </c>
      <c r="R6897" t="s">
        <v>2148</v>
      </c>
      <c r="S6897" t="s">
        <v>863</v>
      </c>
      <c r="T6897">
        <v>20000</v>
      </c>
    </row>
    <row r="6898" spans="1:20" x14ac:dyDescent="0.3">
      <c r="A6898" t="s">
        <v>2156</v>
      </c>
      <c r="B6898" t="str">
        <f>_xlfn.CONCAT(쿼리1[[#This Row],[주문번호]], "-", 쿼리1[[#This Row],[공정명]])</f>
        <v>20241007-1219P0330-인쇄</v>
      </c>
      <c r="C6898">
        <v>2</v>
      </c>
      <c r="D6898" t="s">
        <v>328</v>
      </c>
      <c r="E6898" s="1">
        <v>45572</v>
      </c>
      <c r="F6898" s="1">
        <v>45576</v>
      </c>
      <c r="G6898" s="1">
        <v>45576</v>
      </c>
      <c r="H6898" s="1">
        <v>45656</v>
      </c>
      <c r="I6898" s="1">
        <v>45587</v>
      </c>
      <c r="J6898" t="s">
        <v>31</v>
      </c>
      <c r="K6898" t="s">
        <v>39</v>
      </c>
      <c r="L6898">
        <v>3000</v>
      </c>
      <c r="M6898">
        <v>3000</v>
      </c>
      <c r="N6898">
        <v>0</v>
      </c>
      <c r="O6898" t="s">
        <v>2150</v>
      </c>
      <c r="P6898" t="s">
        <v>1143</v>
      </c>
      <c r="Q6898" t="s">
        <v>2157</v>
      </c>
      <c r="R6898" t="s">
        <v>2148</v>
      </c>
      <c r="S6898" t="s">
        <v>863</v>
      </c>
      <c r="T6898">
        <v>20000</v>
      </c>
    </row>
    <row r="6899" spans="1:20" x14ac:dyDescent="0.3">
      <c r="A6899" t="s">
        <v>3616</v>
      </c>
      <c r="B6899" t="str">
        <f>_xlfn.CONCAT(쿼리1[[#This Row],[주문번호]], "-", 쿼리1[[#This Row],[공정명]])</f>
        <v>20241115-1219P0139-인쇄</v>
      </c>
      <c r="C6899">
        <v>2</v>
      </c>
      <c r="D6899" t="s">
        <v>328</v>
      </c>
      <c r="E6899" s="1">
        <v>45611</v>
      </c>
      <c r="F6899" s="1">
        <v>45617</v>
      </c>
      <c r="G6899" s="1">
        <v>45618</v>
      </c>
      <c r="H6899" s="1">
        <v>45656</v>
      </c>
      <c r="I6899" s="1">
        <v>45625</v>
      </c>
      <c r="J6899" t="s">
        <v>31</v>
      </c>
      <c r="K6899" t="s">
        <v>32</v>
      </c>
      <c r="L6899">
        <v>6000</v>
      </c>
      <c r="M6899">
        <v>6000</v>
      </c>
      <c r="N6899">
        <v>1</v>
      </c>
      <c r="O6899" t="s">
        <v>2146</v>
      </c>
      <c r="P6899" t="s">
        <v>2407</v>
      </c>
      <c r="Q6899" t="s">
        <v>3617</v>
      </c>
      <c r="R6899" t="s">
        <v>2148</v>
      </c>
      <c r="S6899" t="s">
        <v>863</v>
      </c>
      <c r="T6899">
        <v>13333</v>
      </c>
    </row>
    <row r="6900" spans="1:20" x14ac:dyDescent="0.3">
      <c r="A6900" t="s">
        <v>2687</v>
      </c>
      <c r="B6900" t="str">
        <f>_xlfn.CONCAT(쿼리1[[#This Row],[주문번호]], "-", 쿼리1[[#This Row],[공정명]])</f>
        <v>20241129-1000155583-인쇄</v>
      </c>
      <c r="C6900">
        <v>2</v>
      </c>
      <c r="D6900" t="s">
        <v>328</v>
      </c>
      <c r="E6900" s="1">
        <v>45625</v>
      </c>
      <c r="F6900" s="1">
        <v>45631</v>
      </c>
      <c r="G6900" s="1">
        <v>45631</v>
      </c>
      <c r="H6900" s="1">
        <v>45656</v>
      </c>
      <c r="I6900" s="1">
        <v>45637</v>
      </c>
      <c r="J6900" t="s">
        <v>31</v>
      </c>
      <c r="K6900" t="s">
        <v>39</v>
      </c>
      <c r="L6900">
        <v>24000</v>
      </c>
      <c r="M6900">
        <v>24000</v>
      </c>
      <c r="N6900">
        <v>0</v>
      </c>
      <c r="O6900" t="s">
        <v>275</v>
      </c>
      <c r="P6900" t="s">
        <v>2548</v>
      </c>
      <c r="Q6900" t="s">
        <v>2549</v>
      </c>
      <c r="R6900" t="s">
        <v>412</v>
      </c>
      <c r="S6900" t="s">
        <v>863</v>
      </c>
      <c r="T6900">
        <v>326530</v>
      </c>
    </row>
    <row r="6901" spans="1:20" x14ac:dyDescent="0.3">
      <c r="A6901" t="s">
        <v>2547</v>
      </c>
      <c r="B6901" t="str">
        <f>_xlfn.CONCAT(쿼리1[[#This Row],[주문번호]], "-", 쿼리1[[#This Row],[공정명]])</f>
        <v>20240926-1000155583-인쇄</v>
      </c>
      <c r="C6901">
        <v>2</v>
      </c>
      <c r="D6901" t="s">
        <v>328</v>
      </c>
      <c r="E6901" s="1">
        <v>45561</v>
      </c>
      <c r="F6901" s="1">
        <v>45567</v>
      </c>
      <c r="G6901" s="1">
        <v>45565</v>
      </c>
      <c r="H6901" s="1">
        <v>45656</v>
      </c>
      <c r="I6901" s="1">
        <v>45579</v>
      </c>
      <c r="J6901" t="s">
        <v>31</v>
      </c>
      <c r="K6901" t="s">
        <v>39</v>
      </c>
      <c r="L6901">
        <v>24000</v>
      </c>
      <c r="M6901">
        <v>24000</v>
      </c>
      <c r="N6901">
        <v>-2</v>
      </c>
      <c r="O6901" t="s">
        <v>275</v>
      </c>
      <c r="P6901" t="s">
        <v>2548</v>
      </c>
      <c r="Q6901" t="s">
        <v>2549</v>
      </c>
      <c r="R6901" t="s">
        <v>412</v>
      </c>
      <c r="S6901" t="s">
        <v>863</v>
      </c>
      <c r="T6901">
        <v>326530</v>
      </c>
    </row>
    <row r="6902" spans="1:20" x14ac:dyDescent="0.3">
      <c r="A6902" t="s">
        <v>2692</v>
      </c>
      <c r="B6902" t="str">
        <f>_xlfn.CONCAT(쿼리1[[#This Row],[주문번호]], "-", 쿼리1[[#This Row],[공정명]])</f>
        <v>20241206-1000155583-인쇄</v>
      </c>
      <c r="C6902">
        <v>2</v>
      </c>
      <c r="D6902" t="s">
        <v>328</v>
      </c>
      <c r="E6902" s="1">
        <v>45632</v>
      </c>
      <c r="F6902" s="1">
        <v>45638</v>
      </c>
      <c r="G6902" s="1">
        <v>45643</v>
      </c>
      <c r="H6902" s="1">
        <v>45656</v>
      </c>
      <c r="I6902" s="1">
        <v>45654</v>
      </c>
      <c r="J6902" t="s">
        <v>31</v>
      </c>
      <c r="K6902" t="s">
        <v>32</v>
      </c>
      <c r="L6902">
        <v>24000</v>
      </c>
      <c r="M6902">
        <v>24000</v>
      </c>
      <c r="N6902">
        <v>5</v>
      </c>
      <c r="O6902" t="s">
        <v>275</v>
      </c>
      <c r="P6902" t="s">
        <v>2548</v>
      </c>
      <c r="Q6902" t="s">
        <v>2549</v>
      </c>
      <c r="R6902" t="s">
        <v>412</v>
      </c>
      <c r="S6902" t="s">
        <v>863</v>
      </c>
      <c r="T6902">
        <v>326530</v>
      </c>
    </row>
    <row r="6903" spans="1:20" x14ac:dyDescent="0.3">
      <c r="A6903" t="s">
        <v>3639</v>
      </c>
      <c r="B6903" t="str">
        <f>_xlfn.CONCAT(쿼리1[[#This Row],[주문번호]], "-", 쿼리1[[#This Row],[공정명]])</f>
        <v>20241101-110922-인쇄</v>
      </c>
      <c r="C6903">
        <v>2</v>
      </c>
      <c r="D6903" t="s">
        <v>328</v>
      </c>
      <c r="E6903" s="1">
        <v>45597</v>
      </c>
      <c r="F6903" s="1">
        <v>45603</v>
      </c>
      <c r="G6903" s="1">
        <v>45602</v>
      </c>
      <c r="H6903" s="1">
        <v>45656</v>
      </c>
      <c r="I6903" s="1">
        <v>45610</v>
      </c>
      <c r="J6903" t="s">
        <v>31</v>
      </c>
      <c r="K6903" t="s">
        <v>39</v>
      </c>
      <c r="L6903">
        <v>3000</v>
      </c>
      <c r="M6903">
        <v>3000</v>
      </c>
      <c r="N6903">
        <v>-1</v>
      </c>
      <c r="O6903" t="s">
        <v>3640</v>
      </c>
      <c r="P6903" t="s">
        <v>3641</v>
      </c>
      <c r="Q6903" t="s">
        <v>3642</v>
      </c>
      <c r="R6903" t="s">
        <v>3643</v>
      </c>
      <c r="S6903" t="s">
        <v>863</v>
      </c>
      <c r="T6903">
        <v>5263</v>
      </c>
    </row>
    <row r="6904" spans="1:20" x14ac:dyDescent="0.3">
      <c r="A6904" t="s">
        <v>707</v>
      </c>
      <c r="B6904" t="str">
        <f>_xlfn.CONCAT(쿼리1[[#This Row],[주문번호]], "-", 쿼리1[[#This Row],[공정명]])</f>
        <v>20241011-1000159593-인쇄</v>
      </c>
      <c r="C6904">
        <v>2</v>
      </c>
      <c r="D6904" t="s">
        <v>328</v>
      </c>
      <c r="E6904" s="1">
        <v>45576</v>
      </c>
      <c r="F6904" s="1">
        <v>45581</v>
      </c>
      <c r="G6904" s="1">
        <v>45582</v>
      </c>
      <c r="H6904" s="1">
        <v>45656</v>
      </c>
      <c r="I6904" s="1">
        <v>45588</v>
      </c>
      <c r="J6904" t="s">
        <v>31</v>
      </c>
      <c r="K6904" t="s">
        <v>32</v>
      </c>
      <c r="L6904">
        <v>3000</v>
      </c>
      <c r="M6904">
        <v>3000</v>
      </c>
      <c r="N6904">
        <v>1</v>
      </c>
      <c r="O6904" t="s">
        <v>128</v>
      </c>
      <c r="P6904" t="s">
        <v>708</v>
      </c>
      <c r="Q6904" t="s">
        <v>709</v>
      </c>
      <c r="R6904" t="s">
        <v>710</v>
      </c>
      <c r="S6904" t="s">
        <v>863</v>
      </c>
      <c r="T6904">
        <v>10000</v>
      </c>
    </row>
    <row r="6905" spans="1:20" x14ac:dyDescent="0.3">
      <c r="A6905" t="s">
        <v>2510</v>
      </c>
      <c r="B6905" t="str">
        <f>_xlfn.CONCAT(쿼리1[[#This Row],[주문번호]], "-", 쿼리1[[#This Row],[공정명]])</f>
        <v>20241121-1218P0326-인쇄</v>
      </c>
      <c r="C6905">
        <v>2</v>
      </c>
      <c r="D6905" t="s">
        <v>328</v>
      </c>
      <c r="E6905" s="1">
        <v>45617</v>
      </c>
      <c r="F6905" s="1">
        <v>45623</v>
      </c>
      <c r="G6905" s="1">
        <v>45631</v>
      </c>
      <c r="H6905" s="1">
        <v>45656</v>
      </c>
      <c r="I6905" s="1">
        <v>45638</v>
      </c>
      <c r="J6905" t="s">
        <v>31</v>
      </c>
      <c r="K6905" t="s">
        <v>32</v>
      </c>
      <c r="L6905">
        <v>6000</v>
      </c>
      <c r="M6905">
        <v>6000</v>
      </c>
      <c r="N6905">
        <v>8</v>
      </c>
      <c r="O6905" t="s">
        <v>763</v>
      </c>
      <c r="P6905" t="s">
        <v>1494</v>
      </c>
      <c r="Q6905" t="s">
        <v>1495</v>
      </c>
      <c r="R6905" t="s">
        <v>1496</v>
      </c>
      <c r="S6905" t="s">
        <v>863</v>
      </c>
      <c r="T6905">
        <v>14285</v>
      </c>
    </row>
    <row r="6906" spans="1:20" x14ac:dyDescent="0.3">
      <c r="A6906" t="s">
        <v>304</v>
      </c>
      <c r="B6906" t="str">
        <f>_xlfn.CONCAT(쿼리1[[#This Row],[주문번호]], "-", 쿼리1[[#This Row],[공정명]])</f>
        <v>20241029-1318P0003-인쇄</v>
      </c>
      <c r="C6906">
        <v>2</v>
      </c>
      <c r="D6906" t="s">
        <v>328</v>
      </c>
      <c r="E6906" s="1">
        <v>45594</v>
      </c>
      <c r="F6906" s="1">
        <v>45600</v>
      </c>
      <c r="G6906" s="1">
        <v>45601</v>
      </c>
      <c r="H6906" s="1">
        <v>45656</v>
      </c>
      <c r="I6906" s="1">
        <v>45614</v>
      </c>
      <c r="J6906" t="s">
        <v>31</v>
      </c>
      <c r="K6906" t="s">
        <v>32</v>
      </c>
      <c r="L6906">
        <v>6000</v>
      </c>
      <c r="M6906">
        <v>6000</v>
      </c>
      <c r="N6906">
        <v>1</v>
      </c>
      <c r="O6906" t="s">
        <v>305</v>
      </c>
      <c r="P6906" t="s">
        <v>306</v>
      </c>
      <c r="Q6906" t="s">
        <v>307</v>
      </c>
      <c r="R6906" t="s">
        <v>308</v>
      </c>
      <c r="S6906" t="s">
        <v>863</v>
      </c>
      <c r="T6906">
        <v>40000</v>
      </c>
    </row>
    <row r="6907" spans="1:20" x14ac:dyDescent="0.3">
      <c r="A6907" t="s">
        <v>2073</v>
      </c>
      <c r="B6907" t="str">
        <f>_xlfn.CONCAT(쿼리1[[#This Row],[주문번호]], "-", 쿼리1[[#This Row],[공정명]])</f>
        <v>20241101-1000169077-인쇄</v>
      </c>
      <c r="C6907">
        <v>2</v>
      </c>
      <c r="D6907" t="s">
        <v>328</v>
      </c>
      <c r="E6907" s="1">
        <v>45597</v>
      </c>
      <c r="F6907" s="1">
        <v>45603</v>
      </c>
      <c r="G6907" s="1">
        <v>45604</v>
      </c>
      <c r="H6907" s="1">
        <v>45656</v>
      </c>
      <c r="I6907" s="1">
        <v>45617</v>
      </c>
      <c r="J6907" t="s">
        <v>31</v>
      </c>
      <c r="K6907" t="s">
        <v>32</v>
      </c>
      <c r="L6907">
        <v>16000</v>
      </c>
      <c r="M6907">
        <v>16000</v>
      </c>
      <c r="N6907">
        <v>1</v>
      </c>
      <c r="O6907" t="s">
        <v>559</v>
      </c>
      <c r="P6907" t="s">
        <v>2074</v>
      </c>
      <c r="Q6907" t="s">
        <v>2075</v>
      </c>
      <c r="R6907" t="s">
        <v>2076</v>
      </c>
      <c r="S6907" t="s">
        <v>863</v>
      </c>
      <c r="T6907">
        <v>164102</v>
      </c>
    </row>
    <row r="6908" spans="1:20" x14ac:dyDescent="0.3">
      <c r="A6908" t="s">
        <v>2077</v>
      </c>
      <c r="B6908" t="str">
        <f>_xlfn.CONCAT(쿼리1[[#This Row],[주문번호]], "-", 쿼리1[[#This Row],[공정명]])</f>
        <v>20240930-1000169077-인쇄</v>
      </c>
      <c r="C6908">
        <v>2</v>
      </c>
      <c r="D6908" t="s">
        <v>328</v>
      </c>
      <c r="E6908" s="1">
        <v>45565</v>
      </c>
      <c r="F6908" s="1">
        <v>45569</v>
      </c>
      <c r="G6908" s="1">
        <v>45573</v>
      </c>
      <c r="H6908" s="1">
        <v>45656</v>
      </c>
      <c r="I6908" s="1">
        <v>45587</v>
      </c>
      <c r="J6908" t="s">
        <v>31</v>
      </c>
      <c r="K6908" t="s">
        <v>32</v>
      </c>
      <c r="L6908">
        <v>8000</v>
      </c>
      <c r="M6908">
        <v>8000</v>
      </c>
      <c r="N6908">
        <v>4</v>
      </c>
      <c r="O6908" t="s">
        <v>559</v>
      </c>
      <c r="P6908" t="s">
        <v>2074</v>
      </c>
      <c r="Q6908" t="s">
        <v>2075</v>
      </c>
      <c r="R6908" t="s">
        <v>2076</v>
      </c>
      <c r="S6908" t="s">
        <v>863</v>
      </c>
      <c r="T6908">
        <v>82051</v>
      </c>
    </row>
    <row r="6909" spans="1:20" x14ac:dyDescent="0.3">
      <c r="A6909" t="s">
        <v>2891</v>
      </c>
      <c r="B6909" t="str">
        <f>_xlfn.CONCAT(쿼리1[[#This Row],[주문번호]], "-", 쿼리1[[#This Row],[공정명]])</f>
        <v>20241128-1000169862-인쇄</v>
      </c>
      <c r="C6909">
        <v>2</v>
      </c>
      <c r="D6909" t="s">
        <v>328</v>
      </c>
      <c r="E6909" s="1">
        <v>45624</v>
      </c>
      <c r="F6909" s="1">
        <v>45630</v>
      </c>
      <c r="G6909" s="1">
        <v>45637</v>
      </c>
      <c r="H6909" s="1">
        <v>45656</v>
      </c>
      <c r="I6909" s="1">
        <v>45644</v>
      </c>
      <c r="J6909" t="s">
        <v>31</v>
      </c>
      <c r="K6909" t="s">
        <v>32</v>
      </c>
      <c r="L6909">
        <v>6000</v>
      </c>
      <c r="M6909">
        <v>6000</v>
      </c>
      <c r="N6909">
        <v>7</v>
      </c>
      <c r="O6909" t="s">
        <v>46</v>
      </c>
      <c r="P6909" t="s">
        <v>2892</v>
      </c>
      <c r="Q6909" t="s">
        <v>2893</v>
      </c>
      <c r="R6909" t="s">
        <v>2076</v>
      </c>
      <c r="S6909" t="s">
        <v>863</v>
      </c>
      <c r="T6909">
        <v>15000</v>
      </c>
    </row>
    <row r="6910" spans="1:20" x14ac:dyDescent="0.3">
      <c r="A6910" t="s">
        <v>2080</v>
      </c>
      <c r="B6910" t="str">
        <f>_xlfn.CONCAT(쿼리1[[#This Row],[주문번호]], "-", 쿼리1[[#This Row],[공정명]])</f>
        <v>20240913-1000169077-인쇄</v>
      </c>
      <c r="C6910">
        <v>2</v>
      </c>
      <c r="D6910" t="s">
        <v>328</v>
      </c>
      <c r="E6910" s="1">
        <v>45548</v>
      </c>
      <c r="F6910" s="1">
        <v>45554</v>
      </c>
      <c r="G6910" s="1">
        <v>45558</v>
      </c>
      <c r="H6910" s="1">
        <v>45656</v>
      </c>
      <c r="I6910" s="1">
        <v>45589</v>
      </c>
      <c r="J6910" t="s">
        <v>31</v>
      </c>
      <c r="K6910" t="s">
        <v>32</v>
      </c>
      <c r="L6910">
        <v>4000</v>
      </c>
      <c r="M6910">
        <v>4000</v>
      </c>
      <c r="N6910">
        <v>4</v>
      </c>
      <c r="O6910" t="s">
        <v>559</v>
      </c>
      <c r="P6910" t="s">
        <v>2074</v>
      </c>
      <c r="Q6910" t="s">
        <v>2075</v>
      </c>
      <c r="R6910" t="s">
        <v>2076</v>
      </c>
      <c r="S6910" t="s">
        <v>863</v>
      </c>
      <c r="T6910">
        <v>41025</v>
      </c>
    </row>
    <row r="6911" spans="1:20" x14ac:dyDescent="0.3">
      <c r="A6911" t="s">
        <v>2512</v>
      </c>
      <c r="B6911" t="str">
        <f>_xlfn.CONCAT(쿼리1[[#This Row],[주문번호]], "-", 쿼리1[[#This Row],[공정명]])</f>
        <v>20241101-1000162295-인쇄</v>
      </c>
      <c r="C6911">
        <v>2</v>
      </c>
      <c r="D6911" t="s">
        <v>328</v>
      </c>
      <c r="E6911" s="1">
        <v>45597</v>
      </c>
      <c r="F6911" s="1">
        <v>45603</v>
      </c>
      <c r="G6911" s="1">
        <v>45602</v>
      </c>
      <c r="H6911" s="1">
        <v>45656</v>
      </c>
      <c r="I6911" s="1">
        <v>45609</v>
      </c>
      <c r="J6911" t="s">
        <v>31</v>
      </c>
      <c r="K6911" t="s">
        <v>39</v>
      </c>
      <c r="L6911">
        <v>6000</v>
      </c>
      <c r="M6911">
        <v>6000</v>
      </c>
      <c r="N6911">
        <v>-1</v>
      </c>
      <c r="O6911" t="s">
        <v>698</v>
      </c>
      <c r="P6911" t="s">
        <v>2513</v>
      </c>
      <c r="Q6911" t="s">
        <v>2514</v>
      </c>
      <c r="R6911" t="s">
        <v>2076</v>
      </c>
      <c r="S6911" t="s">
        <v>863</v>
      </c>
      <c r="T6911">
        <v>28571</v>
      </c>
    </row>
    <row r="6912" spans="1:20" x14ac:dyDescent="0.3">
      <c r="A6912" t="s">
        <v>5050</v>
      </c>
      <c r="B6912" t="str">
        <f>_xlfn.CONCAT(쿼리1[[#This Row],[주문번호]], "-", 쿼리1[[#This Row],[공정명]])</f>
        <v>20241011-1117P0074-인쇄</v>
      </c>
      <c r="C6912">
        <v>2</v>
      </c>
      <c r="D6912" t="s">
        <v>328</v>
      </c>
      <c r="E6912" s="1">
        <v>45576</v>
      </c>
      <c r="F6912" s="1">
        <v>45582</v>
      </c>
      <c r="G6912" s="1">
        <v>45587</v>
      </c>
      <c r="H6912" s="1">
        <v>45656</v>
      </c>
      <c r="I6912" s="1">
        <v>45588</v>
      </c>
      <c r="J6912" t="s">
        <v>31</v>
      </c>
      <c r="K6912" t="s">
        <v>32</v>
      </c>
      <c r="L6912">
        <v>8000</v>
      </c>
      <c r="M6912">
        <v>8000</v>
      </c>
      <c r="N6912">
        <v>5</v>
      </c>
      <c r="O6912" t="s">
        <v>3255</v>
      </c>
      <c r="P6912" t="s">
        <v>5051</v>
      </c>
      <c r="Q6912" t="s">
        <v>5052</v>
      </c>
      <c r="R6912" t="s">
        <v>5053</v>
      </c>
      <c r="S6912" t="s">
        <v>863</v>
      </c>
      <c r="T6912">
        <v>32</v>
      </c>
    </row>
    <row r="6913" spans="1:20" x14ac:dyDescent="0.3">
      <c r="A6913" t="s">
        <v>2680</v>
      </c>
      <c r="B6913" t="str">
        <f>_xlfn.CONCAT(쿼리1[[#This Row],[주문번호]], "-", 쿼리1[[#This Row],[공정명]])</f>
        <v>20241024-1116P0191-인쇄</v>
      </c>
      <c r="C6913">
        <v>2</v>
      </c>
      <c r="D6913" t="s">
        <v>328</v>
      </c>
      <c r="E6913" s="1">
        <v>45589</v>
      </c>
      <c r="F6913" s="1">
        <v>45595</v>
      </c>
      <c r="G6913" s="1">
        <v>45597</v>
      </c>
      <c r="H6913" s="1">
        <v>45656</v>
      </c>
      <c r="I6913" s="1">
        <v>45603</v>
      </c>
      <c r="J6913" t="s">
        <v>31</v>
      </c>
      <c r="K6913" t="s">
        <v>32</v>
      </c>
      <c r="L6913">
        <v>6000</v>
      </c>
      <c r="M6913">
        <v>6000</v>
      </c>
      <c r="N6913">
        <v>2</v>
      </c>
      <c r="O6913" t="s">
        <v>2677</v>
      </c>
      <c r="P6913" t="s">
        <v>1900</v>
      </c>
      <c r="Q6913" t="s">
        <v>2678</v>
      </c>
      <c r="R6913" t="s">
        <v>714</v>
      </c>
      <c r="S6913" t="s">
        <v>863</v>
      </c>
      <c r="T6913">
        <v>10909</v>
      </c>
    </row>
    <row r="6914" spans="1:20" x14ac:dyDescent="0.3">
      <c r="A6914" t="s">
        <v>2676</v>
      </c>
      <c r="B6914" t="str">
        <f>_xlfn.CONCAT(쿼리1[[#This Row],[주문번호]], "-", 쿼리1[[#This Row],[공정명]])</f>
        <v>20241209-1116P0191-인쇄</v>
      </c>
      <c r="C6914">
        <v>2</v>
      </c>
      <c r="D6914" t="s">
        <v>328</v>
      </c>
      <c r="E6914" s="1">
        <v>45635</v>
      </c>
      <c r="F6914" s="1">
        <v>45639</v>
      </c>
      <c r="G6914" s="1">
        <v>45638</v>
      </c>
      <c r="H6914" s="1">
        <v>45656</v>
      </c>
      <c r="I6914" s="1">
        <v>45645</v>
      </c>
      <c r="J6914" t="s">
        <v>31</v>
      </c>
      <c r="K6914" t="s">
        <v>39</v>
      </c>
      <c r="L6914">
        <v>6000</v>
      </c>
      <c r="M6914">
        <v>6000</v>
      </c>
      <c r="N6914">
        <v>-1</v>
      </c>
      <c r="O6914" t="s">
        <v>2677</v>
      </c>
      <c r="P6914" t="s">
        <v>1900</v>
      </c>
      <c r="Q6914" t="s">
        <v>2678</v>
      </c>
      <c r="R6914" t="s">
        <v>714</v>
      </c>
      <c r="S6914" t="s">
        <v>863</v>
      </c>
      <c r="T6914">
        <v>10909</v>
      </c>
    </row>
    <row r="6915" spans="1:20" x14ac:dyDescent="0.3">
      <c r="A6915" t="s">
        <v>2679</v>
      </c>
      <c r="B6915" t="str">
        <f>_xlfn.CONCAT(쿼리1[[#This Row],[주문번호]], "-", 쿼리1[[#This Row],[공정명]])</f>
        <v>20241213-1116P0191-인쇄</v>
      </c>
      <c r="C6915">
        <v>2</v>
      </c>
      <c r="D6915" t="s">
        <v>328</v>
      </c>
      <c r="E6915" s="1">
        <v>45639</v>
      </c>
      <c r="F6915" s="1">
        <v>45645</v>
      </c>
      <c r="G6915" s="1">
        <v>45645</v>
      </c>
      <c r="H6915" s="1">
        <v>45656</v>
      </c>
      <c r="I6915" s="1">
        <v>45652</v>
      </c>
      <c r="J6915" t="s">
        <v>31</v>
      </c>
      <c r="K6915" t="s">
        <v>39</v>
      </c>
      <c r="L6915">
        <v>12000</v>
      </c>
      <c r="M6915">
        <v>12000</v>
      </c>
      <c r="N6915">
        <v>0</v>
      </c>
      <c r="O6915" t="s">
        <v>2677</v>
      </c>
      <c r="P6915" t="s">
        <v>1900</v>
      </c>
      <c r="Q6915" t="s">
        <v>2678</v>
      </c>
      <c r="R6915" t="s">
        <v>714</v>
      </c>
      <c r="S6915" t="s">
        <v>863</v>
      </c>
      <c r="T6915">
        <v>21818</v>
      </c>
    </row>
    <row r="6916" spans="1:20" x14ac:dyDescent="0.3">
      <c r="A6916" t="s">
        <v>2186</v>
      </c>
      <c r="B6916" t="str">
        <f>_xlfn.CONCAT(쿼리1[[#This Row],[주문번호]], "-", 쿼리1[[#This Row],[공정명]])</f>
        <v>20240920-1116P0004-인쇄</v>
      </c>
      <c r="C6916">
        <v>1</v>
      </c>
      <c r="D6916" t="s">
        <v>328</v>
      </c>
      <c r="E6916" s="1">
        <v>45555</v>
      </c>
      <c r="F6916" s="1">
        <v>45561</v>
      </c>
      <c r="G6916" s="1">
        <v>45559</v>
      </c>
      <c r="H6916" s="1">
        <v>45656</v>
      </c>
      <c r="I6916" s="1">
        <v>45575</v>
      </c>
      <c r="J6916" t="s">
        <v>31</v>
      </c>
      <c r="K6916" t="s">
        <v>39</v>
      </c>
      <c r="L6916">
        <v>6000</v>
      </c>
      <c r="M6916">
        <v>6000</v>
      </c>
      <c r="N6916">
        <v>-2</v>
      </c>
      <c r="O6916" t="s">
        <v>2187</v>
      </c>
      <c r="P6916" t="s">
        <v>2188</v>
      </c>
      <c r="Q6916" t="s">
        <v>2189</v>
      </c>
      <c r="R6916" t="s">
        <v>714</v>
      </c>
      <c r="S6916" t="s">
        <v>863</v>
      </c>
      <c r="T6916">
        <v>46153</v>
      </c>
    </row>
    <row r="6917" spans="1:20" x14ac:dyDescent="0.3">
      <c r="A6917" t="s">
        <v>3698</v>
      </c>
      <c r="B6917" t="str">
        <f>_xlfn.CONCAT(쿼리1[[#This Row],[주문번호]], "-", 쿼리1[[#This Row],[공정명]])</f>
        <v>20240924-1000169156-인쇄</v>
      </c>
      <c r="C6917">
        <v>2</v>
      </c>
      <c r="D6917" t="s">
        <v>328</v>
      </c>
      <c r="E6917" s="1">
        <v>45559</v>
      </c>
      <c r="F6917" s="1">
        <v>45565</v>
      </c>
      <c r="G6917" s="1">
        <v>45565</v>
      </c>
      <c r="H6917" s="1">
        <v>45656</v>
      </c>
      <c r="I6917" s="1">
        <v>45575</v>
      </c>
      <c r="J6917" t="s">
        <v>31</v>
      </c>
      <c r="K6917" t="s">
        <v>39</v>
      </c>
      <c r="L6917">
        <v>6000</v>
      </c>
      <c r="M6917">
        <v>6000</v>
      </c>
      <c r="N6917">
        <v>0</v>
      </c>
      <c r="O6917" t="s">
        <v>731</v>
      </c>
      <c r="P6917" t="s">
        <v>3699</v>
      </c>
      <c r="Q6917" t="s">
        <v>3700</v>
      </c>
      <c r="R6917" t="s">
        <v>714</v>
      </c>
      <c r="S6917" t="s">
        <v>863</v>
      </c>
      <c r="T6917">
        <v>16000</v>
      </c>
    </row>
    <row r="6918" spans="1:20" x14ac:dyDescent="0.3">
      <c r="A6918" t="s">
        <v>1684</v>
      </c>
      <c r="B6918" t="str">
        <f>_xlfn.CONCAT(쿼리1[[#This Row],[주문번호]], "-", 쿼리1[[#This Row],[공정명]])</f>
        <v>20241127-1000169843-인쇄</v>
      </c>
      <c r="C6918">
        <v>2</v>
      </c>
      <c r="D6918" t="s">
        <v>328</v>
      </c>
      <c r="E6918" s="1">
        <v>45623</v>
      </c>
      <c r="F6918" s="1">
        <v>45629</v>
      </c>
      <c r="G6918" s="1">
        <v>45630</v>
      </c>
      <c r="H6918" s="1">
        <v>45656</v>
      </c>
      <c r="I6918" s="1">
        <v>45636</v>
      </c>
      <c r="J6918" t="s">
        <v>31</v>
      </c>
      <c r="K6918" t="s">
        <v>32</v>
      </c>
      <c r="L6918">
        <v>6000</v>
      </c>
      <c r="M6918">
        <v>6000</v>
      </c>
      <c r="N6918">
        <v>1</v>
      </c>
      <c r="O6918" t="s">
        <v>1685</v>
      </c>
      <c r="P6918" t="s">
        <v>1686</v>
      </c>
      <c r="Q6918" t="s">
        <v>1687</v>
      </c>
      <c r="R6918" t="s">
        <v>714</v>
      </c>
      <c r="S6918" t="s">
        <v>863</v>
      </c>
      <c r="T6918">
        <v>20000</v>
      </c>
    </row>
    <row r="6919" spans="1:20" x14ac:dyDescent="0.3">
      <c r="A6919" t="s">
        <v>1446</v>
      </c>
      <c r="B6919" t="str">
        <f>_xlfn.CONCAT(쿼리1[[#This Row],[주문번호]], "-", 쿼리1[[#This Row],[공정명]])</f>
        <v>20241108-1000162144-인쇄</v>
      </c>
      <c r="C6919">
        <v>2</v>
      </c>
      <c r="D6919" t="s">
        <v>328</v>
      </c>
      <c r="E6919" s="1">
        <v>45604</v>
      </c>
      <c r="F6919" s="1">
        <v>45610</v>
      </c>
      <c r="G6919" s="1">
        <v>45614</v>
      </c>
      <c r="H6919" s="1">
        <v>45656</v>
      </c>
      <c r="I6919" s="1">
        <v>45622</v>
      </c>
      <c r="J6919" t="s">
        <v>31</v>
      </c>
      <c r="K6919" t="s">
        <v>32</v>
      </c>
      <c r="L6919">
        <v>6000</v>
      </c>
      <c r="M6919">
        <v>6000</v>
      </c>
      <c r="N6919">
        <v>4</v>
      </c>
      <c r="O6919" t="s">
        <v>128</v>
      </c>
      <c r="P6919" t="s">
        <v>1447</v>
      </c>
      <c r="Q6919" t="s">
        <v>1448</v>
      </c>
      <c r="R6919" t="s">
        <v>1445</v>
      </c>
      <c r="S6919" t="s">
        <v>863</v>
      </c>
      <c r="T6919">
        <v>70588</v>
      </c>
    </row>
    <row r="6920" spans="1:20" x14ac:dyDescent="0.3">
      <c r="A6920" t="s">
        <v>1450</v>
      </c>
      <c r="B6920" t="str">
        <f>_xlfn.CONCAT(쿼리1[[#This Row],[주문번호]], "-", 쿼리1[[#This Row],[공정명]])</f>
        <v>20241213-1000168625-인쇄</v>
      </c>
      <c r="C6920">
        <v>2</v>
      </c>
      <c r="D6920" t="s">
        <v>328</v>
      </c>
      <c r="E6920" s="1">
        <v>45639</v>
      </c>
      <c r="F6920" s="1">
        <v>45644</v>
      </c>
      <c r="G6920" s="1">
        <v>45649</v>
      </c>
      <c r="H6920" s="1">
        <v>45656</v>
      </c>
      <c r="I6920" s="1">
        <v>45654</v>
      </c>
      <c r="J6920" t="s">
        <v>31</v>
      </c>
      <c r="K6920" t="s">
        <v>32</v>
      </c>
      <c r="L6920">
        <v>6000</v>
      </c>
      <c r="M6920">
        <v>6000</v>
      </c>
      <c r="N6920">
        <v>5</v>
      </c>
      <c r="O6920" t="s">
        <v>1177</v>
      </c>
      <c r="P6920" t="s">
        <v>1451</v>
      </c>
      <c r="Q6920" t="s">
        <v>1452</v>
      </c>
      <c r="R6920" t="s">
        <v>1445</v>
      </c>
      <c r="S6920" t="s">
        <v>863</v>
      </c>
      <c r="T6920">
        <v>35294</v>
      </c>
    </row>
    <row r="6921" spans="1:20" x14ac:dyDescent="0.3">
      <c r="A6921" t="s">
        <v>3531</v>
      </c>
      <c r="B6921" t="str">
        <f>_xlfn.CONCAT(쿼리1[[#This Row],[주문번호]], "-", 쿼리1[[#This Row],[공정명]])</f>
        <v>20241125-1217P0081-인쇄</v>
      </c>
      <c r="C6921">
        <v>1</v>
      </c>
      <c r="D6921" t="s">
        <v>328</v>
      </c>
      <c r="E6921" s="1">
        <v>45621</v>
      </c>
      <c r="F6921" s="1">
        <v>45625</v>
      </c>
      <c r="G6921" s="1">
        <v>45631</v>
      </c>
      <c r="H6921" s="1">
        <v>45656</v>
      </c>
      <c r="I6921" s="1">
        <v>45635</v>
      </c>
      <c r="J6921" t="s">
        <v>31</v>
      </c>
      <c r="K6921" t="s">
        <v>32</v>
      </c>
      <c r="L6921">
        <v>3000</v>
      </c>
      <c r="M6921">
        <v>3000</v>
      </c>
      <c r="N6921">
        <v>6</v>
      </c>
      <c r="O6921" t="s">
        <v>3532</v>
      </c>
      <c r="P6921" t="s">
        <v>3533</v>
      </c>
      <c r="Q6921" t="s">
        <v>3534</v>
      </c>
      <c r="R6921" t="s">
        <v>1445</v>
      </c>
      <c r="S6921" t="s">
        <v>863</v>
      </c>
      <c r="T6921">
        <v>7500</v>
      </c>
    </row>
    <row r="6922" spans="1:20" x14ac:dyDescent="0.3">
      <c r="A6922" t="s">
        <v>1654</v>
      </c>
      <c r="B6922" t="str">
        <f>_xlfn.CONCAT(쿼리1[[#This Row],[주문번호]], "-", 쿼리1[[#This Row],[공정명]])</f>
        <v>20240904-1000146161-인쇄</v>
      </c>
      <c r="C6922">
        <v>2</v>
      </c>
      <c r="D6922" t="s">
        <v>328</v>
      </c>
      <c r="E6922" s="1">
        <v>45539</v>
      </c>
      <c r="F6922" s="1">
        <v>45545</v>
      </c>
      <c r="G6922" s="1">
        <v>45541</v>
      </c>
      <c r="H6922" s="1">
        <v>45656</v>
      </c>
      <c r="I6922" s="1">
        <v>45547</v>
      </c>
      <c r="J6922" t="s">
        <v>31</v>
      </c>
      <c r="K6922" t="s">
        <v>39</v>
      </c>
      <c r="L6922">
        <v>4000</v>
      </c>
      <c r="M6922">
        <v>4000</v>
      </c>
      <c r="N6922">
        <v>-4</v>
      </c>
      <c r="O6922" t="s">
        <v>1395</v>
      </c>
      <c r="P6922" t="s">
        <v>1655</v>
      </c>
      <c r="Q6922" t="s">
        <v>1656</v>
      </c>
      <c r="R6922" t="s">
        <v>1445</v>
      </c>
      <c r="S6922" t="s">
        <v>863</v>
      </c>
      <c r="T6922">
        <v>12987</v>
      </c>
    </row>
    <row r="6923" spans="1:20" x14ac:dyDescent="0.3">
      <c r="A6923" t="s">
        <v>3528</v>
      </c>
      <c r="B6923" t="str">
        <f>_xlfn.CONCAT(쿼리1[[#This Row],[주문번호]], "-", 쿼리1[[#This Row],[공정명]])</f>
        <v>20241017-1220P0169-인쇄</v>
      </c>
      <c r="C6923">
        <v>2</v>
      </c>
      <c r="D6923" t="s">
        <v>328</v>
      </c>
      <c r="E6923" s="1">
        <v>45582</v>
      </c>
      <c r="F6923" s="1">
        <v>45588</v>
      </c>
      <c r="G6923" s="1">
        <v>45588</v>
      </c>
      <c r="H6923" s="1">
        <v>45656</v>
      </c>
      <c r="I6923" s="1">
        <v>45593</v>
      </c>
      <c r="J6923" t="s">
        <v>31</v>
      </c>
      <c r="K6923" t="s">
        <v>39</v>
      </c>
      <c r="L6923">
        <v>6000</v>
      </c>
      <c r="M6923">
        <v>6000</v>
      </c>
      <c r="N6923">
        <v>0</v>
      </c>
      <c r="O6923" t="s">
        <v>91</v>
      </c>
      <c r="P6923" t="s">
        <v>1444</v>
      </c>
      <c r="Q6923" t="s">
        <v>3529</v>
      </c>
      <c r="R6923" t="s">
        <v>1445</v>
      </c>
      <c r="S6923" t="s">
        <v>863</v>
      </c>
      <c r="T6923">
        <v>8571</v>
      </c>
    </row>
    <row r="6924" spans="1:20" x14ac:dyDescent="0.3">
      <c r="A6924" t="s">
        <v>3535</v>
      </c>
      <c r="B6924" t="str">
        <f>_xlfn.CONCAT(쿼리1[[#This Row],[주문번호]], "-", 쿼리1[[#This Row],[공정명]])</f>
        <v>20241125-1220P0169-인쇄</v>
      </c>
      <c r="C6924">
        <v>2</v>
      </c>
      <c r="D6924" t="s">
        <v>328</v>
      </c>
      <c r="E6924" s="1">
        <v>45621</v>
      </c>
      <c r="F6924" s="1">
        <v>45625</v>
      </c>
      <c r="G6924" s="1">
        <v>45630</v>
      </c>
      <c r="H6924" s="1">
        <v>45656</v>
      </c>
      <c r="I6924" s="1">
        <v>45635</v>
      </c>
      <c r="J6924" t="s">
        <v>31</v>
      </c>
      <c r="K6924" t="s">
        <v>32</v>
      </c>
      <c r="L6924">
        <v>9000</v>
      </c>
      <c r="M6924">
        <v>9000</v>
      </c>
      <c r="N6924">
        <v>5</v>
      </c>
      <c r="O6924" t="s">
        <v>91</v>
      </c>
      <c r="P6924" t="s">
        <v>1444</v>
      </c>
      <c r="Q6924" t="s">
        <v>3529</v>
      </c>
      <c r="R6924" t="s">
        <v>1445</v>
      </c>
      <c r="S6924" t="s">
        <v>863</v>
      </c>
      <c r="T6924">
        <v>12857</v>
      </c>
    </row>
    <row r="6925" spans="1:20" x14ac:dyDescent="0.3">
      <c r="A6925" t="s">
        <v>1453</v>
      </c>
      <c r="B6925" t="str">
        <f>_xlfn.CONCAT(쿼리1[[#This Row],[주문번호]], "-", 쿼리1[[#This Row],[공정명]])</f>
        <v>20241108-1000162149-인쇄</v>
      </c>
      <c r="C6925">
        <v>2</v>
      </c>
      <c r="D6925" t="s">
        <v>328</v>
      </c>
      <c r="E6925" s="1">
        <v>45604</v>
      </c>
      <c r="F6925" s="1">
        <v>45610</v>
      </c>
      <c r="G6925" s="1">
        <v>45614</v>
      </c>
      <c r="H6925" s="1">
        <v>45656</v>
      </c>
      <c r="I6925" s="1">
        <v>45621</v>
      </c>
      <c r="J6925" t="s">
        <v>31</v>
      </c>
      <c r="K6925" t="s">
        <v>32</v>
      </c>
      <c r="L6925">
        <v>12000</v>
      </c>
      <c r="M6925">
        <v>12000</v>
      </c>
      <c r="N6925">
        <v>4</v>
      </c>
      <c r="O6925" t="s">
        <v>128</v>
      </c>
      <c r="P6925" t="s">
        <v>1447</v>
      </c>
      <c r="Q6925" t="s">
        <v>1454</v>
      </c>
      <c r="R6925" t="s">
        <v>1445</v>
      </c>
      <c r="S6925" t="s">
        <v>863</v>
      </c>
      <c r="T6925">
        <v>141176</v>
      </c>
    </row>
    <row r="6926" spans="1:20" x14ac:dyDescent="0.3">
      <c r="A6926" t="s">
        <v>1660</v>
      </c>
      <c r="B6926" t="str">
        <f>_xlfn.CONCAT(쿼리1[[#This Row],[주문번호]], "-", 쿼리1[[#This Row],[공정명]])</f>
        <v>20241028-1000169487-인쇄</v>
      </c>
      <c r="C6926">
        <v>2</v>
      </c>
      <c r="D6926" t="s">
        <v>328</v>
      </c>
      <c r="E6926" s="1">
        <v>45593</v>
      </c>
      <c r="F6926" s="1">
        <v>45597</v>
      </c>
      <c r="G6926" s="1">
        <v>45601</v>
      </c>
      <c r="H6926" s="1">
        <v>45656</v>
      </c>
      <c r="I6926" s="1">
        <v>45607</v>
      </c>
      <c r="J6926" t="s">
        <v>31</v>
      </c>
      <c r="K6926" t="s">
        <v>32</v>
      </c>
      <c r="L6926">
        <v>12000</v>
      </c>
      <c r="M6926">
        <v>12000</v>
      </c>
      <c r="N6926">
        <v>4</v>
      </c>
      <c r="O6926" t="s">
        <v>91</v>
      </c>
      <c r="P6926" t="s">
        <v>1661</v>
      </c>
      <c r="Q6926" t="s">
        <v>1662</v>
      </c>
      <c r="R6926" t="s">
        <v>1459</v>
      </c>
      <c r="S6926" t="s">
        <v>863</v>
      </c>
      <c r="T6926">
        <v>160000</v>
      </c>
    </row>
    <row r="6927" spans="1:20" x14ac:dyDescent="0.3">
      <c r="A6927" t="s">
        <v>3367</v>
      </c>
      <c r="B6927" t="str">
        <f>_xlfn.CONCAT(쿼리1[[#This Row],[주문번호]], "-", 쿼리1[[#This Row],[공정명]])</f>
        <v>20241119-1000154257-인쇄</v>
      </c>
      <c r="C6927">
        <v>2</v>
      </c>
      <c r="D6927" t="s">
        <v>328</v>
      </c>
      <c r="E6927" s="1">
        <v>45615</v>
      </c>
      <c r="F6927" s="1">
        <v>45621</v>
      </c>
      <c r="G6927" s="1">
        <v>45621</v>
      </c>
      <c r="H6927" s="1">
        <v>45656</v>
      </c>
      <c r="I6927" s="1">
        <v>45635</v>
      </c>
      <c r="J6927" t="s">
        <v>31</v>
      </c>
      <c r="K6927" t="s">
        <v>39</v>
      </c>
      <c r="L6927">
        <v>6000</v>
      </c>
      <c r="M6927">
        <v>6000</v>
      </c>
      <c r="N6927">
        <v>0</v>
      </c>
      <c r="O6927" t="s">
        <v>564</v>
      </c>
      <c r="P6927" t="s">
        <v>3368</v>
      </c>
      <c r="Q6927" t="s">
        <v>3369</v>
      </c>
      <c r="R6927" t="s">
        <v>1459</v>
      </c>
      <c r="S6927" t="s">
        <v>863</v>
      </c>
      <c r="T6927">
        <v>25000</v>
      </c>
    </row>
    <row r="6928" spans="1:20" x14ac:dyDescent="0.3">
      <c r="A6928" t="s">
        <v>2496</v>
      </c>
      <c r="B6928" t="str">
        <f>_xlfn.CONCAT(쿼리1[[#This Row],[주문번호]], "-", 쿼리1[[#This Row],[공정명]])</f>
        <v>20241007-13150099-인쇄</v>
      </c>
      <c r="C6928">
        <v>2</v>
      </c>
      <c r="D6928" t="s">
        <v>328</v>
      </c>
      <c r="E6928" s="1">
        <v>45572</v>
      </c>
      <c r="F6928" s="1">
        <v>45576</v>
      </c>
      <c r="G6928" s="1">
        <v>45579</v>
      </c>
      <c r="H6928" s="1">
        <v>45656</v>
      </c>
      <c r="I6928" s="1">
        <v>45587</v>
      </c>
      <c r="J6928" t="s">
        <v>31</v>
      </c>
      <c r="K6928" t="s">
        <v>32</v>
      </c>
      <c r="L6928">
        <v>6000</v>
      </c>
      <c r="M6928">
        <v>6000</v>
      </c>
      <c r="N6928">
        <v>3</v>
      </c>
      <c r="O6928" t="s">
        <v>275</v>
      </c>
      <c r="P6928" t="s">
        <v>1515</v>
      </c>
      <c r="Q6928" t="s">
        <v>2497</v>
      </c>
      <c r="R6928" t="s">
        <v>2498</v>
      </c>
      <c r="S6928" t="s">
        <v>863</v>
      </c>
      <c r="T6928">
        <v>21428</v>
      </c>
    </row>
    <row r="6929" spans="1:20" x14ac:dyDescent="0.3">
      <c r="A6929" t="s">
        <v>2499</v>
      </c>
      <c r="B6929" t="str">
        <f>_xlfn.CONCAT(쿼리1[[#This Row],[주문번호]], "-", 쿼리1[[#This Row],[공정명]])</f>
        <v>20241007-13150140-인쇄</v>
      </c>
      <c r="C6929">
        <v>2</v>
      </c>
      <c r="D6929" t="s">
        <v>328</v>
      </c>
      <c r="E6929" s="1">
        <v>45572</v>
      </c>
      <c r="F6929" s="1">
        <v>45576</v>
      </c>
      <c r="G6929" s="1">
        <v>45579</v>
      </c>
      <c r="H6929" s="1">
        <v>45656</v>
      </c>
      <c r="I6929" s="1">
        <v>45587</v>
      </c>
      <c r="J6929" t="s">
        <v>31</v>
      </c>
      <c r="K6929" t="s">
        <v>32</v>
      </c>
      <c r="L6929">
        <v>6000</v>
      </c>
      <c r="M6929">
        <v>6000</v>
      </c>
      <c r="N6929">
        <v>3</v>
      </c>
      <c r="O6929" t="s">
        <v>275</v>
      </c>
      <c r="P6929" t="s">
        <v>2500</v>
      </c>
      <c r="Q6929" t="s">
        <v>2501</v>
      </c>
      <c r="R6929" t="s">
        <v>2498</v>
      </c>
      <c r="S6929" t="s">
        <v>863</v>
      </c>
      <c r="T6929">
        <v>12765</v>
      </c>
    </row>
    <row r="6930" spans="1:20" x14ac:dyDescent="0.3">
      <c r="A6930" t="s">
        <v>3063</v>
      </c>
      <c r="B6930" t="str">
        <f>_xlfn.CONCAT(쿼리1[[#This Row],[주문번호]], "-", 쿼리1[[#This Row],[공정명]])</f>
        <v>20241127-11150225-인쇄</v>
      </c>
      <c r="C6930">
        <v>2</v>
      </c>
      <c r="D6930" t="s">
        <v>328</v>
      </c>
      <c r="E6930" s="1">
        <v>45623</v>
      </c>
      <c r="F6930" s="1">
        <v>45628</v>
      </c>
      <c r="G6930" s="1">
        <v>45642</v>
      </c>
      <c r="H6930" s="1">
        <v>45656</v>
      </c>
      <c r="I6930" s="1">
        <v>45644</v>
      </c>
      <c r="J6930" t="s">
        <v>31</v>
      </c>
      <c r="K6930" t="s">
        <v>32</v>
      </c>
      <c r="L6930">
        <v>6000</v>
      </c>
      <c r="M6930">
        <v>6000</v>
      </c>
      <c r="N6930">
        <v>14</v>
      </c>
      <c r="O6930" t="s">
        <v>201</v>
      </c>
      <c r="P6930" t="s">
        <v>1672</v>
      </c>
      <c r="Q6930" t="s">
        <v>1673</v>
      </c>
      <c r="R6930" t="s">
        <v>1674</v>
      </c>
      <c r="S6930" t="s">
        <v>863</v>
      </c>
      <c r="T6930">
        <v>18750</v>
      </c>
    </row>
    <row r="6931" spans="1:20" x14ac:dyDescent="0.3">
      <c r="A6931" t="s">
        <v>3064</v>
      </c>
      <c r="B6931" t="str">
        <f>_xlfn.CONCAT(쿼리1[[#This Row],[주문번호]], "-", 쿼리1[[#This Row],[공정명]])</f>
        <v>20241018-11150224-인쇄</v>
      </c>
      <c r="C6931">
        <v>2</v>
      </c>
      <c r="D6931" t="s">
        <v>328</v>
      </c>
      <c r="E6931" s="1">
        <v>45583</v>
      </c>
      <c r="F6931" s="1">
        <v>45588</v>
      </c>
      <c r="G6931" s="1">
        <v>45593</v>
      </c>
      <c r="H6931" s="1">
        <v>45656</v>
      </c>
      <c r="I6931" s="1">
        <v>45597</v>
      </c>
      <c r="J6931" t="s">
        <v>31</v>
      </c>
      <c r="K6931" t="s">
        <v>32</v>
      </c>
      <c r="L6931">
        <v>6000</v>
      </c>
      <c r="M6931">
        <v>6000</v>
      </c>
      <c r="N6931">
        <v>5</v>
      </c>
      <c r="O6931" t="s">
        <v>201</v>
      </c>
      <c r="P6931" t="s">
        <v>3065</v>
      </c>
      <c r="Q6931" t="s">
        <v>3066</v>
      </c>
      <c r="R6931" t="s">
        <v>1674</v>
      </c>
      <c r="S6931" t="s">
        <v>863</v>
      </c>
      <c r="T6931">
        <v>26086</v>
      </c>
    </row>
    <row r="6932" spans="1:20" x14ac:dyDescent="0.3">
      <c r="A6932" t="s">
        <v>1675</v>
      </c>
      <c r="B6932" t="str">
        <f>_xlfn.CONCAT(쿼리1[[#This Row],[주문번호]], "-", 쿼리1[[#This Row],[공정명]])</f>
        <v>20240920-1000141556-인쇄</v>
      </c>
      <c r="C6932">
        <v>2</v>
      </c>
      <c r="D6932" t="s">
        <v>328</v>
      </c>
      <c r="E6932" s="1">
        <v>45555</v>
      </c>
      <c r="F6932" s="1">
        <v>45561</v>
      </c>
      <c r="G6932" s="1">
        <v>45562</v>
      </c>
      <c r="H6932" s="1">
        <v>45656</v>
      </c>
      <c r="I6932" s="1">
        <v>45575</v>
      </c>
      <c r="J6932" t="s">
        <v>31</v>
      </c>
      <c r="K6932" t="s">
        <v>32</v>
      </c>
      <c r="L6932">
        <v>6000</v>
      </c>
      <c r="M6932">
        <v>6000</v>
      </c>
      <c r="N6932">
        <v>1</v>
      </c>
      <c r="O6932" t="s">
        <v>1676</v>
      </c>
      <c r="P6932" t="s">
        <v>1677</v>
      </c>
      <c r="Q6932" t="s">
        <v>1678</v>
      </c>
      <c r="R6932" t="s">
        <v>449</v>
      </c>
      <c r="S6932" t="s">
        <v>863</v>
      </c>
      <c r="T6932">
        <v>53333</v>
      </c>
    </row>
    <row r="6933" spans="1:20" x14ac:dyDescent="0.3">
      <c r="A6933" t="s">
        <v>5355</v>
      </c>
      <c r="B6933" t="str">
        <f>_xlfn.CONCAT(쿼리1[[#This Row],[주문번호]], "-", 쿼리1[[#This Row],[공정명]])</f>
        <v>20240926-1000141556-인쇄</v>
      </c>
      <c r="C6933">
        <v>2</v>
      </c>
      <c r="D6933" t="s">
        <v>328</v>
      </c>
      <c r="E6933" s="1">
        <v>45561</v>
      </c>
      <c r="F6933" s="1">
        <v>45567</v>
      </c>
      <c r="G6933" s="1"/>
      <c r="H6933" s="1">
        <v>45656</v>
      </c>
      <c r="I6933" s="1"/>
      <c r="J6933" t="s">
        <v>21</v>
      </c>
      <c r="K6933" t="s">
        <v>22</v>
      </c>
      <c r="L6933">
        <v>6000</v>
      </c>
      <c r="O6933" t="s">
        <v>1676</v>
      </c>
      <c r="P6933" t="s">
        <v>1677</v>
      </c>
      <c r="Q6933" t="s">
        <v>1678</v>
      </c>
      <c r="R6933" t="s">
        <v>449</v>
      </c>
      <c r="S6933" t="s">
        <v>863</v>
      </c>
      <c r="T6933">
        <v>1</v>
      </c>
    </row>
    <row r="6934" spans="1:20" x14ac:dyDescent="0.3">
      <c r="A6934" t="s">
        <v>2564</v>
      </c>
      <c r="B6934" t="str">
        <f>_xlfn.CONCAT(쿼리1[[#This Row],[주문번호]], "-", 쿼리1[[#This Row],[공정명]])</f>
        <v>20241017-1000147307-인쇄</v>
      </c>
      <c r="C6934">
        <v>2</v>
      </c>
      <c r="D6934" t="s">
        <v>328</v>
      </c>
      <c r="E6934" s="1">
        <v>45582</v>
      </c>
      <c r="F6934" s="1">
        <v>45588</v>
      </c>
      <c r="G6934" s="1">
        <v>45587</v>
      </c>
      <c r="H6934" s="1">
        <v>45656</v>
      </c>
      <c r="I6934" s="1">
        <v>45601</v>
      </c>
      <c r="J6934" t="s">
        <v>31</v>
      </c>
      <c r="K6934" t="s">
        <v>39</v>
      </c>
      <c r="L6934">
        <v>6000</v>
      </c>
      <c r="M6934">
        <v>6000</v>
      </c>
      <c r="N6934">
        <v>-1</v>
      </c>
      <c r="O6934" t="s">
        <v>1676</v>
      </c>
      <c r="P6934" t="s">
        <v>2565</v>
      </c>
      <c r="Q6934" t="s">
        <v>2566</v>
      </c>
      <c r="R6934" t="s">
        <v>449</v>
      </c>
      <c r="S6934" t="s">
        <v>863</v>
      </c>
      <c r="T6934">
        <v>52173</v>
      </c>
    </row>
    <row r="6935" spans="1:20" x14ac:dyDescent="0.3">
      <c r="A6935" t="s">
        <v>2314</v>
      </c>
      <c r="B6935" t="str">
        <f>_xlfn.CONCAT(쿼리1[[#This Row],[주문번호]], "-", 쿼리1[[#This Row],[공정명]])</f>
        <v>20240920-140626-인쇄</v>
      </c>
      <c r="C6935">
        <v>2</v>
      </c>
      <c r="D6935" t="s">
        <v>328</v>
      </c>
      <c r="E6935" s="1">
        <v>45555</v>
      </c>
      <c r="F6935" s="1">
        <v>45561</v>
      </c>
      <c r="G6935" s="1">
        <v>45561</v>
      </c>
      <c r="H6935" s="1">
        <v>45656</v>
      </c>
      <c r="I6935" s="1">
        <v>45575</v>
      </c>
      <c r="J6935" t="s">
        <v>31</v>
      </c>
      <c r="K6935" t="s">
        <v>39</v>
      </c>
      <c r="L6935">
        <v>6000</v>
      </c>
      <c r="M6935">
        <v>6000</v>
      </c>
      <c r="N6935">
        <v>0</v>
      </c>
      <c r="O6935" t="s">
        <v>301</v>
      </c>
      <c r="P6935" t="s">
        <v>2315</v>
      </c>
      <c r="Q6935" t="s">
        <v>2316</v>
      </c>
      <c r="R6935" t="s">
        <v>2317</v>
      </c>
      <c r="S6935" t="s">
        <v>863</v>
      </c>
      <c r="T6935">
        <v>66666</v>
      </c>
    </row>
    <row r="6936" spans="1:20" x14ac:dyDescent="0.3">
      <c r="A6936" t="s">
        <v>4491</v>
      </c>
      <c r="B6936" t="str">
        <f>_xlfn.CONCAT(쿼리1[[#This Row],[주문번호]], "-", 쿼리1[[#This Row],[공정명]])</f>
        <v>20241224-1319P0069-인쇄</v>
      </c>
      <c r="C6936">
        <v>1</v>
      </c>
      <c r="D6936" t="s">
        <v>328</v>
      </c>
      <c r="E6936" s="1">
        <v>45650</v>
      </c>
      <c r="F6936" s="1">
        <v>45656</v>
      </c>
      <c r="G6936" s="1"/>
      <c r="H6936" s="1">
        <v>45656</v>
      </c>
      <c r="I6936" s="1"/>
      <c r="J6936" t="s">
        <v>21</v>
      </c>
      <c r="K6936" t="s">
        <v>282</v>
      </c>
      <c r="L6936">
        <v>6000</v>
      </c>
      <c r="O6936" t="s">
        <v>4492</v>
      </c>
      <c r="P6936" t="s">
        <v>4397</v>
      </c>
      <c r="Q6936" t="s">
        <v>4493</v>
      </c>
      <c r="R6936" t="s">
        <v>4494</v>
      </c>
      <c r="S6936" t="s">
        <v>863</v>
      </c>
      <c r="T6936">
        <v>36</v>
      </c>
    </row>
    <row r="6937" spans="1:20" x14ac:dyDescent="0.3">
      <c r="A6937" t="s">
        <v>4495</v>
      </c>
      <c r="B6937" t="str">
        <f>_xlfn.CONCAT(쿼리1[[#This Row],[주문번호]], "-", 쿼리1[[#This Row],[공정명]])</f>
        <v>20241128-1319P0061-인쇄</v>
      </c>
      <c r="C6937">
        <v>2</v>
      </c>
      <c r="D6937" t="s">
        <v>328</v>
      </c>
      <c r="E6937" s="1">
        <v>45624</v>
      </c>
      <c r="F6937" s="1">
        <v>45630</v>
      </c>
      <c r="G6937" s="1">
        <v>45632</v>
      </c>
      <c r="H6937" s="1">
        <v>45656</v>
      </c>
      <c r="I6937" s="1">
        <v>45644</v>
      </c>
      <c r="J6937" t="s">
        <v>31</v>
      </c>
      <c r="K6937" t="s">
        <v>32</v>
      </c>
      <c r="L6937">
        <v>6000</v>
      </c>
      <c r="M6937">
        <v>6000</v>
      </c>
      <c r="N6937">
        <v>2</v>
      </c>
      <c r="O6937" t="s">
        <v>1704</v>
      </c>
      <c r="P6937" t="s">
        <v>4496</v>
      </c>
      <c r="Q6937" t="s">
        <v>4497</v>
      </c>
      <c r="R6937" t="s">
        <v>4494</v>
      </c>
      <c r="S6937" t="s">
        <v>863</v>
      </c>
      <c r="T6937">
        <v>36</v>
      </c>
    </row>
    <row r="6938" spans="1:20" x14ac:dyDescent="0.3">
      <c r="A6938" t="s">
        <v>4498</v>
      </c>
      <c r="B6938" t="str">
        <f>_xlfn.CONCAT(쿼리1[[#This Row],[주문번호]], "-", 쿼리1[[#This Row],[공정명]])</f>
        <v>20240923-1319P0061-인쇄</v>
      </c>
      <c r="C6938">
        <v>2</v>
      </c>
      <c r="D6938" t="s">
        <v>328</v>
      </c>
      <c r="E6938" s="1">
        <v>45558</v>
      </c>
      <c r="F6938" s="1">
        <v>45562</v>
      </c>
      <c r="G6938" s="1">
        <v>45565</v>
      </c>
      <c r="H6938" s="1">
        <v>45656</v>
      </c>
      <c r="I6938" s="1">
        <v>45583</v>
      </c>
      <c r="J6938" t="s">
        <v>31</v>
      </c>
      <c r="K6938" t="s">
        <v>32</v>
      </c>
      <c r="L6938">
        <v>6000</v>
      </c>
      <c r="M6938">
        <v>6000</v>
      </c>
      <c r="N6938">
        <v>3</v>
      </c>
      <c r="O6938" t="s">
        <v>1704</v>
      </c>
      <c r="P6938" t="s">
        <v>4496</v>
      </c>
      <c r="Q6938" t="s">
        <v>4497</v>
      </c>
      <c r="R6938" t="s">
        <v>4494</v>
      </c>
      <c r="S6938" t="s">
        <v>863</v>
      </c>
      <c r="T6938">
        <v>36</v>
      </c>
    </row>
    <row r="6939" spans="1:20" x14ac:dyDescent="0.3">
      <c r="A6939" t="s">
        <v>3359</v>
      </c>
      <c r="B6939" t="str">
        <f>_xlfn.CONCAT(쿼리1[[#This Row],[주문번호]], "-", 쿼리1[[#This Row],[공정명]])</f>
        <v>20241213-1000160841-인쇄</v>
      </c>
      <c r="C6939">
        <v>2</v>
      </c>
      <c r="D6939" t="s">
        <v>328</v>
      </c>
      <c r="E6939" s="1">
        <v>45639</v>
      </c>
      <c r="F6939" s="1">
        <v>45645</v>
      </c>
      <c r="G6939" s="1">
        <v>45646</v>
      </c>
      <c r="H6939" s="1">
        <v>45656</v>
      </c>
      <c r="I6939" s="1">
        <v>45652</v>
      </c>
      <c r="J6939" t="s">
        <v>31</v>
      </c>
      <c r="K6939" t="s">
        <v>32</v>
      </c>
      <c r="L6939">
        <v>6000</v>
      </c>
      <c r="M6939">
        <v>6000</v>
      </c>
      <c r="N6939">
        <v>1</v>
      </c>
      <c r="O6939" t="s">
        <v>1177</v>
      </c>
      <c r="P6939" t="s">
        <v>3360</v>
      </c>
      <c r="Q6939" t="s">
        <v>3361</v>
      </c>
      <c r="R6939" t="s">
        <v>3362</v>
      </c>
      <c r="S6939" t="s">
        <v>863</v>
      </c>
      <c r="T6939">
        <v>25000</v>
      </c>
    </row>
    <row r="6940" spans="1:20" x14ac:dyDescent="0.3">
      <c r="A6940" t="s">
        <v>262</v>
      </c>
      <c r="B6940" t="str">
        <f>_xlfn.CONCAT(쿼리1[[#This Row],[주문번호]], "-", 쿼리1[[#This Row],[공정명]])</f>
        <v>20241119-1000160651-인쇄</v>
      </c>
      <c r="C6940">
        <v>2</v>
      </c>
      <c r="D6940" t="s">
        <v>328</v>
      </c>
      <c r="E6940" s="1">
        <v>45615</v>
      </c>
      <c r="F6940" s="1">
        <v>45621</v>
      </c>
      <c r="G6940" s="1">
        <v>45624</v>
      </c>
      <c r="H6940" s="1">
        <v>45656</v>
      </c>
      <c r="I6940" s="1">
        <v>45630</v>
      </c>
      <c r="J6940" t="s">
        <v>31</v>
      </c>
      <c r="K6940" t="s">
        <v>32</v>
      </c>
      <c r="L6940">
        <v>6000</v>
      </c>
      <c r="M6940">
        <v>6000</v>
      </c>
      <c r="N6940">
        <v>3</v>
      </c>
      <c r="O6940" t="s">
        <v>201</v>
      </c>
      <c r="P6940" t="s">
        <v>263</v>
      </c>
      <c r="Q6940" t="s">
        <v>264</v>
      </c>
      <c r="R6940" t="s">
        <v>265</v>
      </c>
      <c r="S6940" t="s">
        <v>863</v>
      </c>
      <c r="T6940">
        <v>22222</v>
      </c>
    </row>
    <row r="6941" spans="1:20" x14ac:dyDescent="0.3">
      <c r="A6941" t="s">
        <v>286</v>
      </c>
      <c r="B6941" t="str">
        <f>_xlfn.CONCAT(쿼리1[[#This Row],[주문번호]], "-", 쿼리1[[#This Row],[공정명]])</f>
        <v>20241227-1217P0117-인쇄</v>
      </c>
      <c r="C6941">
        <v>2</v>
      </c>
      <c r="D6941" t="s">
        <v>328</v>
      </c>
      <c r="E6941" s="1">
        <v>45653</v>
      </c>
      <c r="F6941" s="1">
        <v>45659</v>
      </c>
      <c r="G6941" s="1"/>
      <c r="H6941" s="1">
        <v>45656</v>
      </c>
      <c r="I6941" s="1"/>
      <c r="J6941" t="s">
        <v>21</v>
      </c>
      <c r="K6941" t="s">
        <v>282</v>
      </c>
      <c r="L6941">
        <v>6000</v>
      </c>
      <c r="O6941" t="s">
        <v>117</v>
      </c>
      <c r="P6941" t="s">
        <v>287</v>
      </c>
      <c r="Q6941" t="s">
        <v>288</v>
      </c>
      <c r="R6941" t="s">
        <v>285</v>
      </c>
      <c r="S6941" t="s">
        <v>863</v>
      </c>
      <c r="T6941">
        <v>26086</v>
      </c>
    </row>
    <row r="6942" spans="1:20" x14ac:dyDescent="0.3">
      <c r="A6942" t="s">
        <v>293</v>
      </c>
      <c r="B6942" t="str">
        <f>_xlfn.CONCAT(쿼리1[[#This Row],[주문번호]], "-", 쿼리1[[#This Row],[공정명]])</f>
        <v>20241218-1218P0328-인쇄</v>
      </c>
      <c r="C6942">
        <v>2</v>
      </c>
      <c r="D6942" t="s">
        <v>328</v>
      </c>
      <c r="E6942" s="1">
        <v>45644</v>
      </c>
      <c r="F6942" s="1">
        <v>45650</v>
      </c>
      <c r="G6942" s="1"/>
      <c r="H6942" s="1">
        <v>45656</v>
      </c>
      <c r="I6942" s="1"/>
      <c r="J6942" t="s">
        <v>21</v>
      </c>
      <c r="K6942" t="s">
        <v>22</v>
      </c>
      <c r="L6942">
        <v>4000</v>
      </c>
      <c r="O6942" t="s">
        <v>294</v>
      </c>
      <c r="P6942" t="s">
        <v>295</v>
      </c>
      <c r="Q6942" t="s">
        <v>296</v>
      </c>
      <c r="R6942" t="s">
        <v>297</v>
      </c>
      <c r="S6942" t="s">
        <v>863</v>
      </c>
      <c r="T6942">
        <v>64000</v>
      </c>
    </row>
    <row r="6943" spans="1:20" x14ac:dyDescent="0.3">
      <c r="A6943" t="s">
        <v>927</v>
      </c>
      <c r="B6943" t="str">
        <f>_xlfn.CONCAT(쿼리1[[#This Row],[주문번호]], "-", 쿼리1[[#This Row],[공정명]])</f>
        <v>20241002-1117P0199-인쇄</v>
      </c>
      <c r="C6943">
        <v>2</v>
      </c>
      <c r="D6943" t="s">
        <v>328</v>
      </c>
      <c r="E6943" s="1">
        <v>45567</v>
      </c>
      <c r="F6943" s="1">
        <v>45573</v>
      </c>
      <c r="G6943" s="1">
        <v>45573</v>
      </c>
      <c r="H6943" s="1">
        <v>45656</v>
      </c>
      <c r="I6943" s="1">
        <v>45588</v>
      </c>
      <c r="J6943" t="s">
        <v>31</v>
      </c>
      <c r="K6943" t="s">
        <v>39</v>
      </c>
      <c r="L6943">
        <v>18000</v>
      </c>
      <c r="M6943">
        <v>18000</v>
      </c>
      <c r="N6943">
        <v>0</v>
      </c>
      <c r="O6943" t="s">
        <v>133</v>
      </c>
      <c r="P6943" t="s">
        <v>134</v>
      </c>
      <c r="Q6943" t="s">
        <v>928</v>
      </c>
      <c r="R6943" t="s">
        <v>929</v>
      </c>
      <c r="S6943" t="s">
        <v>863</v>
      </c>
      <c r="T6943">
        <v>62068</v>
      </c>
    </row>
    <row r="6944" spans="1:20" x14ac:dyDescent="0.3">
      <c r="A6944" t="s">
        <v>932</v>
      </c>
      <c r="B6944" t="str">
        <f>_xlfn.CONCAT(쿼리1[[#This Row],[주문번호]], "-", 쿼리1[[#This Row],[공정명]])</f>
        <v>20241118-1117P0199-인쇄</v>
      </c>
      <c r="C6944">
        <v>2</v>
      </c>
      <c r="D6944" t="s">
        <v>328</v>
      </c>
      <c r="E6944" s="1">
        <v>45614</v>
      </c>
      <c r="F6944" s="1">
        <v>45618</v>
      </c>
      <c r="G6944" s="1">
        <v>45616</v>
      </c>
      <c r="H6944" s="1">
        <v>45656</v>
      </c>
      <c r="I6944" s="1">
        <v>45625</v>
      </c>
      <c r="J6944" t="s">
        <v>31</v>
      </c>
      <c r="K6944" t="s">
        <v>39</v>
      </c>
      <c r="L6944">
        <v>18000</v>
      </c>
      <c r="M6944">
        <v>18000</v>
      </c>
      <c r="N6944">
        <v>-2</v>
      </c>
      <c r="O6944" t="s">
        <v>133</v>
      </c>
      <c r="P6944" t="s">
        <v>134</v>
      </c>
      <c r="Q6944" t="s">
        <v>928</v>
      </c>
      <c r="R6944" t="s">
        <v>929</v>
      </c>
      <c r="S6944" t="s">
        <v>863</v>
      </c>
      <c r="T6944">
        <v>62068</v>
      </c>
    </row>
    <row r="6945" spans="1:20" x14ac:dyDescent="0.3">
      <c r="A6945" t="s">
        <v>3413</v>
      </c>
      <c r="B6945" t="str">
        <f>_xlfn.CONCAT(쿼리1[[#This Row],[주문번호]], "-", 쿼리1[[#This Row],[공정명]])</f>
        <v>20241021-1619P0043-인쇄</v>
      </c>
      <c r="C6945">
        <v>2</v>
      </c>
      <c r="D6945" t="s">
        <v>328</v>
      </c>
      <c r="E6945" s="1">
        <v>45586</v>
      </c>
      <c r="F6945" s="1">
        <v>45590</v>
      </c>
      <c r="G6945" s="1">
        <v>45604</v>
      </c>
      <c r="H6945" s="1">
        <v>45656</v>
      </c>
      <c r="I6945" s="1">
        <v>45616</v>
      </c>
      <c r="J6945" t="s">
        <v>31</v>
      </c>
      <c r="K6945" t="s">
        <v>32</v>
      </c>
      <c r="L6945">
        <v>6000</v>
      </c>
      <c r="M6945">
        <v>6000</v>
      </c>
      <c r="N6945">
        <v>14</v>
      </c>
      <c r="O6945" t="s">
        <v>963</v>
      </c>
      <c r="P6945" t="s">
        <v>3414</v>
      </c>
      <c r="Q6945" t="s">
        <v>3415</v>
      </c>
      <c r="R6945" t="s">
        <v>3416</v>
      </c>
      <c r="S6945" t="s">
        <v>863</v>
      </c>
      <c r="T6945">
        <v>33333</v>
      </c>
    </row>
    <row r="6946" spans="1:20" x14ac:dyDescent="0.3">
      <c r="A6946" t="s">
        <v>4602</v>
      </c>
      <c r="B6946" t="str">
        <f>_xlfn.CONCAT(쿼리1[[#This Row],[주문번호]], "-", 쿼리1[[#This Row],[공정명]])</f>
        <v>20240906-1000160984-인쇄</v>
      </c>
      <c r="C6946">
        <v>2</v>
      </c>
      <c r="D6946" t="s">
        <v>328</v>
      </c>
      <c r="E6946" s="1">
        <v>45541</v>
      </c>
      <c r="F6946" s="1">
        <v>45547</v>
      </c>
      <c r="G6946" s="1">
        <v>45544</v>
      </c>
      <c r="H6946" s="1">
        <v>45656</v>
      </c>
      <c r="I6946" s="1">
        <v>45545</v>
      </c>
      <c r="J6946" t="s">
        <v>31</v>
      </c>
      <c r="K6946" t="s">
        <v>39</v>
      </c>
      <c r="L6946">
        <v>6000</v>
      </c>
      <c r="M6946">
        <v>6000</v>
      </c>
      <c r="N6946">
        <v>-3</v>
      </c>
      <c r="O6946" t="s">
        <v>763</v>
      </c>
      <c r="P6946" t="s">
        <v>764</v>
      </c>
      <c r="Q6946" t="s">
        <v>4603</v>
      </c>
      <c r="R6946" t="s">
        <v>766</v>
      </c>
      <c r="S6946" t="s">
        <v>863</v>
      </c>
      <c r="T6946">
        <v>30</v>
      </c>
    </row>
    <row r="6947" spans="1:20" x14ac:dyDescent="0.3">
      <c r="A6947" t="s">
        <v>4697</v>
      </c>
      <c r="B6947" t="str">
        <f>_xlfn.CONCAT(쿼리1[[#This Row],[주문번호]], "-", 쿼리1[[#This Row],[공정명]])</f>
        <v>20241105-1000161004-인쇄</v>
      </c>
      <c r="C6947">
        <v>2</v>
      </c>
      <c r="D6947" t="s">
        <v>328</v>
      </c>
      <c r="E6947" s="1">
        <v>45601</v>
      </c>
      <c r="F6947" s="1">
        <v>45607</v>
      </c>
      <c r="G6947" s="1">
        <v>45608</v>
      </c>
      <c r="H6947" s="1">
        <v>45656</v>
      </c>
      <c r="I6947" s="1">
        <v>45614</v>
      </c>
      <c r="J6947" t="s">
        <v>31</v>
      </c>
      <c r="K6947" t="s">
        <v>32</v>
      </c>
      <c r="L6947">
        <v>6000</v>
      </c>
      <c r="M6947">
        <v>6000</v>
      </c>
      <c r="N6947">
        <v>1</v>
      </c>
      <c r="O6947" t="s">
        <v>763</v>
      </c>
      <c r="P6947" t="s">
        <v>764</v>
      </c>
      <c r="Q6947" t="s">
        <v>4698</v>
      </c>
      <c r="R6947" t="s">
        <v>766</v>
      </c>
      <c r="S6947" t="s">
        <v>863</v>
      </c>
      <c r="T6947">
        <v>30</v>
      </c>
    </row>
    <row r="6948" spans="1:20" x14ac:dyDescent="0.3">
      <c r="A6948" t="s">
        <v>4842</v>
      </c>
      <c r="B6948" t="str">
        <f>_xlfn.CONCAT(쿼리1[[#This Row],[주문번호]], "-", 쿼리1[[#This Row],[공정명]])</f>
        <v>20241204-1000160974-인쇄</v>
      </c>
      <c r="C6948">
        <v>2</v>
      </c>
      <c r="D6948" t="s">
        <v>328</v>
      </c>
      <c r="E6948" s="1">
        <v>45630</v>
      </c>
      <c r="F6948" s="1">
        <v>45636</v>
      </c>
      <c r="G6948" s="1">
        <v>45637</v>
      </c>
      <c r="H6948" s="1">
        <v>45656</v>
      </c>
      <c r="I6948" s="1">
        <v>45644</v>
      </c>
      <c r="J6948" t="s">
        <v>31</v>
      </c>
      <c r="K6948" t="s">
        <v>32</v>
      </c>
      <c r="L6948">
        <v>6000</v>
      </c>
      <c r="M6948">
        <v>6000</v>
      </c>
      <c r="N6948">
        <v>1</v>
      </c>
      <c r="O6948" t="s">
        <v>763</v>
      </c>
      <c r="P6948" t="s">
        <v>764</v>
      </c>
      <c r="Q6948" t="s">
        <v>4843</v>
      </c>
      <c r="R6948" t="s">
        <v>766</v>
      </c>
      <c r="S6948" t="s">
        <v>863</v>
      </c>
      <c r="T6948">
        <v>30</v>
      </c>
    </row>
    <row r="6949" spans="1:20" x14ac:dyDescent="0.3">
      <c r="A6949" t="s">
        <v>4785</v>
      </c>
      <c r="B6949" t="str">
        <f>_xlfn.CONCAT(쿼리1[[#This Row],[주문번호]], "-", 쿼리1[[#This Row],[공정명]])</f>
        <v>20241128-1000161004-인쇄</v>
      </c>
      <c r="C6949">
        <v>2</v>
      </c>
      <c r="D6949" t="s">
        <v>328</v>
      </c>
      <c r="E6949" s="1">
        <v>45624</v>
      </c>
      <c r="F6949" s="1">
        <v>45630</v>
      </c>
      <c r="G6949" s="1">
        <v>45631</v>
      </c>
      <c r="H6949" s="1">
        <v>45656</v>
      </c>
      <c r="I6949" s="1">
        <v>45640</v>
      </c>
      <c r="J6949" t="s">
        <v>31</v>
      </c>
      <c r="K6949" t="s">
        <v>32</v>
      </c>
      <c r="L6949">
        <v>6000</v>
      </c>
      <c r="M6949">
        <v>6000</v>
      </c>
      <c r="N6949">
        <v>1</v>
      </c>
      <c r="O6949" t="s">
        <v>763</v>
      </c>
      <c r="P6949" t="s">
        <v>764</v>
      </c>
      <c r="Q6949" t="s">
        <v>4698</v>
      </c>
      <c r="R6949" t="s">
        <v>766</v>
      </c>
      <c r="S6949" t="s">
        <v>863</v>
      </c>
      <c r="T6949">
        <v>30</v>
      </c>
    </row>
    <row r="6950" spans="1:20" x14ac:dyDescent="0.3">
      <c r="A6950" t="s">
        <v>3294</v>
      </c>
      <c r="B6950" t="str">
        <f>_xlfn.CONCAT(쿼리1[[#This Row],[주문번호]], "-", 쿼리1[[#This Row],[공정명]])</f>
        <v>20241212-1000159459-인쇄</v>
      </c>
      <c r="C6950">
        <v>2</v>
      </c>
      <c r="D6950" t="s">
        <v>328</v>
      </c>
      <c r="E6950" s="1">
        <v>45638</v>
      </c>
      <c r="F6950" s="1">
        <v>45644</v>
      </c>
      <c r="G6950" s="1"/>
      <c r="H6950" s="1">
        <v>45656</v>
      </c>
      <c r="I6950" s="1"/>
      <c r="J6950" t="s">
        <v>21</v>
      </c>
      <c r="K6950" t="s">
        <v>22</v>
      </c>
      <c r="L6950">
        <v>24000</v>
      </c>
      <c r="O6950" t="s">
        <v>2886</v>
      </c>
      <c r="P6950" t="s">
        <v>3295</v>
      </c>
      <c r="Q6950" t="s">
        <v>3296</v>
      </c>
      <c r="R6950" t="s">
        <v>3297</v>
      </c>
      <c r="S6950" t="s">
        <v>863</v>
      </c>
      <c r="T6950">
        <v>436363</v>
      </c>
    </row>
    <row r="6951" spans="1:20" x14ac:dyDescent="0.3">
      <c r="A6951" t="s">
        <v>5356</v>
      </c>
      <c r="B6951" t="str">
        <f>_xlfn.CONCAT(쿼리1[[#This Row],[주문번호]], "-", 쿼리1[[#This Row],[공정명]])</f>
        <v>20241216-1217P0002-인쇄</v>
      </c>
      <c r="C6951">
        <v>3</v>
      </c>
      <c r="D6951" t="s">
        <v>328</v>
      </c>
      <c r="E6951" s="1">
        <v>45642</v>
      </c>
      <c r="F6951" s="1">
        <v>45646</v>
      </c>
      <c r="G6951" s="1">
        <v>45645</v>
      </c>
      <c r="H6951" s="1">
        <v>45656</v>
      </c>
      <c r="I6951" s="1">
        <v>45645</v>
      </c>
      <c r="J6951" t="s">
        <v>31</v>
      </c>
      <c r="K6951" t="s">
        <v>39</v>
      </c>
      <c r="L6951">
        <v>6000</v>
      </c>
      <c r="M6951">
        <v>6000</v>
      </c>
      <c r="N6951">
        <v>-1</v>
      </c>
      <c r="O6951" t="s">
        <v>133</v>
      </c>
      <c r="P6951" t="s">
        <v>4127</v>
      </c>
      <c r="Q6951" t="s">
        <v>4128</v>
      </c>
      <c r="R6951" t="s">
        <v>58</v>
      </c>
      <c r="S6951" t="s">
        <v>863</v>
      </c>
      <c r="T6951">
        <v>38709</v>
      </c>
    </row>
    <row r="6952" spans="1:20" x14ac:dyDescent="0.3">
      <c r="A6952" t="s">
        <v>54</v>
      </c>
      <c r="B6952" t="str">
        <f>_xlfn.CONCAT(쿼리1[[#This Row],[주문번호]], "-", 쿼리1[[#This Row],[공정명]])</f>
        <v>20241119-1220P0312-인쇄</v>
      </c>
      <c r="C6952">
        <v>2</v>
      </c>
      <c r="D6952" t="s">
        <v>328</v>
      </c>
      <c r="E6952" s="1">
        <v>45615</v>
      </c>
      <c r="F6952" s="1">
        <v>45621</v>
      </c>
      <c r="G6952" s="1">
        <v>45623</v>
      </c>
      <c r="H6952" s="1">
        <v>45656</v>
      </c>
      <c r="I6952" s="1">
        <v>45631</v>
      </c>
      <c r="J6952" t="s">
        <v>31</v>
      </c>
      <c r="K6952" t="s">
        <v>32</v>
      </c>
      <c r="L6952">
        <v>6000</v>
      </c>
      <c r="M6952">
        <v>6000</v>
      </c>
      <c r="N6952">
        <v>2</v>
      </c>
      <c r="O6952" t="s">
        <v>55</v>
      </c>
      <c r="P6952" t="s">
        <v>56</v>
      </c>
      <c r="Q6952" t="s">
        <v>57</v>
      </c>
      <c r="R6952" t="s">
        <v>58</v>
      </c>
      <c r="S6952" t="s">
        <v>863</v>
      </c>
      <c r="T6952">
        <v>14285</v>
      </c>
    </row>
    <row r="6953" spans="1:20" x14ac:dyDescent="0.3">
      <c r="A6953" t="s">
        <v>2468</v>
      </c>
      <c r="B6953" t="str">
        <f>_xlfn.CONCAT(쿼리1[[#This Row],[주문번호]], "-", 쿼리1[[#This Row],[공정명]])</f>
        <v>20241114-1000165013-인쇄</v>
      </c>
      <c r="C6953">
        <v>2</v>
      </c>
      <c r="D6953" t="s">
        <v>328</v>
      </c>
      <c r="E6953" s="1">
        <v>45610</v>
      </c>
      <c r="F6953" s="1">
        <v>45616</v>
      </c>
      <c r="G6953" s="1">
        <v>45616</v>
      </c>
      <c r="H6953" s="1">
        <v>45656</v>
      </c>
      <c r="I6953" s="1">
        <v>45625</v>
      </c>
      <c r="J6953" t="s">
        <v>31</v>
      </c>
      <c r="K6953" t="s">
        <v>39</v>
      </c>
      <c r="L6953">
        <v>6000</v>
      </c>
      <c r="M6953">
        <v>6000</v>
      </c>
      <c r="N6953">
        <v>0</v>
      </c>
      <c r="O6953" t="s">
        <v>559</v>
      </c>
      <c r="P6953" t="s">
        <v>2469</v>
      </c>
      <c r="Q6953" t="s">
        <v>2470</v>
      </c>
      <c r="R6953" t="s">
        <v>1486</v>
      </c>
      <c r="S6953" t="s">
        <v>863</v>
      </c>
      <c r="T6953">
        <v>36363</v>
      </c>
    </row>
    <row r="6954" spans="1:20" x14ac:dyDescent="0.3">
      <c r="A6954" t="s">
        <v>2471</v>
      </c>
      <c r="B6954" t="str">
        <f>_xlfn.CONCAT(쿼리1[[#This Row],[주문번호]], "-", 쿼리1[[#This Row],[공정명]])</f>
        <v>20240927-1000165013-인쇄</v>
      </c>
      <c r="C6954">
        <v>2</v>
      </c>
      <c r="D6954" t="s">
        <v>328</v>
      </c>
      <c r="E6954" s="1">
        <v>45562</v>
      </c>
      <c r="F6954" s="1">
        <v>45568</v>
      </c>
      <c r="G6954" s="1">
        <v>45566</v>
      </c>
      <c r="H6954" s="1">
        <v>45656</v>
      </c>
      <c r="I6954" s="1">
        <v>45579</v>
      </c>
      <c r="J6954" t="s">
        <v>31</v>
      </c>
      <c r="K6954" t="s">
        <v>39</v>
      </c>
      <c r="L6954">
        <v>6000</v>
      </c>
      <c r="M6954">
        <v>6000</v>
      </c>
      <c r="N6954">
        <v>-2</v>
      </c>
      <c r="O6954" t="s">
        <v>559</v>
      </c>
      <c r="P6954" t="s">
        <v>2469</v>
      </c>
      <c r="Q6954" t="s">
        <v>2470</v>
      </c>
      <c r="R6954" t="s">
        <v>1486</v>
      </c>
      <c r="S6954" t="s">
        <v>863</v>
      </c>
      <c r="T6954">
        <v>36363</v>
      </c>
    </row>
    <row r="6955" spans="1:20" x14ac:dyDescent="0.3">
      <c r="A6955" t="s">
        <v>2436</v>
      </c>
      <c r="B6955" t="str">
        <f>_xlfn.CONCAT(쿼리1[[#This Row],[주문번호]], "-", 쿼리1[[#This Row],[공정명]])</f>
        <v>20240920-1000154562-인쇄</v>
      </c>
      <c r="C6955">
        <v>2</v>
      </c>
      <c r="D6955" t="s">
        <v>328</v>
      </c>
      <c r="E6955" s="1">
        <v>45555</v>
      </c>
      <c r="F6955" s="1">
        <v>45561</v>
      </c>
      <c r="G6955" s="1">
        <v>45561</v>
      </c>
      <c r="H6955" s="1">
        <v>45656</v>
      </c>
      <c r="I6955" s="1">
        <v>45569</v>
      </c>
      <c r="J6955" t="s">
        <v>31</v>
      </c>
      <c r="K6955" t="s">
        <v>39</v>
      </c>
      <c r="L6955">
        <v>6000</v>
      </c>
      <c r="M6955">
        <v>6000</v>
      </c>
      <c r="N6955">
        <v>0</v>
      </c>
      <c r="O6955" t="s">
        <v>2437</v>
      </c>
      <c r="P6955" t="s">
        <v>2438</v>
      </c>
      <c r="Q6955" t="s">
        <v>2439</v>
      </c>
      <c r="R6955" t="s">
        <v>1486</v>
      </c>
      <c r="S6955" t="s">
        <v>863</v>
      </c>
      <c r="T6955">
        <v>21052</v>
      </c>
    </row>
    <row r="6956" spans="1:20" x14ac:dyDescent="0.3">
      <c r="A6956" t="s">
        <v>3390</v>
      </c>
      <c r="B6956" t="str">
        <f>_xlfn.CONCAT(쿼리1[[#This Row],[주문번호]], "-", 쿼리1[[#This Row],[공정명]])</f>
        <v>20241107-1000169579-인쇄</v>
      </c>
      <c r="C6956">
        <v>2</v>
      </c>
      <c r="D6956" t="s">
        <v>328</v>
      </c>
      <c r="E6956" s="1">
        <v>45603</v>
      </c>
      <c r="F6956" s="1">
        <v>45609</v>
      </c>
      <c r="G6956" s="1">
        <v>45609</v>
      </c>
      <c r="H6956" s="1">
        <v>45656</v>
      </c>
      <c r="I6956" s="1">
        <v>45622</v>
      </c>
      <c r="J6956" t="s">
        <v>31</v>
      </c>
      <c r="K6956" t="s">
        <v>39</v>
      </c>
      <c r="L6956">
        <v>6000</v>
      </c>
      <c r="M6956">
        <v>6000</v>
      </c>
      <c r="N6956">
        <v>0</v>
      </c>
      <c r="O6956" t="s">
        <v>1081</v>
      </c>
      <c r="P6956" t="s">
        <v>3391</v>
      </c>
      <c r="Q6956" t="s">
        <v>3392</v>
      </c>
      <c r="R6956" t="s">
        <v>3393</v>
      </c>
      <c r="S6956" t="s">
        <v>863</v>
      </c>
      <c r="T6956">
        <v>33333</v>
      </c>
    </row>
    <row r="6957" spans="1:20" x14ac:dyDescent="0.3">
      <c r="A6957" t="s">
        <v>2614</v>
      </c>
      <c r="B6957" t="str">
        <f>_xlfn.CONCAT(쿼리1[[#This Row],[주문번호]], "-", 쿼리1[[#This Row],[공정명]])</f>
        <v>20241022-1219P0098-인쇄</v>
      </c>
      <c r="C6957">
        <v>2</v>
      </c>
      <c r="D6957" t="s">
        <v>328</v>
      </c>
      <c r="E6957" s="1">
        <v>45587</v>
      </c>
      <c r="F6957" s="1">
        <v>45593</v>
      </c>
      <c r="G6957" s="1">
        <v>45602</v>
      </c>
      <c r="H6957" s="1">
        <v>45656</v>
      </c>
      <c r="I6957" s="1">
        <v>45608</v>
      </c>
      <c r="J6957" t="s">
        <v>31</v>
      </c>
      <c r="K6957" t="s">
        <v>32</v>
      </c>
      <c r="L6957">
        <v>6000</v>
      </c>
      <c r="M6957">
        <v>6000</v>
      </c>
      <c r="N6957">
        <v>9</v>
      </c>
      <c r="O6957" t="s">
        <v>201</v>
      </c>
      <c r="P6957" t="s">
        <v>2615</v>
      </c>
      <c r="Q6957" t="s">
        <v>2616</v>
      </c>
      <c r="R6957" t="s">
        <v>2617</v>
      </c>
      <c r="S6957" t="s">
        <v>863</v>
      </c>
      <c r="T6957">
        <v>40000</v>
      </c>
    </row>
    <row r="6958" spans="1:20" x14ac:dyDescent="0.3">
      <c r="A6958" t="s">
        <v>3394</v>
      </c>
      <c r="B6958" t="str">
        <f>_xlfn.CONCAT(쿼리1[[#This Row],[주문번호]], "-", 쿼리1[[#This Row],[공정명]])</f>
        <v>20241010-1219P0060-인쇄</v>
      </c>
      <c r="C6958">
        <v>2</v>
      </c>
      <c r="D6958" t="s">
        <v>328</v>
      </c>
      <c r="E6958" s="1">
        <v>45575</v>
      </c>
      <c r="F6958" s="1">
        <v>45581</v>
      </c>
      <c r="G6958" s="1">
        <v>45580</v>
      </c>
      <c r="H6958" s="1">
        <v>45656</v>
      </c>
      <c r="I6958" s="1">
        <v>45590</v>
      </c>
      <c r="J6958" t="s">
        <v>31</v>
      </c>
      <c r="K6958" t="s">
        <v>39</v>
      </c>
      <c r="L6958">
        <v>6000</v>
      </c>
      <c r="M6958">
        <v>6000</v>
      </c>
      <c r="N6958">
        <v>-1</v>
      </c>
      <c r="O6958" t="s">
        <v>201</v>
      </c>
      <c r="P6958" t="s">
        <v>737</v>
      </c>
      <c r="Q6958" t="s">
        <v>3395</v>
      </c>
      <c r="R6958" t="s">
        <v>2617</v>
      </c>
      <c r="S6958" t="s">
        <v>863</v>
      </c>
      <c r="T6958">
        <v>30000</v>
      </c>
    </row>
    <row r="6959" spans="1:20" x14ac:dyDescent="0.3">
      <c r="A6959" t="s">
        <v>3396</v>
      </c>
      <c r="B6959" t="str">
        <f>_xlfn.CONCAT(쿼리1[[#This Row],[주문번호]], "-", 쿼리1[[#This Row],[공정명]])</f>
        <v>20240906-1220P0091-인쇄</v>
      </c>
      <c r="C6959">
        <v>2</v>
      </c>
      <c r="D6959" t="s">
        <v>328</v>
      </c>
      <c r="E6959" s="1">
        <v>45541</v>
      </c>
      <c r="F6959" s="1">
        <v>45547</v>
      </c>
      <c r="G6959" s="1">
        <v>45555</v>
      </c>
      <c r="H6959" s="1">
        <v>45656</v>
      </c>
      <c r="I6959" s="1">
        <v>45575</v>
      </c>
      <c r="J6959" t="s">
        <v>31</v>
      </c>
      <c r="K6959" t="s">
        <v>32</v>
      </c>
      <c r="L6959">
        <v>6000</v>
      </c>
      <c r="M6959">
        <v>6000</v>
      </c>
      <c r="N6959">
        <v>8</v>
      </c>
      <c r="O6959" t="s">
        <v>201</v>
      </c>
      <c r="P6959" t="s">
        <v>2615</v>
      </c>
      <c r="Q6959" t="s">
        <v>3397</v>
      </c>
      <c r="R6959" t="s">
        <v>2617</v>
      </c>
      <c r="S6959" t="s">
        <v>863</v>
      </c>
      <c r="T6959">
        <v>40000</v>
      </c>
    </row>
    <row r="6960" spans="1:20" x14ac:dyDescent="0.3">
      <c r="A6960" t="s">
        <v>3398</v>
      </c>
      <c r="B6960" t="str">
        <f>_xlfn.CONCAT(쿼리1[[#This Row],[주문번호]], "-", 쿼리1[[#This Row],[공정명]])</f>
        <v>20241218-1419P0326-인쇄</v>
      </c>
      <c r="C6960">
        <v>2</v>
      </c>
      <c r="D6960" t="s">
        <v>328</v>
      </c>
      <c r="E6960" s="1">
        <v>45644</v>
      </c>
      <c r="F6960" s="1">
        <v>45650</v>
      </c>
      <c r="G6960" s="1"/>
      <c r="H6960" s="1">
        <v>45656</v>
      </c>
      <c r="I6960" s="1"/>
      <c r="J6960" t="s">
        <v>21</v>
      </c>
      <c r="K6960" t="s">
        <v>22</v>
      </c>
      <c r="L6960">
        <v>6000</v>
      </c>
      <c r="O6960" t="s">
        <v>3399</v>
      </c>
      <c r="P6960" t="s">
        <v>3400</v>
      </c>
      <c r="Q6960" t="s">
        <v>3401</v>
      </c>
      <c r="R6960" t="s">
        <v>3402</v>
      </c>
      <c r="S6960" t="s">
        <v>863</v>
      </c>
      <c r="T6960">
        <v>60000</v>
      </c>
    </row>
    <row r="6961" spans="1:20" x14ac:dyDescent="0.3">
      <c r="A6961" t="s">
        <v>2444</v>
      </c>
      <c r="B6961" t="str">
        <f>_xlfn.CONCAT(쿼리1[[#This Row],[주문번호]], "-", 쿼리1[[#This Row],[공정명]])</f>
        <v>20241101-1000159980-인쇄</v>
      </c>
      <c r="C6961">
        <v>2</v>
      </c>
      <c r="D6961" t="s">
        <v>328</v>
      </c>
      <c r="E6961" s="1">
        <v>45597</v>
      </c>
      <c r="F6961" s="1">
        <v>45602</v>
      </c>
      <c r="G6961" s="1">
        <v>45603</v>
      </c>
      <c r="H6961" s="1">
        <v>45656</v>
      </c>
      <c r="I6961" s="1">
        <v>45609</v>
      </c>
      <c r="J6961" t="s">
        <v>31</v>
      </c>
      <c r="K6961" t="s">
        <v>32</v>
      </c>
      <c r="L6961">
        <v>3000</v>
      </c>
      <c r="M6961">
        <v>3000</v>
      </c>
      <c r="N6961">
        <v>1</v>
      </c>
      <c r="O6961" t="s">
        <v>1403</v>
      </c>
      <c r="P6961" t="s">
        <v>2445</v>
      </c>
      <c r="Q6961" t="s">
        <v>2446</v>
      </c>
      <c r="R6961" t="s">
        <v>2447</v>
      </c>
      <c r="S6961" t="s">
        <v>863</v>
      </c>
      <c r="T6961">
        <v>16666</v>
      </c>
    </row>
    <row r="6962" spans="1:20" x14ac:dyDescent="0.3">
      <c r="A6962" t="s">
        <v>3403</v>
      </c>
      <c r="B6962" t="str">
        <f>_xlfn.CONCAT(쿼리1[[#This Row],[주문번호]], "-", 쿼리1[[#This Row],[공정명]])</f>
        <v>20240910-1000159150-인쇄</v>
      </c>
      <c r="C6962">
        <v>2</v>
      </c>
      <c r="D6962" t="s">
        <v>328</v>
      </c>
      <c r="E6962" s="1">
        <v>45545</v>
      </c>
      <c r="F6962" s="1">
        <v>45551</v>
      </c>
      <c r="G6962" s="1">
        <v>45554</v>
      </c>
      <c r="H6962" s="1">
        <v>45656</v>
      </c>
      <c r="I6962" s="1">
        <v>45575</v>
      </c>
      <c r="J6962" t="s">
        <v>31</v>
      </c>
      <c r="K6962" t="s">
        <v>32</v>
      </c>
      <c r="L6962">
        <v>6000</v>
      </c>
      <c r="M6962">
        <v>6000</v>
      </c>
      <c r="N6962">
        <v>3</v>
      </c>
      <c r="O6962" t="s">
        <v>3404</v>
      </c>
      <c r="P6962" t="s">
        <v>3405</v>
      </c>
      <c r="Q6962" t="s">
        <v>3406</v>
      </c>
      <c r="R6962" t="s">
        <v>2447</v>
      </c>
      <c r="S6962" t="s">
        <v>863</v>
      </c>
      <c r="T6962">
        <v>19354</v>
      </c>
    </row>
    <row r="6963" spans="1:20" x14ac:dyDescent="0.3">
      <c r="A6963" t="s">
        <v>5182</v>
      </c>
      <c r="B6963" t="str">
        <f>_xlfn.CONCAT(쿼리1[[#This Row],[주문번호]], "-", 쿼리1[[#This Row],[공정명]])</f>
        <v>20240906-1000165167-인쇄</v>
      </c>
      <c r="C6963">
        <v>2</v>
      </c>
      <c r="D6963" t="s">
        <v>328</v>
      </c>
      <c r="E6963" s="1">
        <v>45541</v>
      </c>
      <c r="F6963" s="1">
        <v>45547</v>
      </c>
      <c r="G6963" s="1">
        <v>45547</v>
      </c>
      <c r="H6963" s="1">
        <v>45656</v>
      </c>
      <c r="I6963" s="1">
        <v>45560</v>
      </c>
      <c r="J6963" t="s">
        <v>31</v>
      </c>
      <c r="K6963" t="s">
        <v>39</v>
      </c>
      <c r="L6963">
        <v>6000</v>
      </c>
      <c r="M6963">
        <v>6000</v>
      </c>
      <c r="N6963">
        <v>0</v>
      </c>
      <c r="O6963" t="s">
        <v>5183</v>
      </c>
      <c r="P6963" t="s">
        <v>2704</v>
      </c>
      <c r="Q6963" t="s">
        <v>5184</v>
      </c>
      <c r="R6963" t="s">
        <v>4819</v>
      </c>
      <c r="S6963" t="s">
        <v>863</v>
      </c>
      <c r="T6963">
        <v>24</v>
      </c>
    </row>
    <row r="6964" spans="1:20" x14ac:dyDescent="0.3">
      <c r="A6964" t="s">
        <v>4859</v>
      </c>
      <c r="B6964" t="str">
        <f>_xlfn.CONCAT(쿼리1[[#This Row],[주문번호]], "-", 쿼리1[[#This Row],[공정명]])</f>
        <v>20240920-1000169138-인쇄</v>
      </c>
      <c r="C6964">
        <v>2</v>
      </c>
      <c r="D6964" t="s">
        <v>328</v>
      </c>
      <c r="E6964" s="1">
        <v>45555</v>
      </c>
      <c r="F6964" s="1">
        <v>45561</v>
      </c>
      <c r="G6964" s="1">
        <v>45561</v>
      </c>
      <c r="H6964" s="1">
        <v>45656</v>
      </c>
      <c r="I6964" s="1">
        <v>45562</v>
      </c>
      <c r="J6964" t="s">
        <v>31</v>
      </c>
      <c r="K6964" t="s">
        <v>39</v>
      </c>
      <c r="L6964">
        <v>6000</v>
      </c>
      <c r="M6964">
        <v>6000</v>
      </c>
      <c r="N6964">
        <v>0</v>
      </c>
      <c r="O6964" t="s">
        <v>4860</v>
      </c>
      <c r="P6964" t="s">
        <v>4395</v>
      </c>
      <c r="Q6964" t="s">
        <v>4861</v>
      </c>
      <c r="R6964" t="s">
        <v>4819</v>
      </c>
      <c r="S6964" t="s">
        <v>863</v>
      </c>
      <c r="T6964">
        <v>36</v>
      </c>
    </row>
    <row r="6965" spans="1:20" x14ac:dyDescent="0.3">
      <c r="A6965" t="s">
        <v>5140</v>
      </c>
      <c r="B6965" t="str">
        <f>_xlfn.CONCAT(쿼리1[[#This Row],[주문번호]], "-", 쿼리1[[#This Row],[공정명]])</f>
        <v>20240906-1000137344-인쇄</v>
      </c>
      <c r="C6965">
        <v>2</v>
      </c>
      <c r="D6965" t="s">
        <v>328</v>
      </c>
      <c r="E6965" s="1">
        <v>45541</v>
      </c>
      <c r="F6965" s="1">
        <v>45547</v>
      </c>
      <c r="G6965" s="1">
        <v>45545</v>
      </c>
      <c r="H6965" s="1">
        <v>45656</v>
      </c>
      <c r="I6965" s="1">
        <v>45560</v>
      </c>
      <c r="J6965" t="s">
        <v>31</v>
      </c>
      <c r="K6965" t="s">
        <v>39</v>
      </c>
      <c r="L6965">
        <v>8000</v>
      </c>
      <c r="M6965">
        <v>8000</v>
      </c>
      <c r="N6965">
        <v>-2</v>
      </c>
      <c r="O6965" t="s">
        <v>2694</v>
      </c>
      <c r="P6965" t="s">
        <v>5141</v>
      </c>
      <c r="Q6965" t="s">
        <v>5142</v>
      </c>
      <c r="R6965" t="s">
        <v>4819</v>
      </c>
      <c r="S6965" t="s">
        <v>863</v>
      </c>
      <c r="T6965">
        <v>32</v>
      </c>
    </row>
    <row r="6966" spans="1:20" x14ac:dyDescent="0.3">
      <c r="A6966" t="s">
        <v>3782</v>
      </c>
      <c r="B6966" t="str">
        <f>_xlfn.CONCAT(쿼리1[[#This Row],[주문번호]], "-", 쿼리1[[#This Row],[공정명]])</f>
        <v>20241002-1000169234-인쇄</v>
      </c>
      <c r="C6966">
        <v>2</v>
      </c>
      <c r="D6966" t="s">
        <v>328</v>
      </c>
      <c r="E6966" s="1">
        <v>45567</v>
      </c>
      <c r="F6966" s="1">
        <v>45573</v>
      </c>
      <c r="G6966" s="1">
        <v>45573</v>
      </c>
      <c r="H6966" s="1">
        <v>45656</v>
      </c>
      <c r="I6966" s="1">
        <v>45582</v>
      </c>
      <c r="J6966" t="s">
        <v>31</v>
      </c>
      <c r="K6966" t="s">
        <v>39</v>
      </c>
      <c r="L6966">
        <v>6000</v>
      </c>
      <c r="M6966">
        <v>6000</v>
      </c>
      <c r="N6966">
        <v>0</v>
      </c>
      <c r="O6966" t="s">
        <v>252</v>
      </c>
      <c r="P6966" t="s">
        <v>3783</v>
      </c>
      <c r="Q6966" t="s">
        <v>3784</v>
      </c>
      <c r="R6966" t="s">
        <v>3785</v>
      </c>
      <c r="S6966" t="s">
        <v>863</v>
      </c>
      <c r="T6966">
        <v>30000</v>
      </c>
    </row>
    <row r="6967" spans="1:20" x14ac:dyDescent="0.3">
      <c r="A6967" t="s">
        <v>4057</v>
      </c>
      <c r="B6967" t="str">
        <f>_xlfn.CONCAT(쿼리1[[#This Row],[주문번호]], "-", 쿼리1[[#This Row],[공정명]])</f>
        <v>20241224-1000157043-인쇄</v>
      </c>
      <c r="C6967">
        <v>2</v>
      </c>
      <c r="D6967" t="s">
        <v>328</v>
      </c>
      <c r="E6967" s="1">
        <v>45650</v>
      </c>
      <c r="F6967" s="1">
        <v>45656</v>
      </c>
      <c r="G6967" s="1"/>
      <c r="H6967" s="1">
        <v>45656</v>
      </c>
      <c r="I6967" s="1"/>
      <c r="J6967" t="s">
        <v>21</v>
      </c>
      <c r="K6967" t="s">
        <v>282</v>
      </c>
      <c r="L6967">
        <v>30000</v>
      </c>
      <c r="O6967" t="s">
        <v>4058</v>
      </c>
      <c r="P6967" t="s">
        <v>4059</v>
      </c>
      <c r="Q6967" t="s">
        <v>4060</v>
      </c>
      <c r="R6967" t="s">
        <v>4061</v>
      </c>
      <c r="S6967" t="s">
        <v>863</v>
      </c>
      <c r="T6967">
        <v>150000</v>
      </c>
    </row>
    <row r="6968" spans="1:20" x14ac:dyDescent="0.3">
      <c r="A6968" t="s">
        <v>4853</v>
      </c>
      <c r="B6968" t="str">
        <f>_xlfn.CONCAT(쿼리1[[#This Row],[주문번호]], "-", 쿼리1[[#This Row],[공정명]])</f>
        <v>20240906-1000155149-인쇄</v>
      </c>
      <c r="C6968">
        <v>2</v>
      </c>
      <c r="D6968" t="s">
        <v>328</v>
      </c>
      <c r="E6968" s="1">
        <v>45541</v>
      </c>
      <c r="F6968" s="1">
        <v>45547</v>
      </c>
      <c r="G6968" s="1">
        <v>45545</v>
      </c>
      <c r="H6968" s="1">
        <v>45656</v>
      </c>
      <c r="I6968" s="1">
        <v>45600</v>
      </c>
      <c r="J6968" t="s">
        <v>31</v>
      </c>
      <c r="K6968" t="s">
        <v>39</v>
      </c>
      <c r="L6968">
        <v>12000</v>
      </c>
      <c r="M6968">
        <v>12000</v>
      </c>
      <c r="N6968">
        <v>-2</v>
      </c>
      <c r="O6968" t="s">
        <v>3853</v>
      </c>
      <c r="P6968" t="s">
        <v>3911</v>
      </c>
      <c r="Q6968" t="s">
        <v>3912</v>
      </c>
      <c r="R6968" t="s">
        <v>26</v>
      </c>
      <c r="S6968" t="s">
        <v>863</v>
      </c>
      <c r="T6968">
        <v>48</v>
      </c>
    </row>
    <row r="6969" spans="1:20" x14ac:dyDescent="0.3">
      <c r="A6969" t="s">
        <v>4854</v>
      </c>
      <c r="B6969" t="str">
        <f>_xlfn.CONCAT(쿼리1[[#This Row],[주문번호]], "-", 쿼리1[[#This Row],[공정명]])</f>
        <v>20240903-1000168804-인쇄</v>
      </c>
      <c r="C6969">
        <v>2</v>
      </c>
      <c r="D6969" t="s">
        <v>328</v>
      </c>
      <c r="E6969" s="1">
        <v>45538</v>
      </c>
      <c r="F6969" s="1">
        <v>45541</v>
      </c>
      <c r="G6969" s="1">
        <v>45539</v>
      </c>
      <c r="H6969" s="1">
        <v>45656</v>
      </c>
      <c r="I6969" s="1">
        <v>45545</v>
      </c>
      <c r="J6969" t="s">
        <v>31</v>
      </c>
      <c r="K6969" t="s">
        <v>39</v>
      </c>
      <c r="L6969">
        <v>8000</v>
      </c>
      <c r="M6969">
        <v>8000</v>
      </c>
      <c r="N6969">
        <v>-2</v>
      </c>
      <c r="O6969" t="s">
        <v>3853</v>
      </c>
      <c r="P6969" t="s">
        <v>4043</v>
      </c>
      <c r="Q6969" t="s">
        <v>4855</v>
      </c>
      <c r="R6969" t="s">
        <v>26</v>
      </c>
      <c r="S6969" t="s">
        <v>863</v>
      </c>
      <c r="T6969">
        <v>32</v>
      </c>
    </row>
    <row r="6970" spans="1:20" x14ac:dyDescent="0.3">
      <c r="A6970" t="s">
        <v>4988</v>
      </c>
      <c r="B6970" t="str">
        <f>_xlfn.CONCAT(쿼리1[[#This Row],[주문번호]], "-", 쿼리1[[#This Row],[공정명]])</f>
        <v>20240909-1118P0274-인쇄</v>
      </c>
      <c r="C6970">
        <v>1</v>
      </c>
      <c r="D6970" t="s">
        <v>328</v>
      </c>
      <c r="E6970" s="1">
        <v>45544</v>
      </c>
      <c r="F6970" s="1">
        <v>45548</v>
      </c>
      <c r="G6970" s="1">
        <v>45554</v>
      </c>
      <c r="H6970" s="1">
        <v>45656</v>
      </c>
      <c r="I6970" s="1">
        <v>45556</v>
      </c>
      <c r="J6970" t="s">
        <v>31</v>
      </c>
      <c r="K6970" t="s">
        <v>32</v>
      </c>
      <c r="L6970">
        <v>4000</v>
      </c>
      <c r="M6970">
        <v>4000</v>
      </c>
      <c r="N6970">
        <v>6</v>
      </c>
      <c r="O6970" t="s">
        <v>4210</v>
      </c>
      <c r="P6970" t="s">
        <v>4211</v>
      </c>
      <c r="Q6970" t="s">
        <v>4212</v>
      </c>
      <c r="R6970" t="s">
        <v>26</v>
      </c>
      <c r="S6970" t="s">
        <v>863</v>
      </c>
      <c r="T6970">
        <v>16</v>
      </c>
    </row>
    <row r="6971" spans="1:20" x14ac:dyDescent="0.3">
      <c r="A6971" t="s">
        <v>4881</v>
      </c>
      <c r="B6971" t="str">
        <f>_xlfn.CONCAT(쿼리1[[#This Row],[주문번호]], "-", 쿼리1[[#This Row],[공정명]])</f>
        <v>20240926-1119P0133-인쇄</v>
      </c>
      <c r="C6971">
        <v>2</v>
      </c>
      <c r="D6971" t="s">
        <v>328</v>
      </c>
      <c r="E6971" s="1">
        <v>45561</v>
      </c>
      <c r="F6971" s="1">
        <v>45567</v>
      </c>
      <c r="G6971" s="1">
        <v>45565</v>
      </c>
      <c r="H6971" s="1">
        <v>45656</v>
      </c>
      <c r="I6971" s="1">
        <v>45583</v>
      </c>
      <c r="J6971" t="s">
        <v>31</v>
      </c>
      <c r="K6971" t="s">
        <v>39</v>
      </c>
      <c r="L6971">
        <v>4000</v>
      </c>
      <c r="M6971">
        <v>4000</v>
      </c>
      <c r="N6971">
        <v>-2</v>
      </c>
      <c r="O6971" t="s">
        <v>536</v>
      </c>
      <c r="P6971" t="s">
        <v>4728</v>
      </c>
      <c r="Q6971" t="s">
        <v>4882</v>
      </c>
      <c r="R6971" t="s">
        <v>26</v>
      </c>
      <c r="S6971" t="s">
        <v>863</v>
      </c>
      <c r="T6971">
        <v>16</v>
      </c>
    </row>
    <row r="6972" spans="1:20" x14ac:dyDescent="0.3">
      <c r="A6972" t="s">
        <v>5296</v>
      </c>
      <c r="B6972" t="str">
        <f>_xlfn.CONCAT(쿼리1[[#This Row],[주문번호]], "-", 쿼리1[[#This Row],[공정명]])</f>
        <v>20240909-1000154686-인쇄</v>
      </c>
      <c r="C6972">
        <v>2</v>
      </c>
      <c r="D6972" t="s">
        <v>328</v>
      </c>
      <c r="E6972" s="1">
        <v>45544</v>
      </c>
      <c r="F6972" s="1">
        <v>45548</v>
      </c>
      <c r="G6972" s="1">
        <v>45547</v>
      </c>
      <c r="H6972" s="1">
        <v>45656</v>
      </c>
      <c r="I6972" s="1">
        <v>45548</v>
      </c>
      <c r="J6972" t="s">
        <v>31</v>
      </c>
      <c r="K6972" t="s">
        <v>39</v>
      </c>
      <c r="L6972">
        <v>8000</v>
      </c>
      <c r="M6972">
        <v>8000</v>
      </c>
      <c r="N6972">
        <v>-1</v>
      </c>
      <c r="O6972" t="s">
        <v>1533</v>
      </c>
      <c r="P6972" t="s">
        <v>3926</v>
      </c>
      <c r="Q6972" t="s">
        <v>3927</v>
      </c>
      <c r="R6972" t="s">
        <v>26</v>
      </c>
      <c r="S6972" t="s">
        <v>863</v>
      </c>
      <c r="T6972">
        <v>32</v>
      </c>
    </row>
    <row r="6973" spans="1:20" x14ac:dyDescent="0.3">
      <c r="A6973" t="s">
        <v>4883</v>
      </c>
      <c r="B6973" t="str">
        <f>_xlfn.CONCAT(쿼리1[[#This Row],[주문번호]], "-", 쿼리1[[#This Row],[공정명]])</f>
        <v>20240903-1000168693-인쇄</v>
      </c>
      <c r="C6973">
        <v>2</v>
      </c>
      <c r="D6973" t="s">
        <v>328</v>
      </c>
      <c r="E6973" s="1">
        <v>45538</v>
      </c>
      <c r="F6973" s="1">
        <v>45541</v>
      </c>
      <c r="G6973" s="1">
        <v>45541</v>
      </c>
      <c r="H6973" s="1">
        <v>45656</v>
      </c>
      <c r="I6973" s="1">
        <v>45545</v>
      </c>
      <c r="J6973" t="s">
        <v>31</v>
      </c>
      <c r="K6973" t="s">
        <v>39</v>
      </c>
      <c r="L6973">
        <v>4000</v>
      </c>
      <c r="M6973">
        <v>4000</v>
      </c>
      <c r="N6973">
        <v>0</v>
      </c>
      <c r="O6973" t="s">
        <v>3255</v>
      </c>
      <c r="P6973" t="s">
        <v>4776</v>
      </c>
      <c r="Q6973" t="s">
        <v>4777</v>
      </c>
      <c r="R6973" t="s">
        <v>26</v>
      </c>
      <c r="S6973" t="s">
        <v>863</v>
      </c>
      <c r="T6973">
        <v>16</v>
      </c>
    </row>
    <row r="6974" spans="1:20" x14ac:dyDescent="0.3">
      <c r="A6974" t="s">
        <v>4885</v>
      </c>
      <c r="B6974" t="str">
        <f>_xlfn.CONCAT(쿼리1[[#This Row],[주문번호]], "-", 쿼리1[[#This Row],[공정명]])</f>
        <v>20240906-1000163420-인쇄</v>
      </c>
      <c r="C6974">
        <v>2</v>
      </c>
      <c r="D6974" t="s">
        <v>328</v>
      </c>
      <c r="E6974" s="1">
        <v>45541</v>
      </c>
      <c r="F6974" s="1">
        <v>45547</v>
      </c>
      <c r="G6974" s="1">
        <v>45545</v>
      </c>
      <c r="H6974" s="1">
        <v>45656</v>
      </c>
      <c r="I6974" s="1">
        <v>45547</v>
      </c>
      <c r="J6974" t="s">
        <v>31</v>
      </c>
      <c r="K6974" t="s">
        <v>39</v>
      </c>
      <c r="L6974">
        <v>12000</v>
      </c>
      <c r="M6974">
        <v>12000</v>
      </c>
      <c r="N6974">
        <v>-2</v>
      </c>
      <c r="O6974" t="s">
        <v>3853</v>
      </c>
      <c r="P6974" t="s">
        <v>4802</v>
      </c>
      <c r="Q6974" t="s">
        <v>4803</v>
      </c>
      <c r="R6974" t="s">
        <v>26</v>
      </c>
      <c r="S6974" t="s">
        <v>863</v>
      </c>
      <c r="T6974">
        <v>48</v>
      </c>
    </row>
    <row r="6975" spans="1:20" x14ac:dyDescent="0.3">
      <c r="A6975" t="s">
        <v>4878</v>
      </c>
      <c r="B6975" t="str">
        <f>_xlfn.CONCAT(쿼리1[[#This Row],[주문번호]], "-", 쿼리1[[#This Row],[공정명]])</f>
        <v>20240924-2000159648-인쇄</v>
      </c>
      <c r="C6975">
        <v>2</v>
      </c>
      <c r="D6975" t="s">
        <v>328</v>
      </c>
      <c r="E6975" s="1">
        <v>45559</v>
      </c>
      <c r="F6975" s="1">
        <v>45561</v>
      </c>
      <c r="G6975" s="1">
        <v>45582</v>
      </c>
      <c r="H6975" s="1">
        <v>45656</v>
      </c>
      <c r="I6975" s="1">
        <v>45589</v>
      </c>
      <c r="J6975" t="s">
        <v>31</v>
      </c>
      <c r="K6975" t="s">
        <v>32</v>
      </c>
      <c r="L6975">
        <v>120000</v>
      </c>
      <c r="M6975">
        <v>60000</v>
      </c>
      <c r="N6975">
        <v>21</v>
      </c>
      <c r="O6975" t="s">
        <v>4459</v>
      </c>
      <c r="P6975" t="s">
        <v>4531</v>
      </c>
      <c r="Q6975" t="s">
        <v>4532</v>
      </c>
      <c r="R6975" t="s">
        <v>26</v>
      </c>
      <c r="S6975" t="s">
        <v>863</v>
      </c>
      <c r="T6975">
        <v>240</v>
      </c>
    </row>
    <row r="6976" spans="1:20" x14ac:dyDescent="0.3">
      <c r="A6976" t="s">
        <v>4878</v>
      </c>
      <c r="B6976" t="str">
        <f>_xlfn.CONCAT(쿼리1[[#This Row],[주문번호]], "-", 쿼리1[[#This Row],[공정명]])</f>
        <v>20240924-2000159648-인쇄</v>
      </c>
      <c r="C6976">
        <v>2</v>
      </c>
      <c r="D6976" t="s">
        <v>328</v>
      </c>
      <c r="E6976" s="1">
        <v>45559</v>
      </c>
      <c r="F6976" s="1">
        <v>45561</v>
      </c>
      <c r="G6976" s="1">
        <v>45583</v>
      </c>
      <c r="H6976" s="1">
        <v>45656</v>
      </c>
      <c r="I6976" s="1">
        <v>45589</v>
      </c>
      <c r="J6976" t="s">
        <v>31</v>
      </c>
      <c r="K6976" t="s">
        <v>32</v>
      </c>
      <c r="L6976">
        <v>120000</v>
      </c>
      <c r="M6976">
        <v>20000</v>
      </c>
      <c r="N6976">
        <v>22</v>
      </c>
      <c r="O6976" t="s">
        <v>4459</v>
      </c>
      <c r="P6976" t="s">
        <v>4531</v>
      </c>
      <c r="Q6976" t="s">
        <v>4532</v>
      </c>
      <c r="R6976" t="s">
        <v>26</v>
      </c>
      <c r="S6976" t="s">
        <v>863</v>
      </c>
      <c r="T6976">
        <v>240</v>
      </c>
    </row>
    <row r="6977" spans="1:20" x14ac:dyDescent="0.3">
      <c r="A6977" t="s">
        <v>4878</v>
      </c>
      <c r="B6977" t="str">
        <f>_xlfn.CONCAT(쿼리1[[#This Row],[주문번호]], "-", 쿼리1[[#This Row],[공정명]])</f>
        <v>20240924-2000159648-인쇄</v>
      </c>
      <c r="C6977">
        <v>2</v>
      </c>
      <c r="D6977" t="s">
        <v>328</v>
      </c>
      <c r="E6977" s="1">
        <v>45559</v>
      </c>
      <c r="F6977" s="1">
        <v>45561</v>
      </c>
      <c r="G6977" s="1">
        <v>45589</v>
      </c>
      <c r="H6977" s="1">
        <v>45656</v>
      </c>
      <c r="I6977" s="1">
        <v>45589</v>
      </c>
      <c r="J6977" t="s">
        <v>31</v>
      </c>
      <c r="K6977" t="s">
        <v>32</v>
      </c>
      <c r="L6977">
        <v>120000</v>
      </c>
      <c r="M6977">
        <v>40000</v>
      </c>
      <c r="N6977">
        <v>28</v>
      </c>
      <c r="O6977" t="s">
        <v>4459</v>
      </c>
      <c r="P6977" t="s">
        <v>4531</v>
      </c>
      <c r="Q6977" t="s">
        <v>4532</v>
      </c>
      <c r="R6977" t="s">
        <v>26</v>
      </c>
      <c r="S6977" t="s">
        <v>863</v>
      </c>
      <c r="T6977">
        <v>240</v>
      </c>
    </row>
    <row r="6978" spans="1:20" x14ac:dyDescent="0.3">
      <c r="A6978" t="s">
        <v>4874</v>
      </c>
      <c r="B6978" t="str">
        <f>_xlfn.CONCAT(쿼리1[[#This Row],[주문번호]], "-", 쿼리1[[#This Row],[공정명]])</f>
        <v>20241004-2000168902-인쇄</v>
      </c>
      <c r="C6978">
        <v>2</v>
      </c>
      <c r="D6978" t="s">
        <v>328</v>
      </c>
      <c r="E6978" s="1">
        <v>45569</v>
      </c>
      <c r="F6978" s="1">
        <v>45573</v>
      </c>
      <c r="G6978" s="1">
        <v>45575</v>
      </c>
      <c r="H6978" s="1">
        <v>45656</v>
      </c>
      <c r="I6978" s="1">
        <v>45586</v>
      </c>
      <c r="J6978" t="s">
        <v>31</v>
      </c>
      <c r="K6978" t="s">
        <v>32</v>
      </c>
      <c r="L6978">
        <v>24000</v>
      </c>
      <c r="M6978">
        <v>16000</v>
      </c>
      <c r="N6978">
        <v>2</v>
      </c>
      <c r="O6978" t="s">
        <v>4459</v>
      </c>
      <c r="P6978" t="s">
        <v>4690</v>
      </c>
      <c r="Q6978" t="s">
        <v>4691</v>
      </c>
      <c r="R6978" t="s">
        <v>26</v>
      </c>
      <c r="S6978" t="s">
        <v>863</v>
      </c>
      <c r="T6978">
        <v>48</v>
      </c>
    </row>
    <row r="6979" spans="1:20" x14ac:dyDescent="0.3">
      <c r="A6979" t="s">
        <v>4874</v>
      </c>
      <c r="B6979" t="str">
        <f>_xlfn.CONCAT(쿼리1[[#This Row],[주문번호]], "-", 쿼리1[[#This Row],[공정명]])</f>
        <v>20241004-2000168902-인쇄</v>
      </c>
      <c r="C6979">
        <v>2</v>
      </c>
      <c r="D6979" t="s">
        <v>328</v>
      </c>
      <c r="E6979" s="1">
        <v>45569</v>
      </c>
      <c r="F6979" s="1">
        <v>45573</v>
      </c>
      <c r="G6979" s="1">
        <v>45586</v>
      </c>
      <c r="H6979" s="1">
        <v>45656</v>
      </c>
      <c r="I6979" s="1">
        <v>45586</v>
      </c>
      <c r="J6979" t="s">
        <v>31</v>
      </c>
      <c r="K6979" t="s">
        <v>32</v>
      </c>
      <c r="L6979">
        <v>24000</v>
      </c>
      <c r="M6979">
        <v>8000</v>
      </c>
      <c r="N6979">
        <v>13</v>
      </c>
      <c r="O6979" t="s">
        <v>4459</v>
      </c>
      <c r="P6979" t="s">
        <v>4690</v>
      </c>
      <c r="Q6979" t="s">
        <v>4691</v>
      </c>
      <c r="R6979" t="s">
        <v>26</v>
      </c>
      <c r="S6979" t="s">
        <v>863</v>
      </c>
      <c r="T6979">
        <v>48</v>
      </c>
    </row>
    <row r="6980" spans="1:20" x14ac:dyDescent="0.3">
      <c r="A6980" t="s">
        <v>4875</v>
      </c>
      <c r="B6980" t="str">
        <f>_xlfn.CONCAT(쿼리1[[#This Row],[주문번호]], "-", 쿼리1[[#This Row],[공정명]])</f>
        <v>20241007-1000158432-인쇄</v>
      </c>
      <c r="C6980">
        <v>2</v>
      </c>
      <c r="D6980" t="s">
        <v>328</v>
      </c>
      <c r="E6980" s="1">
        <v>45572</v>
      </c>
      <c r="F6980" s="1">
        <v>45576</v>
      </c>
      <c r="G6980" s="1">
        <v>45575</v>
      </c>
      <c r="H6980" s="1">
        <v>45656</v>
      </c>
      <c r="I6980" s="1">
        <v>45579</v>
      </c>
      <c r="J6980" t="s">
        <v>31</v>
      </c>
      <c r="K6980" t="s">
        <v>39</v>
      </c>
      <c r="L6980">
        <v>12000</v>
      </c>
      <c r="M6980">
        <v>12000</v>
      </c>
      <c r="N6980">
        <v>-1</v>
      </c>
      <c r="O6980" t="s">
        <v>3853</v>
      </c>
      <c r="P6980" t="s">
        <v>4043</v>
      </c>
      <c r="Q6980" t="s">
        <v>4871</v>
      </c>
      <c r="R6980" t="s">
        <v>26</v>
      </c>
      <c r="S6980" t="s">
        <v>863</v>
      </c>
      <c r="T6980">
        <v>48</v>
      </c>
    </row>
    <row r="6981" spans="1:20" x14ac:dyDescent="0.3">
      <c r="A6981" t="s">
        <v>5266</v>
      </c>
      <c r="B6981" t="str">
        <f>_xlfn.CONCAT(쿼리1[[#This Row],[주문번호]], "-", 쿼리1[[#This Row],[공정명]])</f>
        <v>20240909-1000156480-인쇄</v>
      </c>
      <c r="C6981">
        <v>2</v>
      </c>
      <c r="D6981" t="s">
        <v>328</v>
      </c>
      <c r="E6981" s="1">
        <v>45544</v>
      </c>
      <c r="F6981" s="1">
        <v>45548</v>
      </c>
      <c r="G6981" s="1">
        <v>45555</v>
      </c>
      <c r="H6981" s="1">
        <v>45656</v>
      </c>
      <c r="I6981" s="1">
        <v>45558</v>
      </c>
      <c r="J6981" t="s">
        <v>31</v>
      </c>
      <c r="K6981" t="s">
        <v>32</v>
      </c>
      <c r="L6981">
        <v>8000</v>
      </c>
      <c r="M6981">
        <v>8000</v>
      </c>
      <c r="N6981">
        <v>7</v>
      </c>
      <c r="O6981" t="s">
        <v>1533</v>
      </c>
      <c r="P6981" t="s">
        <v>3842</v>
      </c>
      <c r="Q6981" t="s">
        <v>3843</v>
      </c>
      <c r="R6981" t="s">
        <v>26</v>
      </c>
      <c r="S6981" t="s">
        <v>863</v>
      </c>
      <c r="T6981">
        <v>24</v>
      </c>
    </row>
    <row r="6982" spans="1:20" x14ac:dyDescent="0.3">
      <c r="A6982" t="s">
        <v>4870</v>
      </c>
      <c r="B6982" t="str">
        <f>_xlfn.CONCAT(쿼리1[[#This Row],[주문번호]], "-", 쿼리1[[#This Row],[공정명]])</f>
        <v>20240909-1000158432-인쇄</v>
      </c>
      <c r="C6982">
        <v>2</v>
      </c>
      <c r="D6982" t="s">
        <v>328</v>
      </c>
      <c r="E6982" s="1">
        <v>45544</v>
      </c>
      <c r="F6982" s="1">
        <v>45548</v>
      </c>
      <c r="G6982" s="1">
        <v>45547</v>
      </c>
      <c r="H6982" s="1">
        <v>45656</v>
      </c>
      <c r="I6982" s="1">
        <v>45548</v>
      </c>
      <c r="J6982" t="s">
        <v>31</v>
      </c>
      <c r="K6982" t="s">
        <v>39</v>
      </c>
      <c r="L6982">
        <v>12000</v>
      </c>
      <c r="M6982">
        <v>12000</v>
      </c>
      <c r="N6982">
        <v>-1</v>
      </c>
      <c r="O6982" t="s">
        <v>3853</v>
      </c>
      <c r="P6982" t="s">
        <v>4043</v>
      </c>
      <c r="Q6982" t="s">
        <v>4871</v>
      </c>
      <c r="R6982" t="s">
        <v>26</v>
      </c>
      <c r="S6982" t="s">
        <v>863</v>
      </c>
      <c r="T6982">
        <v>48</v>
      </c>
    </row>
    <row r="6983" spans="1:20" x14ac:dyDescent="0.3">
      <c r="A6983" t="s">
        <v>4867</v>
      </c>
      <c r="B6983" t="str">
        <f>_xlfn.CONCAT(쿼리1[[#This Row],[주문번호]], "-", 쿼리1[[#This Row],[공정명]])</f>
        <v>20240902-2000168812-인쇄</v>
      </c>
      <c r="C6983">
        <v>2</v>
      </c>
      <c r="D6983" t="s">
        <v>328</v>
      </c>
      <c r="E6983" s="1">
        <v>45537</v>
      </c>
      <c r="F6983" s="1">
        <v>45541</v>
      </c>
      <c r="G6983" s="1">
        <v>45540</v>
      </c>
      <c r="H6983" s="1">
        <v>45656</v>
      </c>
      <c r="I6983" s="1">
        <v>45560</v>
      </c>
      <c r="J6983" t="s">
        <v>31</v>
      </c>
      <c r="K6983" t="s">
        <v>39</v>
      </c>
      <c r="L6983">
        <v>4000</v>
      </c>
      <c r="M6983">
        <v>4000</v>
      </c>
      <c r="N6983">
        <v>-1</v>
      </c>
      <c r="O6983" t="s">
        <v>324</v>
      </c>
      <c r="P6983" t="s">
        <v>4868</v>
      </c>
      <c r="Q6983" t="s">
        <v>4869</v>
      </c>
      <c r="R6983" t="s">
        <v>26</v>
      </c>
      <c r="S6983" t="s">
        <v>863</v>
      </c>
      <c r="T6983">
        <v>53333</v>
      </c>
    </row>
    <row r="6984" spans="1:20" x14ac:dyDescent="0.3">
      <c r="A6984" t="s">
        <v>3388</v>
      </c>
      <c r="B6984" t="str">
        <f>_xlfn.CONCAT(쿼리1[[#This Row],[주문번호]], "-", 쿼리1[[#This Row],[공정명]])</f>
        <v>20241111-1000159459-인쇄</v>
      </c>
      <c r="C6984">
        <v>2</v>
      </c>
      <c r="D6984" t="s">
        <v>328</v>
      </c>
      <c r="E6984" s="1">
        <v>45607</v>
      </c>
      <c r="F6984" s="1">
        <v>45611</v>
      </c>
      <c r="G6984" s="1">
        <v>45614</v>
      </c>
      <c r="H6984" s="1">
        <v>45656</v>
      </c>
      <c r="I6984" s="1">
        <v>45635</v>
      </c>
      <c r="J6984" t="s">
        <v>31</v>
      </c>
      <c r="K6984" t="s">
        <v>32</v>
      </c>
      <c r="L6984">
        <v>6000</v>
      </c>
      <c r="M6984">
        <v>6000</v>
      </c>
      <c r="N6984">
        <v>3</v>
      </c>
      <c r="O6984" t="s">
        <v>2886</v>
      </c>
      <c r="P6984" t="s">
        <v>3295</v>
      </c>
      <c r="Q6984" t="s">
        <v>3296</v>
      </c>
      <c r="R6984" t="s">
        <v>3297</v>
      </c>
      <c r="S6984" t="s">
        <v>863</v>
      </c>
      <c r="T6984">
        <v>218181</v>
      </c>
    </row>
    <row r="6985" spans="1:20" x14ac:dyDescent="0.3">
      <c r="A6985" t="s">
        <v>3389</v>
      </c>
      <c r="B6985" t="str">
        <f>_xlfn.CONCAT(쿼리1[[#This Row],[주문번호]], "-", 쿼리1[[#This Row],[공정명]])</f>
        <v>20240920-1000159459-인쇄</v>
      </c>
      <c r="C6985">
        <v>2</v>
      </c>
      <c r="D6985" t="s">
        <v>328</v>
      </c>
      <c r="E6985" s="1">
        <v>45555</v>
      </c>
      <c r="F6985" s="1">
        <v>45561</v>
      </c>
      <c r="G6985" s="1">
        <v>45580</v>
      </c>
      <c r="H6985" s="1">
        <v>45656</v>
      </c>
      <c r="I6985" s="1">
        <v>45632</v>
      </c>
      <c r="J6985" t="s">
        <v>31</v>
      </c>
      <c r="K6985" t="s">
        <v>32</v>
      </c>
      <c r="L6985">
        <v>30000</v>
      </c>
      <c r="M6985">
        <v>6000</v>
      </c>
      <c r="N6985">
        <v>19</v>
      </c>
      <c r="O6985" t="s">
        <v>2886</v>
      </c>
      <c r="P6985" t="s">
        <v>3295</v>
      </c>
      <c r="Q6985" t="s">
        <v>3296</v>
      </c>
      <c r="R6985" t="s">
        <v>3297</v>
      </c>
      <c r="S6985" t="s">
        <v>863</v>
      </c>
      <c r="T6985">
        <v>545454</v>
      </c>
    </row>
    <row r="6986" spans="1:20" x14ac:dyDescent="0.3">
      <c r="A6986" t="s">
        <v>3389</v>
      </c>
      <c r="B6986" t="str">
        <f>_xlfn.CONCAT(쿼리1[[#This Row],[주문번호]], "-", 쿼리1[[#This Row],[공정명]])</f>
        <v>20240920-1000159459-인쇄</v>
      </c>
      <c r="C6986">
        <v>2</v>
      </c>
      <c r="D6986" t="s">
        <v>328</v>
      </c>
      <c r="E6986" s="1">
        <v>45555</v>
      </c>
      <c r="F6986" s="1">
        <v>45561</v>
      </c>
      <c r="G6986" s="1">
        <v>45581</v>
      </c>
      <c r="H6986" s="1">
        <v>45656</v>
      </c>
      <c r="I6986" s="1">
        <v>45632</v>
      </c>
      <c r="J6986" t="s">
        <v>31</v>
      </c>
      <c r="K6986" t="s">
        <v>32</v>
      </c>
      <c r="L6986">
        <v>30000</v>
      </c>
      <c r="M6986">
        <v>24000</v>
      </c>
      <c r="N6986">
        <v>20</v>
      </c>
      <c r="O6986" t="s">
        <v>2886</v>
      </c>
      <c r="P6986" t="s">
        <v>3295</v>
      </c>
      <c r="Q6986" t="s">
        <v>3296</v>
      </c>
      <c r="R6986" t="s">
        <v>3297</v>
      </c>
      <c r="S6986" t="s">
        <v>863</v>
      </c>
      <c r="T6986">
        <v>545454</v>
      </c>
    </row>
    <row r="6987" spans="1:20" x14ac:dyDescent="0.3">
      <c r="A6987" t="s">
        <v>3388</v>
      </c>
      <c r="B6987" t="str">
        <f>_xlfn.CONCAT(쿼리1[[#This Row],[주문번호]], "-", 쿼리1[[#This Row],[공정명]])</f>
        <v>20241111-1000159459-인쇄</v>
      </c>
      <c r="C6987">
        <v>2</v>
      </c>
      <c r="D6987" t="s">
        <v>328</v>
      </c>
      <c r="E6987" s="1">
        <v>45607</v>
      </c>
      <c r="F6987" s="1">
        <v>45611</v>
      </c>
      <c r="G6987" s="1">
        <v>45614</v>
      </c>
      <c r="H6987" s="1">
        <v>45656</v>
      </c>
      <c r="I6987" s="1">
        <v>45635</v>
      </c>
      <c r="J6987" t="s">
        <v>31</v>
      </c>
      <c r="K6987" t="s">
        <v>32</v>
      </c>
      <c r="L6987">
        <v>12000</v>
      </c>
      <c r="M6987">
        <v>12000</v>
      </c>
      <c r="N6987">
        <v>3</v>
      </c>
      <c r="O6987" t="s">
        <v>2886</v>
      </c>
      <c r="P6987" t="s">
        <v>3295</v>
      </c>
      <c r="Q6987" t="s">
        <v>3296</v>
      </c>
      <c r="R6987" t="s">
        <v>3297</v>
      </c>
      <c r="S6987" t="s">
        <v>863</v>
      </c>
      <c r="T6987">
        <v>218181</v>
      </c>
    </row>
    <row r="6988" spans="1:20" x14ac:dyDescent="0.3">
      <c r="A6988" t="s">
        <v>3388</v>
      </c>
      <c r="B6988" t="str">
        <f>_xlfn.CONCAT(쿼리1[[#This Row],[주문번호]], "-", 쿼리1[[#This Row],[공정명]])</f>
        <v>20241111-1000159459-인쇄</v>
      </c>
      <c r="C6988">
        <v>2</v>
      </c>
      <c r="D6988" t="s">
        <v>328</v>
      </c>
      <c r="E6988" s="1">
        <v>45607</v>
      </c>
      <c r="F6988" s="1">
        <v>45611</v>
      </c>
      <c r="G6988" s="1">
        <v>45614</v>
      </c>
      <c r="H6988" s="1">
        <v>45656</v>
      </c>
      <c r="I6988" s="1">
        <v>45635</v>
      </c>
      <c r="J6988" t="s">
        <v>31</v>
      </c>
      <c r="K6988" t="s">
        <v>32</v>
      </c>
      <c r="L6988">
        <v>12000</v>
      </c>
      <c r="M6988">
        <v>6000</v>
      </c>
      <c r="N6988">
        <v>3</v>
      </c>
      <c r="O6988" t="s">
        <v>2886</v>
      </c>
      <c r="P6988" t="s">
        <v>3295</v>
      </c>
      <c r="Q6988" t="s">
        <v>3296</v>
      </c>
      <c r="R6988" t="s">
        <v>3297</v>
      </c>
      <c r="S6988" t="s">
        <v>863</v>
      </c>
      <c r="T6988">
        <v>218181</v>
      </c>
    </row>
    <row r="6989" spans="1:20" x14ac:dyDescent="0.3">
      <c r="A6989" t="s">
        <v>3388</v>
      </c>
      <c r="B6989" t="str">
        <f>_xlfn.CONCAT(쿼리1[[#This Row],[주문번호]], "-", 쿼리1[[#This Row],[공정명]])</f>
        <v>20241111-1000159459-인쇄</v>
      </c>
      <c r="C6989">
        <v>2</v>
      </c>
      <c r="D6989" t="s">
        <v>328</v>
      </c>
      <c r="E6989" s="1">
        <v>45607</v>
      </c>
      <c r="F6989" s="1">
        <v>45611</v>
      </c>
      <c r="G6989" s="1">
        <v>45614</v>
      </c>
      <c r="H6989" s="1">
        <v>45656</v>
      </c>
      <c r="I6989" s="1">
        <v>45635</v>
      </c>
      <c r="J6989" t="s">
        <v>31</v>
      </c>
      <c r="K6989" t="s">
        <v>32</v>
      </c>
      <c r="L6989">
        <v>6000</v>
      </c>
      <c r="M6989">
        <v>12000</v>
      </c>
      <c r="N6989">
        <v>3</v>
      </c>
      <c r="O6989" t="s">
        <v>2886</v>
      </c>
      <c r="P6989" t="s">
        <v>3295</v>
      </c>
      <c r="Q6989" t="s">
        <v>3296</v>
      </c>
      <c r="R6989" t="s">
        <v>3297</v>
      </c>
      <c r="S6989" t="s">
        <v>863</v>
      </c>
      <c r="T6989">
        <v>218181</v>
      </c>
    </row>
    <row r="6990" spans="1:20" x14ac:dyDescent="0.3">
      <c r="A6990" t="s">
        <v>4786</v>
      </c>
      <c r="B6990" t="str">
        <f>_xlfn.CONCAT(쿼리1[[#This Row],[주문번호]], "-", 쿼리1[[#This Row],[공정명]])</f>
        <v>20241218-1000149278-인쇄</v>
      </c>
      <c r="C6990">
        <v>2</v>
      </c>
      <c r="D6990" t="s">
        <v>328</v>
      </c>
      <c r="E6990" s="1">
        <v>45644</v>
      </c>
      <c r="F6990" s="1">
        <v>45650</v>
      </c>
      <c r="G6990" s="1">
        <v>45652</v>
      </c>
      <c r="H6990" s="1">
        <v>45656</v>
      </c>
      <c r="I6990" s="1">
        <v>45653</v>
      </c>
      <c r="J6990" t="s">
        <v>31</v>
      </c>
      <c r="K6990" t="s">
        <v>32</v>
      </c>
      <c r="L6990">
        <v>54000</v>
      </c>
      <c r="M6990">
        <v>30000</v>
      </c>
      <c r="N6990">
        <v>2</v>
      </c>
      <c r="O6990" t="s">
        <v>3549</v>
      </c>
      <c r="P6990" t="s">
        <v>4787</v>
      </c>
      <c r="Q6990" t="s">
        <v>4788</v>
      </c>
      <c r="R6990" t="s">
        <v>4789</v>
      </c>
      <c r="S6990" t="s">
        <v>863</v>
      </c>
      <c r="T6990">
        <v>1620</v>
      </c>
    </row>
    <row r="6991" spans="1:20" x14ac:dyDescent="0.3">
      <c r="A6991" t="s">
        <v>4790</v>
      </c>
      <c r="B6991" t="str">
        <f>_xlfn.CONCAT(쿼리1[[#This Row],[주문번호]], "-", 쿼리1[[#This Row],[공정명]])</f>
        <v>20241105-1000149278-인쇄</v>
      </c>
      <c r="C6991">
        <v>2</v>
      </c>
      <c r="D6991" t="s">
        <v>328</v>
      </c>
      <c r="E6991" s="1">
        <v>45601</v>
      </c>
      <c r="F6991" s="1">
        <v>45607</v>
      </c>
      <c r="G6991" s="1">
        <v>45609</v>
      </c>
      <c r="H6991" s="1">
        <v>45656</v>
      </c>
      <c r="I6991" s="1">
        <v>45621</v>
      </c>
      <c r="J6991" t="s">
        <v>31</v>
      </c>
      <c r="K6991" t="s">
        <v>32</v>
      </c>
      <c r="L6991">
        <v>54000</v>
      </c>
      <c r="M6991">
        <v>54000</v>
      </c>
      <c r="N6991">
        <v>2</v>
      </c>
      <c r="O6991" t="s">
        <v>3549</v>
      </c>
      <c r="P6991" t="s">
        <v>4787</v>
      </c>
      <c r="Q6991" t="s">
        <v>4788</v>
      </c>
      <c r="R6991" t="s">
        <v>4789</v>
      </c>
      <c r="S6991" t="s">
        <v>863</v>
      </c>
      <c r="T6991">
        <v>1620</v>
      </c>
    </row>
    <row r="6992" spans="1:20" x14ac:dyDescent="0.3">
      <c r="A6992" t="s">
        <v>4786</v>
      </c>
      <c r="B6992" t="str">
        <f>_xlfn.CONCAT(쿼리1[[#This Row],[주문번호]], "-", 쿼리1[[#This Row],[공정명]])</f>
        <v>20241218-1000149278-인쇄</v>
      </c>
      <c r="C6992">
        <v>2</v>
      </c>
      <c r="D6992" t="s">
        <v>328</v>
      </c>
      <c r="E6992" s="1">
        <v>45644</v>
      </c>
      <c r="F6992" s="1">
        <v>45650</v>
      </c>
      <c r="G6992" s="1">
        <v>45650</v>
      </c>
      <c r="H6992" s="1">
        <v>45656</v>
      </c>
      <c r="I6992" s="1">
        <v>45653</v>
      </c>
      <c r="J6992" t="s">
        <v>31</v>
      </c>
      <c r="K6992" t="s">
        <v>39</v>
      </c>
      <c r="L6992">
        <v>54000</v>
      </c>
      <c r="M6992">
        <v>24000</v>
      </c>
      <c r="N6992">
        <v>0</v>
      </c>
      <c r="O6992" t="s">
        <v>3549</v>
      </c>
      <c r="P6992" t="s">
        <v>4787</v>
      </c>
      <c r="Q6992" t="s">
        <v>4788</v>
      </c>
      <c r="R6992" t="s">
        <v>4789</v>
      </c>
      <c r="S6992" t="s">
        <v>863</v>
      </c>
      <c r="T6992">
        <v>1620</v>
      </c>
    </row>
    <row r="6993" spans="1:20" x14ac:dyDescent="0.3">
      <c r="A6993" t="s">
        <v>4936</v>
      </c>
      <c r="B6993" t="str">
        <f>_xlfn.CONCAT(쿼리1[[#This Row],[주문번호]], "-", 쿼리1[[#This Row],[공정명]])</f>
        <v>20240909-1000149278-인쇄</v>
      </c>
      <c r="C6993">
        <v>2</v>
      </c>
      <c r="D6993" t="s">
        <v>328</v>
      </c>
      <c r="E6993" s="1">
        <v>45544</v>
      </c>
      <c r="F6993" s="1">
        <v>45548</v>
      </c>
      <c r="G6993" s="1">
        <v>45547</v>
      </c>
      <c r="H6993" s="1">
        <v>45656</v>
      </c>
      <c r="I6993" s="1">
        <v>45548</v>
      </c>
      <c r="J6993" t="s">
        <v>31</v>
      </c>
      <c r="K6993" t="s">
        <v>39</v>
      </c>
      <c r="L6993">
        <v>54000</v>
      </c>
      <c r="M6993">
        <v>54000</v>
      </c>
      <c r="N6993">
        <v>-1</v>
      </c>
      <c r="O6993" t="s">
        <v>3549</v>
      </c>
      <c r="P6993" t="s">
        <v>4787</v>
      </c>
      <c r="Q6993" t="s">
        <v>4788</v>
      </c>
      <c r="R6993" t="s">
        <v>4789</v>
      </c>
      <c r="S6993" t="s">
        <v>863</v>
      </c>
      <c r="T6993">
        <v>1620</v>
      </c>
    </row>
    <row r="6994" spans="1:20" x14ac:dyDescent="0.3">
      <c r="A6994" t="s">
        <v>4669</v>
      </c>
      <c r="B6994" t="str">
        <f>_xlfn.CONCAT(쿼리1[[#This Row],[주문번호]], "-", 쿼리1[[#This Row],[공정명]])</f>
        <v>20241220-1216P0156-인쇄</v>
      </c>
      <c r="C6994">
        <v>2</v>
      </c>
      <c r="D6994" t="s">
        <v>328</v>
      </c>
      <c r="E6994" s="1">
        <v>45646</v>
      </c>
      <c r="F6994" s="1">
        <v>45652</v>
      </c>
      <c r="G6994" s="1"/>
      <c r="H6994" s="1">
        <v>45656</v>
      </c>
      <c r="I6994" s="1"/>
      <c r="J6994" t="s">
        <v>21</v>
      </c>
      <c r="K6994" t="s">
        <v>22</v>
      </c>
      <c r="L6994">
        <v>8000</v>
      </c>
      <c r="O6994" t="s">
        <v>4670</v>
      </c>
      <c r="P6994" t="s">
        <v>4671</v>
      </c>
      <c r="Q6994" t="s">
        <v>4672</v>
      </c>
      <c r="R6994" t="s">
        <v>2774</v>
      </c>
      <c r="S6994" t="s">
        <v>863</v>
      </c>
      <c r="T6994">
        <v>8</v>
      </c>
    </row>
    <row r="6995" spans="1:20" x14ac:dyDescent="0.3">
      <c r="A6995" t="s">
        <v>4582</v>
      </c>
      <c r="B6995" t="str">
        <f>_xlfn.CONCAT(쿼리1[[#This Row],[주문번호]], "-", 쿼리1[[#This Row],[공정명]])</f>
        <v>20241218-11160084-인쇄</v>
      </c>
      <c r="C6995">
        <v>2</v>
      </c>
      <c r="D6995" t="s">
        <v>328</v>
      </c>
      <c r="E6995" s="1">
        <v>45644</v>
      </c>
      <c r="F6995" s="1">
        <v>45650</v>
      </c>
      <c r="G6995" s="1">
        <v>45649</v>
      </c>
      <c r="H6995" s="1">
        <v>45656</v>
      </c>
      <c r="I6995" s="1">
        <v>45649</v>
      </c>
      <c r="J6995" t="s">
        <v>31</v>
      </c>
      <c r="K6995" t="s">
        <v>39</v>
      </c>
      <c r="L6995">
        <v>6000</v>
      </c>
      <c r="M6995">
        <v>6000</v>
      </c>
      <c r="N6995">
        <v>-1</v>
      </c>
      <c r="O6995" t="s">
        <v>4583</v>
      </c>
      <c r="P6995" t="s">
        <v>4584</v>
      </c>
      <c r="Q6995" t="s">
        <v>4585</v>
      </c>
      <c r="R6995" t="s">
        <v>4586</v>
      </c>
      <c r="S6995" t="s">
        <v>863</v>
      </c>
      <c r="T6995">
        <v>100</v>
      </c>
    </row>
    <row r="6996" spans="1:20" x14ac:dyDescent="0.3">
      <c r="A6996" t="s">
        <v>3122</v>
      </c>
      <c r="B6996" t="str">
        <f>_xlfn.CONCAT(쿼리1[[#This Row],[주문번호]], "-", 쿼리1[[#This Row],[공정명]])</f>
        <v>20241023-1000169461-인쇄</v>
      </c>
      <c r="C6996">
        <v>2</v>
      </c>
      <c r="D6996" t="s">
        <v>328</v>
      </c>
      <c r="E6996" s="1">
        <v>45588</v>
      </c>
      <c r="F6996" s="1">
        <v>45594</v>
      </c>
      <c r="G6996" s="1">
        <v>45597</v>
      </c>
      <c r="H6996" s="1">
        <v>45656</v>
      </c>
      <c r="I6996" s="1">
        <v>45621</v>
      </c>
      <c r="J6996" t="s">
        <v>31</v>
      </c>
      <c r="K6996" t="s">
        <v>32</v>
      </c>
      <c r="L6996">
        <v>3300</v>
      </c>
      <c r="M6996">
        <v>3300</v>
      </c>
      <c r="N6996">
        <v>3</v>
      </c>
      <c r="O6996" t="s">
        <v>859</v>
      </c>
      <c r="P6996" t="s">
        <v>3123</v>
      </c>
      <c r="Q6996" t="s">
        <v>3124</v>
      </c>
      <c r="R6996" t="s">
        <v>3125</v>
      </c>
      <c r="S6996" t="s">
        <v>863</v>
      </c>
      <c r="T6996">
        <v>15000</v>
      </c>
    </row>
    <row r="6997" spans="1:20" x14ac:dyDescent="0.3">
      <c r="A6997" t="s">
        <v>3126</v>
      </c>
      <c r="B6997" t="str">
        <f>_xlfn.CONCAT(쿼리1[[#This Row],[주문번호]], "-", 쿼리1[[#This Row],[공정명]])</f>
        <v>20241023-1000169457-인쇄</v>
      </c>
      <c r="C6997">
        <v>2</v>
      </c>
      <c r="D6997" t="s">
        <v>328</v>
      </c>
      <c r="E6997" s="1">
        <v>45588</v>
      </c>
      <c r="F6997" s="1">
        <v>45594</v>
      </c>
      <c r="G6997" s="1">
        <v>45597</v>
      </c>
      <c r="H6997" s="1">
        <v>45656</v>
      </c>
      <c r="I6997" s="1">
        <v>45608</v>
      </c>
      <c r="J6997" t="s">
        <v>31</v>
      </c>
      <c r="K6997" t="s">
        <v>32</v>
      </c>
      <c r="L6997">
        <v>3300</v>
      </c>
      <c r="M6997">
        <v>3300</v>
      </c>
      <c r="N6997">
        <v>3</v>
      </c>
      <c r="O6997" t="s">
        <v>859</v>
      </c>
      <c r="P6997" t="s">
        <v>2853</v>
      </c>
      <c r="Q6997" t="s">
        <v>3127</v>
      </c>
      <c r="R6997" t="s">
        <v>3125</v>
      </c>
      <c r="S6997" t="s">
        <v>863</v>
      </c>
      <c r="T6997">
        <v>18333</v>
      </c>
    </row>
    <row r="6998" spans="1:20" x14ac:dyDescent="0.3">
      <c r="A6998" t="s">
        <v>3128</v>
      </c>
      <c r="B6998" t="str">
        <f>_xlfn.CONCAT(쿼리1[[#This Row],[주문번호]], "-", 쿼리1[[#This Row],[공정명]])</f>
        <v>20241010-1000157466-인쇄</v>
      </c>
      <c r="C6998">
        <v>2</v>
      </c>
      <c r="D6998" t="s">
        <v>328</v>
      </c>
      <c r="E6998" s="1">
        <v>45575</v>
      </c>
      <c r="F6998" s="1">
        <v>45581</v>
      </c>
      <c r="G6998" s="1">
        <v>45581</v>
      </c>
      <c r="H6998" s="1">
        <v>45656</v>
      </c>
      <c r="I6998" s="1">
        <v>45588</v>
      </c>
      <c r="J6998" t="s">
        <v>31</v>
      </c>
      <c r="K6998" t="s">
        <v>39</v>
      </c>
      <c r="L6998">
        <v>6000</v>
      </c>
      <c r="M6998">
        <v>6000</v>
      </c>
      <c r="N6998">
        <v>0</v>
      </c>
      <c r="O6998" t="s">
        <v>564</v>
      </c>
      <c r="P6998" t="s">
        <v>3129</v>
      </c>
      <c r="Q6998" t="s">
        <v>3130</v>
      </c>
      <c r="R6998" t="s">
        <v>3131</v>
      </c>
      <c r="S6998" t="s">
        <v>863</v>
      </c>
      <c r="T6998">
        <v>48000</v>
      </c>
    </row>
    <row r="6999" spans="1:20" x14ac:dyDescent="0.3">
      <c r="A6999" t="s">
        <v>3136</v>
      </c>
      <c r="B6999" t="str">
        <f>_xlfn.CONCAT(쿼리1[[#This Row],[주문번호]], "-", 쿼리1[[#This Row],[공정명]])</f>
        <v>20241127-1000139380-인쇄</v>
      </c>
      <c r="C6999">
        <v>2</v>
      </c>
      <c r="D6999" t="s">
        <v>328</v>
      </c>
      <c r="E6999" s="1">
        <v>45623</v>
      </c>
      <c r="F6999" s="1">
        <v>45629</v>
      </c>
      <c r="G6999" s="1">
        <v>45631</v>
      </c>
      <c r="H6999" s="1">
        <v>45656</v>
      </c>
      <c r="I6999" s="1">
        <v>45639</v>
      </c>
      <c r="J6999" t="s">
        <v>31</v>
      </c>
      <c r="K6999" t="s">
        <v>32</v>
      </c>
      <c r="L6999">
        <v>12000</v>
      </c>
      <c r="M6999">
        <v>12000</v>
      </c>
      <c r="N6999">
        <v>2</v>
      </c>
      <c r="O6999" t="s">
        <v>3133</v>
      </c>
      <c r="P6999" t="s">
        <v>3137</v>
      </c>
      <c r="Q6999" t="s">
        <v>3138</v>
      </c>
      <c r="R6999" t="s">
        <v>3135</v>
      </c>
      <c r="S6999" t="s">
        <v>863</v>
      </c>
      <c r="T6999">
        <v>85714</v>
      </c>
    </row>
    <row r="7000" spans="1:20" x14ac:dyDescent="0.3">
      <c r="A7000" t="s">
        <v>3262</v>
      </c>
      <c r="B7000" t="str">
        <f>_xlfn.CONCAT(쿼리1[[#This Row],[주문번호]], "-", 쿼리1[[#This Row],[공정명]])</f>
        <v>20241022-1000139380-인쇄</v>
      </c>
      <c r="C7000">
        <v>2</v>
      </c>
      <c r="D7000" t="s">
        <v>328</v>
      </c>
      <c r="E7000" s="1">
        <v>45587</v>
      </c>
      <c r="F7000" s="1">
        <v>45590</v>
      </c>
      <c r="G7000" s="1">
        <v>45594</v>
      </c>
      <c r="H7000" s="1">
        <v>45656</v>
      </c>
      <c r="I7000" s="1">
        <v>45604</v>
      </c>
      <c r="J7000" t="s">
        <v>31</v>
      </c>
      <c r="K7000" t="s">
        <v>32</v>
      </c>
      <c r="L7000">
        <v>12000</v>
      </c>
      <c r="M7000">
        <v>12000</v>
      </c>
      <c r="N7000">
        <v>4</v>
      </c>
      <c r="O7000" t="s">
        <v>3133</v>
      </c>
      <c r="P7000" t="s">
        <v>3137</v>
      </c>
      <c r="Q7000" t="s">
        <v>3138</v>
      </c>
      <c r="R7000" t="s">
        <v>3135</v>
      </c>
      <c r="S7000" t="s">
        <v>863</v>
      </c>
      <c r="T7000">
        <v>85714</v>
      </c>
    </row>
    <row r="7001" spans="1:20" x14ac:dyDescent="0.3">
      <c r="A7001" t="s">
        <v>3265</v>
      </c>
      <c r="B7001" t="str">
        <f>_xlfn.CONCAT(쿼리1[[#This Row],[주문번호]], "-", 쿼리1[[#This Row],[공정명]])</f>
        <v>20241119-120429-인쇄</v>
      </c>
      <c r="C7001">
        <v>2</v>
      </c>
      <c r="D7001" t="s">
        <v>328</v>
      </c>
      <c r="E7001" s="1">
        <v>45615</v>
      </c>
      <c r="F7001" s="1">
        <v>45621</v>
      </c>
      <c r="G7001" s="1">
        <v>45621</v>
      </c>
      <c r="H7001" s="1">
        <v>45656</v>
      </c>
      <c r="I7001" s="1">
        <v>45628</v>
      </c>
      <c r="J7001" t="s">
        <v>31</v>
      </c>
      <c r="K7001" t="s">
        <v>39</v>
      </c>
      <c r="L7001">
        <v>3000</v>
      </c>
      <c r="M7001">
        <v>3000</v>
      </c>
      <c r="N7001">
        <v>0</v>
      </c>
      <c r="O7001" t="s">
        <v>91</v>
      </c>
      <c r="P7001" t="s">
        <v>3266</v>
      </c>
      <c r="Q7001" t="s">
        <v>3267</v>
      </c>
      <c r="R7001" t="s">
        <v>3002</v>
      </c>
      <c r="S7001" t="s">
        <v>863</v>
      </c>
      <c r="T7001">
        <v>12000</v>
      </c>
    </row>
    <row r="7002" spans="1:20" x14ac:dyDescent="0.3">
      <c r="A7002" t="s">
        <v>3003</v>
      </c>
      <c r="B7002" t="str">
        <f>_xlfn.CONCAT(쿼리1[[#This Row],[주문번호]], "-", 쿼리1[[#This Row],[공정명]])</f>
        <v>20241216-1000164987-인쇄</v>
      </c>
      <c r="C7002">
        <v>2</v>
      </c>
      <c r="D7002" t="s">
        <v>328</v>
      </c>
      <c r="E7002" s="1">
        <v>45642</v>
      </c>
      <c r="F7002" s="1">
        <v>45646</v>
      </c>
      <c r="G7002" s="1">
        <v>45646</v>
      </c>
      <c r="H7002" s="1">
        <v>45656</v>
      </c>
      <c r="I7002" s="1">
        <v>45653</v>
      </c>
      <c r="J7002" t="s">
        <v>31</v>
      </c>
      <c r="K7002" t="s">
        <v>39</v>
      </c>
      <c r="L7002">
        <v>6000</v>
      </c>
      <c r="M7002">
        <v>6000</v>
      </c>
      <c r="N7002">
        <v>0</v>
      </c>
      <c r="O7002" t="s">
        <v>91</v>
      </c>
      <c r="P7002" t="s">
        <v>3004</v>
      </c>
      <c r="Q7002" t="s">
        <v>3005</v>
      </c>
      <c r="R7002" t="s">
        <v>3002</v>
      </c>
      <c r="S7002" t="s">
        <v>863</v>
      </c>
      <c r="T7002">
        <v>28571</v>
      </c>
    </row>
    <row r="7003" spans="1:20" x14ac:dyDescent="0.3">
      <c r="A7003" t="s">
        <v>3008</v>
      </c>
      <c r="B7003" t="str">
        <f>_xlfn.CONCAT(쿼리1[[#This Row],[주문번호]], "-", 쿼리1[[#This Row],[공정명]])</f>
        <v>20240926-1000138836-인쇄</v>
      </c>
      <c r="C7003">
        <v>2</v>
      </c>
      <c r="D7003" t="s">
        <v>328</v>
      </c>
      <c r="E7003" s="1">
        <v>45561</v>
      </c>
      <c r="F7003" s="1">
        <v>45567</v>
      </c>
      <c r="G7003" s="1">
        <v>45580</v>
      </c>
      <c r="H7003" s="1">
        <v>45656</v>
      </c>
      <c r="I7003" s="1">
        <v>45583</v>
      </c>
      <c r="J7003" t="s">
        <v>31</v>
      </c>
      <c r="K7003" t="s">
        <v>32</v>
      </c>
      <c r="L7003">
        <v>6000</v>
      </c>
      <c r="M7003">
        <v>6000</v>
      </c>
      <c r="N7003">
        <v>13</v>
      </c>
      <c r="O7003" t="s">
        <v>275</v>
      </c>
      <c r="P7003" t="s">
        <v>1043</v>
      </c>
      <c r="Q7003" t="s">
        <v>3009</v>
      </c>
      <c r="R7003" t="s">
        <v>3002</v>
      </c>
      <c r="S7003" t="s">
        <v>863</v>
      </c>
      <c r="T7003">
        <v>30000</v>
      </c>
    </row>
    <row r="7004" spans="1:20" x14ac:dyDescent="0.3">
      <c r="A7004" t="s">
        <v>3019</v>
      </c>
      <c r="B7004" t="str">
        <f>_xlfn.CONCAT(쿼리1[[#This Row],[주문번호]], "-", 쿼리1[[#This Row],[공정명]])</f>
        <v>20241111-1000150951-인쇄</v>
      </c>
      <c r="C7004">
        <v>2</v>
      </c>
      <c r="D7004" t="s">
        <v>328</v>
      </c>
      <c r="E7004" s="1">
        <v>45607</v>
      </c>
      <c r="F7004" s="1">
        <v>45611</v>
      </c>
      <c r="G7004" s="1">
        <v>45614</v>
      </c>
      <c r="H7004" s="1">
        <v>45656</v>
      </c>
      <c r="I7004" s="1">
        <v>45616</v>
      </c>
      <c r="J7004" t="s">
        <v>31</v>
      </c>
      <c r="K7004" t="s">
        <v>32</v>
      </c>
      <c r="L7004">
        <v>4000</v>
      </c>
      <c r="M7004">
        <v>4000</v>
      </c>
      <c r="N7004">
        <v>3</v>
      </c>
      <c r="O7004" t="s">
        <v>1395</v>
      </c>
      <c r="P7004" t="s">
        <v>3020</v>
      </c>
      <c r="Q7004" t="s">
        <v>3021</v>
      </c>
      <c r="R7004" t="s">
        <v>2571</v>
      </c>
      <c r="S7004" t="s">
        <v>863</v>
      </c>
      <c r="T7004">
        <v>26666</v>
      </c>
    </row>
    <row r="7005" spans="1:20" x14ac:dyDescent="0.3">
      <c r="A7005" t="s">
        <v>2575</v>
      </c>
      <c r="B7005" t="str">
        <f>_xlfn.CONCAT(쿼리1[[#This Row],[주문번호]], "-", 쿼리1[[#This Row],[공정명]])</f>
        <v>20240925-1219P0311-인쇄</v>
      </c>
      <c r="C7005">
        <v>2</v>
      </c>
      <c r="D7005" t="s">
        <v>328</v>
      </c>
      <c r="E7005" s="1">
        <v>45560</v>
      </c>
      <c r="F7005" s="1">
        <v>45566</v>
      </c>
      <c r="G7005" s="1">
        <v>45565</v>
      </c>
      <c r="H7005" s="1">
        <v>45656</v>
      </c>
      <c r="I7005" s="1">
        <v>45575</v>
      </c>
      <c r="J7005" t="s">
        <v>31</v>
      </c>
      <c r="K7005" t="s">
        <v>39</v>
      </c>
      <c r="L7005">
        <v>6000</v>
      </c>
      <c r="M7005">
        <v>6000</v>
      </c>
      <c r="N7005">
        <v>-1</v>
      </c>
      <c r="O7005" t="s">
        <v>2576</v>
      </c>
      <c r="P7005" t="s">
        <v>2577</v>
      </c>
      <c r="Q7005" t="s">
        <v>2578</v>
      </c>
      <c r="R7005" t="s">
        <v>2571</v>
      </c>
      <c r="S7005" t="s">
        <v>863</v>
      </c>
      <c r="T7005">
        <v>18750</v>
      </c>
    </row>
    <row r="7006" spans="1:20" x14ac:dyDescent="0.3">
      <c r="A7006" t="s">
        <v>3026</v>
      </c>
      <c r="B7006" t="str">
        <f>_xlfn.CONCAT(쿼리1[[#This Row],[주문번호]], "-", 쿼리1[[#This Row],[공정명]])</f>
        <v>20241011-1219P0311-인쇄</v>
      </c>
      <c r="C7006">
        <v>2</v>
      </c>
      <c r="D7006" t="s">
        <v>328</v>
      </c>
      <c r="E7006" s="1">
        <v>45576</v>
      </c>
      <c r="F7006" s="1">
        <v>45582</v>
      </c>
      <c r="G7006" s="1">
        <v>45587</v>
      </c>
      <c r="H7006" s="1">
        <v>45656</v>
      </c>
      <c r="I7006" s="1">
        <v>45595</v>
      </c>
      <c r="J7006" t="s">
        <v>31</v>
      </c>
      <c r="K7006" t="s">
        <v>32</v>
      </c>
      <c r="L7006">
        <v>12000</v>
      </c>
      <c r="M7006">
        <v>12000</v>
      </c>
      <c r="N7006">
        <v>5</v>
      </c>
      <c r="O7006" t="s">
        <v>2576</v>
      </c>
      <c r="P7006" t="s">
        <v>2577</v>
      </c>
      <c r="Q7006" t="s">
        <v>2578</v>
      </c>
      <c r="R7006" t="s">
        <v>2571</v>
      </c>
      <c r="S7006" t="s">
        <v>863</v>
      </c>
      <c r="T7006">
        <v>37500</v>
      </c>
    </row>
    <row r="7007" spans="1:20" x14ac:dyDescent="0.3">
      <c r="A7007" t="s">
        <v>2579</v>
      </c>
      <c r="B7007" t="str">
        <f>_xlfn.CONCAT(쿼리1[[#This Row],[주문번호]], "-", 쿼리1[[#This Row],[공정명]])</f>
        <v>20241120-1000169734-인쇄</v>
      </c>
      <c r="C7007">
        <v>2</v>
      </c>
      <c r="D7007" t="s">
        <v>328</v>
      </c>
      <c r="E7007" s="1">
        <v>45616</v>
      </c>
      <c r="F7007" s="1">
        <v>45622</v>
      </c>
      <c r="G7007" s="1">
        <v>45623</v>
      </c>
      <c r="H7007" s="1">
        <v>45656</v>
      </c>
      <c r="I7007" s="1">
        <v>45629</v>
      </c>
      <c r="J7007" t="s">
        <v>31</v>
      </c>
      <c r="K7007" t="s">
        <v>32</v>
      </c>
      <c r="L7007">
        <v>6000</v>
      </c>
      <c r="M7007">
        <v>6000</v>
      </c>
      <c r="N7007">
        <v>1</v>
      </c>
      <c r="O7007" t="s">
        <v>128</v>
      </c>
      <c r="P7007" t="s">
        <v>2580</v>
      </c>
      <c r="Q7007" t="s">
        <v>2581</v>
      </c>
      <c r="R7007" t="s">
        <v>64</v>
      </c>
      <c r="S7007" t="s">
        <v>863</v>
      </c>
      <c r="T7007">
        <v>35294</v>
      </c>
    </row>
    <row r="7008" spans="1:20" x14ac:dyDescent="0.3">
      <c r="A7008" t="s">
        <v>3344</v>
      </c>
      <c r="B7008" t="str">
        <f>_xlfn.CONCAT(쿼리1[[#This Row],[주문번호]], "-", 쿼리1[[#This Row],[공정명]])</f>
        <v>20241022-1000149524-인쇄</v>
      </c>
      <c r="C7008">
        <v>5</v>
      </c>
      <c r="D7008" t="s">
        <v>328</v>
      </c>
      <c r="E7008" s="1">
        <v>45587</v>
      </c>
      <c r="F7008" s="1">
        <v>45593</v>
      </c>
      <c r="G7008" s="1">
        <v>45596</v>
      </c>
      <c r="H7008" s="1">
        <v>45656</v>
      </c>
      <c r="I7008" s="1">
        <v>45621</v>
      </c>
      <c r="J7008" t="s">
        <v>31</v>
      </c>
      <c r="K7008" t="s">
        <v>32</v>
      </c>
      <c r="L7008">
        <v>4000</v>
      </c>
      <c r="M7008">
        <v>4000</v>
      </c>
      <c r="N7008">
        <v>3</v>
      </c>
      <c r="O7008" t="s">
        <v>936</v>
      </c>
      <c r="P7008" t="s">
        <v>3345</v>
      </c>
      <c r="Q7008" t="s">
        <v>3346</v>
      </c>
      <c r="R7008" t="s">
        <v>64</v>
      </c>
      <c r="S7008" t="s">
        <v>863</v>
      </c>
      <c r="T7008">
        <v>61538</v>
      </c>
    </row>
    <row r="7009" spans="1:20" x14ac:dyDescent="0.3">
      <c r="A7009" t="s">
        <v>3152</v>
      </c>
      <c r="B7009" t="str">
        <f>_xlfn.CONCAT(쿼리1[[#This Row],[주문번호]], "-", 쿼리1[[#This Row],[공정명]])</f>
        <v>20241030-1000169491-인쇄</v>
      </c>
      <c r="C7009">
        <v>2</v>
      </c>
      <c r="D7009" t="s">
        <v>328</v>
      </c>
      <c r="E7009" s="1">
        <v>45595</v>
      </c>
      <c r="F7009" s="1">
        <v>45601</v>
      </c>
      <c r="G7009" s="1">
        <v>45602</v>
      </c>
      <c r="H7009" s="1">
        <v>45656</v>
      </c>
      <c r="I7009" s="1">
        <v>45621</v>
      </c>
      <c r="J7009" t="s">
        <v>31</v>
      </c>
      <c r="K7009" t="s">
        <v>32</v>
      </c>
      <c r="L7009">
        <v>6000</v>
      </c>
      <c r="M7009">
        <v>6000</v>
      </c>
      <c r="N7009">
        <v>1</v>
      </c>
      <c r="O7009" t="s">
        <v>128</v>
      </c>
      <c r="P7009" t="s">
        <v>2580</v>
      </c>
      <c r="Q7009" t="s">
        <v>3153</v>
      </c>
      <c r="R7009" t="s">
        <v>64</v>
      </c>
      <c r="S7009" t="s">
        <v>863</v>
      </c>
      <c r="T7009">
        <v>35294</v>
      </c>
    </row>
    <row r="7010" spans="1:20" x14ac:dyDescent="0.3">
      <c r="A7010" t="s">
        <v>558</v>
      </c>
      <c r="B7010" t="str">
        <f>_xlfn.CONCAT(쿼리1[[#This Row],[주문번호]], "-", 쿼리1[[#This Row],[공정명]])</f>
        <v>20241105-1000161811-인쇄</v>
      </c>
      <c r="C7010">
        <v>2</v>
      </c>
      <c r="D7010" t="s">
        <v>328</v>
      </c>
      <c r="E7010" s="1">
        <v>45601</v>
      </c>
      <c r="F7010" s="1">
        <v>45607</v>
      </c>
      <c r="G7010" s="1">
        <v>45609</v>
      </c>
      <c r="H7010" s="1">
        <v>45656</v>
      </c>
      <c r="I7010" s="1">
        <v>45617</v>
      </c>
      <c r="J7010" t="s">
        <v>31</v>
      </c>
      <c r="K7010" t="s">
        <v>32</v>
      </c>
      <c r="L7010">
        <v>3000</v>
      </c>
      <c r="M7010">
        <v>3000</v>
      </c>
      <c r="N7010">
        <v>2</v>
      </c>
      <c r="O7010" t="s">
        <v>559</v>
      </c>
      <c r="P7010" t="s">
        <v>560</v>
      </c>
      <c r="Q7010" t="s">
        <v>561</v>
      </c>
      <c r="R7010" t="s">
        <v>64</v>
      </c>
      <c r="S7010" t="s">
        <v>863</v>
      </c>
      <c r="T7010">
        <v>50000</v>
      </c>
    </row>
    <row r="7011" spans="1:20" x14ac:dyDescent="0.3">
      <c r="A7011" t="s">
        <v>1880</v>
      </c>
      <c r="B7011" t="str">
        <f>_xlfn.CONCAT(쿼리1[[#This Row],[주문번호]], "-", 쿼리1[[#This Row],[공정명]])</f>
        <v>20240909-1000150136-인쇄</v>
      </c>
      <c r="C7011">
        <v>2</v>
      </c>
      <c r="D7011" t="s">
        <v>328</v>
      </c>
      <c r="E7011" s="1">
        <v>45544</v>
      </c>
      <c r="F7011" s="1">
        <v>45548</v>
      </c>
      <c r="G7011" s="1">
        <v>45545</v>
      </c>
      <c r="H7011" s="1">
        <v>45656</v>
      </c>
      <c r="I7011" s="1">
        <v>45548</v>
      </c>
      <c r="J7011" t="s">
        <v>31</v>
      </c>
      <c r="K7011" t="s">
        <v>39</v>
      </c>
      <c r="L7011">
        <v>6000</v>
      </c>
      <c r="M7011">
        <v>6000</v>
      </c>
      <c r="N7011">
        <v>-3</v>
      </c>
      <c r="O7011" t="s">
        <v>536</v>
      </c>
      <c r="P7011" t="s">
        <v>1881</v>
      </c>
      <c r="Q7011" t="s">
        <v>1882</v>
      </c>
      <c r="R7011" t="s">
        <v>64</v>
      </c>
      <c r="S7011" t="s">
        <v>863</v>
      </c>
      <c r="T7011">
        <v>24</v>
      </c>
    </row>
    <row r="7012" spans="1:20" x14ac:dyDescent="0.3">
      <c r="A7012" t="s">
        <v>4934</v>
      </c>
      <c r="B7012" t="str">
        <f>_xlfn.CONCAT(쿼리1[[#This Row],[주문번호]], "-", 쿼리1[[#This Row],[공정명]])</f>
        <v>20241111-1000150136-인쇄</v>
      </c>
      <c r="C7012">
        <v>2</v>
      </c>
      <c r="D7012" t="s">
        <v>328</v>
      </c>
      <c r="E7012" s="1">
        <v>45607</v>
      </c>
      <c r="F7012" s="1">
        <v>45611</v>
      </c>
      <c r="G7012" s="1">
        <v>45614</v>
      </c>
      <c r="H7012" s="1">
        <v>45656</v>
      </c>
      <c r="I7012" s="1">
        <v>45618</v>
      </c>
      <c r="J7012" t="s">
        <v>31</v>
      </c>
      <c r="K7012" t="s">
        <v>32</v>
      </c>
      <c r="L7012">
        <v>6000</v>
      </c>
      <c r="M7012">
        <v>6000</v>
      </c>
      <c r="N7012">
        <v>3</v>
      </c>
      <c r="O7012" t="s">
        <v>536</v>
      </c>
      <c r="P7012" t="s">
        <v>1881</v>
      </c>
      <c r="Q7012" t="s">
        <v>1882</v>
      </c>
      <c r="R7012" t="s">
        <v>64</v>
      </c>
      <c r="S7012" t="s">
        <v>863</v>
      </c>
      <c r="T7012">
        <v>24</v>
      </c>
    </row>
    <row r="7013" spans="1:20" x14ac:dyDescent="0.3">
      <c r="A7013" t="s">
        <v>4931</v>
      </c>
      <c r="B7013" t="str">
        <f>_xlfn.CONCAT(쿼리1[[#This Row],[주문번호]], "-", 쿼리1[[#This Row],[공정명]])</f>
        <v>20241119-1000161252-인쇄</v>
      </c>
      <c r="C7013">
        <v>2</v>
      </c>
      <c r="D7013" t="s">
        <v>328</v>
      </c>
      <c r="E7013" s="1">
        <v>45615</v>
      </c>
      <c r="F7013" s="1">
        <v>45618</v>
      </c>
      <c r="G7013" s="1">
        <v>45621</v>
      </c>
      <c r="H7013" s="1">
        <v>45656</v>
      </c>
      <c r="I7013" s="1">
        <v>45624</v>
      </c>
      <c r="J7013" t="s">
        <v>31</v>
      </c>
      <c r="K7013" t="s">
        <v>32</v>
      </c>
      <c r="L7013">
        <v>4000</v>
      </c>
      <c r="M7013">
        <v>4000</v>
      </c>
      <c r="N7013">
        <v>3</v>
      </c>
      <c r="O7013" t="s">
        <v>2694</v>
      </c>
      <c r="P7013" t="s">
        <v>4932</v>
      </c>
      <c r="Q7013" t="s">
        <v>4933</v>
      </c>
      <c r="R7013" t="s">
        <v>64</v>
      </c>
      <c r="S7013" t="s">
        <v>863</v>
      </c>
      <c r="T7013">
        <v>16</v>
      </c>
    </row>
    <row r="7014" spans="1:20" x14ac:dyDescent="0.3">
      <c r="A7014" t="s">
        <v>2984</v>
      </c>
      <c r="B7014" t="str">
        <f>_xlfn.CONCAT(쿼리1[[#This Row],[주문번호]], "-", 쿼리1[[#This Row],[공정명]])</f>
        <v>20241022-1000169422-인쇄</v>
      </c>
      <c r="C7014">
        <v>2</v>
      </c>
      <c r="D7014" t="s">
        <v>328</v>
      </c>
      <c r="E7014" s="1">
        <v>45587</v>
      </c>
      <c r="F7014" s="1">
        <v>45593</v>
      </c>
      <c r="G7014" s="1">
        <v>45594</v>
      </c>
      <c r="H7014" s="1">
        <v>45656</v>
      </c>
      <c r="I7014" s="1">
        <v>45601</v>
      </c>
      <c r="J7014" t="s">
        <v>31</v>
      </c>
      <c r="K7014" t="s">
        <v>32</v>
      </c>
      <c r="L7014">
        <v>6000</v>
      </c>
      <c r="M7014">
        <v>6000</v>
      </c>
      <c r="N7014">
        <v>1</v>
      </c>
      <c r="O7014" t="s">
        <v>128</v>
      </c>
      <c r="P7014" t="s">
        <v>2580</v>
      </c>
      <c r="Q7014" t="s">
        <v>2985</v>
      </c>
      <c r="R7014" t="s">
        <v>64</v>
      </c>
      <c r="S7014" t="s">
        <v>863</v>
      </c>
      <c r="T7014">
        <v>35294</v>
      </c>
    </row>
    <row r="7015" spans="1:20" x14ac:dyDescent="0.3">
      <c r="A7015" t="s">
        <v>2986</v>
      </c>
      <c r="B7015" t="str">
        <f>_xlfn.CONCAT(쿼리1[[#This Row],[주문번호]], "-", 쿼리1[[#This Row],[공정명]])</f>
        <v>20241022-1000169427-인쇄</v>
      </c>
      <c r="C7015">
        <v>2</v>
      </c>
      <c r="D7015" t="s">
        <v>328</v>
      </c>
      <c r="E7015" s="1">
        <v>45587</v>
      </c>
      <c r="F7015" s="1">
        <v>45593</v>
      </c>
      <c r="G7015" s="1">
        <v>45595</v>
      </c>
      <c r="H7015" s="1">
        <v>45656</v>
      </c>
      <c r="I7015" s="1">
        <v>45601</v>
      </c>
      <c r="J7015" t="s">
        <v>31</v>
      </c>
      <c r="K7015" t="s">
        <v>32</v>
      </c>
      <c r="L7015">
        <v>6000</v>
      </c>
      <c r="M7015">
        <v>6000</v>
      </c>
      <c r="N7015">
        <v>2</v>
      </c>
      <c r="O7015" t="s">
        <v>128</v>
      </c>
      <c r="P7015" t="s">
        <v>2580</v>
      </c>
      <c r="Q7015" t="s">
        <v>2987</v>
      </c>
      <c r="R7015" t="s">
        <v>64</v>
      </c>
      <c r="S7015" t="s">
        <v>863</v>
      </c>
      <c r="T7015">
        <v>35294</v>
      </c>
    </row>
    <row r="7016" spans="1:20" x14ac:dyDescent="0.3">
      <c r="A7016" t="s">
        <v>1888</v>
      </c>
      <c r="B7016" t="str">
        <f>_xlfn.CONCAT(쿼리1[[#This Row],[주문번호]], "-", 쿼리1[[#This Row],[공정명]])</f>
        <v>20240904-1000161054-인쇄</v>
      </c>
      <c r="C7016">
        <v>2</v>
      </c>
      <c r="D7016" t="s">
        <v>328</v>
      </c>
      <c r="E7016" s="1">
        <v>45539</v>
      </c>
      <c r="F7016" s="1">
        <v>45544</v>
      </c>
      <c r="G7016" s="1">
        <v>45546</v>
      </c>
      <c r="H7016" s="1">
        <v>45656</v>
      </c>
      <c r="I7016" s="1">
        <v>45548</v>
      </c>
      <c r="J7016" t="s">
        <v>31</v>
      </c>
      <c r="K7016" t="s">
        <v>32</v>
      </c>
      <c r="L7016">
        <v>4000</v>
      </c>
      <c r="M7016">
        <v>4000</v>
      </c>
      <c r="N7016">
        <v>2</v>
      </c>
      <c r="O7016" t="s">
        <v>141</v>
      </c>
      <c r="P7016" t="s">
        <v>1889</v>
      </c>
      <c r="Q7016" t="s">
        <v>1890</v>
      </c>
      <c r="R7016" t="s">
        <v>226</v>
      </c>
      <c r="S7016" t="s">
        <v>863</v>
      </c>
      <c r="T7016">
        <v>8</v>
      </c>
    </row>
    <row r="7017" spans="1:20" x14ac:dyDescent="0.3">
      <c r="A7017" t="s">
        <v>4866</v>
      </c>
      <c r="B7017" t="str">
        <f>_xlfn.CONCAT(쿼리1[[#This Row],[주문번호]], "-", 쿼리1[[#This Row],[공정명]])</f>
        <v>20241112-1000161054-인쇄</v>
      </c>
      <c r="C7017">
        <v>2</v>
      </c>
      <c r="D7017" t="s">
        <v>328</v>
      </c>
      <c r="E7017" s="1">
        <v>45608</v>
      </c>
      <c r="F7017" s="1">
        <v>45614</v>
      </c>
      <c r="G7017" s="1">
        <v>45614</v>
      </c>
      <c r="H7017" s="1">
        <v>45656</v>
      </c>
      <c r="I7017" s="1">
        <v>45618</v>
      </c>
      <c r="J7017" t="s">
        <v>31</v>
      </c>
      <c r="K7017" t="s">
        <v>39</v>
      </c>
      <c r="L7017">
        <v>4000</v>
      </c>
      <c r="M7017">
        <v>4000</v>
      </c>
      <c r="N7017">
        <v>0</v>
      </c>
      <c r="O7017" t="s">
        <v>141</v>
      </c>
      <c r="P7017" t="s">
        <v>1889</v>
      </c>
      <c r="Q7017" t="s">
        <v>1890</v>
      </c>
      <c r="R7017" t="s">
        <v>226</v>
      </c>
      <c r="S7017" t="s">
        <v>863</v>
      </c>
      <c r="T7017">
        <v>8</v>
      </c>
    </row>
    <row r="7018" spans="1:20" x14ac:dyDescent="0.3">
      <c r="A7018" t="s">
        <v>3269</v>
      </c>
      <c r="B7018" t="str">
        <f>_xlfn.CONCAT(쿼리1[[#This Row],[주문번호]], "-", 쿼리1[[#This Row],[공정명]])</f>
        <v>20241122-1216P0006-인쇄</v>
      </c>
      <c r="C7018">
        <v>2</v>
      </c>
      <c r="D7018" t="s">
        <v>328</v>
      </c>
      <c r="E7018" s="1">
        <v>45618</v>
      </c>
      <c r="F7018" s="1">
        <v>45624</v>
      </c>
      <c r="G7018" s="1">
        <v>45625</v>
      </c>
      <c r="H7018" s="1">
        <v>45656</v>
      </c>
      <c r="I7018" s="1">
        <v>45635</v>
      </c>
      <c r="J7018" t="s">
        <v>31</v>
      </c>
      <c r="K7018" t="s">
        <v>32</v>
      </c>
      <c r="L7018">
        <v>6000</v>
      </c>
      <c r="M7018">
        <v>6000</v>
      </c>
      <c r="N7018">
        <v>1</v>
      </c>
      <c r="O7018" t="s">
        <v>91</v>
      </c>
      <c r="P7018" t="s">
        <v>287</v>
      </c>
      <c r="Q7018" t="s">
        <v>3270</v>
      </c>
      <c r="R7018" t="s">
        <v>3271</v>
      </c>
      <c r="S7018" t="s">
        <v>863</v>
      </c>
      <c r="T7018">
        <v>26086</v>
      </c>
    </row>
    <row r="7019" spans="1:20" x14ac:dyDescent="0.3">
      <c r="A7019" t="s">
        <v>4642</v>
      </c>
      <c r="B7019" t="str">
        <f>_xlfn.CONCAT(쿼리1[[#This Row],[주문번호]], "-", 쿼리1[[#This Row],[공정명]])</f>
        <v>20241223-1000144411-인쇄</v>
      </c>
      <c r="C7019">
        <v>2</v>
      </c>
      <c r="D7019" t="s">
        <v>328</v>
      </c>
      <c r="E7019" s="1">
        <v>45649</v>
      </c>
      <c r="F7019" s="1">
        <v>45653</v>
      </c>
      <c r="G7019" s="1"/>
      <c r="H7019" s="1">
        <v>45656</v>
      </c>
      <c r="I7019" s="1"/>
      <c r="J7019" t="s">
        <v>21</v>
      </c>
      <c r="K7019" t="s">
        <v>22</v>
      </c>
      <c r="L7019">
        <v>8000</v>
      </c>
      <c r="O7019" t="s">
        <v>1817</v>
      </c>
      <c r="P7019" t="s">
        <v>4643</v>
      </c>
      <c r="Q7019" t="s">
        <v>4644</v>
      </c>
      <c r="R7019" t="s">
        <v>1906</v>
      </c>
      <c r="S7019" t="s">
        <v>863</v>
      </c>
      <c r="T7019">
        <v>24</v>
      </c>
    </row>
    <row r="7020" spans="1:20" x14ac:dyDescent="0.3">
      <c r="A7020" t="s">
        <v>1903</v>
      </c>
      <c r="B7020" t="str">
        <f>_xlfn.CONCAT(쿼리1[[#This Row],[주문번호]], "-", 쿼리1[[#This Row],[공정명]])</f>
        <v>20241115-12150501-인쇄</v>
      </c>
      <c r="C7020">
        <v>2</v>
      </c>
      <c r="D7020" t="s">
        <v>328</v>
      </c>
      <c r="E7020" s="1">
        <v>45611</v>
      </c>
      <c r="F7020" s="1">
        <v>45616</v>
      </c>
      <c r="G7020" s="1">
        <v>45617</v>
      </c>
      <c r="H7020" s="1">
        <v>45656</v>
      </c>
      <c r="I7020" s="1">
        <v>45631</v>
      </c>
      <c r="J7020" t="s">
        <v>31</v>
      </c>
      <c r="K7020" t="s">
        <v>32</v>
      </c>
      <c r="L7020">
        <v>6000</v>
      </c>
      <c r="M7020">
        <v>6000</v>
      </c>
      <c r="N7020">
        <v>1</v>
      </c>
      <c r="O7020" t="s">
        <v>91</v>
      </c>
      <c r="P7020" t="s">
        <v>1904</v>
      </c>
      <c r="Q7020" t="s">
        <v>1905</v>
      </c>
      <c r="R7020" t="s">
        <v>1906</v>
      </c>
      <c r="S7020" t="s">
        <v>863</v>
      </c>
      <c r="T7020">
        <v>21428</v>
      </c>
    </row>
    <row r="7021" spans="1:20" x14ac:dyDescent="0.3">
      <c r="A7021" t="s">
        <v>1907</v>
      </c>
      <c r="B7021" t="str">
        <f>_xlfn.CONCAT(쿼리1[[#This Row],[주문번호]], "-", 쿼리1[[#This Row],[공정명]])</f>
        <v>20241115-140525-인쇄</v>
      </c>
      <c r="C7021">
        <v>2</v>
      </c>
      <c r="D7021" t="s">
        <v>328</v>
      </c>
      <c r="E7021" s="1">
        <v>45611</v>
      </c>
      <c r="F7021" s="1">
        <v>45616</v>
      </c>
      <c r="G7021" s="1">
        <v>45617</v>
      </c>
      <c r="H7021" s="1">
        <v>45656</v>
      </c>
      <c r="I7021" s="1">
        <v>45631</v>
      </c>
      <c r="J7021" t="s">
        <v>31</v>
      </c>
      <c r="K7021" t="s">
        <v>32</v>
      </c>
      <c r="L7021">
        <v>6000</v>
      </c>
      <c r="M7021">
        <v>6000</v>
      </c>
      <c r="N7021">
        <v>1</v>
      </c>
      <c r="O7021" t="s">
        <v>91</v>
      </c>
      <c r="P7021" t="s">
        <v>1904</v>
      </c>
      <c r="Q7021" t="s">
        <v>1908</v>
      </c>
      <c r="R7021" t="s">
        <v>1906</v>
      </c>
      <c r="S7021" t="s">
        <v>863</v>
      </c>
      <c r="T7021">
        <v>21428</v>
      </c>
    </row>
    <row r="7022" spans="1:20" x14ac:dyDescent="0.3">
      <c r="A7022" t="s">
        <v>1909</v>
      </c>
      <c r="B7022" t="str">
        <f>_xlfn.CONCAT(쿼리1[[#This Row],[주문번호]], "-", 쿼리1[[#This Row],[공정명]])</f>
        <v>20240903-130279-인쇄</v>
      </c>
      <c r="C7022">
        <v>2</v>
      </c>
      <c r="D7022" t="s">
        <v>328</v>
      </c>
      <c r="E7022" s="1">
        <v>45538</v>
      </c>
      <c r="F7022" s="1">
        <v>45544</v>
      </c>
      <c r="G7022" s="1">
        <v>45541</v>
      </c>
      <c r="H7022" s="1">
        <v>45656</v>
      </c>
      <c r="I7022" s="1">
        <v>45546</v>
      </c>
      <c r="J7022" t="s">
        <v>31</v>
      </c>
      <c r="K7022" t="s">
        <v>39</v>
      </c>
      <c r="L7022">
        <v>6000</v>
      </c>
      <c r="M7022">
        <v>6000</v>
      </c>
      <c r="N7022">
        <v>-3</v>
      </c>
      <c r="O7022" t="s">
        <v>91</v>
      </c>
      <c r="P7022" t="s">
        <v>1904</v>
      </c>
      <c r="Q7022" t="s">
        <v>1910</v>
      </c>
      <c r="R7022" t="s">
        <v>1906</v>
      </c>
      <c r="S7022" t="s">
        <v>863</v>
      </c>
      <c r="T7022">
        <v>21428</v>
      </c>
    </row>
    <row r="7023" spans="1:20" x14ac:dyDescent="0.3">
      <c r="A7023" t="s">
        <v>1911</v>
      </c>
      <c r="B7023" t="str">
        <f>_xlfn.CONCAT(쿼리1[[#This Row],[주문번호]], "-", 쿼리1[[#This Row],[공정명]])</f>
        <v>20241129-1000156124-인쇄</v>
      </c>
      <c r="C7023">
        <v>2</v>
      </c>
      <c r="D7023" t="s">
        <v>328</v>
      </c>
      <c r="E7023" s="1">
        <v>45625</v>
      </c>
      <c r="F7023" s="1">
        <v>45631</v>
      </c>
      <c r="G7023" s="1">
        <v>45632</v>
      </c>
      <c r="H7023" s="1">
        <v>45656</v>
      </c>
      <c r="I7023" s="1">
        <v>45638</v>
      </c>
      <c r="J7023" t="s">
        <v>31</v>
      </c>
      <c r="K7023" t="s">
        <v>32</v>
      </c>
      <c r="L7023">
        <v>6000</v>
      </c>
      <c r="M7023">
        <v>6000</v>
      </c>
      <c r="N7023">
        <v>1</v>
      </c>
      <c r="O7023" t="s">
        <v>859</v>
      </c>
      <c r="P7023" t="s">
        <v>1912</v>
      </c>
      <c r="Q7023" t="s">
        <v>1913</v>
      </c>
      <c r="R7023" t="s">
        <v>1611</v>
      </c>
      <c r="S7023" t="s">
        <v>863</v>
      </c>
      <c r="T7023">
        <v>54545</v>
      </c>
    </row>
    <row r="7024" spans="1:20" x14ac:dyDescent="0.3">
      <c r="A7024" t="s">
        <v>2518</v>
      </c>
      <c r="B7024" t="str">
        <f>_xlfn.CONCAT(쿼리1[[#This Row],[주문번호]], "-", 쿼리1[[#This Row],[공정명]])</f>
        <v>20241204-1000147349-인쇄</v>
      </c>
      <c r="C7024">
        <v>2</v>
      </c>
      <c r="D7024" t="s">
        <v>328</v>
      </c>
      <c r="E7024" s="1">
        <v>45630</v>
      </c>
      <c r="F7024" s="1">
        <v>45635</v>
      </c>
      <c r="G7024" s="1">
        <v>45638</v>
      </c>
      <c r="H7024" s="1">
        <v>45656</v>
      </c>
      <c r="I7024" s="1">
        <v>45642</v>
      </c>
      <c r="J7024" t="s">
        <v>31</v>
      </c>
      <c r="K7024" t="s">
        <v>32</v>
      </c>
      <c r="L7024">
        <v>3000</v>
      </c>
      <c r="M7024">
        <v>3000</v>
      </c>
      <c r="N7024">
        <v>3</v>
      </c>
      <c r="O7024" t="s">
        <v>559</v>
      </c>
      <c r="P7024" t="s">
        <v>2519</v>
      </c>
      <c r="Q7024" t="s">
        <v>2520</v>
      </c>
      <c r="R7024" t="s">
        <v>1611</v>
      </c>
      <c r="S7024" t="s">
        <v>863</v>
      </c>
      <c r="T7024">
        <v>66666</v>
      </c>
    </row>
    <row r="7025" spans="1:20" x14ac:dyDescent="0.3">
      <c r="A7025" t="s">
        <v>2523</v>
      </c>
      <c r="B7025" t="str">
        <f>_xlfn.CONCAT(쿼리1[[#This Row],[주문번호]], "-", 쿼리1[[#This Row],[공정명]])</f>
        <v>20241025-1217P0205-인쇄</v>
      </c>
      <c r="C7025">
        <v>1</v>
      </c>
      <c r="D7025" t="s">
        <v>328</v>
      </c>
      <c r="E7025" s="1">
        <v>45590</v>
      </c>
      <c r="F7025" s="1">
        <v>45596</v>
      </c>
      <c r="G7025" s="1">
        <v>45597</v>
      </c>
      <c r="H7025" s="1">
        <v>45656</v>
      </c>
      <c r="I7025" s="1">
        <v>45602</v>
      </c>
      <c r="J7025" t="s">
        <v>31</v>
      </c>
      <c r="K7025" t="s">
        <v>32</v>
      </c>
      <c r="L7025">
        <v>6000</v>
      </c>
      <c r="M7025">
        <v>6000</v>
      </c>
      <c r="N7025">
        <v>1</v>
      </c>
      <c r="O7025" t="s">
        <v>2524</v>
      </c>
      <c r="P7025" t="s">
        <v>1927</v>
      </c>
      <c r="Q7025" t="s">
        <v>2525</v>
      </c>
      <c r="R7025" t="s">
        <v>2526</v>
      </c>
      <c r="S7025" t="s">
        <v>863</v>
      </c>
      <c r="T7025">
        <v>24000</v>
      </c>
    </row>
    <row r="7026" spans="1:20" x14ac:dyDescent="0.3">
      <c r="A7026" t="s">
        <v>1914</v>
      </c>
      <c r="B7026" t="str">
        <f>_xlfn.CONCAT(쿼리1[[#This Row],[주문번호]], "-", 쿼리1[[#This Row],[공정명]])</f>
        <v>20241112-13150163-인쇄</v>
      </c>
      <c r="C7026">
        <v>4</v>
      </c>
      <c r="D7026" t="s">
        <v>328</v>
      </c>
      <c r="E7026" s="1">
        <v>45608</v>
      </c>
      <c r="F7026" s="1">
        <v>45611</v>
      </c>
      <c r="G7026" s="1">
        <v>45616</v>
      </c>
      <c r="H7026" s="1">
        <v>45656</v>
      </c>
      <c r="I7026" s="1">
        <v>45616</v>
      </c>
      <c r="J7026" t="s">
        <v>31</v>
      </c>
      <c r="K7026" t="s">
        <v>32</v>
      </c>
      <c r="L7026">
        <v>6000</v>
      </c>
      <c r="M7026">
        <v>6000</v>
      </c>
      <c r="N7026">
        <v>5</v>
      </c>
      <c r="O7026" t="s">
        <v>275</v>
      </c>
      <c r="P7026" t="s">
        <v>1915</v>
      </c>
      <c r="Q7026" t="s">
        <v>1916</v>
      </c>
      <c r="R7026" t="s">
        <v>1917</v>
      </c>
      <c r="S7026" t="s">
        <v>863</v>
      </c>
      <c r="T7026">
        <v>82758</v>
      </c>
    </row>
    <row r="7027" spans="1:20" x14ac:dyDescent="0.3">
      <c r="A7027" t="s">
        <v>1918</v>
      </c>
      <c r="B7027" t="str">
        <f>_xlfn.CONCAT(쿼리1[[#This Row],[주문번호]], "-", 쿼리1[[#This Row],[공정명]])</f>
        <v>20241105-11150036-인쇄</v>
      </c>
      <c r="C7027">
        <v>2</v>
      </c>
      <c r="D7027" t="s">
        <v>328</v>
      </c>
      <c r="E7027" s="1">
        <v>45601</v>
      </c>
      <c r="F7027" s="1">
        <v>45607</v>
      </c>
      <c r="G7027" s="1"/>
      <c r="H7027" s="1">
        <v>45656</v>
      </c>
      <c r="I7027" s="1">
        <v>45622</v>
      </c>
      <c r="J7027" t="s">
        <v>31</v>
      </c>
      <c r="K7027" t="s">
        <v>22</v>
      </c>
      <c r="L7027">
        <v>6000</v>
      </c>
      <c r="O7027" t="s">
        <v>963</v>
      </c>
      <c r="P7027" t="s">
        <v>1919</v>
      </c>
      <c r="Q7027" t="s">
        <v>1920</v>
      </c>
      <c r="R7027" t="s">
        <v>1921</v>
      </c>
      <c r="S7027" t="s">
        <v>863</v>
      </c>
      <c r="T7027">
        <v>26086</v>
      </c>
    </row>
    <row r="7028" spans="1:20" x14ac:dyDescent="0.3">
      <c r="A7028" t="s">
        <v>3543</v>
      </c>
      <c r="B7028" t="str">
        <f>_xlfn.CONCAT(쿼리1[[#This Row],[주문번호]], "-", 쿼리1[[#This Row],[공정명]])</f>
        <v>20241016-1000164013-인쇄</v>
      </c>
      <c r="C7028">
        <v>2</v>
      </c>
      <c r="D7028" t="s">
        <v>328</v>
      </c>
      <c r="E7028" s="1">
        <v>45581</v>
      </c>
      <c r="F7028" s="1">
        <v>45587</v>
      </c>
      <c r="G7028" s="1">
        <v>45593</v>
      </c>
      <c r="H7028" s="1">
        <v>45656</v>
      </c>
      <c r="I7028" s="1">
        <v>45598</v>
      </c>
      <c r="J7028" t="s">
        <v>31</v>
      </c>
      <c r="K7028" t="s">
        <v>32</v>
      </c>
      <c r="L7028">
        <v>6000</v>
      </c>
      <c r="M7028">
        <v>6000</v>
      </c>
      <c r="N7028">
        <v>6</v>
      </c>
      <c r="O7028" t="s">
        <v>3410</v>
      </c>
      <c r="P7028" t="s">
        <v>1515</v>
      </c>
      <c r="Q7028" t="s">
        <v>3544</v>
      </c>
      <c r="R7028" t="s">
        <v>3545</v>
      </c>
      <c r="S7028" t="s">
        <v>863</v>
      </c>
      <c r="T7028">
        <v>21428</v>
      </c>
    </row>
    <row r="7029" spans="1:20" x14ac:dyDescent="0.3">
      <c r="A7029" t="s">
        <v>2066</v>
      </c>
      <c r="B7029" t="str">
        <f>_xlfn.CONCAT(쿼리1[[#This Row],[주문번호]], "-", 쿼리1[[#This Row],[공정명]])</f>
        <v>20241014-23160022-인쇄</v>
      </c>
      <c r="C7029">
        <v>2</v>
      </c>
      <c r="D7029" t="s">
        <v>328</v>
      </c>
      <c r="E7029" s="1">
        <v>45579</v>
      </c>
      <c r="F7029" s="1">
        <v>45583</v>
      </c>
      <c r="G7029" s="1">
        <v>45586</v>
      </c>
      <c r="H7029" s="1">
        <v>45656</v>
      </c>
      <c r="I7029" s="1">
        <v>45588</v>
      </c>
      <c r="J7029" t="s">
        <v>31</v>
      </c>
      <c r="K7029" t="s">
        <v>32</v>
      </c>
      <c r="L7029">
        <v>8000</v>
      </c>
      <c r="M7029">
        <v>8000</v>
      </c>
      <c r="N7029">
        <v>3</v>
      </c>
      <c r="O7029" t="s">
        <v>324</v>
      </c>
      <c r="P7029" t="s">
        <v>2067</v>
      </c>
      <c r="Q7029" t="s">
        <v>2068</v>
      </c>
      <c r="R7029" t="s">
        <v>2069</v>
      </c>
      <c r="S7029" t="s">
        <v>863</v>
      </c>
      <c r="T7029">
        <v>57142</v>
      </c>
    </row>
    <row r="7030" spans="1:20" x14ac:dyDescent="0.3">
      <c r="A7030" t="s">
        <v>3999</v>
      </c>
      <c r="B7030" t="str">
        <f>_xlfn.CONCAT(쿼리1[[#This Row],[주문번호]], "-", 쿼리1[[#This Row],[공정명]])</f>
        <v>20241008-1216P0100-인쇄</v>
      </c>
      <c r="C7030">
        <v>2</v>
      </c>
      <c r="D7030" t="s">
        <v>328</v>
      </c>
      <c r="E7030" s="1">
        <v>45573</v>
      </c>
      <c r="F7030" s="1">
        <v>45579</v>
      </c>
      <c r="G7030" s="1">
        <v>45579</v>
      </c>
      <c r="H7030" s="1">
        <v>45656</v>
      </c>
      <c r="I7030" s="1">
        <v>45586</v>
      </c>
      <c r="J7030" t="s">
        <v>31</v>
      </c>
      <c r="K7030" t="s">
        <v>39</v>
      </c>
      <c r="L7030">
        <v>6000</v>
      </c>
      <c r="M7030">
        <v>6000</v>
      </c>
      <c r="N7030">
        <v>0</v>
      </c>
      <c r="O7030" t="s">
        <v>1403</v>
      </c>
      <c r="P7030" t="s">
        <v>4000</v>
      </c>
      <c r="Q7030" t="s">
        <v>4001</v>
      </c>
      <c r="R7030" t="s">
        <v>3547</v>
      </c>
      <c r="S7030" t="s">
        <v>863</v>
      </c>
      <c r="T7030">
        <v>40</v>
      </c>
    </row>
    <row r="7031" spans="1:20" x14ac:dyDescent="0.3">
      <c r="A7031" t="s">
        <v>5025</v>
      </c>
      <c r="B7031" t="str">
        <f>_xlfn.CONCAT(쿼리1[[#This Row],[주문번호]], "-", 쿼리1[[#This Row],[공정명]])</f>
        <v>20241106-1216P0101-인쇄</v>
      </c>
      <c r="C7031">
        <v>2</v>
      </c>
      <c r="D7031" t="s">
        <v>328</v>
      </c>
      <c r="E7031" s="1">
        <v>45602</v>
      </c>
      <c r="F7031" s="1">
        <v>45608</v>
      </c>
      <c r="G7031" s="1">
        <v>45608</v>
      </c>
      <c r="H7031" s="1">
        <v>45656</v>
      </c>
      <c r="I7031" s="1">
        <v>45621</v>
      </c>
      <c r="J7031" t="s">
        <v>31</v>
      </c>
      <c r="K7031" t="s">
        <v>39</v>
      </c>
      <c r="L7031">
        <v>6000</v>
      </c>
      <c r="M7031">
        <v>6000</v>
      </c>
      <c r="N7031">
        <v>0</v>
      </c>
      <c r="O7031" t="s">
        <v>5026</v>
      </c>
      <c r="P7031" t="s">
        <v>4127</v>
      </c>
      <c r="Q7031" t="s">
        <v>4001</v>
      </c>
      <c r="R7031" t="s">
        <v>3547</v>
      </c>
      <c r="S7031" t="s">
        <v>863</v>
      </c>
      <c r="T7031">
        <v>24</v>
      </c>
    </row>
    <row r="7032" spans="1:20" x14ac:dyDescent="0.3">
      <c r="A7032" t="s">
        <v>4004</v>
      </c>
      <c r="B7032" t="str">
        <f>_xlfn.CONCAT(쿼리1[[#This Row],[주문번호]], "-", 쿼리1[[#This Row],[공정명]])</f>
        <v>20240926-1216P0138-인쇄</v>
      </c>
      <c r="C7032">
        <v>1</v>
      </c>
      <c r="D7032" t="s">
        <v>328</v>
      </c>
      <c r="E7032" s="1">
        <v>45561</v>
      </c>
      <c r="F7032" s="1">
        <v>45567</v>
      </c>
      <c r="G7032" s="1">
        <v>45566</v>
      </c>
      <c r="H7032" s="1">
        <v>45656</v>
      </c>
      <c r="I7032" s="1">
        <v>45572</v>
      </c>
      <c r="J7032" t="s">
        <v>31</v>
      </c>
      <c r="K7032" t="s">
        <v>39</v>
      </c>
      <c r="L7032">
        <v>6000</v>
      </c>
      <c r="M7032">
        <v>6000</v>
      </c>
      <c r="N7032">
        <v>-1</v>
      </c>
      <c r="O7032" t="s">
        <v>4005</v>
      </c>
      <c r="P7032" t="s">
        <v>4006</v>
      </c>
      <c r="Q7032" t="s">
        <v>4001</v>
      </c>
      <c r="R7032" t="s">
        <v>3547</v>
      </c>
      <c r="S7032" t="s">
        <v>863</v>
      </c>
      <c r="T7032">
        <v>36</v>
      </c>
    </row>
    <row r="7033" spans="1:20" x14ac:dyDescent="0.3">
      <c r="A7033" t="s">
        <v>5027</v>
      </c>
      <c r="B7033" t="str">
        <f>_xlfn.CONCAT(쿼리1[[#This Row],[주문번호]], "-", 쿼리1[[#This Row],[공정명]])</f>
        <v>20241014-1217P0022-인쇄</v>
      </c>
      <c r="C7033">
        <v>2</v>
      </c>
      <c r="D7033" t="s">
        <v>328</v>
      </c>
      <c r="E7033" s="1">
        <v>45579</v>
      </c>
      <c r="F7033" s="1">
        <v>45583</v>
      </c>
      <c r="G7033" s="1">
        <v>45589</v>
      </c>
      <c r="H7033" s="1">
        <v>45656</v>
      </c>
      <c r="I7033" s="1">
        <v>45593</v>
      </c>
      <c r="J7033" t="s">
        <v>31</v>
      </c>
      <c r="K7033" t="s">
        <v>32</v>
      </c>
      <c r="L7033">
        <v>6000</v>
      </c>
      <c r="M7033">
        <v>6000</v>
      </c>
      <c r="N7033">
        <v>6</v>
      </c>
      <c r="O7033" t="s">
        <v>5028</v>
      </c>
      <c r="P7033" t="s">
        <v>5029</v>
      </c>
      <c r="Q7033" t="s">
        <v>5030</v>
      </c>
      <c r="R7033" t="s">
        <v>3547</v>
      </c>
      <c r="S7033" t="s">
        <v>863</v>
      </c>
      <c r="T7033">
        <v>120</v>
      </c>
    </row>
    <row r="7034" spans="1:20" x14ac:dyDescent="0.3">
      <c r="A7034" t="s">
        <v>5297</v>
      </c>
      <c r="B7034" t="str">
        <f>_xlfn.CONCAT(쿼리1[[#This Row],[주문번호]], "-", 쿼리1[[#This Row],[공정명]])</f>
        <v>20240919-1216P0150-인쇄</v>
      </c>
      <c r="C7034">
        <v>2</v>
      </c>
      <c r="D7034" t="s">
        <v>328</v>
      </c>
      <c r="E7034" s="1">
        <v>45554</v>
      </c>
      <c r="F7034" s="1">
        <v>45560</v>
      </c>
      <c r="G7034" s="1">
        <v>45558</v>
      </c>
      <c r="H7034" s="1">
        <v>45656</v>
      </c>
      <c r="I7034" s="1">
        <v>45561</v>
      </c>
      <c r="J7034" t="s">
        <v>31</v>
      </c>
      <c r="K7034" t="s">
        <v>39</v>
      </c>
      <c r="L7034">
        <v>6000</v>
      </c>
      <c r="M7034">
        <v>6000</v>
      </c>
      <c r="N7034">
        <v>-2</v>
      </c>
      <c r="O7034" t="s">
        <v>1403</v>
      </c>
      <c r="P7034" t="s">
        <v>4641</v>
      </c>
      <c r="Q7034" t="s">
        <v>4001</v>
      </c>
      <c r="R7034" t="s">
        <v>3547</v>
      </c>
      <c r="S7034" t="s">
        <v>863</v>
      </c>
      <c r="T7034">
        <v>40</v>
      </c>
    </row>
    <row r="7035" spans="1:20" x14ac:dyDescent="0.3">
      <c r="A7035" t="s">
        <v>4573</v>
      </c>
      <c r="B7035" t="str">
        <f>_xlfn.CONCAT(쿼리1[[#This Row],[주문번호]], "-", 쿼리1[[#This Row],[공정명]])</f>
        <v>20241126-1216P0138-인쇄</v>
      </c>
      <c r="C7035">
        <v>1</v>
      </c>
      <c r="D7035" t="s">
        <v>328</v>
      </c>
      <c r="E7035" s="1">
        <v>45622</v>
      </c>
      <c r="F7035" s="1">
        <v>45628</v>
      </c>
      <c r="G7035" s="1">
        <v>45636</v>
      </c>
      <c r="H7035" s="1">
        <v>45656</v>
      </c>
      <c r="I7035" s="1">
        <v>45640</v>
      </c>
      <c r="J7035" t="s">
        <v>31</v>
      </c>
      <c r="K7035" t="s">
        <v>32</v>
      </c>
      <c r="L7035">
        <v>6000</v>
      </c>
      <c r="M7035">
        <v>6000</v>
      </c>
      <c r="N7035">
        <v>8</v>
      </c>
      <c r="O7035" t="s">
        <v>4005</v>
      </c>
      <c r="P7035" t="s">
        <v>4006</v>
      </c>
      <c r="Q7035" t="s">
        <v>4001</v>
      </c>
      <c r="R7035" t="s">
        <v>3547</v>
      </c>
      <c r="S7035" t="s">
        <v>863</v>
      </c>
      <c r="T7035">
        <v>36</v>
      </c>
    </row>
    <row r="7036" spans="1:20" x14ac:dyDescent="0.3">
      <c r="A7036" t="s">
        <v>5298</v>
      </c>
      <c r="B7036" t="str">
        <f>_xlfn.CONCAT(쿼리1[[#This Row],[주문번호]], "-", 쿼리1[[#This Row],[공정명]])</f>
        <v>20240919-1216P0101-인쇄</v>
      </c>
      <c r="C7036">
        <v>2</v>
      </c>
      <c r="D7036" t="s">
        <v>328</v>
      </c>
      <c r="E7036" s="1">
        <v>45554</v>
      </c>
      <c r="F7036" s="1">
        <v>45560</v>
      </c>
      <c r="G7036" s="1">
        <v>45558</v>
      </c>
      <c r="H7036" s="1">
        <v>45656</v>
      </c>
      <c r="I7036" s="1">
        <v>45561</v>
      </c>
      <c r="J7036" t="s">
        <v>31</v>
      </c>
      <c r="K7036" t="s">
        <v>39</v>
      </c>
      <c r="L7036">
        <v>6000</v>
      </c>
      <c r="M7036">
        <v>6000</v>
      </c>
      <c r="N7036">
        <v>-2</v>
      </c>
      <c r="O7036" t="s">
        <v>5026</v>
      </c>
      <c r="P7036" t="s">
        <v>4127</v>
      </c>
      <c r="Q7036" t="s">
        <v>4001</v>
      </c>
      <c r="R7036" t="s">
        <v>3547</v>
      </c>
      <c r="S7036" t="s">
        <v>863</v>
      </c>
      <c r="T7036">
        <v>24</v>
      </c>
    </row>
    <row r="7037" spans="1:20" x14ac:dyDescent="0.3">
      <c r="A7037" t="s">
        <v>2914</v>
      </c>
      <c r="B7037" t="str">
        <f>_xlfn.CONCAT(쿼리1[[#This Row],[주문번호]], "-", 쿼리1[[#This Row],[공정명]])</f>
        <v>20241112-1000169596-인쇄</v>
      </c>
      <c r="C7037">
        <v>2</v>
      </c>
      <c r="D7037" t="s">
        <v>328</v>
      </c>
      <c r="E7037" s="1">
        <v>45608</v>
      </c>
      <c r="F7037" s="1">
        <v>45611</v>
      </c>
      <c r="G7037" s="1">
        <v>45615</v>
      </c>
      <c r="H7037" s="1">
        <v>45656</v>
      </c>
      <c r="I7037" s="1">
        <v>45616</v>
      </c>
      <c r="J7037" t="s">
        <v>31</v>
      </c>
      <c r="K7037" t="s">
        <v>32</v>
      </c>
      <c r="L7037">
        <v>6000</v>
      </c>
      <c r="M7037">
        <v>6000</v>
      </c>
      <c r="N7037">
        <v>4</v>
      </c>
      <c r="O7037" t="s">
        <v>91</v>
      </c>
      <c r="P7037" t="s">
        <v>2915</v>
      </c>
      <c r="Q7037" t="s">
        <v>2916</v>
      </c>
      <c r="R7037" t="s">
        <v>2917</v>
      </c>
      <c r="S7037" t="s">
        <v>863</v>
      </c>
      <c r="T7037">
        <v>13333</v>
      </c>
    </row>
    <row r="7038" spans="1:20" x14ac:dyDescent="0.3">
      <c r="A7038" t="s">
        <v>736</v>
      </c>
      <c r="B7038" t="str">
        <f>_xlfn.CONCAT(쿼리1[[#This Row],[주문번호]], "-", 쿼리1[[#This Row],[공정명]])</f>
        <v>20241210-1000162115-인쇄</v>
      </c>
      <c r="C7038">
        <v>2</v>
      </c>
      <c r="D7038" t="s">
        <v>328</v>
      </c>
      <c r="E7038" s="1">
        <v>45636</v>
      </c>
      <c r="F7038" s="1">
        <v>45642</v>
      </c>
      <c r="G7038" s="1">
        <v>45644</v>
      </c>
      <c r="H7038" s="1">
        <v>45656</v>
      </c>
      <c r="I7038" s="1">
        <v>45652</v>
      </c>
      <c r="J7038" t="s">
        <v>31</v>
      </c>
      <c r="K7038" t="s">
        <v>32</v>
      </c>
      <c r="L7038">
        <v>6000</v>
      </c>
      <c r="M7038">
        <v>6000</v>
      </c>
      <c r="N7038">
        <v>2</v>
      </c>
      <c r="O7038" t="s">
        <v>201</v>
      </c>
      <c r="P7038" t="s">
        <v>737</v>
      </c>
      <c r="Q7038" t="s">
        <v>738</v>
      </c>
      <c r="R7038" t="s">
        <v>725</v>
      </c>
      <c r="S7038" t="s">
        <v>863</v>
      </c>
      <c r="T7038">
        <v>30000</v>
      </c>
    </row>
    <row r="7039" spans="1:20" x14ac:dyDescent="0.3">
      <c r="A7039" t="s">
        <v>4508</v>
      </c>
      <c r="B7039" t="str">
        <f>_xlfn.CONCAT(쿼리1[[#This Row],[주문번호]], "-", 쿼리1[[#This Row],[공정명]])</f>
        <v>20241224-1000164152-인쇄</v>
      </c>
      <c r="C7039">
        <v>2</v>
      </c>
      <c r="D7039" t="s">
        <v>328</v>
      </c>
      <c r="E7039" s="1">
        <v>45650</v>
      </c>
      <c r="F7039" s="1">
        <v>45656</v>
      </c>
      <c r="G7039" s="1"/>
      <c r="H7039" s="1">
        <v>45656</v>
      </c>
      <c r="I7039" s="1"/>
      <c r="J7039" t="s">
        <v>21</v>
      </c>
      <c r="K7039" t="s">
        <v>282</v>
      </c>
      <c r="L7039">
        <v>6000</v>
      </c>
      <c r="O7039" t="s">
        <v>4509</v>
      </c>
      <c r="P7039" t="s">
        <v>4510</v>
      </c>
      <c r="Q7039" t="s">
        <v>4511</v>
      </c>
      <c r="R7039" t="s">
        <v>725</v>
      </c>
      <c r="S7039" t="s">
        <v>863</v>
      </c>
      <c r="T7039">
        <v>200</v>
      </c>
    </row>
    <row r="7040" spans="1:20" x14ac:dyDescent="0.3">
      <c r="A7040" t="s">
        <v>739</v>
      </c>
      <c r="B7040" t="str">
        <f>_xlfn.CONCAT(쿼리1[[#This Row],[주문번호]], "-", 쿼리1[[#This Row],[공정명]])</f>
        <v>20241206-1219P0390-인쇄</v>
      </c>
      <c r="C7040">
        <v>2</v>
      </c>
      <c r="D7040" t="s">
        <v>328</v>
      </c>
      <c r="E7040" s="1">
        <v>45632</v>
      </c>
      <c r="F7040" s="1">
        <v>45638</v>
      </c>
      <c r="G7040" s="1">
        <v>45642</v>
      </c>
      <c r="H7040" s="1">
        <v>45656</v>
      </c>
      <c r="I7040" s="1">
        <v>45652</v>
      </c>
      <c r="J7040" t="s">
        <v>31</v>
      </c>
      <c r="K7040" t="s">
        <v>32</v>
      </c>
      <c r="L7040">
        <v>6000</v>
      </c>
      <c r="M7040">
        <v>6000</v>
      </c>
      <c r="N7040">
        <v>4</v>
      </c>
      <c r="O7040" t="s">
        <v>275</v>
      </c>
      <c r="P7040" t="s">
        <v>727</v>
      </c>
      <c r="Q7040" t="s">
        <v>728</v>
      </c>
      <c r="R7040" t="s">
        <v>725</v>
      </c>
      <c r="S7040" t="s">
        <v>863</v>
      </c>
      <c r="T7040">
        <v>24000</v>
      </c>
    </row>
    <row r="7041" spans="1:20" x14ac:dyDescent="0.3">
      <c r="A7041" t="s">
        <v>3165</v>
      </c>
      <c r="B7041" t="str">
        <f>_xlfn.CONCAT(쿼리1[[#This Row],[주문번호]], "-", 쿼리1[[#This Row],[공정명]])</f>
        <v>20241217-1000167708-인쇄</v>
      </c>
      <c r="C7041">
        <v>2</v>
      </c>
      <c r="D7041" t="s">
        <v>328</v>
      </c>
      <c r="E7041" s="1">
        <v>45643</v>
      </c>
      <c r="F7041" s="1">
        <v>45649</v>
      </c>
      <c r="G7041" s="1">
        <v>45649</v>
      </c>
      <c r="H7041" s="1">
        <v>45656</v>
      </c>
      <c r="I7041" s="1">
        <v>45654</v>
      </c>
      <c r="J7041" t="s">
        <v>31</v>
      </c>
      <c r="K7041" t="s">
        <v>39</v>
      </c>
      <c r="L7041">
        <v>6000</v>
      </c>
      <c r="M7041">
        <v>6000</v>
      </c>
      <c r="N7041">
        <v>0</v>
      </c>
      <c r="O7041" t="s">
        <v>2920</v>
      </c>
      <c r="P7041" t="s">
        <v>683</v>
      </c>
      <c r="Q7041" t="s">
        <v>2921</v>
      </c>
      <c r="R7041" t="s">
        <v>2922</v>
      </c>
      <c r="S7041" t="s">
        <v>863</v>
      </c>
      <c r="T7041">
        <v>18750</v>
      </c>
    </row>
    <row r="7042" spans="1:20" x14ac:dyDescent="0.3">
      <c r="A7042" t="s">
        <v>3166</v>
      </c>
      <c r="B7042" t="str">
        <f>_xlfn.CONCAT(쿼리1[[#This Row],[주문번호]], "-", 쿼리1[[#This Row],[공정명]])</f>
        <v>20241030-1000167708-인쇄</v>
      </c>
      <c r="C7042">
        <v>2</v>
      </c>
      <c r="D7042" t="s">
        <v>328</v>
      </c>
      <c r="E7042" s="1">
        <v>45595</v>
      </c>
      <c r="F7042" s="1">
        <v>45601</v>
      </c>
      <c r="G7042" s="1">
        <v>45602</v>
      </c>
      <c r="H7042" s="1">
        <v>45656</v>
      </c>
      <c r="I7042" s="1">
        <v>45609</v>
      </c>
      <c r="J7042" t="s">
        <v>31</v>
      </c>
      <c r="K7042" t="s">
        <v>32</v>
      </c>
      <c r="L7042">
        <v>6000</v>
      </c>
      <c r="M7042">
        <v>6000</v>
      </c>
      <c r="N7042">
        <v>1</v>
      </c>
      <c r="O7042" t="s">
        <v>2920</v>
      </c>
      <c r="P7042" t="s">
        <v>683</v>
      </c>
      <c r="Q7042" t="s">
        <v>2921</v>
      </c>
      <c r="R7042" t="s">
        <v>2922</v>
      </c>
      <c r="S7042" t="s">
        <v>863</v>
      </c>
      <c r="T7042">
        <v>18750</v>
      </c>
    </row>
    <row r="7043" spans="1:20" x14ac:dyDescent="0.3">
      <c r="A7043" t="s">
        <v>2919</v>
      </c>
      <c r="B7043" t="str">
        <f>_xlfn.CONCAT(쿼리1[[#This Row],[주문번호]], "-", 쿼리1[[#This Row],[공정명]])</f>
        <v>20240923-1000167708-인쇄</v>
      </c>
      <c r="C7043">
        <v>2</v>
      </c>
      <c r="D7043" t="s">
        <v>328</v>
      </c>
      <c r="E7043" s="1">
        <v>45558</v>
      </c>
      <c r="F7043" s="1">
        <v>45562</v>
      </c>
      <c r="G7043" s="1">
        <v>45561</v>
      </c>
      <c r="H7043" s="1">
        <v>45656</v>
      </c>
      <c r="I7043" s="1">
        <v>45575</v>
      </c>
      <c r="J7043" t="s">
        <v>31</v>
      </c>
      <c r="K7043" t="s">
        <v>39</v>
      </c>
      <c r="L7043">
        <v>6000</v>
      </c>
      <c r="M7043">
        <v>6000</v>
      </c>
      <c r="N7043">
        <v>-1</v>
      </c>
      <c r="O7043" t="s">
        <v>2920</v>
      </c>
      <c r="P7043" t="s">
        <v>683</v>
      </c>
      <c r="Q7043" t="s">
        <v>2921</v>
      </c>
      <c r="R7043" t="s">
        <v>2922</v>
      </c>
      <c r="S7043" t="s">
        <v>863</v>
      </c>
      <c r="T7043">
        <v>18750</v>
      </c>
    </row>
    <row r="7044" spans="1:20" x14ac:dyDescent="0.3">
      <c r="A7044" t="s">
        <v>740</v>
      </c>
      <c r="B7044" t="str">
        <f>_xlfn.CONCAT(쿼리1[[#This Row],[주문번호]], "-", 쿼리1[[#This Row],[공정명]])</f>
        <v>20241022-1219P0336-인쇄</v>
      </c>
      <c r="C7044">
        <v>2</v>
      </c>
      <c r="D7044" t="s">
        <v>328</v>
      </c>
      <c r="E7044" s="1">
        <v>45587</v>
      </c>
      <c r="F7044" s="1">
        <v>45593</v>
      </c>
      <c r="G7044" s="1">
        <v>45596</v>
      </c>
      <c r="H7044" s="1">
        <v>45656</v>
      </c>
      <c r="I7044" s="1">
        <v>45607</v>
      </c>
      <c r="J7044" t="s">
        <v>31</v>
      </c>
      <c r="K7044" t="s">
        <v>32</v>
      </c>
      <c r="L7044">
        <v>6000</v>
      </c>
      <c r="M7044">
        <v>6000</v>
      </c>
      <c r="N7044">
        <v>3</v>
      </c>
      <c r="O7044" t="s">
        <v>275</v>
      </c>
      <c r="P7044" t="s">
        <v>741</v>
      </c>
      <c r="Q7044" t="s">
        <v>742</v>
      </c>
      <c r="R7044" t="s">
        <v>743</v>
      </c>
      <c r="S7044" t="s">
        <v>863</v>
      </c>
      <c r="T7044">
        <v>30000</v>
      </c>
    </row>
    <row r="7045" spans="1:20" x14ac:dyDescent="0.3">
      <c r="A7045" t="s">
        <v>1057</v>
      </c>
      <c r="B7045" t="str">
        <f>_xlfn.CONCAT(쿼리1[[#This Row],[주문번호]], "-", 쿼리1[[#This Row],[공정명]])</f>
        <v>20240911-1219P0336-인쇄</v>
      </c>
      <c r="C7045">
        <v>2</v>
      </c>
      <c r="D7045" t="s">
        <v>328</v>
      </c>
      <c r="E7045" s="1">
        <v>45546</v>
      </c>
      <c r="F7045" s="1">
        <v>45552</v>
      </c>
      <c r="G7045" s="1">
        <v>45555</v>
      </c>
      <c r="H7045" s="1">
        <v>45656</v>
      </c>
      <c r="I7045" s="1">
        <v>45575</v>
      </c>
      <c r="J7045" t="s">
        <v>31</v>
      </c>
      <c r="K7045" t="s">
        <v>32</v>
      </c>
      <c r="L7045">
        <v>6000</v>
      </c>
      <c r="M7045">
        <v>6000</v>
      </c>
      <c r="N7045">
        <v>3</v>
      </c>
      <c r="O7045" t="s">
        <v>275</v>
      </c>
      <c r="P7045" t="s">
        <v>741</v>
      </c>
      <c r="Q7045" t="s">
        <v>742</v>
      </c>
      <c r="R7045" t="s">
        <v>743</v>
      </c>
      <c r="S7045" t="s">
        <v>863</v>
      </c>
      <c r="T7045">
        <v>30000</v>
      </c>
    </row>
    <row r="7046" spans="1:20" x14ac:dyDescent="0.3">
      <c r="A7046" t="s">
        <v>1058</v>
      </c>
      <c r="B7046" t="str">
        <f>_xlfn.CONCAT(쿼리1[[#This Row],[주문번호]], "-", 쿼리1[[#This Row],[공정명]])</f>
        <v>20241022-1219P0337-인쇄</v>
      </c>
      <c r="C7046">
        <v>2</v>
      </c>
      <c r="D7046" t="s">
        <v>328</v>
      </c>
      <c r="E7046" s="1">
        <v>45587</v>
      </c>
      <c r="F7046" s="1">
        <v>45593</v>
      </c>
      <c r="G7046" s="1">
        <v>45596</v>
      </c>
      <c r="H7046" s="1">
        <v>45656</v>
      </c>
      <c r="I7046" s="1">
        <v>45607</v>
      </c>
      <c r="J7046" t="s">
        <v>31</v>
      </c>
      <c r="K7046" t="s">
        <v>32</v>
      </c>
      <c r="L7046">
        <v>6000</v>
      </c>
      <c r="M7046">
        <v>6000</v>
      </c>
      <c r="N7046">
        <v>3</v>
      </c>
      <c r="O7046" t="s">
        <v>275</v>
      </c>
      <c r="P7046" t="s">
        <v>741</v>
      </c>
      <c r="Q7046" t="s">
        <v>1059</v>
      </c>
      <c r="R7046" t="s">
        <v>743</v>
      </c>
      <c r="S7046" t="s">
        <v>863</v>
      </c>
      <c r="T7046">
        <v>30000</v>
      </c>
    </row>
    <row r="7047" spans="1:20" x14ac:dyDescent="0.3">
      <c r="A7047" t="s">
        <v>3610</v>
      </c>
      <c r="B7047" t="str">
        <f>_xlfn.CONCAT(쿼리1[[#This Row],[주문번호]], "-", 쿼리1[[#This Row],[공정명]])</f>
        <v>20241210-1219P0337-인쇄</v>
      </c>
      <c r="C7047">
        <v>2</v>
      </c>
      <c r="D7047" t="s">
        <v>328</v>
      </c>
      <c r="E7047" s="1">
        <v>45636</v>
      </c>
      <c r="F7047" s="1">
        <v>45642</v>
      </c>
      <c r="G7047" s="1">
        <v>45644</v>
      </c>
      <c r="H7047" s="1">
        <v>45656</v>
      </c>
      <c r="I7047" s="1">
        <v>45652</v>
      </c>
      <c r="J7047" t="s">
        <v>31</v>
      </c>
      <c r="K7047" t="s">
        <v>32</v>
      </c>
      <c r="L7047">
        <v>6000</v>
      </c>
      <c r="M7047">
        <v>6000</v>
      </c>
      <c r="N7047">
        <v>2</v>
      </c>
      <c r="O7047" t="s">
        <v>275</v>
      </c>
      <c r="P7047" t="s">
        <v>741</v>
      </c>
      <c r="Q7047" t="s">
        <v>1059</v>
      </c>
      <c r="R7047" t="s">
        <v>743</v>
      </c>
      <c r="S7047" t="s">
        <v>863</v>
      </c>
      <c r="T7047">
        <v>30000</v>
      </c>
    </row>
    <row r="7048" spans="1:20" x14ac:dyDescent="0.3">
      <c r="A7048" t="s">
        <v>3611</v>
      </c>
      <c r="B7048" t="str">
        <f>_xlfn.CONCAT(쿼리1[[#This Row],[주문번호]], "-", 쿼리1[[#This Row],[공정명]])</f>
        <v>20241210-1219P0336-인쇄</v>
      </c>
      <c r="C7048">
        <v>2</v>
      </c>
      <c r="D7048" t="s">
        <v>328</v>
      </c>
      <c r="E7048" s="1">
        <v>45636</v>
      </c>
      <c r="F7048" s="1">
        <v>45642</v>
      </c>
      <c r="G7048" s="1">
        <v>45644</v>
      </c>
      <c r="H7048" s="1">
        <v>45656</v>
      </c>
      <c r="I7048" s="1">
        <v>45652</v>
      </c>
      <c r="J7048" t="s">
        <v>31</v>
      </c>
      <c r="K7048" t="s">
        <v>32</v>
      </c>
      <c r="L7048">
        <v>6000</v>
      </c>
      <c r="M7048">
        <v>6000</v>
      </c>
      <c r="N7048">
        <v>2</v>
      </c>
      <c r="O7048" t="s">
        <v>275</v>
      </c>
      <c r="P7048" t="s">
        <v>741</v>
      </c>
      <c r="Q7048" t="s">
        <v>742</v>
      </c>
      <c r="R7048" t="s">
        <v>743</v>
      </c>
      <c r="S7048" t="s">
        <v>863</v>
      </c>
      <c r="T7048">
        <v>30000</v>
      </c>
    </row>
    <row r="7049" spans="1:20" x14ac:dyDescent="0.3">
      <c r="A7049" t="s">
        <v>2923</v>
      </c>
      <c r="B7049" t="str">
        <f>_xlfn.CONCAT(쿼리1[[#This Row],[주문번호]], "-", 쿼리1[[#This Row],[공정명]])</f>
        <v>20241226-12150545-인쇄</v>
      </c>
      <c r="C7049">
        <v>2</v>
      </c>
      <c r="D7049" t="s">
        <v>328</v>
      </c>
      <c r="E7049" s="1">
        <v>45652</v>
      </c>
      <c r="F7049" s="1">
        <v>45658</v>
      </c>
      <c r="G7049" s="1"/>
      <c r="H7049" s="1">
        <v>45656</v>
      </c>
      <c r="I7049" s="1"/>
      <c r="J7049" t="s">
        <v>21</v>
      </c>
      <c r="K7049" t="s">
        <v>282</v>
      </c>
      <c r="L7049">
        <v>6000</v>
      </c>
      <c r="O7049" t="s">
        <v>394</v>
      </c>
      <c r="P7049" t="s">
        <v>676</v>
      </c>
      <c r="Q7049" t="s">
        <v>2924</v>
      </c>
      <c r="R7049" t="s">
        <v>743</v>
      </c>
      <c r="S7049" t="s">
        <v>863</v>
      </c>
      <c r="T7049">
        <v>30000</v>
      </c>
    </row>
    <row r="7050" spans="1:20" x14ac:dyDescent="0.3">
      <c r="A7050" t="s">
        <v>5037</v>
      </c>
      <c r="B7050" t="str">
        <f>_xlfn.CONCAT(쿼리1[[#This Row],[주문번호]], "-", 쿼리1[[#This Row],[공정명]])</f>
        <v>20241115-1317P0028-인쇄</v>
      </c>
      <c r="C7050">
        <v>2</v>
      </c>
      <c r="D7050" t="s">
        <v>328</v>
      </c>
      <c r="E7050" s="1">
        <v>45611</v>
      </c>
      <c r="F7050" s="1">
        <v>45617</v>
      </c>
      <c r="G7050" s="1">
        <v>45617</v>
      </c>
      <c r="H7050" s="1">
        <v>45656</v>
      </c>
      <c r="I7050" s="1">
        <v>45628</v>
      </c>
      <c r="J7050" t="s">
        <v>31</v>
      </c>
      <c r="K7050" t="s">
        <v>39</v>
      </c>
      <c r="L7050">
        <v>12000</v>
      </c>
      <c r="M7050">
        <v>12000</v>
      </c>
      <c r="N7050">
        <v>0</v>
      </c>
      <c r="O7050" t="s">
        <v>3549</v>
      </c>
      <c r="P7050" t="s">
        <v>4711</v>
      </c>
      <c r="Q7050" t="s">
        <v>4712</v>
      </c>
      <c r="R7050" t="s">
        <v>4713</v>
      </c>
      <c r="S7050" t="s">
        <v>863</v>
      </c>
      <c r="T7050">
        <v>240</v>
      </c>
    </row>
    <row r="7051" spans="1:20" x14ac:dyDescent="0.3">
      <c r="A7051" t="s">
        <v>4710</v>
      </c>
      <c r="B7051" t="str">
        <f>_xlfn.CONCAT(쿼리1[[#This Row],[주문번호]], "-", 쿼리1[[#This Row],[공정명]])</f>
        <v>20240919-1317P0028-인쇄</v>
      </c>
      <c r="C7051">
        <v>2</v>
      </c>
      <c r="D7051" t="s">
        <v>328</v>
      </c>
      <c r="E7051" s="1">
        <v>45554</v>
      </c>
      <c r="F7051" s="1">
        <v>45560</v>
      </c>
      <c r="G7051" s="1">
        <v>45558</v>
      </c>
      <c r="H7051" s="1">
        <v>45656</v>
      </c>
      <c r="I7051" s="1">
        <v>45559</v>
      </c>
      <c r="J7051" t="s">
        <v>31</v>
      </c>
      <c r="K7051" t="s">
        <v>39</v>
      </c>
      <c r="L7051">
        <v>12000</v>
      </c>
      <c r="M7051">
        <v>12000</v>
      </c>
      <c r="N7051">
        <v>-2</v>
      </c>
      <c r="O7051" t="s">
        <v>3549</v>
      </c>
      <c r="P7051" t="s">
        <v>4711</v>
      </c>
      <c r="Q7051" t="s">
        <v>4712</v>
      </c>
      <c r="R7051" t="s">
        <v>4713</v>
      </c>
      <c r="S7051" t="s">
        <v>863</v>
      </c>
      <c r="T7051">
        <v>240</v>
      </c>
    </row>
    <row r="7052" spans="1:20" x14ac:dyDescent="0.3">
      <c r="A7052" t="s">
        <v>4088</v>
      </c>
      <c r="B7052" t="str">
        <f>_xlfn.CONCAT(쿼리1[[#This Row],[주문번호]], "-", 쿼리1[[#This Row],[공정명]])</f>
        <v>20241002-1000151495-인쇄</v>
      </c>
      <c r="C7052">
        <v>2</v>
      </c>
      <c r="D7052" t="s">
        <v>328</v>
      </c>
      <c r="E7052" s="1">
        <v>45567</v>
      </c>
      <c r="F7052" s="1">
        <v>45573</v>
      </c>
      <c r="G7052" s="1">
        <v>45575</v>
      </c>
      <c r="H7052" s="1">
        <v>45656</v>
      </c>
      <c r="I7052" s="1">
        <v>45579</v>
      </c>
      <c r="J7052" t="s">
        <v>31</v>
      </c>
      <c r="K7052" t="s">
        <v>32</v>
      </c>
      <c r="L7052">
        <v>6000</v>
      </c>
      <c r="M7052">
        <v>6000</v>
      </c>
      <c r="N7052">
        <v>2</v>
      </c>
      <c r="O7052" t="s">
        <v>4089</v>
      </c>
      <c r="P7052" t="s">
        <v>4090</v>
      </c>
      <c r="Q7052" t="s">
        <v>4091</v>
      </c>
      <c r="R7052" t="s">
        <v>4092</v>
      </c>
      <c r="S7052" t="s">
        <v>863</v>
      </c>
      <c r="T7052">
        <v>36</v>
      </c>
    </row>
    <row r="7053" spans="1:20" x14ac:dyDescent="0.3">
      <c r="A7053" t="s">
        <v>319</v>
      </c>
      <c r="B7053" t="str">
        <f>_xlfn.CONCAT(쿼리1[[#This Row],[주문번호]], "-", 쿼리1[[#This Row],[공정명]])</f>
        <v>20240906-1119P0182-인쇄</v>
      </c>
      <c r="C7053">
        <v>2</v>
      </c>
      <c r="D7053" t="s">
        <v>328</v>
      </c>
      <c r="E7053" s="1">
        <v>45541</v>
      </c>
      <c r="F7053" s="1">
        <v>45547</v>
      </c>
      <c r="G7053" s="1">
        <v>45545</v>
      </c>
      <c r="H7053" s="1">
        <v>45656</v>
      </c>
      <c r="I7053" s="1">
        <v>45575</v>
      </c>
      <c r="J7053" t="s">
        <v>31</v>
      </c>
      <c r="K7053" t="s">
        <v>39</v>
      </c>
      <c r="L7053">
        <v>4000</v>
      </c>
      <c r="M7053">
        <v>4000</v>
      </c>
      <c r="N7053">
        <v>-2</v>
      </c>
      <c r="O7053" t="s">
        <v>141</v>
      </c>
      <c r="P7053" t="s">
        <v>320</v>
      </c>
      <c r="Q7053" t="s">
        <v>321</v>
      </c>
      <c r="R7053" t="s">
        <v>322</v>
      </c>
      <c r="S7053" t="s">
        <v>863</v>
      </c>
      <c r="T7053">
        <v>16666</v>
      </c>
    </row>
    <row r="7054" spans="1:20" x14ac:dyDescent="0.3">
      <c r="A7054" t="s">
        <v>3660</v>
      </c>
      <c r="B7054" t="str">
        <f>_xlfn.CONCAT(쿼리1[[#This Row],[주문번호]], "-", 쿼리1[[#This Row],[공정명]])</f>
        <v>20240924-1000169142-인쇄</v>
      </c>
      <c r="C7054">
        <v>2</v>
      </c>
      <c r="D7054" t="s">
        <v>328</v>
      </c>
      <c r="E7054" s="1">
        <v>45559</v>
      </c>
      <c r="F7054" s="1">
        <v>45565</v>
      </c>
      <c r="G7054" s="1">
        <v>45562</v>
      </c>
      <c r="H7054" s="1">
        <v>45656</v>
      </c>
      <c r="I7054" s="1">
        <v>45579</v>
      </c>
      <c r="J7054" t="s">
        <v>31</v>
      </c>
      <c r="K7054" t="s">
        <v>39</v>
      </c>
      <c r="L7054">
        <v>6000</v>
      </c>
      <c r="M7054">
        <v>6000</v>
      </c>
      <c r="N7054">
        <v>-3</v>
      </c>
      <c r="O7054" t="s">
        <v>3661</v>
      </c>
      <c r="P7054" t="s">
        <v>3662</v>
      </c>
      <c r="Q7054" t="s">
        <v>3663</v>
      </c>
      <c r="R7054" t="s">
        <v>3664</v>
      </c>
      <c r="S7054" t="s">
        <v>863</v>
      </c>
      <c r="T7054">
        <v>18750</v>
      </c>
    </row>
    <row r="7055" spans="1:20" x14ac:dyDescent="0.3">
      <c r="A7055" t="s">
        <v>5031</v>
      </c>
      <c r="B7055" t="str">
        <f>_xlfn.CONCAT(쿼리1[[#This Row],[주문번호]], "-", 쿼리1[[#This Row],[공정명]])</f>
        <v>20241016-131108-인쇄</v>
      </c>
      <c r="C7055">
        <v>2</v>
      </c>
      <c r="D7055" t="s">
        <v>328</v>
      </c>
      <c r="E7055" s="1">
        <v>45581</v>
      </c>
      <c r="F7055" s="1">
        <v>45586</v>
      </c>
      <c r="G7055" s="1">
        <v>45586</v>
      </c>
      <c r="H7055" s="1">
        <v>45656</v>
      </c>
      <c r="I7055" s="1">
        <v>45590</v>
      </c>
      <c r="J7055" t="s">
        <v>31</v>
      </c>
      <c r="K7055" t="s">
        <v>39</v>
      </c>
      <c r="L7055">
        <v>6000</v>
      </c>
      <c r="M7055">
        <v>6000</v>
      </c>
      <c r="N7055">
        <v>0</v>
      </c>
      <c r="O7055" t="s">
        <v>5032</v>
      </c>
      <c r="P7055" t="s">
        <v>5033</v>
      </c>
      <c r="Q7055" t="s">
        <v>5034</v>
      </c>
      <c r="R7055" t="s">
        <v>1367</v>
      </c>
      <c r="S7055" t="s">
        <v>863</v>
      </c>
      <c r="T7055">
        <v>24</v>
      </c>
    </row>
    <row r="7056" spans="1:20" x14ac:dyDescent="0.3">
      <c r="A7056" t="s">
        <v>2788</v>
      </c>
      <c r="B7056" t="str">
        <f>_xlfn.CONCAT(쿼리1[[#This Row],[주문번호]], "-", 쿼리1[[#This Row],[공정명]])</f>
        <v>20240906-13150300-인쇄</v>
      </c>
      <c r="C7056">
        <v>2</v>
      </c>
      <c r="D7056" t="s">
        <v>328</v>
      </c>
      <c r="E7056" s="1">
        <v>45541</v>
      </c>
      <c r="F7056" s="1">
        <v>45547</v>
      </c>
      <c r="G7056" s="1">
        <v>45545</v>
      </c>
      <c r="H7056" s="1">
        <v>45656</v>
      </c>
      <c r="I7056" s="1">
        <v>45575</v>
      </c>
      <c r="J7056" t="s">
        <v>31</v>
      </c>
      <c r="K7056" t="s">
        <v>39</v>
      </c>
      <c r="L7056">
        <v>6000</v>
      </c>
      <c r="M7056">
        <v>6000</v>
      </c>
      <c r="N7056">
        <v>-2</v>
      </c>
      <c r="O7056" t="s">
        <v>731</v>
      </c>
      <c r="P7056" t="s">
        <v>2244</v>
      </c>
      <c r="Q7056" t="s">
        <v>2789</v>
      </c>
      <c r="R7056" t="s">
        <v>2790</v>
      </c>
      <c r="S7056" t="s">
        <v>863</v>
      </c>
      <c r="T7056">
        <v>37500</v>
      </c>
    </row>
    <row r="7057" spans="1:20" x14ac:dyDescent="0.3">
      <c r="A7057" t="s">
        <v>2791</v>
      </c>
      <c r="B7057" t="str">
        <f>_xlfn.CONCAT(쿼리1[[#This Row],[주문번호]], "-", 쿼리1[[#This Row],[공정명]])</f>
        <v>20241220-13150300-인쇄</v>
      </c>
      <c r="C7057">
        <v>2</v>
      </c>
      <c r="D7057" t="s">
        <v>328</v>
      </c>
      <c r="E7057" s="1">
        <v>45646</v>
      </c>
      <c r="F7057" s="1">
        <v>45652</v>
      </c>
      <c r="G7057" s="1"/>
      <c r="H7057" s="1">
        <v>45656</v>
      </c>
      <c r="I7057" s="1"/>
      <c r="J7057" t="s">
        <v>21</v>
      </c>
      <c r="K7057" t="s">
        <v>22</v>
      </c>
      <c r="L7057">
        <v>6000</v>
      </c>
      <c r="O7057" t="s">
        <v>731</v>
      </c>
      <c r="P7057" t="s">
        <v>2244</v>
      </c>
      <c r="Q7057" t="s">
        <v>2789</v>
      </c>
      <c r="R7057" t="s">
        <v>2790</v>
      </c>
      <c r="S7057" t="s">
        <v>863</v>
      </c>
      <c r="T7057">
        <v>37500</v>
      </c>
    </row>
    <row r="7058" spans="1:20" x14ac:dyDescent="0.3">
      <c r="A7058" t="s">
        <v>3618</v>
      </c>
      <c r="B7058" t="str">
        <f>_xlfn.CONCAT(쿼리1[[#This Row],[주문번호]], "-", 쿼리1[[#This Row],[공정명]])</f>
        <v>20241011-1000169293-인쇄</v>
      </c>
      <c r="C7058">
        <v>2</v>
      </c>
      <c r="D7058" t="s">
        <v>328</v>
      </c>
      <c r="E7058" s="1">
        <v>45576</v>
      </c>
      <c r="F7058" s="1">
        <v>45581</v>
      </c>
      <c r="G7058" s="1">
        <v>45581</v>
      </c>
      <c r="H7058" s="1">
        <v>45656</v>
      </c>
      <c r="I7058" s="1">
        <v>45589</v>
      </c>
      <c r="J7058" t="s">
        <v>31</v>
      </c>
      <c r="K7058" t="s">
        <v>39</v>
      </c>
      <c r="L7058">
        <v>8000</v>
      </c>
      <c r="M7058">
        <v>8000</v>
      </c>
      <c r="N7058">
        <v>0</v>
      </c>
      <c r="O7058" t="s">
        <v>580</v>
      </c>
      <c r="P7058" t="s">
        <v>3619</v>
      </c>
      <c r="Q7058" t="s">
        <v>3620</v>
      </c>
      <c r="R7058" t="s">
        <v>2793</v>
      </c>
      <c r="S7058" t="s">
        <v>863</v>
      </c>
      <c r="T7058">
        <v>23529</v>
      </c>
    </row>
    <row r="7059" spans="1:20" x14ac:dyDescent="0.3">
      <c r="A7059" t="s">
        <v>3623</v>
      </c>
      <c r="B7059" t="str">
        <f>_xlfn.CONCAT(쿼리1[[#This Row],[주문번호]], "-", 쿼리1[[#This Row],[공정명]])</f>
        <v>20241010-1000153900-인쇄</v>
      </c>
      <c r="C7059">
        <v>2</v>
      </c>
      <c r="D7059" t="s">
        <v>328</v>
      </c>
      <c r="E7059" s="1">
        <v>45575</v>
      </c>
      <c r="F7059" s="1">
        <v>45581</v>
      </c>
      <c r="G7059" s="1">
        <v>45582</v>
      </c>
      <c r="H7059" s="1">
        <v>45656</v>
      </c>
      <c r="I7059" s="1">
        <v>45590</v>
      </c>
      <c r="J7059" t="s">
        <v>31</v>
      </c>
      <c r="K7059" t="s">
        <v>32</v>
      </c>
      <c r="L7059">
        <v>6000</v>
      </c>
      <c r="M7059">
        <v>6000</v>
      </c>
      <c r="N7059">
        <v>1</v>
      </c>
      <c r="O7059" t="s">
        <v>580</v>
      </c>
      <c r="P7059" t="s">
        <v>3624</v>
      </c>
      <c r="Q7059" t="s">
        <v>3625</v>
      </c>
      <c r="R7059" t="s">
        <v>2793</v>
      </c>
      <c r="S7059" t="s">
        <v>863</v>
      </c>
      <c r="T7059">
        <v>21818</v>
      </c>
    </row>
    <row r="7060" spans="1:20" x14ac:dyDescent="0.3">
      <c r="A7060" t="s">
        <v>3626</v>
      </c>
      <c r="B7060" t="str">
        <f>_xlfn.CONCAT(쿼리1[[#This Row],[주문번호]], "-", 쿼리1[[#This Row],[공정명]])</f>
        <v>20241010-1000153902-인쇄</v>
      </c>
      <c r="C7060">
        <v>2</v>
      </c>
      <c r="D7060" t="s">
        <v>328</v>
      </c>
      <c r="E7060" s="1">
        <v>45575</v>
      </c>
      <c r="F7060" s="1">
        <v>45581</v>
      </c>
      <c r="G7060" s="1">
        <v>45581</v>
      </c>
      <c r="H7060" s="1">
        <v>45656</v>
      </c>
      <c r="I7060" s="1">
        <v>45590</v>
      </c>
      <c r="J7060" t="s">
        <v>31</v>
      </c>
      <c r="K7060" t="s">
        <v>39</v>
      </c>
      <c r="L7060">
        <v>3000</v>
      </c>
      <c r="M7060">
        <v>3000</v>
      </c>
      <c r="N7060">
        <v>0</v>
      </c>
      <c r="O7060" t="s">
        <v>580</v>
      </c>
      <c r="P7060" t="s">
        <v>3624</v>
      </c>
      <c r="Q7060" t="s">
        <v>3627</v>
      </c>
      <c r="R7060" t="s">
        <v>2793</v>
      </c>
      <c r="S7060" t="s">
        <v>863</v>
      </c>
      <c r="T7060">
        <v>10909</v>
      </c>
    </row>
    <row r="7061" spans="1:20" x14ac:dyDescent="0.3">
      <c r="A7061" t="s">
        <v>3628</v>
      </c>
      <c r="B7061" t="str">
        <f>_xlfn.CONCAT(쿼리1[[#This Row],[주문번호]], "-", 쿼리1[[#This Row],[공정명]])</f>
        <v>20241011-1000165460-인쇄</v>
      </c>
      <c r="C7061">
        <v>2</v>
      </c>
      <c r="D7061" t="s">
        <v>328</v>
      </c>
      <c r="E7061" s="1">
        <v>45576</v>
      </c>
      <c r="F7061" s="1">
        <v>45581</v>
      </c>
      <c r="G7061" s="1">
        <v>45581</v>
      </c>
      <c r="H7061" s="1">
        <v>45656</v>
      </c>
      <c r="I7061" s="1">
        <v>45590</v>
      </c>
      <c r="J7061" t="s">
        <v>31</v>
      </c>
      <c r="K7061" t="s">
        <v>39</v>
      </c>
      <c r="L7061">
        <v>4000</v>
      </c>
      <c r="M7061">
        <v>4000</v>
      </c>
      <c r="N7061">
        <v>0</v>
      </c>
      <c r="O7061" t="s">
        <v>580</v>
      </c>
      <c r="P7061" t="s">
        <v>3619</v>
      </c>
      <c r="Q7061" t="s">
        <v>3629</v>
      </c>
      <c r="R7061" t="s">
        <v>2793</v>
      </c>
      <c r="S7061" t="s">
        <v>863</v>
      </c>
      <c r="T7061">
        <v>11764</v>
      </c>
    </row>
    <row r="7062" spans="1:20" x14ac:dyDescent="0.3">
      <c r="A7062" t="s">
        <v>2796</v>
      </c>
      <c r="B7062" t="str">
        <f>_xlfn.CONCAT(쿼리1[[#This Row],[주문번호]], "-", 쿼리1[[#This Row],[공정명]])</f>
        <v>20241206-1000169956-인쇄</v>
      </c>
      <c r="C7062">
        <v>2</v>
      </c>
      <c r="D7062" t="s">
        <v>328</v>
      </c>
      <c r="E7062" s="1">
        <v>45632</v>
      </c>
      <c r="F7062" s="1">
        <v>45638</v>
      </c>
      <c r="G7062" s="1">
        <v>45637</v>
      </c>
      <c r="H7062" s="1">
        <v>45656</v>
      </c>
      <c r="I7062" s="1">
        <v>45649</v>
      </c>
      <c r="J7062" t="s">
        <v>31</v>
      </c>
      <c r="K7062" t="s">
        <v>39</v>
      </c>
      <c r="L7062">
        <v>6000</v>
      </c>
      <c r="M7062">
        <v>6000</v>
      </c>
      <c r="N7062">
        <v>-1</v>
      </c>
      <c r="O7062" t="s">
        <v>2797</v>
      </c>
      <c r="P7062" t="s">
        <v>2798</v>
      </c>
      <c r="Q7062" t="s">
        <v>2799</v>
      </c>
      <c r="R7062" t="s">
        <v>2793</v>
      </c>
      <c r="S7062" t="s">
        <v>863</v>
      </c>
      <c r="T7062">
        <v>33333</v>
      </c>
    </row>
    <row r="7063" spans="1:20" x14ac:dyDescent="0.3">
      <c r="A7063" t="s">
        <v>3630</v>
      </c>
      <c r="B7063" t="str">
        <f>_xlfn.CONCAT(쿼리1[[#This Row],[주문번호]], "-", 쿼리1[[#This Row],[공정명]])</f>
        <v>20241010-1000153904-인쇄</v>
      </c>
      <c r="C7063">
        <v>2</v>
      </c>
      <c r="D7063" t="s">
        <v>328</v>
      </c>
      <c r="E7063" s="1">
        <v>45575</v>
      </c>
      <c r="F7063" s="1">
        <v>45581</v>
      </c>
      <c r="G7063" s="1">
        <v>45582</v>
      </c>
      <c r="H7063" s="1">
        <v>45656</v>
      </c>
      <c r="I7063" s="1">
        <v>45591</v>
      </c>
      <c r="J7063" t="s">
        <v>31</v>
      </c>
      <c r="K7063" t="s">
        <v>32</v>
      </c>
      <c r="L7063">
        <v>3000</v>
      </c>
      <c r="M7063">
        <v>3000</v>
      </c>
      <c r="N7063">
        <v>1</v>
      </c>
      <c r="O7063" t="s">
        <v>580</v>
      </c>
      <c r="P7063" t="s">
        <v>3624</v>
      </c>
      <c r="Q7063" t="s">
        <v>3631</v>
      </c>
      <c r="R7063" t="s">
        <v>2793</v>
      </c>
      <c r="S7063" t="s">
        <v>863</v>
      </c>
      <c r="T7063">
        <v>10909</v>
      </c>
    </row>
    <row r="7064" spans="1:20" x14ac:dyDescent="0.3">
      <c r="A7064" t="s">
        <v>4565</v>
      </c>
      <c r="B7064" t="str">
        <f>_xlfn.CONCAT(쿼리1[[#This Row],[주문번호]], "-", 쿼리1[[#This Row],[공정명]])</f>
        <v>20241227-110013-인쇄</v>
      </c>
      <c r="C7064">
        <v>2</v>
      </c>
      <c r="D7064" t="s">
        <v>328</v>
      </c>
      <c r="E7064" s="1">
        <v>45653</v>
      </c>
      <c r="F7064" s="1">
        <v>45659</v>
      </c>
      <c r="G7064" s="1"/>
      <c r="H7064" s="1">
        <v>45656</v>
      </c>
      <c r="I7064" s="1"/>
      <c r="J7064" t="s">
        <v>21</v>
      </c>
      <c r="K7064" t="s">
        <v>282</v>
      </c>
      <c r="L7064">
        <v>6000</v>
      </c>
      <c r="O7064" t="s">
        <v>4509</v>
      </c>
      <c r="P7064" t="s">
        <v>4566</v>
      </c>
      <c r="Q7064" t="s">
        <v>4567</v>
      </c>
      <c r="R7064" t="s">
        <v>4568</v>
      </c>
      <c r="S7064" t="s">
        <v>863</v>
      </c>
      <c r="T7064">
        <v>90</v>
      </c>
    </row>
    <row r="7065" spans="1:20" x14ac:dyDescent="0.3">
      <c r="A7065" t="s">
        <v>2965</v>
      </c>
      <c r="B7065" t="str">
        <f>_xlfn.CONCAT(쿼리1[[#This Row],[주문번호]], "-", 쿼리1[[#This Row],[공정명]])</f>
        <v>20241105-130954-인쇄</v>
      </c>
      <c r="C7065">
        <v>1</v>
      </c>
      <c r="D7065" t="s">
        <v>328</v>
      </c>
      <c r="E7065" s="1">
        <v>45601</v>
      </c>
      <c r="F7065" s="1">
        <v>45607</v>
      </c>
      <c r="G7065" s="1">
        <v>45608</v>
      </c>
      <c r="H7065" s="1">
        <v>45656</v>
      </c>
      <c r="I7065" s="1">
        <v>45625</v>
      </c>
      <c r="J7065" t="s">
        <v>31</v>
      </c>
      <c r="K7065" t="s">
        <v>32</v>
      </c>
      <c r="L7065">
        <v>6000</v>
      </c>
      <c r="M7065">
        <v>6000</v>
      </c>
      <c r="N7065">
        <v>1</v>
      </c>
      <c r="O7065" t="s">
        <v>2966</v>
      </c>
      <c r="P7065" t="s">
        <v>2967</v>
      </c>
      <c r="Q7065" t="s">
        <v>2968</v>
      </c>
      <c r="R7065" t="s">
        <v>2491</v>
      </c>
      <c r="S7065" t="s">
        <v>863</v>
      </c>
      <c r="T7065">
        <v>33333</v>
      </c>
    </row>
    <row r="7066" spans="1:20" x14ac:dyDescent="0.3">
      <c r="A7066" t="s">
        <v>2462</v>
      </c>
      <c r="B7066" t="str">
        <f>_xlfn.CONCAT(쿼리1[[#This Row],[주문번호]], "-", 쿼리1[[#This Row],[공정명]])</f>
        <v>20241129-1000160369-인쇄</v>
      </c>
      <c r="C7066">
        <v>2</v>
      </c>
      <c r="D7066" t="s">
        <v>328</v>
      </c>
      <c r="E7066" s="1">
        <v>45625</v>
      </c>
      <c r="F7066" s="1">
        <v>45631</v>
      </c>
      <c r="G7066" s="1">
        <v>45635</v>
      </c>
      <c r="H7066" s="1">
        <v>45656</v>
      </c>
      <c r="I7066" s="1">
        <v>45642</v>
      </c>
      <c r="J7066" t="s">
        <v>31</v>
      </c>
      <c r="K7066" t="s">
        <v>32</v>
      </c>
      <c r="L7066">
        <v>4000</v>
      </c>
      <c r="M7066">
        <v>4000</v>
      </c>
      <c r="N7066">
        <v>4</v>
      </c>
      <c r="O7066" t="s">
        <v>141</v>
      </c>
      <c r="P7066" t="s">
        <v>2463</v>
      </c>
      <c r="Q7066" t="s">
        <v>2464</v>
      </c>
      <c r="R7066" t="s">
        <v>397</v>
      </c>
      <c r="S7066" t="s">
        <v>863</v>
      </c>
      <c r="T7066">
        <v>38095</v>
      </c>
    </row>
    <row r="7067" spans="1:20" x14ac:dyDescent="0.3">
      <c r="A7067" t="s">
        <v>393</v>
      </c>
      <c r="B7067" t="str">
        <f>_xlfn.CONCAT(쿼리1[[#This Row],[주문번호]], "-", 쿼리1[[#This Row],[공정명]])</f>
        <v>20241226-1000149267-인쇄</v>
      </c>
      <c r="C7067">
        <v>2</v>
      </c>
      <c r="D7067" t="s">
        <v>328</v>
      </c>
      <c r="E7067" s="1">
        <v>45652</v>
      </c>
      <c r="F7067" s="1">
        <v>45658</v>
      </c>
      <c r="G7067" s="1"/>
      <c r="H7067" s="1">
        <v>45656</v>
      </c>
      <c r="I7067" s="1"/>
      <c r="J7067" t="s">
        <v>21</v>
      </c>
      <c r="K7067" t="s">
        <v>282</v>
      </c>
      <c r="L7067">
        <v>6000</v>
      </c>
      <c r="O7067" t="s">
        <v>394</v>
      </c>
      <c r="P7067" t="s">
        <v>395</v>
      </c>
      <c r="Q7067" t="s">
        <v>396</v>
      </c>
      <c r="R7067" t="s">
        <v>397</v>
      </c>
      <c r="S7067" t="s">
        <v>863</v>
      </c>
      <c r="T7067">
        <v>10000</v>
      </c>
    </row>
    <row r="7068" spans="1:20" x14ac:dyDescent="0.3">
      <c r="A7068" t="s">
        <v>3637</v>
      </c>
      <c r="B7068" t="str">
        <f>_xlfn.CONCAT(쿼리1[[#This Row],[주문번호]], "-", 쿼리1[[#This Row],[공정명]])</f>
        <v>20241010-1000153557-인쇄</v>
      </c>
      <c r="C7068">
        <v>2</v>
      </c>
      <c r="D7068" t="s">
        <v>328</v>
      </c>
      <c r="E7068" s="1">
        <v>45575</v>
      </c>
      <c r="F7068" s="1">
        <v>45581</v>
      </c>
      <c r="G7068" s="1">
        <v>45579</v>
      </c>
      <c r="H7068" s="1">
        <v>45656</v>
      </c>
      <c r="I7068" s="1">
        <v>45587</v>
      </c>
      <c r="J7068" t="s">
        <v>31</v>
      </c>
      <c r="K7068" t="s">
        <v>39</v>
      </c>
      <c r="L7068">
        <v>6000</v>
      </c>
      <c r="M7068">
        <v>6000</v>
      </c>
      <c r="N7068">
        <v>-2</v>
      </c>
      <c r="O7068" t="s">
        <v>91</v>
      </c>
      <c r="P7068" t="s">
        <v>671</v>
      </c>
      <c r="Q7068" t="s">
        <v>3638</v>
      </c>
      <c r="R7068" t="s">
        <v>397</v>
      </c>
      <c r="S7068" t="s">
        <v>863</v>
      </c>
      <c r="T7068">
        <v>17142</v>
      </c>
    </row>
    <row r="7069" spans="1:20" x14ac:dyDescent="0.3">
      <c r="A7069" t="s">
        <v>2465</v>
      </c>
      <c r="B7069" t="str">
        <f>_xlfn.CONCAT(쿼리1[[#This Row],[주문번호]], "-", 쿼리1[[#This Row],[공정명]])</f>
        <v>20241022-1000162684-인쇄</v>
      </c>
      <c r="C7069">
        <v>2</v>
      </c>
      <c r="D7069" t="s">
        <v>328</v>
      </c>
      <c r="E7069" s="1">
        <v>45587</v>
      </c>
      <c r="F7069" s="1">
        <v>45593</v>
      </c>
      <c r="G7069" s="1">
        <v>45593</v>
      </c>
      <c r="H7069" s="1">
        <v>45656</v>
      </c>
      <c r="I7069" s="1">
        <v>45601</v>
      </c>
      <c r="J7069" t="s">
        <v>31</v>
      </c>
      <c r="K7069" t="s">
        <v>39</v>
      </c>
      <c r="L7069">
        <v>4000</v>
      </c>
      <c r="M7069">
        <v>4000</v>
      </c>
      <c r="N7069">
        <v>0</v>
      </c>
      <c r="O7069" t="s">
        <v>141</v>
      </c>
      <c r="P7069" t="s">
        <v>2466</v>
      </c>
      <c r="Q7069" t="s">
        <v>2467</v>
      </c>
      <c r="R7069" t="s">
        <v>58</v>
      </c>
      <c r="S7069" t="s">
        <v>863</v>
      </c>
      <c r="T7069">
        <v>50000</v>
      </c>
    </row>
    <row r="7070" spans="1:20" x14ac:dyDescent="0.3">
      <c r="A7070" t="s">
        <v>4512</v>
      </c>
      <c r="B7070" t="str">
        <f>_xlfn.CONCAT(쿼리1[[#This Row],[주문번호]], "-", 쿼리1[[#This Row],[공정명]])</f>
        <v>20241114-1217P0092-인쇄</v>
      </c>
      <c r="C7070">
        <v>2</v>
      </c>
      <c r="D7070" t="s">
        <v>328</v>
      </c>
      <c r="E7070" s="1">
        <v>45610</v>
      </c>
      <c r="F7070" s="1">
        <v>45616</v>
      </c>
      <c r="G7070" s="1">
        <v>45617</v>
      </c>
      <c r="H7070" s="1">
        <v>45656</v>
      </c>
      <c r="I7070" s="1">
        <v>45622</v>
      </c>
      <c r="J7070" t="s">
        <v>31</v>
      </c>
      <c r="K7070" t="s">
        <v>32</v>
      </c>
      <c r="L7070">
        <v>12000</v>
      </c>
      <c r="M7070">
        <v>12000</v>
      </c>
      <c r="N7070">
        <v>1</v>
      </c>
      <c r="O7070" t="s">
        <v>133</v>
      </c>
      <c r="P7070" t="s">
        <v>4127</v>
      </c>
      <c r="Q7070" t="s">
        <v>4513</v>
      </c>
      <c r="R7070" t="s">
        <v>58</v>
      </c>
      <c r="S7070" t="s">
        <v>863</v>
      </c>
      <c r="T7070">
        <v>48</v>
      </c>
    </row>
    <row r="7071" spans="1:20" x14ac:dyDescent="0.3">
      <c r="A7071" t="s">
        <v>4126</v>
      </c>
      <c r="B7071" t="str">
        <f>_xlfn.CONCAT(쿼리1[[#This Row],[주문번호]], "-", 쿼리1[[#This Row],[공정명]])</f>
        <v>20241126-1217P0002-인쇄</v>
      </c>
      <c r="C7071">
        <v>3</v>
      </c>
      <c r="D7071" t="s">
        <v>328</v>
      </c>
      <c r="E7071" s="1">
        <v>45622</v>
      </c>
      <c r="F7071" s="1">
        <v>45628</v>
      </c>
      <c r="G7071" s="1">
        <v>45637</v>
      </c>
      <c r="H7071" s="1">
        <v>45656</v>
      </c>
      <c r="I7071" s="1">
        <v>45650</v>
      </c>
      <c r="J7071" t="s">
        <v>31</v>
      </c>
      <c r="K7071" t="s">
        <v>32</v>
      </c>
      <c r="L7071">
        <v>12000</v>
      </c>
      <c r="M7071">
        <v>6000</v>
      </c>
      <c r="N7071">
        <v>9</v>
      </c>
      <c r="O7071" t="s">
        <v>133</v>
      </c>
      <c r="P7071" t="s">
        <v>4127</v>
      </c>
      <c r="Q7071" t="s">
        <v>4128</v>
      </c>
      <c r="R7071" t="s">
        <v>58</v>
      </c>
      <c r="S7071" t="s">
        <v>863</v>
      </c>
      <c r="T7071">
        <v>48</v>
      </c>
    </row>
    <row r="7072" spans="1:20" x14ac:dyDescent="0.3">
      <c r="A7072" t="s">
        <v>4137</v>
      </c>
      <c r="B7072" t="str">
        <f>_xlfn.CONCAT(쿼리1[[#This Row],[주문번호]], "-", 쿼리1[[#This Row],[공정명]])</f>
        <v>20241129-1219P0379-인쇄</v>
      </c>
      <c r="C7072">
        <v>2</v>
      </c>
      <c r="D7072" t="s">
        <v>328</v>
      </c>
      <c r="E7072" s="1">
        <v>45625</v>
      </c>
      <c r="F7072" s="1">
        <v>45631</v>
      </c>
      <c r="G7072" s="1">
        <v>45636</v>
      </c>
      <c r="H7072" s="1">
        <v>45656</v>
      </c>
      <c r="I7072" s="1">
        <v>45639</v>
      </c>
      <c r="J7072" t="s">
        <v>31</v>
      </c>
      <c r="K7072" t="s">
        <v>32</v>
      </c>
      <c r="L7072">
        <v>6000</v>
      </c>
      <c r="M7072">
        <v>6000</v>
      </c>
      <c r="N7072">
        <v>5</v>
      </c>
      <c r="O7072" t="s">
        <v>4098</v>
      </c>
      <c r="P7072" t="s">
        <v>4102</v>
      </c>
      <c r="Q7072" t="s">
        <v>4138</v>
      </c>
      <c r="R7072" t="s">
        <v>1562</v>
      </c>
      <c r="S7072" t="s">
        <v>863</v>
      </c>
      <c r="T7072">
        <v>36</v>
      </c>
    </row>
    <row r="7073" spans="1:20" x14ac:dyDescent="0.3">
      <c r="A7073" t="s">
        <v>4139</v>
      </c>
      <c r="B7073" t="str">
        <f>_xlfn.CONCAT(쿼리1[[#This Row],[주문번호]], "-", 쿼리1[[#This Row],[공정명]])</f>
        <v>20241023-1219P0379-인쇄</v>
      </c>
      <c r="C7073">
        <v>2</v>
      </c>
      <c r="D7073" t="s">
        <v>328</v>
      </c>
      <c r="E7073" s="1">
        <v>45588</v>
      </c>
      <c r="F7073" s="1">
        <v>45594</v>
      </c>
      <c r="G7073" s="1">
        <v>45595</v>
      </c>
      <c r="H7073" s="1">
        <v>45656</v>
      </c>
      <c r="I7073" s="1">
        <v>45602</v>
      </c>
      <c r="J7073" t="s">
        <v>31</v>
      </c>
      <c r="K7073" t="s">
        <v>32</v>
      </c>
      <c r="L7073">
        <v>6000</v>
      </c>
      <c r="M7073">
        <v>6000</v>
      </c>
      <c r="N7073">
        <v>1</v>
      </c>
      <c r="O7073" t="s">
        <v>4098</v>
      </c>
      <c r="P7073" t="s">
        <v>4102</v>
      </c>
      <c r="Q7073" t="s">
        <v>4138</v>
      </c>
      <c r="R7073" t="s">
        <v>1562</v>
      </c>
      <c r="S7073" t="s">
        <v>863</v>
      </c>
      <c r="T7073">
        <v>36</v>
      </c>
    </row>
    <row r="7074" spans="1:20" x14ac:dyDescent="0.3">
      <c r="A7074" t="s">
        <v>2739</v>
      </c>
      <c r="B7074" t="str">
        <f>_xlfn.CONCAT(쿼리1[[#This Row],[주문번호]], "-", 쿼리1[[#This Row],[공정명]])</f>
        <v>20240919-1218P0339-인쇄</v>
      </c>
      <c r="C7074">
        <v>2</v>
      </c>
      <c r="D7074" t="s">
        <v>328</v>
      </c>
      <c r="E7074" s="1">
        <v>45554</v>
      </c>
      <c r="F7074" s="1">
        <v>45560</v>
      </c>
      <c r="G7074" s="1">
        <v>45559</v>
      </c>
      <c r="H7074" s="1">
        <v>45656</v>
      </c>
      <c r="I7074" s="1">
        <v>45575</v>
      </c>
      <c r="J7074" t="s">
        <v>31</v>
      </c>
      <c r="K7074" t="s">
        <v>39</v>
      </c>
      <c r="L7074">
        <v>6000</v>
      </c>
      <c r="M7074">
        <v>6000</v>
      </c>
      <c r="N7074">
        <v>-1</v>
      </c>
      <c r="O7074" t="s">
        <v>252</v>
      </c>
      <c r="P7074" t="s">
        <v>666</v>
      </c>
      <c r="Q7074" t="s">
        <v>2740</v>
      </c>
      <c r="R7074" t="s">
        <v>1562</v>
      </c>
      <c r="S7074" t="s">
        <v>863</v>
      </c>
      <c r="T7074">
        <v>33333</v>
      </c>
    </row>
    <row r="7075" spans="1:20" x14ac:dyDescent="0.3">
      <c r="A7075" t="s">
        <v>3149</v>
      </c>
      <c r="B7075" t="str">
        <f>_xlfn.CONCAT(쿼리1[[#This Row],[주문번호]], "-", 쿼리1[[#This Row],[공정명]])</f>
        <v>20241104-1218P0303-인쇄</v>
      </c>
      <c r="C7075">
        <v>2</v>
      </c>
      <c r="D7075" t="s">
        <v>328</v>
      </c>
      <c r="E7075" s="1">
        <v>45600</v>
      </c>
      <c r="F7075" s="1">
        <v>45604</v>
      </c>
      <c r="G7075" s="1">
        <v>45608</v>
      </c>
      <c r="H7075" s="1">
        <v>45656</v>
      </c>
      <c r="I7075" s="1">
        <v>45614</v>
      </c>
      <c r="J7075" t="s">
        <v>31</v>
      </c>
      <c r="K7075" t="s">
        <v>32</v>
      </c>
      <c r="L7075">
        <v>12000</v>
      </c>
      <c r="M7075">
        <v>12000</v>
      </c>
      <c r="N7075">
        <v>4</v>
      </c>
      <c r="O7075" t="s">
        <v>252</v>
      </c>
      <c r="P7075" t="s">
        <v>3150</v>
      </c>
      <c r="Q7075" t="s">
        <v>3151</v>
      </c>
      <c r="R7075" t="s">
        <v>1562</v>
      </c>
      <c r="S7075" t="s">
        <v>863</v>
      </c>
      <c r="T7075">
        <v>57142</v>
      </c>
    </row>
    <row r="7076" spans="1:20" x14ac:dyDescent="0.3">
      <c r="A7076" t="s">
        <v>4142</v>
      </c>
      <c r="B7076" t="str">
        <f>_xlfn.CONCAT(쿼리1[[#This Row],[주문번호]], "-", 쿼리1[[#This Row],[공정명]])</f>
        <v>20241106-1000158166-인쇄</v>
      </c>
      <c r="C7076">
        <v>1</v>
      </c>
      <c r="D7076" t="s">
        <v>328</v>
      </c>
      <c r="E7076" s="1">
        <v>45602</v>
      </c>
      <c r="F7076" s="1">
        <v>45608</v>
      </c>
      <c r="G7076" s="1">
        <v>45610</v>
      </c>
      <c r="H7076" s="1">
        <v>45656</v>
      </c>
      <c r="I7076" s="1">
        <v>45617</v>
      </c>
      <c r="J7076" t="s">
        <v>31</v>
      </c>
      <c r="K7076" t="s">
        <v>32</v>
      </c>
      <c r="L7076">
        <v>18000</v>
      </c>
      <c r="M7076">
        <v>18000</v>
      </c>
      <c r="N7076">
        <v>2</v>
      </c>
      <c r="O7076" t="s">
        <v>4098</v>
      </c>
      <c r="P7076" t="s">
        <v>4099</v>
      </c>
      <c r="Q7076" t="s">
        <v>4143</v>
      </c>
      <c r="R7076" t="s">
        <v>1562</v>
      </c>
      <c r="S7076" t="s">
        <v>863</v>
      </c>
      <c r="T7076">
        <v>108</v>
      </c>
    </row>
    <row r="7077" spans="1:20" x14ac:dyDescent="0.3">
      <c r="A7077" t="s">
        <v>4144</v>
      </c>
      <c r="B7077" t="str">
        <f>_xlfn.CONCAT(쿼리1[[#This Row],[주문번호]], "-", 쿼리1[[#This Row],[공정명]])</f>
        <v>20241224-1219P0379-인쇄</v>
      </c>
      <c r="C7077">
        <v>2</v>
      </c>
      <c r="D7077" t="s">
        <v>328</v>
      </c>
      <c r="E7077" s="1">
        <v>45650</v>
      </c>
      <c r="F7077" s="1">
        <v>45656</v>
      </c>
      <c r="G7077" s="1"/>
      <c r="H7077" s="1">
        <v>45656</v>
      </c>
      <c r="I7077" s="1"/>
      <c r="J7077" t="s">
        <v>21</v>
      </c>
      <c r="K7077" t="s">
        <v>282</v>
      </c>
      <c r="L7077">
        <v>6000</v>
      </c>
      <c r="O7077" t="s">
        <v>4098</v>
      </c>
      <c r="P7077" t="s">
        <v>4102</v>
      </c>
      <c r="Q7077" t="s">
        <v>4138</v>
      </c>
      <c r="R7077" t="s">
        <v>1562</v>
      </c>
      <c r="S7077" t="s">
        <v>863</v>
      </c>
      <c r="T7077">
        <v>36</v>
      </c>
    </row>
    <row r="7078" spans="1:20" x14ac:dyDescent="0.3">
      <c r="A7078" t="s">
        <v>5357</v>
      </c>
      <c r="B7078" t="str">
        <f>_xlfn.CONCAT(쿼리1[[#This Row],[주문번호]], "-", 쿼리1[[#This Row],[공정명]])</f>
        <v>20241205-1000146475-인쇄</v>
      </c>
      <c r="C7078">
        <v>2</v>
      </c>
      <c r="D7078" t="s">
        <v>328</v>
      </c>
      <c r="E7078" s="1">
        <v>45631</v>
      </c>
      <c r="F7078" s="1">
        <v>45637</v>
      </c>
      <c r="G7078" s="1">
        <v>45631</v>
      </c>
      <c r="H7078" s="1">
        <v>45656</v>
      </c>
      <c r="I7078" s="1">
        <v>45631</v>
      </c>
      <c r="J7078" t="s">
        <v>31</v>
      </c>
      <c r="K7078" t="s">
        <v>39</v>
      </c>
      <c r="L7078">
        <v>12000</v>
      </c>
      <c r="M7078">
        <v>12000</v>
      </c>
      <c r="N7078">
        <v>-6</v>
      </c>
      <c r="O7078" t="s">
        <v>252</v>
      </c>
      <c r="P7078" t="s">
        <v>3078</v>
      </c>
      <c r="Q7078" t="s">
        <v>3079</v>
      </c>
      <c r="R7078" t="s">
        <v>1562</v>
      </c>
      <c r="S7078" t="s">
        <v>863</v>
      </c>
      <c r="T7078">
        <v>1</v>
      </c>
    </row>
    <row r="7079" spans="1:20" x14ac:dyDescent="0.3">
      <c r="A7079" t="s">
        <v>4145</v>
      </c>
      <c r="B7079" t="str">
        <f>_xlfn.CONCAT(쿼리1[[#This Row],[주문번호]], "-", 쿼리1[[#This Row],[공정명]])</f>
        <v>20241120-1000157781-인쇄</v>
      </c>
      <c r="C7079">
        <v>2</v>
      </c>
      <c r="D7079" t="s">
        <v>328</v>
      </c>
      <c r="E7079" s="1">
        <v>45616</v>
      </c>
      <c r="F7079" s="1">
        <v>45622</v>
      </c>
      <c r="G7079" s="1">
        <v>45621</v>
      </c>
      <c r="H7079" s="1">
        <v>45656</v>
      </c>
      <c r="I7079" s="1">
        <v>45626</v>
      </c>
      <c r="J7079" t="s">
        <v>31</v>
      </c>
      <c r="K7079" t="s">
        <v>39</v>
      </c>
      <c r="L7079">
        <v>6000</v>
      </c>
      <c r="M7079">
        <v>6000</v>
      </c>
      <c r="N7079">
        <v>-1</v>
      </c>
      <c r="O7079" t="s">
        <v>4098</v>
      </c>
      <c r="P7079" t="s">
        <v>4102</v>
      </c>
      <c r="Q7079" t="s">
        <v>4146</v>
      </c>
      <c r="R7079" t="s">
        <v>1562</v>
      </c>
      <c r="S7079" t="s">
        <v>863</v>
      </c>
      <c r="T7079">
        <v>36</v>
      </c>
    </row>
    <row r="7080" spans="1:20" x14ac:dyDescent="0.3">
      <c r="A7080" t="s">
        <v>4147</v>
      </c>
      <c r="B7080" t="str">
        <f>_xlfn.CONCAT(쿼리1[[#This Row],[주문번호]], "-", 쿼리1[[#This Row],[공정명]])</f>
        <v>20241206-1000158166-인쇄</v>
      </c>
      <c r="C7080">
        <v>1</v>
      </c>
      <c r="D7080" t="s">
        <v>328</v>
      </c>
      <c r="E7080" s="1">
        <v>45632</v>
      </c>
      <c r="F7080" s="1">
        <v>45638</v>
      </c>
      <c r="G7080" s="1">
        <v>45638</v>
      </c>
      <c r="H7080" s="1">
        <v>45656</v>
      </c>
      <c r="I7080" s="1">
        <v>45648</v>
      </c>
      <c r="J7080" t="s">
        <v>31</v>
      </c>
      <c r="K7080" t="s">
        <v>39</v>
      </c>
      <c r="L7080">
        <v>18000</v>
      </c>
      <c r="M7080">
        <v>18000</v>
      </c>
      <c r="N7080">
        <v>0</v>
      </c>
      <c r="O7080" t="s">
        <v>4098</v>
      </c>
      <c r="P7080" t="s">
        <v>4099</v>
      </c>
      <c r="Q7080" t="s">
        <v>4143</v>
      </c>
      <c r="R7080" t="s">
        <v>1562</v>
      </c>
      <c r="S7080" t="s">
        <v>863</v>
      </c>
      <c r="T7080">
        <v>108</v>
      </c>
    </row>
    <row r="7081" spans="1:20" x14ac:dyDescent="0.3">
      <c r="A7081" t="s">
        <v>4245</v>
      </c>
      <c r="B7081" t="str">
        <f>_xlfn.CONCAT(쿼리1[[#This Row],[주문번호]], "-", 쿼리1[[#This Row],[공정명]])</f>
        <v>20241219-1000158227-인쇄</v>
      </c>
      <c r="C7081">
        <v>1</v>
      </c>
      <c r="D7081" t="s">
        <v>328</v>
      </c>
      <c r="E7081" s="1">
        <v>45645</v>
      </c>
      <c r="F7081" s="1">
        <v>45651</v>
      </c>
      <c r="G7081" s="1"/>
      <c r="H7081" s="1">
        <v>45656</v>
      </c>
      <c r="I7081" s="1"/>
      <c r="J7081" t="s">
        <v>21</v>
      </c>
      <c r="K7081" t="s">
        <v>22</v>
      </c>
      <c r="L7081">
        <v>12000</v>
      </c>
      <c r="O7081" t="s">
        <v>4098</v>
      </c>
      <c r="P7081" t="s">
        <v>4099</v>
      </c>
      <c r="Q7081" t="s">
        <v>4246</v>
      </c>
      <c r="R7081" t="s">
        <v>1562</v>
      </c>
      <c r="S7081" t="s">
        <v>863</v>
      </c>
      <c r="T7081">
        <v>72</v>
      </c>
    </row>
    <row r="7082" spans="1:20" x14ac:dyDescent="0.3">
      <c r="A7082" t="s">
        <v>4249</v>
      </c>
      <c r="B7082" t="str">
        <f>_xlfn.CONCAT(쿼리1[[#This Row],[주문번호]], "-", 쿼리1[[#This Row],[공정명]])</f>
        <v>20241004-1000157781-인쇄</v>
      </c>
      <c r="C7082">
        <v>2</v>
      </c>
      <c r="D7082" t="s">
        <v>328</v>
      </c>
      <c r="E7082" s="1">
        <v>45569</v>
      </c>
      <c r="F7082" s="1">
        <v>45575</v>
      </c>
      <c r="G7082" s="1">
        <v>45575</v>
      </c>
      <c r="H7082" s="1">
        <v>45656</v>
      </c>
      <c r="I7082" s="1">
        <v>45579</v>
      </c>
      <c r="J7082" t="s">
        <v>31</v>
      </c>
      <c r="K7082" t="s">
        <v>39</v>
      </c>
      <c r="L7082">
        <v>6000</v>
      </c>
      <c r="M7082">
        <v>6000</v>
      </c>
      <c r="N7082">
        <v>0</v>
      </c>
      <c r="O7082" t="s">
        <v>4098</v>
      </c>
      <c r="P7082" t="s">
        <v>4102</v>
      </c>
      <c r="Q7082" t="s">
        <v>4146</v>
      </c>
      <c r="R7082" t="s">
        <v>1562</v>
      </c>
      <c r="S7082" t="s">
        <v>863</v>
      </c>
      <c r="T7082">
        <v>36</v>
      </c>
    </row>
    <row r="7083" spans="1:20" x14ac:dyDescent="0.3">
      <c r="A7083" t="s">
        <v>4247</v>
      </c>
      <c r="B7083" t="str">
        <f>_xlfn.CONCAT(쿼리1[[#This Row],[주문번호]], "-", 쿼리1[[#This Row],[공정명]])</f>
        <v>20241004-1000158166-인쇄</v>
      </c>
      <c r="C7083">
        <v>1</v>
      </c>
      <c r="D7083" t="s">
        <v>328</v>
      </c>
      <c r="E7083" s="1">
        <v>45569</v>
      </c>
      <c r="F7083" s="1">
        <v>45575</v>
      </c>
      <c r="G7083" s="1">
        <v>45575</v>
      </c>
      <c r="H7083" s="1">
        <v>45656</v>
      </c>
      <c r="I7083" s="1">
        <v>45579</v>
      </c>
      <c r="J7083" t="s">
        <v>31</v>
      </c>
      <c r="K7083" t="s">
        <v>39</v>
      </c>
      <c r="L7083">
        <v>18000</v>
      </c>
      <c r="M7083">
        <v>18000</v>
      </c>
      <c r="N7083">
        <v>0</v>
      </c>
      <c r="O7083" t="s">
        <v>4098</v>
      </c>
      <c r="P7083" t="s">
        <v>4099</v>
      </c>
      <c r="Q7083" t="s">
        <v>4143</v>
      </c>
      <c r="R7083" t="s">
        <v>1562</v>
      </c>
      <c r="S7083" t="s">
        <v>863</v>
      </c>
      <c r="T7083">
        <v>108</v>
      </c>
    </row>
    <row r="7084" spans="1:20" x14ac:dyDescent="0.3">
      <c r="A7084" t="s">
        <v>4250</v>
      </c>
      <c r="B7084" t="str">
        <f>_xlfn.CONCAT(쿼리1[[#This Row],[주문번호]], "-", 쿼리1[[#This Row],[공정명]])</f>
        <v>20240909-1000163400-인쇄</v>
      </c>
      <c r="C7084">
        <v>2</v>
      </c>
      <c r="D7084" t="s">
        <v>328</v>
      </c>
      <c r="E7084" s="1">
        <v>45544</v>
      </c>
      <c r="F7084" s="1">
        <v>45548</v>
      </c>
      <c r="G7084" s="1">
        <v>45546</v>
      </c>
      <c r="H7084" s="1">
        <v>45656</v>
      </c>
      <c r="I7084" s="1">
        <v>45564</v>
      </c>
      <c r="J7084" t="s">
        <v>31</v>
      </c>
      <c r="K7084" t="s">
        <v>39</v>
      </c>
      <c r="L7084">
        <v>6000</v>
      </c>
      <c r="M7084">
        <v>6000</v>
      </c>
      <c r="N7084">
        <v>-2</v>
      </c>
      <c r="O7084" t="s">
        <v>4098</v>
      </c>
      <c r="P7084" t="s">
        <v>4099</v>
      </c>
      <c r="Q7084" t="s">
        <v>4141</v>
      </c>
      <c r="R7084" t="s">
        <v>1562</v>
      </c>
      <c r="S7084" t="s">
        <v>863</v>
      </c>
      <c r="T7084">
        <v>36</v>
      </c>
    </row>
    <row r="7085" spans="1:20" x14ac:dyDescent="0.3">
      <c r="A7085" t="s">
        <v>4248</v>
      </c>
      <c r="B7085" t="str">
        <f>_xlfn.CONCAT(쿼리1[[#This Row],[주문번호]], "-", 쿼리1[[#This Row],[공정명]])</f>
        <v>20241011-1219P0378-인쇄</v>
      </c>
      <c r="C7085">
        <v>2</v>
      </c>
      <c r="D7085" t="s">
        <v>328</v>
      </c>
      <c r="E7085" s="1">
        <v>45576</v>
      </c>
      <c r="F7085" s="1">
        <v>45582</v>
      </c>
      <c r="G7085" s="1">
        <v>45581</v>
      </c>
      <c r="H7085" s="1">
        <v>45656</v>
      </c>
      <c r="I7085" s="1">
        <v>45587</v>
      </c>
      <c r="J7085" t="s">
        <v>31</v>
      </c>
      <c r="K7085" t="s">
        <v>39</v>
      </c>
      <c r="L7085">
        <v>6000</v>
      </c>
      <c r="M7085">
        <v>6000</v>
      </c>
      <c r="N7085">
        <v>-1</v>
      </c>
      <c r="O7085" t="s">
        <v>4098</v>
      </c>
      <c r="P7085" t="s">
        <v>4102</v>
      </c>
      <c r="Q7085" t="s">
        <v>4136</v>
      </c>
      <c r="R7085" t="s">
        <v>1562</v>
      </c>
      <c r="S7085" t="s">
        <v>863</v>
      </c>
      <c r="T7085">
        <v>36</v>
      </c>
    </row>
    <row r="7086" spans="1:20" x14ac:dyDescent="0.3">
      <c r="A7086" t="s">
        <v>4393</v>
      </c>
      <c r="B7086" t="str">
        <f>_xlfn.CONCAT(쿼리1[[#This Row],[주문번호]], "-", 쿼리1[[#This Row],[공정명]])</f>
        <v>20241023-1000158163-인쇄</v>
      </c>
      <c r="C7086">
        <v>2</v>
      </c>
      <c r="D7086" t="s">
        <v>328</v>
      </c>
      <c r="E7086" s="1">
        <v>45588</v>
      </c>
      <c r="F7086" s="1">
        <v>45594</v>
      </c>
      <c r="G7086" s="1">
        <v>45594</v>
      </c>
      <c r="H7086" s="1">
        <v>45656</v>
      </c>
      <c r="I7086" s="1">
        <v>45600</v>
      </c>
      <c r="J7086" t="s">
        <v>31</v>
      </c>
      <c r="K7086" t="s">
        <v>39</v>
      </c>
      <c r="L7086">
        <v>12000</v>
      </c>
      <c r="M7086">
        <v>12000</v>
      </c>
      <c r="N7086">
        <v>0</v>
      </c>
      <c r="O7086" t="s">
        <v>4098</v>
      </c>
      <c r="P7086" t="s">
        <v>4099</v>
      </c>
      <c r="Q7086" t="s">
        <v>4100</v>
      </c>
      <c r="R7086" t="s">
        <v>1562</v>
      </c>
      <c r="S7086" t="s">
        <v>863</v>
      </c>
      <c r="T7086">
        <v>72</v>
      </c>
    </row>
    <row r="7087" spans="1:20" x14ac:dyDescent="0.3">
      <c r="A7087" t="s">
        <v>4392</v>
      </c>
      <c r="B7087" t="str">
        <f>_xlfn.CONCAT(쿼리1[[#This Row],[주문번호]], "-", 쿼리1[[#This Row],[공정명]])</f>
        <v>20240926-1000158227-인쇄</v>
      </c>
      <c r="C7087">
        <v>1</v>
      </c>
      <c r="D7087" t="s">
        <v>328</v>
      </c>
      <c r="E7087" s="1">
        <v>45561</v>
      </c>
      <c r="F7087" s="1">
        <v>45567</v>
      </c>
      <c r="G7087" s="1">
        <v>45566</v>
      </c>
      <c r="H7087" s="1">
        <v>45656</v>
      </c>
      <c r="I7087" s="1">
        <v>45575</v>
      </c>
      <c r="J7087" t="s">
        <v>31</v>
      </c>
      <c r="K7087" t="s">
        <v>39</v>
      </c>
      <c r="L7087">
        <v>12000</v>
      </c>
      <c r="M7087">
        <v>12000</v>
      </c>
      <c r="N7087">
        <v>-1</v>
      </c>
      <c r="O7087" t="s">
        <v>4098</v>
      </c>
      <c r="P7087" t="s">
        <v>4099</v>
      </c>
      <c r="Q7087" t="s">
        <v>4246</v>
      </c>
      <c r="R7087" t="s">
        <v>1562</v>
      </c>
      <c r="S7087" t="s">
        <v>863</v>
      </c>
      <c r="T7087">
        <v>72</v>
      </c>
    </row>
    <row r="7088" spans="1:20" x14ac:dyDescent="0.3">
      <c r="A7088" t="s">
        <v>4574</v>
      </c>
      <c r="B7088" t="str">
        <f>_xlfn.CONCAT(쿼리1[[#This Row],[주문번호]], "-", 쿼리1[[#This Row],[공정명]])</f>
        <v>20241129-1216P0103-인쇄</v>
      </c>
      <c r="C7088">
        <v>2</v>
      </c>
      <c r="D7088" t="s">
        <v>328</v>
      </c>
      <c r="E7088" s="1">
        <v>45625</v>
      </c>
      <c r="F7088" s="1">
        <v>45631</v>
      </c>
      <c r="G7088" s="1">
        <v>45635</v>
      </c>
      <c r="H7088" s="1">
        <v>45656</v>
      </c>
      <c r="I7088" s="1">
        <v>45640</v>
      </c>
      <c r="J7088" t="s">
        <v>31</v>
      </c>
      <c r="K7088" t="s">
        <v>32</v>
      </c>
      <c r="L7088">
        <v>6000</v>
      </c>
      <c r="M7088">
        <v>6000</v>
      </c>
      <c r="N7088">
        <v>4</v>
      </c>
      <c r="O7088" t="s">
        <v>1403</v>
      </c>
      <c r="P7088" t="s">
        <v>4575</v>
      </c>
      <c r="Q7088" t="s">
        <v>4001</v>
      </c>
      <c r="R7088" t="s">
        <v>3547</v>
      </c>
      <c r="S7088" t="s">
        <v>863</v>
      </c>
      <c r="T7088">
        <v>60</v>
      </c>
    </row>
    <row r="7089" spans="1:20" x14ac:dyDescent="0.3">
      <c r="A7089" t="s">
        <v>4639</v>
      </c>
      <c r="B7089" t="str">
        <f>_xlfn.CONCAT(쿼리1[[#This Row],[주문번호]], "-", 쿼리1[[#This Row],[공정명]])</f>
        <v>20241121-1216P0100-인쇄</v>
      </c>
      <c r="C7089">
        <v>2</v>
      </c>
      <c r="D7089" t="s">
        <v>328</v>
      </c>
      <c r="E7089" s="1">
        <v>45617</v>
      </c>
      <c r="F7089" s="1">
        <v>45623</v>
      </c>
      <c r="G7089" s="1">
        <v>45625</v>
      </c>
      <c r="H7089" s="1">
        <v>45656</v>
      </c>
      <c r="I7089" s="1">
        <v>45630</v>
      </c>
      <c r="J7089" t="s">
        <v>31</v>
      </c>
      <c r="K7089" t="s">
        <v>32</v>
      </c>
      <c r="L7089">
        <v>6000</v>
      </c>
      <c r="M7089">
        <v>6000</v>
      </c>
      <c r="N7089">
        <v>2</v>
      </c>
      <c r="O7089" t="s">
        <v>1403</v>
      </c>
      <c r="P7089" t="s">
        <v>4000</v>
      </c>
      <c r="Q7089" t="s">
        <v>4001</v>
      </c>
      <c r="R7089" t="s">
        <v>3547</v>
      </c>
      <c r="S7089" t="s">
        <v>863</v>
      </c>
      <c r="T7089">
        <v>34285</v>
      </c>
    </row>
    <row r="7090" spans="1:20" x14ac:dyDescent="0.3">
      <c r="A7090" t="s">
        <v>4640</v>
      </c>
      <c r="B7090" t="str">
        <f>_xlfn.CONCAT(쿼리1[[#This Row],[주문번호]], "-", 쿼리1[[#This Row],[공정명]])</f>
        <v>20241218-1216P0150-인쇄</v>
      </c>
      <c r="C7090">
        <v>2</v>
      </c>
      <c r="D7090" t="s">
        <v>328</v>
      </c>
      <c r="E7090" s="1">
        <v>45644</v>
      </c>
      <c r="F7090" s="1">
        <v>45650</v>
      </c>
      <c r="G7090" s="1">
        <v>45649</v>
      </c>
      <c r="H7090" s="1">
        <v>45656</v>
      </c>
      <c r="I7090" s="1">
        <v>45654</v>
      </c>
      <c r="J7090" t="s">
        <v>31</v>
      </c>
      <c r="K7090" t="s">
        <v>39</v>
      </c>
      <c r="L7090">
        <v>6000</v>
      </c>
      <c r="M7090">
        <v>6000</v>
      </c>
      <c r="N7090">
        <v>-1</v>
      </c>
      <c r="O7090" t="s">
        <v>1403</v>
      </c>
      <c r="P7090" t="s">
        <v>4641</v>
      </c>
      <c r="Q7090" t="s">
        <v>4001</v>
      </c>
      <c r="R7090" t="s">
        <v>3547</v>
      </c>
      <c r="S7090" t="s">
        <v>863</v>
      </c>
      <c r="T7090">
        <v>40</v>
      </c>
    </row>
    <row r="7091" spans="1:20" x14ac:dyDescent="0.3">
      <c r="A7091" t="s">
        <v>1618</v>
      </c>
      <c r="B7091" t="str">
        <f>_xlfn.CONCAT(쿼리1[[#This Row],[주문번호]], "-", 쿼리1[[#This Row],[공정명]])</f>
        <v>20240923-1000148708-인쇄</v>
      </c>
      <c r="C7091">
        <v>2</v>
      </c>
      <c r="D7091" t="s">
        <v>328</v>
      </c>
      <c r="E7091" s="1">
        <v>45558</v>
      </c>
      <c r="F7091" s="1">
        <v>45562</v>
      </c>
      <c r="G7091" s="1">
        <v>45561</v>
      </c>
      <c r="H7091" s="1">
        <v>45656</v>
      </c>
      <c r="I7091" s="1">
        <v>45575</v>
      </c>
      <c r="J7091" t="s">
        <v>31</v>
      </c>
      <c r="K7091" t="s">
        <v>39</v>
      </c>
      <c r="L7091">
        <v>4000</v>
      </c>
      <c r="M7091">
        <v>4000</v>
      </c>
      <c r="N7091">
        <v>-1</v>
      </c>
      <c r="O7091" t="s">
        <v>141</v>
      </c>
      <c r="P7091" t="s">
        <v>924</v>
      </c>
      <c r="Q7091" t="s">
        <v>1619</v>
      </c>
      <c r="R7091" t="s">
        <v>1620</v>
      </c>
      <c r="S7091" t="s">
        <v>863</v>
      </c>
      <c r="T7091">
        <v>109090</v>
      </c>
    </row>
    <row r="7092" spans="1:20" x14ac:dyDescent="0.3">
      <c r="A7092" t="s">
        <v>1621</v>
      </c>
      <c r="B7092" t="str">
        <f>_xlfn.CONCAT(쿼리1[[#This Row],[주문번호]], "-", 쿼리1[[#This Row],[공정명]])</f>
        <v>20241121-1000148708-인쇄</v>
      </c>
      <c r="C7092">
        <v>2</v>
      </c>
      <c r="D7092" t="s">
        <v>328</v>
      </c>
      <c r="E7092" s="1">
        <v>45617</v>
      </c>
      <c r="F7092" s="1">
        <v>45623</v>
      </c>
      <c r="G7092" s="1">
        <v>45628</v>
      </c>
      <c r="H7092" s="1">
        <v>45656</v>
      </c>
      <c r="I7092" s="1">
        <v>45635</v>
      </c>
      <c r="J7092" t="s">
        <v>31</v>
      </c>
      <c r="K7092" t="s">
        <v>32</v>
      </c>
      <c r="L7092">
        <v>4000</v>
      </c>
      <c r="M7092">
        <v>4000</v>
      </c>
      <c r="N7092">
        <v>5</v>
      </c>
      <c r="O7092" t="s">
        <v>141</v>
      </c>
      <c r="P7092" t="s">
        <v>924</v>
      </c>
      <c r="Q7092" t="s">
        <v>1619</v>
      </c>
      <c r="R7092" t="s">
        <v>1620</v>
      </c>
      <c r="S7092" t="s">
        <v>863</v>
      </c>
      <c r="T7092">
        <v>109090</v>
      </c>
    </row>
    <row r="7093" spans="1:20" x14ac:dyDescent="0.3">
      <c r="A7093" t="s">
        <v>4569</v>
      </c>
      <c r="B7093" t="str">
        <f>_xlfn.CONCAT(쿼리1[[#This Row],[주문번호]], "-", 쿼리1[[#This Row],[공정명]])</f>
        <v>20241224-1000170055-인쇄</v>
      </c>
      <c r="C7093">
        <v>2</v>
      </c>
      <c r="D7093" t="s">
        <v>328</v>
      </c>
      <c r="E7093" s="1">
        <v>45650</v>
      </c>
      <c r="F7093" s="1">
        <v>45656</v>
      </c>
      <c r="G7093" s="1"/>
      <c r="H7093" s="1">
        <v>45656</v>
      </c>
      <c r="I7093" s="1"/>
      <c r="J7093" t="s">
        <v>21</v>
      </c>
      <c r="K7093" t="s">
        <v>282</v>
      </c>
      <c r="L7093">
        <v>4000</v>
      </c>
      <c r="O7093" t="s">
        <v>141</v>
      </c>
      <c r="P7093" t="s">
        <v>4570</v>
      </c>
      <c r="Q7093" t="s">
        <v>4571</v>
      </c>
      <c r="R7093" t="s">
        <v>1999</v>
      </c>
      <c r="S7093" t="s">
        <v>863</v>
      </c>
      <c r="T7093">
        <v>32</v>
      </c>
    </row>
    <row r="7094" spans="1:20" x14ac:dyDescent="0.3">
      <c r="A7094" t="s">
        <v>4007</v>
      </c>
      <c r="B7094" t="str">
        <f>_xlfn.CONCAT(쿼리1[[#This Row],[주문번호]], "-", 쿼리1[[#This Row],[공정명]])</f>
        <v>20241008-1120P0018-인쇄</v>
      </c>
      <c r="C7094">
        <v>2</v>
      </c>
      <c r="D7094" t="s">
        <v>328</v>
      </c>
      <c r="E7094" s="1">
        <v>45573</v>
      </c>
      <c r="F7094" s="1">
        <v>45579</v>
      </c>
      <c r="G7094" s="1">
        <v>45588</v>
      </c>
      <c r="H7094" s="1">
        <v>45656</v>
      </c>
      <c r="I7094" s="1">
        <v>45595</v>
      </c>
      <c r="J7094" t="s">
        <v>31</v>
      </c>
      <c r="K7094" t="s">
        <v>32</v>
      </c>
      <c r="L7094">
        <v>4000</v>
      </c>
      <c r="M7094">
        <v>4000</v>
      </c>
      <c r="N7094">
        <v>9</v>
      </c>
      <c r="O7094" t="s">
        <v>2694</v>
      </c>
      <c r="P7094" t="s">
        <v>4008</v>
      </c>
      <c r="Q7094" t="s">
        <v>4009</v>
      </c>
      <c r="R7094" t="s">
        <v>597</v>
      </c>
      <c r="S7094" t="s">
        <v>863</v>
      </c>
      <c r="T7094">
        <v>24</v>
      </c>
    </row>
    <row r="7095" spans="1:20" x14ac:dyDescent="0.3">
      <c r="A7095" t="s">
        <v>4010</v>
      </c>
      <c r="B7095" t="str">
        <f>_xlfn.CONCAT(쿼리1[[#This Row],[주문번호]], "-", 쿼리1[[#This Row],[공정명]])</f>
        <v>20241008-1120P0019-인쇄</v>
      </c>
      <c r="C7095">
        <v>2</v>
      </c>
      <c r="D7095" t="s">
        <v>328</v>
      </c>
      <c r="E7095" s="1">
        <v>45573</v>
      </c>
      <c r="F7095" s="1">
        <v>45579</v>
      </c>
      <c r="G7095" s="1">
        <v>45588</v>
      </c>
      <c r="H7095" s="1">
        <v>45656</v>
      </c>
      <c r="I7095" s="1">
        <v>45597</v>
      </c>
      <c r="J7095" t="s">
        <v>31</v>
      </c>
      <c r="K7095" t="s">
        <v>32</v>
      </c>
      <c r="L7095">
        <v>4000</v>
      </c>
      <c r="M7095">
        <v>4000</v>
      </c>
      <c r="N7095">
        <v>9</v>
      </c>
      <c r="O7095" t="s">
        <v>2694</v>
      </c>
      <c r="P7095" t="s">
        <v>4011</v>
      </c>
      <c r="Q7095" t="s">
        <v>4012</v>
      </c>
      <c r="R7095" t="s">
        <v>597</v>
      </c>
      <c r="S7095" t="s">
        <v>863</v>
      </c>
      <c r="T7095">
        <v>24</v>
      </c>
    </row>
    <row r="7096" spans="1:20" x14ac:dyDescent="0.3">
      <c r="A7096" t="s">
        <v>4396</v>
      </c>
      <c r="B7096" t="str">
        <f>_xlfn.CONCAT(쿼리1[[#This Row],[주문번호]], "-", 쿼리1[[#This Row],[공정명]])</f>
        <v>20241115-1000162180-인쇄</v>
      </c>
      <c r="C7096">
        <v>2</v>
      </c>
      <c r="D7096" t="s">
        <v>328</v>
      </c>
      <c r="E7096" s="1">
        <v>45611</v>
      </c>
      <c r="F7096" s="1">
        <v>45617</v>
      </c>
      <c r="G7096" s="1">
        <v>45617</v>
      </c>
      <c r="H7096" s="1">
        <v>45656</v>
      </c>
      <c r="I7096" s="1">
        <v>45625</v>
      </c>
      <c r="J7096" t="s">
        <v>31</v>
      </c>
      <c r="K7096" t="s">
        <v>39</v>
      </c>
      <c r="L7096">
        <v>12000</v>
      </c>
      <c r="M7096">
        <v>12000</v>
      </c>
      <c r="N7096">
        <v>0</v>
      </c>
      <c r="O7096" t="s">
        <v>559</v>
      </c>
      <c r="P7096" t="s">
        <v>4397</v>
      </c>
      <c r="Q7096" t="s">
        <v>4398</v>
      </c>
      <c r="R7096" t="s">
        <v>1923</v>
      </c>
      <c r="S7096" t="s">
        <v>863</v>
      </c>
      <c r="T7096">
        <v>72</v>
      </c>
    </row>
    <row r="7097" spans="1:20" x14ac:dyDescent="0.3">
      <c r="A7097" t="s">
        <v>4631</v>
      </c>
      <c r="B7097" t="str">
        <f>_xlfn.CONCAT(쿼리1[[#This Row],[주문번호]], "-", 쿼리1[[#This Row],[공정명]])</f>
        <v>20241015-1000155443-인쇄</v>
      </c>
      <c r="C7097">
        <v>2</v>
      </c>
      <c r="D7097" t="s">
        <v>328</v>
      </c>
      <c r="E7097" s="1">
        <v>45580</v>
      </c>
      <c r="F7097" s="1">
        <v>45583</v>
      </c>
      <c r="G7097" s="1">
        <v>45581</v>
      </c>
      <c r="H7097" s="1">
        <v>45656</v>
      </c>
      <c r="I7097" s="1">
        <v>45583</v>
      </c>
      <c r="J7097" t="s">
        <v>31</v>
      </c>
      <c r="K7097" t="s">
        <v>39</v>
      </c>
      <c r="L7097">
        <v>8000</v>
      </c>
      <c r="M7097">
        <v>8000</v>
      </c>
      <c r="N7097">
        <v>-2</v>
      </c>
      <c r="O7097" t="s">
        <v>1533</v>
      </c>
      <c r="P7097" t="s">
        <v>4632</v>
      </c>
      <c r="Q7097" t="s">
        <v>4633</v>
      </c>
      <c r="R7097" t="s">
        <v>1923</v>
      </c>
      <c r="S7097" t="s">
        <v>863</v>
      </c>
      <c r="T7097">
        <v>16</v>
      </c>
    </row>
    <row r="7098" spans="1:20" x14ac:dyDescent="0.3">
      <c r="A7098" t="s">
        <v>4399</v>
      </c>
      <c r="B7098" t="str">
        <f>_xlfn.CONCAT(쿼리1[[#This Row],[주문번호]], "-", 쿼리1[[#This Row],[공정명]])</f>
        <v>20241115-1000169626-인쇄</v>
      </c>
      <c r="C7098">
        <v>2</v>
      </c>
      <c r="D7098" t="s">
        <v>328</v>
      </c>
      <c r="E7098" s="1">
        <v>45611</v>
      </c>
      <c r="F7098" s="1">
        <v>45616</v>
      </c>
      <c r="G7098" s="1">
        <v>45616</v>
      </c>
      <c r="H7098" s="1">
        <v>45656</v>
      </c>
      <c r="I7098" s="1">
        <v>45622</v>
      </c>
      <c r="J7098" t="s">
        <v>31</v>
      </c>
      <c r="K7098" t="s">
        <v>39</v>
      </c>
      <c r="L7098">
        <v>4000</v>
      </c>
      <c r="M7098">
        <v>4000</v>
      </c>
      <c r="N7098">
        <v>0</v>
      </c>
      <c r="O7098" t="s">
        <v>1533</v>
      </c>
      <c r="P7098" t="s">
        <v>4395</v>
      </c>
      <c r="Q7098" t="s">
        <v>4400</v>
      </c>
      <c r="R7098" t="s">
        <v>1923</v>
      </c>
      <c r="S7098" t="s">
        <v>863</v>
      </c>
      <c r="T7098">
        <v>24</v>
      </c>
    </row>
    <row r="7099" spans="1:20" x14ac:dyDescent="0.3">
      <c r="A7099" t="s">
        <v>4401</v>
      </c>
      <c r="B7099" t="str">
        <f>_xlfn.CONCAT(쿼리1[[#This Row],[주문번호]], "-", 쿼리1[[#This Row],[공정명]])</f>
        <v>20241121-1000169752-인쇄</v>
      </c>
      <c r="C7099">
        <v>2</v>
      </c>
      <c r="D7099" t="s">
        <v>328</v>
      </c>
      <c r="E7099" s="1">
        <v>45617</v>
      </c>
      <c r="F7099" s="1">
        <v>45623</v>
      </c>
      <c r="G7099" s="1">
        <v>45629</v>
      </c>
      <c r="H7099" s="1">
        <v>45656</v>
      </c>
      <c r="I7099" s="1">
        <v>45632</v>
      </c>
      <c r="J7099" t="s">
        <v>31</v>
      </c>
      <c r="K7099" t="s">
        <v>32</v>
      </c>
      <c r="L7099">
        <v>4000</v>
      </c>
      <c r="M7099">
        <v>4000</v>
      </c>
      <c r="N7099">
        <v>6</v>
      </c>
      <c r="O7099" t="s">
        <v>559</v>
      </c>
      <c r="P7099" t="s">
        <v>4402</v>
      </c>
      <c r="Q7099" t="s">
        <v>4403</v>
      </c>
      <c r="R7099" t="s">
        <v>1923</v>
      </c>
      <c r="S7099" t="s">
        <v>863</v>
      </c>
      <c r="T7099">
        <v>24</v>
      </c>
    </row>
    <row r="7100" spans="1:20" x14ac:dyDescent="0.3">
      <c r="A7100" t="s">
        <v>4404</v>
      </c>
      <c r="B7100" t="str">
        <f>_xlfn.CONCAT(쿼리1[[#This Row],[주문번호]], "-", 쿼리1[[#This Row],[공정명]])</f>
        <v>20241202-1000161011-인쇄</v>
      </c>
      <c r="C7100">
        <v>2</v>
      </c>
      <c r="D7100" t="s">
        <v>328</v>
      </c>
      <c r="E7100" s="1">
        <v>45628</v>
      </c>
      <c r="F7100" s="1">
        <v>45632</v>
      </c>
      <c r="G7100" s="1">
        <v>45636</v>
      </c>
      <c r="H7100" s="1">
        <v>45656</v>
      </c>
      <c r="I7100" s="1">
        <v>45642</v>
      </c>
      <c r="J7100" t="s">
        <v>31</v>
      </c>
      <c r="K7100" t="s">
        <v>32</v>
      </c>
      <c r="L7100">
        <v>4000</v>
      </c>
      <c r="M7100">
        <v>4000</v>
      </c>
      <c r="N7100">
        <v>4</v>
      </c>
      <c r="O7100" t="s">
        <v>1817</v>
      </c>
      <c r="P7100" t="s">
        <v>4405</v>
      </c>
      <c r="Q7100" t="s">
        <v>4406</v>
      </c>
      <c r="R7100" t="s">
        <v>1923</v>
      </c>
      <c r="S7100" t="s">
        <v>863</v>
      </c>
      <c r="T7100">
        <v>24</v>
      </c>
    </row>
    <row r="7101" spans="1:20" x14ac:dyDescent="0.3">
      <c r="A7101" t="s">
        <v>2643</v>
      </c>
      <c r="B7101" t="str">
        <f>_xlfn.CONCAT(쿼리1[[#This Row],[주문번호]], "-", 쿼리1[[#This Row],[공정명]])</f>
        <v>20241025-1619P0110-인쇄</v>
      </c>
      <c r="C7101">
        <v>2</v>
      </c>
      <c r="D7101" t="s">
        <v>328</v>
      </c>
      <c r="E7101" s="1">
        <v>45590</v>
      </c>
      <c r="F7101" s="1">
        <v>45596</v>
      </c>
      <c r="G7101" s="1">
        <v>45597</v>
      </c>
      <c r="H7101" s="1">
        <v>45656</v>
      </c>
      <c r="I7101" s="1">
        <v>45607</v>
      </c>
      <c r="J7101" t="s">
        <v>31</v>
      </c>
      <c r="K7101" t="s">
        <v>32</v>
      </c>
      <c r="L7101">
        <v>6000</v>
      </c>
      <c r="M7101">
        <v>6000</v>
      </c>
      <c r="N7101">
        <v>1</v>
      </c>
      <c r="O7101" t="s">
        <v>91</v>
      </c>
      <c r="P7101" t="s">
        <v>2644</v>
      </c>
      <c r="Q7101" t="s">
        <v>2645</v>
      </c>
      <c r="R7101" t="s">
        <v>2003</v>
      </c>
      <c r="S7101" t="s">
        <v>863</v>
      </c>
      <c r="T7101">
        <v>18181</v>
      </c>
    </row>
    <row r="7102" spans="1:20" x14ac:dyDescent="0.3">
      <c r="A7102" t="s">
        <v>1930</v>
      </c>
      <c r="B7102" t="str">
        <f>_xlfn.CONCAT(쿼리1[[#This Row],[주문번호]], "-", 쿼리1[[#This Row],[공정명]])</f>
        <v>20241029-1000153149-인쇄</v>
      </c>
      <c r="C7102">
        <v>2</v>
      </c>
      <c r="D7102" t="s">
        <v>328</v>
      </c>
      <c r="E7102" s="1">
        <v>45594</v>
      </c>
      <c r="F7102" s="1">
        <v>45600</v>
      </c>
      <c r="G7102" s="1">
        <v>45595</v>
      </c>
      <c r="H7102" s="1">
        <v>45656</v>
      </c>
      <c r="I7102" s="1">
        <v>45615</v>
      </c>
      <c r="J7102" t="s">
        <v>31</v>
      </c>
      <c r="K7102" t="s">
        <v>39</v>
      </c>
      <c r="L7102">
        <v>4000</v>
      </c>
      <c r="M7102">
        <v>4000</v>
      </c>
      <c r="N7102">
        <v>-5</v>
      </c>
      <c r="O7102" t="s">
        <v>1395</v>
      </c>
      <c r="P7102" t="s">
        <v>1931</v>
      </c>
      <c r="Q7102" t="s">
        <v>1932</v>
      </c>
      <c r="R7102" t="s">
        <v>1933</v>
      </c>
      <c r="S7102" t="s">
        <v>863</v>
      </c>
      <c r="T7102">
        <v>11111</v>
      </c>
    </row>
    <row r="7103" spans="1:20" x14ac:dyDescent="0.3">
      <c r="A7103" t="s">
        <v>2872</v>
      </c>
      <c r="B7103" t="str">
        <f>_xlfn.CONCAT(쿼리1[[#This Row],[주문번호]], "-", 쿼리1[[#This Row],[공정명]])</f>
        <v>20241106-1420P0174-인쇄</v>
      </c>
      <c r="C7103">
        <v>2</v>
      </c>
      <c r="D7103" t="s">
        <v>328</v>
      </c>
      <c r="E7103" s="1">
        <v>45602</v>
      </c>
      <c r="F7103" s="1">
        <v>45608</v>
      </c>
      <c r="G7103" s="1">
        <v>45609</v>
      </c>
      <c r="H7103" s="1">
        <v>45656</v>
      </c>
      <c r="I7103" s="1">
        <v>45621</v>
      </c>
      <c r="J7103" t="s">
        <v>31</v>
      </c>
      <c r="K7103" t="s">
        <v>32</v>
      </c>
      <c r="L7103">
        <v>6000</v>
      </c>
      <c r="M7103">
        <v>6000</v>
      </c>
      <c r="N7103">
        <v>1</v>
      </c>
      <c r="O7103" t="s">
        <v>2191</v>
      </c>
      <c r="P7103" t="s">
        <v>2873</v>
      </c>
      <c r="Q7103" t="s">
        <v>2874</v>
      </c>
      <c r="R7103" t="s">
        <v>775</v>
      </c>
      <c r="S7103" t="s">
        <v>863</v>
      </c>
      <c r="T7103">
        <v>24000</v>
      </c>
    </row>
    <row r="7104" spans="1:20" x14ac:dyDescent="0.3">
      <c r="A7104" t="s">
        <v>3898</v>
      </c>
      <c r="B7104" t="str">
        <f>_xlfn.CONCAT(쿼리1[[#This Row],[주문번호]], "-", 쿼리1[[#This Row],[공정명]])</f>
        <v>20241219-1000153739-인쇄</v>
      </c>
      <c r="C7104">
        <v>2</v>
      </c>
      <c r="D7104" t="s">
        <v>328</v>
      </c>
      <c r="E7104" s="1">
        <v>45645</v>
      </c>
      <c r="F7104" s="1">
        <v>45651</v>
      </c>
      <c r="G7104" s="1">
        <v>45652</v>
      </c>
      <c r="H7104" s="1">
        <v>45656</v>
      </c>
      <c r="I7104" s="1">
        <v>45652</v>
      </c>
      <c r="J7104" t="s">
        <v>31</v>
      </c>
      <c r="K7104" t="s">
        <v>32</v>
      </c>
      <c r="L7104">
        <v>6000</v>
      </c>
      <c r="M7104">
        <v>6000</v>
      </c>
      <c r="N7104">
        <v>1</v>
      </c>
      <c r="O7104" t="s">
        <v>1177</v>
      </c>
      <c r="P7104" t="s">
        <v>3899</v>
      </c>
      <c r="Q7104" t="s">
        <v>3900</v>
      </c>
      <c r="R7104" t="s">
        <v>775</v>
      </c>
      <c r="S7104" t="s">
        <v>863</v>
      </c>
      <c r="T7104">
        <v>10909</v>
      </c>
    </row>
    <row r="7105" spans="1:20" x14ac:dyDescent="0.3">
      <c r="A7105" t="s">
        <v>1893</v>
      </c>
      <c r="B7105" t="str">
        <f>_xlfn.CONCAT(쿼리1[[#This Row],[주문번호]], "-", 쿼리1[[#This Row],[공정명]])</f>
        <v>20241127-1000169847-인쇄</v>
      </c>
      <c r="C7105">
        <v>2</v>
      </c>
      <c r="D7105" t="s">
        <v>328</v>
      </c>
      <c r="E7105" s="1">
        <v>45623</v>
      </c>
      <c r="F7105" s="1">
        <v>45629</v>
      </c>
      <c r="G7105" s="1">
        <v>45630</v>
      </c>
      <c r="H7105" s="1">
        <v>45656</v>
      </c>
      <c r="I7105" s="1">
        <v>45637</v>
      </c>
      <c r="J7105" t="s">
        <v>31</v>
      </c>
      <c r="K7105" t="s">
        <v>32</v>
      </c>
      <c r="L7105">
        <v>6000</v>
      </c>
      <c r="M7105">
        <v>6000</v>
      </c>
      <c r="N7105">
        <v>1</v>
      </c>
      <c r="O7105" t="s">
        <v>1685</v>
      </c>
      <c r="P7105" t="s">
        <v>1894</v>
      </c>
      <c r="Q7105" t="s">
        <v>1895</v>
      </c>
      <c r="R7105" t="s">
        <v>714</v>
      </c>
      <c r="S7105" t="s">
        <v>863</v>
      </c>
      <c r="T7105">
        <v>17142</v>
      </c>
    </row>
    <row r="7106" spans="1:20" x14ac:dyDescent="0.3">
      <c r="A7106" t="s">
        <v>2932</v>
      </c>
      <c r="B7106" t="str">
        <f>_xlfn.CONCAT(쿼리1[[#This Row],[주문번호]], "-", 쿼리1[[#This Row],[공정명]])</f>
        <v>20241119-1116P0191-인쇄</v>
      </c>
      <c r="C7106">
        <v>2</v>
      </c>
      <c r="D7106" t="s">
        <v>328</v>
      </c>
      <c r="E7106" s="1">
        <v>45615</v>
      </c>
      <c r="F7106" s="1">
        <v>45621</v>
      </c>
      <c r="G7106" s="1">
        <v>45621</v>
      </c>
      <c r="H7106" s="1">
        <v>45656</v>
      </c>
      <c r="I7106" s="1">
        <v>45626</v>
      </c>
      <c r="J7106" t="s">
        <v>31</v>
      </c>
      <c r="K7106" t="s">
        <v>39</v>
      </c>
      <c r="L7106">
        <v>6000</v>
      </c>
      <c r="M7106">
        <v>6000</v>
      </c>
      <c r="N7106">
        <v>0</v>
      </c>
      <c r="O7106" t="s">
        <v>2677</v>
      </c>
      <c r="P7106" t="s">
        <v>1900</v>
      </c>
      <c r="Q7106" t="s">
        <v>2678</v>
      </c>
      <c r="R7106" t="s">
        <v>714</v>
      </c>
      <c r="S7106" t="s">
        <v>863</v>
      </c>
      <c r="T7106">
        <v>10909</v>
      </c>
    </row>
    <row r="7107" spans="1:20" x14ac:dyDescent="0.3">
      <c r="A7107" t="s">
        <v>2933</v>
      </c>
      <c r="B7107" t="str">
        <f>_xlfn.CONCAT(쿼리1[[#This Row],[주문번호]], "-", 쿼리1[[#This Row],[공정명]])</f>
        <v>20241104-1116P0191-인쇄</v>
      </c>
      <c r="C7107">
        <v>2</v>
      </c>
      <c r="D7107" t="s">
        <v>328</v>
      </c>
      <c r="E7107" s="1">
        <v>45600</v>
      </c>
      <c r="F7107" s="1">
        <v>45604</v>
      </c>
      <c r="G7107" s="1">
        <v>45608</v>
      </c>
      <c r="H7107" s="1">
        <v>45656</v>
      </c>
      <c r="I7107" s="1">
        <v>45612</v>
      </c>
      <c r="J7107" t="s">
        <v>31</v>
      </c>
      <c r="K7107" t="s">
        <v>32</v>
      </c>
      <c r="L7107">
        <v>6000</v>
      </c>
      <c r="M7107">
        <v>6000</v>
      </c>
      <c r="N7107">
        <v>4</v>
      </c>
      <c r="O7107" t="s">
        <v>2677</v>
      </c>
      <c r="P7107" t="s">
        <v>1900</v>
      </c>
      <c r="Q7107" t="s">
        <v>2678</v>
      </c>
      <c r="R7107" t="s">
        <v>714</v>
      </c>
      <c r="S7107" t="s">
        <v>863</v>
      </c>
      <c r="T7107">
        <v>10909</v>
      </c>
    </row>
    <row r="7108" spans="1:20" x14ac:dyDescent="0.3">
      <c r="A7108" t="s">
        <v>2180</v>
      </c>
      <c r="B7108" t="str">
        <f>_xlfn.CONCAT(쿼리1[[#This Row],[주문번호]], "-", 쿼리1[[#This Row],[공정명]])</f>
        <v>20241127-1000169841-인쇄</v>
      </c>
      <c r="C7108">
        <v>2</v>
      </c>
      <c r="D7108" t="s">
        <v>328</v>
      </c>
      <c r="E7108" s="1">
        <v>45623</v>
      </c>
      <c r="F7108" s="1">
        <v>45629</v>
      </c>
      <c r="G7108" s="1">
        <v>45630</v>
      </c>
      <c r="H7108" s="1">
        <v>45656</v>
      </c>
      <c r="I7108" s="1">
        <v>45637</v>
      </c>
      <c r="J7108" t="s">
        <v>31</v>
      </c>
      <c r="K7108" t="s">
        <v>32</v>
      </c>
      <c r="L7108">
        <v>6000</v>
      </c>
      <c r="M7108">
        <v>6000</v>
      </c>
      <c r="N7108">
        <v>1</v>
      </c>
      <c r="O7108" t="s">
        <v>1685</v>
      </c>
      <c r="P7108" t="s">
        <v>1686</v>
      </c>
      <c r="Q7108" t="s">
        <v>2181</v>
      </c>
      <c r="R7108" t="s">
        <v>714</v>
      </c>
      <c r="S7108" t="s">
        <v>863</v>
      </c>
      <c r="T7108">
        <v>20000</v>
      </c>
    </row>
    <row r="7109" spans="1:20" x14ac:dyDescent="0.3">
      <c r="A7109" t="s">
        <v>2334</v>
      </c>
      <c r="B7109" t="str">
        <f>_xlfn.CONCAT(쿼리1[[#This Row],[주문번호]], "-", 쿼리1[[#This Row],[공정명]])</f>
        <v>20241127-1000169845-인쇄</v>
      </c>
      <c r="C7109">
        <v>2</v>
      </c>
      <c r="D7109" t="s">
        <v>328</v>
      </c>
      <c r="E7109" s="1">
        <v>45623</v>
      </c>
      <c r="F7109" s="1">
        <v>45629</v>
      </c>
      <c r="G7109" s="1">
        <v>45630</v>
      </c>
      <c r="H7109" s="1">
        <v>45656</v>
      </c>
      <c r="I7109" s="1">
        <v>45636</v>
      </c>
      <c r="J7109" t="s">
        <v>31</v>
      </c>
      <c r="K7109" t="s">
        <v>32</v>
      </c>
      <c r="L7109">
        <v>6000</v>
      </c>
      <c r="M7109">
        <v>6000</v>
      </c>
      <c r="N7109">
        <v>1</v>
      </c>
      <c r="O7109" t="s">
        <v>1685</v>
      </c>
      <c r="P7109" t="s">
        <v>1894</v>
      </c>
      <c r="Q7109" t="s">
        <v>2335</v>
      </c>
      <c r="R7109" t="s">
        <v>714</v>
      </c>
      <c r="S7109" t="s">
        <v>863</v>
      </c>
      <c r="T7109">
        <v>17142</v>
      </c>
    </row>
    <row r="7110" spans="1:20" x14ac:dyDescent="0.3">
      <c r="A7110" t="s">
        <v>2340</v>
      </c>
      <c r="B7110" t="str">
        <f>_xlfn.CONCAT(쿼리1[[#This Row],[주문번호]], "-", 쿼리1[[#This Row],[공정명]])</f>
        <v>20241205-1000159007-인쇄</v>
      </c>
      <c r="C7110">
        <v>2</v>
      </c>
      <c r="D7110" t="s">
        <v>328</v>
      </c>
      <c r="E7110" s="1">
        <v>45631</v>
      </c>
      <c r="F7110" s="1">
        <v>45637</v>
      </c>
      <c r="G7110" s="1">
        <v>45642</v>
      </c>
      <c r="H7110" s="1">
        <v>45656</v>
      </c>
      <c r="I7110" s="1">
        <v>45646</v>
      </c>
      <c r="J7110" t="s">
        <v>31</v>
      </c>
      <c r="K7110" t="s">
        <v>32</v>
      </c>
      <c r="L7110">
        <v>6000</v>
      </c>
      <c r="M7110">
        <v>6000</v>
      </c>
      <c r="N7110">
        <v>5</v>
      </c>
      <c r="O7110" t="s">
        <v>180</v>
      </c>
      <c r="P7110" t="s">
        <v>1943</v>
      </c>
      <c r="Q7110" t="s">
        <v>2341</v>
      </c>
      <c r="R7110" t="s">
        <v>539</v>
      </c>
      <c r="S7110" t="s">
        <v>863</v>
      </c>
      <c r="T7110">
        <v>26086</v>
      </c>
    </row>
    <row r="7111" spans="1:20" x14ac:dyDescent="0.3">
      <c r="A7111" t="s">
        <v>2342</v>
      </c>
      <c r="B7111" t="str">
        <f>_xlfn.CONCAT(쿼리1[[#This Row],[주문번호]], "-", 쿼리1[[#This Row],[공정명]])</f>
        <v>20241209-1000156494-인쇄</v>
      </c>
      <c r="C7111">
        <v>2</v>
      </c>
      <c r="D7111" t="s">
        <v>328</v>
      </c>
      <c r="E7111" s="1">
        <v>45635</v>
      </c>
      <c r="F7111" s="1">
        <v>45639</v>
      </c>
      <c r="G7111" s="1">
        <v>45645</v>
      </c>
      <c r="H7111" s="1">
        <v>45656</v>
      </c>
      <c r="I7111" s="1">
        <v>45653</v>
      </c>
      <c r="J7111" t="s">
        <v>31</v>
      </c>
      <c r="K7111" t="s">
        <v>32</v>
      </c>
      <c r="L7111">
        <v>6000</v>
      </c>
      <c r="M7111">
        <v>6000</v>
      </c>
      <c r="N7111">
        <v>6</v>
      </c>
      <c r="O7111" t="s">
        <v>693</v>
      </c>
      <c r="P7111" t="s">
        <v>1943</v>
      </c>
      <c r="Q7111" t="s">
        <v>2343</v>
      </c>
      <c r="R7111" t="s">
        <v>539</v>
      </c>
      <c r="S7111" t="s">
        <v>863</v>
      </c>
      <c r="T7111">
        <v>26086</v>
      </c>
    </row>
    <row r="7112" spans="1:20" x14ac:dyDescent="0.3">
      <c r="A7112" t="s">
        <v>2274</v>
      </c>
      <c r="B7112" t="str">
        <f>_xlfn.CONCAT(쿼리1[[#This Row],[주문번호]], "-", 쿼리1[[#This Row],[공정명]])</f>
        <v>20240909-1000161638-인쇄</v>
      </c>
      <c r="C7112">
        <v>2</v>
      </c>
      <c r="D7112" t="s">
        <v>328</v>
      </c>
      <c r="E7112" s="1">
        <v>45544</v>
      </c>
      <c r="F7112" s="1">
        <v>45548</v>
      </c>
      <c r="G7112" s="1">
        <v>45554</v>
      </c>
      <c r="H7112" s="1">
        <v>45656</v>
      </c>
      <c r="I7112" s="1">
        <v>45556</v>
      </c>
      <c r="J7112" t="s">
        <v>31</v>
      </c>
      <c r="K7112" t="s">
        <v>32</v>
      </c>
      <c r="L7112">
        <v>6000</v>
      </c>
      <c r="M7112">
        <v>6000</v>
      </c>
      <c r="N7112">
        <v>6</v>
      </c>
      <c r="O7112" t="s">
        <v>1478</v>
      </c>
      <c r="P7112" t="s">
        <v>2275</v>
      </c>
      <c r="Q7112" t="s">
        <v>2276</v>
      </c>
      <c r="R7112" t="s">
        <v>539</v>
      </c>
      <c r="S7112" t="s">
        <v>863</v>
      </c>
      <c r="T7112">
        <v>35294</v>
      </c>
    </row>
    <row r="7113" spans="1:20" x14ac:dyDescent="0.3">
      <c r="A7113" t="s">
        <v>2934</v>
      </c>
      <c r="B7113" t="str">
        <f>_xlfn.CONCAT(쿼리1[[#This Row],[주문번호]], "-", 쿼리1[[#This Row],[공정명]])</f>
        <v>20240909-1419P0348-인쇄</v>
      </c>
      <c r="C7113">
        <v>2</v>
      </c>
      <c r="D7113" t="s">
        <v>328</v>
      </c>
      <c r="E7113" s="1">
        <v>45544</v>
      </c>
      <c r="F7113" s="1">
        <v>45548</v>
      </c>
      <c r="G7113" s="1">
        <v>45547</v>
      </c>
      <c r="H7113" s="1">
        <v>45656</v>
      </c>
      <c r="I7113" s="1">
        <v>45560</v>
      </c>
      <c r="J7113" t="s">
        <v>31</v>
      </c>
      <c r="K7113" t="s">
        <v>39</v>
      </c>
      <c r="L7113">
        <v>6000</v>
      </c>
      <c r="M7113">
        <v>6000</v>
      </c>
      <c r="N7113">
        <v>-1</v>
      </c>
      <c r="O7113" t="s">
        <v>180</v>
      </c>
      <c r="P7113" t="s">
        <v>1943</v>
      </c>
      <c r="Q7113" t="s">
        <v>2935</v>
      </c>
      <c r="R7113" t="s">
        <v>539</v>
      </c>
      <c r="S7113" t="s">
        <v>863</v>
      </c>
      <c r="T7113">
        <v>26086</v>
      </c>
    </row>
    <row r="7114" spans="1:20" x14ac:dyDescent="0.3">
      <c r="A7114" t="s">
        <v>535</v>
      </c>
      <c r="B7114" t="str">
        <f>_xlfn.CONCAT(쿼리1[[#This Row],[주문번호]], "-", 쿼리1[[#This Row],[공정명]])</f>
        <v>20241122-1000140557-인쇄</v>
      </c>
      <c r="C7114">
        <v>2</v>
      </c>
      <c r="D7114" t="s">
        <v>328</v>
      </c>
      <c r="E7114" s="1">
        <v>45618</v>
      </c>
      <c r="F7114" s="1">
        <v>45624</v>
      </c>
      <c r="G7114" s="1">
        <v>45628</v>
      </c>
      <c r="H7114" s="1">
        <v>45656</v>
      </c>
      <c r="I7114" s="1">
        <v>45632</v>
      </c>
      <c r="J7114" t="s">
        <v>31</v>
      </c>
      <c r="K7114" t="s">
        <v>32</v>
      </c>
      <c r="L7114">
        <v>6000</v>
      </c>
      <c r="M7114">
        <v>6000</v>
      </c>
      <c r="N7114">
        <v>4</v>
      </c>
      <c r="O7114" t="s">
        <v>536</v>
      </c>
      <c r="P7114" t="s">
        <v>537</v>
      </c>
      <c r="Q7114" t="s">
        <v>538</v>
      </c>
      <c r="R7114" t="s">
        <v>539</v>
      </c>
      <c r="S7114" t="s">
        <v>863</v>
      </c>
      <c r="T7114">
        <v>23076</v>
      </c>
    </row>
    <row r="7115" spans="1:20" x14ac:dyDescent="0.3">
      <c r="A7115" t="s">
        <v>3889</v>
      </c>
      <c r="B7115" t="str">
        <f>_xlfn.CONCAT(쿼리1[[#This Row],[주문번호]], "-", 쿼리1[[#This Row],[공정명]])</f>
        <v>20240925-1000143215-인쇄</v>
      </c>
      <c r="C7115">
        <v>2</v>
      </c>
      <c r="D7115" t="s">
        <v>328</v>
      </c>
      <c r="E7115" s="1">
        <v>45560</v>
      </c>
      <c r="F7115" s="1">
        <v>45566</v>
      </c>
      <c r="G7115" s="1">
        <v>45565</v>
      </c>
      <c r="H7115" s="1">
        <v>45656</v>
      </c>
      <c r="I7115" s="1">
        <v>45575</v>
      </c>
      <c r="J7115" t="s">
        <v>31</v>
      </c>
      <c r="K7115" t="s">
        <v>39</v>
      </c>
      <c r="L7115">
        <v>6000</v>
      </c>
      <c r="M7115">
        <v>6000</v>
      </c>
      <c r="N7115">
        <v>-1</v>
      </c>
      <c r="O7115" t="s">
        <v>693</v>
      </c>
      <c r="P7115" t="s">
        <v>2119</v>
      </c>
      <c r="Q7115" t="s">
        <v>2120</v>
      </c>
      <c r="R7115" t="s">
        <v>539</v>
      </c>
      <c r="S7115" t="s">
        <v>863</v>
      </c>
      <c r="T7115">
        <v>30000</v>
      </c>
    </row>
    <row r="7116" spans="1:20" x14ac:dyDescent="0.3">
      <c r="A7116" t="s">
        <v>2344</v>
      </c>
      <c r="B7116" t="str">
        <f>_xlfn.CONCAT(쿼리1[[#This Row],[주문번호]], "-", 쿼리1[[#This Row],[공정명]])</f>
        <v>20240909-1000163860-인쇄</v>
      </c>
      <c r="C7116">
        <v>2</v>
      </c>
      <c r="D7116" t="s">
        <v>328</v>
      </c>
      <c r="E7116" s="1">
        <v>45544</v>
      </c>
      <c r="F7116" s="1">
        <v>45548</v>
      </c>
      <c r="G7116" s="1">
        <v>45554</v>
      </c>
      <c r="H7116" s="1">
        <v>45656</v>
      </c>
      <c r="I7116" s="1">
        <v>45575</v>
      </c>
      <c r="J7116" t="s">
        <v>31</v>
      </c>
      <c r="K7116" t="s">
        <v>32</v>
      </c>
      <c r="L7116">
        <v>6000</v>
      </c>
      <c r="M7116">
        <v>6000</v>
      </c>
      <c r="N7116">
        <v>6</v>
      </c>
      <c r="O7116" t="s">
        <v>693</v>
      </c>
      <c r="P7116" t="s">
        <v>2116</v>
      </c>
      <c r="Q7116" t="s">
        <v>2134</v>
      </c>
      <c r="R7116" t="s">
        <v>539</v>
      </c>
      <c r="S7116" t="s">
        <v>863</v>
      </c>
      <c r="T7116">
        <v>30769</v>
      </c>
    </row>
    <row r="7117" spans="1:20" x14ac:dyDescent="0.3">
      <c r="A7117" t="s">
        <v>2118</v>
      </c>
      <c r="B7117" t="str">
        <f>_xlfn.CONCAT(쿼리1[[#This Row],[주문번호]], "-", 쿼리1[[#This Row],[공정명]])</f>
        <v>20240912-1000143215-인쇄</v>
      </c>
      <c r="C7117">
        <v>2</v>
      </c>
      <c r="D7117" t="s">
        <v>328</v>
      </c>
      <c r="E7117" s="1">
        <v>45547</v>
      </c>
      <c r="F7117" s="1">
        <v>45553</v>
      </c>
      <c r="G7117" s="1">
        <v>45555</v>
      </c>
      <c r="H7117" s="1">
        <v>45656</v>
      </c>
      <c r="I7117" s="1">
        <v>45560</v>
      </c>
      <c r="J7117" t="s">
        <v>31</v>
      </c>
      <c r="K7117" t="s">
        <v>32</v>
      </c>
      <c r="L7117">
        <v>6000</v>
      </c>
      <c r="M7117">
        <v>6000</v>
      </c>
      <c r="N7117">
        <v>2</v>
      </c>
      <c r="O7117" t="s">
        <v>693</v>
      </c>
      <c r="P7117" t="s">
        <v>2119</v>
      </c>
      <c r="Q7117" t="s">
        <v>2120</v>
      </c>
      <c r="R7117" t="s">
        <v>539</v>
      </c>
      <c r="S7117" t="s">
        <v>863</v>
      </c>
      <c r="T7117">
        <v>30000</v>
      </c>
    </row>
    <row r="7118" spans="1:20" x14ac:dyDescent="0.3">
      <c r="A7118" t="s">
        <v>2556</v>
      </c>
      <c r="B7118" t="str">
        <f>_xlfn.CONCAT(쿼리1[[#This Row],[주문번호]], "-", 쿼리1[[#This Row],[공정명]])</f>
        <v>20240906-1000165219-인쇄</v>
      </c>
      <c r="C7118">
        <v>2</v>
      </c>
      <c r="D7118" t="s">
        <v>328</v>
      </c>
      <c r="E7118" s="1">
        <v>45541</v>
      </c>
      <c r="F7118" s="1">
        <v>45547</v>
      </c>
      <c r="G7118" s="1">
        <v>45545</v>
      </c>
      <c r="H7118" s="1">
        <v>45656</v>
      </c>
      <c r="I7118" s="1">
        <v>45549</v>
      </c>
      <c r="J7118" t="s">
        <v>31</v>
      </c>
      <c r="K7118" t="s">
        <v>39</v>
      </c>
      <c r="L7118">
        <v>6000</v>
      </c>
      <c r="M7118">
        <v>6000</v>
      </c>
      <c r="N7118">
        <v>-2</v>
      </c>
      <c r="O7118" t="s">
        <v>180</v>
      </c>
      <c r="P7118" t="s">
        <v>2557</v>
      </c>
      <c r="Q7118" t="s">
        <v>2558</v>
      </c>
      <c r="R7118" t="s">
        <v>539</v>
      </c>
      <c r="S7118" t="s">
        <v>863</v>
      </c>
      <c r="T7118">
        <v>30769</v>
      </c>
    </row>
    <row r="7119" spans="1:20" x14ac:dyDescent="0.3">
      <c r="A7119" t="s">
        <v>2936</v>
      </c>
      <c r="B7119" t="str">
        <f>_xlfn.CONCAT(쿼리1[[#This Row],[주문번호]], "-", 쿼리1[[#This Row],[공정명]])</f>
        <v>20241219-1419P0348-인쇄</v>
      </c>
      <c r="C7119">
        <v>2</v>
      </c>
      <c r="D7119" t="s">
        <v>328</v>
      </c>
      <c r="E7119" s="1">
        <v>45645</v>
      </c>
      <c r="F7119" s="1">
        <v>45651</v>
      </c>
      <c r="G7119" s="1">
        <v>45652</v>
      </c>
      <c r="H7119" s="1">
        <v>45656</v>
      </c>
      <c r="I7119" s="1">
        <v>45652</v>
      </c>
      <c r="J7119" t="s">
        <v>31</v>
      </c>
      <c r="K7119" t="s">
        <v>32</v>
      </c>
      <c r="L7119">
        <v>6000</v>
      </c>
      <c r="M7119">
        <v>6000</v>
      </c>
      <c r="N7119">
        <v>1</v>
      </c>
      <c r="O7119" t="s">
        <v>180</v>
      </c>
      <c r="P7119" t="s">
        <v>1943</v>
      </c>
      <c r="Q7119" t="s">
        <v>2935</v>
      </c>
      <c r="R7119" t="s">
        <v>539</v>
      </c>
      <c r="S7119" t="s">
        <v>863</v>
      </c>
      <c r="T7119">
        <v>26086</v>
      </c>
    </row>
    <row r="7120" spans="1:20" x14ac:dyDescent="0.3">
      <c r="A7120" t="s">
        <v>2348</v>
      </c>
      <c r="B7120" t="str">
        <f>_xlfn.CONCAT(쿼리1[[#This Row],[주문번호]], "-", 쿼리1[[#This Row],[공정명]])</f>
        <v>20241202-1000149508-인쇄</v>
      </c>
      <c r="C7120">
        <v>2</v>
      </c>
      <c r="D7120" t="s">
        <v>328</v>
      </c>
      <c r="E7120" s="1">
        <v>45628</v>
      </c>
      <c r="F7120" s="1">
        <v>45632</v>
      </c>
      <c r="G7120" s="1">
        <v>45639</v>
      </c>
      <c r="H7120" s="1">
        <v>45656</v>
      </c>
      <c r="I7120" s="1">
        <v>45646</v>
      </c>
      <c r="J7120" t="s">
        <v>31</v>
      </c>
      <c r="K7120" t="s">
        <v>32</v>
      </c>
      <c r="L7120">
        <v>3000</v>
      </c>
      <c r="M7120">
        <v>3000</v>
      </c>
      <c r="N7120">
        <v>7</v>
      </c>
      <c r="O7120" t="s">
        <v>693</v>
      </c>
      <c r="P7120" t="s">
        <v>2116</v>
      </c>
      <c r="Q7120" t="s">
        <v>2349</v>
      </c>
      <c r="R7120" t="s">
        <v>539</v>
      </c>
      <c r="S7120" t="s">
        <v>863</v>
      </c>
      <c r="T7120">
        <v>15384</v>
      </c>
    </row>
    <row r="7121" spans="1:20" x14ac:dyDescent="0.3">
      <c r="A7121" t="s">
        <v>2506</v>
      </c>
      <c r="B7121" t="str">
        <f>_xlfn.CONCAT(쿼리1[[#This Row],[주문번호]], "-", 쿼리1[[#This Row],[공정명]])</f>
        <v>20241219-140479-인쇄</v>
      </c>
      <c r="C7121">
        <v>2</v>
      </c>
      <c r="D7121" t="s">
        <v>328</v>
      </c>
      <c r="E7121" s="1">
        <v>45645</v>
      </c>
      <c r="F7121" s="1">
        <v>45651</v>
      </c>
      <c r="G7121" s="1">
        <v>45652</v>
      </c>
      <c r="H7121" s="1">
        <v>45656</v>
      </c>
      <c r="I7121" s="1">
        <v>45652</v>
      </c>
      <c r="J7121" t="s">
        <v>31</v>
      </c>
      <c r="K7121" t="s">
        <v>32</v>
      </c>
      <c r="L7121">
        <v>6000</v>
      </c>
      <c r="M7121">
        <v>6000</v>
      </c>
      <c r="N7121">
        <v>1</v>
      </c>
      <c r="O7121" t="s">
        <v>1465</v>
      </c>
      <c r="P7121" t="s">
        <v>2507</v>
      </c>
      <c r="Q7121" t="s">
        <v>2508</v>
      </c>
      <c r="R7121" t="s">
        <v>2509</v>
      </c>
      <c r="S7121" t="s">
        <v>863</v>
      </c>
      <c r="T7121">
        <v>15000</v>
      </c>
    </row>
    <row r="7122" spans="1:20" x14ac:dyDescent="0.3">
      <c r="A7122" t="s">
        <v>2502</v>
      </c>
      <c r="B7122" t="str">
        <f>_xlfn.CONCAT(쿼리1[[#This Row],[주문번호]], "-", 쿼리1[[#This Row],[공정명]])</f>
        <v>20241002-1218P0338-인쇄</v>
      </c>
      <c r="C7122">
        <v>2</v>
      </c>
      <c r="D7122" t="s">
        <v>328</v>
      </c>
      <c r="E7122" s="1">
        <v>45567</v>
      </c>
      <c r="F7122" s="1">
        <v>45573</v>
      </c>
      <c r="G7122" s="1">
        <v>45576</v>
      </c>
      <c r="H7122" s="1">
        <v>45656</v>
      </c>
      <c r="I7122" s="1">
        <v>45583</v>
      </c>
      <c r="J7122" t="s">
        <v>31</v>
      </c>
      <c r="K7122" t="s">
        <v>32</v>
      </c>
      <c r="L7122">
        <v>6000</v>
      </c>
      <c r="M7122">
        <v>6000</v>
      </c>
      <c r="N7122">
        <v>3</v>
      </c>
      <c r="O7122" t="s">
        <v>2503</v>
      </c>
      <c r="P7122" t="s">
        <v>596</v>
      </c>
      <c r="Q7122" t="s">
        <v>2504</v>
      </c>
      <c r="R7122" t="s">
        <v>2505</v>
      </c>
      <c r="S7122" t="s">
        <v>863</v>
      </c>
      <c r="T7122">
        <v>15000</v>
      </c>
    </row>
    <row r="7123" spans="1:20" x14ac:dyDescent="0.3">
      <c r="A7123" t="s">
        <v>3461</v>
      </c>
      <c r="B7123" t="str">
        <f>_xlfn.CONCAT(쿼리1[[#This Row],[주문번호]], "-", 쿼리1[[#This Row],[공정명]])</f>
        <v>20241209-141216-인쇄</v>
      </c>
      <c r="C7123">
        <v>2</v>
      </c>
      <c r="D7123" t="s">
        <v>328</v>
      </c>
      <c r="E7123" s="1">
        <v>45635</v>
      </c>
      <c r="F7123" s="1">
        <v>45639</v>
      </c>
      <c r="G7123" s="1">
        <v>45643</v>
      </c>
      <c r="H7123" s="1">
        <v>45656</v>
      </c>
      <c r="I7123" s="1">
        <v>45653</v>
      </c>
      <c r="J7123" t="s">
        <v>31</v>
      </c>
      <c r="K7123" t="s">
        <v>32</v>
      </c>
      <c r="L7123">
        <v>12000</v>
      </c>
      <c r="M7123">
        <v>12000</v>
      </c>
      <c r="N7123">
        <v>4</v>
      </c>
      <c r="O7123" t="s">
        <v>201</v>
      </c>
      <c r="P7123" t="s">
        <v>3462</v>
      </c>
      <c r="Q7123" t="s">
        <v>3463</v>
      </c>
      <c r="R7123" t="s">
        <v>3464</v>
      </c>
      <c r="S7123" t="s">
        <v>863</v>
      </c>
      <c r="T7123">
        <v>60000</v>
      </c>
    </row>
    <row r="7124" spans="1:20" x14ac:dyDescent="0.3">
      <c r="A7124" t="s">
        <v>3465</v>
      </c>
      <c r="B7124" t="str">
        <f>_xlfn.CONCAT(쿼리1[[#This Row],[주문번호]], "-", 쿼리1[[#This Row],[공정명]])</f>
        <v>20241209-1000169997-인쇄</v>
      </c>
      <c r="C7124">
        <v>2</v>
      </c>
      <c r="D7124" t="s">
        <v>328</v>
      </c>
      <c r="E7124" s="1">
        <v>45635</v>
      </c>
      <c r="F7124" s="1">
        <v>45639</v>
      </c>
      <c r="G7124" s="1">
        <v>45643</v>
      </c>
      <c r="H7124" s="1">
        <v>45656</v>
      </c>
      <c r="I7124" s="1">
        <v>45652</v>
      </c>
      <c r="J7124" t="s">
        <v>31</v>
      </c>
      <c r="K7124" t="s">
        <v>32</v>
      </c>
      <c r="L7124">
        <v>12000</v>
      </c>
      <c r="M7124">
        <v>12000</v>
      </c>
      <c r="N7124">
        <v>4</v>
      </c>
      <c r="O7124" t="s">
        <v>201</v>
      </c>
      <c r="P7124" t="s">
        <v>3466</v>
      </c>
      <c r="Q7124" t="s">
        <v>3463</v>
      </c>
      <c r="R7124" t="s">
        <v>3464</v>
      </c>
      <c r="S7124" t="s">
        <v>863</v>
      </c>
      <c r="T7124">
        <v>46153</v>
      </c>
    </row>
    <row r="7125" spans="1:20" x14ac:dyDescent="0.3">
      <c r="A7125" t="s">
        <v>1413</v>
      </c>
      <c r="B7125" t="str">
        <f>_xlfn.CONCAT(쿼리1[[#This Row],[주문번호]], "-", 쿼리1[[#This Row],[공정명]])</f>
        <v>20241008-1218P0211-인쇄</v>
      </c>
      <c r="C7125">
        <v>3</v>
      </c>
      <c r="D7125" t="s">
        <v>328</v>
      </c>
      <c r="E7125" s="1">
        <v>45573</v>
      </c>
      <c r="F7125" s="1">
        <v>45576</v>
      </c>
      <c r="G7125" s="1">
        <v>45580</v>
      </c>
      <c r="H7125" s="1">
        <v>45656</v>
      </c>
      <c r="I7125" s="1">
        <v>45589</v>
      </c>
      <c r="J7125" t="s">
        <v>31</v>
      </c>
      <c r="K7125" t="s">
        <v>32</v>
      </c>
      <c r="L7125">
        <v>6000</v>
      </c>
      <c r="M7125">
        <v>6000</v>
      </c>
      <c r="N7125">
        <v>4</v>
      </c>
      <c r="O7125" t="s">
        <v>305</v>
      </c>
      <c r="P7125" t="s">
        <v>1414</v>
      </c>
      <c r="Q7125" t="s">
        <v>1415</v>
      </c>
      <c r="R7125" t="s">
        <v>1416</v>
      </c>
      <c r="S7125" t="s">
        <v>863</v>
      </c>
      <c r="T7125">
        <v>30000</v>
      </c>
    </row>
    <row r="7126" spans="1:20" x14ac:dyDescent="0.3">
      <c r="A7126" t="s">
        <v>1417</v>
      </c>
      <c r="B7126" t="str">
        <f>_xlfn.CONCAT(쿼리1[[#This Row],[주문번호]], "-", 쿼리1[[#This Row],[공정명]])</f>
        <v>20241122-1117P0060-인쇄</v>
      </c>
      <c r="C7126">
        <v>2</v>
      </c>
      <c r="D7126" t="s">
        <v>328</v>
      </c>
      <c r="E7126" s="1">
        <v>45618</v>
      </c>
      <c r="F7126" s="1">
        <v>45624</v>
      </c>
      <c r="G7126" s="1">
        <v>45628</v>
      </c>
      <c r="H7126" s="1">
        <v>45656</v>
      </c>
      <c r="I7126" s="1">
        <v>45635</v>
      </c>
      <c r="J7126" t="s">
        <v>31</v>
      </c>
      <c r="K7126" t="s">
        <v>32</v>
      </c>
      <c r="L7126">
        <v>6000</v>
      </c>
      <c r="M7126">
        <v>6000</v>
      </c>
      <c r="N7126">
        <v>4</v>
      </c>
      <c r="O7126" t="s">
        <v>1418</v>
      </c>
      <c r="P7126" t="s">
        <v>1419</v>
      </c>
      <c r="Q7126" t="s">
        <v>1420</v>
      </c>
      <c r="R7126" t="s">
        <v>1247</v>
      </c>
      <c r="S7126" t="s">
        <v>863</v>
      </c>
      <c r="T7126">
        <v>104347</v>
      </c>
    </row>
    <row r="7127" spans="1:20" x14ac:dyDescent="0.3">
      <c r="A7127" t="s">
        <v>5299</v>
      </c>
      <c r="B7127" t="str">
        <f>_xlfn.CONCAT(쿼리1[[#This Row],[주문번호]], "-", 쿼리1[[#This Row],[공정명]])</f>
        <v>20241002-1000166094-인쇄</v>
      </c>
      <c r="C7127">
        <v>2</v>
      </c>
      <c r="D7127" t="s">
        <v>328</v>
      </c>
      <c r="E7127" s="1">
        <v>45567</v>
      </c>
      <c r="F7127" s="1">
        <v>45569</v>
      </c>
      <c r="G7127" s="1">
        <v>45573</v>
      </c>
      <c r="H7127" s="1">
        <v>45656</v>
      </c>
      <c r="I7127" s="1">
        <v>45576</v>
      </c>
      <c r="J7127" t="s">
        <v>31</v>
      </c>
      <c r="K7127" t="s">
        <v>32</v>
      </c>
      <c r="L7127">
        <v>6000</v>
      </c>
      <c r="M7127">
        <v>6000</v>
      </c>
      <c r="N7127">
        <v>4</v>
      </c>
      <c r="O7127" t="s">
        <v>559</v>
      </c>
      <c r="P7127" t="s">
        <v>5300</v>
      </c>
      <c r="Q7127" t="s">
        <v>5301</v>
      </c>
      <c r="R7127" t="s">
        <v>1424</v>
      </c>
      <c r="S7127" t="s">
        <v>863</v>
      </c>
      <c r="T7127">
        <v>6</v>
      </c>
    </row>
    <row r="7128" spans="1:20" x14ac:dyDescent="0.3">
      <c r="A7128" t="s">
        <v>1421</v>
      </c>
      <c r="B7128" t="str">
        <f>_xlfn.CONCAT(쿼리1[[#This Row],[주문번호]], "-", 쿼리1[[#This Row],[공정명]])</f>
        <v>20241218-1000155183-인쇄</v>
      </c>
      <c r="C7128">
        <v>2</v>
      </c>
      <c r="D7128" t="s">
        <v>328</v>
      </c>
      <c r="E7128" s="1">
        <v>45644</v>
      </c>
      <c r="F7128" s="1">
        <v>45650</v>
      </c>
      <c r="G7128" s="1">
        <v>45650</v>
      </c>
      <c r="H7128" s="1">
        <v>45656</v>
      </c>
      <c r="I7128" s="1">
        <v>45653</v>
      </c>
      <c r="J7128" t="s">
        <v>31</v>
      </c>
      <c r="K7128" t="s">
        <v>39</v>
      </c>
      <c r="L7128">
        <v>6000</v>
      </c>
      <c r="M7128">
        <v>6000</v>
      </c>
      <c r="N7128">
        <v>0</v>
      </c>
      <c r="O7128" t="s">
        <v>180</v>
      </c>
      <c r="P7128" t="s">
        <v>1422</v>
      </c>
      <c r="Q7128" t="s">
        <v>1423</v>
      </c>
      <c r="R7128" t="s">
        <v>1424</v>
      </c>
      <c r="S7128" t="s">
        <v>863</v>
      </c>
      <c r="T7128">
        <v>20000</v>
      </c>
    </row>
    <row r="7129" spans="1:20" x14ac:dyDescent="0.3">
      <c r="A7129" t="s">
        <v>1425</v>
      </c>
      <c r="B7129" t="str">
        <f>_xlfn.CONCAT(쿼리1[[#This Row],[주문번호]], "-", 쿼리1[[#This Row],[공정명]])</f>
        <v>20241128-1000162732-인쇄</v>
      </c>
      <c r="C7129">
        <v>2</v>
      </c>
      <c r="D7129" t="s">
        <v>328</v>
      </c>
      <c r="E7129" s="1">
        <v>45624</v>
      </c>
      <c r="F7129" s="1">
        <v>45630</v>
      </c>
      <c r="G7129" s="1">
        <v>45636</v>
      </c>
      <c r="H7129" s="1">
        <v>45656</v>
      </c>
      <c r="I7129" s="1">
        <v>45643</v>
      </c>
      <c r="J7129" t="s">
        <v>31</v>
      </c>
      <c r="K7129" t="s">
        <v>32</v>
      </c>
      <c r="L7129">
        <v>6000</v>
      </c>
      <c r="M7129">
        <v>6000</v>
      </c>
      <c r="N7129">
        <v>6</v>
      </c>
      <c r="O7129" t="s">
        <v>394</v>
      </c>
      <c r="P7129" t="s">
        <v>1426</v>
      </c>
      <c r="Q7129" t="s">
        <v>1427</v>
      </c>
      <c r="R7129" t="s">
        <v>1428</v>
      </c>
      <c r="S7129" t="s">
        <v>863</v>
      </c>
      <c r="T7129">
        <v>31578</v>
      </c>
    </row>
    <row r="7130" spans="1:20" x14ac:dyDescent="0.3">
      <c r="A7130" t="s">
        <v>1429</v>
      </c>
      <c r="B7130" t="str">
        <f>_xlfn.CONCAT(쿼리1[[#This Row],[주문번호]], "-", 쿼리1[[#This Row],[공정명]])</f>
        <v>20241004-1000165766-인쇄</v>
      </c>
      <c r="C7130">
        <v>2</v>
      </c>
      <c r="D7130" t="s">
        <v>328</v>
      </c>
      <c r="E7130" s="1">
        <v>45569</v>
      </c>
      <c r="F7130" s="1">
        <v>45575</v>
      </c>
      <c r="G7130" s="1">
        <v>45573</v>
      </c>
      <c r="H7130" s="1">
        <v>45656</v>
      </c>
      <c r="I7130" s="1">
        <v>45595</v>
      </c>
      <c r="J7130" t="s">
        <v>31</v>
      </c>
      <c r="K7130" t="s">
        <v>39</v>
      </c>
      <c r="L7130">
        <v>6000</v>
      </c>
      <c r="M7130">
        <v>6000</v>
      </c>
      <c r="N7130">
        <v>-2</v>
      </c>
      <c r="O7130" t="s">
        <v>141</v>
      </c>
      <c r="P7130" t="s">
        <v>1430</v>
      </c>
      <c r="Q7130" t="s">
        <v>1431</v>
      </c>
      <c r="R7130" t="s">
        <v>1432</v>
      </c>
      <c r="S7130" t="s">
        <v>863</v>
      </c>
      <c r="T7130">
        <v>60000</v>
      </c>
    </row>
    <row r="7131" spans="1:20" x14ac:dyDescent="0.3">
      <c r="A7131" t="s">
        <v>2511</v>
      </c>
      <c r="B7131" t="str">
        <f>_xlfn.CONCAT(쿼리1[[#This Row],[주문번호]], "-", 쿼리1[[#This Row],[공정명]])</f>
        <v>20241129-1000165766-인쇄</v>
      </c>
      <c r="C7131">
        <v>2</v>
      </c>
      <c r="D7131" t="s">
        <v>328</v>
      </c>
      <c r="E7131" s="1">
        <v>45625</v>
      </c>
      <c r="F7131" s="1">
        <v>45631</v>
      </c>
      <c r="G7131" s="1">
        <v>45635</v>
      </c>
      <c r="H7131" s="1">
        <v>45656</v>
      </c>
      <c r="I7131" s="1">
        <v>45638</v>
      </c>
      <c r="J7131" t="s">
        <v>31</v>
      </c>
      <c r="K7131" t="s">
        <v>32</v>
      </c>
      <c r="L7131">
        <v>8000</v>
      </c>
      <c r="M7131">
        <v>8000</v>
      </c>
      <c r="N7131">
        <v>4</v>
      </c>
      <c r="O7131" t="s">
        <v>141</v>
      </c>
      <c r="P7131" t="s">
        <v>1430</v>
      </c>
      <c r="Q7131" t="s">
        <v>1431</v>
      </c>
      <c r="R7131" t="s">
        <v>1432</v>
      </c>
      <c r="S7131" t="s">
        <v>863</v>
      </c>
      <c r="T7131">
        <v>80000</v>
      </c>
    </row>
    <row r="7132" spans="1:20" x14ac:dyDescent="0.3">
      <c r="A7132" t="s">
        <v>1433</v>
      </c>
      <c r="B7132" t="str">
        <f>_xlfn.CONCAT(쿼리1[[#This Row],[주문번호]], "-", 쿼리1[[#This Row],[공정명]])</f>
        <v>20241008-1000165766-인쇄</v>
      </c>
      <c r="C7132">
        <v>2</v>
      </c>
      <c r="D7132" t="s">
        <v>328</v>
      </c>
      <c r="E7132" s="1">
        <v>45573</v>
      </c>
      <c r="F7132" s="1">
        <v>45579</v>
      </c>
      <c r="G7132" s="1">
        <v>45579</v>
      </c>
      <c r="H7132" s="1">
        <v>45656</v>
      </c>
      <c r="I7132" s="1">
        <v>45579</v>
      </c>
      <c r="J7132" t="s">
        <v>31</v>
      </c>
      <c r="K7132" t="s">
        <v>39</v>
      </c>
      <c r="L7132">
        <v>6000</v>
      </c>
      <c r="M7132">
        <v>6000</v>
      </c>
      <c r="N7132">
        <v>0</v>
      </c>
      <c r="O7132" t="s">
        <v>141</v>
      </c>
      <c r="P7132" t="s">
        <v>1430</v>
      </c>
      <c r="Q7132" t="s">
        <v>1431</v>
      </c>
      <c r="R7132" t="s">
        <v>1432</v>
      </c>
      <c r="S7132" t="s">
        <v>863</v>
      </c>
      <c r="T7132">
        <v>60000</v>
      </c>
    </row>
    <row r="7133" spans="1:20" x14ac:dyDescent="0.3">
      <c r="A7133" t="s">
        <v>3029</v>
      </c>
      <c r="B7133" t="str">
        <f>_xlfn.CONCAT(쿼리1[[#This Row],[주문번호]], "-", 쿼리1[[#This Row],[공정명]])</f>
        <v>20241120-1000137584-인쇄</v>
      </c>
      <c r="C7133">
        <v>2</v>
      </c>
      <c r="D7133" t="s">
        <v>328</v>
      </c>
      <c r="E7133" s="1">
        <v>45616</v>
      </c>
      <c r="F7133" s="1">
        <v>45622</v>
      </c>
      <c r="G7133" s="1">
        <v>45621</v>
      </c>
      <c r="H7133" s="1">
        <v>45656</v>
      </c>
      <c r="I7133" s="1">
        <v>45628</v>
      </c>
      <c r="J7133" t="s">
        <v>31</v>
      </c>
      <c r="K7133" t="s">
        <v>39</v>
      </c>
      <c r="L7133">
        <v>6000</v>
      </c>
      <c r="M7133">
        <v>6000</v>
      </c>
      <c r="N7133">
        <v>-1</v>
      </c>
      <c r="O7133" t="s">
        <v>91</v>
      </c>
      <c r="P7133" t="s">
        <v>2647</v>
      </c>
      <c r="Q7133" t="s">
        <v>3030</v>
      </c>
      <c r="R7133" t="s">
        <v>3031</v>
      </c>
      <c r="S7133" t="s">
        <v>863</v>
      </c>
      <c r="T7133">
        <v>26086</v>
      </c>
    </row>
    <row r="7134" spans="1:20" x14ac:dyDescent="0.3">
      <c r="A7134" t="s">
        <v>1532</v>
      </c>
      <c r="B7134" t="str">
        <f>_xlfn.CONCAT(쿼리1[[#This Row],[주문번호]], "-", 쿼리1[[#This Row],[공정명]])</f>
        <v>20241126-1000169830-인쇄</v>
      </c>
      <c r="C7134">
        <v>2</v>
      </c>
      <c r="D7134" t="s">
        <v>328</v>
      </c>
      <c r="E7134" s="1">
        <v>45622</v>
      </c>
      <c r="F7134" s="1">
        <v>45628</v>
      </c>
      <c r="G7134" s="1">
        <v>45636</v>
      </c>
      <c r="H7134" s="1">
        <v>45656</v>
      </c>
      <c r="I7134" s="1">
        <v>45642</v>
      </c>
      <c r="J7134" t="s">
        <v>31</v>
      </c>
      <c r="K7134" t="s">
        <v>32</v>
      </c>
      <c r="L7134">
        <v>4000</v>
      </c>
      <c r="M7134">
        <v>4000</v>
      </c>
      <c r="N7134">
        <v>8</v>
      </c>
      <c r="O7134" t="s">
        <v>1533</v>
      </c>
      <c r="P7134" t="s">
        <v>1534</v>
      </c>
      <c r="Q7134" t="s">
        <v>1535</v>
      </c>
      <c r="R7134" t="s">
        <v>1536</v>
      </c>
      <c r="S7134" t="s">
        <v>863</v>
      </c>
      <c r="T7134">
        <v>20512</v>
      </c>
    </row>
    <row r="7135" spans="1:20" x14ac:dyDescent="0.3">
      <c r="A7135" t="s">
        <v>1434</v>
      </c>
      <c r="B7135" t="str">
        <f>_xlfn.CONCAT(쿼리1[[#This Row],[주문번호]], "-", 쿼리1[[#This Row],[공정명]])</f>
        <v>20241021-1000152761-인쇄</v>
      </c>
      <c r="C7135">
        <v>2</v>
      </c>
      <c r="D7135" t="s">
        <v>328</v>
      </c>
      <c r="E7135" s="1">
        <v>45586</v>
      </c>
      <c r="F7135" s="1">
        <v>45590</v>
      </c>
      <c r="G7135" s="1">
        <v>45596</v>
      </c>
      <c r="H7135" s="1">
        <v>45656</v>
      </c>
      <c r="I7135" s="1">
        <v>45607</v>
      </c>
      <c r="J7135" t="s">
        <v>31</v>
      </c>
      <c r="K7135" t="s">
        <v>32</v>
      </c>
      <c r="L7135">
        <v>6000</v>
      </c>
      <c r="M7135">
        <v>6000</v>
      </c>
      <c r="N7135">
        <v>6</v>
      </c>
      <c r="O7135" t="s">
        <v>963</v>
      </c>
      <c r="P7135" t="s">
        <v>860</v>
      </c>
      <c r="Q7135" t="s">
        <v>1435</v>
      </c>
      <c r="R7135" t="s">
        <v>1436</v>
      </c>
      <c r="S7135" t="s">
        <v>863</v>
      </c>
      <c r="T7135">
        <v>40000</v>
      </c>
    </row>
    <row r="7136" spans="1:20" x14ac:dyDescent="0.3">
      <c r="A7136" t="s">
        <v>2895</v>
      </c>
      <c r="B7136" t="str">
        <f>_xlfn.CONCAT(쿼리1[[#This Row],[주문번호]], "-", 쿼리1[[#This Row],[공정명]])</f>
        <v>20240903-1000157741-인쇄</v>
      </c>
      <c r="C7136">
        <v>2</v>
      </c>
      <c r="D7136" t="s">
        <v>328</v>
      </c>
      <c r="E7136" s="1">
        <v>45538</v>
      </c>
      <c r="F7136" s="1">
        <v>45544</v>
      </c>
      <c r="G7136" s="1">
        <v>45541</v>
      </c>
      <c r="H7136" s="1">
        <v>45656</v>
      </c>
      <c r="I7136" s="1">
        <v>45541</v>
      </c>
      <c r="J7136" t="s">
        <v>31</v>
      </c>
      <c r="K7136" t="s">
        <v>39</v>
      </c>
      <c r="L7136">
        <v>6000</v>
      </c>
      <c r="M7136">
        <v>6000</v>
      </c>
      <c r="N7136">
        <v>-3</v>
      </c>
      <c r="O7136" t="s">
        <v>2896</v>
      </c>
      <c r="P7136" t="s">
        <v>2897</v>
      </c>
      <c r="Q7136" t="s">
        <v>2898</v>
      </c>
      <c r="R7136" t="s">
        <v>1251</v>
      </c>
      <c r="S7136" t="s">
        <v>863</v>
      </c>
      <c r="T7136">
        <v>10000</v>
      </c>
    </row>
    <row r="7137" spans="1:20" x14ac:dyDescent="0.3">
      <c r="A7137" t="s">
        <v>4752</v>
      </c>
      <c r="B7137" t="str">
        <f>_xlfn.CONCAT(쿼리1[[#This Row],[주문번호]], "-", 쿼리1[[#This Row],[공정명]])</f>
        <v>20241114-1000165128-인쇄</v>
      </c>
      <c r="C7137">
        <v>2</v>
      </c>
      <c r="D7137" t="s">
        <v>328</v>
      </c>
      <c r="E7137" s="1">
        <v>45610</v>
      </c>
      <c r="F7137" s="1">
        <v>45616</v>
      </c>
      <c r="G7137" s="1">
        <v>45614</v>
      </c>
      <c r="H7137" s="1">
        <v>45656</v>
      </c>
      <c r="I7137" s="1">
        <v>45616</v>
      </c>
      <c r="J7137" t="s">
        <v>31</v>
      </c>
      <c r="K7137" t="s">
        <v>39</v>
      </c>
      <c r="L7137">
        <v>3000</v>
      </c>
      <c r="M7137">
        <v>3000</v>
      </c>
      <c r="N7137">
        <v>-2</v>
      </c>
      <c r="O7137" t="s">
        <v>4186</v>
      </c>
      <c r="P7137" t="s">
        <v>4750</v>
      </c>
      <c r="Q7137" t="s">
        <v>4753</v>
      </c>
      <c r="R7137" t="s">
        <v>1084</v>
      </c>
      <c r="S7137" t="s">
        <v>863</v>
      </c>
      <c r="T7137">
        <v>18</v>
      </c>
    </row>
    <row r="7138" spans="1:20" x14ac:dyDescent="0.3">
      <c r="A7138" t="s">
        <v>1080</v>
      </c>
      <c r="B7138" t="str">
        <f>_xlfn.CONCAT(쿼리1[[#This Row],[주문번호]], "-", 쿼리1[[#This Row],[공정명]])</f>
        <v>20241014-1000151405-인쇄</v>
      </c>
      <c r="C7138">
        <v>2</v>
      </c>
      <c r="D7138" t="s">
        <v>328</v>
      </c>
      <c r="E7138" s="1">
        <v>45579</v>
      </c>
      <c r="F7138" s="1">
        <v>45583</v>
      </c>
      <c r="G7138" s="1">
        <v>45586</v>
      </c>
      <c r="H7138" s="1">
        <v>45656</v>
      </c>
      <c r="I7138" s="1">
        <v>45601</v>
      </c>
      <c r="J7138" t="s">
        <v>31</v>
      </c>
      <c r="K7138" t="s">
        <v>32</v>
      </c>
      <c r="L7138">
        <v>6000</v>
      </c>
      <c r="M7138">
        <v>6000</v>
      </c>
      <c r="N7138">
        <v>3</v>
      </c>
      <c r="O7138" t="s">
        <v>1081</v>
      </c>
      <c r="P7138" t="s">
        <v>1082</v>
      </c>
      <c r="Q7138" t="s">
        <v>1083</v>
      </c>
      <c r="R7138" t="s">
        <v>1084</v>
      </c>
      <c r="S7138" t="s">
        <v>863</v>
      </c>
      <c r="T7138">
        <v>120000</v>
      </c>
    </row>
    <row r="7139" spans="1:20" x14ac:dyDescent="0.3">
      <c r="A7139" t="s">
        <v>4189</v>
      </c>
      <c r="B7139" t="str">
        <f>_xlfn.CONCAT(쿼리1[[#This Row],[주문번호]], "-", 쿼리1[[#This Row],[공정명]])</f>
        <v>20241114-1000165124-인쇄</v>
      </c>
      <c r="C7139">
        <v>2</v>
      </c>
      <c r="D7139" t="s">
        <v>328</v>
      </c>
      <c r="E7139" s="1">
        <v>45610</v>
      </c>
      <c r="F7139" s="1">
        <v>45616</v>
      </c>
      <c r="G7139" s="1">
        <v>45614</v>
      </c>
      <c r="H7139" s="1">
        <v>45656</v>
      </c>
      <c r="I7139" s="1">
        <v>45617</v>
      </c>
      <c r="J7139" t="s">
        <v>31</v>
      </c>
      <c r="K7139" t="s">
        <v>39</v>
      </c>
      <c r="L7139">
        <v>3000</v>
      </c>
      <c r="M7139">
        <v>3000</v>
      </c>
      <c r="N7139">
        <v>-2</v>
      </c>
      <c r="O7139" t="s">
        <v>4186</v>
      </c>
      <c r="P7139" t="s">
        <v>4190</v>
      </c>
      <c r="Q7139" t="s">
        <v>4191</v>
      </c>
      <c r="R7139" t="s">
        <v>1084</v>
      </c>
      <c r="S7139" t="s">
        <v>863</v>
      </c>
      <c r="T7139">
        <v>18</v>
      </c>
    </row>
    <row r="7140" spans="1:20" x14ac:dyDescent="0.3">
      <c r="A7140" t="s">
        <v>4192</v>
      </c>
      <c r="B7140" t="str">
        <f>_xlfn.CONCAT(쿼리1[[#This Row],[주문번호]], "-", 쿼리1[[#This Row],[공정명]])</f>
        <v>20241122-1000165035-인쇄</v>
      </c>
      <c r="C7140">
        <v>2</v>
      </c>
      <c r="D7140" t="s">
        <v>328</v>
      </c>
      <c r="E7140" s="1">
        <v>45618</v>
      </c>
      <c r="F7140" s="1">
        <v>45624</v>
      </c>
      <c r="G7140" s="1">
        <v>45629</v>
      </c>
      <c r="H7140" s="1">
        <v>45656</v>
      </c>
      <c r="I7140" s="1">
        <v>45635</v>
      </c>
      <c r="J7140" t="s">
        <v>31</v>
      </c>
      <c r="K7140" t="s">
        <v>32</v>
      </c>
      <c r="L7140">
        <v>3000</v>
      </c>
      <c r="M7140">
        <v>3000</v>
      </c>
      <c r="N7140">
        <v>5</v>
      </c>
      <c r="O7140" t="s">
        <v>4186</v>
      </c>
      <c r="P7140" t="s">
        <v>4187</v>
      </c>
      <c r="Q7140" t="s">
        <v>4193</v>
      </c>
      <c r="R7140" t="s">
        <v>1084</v>
      </c>
      <c r="S7140" t="s">
        <v>863</v>
      </c>
      <c r="T7140">
        <v>18</v>
      </c>
    </row>
    <row r="7141" spans="1:20" x14ac:dyDescent="0.3">
      <c r="A7141" t="s">
        <v>4185</v>
      </c>
      <c r="B7141" t="str">
        <f>_xlfn.CONCAT(쿼리1[[#This Row],[주문번호]], "-", 쿼리1[[#This Row],[공정명]])</f>
        <v>20241122-1000165114-인쇄</v>
      </c>
      <c r="C7141">
        <v>2</v>
      </c>
      <c r="D7141" t="s">
        <v>328</v>
      </c>
      <c r="E7141" s="1">
        <v>45618</v>
      </c>
      <c r="F7141" s="1">
        <v>45624</v>
      </c>
      <c r="G7141" s="1">
        <v>45629</v>
      </c>
      <c r="H7141" s="1">
        <v>45656</v>
      </c>
      <c r="I7141" s="1">
        <v>45635</v>
      </c>
      <c r="J7141" t="s">
        <v>31</v>
      </c>
      <c r="K7141" t="s">
        <v>32</v>
      </c>
      <c r="L7141">
        <v>3000</v>
      </c>
      <c r="M7141">
        <v>3000</v>
      </c>
      <c r="N7141">
        <v>5</v>
      </c>
      <c r="O7141" t="s">
        <v>4186</v>
      </c>
      <c r="P7141" t="s">
        <v>4187</v>
      </c>
      <c r="Q7141" t="s">
        <v>4188</v>
      </c>
      <c r="R7141" t="s">
        <v>1084</v>
      </c>
      <c r="S7141" t="s">
        <v>863</v>
      </c>
      <c r="T7141">
        <v>18</v>
      </c>
    </row>
    <row r="7142" spans="1:20" x14ac:dyDescent="0.3">
      <c r="A7142" t="s">
        <v>4555</v>
      </c>
      <c r="B7142" t="str">
        <f>_xlfn.CONCAT(쿼리1[[#This Row],[주문번호]], "-", 쿼리1[[#This Row],[공정명]])</f>
        <v>20241114-1000165126-인쇄</v>
      </c>
      <c r="C7142">
        <v>2</v>
      </c>
      <c r="D7142" t="s">
        <v>328</v>
      </c>
      <c r="E7142" s="1">
        <v>45610</v>
      </c>
      <c r="F7142" s="1">
        <v>45616</v>
      </c>
      <c r="G7142" s="1">
        <v>45614</v>
      </c>
      <c r="H7142" s="1">
        <v>45656</v>
      </c>
      <c r="I7142" s="1">
        <v>45617</v>
      </c>
      <c r="J7142" t="s">
        <v>31</v>
      </c>
      <c r="K7142" t="s">
        <v>39</v>
      </c>
      <c r="L7142">
        <v>3000</v>
      </c>
      <c r="M7142">
        <v>3000</v>
      </c>
      <c r="N7142">
        <v>-2</v>
      </c>
      <c r="O7142" t="s">
        <v>4186</v>
      </c>
      <c r="P7142" t="s">
        <v>4190</v>
      </c>
      <c r="Q7142" t="s">
        <v>4556</v>
      </c>
      <c r="R7142" t="s">
        <v>1084</v>
      </c>
      <c r="S7142" t="s">
        <v>863</v>
      </c>
      <c r="T7142">
        <v>18</v>
      </c>
    </row>
    <row r="7143" spans="1:20" x14ac:dyDescent="0.3">
      <c r="A7143" t="s">
        <v>4173</v>
      </c>
      <c r="B7143" t="str">
        <f>_xlfn.CONCAT(쿼리1[[#This Row],[주문번호]], "-", 쿼리1[[#This Row],[공정명]])</f>
        <v>20241119-13160067-인쇄</v>
      </c>
      <c r="C7143">
        <v>2</v>
      </c>
      <c r="D7143" t="s">
        <v>328</v>
      </c>
      <c r="E7143" s="1">
        <v>45615</v>
      </c>
      <c r="F7143" s="1">
        <v>45621</v>
      </c>
      <c r="G7143" s="1">
        <v>45621</v>
      </c>
      <c r="H7143" s="1">
        <v>45656</v>
      </c>
      <c r="I7143" s="1">
        <v>45630</v>
      </c>
      <c r="J7143" t="s">
        <v>31</v>
      </c>
      <c r="K7143" t="s">
        <v>39</v>
      </c>
      <c r="L7143">
        <v>12000</v>
      </c>
      <c r="M7143">
        <v>12000</v>
      </c>
      <c r="N7143">
        <v>0</v>
      </c>
      <c r="O7143" t="s">
        <v>1086</v>
      </c>
      <c r="P7143" t="s">
        <v>1087</v>
      </c>
      <c r="Q7143" t="s">
        <v>4174</v>
      </c>
      <c r="R7143" t="s">
        <v>1084</v>
      </c>
      <c r="S7143" t="s">
        <v>863</v>
      </c>
      <c r="T7143">
        <v>57142</v>
      </c>
    </row>
    <row r="7144" spans="1:20" x14ac:dyDescent="0.3">
      <c r="A7144" t="s">
        <v>4132</v>
      </c>
      <c r="B7144" t="str">
        <f>_xlfn.CONCAT(쿼리1[[#This Row],[주문번호]], "-", 쿼리1[[#This Row],[공정명]])</f>
        <v>20241216-1317P0151-인쇄</v>
      </c>
      <c r="C7144">
        <v>2</v>
      </c>
      <c r="D7144" t="s">
        <v>328</v>
      </c>
      <c r="E7144" s="1">
        <v>45642</v>
      </c>
      <c r="F7144" s="1">
        <v>45646</v>
      </c>
      <c r="G7144" s="1">
        <v>45652</v>
      </c>
      <c r="H7144" s="1">
        <v>45656</v>
      </c>
      <c r="I7144" s="1">
        <v>45652</v>
      </c>
      <c r="J7144" t="s">
        <v>31</v>
      </c>
      <c r="K7144" t="s">
        <v>32</v>
      </c>
      <c r="L7144">
        <v>6000</v>
      </c>
      <c r="M7144">
        <v>6000</v>
      </c>
      <c r="N7144">
        <v>6</v>
      </c>
      <c r="O7144" t="s">
        <v>1081</v>
      </c>
      <c r="P7144" t="s">
        <v>4133</v>
      </c>
      <c r="Q7144" t="s">
        <v>4134</v>
      </c>
      <c r="R7144" t="s">
        <v>1084</v>
      </c>
      <c r="S7144" t="s">
        <v>863</v>
      </c>
      <c r="T7144">
        <v>46153</v>
      </c>
    </row>
    <row r="7145" spans="1:20" x14ac:dyDescent="0.3">
      <c r="A7145" t="s">
        <v>3167</v>
      </c>
      <c r="B7145" t="str">
        <f>_xlfn.CONCAT(쿼리1[[#This Row],[주문번호]], "-", 쿼리1[[#This Row],[공정명]])</f>
        <v>20241018-1317P0030-인쇄</v>
      </c>
      <c r="C7145">
        <v>2</v>
      </c>
      <c r="D7145" t="s">
        <v>328</v>
      </c>
      <c r="E7145" s="1">
        <v>45583</v>
      </c>
      <c r="F7145" s="1">
        <v>45589</v>
      </c>
      <c r="G7145" s="1">
        <v>45596</v>
      </c>
      <c r="H7145" s="1">
        <v>45656</v>
      </c>
      <c r="I7145" s="1">
        <v>45614</v>
      </c>
      <c r="J7145" t="s">
        <v>31</v>
      </c>
      <c r="K7145" t="s">
        <v>32</v>
      </c>
      <c r="L7145">
        <v>6000</v>
      </c>
      <c r="M7145">
        <v>6000</v>
      </c>
      <c r="N7145">
        <v>7</v>
      </c>
      <c r="O7145" t="s">
        <v>3168</v>
      </c>
      <c r="P7145" t="s">
        <v>3169</v>
      </c>
      <c r="Q7145" t="s">
        <v>3170</v>
      </c>
      <c r="R7145" t="s">
        <v>3171</v>
      </c>
      <c r="S7145" t="s">
        <v>863</v>
      </c>
      <c r="T7145">
        <v>40000</v>
      </c>
    </row>
    <row r="7146" spans="1:20" x14ac:dyDescent="0.3">
      <c r="A7146" t="s">
        <v>2110</v>
      </c>
      <c r="B7146" t="str">
        <f>_xlfn.CONCAT(쿼리1[[#This Row],[주문번호]], "-", 쿼리1[[#This Row],[공정명]])</f>
        <v>20241015-1217P0015-인쇄</v>
      </c>
      <c r="C7146">
        <v>2</v>
      </c>
      <c r="D7146" t="s">
        <v>328</v>
      </c>
      <c r="E7146" s="1">
        <v>45580</v>
      </c>
      <c r="F7146" s="1">
        <v>45586</v>
      </c>
      <c r="G7146" s="1">
        <v>45588</v>
      </c>
      <c r="H7146" s="1">
        <v>45656</v>
      </c>
      <c r="I7146" s="1">
        <v>45597</v>
      </c>
      <c r="J7146" t="s">
        <v>31</v>
      </c>
      <c r="K7146" t="s">
        <v>32</v>
      </c>
      <c r="L7146">
        <v>6000</v>
      </c>
      <c r="M7146">
        <v>6000</v>
      </c>
      <c r="N7146">
        <v>2</v>
      </c>
      <c r="O7146" t="s">
        <v>1177</v>
      </c>
      <c r="P7146" t="s">
        <v>2111</v>
      </c>
      <c r="Q7146" t="s">
        <v>2112</v>
      </c>
      <c r="R7146" t="s">
        <v>571</v>
      </c>
      <c r="S7146" t="s">
        <v>863</v>
      </c>
      <c r="T7146">
        <v>33333</v>
      </c>
    </row>
    <row r="7147" spans="1:20" x14ac:dyDescent="0.3">
      <c r="A7147" t="s">
        <v>3045</v>
      </c>
      <c r="B7147" t="str">
        <f>_xlfn.CONCAT(쿼리1[[#This Row],[주문번호]], "-", 쿼리1[[#This Row],[공정명]])</f>
        <v>20241120-1000169637-인쇄</v>
      </c>
      <c r="C7147">
        <v>2</v>
      </c>
      <c r="D7147" t="s">
        <v>328</v>
      </c>
      <c r="E7147" s="1">
        <v>45616</v>
      </c>
      <c r="F7147" s="1">
        <v>45621</v>
      </c>
      <c r="G7147" s="1"/>
      <c r="H7147" s="1">
        <v>45656</v>
      </c>
      <c r="I7147" s="1"/>
      <c r="J7147" t="s">
        <v>31</v>
      </c>
      <c r="K7147" t="s">
        <v>22</v>
      </c>
      <c r="L7147">
        <v>6000</v>
      </c>
      <c r="O7147" t="s">
        <v>91</v>
      </c>
      <c r="P7147" t="s">
        <v>3046</v>
      </c>
      <c r="Q7147" t="s">
        <v>3047</v>
      </c>
      <c r="R7147" t="s">
        <v>571</v>
      </c>
      <c r="S7147" t="s">
        <v>863</v>
      </c>
      <c r="T7147">
        <v>24000</v>
      </c>
    </row>
    <row r="7148" spans="1:20" x14ac:dyDescent="0.3">
      <c r="A7148" t="s">
        <v>4175</v>
      </c>
      <c r="B7148" t="str">
        <f>_xlfn.CONCAT(쿼리1[[#This Row],[주문번호]], "-", 쿼리1[[#This Row],[공정명]])</f>
        <v>20241129-1000169782-인쇄</v>
      </c>
      <c r="C7148">
        <v>2</v>
      </c>
      <c r="D7148" t="s">
        <v>328</v>
      </c>
      <c r="E7148" s="1">
        <v>45625</v>
      </c>
      <c r="F7148" s="1">
        <v>45631</v>
      </c>
      <c r="G7148" s="1">
        <v>45635</v>
      </c>
      <c r="H7148" s="1">
        <v>45656</v>
      </c>
      <c r="I7148" s="1">
        <v>45639</v>
      </c>
      <c r="J7148" t="s">
        <v>31</v>
      </c>
      <c r="K7148" t="s">
        <v>32</v>
      </c>
      <c r="L7148">
        <v>6000</v>
      </c>
      <c r="M7148">
        <v>6000</v>
      </c>
      <c r="N7148">
        <v>4</v>
      </c>
      <c r="O7148" t="s">
        <v>91</v>
      </c>
      <c r="P7148" t="s">
        <v>2795</v>
      </c>
      <c r="Q7148" t="s">
        <v>3047</v>
      </c>
      <c r="R7148" t="s">
        <v>571</v>
      </c>
      <c r="S7148" t="s">
        <v>863</v>
      </c>
      <c r="T7148">
        <v>24000</v>
      </c>
    </row>
    <row r="7149" spans="1:20" x14ac:dyDescent="0.3">
      <c r="A7149" t="s">
        <v>3048</v>
      </c>
      <c r="B7149" t="str">
        <f>_xlfn.CONCAT(쿼리1[[#This Row],[주문번호]], "-", 쿼리1[[#This Row],[공정명]])</f>
        <v>20241120-1000169634-인쇄</v>
      </c>
      <c r="C7149">
        <v>2</v>
      </c>
      <c r="D7149" t="s">
        <v>328</v>
      </c>
      <c r="E7149" s="1">
        <v>45616</v>
      </c>
      <c r="F7149" s="1">
        <v>45621</v>
      </c>
      <c r="G7149" s="1">
        <v>45636</v>
      </c>
      <c r="H7149" s="1">
        <v>45656</v>
      </c>
      <c r="I7149" s="1">
        <v>45640</v>
      </c>
      <c r="J7149" t="s">
        <v>31</v>
      </c>
      <c r="K7149" t="s">
        <v>32</v>
      </c>
      <c r="L7149">
        <v>6000</v>
      </c>
      <c r="M7149">
        <v>6000</v>
      </c>
      <c r="N7149">
        <v>15</v>
      </c>
      <c r="O7149" t="s">
        <v>91</v>
      </c>
      <c r="P7149" t="s">
        <v>3049</v>
      </c>
      <c r="Q7149" t="s">
        <v>3050</v>
      </c>
      <c r="R7149" t="s">
        <v>571</v>
      </c>
      <c r="S7149" t="s">
        <v>863</v>
      </c>
      <c r="T7149">
        <v>24000</v>
      </c>
    </row>
    <row r="7150" spans="1:20" x14ac:dyDescent="0.3">
      <c r="A7150" t="s">
        <v>4990</v>
      </c>
      <c r="B7150" t="str">
        <f>_xlfn.CONCAT(쿼리1[[#This Row],[주문번호]], "-", 쿼리1[[#This Row],[공정명]])</f>
        <v>20240925-1000163221-인쇄</v>
      </c>
      <c r="C7150">
        <v>2</v>
      </c>
      <c r="D7150" t="s">
        <v>328</v>
      </c>
      <c r="E7150" s="1">
        <v>45560</v>
      </c>
      <c r="F7150" s="1">
        <v>45566</v>
      </c>
      <c r="G7150" s="1">
        <v>45562</v>
      </c>
      <c r="H7150" s="1">
        <v>45656</v>
      </c>
      <c r="I7150" s="1">
        <v>45583</v>
      </c>
      <c r="J7150" t="s">
        <v>31</v>
      </c>
      <c r="K7150" t="s">
        <v>39</v>
      </c>
      <c r="L7150">
        <v>6000</v>
      </c>
      <c r="M7150">
        <v>6000</v>
      </c>
      <c r="N7150">
        <v>-4</v>
      </c>
      <c r="O7150" t="s">
        <v>559</v>
      </c>
      <c r="P7150" t="s">
        <v>4991</v>
      </c>
      <c r="Q7150" t="s">
        <v>4992</v>
      </c>
      <c r="R7150" t="s">
        <v>571</v>
      </c>
      <c r="S7150" t="s">
        <v>863</v>
      </c>
      <c r="T7150">
        <v>24</v>
      </c>
    </row>
    <row r="7151" spans="1:20" x14ac:dyDescent="0.3">
      <c r="A7151" t="s">
        <v>179</v>
      </c>
      <c r="B7151" t="str">
        <f>_xlfn.CONCAT(쿼리1[[#This Row],[주문번호]], "-", 쿼리1[[#This Row],[공정명]])</f>
        <v>20240926-1000167950-인쇄</v>
      </c>
      <c r="C7151">
        <v>1</v>
      </c>
      <c r="D7151" t="s">
        <v>328</v>
      </c>
      <c r="E7151" s="1">
        <v>45561</v>
      </c>
      <c r="F7151" s="1">
        <v>45567</v>
      </c>
      <c r="G7151" s="1">
        <v>45566</v>
      </c>
      <c r="H7151" s="1">
        <v>45656</v>
      </c>
      <c r="I7151" s="1">
        <v>45580</v>
      </c>
      <c r="J7151" t="s">
        <v>31</v>
      </c>
      <c r="K7151" t="s">
        <v>39</v>
      </c>
      <c r="L7151">
        <v>9000</v>
      </c>
      <c r="M7151">
        <v>9000</v>
      </c>
      <c r="N7151">
        <v>-1</v>
      </c>
      <c r="O7151" t="s">
        <v>180</v>
      </c>
      <c r="P7151" t="s">
        <v>181</v>
      </c>
      <c r="Q7151" t="s">
        <v>182</v>
      </c>
      <c r="R7151" t="s">
        <v>26</v>
      </c>
      <c r="S7151" t="s">
        <v>863</v>
      </c>
      <c r="T7151">
        <v>20000</v>
      </c>
    </row>
    <row r="7152" spans="1:20" x14ac:dyDescent="0.3">
      <c r="A7152" t="s">
        <v>4701</v>
      </c>
      <c r="B7152" t="str">
        <f>_xlfn.CONCAT(쿼리1[[#This Row],[주문번호]], "-", 쿼리1[[#This Row],[공정명]])</f>
        <v>20241115-1000154686-인쇄</v>
      </c>
      <c r="C7152">
        <v>2</v>
      </c>
      <c r="D7152" t="s">
        <v>328</v>
      </c>
      <c r="E7152" s="1">
        <v>45611</v>
      </c>
      <c r="F7152" s="1">
        <v>45617</v>
      </c>
      <c r="G7152" s="1">
        <v>45618</v>
      </c>
      <c r="H7152" s="1">
        <v>45656</v>
      </c>
      <c r="I7152" s="1">
        <v>45628</v>
      </c>
      <c r="J7152" t="s">
        <v>31</v>
      </c>
      <c r="K7152" t="s">
        <v>32</v>
      </c>
      <c r="L7152">
        <v>8000</v>
      </c>
      <c r="M7152">
        <v>8000</v>
      </c>
      <c r="N7152">
        <v>1</v>
      </c>
      <c r="O7152" t="s">
        <v>1533</v>
      </c>
      <c r="P7152" t="s">
        <v>3926</v>
      </c>
      <c r="Q7152" t="s">
        <v>3927</v>
      </c>
      <c r="R7152" t="s">
        <v>26</v>
      </c>
      <c r="S7152" t="s">
        <v>863</v>
      </c>
      <c r="T7152">
        <v>32</v>
      </c>
    </row>
    <row r="7153" spans="1:20" x14ac:dyDescent="0.3">
      <c r="A7153" t="s">
        <v>2899</v>
      </c>
      <c r="B7153" t="str">
        <f>_xlfn.CONCAT(쿼리1[[#This Row],[주문번호]], "-", 쿼리1[[#This Row],[공정명]])</f>
        <v>20241004-1000157741-인쇄</v>
      </c>
      <c r="C7153">
        <v>2</v>
      </c>
      <c r="D7153" t="s">
        <v>328</v>
      </c>
      <c r="E7153" s="1">
        <v>45569</v>
      </c>
      <c r="F7153" s="1">
        <v>45573</v>
      </c>
      <c r="G7153" s="1">
        <v>45573</v>
      </c>
      <c r="H7153" s="1">
        <v>45656</v>
      </c>
      <c r="I7153" s="1">
        <v>45579</v>
      </c>
      <c r="J7153" t="s">
        <v>31</v>
      </c>
      <c r="K7153" t="s">
        <v>39</v>
      </c>
      <c r="L7153">
        <v>6000</v>
      </c>
      <c r="M7153">
        <v>6000</v>
      </c>
      <c r="N7153">
        <v>0</v>
      </c>
      <c r="O7153" t="s">
        <v>2896</v>
      </c>
      <c r="P7153" t="s">
        <v>2897</v>
      </c>
      <c r="Q7153" t="s">
        <v>2898</v>
      </c>
      <c r="R7153" t="s">
        <v>1251</v>
      </c>
      <c r="S7153" t="s">
        <v>863</v>
      </c>
      <c r="T7153">
        <v>10000</v>
      </c>
    </row>
    <row r="7154" spans="1:20" x14ac:dyDescent="0.3">
      <c r="A7154" t="s">
        <v>2194</v>
      </c>
      <c r="B7154" t="str">
        <f>_xlfn.CONCAT(쿼리1[[#This Row],[주문번호]], "-", 쿼리1[[#This Row],[공정명]])</f>
        <v>20240909-1000169034-인쇄</v>
      </c>
      <c r="C7154">
        <v>2</v>
      </c>
      <c r="D7154" t="s">
        <v>328</v>
      </c>
      <c r="E7154" s="1">
        <v>45544</v>
      </c>
      <c r="F7154" s="1">
        <v>45548</v>
      </c>
      <c r="G7154" s="1">
        <v>45558</v>
      </c>
      <c r="H7154" s="1">
        <v>45656</v>
      </c>
      <c r="I7154" s="1">
        <v>45564</v>
      </c>
      <c r="J7154" t="s">
        <v>31</v>
      </c>
      <c r="K7154" t="s">
        <v>32</v>
      </c>
      <c r="L7154">
        <v>6000</v>
      </c>
      <c r="M7154">
        <v>6000</v>
      </c>
      <c r="N7154">
        <v>10</v>
      </c>
      <c r="O7154" t="s">
        <v>1311</v>
      </c>
      <c r="P7154" t="s">
        <v>2195</v>
      </c>
      <c r="Q7154" t="s">
        <v>2196</v>
      </c>
      <c r="R7154" t="s">
        <v>2197</v>
      </c>
      <c r="S7154" t="s">
        <v>863</v>
      </c>
      <c r="T7154">
        <v>30000</v>
      </c>
    </row>
    <row r="7155" spans="1:20" x14ac:dyDescent="0.3">
      <c r="A7155" t="s">
        <v>2352</v>
      </c>
      <c r="B7155" t="str">
        <f>_xlfn.CONCAT(쿼리1[[#This Row],[주문번호]], "-", 쿼리1[[#This Row],[공정명]])</f>
        <v>20241227-1000163536-인쇄</v>
      </c>
      <c r="C7155">
        <v>2</v>
      </c>
      <c r="D7155" t="s">
        <v>328</v>
      </c>
      <c r="E7155" s="1">
        <v>45653</v>
      </c>
      <c r="F7155" s="1">
        <v>45659</v>
      </c>
      <c r="G7155" s="1"/>
      <c r="H7155" s="1">
        <v>45656</v>
      </c>
      <c r="I7155" s="1"/>
      <c r="J7155" t="s">
        <v>21</v>
      </c>
      <c r="K7155" t="s">
        <v>282</v>
      </c>
      <c r="L7155">
        <v>6000</v>
      </c>
      <c r="O7155" t="s">
        <v>364</v>
      </c>
      <c r="P7155" t="s">
        <v>2353</v>
      </c>
      <c r="Q7155" t="s">
        <v>2354</v>
      </c>
      <c r="R7155" t="s">
        <v>2197</v>
      </c>
      <c r="S7155" t="s">
        <v>863</v>
      </c>
      <c r="T7155">
        <v>28571</v>
      </c>
    </row>
    <row r="7156" spans="1:20" x14ac:dyDescent="0.3">
      <c r="A7156" t="s">
        <v>4999</v>
      </c>
      <c r="B7156" t="str">
        <f>_xlfn.CONCAT(쿼리1[[#This Row],[주문번호]], "-", 쿼리1[[#This Row],[공정명]])</f>
        <v>20240911-1118P0274-인쇄</v>
      </c>
      <c r="C7156">
        <v>1</v>
      </c>
      <c r="D7156" t="s">
        <v>328</v>
      </c>
      <c r="E7156" s="1">
        <v>45546</v>
      </c>
      <c r="F7156" s="1">
        <v>45552</v>
      </c>
      <c r="G7156" s="1">
        <v>45554</v>
      </c>
      <c r="H7156" s="1">
        <v>45656</v>
      </c>
      <c r="I7156" s="1">
        <v>45554</v>
      </c>
      <c r="J7156" t="s">
        <v>31</v>
      </c>
      <c r="K7156" t="s">
        <v>32</v>
      </c>
      <c r="L7156">
        <v>4000</v>
      </c>
      <c r="M7156">
        <v>4000</v>
      </c>
      <c r="N7156">
        <v>2</v>
      </c>
      <c r="O7156" t="s">
        <v>4210</v>
      </c>
      <c r="P7156" t="s">
        <v>4211</v>
      </c>
      <c r="Q7156" t="s">
        <v>4212</v>
      </c>
      <c r="R7156" t="s">
        <v>26</v>
      </c>
      <c r="S7156" t="s">
        <v>863</v>
      </c>
      <c r="T7156">
        <v>16</v>
      </c>
    </row>
    <row r="7157" spans="1:20" x14ac:dyDescent="0.3">
      <c r="A7157" t="s">
        <v>5000</v>
      </c>
      <c r="B7157" t="str">
        <f>_xlfn.CONCAT(쿼리1[[#This Row],[주문번호]], "-", 쿼리1[[#This Row],[공정명]])</f>
        <v>20240912-1000144500-인쇄</v>
      </c>
      <c r="C7157">
        <v>2</v>
      </c>
      <c r="D7157" t="s">
        <v>328</v>
      </c>
      <c r="E7157" s="1">
        <v>45547</v>
      </c>
      <c r="F7157" s="1">
        <v>45552</v>
      </c>
      <c r="G7157" s="1">
        <v>45555</v>
      </c>
      <c r="H7157" s="1">
        <v>45656</v>
      </c>
      <c r="I7157" s="1">
        <v>45621</v>
      </c>
      <c r="J7157" t="s">
        <v>31</v>
      </c>
      <c r="K7157" t="s">
        <v>32</v>
      </c>
      <c r="L7157">
        <v>8000</v>
      </c>
      <c r="M7157">
        <v>8000</v>
      </c>
      <c r="N7157">
        <v>3</v>
      </c>
      <c r="O7157" t="s">
        <v>3853</v>
      </c>
      <c r="P7157" t="s">
        <v>4260</v>
      </c>
      <c r="Q7157" t="s">
        <v>4770</v>
      </c>
      <c r="R7157" t="s">
        <v>26</v>
      </c>
      <c r="S7157" t="s">
        <v>863</v>
      </c>
      <c r="T7157">
        <v>32</v>
      </c>
    </row>
    <row r="7158" spans="1:20" x14ac:dyDescent="0.3">
      <c r="A7158" t="s">
        <v>4985</v>
      </c>
      <c r="B7158" t="str">
        <f>_xlfn.CONCAT(쿼리1[[#This Row],[주문번호]], "-", 쿼리1[[#This Row],[공정명]])</f>
        <v>20241002-2000159650-인쇄</v>
      </c>
      <c r="C7158">
        <v>2</v>
      </c>
      <c r="D7158" t="s">
        <v>328</v>
      </c>
      <c r="E7158" s="1">
        <v>45567</v>
      </c>
      <c r="F7158" s="1">
        <v>45569</v>
      </c>
      <c r="G7158" s="1">
        <v>45575</v>
      </c>
      <c r="H7158" s="1">
        <v>45656</v>
      </c>
      <c r="I7158" s="1">
        <v>45583</v>
      </c>
      <c r="J7158" t="s">
        <v>31</v>
      </c>
      <c r="K7158" t="s">
        <v>32</v>
      </c>
      <c r="L7158">
        <v>20000</v>
      </c>
      <c r="M7158">
        <v>30000</v>
      </c>
      <c r="N7158">
        <v>6</v>
      </c>
      <c r="O7158" t="s">
        <v>4459</v>
      </c>
      <c r="P7158" t="s">
        <v>4694</v>
      </c>
      <c r="Q7158" t="s">
        <v>4695</v>
      </c>
      <c r="R7158" t="s">
        <v>26</v>
      </c>
      <c r="S7158" t="s">
        <v>863</v>
      </c>
      <c r="T7158">
        <v>40</v>
      </c>
    </row>
    <row r="7159" spans="1:20" x14ac:dyDescent="0.3">
      <c r="A7159" t="s">
        <v>4986</v>
      </c>
      <c r="B7159" t="str">
        <f>_xlfn.CONCAT(쿼리1[[#This Row],[주문번호]], "-", 쿼리1[[#This Row],[공정명]])</f>
        <v>20240911-1000156554-인쇄</v>
      </c>
      <c r="C7159">
        <v>2</v>
      </c>
      <c r="D7159" t="s">
        <v>328</v>
      </c>
      <c r="E7159" s="1">
        <v>45546</v>
      </c>
      <c r="F7159" s="1">
        <v>45552</v>
      </c>
      <c r="G7159" s="1">
        <v>45555</v>
      </c>
      <c r="H7159" s="1">
        <v>45656</v>
      </c>
      <c r="I7159" s="1">
        <v>45555</v>
      </c>
      <c r="J7159" t="s">
        <v>31</v>
      </c>
      <c r="K7159" t="s">
        <v>32</v>
      </c>
      <c r="L7159">
        <v>4000</v>
      </c>
      <c r="M7159">
        <v>4000</v>
      </c>
      <c r="N7159">
        <v>3</v>
      </c>
      <c r="O7159" t="s">
        <v>3853</v>
      </c>
      <c r="P7159" t="s">
        <v>4214</v>
      </c>
      <c r="Q7159" t="s">
        <v>4312</v>
      </c>
      <c r="R7159" t="s">
        <v>26</v>
      </c>
      <c r="S7159" t="s">
        <v>863</v>
      </c>
      <c r="T7159">
        <v>16</v>
      </c>
    </row>
    <row r="7160" spans="1:20" x14ac:dyDescent="0.3">
      <c r="A7160" t="s">
        <v>4980</v>
      </c>
      <c r="B7160" t="str">
        <f>_xlfn.CONCAT(쿼리1[[#This Row],[주문번호]], "-", 쿼리1[[#This Row],[공정명]])</f>
        <v>20241030-1000169398-인쇄</v>
      </c>
      <c r="C7160">
        <v>2</v>
      </c>
      <c r="D7160" t="s">
        <v>328</v>
      </c>
      <c r="E7160" s="1">
        <v>45595</v>
      </c>
      <c r="F7160" s="1">
        <v>45601</v>
      </c>
      <c r="G7160" s="1">
        <v>45602</v>
      </c>
      <c r="H7160" s="1">
        <v>45656</v>
      </c>
      <c r="I7160" s="1">
        <v>45605</v>
      </c>
      <c r="J7160" t="s">
        <v>31</v>
      </c>
      <c r="K7160" t="s">
        <v>32</v>
      </c>
      <c r="L7160">
        <v>4000</v>
      </c>
      <c r="M7160">
        <v>4000</v>
      </c>
      <c r="N7160">
        <v>1</v>
      </c>
      <c r="O7160" t="s">
        <v>3853</v>
      </c>
      <c r="P7160" t="s">
        <v>3854</v>
      </c>
      <c r="Q7160" t="s">
        <v>3855</v>
      </c>
      <c r="R7160" t="s">
        <v>26</v>
      </c>
      <c r="S7160" t="s">
        <v>863</v>
      </c>
      <c r="T7160">
        <v>32</v>
      </c>
    </row>
    <row r="7161" spans="1:20" x14ac:dyDescent="0.3">
      <c r="A7161" t="s">
        <v>4981</v>
      </c>
      <c r="B7161" t="str">
        <f>_xlfn.CONCAT(쿼리1[[#This Row],[주문번호]], "-", 쿼리1[[#This Row],[공정명]])</f>
        <v>20241031-1000144500-인쇄</v>
      </c>
      <c r="C7161">
        <v>2</v>
      </c>
      <c r="D7161" t="s">
        <v>328</v>
      </c>
      <c r="E7161" s="1">
        <v>45596</v>
      </c>
      <c r="F7161" s="1">
        <v>45602</v>
      </c>
      <c r="G7161" s="1">
        <v>45603</v>
      </c>
      <c r="H7161" s="1">
        <v>45656</v>
      </c>
      <c r="I7161" s="1">
        <v>45607</v>
      </c>
      <c r="J7161" t="s">
        <v>31</v>
      </c>
      <c r="K7161" t="s">
        <v>32</v>
      </c>
      <c r="L7161">
        <v>16000</v>
      </c>
      <c r="M7161">
        <v>16000</v>
      </c>
      <c r="N7161">
        <v>1</v>
      </c>
      <c r="O7161" t="s">
        <v>3853</v>
      </c>
      <c r="P7161" t="s">
        <v>4260</v>
      </c>
      <c r="Q7161" t="s">
        <v>4770</v>
      </c>
      <c r="R7161" t="s">
        <v>26</v>
      </c>
      <c r="S7161" t="s">
        <v>863</v>
      </c>
      <c r="T7161">
        <v>64</v>
      </c>
    </row>
    <row r="7162" spans="1:20" x14ac:dyDescent="0.3">
      <c r="A7162" t="s">
        <v>4982</v>
      </c>
      <c r="B7162" t="str">
        <f>_xlfn.CONCAT(쿼리1[[#This Row],[주문번호]], "-", 쿼리1[[#This Row],[공정명]])</f>
        <v>20241104-1000165120-인쇄</v>
      </c>
      <c r="C7162">
        <v>2</v>
      </c>
      <c r="D7162" t="s">
        <v>328</v>
      </c>
      <c r="E7162" s="1">
        <v>45600</v>
      </c>
      <c r="F7162" s="1">
        <v>45604</v>
      </c>
      <c r="G7162" s="1">
        <v>45615</v>
      </c>
      <c r="H7162" s="1">
        <v>45656</v>
      </c>
      <c r="I7162" s="1">
        <v>45618</v>
      </c>
      <c r="J7162" t="s">
        <v>31</v>
      </c>
      <c r="K7162" t="s">
        <v>32</v>
      </c>
      <c r="L7162">
        <v>4000</v>
      </c>
      <c r="M7162">
        <v>4000</v>
      </c>
      <c r="N7162">
        <v>11</v>
      </c>
      <c r="O7162" t="s">
        <v>1533</v>
      </c>
      <c r="P7162" t="s">
        <v>4983</v>
      </c>
      <c r="Q7162" t="s">
        <v>4984</v>
      </c>
      <c r="R7162" t="s">
        <v>26</v>
      </c>
      <c r="S7162" t="s">
        <v>863</v>
      </c>
      <c r="T7162">
        <v>16</v>
      </c>
    </row>
    <row r="7163" spans="1:20" x14ac:dyDescent="0.3">
      <c r="A7163" t="s">
        <v>4978</v>
      </c>
      <c r="B7163" t="str">
        <f>_xlfn.CONCAT(쿼리1[[#This Row],[주문번호]], "-", 쿼리1[[#This Row],[공정명]])</f>
        <v>20240902-1000151236-인쇄</v>
      </c>
      <c r="C7163">
        <v>2</v>
      </c>
      <c r="D7163" t="s">
        <v>328</v>
      </c>
      <c r="E7163" s="1">
        <v>45537</v>
      </c>
      <c r="F7163" s="1">
        <v>45541</v>
      </c>
      <c r="G7163" s="1">
        <v>45540</v>
      </c>
      <c r="H7163" s="1">
        <v>45656</v>
      </c>
      <c r="I7163" s="1">
        <v>45544</v>
      </c>
      <c r="J7163" t="s">
        <v>31</v>
      </c>
      <c r="K7163" t="s">
        <v>39</v>
      </c>
      <c r="L7163">
        <v>8000</v>
      </c>
      <c r="M7163">
        <v>8000</v>
      </c>
      <c r="N7163">
        <v>-1</v>
      </c>
      <c r="O7163" t="s">
        <v>1533</v>
      </c>
      <c r="P7163" t="s">
        <v>3911</v>
      </c>
      <c r="Q7163" t="s">
        <v>4812</v>
      </c>
      <c r="R7163" t="s">
        <v>26</v>
      </c>
      <c r="S7163" t="s">
        <v>863</v>
      </c>
      <c r="T7163">
        <v>32</v>
      </c>
    </row>
    <row r="7164" spans="1:20" x14ac:dyDescent="0.3">
      <c r="A7164" t="s">
        <v>5265</v>
      </c>
      <c r="B7164" t="str">
        <f>_xlfn.CONCAT(쿼리1[[#This Row],[주문번호]], "-", 쿼리1[[#This Row],[공정명]])</f>
        <v>20240902-1000156480-인쇄</v>
      </c>
      <c r="C7164">
        <v>2</v>
      </c>
      <c r="D7164" t="s">
        <v>328</v>
      </c>
      <c r="E7164" s="1">
        <v>45537</v>
      </c>
      <c r="F7164" s="1">
        <v>45541</v>
      </c>
      <c r="G7164" s="1">
        <v>45540</v>
      </c>
      <c r="H7164" s="1">
        <v>45656</v>
      </c>
      <c r="I7164" s="1">
        <v>45546</v>
      </c>
      <c r="J7164" t="s">
        <v>31</v>
      </c>
      <c r="K7164" t="s">
        <v>39</v>
      </c>
      <c r="L7164">
        <v>32000</v>
      </c>
      <c r="M7164">
        <v>28000</v>
      </c>
      <c r="N7164">
        <v>-1</v>
      </c>
      <c r="O7164" t="s">
        <v>1533</v>
      </c>
      <c r="P7164" t="s">
        <v>3842</v>
      </c>
      <c r="Q7164" t="s">
        <v>3843</v>
      </c>
      <c r="R7164" t="s">
        <v>26</v>
      </c>
      <c r="S7164" t="s">
        <v>863</v>
      </c>
      <c r="T7164">
        <v>96</v>
      </c>
    </row>
    <row r="7165" spans="1:20" x14ac:dyDescent="0.3">
      <c r="A7165" t="s">
        <v>5265</v>
      </c>
      <c r="B7165" t="str">
        <f>_xlfn.CONCAT(쿼리1[[#This Row],[주문번호]], "-", 쿼리1[[#This Row],[공정명]])</f>
        <v>20240902-1000156480-인쇄</v>
      </c>
      <c r="C7165">
        <v>2</v>
      </c>
      <c r="D7165" t="s">
        <v>328</v>
      </c>
      <c r="E7165" s="1">
        <v>45537</v>
      </c>
      <c r="F7165" s="1">
        <v>45541</v>
      </c>
      <c r="G7165" s="1">
        <v>45541</v>
      </c>
      <c r="H7165" s="1">
        <v>45656</v>
      </c>
      <c r="I7165" s="1">
        <v>45546</v>
      </c>
      <c r="J7165" t="s">
        <v>31</v>
      </c>
      <c r="K7165" t="s">
        <v>39</v>
      </c>
      <c r="L7165">
        <v>32000</v>
      </c>
      <c r="M7165">
        <v>4000</v>
      </c>
      <c r="N7165">
        <v>0</v>
      </c>
      <c r="O7165" t="s">
        <v>1533</v>
      </c>
      <c r="P7165" t="s">
        <v>3842</v>
      </c>
      <c r="Q7165" t="s">
        <v>3843</v>
      </c>
      <c r="R7165" t="s">
        <v>26</v>
      </c>
      <c r="S7165" t="s">
        <v>863</v>
      </c>
      <c r="T7165">
        <v>96</v>
      </c>
    </row>
    <row r="7166" spans="1:20" x14ac:dyDescent="0.3">
      <c r="A7166" t="s">
        <v>5264</v>
      </c>
      <c r="B7166" t="str">
        <f>_xlfn.CONCAT(쿼리1[[#This Row],[주문번호]], "-", 쿼리1[[#This Row],[공정명]])</f>
        <v>20240904-1000156480-인쇄</v>
      </c>
      <c r="C7166">
        <v>2</v>
      </c>
      <c r="D7166" t="s">
        <v>328</v>
      </c>
      <c r="E7166" s="1">
        <v>45539</v>
      </c>
      <c r="F7166" s="1">
        <v>45545</v>
      </c>
      <c r="G7166" s="1">
        <v>45541</v>
      </c>
      <c r="H7166" s="1">
        <v>45656</v>
      </c>
      <c r="I7166" s="1">
        <v>45546</v>
      </c>
      <c r="J7166" t="s">
        <v>31</v>
      </c>
      <c r="K7166" t="s">
        <v>39</v>
      </c>
      <c r="L7166">
        <v>24000</v>
      </c>
      <c r="M7166">
        <v>24000</v>
      </c>
      <c r="N7166">
        <v>-4</v>
      </c>
      <c r="O7166" t="s">
        <v>1533</v>
      </c>
      <c r="P7166" t="s">
        <v>3842</v>
      </c>
      <c r="Q7166" t="s">
        <v>3843</v>
      </c>
      <c r="R7166" t="s">
        <v>26</v>
      </c>
      <c r="S7166" t="s">
        <v>863</v>
      </c>
      <c r="T7166">
        <v>72</v>
      </c>
    </row>
    <row r="7167" spans="1:20" x14ac:dyDescent="0.3">
      <c r="A7167" t="s">
        <v>4979</v>
      </c>
      <c r="B7167" t="str">
        <f>_xlfn.CONCAT(쿼리1[[#This Row],[주문번호]], "-", 쿼리1[[#This Row],[공정명]])</f>
        <v>20240911-2000168902-인쇄</v>
      </c>
      <c r="C7167">
        <v>2</v>
      </c>
      <c r="D7167" t="s">
        <v>328</v>
      </c>
      <c r="E7167" s="1">
        <v>45546</v>
      </c>
      <c r="F7167" s="1">
        <v>45548</v>
      </c>
      <c r="G7167" s="1">
        <v>45555</v>
      </c>
      <c r="H7167" s="1">
        <v>45656</v>
      </c>
      <c r="I7167" s="1">
        <v>45555</v>
      </c>
      <c r="J7167" t="s">
        <v>31</v>
      </c>
      <c r="K7167" t="s">
        <v>32</v>
      </c>
      <c r="L7167">
        <v>24000</v>
      </c>
      <c r="M7167">
        <v>24000</v>
      </c>
      <c r="N7167">
        <v>7</v>
      </c>
      <c r="O7167" t="s">
        <v>4459</v>
      </c>
      <c r="P7167" t="s">
        <v>4690</v>
      </c>
      <c r="Q7167" t="s">
        <v>4691</v>
      </c>
      <c r="R7167" t="s">
        <v>26</v>
      </c>
      <c r="S7167" t="s">
        <v>863</v>
      </c>
      <c r="T7167">
        <v>48</v>
      </c>
    </row>
    <row r="7168" spans="1:20" x14ac:dyDescent="0.3">
      <c r="A7168" t="s">
        <v>4941</v>
      </c>
      <c r="B7168" t="str">
        <f>_xlfn.CONCAT(쿼리1[[#This Row],[주문번호]], "-", 쿼리1[[#This Row],[공정명]])</f>
        <v>20241017-1118P0239-인쇄</v>
      </c>
      <c r="C7168">
        <v>1</v>
      </c>
      <c r="D7168" t="s">
        <v>328</v>
      </c>
      <c r="E7168" s="1">
        <v>45582</v>
      </c>
      <c r="F7168" s="1">
        <v>45588</v>
      </c>
      <c r="G7168" s="1">
        <v>45587</v>
      </c>
      <c r="H7168" s="1">
        <v>45656</v>
      </c>
      <c r="I7168" s="1">
        <v>45593</v>
      </c>
      <c r="J7168" t="s">
        <v>31</v>
      </c>
      <c r="K7168" t="s">
        <v>39</v>
      </c>
      <c r="L7168">
        <v>4000</v>
      </c>
      <c r="M7168">
        <v>4000</v>
      </c>
      <c r="N7168">
        <v>-1</v>
      </c>
      <c r="O7168" t="s">
        <v>4942</v>
      </c>
      <c r="P7168" t="s">
        <v>4943</v>
      </c>
      <c r="Q7168" t="s">
        <v>4944</v>
      </c>
      <c r="R7168" t="s">
        <v>26</v>
      </c>
      <c r="S7168" t="s">
        <v>863</v>
      </c>
      <c r="T7168">
        <v>16</v>
      </c>
    </row>
    <row r="7169" spans="1:20" x14ac:dyDescent="0.3">
      <c r="A7169" t="s">
        <v>4940</v>
      </c>
      <c r="B7169" t="str">
        <f>_xlfn.CONCAT(쿼리1[[#This Row],[주문번호]], "-", 쿼리1[[#This Row],[공정명]])</f>
        <v>20241025-2000159650-인쇄</v>
      </c>
      <c r="C7169">
        <v>2</v>
      </c>
      <c r="D7169" t="s">
        <v>328</v>
      </c>
      <c r="E7169" s="1">
        <v>45590</v>
      </c>
      <c r="F7169" s="1">
        <v>45593</v>
      </c>
      <c r="G7169" s="1">
        <v>45603</v>
      </c>
      <c r="H7169" s="1">
        <v>45656</v>
      </c>
      <c r="I7169" s="1">
        <v>45610</v>
      </c>
      <c r="J7169" t="s">
        <v>31</v>
      </c>
      <c r="K7169" t="s">
        <v>32</v>
      </c>
      <c r="L7169">
        <v>120000</v>
      </c>
      <c r="M7169">
        <v>36000</v>
      </c>
      <c r="N7169">
        <v>10</v>
      </c>
      <c r="O7169" t="s">
        <v>4459</v>
      </c>
      <c r="P7169" t="s">
        <v>4694</v>
      </c>
      <c r="Q7169" t="s">
        <v>4695</v>
      </c>
      <c r="R7169" t="s">
        <v>26</v>
      </c>
      <c r="S7169" t="s">
        <v>863</v>
      </c>
      <c r="T7169">
        <v>240</v>
      </c>
    </row>
    <row r="7170" spans="1:20" x14ac:dyDescent="0.3">
      <c r="A7170" t="s">
        <v>4940</v>
      </c>
      <c r="B7170" t="str">
        <f>_xlfn.CONCAT(쿼리1[[#This Row],[주문번호]], "-", 쿼리1[[#This Row],[공정명]])</f>
        <v>20241025-2000159650-인쇄</v>
      </c>
      <c r="C7170">
        <v>2</v>
      </c>
      <c r="D7170" t="s">
        <v>328</v>
      </c>
      <c r="E7170" s="1">
        <v>45590</v>
      </c>
      <c r="F7170" s="1">
        <v>45593</v>
      </c>
      <c r="G7170" s="1">
        <v>45604</v>
      </c>
      <c r="H7170" s="1">
        <v>45656</v>
      </c>
      <c r="I7170" s="1">
        <v>45610</v>
      </c>
      <c r="J7170" t="s">
        <v>31</v>
      </c>
      <c r="K7170" t="s">
        <v>32</v>
      </c>
      <c r="L7170">
        <v>120000</v>
      </c>
      <c r="M7170">
        <v>40000</v>
      </c>
      <c r="N7170">
        <v>11</v>
      </c>
      <c r="O7170" t="s">
        <v>4459</v>
      </c>
      <c r="P7170" t="s">
        <v>4694</v>
      </c>
      <c r="Q7170" t="s">
        <v>4695</v>
      </c>
      <c r="R7170" t="s">
        <v>26</v>
      </c>
      <c r="S7170" t="s">
        <v>863</v>
      </c>
      <c r="T7170">
        <v>240</v>
      </c>
    </row>
    <row r="7171" spans="1:20" x14ac:dyDescent="0.3">
      <c r="A7171" t="s">
        <v>4940</v>
      </c>
      <c r="B7171" t="str">
        <f>_xlfn.CONCAT(쿼리1[[#This Row],[주문번호]], "-", 쿼리1[[#This Row],[공정명]])</f>
        <v>20241025-2000159650-인쇄</v>
      </c>
      <c r="C7171">
        <v>2</v>
      </c>
      <c r="D7171" t="s">
        <v>328</v>
      </c>
      <c r="E7171" s="1">
        <v>45590</v>
      </c>
      <c r="F7171" s="1">
        <v>45593</v>
      </c>
      <c r="G7171" s="1">
        <v>45607</v>
      </c>
      <c r="H7171" s="1">
        <v>45656</v>
      </c>
      <c r="I7171" s="1">
        <v>45610</v>
      </c>
      <c r="J7171" t="s">
        <v>31</v>
      </c>
      <c r="K7171" t="s">
        <v>32</v>
      </c>
      <c r="L7171">
        <v>120000</v>
      </c>
      <c r="M7171">
        <v>44000</v>
      </c>
      <c r="N7171">
        <v>14</v>
      </c>
      <c r="O7171" t="s">
        <v>4459</v>
      </c>
      <c r="P7171" t="s">
        <v>4694</v>
      </c>
      <c r="Q7171" t="s">
        <v>4695</v>
      </c>
      <c r="R7171" t="s">
        <v>26</v>
      </c>
      <c r="S7171" t="s">
        <v>863</v>
      </c>
      <c r="T7171">
        <v>240</v>
      </c>
    </row>
    <row r="7172" spans="1:20" x14ac:dyDescent="0.3">
      <c r="A7172" t="s">
        <v>4938</v>
      </c>
      <c r="B7172" t="str">
        <f>_xlfn.CONCAT(쿼리1[[#This Row],[주문번호]], "-", 쿼리1[[#This Row],[공정명]])</f>
        <v>20240924-1120P0037-인쇄</v>
      </c>
      <c r="C7172">
        <v>4</v>
      </c>
      <c r="D7172" t="s">
        <v>328</v>
      </c>
      <c r="E7172" s="1">
        <v>45559</v>
      </c>
      <c r="F7172" s="1">
        <v>45565</v>
      </c>
      <c r="G7172" s="1">
        <v>45561</v>
      </c>
      <c r="H7172" s="1">
        <v>45656</v>
      </c>
      <c r="I7172" s="1">
        <v>45583</v>
      </c>
      <c r="J7172" t="s">
        <v>31</v>
      </c>
      <c r="K7172" t="s">
        <v>39</v>
      </c>
      <c r="L7172">
        <v>8000</v>
      </c>
      <c r="M7172">
        <v>8000</v>
      </c>
      <c r="N7172">
        <v>-4</v>
      </c>
      <c r="O7172" t="s">
        <v>536</v>
      </c>
      <c r="P7172" t="s">
        <v>4199</v>
      </c>
      <c r="Q7172" t="s">
        <v>4200</v>
      </c>
      <c r="R7172" t="s">
        <v>26</v>
      </c>
      <c r="S7172" t="s">
        <v>863</v>
      </c>
      <c r="T7172">
        <v>32</v>
      </c>
    </row>
    <row r="7173" spans="1:20" x14ac:dyDescent="0.3">
      <c r="A7173" t="s">
        <v>3193</v>
      </c>
      <c r="B7173" t="str">
        <f>_xlfn.CONCAT(쿼리1[[#This Row],[주문번호]], "-", 쿼리1[[#This Row],[공정명]])</f>
        <v>20240910-1000164958-인쇄</v>
      </c>
      <c r="C7173">
        <v>2</v>
      </c>
      <c r="D7173" t="s">
        <v>328</v>
      </c>
      <c r="E7173" s="1">
        <v>45545</v>
      </c>
      <c r="F7173" s="1">
        <v>45548</v>
      </c>
      <c r="G7173" s="1">
        <v>45555</v>
      </c>
      <c r="H7173" s="1">
        <v>45656</v>
      </c>
      <c r="I7173" s="1">
        <v>45575</v>
      </c>
      <c r="J7173" t="s">
        <v>31</v>
      </c>
      <c r="K7173" t="s">
        <v>32</v>
      </c>
      <c r="L7173">
        <v>12000</v>
      </c>
      <c r="M7173">
        <v>12000</v>
      </c>
      <c r="N7173">
        <v>7</v>
      </c>
      <c r="O7173" t="s">
        <v>102</v>
      </c>
      <c r="P7173" t="s">
        <v>110</v>
      </c>
      <c r="Q7173" t="s">
        <v>125</v>
      </c>
      <c r="R7173" t="s">
        <v>26</v>
      </c>
      <c r="S7173" t="s">
        <v>863</v>
      </c>
      <c r="T7173">
        <v>40000</v>
      </c>
    </row>
    <row r="7174" spans="1:20" x14ac:dyDescent="0.3">
      <c r="A7174" t="s">
        <v>5263</v>
      </c>
      <c r="B7174" t="str">
        <f>_xlfn.CONCAT(쿼리1[[#This Row],[주문번호]], "-", 쿼리1[[#This Row],[공정명]])</f>
        <v>20240910-1000169059-인쇄</v>
      </c>
      <c r="C7174">
        <v>2</v>
      </c>
      <c r="D7174" t="s">
        <v>328</v>
      </c>
      <c r="E7174" s="1">
        <v>45545</v>
      </c>
      <c r="F7174" s="1">
        <v>45551</v>
      </c>
      <c r="G7174" s="1">
        <v>45547</v>
      </c>
      <c r="H7174" s="1">
        <v>45656</v>
      </c>
      <c r="I7174" s="1">
        <v>45547</v>
      </c>
      <c r="J7174" t="s">
        <v>31</v>
      </c>
      <c r="K7174" t="s">
        <v>39</v>
      </c>
      <c r="L7174">
        <v>2000</v>
      </c>
      <c r="M7174">
        <v>2000</v>
      </c>
      <c r="N7174">
        <v>-4</v>
      </c>
      <c r="O7174" t="s">
        <v>3853</v>
      </c>
      <c r="P7174" t="s">
        <v>3932</v>
      </c>
      <c r="Q7174" t="s">
        <v>3933</v>
      </c>
      <c r="R7174" t="s">
        <v>26</v>
      </c>
      <c r="S7174" t="s">
        <v>863</v>
      </c>
      <c r="T7174">
        <v>8</v>
      </c>
    </row>
    <row r="7175" spans="1:20" x14ac:dyDescent="0.3">
      <c r="A7175" t="s">
        <v>4890</v>
      </c>
      <c r="B7175" t="str">
        <f>_xlfn.CONCAT(쿼리1[[#This Row],[주문번호]], "-", 쿼리1[[#This Row],[공정명]])</f>
        <v>20241017-2000160536-인쇄</v>
      </c>
      <c r="C7175">
        <v>2</v>
      </c>
      <c r="D7175" t="s">
        <v>328</v>
      </c>
      <c r="E7175" s="1">
        <v>45582</v>
      </c>
      <c r="F7175" s="1">
        <v>45588</v>
      </c>
      <c r="G7175" s="1">
        <v>45587</v>
      </c>
      <c r="H7175" s="1">
        <v>45656</v>
      </c>
      <c r="I7175" s="1">
        <v>45588</v>
      </c>
      <c r="J7175" t="s">
        <v>31</v>
      </c>
      <c r="K7175" t="s">
        <v>39</v>
      </c>
      <c r="L7175">
        <v>18000</v>
      </c>
      <c r="M7175">
        <v>6000</v>
      </c>
      <c r="N7175">
        <v>-1</v>
      </c>
      <c r="O7175" t="s">
        <v>832</v>
      </c>
      <c r="P7175" t="s">
        <v>4635</v>
      </c>
      <c r="Q7175" t="s">
        <v>4636</v>
      </c>
      <c r="R7175" t="s">
        <v>26</v>
      </c>
      <c r="S7175" t="s">
        <v>863</v>
      </c>
      <c r="T7175">
        <v>360</v>
      </c>
    </row>
    <row r="7176" spans="1:20" x14ac:dyDescent="0.3">
      <c r="A7176" t="s">
        <v>4890</v>
      </c>
      <c r="B7176" t="str">
        <f>_xlfn.CONCAT(쿼리1[[#This Row],[주문번호]], "-", 쿼리1[[#This Row],[공정명]])</f>
        <v>20241017-2000160536-인쇄</v>
      </c>
      <c r="C7176">
        <v>2</v>
      </c>
      <c r="D7176" t="s">
        <v>328</v>
      </c>
      <c r="E7176" s="1">
        <v>45582</v>
      </c>
      <c r="F7176" s="1">
        <v>45588</v>
      </c>
      <c r="G7176" s="1">
        <v>45588</v>
      </c>
      <c r="H7176" s="1">
        <v>45656</v>
      </c>
      <c r="I7176" s="1">
        <v>45588</v>
      </c>
      <c r="J7176" t="s">
        <v>31</v>
      </c>
      <c r="K7176" t="s">
        <v>39</v>
      </c>
      <c r="L7176">
        <v>18000</v>
      </c>
      <c r="M7176">
        <v>12000</v>
      </c>
      <c r="N7176">
        <v>0</v>
      </c>
      <c r="O7176" t="s">
        <v>832</v>
      </c>
      <c r="P7176" t="s">
        <v>4635</v>
      </c>
      <c r="Q7176" t="s">
        <v>4636</v>
      </c>
      <c r="R7176" t="s">
        <v>26</v>
      </c>
      <c r="S7176" t="s">
        <v>863</v>
      </c>
      <c r="T7176">
        <v>360</v>
      </c>
    </row>
    <row r="7177" spans="1:20" x14ac:dyDescent="0.3">
      <c r="A7177" t="s">
        <v>4152</v>
      </c>
      <c r="B7177" t="str">
        <f>_xlfn.CONCAT(쿼리1[[#This Row],[주문번호]], "-", 쿼리1[[#This Row],[공정명]])</f>
        <v>20241104-1120P0015-인쇄</v>
      </c>
      <c r="C7177">
        <v>2</v>
      </c>
      <c r="D7177" t="s">
        <v>328</v>
      </c>
      <c r="E7177" s="1">
        <v>45600</v>
      </c>
      <c r="F7177" s="1">
        <v>45604</v>
      </c>
      <c r="G7177" s="1">
        <v>45609</v>
      </c>
      <c r="H7177" s="1">
        <v>45656</v>
      </c>
      <c r="I7177" s="1">
        <v>45614</v>
      </c>
      <c r="J7177" t="s">
        <v>31</v>
      </c>
      <c r="K7177" t="s">
        <v>32</v>
      </c>
      <c r="L7177">
        <v>8000</v>
      </c>
      <c r="M7177">
        <v>8000</v>
      </c>
      <c r="N7177">
        <v>5</v>
      </c>
      <c r="O7177" t="s">
        <v>141</v>
      </c>
      <c r="P7177" t="s">
        <v>4153</v>
      </c>
      <c r="Q7177" t="s">
        <v>4154</v>
      </c>
      <c r="R7177" t="s">
        <v>26</v>
      </c>
      <c r="S7177" t="s">
        <v>863</v>
      </c>
      <c r="T7177">
        <v>32</v>
      </c>
    </row>
    <row r="7178" spans="1:20" x14ac:dyDescent="0.3">
      <c r="A7178" t="s">
        <v>4997</v>
      </c>
      <c r="B7178" t="str">
        <f>_xlfn.CONCAT(쿼리1[[#This Row],[주문번호]], "-", 쿼리1[[#This Row],[공정명]])</f>
        <v>20240909-1000154681-인쇄</v>
      </c>
      <c r="C7178">
        <v>2</v>
      </c>
      <c r="D7178" t="s">
        <v>328</v>
      </c>
      <c r="E7178" s="1">
        <v>45544</v>
      </c>
      <c r="F7178" s="1">
        <v>45548</v>
      </c>
      <c r="G7178" s="1">
        <v>45547</v>
      </c>
      <c r="H7178" s="1">
        <v>45656</v>
      </c>
      <c r="I7178" s="1">
        <v>45650</v>
      </c>
      <c r="J7178" t="s">
        <v>31</v>
      </c>
      <c r="K7178" t="s">
        <v>39</v>
      </c>
      <c r="L7178">
        <v>8000</v>
      </c>
      <c r="M7178">
        <v>8000</v>
      </c>
      <c r="N7178">
        <v>-1</v>
      </c>
      <c r="O7178" t="s">
        <v>1533</v>
      </c>
      <c r="P7178" t="s">
        <v>4998</v>
      </c>
      <c r="Q7178" t="s">
        <v>3918</v>
      </c>
      <c r="R7178" t="s">
        <v>26</v>
      </c>
      <c r="S7178" t="s">
        <v>863</v>
      </c>
      <c r="T7178">
        <v>32</v>
      </c>
    </row>
    <row r="7179" spans="1:20" x14ac:dyDescent="0.3">
      <c r="A7179" t="s">
        <v>4891</v>
      </c>
      <c r="B7179" t="str">
        <f>_xlfn.CONCAT(쿼리1[[#This Row],[주문번호]], "-", 쿼리1[[#This Row],[공정명]])</f>
        <v>20241105-2000159650-인쇄</v>
      </c>
      <c r="C7179">
        <v>2</v>
      </c>
      <c r="D7179" t="s">
        <v>328</v>
      </c>
      <c r="E7179" s="1">
        <v>45601</v>
      </c>
      <c r="F7179" s="1">
        <v>45603</v>
      </c>
      <c r="G7179" s="1">
        <v>45623</v>
      </c>
      <c r="H7179" s="1">
        <v>45656</v>
      </c>
      <c r="I7179" s="1">
        <v>45625</v>
      </c>
      <c r="J7179" t="s">
        <v>31</v>
      </c>
      <c r="K7179" t="s">
        <v>32</v>
      </c>
      <c r="L7179">
        <v>120000</v>
      </c>
      <c r="M7179">
        <v>60000</v>
      </c>
      <c r="N7179">
        <v>20</v>
      </c>
      <c r="O7179" t="s">
        <v>4459</v>
      </c>
      <c r="P7179" t="s">
        <v>4694</v>
      </c>
      <c r="Q7179" t="s">
        <v>4695</v>
      </c>
      <c r="R7179" t="s">
        <v>26</v>
      </c>
      <c r="S7179" t="s">
        <v>863</v>
      </c>
      <c r="T7179">
        <v>240</v>
      </c>
    </row>
    <row r="7180" spans="1:20" x14ac:dyDescent="0.3">
      <c r="A7180" t="s">
        <v>4891</v>
      </c>
      <c r="B7180" t="str">
        <f>_xlfn.CONCAT(쿼리1[[#This Row],[주문번호]], "-", 쿼리1[[#This Row],[공정명]])</f>
        <v>20241105-2000159650-인쇄</v>
      </c>
      <c r="C7180">
        <v>2</v>
      </c>
      <c r="D7180" t="s">
        <v>328</v>
      </c>
      <c r="E7180" s="1">
        <v>45601</v>
      </c>
      <c r="F7180" s="1">
        <v>45603</v>
      </c>
      <c r="G7180" s="1">
        <v>45624</v>
      </c>
      <c r="H7180" s="1">
        <v>45656</v>
      </c>
      <c r="I7180" s="1">
        <v>45625</v>
      </c>
      <c r="J7180" t="s">
        <v>31</v>
      </c>
      <c r="K7180" t="s">
        <v>32</v>
      </c>
      <c r="L7180">
        <v>120000</v>
      </c>
      <c r="M7180">
        <v>48000</v>
      </c>
      <c r="N7180">
        <v>21</v>
      </c>
      <c r="O7180" t="s">
        <v>4459</v>
      </c>
      <c r="P7180" t="s">
        <v>4694</v>
      </c>
      <c r="Q7180" t="s">
        <v>4695</v>
      </c>
      <c r="R7180" t="s">
        <v>26</v>
      </c>
      <c r="S7180" t="s">
        <v>863</v>
      </c>
      <c r="T7180">
        <v>240</v>
      </c>
    </row>
    <row r="7181" spans="1:20" x14ac:dyDescent="0.3">
      <c r="A7181" t="s">
        <v>4891</v>
      </c>
      <c r="B7181" t="str">
        <f>_xlfn.CONCAT(쿼리1[[#This Row],[주문번호]], "-", 쿼리1[[#This Row],[공정명]])</f>
        <v>20241105-2000159650-인쇄</v>
      </c>
      <c r="C7181">
        <v>2</v>
      </c>
      <c r="D7181" t="s">
        <v>328</v>
      </c>
      <c r="E7181" s="1">
        <v>45601</v>
      </c>
      <c r="F7181" s="1">
        <v>45603</v>
      </c>
      <c r="G7181" s="1">
        <v>45625</v>
      </c>
      <c r="H7181" s="1">
        <v>45656</v>
      </c>
      <c r="I7181" s="1">
        <v>45625</v>
      </c>
      <c r="J7181" t="s">
        <v>31</v>
      </c>
      <c r="K7181" t="s">
        <v>32</v>
      </c>
      <c r="L7181">
        <v>120000</v>
      </c>
      <c r="M7181">
        <v>12000</v>
      </c>
      <c r="N7181">
        <v>22</v>
      </c>
      <c r="O7181" t="s">
        <v>4459</v>
      </c>
      <c r="P7181" t="s">
        <v>4694</v>
      </c>
      <c r="Q7181" t="s">
        <v>4695</v>
      </c>
      <c r="R7181" t="s">
        <v>26</v>
      </c>
      <c r="S7181" t="s">
        <v>863</v>
      </c>
      <c r="T7181">
        <v>240</v>
      </c>
    </row>
    <row r="7182" spans="1:20" x14ac:dyDescent="0.3">
      <c r="A7182" t="s">
        <v>4155</v>
      </c>
      <c r="B7182" t="str">
        <f>_xlfn.CONCAT(쿼리1[[#This Row],[주문번호]], "-", 쿼리1[[#This Row],[공정명]])</f>
        <v>20241107-1000169398-인쇄</v>
      </c>
      <c r="C7182">
        <v>2</v>
      </c>
      <c r="D7182" t="s">
        <v>328</v>
      </c>
      <c r="E7182" s="1">
        <v>45603</v>
      </c>
      <c r="F7182" s="1">
        <v>45609</v>
      </c>
      <c r="G7182" s="1">
        <v>45609</v>
      </c>
      <c r="H7182" s="1">
        <v>45656</v>
      </c>
      <c r="I7182" s="1">
        <v>45614</v>
      </c>
      <c r="J7182" t="s">
        <v>31</v>
      </c>
      <c r="K7182" t="s">
        <v>39</v>
      </c>
      <c r="L7182">
        <v>4000</v>
      </c>
      <c r="M7182">
        <v>4000</v>
      </c>
      <c r="N7182">
        <v>0</v>
      </c>
      <c r="O7182" t="s">
        <v>3853</v>
      </c>
      <c r="P7182" t="s">
        <v>3854</v>
      </c>
      <c r="Q7182" t="s">
        <v>3855</v>
      </c>
      <c r="R7182" t="s">
        <v>26</v>
      </c>
      <c r="S7182" t="s">
        <v>863</v>
      </c>
      <c r="T7182">
        <v>32</v>
      </c>
    </row>
    <row r="7183" spans="1:20" x14ac:dyDescent="0.3">
      <c r="A7183" t="s">
        <v>4893</v>
      </c>
      <c r="B7183" t="str">
        <f>_xlfn.CONCAT(쿼리1[[#This Row],[주문번호]], "-", 쿼리1[[#This Row],[공정명]])</f>
        <v>20241024-2000160538-인쇄</v>
      </c>
      <c r="C7183">
        <v>2</v>
      </c>
      <c r="D7183" t="s">
        <v>328</v>
      </c>
      <c r="E7183" s="1">
        <v>45589</v>
      </c>
      <c r="F7183" s="1">
        <v>45595</v>
      </c>
      <c r="G7183" s="1">
        <v>45597</v>
      </c>
      <c r="H7183" s="1">
        <v>45656</v>
      </c>
      <c r="I7183" s="1">
        <v>45601</v>
      </c>
      <c r="J7183" t="s">
        <v>31</v>
      </c>
      <c r="K7183" t="s">
        <v>32</v>
      </c>
      <c r="L7183">
        <v>18000</v>
      </c>
      <c r="M7183">
        <v>18000</v>
      </c>
      <c r="N7183">
        <v>2</v>
      </c>
      <c r="O7183" t="s">
        <v>832</v>
      </c>
      <c r="P7183" t="s">
        <v>4528</v>
      </c>
      <c r="Q7183" t="s">
        <v>4529</v>
      </c>
      <c r="R7183" t="s">
        <v>26</v>
      </c>
      <c r="S7183" t="s">
        <v>863</v>
      </c>
      <c r="T7183">
        <v>360</v>
      </c>
    </row>
    <row r="7184" spans="1:20" x14ac:dyDescent="0.3">
      <c r="A7184" t="s">
        <v>4848</v>
      </c>
      <c r="B7184" t="str">
        <f>_xlfn.CONCAT(쿼리1[[#This Row],[주문번호]], "-", 쿼리1[[#This Row],[공정명]])</f>
        <v>20241028-2000168902-인쇄</v>
      </c>
      <c r="C7184">
        <v>2</v>
      </c>
      <c r="D7184" t="s">
        <v>328</v>
      </c>
      <c r="E7184" s="1">
        <v>45593</v>
      </c>
      <c r="F7184" s="1">
        <v>45595</v>
      </c>
      <c r="G7184" s="1">
        <v>45596</v>
      </c>
      <c r="H7184" s="1">
        <v>45656</v>
      </c>
      <c r="I7184" s="1">
        <v>45597</v>
      </c>
      <c r="J7184" t="s">
        <v>31</v>
      </c>
      <c r="K7184" t="s">
        <v>32</v>
      </c>
      <c r="L7184">
        <v>24000</v>
      </c>
      <c r="M7184">
        <v>24000</v>
      </c>
      <c r="N7184">
        <v>1</v>
      </c>
      <c r="O7184" t="s">
        <v>4459</v>
      </c>
      <c r="P7184" t="s">
        <v>4690</v>
      </c>
      <c r="Q7184" t="s">
        <v>4691</v>
      </c>
      <c r="R7184" t="s">
        <v>26</v>
      </c>
      <c r="S7184" t="s">
        <v>863</v>
      </c>
      <c r="T7184">
        <v>48</v>
      </c>
    </row>
    <row r="7185" spans="1:20" x14ac:dyDescent="0.3">
      <c r="A7185" t="s">
        <v>4849</v>
      </c>
      <c r="B7185" t="str">
        <f>_xlfn.CONCAT(쿼리1[[#This Row],[주문번호]], "-", 쿼리1[[#This Row],[공정명]])</f>
        <v>20240926-2000160538-인쇄</v>
      </c>
      <c r="C7185">
        <v>2</v>
      </c>
      <c r="D7185" t="s">
        <v>328</v>
      </c>
      <c r="E7185" s="1">
        <v>45561</v>
      </c>
      <c r="F7185" s="1">
        <v>45567</v>
      </c>
      <c r="G7185" s="1">
        <v>45566</v>
      </c>
      <c r="H7185" s="1">
        <v>45656</v>
      </c>
      <c r="I7185" s="1">
        <v>45583</v>
      </c>
      <c r="J7185" t="s">
        <v>31</v>
      </c>
      <c r="K7185" t="s">
        <v>39</v>
      </c>
      <c r="L7185">
        <v>6000</v>
      </c>
      <c r="M7185">
        <v>6000</v>
      </c>
      <c r="N7185">
        <v>-1</v>
      </c>
      <c r="O7185" t="s">
        <v>832</v>
      </c>
      <c r="P7185" t="s">
        <v>4528</v>
      </c>
      <c r="Q7185" t="s">
        <v>4529</v>
      </c>
      <c r="R7185" t="s">
        <v>26</v>
      </c>
      <c r="S7185" t="s">
        <v>863</v>
      </c>
      <c r="T7185">
        <v>120</v>
      </c>
    </row>
    <row r="7186" spans="1:20" x14ac:dyDescent="0.3">
      <c r="A7186" t="s">
        <v>3195</v>
      </c>
      <c r="B7186" t="str">
        <f>_xlfn.CONCAT(쿼리1[[#This Row],[주문번호]], "-", 쿼리1[[#This Row],[공정명]])</f>
        <v>20240902-1000164958-인쇄</v>
      </c>
      <c r="C7186">
        <v>2</v>
      </c>
      <c r="D7186" t="s">
        <v>328</v>
      </c>
      <c r="E7186" s="1">
        <v>45537</v>
      </c>
      <c r="F7186" s="1">
        <v>45541</v>
      </c>
      <c r="G7186" s="1">
        <v>45540</v>
      </c>
      <c r="H7186" s="1">
        <v>45656</v>
      </c>
      <c r="I7186" s="1">
        <v>45547</v>
      </c>
      <c r="J7186" t="s">
        <v>31</v>
      </c>
      <c r="K7186" t="s">
        <v>39</v>
      </c>
      <c r="L7186">
        <v>12000</v>
      </c>
      <c r="M7186">
        <v>12000</v>
      </c>
      <c r="N7186">
        <v>-1</v>
      </c>
      <c r="O7186" t="s">
        <v>102</v>
      </c>
      <c r="P7186" t="s">
        <v>110</v>
      </c>
      <c r="Q7186" t="s">
        <v>125</v>
      </c>
      <c r="R7186" t="s">
        <v>26</v>
      </c>
      <c r="S7186" t="s">
        <v>863</v>
      </c>
      <c r="T7186">
        <v>40000</v>
      </c>
    </row>
    <row r="7187" spans="1:20" x14ac:dyDescent="0.3">
      <c r="A7187" t="s">
        <v>4663</v>
      </c>
      <c r="B7187" t="str">
        <f>_xlfn.CONCAT(쿼리1[[#This Row],[주문번호]], "-", 쿼리1[[#This Row],[공정명]])</f>
        <v>20240906-1219P0379-인쇄</v>
      </c>
      <c r="C7187">
        <v>2</v>
      </c>
      <c r="D7187" t="s">
        <v>328</v>
      </c>
      <c r="E7187" s="1">
        <v>45541</v>
      </c>
      <c r="F7187" s="1">
        <v>45547</v>
      </c>
      <c r="G7187" s="1">
        <v>45544</v>
      </c>
      <c r="H7187" s="1">
        <v>45656</v>
      </c>
      <c r="I7187" s="1">
        <v>45639</v>
      </c>
      <c r="J7187" t="s">
        <v>31</v>
      </c>
      <c r="K7187" t="s">
        <v>39</v>
      </c>
      <c r="L7187">
        <v>6000</v>
      </c>
      <c r="M7187">
        <v>6000</v>
      </c>
      <c r="N7187">
        <v>-3</v>
      </c>
      <c r="O7187" t="s">
        <v>4098</v>
      </c>
      <c r="P7187" t="s">
        <v>4102</v>
      </c>
      <c r="Q7187" t="s">
        <v>4138</v>
      </c>
      <c r="R7187" t="s">
        <v>1562</v>
      </c>
      <c r="S7187" t="s">
        <v>863</v>
      </c>
      <c r="T7187">
        <v>36</v>
      </c>
    </row>
    <row r="7188" spans="1:20" x14ac:dyDescent="0.3">
      <c r="A7188" t="s">
        <v>4664</v>
      </c>
      <c r="B7188" t="str">
        <f>_xlfn.CONCAT(쿼리1[[#This Row],[주문번호]], "-", 쿼리1[[#This Row],[공정명]])</f>
        <v>20241106-1000158227-인쇄</v>
      </c>
      <c r="C7188">
        <v>1</v>
      </c>
      <c r="D7188" t="s">
        <v>328</v>
      </c>
      <c r="E7188" s="1">
        <v>45602</v>
      </c>
      <c r="F7188" s="1">
        <v>45608</v>
      </c>
      <c r="G7188" s="1">
        <v>45610</v>
      </c>
      <c r="H7188" s="1">
        <v>45656</v>
      </c>
      <c r="I7188" s="1">
        <v>45621</v>
      </c>
      <c r="J7188" t="s">
        <v>31</v>
      </c>
      <c r="K7188" t="s">
        <v>32</v>
      </c>
      <c r="L7188">
        <v>12000</v>
      </c>
      <c r="M7188">
        <v>12000</v>
      </c>
      <c r="N7188">
        <v>2</v>
      </c>
      <c r="O7188" t="s">
        <v>4098</v>
      </c>
      <c r="P7188" t="s">
        <v>4099</v>
      </c>
      <c r="Q7188" t="s">
        <v>4246</v>
      </c>
      <c r="R7188" t="s">
        <v>1562</v>
      </c>
      <c r="S7188" t="s">
        <v>863</v>
      </c>
      <c r="T7188">
        <v>72</v>
      </c>
    </row>
    <row r="7189" spans="1:20" x14ac:dyDescent="0.3">
      <c r="A7189" t="s">
        <v>3316</v>
      </c>
      <c r="B7189" t="str">
        <f>_xlfn.CONCAT(쿼리1[[#This Row],[주문번호]], "-", 쿼리1[[#This Row],[공정명]])</f>
        <v>20240906-1218P0303-인쇄</v>
      </c>
      <c r="C7189">
        <v>2</v>
      </c>
      <c r="D7189" t="s">
        <v>328</v>
      </c>
      <c r="E7189" s="1">
        <v>45541</v>
      </c>
      <c r="F7189" s="1">
        <v>45547</v>
      </c>
      <c r="G7189" s="1">
        <v>45545</v>
      </c>
      <c r="H7189" s="1">
        <v>45656</v>
      </c>
      <c r="I7189" s="1">
        <v>45575</v>
      </c>
      <c r="J7189" t="s">
        <v>31</v>
      </c>
      <c r="K7189" t="s">
        <v>39</v>
      </c>
      <c r="L7189">
        <v>12000</v>
      </c>
      <c r="M7189">
        <v>12000</v>
      </c>
      <c r="N7189">
        <v>-2</v>
      </c>
      <c r="O7189" t="s">
        <v>252</v>
      </c>
      <c r="P7189" t="s">
        <v>3150</v>
      </c>
      <c r="Q7189" t="s">
        <v>3151</v>
      </c>
      <c r="R7189" t="s">
        <v>1562</v>
      </c>
      <c r="S7189" t="s">
        <v>863</v>
      </c>
      <c r="T7189">
        <v>57142</v>
      </c>
    </row>
    <row r="7190" spans="1:20" x14ac:dyDescent="0.3">
      <c r="A7190" t="s">
        <v>2770</v>
      </c>
      <c r="B7190" t="str">
        <f>_xlfn.CONCAT(쿼리1[[#This Row],[주문번호]], "-", 쿼리1[[#This Row],[공정명]])</f>
        <v>20240930-1000144319-인쇄</v>
      </c>
      <c r="C7190">
        <v>2</v>
      </c>
      <c r="D7190" t="s">
        <v>328</v>
      </c>
      <c r="E7190" s="1">
        <v>45565</v>
      </c>
      <c r="F7190" s="1">
        <v>45569</v>
      </c>
      <c r="G7190" s="1">
        <v>45572</v>
      </c>
      <c r="H7190" s="1">
        <v>45656</v>
      </c>
      <c r="I7190" s="1">
        <v>45581</v>
      </c>
      <c r="J7190" t="s">
        <v>31</v>
      </c>
      <c r="K7190" t="s">
        <v>32</v>
      </c>
      <c r="L7190">
        <v>12000</v>
      </c>
      <c r="M7190">
        <v>12000</v>
      </c>
      <c r="N7190">
        <v>3</v>
      </c>
      <c r="O7190" t="s">
        <v>1465</v>
      </c>
      <c r="P7190" t="s">
        <v>2244</v>
      </c>
      <c r="Q7190" t="s">
        <v>2738</v>
      </c>
      <c r="R7190" t="s">
        <v>1562</v>
      </c>
      <c r="S7190" t="s">
        <v>863</v>
      </c>
      <c r="T7190">
        <v>75000</v>
      </c>
    </row>
    <row r="7191" spans="1:20" x14ac:dyDescent="0.3">
      <c r="A7191" t="s">
        <v>4955</v>
      </c>
      <c r="B7191" t="str">
        <f>_xlfn.CONCAT(쿼리1[[#This Row],[주문번호]], "-", 쿼리1[[#This Row],[공정명]])</f>
        <v>20241030-1116P0200-인쇄</v>
      </c>
      <c r="C7191">
        <v>2</v>
      </c>
      <c r="D7191" t="s">
        <v>328</v>
      </c>
      <c r="E7191" s="1">
        <v>45595</v>
      </c>
      <c r="F7191" s="1">
        <v>45601</v>
      </c>
      <c r="G7191" s="1">
        <v>45602</v>
      </c>
      <c r="H7191" s="1">
        <v>45656</v>
      </c>
      <c r="I7191" s="1">
        <v>45608</v>
      </c>
      <c r="J7191" t="s">
        <v>31</v>
      </c>
      <c r="K7191" t="s">
        <v>32</v>
      </c>
      <c r="L7191">
        <v>4000</v>
      </c>
      <c r="M7191">
        <v>4000</v>
      </c>
      <c r="N7191">
        <v>1</v>
      </c>
      <c r="O7191" t="s">
        <v>4956</v>
      </c>
      <c r="P7191" t="s">
        <v>1927</v>
      </c>
      <c r="Q7191" t="s">
        <v>4957</v>
      </c>
      <c r="R7191" t="s">
        <v>484</v>
      </c>
      <c r="S7191" t="s">
        <v>863</v>
      </c>
      <c r="T7191">
        <v>16000</v>
      </c>
    </row>
    <row r="7192" spans="1:20" x14ac:dyDescent="0.3">
      <c r="A7192" t="s">
        <v>1394</v>
      </c>
      <c r="B7192" t="str">
        <f>_xlfn.CONCAT(쿼리1[[#This Row],[주문번호]], "-", 쿼리1[[#This Row],[공정명]])</f>
        <v>20241017-1000154020-인쇄</v>
      </c>
      <c r="C7192">
        <v>2</v>
      </c>
      <c r="D7192" t="s">
        <v>328</v>
      </c>
      <c r="E7192" s="1">
        <v>45582</v>
      </c>
      <c r="F7192" s="1">
        <v>45588</v>
      </c>
      <c r="G7192" s="1">
        <v>45587</v>
      </c>
      <c r="H7192" s="1">
        <v>45656</v>
      </c>
      <c r="I7192" s="1">
        <v>45596</v>
      </c>
      <c r="J7192" t="s">
        <v>31</v>
      </c>
      <c r="K7192" t="s">
        <v>39</v>
      </c>
      <c r="L7192">
        <v>8000</v>
      </c>
      <c r="M7192">
        <v>8000</v>
      </c>
      <c r="N7192">
        <v>-1</v>
      </c>
      <c r="O7192" t="s">
        <v>1395</v>
      </c>
      <c r="P7192" t="s">
        <v>1396</v>
      </c>
      <c r="Q7192" t="s">
        <v>1397</v>
      </c>
      <c r="R7192" t="s">
        <v>1209</v>
      </c>
      <c r="S7192" t="s">
        <v>863</v>
      </c>
      <c r="T7192">
        <v>30769</v>
      </c>
    </row>
    <row r="7193" spans="1:20" x14ac:dyDescent="0.3">
      <c r="A7193" t="s">
        <v>2227</v>
      </c>
      <c r="B7193" t="str">
        <f>_xlfn.CONCAT(쿼리1[[#This Row],[주문번호]], "-", 쿼리1[[#This Row],[공정명]])</f>
        <v>20241128-1000169860-인쇄</v>
      </c>
      <c r="C7193">
        <v>2</v>
      </c>
      <c r="D7193" t="s">
        <v>328</v>
      </c>
      <c r="E7193" s="1">
        <v>45624</v>
      </c>
      <c r="F7193" s="1">
        <v>45630</v>
      </c>
      <c r="G7193" s="1">
        <v>45635</v>
      </c>
      <c r="H7193" s="1">
        <v>45656</v>
      </c>
      <c r="I7193" s="1">
        <v>45644</v>
      </c>
      <c r="J7193" t="s">
        <v>31</v>
      </c>
      <c r="K7193" t="s">
        <v>32</v>
      </c>
      <c r="L7193">
        <v>4000</v>
      </c>
      <c r="M7193">
        <v>4000</v>
      </c>
      <c r="N7193">
        <v>5</v>
      </c>
      <c r="O7193" t="s">
        <v>1395</v>
      </c>
      <c r="P7193" t="s">
        <v>2228</v>
      </c>
      <c r="Q7193" t="s">
        <v>2229</v>
      </c>
      <c r="R7193" t="s">
        <v>1209</v>
      </c>
      <c r="S7193" t="s">
        <v>863</v>
      </c>
      <c r="T7193">
        <v>22222</v>
      </c>
    </row>
    <row r="7194" spans="1:20" x14ac:dyDescent="0.3">
      <c r="A7194" t="s">
        <v>2230</v>
      </c>
      <c r="B7194" t="str">
        <f>_xlfn.CONCAT(쿼리1[[#This Row],[주문번호]], "-", 쿼리1[[#This Row],[공정명]])</f>
        <v>20241223-1000154020-인쇄</v>
      </c>
      <c r="C7194">
        <v>2</v>
      </c>
      <c r="D7194" t="s">
        <v>328</v>
      </c>
      <c r="E7194" s="1">
        <v>45649</v>
      </c>
      <c r="F7194" s="1">
        <v>45653</v>
      </c>
      <c r="G7194" s="1"/>
      <c r="H7194" s="1">
        <v>45656</v>
      </c>
      <c r="I7194" s="1"/>
      <c r="J7194" t="s">
        <v>21</v>
      </c>
      <c r="K7194" t="s">
        <v>22</v>
      </c>
      <c r="L7194">
        <v>8000</v>
      </c>
      <c r="O7194" t="s">
        <v>1395</v>
      </c>
      <c r="P7194" t="s">
        <v>1396</v>
      </c>
      <c r="Q7194" t="s">
        <v>1397</v>
      </c>
      <c r="R7194" t="s">
        <v>1209</v>
      </c>
      <c r="S7194" t="s">
        <v>863</v>
      </c>
      <c r="T7194">
        <v>30769</v>
      </c>
    </row>
    <row r="7195" spans="1:20" x14ac:dyDescent="0.3">
      <c r="A7195" t="s">
        <v>1398</v>
      </c>
      <c r="B7195" t="str">
        <f>_xlfn.CONCAT(쿼리1[[#This Row],[주문번호]], "-", 쿼리1[[#This Row],[공정명]])</f>
        <v>20240919-1000169125-인쇄</v>
      </c>
      <c r="C7195">
        <v>2</v>
      </c>
      <c r="D7195" t="s">
        <v>328</v>
      </c>
      <c r="E7195" s="1">
        <v>45554</v>
      </c>
      <c r="F7195" s="1">
        <v>45560</v>
      </c>
      <c r="G7195" s="1">
        <v>45558</v>
      </c>
      <c r="H7195" s="1">
        <v>45656</v>
      </c>
      <c r="I7195" s="1">
        <v>45575</v>
      </c>
      <c r="J7195" t="s">
        <v>31</v>
      </c>
      <c r="K7195" t="s">
        <v>39</v>
      </c>
      <c r="L7195">
        <v>4000</v>
      </c>
      <c r="M7195">
        <v>4000</v>
      </c>
      <c r="N7195">
        <v>-2</v>
      </c>
      <c r="O7195" t="s">
        <v>1395</v>
      </c>
      <c r="P7195" t="s">
        <v>1399</v>
      </c>
      <c r="Q7195" t="s">
        <v>1400</v>
      </c>
      <c r="R7195" t="s">
        <v>1209</v>
      </c>
      <c r="S7195" t="s">
        <v>863</v>
      </c>
      <c r="T7195">
        <v>23529</v>
      </c>
    </row>
    <row r="7196" spans="1:20" x14ac:dyDescent="0.3">
      <c r="A7196" t="s">
        <v>2231</v>
      </c>
      <c r="B7196" t="str">
        <f>_xlfn.CONCAT(쿼리1[[#This Row],[주문번호]], "-", 쿼리1[[#This Row],[공정명]])</f>
        <v>20241111-1000154020-인쇄</v>
      </c>
      <c r="C7196">
        <v>2</v>
      </c>
      <c r="D7196" t="s">
        <v>328</v>
      </c>
      <c r="E7196" s="1">
        <v>45607</v>
      </c>
      <c r="F7196" s="1">
        <v>45611</v>
      </c>
      <c r="G7196" s="1">
        <v>45614</v>
      </c>
      <c r="H7196" s="1">
        <v>45656</v>
      </c>
      <c r="I7196" s="1">
        <v>45618</v>
      </c>
      <c r="J7196" t="s">
        <v>31</v>
      </c>
      <c r="K7196" t="s">
        <v>32</v>
      </c>
      <c r="L7196">
        <v>8000</v>
      </c>
      <c r="M7196">
        <v>8000</v>
      </c>
      <c r="N7196">
        <v>3</v>
      </c>
      <c r="O7196" t="s">
        <v>1395</v>
      </c>
      <c r="P7196" t="s">
        <v>1396</v>
      </c>
      <c r="Q7196" t="s">
        <v>1397</v>
      </c>
      <c r="R7196" t="s">
        <v>1209</v>
      </c>
      <c r="S7196" t="s">
        <v>863</v>
      </c>
      <c r="T7196">
        <v>30769</v>
      </c>
    </row>
    <row r="7197" spans="1:20" x14ac:dyDescent="0.3">
      <c r="A7197" t="s">
        <v>1401</v>
      </c>
      <c r="B7197" t="str">
        <f>_xlfn.CONCAT(쿼리1[[#This Row],[주문번호]], "-", 쿼리1[[#This Row],[공정명]])</f>
        <v>20240930-1000154020-인쇄</v>
      </c>
      <c r="C7197">
        <v>2</v>
      </c>
      <c r="D7197" t="s">
        <v>328</v>
      </c>
      <c r="E7197" s="1">
        <v>45565</v>
      </c>
      <c r="F7197" s="1">
        <v>45569</v>
      </c>
      <c r="G7197" s="1">
        <v>45572</v>
      </c>
      <c r="H7197" s="1">
        <v>45656</v>
      </c>
      <c r="I7197" s="1">
        <v>45582</v>
      </c>
      <c r="J7197" t="s">
        <v>31</v>
      </c>
      <c r="K7197" t="s">
        <v>32</v>
      </c>
      <c r="L7197">
        <v>12000</v>
      </c>
      <c r="M7197">
        <v>12000</v>
      </c>
      <c r="N7197">
        <v>3</v>
      </c>
      <c r="O7197" t="s">
        <v>1395</v>
      </c>
      <c r="P7197" t="s">
        <v>1396</v>
      </c>
      <c r="Q7197" t="s">
        <v>1397</v>
      </c>
      <c r="R7197" t="s">
        <v>1209</v>
      </c>
      <c r="S7197" t="s">
        <v>863</v>
      </c>
      <c r="T7197">
        <v>46153</v>
      </c>
    </row>
    <row r="7198" spans="1:20" x14ac:dyDescent="0.3">
      <c r="A7198" t="s">
        <v>5358</v>
      </c>
      <c r="B7198" t="str">
        <f>_xlfn.CONCAT(쿼리1[[#This Row],[주문번호]], "-", 쿼리1[[#This Row],[공정명]])</f>
        <v>20241008-1000154020-인쇄</v>
      </c>
      <c r="C7198">
        <v>2</v>
      </c>
      <c r="D7198" t="s">
        <v>328</v>
      </c>
      <c r="E7198" s="1">
        <v>45573</v>
      </c>
      <c r="F7198" s="1">
        <v>45579</v>
      </c>
      <c r="G7198" s="1">
        <v>45579</v>
      </c>
      <c r="H7198" s="1">
        <v>45656</v>
      </c>
      <c r="I7198" s="1">
        <v>45579</v>
      </c>
      <c r="J7198" t="s">
        <v>31</v>
      </c>
      <c r="K7198" t="s">
        <v>39</v>
      </c>
      <c r="L7198">
        <v>12000</v>
      </c>
      <c r="M7198">
        <v>12000</v>
      </c>
      <c r="N7198">
        <v>0</v>
      </c>
      <c r="O7198" t="s">
        <v>1395</v>
      </c>
      <c r="P7198" t="s">
        <v>1396</v>
      </c>
      <c r="Q7198" t="s">
        <v>1397</v>
      </c>
      <c r="R7198" t="s">
        <v>1209</v>
      </c>
      <c r="S7198" t="s">
        <v>863</v>
      </c>
      <c r="T7198">
        <v>46153</v>
      </c>
    </row>
    <row r="7199" spans="1:20" x14ac:dyDescent="0.3">
      <c r="A7199" t="s">
        <v>2875</v>
      </c>
      <c r="B7199" t="str">
        <f>_xlfn.CONCAT(쿼리1[[#This Row],[주문번호]], "-", 쿼리1[[#This Row],[공정명]])</f>
        <v>20241011-1000163313-인쇄</v>
      </c>
      <c r="C7199">
        <v>2</v>
      </c>
      <c r="D7199" t="s">
        <v>328</v>
      </c>
      <c r="E7199" s="1">
        <v>45576</v>
      </c>
      <c r="F7199" s="1">
        <v>45582</v>
      </c>
      <c r="G7199" s="1">
        <v>45586</v>
      </c>
      <c r="H7199" s="1">
        <v>45656</v>
      </c>
      <c r="I7199" s="1">
        <v>45594</v>
      </c>
      <c r="J7199" t="s">
        <v>31</v>
      </c>
      <c r="K7199" t="s">
        <v>32</v>
      </c>
      <c r="L7199">
        <v>6000</v>
      </c>
      <c r="M7199">
        <v>6000</v>
      </c>
      <c r="N7199">
        <v>4</v>
      </c>
      <c r="O7199" t="s">
        <v>2876</v>
      </c>
      <c r="P7199" t="s">
        <v>2877</v>
      </c>
      <c r="Q7199" t="s">
        <v>2878</v>
      </c>
      <c r="R7199" t="s">
        <v>2879</v>
      </c>
      <c r="S7199" t="s">
        <v>863</v>
      </c>
      <c r="T7199">
        <v>18750</v>
      </c>
    </row>
    <row r="7200" spans="1:20" x14ac:dyDescent="0.3">
      <c r="A7200" t="s">
        <v>4927</v>
      </c>
      <c r="B7200" t="str">
        <f>_xlfn.CONCAT(쿼리1[[#This Row],[주문번호]], "-", 쿼리1[[#This Row],[공정명]])</f>
        <v>20240926-1000148794-인쇄</v>
      </c>
      <c r="C7200">
        <v>2</v>
      </c>
      <c r="D7200" t="s">
        <v>328</v>
      </c>
      <c r="E7200" s="1">
        <v>45561</v>
      </c>
      <c r="F7200" s="1">
        <v>45567</v>
      </c>
      <c r="G7200" s="1">
        <v>45566</v>
      </c>
      <c r="H7200" s="1">
        <v>45656</v>
      </c>
      <c r="I7200" s="1">
        <v>45575</v>
      </c>
      <c r="J7200" t="s">
        <v>31</v>
      </c>
      <c r="K7200" t="s">
        <v>39</v>
      </c>
      <c r="L7200">
        <v>6000</v>
      </c>
      <c r="M7200">
        <v>6000</v>
      </c>
      <c r="N7200">
        <v>-1</v>
      </c>
      <c r="O7200" t="s">
        <v>91</v>
      </c>
      <c r="P7200" t="s">
        <v>2647</v>
      </c>
      <c r="Q7200" t="s">
        <v>4928</v>
      </c>
      <c r="R7200" t="s">
        <v>4929</v>
      </c>
      <c r="S7200" t="s">
        <v>863</v>
      </c>
      <c r="T7200">
        <v>26086</v>
      </c>
    </row>
    <row r="7201" spans="1:20" x14ac:dyDescent="0.3">
      <c r="A7201" t="s">
        <v>4930</v>
      </c>
      <c r="B7201" t="str">
        <f>_xlfn.CONCAT(쿼리1[[#This Row],[주문번호]], "-", 쿼리1[[#This Row],[공정명]])</f>
        <v>20241121-1000148794-인쇄</v>
      </c>
      <c r="C7201">
        <v>2</v>
      </c>
      <c r="D7201" t="s">
        <v>328</v>
      </c>
      <c r="E7201" s="1">
        <v>45617</v>
      </c>
      <c r="F7201" s="1">
        <v>45623</v>
      </c>
      <c r="G7201" s="1">
        <v>45625</v>
      </c>
      <c r="H7201" s="1">
        <v>45656</v>
      </c>
      <c r="I7201" s="1">
        <v>45632</v>
      </c>
      <c r="J7201" t="s">
        <v>31</v>
      </c>
      <c r="K7201" t="s">
        <v>32</v>
      </c>
      <c r="L7201">
        <v>6000</v>
      </c>
      <c r="M7201">
        <v>6000</v>
      </c>
      <c r="N7201">
        <v>2</v>
      </c>
      <c r="O7201" t="s">
        <v>91</v>
      </c>
      <c r="P7201" t="s">
        <v>2647</v>
      </c>
      <c r="Q7201" t="s">
        <v>4928</v>
      </c>
      <c r="R7201" t="s">
        <v>4929</v>
      </c>
      <c r="S7201" t="s">
        <v>863</v>
      </c>
      <c r="T7201">
        <v>26086</v>
      </c>
    </row>
    <row r="7202" spans="1:20" x14ac:dyDescent="0.3">
      <c r="A7202" t="s">
        <v>2236</v>
      </c>
      <c r="B7202" t="str">
        <f>_xlfn.CONCAT(쿼리1[[#This Row],[주문번호]], "-", 쿼리1[[#This Row],[공정명]])</f>
        <v>20240923-1118P0261-인쇄</v>
      </c>
      <c r="C7202">
        <v>2</v>
      </c>
      <c r="D7202" t="s">
        <v>328</v>
      </c>
      <c r="E7202" s="1">
        <v>45558</v>
      </c>
      <c r="F7202" s="1">
        <v>45562</v>
      </c>
      <c r="G7202" s="1">
        <v>45562</v>
      </c>
      <c r="H7202" s="1">
        <v>45656</v>
      </c>
      <c r="I7202" s="1">
        <v>45569</v>
      </c>
      <c r="J7202" t="s">
        <v>31</v>
      </c>
      <c r="K7202" t="s">
        <v>39</v>
      </c>
      <c r="L7202">
        <v>6000</v>
      </c>
      <c r="M7202">
        <v>6000</v>
      </c>
      <c r="N7202">
        <v>0</v>
      </c>
      <c r="O7202" t="s">
        <v>91</v>
      </c>
      <c r="P7202" t="s">
        <v>2237</v>
      </c>
      <c r="Q7202" t="s">
        <v>2238</v>
      </c>
      <c r="R7202" t="s">
        <v>2235</v>
      </c>
      <c r="S7202" t="s">
        <v>863</v>
      </c>
      <c r="T7202">
        <v>27272</v>
      </c>
    </row>
    <row r="7203" spans="1:20" x14ac:dyDescent="0.3">
      <c r="A7203" t="s">
        <v>2239</v>
      </c>
      <c r="B7203" t="str">
        <f>_xlfn.CONCAT(쿼리1[[#This Row],[주문번호]], "-", 쿼리1[[#This Row],[공정명]])</f>
        <v>20240923-1117P0198-인쇄</v>
      </c>
      <c r="C7203">
        <v>1</v>
      </c>
      <c r="D7203" t="s">
        <v>328</v>
      </c>
      <c r="E7203" s="1">
        <v>45558</v>
      </c>
      <c r="F7203" s="1">
        <v>45562</v>
      </c>
      <c r="G7203" s="1">
        <v>45600</v>
      </c>
      <c r="H7203" s="1">
        <v>45656</v>
      </c>
      <c r="I7203" s="1">
        <v>45604</v>
      </c>
      <c r="J7203" t="s">
        <v>31</v>
      </c>
      <c r="K7203" t="s">
        <v>32</v>
      </c>
      <c r="L7203">
        <v>6000</v>
      </c>
      <c r="M7203">
        <v>6000</v>
      </c>
      <c r="N7203">
        <v>38</v>
      </c>
      <c r="O7203" t="s">
        <v>2240</v>
      </c>
      <c r="P7203" t="s">
        <v>2241</v>
      </c>
      <c r="Q7203" t="s">
        <v>2242</v>
      </c>
      <c r="R7203" t="s">
        <v>2235</v>
      </c>
      <c r="S7203" t="s">
        <v>863</v>
      </c>
      <c r="T7203">
        <v>8571</v>
      </c>
    </row>
    <row r="7204" spans="1:20" x14ac:dyDescent="0.3">
      <c r="A7204" t="s">
        <v>4964</v>
      </c>
      <c r="B7204" t="str">
        <f>_xlfn.CONCAT(쿼리1[[#This Row],[주문번호]], "-", 쿼리1[[#This Row],[공정명]])</f>
        <v>20241224-1000156896-인쇄</v>
      </c>
      <c r="C7204">
        <v>2</v>
      </c>
      <c r="D7204" t="s">
        <v>328</v>
      </c>
      <c r="E7204" s="1">
        <v>45650</v>
      </c>
      <c r="F7204" s="1">
        <v>45656</v>
      </c>
      <c r="G7204" s="1"/>
      <c r="H7204" s="1">
        <v>45656</v>
      </c>
      <c r="I7204" s="1"/>
      <c r="J7204" t="s">
        <v>21</v>
      </c>
      <c r="K7204" t="s">
        <v>282</v>
      </c>
      <c r="L7204">
        <v>6000</v>
      </c>
      <c r="O7204" t="s">
        <v>859</v>
      </c>
      <c r="P7204" t="s">
        <v>2970</v>
      </c>
      <c r="Q7204" t="s">
        <v>4965</v>
      </c>
      <c r="R7204" t="s">
        <v>4963</v>
      </c>
      <c r="S7204" t="s">
        <v>863</v>
      </c>
      <c r="T7204">
        <v>33333</v>
      </c>
    </row>
    <row r="7205" spans="1:20" x14ac:dyDescent="0.3">
      <c r="A7205" t="s">
        <v>4966</v>
      </c>
      <c r="B7205" t="str">
        <f>_xlfn.CONCAT(쿼리1[[#This Row],[주문번호]], "-", 쿼리1[[#This Row],[공정명]])</f>
        <v>20240926-1000160893-인쇄</v>
      </c>
      <c r="C7205">
        <v>2</v>
      </c>
      <c r="D7205" t="s">
        <v>328</v>
      </c>
      <c r="E7205" s="1">
        <v>45561</v>
      </c>
      <c r="F7205" s="1">
        <v>45565</v>
      </c>
      <c r="G7205" s="1">
        <v>45566</v>
      </c>
      <c r="H7205" s="1">
        <v>45656</v>
      </c>
      <c r="I7205" s="1">
        <v>45579</v>
      </c>
      <c r="J7205" t="s">
        <v>31</v>
      </c>
      <c r="K7205" t="s">
        <v>32</v>
      </c>
      <c r="L7205">
        <v>18000</v>
      </c>
      <c r="M7205">
        <v>18000</v>
      </c>
      <c r="N7205">
        <v>1</v>
      </c>
      <c r="O7205" t="s">
        <v>252</v>
      </c>
      <c r="P7205" t="s">
        <v>4967</v>
      </c>
      <c r="Q7205" t="s">
        <v>4968</v>
      </c>
      <c r="R7205" t="s">
        <v>195</v>
      </c>
      <c r="S7205" t="s">
        <v>863</v>
      </c>
      <c r="T7205">
        <v>57142</v>
      </c>
    </row>
    <row r="7206" spans="1:20" x14ac:dyDescent="0.3">
      <c r="A7206" t="s">
        <v>4969</v>
      </c>
      <c r="B7206" t="str">
        <f>_xlfn.CONCAT(쿼리1[[#This Row],[주문번호]], "-", 쿼리1[[#This Row],[공정명]])</f>
        <v>20241210-1000160893-인쇄</v>
      </c>
      <c r="C7206">
        <v>2</v>
      </c>
      <c r="D7206" t="s">
        <v>328</v>
      </c>
      <c r="E7206" s="1">
        <v>45636</v>
      </c>
      <c r="F7206" s="1">
        <v>45638</v>
      </c>
      <c r="G7206" s="1">
        <v>45645</v>
      </c>
      <c r="H7206" s="1">
        <v>45656</v>
      </c>
      <c r="I7206" s="1">
        <v>45645</v>
      </c>
      <c r="J7206" t="s">
        <v>31</v>
      </c>
      <c r="K7206" t="s">
        <v>32</v>
      </c>
      <c r="L7206">
        <v>18000</v>
      </c>
      <c r="M7206">
        <v>18000</v>
      </c>
      <c r="N7206">
        <v>7</v>
      </c>
      <c r="O7206" t="s">
        <v>252</v>
      </c>
      <c r="P7206" t="s">
        <v>4967</v>
      </c>
      <c r="Q7206" t="s">
        <v>4968</v>
      </c>
      <c r="R7206" t="s">
        <v>195</v>
      </c>
      <c r="S7206" t="s">
        <v>863</v>
      </c>
      <c r="T7206">
        <v>57142</v>
      </c>
    </row>
    <row r="7207" spans="1:20" x14ac:dyDescent="0.3">
      <c r="A7207" t="s">
        <v>3229</v>
      </c>
      <c r="B7207" t="str">
        <f>_xlfn.CONCAT(쿼리1[[#This Row],[주문번호]], "-", 쿼리1[[#This Row],[공정명]])</f>
        <v>20241122-1000162401-인쇄</v>
      </c>
      <c r="C7207">
        <v>2</v>
      </c>
      <c r="D7207" t="s">
        <v>328</v>
      </c>
      <c r="E7207" s="1">
        <v>45618</v>
      </c>
      <c r="F7207" s="1">
        <v>45625</v>
      </c>
      <c r="G7207" s="1">
        <v>45636</v>
      </c>
      <c r="H7207" s="1">
        <v>45656</v>
      </c>
      <c r="I7207" s="1">
        <v>45644</v>
      </c>
      <c r="J7207" t="s">
        <v>31</v>
      </c>
      <c r="K7207" t="s">
        <v>32</v>
      </c>
      <c r="L7207">
        <v>6000</v>
      </c>
      <c r="M7207">
        <v>6000</v>
      </c>
      <c r="N7207">
        <v>11</v>
      </c>
      <c r="O7207" t="s">
        <v>3230</v>
      </c>
      <c r="P7207" t="s">
        <v>3231</v>
      </c>
      <c r="Q7207" t="s">
        <v>3232</v>
      </c>
      <c r="R7207" t="s">
        <v>3233</v>
      </c>
      <c r="S7207" t="s">
        <v>863</v>
      </c>
      <c r="T7207">
        <v>8571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A23A21-0365-4D1F-8E0E-307A69F634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품목별_생산현황및지연일수</vt:lpstr>
      <vt:lpstr>최근3개월_로트번호별_공정별_생산현황및지연일수</vt:lpstr>
      <vt:lpstr>생산케이스분류_참조</vt:lpstr>
      <vt:lpstr>쿼리1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HongKyu Ryu</dc:creator>
  <cp:lastModifiedBy>HongKyu Ryu</cp:lastModifiedBy>
  <dcterms:created xsi:type="dcterms:W3CDTF">2024-12-30T00:09:49Z</dcterms:created>
  <dcterms:modified xsi:type="dcterms:W3CDTF">2024-12-30T12:01:25Z</dcterms:modified>
</cp:coreProperties>
</file>